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cca\Desktop\NPL Project\"/>
    </mc:Choice>
  </mc:AlternateContent>
  <xr:revisionPtr revIDLastSave="0" documentId="13_ncr:1_{9851F77E-190A-48AF-AF0D-86756E525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CS Securitizations" sheetId="1" r:id="rId1"/>
    <sheet name="Non-GACS Deals" sheetId="2" r:id="rId2"/>
    <sheet name="Non-GACS Analysis" sheetId="5" r:id="rId3"/>
    <sheet name="Event Master List" sheetId="6" r:id="rId4"/>
    <sheet name="Daily Returns" sheetId="7" r:id="rId5"/>
    <sheet name="Estimation Parameters" sheetId="8" r:id="rId6"/>
    <sheet name="Abnormal Returns" sheetId="9" r:id="rId7"/>
    <sheet name="Price Data" sheetId="10" r:id="rId8"/>
  </sheets>
  <definedNames>
    <definedName name="_xlnm._FilterDatabase" localSheetId="0" hidden="1">'GACS Securitizations'!$A$1:$W$19</definedName>
    <definedName name="_xlnm._FilterDatabase" localSheetId="1" hidden="1">'Non-GACS Deals'!$A$1:$Q$86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07" i="7" l="1"/>
  <c r="O3107" i="7" s="1" a="1"/>
  <c r="O3107" i="7" s="1"/>
  <c r="L3107" i="7"/>
  <c r="M3107" i="7" s="1" a="1"/>
  <c r="M3107" i="7" s="1"/>
  <c r="J3107" i="7"/>
  <c r="K3107" i="7" s="1" a="1"/>
  <c r="K3107" i="7" s="1"/>
  <c r="H3107" i="7"/>
  <c r="I3107" i="7" s="1" a="1"/>
  <c r="I3107" i="7" s="1"/>
  <c r="F3107" i="7"/>
  <c r="G3107" i="7" s="1" a="1"/>
  <c r="G3107" i="7" s="1"/>
  <c r="D3107" i="7"/>
  <c r="E3107" i="7" s="1" a="1"/>
  <c r="E3107" i="7" s="1"/>
  <c r="B3107" i="7"/>
  <c r="C3107" i="7" s="1" a="1"/>
  <c r="C3107" i="7" s="1"/>
  <c r="N3106" i="7"/>
  <c r="O3106" i="7" s="1" a="1"/>
  <c r="O3106" i="7" s="1"/>
  <c r="L3106" i="7"/>
  <c r="M3106" i="7" s="1" a="1"/>
  <c r="M3106" i="7" s="1"/>
  <c r="J3106" i="7"/>
  <c r="K3106" i="7" s="1" a="1"/>
  <c r="K3106" i="7" s="1"/>
  <c r="H3106" i="7"/>
  <c r="I3106" i="7" s="1" a="1"/>
  <c r="I3106" i="7" s="1"/>
  <c r="F3106" i="7"/>
  <c r="G3106" i="7" s="1" a="1"/>
  <c r="G3106" i="7" s="1"/>
  <c r="D3106" i="7"/>
  <c r="E3106" i="7" s="1" a="1"/>
  <c r="E3106" i="7" s="1"/>
  <c r="B3106" i="7"/>
  <c r="C3106" i="7" s="1" a="1"/>
  <c r="C3106" i="7" s="1"/>
  <c r="N3105" i="7"/>
  <c r="O3105" i="7" s="1" a="1"/>
  <c r="O3105" i="7" s="1"/>
  <c r="L3105" i="7"/>
  <c r="M3105" i="7" s="1" a="1"/>
  <c r="M3105" i="7" s="1"/>
  <c r="J3105" i="7"/>
  <c r="K3105" i="7" s="1" a="1"/>
  <c r="K3105" i="7" s="1"/>
  <c r="H3105" i="7"/>
  <c r="I3105" i="7" s="1" a="1"/>
  <c r="I3105" i="7" s="1"/>
  <c r="F3105" i="7"/>
  <c r="G3105" i="7" s="1" a="1"/>
  <c r="G3105" i="7" s="1"/>
  <c r="D3105" i="7"/>
  <c r="E3105" i="7" s="1" a="1"/>
  <c r="E3105" i="7" s="1"/>
  <c r="B3105" i="7"/>
  <c r="C3105" i="7" s="1" a="1"/>
  <c r="C3105" i="7" s="1"/>
  <c r="N3104" i="7"/>
  <c r="O3104" i="7" s="1" a="1"/>
  <c r="O3104" i="7" s="1"/>
  <c r="L3104" i="7"/>
  <c r="M3104" i="7" s="1" a="1"/>
  <c r="M3104" i="7" s="1"/>
  <c r="J3104" i="7"/>
  <c r="K3104" i="7" s="1" a="1"/>
  <c r="K3104" i="7" s="1"/>
  <c r="H3104" i="7"/>
  <c r="I3104" i="7" s="1" a="1"/>
  <c r="I3104" i="7" s="1"/>
  <c r="F3104" i="7"/>
  <c r="G3104" i="7" s="1" a="1"/>
  <c r="G3104" i="7" s="1"/>
  <c r="D3104" i="7"/>
  <c r="E3104" i="7" s="1" a="1"/>
  <c r="E3104" i="7" s="1"/>
  <c r="B3104" i="7"/>
  <c r="C3104" i="7" s="1" a="1"/>
  <c r="C3104" i="7" s="1"/>
  <c r="N3103" i="7"/>
  <c r="O3103" i="7" s="1" a="1"/>
  <c r="O3103" i="7" s="1"/>
  <c r="L3103" i="7"/>
  <c r="M3103" i="7" s="1" a="1"/>
  <c r="M3103" i="7" s="1"/>
  <c r="J3103" i="7"/>
  <c r="K3103" i="7" s="1" a="1"/>
  <c r="K3103" i="7" s="1"/>
  <c r="H3103" i="7"/>
  <c r="I3103" i="7" s="1" a="1"/>
  <c r="I3103" i="7" s="1"/>
  <c r="F3103" i="7"/>
  <c r="G3103" i="7" s="1" a="1"/>
  <c r="G3103" i="7" s="1"/>
  <c r="D3103" i="7"/>
  <c r="E3103" i="7" s="1" a="1"/>
  <c r="E3103" i="7" s="1"/>
  <c r="B3103" i="7"/>
  <c r="C3103" i="7" s="1" a="1"/>
  <c r="C3103" i="7" s="1"/>
  <c r="N3102" i="7"/>
  <c r="O3102" i="7" s="1" a="1"/>
  <c r="O3102" i="7" s="1"/>
  <c r="L3102" i="7"/>
  <c r="M3102" i="7" s="1" a="1"/>
  <c r="M3102" i="7" s="1"/>
  <c r="J3102" i="7"/>
  <c r="K3102" i="7" s="1" a="1"/>
  <c r="K3102" i="7" s="1"/>
  <c r="H3102" i="7"/>
  <c r="I3102" i="7" s="1" a="1"/>
  <c r="I3102" i="7" s="1"/>
  <c r="F3102" i="7"/>
  <c r="G3102" i="7" s="1" a="1"/>
  <c r="G3102" i="7" s="1"/>
  <c r="D3102" i="7"/>
  <c r="E3102" i="7" s="1" a="1"/>
  <c r="E3102" i="7" s="1"/>
  <c r="B3102" i="7"/>
  <c r="C3102" i="7" s="1" a="1"/>
  <c r="C3102" i="7" s="1"/>
  <c r="N3101" i="7"/>
  <c r="O3101" i="7" s="1" a="1"/>
  <c r="O3101" i="7" s="1"/>
  <c r="L3101" i="7"/>
  <c r="M3101" i="7" s="1" a="1"/>
  <c r="M3101" i="7" s="1"/>
  <c r="J3101" i="7"/>
  <c r="K3101" i="7" s="1" a="1"/>
  <c r="K3101" i="7" s="1"/>
  <c r="H3101" i="7"/>
  <c r="I3101" i="7" s="1" a="1"/>
  <c r="I3101" i="7" s="1"/>
  <c r="F3101" i="7"/>
  <c r="G3101" i="7" s="1" a="1"/>
  <c r="G3101" i="7" s="1"/>
  <c r="D3101" i="7"/>
  <c r="E3101" i="7" s="1" a="1"/>
  <c r="E3101" i="7" s="1"/>
  <c r="B3101" i="7"/>
  <c r="C3101" i="7" s="1" a="1"/>
  <c r="C3101" i="7" s="1"/>
  <c r="N3100" i="7"/>
  <c r="O3100" i="7" s="1" a="1"/>
  <c r="O3100" i="7" s="1"/>
  <c r="L3100" i="7"/>
  <c r="M3100" i="7" s="1" a="1"/>
  <c r="M3100" i="7" s="1"/>
  <c r="J3100" i="7"/>
  <c r="K3100" i="7" s="1" a="1"/>
  <c r="K3100" i="7" s="1"/>
  <c r="H3100" i="7"/>
  <c r="I3100" i="7" s="1" a="1"/>
  <c r="I3100" i="7" s="1"/>
  <c r="F3100" i="7"/>
  <c r="G3100" i="7" s="1" a="1"/>
  <c r="G3100" i="7" s="1"/>
  <c r="D3100" i="7"/>
  <c r="E3100" i="7" s="1" a="1"/>
  <c r="E3100" i="7" s="1"/>
  <c r="B3100" i="7"/>
  <c r="C3100" i="7" s="1" a="1"/>
  <c r="C3100" i="7" s="1"/>
  <c r="N3099" i="7"/>
  <c r="O3099" i="7" s="1" a="1"/>
  <c r="O3099" i="7" s="1"/>
  <c r="L3099" i="7"/>
  <c r="M3099" i="7" s="1" a="1"/>
  <c r="M3099" i="7" s="1"/>
  <c r="J3099" i="7"/>
  <c r="K3099" i="7" s="1" a="1"/>
  <c r="K3099" i="7" s="1"/>
  <c r="H3099" i="7"/>
  <c r="I3099" i="7" s="1" a="1"/>
  <c r="I3099" i="7" s="1"/>
  <c r="F3099" i="7"/>
  <c r="G3099" i="7" s="1" a="1"/>
  <c r="G3099" i="7" s="1"/>
  <c r="D3099" i="7"/>
  <c r="E3099" i="7" s="1" a="1"/>
  <c r="E3099" i="7" s="1"/>
  <c r="B3099" i="7"/>
  <c r="C3099" i="7" s="1" a="1"/>
  <c r="C3099" i="7" s="1"/>
  <c r="N3098" i="7"/>
  <c r="O3098" i="7" s="1" a="1"/>
  <c r="O3098" i="7" s="1"/>
  <c r="L3098" i="7"/>
  <c r="M3098" i="7" s="1" a="1"/>
  <c r="M3098" i="7" s="1"/>
  <c r="J3098" i="7"/>
  <c r="K3098" i="7" s="1" a="1"/>
  <c r="K3098" i="7" s="1"/>
  <c r="H3098" i="7"/>
  <c r="I3098" i="7" s="1" a="1"/>
  <c r="I3098" i="7" s="1"/>
  <c r="F3098" i="7"/>
  <c r="G3098" i="7" s="1" a="1"/>
  <c r="G3098" i="7" s="1"/>
  <c r="D3098" i="7"/>
  <c r="E3098" i="7" s="1" a="1"/>
  <c r="E3098" i="7" s="1"/>
  <c r="B3098" i="7"/>
  <c r="C3098" i="7" s="1" a="1"/>
  <c r="C3098" i="7" s="1"/>
  <c r="N3097" i="7"/>
  <c r="O3097" i="7" s="1" a="1"/>
  <c r="O3097" i="7" s="1"/>
  <c r="L3097" i="7"/>
  <c r="M3097" i="7" s="1" a="1"/>
  <c r="M3097" i="7" s="1"/>
  <c r="J3097" i="7"/>
  <c r="K3097" i="7" s="1" a="1"/>
  <c r="K3097" i="7" s="1"/>
  <c r="H3097" i="7"/>
  <c r="I3097" i="7" s="1" a="1"/>
  <c r="I3097" i="7" s="1"/>
  <c r="F3097" i="7"/>
  <c r="G3097" i="7" s="1" a="1"/>
  <c r="G3097" i="7" s="1"/>
  <c r="D3097" i="7"/>
  <c r="E3097" i="7" s="1" a="1"/>
  <c r="E3097" i="7" s="1"/>
  <c r="B3097" i="7"/>
  <c r="C3097" i="7" s="1" a="1"/>
  <c r="C3097" i="7" s="1"/>
  <c r="N3096" i="7"/>
  <c r="O3096" i="7" s="1" a="1"/>
  <c r="O3096" i="7" s="1"/>
  <c r="L3096" i="7"/>
  <c r="M3096" i="7" s="1" a="1"/>
  <c r="M3096" i="7" s="1"/>
  <c r="J3096" i="7"/>
  <c r="K3096" i="7" s="1" a="1"/>
  <c r="K3096" i="7" s="1"/>
  <c r="H3096" i="7"/>
  <c r="I3096" i="7" s="1" a="1"/>
  <c r="I3096" i="7" s="1"/>
  <c r="F3096" i="7"/>
  <c r="G3096" i="7" s="1" a="1"/>
  <c r="G3096" i="7" s="1"/>
  <c r="D3096" i="7"/>
  <c r="E3096" i="7" s="1" a="1"/>
  <c r="E3096" i="7" s="1"/>
  <c r="B3096" i="7"/>
  <c r="C3096" i="7" s="1" a="1"/>
  <c r="C3096" i="7" s="1"/>
  <c r="N3095" i="7"/>
  <c r="O3095" i="7" s="1" a="1"/>
  <c r="O3095" i="7" s="1"/>
  <c r="L3095" i="7"/>
  <c r="M3095" i="7" s="1" a="1"/>
  <c r="M3095" i="7" s="1"/>
  <c r="J3095" i="7"/>
  <c r="K3095" i="7" s="1" a="1"/>
  <c r="K3095" i="7" s="1"/>
  <c r="H3095" i="7"/>
  <c r="I3095" i="7" s="1" a="1"/>
  <c r="I3095" i="7" s="1"/>
  <c r="F3095" i="7"/>
  <c r="G3095" i="7" s="1" a="1"/>
  <c r="G3095" i="7" s="1"/>
  <c r="D3095" i="7"/>
  <c r="E3095" i="7" s="1" a="1"/>
  <c r="E3095" i="7" s="1"/>
  <c r="B3095" i="7"/>
  <c r="C3095" i="7" s="1" a="1"/>
  <c r="C3095" i="7" s="1"/>
  <c r="N3094" i="7"/>
  <c r="O3094" i="7" s="1" a="1"/>
  <c r="O3094" i="7" s="1"/>
  <c r="L3094" i="7"/>
  <c r="M3094" i="7" s="1" a="1"/>
  <c r="M3094" i="7" s="1"/>
  <c r="J3094" i="7"/>
  <c r="K3094" i="7" s="1" a="1"/>
  <c r="K3094" i="7" s="1"/>
  <c r="H3094" i="7"/>
  <c r="I3094" i="7" s="1" a="1"/>
  <c r="I3094" i="7" s="1"/>
  <c r="F3094" i="7"/>
  <c r="G3094" i="7" s="1" a="1"/>
  <c r="G3094" i="7" s="1"/>
  <c r="D3094" i="7"/>
  <c r="E3094" i="7" s="1" a="1"/>
  <c r="E3094" i="7" s="1"/>
  <c r="B3094" i="7"/>
  <c r="C3094" i="7" s="1" a="1"/>
  <c r="C3094" i="7" s="1"/>
  <c r="N3093" i="7"/>
  <c r="O3093" i="7" s="1" a="1"/>
  <c r="O3093" i="7" s="1"/>
  <c r="L3093" i="7"/>
  <c r="M3093" i="7" s="1" a="1"/>
  <c r="M3093" i="7" s="1"/>
  <c r="J3093" i="7"/>
  <c r="K3093" i="7" s="1" a="1"/>
  <c r="K3093" i="7" s="1"/>
  <c r="H3093" i="7"/>
  <c r="I3093" i="7" s="1" a="1"/>
  <c r="I3093" i="7" s="1"/>
  <c r="F3093" i="7"/>
  <c r="G3093" i="7" s="1" a="1"/>
  <c r="G3093" i="7" s="1"/>
  <c r="D3093" i="7"/>
  <c r="E3093" i="7" s="1" a="1"/>
  <c r="E3093" i="7" s="1"/>
  <c r="B3093" i="7"/>
  <c r="C3093" i="7" s="1" a="1"/>
  <c r="C3093" i="7" s="1"/>
  <c r="N3092" i="7"/>
  <c r="O3092" i="7" s="1" a="1"/>
  <c r="O3092" i="7" s="1"/>
  <c r="L3092" i="7"/>
  <c r="M3092" i="7" s="1" a="1"/>
  <c r="M3092" i="7" s="1"/>
  <c r="J3092" i="7"/>
  <c r="K3092" i="7" s="1" a="1"/>
  <c r="K3092" i="7" s="1"/>
  <c r="H3092" i="7"/>
  <c r="I3092" i="7" s="1" a="1"/>
  <c r="I3092" i="7" s="1"/>
  <c r="F3092" i="7"/>
  <c r="G3092" i="7" s="1" a="1"/>
  <c r="G3092" i="7" s="1"/>
  <c r="D3092" i="7"/>
  <c r="E3092" i="7" s="1" a="1"/>
  <c r="E3092" i="7" s="1"/>
  <c r="B3092" i="7"/>
  <c r="C3092" i="7" s="1" a="1"/>
  <c r="C3092" i="7" s="1"/>
  <c r="N3091" i="7"/>
  <c r="O3091" i="7" s="1" a="1"/>
  <c r="O3091" i="7" s="1"/>
  <c r="L3091" i="7"/>
  <c r="M3091" i="7" s="1" a="1"/>
  <c r="M3091" i="7" s="1"/>
  <c r="J3091" i="7"/>
  <c r="K3091" i="7" s="1" a="1"/>
  <c r="K3091" i="7" s="1"/>
  <c r="H3091" i="7"/>
  <c r="I3091" i="7" s="1" a="1"/>
  <c r="I3091" i="7" s="1"/>
  <c r="F3091" i="7"/>
  <c r="G3091" i="7" s="1" a="1"/>
  <c r="G3091" i="7" s="1"/>
  <c r="D3091" i="7"/>
  <c r="E3091" i="7" s="1" a="1"/>
  <c r="E3091" i="7" s="1"/>
  <c r="B3091" i="7"/>
  <c r="C3091" i="7" s="1" a="1"/>
  <c r="C3091" i="7" s="1"/>
  <c r="N3090" i="7"/>
  <c r="O3090" i="7" s="1" a="1"/>
  <c r="O3090" i="7" s="1"/>
  <c r="L3090" i="7"/>
  <c r="M3090" i="7" s="1" a="1"/>
  <c r="M3090" i="7" s="1"/>
  <c r="J3090" i="7"/>
  <c r="K3090" i="7" s="1" a="1"/>
  <c r="K3090" i="7" s="1"/>
  <c r="H3090" i="7"/>
  <c r="I3090" i="7" s="1" a="1"/>
  <c r="I3090" i="7" s="1"/>
  <c r="F3090" i="7"/>
  <c r="G3090" i="7" s="1" a="1"/>
  <c r="G3090" i="7" s="1"/>
  <c r="D3090" i="7"/>
  <c r="E3090" i="7" s="1" a="1"/>
  <c r="E3090" i="7" s="1"/>
  <c r="B3090" i="7"/>
  <c r="C3090" i="7" s="1" a="1"/>
  <c r="C3090" i="7" s="1"/>
  <c r="N3089" i="7"/>
  <c r="O3089" i="7" s="1" a="1"/>
  <c r="O3089" i="7" s="1"/>
  <c r="L3089" i="7"/>
  <c r="M3089" i="7" s="1" a="1"/>
  <c r="M3089" i="7" s="1"/>
  <c r="J3089" i="7"/>
  <c r="K3089" i="7" s="1" a="1"/>
  <c r="K3089" i="7" s="1"/>
  <c r="H3089" i="7"/>
  <c r="I3089" i="7" s="1" a="1"/>
  <c r="I3089" i="7" s="1"/>
  <c r="F3089" i="7"/>
  <c r="G3089" i="7" s="1" a="1"/>
  <c r="G3089" i="7" s="1"/>
  <c r="D3089" i="7"/>
  <c r="E3089" i="7" s="1" a="1"/>
  <c r="E3089" i="7" s="1"/>
  <c r="B3089" i="7"/>
  <c r="C3089" i="7" s="1" a="1"/>
  <c r="C3089" i="7" s="1"/>
  <c r="N3088" i="7"/>
  <c r="O3088" i="7" s="1" a="1"/>
  <c r="O3088" i="7" s="1"/>
  <c r="L3088" i="7"/>
  <c r="M3088" i="7" s="1" a="1"/>
  <c r="M3088" i="7" s="1"/>
  <c r="J3088" i="7"/>
  <c r="K3088" i="7" s="1" a="1"/>
  <c r="K3088" i="7" s="1"/>
  <c r="H3088" i="7"/>
  <c r="I3088" i="7" s="1" a="1"/>
  <c r="I3088" i="7" s="1"/>
  <c r="F3088" i="7"/>
  <c r="G3088" i="7" s="1" a="1"/>
  <c r="G3088" i="7" s="1"/>
  <c r="D3088" i="7"/>
  <c r="E3088" i="7" s="1" a="1"/>
  <c r="E3088" i="7" s="1"/>
  <c r="B3088" i="7"/>
  <c r="C3088" i="7" s="1" a="1"/>
  <c r="C3088" i="7" s="1"/>
  <c r="N3087" i="7"/>
  <c r="O3087" i="7" s="1" a="1"/>
  <c r="O3087" i="7" s="1"/>
  <c r="L3087" i="7"/>
  <c r="M3087" i="7" s="1" a="1"/>
  <c r="M3087" i="7" s="1"/>
  <c r="J3087" i="7"/>
  <c r="K3087" i="7" s="1" a="1"/>
  <c r="K3087" i="7" s="1"/>
  <c r="H3087" i="7"/>
  <c r="I3087" i="7" s="1" a="1"/>
  <c r="I3087" i="7" s="1"/>
  <c r="F3087" i="7"/>
  <c r="G3087" i="7" s="1" a="1"/>
  <c r="G3087" i="7" s="1"/>
  <c r="D3087" i="7"/>
  <c r="E3087" i="7" s="1" a="1"/>
  <c r="E3087" i="7" s="1"/>
  <c r="B3087" i="7"/>
  <c r="C3087" i="7" s="1" a="1"/>
  <c r="C3087" i="7" s="1"/>
  <c r="N3086" i="7"/>
  <c r="O3086" i="7" s="1" a="1"/>
  <c r="O3086" i="7" s="1"/>
  <c r="L3086" i="7"/>
  <c r="M3086" i="7" s="1" a="1"/>
  <c r="M3086" i="7" s="1"/>
  <c r="J3086" i="7"/>
  <c r="K3086" i="7" s="1" a="1"/>
  <c r="K3086" i="7" s="1"/>
  <c r="H3086" i="7"/>
  <c r="I3086" i="7" s="1" a="1"/>
  <c r="I3086" i="7" s="1"/>
  <c r="F3086" i="7"/>
  <c r="G3086" i="7" s="1" a="1"/>
  <c r="G3086" i="7" s="1"/>
  <c r="D3086" i="7"/>
  <c r="E3086" i="7" s="1" a="1"/>
  <c r="E3086" i="7" s="1"/>
  <c r="B3086" i="7"/>
  <c r="C3086" i="7" s="1" a="1"/>
  <c r="C3086" i="7" s="1"/>
  <c r="N3085" i="7"/>
  <c r="O3085" i="7" s="1" a="1"/>
  <c r="O3085" i="7" s="1"/>
  <c r="L3085" i="7"/>
  <c r="M3085" i="7" s="1" a="1"/>
  <c r="M3085" i="7" s="1"/>
  <c r="J3085" i="7"/>
  <c r="K3085" i="7" s="1" a="1"/>
  <c r="K3085" i="7" s="1"/>
  <c r="H3085" i="7"/>
  <c r="I3085" i="7" s="1" a="1"/>
  <c r="I3085" i="7" s="1"/>
  <c r="F3085" i="7"/>
  <c r="G3085" i="7" s="1" a="1"/>
  <c r="G3085" i="7" s="1"/>
  <c r="D3085" i="7"/>
  <c r="E3085" i="7" s="1" a="1"/>
  <c r="E3085" i="7" s="1"/>
  <c r="B3085" i="7"/>
  <c r="C3085" i="7" s="1" a="1"/>
  <c r="C3085" i="7" s="1"/>
  <c r="N3084" i="7"/>
  <c r="O3084" i="7" s="1" a="1"/>
  <c r="O3084" i="7" s="1"/>
  <c r="L3084" i="7"/>
  <c r="M3084" i="7" s="1" a="1"/>
  <c r="M3084" i="7" s="1"/>
  <c r="J3084" i="7"/>
  <c r="K3084" i="7" s="1" a="1"/>
  <c r="K3084" i="7" s="1"/>
  <c r="H3084" i="7"/>
  <c r="I3084" i="7" s="1" a="1"/>
  <c r="I3084" i="7" s="1"/>
  <c r="F3084" i="7"/>
  <c r="G3084" i="7" s="1" a="1"/>
  <c r="G3084" i="7" s="1"/>
  <c r="D3084" i="7"/>
  <c r="E3084" i="7" s="1" a="1"/>
  <c r="E3084" i="7" s="1"/>
  <c r="B3084" i="7"/>
  <c r="C3084" i="7" s="1" a="1"/>
  <c r="C3084" i="7" s="1"/>
  <c r="N3083" i="7"/>
  <c r="O3083" i="7" s="1" a="1"/>
  <c r="O3083" i="7" s="1"/>
  <c r="L3083" i="7"/>
  <c r="M3083" i="7" s="1" a="1"/>
  <c r="M3083" i="7" s="1"/>
  <c r="J3083" i="7"/>
  <c r="K3083" i="7" s="1" a="1"/>
  <c r="K3083" i="7" s="1"/>
  <c r="H3083" i="7"/>
  <c r="I3083" i="7" s="1" a="1"/>
  <c r="I3083" i="7" s="1"/>
  <c r="F3083" i="7"/>
  <c r="G3083" i="7" s="1" a="1"/>
  <c r="G3083" i="7" s="1"/>
  <c r="D3083" i="7"/>
  <c r="E3083" i="7" s="1" a="1"/>
  <c r="E3083" i="7" s="1"/>
  <c r="B3083" i="7"/>
  <c r="C3083" i="7" s="1" a="1"/>
  <c r="C3083" i="7" s="1"/>
  <c r="N3082" i="7"/>
  <c r="O3082" i="7" s="1" a="1"/>
  <c r="O3082" i="7" s="1"/>
  <c r="L3082" i="7"/>
  <c r="M3082" i="7" s="1" a="1"/>
  <c r="M3082" i="7" s="1"/>
  <c r="J3082" i="7"/>
  <c r="K3082" i="7" s="1" a="1"/>
  <c r="K3082" i="7" s="1"/>
  <c r="H3082" i="7"/>
  <c r="I3082" i="7" s="1" a="1"/>
  <c r="I3082" i="7" s="1"/>
  <c r="F3082" i="7"/>
  <c r="G3082" i="7" s="1" a="1"/>
  <c r="G3082" i="7" s="1"/>
  <c r="D3082" i="7"/>
  <c r="E3082" i="7" s="1" a="1"/>
  <c r="E3082" i="7" s="1"/>
  <c r="B3082" i="7"/>
  <c r="C3082" i="7" s="1" a="1"/>
  <c r="C3082" i="7" s="1"/>
  <c r="N3081" i="7"/>
  <c r="O3081" i="7" s="1" a="1"/>
  <c r="O3081" i="7" s="1"/>
  <c r="L3081" i="7"/>
  <c r="M3081" i="7" s="1" a="1"/>
  <c r="M3081" i="7" s="1"/>
  <c r="J3081" i="7"/>
  <c r="K3081" i="7" s="1" a="1"/>
  <c r="K3081" i="7" s="1"/>
  <c r="H3081" i="7"/>
  <c r="I3081" i="7" s="1" a="1"/>
  <c r="I3081" i="7" s="1"/>
  <c r="F3081" i="7"/>
  <c r="G3081" i="7" s="1" a="1"/>
  <c r="G3081" i="7" s="1"/>
  <c r="D3081" i="7"/>
  <c r="E3081" i="7" s="1" a="1"/>
  <c r="E3081" i="7" s="1"/>
  <c r="B3081" i="7"/>
  <c r="C3081" i="7" s="1" a="1"/>
  <c r="C3081" i="7" s="1"/>
  <c r="N3080" i="7"/>
  <c r="O3080" i="7" s="1" a="1"/>
  <c r="O3080" i="7" s="1"/>
  <c r="L3080" i="7"/>
  <c r="M3080" i="7" s="1" a="1"/>
  <c r="M3080" i="7" s="1"/>
  <c r="J3080" i="7"/>
  <c r="K3080" i="7" s="1" a="1"/>
  <c r="K3080" i="7" s="1"/>
  <c r="H3080" i="7"/>
  <c r="I3080" i="7" s="1" a="1"/>
  <c r="I3080" i="7" s="1"/>
  <c r="F3080" i="7"/>
  <c r="G3080" i="7" s="1" a="1"/>
  <c r="G3080" i="7" s="1"/>
  <c r="D3080" i="7"/>
  <c r="E3080" i="7" s="1" a="1"/>
  <c r="E3080" i="7" s="1"/>
  <c r="B3080" i="7"/>
  <c r="C3080" i="7" s="1" a="1"/>
  <c r="C3080" i="7" s="1"/>
  <c r="N3079" i="7"/>
  <c r="O3079" i="7" s="1" a="1"/>
  <c r="O3079" i="7" s="1"/>
  <c r="L3079" i="7"/>
  <c r="M3079" i="7" s="1" a="1"/>
  <c r="M3079" i="7" s="1"/>
  <c r="J3079" i="7"/>
  <c r="K3079" i="7" s="1" a="1"/>
  <c r="K3079" i="7" s="1"/>
  <c r="H3079" i="7"/>
  <c r="I3079" i="7" s="1" a="1"/>
  <c r="I3079" i="7" s="1"/>
  <c r="F3079" i="7"/>
  <c r="G3079" i="7" s="1" a="1"/>
  <c r="G3079" i="7" s="1"/>
  <c r="D3079" i="7"/>
  <c r="E3079" i="7" s="1" a="1"/>
  <c r="E3079" i="7" s="1"/>
  <c r="B3079" i="7"/>
  <c r="C3079" i="7" s="1" a="1"/>
  <c r="C3079" i="7" s="1"/>
  <c r="N3078" i="7"/>
  <c r="O3078" i="7" s="1" a="1"/>
  <c r="O3078" i="7" s="1"/>
  <c r="L3078" i="7"/>
  <c r="M3078" i="7" s="1" a="1"/>
  <c r="M3078" i="7" s="1"/>
  <c r="J3078" i="7"/>
  <c r="K3078" i="7" s="1" a="1"/>
  <c r="K3078" i="7" s="1"/>
  <c r="H3078" i="7"/>
  <c r="I3078" i="7" s="1" a="1"/>
  <c r="I3078" i="7" s="1"/>
  <c r="F3078" i="7"/>
  <c r="G3078" i="7" s="1" a="1"/>
  <c r="G3078" i="7" s="1"/>
  <c r="D3078" i="7"/>
  <c r="E3078" i="7" s="1" a="1"/>
  <c r="E3078" i="7" s="1"/>
  <c r="B3078" i="7"/>
  <c r="C3078" i="7" s="1" a="1"/>
  <c r="C3078" i="7" s="1"/>
  <c r="N3077" i="7"/>
  <c r="O3077" i="7" s="1" a="1"/>
  <c r="O3077" i="7" s="1"/>
  <c r="L3077" i="7"/>
  <c r="M3077" i="7" s="1" a="1"/>
  <c r="M3077" i="7" s="1"/>
  <c r="J3077" i="7"/>
  <c r="K3077" i="7" s="1" a="1"/>
  <c r="K3077" i="7" s="1"/>
  <c r="H3077" i="7"/>
  <c r="I3077" i="7" s="1" a="1"/>
  <c r="I3077" i="7" s="1"/>
  <c r="F3077" i="7"/>
  <c r="G3077" i="7" s="1" a="1"/>
  <c r="G3077" i="7" s="1"/>
  <c r="D3077" i="7"/>
  <c r="E3077" i="7" s="1" a="1"/>
  <c r="E3077" i="7" s="1"/>
  <c r="B3077" i="7"/>
  <c r="C3077" i="7" s="1" a="1"/>
  <c r="C3077" i="7" s="1"/>
  <c r="N3076" i="7"/>
  <c r="O3076" i="7" s="1" a="1"/>
  <c r="O3076" i="7" s="1"/>
  <c r="L3076" i="7"/>
  <c r="M3076" i="7" s="1" a="1"/>
  <c r="M3076" i="7" s="1"/>
  <c r="J3076" i="7"/>
  <c r="K3076" i="7" s="1" a="1"/>
  <c r="K3076" i="7" s="1"/>
  <c r="H3076" i="7"/>
  <c r="I3076" i="7" s="1" a="1"/>
  <c r="I3076" i="7" s="1"/>
  <c r="F3076" i="7"/>
  <c r="G3076" i="7" s="1" a="1"/>
  <c r="G3076" i="7" s="1"/>
  <c r="D3076" i="7"/>
  <c r="E3076" i="7" s="1" a="1"/>
  <c r="E3076" i="7" s="1"/>
  <c r="B3076" i="7"/>
  <c r="C3076" i="7" s="1" a="1"/>
  <c r="C3076" i="7" s="1"/>
  <c r="N3075" i="7"/>
  <c r="O3075" i="7" s="1" a="1"/>
  <c r="O3075" i="7" s="1"/>
  <c r="L3075" i="7"/>
  <c r="M3075" i="7" s="1" a="1"/>
  <c r="M3075" i="7" s="1"/>
  <c r="J3075" i="7"/>
  <c r="K3075" i="7" s="1" a="1"/>
  <c r="K3075" i="7" s="1"/>
  <c r="H3075" i="7"/>
  <c r="I3075" i="7" s="1" a="1"/>
  <c r="I3075" i="7" s="1"/>
  <c r="F3075" i="7"/>
  <c r="G3075" i="7" s="1" a="1"/>
  <c r="G3075" i="7" s="1"/>
  <c r="D3075" i="7"/>
  <c r="E3075" i="7" s="1" a="1"/>
  <c r="E3075" i="7" s="1"/>
  <c r="B3075" i="7"/>
  <c r="C3075" i="7" s="1" a="1"/>
  <c r="C3075" i="7" s="1"/>
  <c r="N3074" i="7"/>
  <c r="O3074" i="7" s="1" a="1"/>
  <c r="O3074" i="7" s="1"/>
  <c r="L3074" i="7"/>
  <c r="M3074" i="7" s="1" a="1"/>
  <c r="M3074" i="7" s="1"/>
  <c r="J3074" i="7"/>
  <c r="K3074" i="7" s="1" a="1"/>
  <c r="K3074" i="7" s="1"/>
  <c r="H3074" i="7"/>
  <c r="I3074" i="7" s="1" a="1"/>
  <c r="I3074" i="7" s="1"/>
  <c r="F3074" i="7"/>
  <c r="G3074" i="7" s="1" a="1"/>
  <c r="G3074" i="7" s="1"/>
  <c r="D3074" i="7"/>
  <c r="E3074" i="7" s="1" a="1"/>
  <c r="E3074" i="7" s="1"/>
  <c r="B3074" i="7"/>
  <c r="C3074" i="7" s="1" a="1"/>
  <c r="C3074" i="7" s="1"/>
  <c r="N3073" i="7"/>
  <c r="O3073" i="7" s="1" a="1"/>
  <c r="O3073" i="7" s="1"/>
  <c r="L3073" i="7"/>
  <c r="M3073" i="7" s="1" a="1"/>
  <c r="M3073" i="7" s="1"/>
  <c r="J3073" i="7"/>
  <c r="K3073" i="7" s="1" a="1"/>
  <c r="K3073" i="7" s="1"/>
  <c r="H3073" i="7"/>
  <c r="I3073" i="7" s="1" a="1"/>
  <c r="I3073" i="7" s="1"/>
  <c r="F3073" i="7"/>
  <c r="G3073" i="7" s="1" a="1"/>
  <c r="G3073" i="7" s="1"/>
  <c r="D3073" i="7"/>
  <c r="E3073" i="7" s="1" a="1"/>
  <c r="E3073" i="7" s="1"/>
  <c r="B3073" i="7"/>
  <c r="C3073" i="7" s="1" a="1"/>
  <c r="C3073" i="7" s="1"/>
  <c r="N3072" i="7"/>
  <c r="O3072" i="7" s="1" a="1"/>
  <c r="O3072" i="7" s="1"/>
  <c r="L3072" i="7"/>
  <c r="M3072" i="7" s="1" a="1"/>
  <c r="M3072" i="7" s="1"/>
  <c r="J3072" i="7"/>
  <c r="K3072" i="7" s="1" a="1"/>
  <c r="K3072" i="7" s="1"/>
  <c r="H3072" i="7"/>
  <c r="I3072" i="7" s="1" a="1"/>
  <c r="I3072" i="7" s="1"/>
  <c r="F3072" i="7"/>
  <c r="G3072" i="7" s="1" a="1"/>
  <c r="G3072" i="7" s="1"/>
  <c r="D3072" i="7"/>
  <c r="E3072" i="7" s="1" a="1"/>
  <c r="E3072" i="7" s="1"/>
  <c r="B3072" i="7"/>
  <c r="C3072" i="7" s="1" a="1"/>
  <c r="C3072" i="7" s="1"/>
  <c r="N3071" i="7"/>
  <c r="O3071" i="7" s="1" a="1"/>
  <c r="O3071" i="7" s="1"/>
  <c r="L3071" i="7"/>
  <c r="M3071" i="7" s="1" a="1"/>
  <c r="M3071" i="7" s="1"/>
  <c r="J3071" i="7"/>
  <c r="K3071" i="7" s="1" a="1"/>
  <c r="K3071" i="7" s="1"/>
  <c r="H3071" i="7"/>
  <c r="I3071" i="7" s="1" a="1"/>
  <c r="I3071" i="7" s="1"/>
  <c r="F3071" i="7"/>
  <c r="G3071" i="7" s="1" a="1"/>
  <c r="G3071" i="7" s="1"/>
  <c r="D3071" i="7"/>
  <c r="E3071" i="7" s="1" a="1"/>
  <c r="E3071" i="7" s="1"/>
  <c r="B3071" i="7"/>
  <c r="C3071" i="7" s="1" a="1"/>
  <c r="C3071" i="7" s="1"/>
  <c r="N3070" i="7"/>
  <c r="O3070" i="7" s="1" a="1"/>
  <c r="O3070" i="7" s="1"/>
  <c r="L3070" i="7"/>
  <c r="M3070" i="7" s="1" a="1"/>
  <c r="M3070" i="7" s="1"/>
  <c r="J3070" i="7"/>
  <c r="K3070" i="7" s="1" a="1"/>
  <c r="K3070" i="7" s="1"/>
  <c r="H3070" i="7"/>
  <c r="I3070" i="7" s="1" a="1"/>
  <c r="I3070" i="7" s="1"/>
  <c r="F3070" i="7"/>
  <c r="G3070" i="7" s="1" a="1"/>
  <c r="G3070" i="7" s="1"/>
  <c r="D3070" i="7"/>
  <c r="E3070" i="7" s="1" a="1"/>
  <c r="E3070" i="7" s="1"/>
  <c r="B3070" i="7"/>
  <c r="C3070" i="7" s="1" a="1"/>
  <c r="C3070" i="7" s="1"/>
  <c r="N3069" i="7"/>
  <c r="O3069" i="7" s="1" a="1"/>
  <c r="O3069" i="7" s="1"/>
  <c r="L3069" i="7"/>
  <c r="M3069" i="7" s="1" a="1"/>
  <c r="M3069" i="7" s="1"/>
  <c r="J3069" i="7"/>
  <c r="K3069" i="7" s="1" a="1"/>
  <c r="K3069" i="7" s="1"/>
  <c r="H3069" i="7"/>
  <c r="I3069" i="7" s="1" a="1"/>
  <c r="I3069" i="7" s="1"/>
  <c r="F3069" i="7"/>
  <c r="G3069" i="7" s="1" a="1"/>
  <c r="G3069" i="7" s="1"/>
  <c r="D3069" i="7"/>
  <c r="E3069" i="7" s="1" a="1"/>
  <c r="E3069" i="7" s="1"/>
  <c r="B3069" i="7"/>
  <c r="C3069" i="7" s="1" a="1"/>
  <c r="C3069" i="7" s="1"/>
  <c r="N3068" i="7"/>
  <c r="O3068" i="7" s="1" a="1"/>
  <c r="O3068" i="7" s="1"/>
  <c r="L3068" i="7"/>
  <c r="M3068" i="7" s="1" a="1"/>
  <c r="M3068" i="7" s="1"/>
  <c r="J3068" i="7"/>
  <c r="K3068" i="7" s="1" a="1"/>
  <c r="K3068" i="7" s="1"/>
  <c r="H3068" i="7"/>
  <c r="I3068" i="7" s="1" a="1"/>
  <c r="I3068" i="7" s="1"/>
  <c r="F3068" i="7"/>
  <c r="G3068" i="7" s="1" a="1"/>
  <c r="G3068" i="7" s="1"/>
  <c r="D3068" i="7"/>
  <c r="E3068" i="7" s="1" a="1"/>
  <c r="E3068" i="7" s="1"/>
  <c r="B3068" i="7"/>
  <c r="C3068" i="7" s="1" a="1"/>
  <c r="C3068" i="7" s="1"/>
  <c r="N3067" i="7"/>
  <c r="O3067" i="7" s="1" a="1"/>
  <c r="O3067" i="7" s="1"/>
  <c r="L3067" i="7"/>
  <c r="M3067" i="7" s="1" a="1"/>
  <c r="M3067" i="7" s="1"/>
  <c r="J3067" i="7"/>
  <c r="K3067" i="7" s="1" a="1"/>
  <c r="K3067" i="7" s="1"/>
  <c r="H3067" i="7"/>
  <c r="I3067" i="7" s="1" a="1"/>
  <c r="I3067" i="7" s="1"/>
  <c r="F3067" i="7"/>
  <c r="G3067" i="7" s="1" a="1"/>
  <c r="G3067" i="7" s="1"/>
  <c r="D3067" i="7"/>
  <c r="E3067" i="7" s="1" a="1"/>
  <c r="E3067" i="7" s="1"/>
  <c r="B3067" i="7"/>
  <c r="C3067" i="7" s="1" a="1"/>
  <c r="C3067" i="7" s="1"/>
  <c r="N3066" i="7"/>
  <c r="O3066" i="7" s="1" a="1"/>
  <c r="O3066" i="7" s="1"/>
  <c r="L3066" i="7"/>
  <c r="M3066" i="7" s="1" a="1"/>
  <c r="M3066" i="7" s="1"/>
  <c r="J3066" i="7"/>
  <c r="K3066" i="7" s="1" a="1"/>
  <c r="K3066" i="7" s="1"/>
  <c r="H3066" i="7"/>
  <c r="I3066" i="7" s="1" a="1"/>
  <c r="I3066" i="7" s="1"/>
  <c r="F3066" i="7"/>
  <c r="G3066" i="7" s="1" a="1"/>
  <c r="G3066" i="7" s="1"/>
  <c r="D3066" i="7"/>
  <c r="E3066" i="7" s="1" a="1"/>
  <c r="E3066" i="7" s="1"/>
  <c r="B3066" i="7"/>
  <c r="C3066" i="7" s="1" a="1"/>
  <c r="C3066" i="7" s="1"/>
  <c r="N3065" i="7"/>
  <c r="O3065" i="7" s="1" a="1"/>
  <c r="O3065" i="7" s="1"/>
  <c r="L3065" i="7"/>
  <c r="M3065" i="7" s="1" a="1"/>
  <c r="M3065" i="7" s="1"/>
  <c r="J3065" i="7"/>
  <c r="K3065" i="7" s="1" a="1"/>
  <c r="K3065" i="7" s="1"/>
  <c r="H3065" i="7"/>
  <c r="I3065" i="7" s="1" a="1"/>
  <c r="I3065" i="7" s="1"/>
  <c r="F3065" i="7"/>
  <c r="G3065" i="7" s="1" a="1"/>
  <c r="G3065" i="7" s="1"/>
  <c r="D3065" i="7"/>
  <c r="E3065" i="7" s="1" a="1"/>
  <c r="E3065" i="7" s="1"/>
  <c r="B3065" i="7"/>
  <c r="C3065" i="7" s="1" a="1"/>
  <c r="C3065" i="7" s="1"/>
  <c r="N3064" i="7"/>
  <c r="O3064" i="7" s="1" a="1"/>
  <c r="O3064" i="7" s="1"/>
  <c r="L3064" i="7"/>
  <c r="M3064" i="7" s="1" a="1"/>
  <c r="M3064" i="7" s="1"/>
  <c r="J3064" i="7"/>
  <c r="K3064" i="7" s="1" a="1"/>
  <c r="K3064" i="7" s="1"/>
  <c r="H3064" i="7"/>
  <c r="I3064" i="7" s="1" a="1"/>
  <c r="I3064" i="7" s="1"/>
  <c r="F3064" i="7"/>
  <c r="G3064" i="7" s="1" a="1"/>
  <c r="G3064" i="7" s="1"/>
  <c r="D3064" i="7"/>
  <c r="E3064" i="7" s="1" a="1"/>
  <c r="E3064" i="7" s="1"/>
  <c r="B3064" i="7"/>
  <c r="C3064" i="7" s="1" a="1"/>
  <c r="C3064" i="7" s="1"/>
  <c r="N3063" i="7"/>
  <c r="O3063" i="7" s="1" a="1"/>
  <c r="O3063" i="7" s="1"/>
  <c r="L3063" i="7"/>
  <c r="M3063" i="7" s="1" a="1"/>
  <c r="M3063" i="7" s="1"/>
  <c r="J3063" i="7"/>
  <c r="K3063" i="7" s="1" a="1"/>
  <c r="K3063" i="7" s="1"/>
  <c r="H3063" i="7"/>
  <c r="I3063" i="7" s="1" a="1"/>
  <c r="I3063" i="7" s="1"/>
  <c r="F3063" i="7"/>
  <c r="G3063" i="7" s="1" a="1"/>
  <c r="G3063" i="7" s="1"/>
  <c r="D3063" i="7"/>
  <c r="E3063" i="7" s="1" a="1"/>
  <c r="E3063" i="7" s="1"/>
  <c r="B3063" i="7"/>
  <c r="C3063" i="7" s="1" a="1"/>
  <c r="C3063" i="7" s="1"/>
  <c r="N3062" i="7"/>
  <c r="O3062" i="7" s="1" a="1"/>
  <c r="O3062" i="7" s="1"/>
  <c r="L3062" i="7"/>
  <c r="M3062" i="7" s="1" a="1"/>
  <c r="M3062" i="7" s="1"/>
  <c r="J3062" i="7"/>
  <c r="K3062" i="7" s="1" a="1"/>
  <c r="K3062" i="7" s="1"/>
  <c r="H3062" i="7"/>
  <c r="I3062" i="7" s="1" a="1"/>
  <c r="I3062" i="7" s="1"/>
  <c r="F3062" i="7"/>
  <c r="G3062" i="7" s="1" a="1"/>
  <c r="G3062" i="7" s="1"/>
  <c r="D3062" i="7"/>
  <c r="E3062" i="7" s="1" a="1"/>
  <c r="E3062" i="7" s="1"/>
  <c r="B3062" i="7"/>
  <c r="C3062" i="7" s="1" a="1"/>
  <c r="C3062" i="7" s="1"/>
  <c r="N3061" i="7"/>
  <c r="O3061" i="7" s="1" a="1"/>
  <c r="O3061" i="7" s="1"/>
  <c r="L3061" i="7"/>
  <c r="M3061" i="7" s="1" a="1"/>
  <c r="M3061" i="7" s="1"/>
  <c r="J3061" i="7"/>
  <c r="K3061" i="7" s="1" a="1"/>
  <c r="K3061" i="7" s="1"/>
  <c r="H3061" i="7"/>
  <c r="I3061" i="7" s="1" a="1"/>
  <c r="I3061" i="7" s="1"/>
  <c r="F3061" i="7"/>
  <c r="G3061" i="7" s="1" a="1"/>
  <c r="G3061" i="7" s="1"/>
  <c r="D3061" i="7"/>
  <c r="E3061" i="7" s="1" a="1"/>
  <c r="E3061" i="7" s="1"/>
  <c r="B3061" i="7"/>
  <c r="C3061" i="7" s="1" a="1"/>
  <c r="C3061" i="7" s="1"/>
  <c r="N3060" i="7"/>
  <c r="O3060" i="7" s="1" a="1"/>
  <c r="O3060" i="7" s="1"/>
  <c r="L3060" i="7"/>
  <c r="M3060" i="7" s="1" a="1"/>
  <c r="M3060" i="7" s="1"/>
  <c r="J3060" i="7"/>
  <c r="K3060" i="7" s="1" a="1"/>
  <c r="K3060" i="7" s="1"/>
  <c r="H3060" i="7"/>
  <c r="I3060" i="7" s="1" a="1"/>
  <c r="I3060" i="7" s="1"/>
  <c r="F3060" i="7"/>
  <c r="G3060" i="7" s="1" a="1"/>
  <c r="G3060" i="7" s="1"/>
  <c r="D3060" i="7"/>
  <c r="E3060" i="7" s="1" a="1"/>
  <c r="E3060" i="7" s="1"/>
  <c r="B3060" i="7"/>
  <c r="C3060" i="7" s="1" a="1"/>
  <c r="C3060" i="7" s="1"/>
  <c r="N3059" i="7"/>
  <c r="O3059" i="7" s="1" a="1"/>
  <c r="O3059" i="7" s="1"/>
  <c r="L3059" i="7"/>
  <c r="M3059" i="7" s="1" a="1"/>
  <c r="M3059" i="7" s="1"/>
  <c r="J3059" i="7"/>
  <c r="K3059" i="7" s="1" a="1"/>
  <c r="K3059" i="7" s="1"/>
  <c r="H3059" i="7"/>
  <c r="I3059" i="7" s="1" a="1"/>
  <c r="I3059" i="7" s="1"/>
  <c r="F3059" i="7"/>
  <c r="G3059" i="7" s="1" a="1"/>
  <c r="G3059" i="7" s="1"/>
  <c r="D3059" i="7"/>
  <c r="E3059" i="7" s="1" a="1"/>
  <c r="E3059" i="7" s="1"/>
  <c r="B3059" i="7"/>
  <c r="C3059" i="7" s="1" a="1"/>
  <c r="C3059" i="7" s="1"/>
  <c r="N3058" i="7"/>
  <c r="O3058" i="7" s="1" a="1"/>
  <c r="O3058" i="7" s="1"/>
  <c r="L3058" i="7"/>
  <c r="M3058" i="7" s="1" a="1"/>
  <c r="M3058" i="7" s="1"/>
  <c r="J3058" i="7"/>
  <c r="K3058" i="7" s="1" a="1"/>
  <c r="K3058" i="7" s="1"/>
  <c r="H3058" i="7"/>
  <c r="I3058" i="7" s="1" a="1"/>
  <c r="I3058" i="7" s="1"/>
  <c r="F3058" i="7"/>
  <c r="G3058" i="7" s="1" a="1"/>
  <c r="G3058" i="7" s="1"/>
  <c r="D3058" i="7"/>
  <c r="E3058" i="7" s="1" a="1"/>
  <c r="E3058" i="7" s="1"/>
  <c r="B3058" i="7"/>
  <c r="C3058" i="7" s="1" a="1"/>
  <c r="C3058" i="7" s="1"/>
  <c r="N3057" i="7"/>
  <c r="O3057" i="7" s="1" a="1"/>
  <c r="O3057" i="7" s="1"/>
  <c r="L3057" i="7"/>
  <c r="M3057" i="7" s="1" a="1"/>
  <c r="M3057" i="7" s="1"/>
  <c r="J3057" i="7"/>
  <c r="K3057" i="7" s="1" a="1"/>
  <c r="K3057" i="7" s="1"/>
  <c r="H3057" i="7"/>
  <c r="I3057" i="7" s="1" a="1"/>
  <c r="I3057" i="7" s="1"/>
  <c r="F3057" i="7"/>
  <c r="G3057" i="7" s="1" a="1"/>
  <c r="G3057" i="7" s="1"/>
  <c r="D3057" i="7"/>
  <c r="E3057" i="7" s="1" a="1"/>
  <c r="E3057" i="7" s="1"/>
  <c r="B3057" i="7"/>
  <c r="C3057" i="7" s="1" a="1"/>
  <c r="C3057" i="7" s="1"/>
  <c r="N3056" i="7"/>
  <c r="O3056" i="7" s="1" a="1"/>
  <c r="O3056" i="7" s="1"/>
  <c r="L3056" i="7"/>
  <c r="M3056" i="7" s="1" a="1"/>
  <c r="M3056" i="7" s="1"/>
  <c r="J3056" i="7"/>
  <c r="K3056" i="7" s="1" a="1"/>
  <c r="K3056" i="7" s="1"/>
  <c r="H3056" i="7"/>
  <c r="I3056" i="7" s="1" a="1"/>
  <c r="I3056" i="7" s="1"/>
  <c r="F3056" i="7"/>
  <c r="G3056" i="7" s="1" a="1"/>
  <c r="G3056" i="7" s="1"/>
  <c r="D3056" i="7"/>
  <c r="E3056" i="7" s="1" a="1"/>
  <c r="E3056" i="7" s="1"/>
  <c r="B3056" i="7"/>
  <c r="C3056" i="7" s="1" a="1"/>
  <c r="C3056" i="7" s="1"/>
  <c r="N3055" i="7"/>
  <c r="O3055" i="7" s="1" a="1"/>
  <c r="O3055" i="7" s="1"/>
  <c r="L3055" i="7"/>
  <c r="M3055" i="7" s="1" a="1"/>
  <c r="M3055" i="7" s="1"/>
  <c r="J3055" i="7"/>
  <c r="K3055" i="7" s="1" a="1"/>
  <c r="K3055" i="7" s="1"/>
  <c r="H3055" i="7"/>
  <c r="I3055" i="7" s="1" a="1"/>
  <c r="I3055" i="7" s="1"/>
  <c r="F3055" i="7"/>
  <c r="G3055" i="7" s="1" a="1"/>
  <c r="G3055" i="7" s="1"/>
  <c r="D3055" i="7"/>
  <c r="E3055" i="7" s="1" a="1"/>
  <c r="E3055" i="7" s="1"/>
  <c r="B3055" i="7"/>
  <c r="C3055" i="7" s="1" a="1"/>
  <c r="C3055" i="7" s="1"/>
  <c r="N3054" i="7"/>
  <c r="O3054" i="7" s="1" a="1"/>
  <c r="O3054" i="7" s="1"/>
  <c r="L3054" i="7"/>
  <c r="M3054" i="7" s="1" a="1"/>
  <c r="M3054" i="7" s="1"/>
  <c r="J3054" i="7"/>
  <c r="K3054" i="7" s="1" a="1"/>
  <c r="K3054" i="7" s="1"/>
  <c r="H3054" i="7"/>
  <c r="I3054" i="7" s="1" a="1"/>
  <c r="I3054" i="7" s="1"/>
  <c r="F3054" i="7"/>
  <c r="G3054" i="7" s="1" a="1"/>
  <c r="G3054" i="7" s="1"/>
  <c r="D3054" i="7"/>
  <c r="E3054" i="7" s="1" a="1"/>
  <c r="E3054" i="7" s="1"/>
  <c r="B3054" i="7"/>
  <c r="C3054" i="7" s="1" a="1"/>
  <c r="C3054" i="7" s="1"/>
  <c r="N3053" i="7"/>
  <c r="O3053" i="7" s="1" a="1"/>
  <c r="O3053" i="7" s="1"/>
  <c r="L3053" i="7"/>
  <c r="M3053" i="7" s="1" a="1"/>
  <c r="M3053" i="7" s="1"/>
  <c r="J3053" i="7"/>
  <c r="K3053" i="7" s="1" a="1"/>
  <c r="K3053" i="7" s="1"/>
  <c r="H3053" i="7"/>
  <c r="I3053" i="7" s="1" a="1"/>
  <c r="I3053" i="7" s="1"/>
  <c r="F3053" i="7"/>
  <c r="G3053" i="7" s="1" a="1"/>
  <c r="G3053" i="7" s="1"/>
  <c r="D3053" i="7"/>
  <c r="E3053" i="7" s="1" a="1"/>
  <c r="E3053" i="7" s="1"/>
  <c r="B3053" i="7"/>
  <c r="C3053" i="7" s="1" a="1"/>
  <c r="C3053" i="7" s="1"/>
  <c r="N3052" i="7"/>
  <c r="O3052" i="7" s="1" a="1"/>
  <c r="O3052" i="7" s="1"/>
  <c r="L3052" i="7"/>
  <c r="M3052" i="7" s="1" a="1"/>
  <c r="M3052" i="7" s="1"/>
  <c r="J3052" i="7"/>
  <c r="K3052" i="7" s="1" a="1"/>
  <c r="K3052" i="7" s="1"/>
  <c r="H3052" i="7"/>
  <c r="I3052" i="7" s="1" a="1"/>
  <c r="I3052" i="7" s="1"/>
  <c r="F3052" i="7"/>
  <c r="G3052" i="7" s="1" a="1"/>
  <c r="G3052" i="7" s="1"/>
  <c r="D3052" i="7"/>
  <c r="E3052" i="7" s="1" a="1"/>
  <c r="E3052" i="7" s="1"/>
  <c r="B3052" i="7"/>
  <c r="C3052" i="7" s="1" a="1"/>
  <c r="C3052" i="7" s="1"/>
  <c r="N3051" i="7"/>
  <c r="O3051" i="7" s="1" a="1"/>
  <c r="O3051" i="7" s="1"/>
  <c r="L3051" i="7"/>
  <c r="M3051" i="7" s="1" a="1"/>
  <c r="M3051" i="7" s="1"/>
  <c r="J3051" i="7"/>
  <c r="K3051" i="7" s="1" a="1"/>
  <c r="K3051" i="7" s="1"/>
  <c r="H3051" i="7"/>
  <c r="I3051" i="7" s="1" a="1"/>
  <c r="I3051" i="7" s="1"/>
  <c r="F3051" i="7"/>
  <c r="G3051" i="7" s="1" a="1"/>
  <c r="G3051" i="7" s="1"/>
  <c r="D3051" i="7"/>
  <c r="E3051" i="7" s="1" a="1"/>
  <c r="E3051" i="7" s="1"/>
  <c r="B3051" i="7"/>
  <c r="C3051" i="7" s="1" a="1"/>
  <c r="C3051" i="7" s="1"/>
  <c r="N3050" i="7"/>
  <c r="O3050" i="7" s="1" a="1"/>
  <c r="O3050" i="7" s="1"/>
  <c r="L3050" i="7"/>
  <c r="M3050" i="7" s="1" a="1"/>
  <c r="M3050" i="7" s="1"/>
  <c r="J3050" i="7"/>
  <c r="K3050" i="7" s="1" a="1"/>
  <c r="K3050" i="7" s="1"/>
  <c r="H3050" i="7"/>
  <c r="I3050" i="7" s="1" a="1"/>
  <c r="I3050" i="7" s="1"/>
  <c r="F3050" i="7"/>
  <c r="G3050" i="7" s="1" a="1"/>
  <c r="G3050" i="7" s="1"/>
  <c r="D3050" i="7"/>
  <c r="E3050" i="7" s="1" a="1"/>
  <c r="E3050" i="7" s="1"/>
  <c r="B3050" i="7"/>
  <c r="C3050" i="7" s="1" a="1"/>
  <c r="C3050" i="7" s="1"/>
  <c r="N3049" i="7"/>
  <c r="O3049" i="7" s="1" a="1"/>
  <c r="O3049" i="7" s="1"/>
  <c r="L3049" i="7"/>
  <c r="M3049" i="7" s="1" a="1"/>
  <c r="M3049" i="7" s="1"/>
  <c r="J3049" i="7"/>
  <c r="K3049" i="7" s="1" a="1"/>
  <c r="K3049" i="7" s="1"/>
  <c r="H3049" i="7"/>
  <c r="I3049" i="7" s="1" a="1"/>
  <c r="I3049" i="7" s="1"/>
  <c r="F3049" i="7"/>
  <c r="G3049" i="7" s="1" a="1"/>
  <c r="G3049" i="7" s="1"/>
  <c r="D3049" i="7"/>
  <c r="E3049" i="7" s="1" a="1"/>
  <c r="E3049" i="7" s="1"/>
  <c r="B3049" i="7"/>
  <c r="C3049" i="7" s="1" a="1"/>
  <c r="C3049" i="7" s="1"/>
  <c r="N3048" i="7"/>
  <c r="O3048" i="7" s="1" a="1"/>
  <c r="O3048" i="7" s="1"/>
  <c r="L3048" i="7"/>
  <c r="M3048" i="7" s="1" a="1"/>
  <c r="M3048" i="7" s="1"/>
  <c r="J3048" i="7"/>
  <c r="K3048" i="7" s="1" a="1"/>
  <c r="K3048" i="7" s="1"/>
  <c r="H3048" i="7"/>
  <c r="I3048" i="7" s="1" a="1"/>
  <c r="I3048" i="7" s="1"/>
  <c r="F3048" i="7"/>
  <c r="G3048" i="7" s="1" a="1"/>
  <c r="G3048" i="7" s="1"/>
  <c r="D3048" i="7"/>
  <c r="E3048" i="7" s="1" a="1"/>
  <c r="E3048" i="7" s="1"/>
  <c r="B3048" i="7"/>
  <c r="C3048" i="7" s="1" a="1"/>
  <c r="C3048" i="7" s="1"/>
  <c r="N3047" i="7"/>
  <c r="O3047" i="7" s="1" a="1"/>
  <c r="O3047" i="7" s="1"/>
  <c r="L3047" i="7"/>
  <c r="M3047" i="7" s="1" a="1"/>
  <c r="M3047" i="7" s="1"/>
  <c r="J3047" i="7"/>
  <c r="K3047" i="7" s="1" a="1"/>
  <c r="K3047" i="7" s="1"/>
  <c r="H3047" i="7"/>
  <c r="I3047" i="7" s="1" a="1"/>
  <c r="I3047" i="7" s="1"/>
  <c r="F3047" i="7"/>
  <c r="G3047" i="7" s="1" a="1"/>
  <c r="G3047" i="7" s="1"/>
  <c r="D3047" i="7"/>
  <c r="E3047" i="7" s="1" a="1"/>
  <c r="E3047" i="7" s="1"/>
  <c r="B3047" i="7"/>
  <c r="C3047" i="7" s="1" a="1"/>
  <c r="C3047" i="7" s="1"/>
  <c r="N3046" i="7"/>
  <c r="O3046" i="7" s="1" a="1"/>
  <c r="O3046" i="7" s="1"/>
  <c r="L3046" i="7"/>
  <c r="M3046" i="7" s="1" a="1"/>
  <c r="M3046" i="7" s="1"/>
  <c r="J3046" i="7"/>
  <c r="K3046" i="7" s="1" a="1"/>
  <c r="K3046" i="7" s="1"/>
  <c r="H3046" i="7"/>
  <c r="I3046" i="7" s="1" a="1"/>
  <c r="I3046" i="7" s="1"/>
  <c r="F3046" i="7"/>
  <c r="G3046" i="7" s="1" a="1"/>
  <c r="G3046" i="7" s="1"/>
  <c r="D3046" i="7"/>
  <c r="E3046" i="7" s="1" a="1"/>
  <c r="E3046" i="7" s="1"/>
  <c r="B3046" i="7"/>
  <c r="C3046" i="7" s="1" a="1"/>
  <c r="C3046" i="7" s="1"/>
  <c r="N3045" i="7"/>
  <c r="O3045" i="7" s="1" a="1"/>
  <c r="O3045" i="7" s="1"/>
  <c r="L3045" i="7"/>
  <c r="M3045" i="7" s="1" a="1"/>
  <c r="M3045" i="7" s="1"/>
  <c r="J3045" i="7"/>
  <c r="K3045" i="7" s="1" a="1"/>
  <c r="K3045" i="7" s="1"/>
  <c r="H3045" i="7"/>
  <c r="I3045" i="7" s="1" a="1"/>
  <c r="I3045" i="7" s="1"/>
  <c r="F3045" i="7"/>
  <c r="G3045" i="7" s="1" a="1"/>
  <c r="G3045" i="7" s="1"/>
  <c r="D3045" i="7"/>
  <c r="E3045" i="7" s="1" a="1"/>
  <c r="E3045" i="7" s="1"/>
  <c r="B3045" i="7"/>
  <c r="C3045" i="7" s="1" a="1"/>
  <c r="C3045" i="7" s="1"/>
  <c r="N3044" i="7"/>
  <c r="O3044" i="7" s="1" a="1"/>
  <c r="O3044" i="7" s="1"/>
  <c r="L3044" i="7"/>
  <c r="M3044" i="7" s="1" a="1"/>
  <c r="M3044" i="7" s="1"/>
  <c r="J3044" i="7"/>
  <c r="K3044" i="7" s="1" a="1"/>
  <c r="K3044" i="7" s="1"/>
  <c r="H3044" i="7"/>
  <c r="I3044" i="7" s="1" a="1"/>
  <c r="I3044" i="7" s="1"/>
  <c r="F3044" i="7"/>
  <c r="G3044" i="7" s="1" a="1"/>
  <c r="G3044" i="7" s="1"/>
  <c r="D3044" i="7"/>
  <c r="E3044" i="7" s="1" a="1"/>
  <c r="E3044" i="7" s="1"/>
  <c r="B3044" i="7"/>
  <c r="C3044" i="7" s="1" a="1"/>
  <c r="C3044" i="7" s="1"/>
  <c r="N3043" i="7"/>
  <c r="O3043" i="7" s="1" a="1"/>
  <c r="O3043" i="7" s="1"/>
  <c r="L3043" i="7"/>
  <c r="M3043" i="7" s="1" a="1"/>
  <c r="M3043" i="7" s="1"/>
  <c r="J3043" i="7"/>
  <c r="K3043" i="7" s="1" a="1"/>
  <c r="K3043" i="7" s="1"/>
  <c r="H3043" i="7"/>
  <c r="I3043" i="7" s="1" a="1"/>
  <c r="I3043" i="7" s="1"/>
  <c r="F3043" i="7"/>
  <c r="G3043" i="7" s="1" a="1"/>
  <c r="G3043" i="7" s="1"/>
  <c r="D3043" i="7"/>
  <c r="E3043" i="7" s="1" a="1"/>
  <c r="E3043" i="7" s="1"/>
  <c r="B3043" i="7"/>
  <c r="C3043" i="7" s="1" a="1"/>
  <c r="C3043" i="7" s="1"/>
  <c r="N3042" i="7"/>
  <c r="O3042" i="7" s="1" a="1"/>
  <c r="O3042" i="7" s="1"/>
  <c r="L3042" i="7"/>
  <c r="M3042" i="7" s="1" a="1"/>
  <c r="M3042" i="7" s="1"/>
  <c r="J3042" i="7"/>
  <c r="K3042" i="7" s="1" a="1"/>
  <c r="K3042" i="7" s="1"/>
  <c r="H3042" i="7"/>
  <c r="I3042" i="7" s="1" a="1"/>
  <c r="I3042" i="7" s="1"/>
  <c r="F3042" i="7"/>
  <c r="G3042" i="7" s="1" a="1"/>
  <c r="G3042" i="7" s="1"/>
  <c r="D3042" i="7"/>
  <c r="E3042" i="7" s="1" a="1"/>
  <c r="E3042" i="7" s="1"/>
  <c r="B3042" i="7"/>
  <c r="C3042" i="7" s="1" a="1"/>
  <c r="C3042" i="7" s="1"/>
  <c r="N3041" i="7"/>
  <c r="O3041" i="7" s="1" a="1"/>
  <c r="O3041" i="7" s="1"/>
  <c r="L3041" i="7"/>
  <c r="M3041" i="7" s="1" a="1"/>
  <c r="M3041" i="7" s="1"/>
  <c r="J3041" i="7"/>
  <c r="K3041" i="7" s="1" a="1"/>
  <c r="K3041" i="7" s="1"/>
  <c r="H3041" i="7"/>
  <c r="I3041" i="7" s="1" a="1"/>
  <c r="I3041" i="7" s="1"/>
  <c r="F3041" i="7"/>
  <c r="G3041" i="7" s="1" a="1"/>
  <c r="G3041" i="7" s="1"/>
  <c r="D3041" i="7"/>
  <c r="E3041" i="7" s="1" a="1"/>
  <c r="E3041" i="7" s="1"/>
  <c r="B3041" i="7"/>
  <c r="C3041" i="7" s="1" a="1"/>
  <c r="C3041" i="7" s="1"/>
  <c r="N3040" i="7"/>
  <c r="O3040" i="7" s="1" a="1"/>
  <c r="O3040" i="7" s="1"/>
  <c r="L3040" i="7"/>
  <c r="M3040" i="7" s="1" a="1"/>
  <c r="M3040" i="7" s="1"/>
  <c r="J3040" i="7"/>
  <c r="K3040" i="7" s="1" a="1"/>
  <c r="K3040" i="7" s="1"/>
  <c r="H3040" i="7"/>
  <c r="I3040" i="7" s="1" a="1"/>
  <c r="I3040" i="7" s="1"/>
  <c r="F3040" i="7"/>
  <c r="G3040" i="7" s="1" a="1"/>
  <c r="G3040" i="7" s="1"/>
  <c r="D3040" i="7"/>
  <c r="E3040" i="7" s="1" a="1"/>
  <c r="E3040" i="7" s="1"/>
  <c r="B3040" i="7"/>
  <c r="C3040" i="7" s="1" a="1"/>
  <c r="C3040" i="7" s="1"/>
  <c r="N3039" i="7"/>
  <c r="O3039" i="7" s="1" a="1"/>
  <c r="O3039" i="7" s="1"/>
  <c r="L3039" i="7"/>
  <c r="M3039" i="7" s="1" a="1"/>
  <c r="M3039" i="7" s="1"/>
  <c r="J3039" i="7"/>
  <c r="K3039" i="7" s="1" a="1"/>
  <c r="K3039" i="7" s="1"/>
  <c r="H3039" i="7"/>
  <c r="I3039" i="7" s="1" a="1"/>
  <c r="I3039" i="7" s="1"/>
  <c r="F3039" i="7"/>
  <c r="G3039" i="7" s="1" a="1"/>
  <c r="G3039" i="7" s="1"/>
  <c r="D3039" i="7"/>
  <c r="E3039" i="7" s="1" a="1"/>
  <c r="E3039" i="7" s="1"/>
  <c r="B3039" i="7"/>
  <c r="C3039" i="7" s="1" a="1"/>
  <c r="C3039" i="7" s="1"/>
  <c r="N3038" i="7"/>
  <c r="O3038" i="7" s="1" a="1"/>
  <c r="O3038" i="7" s="1"/>
  <c r="L3038" i="7"/>
  <c r="M3038" i="7" s="1" a="1"/>
  <c r="M3038" i="7" s="1"/>
  <c r="J3038" i="7"/>
  <c r="K3038" i="7" s="1" a="1"/>
  <c r="K3038" i="7" s="1"/>
  <c r="H3038" i="7"/>
  <c r="I3038" i="7" s="1" a="1"/>
  <c r="I3038" i="7" s="1"/>
  <c r="F3038" i="7"/>
  <c r="G3038" i="7" s="1" a="1"/>
  <c r="G3038" i="7" s="1"/>
  <c r="D3038" i="7"/>
  <c r="E3038" i="7" s="1" a="1"/>
  <c r="E3038" i="7" s="1"/>
  <c r="B3038" i="7"/>
  <c r="C3038" i="7" s="1" a="1"/>
  <c r="C3038" i="7" s="1"/>
  <c r="N3037" i="7"/>
  <c r="O3037" i="7" s="1" a="1"/>
  <c r="O3037" i="7" s="1"/>
  <c r="L3037" i="7"/>
  <c r="M3037" i="7" s="1" a="1"/>
  <c r="M3037" i="7" s="1"/>
  <c r="J3037" i="7"/>
  <c r="K3037" i="7" s="1" a="1"/>
  <c r="K3037" i="7" s="1"/>
  <c r="H3037" i="7"/>
  <c r="I3037" i="7" s="1" a="1"/>
  <c r="I3037" i="7" s="1"/>
  <c r="F3037" i="7"/>
  <c r="G3037" i="7" s="1" a="1"/>
  <c r="G3037" i="7" s="1"/>
  <c r="D3037" i="7"/>
  <c r="E3037" i="7" s="1" a="1"/>
  <c r="E3037" i="7" s="1"/>
  <c r="B3037" i="7"/>
  <c r="C3037" i="7" s="1" a="1"/>
  <c r="C3037" i="7" s="1"/>
  <c r="N3036" i="7"/>
  <c r="O3036" i="7" s="1" a="1"/>
  <c r="O3036" i="7" s="1"/>
  <c r="L3036" i="7"/>
  <c r="M3036" i="7" s="1" a="1"/>
  <c r="M3036" i="7" s="1"/>
  <c r="J3036" i="7"/>
  <c r="K3036" i="7" s="1" a="1"/>
  <c r="K3036" i="7" s="1"/>
  <c r="H3036" i="7"/>
  <c r="I3036" i="7" s="1" a="1"/>
  <c r="I3036" i="7" s="1"/>
  <c r="F3036" i="7"/>
  <c r="G3036" i="7" s="1" a="1"/>
  <c r="G3036" i="7" s="1"/>
  <c r="D3036" i="7"/>
  <c r="E3036" i="7" s="1" a="1"/>
  <c r="E3036" i="7" s="1"/>
  <c r="B3036" i="7"/>
  <c r="C3036" i="7" s="1" a="1"/>
  <c r="C3036" i="7" s="1"/>
  <c r="N3035" i="7"/>
  <c r="O3035" i="7" s="1" a="1"/>
  <c r="O3035" i="7" s="1"/>
  <c r="L3035" i="7"/>
  <c r="M3035" i="7" s="1" a="1"/>
  <c r="M3035" i="7" s="1"/>
  <c r="J3035" i="7"/>
  <c r="K3035" i="7" s="1" a="1"/>
  <c r="K3035" i="7" s="1"/>
  <c r="H3035" i="7"/>
  <c r="I3035" i="7" s="1" a="1"/>
  <c r="I3035" i="7" s="1"/>
  <c r="F3035" i="7"/>
  <c r="G3035" i="7" s="1" a="1"/>
  <c r="G3035" i="7" s="1"/>
  <c r="D3035" i="7"/>
  <c r="E3035" i="7" s="1" a="1"/>
  <c r="E3035" i="7" s="1"/>
  <c r="B3035" i="7"/>
  <c r="C3035" i="7" s="1" a="1"/>
  <c r="C3035" i="7" s="1"/>
  <c r="N3034" i="7"/>
  <c r="O3034" i="7" s="1" a="1"/>
  <c r="O3034" i="7" s="1"/>
  <c r="L3034" i="7"/>
  <c r="M3034" i="7" s="1" a="1"/>
  <c r="M3034" i="7" s="1"/>
  <c r="J3034" i="7"/>
  <c r="K3034" i="7" s="1" a="1"/>
  <c r="K3034" i="7" s="1"/>
  <c r="H3034" i="7"/>
  <c r="I3034" i="7" s="1" a="1"/>
  <c r="I3034" i="7" s="1"/>
  <c r="F3034" i="7"/>
  <c r="G3034" i="7" s="1" a="1"/>
  <c r="G3034" i="7" s="1"/>
  <c r="D3034" i="7"/>
  <c r="E3034" i="7" s="1" a="1"/>
  <c r="E3034" i="7" s="1"/>
  <c r="B3034" i="7"/>
  <c r="C3034" i="7" s="1" a="1"/>
  <c r="C3034" i="7" s="1"/>
  <c r="N3033" i="7"/>
  <c r="O3033" i="7" s="1" a="1"/>
  <c r="O3033" i="7" s="1"/>
  <c r="L3033" i="7"/>
  <c r="M3033" i="7" s="1" a="1"/>
  <c r="M3033" i="7" s="1"/>
  <c r="J3033" i="7"/>
  <c r="K3033" i="7" s="1" a="1"/>
  <c r="K3033" i="7" s="1"/>
  <c r="H3033" i="7"/>
  <c r="I3033" i="7" s="1" a="1"/>
  <c r="I3033" i="7" s="1"/>
  <c r="F3033" i="7"/>
  <c r="G3033" i="7" s="1" a="1"/>
  <c r="G3033" i="7" s="1"/>
  <c r="D3033" i="7"/>
  <c r="E3033" i="7" s="1" a="1"/>
  <c r="E3033" i="7" s="1"/>
  <c r="B3033" i="7"/>
  <c r="C3033" i="7" s="1" a="1"/>
  <c r="C3033" i="7" s="1"/>
  <c r="N3032" i="7"/>
  <c r="O3032" i="7" s="1" a="1"/>
  <c r="O3032" i="7" s="1"/>
  <c r="L3032" i="7"/>
  <c r="M3032" i="7" s="1" a="1"/>
  <c r="M3032" i="7" s="1"/>
  <c r="J3032" i="7"/>
  <c r="K3032" i="7" s="1" a="1"/>
  <c r="K3032" i="7" s="1"/>
  <c r="H3032" i="7"/>
  <c r="I3032" i="7" s="1" a="1"/>
  <c r="I3032" i="7" s="1"/>
  <c r="F3032" i="7"/>
  <c r="G3032" i="7" s="1" a="1"/>
  <c r="G3032" i="7" s="1"/>
  <c r="D3032" i="7"/>
  <c r="E3032" i="7" s="1" a="1"/>
  <c r="E3032" i="7" s="1"/>
  <c r="B3032" i="7"/>
  <c r="C3032" i="7" s="1" a="1"/>
  <c r="C3032" i="7" s="1"/>
  <c r="N3031" i="7"/>
  <c r="O3031" i="7" s="1" a="1"/>
  <c r="O3031" i="7" s="1"/>
  <c r="L3031" i="7"/>
  <c r="M3031" i="7" s="1" a="1"/>
  <c r="M3031" i="7" s="1"/>
  <c r="J3031" i="7"/>
  <c r="K3031" i="7" s="1" a="1"/>
  <c r="K3031" i="7" s="1"/>
  <c r="H3031" i="7"/>
  <c r="I3031" i="7" s="1" a="1"/>
  <c r="I3031" i="7" s="1"/>
  <c r="F3031" i="7"/>
  <c r="G3031" i="7" s="1" a="1"/>
  <c r="G3031" i="7" s="1"/>
  <c r="D3031" i="7"/>
  <c r="E3031" i="7" s="1" a="1"/>
  <c r="E3031" i="7" s="1"/>
  <c r="B3031" i="7"/>
  <c r="C3031" i="7" s="1" a="1"/>
  <c r="C3031" i="7" s="1"/>
  <c r="N3030" i="7"/>
  <c r="O3030" i="7" s="1" a="1"/>
  <c r="O3030" i="7" s="1"/>
  <c r="L3030" i="7"/>
  <c r="M3030" i="7" s="1" a="1"/>
  <c r="M3030" i="7" s="1"/>
  <c r="J3030" i="7"/>
  <c r="K3030" i="7" s="1" a="1"/>
  <c r="K3030" i="7" s="1"/>
  <c r="H3030" i="7"/>
  <c r="I3030" i="7" s="1" a="1"/>
  <c r="I3030" i="7" s="1"/>
  <c r="F3030" i="7"/>
  <c r="G3030" i="7" s="1" a="1"/>
  <c r="G3030" i="7" s="1"/>
  <c r="D3030" i="7"/>
  <c r="E3030" i="7" s="1" a="1"/>
  <c r="E3030" i="7" s="1"/>
  <c r="B3030" i="7"/>
  <c r="C3030" i="7" s="1" a="1"/>
  <c r="C3030" i="7" s="1"/>
  <c r="N3029" i="7"/>
  <c r="O3029" i="7" s="1" a="1"/>
  <c r="O3029" i="7" s="1"/>
  <c r="L3029" i="7"/>
  <c r="M3029" i="7" s="1" a="1"/>
  <c r="M3029" i="7" s="1"/>
  <c r="J3029" i="7"/>
  <c r="K3029" i="7" s="1" a="1"/>
  <c r="K3029" i="7" s="1"/>
  <c r="H3029" i="7"/>
  <c r="I3029" i="7" s="1" a="1"/>
  <c r="I3029" i="7" s="1"/>
  <c r="F3029" i="7"/>
  <c r="G3029" i="7" s="1" a="1"/>
  <c r="G3029" i="7" s="1"/>
  <c r="D3029" i="7"/>
  <c r="E3029" i="7" s="1" a="1"/>
  <c r="E3029" i="7" s="1"/>
  <c r="B3029" i="7"/>
  <c r="C3029" i="7" s="1" a="1"/>
  <c r="C3029" i="7" s="1"/>
  <c r="N3028" i="7"/>
  <c r="O3028" i="7" s="1" a="1"/>
  <c r="O3028" i="7" s="1"/>
  <c r="L3028" i="7"/>
  <c r="M3028" i="7" s="1" a="1"/>
  <c r="M3028" i="7" s="1"/>
  <c r="J3028" i="7"/>
  <c r="K3028" i="7" s="1" a="1"/>
  <c r="K3028" i="7" s="1"/>
  <c r="H3028" i="7"/>
  <c r="I3028" i="7" s="1" a="1"/>
  <c r="I3028" i="7" s="1"/>
  <c r="F3028" i="7"/>
  <c r="G3028" i="7" s="1" a="1"/>
  <c r="G3028" i="7" s="1"/>
  <c r="D3028" i="7"/>
  <c r="E3028" i="7" s="1" a="1"/>
  <c r="E3028" i="7" s="1"/>
  <c r="B3028" i="7"/>
  <c r="C3028" i="7" s="1" a="1"/>
  <c r="C3028" i="7" s="1"/>
  <c r="N3027" i="7"/>
  <c r="O3027" i="7" s="1" a="1"/>
  <c r="O3027" i="7" s="1"/>
  <c r="L3027" i="7"/>
  <c r="M3027" i="7" s="1" a="1"/>
  <c r="M3027" i="7" s="1"/>
  <c r="J3027" i="7"/>
  <c r="K3027" i="7" s="1" a="1"/>
  <c r="K3027" i="7" s="1"/>
  <c r="H3027" i="7"/>
  <c r="I3027" i="7" s="1" a="1"/>
  <c r="I3027" i="7" s="1"/>
  <c r="F3027" i="7"/>
  <c r="G3027" i="7" s="1" a="1"/>
  <c r="G3027" i="7" s="1"/>
  <c r="D3027" i="7"/>
  <c r="E3027" i="7" s="1" a="1"/>
  <c r="E3027" i="7" s="1"/>
  <c r="B3027" i="7"/>
  <c r="C3027" i="7" s="1" a="1"/>
  <c r="C3027" i="7" s="1"/>
  <c r="N3026" i="7"/>
  <c r="O3026" i="7" s="1" a="1"/>
  <c r="O3026" i="7" s="1"/>
  <c r="L3026" i="7"/>
  <c r="M3026" i="7" s="1" a="1"/>
  <c r="M3026" i="7" s="1"/>
  <c r="J3026" i="7"/>
  <c r="K3026" i="7" s="1" a="1"/>
  <c r="K3026" i="7" s="1"/>
  <c r="H3026" i="7"/>
  <c r="I3026" i="7" s="1" a="1"/>
  <c r="I3026" i="7" s="1"/>
  <c r="F3026" i="7"/>
  <c r="G3026" i="7" s="1" a="1"/>
  <c r="G3026" i="7" s="1"/>
  <c r="D3026" i="7"/>
  <c r="E3026" i="7" s="1" a="1"/>
  <c r="E3026" i="7" s="1"/>
  <c r="B3026" i="7"/>
  <c r="C3026" i="7" s="1" a="1"/>
  <c r="C3026" i="7" s="1"/>
  <c r="N3025" i="7"/>
  <c r="O3025" i="7" s="1" a="1"/>
  <c r="O3025" i="7" s="1"/>
  <c r="L3025" i="7"/>
  <c r="M3025" i="7" s="1" a="1"/>
  <c r="M3025" i="7" s="1"/>
  <c r="J3025" i="7"/>
  <c r="K3025" i="7" s="1" a="1"/>
  <c r="K3025" i="7" s="1"/>
  <c r="H3025" i="7"/>
  <c r="I3025" i="7" s="1" a="1"/>
  <c r="I3025" i="7" s="1"/>
  <c r="F3025" i="7"/>
  <c r="G3025" i="7" s="1" a="1"/>
  <c r="G3025" i="7" s="1"/>
  <c r="D3025" i="7"/>
  <c r="E3025" i="7" s="1" a="1"/>
  <c r="E3025" i="7" s="1"/>
  <c r="B3025" i="7"/>
  <c r="C3025" i="7" s="1" a="1"/>
  <c r="C3025" i="7" s="1"/>
  <c r="N3024" i="7"/>
  <c r="O3024" i="7" s="1" a="1"/>
  <c r="O3024" i="7" s="1"/>
  <c r="L3024" i="7"/>
  <c r="M3024" i="7" s="1" a="1"/>
  <c r="M3024" i="7" s="1"/>
  <c r="J3024" i="7"/>
  <c r="K3024" i="7" s="1" a="1"/>
  <c r="K3024" i="7" s="1"/>
  <c r="H3024" i="7"/>
  <c r="I3024" i="7" s="1" a="1"/>
  <c r="I3024" i="7" s="1"/>
  <c r="F3024" i="7"/>
  <c r="G3024" i="7" s="1" a="1"/>
  <c r="G3024" i="7" s="1"/>
  <c r="D3024" i="7"/>
  <c r="E3024" i="7" s="1" a="1"/>
  <c r="E3024" i="7" s="1"/>
  <c r="B3024" i="7"/>
  <c r="C3024" i="7" s="1" a="1"/>
  <c r="C3024" i="7" s="1"/>
  <c r="N3023" i="7"/>
  <c r="O3023" i="7" s="1" a="1"/>
  <c r="O3023" i="7" s="1"/>
  <c r="L3023" i="7"/>
  <c r="M3023" i="7" s="1" a="1"/>
  <c r="M3023" i="7" s="1"/>
  <c r="J3023" i="7"/>
  <c r="K3023" i="7" s="1" a="1"/>
  <c r="K3023" i="7" s="1"/>
  <c r="H3023" i="7"/>
  <c r="I3023" i="7" s="1" a="1"/>
  <c r="I3023" i="7" s="1"/>
  <c r="F3023" i="7"/>
  <c r="G3023" i="7" s="1" a="1"/>
  <c r="G3023" i="7" s="1"/>
  <c r="D3023" i="7"/>
  <c r="E3023" i="7" s="1" a="1"/>
  <c r="E3023" i="7" s="1"/>
  <c r="B3023" i="7"/>
  <c r="C3023" i="7" s="1" a="1"/>
  <c r="C3023" i="7" s="1"/>
  <c r="N3022" i="7"/>
  <c r="O3022" i="7" s="1" a="1"/>
  <c r="O3022" i="7" s="1"/>
  <c r="L3022" i="7"/>
  <c r="M3022" i="7" s="1" a="1"/>
  <c r="M3022" i="7" s="1"/>
  <c r="J3022" i="7"/>
  <c r="K3022" i="7" s="1" a="1"/>
  <c r="K3022" i="7" s="1"/>
  <c r="H3022" i="7"/>
  <c r="I3022" i="7" s="1" a="1"/>
  <c r="I3022" i="7" s="1"/>
  <c r="F3022" i="7"/>
  <c r="G3022" i="7" s="1" a="1"/>
  <c r="G3022" i="7" s="1"/>
  <c r="D3022" i="7"/>
  <c r="E3022" i="7" s="1" a="1"/>
  <c r="E3022" i="7" s="1"/>
  <c r="B3022" i="7"/>
  <c r="C3022" i="7" s="1" a="1"/>
  <c r="C3022" i="7" s="1"/>
  <c r="N3021" i="7"/>
  <c r="O3021" i="7" s="1" a="1"/>
  <c r="O3021" i="7" s="1"/>
  <c r="L3021" i="7"/>
  <c r="M3021" i="7" s="1" a="1"/>
  <c r="M3021" i="7" s="1"/>
  <c r="J3021" i="7"/>
  <c r="K3021" i="7" s="1" a="1"/>
  <c r="K3021" i="7" s="1"/>
  <c r="H3021" i="7"/>
  <c r="I3021" i="7" s="1" a="1"/>
  <c r="I3021" i="7" s="1"/>
  <c r="F3021" i="7"/>
  <c r="G3021" i="7" s="1" a="1"/>
  <c r="G3021" i="7" s="1"/>
  <c r="D3021" i="7"/>
  <c r="E3021" i="7" s="1" a="1"/>
  <c r="E3021" i="7" s="1"/>
  <c r="B3021" i="7"/>
  <c r="C3021" i="7" s="1" a="1"/>
  <c r="C3021" i="7" s="1"/>
  <c r="N3020" i="7"/>
  <c r="O3020" i="7" s="1" a="1"/>
  <c r="O3020" i="7" s="1"/>
  <c r="L3020" i="7"/>
  <c r="M3020" i="7" s="1" a="1"/>
  <c r="M3020" i="7" s="1"/>
  <c r="J3020" i="7"/>
  <c r="K3020" i="7" s="1" a="1"/>
  <c r="K3020" i="7" s="1"/>
  <c r="H3020" i="7"/>
  <c r="I3020" i="7" s="1" a="1"/>
  <c r="I3020" i="7" s="1"/>
  <c r="F3020" i="7"/>
  <c r="G3020" i="7" s="1" a="1"/>
  <c r="G3020" i="7" s="1"/>
  <c r="D3020" i="7"/>
  <c r="E3020" i="7" s="1" a="1"/>
  <c r="E3020" i="7" s="1"/>
  <c r="B3020" i="7"/>
  <c r="C3020" i="7" s="1" a="1"/>
  <c r="C3020" i="7" s="1"/>
  <c r="N3019" i="7"/>
  <c r="O3019" i="7" s="1" a="1"/>
  <c r="O3019" i="7" s="1"/>
  <c r="L3019" i="7"/>
  <c r="M3019" i="7" s="1" a="1"/>
  <c r="M3019" i="7" s="1"/>
  <c r="J3019" i="7"/>
  <c r="K3019" i="7" s="1" a="1"/>
  <c r="K3019" i="7" s="1"/>
  <c r="H3019" i="7"/>
  <c r="I3019" i="7" s="1" a="1"/>
  <c r="I3019" i="7" s="1"/>
  <c r="F3019" i="7"/>
  <c r="G3019" i="7" s="1" a="1"/>
  <c r="G3019" i="7" s="1"/>
  <c r="D3019" i="7"/>
  <c r="E3019" i="7" s="1" a="1"/>
  <c r="E3019" i="7" s="1"/>
  <c r="B3019" i="7"/>
  <c r="C3019" i="7" s="1" a="1"/>
  <c r="C3019" i="7" s="1"/>
  <c r="N3018" i="7"/>
  <c r="O3018" i="7" s="1" a="1"/>
  <c r="O3018" i="7" s="1"/>
  <c r="L3018" i="7"/>
  <c r="M3018" i="7" s="1" a="1"/>
  <c r="M3018" i="7" s="1"/>
  <c r="J3018" i="7"/>
  <c r="K3018" i="7" s="1" a="1"/>
  <c r="K3018" i="7" s="1"/>
  <c r="H3018" i="7"/>
  <c r="I3018" i="7" s="1" a="1"/>
  <c r="I3018" i="7" s="1"/>
  <c r="F3018" i="7"/>
  <c r="G3018" i="7" s="1" a="1"/>
  <c r="G3018" i="7" s="1"/>
  <c r="D3018" i="7"/>
  <c r="E3018" i="7" s="1" a="1"/>
  <c r="E3018" i="7" s="1"/>
  <c r="B3018" i="7"/>
  <c r="C3018" i="7" s="1" a="1"/>
  <c r="C3018" i="7" s="1"/>
  <c r="N3017" i="7"/>
  <c r="O3017" i="7" s="1" a="1"/>
  <c r="O3017" i="7" s="1"/>
  <c r="L3017" i="7"/>
  <c r="M3017" i="7" s="1" a="1"/>
  <c r="M3017" i="7" s="1"/>
  <c r="J3017" i="7"/>
  <c r="K3017" i="7" s="1" a="1"/>
  <c r="K3017" i="7" s="1"/>
  <c r="H3017" i="7"/>
  <c r="I3017" i="7" s="1" a="1"/>
  <c r="I3017" i="7" s="1"/>
  <c r="F3017" i="7"/>
  <c r="G3017" i="7" s="1" a="1"/>
  <c r="G3017" i="7" s="1"/>
  <c r="D3017" i="7"/>
  <c r="E3017" i="7" s="1" a="1"/>
  <c r="E3017" i="7" s="1"/>
  <c r="B3017" i="7"/>
  <c r="C3017" i="7" s="1" a="1"/>
  <c r="C3017" i="7" s="1"/>
  <c r="N3016" i="7"/>
  <c r="O3016" i="7" s="1" a="1"/>
  <c r="O3016" i="7" s="1"/>
  <c r="L3016" i="7"/>
  <c r="M3016" i="7" s="1" a="1"/>
  <c r="M3016" i="7" s="1"/>
  <c r="J3016" i="7"/>
  <c r="K3016" i="7" s="1" a="1"/>
  <c r="K3016" i="7" s="1"/>
  <c r="H3016" i="7"/>
  <c r="I3016" i="7" s="1" a="1"/>
  <c r="I3016" i="7" s="1"/>
  <c r="F3016" i="7"/>
  <c r="G3016" i="7" s="1" a="1"/>
  <c r="G3016" i="7" s="1"/>
  <c r="D3016" i="7"/>
  <c r="E3016" i="7" s="1" a="1"/>
  <c r="E3016" i="7" s="1"/>
  <c r="B3016" i="7"/>
  <c r="C3016" i="7" s="1" a="1"/>
  <c r="C3016" i="7" s="1"/>
  <c r="N3015" i="7"/>
  <c r="O3015" i="7" s="1" a="1"/>
  <c r="O3015" i="7" s="1"/>
  <c r="L3015" i="7"/>
  <c r="M3015" i="7" s="1" a="1"/>
  <c r="M3015" i="7" s="1"/>
  <c r="J3015" i="7"/>
  <c r="K3015" i="7" s="1" a="1"/>
  <c r="K3015" i="7" s="1"/>
  <c r="H3015" i="7"/>
  <c r="I3015" i="7" s="1" a="1"/>
  <c r="I3015" i="7" s="1"/>
  <c r="F3015" i="7"/>
  <c r="G3015" i="7" s="1" a="1"/>
  <c r="G3015" i="7" s="1"/>
  <c r="D3015" i="7"/>
  <c r="E3015" i="7" s="1" a="1"/>
  <c r="E3015" i="7" s="1"/>
  <c r="B3015" i="7"/>
  <c r="C3015" i="7" s="1" a="1"/>
  <c r="C3015" i="7" s="1"/>
  <c r="N3014" i="7"/>
  <c r="O3014" i="7" s="1" a="1"/>
  <c r="O3014" i="7" s="1"/>
  <c r="L3014" i="7"/>
  <c r="M3014" i="7" s="1" a="1"/>
  <c r="M3014" i="7" s="1"/>
  <c r="J3014" i="7"/>
  <c r="K3014" i="7" s="1" a="1"/>
  <c r="K3014" i="7" s="1"/>
  <c r="H3014" i="7"/>
  <c r="I3014" i="7" s="1" a="1"/>
  <c r="I3014" i="7" s="1"/>
  <c r="F3014" i="7"/>
  <c r="G3014" i="7" s="1" a="1"/>
  <c r="G3014" i="7" s="1"/>
  <c r="D3014" i="7"/>
  <c r="E3014" i="7" s="1" a="1"/>
  <c r="E3014" i="7" s="1"/>
  <c r="B3014" i="7"/>
  <c r="C3014" i="7" s="1" a="1"/>
  <c r="C3014" i="7" s="1"/>
  <c r="N3013" i="7"/>
  <c r="O3013" i="7" s="1" a="1"/>
  <c r="O3013" i="7" s="1"/>
  <c r="L3013" i="7"/>
  <c r="M3013" i="7" s="1" a="1"/>
  <c r="M3013" i="7" s="1"/>
  <c r="J3013" i="7"/>
  <c r="K3013" i="7" s="1" a="1"/>
  <c r="K3013" i="7" s="1"/>
  <c r="H3013" i="7"/>
  <c r="I3013" i="7" s="1" a="1"/>
  <c r="I3013" i="7" s="1"/>
  <c r="F3013" i="7"/>
  <c r="G3013" i="7" s="1" a="1"/>
  <c r="G3013" i="7" s="1"/>
  <c r="D3013" i="7"/>
  <c r="E3013" i="7" s="1" a="1"/>
  <c r="E3013" i="7" s="1"/>
  <c r="B3013" i="7"/>
  <c r="C3013" i="7" s="1" a="1"/>
  <c r="C3013" i="7" s="1"/>
  <c r="N3012" i="7"/>
  <c r="O3012" i="7" s="1" a="1"/>
  <c r="O3012" i="7" s="1"/>
  <c r="L3012" i="7"/>
  <c r="M3012" i="7" s="1" a="1"/>
  <c r="M3012" i="7" s="1"/>
  <c r="J3012" i="7"/>
  <c r="K3012" i="7" s="1" a="1"/>
  <c r="K3012" i="7" s="1"/>
  <c r="H3012" i="7"/>
  <c r="I3012" i="7" s="1" a="1"/>
  <c r="I3012" i="7" s="1"/>
  <c r="F3012" i="7"/>
  <c r="G3012" i="7" s="1" a="1"/>
  <c r="G3012" i="7" s="1"/>
  <c r="D3012" i="7"/>
  <c r="E3012" i="7" s="1" a="1"/>
  <c r="E3012" i="7" s="1"/>
  <c r="B3012" i="7"/>
  <c r="C3012" i="7" s="1" a="1"/>
  <c r="C3012" i="7" s="1"/>
  <c r="N3011" i="7"/>
  <c r="O3011" i="7" s="1" a="1"/>
  <c r="O3011" i="7" s="1"/>
  <c r="L3011" i="7"/>
  <c r="M3011" i="7" s="1" a="1"/>
  <c r="M3011" i="7" s="1"/>
  <c r="J3011" i="7"/>
  <c r="K3011" i="7" s="1" a="1"/>
  <c r="K3011" i="7" s="1"/>
  <c r="H3011" i="7"/>
  <c r="I3011" i="7" s="1" a="1"/>
  <c r="I3011" i="7" s="1"/>
  <c r="F3011" i="7"/>
  <c r="G3011" i="7" s="1" a="1"/>
  <c r="G3011" i="7" s="1"/>
  <c r="D3011" i="7"/>
  <c r="E3011" i="7" s="1" a="1"/>
  <c r="E3011" i="7" s="1"/>
  <c r="B3011" i="7"/>
  <c r="C3011" i="7" s="1" a="1"/>
  <c r="C3011" i="7" s="1"/>
  <c r="N3010" i="7"/>
  <c r="O3010" i="7" s="1" a="1"/>
  <c r="O3010" i="7" s="1"/>
  <c r="L3010" i="7"/>
  <c r="M3010" i="7" s="1" a="1"/>
  <c r="M3010" i="7" s="1"/>
  <c r="J3010" i="7"/>
  <c r="K3010" i="7" s="1" a="1"/>
  <c r="K3010" i="7" s="1"/>
  <c r="H3010" i="7"/>
  <c r="I3010" i="7" s="1" a="1"/>
  <c r="I3010" i="7" s="1"/>
  <c r="F3010" i="7"/>
  <c r="G3010" i="7" s="1" a="1"/>
  <c r="G3010" i="7" s="1"/>
  <c r="D3010" i="7"/>
  <c r="E3010" i="7" s="1" a="1"/>
  <c r="E3010" i="7" s="1"/>
  <c r="B3010" i="7"/>
  <c r="C3010" i="7" s="1" a="1"/>
  <c r="C3010" i="7" s="1"/>
  <c r="N3009" i="7"/>
  <c r="O3009" i="7" s="1" a="1"/>
  <c r="O3009" i="7" s="1"/>
  <c r="L3009" i="7"/>
  <c r="M3009" i="7" s="1" a="1"/>
  <c r="M3009" i="7" s="1"/>
  <c r="J3009" i="7"/>
  <c r="K3009" i="7" s="1" a="1"/>
  <c r="K3009" i="7" s="1"/>
  <c r="H3009" i="7"/>
  <c r="I3009" i="7" s="1" a="1"/>
  <c r="I3009" i="7" s="1"/>
  <c r="F3009" i="7"/>
  <c r="G3009" i="7" s="1" a="1"/>
  <c r="G3009" i="7" s="1"/>
  <c r="D3009" i="7"/>
  <c r="E3009" i="7" s="1" a="1"/>
  <c r="E3009" i="7" s="1"/>
  <c r="B3009" i="7"/>
  <c r="C3009" i="7" s="1" a="1"/>
  <c r="C3009" i="7" s="1"/>
  <c r="N3008" i="7"/>
  <c r="O3008" i="7" s="1" a="1"/>
  <c r="O3008" i="7" s="1"/>
  <c r="L3008" i="7"/>
  <c r="M3008" i="7" s="1" a="1"/>
  <c r="M3008" i="7" s="1"/>
  <c r="J3008" i="7"/>
  <c r="K3008" i="7" s="1" a="1"/>
  <c r="K3008" i="7" s="1"/>
  <c r="H3008" i="7"/>
  <c r="I3008" i="7" s="1" a="1"/>
  <c r="I3008" i="7" s="1"/>
  <c r="F3008" i="7"/>
  <c r="G3008" i="7" s="1" a="1"/>
  <c r="G3008" i="7" s="1"/>
  <c r="D3008" i="7"/>
  <c r="E3008" i="7" s="1" a="1"/>
  <c r="E3008" i="7" s="1"/>
  <c r="B3008" i="7"/>
  <c r="C3008" i="7" s="1" a="1"/>
  <c r="C3008" i="7" s="1"/>
  <c r="N3007" i="7"/>
  <c r="O3007" i="7" s="1" a="1"/>
  <c r="O3007" i="7" s="1"/>
  <c r="L3007" i="7"/>
  <c r="M3007" i="7" s="1" a="1"/>
  <c r="M3007" i="7" s="1"/>
  <c r="J3007" i="7"/>
  <c r="K3007" i="7" s="1" a="1"/>
  <c r="K3007" i="7" s="1"/>
  <c r="H3007" i="7"/>
  <c r="I3007" i="7" s="1" a="1"/>
  <c r="I3007" i="7" s="1"/>
  <c r="F3007" i="7"/>
  <c r="G3007" i="7" s="1" a="1"/>
  <c r="G3007" i="7" s="1"/>
  <c r="D3007" i="7"/>
  <c r="E3007" i="7" s="1" a="1"/>
  <c r="E3007" i="7" s="1"/>
  <c r="B3007" i="7"/>
  <c r="C3007" i="7" s="1" a="1"/>
  <c r="C3007" i="7" s="1"/>
  <c r="N3006" i="7"/>
  <c r="O3006" i="7" s="1" a="1"/>
  <c r="O3006" i="7" s="1"/>
  <c r="L3006" i="7"/>
  <c r="M3006" i="7" s="1" a="1"/>
  <c r="M3006" i="7" s="1"/>
  <c r="J3006" i="7"/>
  <c r="K3006" i="7" s="1" a="1"/>
  <c r="K3006" i="7" s="1"/>
  <c r="H3006" i="7"/>
  <c r="I3006" i="7" s="1" a="1"/>
  <c r="I3006" i="7" s="1"/>
  <c r="F3006" i="7"/>
  <c r="G3006" i="7" s="1" a="1"/>
  <c r="G3006" i="7" s="1"/>
  <c r="D3006" i="7"/>
  <c r="E3006" i="7" s="1" a="1"/>
  <c r="E3006" i="7" s="1"/>
  <c r="B3006" i="7"/>
  <c r="C3006" i="7" s="1" a="1"/>
  <c r="C3006" i="7" s="1"/>
  <c r="N3005" i="7"/>
  <c r="O3005" i="7" s="1" a="1"/>
  <c r="O3005" i="7" s="1"/>
  <c r="L3005" i="7"/>
  <c r="M3005" i="7" s="1" a="1"/>
  <c r="M3005" i="7" s="1"/>
  <c r="J3005" i="7"/>
  <c r="K3005" i="7" s="1" a="1"/>
  <c r="K3005" i="7" s="1"/>
  <c r="H3005" i="7"/>
  <c r="I3005" i="7" s="1" a="1"/>
  <c r="I3005" i="7" s="1"/>
  <c r="F3005" i="7"/>
  <c r="G3005" i="7" s="1" a="1"/>
  <c r="G3005" i="7" s="1"/>
  <c r="D3005" i="7"/>
  <c r="E3005" i="7" s="1" a="1"/>
  <c r="E3005" i="7" s="1"/>
  <c r="B3005" i="7"/>
  <c r="C3005" i="7" s="1" a="1"/>
  <c r="C3005" i="7" s="1"/>
  <c r="N3004" i="7"/>
  <c r="O3004" i="7" s="1" a="1"/>
  <c r="O3004" i="7" s="1"/>
  <c r="L3004" i="7"/>
  <c r="M3004" i="7" s="1" a="1"/>
  <c r="M3004" i="7" s="1"/>
  <c r="J3004" i="7"/>
  <c r="K3004" i="7" s="1" a="1"/>
  <c r="K3004" i="7" s="1"/>
  <c r="H3004" i="7"/>
  <c r="I3004" i="7" s="1" a="1"/>
  <c r="I3004" i="7" s="1"/>
  <c r="F3004" i="7"/>
  <c r="G3004" i="7" s="1" a="1"/>
  <c r="G3004" i="7" s="1"/>
  <c r="D3004" i="7"/>
  <c r="E3004" i="7" s="1" a="1"/>
  <c r="E3004" i="7" s="1"/>
  <c r="B3004" i="7"/>
  <c r="C3004" i="7" s="1" a="1"/>
  <c r="C3004" i="7" s="1"/>
  <c r="N3003" i="7"/>
  <c r="O3003" i="7" s="1" a="1"/>
  <c r="O3003" i="7" s="1"/>
  <c r="L3003" i="7"/>
  <c r="M3003" i="7" s="1" a="1"/>
  <c r="M3003" i="7" s="1"/>
  <c r="J3003" i="7"/>
  <c r="K3003" i="7" s="1" a="1"/>
  <c r="K3003" i="7" s="1"/>
  <c r="H3003" i="7"/>
  <c r="I3003" i="7" s="1" a="1"/>
  <c r="I3003" i="7" s="1"/>
  <c r="F3003" i="7"/>
  <c r="G3003" i="7" s="1" a="1"/>
  <c r="G3003" i="7" s="1"/>
  <c r="D3003" i="7"/>
  <c r="E3003" i="7" s="1" a="1"/>
  <c r="E3003" i="7" s="1"/>
  <c r="B3003" i="7"/>
  <c r="C3003" i="7" s="1" a="1"/>
  <c r="C3003" i="7" s="1"/>
  <c r="N3002" i="7"/>
  <c r="O3002" i="7" s="1" a="1"/>
  <c r="O3002" i="7" s="1"/>
  <c r="L3002" i="7"/>
  <c r="M3002" i="7" s="1" a="1"/>
  <c r="M3002" i="7" s="1"/>
  <c r="J3002" i="7"/>
  <c r="K3002" i="7" s="1" a="1"/>
  <c r="K3002" i="7" s="1"/>
  <c r="H3002" i="7"/>
  <c r="I3002" i="7" s="1" a="1"/>
  <c r="I3002" i="7" s="1"/>
  <c r="F3002" i="7"/>
  <c r="G3002" i="7" s="1" a="1"/>
  <c r="G3002" i="7" s="1"/>
  <c r="D3002" i="7"/>
  <c r="E3002" i="7" s="1" a="1"/>
  <c r="E3002" i="7" s="1"/>
  <c r="B3002" i="7"/>
  <c r="C3002" i="7" s="1" a="1"/>
  <c r="C3002" i="7" s="1"/>
  <c r="N3001" i="7"/>
  <c r="O3001" i="7" s="1" a="1"/>
  <c r="O3001" i="7" s="1"/>
  <c r="L3001" i="7"/>
  <c r="M3001" i="7" s="1" a="1"/>
  <c r="M3001" i="7" s="1"/>
  <c r="J3001" i="7"/>
  <c r="K3001" i="7" s="1" a="1"/>
  <c r="K3001" i="7" s="1"/>
  <c r="H3001" i="7"/>
  <c r="I3001" i="7" s="1" a="1"/>
  <c r="I3001" i="7" s="1"/>
  <c r="F3001" i="7"/>
  <c r="G3001" i="7" s="1" a="1"/>
  <c r="G3001" i="7" s="1"/>
  <c r="D3001" i="7"/>
  <c r="E3001" i="7" s="1" a="1"/>
  <c r="E3001" i="7" s="1"/>
  <c r="B3001" i="7"/>
  <c r="C3001" i="7" s="1" a="1"/>
  <c r="C3001" i="7" s="1"/>
  <c r="N3000" i="7"/>
  <c r="O3000" i="7" s="1" a="1"/>
  <c r="O3000" i="7" s="1"/>
  <c r="L3000" i="7"/>
  <c r="M3000" i="7" s="1" a="1"/>
  <c r="M3000" i="7" s="1"/>
  <c r="J3000" i="7"/>
  <c r="K3000" i="7" s="1" a="1"/>
  <c r="K3000" i="7" s="1"/>
  <c r="H3000" i="7"/>
  <c r="I3000" i="7" s="1" a="1"/>
  <c r="I3000" i="7" s="1"/>
  <c r="F3000" i="7"/>
  <c r="G3000" i="7" s="1" a="1"/>
  <c r="G3000" i="7" s="1"/>
  <c r="D3000" i="7"/>
  <c r="E3000" i="7" s="1" a="1"/>
  <c r="E3000" i="7" s="1"/>
  <c r="B3000" i="7"/>
  <c r="C3000" i="7" s="1" a="1"/>
  <c r="C3000" i="7" s="1"/>
  <c r="N2999" i="7"/>
  <c r="O2999" i="7" s="1" a="1"/>
  <c r="O2999" i="7" s="1"/>
  <c r="L2999" i="7"/>
  <c r="M2999" i="7" s="1" a="1"/>
  <c r="M2999" i="7" s="1"/>
  <c r="J2999" i="7"/>
  <c r="K2999" i="7" s="1" a="1"/>
  <c r="K2999" i="7" s="1"/>
  <c r="H2999" i="7"/>
  <c r="I2999" i="7" s="1" a="1"/>
  <c r="I2999" i="7" s="1"/>
  <c r="F2999" i="7"/>
  <c r="G2999" i="7" s="1" a="1"/>
  <c r="G2999" i="7" s="1"/>
  <c r="D2999" i="7"/>
  <c r="E2999" i="7" s="1" a="1"/>
  <c r="E2999" i="7" s="1"/>
  <c r="B2999" i="7"/>
  <c r="C2999" i="7" s="1" a="1"/>
  <c r="C2999" i="7" s="1"/>
  <c r="N2998" i="7"/>
  <c r="O2998" i="7" s="1" a="1"/>
  <c r="O2998" i="7" s="1"/>
  <c r="L2998" i="7"/>
  <c r="M2998" i="7" s="1" a="1"/>
  <c r="M2998" i="7" s="1"/>
  <c r="J2998" i="7"/>
  <c r="K2998" i="7" s="1" a="1"/>
  <c r="K2998" i="7" s="1"/>
  <c r="H2998" i="7"/>
  <c r="I2998" i="7" s="1" a="1"/>
  <c r="I2998" i="7" s="1"/>
  <c r="F2998" i="7"/>
  <c r="G2998" i="7" s="1" a="1"/>
  <c r="G2998" i="7" s="1"/>
  <c r="D2998" i="7"/>
  <c r="E2998" i="7" s="1" a="1"/>
  <c r="E2998" i="7" s="1"/>
  <c r="B2998" i="7"/>
  <c r="C2998" i="7" s="1" a="1"/>
  <c r="C2998" i="7" s="1"/>
  <c r="N2997" i="7"/>
  <c r="O2997" i="7" s="1" a="1"/>
  <c r="O2997" i="7" s="1"/>
  <c r="L2997" i="7"/>
  <c r="M2997" i="7" s="1" a="1"/>
  <c r="M2997" i="7" s="1"/>
  <c r="J2997" i="7"/>
  <c r="K2997" i="7" s="1" a="1"/>
  <c r="K2997" i="7" s="1"/>
  <c r="H2997" i="7"/>
  <c r="I2997" i="7" s="1" a="1"/>
  <c r="I2997" i="7" s="1"/>
  <c r="F2997" i="7"/>
  <c r="G2997" i="7" s="1" a="1"/>
  <c r="G2997" i="7" s="1"/>
  <c r="D2997" i="7"/>
  <c r="E2997" i="7" s="1" a="1"/>
  <c r="E2997" i="7" s="1"/>
  <c r="B2997" i="7"/>
  <c r="C2997" i="7" s="1" a="1"/>
  <c r="C2997" i="7" s="1"/>
  <c r="N2996" i="7"/>
  <c r="O2996" i="7" s="1" a="1"/>
  <c r="O2996" i="7" s="1"/>
  <c r="L2996" i="7"/>
  <c r="M2996" i="7" s="1" a="1"/>
  <c r="M2996" i="7" s="1"/>
  <c r="J2996" i="7"/>
  <c r="K2996" i="7" s="1" a="1"/>
  <c r="K2996" i="7" s="1"/>
  <c r="H2996" i="7"/>
  <c r="I2996" i="7" s="1" a="1"/>
  <c r="I2996" i="7" s="1"/>
  <c r="F2996" i="7"/>
  <c r="G2996" i="7" s="1" a="1"/>
  <c r="G2996" i="7" s="1"/>
  <c r="D2996" i="7"/>
  <c r="E2996" i="7" s="1" a="1"/>
  <c r="E2996" i="7" s="1"/>
  <c r="B2996" i="7"/>
  <c r="C2996" i="7" s="1" a="1"/>
  <c r="C2996" i="7" s="1"/>
  <c r="N2995" i="7"/>
  <c r="O2995" i="7" s="1" a="1"/>
  <c r="O2995" i="7" s="1"/>
  <c r="L2995" i="7"/>
  <c r="M2995" i="7" s="1" a="1"/>
  <c r="M2995" i="7" s="1"/>
  <c r="J2995" i="7"/>
  <c r="K2995" i="7" s="1" a="1"/>
  <c r="K2995" i="7" s="1"/>
  <c r="H2995" i="7"/>
  <c r="I2995" i="7" s="1" a="1"/>
  <c r="I2995" i="7" s="1"/>
  <c r="F2995" i="7"/>
  <c r="G2995" i="7" s="1" a="1"/>
  <c r="G2995" i="7" s="1"/>
  <c r="D2995" i="7"/>
  <c r="E2995" i="7" s="1" a="1"/>
  <c r="E2995" i="7" s="1"/>
  <c r="B2995" i="7"/>
  <c r="C2995" i="7" s="1" a="1"/>
  <c r="C2995" i="7" s="1"/>
  <c r="N2994" i="7"/>
  <c r="O2994" i="7" s="1" a="1"/>
  <c r="O2994" i="7" s="1"/>
  <c r="L2994" i="7"/>
  <c r="M2994" i="7" s="1" a="1"/>
  <c r="M2994" i="7" s="1"/>
  <c r="J2994" i="7"/>
  <c r="K2994" i="7" s="1" a="1"/>
  <c r="K2994" i="7" s="1"/>
  <c r="H2994" i="7"/>
  <c r="I2994" i="7" s="1" a="1"/>
  <c r="I2994" i="7" s="1"/>
  <c r="F2994" i="7"/>
  <c r="G2994" i="7" s="1" a="1"/>
  <c r="G2994" i="7" s="1"/>
  <c r="D2994" i="7"/>
  <c r="E2994" i="7" s="1" a="1"/>
  <c r="E2994" i="7" s="1"/>
  <c r="B2994" i="7"/>
  <c r="C2994" i="7" s="1" a="1"/>
  <c r="C2994" i="7" s="1"/>
  <c r="N2993" i="7"/>
  <c r="O2993" i="7" s="1" a="1"/>
  <c r="O2993" i="7" s="1"/>
  <c r="L2993" i="7"/>
  <c r="M2993" i="7" s="1" a="1"/>
  <c r="M2993" i="7" s="1"/>
  <c r="J2993" i="7"/>
  <c r="K2993" i="7" s="1" a="1"/>
  <c r="K2993" i="7" s="1"/>
  <c r="H2993" i="7"/>
  <c r="I2993" i="7" s="1" a="1"/>
  <c r="I2993" i="7" s="1"/>
  <c r="F2993" i="7"/>
  <c r="G2993" i="7" s="1" a="1"/>
  <c r="G2993" i="7" s="1"/>
  <c r="D2993" i="7"/>
  <c r="E2993" i="7" s="1" a="1"/>
  <c r="E2993" i="7" s="1"/>
  <c r="B2993" i="7"/>
  <c r="C2993" i="7" s="1" a="1"/>
  <c r="C2993" i="7" s="1"/>
  <c r="N2992" i="7"/>
  <c r="O2992" i="7" s="1" a="1"/>
  <c r="O2992" i="7" s="1"/>
  <c r="L2992" i="7"/>
  <c r="M2992" i="7" s="1" a="1"/>
  <c r="M2992" i="7" s="1"/>
  <c r="J2992" i="7"/>
  <c r="K2992" i="7" s="1" a="1"/>
  <c r="K2992" i="7" s="1"/>
  <c r="H2992" i="7"/>
  <c r="I2992" i="7" s="1" a="1"/>
  <c r="I2992" i="7" s="1"/>
  <c r="F2992" i="7"/>
  <c r="G2992" i="7" s="1" a="1"/>
  <c r="G2992" i="7" s="1"/>
  <c r="D2992" i="7"/>
  <c r="E2992" i="7" s="1" a="1"/>
  <c r="E2992" i="7" s="1"/>
  <c r="B2992" i="7"/>
  <c r="C2992" i="7" s="1" a="1"/>
  <c r="C2992" i="7" s="1"/>
  <c r="N2991" i="7"/>
  <c r="O2991" i="7" s="1" a="1"/>
  <c r="O2991" i="7" s="1"/>
  <c r="L2991" i="7"/>
  <c r="M2991" i="7" s="1" a="1"/>
  <c r="M2991" i="7" s="1"/>
  <c r="J2991" i="7"/>
  <c r="K2991" i="7" s="1" a="1"/>
  <c r="K2991" i="7" s="1"/>
  <c r="H2991" i="7"/>
  <c r="I2991" i="7" s="1" a="1"/>
  <c r="I2991" i="7" s="1"/>
  <c r="F2991" i="7"/>
  <c r="G2991" i="7" s="1" a="1"/>
  <c r="G2991" i="7" s="1"/>
  <c r="D2991" i="7"/>
  <c r="E2991" i="7" s="1" a="1"/>
  <c r="E2991" i="7" s="1"/>
  <c r="B2991" i="7"/>
  <c r="C2991" i="7" s="1" a="1"/>
  <c r="C2991" i="7" s="1"/>
  <c r="N2990" i="7"/>
  <c r="O2990" i="7" s="1" a="1"/>
  <c r="O2990" i="7" s="1"/>
  <c r="L2990" i="7"/>
  <c r="M2990" i="7" s="1" a="1"/>
  <c r="M2990" i="7" s="1"/>
  <c r="J2990" i="7"/>
  <c r="K2990" i="7" s="1" a="1"/>
  <c r="K2990" i="7" s="1"/>
  <c r="H2990" i="7"/>
  <c r="I2990" i="7" s="1" a="1"/>
  <c r="I2990" i="7" s="1"/>
  <c r="F2990" i="7"/>
  <c r="G2990" i="7" s="1" a="1"/>
  <c r="G2990" i="7" s="1"/>
  <c r="D2990" i="7"/>
  <c r="E2990" i="7" s="1" a="1"/>
  <c r="E2990" i="7" s="1"/>
  <c r="B2990" i="7"/>
  <c r="C2990" i="7" s="1" a="1"/>
  <c r="C2990" i="7" s="1"/>
  <c r="N2989" i="7"/>
  <c r="O2989" i="7" s="1" a="1"/>
  <c r="O2989" i="7" s="1"/>
  <c r="L2989" i="7"/>
  <c r="M2989" i="7" s="1" a="1"/>
  <c r="M2989" i="7" s="1"/>
  <c r="J2989" i="7"/>
  <c r="K2989" i="7" s="1" a="1"/>
  <c r="K2989" i="7" s="1"/>
  <c r="H2989" i="7"/>
  <c r="I2989" i="7" s="1" a="1"/>
  <c r="I2989" i="7" s="1"/>
  <c r="F2989" i="7"/>
  <c r="G2989" i="7" s="1" a="1"/>
  <c r="G2989" i="7" s="1"/>
  <c r="D2989" i="7"/>
  <c r="E2989" i="7" s="1" a="1"/>
  <c r="E2989" i="7" s="1"/>
  <c r="B2989" i="7"/>
  <c r="C2989" i="7" s="1" a="1"/>
  <c r="C2989" i="7" s="1"/>
  <c r="N2988" i="7"/>
  <c r="O2988" i="7" s="1" a="1"/>
  <c r="O2988" i="7" s="1"/>
  <c r="L2988" i="7"/>
  <c r="M2988" i="7" s="1" a="1"/>
  <c r="M2988" i="7" s="1"/>
  <c r="J2988" i="7"/>
  <c r="K2988" i="7" s="1" a="1"/>
  <c r="K2988" i="7" s="1"/>
  <c r="H2988" i="7"/>
  <c r="I2988" i="7" s="1" a="1"/>
  <c r="I2988" i="7" s="1"/>
  <c r="F2988" i="7"/>
  <c r="G2988" i="7" s="1" a="1"/>
  <c r="G2988" i="7" s="1"/>
  <c r="D2988" i="7"/>
  <c r="E2988" i="7" s="1" a="1"/>
  <c r="E2988" i="7" s="1"/>
  <c r="B2988" i="7"/>
  <c r="C2988" i="7" s="1" a="1"/>
  <c r="C2988" i="7" s="1"/>
  <c r="N2987" i="7"/>
  <c r="O2987" i="7" s="1" a="1"/>
  <c r="O2987" i="7" s="1"/>
  <c r="L2987" i="7"/>
  <c r="M2987" i="7" s="1" a="1"/>
  <c r="M2987" i="7" s="1"/>
  <c r="J2987" i="7"/>
  <c r="K2987" i="7" s="1" a="1"/>
  <c r="K2987" i="7" s="1"/>
  <c r="H2987" i="7"/>
  <c r="I2987" i="7" s="1" a="1"/>
  <c r="I2987" i="7" s="1"/>
  <c r="F2987" i="7"/>
  <c r="G2987" i="7" s="1" a="1"/>
  <c r="G2987" i="7" s="1"/>
  <c r="D2987" i="7"/>
  <c r="E2987" i="7" s="1" a="1"/>
  <c r="E2987" i="7" s="1"/>
  <c r="B2987" i="7"/>
  <c r="C2987" i="7" s="1" a="1"/>
  <c r="C2987" i="7" s="1"/>
  <c r="N2986" i="7"/>
  <c r="O2986" i="7" s="1" a="1"/>
  <c r="O2986" i="7" s="1"/>
  <c r="L2986" i="7"/>
  <c r="M2986" i="7" s="1" a="1"/>
  <c r="M2986" i="7" s="1"/>
  <c r="J2986" i="7"/>
  <c r="K2986" i="7" s="1" a="1"/>
  <c r="K2986" i="7" s="1"/>
  <c r="H2986" i="7"/>
  <c r="I2986" i="7" s="1" a="1"/>
  <c r="I2986" i="7" s="1"/>
  <c r="F2986" i="7"/>
  <c r="G2986" i="7" s="1" a="1"/>
  <c r="G2986" i="7" s="1"/>
  <c r="D2986" i="7"/>
  <c r="E2986" i="7" s="1" a="1"/>
  <c r="E2986" i="7" s="1"/>
  <c r="B2986" i="7"/>
  <c r="C2986" i="7" s="1" a="1"/>
  <c r="C2986" i="7" s="1"/>
  <c r="N2985" i="7"/>
  <c r="O2985" i="7" s="1" a="1"/>
  <c r="O2985" i="7" s="1"/>
  <c r="L2985" i="7"/>
  <c r="M2985" i="7" s="1" a="1"/>
  <c r="M2985" i="7" s="1"/>
  <c r="J2985" i="7"/>
  <c r="K2985" i="7" s="1" a="1"/>
  <c r="K2985" i="7" s="1"/>
  <c r="H2985" i="7"/>
  <c r="I2985" i="7" s="1" a="1"/>
  <c r="I2985" i="7" s="1"/>
  <c r="F2985" i="7"/>
  <c r="G2985" i="7" s="1" a="1"/>
  <c r="G2985" i="7" s="1"/>
  <c r="D2985" i="7"/>
  <c r="E2985" i="7" s="1" a="1"/>
  <c r="E2985" i="7" s="1"/>
  <c r="B2985" i="7"/>
  <c r="C2985" i="7" s="1" a="1"/>
  <c r="C2985" i="7" s="1"/>
  <c r="N2984" i="7"/>
  <c r="O2984" i="7" s="1" a="1"/>
  <c r="O2984" i="7" s="1"/>
  <c r="L2984" i="7"/>
  <c r="M2984" i="7" s="1" a="1"/>
  <c r="M2984" i="7" s="1"/>
  <c r="J2984" i="7"/>
  <c r="K2984" i="7" s="1" a="1"/>
  <c r="K2984" i="7" s="1"/>
  <c r="H2984" i="7"/>
  <c r="I2984" i="7" s="1" a="1"/>
  <c r="I2984" i="7" s="1"/>
  <c r="F2984" i="7"/>
  <c r="G2984" i="7" s="1" a="1"/>
  <c r="G2984" i="7" s="1"/>
  <c r="D2984" i="7"/>
  <c r="E2984" i="7" s="1" a="1"/>
  <c r="E2984" i="7" s="1"/>
  <c r="B2984" i="7"/>
  <c r="C2984" i="7" s="1" a="1"/>
  <c r="C2984" i="7" s="1"/>
  <c r="N2983" i="7"/>
  <c r="O2983" i="7" s="1" a="1"/>
  <c r="O2983" i="7" s="1"/>
  <c r="L2983" i="7"/>
  <c r="M2983" i="7" s="1" a="1"/>
  <c r="M2983" i="7" s="1"/>
  <c r="J2983" i="7"/>
  <c r="K2983" i="7" s="1" a="1"/>
  <c r="K2983" i="7" s="1"/>
  <c r="H2983" i="7"/>
  <c r="I2983" i="7" s="1" a="1"/>
  <c r="I2983" i="7" s="1"/>
  <c r="F2983" i="7"/>
  <c r="G2983" i="7" s="1" a="1"/>
  <c r="G2983" i="7" s="1"/>
  <c r="D2983" i="7"/>
  <c r="E2983" i="7" s="1" a="1"/>
  <c r="E2983" i="7" s="1"/>
  <c r="B2983" i="7"/>
  <c r="C2983" i="7" s="1" a="1"/>
  <c r="C2983" i="7" s="1"/>
  <c r="N2982" i="7"/>
  <c r="O2982" i="7" s="1" a="1"/>
  <c r="O2982" i="7" s="1"/>
  <c r="L2982" i="7"/>
  <c r="M2982" i="7" s="1" a="1"/>
  <c r="M2982" i="7" s="1"/>
  <c r="J2982" i="7"/>
  <c r="K2982" i="7" s="1" a="1"/>
  <c r="K2982" i="7" s="1"/>
  <c r="H2982" i="7"/>
  <c r="I2982" i="7" s="1" a="1"/>
  <c r="I2982" i="7" s="1"/>
  <c r="F2982" i="7"/>
  <c r="G2982" i="7" s="1" a="1"/>
  <c r="G2982" i="7" s="1"/>
  <c r="D2982" i="7"/>
  <c r="E2982" i="7" s="1" a="1"/>
  <c r="E2982" i="7" s="1"/>
  <c r="B2982" i="7"/>
  <c r="C2982" i="7" s="1" a="1"/>
  <c r="C2982" i="7" s="1"/>
  <c r="N2981" i="7"/>
  <c r="O2981" i="7" s="1" a="1"/>
  <c r="O2981" i="7" s="1"/>
  <c r="L2981" i="7"/>
  <c r="M2981" i="7" s="1" a="1"/>
  <c r="M2981" i="7" s="1"/>
  <c r="J2981" i="7"/>
  <c r="K2981" i="7" s="1" a="1"/>
  <c r="K2981" i="7" s="1"/>
  <c r="H2981" i="7"/>
  <c r="I2981" i="7" s="1" a="1"/>
  <c r="I2981" i="7" s="1"/>
  <c r="F2981" i="7"/>
  <c r="G2981" i="7" s="1" a="1"/>
  <c r="G2981" i="7" s="1"/>
  <c r="D2981" i="7"/>
  <c r="E2981" i="7" s="1" a="1"/>
  <c r="E2981" i="7" s="1"/>
  <c r="B2981" i="7"/>
  <c r="C2981" i="7" s="1" a="1"/>
  <c r="C2981" i="7" s="1"/>
  <c r="N2980" i="7"/>
  <c r="O2980" i="7" s="1" a="1"/>
  <c r="O2980" i="7" s="1"/>
  <c r="L2980" i="7"/>
  <c r="M2980" i="7" s="1" a="1"/>
  <c r="M2980" i="7" s="1"/>
  <c r="J2980" i="7"/>
  <c r="K2980" i="7" s="1" a="1"/>
  <c r="K2980" i="7" s="1"/>
  <c r="H2980" i="7"/>
  <c r="I2980" i="7" s="1" a="1"/>
  <c r="I2980" i="7" s="1"/>
  <c r="F2980" i="7"/>
  <c r="G2980" i="7" s="1" a="1"/>
  <c r="G2980" i="7" s="1"/>
  <c r="D2980" i="7"/>
  <c r="E2980" i="7" s="1" a="1"/>
  <c r="E2980" i="7" s="1"/>
  <c r="B2980" i="7"/>
  <c r="C2980" i="7" s="1" a="1"/>
  <c r="C2980" i="7" s="1"/>
  <c r="N2979" i="7"/>
  <c r="O2979" i="7" s="1" a="1"/>
  <c r="O2979" i="7" s="1"/>
  <c r="L2979" i="7"/>
  <c r="M2979" i="7" s="1" a="1"/>
  <c r="M2979" i="7" s="1"/>
  <c r="J2979" i="7"/>
  <c r="K2979" i="7" s="1" a="1"/>
  <c r="K2979" i="7" s="1"/>
  <c r="H2979" i="7"/>
  <c r="I2979" i="7" s="1" a="1"/>
  <c r="I2979" i="7" s="1"/>
  <c r="F2979" i="7"/>
  <c r="G2979" i="7" s="1" a="1"/>
  <c r="G2979" i="7" s="1"/>
  <c r="D2979" i="7"/>
  <c r="E2979" i="7" s="1" a="1"/>
  <c r="E2979" i="7" s="1"/>
  <c r="B2979" i="7"/>
  <c r="C2979" i="7" s="1" a="1"/>
  <c r="C2979" i="7" s="1"/>
  <c r="N2978" i="7"/>
  <c r="O2978" i="7" s="1" a="1"/>
  <c r="O2978" i="7" s="1"/>
  <c r="L2978" i="7"/>
  <c r="M2978" i="7" s="1" a="1"/>
  <c r="M2978" i="7" s="1"/>
  <c r="J2978" i="7"/>
  <c r="K2978" i="7" s="1" a="1"/>
  <c r="K2978" i="7" s="1"/>
  <c r="H2978" i="7"/>
  <c r="I2978" i="7" s="1" a="1"/>
  <c r="I2978" i="7" s="1"/>
  <c r="F2978" i="7"/>
  <c r="G2978" i="7" s="1" a="1"/>
  <c r="G2978" i="7" s="1"/>
  <c r="D2978" i="7"/>
  <c r="E2978" i="7" s="1" a="1"/>
  <c r="E2978" i="7" s="1"/>
  <c r="B2978" i="7"/>
  <c r="C2978" i="7" s="1" a="1"/>
  <c r="C2978" i="7" s="1"/>
  <c r="N2977" i="7"/>
  <c r="O2977" i="7" s="1" a="1"/>
  <c r="O2977" i="7" s="1"/>
  <c r="L2977" i="7"/>
  <c r="M2977" i="7" s="1" a="1"/>
  <c r="M2977" i="7" s="1"/>
  <c r="J2977" i="7"/>
  <c r="K2977" i="7" s="1" a="1"/>
  <c r="K2977" i="7" s="1"/>
  <c r="H2977" i="7"/>
  <c r="I2977" i="7" s="1" a="1"/>
  <c r="I2977" i="7" s="1"/>
  <c r="F2977" i="7"/>
  <c r="G2977" i="7" s="1" a="1"/>
  <c r="G2977" i="7" s="1"/>
  <c r="D2977" i="7"/>
  <c r="E2977" i="7" s="1" a="1"/>
  <c r="E2977" i="7" s="1"/>
  <c r="B2977" i="7"/>
  <c r="C2977" i="7" s="1" a="1"/>
  <c r="C2977" i="7" s="1"/>
  <c r="N2976" i="7"/>
  <c r="O2976" i="7" s="1" a="1"/>
  <c r="O2976" i="7" s="1"/>
  <c r="L2976" i="7"/>
  <c r="M2976" i="7" s="1" a="1"/>
  <c r="M2976" i="7" s="1"/>
  <c r="J2976" i="7"/>
  <c r="K2976" i="7" s="1" a="1"/>
  <c r="K2976" i="7" s="1"/>
  <c r="H2976" i="7"/>
  <c r="I2976" i="7" s="1" a="1"/>
  <c r="I2976" i="7" s="1"/>
  <c r="F2976" i="7"/>
  <c r="G2976" i="7" s="1" a="1"/>
  <c r="G2976" i="7" s="1"/>
  <c r="D2976" i="7"/>
  <c r="E2976" i="7" s="1" a="1"/>
  <c r="E2976" i="7" s="1"/>
  <c r="B2976" i="7"/>
  <c r="C2976" i="7" s="1" a="1"/>
  <c r="C2976" i="7" s="1"/>
  <c r="N2975" i="7"/>
  <c r="O2975" i="7" s="1" a="1"/>
  <c r="O2975" i="7" s="1"/>
  <c r="L2975" i="7"/>
  <c r="M2975" i="7" s="1" a="1"/>
  <c r="M2975" i="7" s="1"/>
  <c r="J2975" i="7"/>
  <c r="K2975" i="7" s="1" a="1"/>
  <c r="K2975" i="7" s="1"/>
  <c r="H2975" i="7"/>
  <c r="I2975" i="7" s="1" a="1"/>
  <c r="I2975" i="7" s="1"/>
  <c r="F2975" i="7"/>
  <c r="G2975" i="7" s="1" a="1"/>
  <c r="G2975" i="7" s="1"/>
  <c r="D2975" i="7"/>
  <c r="E2975" i="7" s="1" a="1"/>
  <c r="E2975" i="7" s="1"/>
  <c r="B2975" i="7"/>
  <c r="C2975" i="7" s="1" a="1"/>
  <c r="C2975" i="7" s="1"/>
  <c r="N2974" i="7"/>
  <c r="O2974" i="7" s="1" a="1"/>
  <c r="O2974" i="7" s="1"/>
  <c r="L2974" i="7"/>
  <c r="M2974" i="7" s="1" a="1"/>
  <c r="M2974" i="7" s="1"/>
  <c r="J2974" i="7"/>
  <c r="K2974" i="7" s="1" a="1"/>
  <c r="K2974" i="7" s="1"/>
  <c r="H2974" i="7"/>
  <c r="I2974" i="7" s="1" a="1"/>
  <c r="I2974" i="7" s="1"/>
  <c r="F2974" i="7"/>
  <c r="G2974" i="7" s="1" a="1"/>
  <c r="G2974" i="7" s="1"/>
  <c r="D2974" i="7"/>
  <c r="E2974" i="7" s="1" a="1"/>
  <c r="E2974" i="7" s="1"/>
  <c r="B2974" i="7"/>
  <c r="C2974" i="7" s="1" a="1"/>
  <c r="C2974" i="7" s="1"/>
  <c r="N2973" i="7"/>
  <c r="O2973" i="7" s="1" a="1"/>
  <c r="O2973" i="7" s="1"/>
  <c r="L2973" i="7"/>
  <c r="M2973" i="7" s="1" a="1"/>
  <c r="M2973" i="7" s="1"/>
  <c r="J2973" i="7"/>
  <c r="K2973" i="7" s="1" a="1"/>
  <c r="K2973" i="7" s="1"/>
  <c r="H2973" i="7"/>
  <c r="I2973" i="7" s="1" a="1"/>
  <c r="I2973" i="7" s="1"/>
  <c r="F2973" i="7"/>
  <c r="G2973" i="7" s="1" a="1"/>
  <c r="G2973" i="7" s="1"/>
  <c r="D2973" i="7"/>
  <c r="E2973" i="7" s="1" a="1"/>
  <c r="E2973" i="7" s="1"/>
  <c r="B2973" i="7"/>
  <c r="C2973" i="7" s="1" a="1"/>
  <c r="C2973" i="7" s="1"/>
  <c r="N2972" i="7"/>
  <c r="O2972" i="7" s="1" a="1"/>
  <c r="O2972" i="7" s="1"/>
  <c r="L2972" i="7"/>
  <c r="M2972" i="7" s="1" a="1"/>
  <c r="M2972" i="7" s="1"/>
  <c r="J2972" i="7"/>
  <c r="K2972" i="7" s="1" a="1"/>
  <c r="K2972" i="7" s="1"/>
  <c r="H2972" i="7"/>
  <c r="I2972" i="7" s="1" a="1"/>
  <c r="I2972" i="7" s="1"/>
  <c r="F2972" i="7"/>
  <c r="G2972" i="7" s="1" a="1"/>
  <c r="G2972" i="7" s="1"/>
  <c r="D2972" i="7"/>
  <c r="E2972" i="7" s="1" a="1"/>
  <c r="E2972" i="7" s="1"/>
  <c r="B2972" i="7"/>
  <c r="C2972" i="7" s="1" a="1"/>
  <c r="C2972" i="7" s="1"/>
  <c r="N2971" i="7"/>
  <c r="O2971" i="7" s="1" a="1"/>
  <c r="O2971" i="7" s="1"/>
  <c r="L2971" i="7"/>
  <c r="M2971" i="7" s="1" a="1"/>
  <c r="M2971" i="7" s="1"/>
  <c r="J2971" i="7"/>
  <c r="K2971" i="7" s="1" a="1"/>
  <c r="K2971" i="7" s="1"/>
  <c r="H2971" i="7"/>
  <c r="I2971" i="7" s="1" a="1"/>
  <c r="I2971" i="7" s="1"/>
  <c r="F2971" i="7"/>
  <c r="G2971" i="7" s="1" a="1"/>
  <c r="G2971" i="7" s="1"/>
  <c r="D2971" i="7"/>
  <c r="E2971" i="7" s="1" a="1"/>
  <c r="E2971" i="7" s="1"/>
  <c r="B2971" i="7"/>
  <c r="C2971" i="7" s="1" a="1"/>
  <c r="C2971" i="7" s="1"/>
  <c r="N2970" i="7"/>
  <c r="O2970" i="7" s="1" a="1"/>
  <c r="O2970" i="7" s="1"/>
  <c r="L2970" i="7"/>
  <c r="M2970" i="7" s="1" a="1"/>
  <c r="M2970" i="7" s="1"/>
  <c r="J2970" i="7"/>
  <c r="K2970" i="7" s="1" a="1"/>
  <c r="K2970" i="7" s="1"/>
  <c r="H2970" i="7"/>
  <c r="I2970" i="7" s="1" a="1"/>
  <c r="I2970" i="7" s="1"/>
  <c r="F2970" i="7"/>
  <c r="G2970" i="7" s="1" a="1"/>
  <c r="G2970" i="7" s="1"/>
  <c r="D2970" i="7"/>
  <c r="E2970" i="7" s="1" a="1"/>
  <c r="E2970" i="7" s="1"/>
  <c r="B2970" i="7"/>
  <c r="C2970" i="7" s="1" a="1"/>
  <c r="C2970" i="7" s="1"/>
  <c r="N2969" i="7"/>
  <c r="O2969" i="7" s="1" a="1"/>
  <c r="O2969" i="7" s="1"/>
  <c r="L2969" i="7"/>
  <c r="M2969" i="7" s="1" a="1"/>
  <c r="M2969" i="7" s="1"/>
  <c r="J2969" i="7"/>
  <c r="K2969" i="7" s="1" a="1"/>
  <c r="K2969" i="7" s="1"/>
  <c r="H2969" i="7"/>
  <c r="I2969" i="7" s="1" a="1"/>
  <c r="I2969" i="7" s="1"/>
  <c r="F2969" i="7"/>
  <c r="G2969" i="7" s="1" a="1"/>
  <c r="G2969" i="7" s="1"/>
  <c r="D2969" i="7"/>
  <c r="E2969" i="7" s="1" a="1"/>
  <c r="E2969" i="7" s="1"/>
  <c r="B2969" i="7"/>
  <c r="C2969" i="7" s="1" a="1"/>
  <c r="C2969" i="7" s="1"/>
  <c r="N2968" i="7"/>
  <c r="O2968" i="7" s="1" a="1"/>
  <c r="O2968" i="7" s="1"/>
  <c r="L2968" i="7"/>
  <c r="M2968" i="7" s="1" a="1"/>
  <c r="M2968" i="7" s="1"/>
  <c r="J2968" i="7"/>
  <c r="K2968" i="7" s="1" a="1"/>
  <c r="K2968" i="7" s="1"/>
  <c r="H2968" i="7"/>
  <c r="I2968" i="7" s="1" a="1"/>
  <c r="I2968" i="7" s="1"/>
  <c r="F2968" i="7"/>
  <c r="G2968" i="7" s="1" a="1"/>
  <c r="G2968" i="7" s="1"/>
  <c r="D2968" i="7"/>
  <c r="E2968" i="7" s="1" a="1"/>
  <c r="E2968" i="7" s="1"/>
  <c r="B2968" i="7"/>
  <c r="C2968" i="7" s="1" a="1"/>
  <c r="C2968" i="7" s="1"/>
  <c r="N2967" i="7"/>
  <c r="O2967" i="7" s="1" a="1"/>
  <c r="O2967" i="7" s="1"/>
  <c r="L2967" i="7"/>
  <c r="M2967" i="7" s="1" a="1"/>
  <c r="M2967" i="7" s="1"/>
  <c r="J2967" i="7"/>
  <c r="K2967" i="7" s="1" a="1"/>
  <c r="K2967" i="7" s="1"/>
  <c r="H2967" i="7"/>
  <c r="I2967" i="7" s="1" a="1"/>
  <c r="I2967" i="7" s="1"/>
  <c r="F2967" i="7"/>
  <c r="G2967" i="7" s="1" a="1"/>
  <c r="G2967" i="7" s="1"/>
  <c r="D2967" i="7"/>
  <c r="E2967" i="7" s="1" a="1"/>
  <c r="E2967" i="7" s="1"/>
  <c r="B2967" i="7"/>
  <c r="C2967" i="7" s="1" a="1"/>
  <c r="C2967" i="7" s="1"/>
  <c r="N2966" i="7"/>
  <c r="O2966" i="7" s="1" a="1"/>
  <c r="O2966" i="7" s="1"/>
  <c r="L2966" i="7"/>
  <c r="M2966" i="7" s="1" a="1"/>
  <c r="M2966" i="7" s="1"/>
  <c r="J2966" i="7"/>
  <c r="K2966" i="7" s="1" a="1"/>
  <c r="K2966" i="7" s="1"/>
  <c r="H2966" i="7"/>
  <c r="I2966" i="7" s="1" a="1"/>
  <c r="I2966" i="7" s="1"/>
  <c r="F2966" i="7"/>
  <c r="G2966" i="7" s="1" a="1"/>
  <c r="G2966" i="7" s="1"/>
  <c r="D2966" i="7"/>
  <c r="E2966" i="7" s="1" a="1"/>
  <c r="E2966" i="7" s="1"/>
  <c r="B2966" i="7"/>
  <c r="C2966" i="7" s="1" a="1"/>
  <c r="C2966" i="7" s="1"/>
  <c r="N2965" i="7"/>
  <c r="O2965" i="7" s="1" a="1"/>
  <c r="O2965" i="7" s="1"/>
  <c r="L2965" i="7"/>
  <c r="M2965" i="7" s="1" a="1"/>
  <c r="M2965" i="7" s="1"/>
  <c r="J2965" i="7"/>
  <c r="K2965" i="7" s="1" a="1"/>
  <c r="K2965" i="7" s="1"/>
  <c r="H2965" i="7"/>
  <c r="I2965" i="7" s="1" a="1"/>
  <c r="I2965" i="7" s="1"/>
  <c r="F2965" i="7"/>
  <c r="G2965" i="7" s="1" a="1"/>
  <c r="G2965" i="7" s="1"/>
  <c r="D2965" i="7"/>
  <c r="E2965" i="7" s="1" a="1"/>
  <c r="E2965" i="7" s="1"/>
  <c r="B2965" i="7"/>
  <c r="C2965" i="7" s="1" a="1"/>
  <c r="C2965" i="7" s="1"/>
  <c r="N2964" i="7"/>
  <c r="O2964" i="7" s="1" a="1"/>
  <c r="O2964" i="7" s="1"/>
  <c r="L2964" i="7"/>
  <c r="M2964" i="7" s="1" a="1"/>
  <c r="M2964" i="7" s="1"/>
  <c r="J2964" i="7"/>
  <c r="K2964" i="7" s="1" a="1"/>
  <c r="K2964" i="7" s="1"/>
  <c r="H2964" i="7"/>
  <c r="I2964" i="7" s="1" a="1"/>
  <c r="I2964" i="7" s="1"/>
  <c r="F2964" i="7"/>
  <c r="G2964" i="7" s="1" a="1"/>
  <c r="G2964" i="7" s="1"/>
  <c r="D2964" i="7"/>
  <c r="E2964" i="7" s="1" a="1"/>
  <c r="E2964" i="7" s="1"/>
  <c r="B2964" i="7"/>
  <c r="C2964" i="7" s="1" a="1"/>
  <c r="C2964" i="7" s="1"/>
  <c r="N2963" i="7"/>
  <c r="O2963" i="7" s="1" a="1"/>
  <c r="O2963" i="7" s="1"/>
  <c r="L2963" i="7"/>
  <c r="M2963" i="7" s="1" a="1"/>
  <c r="M2963" i="7" s="1"/>
  <c r="J2963" i="7"/>
  <c r="K2963" i="7" s="1" a="1"/>
  <c r="K2963" i="7" s="1"/>
  <c r="H2963" i="7"/>
  <c r="I2963" i="7" s="1" a="1"/>
  <c r="I2963" i="7" s="1"/>
  <c r="F2963" i="7"/>
  <c r="G2963" i="7" s="1" a="1"/>
  <c r="G2963" i="7" s="1"/>
  <c r="D2963" i="7"/>
  <c r="E2963" i="7" s="1" a="1"/>
  <c r="E2963" i="7" s="1"/>
  <c r="B2963" i="7"/>
  <c r="C2963" i="7" s="1" a="1"/>
  <c r="C2963" i="7" s="1"/>
  <c r="N2962" i="7"/>
  <c r="O2962" i="7" s="1" a="1"/>
  <c r="O2962" i="7" s="1"/>
  <c r="L2962" i="7"/>
  <c r="M2962" i="7" s="1" a="1"/>
  <c r="M2962" i="7" s="1"/>
  <c r="J2962" i="7"/>
  <c r="K2962" i="7" s="1" a="1"/>
  <c r="K2962" i="7" s="1"/>
  <c r="H2962" i="7"/>
  <c r="I2962" i="7" s="1" a="1"/>
  <c r="I2962" i="7" s="1"/>
  <c r="F2962" i="7"/>
  <c r="G2962" i="7" s="1" a="1"/>
  <c r="G2962" i="7" s="1"/>
  <c r="D2962" i="7"/>
  <c r="E2962" i="7" s="1" a="1"/>
  <c r="E2962" i="7" s="1"/>
  <c r="B2962" i="7"/>
  <c r="C2962" i="7" s="1" a="1"/>
  <c r="C2962" i="7" s="1"/>
  <c r="N2961" i="7"/>
  <c r="O2961" i="7" s="1" a="1"/>
  <c r="O2961" i="7" s="1"/>
  <c r="L2961" i="7"/>
  <c r="M2961" i="7" s="1" a="1"/>
  <c r="M2961" i="7" s="1"/>
  <c r="J2961" i="7"/>
  <c r="K2961" i="7" s="1" a="1"/>
  <c r="K2961" i="7" s="1"/>
  <c r="H2961" i="7"/>
  <c r="I2961" i="7" s="1" a="1"/>
  <c r="I2961" i="7" s="1"/>
  <c r="F2961" i="7"/>
  <c r="G2961" i="7" s="1" a="1"/>
  <c r="G2961" i="7" s="1"/>
  <c r="D2961" i="7"/>
  <c r="E2961" i="7" s="1" a="1"/>
  <c r="E2961" i="7" s="1"/>
  <c r="B2961" i="7"/>
  <c r="C2961" i="7" s="1" a="1"/>
  <c r="C2961" i="7" s="1"/>
  <c r="N2960" i="7"/>
  <c r="O2960" i="7" s="1" a="1"/>
  <c r="O2960" i="7" s="1"/>
  <c r="L2960" i="7"/>
  <c r="M2960" i="7" s="1" a="1"/>
  <c r="M2960" i="7" s="1"/>
  <c r="J2960" i="7"/>
  <c r="K2960" i="7" s="1" a="1"/>
  <c r="K2960" i="7" s="1"/>
  <c r="H2960" i="7"/>
  <c r="I2960" i="7" s="1" a="1"/>
  <c r="I2960" i="7" s="1"/>
  <c r="F2960" i="7"/>
  <c r="G2960" i="7" s="1" a="1"/>
  <c r="G2960" i="7" s="1"/>
  <c r="D2960" i="7"/>
  <c r="E2960" i="7" s="1" a="1"/>
  <c r="E2960" i="7" s="1"/>
  <c r="B2960" i="7"/>
  <c r="C2960" i="7" s="1" a="1"/>
  <c r="C2960" i="7" s="1"/>
  <c r="N2959" i="7"/>
  <c r="O2959" i="7" s="1" a="1"/>
  <c r="O2959" i="7" s="1"/>
  <c r="L2959" i="7"/>
  <c r="M2959" i="7" s="1" a="1"/>
  <c r="M2959" i="7" s="1"/>
  <c r="J2959" i="7"/>
  <c r="K2959" i="7" s="1" a="1"/>
  <c r="K2959" i="7" s="1"/>
  <c r="H2959" i="7"/>
  <c r="I2959" i="7" s="1" a="1"/>
  <c r="I2959" i="7" s="1"/>
  <c r="F2959" i="7"/>
  <c r="G2959" i="7" s="1" a="1"/>
  <c r="G2959" i="7" s="1"/>
  <c r="D2959" i="7"/>
  <c r="E2959" i="7" s="1" a="1"/>
  <c r="E2959" i="7" s="1"/>
  <c r="B2959" i="7"/>
  <c r="C2959" i="7" s="1" a="1"/>
  <c r="C2959" i="7" s="1"/>
  <c r="N2958" i="7"/>
  <c r="O2958" i="7" s="1" a="1"/>
  <c r="O2958" i="7" s="1"/>
  <c r="L2958" i="7"/>
  <c r="M2958" i="7" s="1" a="1"/>
  <c r="M2958" i="7" s="1"/>
  <c r="J2958" i="7"/>
  <c r="K2958" i="7" s="1" a="1"/>
  <c r="K2958" i="7" s="1"/>
  <c r="H2958" i="7"/>
  <c r="I2958" i="7" s="1" a="1"/>
  <c r="I2958" i="7" s="1"/>
  <c r="F2958" i="7"/>
  <c r="G2958" i="7" s="1" a="1"/>
  <c r="G2958" i="7" s="1"/>
  <c r="D2958" i="7"/>
  <c r="E2958" i="7" s="1" a="1"/>
  <c r="E2958" i="7" s="1"/>
  <c r="B2958" i="7"/>
  <c r="C2958" i="7" s="1" a="1"/>
  <c r="C2958" i="7" s="1"/>
  <c r="N2957" i="7"/>
  <c r="O2957" i="7" s="1" a="1"/>
  <c r="O2957" i="7" s="1"/>
  <c r="L2957" i="7"/>
  <c r="M2957" i="7" s="1" a="1"/>
  <c r="M2957" i="7" s="1"/>
  <c r="J2957" i="7"/>
  <c r="K2957" i="7" s="1" a="1"/>
  <c r="K2957" i="7" s="1"/>
  <c r="H2957" i="7"/>
  <c r="I2957" i="7" s="1" a="1"/>
  <c r="I2957" i="7" s="1"/>
  <c r="F2957" i="7"/>
  <c r="G2957" i="7" s="1" a="1"/>
  <c r="G2957" i="7" s="1"/>
  <c r="D2957" i="7"/>
  <c r="E2957" i="7" s="1" a="1"/>
  <c r="E2957" i="7" s="1"/>
  <c r="B2957" i="7"/>
  <c r="C2957" i="7" s="1" a="1"/>
  <c r="C2957" i="7" s="1"/>
  <c r="N2956" i="7"/>
  <c r="O2956" i="7" s="1" a="1"/>
  <c r="O2956" i="7" s="1"/>
  <c r="L2956" i="7"/>
  <c r="M2956" i="7" s="1" a="1"/>
  <c r="M2956" i="7" s="1"/>
  <c r="J2956" i="7"/>
  <c r="K2956" i="7" s="1" a="1"/>
  <c r="K2956" i="7" s="1"/>
  <c r="H2956" i="7"/>
  <c r="I2956" i="7" s="1" a="1"/>
  <c r="I2956" i="7" s="1"/>
  <c r="F2956" i="7"/>
  <c r="G2956" i="7" s="1" a="1"/>
  <c r="G2956" i="7" s="1"/>
  <c r="D2956" i="7"/>
  <c r="E2956" i="7" s="1" a="1"/>
  <c r="E2956" i="7" s="1"/>
  <c r="B2956" i="7"/>
  <c r="C2956" i="7" s="1" a="1"/>
  <c r="C2956" i="7" s="1"/>
  <c r="N2955" i="7"/>
  <c r="O2955" i="7" s="1" a="1"/>
  <c r="O2955" i="7" s="1"/>
  <c r="L2955" i="7"/>
  <c r="M2955" i="7" s="1" a="1"/>
  <c r="M2955" i="7" s="1"/>
  <c r="J2955" i="7"/>
  <c r="K2955" i="7" s="1" a="1"/>
  <c r="K2955" i="7" s="1"/>
  <c r="H2955" i="7"/>
  <c r="I2955" i="7" s="1" a="1"/>
  <c r="I2955" i="7" s="1"/>
  <c r="F2955" i="7"/>
  <c r="G2955" i="7" s="1" a="1"/>
  <c r="G2955" i="7" s="1"/>
  <c r="D2955" i="7"/>
  <c r="E2955" i="7" s="1" a="1"/>
  <c r="E2955" i="7" s="1"/>
  <c r="B2955" i="7"/>
  <c r="C2955" i="7" s="1" a="1"/>
  <c r="C2955" i="7" s="1"/>
  <c r="N2954" i="7"/>
  <c r="O2954" i="7" s="1" a="1"/>
  <c r="O2954" i="7" s="1"/>
  <c r="L2954" i="7"/>
  <c r="M2954" i="7" s="1" a="1"/>
  <c r="M2954" i="7" s="1"/>
  <c r="J2954" i="7"/>
  <c r="K2954" i="7" s="1" a="1"/>
  <c r="K2954" i="7" s="1"/>
  <c r="H2954" i="7"/>
  <c r="I2954" i="7" s="1" a="1"/>
  <c r="I2954" i="7" s="1"/>
  <c r="F2954" i="7"/>
  <c r="G2954" i="7" s="1" a="1"/>
  <c r="G2954" i="7" s="1"/>
  <c r="D2954" i="7"/>
  <c r="E2954" i="7" s="1" a="1"/>
  <c r="E2954" i="7" s="1"/>
  <c r="B2954" i="7"/>
  <c r="C2954" i="7" s="1" a="1"/>
  <c r="C2954" i="7" s="1"/>
  <c r="N2953" i="7"/>
  <c r="O2953" i="7" s="1" a="1"/>
  <c r="O2953" i="7" s="1"/>
  <c r="L2953" i="7"/>
  <c r="M2953" i="7" s="1" a="1"/>
  <c r="M2953" i="7" s="1"/>
  <c r="J2953" i="7"/>
  <c r="K2953" i="7" s="1" a="1"/>
  <c r="K2953" i="7" s="1"/>
  <c r="H2953" i="7"/>
  <c r="I2953" i="7" s="1" a="1"/>
  <c r="I2953" i="7" s="1"/>
  <c r="F2953" i="7"/>
  <c r="G2953" i="7" s="1" a="1"/>
  <c r="G2953" i="7" s="1"/>
  <c r="D2953" i="7"/>
  <c r="E2953" i="7" s="1" a="1"/>
  <c r="E2953" i="7" s="1"/>
  <c r="B2953" i="7"/>
  <c r="C2953" i="7" s="1" a="1"/>
  <c r="C2953" i="7" s="1"/>
  <c r="N2952" i="7"/>
  <c r="O2952" i="7" s="1" a="1"/>
  <c r="O2952" i="7" s="1"/>
  <c r="L2952" i="7"/>
  <c r="M2952" i="7" s="1" a="1"/>
  <c r="M2952" i="7" s="1"/>
  <c r="J2952" i="7"/>
  <c r="K2952" i="7" s="1" a="1"/>
  <c r="K2952" i="7" s="1"/>
  <c r="H2952" i="7"/>
  <c r="I2952" i="7" s="1" a="1"/>
  <c r="I2952" i="7" s="1"/>
  <c r="F2952" i="7"/>
  <c r="G2952" i="7" s="1" a="1"/>
  <c r="G2952" i="7" s="1"/>
  <c r="D2952" i="7"/>
  <c r="E2952" i="7" s="1" a="1"/>
  <c r="E2952" i="7" s="1"/>
  <c r="B2952" i="7"/>
  <c r="C2952" i="7" s="1" a="1"/>
  <c r="C2952" i="7" s="1"/>
  <c r="N2951" i="7"/>
  <c r="O2951" i="7" s="1" a="1"/>
  <c r="O2951" i="7" s="1"/>
  <c r="L2951" i="7"/>
  <c r="M2951" i="7" s="1" a="1"/>
  <c r="M2951" i="7" s="1"/>
  <c r="J2951" i="7"/>
  <c r="K2951" i="7" s="1" a="1"/>
  <c r="K2951" i="7" s="1"/>
  <c r="H2951" i="7"/>
  <c r="I2951" i="7" s="1" a="1"/>
  <c r="I2951" i="7" s="1"/>
  <c r="F2951" i="7"/>
  <c r="G2951" i="7" s="1" a="1"/>
  <c r="G2951" i="7" s="1"/>
  <c r="D2951" i="7"/>
  <c r="E2951" i="7" s="1" a="1"/>
  <c r="E2951" i="7" s="1"/>
  <c r="B2951" i="7"/>
  <c r="C2951" i="7" s="1" a="1"/>
  <c r="C2951" i="7" s="1"/>
  <c r="N2950" i="7"/>
  <c r="O2950" i="7" s="1" a="1"/>
  <c r="O2950" i="7" s="1"/>
  <c r="L2950" i="7"/>
  <c r="M2950" i="7" s="1" a="1"/>
  <c r="M2950" i="7" s="1"/>
  <c r="J2950" i="7"/>
  <c r="K2950" i="7" s="1" a="1"/>
  <c r="K2950" i="7" s="1"/>
  <c r="H2950" i="7"/>
  <c r="I2950" i="7" s="1" a="1"/>
  <c r="I2950" i="7" s="1"/>
  <c r="F2950" i="7"/>
  <c r="G2950" i="7" s="1" a="1"/>
  <c r="G2950" i="7" s="1"/>
  <c r="D2950" i="7"/>
  <c r="E2950" i="7" s="1" a="1"/>
  <c r="E2950" i="7" s="1"/>
  <c r="B2950" i="7"/>
  <c r="C2950" i="7" s="1" a="1"/>
  <c r="C2950" i="7" s="1"/>
  <c r="N2949" i="7"/>
  <c r="O2949" i="7" s="1" a="1"/>
  <c r="O2949" i="7" s="1"/>
  <c r="L2949" i="7"/>
  <c r="M2949" i="7" s="1" a="1"/>
  <c r="M2949" i="7" s="1"/>
  <c r="J2949" i="7"/>
  <c r="K2949" i="7" s="1" a="1"/>
  <c r="K2949" i="7" s="1"/>
  <c r="H2949" i="7"/>
  <c r="I2949" i="7" s="1" a="1"/>
  <c r="I2949" i="7" s="1"/>
  <c r="F2949" i="7"/>
  <c r="G2949" i="7" s="1" a="1"/>
  <c r="G2949" i="7" s="1"/>
  <c r="D2949" i="7"/>
  <c r="E2949" i="7" s="1" a="1"/>
  <c r="E2949" i="7" s="1"/>
  <c r="B2949" i="7"/>
  <c r="C2949" i="7" s="1" a="1"/>
  <c r="C2949" i="7" s="1"/>
  <c r="N2948" i="7"/>
  <c r="O2948" i="7" s="1" a="1"/>
  <c r="O2948" i="7" s="1"/>
  <c r="L2948" i="7"/>
  <c r="M2948" i="7" s="1" a="1"/>
  <c r="M2948" i="7" s="1"/>
  <c r="J2948" i="7"/>
  <c r="K2948" i="7" s="1" a="1"/>
  <c r="K2948" i="7" s="1"/>
  <c r="H2948" i="7"/>
  <c r="I2948" i="7" s="1" a="1"/>
  <c r="I2948" i="7" s="1"/>
  <c r="F2948" i="7"/>
  <c r="G2948" i="7" s="1" a="1"/>
  <c r="G2948" i="7" s="1"/>
  <c r="D2948" i="7"/>
  <c r="E2948" i="7" s="1" a="1"/>
  <c r="E2948" i="7" s="1"/>
  <c r="B2948" i="7"/>
  <c r="C2948" i="7" s="1" a="1"/>
  <c r="C2948" i="7" s="1"/>
  <c r="N2947" i="7"/>
  <c r="O2947" i="7" s="1" a="1"/>
  <c r="O2947" i="7" s="1"/>
  <c r="L2947" i="7"/>
  <c r="M2947" i="7" s="1" a="1"/>
  <c r="M2947" i="7" s="1"/>
  <c r="J2947" i="7"/>
  <c r="K2947" i="7" s="1" a="1"/>
  <c r="K2947" i="7" s="1"/>
  <c r="H2947" i="7"/>
  <c r="I2947" i="7" s="1" a="1"/>
  <c r="I2947" i="7" s="1"/>
  <c r="F2947" i="7"/>
  <c r="G2947" i="7" s="1" a="1"/>
  <c r="G2947" i="7" s="1"/>
  <c r="D2947" i="7"/>
  <c r="E2947" i="7" s="1" a="1"/>
  <c r="E2947" i="7" s="1"/>
  <c r="B2947" i="7"/>
  <c r="C2947" i="7" s="1" a="1"/>
  <c r="C2947" i="7" s="1"/>
  <c r="N2946" i="7"/>
  <c r="O2946" i="7" s="1" a="1"/>
  <c r="O2946" i="7" s="1"/>
  <c r="L2946" i="7"/>
  <c r="M2946" i="7" s="1" a="1"/>
  <c r="M2946" i="7" s="1"/>
  <c r="J2946" i="7"/>
  <c r="K2946" i="7" s="1" a="1"/>
  <c r="K2946" i="7" s="1"/>
  <c r="H2946" i="7"/>
  <c r="I2946" i="7" s="1" a="1"/>
  <c r="I2946" i="7" s="1"/>
  <c r="F2946" i="7"/>
  <c r="G2946" i="7" s="1" a="1"/>
  <c r="G2946" i="7" s="1"/>
  <c r="D2946" i="7"/>
  <c r="E2946" i="7" s="1" a="1"/>
  <c r="E2946" i="7" s="1"/>
  <c r="B2946" i="7"/>
  <c r="C2946" i="7" s="1" a="1"/>
  <c r="C2946" i="7" s="1"/>
  <c r="N2945" i="7"/>
  <c r="O2945" i="7" s="1" a="1"/>
  <c r="O2945" i="7" s="1"/>
  <c r="L2945" i="7"/>
  <c r="M2945" i="7" s="1" a="1"/>
  <c r="M2945" i="7" s="1"/>
  <c r="J2945" i="7"/>
  <c r="K2945" i="7" s="1" a="1"/>
  <c r="K2945" i="7" s="1"/>
  <c r="H2945" i="7"/>
  <c r="I2945" i="7" s="1" a="1"/>
  <c r="I2945" i="7" s="1"/>
  <c r="F2945" i="7"/>
  <c r="G2945" i="7" s="1" a="1"/>
  <c r="G2945" i="7" s="1"/>
  <c r="D2945" i="7"/>
  <c r="E2945" i="7" s="1" a="1"/>
  <c r="E2945" i="7" s="1"/>
  <c r="B2945" i="7"/>
  <c r="C2945" i="7" s="1" a="1"/>
  <c r="C2945" i="7" s="1"/>
  <c r="N2944" i="7"/>
  <c r="O2944" i="7" s="1" a="1"/>
  <c r="O2944" i="7" s="1"/>
  <c r="L2944" i="7"/>
  <c r="M2944" i="7" s="1" a="1"/>
  <c r="M2944" i="7" s="1"/>
  <c r="J2944" i="7"/>
  <c r="K2944" i="7" s="1" a="1"/>
  <c r="K2944" i="7" s="1"/>
  <c r="H2944" i="7"/>
  <c r="I2944" i="7" s="1" a="1"/>
  <c r="I2944" i="7" s="1"/>
  <c r="F2944" i="7"/>
  <c r="G2944" i="7" s="1" a="1"/>
  <c r="G2944" i="7" s="1"/>
  <c r="D2944" i="7"/>
  <c r="E2944" i="7" s="1" a="1"/>
  <c r="E2944" i="7" s="1"/>
  <c r="B2944" i="7"/>
  <c r="C2944" i="7" s="1" a="1"/>
  <c r="C2944" i="7" s="1"/>
  <c r="N2943" i="7"/>
  <c r="O2943" i="7" s="1" a="1"/>
  <c r="O2943" i="7" s="1"/>
  <c r="L2943" i="7"/>
  <c r="M2943" i="7" s="1" a="1"/>
  <c r="M2943" i="7" s="1"/>
  <c r="J2943" i="7"/>
  <c r="K2943" i="7" s="1" a="1"/>
  <c r="K2943" i="7" s="1"/>
  <c r="H2943" i="7"/>
  <c r="I2943" i="7" s="1" a="1"/>
  <c r="I2943" i="7" s="1"/>
  <c r="F2943" i="7"/>
  <c r="G2943" i="7" s="1" a="1"/>
  <c r="G2943" i="7" s="1"/>
  <c r="D2943" i="7"/>
  <c r="E2943" i="7" s="1" a="1"/>
  <c r="E2943" i="7" s="1"/>
  <c r="B2943" i="7"/>
  <c r="C2943" i="7" s="1" a="1"/>
  <c r="C2943" i="7" s="1"/>
  <c r="N2942" i="7"/>
  <c r="O2942" i="7" s="1" a="1"/>
  <c r="O2942" i="7" s="1"/>
  <c r="L2942" i="7"/>
  <c r="M2942" i="7" s="1" a="1"/>
  <c r="M2942" i="7" s="1"/>
  <c r="J2942" i="7"/>
  <c r="K2942" i="7" s="1" a="1"/>
  <c r="K2942" i="7" s="1"/>
  <c r="H2942" i="7"/>
  <c r="I2942" i="7" s="1" a="1"/>
  <c r="I2942" i="7" s="1"/>
  <c r="F2942" i="7"/>
  <c r="G2942" i="7" s="1" a="1"/>
  <c r="G2942" i="7" s="1"/>
  <c r="D2942" i="7"/>
  <c r="E2942" i="7" s="1" a="1"/>
  <c r="E2942" i="7" s="1"/>
  <c r="B2942" i="7"/>
  <c r="C2942" i="7" s="1" a="1"/>
  <c r="C2942" i="7" s="1"/>
  <c r="N2941" i="7"/>
  <c r="O2941" i="7" s="1" a="1"/>
  <c r="O2941" i="7" s="1"/>
  <c r="L2941" i="7"/>
  <c r="M2941" i="7" s="1" a="1"/>
  <c r="M2941" i="7" s="1"/>
  <c r="J2941" i="7"/>
  <c r="K2941" i="7" s="1" a="1"/>
  <c r="K2941" i="7" s="1"/>
  <c r="H2941" i="7"/>
  <c r="I2941" i="7" s="1" a="1"/>
  <c r="I2941" i="7" s="1"/>
  <c r="F2941" i="7"/>
  <c r="G2941" i="7" s="1" a="1"/>
  <c r="G2941" i="7" s="1"/>
  <c r="D2941" i="7"/>
  <c r="E2941" i="7" s="1" a="1"/>
  <c r="E2941" i="7" s="1"/>
  <c r="B2941" i="7"/>
  <c r="C2941" i="7" s="1" a="1"/>
  <c r="C2941" i="7" s="1"/>
  <c r="N2940" i="7"/>
  <c r="O2940" i="7" s="1" a="1"/>
  <c r="O2940" i="7" s="1"/>
  <c r="L2940" i="7"/>
  <c r="M2940" i="7" s="1" a="1"/>
  <c r="M2940" i="7" s="1"/>
  <c r="J2940" i="7"/>
  <c r="K2940" i="7" s="1" a="1"/>
  <c r="K2940" i="7" s="1"/>
  <c r="H2940" i="7"/>
  <c r="I2940" i="7" s="1" a="1"/>
  <c r="I2940" i="7" s="1"/>
  <c r="F2940" i="7"/>
  <c r="G2940" i="7" s="1" a="1"/>
  <c r="G2940" i="7" s="1"/>
  <c r="D2940" i="7"/>
  <c r="E2940" i="7" s="1" a="1"/>
  <c r="E2940" i="7" s="1"/>
  <c r="B2940" i="7"/>
  <c r="C2940" i="7" s="1" a="1"/>
  <c r="C2940" i="7" s="1"/>
  <c r="N2939" i="7"/>
  <c r="O2939" i="7" s="1" a="1"/>
  <c r="O2939" i="7" s="1"/>
  <c r="L2939" i="7"/>
  <c r="M2939" i="7" s="1" a="1"/>
  <c r="M2939" i="7" s="1"/>
  <c r="J2939" i="7"/>
  <c r="K2939" i="7" s="1" a="1"/>
  <c r="K2939" i="7" s="1"/>
  <c r="H2939" i="7"/>
  <c r="I2939" i="7" s="1" a="1"/>
  <c r="I2939" i="7" s="1"/>
  <c r="F2939" i="7"/>
  <c r="G2939" i="7" s="1" a="1"/>
  <c r="G2939" i="7" s="1"/>
  <c r="D2939" i="7"/>
  <c r="E2939" i="7" s="1" a="1"/>
  <c r="E2939" i="7" s="1"/>
  <c r="B2939" i="7"/>
  <c r="C2939" i="7" s="1" a="1"/>
  <c r="C2939" i="7" s="1"/>
  <c r="N2938" i="7"/>
  <c r="O2938" i="7" s="1" a="1"/>
  <c r="O2938" i="7" s="1"/>
  <c r="L2938" i="7"/>
  <c r="M2938" i="7" s="1" a="1"/>
  <c r="M2938" i="7" s="1"/>
  <c r="J2938" i="7"/>
  <c r="K2938" i="7" s="1" a="1"/>
  <c r="K2938" i="7" s="1"/>
  <c r="H2938" i="7"/>
  <c r="I2938" i="7" s="1" a="1"/>
  <c r="I2938" i="7" s="1"/>
  <c r="F2938" i="7"/>
  <c r="G2938" i="7" s="1" a="1"/>
  <c r="G2938" i="7" s="1"/>
  <c r="D2938" i="7"/>
  <c r="E2938" i="7" s="1" a="1"/>
  <c r="E2938" i="7" s="1"/>
  <c r="B2938" i="7"/>
  <c r="C2938" i="7" s="1" a="1"/>
  <c r="C2938" i="7" s="1"/>
  <c r="N2937" i="7"/>
  <c r="O2937" i="7" s="1" a="1"/>
  <c r="O2937" i="7" s="1"/>
  <c r="L2937" i="7"/>
  <c r="M2937" i="7" s="1" a="1"/>
  <c r="M2937" i="7" s="1"/>
  <c r="J2937" i="7"/>
  <c r="K2937" i="7" s="1" a="1"/>
  <c r="K2937" i="7" s="1"/>
  <c r="H2937" i="7"/>
  <c r="I2937" i="7" s="1" a="1"/>
  <c r="I2937" i="7" s="1"/>
  <c r="F2937" i="7"/>
  <c r="G2937" i="7" s="1" a="1"/>
  <c r="G2937" i="7" s="1"/>
  <c r="D2937" i="7"/>
  <c r="E2937" i="7" s="1" a="1"/>
  <c r="E2937" i="7" s="1"/>
  <c r="B2937" i="7"/>
  <c r="C2937" i="7" s="1" a="1"/>
  <c r="C2937" i="7" s="1"/>
  <c r="N2936" i="7"/>
  <c r="O2936" i="7" s="1" a="1"/>
  <c r="O2936" i="7" s="1"/>
  <c r="L2936" i="7"/>
  <c r="M2936" i="7" s="1" a="1"/>
  <c r="M2936" i="7" s="1"/>
  <c r="J2936" i="7"/>
  <c r="K2936" i="7" s="1" a="1"/>
  <c r="K2936" i="7" s="1"/>
  <c r="H2936" i="7"/>
  <c r="I2936" i="7" s="1" a="1"/>
  <c r="I2936" i="7" s="1"/>
  <c r="F2936" i="7"/>
  <c r="G2936" i="7" s="1" a="1"/>
  <c r="G2936" i="7" s="1"/>
  <c r="D2936" i="7"/>
  <c r="E2936" i="7" s="1" a="1"/>
  <c r="E2936" i="7" s="1"/>
  <c r="B2936" i="7"/>
  <c r="C2936" i="7" s="1" a="1"/>
  <c r="C2936" i="7" s="1"/>
  <c r="N2935" i="7"/>
  <c r="O2935" i="7" s="1" a="1"/>
  <c r="O2935" i="7" s="1"/>
  <c r="L2935" i="7"/>
  <c r="M2935" i="7" s="1" a="1"/>
  <c r="M2935" i="7" s="1"/>
  <c r="J2935" i="7"/>
  <c r="K2935" i="7" s="1" a="1"/>
  <c r="K2935" i="7" s="1"/>
  <c r="H2935" i="7"/>
  <c r="I2935" i="7" s="1" a="1"/>
  <c r="I2935" i="7" s="1"/>
  <c r="F2935" i="7"/>
  <c r="G2935" i="7" s="1" a="1"/>
  <c r="G2935" i="7" s="1"/>
  <c r="D2935" i="7"/>
  <c r="E2935" i="7" s="1" a="1"/>
  <c r="E2935" i="7" s="1"/>
  <c r="B2935" i="7"/>
  <c r="C2935" i="7" s="1" a="1"/>
  <c r="C2935" i="7" s="1"/>
  <c r="N2934" i="7"/>
  <c r="O2934" i="7" s="1" a="1"/>
  <c r="O2934" i="7" s="1"/>
  <c r="L2934" i="7"/>
  <c r="M2934" i="7" s="1" a="1"/>
  <c r="M2934" i="7" s="1"/>
  <c r="J2934" i="7"/>
  <c r="K2934" i="7" s="1" a="1"/>
  <c r="K2934" i="7" s="1"/>
  <c r="H2934" i="7"/>
  <c r="I2934" i="7" s="1" a="1"/>
  <c r="I2934" i="7" s="1"/>
  <c r="F2934" i="7"/>
  <c r="G2934" i="7" s="1" a="1"/>
  <c r="G2934" i="7" s="1"/>
  <c r="D2934" i="7"/>
  <c r="E2934" i="7" s="1" a="1"/>
  <c r="E2934" i="7" s="1"/>
  <c r="B2934" i="7"/>
  <c r="C2934" i="7" s="1" a="1"/>
  <c r="C2934" i="7" s="1"/>
  <c r="N2933" i="7"/>
  <c r="O2933" i="7" s="1" a="1"/>
  <c r="O2933" i="7" s="1"/>
  <c r="L2933" i="7"/>
  <c r="M2933" i="7" s="1" a="1"/>
  <c r="M2933" i="7" s="1"/>
  <c r="J2933" i="7"/>
  <c r="K2933" i="7" s="1" a="1"/>
  <c r="K2933" i="7" s="1"/>
  <c r="H2933" i="7"/>
  <c r="I2933" i="7" s="1" a="1"/>
  <c r="I2933" i="7" s="1"/>
  <c r="F2933" i="7"/>
  <c r="G2933" i="7" s="1" a="1"/>
  <c r="G2933" i="7" s="1"/>
  <c r="D2933" i="7"/>
  <c r="E2933" i="7" s="1" a="1"/>
  <c r="E2933" i="7" s="1"/>
  <c r="B2933" i="7"/>
  <c r="C2933" i="7" s="1" a="1"/>
  <c r="C2933" i="7" s="1"/>
  <c r="N2932" i="7"/>
  <c r="O2932" i="7" s="1" a="1"/>
  <c r="O2932" i="7" s="1"/>
  <c r="L2932" i="7"/>
  <c r="M2932" i="7" s="1" a="1"/>
  <c r="M2932" i="7" s="1"/>
  <c r="J2932" i="7"/>
  <c r="K2932" i="7" s="1" a="1"/>
  <c r="K2932" i="7" s="1"/>
  <c r="H2932" i="7"/>
  <c r="I2932" i="7" s="1" a="1"/>
  <c r="I2932" i="7" s="1"/>
  <c r="F2932" i="7"/>
  <c r="G2932" i="7" s="1" a="1"/>
  <c r="G2932" i="7" s="1"/>
  <c r="D2932" i="7"/>
  <c r="E2932" i="7" s="1" a="1"/>
  <c r="E2932" i="7" s="1"/>
  <c r="B2932" i="7"/>
  <c r="C2932" i="7" s="1" a="1"/>
  <c r="C2932" i="7" s="1"/>
  <c r="N2931" i="7"/>
  <c r="O2931" i="7" s="1" a="1"/>
  <c r="O2931" i="7" s="1"/>
  <c r="L2931" i="7"/>
  <c r="M2931" i="7" s="1" a="1"/>
  <c r="M2931" i="7" s="1"/>
  <c r="J2931" i="7"/>
  <c r="K2931" i="7" s="1" a="1"/>
  <c r="K2931" i="7" s="1"/>
  <c r="H2931" i="7"/>
  <c r="I2931" i="7" s="1" a="1"/>
  <c r="I2931" i="7" s="1"/>
  <c r="F2931" i="7"/>
  <c r="G2931" i="7" s="1" a="1"/>
  <c r="G2931" i="7" s="1"/>
  <c r="D2931" i="7"/>
  <c r="E2931" i="7" s="1" a="1"/>
  <c r="E2931" i="7" s="1"/>
  <c r="B2931" i="7"/>
  <c r="C2931" i="7" s="1" a="1"/>
  <c r="C2931" i="7" s="1"/>
  <c r="N2930" i="7"/>
  <c r="O2930" i="7" s="1" a="1"/>
  <c r="O2930" i="7" s="1"/>
  <c r="L2930" i="7"/>
  <c r="M2930" i="7" s="1" a="1"/>
  <c r="M2930" i="7" s="1"/>
  <c r="J2930" i="7"/>
  <c r="K2930" i="7" s="1" a="1"/>
  <c r="K2930" i="7" s="1"/>
  <c r="H2930" i="7"/>
  <c r="I2930" i="7" s="1" a="1"/>
  <c r="I2930" i="7" s="1"/>
  <c r="F2930" i="7"/>
  <c r="G2930" i="7" s="1" a="1"/>
  <c r="G2930" i="7" s="1"/>
  <c r="D2930" i="7"/>
  <c r="E2930" i="7" s="1" a="1"/>
  <c r="E2930" i="7" s="1"/>
  <c r="B2930" i="7"/>
  <c r="C2930" i="7" s="1" a="1"/>
  <c r="C2930" i="7" s="1"/>
  <c r="N2929" i="7"/>
  <c r="O2929" i="7" s="1" a="1"/>
  <c r="O2929" i="7" s="1"/>
  <c r="L2929" i="7"/>
  <c r="M2929" i="7" s="1" a="1"/>
  <c r="M2929" i="7" s="1"/>
  <c r="J2929" i="7"/>
  <c r="K2929" i="7" s="1" a="1"/>
  <c r="K2929" i="7" s="1"/>
  <c r="H2929" i="7"/>
  <c r="I2929" i="7" s="1" a="1"/>
  <c r="I2929" i="7" s="1"/>
  <c r="F2929" i="7"/>
  <c r="G2929" i="7" s="1" a="1"/>
  <c r="G2929" i="7" s="1"/>
  <c r="D2929" i="7"/>
  <c r="E2929" i="7" s="1" a="1"/>
  <c r="E2929" i="7" s="1"/>
  <c r="B2929" i="7"/>
  <c r="C2929" i="7" s="1" a="1"/>
  <c r="C2929" i="7" s="1"/>
  <c r="N2928" i="7"/>
  <c r="O2928" i="7" s="1" a="1"/>
  <c r="O2928" i="7" s="1"/>
  <c r="L2928" i="7"/>
  <c r="M2928" i="7" s="1" a="1"/>
  <c r="M2928" i="7" s="1"/>
  <c r="J2928" i="7"/>
  <c r="K2928" i="7" s="1" a="1"/>
  <c r="K2928" i="7" s="1"/>
  <c r="H2928" i="7"/>
  <c r="I2928" i="7" s="1" a="1"/>
  <c r="I2928" i="7" s="1"/>
  <c r="F2928" i="7"/>
  <c r="G2928" i="7" s="1" a="1"/>
  <c r="G2928" i="7" s="1"/>
  <c r="D2928" i="7"/>
  <c r="E2928" i="7" s="1" a="1"/>
  <c r="E2928" i="7" s="1"/>
  <c r="B2928" i="7"/>
  <c r="C2928" i="7" s="1" a="1"/>
  <c r="C2928" i="7" s="1"/>
  <c r="N2927" i="7"/>
  <c r="O2927" i="7" s="1" a="1"/>
  <c r="O2927" i="7" s="1"/>
  <c r="L2927" i="7"/>
  <c r="M2927" i="7" s="1" a="1"/>
  <c r="M2927" i="7" s="1"/>
  <c r="J2927" i="7"/>
  <c r="K2927" i="7" s="1" a="1"/>
  <c r="K2927" i="7" s="1"/>
  <c r="H2927" i="7"/>
  <c r="I2927" i="7" s="1" a="1"/>
  <c r="I2927" i="7" s="1"/>
  <c r="F2927" i="7"/>
  <c r="G2927" i="7" s="1" a="1"/>
  <c r="G2927" i="7" s="1"/>
  <c r="D2927" i="7"/>
  <c r="E2927" i="7" s="1" a="1"/>
  <c r="E2927" i="7" s="1"/>
  <c r="B2927" i="7"/>
  <c r="C2927" i="7" s="1" a="1"/>
  <c r="C2927" i="7" s="1"/>
  <c r="N2926" i="7"/>
  <c r="O2926" i="7" s="1" a="1"/>
  <c r="O2926" i="7" s="1"/>
  <c r="L2926" i="7"/>
  <c r="M2926" i="7" s="1" a="1"/>
  <c r="M2926" i="7" s="1"/>
  <c r="J2926" i="7"/>
  <c r="K2926" i="7" s="1" a="1"/>
  <c r="K2926" i="7" s="1"/>
  <c r="H2926" i="7"/>
  <c r="I2926" i="7" s="1" a="1"/>
  <c r="I2926" i="7" s="1"/>
  <c r="F2926" i="7"/>
  <c r="G2926" i="7" s="1" a="1"/>
  <c r="G2926" i="7" s="1"/>
  <c r="D2926" i="7"/>
  <c r="E2926" i="7" s="1" a="1"/>
  <c r="E2926" i="7" s="1"/>
  <c r="B2926" i="7"/>
  <c r="C2926" i="7" s="1" a="1"/>
  <c r="C2926" i="7" s="1"/>
  <c r="N2925" i="7"/>
  <c r="O2925" i="7" s="1" a="1"/>
  <c r="O2925" i="7" s="1"/>
  <c r="L2925" i="7"/>
  <c r="M2925" i="7" s="1" a="1"/>
  <c r="M2925" i="7" s="1"/>
  <c r="J2925" i="7"/>
  <c r="K2925" i="7" s="1" a="1"/>
  <c r="K2925" i="7" s="1"/>
  <c r="H2925" i="7"/>
  <c r="I2925" i="7" s="1" a="1"/>
  <c r="I2925" i="7" s="1"/>
  <c r="F2925" i="7"/>
  <c r="G2925" i="7" s="1" a="1"/>
  <c r="G2925" i="7" s="1"/>
  <c r="D2925" i="7"/>
  <c r="E2925" i="7" s="1" a="1"/>
  <c r="E2925" i="7" s="1"/>
  <c r="B2925" i="7"/>
  <c r="C2925" i="7" s="1" a="1"/>
  <c r="C2925" i="7" s="1"/>
  <c r="N2924" i="7"/>
  <c r="O2924" i="7" s="1" a="1"/>
  <c r="O2924" i="7" s="1"/>
  <c r="L2924" i="7"/>
  <c r="M2924" i="7" s="1" a="1"/>
  <c r="M2924" i="7" s="1"/>
  <c r="J2924" i="7"/>
  <c r="K2924" i="7" s="1" a="1"/>
  <c r="K2924" i="7" s="1"/>
  <c r="H2924" i="7"/>
  <c r="I2924" i="7" s="1" a="1"/>
  <c r="I2924" i="7" s="1"/>
  <c r="F2924" i="7"/>
  <c r="G2924" i="7" s="1" a="1"/>
  <c r="G2924" i="7" s="1"/>
  <c r="D2924" i="7"/>
  <c r="E2924" i="7" s="1" a="1"/>
  <c r="E2924" i="7" s="1"/>
  <c r="B2924" i="7"/>
  <c r="C2924" i="7" s="1" a="1"/>
  <c r="C2924" i="7" s="1"/>
  <c r="N2923" i="7"/>
  <c r="O2923" i="7" s="1" a="1"/>
  <c r="O2923" i="7" s="1"/>
  <c r="L2923" i="7"/>
  <c r="M2923" i="7" s="1" a="1"/>
  <c r="M2923" i="7" s="1"/>
  <c r="J2923" i="7"/>
  <c r="K2923" i="7" s="1" a="1"/>
  <c r="K2923" i="7" s="1"/>
  <c r="H2923" i="7"/>
  <c r="I2923" i="7" s="1" a="1"/>
  <c r="I2923" i="7" s="1"/>
  <c r="F2923" i="7"/>
  <c r="G2923" i="7" s="1" a="1"/>
  <c r="G2923" i="7" s="1"/>
  <c r="D2923" i="7"/>
  <c r="E2923" i="7" s="1" a="1"/>
  <c r="E2923" i="7" s="1"/>
  <c r="B2923" i="7"/>
  <c r="C2923" i="7" s="1" a="1"/>
  <c r="C2923" i="7" s="1"/>
  <c r="N2922" i="7"/>
  <c r="O2922" i="7" s="1" a="1"/>
  <c r="O2922" i="7" s="1"/>
  <c r="L2922" i="7"/>
  <c r="M2922" i="7" s="1" a="1"/>
  <c r="M2922" i="7" s="1"/>
  <c r="J2922" i="7"/>
  <c r="K2922" i="7" s="1" a="1"/>
  <c r="K2922" i="7" s="1"/>
  <c r="H2922" i="7"/>
  <c r="I2922" i="7" s="1" a="1"/>
  <c r="I2922" i="7" s="1"/>
  <c r="F2922" i="7"/>
  <c r="G2922" i="7" s="1" a="1"/>
  <c r="G2922" i="7" s="1"/>
  <c r="D2922" i="7"/>
  <c r="E2922" i="7" s="1" a="1"/>
  <c r="E2922" i="7" s="1"/>
  <c r="B2922" i="7"/>
  <c r="C2922" i="7" s="1" a="1"/>
  <c r="C2922" i="7" s="1"/>
  <c r="N2921" i="7"/>
  <c r="O2921" i="7" s="1" a="1"/>
  <c r="O2921" i="7" s="1"/>
  <c r="L2921" i="7"/>
  <c r="M2921" i="7" s="1" a="1"/>
  <c r="M2921" i="7" s="1"/>
  <c r="J2921" i="7"/>
  <c r="K2921" i="7" s="1" a="1"/>
  <c r="K2921" i="7" s="1"/>
  <c r="H2921" i="7"/>
  <c r="I2921" i="7" s="1" a="1"/>
  <c r="I2921" i="7" s="1"/>
  <c r="F2921" i="7"/>
  <c r="G2921" i="7" s="1" a="1"/>
  <c r="G2921" i="7" s="1"/>
  <c r="D2921" i="7"/>
  <c r="E2921" i="7" s="1" a="1"/>
  <c r="E2921" i="7" s="1"/>
  <c r="B2921" i="7"/>
  <c r="C2921" i="7" s="1" a="1"/>
  <c r="C2921" i="7" s="1"/>
  <c r="N2920" i="7"/>
  <c r="O2920" i="7" s="1" a="1"/>
  <c r="O2920" i="7" s="1"/>
  <c r="L2920" i="7"/>
  <c r="M2920" i="7" s="1" a="1"/>
  <c r="M2920" i="7" s="1"/>
  <c r="J2920" i="7"/>
  <c r="K2920" i="7" s="1" a="1"/>
  <c r="K2920" i="7" s="1"/>
  <c r="H2920" i="7"/>
  <c r="I2920" i="7" s="1" a="1"/>
  <c r="I2920" i="7" s="1"/>
  <c r="F2920" i="7"/>
  <c r="G2920" i="7" s="1" a="1"/>
  <c r="G2920" i="7" s="1"/>
  <c r="D2920" i="7"/>
  <c r="E2920" i="7" s="1" a="1"/>
  <c r="E2920" i="7" s="1"/>
  <c r="B2920" i="7"/>
  <c r="C2920" i="7" s="1" a="1"/>
  <c r="C2920" i="7" s="1"/>
  <c r="N2919" i="7"/>
  <c r="O2919" i="7" s="1" a="1"/>
  <c r="O2919" i="7" s="1"/>
  <c r="L2919" i="7"/>
  <c r="M2919" i="7" s="1" a="1"/>
  <c r="M2919" i="7" s="1"/>
  <c r="J2919" i="7"/>
  <c r="K2919" i="7" s="1" a="1"/>
  <c r="K2919" i="7" s="1"/>
  <c r="H2919" i="7"/>
  <c r="I2919" i="7" s="1" a="1"/>
  <c r="I2919" i="7" s="1"/>
  <c r="F2919" i="7"/>
  <c r="G2919" i="7" s="1" a="1"/>
  <c r="G2919" i="7" s="1"/>
  <c r="D2919" i="7"/>
  <c r="E2919" i="7" s="1" a="1"/>
  <c r="E2919" i="7" s="1"/>
  <c r="B2919" i="7"/>
  <c r="C2919" i="7" s="1" a="1"/>
  <c r="C2919" i="7" s="1"/>
  <c r="N2918" i="7"/>
  <c r="O2918" i="7" s="1" a="1"/>
  <c r="O2918" i="7" s="1"/>
  <c r="L2918" i="7"/>
  <c r="M2918" i="7" s="1" a="1"/>
  <c r="M2918" i="7" s="1"/>
  <c r="J2918" i="7"/>
  <c r="K2918" i="7" s="1" a="1"/>
  <c r="K2918" i="7" s="1"/>
  <c r="H2918" i="7"/>
  <c r="I2918" i="7" s="1" a="1"/>
  <c r="I2918" i="7" s="1"/>
  <c r="F2918" i="7"/>
  <c r="G2918" i="7" s="1" a="1"/>
  <c r="G2918" i="7" s="1"/>
  <c r="D2918" i="7"/>
  <c r="E2918" i="7" s="1" a="1"/>
  <c r="E2918" i="7" s="1"/>
  <c r="B2918" i="7"/>
  <c r="C2918" i="7" s="1" a="1"/>
  <c r="C2918" i="7" s="1"/>
  <c r="N2917" i="7"/>
  <c r="O2917" i="7" s="1" a="1"/>
  <c r="O2917" i="7" s="1"/>
  <c r="L2917" i="7"/>
  <c r="M2917" i="7" s="1" a="1"/>
  <c r="M2917" i="7" s="1"/>
  <c r="J2917" i="7"/>
  <c r="K2917" i="7" s="1" a="1"/>
  <c r="K2917" i="7" s="1"/>
  <c r="H2917" i="7"/>
  <c r="I2917" i="7" s="1" a="1"/>
  <c r="I2917" i="7" s="1"/>
  <c r="F2917" i="7"/>
  <c r="G2917" i="7" s="1" a="1"/>
  <c r="G2917" i="7" s="1"/>
  <c r="D2917" i="7"/>
  <c r="E2917" i="7" s="1" a="1"/>
  <c r="E2917" i="7" s="1"/>
  <c r="B2917" i="7"/>
  <c r="C2917" i="7" s="1" a="1"/>
  <c r="C2917" i="7" s="1"/>
  <c r="N2916" i="7"/>
  <c r="O2916" i="7" s="1" a="1"/>
  <c r="O2916" i="7" s="1"/>
  <c r="L2916" i="7"/>
  <c r="M2916" i="7" s="1" a="1"/>
  <c r="M2916" i="7" s="1"/>
  <c r="J2916" i="7"/>
  <c r="K2916" i="7" s="1" a="1"/>
  <c r="K2916" i="7" s="1"/>
  <c r="H2916" i="7"/>
  <c r="I2916" i="7" s="1" a="1"/>
  <c r="I2916" i="7" s="1"/>
  <c r="F2916" i="7"/>
  <c r="G2916" i="7" s="1" a="1"/>
  <c r="G2916" i="7" s="1"/>
  <c r="D2916" i="7"/>
  <c r="E2916" i="7" s="1" a="1"/>
  <c r="E2916" i="7" s="1"/>
  <c r="B2916" i="7"/>
  <c r="C2916" i="7" s="1" a="1"/>
  <c r="C2916" i="7" s="1"/>
  <c r="N2915" i="7"/>
  <c r="O2915" i="7" s="1" a="1"/>
  <c r="O2915" i="7" s="1"/>
  <c r="L2915" i="7"/>
  <c r="M2915" i="7" s="1" a="1"/>
  <c r="M2915" i="7" s="1"/>
  <c r="J2915" i="7"/>
  <c r="K2915" i="7" s="1" a="1"/>
  <c r="K2915" i="7" s="1"/>
  <c r="H2915" i="7"/>
  <c r="I2915" i="7" s="1" a="1"/>
  <c r="I2915" i="7" s="1"/>
  <c r="F2915" i="7"/>
  <c r="G2915" i="7" s="1" a="1"/>
  <c r="G2915" i="7" s="1"/>
  <c r="D2915" i="7"/>
  <c r="E2915" i="7" s="1" a="1"/>
  <c r="E2915" i="7" s="1"/>
  <c r="B2915" i="7"/>
  <c r="C2915" i="7" s="1" a="1"/>
  <c r="C2915" i="7" s="1"/>
  <c r="N2914" i="7"/>
  <c r="O2914" i="7" s="1" a="1"/>
  <c r="O2914" i="7" s="1"/>
  <c r="L2914" i="7"/>
  <c r="M2914" i="7" s="1" a="1"/>
  <c r="M2914" i="7" s="1"/>
  <c r="J2914" i="7"/>
  <c r="K2914" i="7" s="1" a="1"/>
  <c r="K2914" i="7" s="1"/>
  <c r="H2914" i="7"/>
  <c r="I2914" i="7" s="1" a="1"/>
  <c r="I2914" i="7" s="1"/>
  <c r="F2914" i="7"/>
  <c r="G2914" i="7" s="1" a="1"/>
  <c r="G2914" i="7" s="1"/>
  <c r="D2914" i="7"/>
  <c r="E2914" i="7" s="1" a="1"/>
  <c r="E2914" i="7" s="1"/>
  <c r="B2914" i="7"/>
  <c r="C2914" i="7" s="1" a="1"/>
  <c r="C2914" i="7" s="1"/>
  <c r="N2913" i="7"/>
  <c r="O2913" i="7" s="1" a="1"/>
  <c r="O2913" i="7" s="1"/>
  <c r="L2913" i="7"/>
  <c r="M2913" i="7" s="1" a="1"/>
  <c r="M2913" i="7" s="1"/>
  <c r="J2913" i="7"/>
  <c r="K2913" i="7" s="1" a="1"/>
  <c r="K2913" i="7" s="1"/>
  <c r="H2913" i="7"/>
  <c r="I2913" i="7" s="1" a="1"/>
  <c r="I2913" i="7" s="1"/>
  <c r="F2913" i="7"/>
  <c r="G2913" i="7" s="1" a="1"/>
  <c r="G2913" i="7" s="1"/>
  <c r="D2913" i="7"/>
  <c r="E2913" i="7" s="1" a="1"/>
  <c r="E2913" i="7" s="1"/>
  <c r="B2913" i="7"/>
  <c r="C2913" i="7" s="1" a="1"/>
  <c r="C2913" i="7" s="1"/>
  <c r="N2912" i="7"/>
  <c r="O2912" i="7" s="1" a="1"/>
  <c r="O2912" i="7" s="1"/>
  <c r="L2912" i="7"/>
  <c r="M2912" i="7" s="1" a="1"/>
  <c r="M2912" i="7" s="1"/>
  <c r="J2912" i="7"/>
  <c r="K2912" i="7" s="1" a="1"/>
  <c r="K2912" i="7" s="1"/>
  <c r="H2912" i="7"/>
  <c r="I2912" i="7" s="1" a="1"/>
  <c r="I2912" i="7" s="1"/>
  <c r="F2912" i="7"/>
  <c r="G2912" i="7" s="1" a="1"/>
  <c r="G2912" i="7" s="1"/>
  <c r="D2912" i="7"/>
  <c r="E2912" i="7" s="1" a="1"/>
  <c r="E2912" i="7" s="1"/>
  <c r="B2912" i="7"/>
  <c r="C2912" i="7" s="1" a="1"/>
  <c r="C2912" i="7" s="1"/>
  <c r="N2911" i="7"/>
  <c r="O2911" i="7" s="1" a="1"/>
  <c r="O2911" i="7" s="1"/>
  <c r="L2911" i="7"/>
  <c r="M2911" i="7" s="1" a="1"/>
  <c r="M2911" i="7" s="1"/>
  <c r="J2911" i="7"/>
  <c r="K2911" i="7" s="1" a="1"/>
  <c r="K2911" i="7" s="1"/>
  <c r="H2911" i="7"/>
  <c r="I2911" i="7" s="1" a="1"/>
  <c r="I2911" i="7" s="1"/>
  <c r="F2911" i="7"/>
  <c r="G2911" i="7" s="1" a="1"/>
  <c r="G2911" i="7" s="1"/>
  <c r="D2911" i="7"/>
  <c r="E2911" i="7" s="1" a="1"/>
  <c r="E2911" i="7" s="1"/>
  <c r="B2911" i="7"/>
  <c r="C2911" i="7" s="1" a="1"/>
  <c r="C2911" i="7" s="1"/>
  <c r="N2910" i="7"/>
  <c r="O2910" i="7" s="1" a="1"/>
  <c r="O2910" i="7" s="1"/>
  <c r="L2910" i="7"/>
  <c r="M2910" i="7" s="1" a="1"/>
  <c r="M2910" i="7" s="1"/>
  <c r="J2910" i="7"/>
  <c r="K2910" i="7" s="1" a="1"/>
  <c r="K2910" i="7" s="1"/>
  <c r="H2910" i="7"/>
  <c r="I2910" i="7" s="1" a="1"/>
  <c r="I2910" i="7" s="1"/>
  <c r="F2910" i="7"/>
  <c r="G2910" i="7" s="1" a="1"/>
  <c r="G2910" i="7" s="1"/>
  <c r="D2910" i="7"/>
  <c r="E2910" i="7" s="1" a="1"/>
  <c r="E2910" i="7" s="1"/>
  <c r="B2910" i="7"/>
  <c r="C2910" i="7" s="1" a="1"/>
  <c r="C2910" i="7" s="1"/>
  <c r="N2909" i="7"/>
  <c r="O2909" i="7" s="1" a="1"/>
  <c r="O2909" i="7" s="1"/>
  <c r="L2909" i="7"/>
  <c r="M2909" i="7" s="1" a="1"/>
  <c r="M2909" i="7" s="1"/>
  <c r="J2909" i="7"/>
  <c r="K2909" i="7" s="1" a="1"/>
  <c r="K2909" i="7" s="1"/>
  <c r="H2909" i="7"/>
  <c r="I2909" i="7" s="1" a="1"/>
  <c r="I2909" i="7" s="1"/>
  <c r="F2909" i="7"/>
  <c r="G2909" i="7" s="1" a="1"/>
  <c r="G2909" i="7" s="1"/>
  <c r="D2909" i="7"/>
  <c r="E2909" i="7" s="1" a="1"/>
  <c r="E2909" i="7" s="1"/>
  <c r="B2909" i="7"/>
  <c r="C2909" i="7" s="1" a="1"/>
  <c r="C2909" i="7" s="1"/>
  <c r="N2908" i="7"/>
  <c r="O2908" i="7" s="1" a="1"/>
  <c r="O2908" i="7" s="1"/>
  <c r="L2908" i="7"/>
  <c r="M2908" i="7" s="1" a="1"/>
  <c r="M2908" i="7" s="1"/>
  <c r="J2908" i="7"/>
  <c r="K2908" i="7" s="1" a="1"/>
  <c r="K2908" i="7" s="1"/>
  <c r="H2908" i="7"/>
  <c r="I2908" i="7" s="1" a="1"/>
  <c r="I2908" i="7" s="1"/>
  <c r="F2908" i="7"/>
  <c r="G2908" i="7" s="1" a="1"/>
  <c r="G2908" i="7" s="1"/>
  <c r="D2908" i="7"/>
  <c r="E2908" i="7" s="1" a="1"/>
  <c r="E2908" i="7" s="1"/>
  <c r="B2908" i="7"/>
  <c r="C2908" i="7" s="1" a="1"/>
  <c r="C2908" i="7" s="1"/>
  <c r="N2907" i="7"/>
  <c r="O2907" i="7" s="1" a="1"/>
  <c r="O2907" i="7" s="1"/>
  <c r="L2907" i="7"/>
  <c r="M2907" i="7" s="1" a="1"/>
  <c r="M2907" i="7" s="1"/>
  <c r="J2907" i="7"/>
  <c r="K2907" i="7" s="1" a="1"/>
  <c r="K2907" i="7" s="1"/>
  <c r="H2907" i="7"/>
  <c r="I2907" i="7" s="1" a="1"/>
  <c r="I2907" i="7" s="1"/>
  <c r="F2907" i="7"/>
  <c r="G2907" i="7" s="1" a="1"/>
  <c r="G2907" i="7" s="1"/>
  <c r="D2907" i="7"/>
  <c r="E2907" i="7" s="1" a="1"/>
  <c r="E2907" i="7" s="1"/>
  <c r="B2907" i="7"/>
  <c r="C2907" i="7" s="1" a="1"/>
  <c r="C2907" i="7" s="1"/>
  <c r="N2906" i="7"/>
  <c r="O2906" i="7" s="1" a="1"/>
  <c r="O2906" i="7" s="1"/>
  <c r="L2906" i="7"/>
  <c r="M2906" i="7" s="1" a="1"/>
  <c r="M2906" i="7" s="1"/>
  <c r="J2906" i="7"/>
  <c r="K2906" i="7" s="1" a="1"/>
  <c r="K2906" i="7" s="1"/>
  <c r="H2906" i="7"/>
  <c r="I2906" i="7" s="1" a="1"/>
  <c r="I2906" i="7" s="1"/>
  <c r="F2906" i="7"/>
  <c r="G2906" i="7" s="1" a="1"/>
  <c r="G2906" i="7" s="1"/>
  <c r="D2906" i="7"/>
  <c r="E2906" i="7" s="1" a="1"/>
  <c r="E2906" i="7" s="1"/>
  <c r="B2906" i="7"/>
  <c r="C2906" i="7" s="1" a="1"/>
  <c r="C2906" i="7" s="1"/>
  <c r="N2905" i="7"/>
  <c r="O2905" i="7" s="1" a="1"/>
  <c r="O2905" i="7" s="1"/>
  <c r="L2905" i="7"/>
  <c r="M2905" i="7" s="1" a="1"/>
  <c r="M2905" i="7" s="1"/>
  <c r="J2905" i="7"/>
  <c r="K2905" i="7" s="1" a="1"/>
  <c r="K2905" i="7" s="1"/>
  <c r="H2905" i="7"/>
  <c r="I2905" i="7" s="1" a="1"/>
  <c r="I2905" i="7" s="1"/>
  <c r="F2905" i="7"/>
  <c r="G2905" i="7" s="1" a="1"/>
  <c r="G2905" i="7" s="1"/>
  <c r="D2905" i="7"/>
  <c r="E2905" i="7" s="1" a="1"/>
  <c r="E2905" i="7" s="1"/>
  <c r="B2905" i="7"/>
  <c r="C2905" i="7" s="1" a="1"/>
  <c r="C2905" i="7" s="1"/>
  <c r="N2904" i="7"/>
  <c r="O2904" i="7" s="1" a="1"/>
  <c r="O2904" i="7" s="1"/>
  <c r="L2904" i="7"/>
  <c r="M2904" i="7" s="1" a="1"/>
  <c r="M2904" i="7" s="1"/>
  <c r="J2904" i="7"/>
  <c r="K2904" i="7" s="1" a="1"/>
  <c r="K2904" i="7" s="1"/>
  <c r="H2904" i="7"/>
  <c r="I2904" i="7" s="1" a="1"/>
  <c r="I2904" i="7" s="1"/>
  <c r="F2904" i="7"/>
  <c r="G2904" i="7" s="1" a="1"/>
  <c r="G2904" i="7" s="1"/>
  <c r="D2904" i="7"/>
  <c r="E2904" i="7" s="1" a="1"/>
  <c r="E2904" i="7" s="1"/>
  <c r="B2904" i="7"/>
  <c r="C2904" i="7" s="1" a="1"/>
  <c r="C2904" i="7" s="1"/>
  <c r="N2903" i="7"/>
  <c r="O2903" i="7" s="1" a="1"/>
  <c r="O2903" i="7" s="1"/>
  <c r="L2903" i="7"/>
  <c r="M2903" i="7" s="1" a="1"/>
  <c r="M2903" i="7" s="1"/>
  <c r="J2903" i="7"/>
  <c r="K2903" i="7" s="1" a="1"/>
  <c r="K2903" i="7" s="1"/>
  <c r="H2903" i="7"/>
  <c r="I2903" i="7" s="1" a="1"/>
  <c r="I2903" i="7" s="1"/>
  <c r="F2903" i="7"/>
  <c r="G2903" i="7" s="1" a="1"/>
  <c r="G2903" i="7" s="1"/>
  <c r="D2903" i="7"/>
  <c r="E2903" i="7" s="1" a="1"/>
  <c r="E2903" i="7" s="1"/>
  <c r="B2903" i="7"/>
  <c r="C2903" i="7" s="1" a="1"/>
  <c r="C2903" i="7" s="1"/>
  <c r="N2902" i="7"/>
  <c r="O2902" i="7" s="1" a="1"/>
  <c r="O2902" i="7" s="1"/>
  <c r="L2902" i="7"/>
  <c r="M2902" i="7" s="1" a="1"/>
  <c r="M2902" i="7" s="1"/>
  <c r="J2902" i="7"/>
  <c r="K2902" i="7" s="1" a="1"/>
  <c r="K2902" i="7" s="1"/>
  <c r="H2902" i="7"/>
  <c r="I2902" i="7" s="1" a="1"/>
  <c r="I2902" i="7" s="1"/>
  <c r="F2902" i="7"/>
  <c r="G2902" i="7" s="1" a="1"/>
  <c r="G2902" i="7" s="1"/>
  <c r="D2902" i="7"/>
  <c r="E2902" i="7" s="1" a="1"/>
  <c r="E2902" i="7" s="1"/>
  <c r="B2902" i="7"/>
  <c r="C2902" i="7" s="1" a="1"/>
  <c r="C2902" i="7" s="1"/>
  <c r="N2901" i="7"/>
  <c r="O2901" i="7" s="1" a="1"/>
  <c r="O2901" i="7" s="1"/>
  <c r="L2901" i="7"/>
  <c r="M2901" i="7" s="1" a="1"/>
  <c r="M2901" i="7" s="1"/>
  <c r="J2901" i="7"/>
  <c r="K2901" i="7" s="1" a="1"/>
  <c r="K2901" i="7" s="1"/>
  <c r="H2901" i="7"/>
  <c r="I2901" i="7" s="1" a="1"/>
  <c r="I2901" i="7" s="1"/>
  <c r="F2901" i="7"/>
  <c r="G2901" i="7" s="1" a="1"/>
  <c r="G2901" i="7" s="1"/>
  <c r="D2901" i="7"/>
  <c r="E2901" i="7" s="1" a="1"/>
  <c r="E2901" i="7" s="1"/>
  <c r="B2901" i="7"/>
  <c r="C2901" i="7" s="1" a="1"/>
  <c r="C2901" i="7" s="1"/>
  <c r="N2900" i="7"/>
  <c r="O2900" i="7" s="1" a="1"/>
  <c r="O2900" i="7" s="1"/>
  <c r="L2900" i="7"/>
  <c r="M2900" i="7" s="1" a="1"/>
  <c r="M2900" i="7" s="1"/>
  <c r="J2900" i="7"/>
  <c r="K2900" i="7" s="1" a="1"/>
  <c r="K2900" i="7" s="1"/>
  <c r="H2900" i="7"/>
  <c r="I2900" i="7" s="1" a="1"/>
  <c r="I2900" i="7" s="1"/>
  <c r="F2900" i="7"/>
  <c r="G2900" i="7" s="1" a="1"/>
  <c r="G2900" i="7" s="1"/>
  <c r="D2900" i="7"/>
  <c r="E2900" i="7" s="1" a="1"/>
  <c r="E2900" i="7" s="1"/>
  <c r="B2900" i="7"/>
  <c r="C2900" i="7" s="1" a="1"/>
  <c r="C2900" i="7" s="1"/>
  <c r="N2899" i="7"/>
  <c r="O2899" i="7" s="1" a="1"/>
  <c r="O2899" i="7" s="1"/>
  <c r="L2899" i="7"/>
  <c r="M2899" i="7" s="1" a="1"/>
  <c r="M2899" i="7" s="1"/>
  <c r="J2899" i="7"/>
  <c r="K2899" i="7" s="1" a="1"/>
  <c r="K2899" i="7" s="1"/>
  <c r="H2899" i="7"/>
  <c r="I2899" i="7" s="1" a="1"/>
  <c r="I2899" i="7" s="1"/>
  <c r="F2899" i="7"/>
  <c r="G2899" i="7" s="1" a="1"/>
  <c r="G2899" i="7" s="1"/>
  <c r="D2899" i="7"/>
  <c r="E2899" i="7" s="1" a="1"/>
  <c r="E2899" i="7" s="1"/>
  <c r="B2899" i="7"/>
  <c r="C2899" i="7" s="1" a="1"/>
  <c r="C2899" i="7" s="1"/>
  <c r="N2898" i="7"/>
  <c r="O2898" i="7" s="1" a="1"/>
  <c r="O2898" i="7" s="1"/>
  <c r="L2898" i="7"/>
  <c r="M2898" i="7" s="1" a="1"/>
  <c r="M2898" i="7" s="1"/>
  <c r="J2898" i="7"/>
  <c r="K2898" i="7" s="1" a="1"/>
  <c r="K2898" i="7" s="1"/>
  <c r="H2898" i="7"/>
  <c r="I2898" i="7" s="1" a="1"/>
  <c r="I2898" i="7" s="1"/>
  <c r="F2898" i="7"/>
  <c r="G2898" i="7" s="1" a="1"/>
  <c r="G2898" i="7" s="1"/>
  <c r="D2898" i="7"/>
  <c r="E2898" i="7" s="1" a="1"/>
  <c r="E2898" i="7" s="1"/>
  <c r="B2898" i="7"/>
  <c r="C2898" i="7" s="1" a="1"/>
  <c r="C2898" i="7" s="1"/>
  <c r="N2897" i="7"/>
  <c r="O2897" i="7" s="1" a="1"/>
  <c r="O2897" i="7" s="1"/>
  <c r="L2897" i="7"/>
  <c r="M2897" i="7" s="1" a="1"/>
  <c r="M2897" i="7" s="1"/>
  <c r="J2897" i="7"/>
  <c r="K2897" i="7" s="1" a="1"/>
  <c r="K2897" i="7" s="1"/>
  <c r="H2897" i="7"/>
  <c r="I2897" i="7" s="1" a="1"/>
  <c r="I2897" i="7" s="1"/>
  <c r="F2897" i="7"/>
  <c r="G2897" i="7" s="1" a="1"/>
  <c r="G2897" i="7" s="1"/>
  <c r="D2897" i="7"/>
  <c r="E2897" i="7" s="1" a="1"/>
  <c r="E2897" i="7" s="1"/>
  <c r="B2897" i="7"/>
  <c r="C2897" i="7" s="1" a="1"/>
  <c r="C2897" i="7" s="1"/>
  <c r="N2896" i="7"/>
  <c r="O2896" i="7" s="1" a="1"/>
  <c r="O2896" i="7" s="1"/>
  <c r="L2896" i="7"/>
  <c r="M2896" i="7" s="1" a="1"/>
  <c r="M2896" i="7" s="1"/>
  <c r="J2896" i="7"/>
  <c r="K2896" i="7" s="1" a="1"/>
  <c r="K2896" i="7" s="1"/>
  <c r="H2896" i="7"/>
  <c r="I2896" i="7" s="1" a="1"/>
  <c r="I2896" i="7" s="1"/>
  <c r="F2896" i="7"/>
  <c r="G2896" i="7" s="1" a="1"/>
  <c r="G2896" i="7" s="1"/>
  <c r="D2896" i="7"/>
  <c r="E2896" i="7" s="1" a="1"/>
  <c r="E2896" i="7" s="1"/>
  <c r="B2896" i="7"/>
  <c r="C2896" i="7" s="1" a="1"/>
  <c r="C2896" i="7" s="1"/>
  <c r="N2895" i="7"/>
  <c r="O2895" i="7" s="1" a="1"/>
  <c r="O2895" i="7" s="1"/>
  <c r="L2895" i="7"/>
  <c r="M2895" i="7" s="1" a="1"/>
  <c r="M2895" i="7" s="1"/>
  <c r="J2895" i="7"/>
  <c r="K2895" i="7" s="1" a="1"/>
  <c r="K2895" i="7" s="1"/>
  <c r="H2895" i="7"/>
  <c r="I2895" i="7" s="1" a="1"/>
  <c r="I2895" i="7" s="1"/>
  <c r="F2895" i="7"/>
  <c r="G2895" i="7" s="1" a="1"/>
  <c r="G2895" i="7" s="1"/>
  <c r="D2895" i="7"/>
  <c r="E2895" i="7" s="1" a="1"/>
  <c r="E2895" i="7" s="1"/>
  <c r="B2895" i="7"/>
  <c r="C2895" i="7" s="1" a="1"/>
  <c r="C2895" i="7" s="1"/>
  <c r="N2894" i="7"/>
  <c r="O2894" i="7" s="1" a="1"/>
  <c r="O2894" i="7" s="1"/>
  <c r="L2894" i="7"/>
  <c r="M2894" i="7" s="1" a="1"/>
  <c r="M2894" i="7" s="1"/>
  <c r="J2894" i="7"/>
  <c r="K2894" i="7" s="1" a="1"/>
  <c r="K2894" i="7" s="1"/>
  <c r="H2894" i="7"/>
  <c r="I2894" i="7" s="1" a="1"/>
  <c r="I2894" i="7" s="1"/>
  <c r="F2894" i="7"/>
  <c r="G2894" i="7" s="1" a="1"/>
  <c r="G2894" i="7" s="1"/>
  <c r="D2894" i="7"/>
  <c r="E2894" i="7" s="1" a="1"/>
  <c r="E2894" i="7" s="1"/>
  <c r="B2894" i="7"/>
  <c r="C2894" i="7" s="1" a="1"/>
  <c r="C2894" i="7" s="1"/>
  <c r="N2893" i="7"/>
  <c r="O2893" i="7" s="1" a="1"/>
  <c r="O2893" i="7" s="1"/>
  <c r="L2893" i="7"/>
  <c r="M2893" i="7" s="1" a="1"/>
  <c r="M2893" i="7" s="1"/>
  <c r="J2893" i="7"/>
  <c r="K2893" i="7" s="1" a="1"/>
  <c r="K2893" i="7" s="1"/>
  <c r="H2893" i="7"/>
  <c r="I2893" i="7" s="1" a="1"/>
  <c r="I2893" i="7" s="1"/>
  <c r="F2893" i="7"/>
  <c r="G2893" i="7" s="1" a="1"/>
  <c r="G2893" i="7" s="1"/>
  <c r="D2893" i="7"/>
  <c r="E2893" i="7" s="1" a="1"/>
  <c r="E2893" i="7" s="1"/>
  <c r="B2893" i="7"/>
  <c r="C2893" i="7" s="1" a="1"/>
  <c r="C2893" i="7" s="1"/>
  <c r="N2892" i="7"/>
  <c r="O2892" i="7" s="1" a="1"/>
  <c r="O2892" i="7" s="1"/>
  <c r="L2892" i="7"/>
  <c r="M2892" i="7" s="1" a="1"/>
  <c r="M2892" i="7" s="1"/>
  <c r="J2892" i="7"/>
  <c r="K2892" i="7" s="1" a="1"/>
  <c r="K2892" i="7" s="1"/>
  <c r="H2892" i="7"/>
  <c r="I2892" i="7" s="1" a="1"/>
  <c r="I2892" i="7" s="1"/>
  <c r="F2892" i="7"/>
  <c r="G2892" i="7" s="1" a="1"/>
  <c r="G2892" i="7" s="1"/>
  <c r="D2892" i="7"/>
  <c r="E2892" i="7" s="1" a="1"/>
  <c r="E2892" i="7" s="1"/>
  <c r="B2892" i="7"/>
  <c r="C2892" i="7" s="1" a="1"/>
  <c r="C2892" i="7" s="1"/>
  <c r="N2891" i="7"/>
  <c r="O2891" i="7" s="1" a="1"/>
  <c r="O2891" i="7" s="1"/>
  <c r="L2891" i="7"/>
  <c r="M2891" i="7" s="1" a="1"/>
  <c r="M2891" i="7" s="1"/>
  <c r="J2891" i="7"/>
  <c r="K2891" i="7" s="1" a="1"/>
  <c r="K2891" i="7" s="1"/>
  <c r="H2891" i="7"/>
  <c r="I2891" i="7" s="1" a="1"/>
  <c r="I2891" i="7" s="1"/>
  <c r="F2891" i="7"/>
  <c r="G2891" i="7" s="1" a="1"/>
  <c r="G2891" i="7" s="1"/>
  <c r="D2891" i="7"/>
  <c r="E2891" i="7" s="1" a="1"/>
  <c r="E2891" i="7" s="1"/>
  <c r="B2891" i="7"/>
  <c r="C2891" i="7" s="1" a="1"/>
  <c r="C2891" i="7" s="1"/>
  <c r="N2890" i="7"/>
  <c r="O2890" i="7" s="1" a="1"/>
  <c r="O2890" i="7" s="1"/>
  <c r="L2890" i="7"/>
  <c r="M2890" i="7" s="1" a="1"/>
  <c r="M2890" i="7" s="1"/>
  <c r="J2890" i="7"/>
  <c r="K2890" i="7" s="1" a="1"/>
  <c r="K2890" i="7" s="1"/>
  <c r="H2890" i="7"/>
  <c r="I2890" i="7" s="1" a="1"/>
  <c r="I2890" i="7" s="1"/>
  <c r="F2890" i="7"/>
  <c r="G2890" i="7" s="1" a="1"/>
  <c r="G2890" i="7" s="1"/>
  <c r="D2890" i="7"/>
  <c r="E2890" i="7" s="1" a="1"/>
  <c r="E2890" i="7" s="1"/>
  <c r="B2890" i="7"/>
  <c r="C2890" i="7" s="1" a="1"/>
  <c r="C2890" i="7" s="1"/>
  <c r="N2889" i="7"/>
  <c r="O2889" i="7" s="1" a="1"/>
  <c r="O2889" i="7" s="1"/>
  <c r="L2889" i="7"/>
  <c r="M2889" i="7" s="1" a="1"/>
  <c r="M2889" i="7" s="1"/>
  <c r="J2889" i="7"/>
  <c r="K2889" i="7" s="1" a="1"/>
  <c r="K2889" i="7" s="1"/>
  <c r="H2889" i="7"/>
  <c r="I2889" i="7" s="1" a="1"/>
  <c r="I2889" i="7" s="1"/>
  <c r="F2889" i="7"/>
  <c r="G2889" i="7" s="1" a="1"/>
  <c r="G2889" i="7" s="1"/>
  <c r="D2889" i="7"/>
  <c r="E2889" i="7" s="1" a="1"/>
  <c r="E2889" i="7" s="1"/>
  <c r="B2889" i="7"/>
  <c r="C2889" i="7" s="1" a="1"/>
  <c r="C2889" i="7" s="1"/>
  <c r="N2888" i="7"/>
  <c r="O2888" i="7" s="1" a="1"/>
  <c r="O2888" i="7" s="1"/>
  <c r="L2888" i="7"/>
  <c r="M2888" i="7" s="1" a="1"/>
  <c r="M2888" i="7" s="1"/>
  <c r="J2888" i="7"/>
  <c r="K2888" i="7" s="1" a="1"/>
  <c r="K2888" i="7" s="1"/>
  <c r="H2888" i="7"/>
  <c r="I2888" i="7" s="1" a="1"/>
  <c r="I2888" i="7" s="1"/>
  <c r="F2888" i="7"/>
  <c r="G2888" i="7" s="1" a="1"/>
  <c r="G2888" i="7" s="1"/>
  <c r="D2888" i="7"/>
  <c r="E2888" i="7" s="1" a="1"/>
  <c r="E2888" i="7" s="1"/>
  <c r="B2888" i="7"/>
  <c r="C2888" i="7" s="1" a="1"/>
  <c r="C2888" i="7" s="1"/>
  <c r="N2887" i="7"/>
  <c r="O2887" i="7" s="1" a="1"/>
  <c r="O2887" i="7" s="1"/>
  <c r="L2887" i="7"/>
  <c r="M2887" i="7" s="1" a="1"/>
  <c r="M2887" i="7" s="1"/>
  <c r="J2887" i="7"/>
  <c r="K2887" i="7" s="1" a="1"/>
  <c r="K2887" i="7" s="1"/>
  <c r="H2887" i="7"/>
  <c r="I2887" i="7" s="1" a="1"/>
  <c r="I2887" i="7" s="1"/>
  <c r="F2887" i="7"/>
  <c r="G2887" i="7" s="1" a="1"/>
  <c r="G2887" i="7" s="1"/>
  <c r="D2887" i="7"/>
  <c r="E2887" i="7" s="1" a="1"/>
  <c r="E2887" i="7" s="1"/>
  <c r="B2887" i="7"/>
  <c r="C2887" i="7" s="1" a="1"/>
  <c r="C2887" i="7" s="1"/>
  <c r="N2886" i="7"/>
  <c r="O2886" i="7" s="1" a="1"/>
  <c r="O2886" i="7" s="1"/>
  <c r="L2886" i="7"/>
  <c r="M2886" i="7" s="1" a="1"/>
  <c r="M2886" i="7" s="1"/>
  <c r="J2886" i="7"/>
  <c r="K2886" i="7" s="1" a="1"/>
  <c r="K2886" i="7" s="1"/>
  <c r="H2886" i="7"/>
  <c r="I2886" i="7" s="1" a="1"/>
  <c r="I2886" i="7" s="1"/>
  <c r="F2886" i="7"/>
  <c r="G2886" i="7" s="1" a="1"/>
  <c r="G2886" i="7" s="1"/>
  <c r="D2886" i="7"/>
  <c r="E2886" i="7" s="1" a="1"/>
  <c r="E2886" i="7" s="1"/>
  <c r="B2886" i="7"/>
  <c r="C2886" i="7" s="1" a="1"/>
  <c r="C2886" i="7" s="1"/>
  <c r="N2885" i="7"/>
  <c r="O2885" i="7" s="1" a="1"/>
  <c r="O2885" i="7" s="1"/>
  <c r="L2885" i="7"/>
  <c r="M2885" i="7" s="1" a="1"/>
  <c r="M2885" i="7" s="1"/>
  <c r="J2885" i="7"/>
  <c r="K2885" i="7" s="1" a="1"/>
  <c r="K2885" i="7" s="1"/>
  <c r="H2885" i="7"/>
  <c r="I2885" i="7" s="1" a="1"/>
  <c r="I2885" i="7" s="1"/>
  <c r="F2885" i="7"/>
  <c r="G2885" i="7" s="1" a="1"/>
  <c r="G2885" i="7" s="1"/>
  <c r="D2885" i="7"/>
  <c r="E2885" i="7" s="1" a="1"/>
  <c r="E2885" i="7" s="1"/>
  <c r="B2885" i="7"/>
  <c r="C2885" i="7" s="1" a="1"/>
  <c r="C2885" i="7" s="1"/>
  <c r="N2884" i="7"/>
  <c r="O2884" i="7" s="1" a="1"/>
  <c r="O2884" i="7" s="1"/>
  <c r="L2884" i="7"/>
  <c r="M2884" i="7" s="1" a="1"/>
  <c r="M2884" i="7" s="1"/>
  <c r="J2884" i="7"/>
  <c r="K2884" i="7" s="1" a="1"/>
  <c r="K2884" i="7" s="1"/>
  <c r="H2884" i="7"/>
  <c r="I2884" i="7" s="1" a="1"/>
  <c r="I2884" i="7" s="1"/>
  <c r="F2884" i="7"/>
  <c r="G2884" i="7" s="1" a="1"/>
  <c r="G2884" i="7" s="1"/>
  <c r="D2884" i="7"/>
  <c r="E2884" i="7" s="1" a="1"/>
  <c r="E2884" i="7" s="1"/>
  <c r="B2884" i="7"/>
  <c r="C2884" i="7" s="1" a="1"/>
  <c r="C2884" i="7" s="1"/>
  <c r="N2883" i="7"/>
  <c r="O2883" i="7" s="1" a="1"/>
  <c r="O2883" i="7" s="1"/>
  <c r="L2883" i="7"/>
  <c r="M2883" i="7" s="1" a="1"/>
  <c r="M2883" i="7" s="1"/>
  <c r="J2883" i="7"/>
  <c r="K2883" i="7" s="1" a="1"/>
  <c r="K2883" i="7" s="1"/>
  <c r="H2883" i="7"/>
  <c r="I2883" i="7" s="1" a="1"/>
  <c r="I2883" i="7" s="1"/>
  <c r="F2883" i="7"/>
  <c r="G2883" i="7" s="1" a="1"/>
  <c r="G2883" i="7" s="1"/>
  <c r="D2883" i="7"/>
  <c r="E2883" i="7" s="1" a="1"/>
  <c r="E2883" i="7" s="1"/>
  <c r="B2883" i="7"/>
  <c r="C2883" i="7" s="1" a="1"/>
  <c r="C2883" i="7" s="1"/>
  <c r="N2882" i="7"/>
  <c r="O2882" i="7" s="1" a="1"/>
  <c r="O2882" i="7" s="1"/>
  <c r="L2882" i="7"/>
  <c r="M2882" i="7" s="1" a="1"/>
  <c r="M2882" i="7" s="1"/>
  <c r="J2882" i="7"/>
  <c r="K2882" i="7" s="1" a="1"/>
  <c r="K2882" i="7" s="1"/>
  <c r="H2882" i="7"/>
  <c r="I2882" i="7" s="1" a="1"/>
  <c r="I2882" i="7" s="1"/>
  <c r="F2882" i="7"/>
  <c r="G2882" i="7" s="1" a="1"/>
  <c r="G2882" i="7" s="1"/>
  <c r="D2882" i="7"/>
  <c r="E2882" i="7" s="1" a="1"/>
  <c r="E2882" i="7" s="1"/>
  <c r="B2882" i="7"/>
  <c r="C2882" i="7" s="1" a="1"/>
  <c r="C2882" i="7" s="1"/>
  <c r="N2881" i="7"/>
  <c r="O2881" i="7" s="1" a="1"/>
  <c r="O2881" i="7" s="1"/>
  <c r="L2881" i="7"/>
  <c r="M2881" i="7" s="1" a="1"/>
  <c r="M2881" i="7" s="1"/>
  <c r="J2881" i="7"/>
  <c r="K2881" i="7" s="1" a="1"/>
  <c r="K2881" i="7" s="1"/>
  <c r="H2881" i="7"/>
  <c r="I2881" i="7" s="1" a="1"/>
  <c r="I2881" i="7" s="1"/>
  <c r="F2881" i="7"/>
  <c r="G2881" i="7" s="1" a="1"/>
  <c r="G2881" i="7" s="1"/>
  <c r="D2881" i="7"/>
  <c r="E2881" i="7" s="1" a="1"/>
  <c r="E2881" i="7" s="1"/>
  <c r="B2881" i="7"/>
  <c r="C2881" i="7" s="1" a="1"/>
  <c r="C2881" i="7" s="1"/>
  <c r="N2880" i="7"/>
  <c r="O2880" i="7" s="1" a="1"/>
  <c r="O2880" i="7" s="1"/>
  <c r="L2880" i="7"/>
  <c r="M2880" i="7" s="1" a="1"/>
  <c r="M2880" i="7" s="1"/>
  <c r="J2880" i="7"/>
  <c r="K2880" i="7" s="1" a="1"/>
  <c r="K2880" i="7" s="1"/>
  <c r="H2880" i="7"/>
  <c r="I2880" i="7" s="1" a="1"/>
  <c r="I2880" i="7" s="1"/>
  <c r="F2880" i="7"/>
  <c r="G2880" i="7" s="1" a="1"/>
  <c r="G2880" i="7" s="1"/>
  <c r="D2880" i="7"/>
  <c r="E2880" i="7" s="1" a="1"/>
  <c r="E2880" i="7" s="1"/>
  <c r="B2880" i="7"/>
  <c r="C2880" i="7" s="1" a="1"/>
  <c r="C2880" i="7" s="1"/>
  <c r="N2879" i="7"/>
  <c r="O2879" i="7" s="1" a="1"/>
  <c r="O2879" i="7" s="1"/>
  <c r="L2879" i="7"/>
  <c r="M2879" i="7" s="1" a="1"/>
  <c r="M2879" i="7" s="1"/>
  <c r="J2879" i="7"/>
  <c r="K2879" i="7" s="1" a="1"/>
  <c r="K2879" i="7" s="1"/>
  <c r="H2879" i="7"/>
  <c r="I2879" i="7" s="1" a="1"/>
  <c r="I2879" i="7" s="1"/>
  <c r="F2879" i="7"/>
  <c r="G2879" i="7" s="1" a="1"/>
  <c r="G2879" i="7" s="1"/>
  <c r="D2879" i="7"/>
  <c r="E2879" i="7" s="1" a="1"/>
  <c r="E2879" i="7" s="1"/>
  <c r="B2879" i="7"/>
  <c r="C2879" i="7" s="1" a="1"/>
  <c r="C2879" i="7" s="1"/>
  <c r="N2878" i="7"/>
  <c r="O2878" i="7" s="1" a="1"/>
  <c r="O2878" i="7" s="1"/>
  <c r="L2878" i="7"/>
  <c r="M2878" i="7" s="1" a="1"/>
  <c r="M2878" i="7" s="1"/>
  <c r="J2878" i="7"/>
  <c r="K2878" i="7" s="1" a="1"/>
  <c r="K2878" i="7" s="1"/>
  <c r="H2878" i="7"/>
  <c r="I2878" i="7" s="1" a="1"/>
  <c r="I2878" i="7" s="1"/>
  <c r="F2878" i="7"/>
  <c r="G2878" i="7" s="1" a="1"/>
  <c r="G2878" i="7" s="1"/>
  <c r="D2878" i="7"/>
  <c r="E2878" i="7" s="1" a="1"/>
  <c r="E2878" i="7" s="1"/>
  <c r="B2878" i="7"/>
  <c r="C2878" i="7" s="1" a="1"/>
  <c r="C2878" i="7" s="1"/>
  <c r="N2877" i="7"/>
  <c r="O2877" i="7" s="1" a="1"/>
  <c r="O2877" i="7" s="1"/>
  <c r="L2877" i="7"/>
  <c r="M2877" i="7" s="1" a="1"/>
  <c r="M2877" i="7" s="1"/>
  <c r="J2877" i="7"/>
  <c r="K2877" i="7" s="1" a="1"/>
  <c r="K2877" i="7" s="1"/>
  <c r="H2877" i="7"/>
  <c r="I2877" i="7" s="1" a="1"/>
  <c r="I2877" i="7" s="1"/>
  <c r="F2877" i="7"/>
  <c r="G2877" i="7" s="1" a="1"/>
  <c r="G2877" i="7" s="1"/>
  <c r="D2877" i="7"/>
  <c r="E2877" i="7" s="1" a="1"/>
  <c r="E2877" i="7" s="1"/>
  <c r="B2877" i="7"/>
  <c r="C2877" i="7" s="1" a="1"/>
  <c r="C2877" i="7" s="1"/>
  <c r="N2876" i="7"/>
  <c r="O2876" i="7" s="1" a="1"/>
  <c r="O2876" i="7" s="1"/>
  <c r="L2876" i="7"/>
  <c r="M2876" i="7" s="1" a="1"/>
  <c r="M2876" i="7" s="1"/>
  <c r="J2876" i="7"/>
  <c r="K2876" i="7" s="1" a="1"/>
  <c r="K2876" i="7" s="1"/>
  <c r="H2876" i="7"/>
  <c r="I2876" i="7" s="1" a="1"/>
  <c r="I2876" i="7" s="1"/>
  <c r="F2876" i="7"/>
  <c r="G2876" i="7" s="1" a="1"/>
  <c r="G2876" i="7" s="1"/>
  <c r="D2876" i="7"/>
  <c r="E2876" i="7" s="1" a="1"/>
  <c r="E2876" i="7" s="1"/>
  <c r="B2876" i="7"/>
  <c r="C2876" i="7" s="1" a="1"/>
  <c r="C2876" i="7" s="1"/>
  <c r="N2875" i="7"/>
  <c r="O2875" i="7" s="1" a="1"/>
  <c r="O2875" i="7" s="1"/>
  <c r="L2875" i="7"/>
  <c r="M2875" i="7" s="1" a="1"/>
  <c r="M2875" i="7" s="1"/>
  <c r="J2875" i="7"/>
  <c r="K2875" i="7" s="1" a="1"/>
  <c r="K2875" i="7" s="1"/>
  <c r="H2875" i="7"/>
  <c r="I2875" i="7" s="1" a="1"/>
  <c r="I2875" i="7" s="1"/>
  <c r="F2875" i="7"/>
  <c r="G2875" i="7" s="1" a="1"/>
  <c r="G2875" i="7" s="1"/>
  <c r="D2875" i="7"/>
  <c r="E2875" i="7" s="1" a="1"/>
  <c r="E2875" i="7" s="1"/>
  <c r="B2875" i="7"/>
  <c r="C2875" i="7" s="1" a="1"/>
  <c r="C2875" i="7" s="1"/>
  <c r="N2874" i="7"/>
  <c r="O2874" i="7" s="1" a="1"/>
  <c r="O2874" i="7" s="1"/>
  <c r="L2874" i="7"/>
  <c r="M2874" i="7" s="1" a="1"/>
  <c r="M2874" i="7" s="1"/>
  <c r="J2874" i="7"/>
  <c r="K2874" i="7" s="1" a="1"/>
  <c r="K2874" i="7" s="1"/>
  <c r="H2874" i="7"/>
  <c r="I2874" i="7" s="1" a="1"/>
  <c r="I2874" i="7" s="1"/>
  <c r="F2874" i="7"/>
  <c r="G2874" i="7" s="1" a="1"/>
  <c r="G2874" i="7" s="1"/>
  <c r="D2874" i="7"/>
  <c r="E2874" i="7" s="1" a="1"/>
  <c r="E2874" i="7" s="1"/>
  <c r="B2874" i="7"/>
  <c r="C2874" i="7" s="1" a="1"/>
  <c r="C2874" i="7" s="1"/>
  <c r="N2873" i="7"/>
  <c r="O2873" i="7" s="1" a="1"/>
  <c r="O2873" i="7" s="1"/>
  <c r="L2873" i="7"/>
  <c r="M2873" i="7" s="1" a="1"/>
  <c r="M2873" i="7" s="1"/>
  <c r="J2873" i="7"/>
  <c r="K2873" i="7" s="1" a="1"/>
  <c r="K2873" i="7" s="1"/>
  <c r="H2873" i="7"/>
  <c r="I2873" i="7" s="1" a="1"/>
  <c r="I2873" i="7" s="1"/>
  <c r="F2873" i="7"/>
  <c r="G2873" i="7" s="1" a="1"/>
  <c r="G2873" i="7" s="1"/>
  <c r="D2873" i="7"/>
  <c r="E2873" i="7" s="1" a="1"/>
  <c r="E2873" i="7" s="1"/>
  <c r="B2873" i="7"/>
  <c r="C2873" i="7" s="1" a="1"/>
  <c r="C2873" i="7" s="1"/>
  <c r="N2872" i="7"/>
  <c r="O2872" i="7" s="1" a="1"/>
  <c r="O2872" i="7" s="1"/>
  <c r="L2872" i="7"/>
  <c r="M2872" i="7" s="1" a="1"/>
  <c r="M2872" i="7" s="1"/>
  <c r="J2872" i="7"/>
  <c r="K2872" i="7" s="1" a="1"/>
  <c r="K2872" i="7" s="1"/>
  <c r="H2872" i="7"/>
  <c r="I2872" i="7" s="1" a="1"/>
  <c r="I2872" i="7" s="1"/>
  <c r="F2872" i="7"/>
  <c r="G2872" i="7" s="1" a="1"/>
  <c r="G2872" i="7" s="1"/>
  <c r="D2872" i="7"/>
  <c r="E2872" i="7" s="1" a="1"/>
  <c r="E2872" i="7" s="1"/>
  <c r="B2872" i="7"/>
  <c r="C2872" i="7" s="1" a="1"/>
  <c r="C2872" i="7" s="1"/>
  <c r="N2871" i="7"/>
  <c r="O2871" i="7" s="1" a="1"/>
  <c r="O2871" i="7" s="1"/>
  <c r="L2871" i="7"/>
  <c r="M2871" i="7" s="1" a="1"/>
  <c r="M2871" i="7" s="1"/>
  <c r="J2871" i="7"/>
  <c r="K2871" i="7" s="1" a="1"/>
  <c r="K2871" i="7" s="1"/>
  <c r="H2871" i="7"/>
  <c r="I2871" i="7" s="1" a="1"/>
  <c r="I2871" i="7" s="1"/>
  <c r="F2871" i="7"/>
  <c r="G2871" i="7" s="1" a="1"/>
  <c r="G2871" i="7" s="1"/>
  <c r="D2871" i="7"/>
  <c r="E2871" i="7" s="1" a="1"/>
  <c r="E2871" i="7" s="1"/>
  <c r="B2871" i="7"/>
  <c r="C2871" i="7" s="1" a="1"/>
  <c r="C2871" i="7" s="1"/>
  <c r="N2870" i="7"/>
  <c r="O2870" i="7" s="1" a="1"/>
  <c r="O2870" i="7" s="1"/>
  <c r="L2870" i="7"/>
  <c r="M2870" i="7" s="1" a="1"/>
  <c r="M2870" i="7" s="1"/>
  <c r="J2870" i="7"/>
  <c r="K2870" i="7" s="1" a="1"/>
  <c r="K2870" i="7" s="1"/>
  <c r="H2870" i="7"/>
  <c r="I2870" i="7" s="1" a="1"/>
  <c r="I2870" i="7" s="1"/>
  <c r="F2870" i="7"/>
  <c r="G2870" i="7" s="1" a="1"/>
  <c r="G2870" i="7" s="1"/>
  <c r="D2870" i="7"/>
  <c r="E2870" i="7" s="1" a="1"/>
  <c r="E2870" i="7" s="1"/>
  <c r="B2870" i="7"/>
  <c r="C2870" i="7" s="1" a="1"/>
  <c r="C2870" i="7" s="1"/>
  <c r="N2869" i="7"/>
  <c r="O2869" i="7" s="1" a="1"/>
  <c r="O2869" i="7" s="1"/>
  <c r="L2869" i="7"/>
  <c r="M2869" i="7" s="1" a="1"/>
  <c r="M2869" i="7" s="1"/>
  <c r="J2869" i="7"/>
  <c r="K2869" i="7" s="1" a="1"/>
  <c r="K2869" i="7" s="1"/>
  <c r="H2869" i="7"/>
  <c r="I2869" i="7" s="1" a="1"/>
  <c r="I2869" i="7" s="1"/>
  <c r="F2869" i="7"/>
  <c r="G2869" i="7" s="1" a="1"/>
  <c r="G2869" i="7" s="1"/>
  <c r="D2869" i="7"/>
  <c r="E2869" i="7" s="1" a="1"/>
  <c r="E2869" i="7" s="1"/>
  <c r="B2869" i="7"/>
  <c r="C2869" i="7" s="1" a="1"/>
  <c r="C2869" i="7" s="1"/>
  <c r="N2868" i="7"/>
  <c r="O2868" i="7" s="1" a="1"/>
  <c r="O2868" i="7" s="1"/>
  <c r="L2868" i="7"/>
  <c r="M2868" i="7" s="1" a="1"/>
  <c r="M2868" i="7" s="1"/>
  <c r="J2868" i="7"/>
  <c r="K2868" i="7" s="1" a="1"/>
  <c r="K2868" i="7" s="1"/>
  <c r="H2868" i="7"/>
  <c r="I2868" i="7" s="1" a="1"/>
  <c r="I2868" i="7" s="1"/>
  <c r="F2868" i="7"/>
  <c r="G2868" i="7" s="1" a="1"/>
  <c r="G2868" i="7" s="1"/>
  <c r="D2868" i="7"/>
  <c r="E2868" i="7" s="1" a="1"/>
  <c r="E2868" i="7" s="1"/>
  <c r="B2868" i="7"/>
  <c r="C2868" i="7" s="1" a="1"/>
  <c r="C2868" i="7" s="1"/>
  <c r="N2867" i="7"/>
  <c r="O2867" i="7" s="1" a="1"/>
  <c r="O2867" i="7" s="1"/>
  <c r="L2867" i="7"/>
  <c r="M2867" i="7" s="1" a="1"/>
  <c r="M2867" i="7" s="1"/>
  <c r="J2867" i="7"/>
  <c r="K2867" i="7" s="1" a="1"/>
  <c r="K2867" i="7" s="1"/>
  <c r="H2867" i="7"/>
  <c r="I2867" i="7" s="1" a="1"/>
  <c r="I2867" i="7" s="1"/>
  <c r="F2867" i="7"/>
  <c r="G2867" i="7" s="1" a="1"/>
  <c r="G2867" i="7" s="1"/>
  <c r="D2867" i="7"/>
  <c r="E2867" i="7" s="1" a="1"/>
  <c r="E2867" i="7" s="1"/>
  <c r="B2867" i="7"/>
  <c r="C2867" i="7" s="1" a="1"/>
  <c r="C2867" i="7" s="1"/>
  <c r="N2866" i="7"/>
  <c r="O2866" i="7" s="1" a="1"/>
  <c r="O2866" i="7" s="1"/>
  <c r="L2866" i="7"/>
  <c r="M2866" i="7" s="1" a="1"/>
  <c r="M2866" i="7" s="1"/>
  <c r="J2866" i="7"/>
  <c r="K2866" i="7" s="1" a="1"/>
  <c r="K2866" i="7" s="1"/>
  <c r="H2866" i="7"/>
  <c r="I2866" i="7" s="1" a="1"/>
  <c r="I2866" i="7" s="1"/>
  <c r="F2866" i="7"/>
  <c r="G2866" i="7" s="1" a="1"/>
  <c r="G2866" i="7" s="1"/>
  <c r="D2866" i="7"/>
  <c r="E2866" i="7" s="1" a="1"/>
  <c r="E2866" i="7" s="1"/>
  <c r="B2866" i="7"/>
  <c r="C2866" i="7" s="1" a="1"/>
  <c r="C2866" i="7" s="1"/>
  <c r="N2865" i="7"/>
  <c r="O2865" i="7" s="1" a="1"/>
  <c r="O2865" i="7" s="1"/>
  <c r="L2865" i="7"/>
  <c r="M2865" i="7" s="1" a="1"/>
  <c r="M2865" i="7" s="1"/>
  <c r="J2865" i="7"/>
  <c r="K2865" i="7" s="1" a="1"/>
  <c r="K2865" i="7" s="1"/>
  <c r="H2865" i="7"/>
  <c r="I2865" i="7" s="1" a="1"/>
  <c r="I2865" i="7" s="1"/>
  <c r="F2865" i="7"/>
  <c r="G2865" i="7" s="1" a="1"/>
  <c r="G2865" i="7" s="1"/>
  <c r="D2865" i="7"/>
  <c r="E2865" i="7" s="1" a="1"/>
  <c r="E2865" i="7" s="1"/>
  <c r="B2865" i="7"/>
  <c r="C2865" i="7" s="1" a="1"/>
  <c r="C2865" i="7" s="1"/>
  <c r="N2864" i="7"/>
  <c r="O2864" i="7" s="1" a="1"/>
  <c r="O2864" i="7" s="1"/>
  <c r="L2864" i="7"/>
  <c r="M2864" i="7" s="1" a="1"/>
  <c r="M2864" i="7" s="1"/>
  <c r="J2864" i="7"/>
  <c r="K2864" i="7" s="1" a="1"/>
  <c r="K2864" i="7" s="1"/>
  <c r="H2864" i="7"/>
  <c r="I2864" i="7" s="1" a="1"/>
  <c r="I2864" i="7" s="1"/>
  <c r="F2864" i="7"/>
  <c r="G2864" i="7" s="1" a="1"/>
  <c r="G2864" i="7" s="1"/>
  <c r="D2864" i="7"/>
  <c r="E2864" i="7" s="1" a="1"/>
  <c r="E2864" i="7" s="1"/>
  <c r="B2864" i="7"/>
  <c r="C2864" i="7" s="1" a="1"/>
  <c r="C2864" i="7" s="1"/>
  <c r="N2863" i="7"/>
  <c r="O2863" i="7" s="1" a="1"/>
  <c r="O2863" i="7" s="1"/>
  <c r="L2863" i="7"/>
  <c r="M2863" i="7" s="1" a="1"/>
  <c r="M2863" i="7" s="1"/>
  <c r="J2863" i="7"/>
  <c r="K2863" i="7" s="1" a="1"/>
  <c r="K2863" i="7" s="1"/>
  <c r="H2863" i="7"/>
  <c r="I2863" i="7" s="1" a="1"/>
  <c r="I2863" i="7" s="1"/>
  <c r="F2863" i="7"/>
  <c r="G2863" i="7" s="1" a="1"/>
  <c r="G2863" i="7" s="1"/>
  <c r="D2863" i="7"/>
  <c r="E2863" i="7" s="1" a="1"/>
  <c r="E2863" i="7" s="1"/>
  <c r="B2863" i="7"/>
  <c r="C2863" i="7" s="1" a="1"/>
  <c r="C2863" i="7" s="1"/>
  <c r="N2862" i="7"/>
  <c r="O2862" i="7" s="1" a="1"/>
  <c r="O2862" i="7" s="1"/>
  <c r="L2862" i="7"/>
  <c r="M2862" i="7" s="1" a="1"/>
  <c r="M2862" i="7" s="1"/>
  <c r="J2862" i="7"/>
  <c r="K2862" i="7" s="1" a="1"/>
  <c r="K2862" i="7" s="1"/>
  <c r="H2862" i="7"/>
  <c r="I2862" i="7" s="1" a="1"/>
  <c r="I2862" i="7" s="1"/>
  <c r="F2862" i="7"/>
  <c r="G2862" i="7" s="1" a="1"/>
  <c r="G2862" i="7" s="1"/>
  <c r="D2862" i="7"/>
  <c r="E2862" i="7" s="1" a="1"/>
  <c r="E2862" i="7" s="1"/>
  <c r="B2862" i="7"/>
  <c r="C2862" i="7" s="1" a="1"/>
  <c r="C2862" i="7" s="1"/>
  <c r="N2861" i="7"/>
  <c r="O2861" i="7" s="1" a="1"/>
  <c r="O2861" i="7" s="1"/>
  <c r="L2861" i="7"/>
  <c r="M2861" i="7" s="1" a="1"/>
  <c r="M2861" i="7" s="1"/>
  <c r="J2861" i="7"/>
  <c r="K2861" i="7" s="1" a="1"/>
  <c r="K2861" i="7" s="1"/>
  <c r="H2861" i="7"/>
  <c r="I2861" i="7" s="1" a="1"/>
  <c r="I2861" i="7" s="1"/>
  <c r="F2861" i="7"/>
  <c r="G2861" i="7" s="1" a="1"/>
  <c r="G2861" i="7" s="1"/>
  <c r="D2861" i="7"/>
  <c r="E2861" i="7" s="1" a="1"/>
  <c r="E2861" i="7" s="1"/>
  <c r="B2861" i="7"/>
  <c r="C2861" i="7" s="1" a="1"/>
  <c r="C2861" i="7" s="1"/>
  <c r="N2860" i="7"/>
  <c r="O2860" i="7" s="1" a="1"/>
  <c r="O2860" i="7" s="1"/>
  <c r="L2860" i="7"/>
  <c r="M2860" i="7" s="1" a="1"/>
  <c r="M2860" i="7" s="1"/>
  <c r="J2860" i="7"/>
  <c r="K2860" i="7" s="1" a="1"/>
  <c r="K2860" i="7" s="1"/>
  <c r="H2860" i="7"/>
  <c r="I2860" i="7" s="1" a="1"/>
  <c r="I2860" i="7" s="1"/>
  <c r="F2860" i="7"/>
  <c r="G2860" i="7" s="1" a="1"/>
  <c r="G2860" i="7" s="1"/>
  <c r="D2860" i="7"/>
  <c r="E2860" i="7" s="1" a="1"/>
  <c r="E2860" i="7" s="1"/>
  <c r="B2860" i="7"/>
  <c r="C2860" i="7" s="1" a="1"/>
  <c r="C2860" i="7" s="1"/>
  <c r="N2859" i="7"/>
  <c r="O2859" i="7" s="1" a="1"/>
  <c r="O2859" i="7" s="1"/>
  <c r="L2859" i="7"/>
  <c r="M2859" i="7" s="1" a="1"/>
  <c r="M2859" i="7" s="1"/>
  <c r="J2859" i="7"/>
  <c r="K2859" i="7" s="1" a="1"/>
  <c r="K2859" i="7" s="1"/>
  <c r="H2859" i="7"/>
  <c r="I2859" i="7" s="1" a="1"/>
  <c r="I2859" i="7" s="1"/>
  <c r="F2859" i="7"/>
  <c r="G2859" i="7" s="1" a="1"/>
  <c r="G2859" i="7" s="1"/>
  <c r="D2859" i="7"/>
  <c r="E2859" i="7" s="1" a="1"/>
  <c r="E2859" i="7" s="1"/>
  <c r="B2859" i="7"/>
  <c r="C2859" i="7" s="1" a="1"/>
  <c r="C2859" i="7" s="1"/>
  <c r="N2858" i="7"/>
  <c r="O2858" i="7" s="1" a="1"/>
  <c r="O2858" i="7" s="1"/>
  <c r="L2858" i="7"/>
  <c r="M2858" i="7" s="1" a="1"/>
  <c r="M2858" i="7" s="1"/>
  <c r="J2858" i="7"/>
  <c r="K2858" i="7" s="1" a="1"/>
  <c r="K2858" i="7" s="1"/>
  <c r="H2858" i="7"/>
  <c r="I2858" i="7" s="1" a="1"/>
  <c r="I2858" i="7" s="1"/>
  <c r="F2858" i="7"/>
  <c r="G2858" i="7" s="1" a="1"/>
  <c r="G2858" i="7" s="1"/>
  <c r="D2858" i="7"/>
  <c r="E2858" i="7" s="1" a="1"/>
  <c r="E2858" i="7" s="1"/>
  <c r="B2858" i="7"/>
  <c r="C2858" i="7" s="1" a="1"/>
  <c r="C2858" i="7" s="1"/>
  <c r="N2857" i="7"/>
  <c r="O2857" i="7" s="1" a="1"/>
  <c r="O2857" i="7" s="1"/>
  <c r="L2857" i="7"/>
  <c r="M2857" i="7" s="1" a="1"/>
  <c r="M2857" i="7" s="1"/>
  <c r="J2857" i="7"/>
  <c r="K2857" i="7" s="1" a="1"/>
  <c r="K2857" i="7" s="1"/>
  <c r="H2857" i="7"/>
  <c r="I2857" i="7" s="1" a="1"/>
  <c r="I2857" i="7" s="1"/>
  <c r="F2857" i="7"/>
  <c r="G2857" i="7" s="1" a="1"/>
  <c r="G2857" i="7" s="1"/>
  <c r="D2857" i="7"/>
  <c r="E2857" i="7" s="1" a="1"/>
  <c r="E2857" i="7" s="1"/>
  <c r="B2857" i="7"/>
  <c r="C2857" i="7" s="1" a="1"/>
  <c r="C2857" i="7" s="1"/>
  <c r="N2856" i="7"/>
  <c r="O2856" i="7" s="1" a="1"/>
  <c r="O2856" i="7" s="1"/>
  <c r="L2856" i="7"/>
  <c r="M2856" i="7" s="1" a="1"/>
  <c r="M2856" i="7" s="1"/>
  <c r="J2856" i="7"/>
  <c r="K2856" i="7" s="1" a="1"/>
  <c r="K2856" i="7" s="1"/>
  <c r="H2856" i="7"/>
  <c r="I2856" i="7" s="1" a="1"/>
  <c r="I2856" i="7" s="1"/>
  <c r="F2856" i="7"/>
  <c r="G2856" i="7" s="1" a="1"/>
  <c r="G2856" i="7" s="1"/>
  <c r="D2856" i="7"/>
  <c r="E2856" i="7" s="1" a="1"/>
  <c r="E2856" i="7" s="1"/>
  <c r="B2856" i="7"/>
  <c r="C2856" i="7" s="1" a="1"/>
  <c r="C2856" i="7" s="1"/>
  <c r="N2855" i="7"/>
  <c r="O2855" i="7" s="1" a="1"/>
  <c r="O2855" i="7" s="1"/>
  <c r="L2855" i="7"/>
  <c r="M2855" i="7" s="1" a="1"/>
  <c r="M2855" i="7" s="1"/>
  <c r="J2855" i="7"/>
  <c r="K2855" i="7" s="1" a="1"/>
  <c r="K2855" i="7" s="1"/>
  <c r="H2855" i="7"/>
  <c r="I2855" i="7" s="1" a="1"/>
  <c r="I2855" i="7" s="1"/>
  <c r="F2855" i="7"/>
  <c r="G2855" i="7" s="1" a="1"/>
  <c r="G2855" i="7" s="1"/>
  <c r="D2855" i="7"/>
  <c r="E2855" i="7" s="1" a="1"/>
  <c r="E2855" i="7" s="1"/>
  <c r="B2855" i="7"/>
  <c r="C2855" i="7" s="1" a="1"/>
  <c r="C2855" i="7" s="1"/>
  <c r="N2854" i="7"/>
  <c r="O2854" i="7" s="1" a="1"/>
  <c r="O2854" i="7" s="1"/>
  <c r="L2854" i="7"/>
  <c r="M2854" i="7" s="1" a="1"/>
  <c r="M2854" i="7" s="1"/>
  <c r="J2854" i="7"/>
  <c r="K2854" i="7" s="1" a="1"/>
  <c r="K2854" i="7" s="1"/>
  <c r="H2854" i="7"/>
  <c r="I2854" i="7" s="1" a="1"/>
  <c r="I2854" i="7" s="1"/>
  <c r="F2854" i="7"/>
  <c r="G2854" i="7" s="1" a="1"/>
  <c r="G2854" i="7" s="1"/>
  <c r="D2854" i="7"/>
  <c r="E2854" i="7" s="1" a="1"/>
  <c r="E2854" i="7" s="1"/>
  <c r="B2854" i="7"/>
  <c r="C2854" i="7" s="1" a="1"/>
  <c r="C2854" i="7" s="1"/>
  <c r="N2853" i="7"/>
  <c r="O2853" i="7" s="1" a="1"/>
  <c r="O2853" i="7" s="1"/>
  <c r="L2853" i="7"/>
  <c r="M2853" i="7" s="1" a="1"/>
  <c r="M2853" i="7" s="1"/>
  <c r="J2853" i="7"/>
  <c r="K2853" i="7" s="1" a="1"/>
  <c r="K2853" i="7" s="1"/>
  <c r="H2853" i="7"/>
  <c r="I2853" i="7" s="1" a="1"/>
  <c r="I2853" i="7" s="1"/>
  <c r="F2853" i="7"/>
  <c r="G2853" i="7" s="1" a="1"/>
  <c r="G2853" i="7" s="1"/>
  <c r="D2853" i="7"/>
  <c r="E2853" i="7" s="1" a="1"/>
  <c r="E2853" i="7" s="1"/>
  <c r="B2853" i="7"/>
  <c r="C2853" i="7" s="1" a="1"/>
  <c r="C2853" i="7" s="1"/>
  <c r="N2852" i="7"/>
  <c r="O2852" i="7" s="1" a="1"/>
  <c r="O2852" i="7" s="1"/>
  <c r="L2852" i="7"/>
  <c r="M2852" i="7" s="1" a="1"/>
  <c r="M2852" i="7" s="1"/>
  <c r="J2852" i="7"/>
  <c r="K2852" i="7" s="1" a="1"/>
  <c r="K2852" i="7" s="1"/>
  <c r="H2852" i="7"/>
  <c r="I2852" i="7" s="1" a="1"/>
  <c r="I2852" i="7" s="1"/>
  <c r="F2852" i="7"/>
  <c r="G2852" i="7" s="1" a="1"/>
  <c r="G2852" i="7" s="1"/>
  <c r="D2852" i="7"/>
  <c r="E2852" i="7" s="1" a="1"/>
  <c r="E2852" i="7" s="1"/>
  <c r="B2852" i="7"/>
  <c r="C2852" i="7" s="1" a="1"/>
  <c r="C2852" i="7" s="1"/>
  <c r="N2851" i="7"/>
  <c r="O2851" i="7" s="1" a="1"/>
  <c r="O2851" i="7" s="1"/>
  <c r="L2851" i="7"/>
  <c r="M2851" i="7" s="1" a="1"/>
  <c r="M2851" i="7" s="1"/>
  <c r="J2851" i="7"/>
  <c r="K2851" i="7" s="1" a="1"/>
  <c r="K2851" i="7" s="1"/>
  <c r="H2851" i="7"/>
  <c r="I2851" i="7" s="1" a="1"/>
  <c r="I2851" i="7" s="1"/>
  <c r="F2851" i="7"/>
  <c r="G2851" i="7" s="1" a="1"/>
  <c r="G2851" i="7" s="1"/>
  <c r="D2851" i="7"/>
  <c r="E2851" i="7" s="1" a="1"/>
  <c r="E2851" i="7" s="1"/>
  <c r="B2851" i="7"/>
  <c r="C2851" i="7" s="1" a="1"/>
  <c r="C2851" i="7" s="1"/>
  <c r="N2850" i="7"/>
  <c r="O2850" i="7" s="1" a="1"/>
  <c r="O2850" i="7" s="1"/>
  <c r="L2850" i="7"/>
  <c r="M2850" i="7" s="1" a="1"/>
  <c r="M2850" i="7" s="1"/>
  <c r="J2850" i="7"/>
  <c r="K2850" i="7" s="1" a="1"/>
  <c r="K2850" i="7" s="1"/>
  <c r="H2850" i="7"/>
  <c r="I2850" i="7" s="1" a="1"/>
  <c r="I2850" i="7" s="1"/>
  <c r="F2850" i="7"/>
  <c r="G2850" i="7" s="1" a="1"/>
  <c r="G2850" i="7" s="1"/>
  <c r="D2850" i="7"/>
  <c r="E2850" i="7" s="1" a="1"/>
  <c r="E2850" i="7" s="1"/>
  <c r="B2850" i="7"/>
  <c r="C2850" i="7" s="1" a="1"/>
  <c r="C2850" i="7" s="1"/>
  <c r="N2849" i="7"/>
  <c r="O2849" i="7" s="1" a="1"/>
  <c r="O2849" i="7" s="1"/>
  <c r="L2849" i="7"/>
  <c r="M2849" i="7" s="1" a="1"/>
  <c r="M2849" i="7" s="1"/>
  <c r="J2849" i="7"/>
  <c r="K2849" i="7" s="1" a="1"/>
  <c r="K2849" i="7" s="1"/>
  <c r="H2849" i="7"/>
  <c r="I2849" i="7" s="1" a="1"/>
  <c r="I2849" i="7" s="1"/>
  <c r="F2849" i="7"/>
  <c r="G2849" i="7" s="1" a="1"/>
  <c r="G2849" i="7" s="1"/>
  <c r="D2849" i="7"/>
  <c r="E2849" i="7" s="1" a="1"/>
  <c r="E2849" i="7" s="1"/>
  <c r="B2849" i="7"/>
  <c r="C2849" i="7" s="1" a="1"/>
  <c r="C2849" i="7" s="1"/>
  <c r="N2848" i="7"/>
  <c r="O2848" i="7" s="1" a="1"/>
  <c r="O2848" i="7" s="1"/>
  <c r="L2848" i="7"/>
  <c r="M2848" i="7" s="1" a="1"/>
  <c r="M2848" i="7" s="1"/>
  <c r="J2848" i="7"/>
  <c r="K2848" i="7" s="1" a="1"/>
  <c r="K2848" i="7" s="1"/>
  <c r="H2848" i="7"/>
  <c r="I2848" i="7" s="1" a="1"/>
  <c r="I2848" i="7" s="1"/>
  <c r="F2848" i="7"/>
  <c r="G2848" i="7" s="1" a="1"/>
  <c r="G2848" i="7" s="1"/>
  <c r="D2848" i="7"/>
  <c r="E2848" i="7" s="1" a="1"/>
  <c r="E2848" i="7" s="1"/>
  <c r="B2848" i="7"/>
  <c r="C2848" i="7" s="1" a="1"/>
  <c r="C2848" i="7" s="1"/>
  <c r="N2847" i="7"/>
  <c r="O2847" i="7" s="1" a="1"/>
  <c r="O2847" i="7" s="1"/>
  <c r="L2847" i="7"/>
  <c r="M2847" i="7" s="1" a="1"/>
  <c r="M2847" i="7" s="1"/>
  <c r="J2847" i="7"/>
  <c r="K2847" i="7" s="1" a="1"/>
  <c r="K2847" i="7" s="1"/>
  <c r="H2847" i="7"/>
  <c r="I2847" i="7" s="1" a="1"/>
  <c r="I2847" i="7" s="1"/>
  <c r="F2847" i="7"/>
  <c r="G2847" i="7" s="1" a="1"/>
  <c r="G2847" i="7" s="1"/>
  <c r="D2847" i="7"/>
  <c r="E2847" i="7" s="1" a="1"/>
  <c r="E2847" i="7" s="1"/>
  <c r="B2847" i="7"/>
  <c r="C2847" i="7" s="1" a="1"/>
  <c r="C2847" i="7" s="1"/>
  <c r="N2846" i="7"/>
  <c r="O2846" i="7" s="1" a="1"/>
  <c r="O2846" i="7" s="1"/>
  <c r="L2846" i="7"/>
  <c r="M2846" i="7" s="1" a="1"/>
  <c r="M2846" i="7" s="1"/>
  <c r="J2846" i="7"/>
  <c r="K2846" i="7" s="1" a="1"/>
  <c r="K2846" i="7" s="1"/>
  <c r="H2846" i="7"/>
  <c r="I2846" i="7" s="1" a="1"/>
  <c r="I2846" i="7" s="1"/>
  <c r="F2846" i="7"/>
  <c r="G2846" i="7" s="1" a="1"/>
  <c r="G2846" i="7" s="1"/>
  <c r="D2846" i="7"/>
  <c r="E2846" i="7" s="1" a="1"/>
  <c r="E2846" i="7" s="1"/>
  <c r="B2846" i="7"/>
  <c r="C2846" i="7" s="1" a="1"/>
  <c r="C2846" i="7" s="1"/>
  <c r="N2845" i="7"/>
  <c r="O2845" i="7" s="1" a="1"/>
  <c r="O2845" i="7" s="1"/>
  <c r="L2845" i="7"/>
  <c r="M2845" i="7" s="1" a="1"/>
  <c r="M2845" i="7" s="1"/>
  <c r="J2845" i="7"/>
  <c r="K2845" i="7" s="1" a="1"/>
  <c r="K2845" i="7" s="1"/>
  <c r="H2845" i="7"/>
  <c r="I2845" i="7" s="1" a="1"/>
  <c r="I2845" i="7" s="1"/>
  <c r="F2845" i="7"/>
  <c r="G2845" i="7" s="1" a="1"/>
  <c r="G2845" i="7" s="1"/>
  <c r="D2845" i="7"/>
  <c r="E2845" i="7" s="1" a="1"/>
  <c r="E2845" i="7" s="1"/>
  <c r="B2845" i="7"/>
  <c r="C2845" i="7" s="1" a="1"/>
  <c r="C2845" i="7" s="1"/>
  <c r="N2844" i="7"/>
  <c r="O2844" i="7" s="1" a="1"/>
  <c r="O2844" i="7" s="1"/>
  <c r="L2844" i="7"/>
  <c r="M2844" i="7" s="1" a="1"/>
  <c r="M2844" i="7" s="1"/>
  <c r="J2844" i="7"/>
  <c r="K2844" i="7" s="1" a="1"/>
  <c r="K2844" i="7" s="1"/>
  <c r="H2844" i="7"/>
  <c r="I2844" i="7" s="1" a="1"/>
  <c r="I2844" i="7" s="1"/>
  <c r="F2844" i="7"/>
  <c r="G2844" i="7" s="1" a="1"/>
  <c r="G2844" i="7" s="1"/>
  <c r="D2844" i="7"/>
  <c r="E2844" i="7" s="1" a="1"/>
  <c r="E2844" i="7" s="1"/>
  <c r="B2844" i="7"/>
  <c r="C2844" i="7" s="1" a="1"/>
  <c r="C2844" i="7" s="1"/>
  <c r="N2843" i="7"/>
  <c r="O2843" i="7" s="1" a="1"/>
  <c r="O2843" i="7" s="1"/>
  <c r="L2843" i="7"/>
  <c r="M2843" i="7" s="1" a="1"/>
  <c r="M2843" i="7" s="1"/>
  <c r="J2843" i="7"/>
  <c r="K2843" i="7" s="1" a="1"/>
  <c r="K2843" i="7" s="1"/>
  <c r="H2843" i="7"/>
  <c r="I2843" i="7" s="1" a="1"/>
  <c r="I2843" i="7" s="1"/>
  <c r="F2843" i="7"/>
  <c r="G2843" i="7" s="1" a="1"/>
  <c r="G2843" i="7" s="1"/>
  <c r="D2843" i="7"/>
  <c r="E2843" i="7" s="1" a="1"/>
  <c r="E2843" i="7" s="1"/>
  <c r="B2843" i="7"/>
  <c r="C2843" i="7" s="1" a="1"/>
  <c r="C2843" i="7" s="1"/>
  <c r="N2842" i="7"/>
  <c r="O2842" i="7" s="1" a="1"/>
  <c r="O2842" i="7" s="1"/>
  <c r="L2842" i="7"/>
  <c r="M2842" i="7" s="1" a="1"/>
  <c r="M2842" i="7" s="1"/>
  <c r="J2842" i="7"/>
  <c r="K2842" i="7" s="1" a="1"/>
  <c r="K2842" i="7" s="1"/>
  <c r="H2842" i="7"/>
  <c r="I2842" i="7" s="1" a="1"/>
  <c r="I2842" i="7" s="1"/>
  <c r="F2842" i="7"/>
  <c r="G2842" i="7" s="1" a="1"/>
  <c r="G2842" i="7" s="1"/>
  <c r="D2842" i="7"/>
  <c r="E2842" i="7" s="1" a="1"/>
  <c r="E2842" i="7" s="1"/>
  <c r="B2842" i="7"/>
  <c r="C2842" i="7" s="1" a="1"/>
  <c r="C2842" i="7" s="1"/>
  <c r="N2841" i="7"/>
  <c r="O2841" i="7" s="1" a="1"/>
  <c r="O2841" i="7" s="1"/>
  <c r="L2841" i="7"/>
  <c r="M2841" i="7" s="1" a="1"/>
  <c r="M2841" i="7" s="1"/>
  <c r="J2841" i="7"/>
  <c r="K2841" i="7" s="1" a="1"/>
  <c r="K2841" i="7" s="1"/>
  <c r="H2841" i="7"/>
  <c r="I2841" i="7" s="1" a="1"/>
  <c r="I2841" i="7" s="1"/>
  <c r="F2841" i="7"/>
  <c r="G2841" i="7" s="1" a="1"/>
  <c r="G2841" i="7" s="1"/>
  <c r="D2841" i="7"/>
  <c r="E2841" i="7" s="1" a="1"/>
  <c r="E2841" i="7" s="1"/>
  <c r="B2841" i="7"/>
  <c r="C2841" i="7" s="1" a="1"/>
  <c r="C2841" i="7" s="1"/>
  <c r="N2840" i="7"/>
  <c r="O2840" i="7" s="1" a="1"/>
  <c r="O2840" i="7" s="1"/>
  <c r="L2840" i="7"/>
  <c r="M2840" i="7" s="1" a="1"/>
  <c r="M2840" i="7" s="1"/>
  <c r="J2840" i="7"/>
  <c r="K2840" i="7" s="1" a="1"/>
  <c r="K2840" i="7" s="1"/>
  <c r="H2840" i="7"/>
  <c r="I2840" i="7" s="1" a="1"/>
  <c r="I2840" i="7" s="1"/>
  <c r="F2840" i="7"/>
  <c r="G2840" i="7" s="1" a="1"/>
  <c r="G2840" i="7" s="1"/>
  <c r="D2840" i="7"/>
  <c r="E2840" i="7" s="1" a="1"/>
  <c r="E2840" i="7" s="1"/>
  <c r="B2840" i="7"/>
  <c r="C2840" i="7" s="1" a="1"/>
  <c r="C2840" i="7" s="1"/>
  <c r="N2839" i="7"/>
  <c r="O2839" i="7" s="1" a="1"/>
  <c r="O2839" i="7" s="1"/>
  <c r="L2839" i="7"/>
  <c r="M2839" i="7" s="1" a="1"/>
  <c r="M2839" i="7" s="1"/>
  <c r="J2839" i="7"/>
  <c r="K2839" i="7" s="1" a="1"/>
  <c r="K2839" i="7" s="1"/>
  <c r="H2839" i="7"/>
  <c r="I2839" i="7" s="1" a="1"/>
  <c r="I2839" i="7" s="1"/>
  <c r="F2839" i="7"/>
  <c r="G2839" i="7" s="1" a="1"/>
  <c r="G2839" i="7" s="1"/>
  <c r="D2839" i="7"/>
  <c r="E2839" i="7" s="1" a="1"/>
  <c r="E2839" i="7" s="1"/>
  <c r="B2839" i="7"/>
  <c r="C2839" i="7" s="1" a="1"/>
  <c r="C2839" i="7" s="1"/>
  <c r="N2838" i="7"/>
  <c r="O2838" i="7" s="1" a="1"/>
  <c r="O2838" i="7" s="1"/>
  <c r="L2838" i="7"/>
  <c r="M2838" i="7" s="1" a="1"/>
  <c r="M2838" i="7" s="1"/>
  <c r="J2838" i="7"/>
  <c r="K2838" i="7" s="1" a="1"/>
  <c r="K2838" i="7" s="1"/>
  <c r="H2838" i="7"/>
  <c r="I2838" i="7" s="1" a="1"/>
  <c r="I2838" i="7" s="1"/>
  <c r="F2838" i="7"/>
  <c r="G2838" i="7" s="1" a="1"/>
  <c r="G2838" i="7" s="1"/>
  <c r="D2838" i="7"/>
  <c r="E2838" i="7" s="1" a="1"/>
  <c r="E2838" i="7" s="1"/>
  <c r="B2838" i="7"/>
  <c r="C2838" i="7" s="1" a="1"/>
  <c r="C2838" i="7" s="1"/>
  <c r="N2837" i="7"/>
  <c r="O2837" i="7" s="1" a="1"/>
  <c r="O2837" i="7" s="1"/>
  <c r="L2837" i="7"/>
  <c r="M2837" i="7" s="1" a="1"/>
  <c r="M2837" i="7" s="1"/>
  <c r="J2837" i="7"/>
  <c r="K2837" i="7" s="1" a="1"/>
  <c r="K2837" i="7" s="1"/>
  <c r="H2837" i="7"/>
  <c r="I2837" i="7" s="1" a="1"/>
  <c r="I2837" i="7" s="1"/>
  <c r="F2837" i="7"/>
  <c r="G2837" i="7" s="1" a="1"/>
  <c r="G2837" i="7" s="1"/>
  <c r="D2837" i="7"/>
  <c r="E2837" i="7" s="1" a="1"/>
  <c r="E2837" i="7" s="1"/>
  <c r="B2837" i="7"/>
  <c r="C2837" i="7" s="1" a="1"/>
  <c r="C2837" i="7" s="1"/>
  <c r="N2836" i="7"/>
  <c r="O2836" i="7" s="1" a="1"/>
  <c r="O2836" i="7" s="1"/>
  <c r="L2836" i="7"/>
  <c r="M2836" i="7" s="1" a="1"/>
  <c r="M2836" i="7" s="1"/>
  <c r="J2836" i="7"/>
  <c r="K2836" i="7" s="1" a="1"/>
  <c r="K2836" i="7" s="1"/>
  <c r="H2836" i="7"/>
  <c r="I2836" i="7" s="1" a="1"/>
  <c r="I2836" i="7" s="1"/>
  <c r="F2836" i="7"/>
  <c r="G2836" i="7" s="1" a="1"/>
  <c r="G2836" i="7" s="1"/>
  <c r="D2836" i="7"/>
  <c r="E2836" i="7" s="1" a="1"/>
  <c r="E2836" i="7" s="1"/>
  <c r="B2836" i="7"/>
  <c r="C2836" i="7" s="1" a="1"/>
  <c r="C2836" i="7" s="1"/>
  <c r="N2835" i="7"/>
  <c r="O2835" i="7" s="1" a="1"/>
  <c r="O2835" i="7" s="1"/>
  <c r="L2835" i="7"/>
  <c r="M2835" i="7" s="1" a="1"/>
  <c r="M2835" i="7" s="1"/>
  <c r="J2835" i="7"/>
  <c r="K2835" i="7" s="1" a="1"/>
  <c r="K2835" i="7" s="1"/>
  <c r="H2835" i="7"/>
  <c r="I2835" i="7" s="1" a="1"/>
  <c r="I2835" i="7" s="1"/>
  <c r="F2835" i="7"/>
  <c r="G2835" i="7" s="1" a="1"/>
  <c r="G2835" i="7" s="1"/>
  <c r="D2835" i="7"/>
  <c r="E2835" i="7" s="1" a="1"/>
  <c r="E2835" i="7" s="1"/>
  <c r="B2835" i="7"/>
  <c r="C2835" i="7" s="1" a="1"/>
  <c r="C2835" i="7" s="1"/>
  <c r="N2834" i="7"/>
  <c r="O2834" i="7" s="1" a="1"/>
  <c r="O2834" i="7" s="1"/>
  <c r="L2834" i="7"/>
  <c r="M2834" i="7" s="1" a="1"/>
  <c r="M2834" i="7" s="1"/>
  <c r="J2834" i="7"/>
  <c r="K2834" i="7" s="1" a="1"/>
  <c r="K2834" i="7" s="1"/>
  <c r="H2834" i="7"/>
  <c r="I2834" i="7" s="1" a="1"/>
  <c r="I2834" i="7" s="1"/>
  <c r="F2834" i="7"/>
  <c r="G2834" i="7" s="1" a="1"/>
  <c r="G2834" i="7" s="1"/>
  <c r="D2834" i="7"/>
  <c r="E2834" i="7" s="1" a="1"/>
  <c r="E2834" i="7" s="1"/>
  <c r="B2834" i="7"/>
  <c r="C2834" i="7" s="1" a="1"/>
  <c r="C2834" i="7" s="1"/>
  <c r="N2833" i="7"/>
  <c r="O2833" i="7" s="1" a="1"/>
  <c r="O2833" i="7" s="1"/>
  <c r="L2833" i="7"/>
  <c r="M2833" i="7" s="1" a="1"/>
  <c r="M2833" i="7" s="1"/>
  <c r="J2833" i="7"/>
  <c r="K2833" i="7" s="1" a="1"/>
  <c r="K2833" i="7" s="1"/>
  <c r="H2833" i="7"/>
  <c r="I2833" i="7" s="1" a="1"/>
  <c r="I2833" i="7" s="1"/>
  <c r="F2833" i="7"/>
  <c r="G2833" i="7" s="1" a="1"/>
  <c r="G2833" i="7" s="1"/>
  <c r="D2833" i="7"/>
  <c r="E2833" i="7" s="1" a="1"/>
  <c r="E2833" i="7" s="1"/>
  <c r="B2833" i="7"/>
  <c r="C2833" i="7" s="1" a="1"/>
  <c r="C2833" i="7" s="1"/>
  <c r="N2832" i="7"/>
  <c r="O2832" i="7" s="1" a="1"/>
  <c r="O2832" i="7" s="1"/>
  <c r="L2832" i="7"/>
  <c r="M2832" i="7" s="1" a="1"/>
  <c r="M2832" i="7" s="1"/>
  <c r="J2832" i="7"/>
  <c r="K2832" i="7" s="1" a="1"/>
  <c r="K2832" i="7" s="1"/>
  <c r="H2832" i="7"/>
  <c r="I2832" i="7" s="1" a="1"/>
  <c r="I2832" i="7" s="1"/>
  <c r="F2832" i="7"/>
  <c r="G2832" i="7" s="1" a="1"/>
  <c r="G2832" i="7" s="1"/>
  <c r="D2832" i="7"/>
  <c r="E2832" i="7" s="1" a="1"/>
  <c r="E2832" i="7" s="1"/>
  <c r="B2832" i="7"/>
  <c r="C2832" i="7" s="1" a="1"/>
  <c r="C2832" i="7" s="1"/>
  <c r="N2831" i="7"/>
  <c r="O2831" i="7" s="1" a="1"/>
  <c r="O2831" i="7" s="1"/>
  <c r="L2831" i="7"/>
  <c r="M2831" i="7" s="1" a="1"/>
  <c r="M2831" i="7" s="1"/>
  <c r="J2831" i="7"/>
  <c r="K2831" i="7" s="1" a="1"/>
  <c r="K2831" i="7" s="1"/>
  <c r="H2831" i="7"/>
  <c r="I2831" i="7" s="1" a="1"/>
  <c r="I2831" i="7" s="1"/>
  <c r="F2831" i="7"/>
  <c r="G2831" i="7" s="1" a="1"/>
  <c r="G2831" i="7" s="1"/>
  <c r="D2831" i="7"/>
  <c r="E2831" i="7" s="1" a="1"/>
  <c r="E2831" i="7" s="1"/>
  <c r="B2831" i="7"/>
  <c r="C2831" i="7" s="1" a="1"/>
  <c r="C2831" i="7" s="1"/>
  <c r="N2830" i="7"/>
  <c r="O2830" i="7" s="1" a="1"/>
  <c r="O2830" i="7" s="1"/>
  <c r="L2830" i="7"/>
  <c r="M2830" i="7" s="1" a="1"/>
  <c r="M2830" i="7" s="1"/>
  <c r="J2830" i="7"/>
  <c r="K2830" i="7" s="1" a="1"/>
  <c r="K2830" i="7" s="1"/>
  <c r="H2830" i="7"/>
  <c r="I2830" i="7" s="1" a="1"/>
  <c r="I2830" i="7" s="1"/>
  <c r="F2830" i="7"/>
  <c r="G2830" i="7" s="1" a="1"/>
  <c r="G2830" i="7" s="1"/>
  <c r="D2830" i="7"/>
  <c r="E2830" i="7" s="1" a="1"/>
  <c r="E2830" i="7" s="1"/>
  <c r="B2830" i="7"/>
  <c r="C2830" i="7" s="1" a="1"/>
  <c r="C2830" i="7" s="1"/>
  <c r="N2829" i="7"/>
  <c r="O2829" i="7" s="1" a="1"/>
  <c r="O2829" i="7" s="1"/>
  <c r="L2829" i="7"/>
  <c r="M2829" i="7" s="1" a="1"/>
  <c r="M2829" i="7" s="1"/>
  <c r="J2829" i="7"/>
  <c r="K2829" i="7" s="1" a="1"/>
  <c r="K2829" i="7" s="1"/>
  <c r="H2829" i="7"/>
  <c r="I2829" i="7" s="1" a="1"/>
  <c r="I2829" i="7" s="1"/>
  <c r="F2829" i="7"/>
  <c r="G2829" i="7" s="1" a="1"/>
  <c r="G2829" i="7" s="1"/>
  <c r="D2829" i="7"/>
  <c r="E2829" i="7" s="1" a="1"/>
  <c r="E2829" i="7" s="1"/>
  <c r="B2829" i="7"/>
  <c r="C2829" i="7" s="1" a="1"/>
  <c r="C2829" i="7" s="1"/>
  <c r="N2828" i="7"/>
  <c r="O2828" i="7" s="1" a="1"/>
  <c r="O2828" i="7" s="1"/>
  <c r="L2828" i="7"/>
  <c r="M2828" i="7" s="1" a="1"/>
  <c r="M2828" i="7" s="1"/>
  <c r="J2828" i="7"/>
  <c r="K2828" i="7" s="1" a="1"/>
  <c r="K2828" i="7" s="1"/>
  <c r="H2828" i="7"/>
  <c r="I2828" i="7" s="1" a="1"/>
  <c r="I2828" i="7" s="1"/>
  <c r="F2828" i="7"/>
  <c r="G2828" i="7" s="1" a="1"/>
  <c r="G2828" i="7" s="1"/>
  <c r="D2828" i="7"/>
  <c r="E2828" i="7" s="1" a="1"/>
  <c r="E2828" i="7" s="1"/>
  <c r="B2828" i="7"/>
  <c r="C2828" i="7" s="1" a="1"/>
  <c r="C2828" i="7" s="1"/>
  <c r="N2827" i="7"/>
  <c r="O2827" i="7" s="1" a="1"/>
  <c r="O2827" i="7" s="1"/>
  <c r="L2827" i="7"/>
  <c r="M2827" i="7" s="1" a="1"/>
  <c r="M2827" i="7" s="1"/>
  <c r="J2827" i="7"/>
  <c r="K2827" i="7" s="1" a="1"/>
  <c r="K2827" i="7" s="1"/>
  <c r="H2827" i="7"/>
  <c r="I2827" i="7" s="1" a="1"/>
  <c r="I2827" i="7" s="1"/>
  <c r="F2827" i="7"/>
  <c r="G2827" i="7" s="1" a="1"/>
  <c r="G2827" i="7" s="1"/>
  <c r="D2827" i="7"/>
  <c r="E2827" i="7" s="1" a="1"/>
  <c r="E2827" i="7" s="1"/>
  <c r="B2827" i="7"/>
  <c r="C2827" i="7" s="1" a="1"/>
  <c r="C2827" i="7" s="1"/>
  <c r="N2826" i="7"/>
  <c r="O2826" i="7" s="1" a="1"/>
  <c r="O2826" i="7" s="1"/>
  <c r="L2826" i="7"/>
  <c r="M2826" i="7" s="1" a="1"/>
  <c r="M2826" i="7" s="1"/>
  <c r="J2826" i="7"/>
  <c r="K2826" i="7" s="1" a="1"/>
  <c r="K2826" i="7" s="1"/>
  <c r="H2826" i="7"/>
  <c r="I2826" i="7" s="1" a="1"/>
  <c r="I2826" i="7" s="1"/>
  <c r="F2826" i="7"/>
  <c r="G2826" i="7" s="1" a="1"/>
  <c r="G2826" i="7" s="1"/>
  <c r="D2826" i="7"/>
  <c r="E2826" i="7" s="1" a="1"/>
  <c r="E2826" i="7" s="1"/>
  <c r="B2826" i="7"/>
  <c r="C2826" i="7" s="1" a="1"/>
  <c r="C2826" i="7" s="1"/>
  <c r="N2825" i="7"/>
  <c r="O2825" i="7" s="1" a="1"/>
  <c r="O2825" i="7" s="1"/>
  <c r="L2825" i="7"/>
  <c r="M2825" i="7" s="1" a="1"/>
  <c r="M2825" i="7" s="1"/>
  <c r="J2825" i="7"/>
  <c r="K2825" i="7" s="1" a="1"/>
  <c r="K2825" i="7" s="1"/>
  <c r="H2825" i="7"/>
  <c r="I2825" i="7" s="1" a="1"/>
  <c r="I2825" i="7" s="1"/>
  <c r="F2825" i="7"/>
  <c r="G2825" i="7" s="1" a="1"/>
  <c r="G2825" i="7" s="1"/>
  <c r="D2825" i="7"/>
  <c r="E2825" i="7" s="1" a="1"/>
  <c r="E2825" i="7" s="1"/>
  <c r="B2825" i="7"/>
  <c r="C2825" i="7" s="1" a="1"/>
  <c r="C2825" i="7" s="1"/>
  <c r="N2824" i="7"/>
  <c r="O2824" i="7" s="1" a="1"/>
  <c r="O2824" i="7" s="1"/>
  <c r="L2824" i="7"/>
  <c r="M2824" i="7" s="1" a="1"/>
  <c r="M2824" i="7" s="1"/>
  <c r="J2824" i="7"/>
  <c r="K2824" i="7" s="1" a="1"/>
  <c r="K2824" i="7" s="1"/>
  <c r="H2824" i="7"/>
  <c r="I2824" i="7" s="1" a="1"/>
  <c r="I2824" i="7" s="1"/>
  <c r="F2824" i="7"/>
  <c r="G2824" i="7" s="1" a="1"/>
  <c r="G2824" i="7" s="1"/>
  <c r="D2824" i="7"/>
  <c r="E2824" i="7" s="1" a="1"/>
  <c r="E2824" i="7" s="1"/>
  <c r="B2824" i="7"/>
  <c r="C2824" i="7" s="1" a="1"/>
  <c r="C2824" i="7" s="1"/>
  <c r="N2823" i="7"/>
  <c r="O2823" i="7" s="1" a="1"/>
  <c r="O2823" i="7" s="1"/>
  <c r="L2823" i="7"/>
  <c r="M2823" i="7" s="1" a="1"/>
  <c r="M2823" i="7" s="1"/>
  <c r="J2823" i="7"/>
  <c r="K2823" i="7" s="1" a="1"/>
  <c r="K2823" i="7" s="1"/>
  <c r="H2823" i="7"/>
  <c r="I2823" i="7" s="1" a="1"/>
  <c r="I2823" i="7" s="1"/>
  <c r="F2823" i="7"/>
  <c r="G2823" i="7" s="1" a="1"/>
  <c r="G2823" i="7" s="1"/>
  <c r="D2823" i="7"/>
  <c r="E2823" i="7" s="1" a="1"/>
  <c r="E2823" i="7" s="1"/>
  <c r="B2823" i="7"/>
  <c r="C2823" i="7" s="1" a="1"/>
  <c r="C2823" i="7" s="1"/>
  <c r="N2822" i="7"/>
  <c r="O2822" i="7" s="1" a="1"/>
  <c r="O2822" i="7" s="1"/>
  <c r="L2822" i="7"/>
  <c r="M2822" i="7" s="1" a="1"/>
  <c r="M2822" i="7" s="1"/>
  <c r="J2822" i="7"/>
  <c r="K2822" i="7" s="1" a="1"/>
  <c r="K2822" i="7" s="1"/>
  <c r="H2822" i="7"/>
  <c r="I2822" i="7" s="1" a="1"/>
  <c r="I2822" i="7" s="1"/>
  <c r="F2822" i="7"/>
  <c r="G2822" i="7" s="1" a="1"/>
  <c r="G2822" i="7" s="1"/>
  <c r="D2822" i="7"/>
  <c r="E2822" i="7" s="1" a="1"/>
  <c r="E2822" i="7" s="1"/>
  <c r="B2822" i="7"/>
  <c r="C2822" i="7" s="1" a="1"/>
  <c r="C2822" i="7" s="1"/>
  <c r="N2821" i="7"/>
  <c r="O2821" i="7" s="1" a="1"/>
  <c r="O2821" i="7" s="1"/>
  <c r="L2821" i="7"/>
  <c r="M2821" i="7" s="1" a="1"/>
  <c r="M2821" i="7" s="1"/>
  <c r="J2821" i="7"/>
  <c r="K2821" i="7" s="1" a="1"/>
  <c r="K2821" i="7" s="1"/>
  <c r="H2821" i="7"/>
  <c r="I2821" i="7" s="1" a="1"/>
  <c r="I2821" i="7" s="1"/>
  <c r="F2821" i="7"/>
  <c r="G2821" i="7" s="1" a="1"/>
  <c r="G2821" i="7" s="1"/>
  <c r="D2821" i="7"/>
  <c r="E2821" i="7" s="1" a="1"/>
  <c r="E2821" i="7" s="1"/>
  <c r="B2821" i="7"/>
  <c r="C2821" i="7" s="1" a="1"/>
  <c r="C2821" i="7" s="1"/>
  <c r="N2820" i="7"/>
  <c r="O2820" i="7" s="1" a="1"/>
  <c r="O2820" i="7" s="1"/>
  <c r="L2820" i="7"/>
  <c r="M2820" i="7" s="1" a="1"/>
  <c r="M2820" i="7" s="1"/>
  <c r="J2820" i="7"/>
  <c r="K2820" i="7" s="1" a="1"/>
  <c r="K2820" i="7" s="1"/>
  <c r="H2820" i="7"/>
  <c r="I2820" i="7" s="1" a="1"/>
  <c r="I2820" i="7" s="1"/>
  <c r="F2820" i="7"/>
  <c r="G2820" i="7" s="1" a="1"/>
  <c r="G2820" i="7" s="1"/>
  <c r="D2820" i="7"/>
  <c r="E2820" i="7" s="1" a="1"/>
  <c r="E2820" i="7" s="1"/>
  <c r="B2820" i="7"/>
  <c r="C2820" i="7" s="1" a="1"/>
  <c r="C2820" i="7" s="1"/>
  <c r="N2819" i="7"/>
  <c r="O2819" i="7" s="1" a="1"/>
  <c r="O2819" i="7" s="1"/>
  <c r="L2819" i="7"/>
  <c r="M2819" i="7" s="1" a="1"/>
  <c r="M2819" i="7" s="1"/>
  <c r="J2819" i="7"/>
  <c r="K2819" i="7" s="1" a="1"/>
  <c r="K2819" i="7" s="1"/>
  <c r="H2819" i="7"/>
  <c r="I2819" i="7" s="1" a="1"/>
  <c r="I2819" i="7" s="1"/>
  <c r="F2819" i="7"/>
  <c r="G2819" i="7" s="1" a="1"/>
  <c r="G2819" i="7" s="1"/>
  <c r="D2819" i="7"/>
  <c r="E2819" i="7" s="1" a="1"/>
  <c r="E2819" i="7" s="1"/>
  <c r="B2819" i="7"/>
  <c r="C2819" i="7" s="1" a="1"/>
  <c r="C2819" i="7" s="1"/>
  <c r="N2818" i="7"/>
  <c r="O2818" i="7" s="1" a="1"/>
  <c r="O2818" i="7" s="1"/>
  <c r="L2818" i="7"/>
  <c r="M2818" i="7" s="1" a="1"/>
  <c r="M2818" i="7" s="1"/>
  <c r="J2818" i="7"/>
  <c r="K2818" i="7" s="1" a="1"/>
  <c r="K2818" i="7" s="1"/>
  <c r="H2818" i="7"/>
  <c r="I2818" i="7" s="1" a="1"/>
  <c r="I2818" i="7" s="1"/>
  <c r="F2818" i="7"/>
  <c r="G2818" i="7" s="1" a="1"/>
  <c r="G2818" i="7" s="1"/>
  <c r="D2818" i="7"/>
  <c r="E2818" i="7" s="1" a="1"/>
  <c r="E2818" i="7" s="1"/>
  <c r="B2818" i="7"/>
  <c r="C2818" i="7" s="1" a="1"/>
  <c r="C2818" i="7" s="1"/>
  <c r="N2817" i="7"/>
  <c r="O2817" i="7" s="1" a="1"/>
  <c r="O2817" i="7" s="1"/>
  <c r="L2817" i="7"/>
  <c r="M2817" i="7" s="1" a="1"/>
  <c r="M2817" i="7" s="1"/>
  <c r="J2817" i="7"/>
  <c r="K2817" i="7" s="1" a="1"/>
  <c r="K2817" i="7" s="1"/>
  <c r="H2817" i="7"/>
  <c r="I2817" i="7" s="1" a="1"/>
  <c r="I2817" i="7" s="1"/>
  <c r="F2817" i="7"/>
  <c r="G2817" i="7" s="1" a="1"/>
  <c r="G2817" i="7" s="1"/>
  <c r="D2817" i="7"/>
  <c r="E2817" i="7" s="1" a="1"/>
  <c r="E2817" i="7" s="1"/>
  <c r="B2817" i="7"/>
  <c r="C2817" i="7" s="1" a="1"/>
  <c r="C2817" i="7" s="1"/>
  <c r="N2816" i="7"/>
  <c r="O2816" i="7" s="1" a="1"/>
  <c r="O2816" i="7" s="1"/>
  <c r="L2816" i="7"/>
  <c r="M2816" i="7" s="1" a="1"/>
  <c r="M2816" i="7" s="1"/>
  <c r="J2816" i="7"/>
  <c r="K2816" i="7" s="1" a="1"/>
  <c r="K2816" i="7" s="1"/>
  <c r="H2816" i="7"/>
  <c r="I2816" i="7" s="1" a="1"/>
  <c r="I2816" i="7" s="1"/>
  <c r="F2816" i="7"/>
  <c r="G2816" i="7" s="1" a="1"/>
  <c r="G2816" i="7" s="1"/>
  <c r="D2816" i="7"/>
  <c r="E2816" i="7" s="1" a="1"/>
  <c r="E2816" i="7" s="1"/>
  <c r="B2816" i="7"/>
  <c r="C2816" i="7" s="1" a="1"/>
  <c r="C2816" i="7" s="1"/>
  <c r="N2815" i="7"/>
  <c r="O2815" i="7" s="1" a="1"/>
  <c r="O2815" i="7" s="1"/>
  <c r="L2815" i="7"/>
  <c r="M2815" i="7" s="1" a="1"/>
  <c r="M2815" i="7" s="1"/>
  <c r="J2815" i="7"/>
  <c r="K2815" i="7" s="1" a="1"/>
  <c r="K2815" i="7" s="1"/>
  <c r="H2815" i="7"/>
  <c r="I2815" i="7" s="1" a="1"/>
  <c r="I2815" i="7" s="1"/>
  <c r="F2815" i="7"/>
  <c r="G2815" i="7" s="1" a="1"/>
  <c r="G2815" i="7" s="1"/>
  <c r="D2815" i="7"/>
  <c r="E2815" i="7" s="1" a="1"/>
  <c r="E2815" i="7" s="1"/>
  <c r="B2815" i="7"/>
  <c r="C2815" i="7" s="1" a="1"/>
  <c r="C2815" i="7" s="1"/>
  <c r="N2814" i="7"/>
  <c r="O2814" i="7" s="1" a="1"/>
  <c r="O2814" i="7" s="1"/>
  <c r="L2814" i="7"/>
  <c r="M2814" i="7" s="1" a="1"/>
  <c r="M2814" i="7" s="1"/>
  <c r="J2814" i="7"/>
  <c r="K2814" i="7" s="1" a="1"/>
  <c r="K2814" i="7" s="1"/>
  <c r="H2814" i="7"/>
  <c r="I2814" i="7" s="1" a="1"/>
  <c r="I2814" i="7" s="1"/>
  <c r="F2814" i="7"/>
  <c r="G2814" i="7" s="1" a="1"/>
  <c r="G2814" i="7" s="1"/>
  <c r="D2814" i="7"/>
  <c r="E2814" i="7" s="1" a="1"/>
  <c r="E2814" i="7" s="1"/>
  <c r="B2814" i="7"/>
  <c r="C2814" i="7" s="1" a="1"/>
  <c r="C2814" i="7" s="1"/>
  <c r="N2813" i="7"/>
  <c r="O2813" i="7" s="1" a="1"/>
  <c r="O2813" i="7" s="1"/>
  <c r="L2813" i="7"/>
  <c r="M2813" i="7" s="1" a="1"/>
  <c r="M2813" i="7" s="1"/>
  <c r="J2813" i="7"/>
  <c r="K2813" i="7" s="1" a="1"/>
  <c r="K2813" i="7" s="1"/>
  <c r="H2813" i="7"/>
  <c r="I2813" i="7" s="1" a="1"/>
  <c r="I2813" i="7" s="1"/>
  <c r="F2813" i="7"/>
  <c r="G2813" i="7" s="1" a="1"/>
  <c r="G2813" i="7" s="1"/>
  <c r="D2813" i="7"/>
  <c r="E2813" i="7" s="1" a="1"/>
  <c r="E2813" i="7" s="1"/>
  <c r="B2813" i="7"/>
  <c r="C2813" i="7" s="1" a="1"/>
  <c r="C2813" i="7" s="1"/>
  <c r="N2812" i="7"/>
  <c r="O2812" i="7" s="1" a="1"/>
  <c r="O2812" i="7" s="1"/>
  <c r="L2812" i="7"/>
  <c r="M2812" i="7" s="1" a="1"/>
  <c r="M2812" i="7" s="1"/>
  <c r="J2812" i="7"/>
  <c r="K2812" i="7" s="1" a="1"/>
  <c r="K2812" i="7" s="1"/>
  <c r="H2812" i="7"/>
  <c r="I2812" i="7" s="1" a="1"/>
  <c r="I2812" i="7" s="1"/>
  <c r="F2812" i="7"/>
  <c r="G2812" i="7" s="1" a="1"/>
  <c r="G2812" i="7" s="1"/>
  <c r="D2812" i="7"/>
  <c r="E2812" i="7" s="1" a="1"/>
  <c r="E2812" i="7" s="1"/>
  <c r="B2812" i="7"/>
  <c r="C2812" i="7" s="1" a="1"/>
  <c r="C2812" i="7" s="1"/>
  <c r="N2811" i="7"/>
  <c r="O2811" i="7" s="1" a="1"/>
  <c r="O2811" i="7" s="1"/>
  <c r="L2811" i="7"/>
  <c r="M2811" i="7" s="1" a="1"/>
  <c r="M2811" i="7" s="1"/>
  <c r="J2811" i="7"/>
  <c r="K2811" i="7" s="1" a="1"/>
  <c r="K2811" i="7" s="1"/>
  <c r="H2811" i="7"/>
  <c r="I2811" i="7" s="1" a="1"/>
  <c r="I2811" i="7" s="1"/>
  <c r="F2811" i="7"/>
  <c r="G2811" i="7" s="1" a="1"/>
  <c r="G2811" i="7" s="1"/>
  <c r="D2811" i="7"/>
  <c r="E2811" i="7" s="1" a="1"/>
  <c r="E2811" i="7" s="1"/>
  <c r="B2811" i="7"/>
  <c r="C2811" i="7" s="1" a="1"/>
  <c r="C2811" i="7" s="1"/>
  <c r="N2810" i="7"/>
  <c r="O2810" i="7" s="1" a="1"/>
  <c r="O2810" i="7" s="1"/>
  <c r="L2810" i="7"/>
  <c r="M2810" i="7" s="1" a="1"/>
  <c r="M2810" i="7" s="1"/>
  <c r="J2810" i="7"/>
  <c r="K2810" i="7" s="1" a="1"/>
  <c r="K2810" i="7" s="1"/>
  <c r="H2810" i="7"/>
  <c r="I2810" i="7" s="1" a="1"/>
  <c r="I2810" i="7" s="1"/>
  <c r="F2810" i="7"/>
  <c r="G2810" i="7" s="1" a="1"/>
  <c r="G2810" i="7" s="1"/>
  <c r="D2810" i="7"/>
  <c r="E2810" i="7" s="1" a="1"/>
  <c r="E2810" i="7" s="1"/>
  <c r="B2810" i="7"/>
  <c r="C2810" i="7" s="1" a="1"/>
  <c r="C2810" i="7" s="1"/>
  <c r="N2809" i="7"/>
  <c r="O2809" i="7" s="1" a="1"/>
  <c r="O2809" i="7" s="1"/>
  <c r="L2809" i="7"/>
  <c r="M2809" i="7" s="1" a="1"/>
  <c r="M2809" i="7" s="1"/>
  <c r="J2809" i="7"/>
  <c r="K2809" i="7" s="1" a="1"/>
  <c r="K2809" i="7" s="1"/>
  <c r="H2809" i="7"/>
  <c r="I2809" i="7" s="1" a="1"/>
  <c r="I2809" i="7" s="1"/>
  <c r="F2809" i="7"/>
  <c r="G2809" i="7" s="1" a="1"/>
  <c r="G2809" i="7" s="1"/>
  <c r="D2809" i="7"/>
  <c r="E2809" i="7" s="1" a="1"/>
  <c r="E2809" i="7" s="1"/>
  <c r="B2809" i="7"/>
  <c r="C2809" i="7" s="1" a="1"/>
  <c r="C2809" i="7" s="1"/>
  <c r="N2808" i="7"/>
  <c r="O2808" i="7" s="1" a="1"/>
  <c r="O2808" i="7" s="1"/>
  <c r="L2808" i="7"/>
  <c r="M2808" i="7" s="1" a="1"/>
  <c r="M2808" i="7" s="1"/>
  <c r="J2808" i="7"/>
  <c r="K2808" i="7" s="1" a="1"/>
  <c r="K2808" i="7" s="1"/>
  <c r="H2808" i="7"/>
  <c r="I2808" i="7" s="1" a="1"/>
  <c r="I2808" i="7" s="1"/>
  <c r="F2808" i="7"/>
  <c r="G2808" i="7" s="1" a="1"/>
  <c r="G2808" i="7" s="1"/>
  <c r="D2808" i="7"/>
  <c r="E2808" i="7" s="1" a="1"/>
  <c r="E2808" i="7" s="1"/>
  <c r="B2808" i="7"/>
  <c r="C2808" i="7" s="1" a="1"/>
  <c r="C2808" i="7" s="1"/>
  <c r="N2807" i="7"/>
  <c r="O2807" i="7" s="1" a="1"/>
  <c r="O2807" i="7" s="1"/>
  <c r="L2807" i="7"/>
  <c r="M2807" i="7" s="1" a="1"/>
  <c r="M2807" i="7" s="1"/>
  <c r="J2807" i="7"/>
  <c r="K2807" i="7" s="1" a="1"/>
  <c r="K2807" i="7" s="1"/>
  <c r="H2807" i="7"/>
  <c r="I2807" i="7" s="1" a="1"/>
  <c r="I2807" i="7" s="1"/>
  <c r="F2807" i="7"/>
  <c r="G2807" i="7" s="1" a="1"/>
  <c r="G2807" i="7" s="1"/>
  <c r="D2807" i="7"/>
  <c r="E2807" i="7" s="1" a="1"/>
  <c r="E2807" i="7" s="1"/>
  <c r="B2807" i="7"/>
  <c r="C2807" i="7" s="1" a="1"/>
  <c r="C2807" i="7" s="1"/>
  <c r="N2806" i="7"/>
  <c r="O2806" i="7" s="1" a="1"/>
  <c r="O2806" i="7" s="1"/>
  <c r="L2806" i="7"/>
  <c r="M2806" i="7" s="1" a="1"/>
  <c r="M2806" i="7" s="1"/>
  <c r="J2806" i="7"/>
  <c r="K2806" i="7" s="1" a="1"/>
  <c r="K2806" i="7" s="1"/>
  <c r="H2806" i="7"/>
  <c r="I2806" i="7" s="1" a="1"/>
  <c r="I2806" i="7" s="1"/>
  <c r="F2806" i="7"/>
  <c r="G2806" i="7" s="1" a="1"/>
  <c r="G2806" i="7" s="1"/>
  <c r="D2806" i="7"/>
  <c r="E2806" i="7" s="1" a="1"/>
  <c r="E2806" i="7" s="1"/>
  <c r="B2806" i="7"/>
  <c r="C2806" i="7" s="1" a="1"/>
  <c r="C2806" i="7" s="1"/>
  <c r="N2805" i="7"/>
  <c r="O2805" i="7" s="1" a="1"/>
  <c r="O2805" i="7" s="1"/>
  <c r="L2805" i="7"/>
  <c r="M2805" i="7" s="1" a="1"/>
  <c r="M2805" i="7" s="1"/>
  <c r="J2805" i="7"/>
  <c r="K2805" i="7" s="1" a="1"/>
  <c r="K2805" i="7" s="1"/>
  <c r="H2805" i="7"/>
  <c r="I2805" i="7" s="1" a="1"/>
  <c r="I2805" i="7" s="1"/>
  <c r="F2805" i="7"/>
  <c r="G2805" i="7" s="1" a="1"/>
  <c r="G2805" i="7" s="1"/>
  <c r="D2805" i="7"/>
  <c r="E2805" i="7" s="1" a="1"/>
  <c r="E2805" i="7" s="1"/>
  <c r="B2805" i="7"/>
  <c r="C2805" i="7" s="1" a="1"/>
  <c r="C2805" i="7" s="1"/>
  <c r="N2804" i="7"/>
  <c r="O2804" i="7" s="1" a="1"/>
  <c r="O2804" i="7" s="1"/>
  <c r="L2804" i="7"/>
  <c r="M2804" i="7" s="1" a="1"/>
  <c r="M2804" i="7" s="1"/>
  <c r="J2804" i="7"/>
  <c r="K2804" i="7" s="1" a="1"/>
  <c r="K2804" i="7" s="1"/>
  <c r="H2804" i="7"/>
  <c r="I2804" i="7" s="1" a="1"/>
  <c r="I2804" i="7" s="1"/>
  <c r="F2804" i="7"/>
  <c r="G2804" i="7" s="1" a="1"/>
  <c r="G2804" i="7" s="1"/>
  <c r="D2804" i="7"/>
  <c r="E2804" i="7" s="1" a="1"/>
  <c r="E2804" i="7" s="1"/>
  <c r="B2804" i="7"/>
  <c r="C2804" i="7" s="1" a="1"/>
  <c r="C2804" i="7" s="1"/>
  <c r="N2803" i="7"/>
  <c r="O2803" i="7" s="1" a="1"/>
  <c r="O2803" i="7" s="1"/>
  <c r="L2803" i="7"/>
  <c r="M2803" i="7" s="1" a="1"/>
  <c r="M2803" i="7" s="1"/>
  <c r="J2803" i="7"/>
  <c r="K2803" i="7" s="1" a="1"/>
  <c r="K2803" i="7" s="1"/>
  <c r="H2803" i="7"/>
  <c r="I2803" i="7" s="1" a="1"/>
  <c r="I2803" i="7" s="1"/>
  <c r="F2803" i="7"/>
  <c r="G2803" i="7" s="1" a="1"/>
  <c r="G2803" i="7" s="1"/>
  <c r="D2803" i="7"/>
  <c r="E2803" i="7" s="1" a="1"/>
  <c r="E2803" i="7" s="1"/>
  <c r="B2803" i="7"/>
  <c r="C2803" i="7" s="1" a="1"/>
  <c r="C2803" i="7" s="1"/>
  <c r="N2802" i="7"/>
  <c r="O2802" i="7" s="1" a="1"/>
  <c r="O2802" i="7" s="1"/>
  <c r="L2802" i="7"/>
  <c r="M2802" i="7" s="1" a="1"/>
  <c r="M2802" i="7" s="1"/>
  <c r="J2802" i="7"/>
  <c r="K2802" i="7" s="1" a="1"/>
  <c r="K2802" i="7" s="1"/>
  <c r="H2802" i="7"/>
  <c r="I2802" i="7" s="1" a="1"/>
  <c r="I2802" i="7" s="1"/>
  <c r="F2802" i="7"/>
  <c r="G2802" i="7" s="1" a="1"/>
  <c r="G2802" i="7" s="1"/>
  <c r="D2802" i="7"/>
  <c r="E2802" i="7" s="1" a="1"/>
  <c r="E2802" i="7" s="1"/>
  <c r="B2802" i="7"/>
  <c r="C2802" i="7" s="1" a="1"/>
  <c r="C2802" i="7" s="1"/>
  <c r="N2801" i="7"/>
  <c r="O2801" i="7" s="1" a="1"/>
  <c r="O2801" i="7" s="1"/>
  <c r="L2801" i="7"/>
  <c r="M2801" i="7" s="1" a="1"/>
  <c r="M2801" i="7" s="1"/>
  <c r="J2801" i="7"/>
  <c r="K2801" i="7" s="1" a="1"/>
  <c r="K2801" i="7" s="1"/>
  <c r="H2801" i="7"/>
  <c r="I2801" i="7" s="1" a="1"/>
  <c r="I2801" i="7" s="1"/>
  <c r="F2801" i="7"/>
  <c r="G2801" i="7" s="1" a="1"/>
  <c r="G2801" i="7" s="1"/>
  <c r="D2801" i="7"/>
  <c r="E2801" i="7" s="1" a="1"/>
  <c r="E2801" i="7" s="1"/>
  <c r="B2801" i="7"/>
  <c r="C2801" i="7" s="1" a="1"/>
  <c r="C2801" i="7" s="1"/>
  <c r="N2800" i="7"/>
  <c r="O2800" i="7" s="1" a="1"/>
  <c r="O2800" i="7" s="1"/>
  <c r="L2800" i="7"/>
  <c r="M2800" i="7" s="1" a="1"/>
  <c r="M2800" i="7" s="1"/>
  <c r="J2800" i="7"/>
  <c r="K2800" i="7" s="1" a="1"/>
  <c r="K2800" i="7" s="1"/>
  <c r="H2800" i="7"/>
  <c r="I2800" i="7" s="1" a="1"/>
  <c r="I2800" i="7" s="1"/>
  <c r="F2800" i="7"/>
  <c r="G2800" i="7" s="1" a="1"/>
  <c r="G2800" i="7" s="1"/>
  <c r="D2800" i="7"/>
  <c r="E2800" i="7" s="1" a="1"/>
  <c r="E2800" i="7" s="1"/>
  <c r="B2800" i="7"/>
  <c r="C2800" i="7" s="1" a="1"/>
  <c r="C2800" i="7" s="1"/>
  <c r="N2799" i="7"/>
  <c r="O2799" i="7" s="1" a="1"/>
  <c r="O2799" i="7" s="1"/>
  <c r="L2799" i="7"/>
  <c r="M2799" i="7" s="1" a="1"/>
  <c r="M2799" i="7" s="1"/>
  <c r="J2799" i="7"/>
  <c r="K2799" i="7" s="1" a="1"/>
  <c r="K2799" i="7" s="1"/>
  <c r="H2799" i="7"/>
  <c r="I2799" i="7" s="1" a="1"/>
  <c r="I2799" i="7" s="1"/>
  <c r="F2799" i="7"/>
  <c r="G2799" i="7" s="1" a="1"/>
  <c r="G2799" i="7" s="1"/>
  <c r="D2799" i="7"/>
  <c r="E2799" i="7" s="1" a="1"/>
  <c r="E2799" i="7" s="1"/>
  <c r="B2799" i="7"/>
  <c r="C2799" i="7" s="1" a="1"/>
  <c r="C2799" i="7" s="1"/>
  <c r="N2798" i="7"/>
  <c r="O2798" i="7" s="1" a="1"/>
  <c r="O2798" i="7" s="1"/>
  <c r="L2798" i="7"/>
  <c r="M2798" i="7" s="1" a="1"/>
  <c r="M2798" i="7" s="1"/>
  <c r="J2798" i="7"/>
  <c r="K2798" i="7" s="1" a="1"/>
  <c r="K2798" i="7" s="1"/>
  <c r="H2798" i="7"/>
  <c r="I2798" i="7" s="1" a="1"/>
  <c r="I2798" i="7" s="1"/>
  <c r="F2798" i="7"/>
  <c r="G2798" i="7" s="1" a="1"/>
  <c r="G2798" i="7" s="1"/>
  <c r="D2798" i="7"/>
  <c r="E2798" i="7" s="1" a="1"/>
  <c r="E2798" i="7" s="1"/>
  <c r="B2798" i="7"/>
  <c r="C2798" i="7" s="1" a="1"/>
  <c r="C2798" i="7" s="1"/>
  <c r="N2797" i="7"/>
  <c r="O2797" i="7" s="1" a="1"/>
  <c r="O2797" i="7" s="1"/>
  <c r="L2797" i="7"/>
  <c r="M2797" i="7" s="1" a="1"/>
  <c r="M2797" i="7" s="1"/>
  <c r="J2797" i="7"/>
  <c r="K2797" i="7" s="1" a="1"/>
  <c r="K2797" i="7" s="1"/>
  <c r="H2797" i="7"/>
  <c r="I2797" i="7" s="1" a="1"/>
  <c r="I2797" i="7" s="1"/>
  <c r="F2797" i="7"/>
  <c r="G2797" i="7" s="1" a="1"/>
  <c r="G2797" i="7" s="1"/>
  <c r="D2797" i="7"/>
  <c r="E2797" i="7" s="1" a="1"/>
  <c r="E2797" i="7" s="1"/>
  <c r="B2797" i="7"/>
  <c r="C2797" i="7" s="1" a="1"/>
  <c r="C2797" i="7" s="1"/>
  <c r="N2796" i="7"/>
  <c r="O2796" i="7" s="1" a="1"/>
  <c r="O2796" i="7" s="1"/>
  <c r="L2796" i="7"/>
  <c r="M2796" i="7" s="1" a="1"/>
  <c r="M2796" i="7" s="1"/>
  <c r="J2796" i="7"/>
  <c r="K2796" i="7" s="1" a="1"/>
  <c r="K2796" i="7" s="1"/>
  <c r="H2796" i="7"/>
  <c r="I2796" i="7" s="1" a="1"/>
  <c r="I2796" i="7" s="1"/>
  <c r="F2796" i="7"/>
  <c r="G2796" i="7" s="1" a="1"/>
  <c r="G2796" i="7" s="1"/>
  <c r="D2796" i="7"/>
  <c r="E2796" i="7" s="1" a="1"/>
  <c r="E2796" i="7" s="1"/>
  <c r="B2796" i="7"/>
  <c r="C2796" i="7" s="1" a="1"/>
  <c r="C2796" i="7" s="1"/>
  <c r="N2795" i="7"/>
  <c r="O2795" i="7" s="1" a="1"/>
  <c r="O2795" i="7" s="1"/>
  <c r="L2795" i="7"/>
  <c r="M2795" i="7" s="1" a="1"/>
  <c r="M2795" i="7" s="1"/>
  <c r="J2795" i="7"/>
  <c r="K2795" i="7" s="1" a="1"/>
  <c r="K2795" i="7" s="1"/>
  <c r="H2795" i="7"/>
  <c r="I2795" i="7" s="1" a="1"/>
  <c r="I2795" i="7" s="1"/>
  <c r="F2795" i="7"/>
  <c r="G2795" i="7" s="1" a="1"/>
  <c r="G2795" i="7" s="1"/>
  <c r="D2795" i="7"/>
  <c r="E2795" i="7" s="1" a="1"/>
  <c r="E2795" i="7" s="1"/>
  <c r="B2795" i="7"/>
  <c r="C2795" i="7" s="1" a="1"/>
  <c r="C2795" i="7" s="1"/>
  <c r="N2794" i="7"/>
  <c r="O2794" i="7" s="1" a="1"/>
  <c r="O2794" i="7" s="1"/>
  <c r="L2794" i="7"/>
  <c r="M2794" i="7" s="1" a="1"/>
  <c r="M2794" i="7" s="1"/>
  <c r="J2794" i="7"/>
  <c r="K2794" i="7" s="1" a="1"/>
  <c r="K2794" i="7" s="1"/>
  <c r="H2794" i="7"/>
  <c r="I2794" i="7" s="1" a="1"/>
  <c r="I2794" i="7" s="1"/>
  <c r="F2794" i="7"/>
  <c r="G2794" i="7" s="1" a="1"/>
  <c r="G2794" i="7" s="1"/>
  <c r="D2794" i="7"/>
  <c r="E2794" i="7" s="1" a="1"/>
  <c r="E2794" i="7" s="1"/>
  <c r="B2794" i="7"/>
  <c r="C2794" i="7" s="1" a="1"/>
  <c r="C2794" i="7" s="1"/>
  <c r="N2793" i="7"/>
  <c r="O2793" i="7" s="1" a="1"/>
  <c r="O2793" i="7" s="1"/>
  <c r="L2793" i="7"/>
  <c r="M2793" i="7" s="1" a="1"/>
  <c r="M2793" i="7" s="1"/>
  <c r="J2793" i="7"/>
  <c r="K2793" i="7" s="1" a="1"/>
  <c r="K2793" i="7" s="1"/>
  <c r="H2793" i="7"/>
  <c r="I2793" i="7" s="1" a="1"/>
  <c r="I2793" i="7" s="1"/>
  <c r="F2793" i="7"/>
  <c r="G2793" i="7" s="1" a="1"/>
  <c r="G2793" i="7" s="1"/>
  <c r="D2793" i="7"/>
  <c r="E2793" i="7" s="1" a="1"/>
  <c r="E2793" i="7" s="1"/>
  <c r="B2793" i="7"/>
  <c r="C2793" i="7" s="1" a="1"/>
  <c r="C2793" i="7" s="1"/>
  <c r="N2792" i="7"/>
  <c r="O2792" i="7" s="1" a="1"/>
  <c r="O2792" i="7" s="1"/>
  <c r="L2792" i="7"/>
  <c r="M2792" i="7" s="1" a="1"/>
  <c r="M2792" i="7" s="1"/>
  <c r="J2792" i="7"/>
  <c r="K2792" i="7" s="1" a="1"/>
  <c r="K2792" i="7" s="1"/>
  <c r="H2792" i="7"/>
  <c r="I2792" i="7" s="1" a="1"/>
  <c r="I2792" i="7" s="1"/>
  <c r="F2792" i="7"/>
  <c r="G2792" i="7" s="1" a="1"/>
  <c r="G2792" i="7" s="1"/>
  <c r="D2792" i="7"/>
  <c r="E2792" i="7" s="1" a="1"/>
  <c r="E2792" i="7" s="1"/>
  <c r="B2792" i="7"/>
  <c r="C2792" i="7" s="1" a="1"/>
  <c r="C2792" i="7" s="1"/>
  <c r="N2791" i="7"/>
  <c r="O2791" i="7" s="1" a="1"/>
  <c r="O2791" i="7" s="1"/>
  <c r="L2791" i="7"/>
  <c r="M2791" i="7" s="1" a="1"/>
  <c r="M2791" i="7" s="1"/>
  <c r="J2791" i="7"/>
  <c r="K2791" i="7" s="1" a="1"/>
  <c r="K2791" i="7" s="1"/>
  <c r="H2791" i="7"/>
  <c r="I2791" i="7" s="1" a="1"/>
  <c r="I2791" i="7" s="1"/>
  <c r="F2791" i="7"/>
  <c r="G2791" i="7" s="1" a="1"/>
  <c r="G2791" i="7" s="1"/>
  <c r="D2791" i="7"/>
  <c r="E2791" i="7" s="1" a="1"/>
  <c r="E2791" i="7" s="1"/>
  <c r="B2791" i="7"/>
  <c r="C2791" i="7" s="1" a="1"/>
  <c r="C2791" i="7" s="1"/>
  <c r="N2790" i="7"/>
  <c r="O2790" i="7" s="1" a="1"/>
  <c r="O2790" i="7" s="1"/>
  <c r="L2790" i="7"/>
  <c r="M2790" i="7" s="1" a="1"/>
  <c r="M2790" i="7" s="1"/>
  <c r="J2790" i="7"/>
  <c r="K2790" i="7" s="1" a="1"/>
  <c r="K2790" i="7" s="1"/>
  <c r="H2790" i="7"/>
  <c r="I2790" i="7" s="1" a="1"/>
  <c r="I2790" i="7" s="1"/>
  <c r="F2790" i="7"/>
  <c r="G2790" i="7" s="1" a="1"/>
  <c r="G2790" i="7" s="1"/>
  <c r="D2790" i="7"/>
  <c r="E2790" i="7" s="1" a="1"/>
  <c r="E2790" i="7" s="1"/>
  <c r="B2790" i="7"/>
  <c r="C2790" i="7" s="1" a="1"/>
  <c r="C2790" i="7" s="1"/>
  <c r="N2789" i="7"/>
  <c r="O2789" i="7" s="1" a="1"/>
  <c r="O2789" i="7" s="1"/>
  <c r="L2789" i="7"/>
  <c r="M2789" i="7" s="1" a="1"/>
  <c r="M2789" i="7" s="1"/>
  <c r="J2789" i="7"/>
  <c r="K2789" i="7" s="1" a="1"/>
  <c r="K2789" i="7" s="1"/>
  <c r="H2789" i="7"/>
  <c r="I2789" i="7" s="1" a="1"/>
  <c r="I2789" i="7" s="1"/>
  <c r="F2789" i="7"/>
  <c r="G2789" i="7" s="1" a="1"/>
  <c r="G2789" i="7" s="1"/>
  <c r="D2789" i="7"/>
  <c r="E2789" i="7" s="1" a="1"/>
  <c r="E2789" i="7" s="1"/>
  <c r="B2789" i="7"/>
  <c r="C2789" i="7" s="1" a="1"/>
  <c r="C2789" i="7" s="1"/>
  <c r="N2788" i="7"/>
  <c r="O2788" i="7" s="1" a="1"/>
  <c r="O2788" i="7" s="1"/>
  <c r="L2788" i="7"/>
  <c r="M2788" i="7" s="1" a="1"/>
  <c r="M2788" i="7" s="1"/>
  <c r="J2788" i="7"/>
  <c r="K2788" i="7" s="1" a="1"/>
  <c r="K2788" i="7" s="1"/>
  <c r="H2788" i="7"/>
  <c r="I2788" i="7" s="1" a="1"/>
  <c r="I2788" i="7" s="1"/>
  <c r="F2788" i="7"/>
  <c r="G2788" i="7" s="1" a="1"/>
  <c r="G2788" i="7" s="1"/>
  <c r="D2788" i="7"/>
  <c r="E2788" i="7" s="1" a="1"/>
  <c r="E2788" i="7" s="1"/>
  <c r="B2788" i="7"/>
  <c r="C2788" i="7" s="1" a="1"/>
  <c r="C2788" i="7" s="1"/>
  <c r="N2787" i="7"/>
  <c r="O2787" i="7" s="1" a="1"/>
  <c r="O2787" i="7" s="1"/>
  <c r="L2787" i="7"/>
  <c r="M2787" i="7" s="1" a="1"/>
  <c r="M2787" i="7" s="1"/>
  <c r="J2787" i="7"/>
  <c r="K2787" i="7" s="1" a="1"/>
  <c r="K2787" i="7" s="1"/>
  <c r="H2787" i="7"/>
  <c r="I2787" i="7" s="1" a="1"/>
  <c r="I2787" i="7" s="1"/>
  <c r="F2787" i="7"/>
  <c r="G2787" i="7" s="1" a="1"/>
  <c r="G2787" i="7" s="1"/>
  <c r="D2787" i="7"/>
  <c r="E2787" i="7" s="1" a="1"/>
  <c r="E2787" i="7" s="1"/>
  <c r="B2787" i="7"/>
  <c r="C2787" i="7" s="1" a="1"/>
  <c r="C2787" i="7" s="1"/>
  <c r="N2786" i="7"/>
  <c r="O2786" i="7" s="1" a="1"/>
  <c r="O2786" i="7" s="1"/>
  <c r="L2786" i="7"/>
  <c r="M2786" i="7" s="1" a="1"/>
  <c r="M2786" i="7" s="1"/>
  <c r="J2786" i="7"/>
  <c r="K2786" i="7" s="1" a="1"/>
  <c r="K2786" i="7" s="1"/>
  <c r="H2786" i="7"/>
  <c r="I2786" i="7" s="1" a="1"/>
  <c r="I2786" i="7" s="1"/>
  <c r="F2786" i="7"/>
  <c r="G2786" i="7" s="1" a="1"/>
  <c r="G2786" i="7" s="1"/>
  <c r="D2786" i="7"/>
  <c r="E2786" i="7" s="1" a="1"/>
  <c r="E2786" i="7" s="1"/>
  <c r="B2786" i="7"/>
  <c r="C2786" i="7" s="1" a="1"/>
  <c r="C2786" i="7" s="1"/>
  <c r="N2785" i="7"/>
  <c r="O2785" i="7" s="1" a="1"/>
  <c r="O2785" i="7" s="1"/>
  <c r="L2785" i="7"/>
  <c r="M2785" i="7" s="1" a="1"/>
  <c r="M2785" i="7" s="1"/>
  <c r="J2785" i="7"/>
  <c r="K2785" i="7" s="1" a="1"/>
  <c r="K2785" i="7" s="1"/>
  <c r="H2785" i="7"/>
  <c r="I2785" i="7" s="1" a="1"/>
  <c r="I2785" i="7" s="1"/>
  <c r="F2785" i="7"/>
  <c r="G2785" i="7" s="1" a="1"/>
  <c r="G2785" i="7" s="1"/>
  <c r="D2785" i="7"/>
  <c r="E2785" i="7" s="1" a="1"/>
  <c r="E2785" i="7" s="1"/>
  <c r="B2785" i="7"/>
  <c r="C2785" i="7" s="1" a="1"/>
  <c r="C2785" i="7" s="1"/>
  <c r="N2784" i="7"/>
  <c r="O2784" i="7" s="1" a="1"/>
  <c r="O2784" i="7" s="1"/>
  <c r="L2784" i="7"/>
  <c r="M2784" i="7" s="1" a="1"/>
  <c r="M2784" i="7" s="1"/>
  <c r="J2784" i="7"/>
  <c r="K2784" i="7" s="1" a="1"/>
  <c r="K2784" i="7" s="1"/>
  <c r="H2784" i="7"/>
  <c r="I2784" i="7" s="1" a="1"/>
  <c r="I2784" i="7" s="1"/>
  <c r="F2784" i="7"/>
  <c r="G2784" i="7" s="1" a="1"/>
  <c r="G2784" i="7" s="1"/>
  <c r="D2784" i="7"/>
  <c r="E2784" i="7" s="1" a="1"/>
  <c r="E2784" i="7" s="1"/>
  <c r="B2784" i="7"/>
  <c r="C2784" i="7" s="1" a="1"/>
  <c r="C2784" i="7" s="1"/>
  <c r="N2783" i="7"/>
  <c r="O2783" i="7" s="1" a="1"/>
  <c r="O2783" i="7" s="1"/>
  <c r="L2783" i="7"/>
  <c r="M2783" i="7" s="1" a="1"/>
  <c r="M2783" i="7" s="1"/>
  <c r="J2783" i="7"/>
  <c r="K2783" i="7" s="1" a="1"/>
  <c r="K2783" i="7" s="1"/>
  <c r="H2783" i="7"/>
  <c r="I2783" i="7" s="1" a="1"/>
  <c r="I2783" i="7" s="1"/>
  <c r="F2783" i="7"/>
  <c r="G2783" i="7" s="1" a="1"/>
  <c r="G2783" i="7" s="1"/>
  <c r="D2783" i="7"/>
  <c r="E2783" i="7" s="1" a="1"/>
  <c r="E2783" i="7" s="1"/>
  <c r="B2783" i="7"/>
  <c r="C2783" i="7" s="1" a="1"/>
  <c r="C2783" i="7" s="1"/>
  <c r="N2782" i="7"/>
  <c r="O2782" i="7" s="1" a="1"/>
  <c r="O2782" i="7" s="1"/>
  <c r="L2782" i="7"/>
  <c r="M2782" i="7" s="1" a="1"/>
  <c r="M2782" i="7" s="1"/>
  <c r="J2782" i="7"/>
  <c r="K2782" i="7" s="1" a="1"/>
  <c r="K2782" i="7" s="1"/>
  <c r="H2782" i="7"/>
  <c r="I2782" i="7" s="1" a="1"/>
  <c r="I2782" i="7" s="1"/>
  <c r="F2782" i="7"/>
  <c r="G2782" i="7" s="1" a="1"/>
  <c r="G2782" i="7" s="1"/>
  <c r="D2782" i="7"/>
  <c r="E2782" i="7" s="1" a="1"/>
  <c r="E2782" i="7" s="1"/>
  <c r="B2782" i="7"/>
  <c r="C2782" i="7" s="1" a="1"/>
  <c r="C2782" i="7" s="1"/>
  <c r="N2781" i="7"/>
  <c r="O2781" i="7" s="1" a="1"/>
  <c r="O2781" i="7" s="1"/>
  <c r="L2781" i="7"/>
  <c r="M2781" i="7" s="1" a="1"/>
  <c r="M2781" i="7" s="1"/>
  <c r="J2781" i="7"/>
  <c r="K2781" i="7" s="1" a="1"/>
  <c r="K2781" i="7" s="1"/>
  <c r="H2781" i="7"/>
  <c r="I2781" i="7" s="1" a="1"/>
  <c r="I2781" i="7" s="1"/>
  <c r="F2781" i="7"/>
  <c r="G2781" i="7" s="1" a="1"/>
  <c r="G2781" i="7" s="1"/>
  <c r="D2781" i="7"/>
  <c r="E2781" i="7" s="1" a="1"/>
  <c r="E2781" i="7" s="1"/>
  <c r="B2781" i="7"/>
  <c r="C2781" i="7" s="1" a="1"/>
  <c r="C2781" i="7" s="1"/>
  <c r="N2780" i="7"/>
  <c r="O2780" i="7" s="1" a="1"/>
  <c r="O2780" i="7" s="1"/>
  <c r="L2780" i="7"/>
  <c r="M2780" i="7" s="1" a="1"/>
  <c r="M2780" i="7" s="1"/>
  <c r="J2780" i="7"/>
  <c r="K2780" i="7" s="1" a="1"/>
  <c r="K2780" i="7" s="1"/>
  <c r="H2780" i="7"/>
  <c r="I2780" i="7" s="1" a="1"/>
  <c r="I2780" i="7" s="1"/>
  <c r="F2780" i="7"/>
  <c r="G2780" i="7" s="1" a="1"/>
  <c r="G2780" i="7" s="1"/>
  <c r="D2780" i="7"/>
  <c r="E2780" i="7" s="1" a="1"/>
  <c r="E2780" i="7" s="1"/>
  <c r="B2780" i="7"/>
  <c r="C2780" i="7" s="1" a="1"/>
  <c r="C2780" i="7" s="1"/>
  <c r="N2779" i="7"/>
  <c r="O2779" i="7" s="1" a="1"/>
  <c r="O2779" i="7" s="1"/>
  <c r="L2779" i="7"/>
  <c r="M2779" i="7" s="1" a="1"/>
  <c r="M2779" i="7" s="1"/>
  <c r="J2779" i="7"/>
  <c r="K2779" i="7" s="1" a="1"/>
  <c r="K2779" i="7" s="1"/>
  <c r="H2779" i="7"/>
  <c r="I2779" i="7" s="1" a="1"/>
  <c r="I2779" i="7" s="1"/>
  <c r="F2779" i="7"/>
  <c r="G2779" i="7" s="1" a="1"/>
  <c r="G2779" i="7" s="1"/>
  <c r="D2779" i="7"/>
  <c r="E2779" i="7" s="1" a="1"/>
  <c r="E2779" i="7" s="1"/>
  <c r="B2779" i="7"/>
  <c r="C2779" i="7" s="1" a="1"/>
  <c r="C2779" i="7" s="1"/>
  <c r="N2778" i="7"/>
  <c r="O2778" i="7" s="1" a="1"/>
  <c r="O2778" i="7" s="1"/>
  <c r="L2778" i="7"/>
  <c r="M2778" i="7" s="1" a="1"/>
  <c r="M2778" i="7" s="1"/>
  <c r="J2778" i="7"/>
  <c r="K2778" i="7" s="1" a="1"/>
  <c r="K2778" i="7" s="1"/>
  <c r="H2778" i="7"/>
  <c r="I2778" i="7" s="1" a="1"/>
  <c r="I2778" i="7" s="1"/>
  <c r="F2778" i="7"/>
  <c r="G2778" i="7" s="1" a="1"/>
  <c r="G2778" i="7" s="1"/>
  <c r="D2778" i="7"/>
  <c r="E2778" i="7" s="1" a="1"/>
  <c r="E2778" i="7" s="1"/>
  <c r="B2778" i="7"/>
  <c r="C2778" i="7" s="1" a="1"/>
  <c r="C2778" i="7" s="1"/>
  <c r="N2777" i="7"/>
  <c r="O2777" i="7" s="1" a="1"/>
  <c r="O2777" i="7" s="1"/>
  <c r="L2777" i="7"/>
  <c r="M2777" i="7" s="1" a="1"/>
  <c r="M2777" i="7" s="1"/>
  <c r="J2777" i="7"/>
  <c r="K2777" i="7" s="1" a="1"/>
  <c r="K2777" i="7" s="1"/>
  <c r="H2777" i="7"/>
  <c r="I2777" i="7" s="1" a="1"/>
  <c r="I2777" i="7" s="1"/>
  <c r="F2777" i="7"/>
  <c r="G2777" i="7" s="1" a="1"/>
  <c r="G2777" i="7" s="1"/>
  <c r="D2777" i="7"/>
  <c r="E2777" i="7" s="1" a="1"/>
  <c r="E2777" i="7" s="1"/>
  <c r="B2777" i="7"/>
  <c r="C2777" i="7" s="1" a="1"/>
  <c r="C2777" i="7" s="1"/>
  <c r="N2776" i="7"/>
  <c r="O2776" i="7" s="1" a="1"/>
  <c r="O2776" i="7" s="1"/>
  <c r="L2776" i="7"/>
  <c r="M2776" i="7" s="1" a="1"/>
  <c r="M2776" i="7" s="1"/>
  <c r="J2776" i="7"/>
  <c r="K2776" i="7" s="1" a="1"/>
  <c r="K2776" i="7" s="1"/>
  <c r="H2776" i="7"/>
  <c r="I2776" i="7" s="1" a="1"/>
  <c r="I2776" i="7" s="1"/>
  <c r="F2776" i="7"/>
  <c r="G2776" i="7" s="1" a="1"/>
  <c r="G2776" i="7" s="1"/>
  <c r="D2776" i="7"/>
  <c r="E2776" i="7" s="1" a="1"/>
  <c r="E2776" i="7" s="1"/>
  <c r="B2776" i="7"/>
  <c r="C2776" i="7" s="1" a="1"/>
  <c r="C2776" i="7" s="1"/>
  <c r="N2775" i="7"/>
  <c r="O2775" i="7" s="1" a="1"/>
  <c r="O2775" i="7" s="1"/>
  <c r="L2775" i="7"/>
  <c r="M2775" i="7" s="1" a="1"/>
  <c r="M2775" i="7" s="1"/>
  <c r="J2775" i="7"/>
  <c r="K2775" i="7" s="1" a="1"/>
  <c r="K2775" i="7" s="1"/>
  <c r="H2775" i="7"/>
  <c r="I2775" i="7" s="1" a="1"/>
  <c r="I2775" i="7" s="1"/>
  <c r="F2775" i="7"/>
  <c r="G2775" i="7" s="1" a="1"/>
  <c r="G2775" i="7" s="1"/>
  <c r="D2775" i="7"/>
  <c r="E2775" i="7" s="1" a="1"/>
  <c r="E2775" i="7" s="1"/>
  <c r="B2775" i="7"/>
  <c r="C2775" i="7" s="1" a="1"/>
  <c r="C2775" i="7" s="1"/>
  <c r="N2774" i="7"/>
  <c r="O2774" i="7" s="1" a="1"/>
  <c r="O2774" i="7" s="1"/>
  <c r="L2774" i="7"/>
  <c r="M2774" i="7" s="1" a="1"/>
  <c r="M2774" i="7" s="1"/>
  <c r="J2774" i="7"/>
  <c r="K2774" i="7" s="1" a="1"/>
  <c r="K2774" i="7" s="1"/>
  <c r="H2774" i="7"/>
  <c r="I2774" i="7" s="1" a="1"/>
  <c r="I2774" i="7" s="1"/>
  <c r="F2774" i="7"/>
  <c r="G2774" i="7" s="1" a="1"/>
  <c r="G2774" i="7" s="1"/>
  <c r="D2774" i="7"/>
  <c r="E2774" i="7" s="1" a="1"/>
  <c r="E2774" i="7" s="1"/>
  <c r="B2774" i="7"/>
  <c r="C2774" i="7" s="1" a="1"/>
  <c r="C2774" i="7" s="1"/>
  <c r="N2773" i="7"/>
  <c r="O2773" i="7" s="1" a="1"/>
  <c r="O2773" i="7" s="1"/>
  <c r="L2773" i="7"/>
  <c r="M2773" i="7" s="1" a="1"/>
  <c r="M2773" i="7" s="1"/>
  <c r="J2773" i="7"/>
  <c r="K2773" i="7" s="1" a="1"/>
  <c r="K2773" i="7" s="1"/>
  <c r="H2773" i="7"/>
  <c r="I2773" i="7" s="1" a="1"/>
  <c r="I2773" i="7" s="1"/>
  <c r="F2773" i="7"/>
  <c r="G2773" i="7" s="1" a="1"/>
  <c r="G2773" i="7" s="1"/>
  <c r="D2773" i="7"/>
  <c r="E2773" i="7" s="1" a="1"/>
  <c r="E2773" i="7" s="1"/>
  <c r="B2773" i="7"/>
  <c r="C2773" i="7" s="1" a="1"/>
  <c r="C2773" i="7" s="1"/>
  <c r="N2772" i="7"/>
  <c r="O2772" i="7" s="1" a="1"/>
  <c r="O2772" i="7" s="1"/>
  <c r="L2772" i="7"/>
  <c r="M2772" i="7" s="1" a="1"/>
  <c r="M2772" i="7" s="1"/>
  <c r="J2772" i="7"/>
  <c r="K2772" i="7" s="1" a="1"/>
  <c r="K2772" i="7" s="1"/>
  <c r="H2772" i="7"/>
  <c r="I2772" i="7" s="1" a="1"/>
  <c r="I2772" i="7" s="1"/>
  <c r="F2772" i="7"/>
  <c r="G2772" i="7" s="1" a="1"/>
  <c r="G2772" i="7" s="1"/>
  <c r="D2772" i="7"/>
  <c r="E2772" i="7" s="1" a="1"/>
  <c r="E2772" i="7" s="1"/>
  <c r="B2772" i="7"/>
  <c r="C2772" i="7" s="1" a="1"/>
  <c r="C2772" i="7" s="1"/>
  <c r="N2771" i="7"/>
  <c r="O2771" i="7" s="1" a="1"/>
  <c r="O2771" i="7" s="1"/>
  <c r="L2771" i="7"/>
  <c r="M2771" i="7" s="1" a="1"/>
  <c r="M2771" i="7" s="1"/>
  <c r="J2771" i="7"/>
  <c r="K2771" i="7" s="1" a="1"/>
  <c r="K2771" i="7" s="1"/>
  <c r="H2771" i="7"/>
  <c r="I2771" i="7" s="1" a="1"/>
  <c r="I2771" i="7" s="1"/>
  <c r="F2771" i="7"/>
  <c r="G2771" i="7" s="1" a="1"/>
  <c r="G2771" i="7" s="1"/>
  <c r="D2771" i="7"/>
  <c r="E2771" i="7" s="1" a="1"/>
  <c r="E2771" i="7" s="1"/>
  <c r="B2771" i="7"/>
  <c r="C2771" i="7" s="1" a="1"/>
  <c r="C2771" i="7" s="1"/>
  <c r="N2770" i="7"/>
  <c r="O2770" i="7" s="1" a="1"/>
  <c r="O2770" i="7" s="1"/>
  <c r="L2770" i="7"/>
  <c r="M2770" i="7" s="1" a="1"/>
  <c r="M2770" i="7" s="1"/>
  <c r="J2770" i="7"/>
  <c r="K2770" i="7" s="1" a="1"/>
  <c r="K2770" i="7" s="1"/>
  <c r="H2770" i="7"/>
  <c r="I2770" i="7" s="1" a="1"/>
  <c r="I2770" i="7" s="1"/>
  <c r="F2770" i="7"/>
  <c r="G2770" i="7" s="1" a="1"/>
  <c r="G2770" i="7" s="1"/>
  <c r="D2770" i="7"/>
  <c r="E2770" i="7" s="1" a="1"/>
  <c r="E2770" i="7" s="1"/>
  <c r="B2770" i="7"/>
  <c r="C2770" i="7" s="1" a="1"/>
  <c r="C2770" i="7" s="1"/>
  <c r="N2769" i="7"/>
  <c r="O2769" i="7" s="1" a="1"/>
  <c r="O2769" i="7" s="1"/>
  <c r="L2769" i="7"/>
  <c r="M2769" i="7" s="1" a="1"/>
  <c r="M2769" i="7" s="1"/>
  <c r="J2769" i="7"/>
  <c r="K2769" i="7" s="1" a="1"/>
  <c r="K2769" i="7" s="1"/>
  <c r="H2769" i="7"/>
  <c r="I2769" i="7" s="1" a="1"/>
  <c r="I2769" i="7" s="1"/>
  <c r="F2769" i="7"/>
  <c r="G2769" i="7" s="1" a="1"/>
  <c r="G2769" i="7" s="1"/>
  <c r="D2769" i="7"/>
  <c r="E2769" i="7" s="1" a="1"/>
  <c r="E2769" i="7" s="1"/>
  <c r="B2769" i="7"/>
  <c r="C2769" i="7" s="1" a="1"/>
  <c r="C2769" i="7" s="1"/>
  <c r="N2768" i="7"/>
  <c r="O2768" i="7" s="1" a="1"/>
  <c r="O2768" i="7" s="1"/>
  <c r="L2768" i="7"/>
  <c r="M2768" i="7" s="1" a="1"/>
  <c r="M2768" i="7" s="1"/>
  <c r="J2768" i="7"/>
  <c r="K2768" i="7" s="1" a="1"/>
  <c r="K2768" i="7" s="1"/>
  <c r="H2768" i="7"/>
  <c r="I2768" i="7" s="1" a="1"/>
  <c r="I2768" i="7" s="1"/>
  <c r="F2768" i="7"/>
  <c r="G2768" i="7" s="1" a="1"/>
  <c r="G2768" i="7" s="1"/>
  <c r="D2768" i="7"/>
  <c r="E2768" i="7" s="1" a="1"/>
  <c r="E2768" i="7" s="1"/>
  <c r="B2768" i="7"/>
  <c r="C2768" i="7" s="1" a="1"/>
  <c r="C2768" i="7" s="1"/>
  <c r="N2767" i="7"/>
  <c r="O2767" i="7" s="1" a="1"/>
  <c r="O2767" i="7" s="1"/>
  <c r="L2767" i="7"/>
  <c r="M2767" i="7" s="1" a="1"/>
  <c r="M2767" i="7" s="1"/>
  <c r="J2767" i="7"/>
  <c r="K2767" i="7" s="1" a="1"/>
  <c r="K2767" i="7" s="1"/>
  <c r="H2767" i="7"/>
  <c r="I2767" i="7" s="1" a="1"/>
  <c r="I2767" i="7" s="1"/>
  <c r="F2767" i="7"/>
  <c r="G2767" i="7" s="1" a="1"/>
  <c r="G2767" i="7" s="1"/>
  <c r="D2767" i="7"/>
  <c r="E2767" i="7" s="1" a="1"/>
  <c r="E2767" i="7" s="1"/>
  <c r="B2767" i="7"/>
  <c r="C2767" i="7" s="1" a="1"/>
  <c r="C2767" i="7" s="1"/>
  <c r="N2766" i="7"/>
  <c r="O2766" i="7" s="1" a="1"/>
  <c r="O2766" i="7" s="1"/>
  <c r="L2766" i="7"/>
  <c r="M2766" i="7" s="1" a="1"/>
  <c r="M2766" i="7" s="1"/>
  <c r="J2766" i="7"/>
  <c r="K2766" i="7" s="1" a="1"/>
  <c r="K2766" i="7" s="1"/>
  <c r="H2766" i="7"/>
  <c r="I2766" i="7" s="1" a="1"/>
  <c r="I2766" i="7" s="1"/>
  <c r="F2766" i="7"/>
  <c r="G2766" i="7" s="1" a="1"/>
  <c r="G2766" i="7" s="1"/>
  <c r="D2766" i="7"/>
  <c r="E2766" i="7" s="1" a="1"/>
  <c r="E2766" i="7" s="1"/>
  <c r="B2766" i="7"/>
  <c r="C2766" i="7" s="1" a="1"/>
  <c r="C2766" i="7" s="1"/>
  <c r="N2765" i="7"/>
  <c r="O2765" i="7" s="1" a="1"/>
  <c r="O2765" i="7" s="1"/>
  <c r="L2765" i="7"/>
  <c r="M2765" i="7" s="1" a="1"/>
  <c r="M2765" i="7" s="1"/>
  <c r="J2765" i="7"/>
  <c r="K2765" i="7" s="1" a="1"/>
  <c r="K2765" i="7" s="1"/>
  <c r="H2765" i="7"/>
  <c r="I2765" i="7" s="1" a="1"/>
  <c r="I2765" i="7" s="1"/>
  <c r="F2765" i="7"/>
  <c r="G2765" i="7" s="1" a="1"/>
  <c r="G2765" i="7" s="1"/>
  <c r="D2765" i="7"/>
  <c r="E2765" i="7" s="1" a="1"/>
  <c r="E2765" i="7" s="1"/>
  <c r="B2765" i="7"/>
  <c r="C2765" i="7" s="1" a="1"/>
  <c r="C2765" i="7" s="1"/>
  <c r="N2764" i="7"/>
  <c r="O2764" i="7" s="1" a="1"/>
  <c r="O2764" i="7" s="1"/>
  <c r="L2764" i="7"/>
  <c r="M2764" i="7" s="1" a="1"/>
  <c r="M2764" i="7" s="1"/>
  <c r="J2764" i="7"/>
  <c r="K2764" i="7" s="1" a="1"/>
  <c r="K2764" i="7" s="1"/>
  <c r="H2764" i="7"/>
  <c r="I2764" i="7" s="1" a="1"/>
  <c r="I2764" i="7" s="1"/>
  <c r="F2764" i="7"/>
  <c r="G2764" i="7" s="1" a="1"/>
  <c r="G2764" i="7" s="1"/>
  <c r="D2764" i="7"/>
  <c r="E2764" i="7" s="1" a="1"/>
  <c r="E2764" i="7" s="1"/>
  <c r="B2764" i="7"/>
  <c r="C2764" i="7" s="1" a="1"/>
  <c r="C2764" i="7" s="1"/>
  <c r="N2763" i="7"/>
  <c r="O2763" i="7" s="1" a="1"/>
  <c r="O2763" i="7" s="1"/>
  <c r="L2763" i="7"/>
  <c r="M2763" i="7" s="1" a="1"/>
  <c r="M2763" i="7" s="1"/>
  <c r="J2763" i="7"/>
  <c r="K2763" i="7" s="1" a="1"/>
  <c r="K2763" i="7" s="1"/>
  <c r="H2763" i="7"/>
  <c r="I2763" i="7" s="1" a="1"/>
  <c r="I2763" i="7" s="1"/>
  <c r="F2763" i="7"/>
  <c r="G2763" i="7" s="1" a="1"/>
  <c r="G2763" i="7" s="1"/>
  <c r="D2763" i="7"/>
  <c r="E2763" i="7" s="1" a="1"/>
  <c r="E2763" i="7" s="1"/>
  <c r="B2763" i="7"/>
  <c r="C2763" i="7" s="1" a="1"/>
  <c r="C2763" i="7" s="1"/>
  <c r="N2762" i="7"/>
  <c r="O2762" i="7" s="1" a="1"/>
  <c r="O2762" i="7" s="1"/>
  <c r="L2762" i="7"/>
  <c r="M2762" i="7" s="1" a="1"/>
  <c r="M2762" i="7" s="1"/>
  <c r="J2762" i="7"/>
  <c r="K2762" i="7" s="1" a="1"/>
  <c r="K2762" i="7" s="1"/>
  <c r="H2762" i="7"/>
  <c r="I2762" i="7" s="1" a="1"/>
  <c r="I2762" i="7" s="1"/>
  <c r="F2762" i="7"/>
  <c r="G2762" i="7" s="1" a="1"/>
  <c r="G2762" i="7" s="1"/>
  <c r="D2762" i="7"/>
  <c r="E2762" i="7" s="1" a="1"/>
  <c r="E2762" i="7" s="1"/>
  <c r="B2762" i="7"/>
  <c r="C2762" i="7" s="1" a="1"/>
  <c r="C2762" i="7" s="1"/>
  <c r="N2761" i="7"/>
  <c r="O2761" i="7" s="1" a="1"/>
  <c r="O2761" i="7" s="1"/>
  <c r="L2761" i="7"/>
  <c r="M2761" i="7" s="1" a="1"/>
  <c r="M2761" i="7" s="1"/>
  <c r="J2761" i="7"/>
  <c r="K2761" i="7" s="1" a="1"/>
  <c r="K2761" i="7" s="1"/>
  <c r="H2761" i="7"/>
  <c r="I2761" i="7" s="1" a="1"/>
  <c r="I2761" i="7" s="1"/>
  <c r="F2761" i="7"/>
  <c r="G2761" i="7" s="1" a="1"/>
  <c r="G2761" i="7" s="1"/>
  <c r="D2761" i="7"/>
  <c r="E2761" i="7" s="1" a="1"/>
  <c r="E2761" i="7" s="1"/>
  <c r="B2761" i="7"/>
  <c r="C2761" i="7" s="1" a="1"/>
  <c r="C2761" i="7" s="1"/>
  <c r="N2760" i="7"/>
  <c r="O2760" i="7" s="1" a="1"/>
  <c r="O2760" i="7" s="1"/>
  <c r="L2760" i="7"/>
  <c r="M2760" i="7" s="1" a="1"/>
  <c r="M2760" i="7" s="1"/>
  <c r="J2760" i="7"/>
  <c r="K2760" i="7" s="1" a="1"/>
  <c r="K2760" i="7" s="1"/>
  <c r="H2760" i="7"/>
  <c r="I2760" i="7" s="1" a="1"/>
  <c r="I2760" i="7" s="1"/>
  <c r="F2760" i="7"/>
  <c r="G2760" i="7" s="1" a="1"/>
  <c r="G2760" i="7" s="1"/>
  <c r="D2760" i="7"/>
  <c r="E2760" i="7" s="1" a="1"/>
  <c r="E2760" i="7" s="1"/>
  <c r="B2760" i="7"/>
  <c r="C2760" i="7" s="1" a="1"/>
  <c r="C2760" i="7" s="1"/>
  <c r="N2759" i="7"/>
  <c r="O2759" i="7" s="1" a="1"/>
  <c r="O2759" i="7" s="1"/>
  <c r="L2759" i="7"/>
  <c r="M2759" i="7" s="1" a="1"/>
  <c r="M2759" i="7" s="1"/>
  <c r="J2759" i="7"/>
  <c r="K2759" i="7" s="1" a="1"/>
  <c r="K2759" i="7" s="1"/>
  <c r="H2759" i="7"/>
  <c r="I2759" i="7" s="1" a="1"/>
  <c r="I2759" i="7" s="1"/>
  <c r="F2759" i="7"/>
  <c r="G2759" i="7" s="1" a="1"/>
  <c r="G2759" i="7" s="1"/>
  <c r="D2759" i="7"/>
  <c r="E2759" i="7" s="1" a="1"/>
  <c r="E2759" i="7" s="1"/>
  <c r="B2759" i="7"/>
  <c r="C2759" i="7" s="1" a="1"/>
  <c r="C2759" i="7" s="1"/>
  <c r="N2758" i="7"/>
  <c r="O2758" i="7" s="1" a="1"/>
  <c r="O2758" i="7" s="1"/>
  <c r="L2758" i="7"/>
  <c r="M2758" i="7" s="1" a="1"/>
  <c r="M2758" i="7" s="1"/>
  <c r="J2758" i="7"/>
  <c r="K2758" i="7" s="1" a="1"/>
  <c r="K2758" i="7" s="1"/>
  <c r="H2758" i="7"/>
  <c r="I2758" i="7" s="1" a="1"/>
  <c r="I2758" i="7" s="1"/>
  <c r="F2758" i="7"/>
  <c r="G2758" i="7" s="1" a="1"/>
  <c r="G2758" i="7" s="1"/>
  <c r="D2758" i="7"/>
  <c r="E2758" i="7" s="1" a="1"/>
  <c r="E2758" i="7" s="1"/>
  <c r="B2758" i="7"/>
  <c r="C2758" i="7" s="1" a="1"/>
  <c r="C2758" i="7" s="1"/>
  <c r="N2757" i="7"/>
  <c r="O2757" i="7" s="1" a="1"/>
  <c r="O2757" i="7" s="1"/>
  <c r="L2757" i="7"/>
  <c r="M2757" i="7" s="1" a="1"/>
  <c r="M2757" i="7" s="1"/>
  <c r="J2757" i="7"/>
  <c r="K2757" i="7" s="1" a="1"/>
  <c r="K2757" i="7" s="1"/>
  <c r="H2757" i="7"/>
  <c r="I2757" i="7" s="1" a="1"/>
  <c r="I2757" i="7" s="1"/>
  <c r="F2757" i="7"/>
  <c r="G2757" i="7" s="1" a="1"/>
  <c r="G2757" i="7" s="1"/>
  <c r="D2757" i="7"/>
  <c r="E2757" i="7" s="1" a="1"/>
  <c r="E2757" i="7" s="1"/>
  <c r="B2757" i="7"/>
  <c r="C2757" i="7" s="1" a="1"/>
  <c r="C2757" i="7" s="1"/>
  <c r="N2756" i="7"/>
  <c r="O2756" i="7" s="1" a="1"/>
  <c r="O2756" i="7" s="1"/>
  <c r="L2756" i="7"/>
  <c r="M2756" i="7" s="1" a="1"/>
  <c r="M2756" i="7" s="1"/>
  <c r="J2756" i="7"/>
  <c r="K2756" i="7" s="1" a="1"/>
  <c r="K2756" i="7" s="1"/>
  <c r="H2756" i="7"/>
  <c r="I2756" i="7" s="1" a="1"/>
  <c r="I2756" i="7" s="1"/>
  <c r="F2756" i="7"/>
  <c r="G2756" i="7" s="1" a="1"/>
  <c r="G2756" i="7" s="1"/>
  <c r="D2756" i="7"/>
  <c r="E2756" i="7" s="1" a="1"/>
  <c r="E2756" i="7" s="1"/>
  <c r="B2756" i="7"/>
  <c r="C2756" i="7" s="1" a="1"/>
  <c r="C2756" i="7" s="1"/>
  <c r="N2755" i="7"/>
  <c r="O2755" i="7" s="1" a="1"/>
  <c r="O2755" i="7" s="1"/>
  <c r="L2755" i="7"/>
  <c r="M2755" i="7" s="1" a="1"/>
  <c r="M2755" i="7" s="1"/>
  <c r="J2755" i="7"/>
  <c r="K2755" i="7" s="1" a="1"/>
  <c r="K2755" i="7" s="1"/>
  <c r="H2755" i="7"/>
  <c r="I2755" i="7" s="1" a="1"/>
  <c r="I2755" i="7" s="1"/>
  <c r="F2755" i="7"/>
  <c r="G2755" i="7" s="1" a="1"/>
  <c r="G2755" i="7" s="1"/>
  <c r="D2755" i="7"/>
  <c r="E2755" i="7" s="1" a="1"/>
  <c r="E2755" i="7" s="1"/>
  <c r="B2755" i="7"/>
  <c r="C2755" i="7" s="1" a="1"/>
  <c r="C2755" i="7" s="1"/>
  <c r="N2754" i="7"/>
  <c r="O2754" i="7" s="1" a="1"/>
  <c r="O2754" i="7" s="1"/>
  <c r="L2754" i="7"/>
  <c r="M2754" i="7" s="1" a="1"/>
  <c r="M2754" i="7" s="1"/>
  <c r="J2754" i="7"/>
  <c r="K2754" i="7" s="1" a="1"/>
  <c r="K2754" i="7" s="1"/>
  <c r="H2754" i="7"/>
  <c r="I2754" i="7" s="1" a="1"/>
  <c r="I2754" i="7" s="1"/>
  <c r="F2754" i="7"/>
  <c r="G2754" i="7" s="1" a="1"/>
  <c r="G2754" i="7" s="1"/>
  <c r="D2754" i="7"/>
  <c r="E2754" i="7" s="1" a="1"/>
  <c r="E2754" i="7" s="1"/>
  <c r="B2754" i="7"/>
  <c r="C2754" i="7" s="1" a="1"/>
  <c r="C2754" i="7" s="1"/>
  <c r="N2753" i="7"/>
  <c r="O2753" i="7" s="1" a="1"/>
  <c r="O2753" i="7" s="1"/>
  <c r="L2753" i="7"/>
  <c r="M2753" i="7" s="1" a="1"/>
  <c r="M2753" i="7" s="1"/>
  <c r="J2753" i="7"/>
  <c r="K2753" i="7" s="1" a="1"/>
  <c r="K2753" i="7" s="1"/>
  <c r="H2753" i="7"/>
  <c r="I2753" i="7" s="1" a="1"/>
  <c r="I2753" i="7" s="1"/>
  <c r="F2753" i="7"/>
  <c r="G2753" i="7" s="1" a="1"/>
  <c r="G2753" i="7" s="1"/>
  <c r="D2753" i="7"/>
  <c r="E2753" i="7" s="1" a="1"/>
  <c r="E2753" i="7" s="1"/>
  <c r="B2753" i="7"/>
  <c r="C2753" i="7" s="1" a="1"/>
  <c r="C2753" i="7" s="1"/>
  <c r="N2752" i="7"/>
  <c r="O2752" i="7" s="1" a="1"/>
  <c r="O2752" i="7" s="1"/>
  <c r="L2752" i="7"/>
  <c r="M2752" i="7" s="1" a="1"/>
  <c r="M2752" i="7" s="1"/>
  <c r="J2752" i="7"/>
  <c r="K2752" i="7" s="1" a="1"/>
  <c r="K2752" i="7" s="1"/>
  <c r="H2752" i="7"/>
  <c r="I2752" i="7" s="1" a="1"/>
  <c r="I2752" i="7" s="1"/>
  <c r="F2752" i="7"/>
  <c r="G2752" i="7" s="1" a="1"/>
  <c r="G2752" i="7" s="1"/>
  <c r="D2752" i="7"/>
  <c r="E2752" i="7" s="1" a="1"/>
  <c r="E2752" i="7" s="1"/>
  <c r="B2752" i="7"/>
  <c r="C2752" i="7" s="1" a="1"/>
  <c r="C2752" i="7" s="1"/>
  <c r="N2751" i="7"/>
  <c r="O2751" i="7" s="1" a="1"/>
  <c r="O2751" i="7" s="1"/>
  <c r="L2751" i="7"/>
  <c r="M2751" i="7" s="1" a="1"/>
  <c r="M2751" i="7" s="1"/>
  <c r="J2751" i="7"/>
  <c r="K2751" i="7" s="1" a="1"/>
  <c r="K2751" i="7" s="1"/>
  <c r="H2751" i="7"/>
  <c r="I2751" i="7" s="1" a="1"/>
  <c r="I2751" i="7" s="1"/>
  <c r="F2751" i="7"/>
  <c r="G2751" i="7" s="1" a="1"/>
  <c r="G2751" i="7" s="1"/>
  <c r="D2751" i="7"/>
  <c r="E2751" i="7" s="1" a="1"/>
  <c r="E2751" i="7" s="1"/>
  <c r="B2751" i="7"/>
  <c r="C2751" i="7" s="1" a="1"/>
  <c r="C2751" i="7" s="1"/>
  <c r="N2750" i="7"/>
  <c r="O2750" i="7" s="1" a="1"/>
  <c r="O2750" i="7" s="1"/>
  <c r="L2750" i="7"/>
  <c r="M2750" i="7" s="1" a="1"/>
  <c r="M2750" i="7" s="1"/>
  <c r="J2750" i="7"/>
  <c r="K2750" i="7" s="1" a="1"/>
  <c r="K2750" i="7" s="1"/>
  <c r="H2750" i="7"/>
  <c r="I2750" i="7" s="1" a="1"/>
  <c r="I2750" i="7" s="1"/>
  <c r="F2750" i="7"/>
  <c r="G2750" i="7" s="1" a="1"/>
  <c r="G2750" i="7" s="1"/>
  <c r="D2750" i="7"/>
  <c r="E2750" i="7" s="1" a="1"/>
  <c r="E2750" i="7" s="1"/>
  <c r="B2750" i="7"/>
  <c r="C2750" i="7" s="1" a="1"/>
  <c r="C2750" i="7" s="1"/>
  <c r="N2749" i="7"/>
  <c r="O2749" i="7" s="1" a="1"/>
  <c r="O2749" i="7" s="1"/>
  <c r="L2749" i="7"/>
  <c r="M2749" i="7" s="1" a="1"/>
  <c r="M2749" i="7" s="1"/>
  <c r="J2749" i="7"/>
  <c r="K2749" i="7" s="1" a="1"/>
  <c r="K2749" i="7" s="1"/>
  <c r="H2749" i="7"/>
  <c r="I2749" i="7" s="1" a="1"/>
  <c r="I2749" i="7" s="1"/>
  <c r="F2749" i="7"/>
  <c r="G2749" i="7" s="1" a="1"/>
  <c r="G2749" i="7" s="1"/>
  <c r="D2749" i="7"/>
  <c r="E2749" i="7" s="1" a="1"/>
  <c r="E2749" i="7" s="1"/>
  <c r="B2749" i="7"/>
  <c r="C2749" i="7" s="1" a="1"/>
  <c r="C2749" i="7" s="1"/>
  <c r="N2748" i="7"/>
  <c r="O2748" i="7" s="1" a="1"/>
  <c r="O2748" i="7" s="1"/>
  <c r="L2748" i="7"/>
  <c r="M2748" i="7" s="1" a="1"/>
  <c r="M2748" i="7" s="1"/>
  <c r="J2748" i="7"/>
  <c r="K2748" i="7" s="1" a="1"/>
  <c r="K2748" i="7" s="1"/>
  <c r="H2748" i="7"/>
  <c r="I2748" i="7" s="1" a="1"/>
  <c r="I2748" i="7" s="1"/>
  <c r="F2748" i="7"/>
  <c r="G2748" i="7" s="1" a="1"/>
  <c r="G2748" i="7" s="1"/>
  <c r="D2748" i="7"/>
  <c r="E2748" i="7" s="1" a="1"/>
  <c r="E2748" i="7" s="1"/>
  <c r="B2748" i="7"/>
  <c r="C2748" i="7" s="1" a="1"/>
  <c r="C2748" i="7" s="1"/>
  <c r="N2747" i="7"/>
  <c r="O2747" i="7" s="1" a="1"/>
  <c r="O2747" i="7" s="1"/>
  <c r="L2747" i="7"/>
  <c r="M2747" i="7" s="1" a="1"/>
  <c r="M2747" i="7" s="1"/>
  <c r="J2747" i="7"/>
  <c r="K2747" i="7" s="1" a="1"/>
  <c r="K2747" i="7" s="1"/>
  <c r="H2747" i="7"/>
  <c r="I2747" i="7" s="1" a="1"/>
  <c r="I2747" i="7" s="1"/>
  <c r="F2747" i="7"/>
  <c r="G2747" i="7" s="1" a="1"/>
  <c r="G2747" i="7" s="1"/>
  <c r="D2747" i="7"/>
  <c r="E2747" i="7" s="1" a="1"/>
  <c r="E2747" i="7" s="1"/>
  <c r="B2747" i="7"/>
  <c r="C2747" i="7" s="1" a="1"/>
  <c r="C2747" i="7" s="1"/>
  <c r="N2746" i="7"/>
  <c r="O2746" i="7" s="1" a="1"/>
  <c r="O2746" i="7" s="1"/>
  <c r="L2746" i="7"/>
  <c r="M2746" i="7" s="1" a="1"/>
  <c r="M2746" i="7" s="1"/>
  <c r="J2746" i="7"/>
  <c r="K2746" i="7" s="1" a="1"/>
  <c r="K2746" i="7" s="1"/>
  <c r="H2746" i="7"/>
  <c r="I2746" i="7" s="1" a="1"/>
  <c r="I2746" i="7" s="1"/>
  <c r="F2746" i="7"/>
  <c r="G2746" i="7" s="1" a="1"/>
  <c r="G2746" i="7" s="1"/>
  <c r="D2746" i="7"/>
  <c r="E2746" i="7" s="1" a="1"/>
  <c r="E2746" i="7" s="1"/>
  <c r="B2746" i="7"/>
  <c r="C2746" i="7" s="1" a="1"/>
  <c r="C2746" i="7" s="1"/>
  <c r="N2745" i="7"/>
  <c r="O2745" i="7" s="1" a="1"/>
  <c r="O2745" i="7" s="1"/>
  <c r="L2745" i="7"/>
  <c r="M2745" i="7" s="1" a="1"/>
  <c r="M2745" i="7" s="1"/>
  <c r="J2745" i="7"/>
  <c r="K2745" i="7" s="1" a="1"/>
  <c r="K2745" i="7" s="1"/>
  <c r="H2745" i="7"/>
  <c r="I2745" i="7" s="1" a="1"/>
  <c r="I2745" i="7" s="1"/>
  <c r="F2745" i="7"/>
  <c r="G2745" i="7" s="1" a="1"/>
  <c r="G2745" i="7" s="1"/>
  <c r="D2745" i="7"/>
  <c r="E2745" i="7" s="1" a="1"/>
  <c r="E2745" i="7" s="1"/>
  <c r="B2745" i="7"/>
  <c r="C2745" i="7" s="1" a="1"/>
  <c r="C2745" i="7" s="1"/>
  <c r="N2744" i="7"/>
  <c r="O2744" i="7" s="1" a="1"/>
  <c r="O2744" i="7" s="1"/>
  <c r="L2744" i="7"/>
  <c r="M2744" i="7" s="1" a="1"/>
  <c r="M2744" i="7" s="1"/>
  <c r="J2744" i="7"/>
  <c r="K2744" i="7" s="1" a="1"/>
  <c r="K2744" i="7" s="1"/>
  <c r="H2744" i="7"/>
  <c r="I2744" i="7" s="1" a="1"/>
  <c r="I2744" i="7" s="1"/>
  <c r="F2744" i="7"/>
  <c r="G2744" i="7" s="1" a="1"/>
  <c r="G2744" i="7" s="1"/>
  <c r="D2744" i="7"/>
  <c r="E2744" i="7" s="1" a="1"/>
  <c r="E2744" i="7" s="1"/>
  <c r="B2744" i="7"/>
  <c r="C2744" i="7" s="1" a="1"/>
  <c r="C2744" i="7" s="1"/>
  <c r="N2743" i="7"/>
  <c r="O2743" i="7" s="1" a="1"/>
  <c r="O2743" i="7" s="1"/>
  <c r="L2743" i="7"/>
  <c r="M2743" i="7" s="1" a="1"/>
  <c r="M2743" i="7" s="1"/>
  <c r="J2743" i="7"/>
  <c r="K2743" i="7" s="1" a="1"/>
  <c r="K2743" i="7" s="1"/>
  <c r="H2743" i="7"/>
  <c r="I2743" i="7" s="1" a="1"/>
  <c r="I2743" i="7" s="1"/>
  <c r="F2743" i="7"/>
  <c r="G2743" i="7" s="1" a="1"/>
  <c r="G2743" i="7" s="1"/>
  <c r="D2743" i="7"/>
  <c r="E2743" i="7" s="1" a="1"/>
  <c r="E2743" i="7" s="1"/>
  <c r="B2743" i="7"/>
  <c r="C2743" i="7" s="1" a="1"/>
  <c r="C2743" i="7" s="1"/>
  <c r="N2742" i="7"/>
  <c r="O2742" i="7" s="1" a="1"/>
  <c r="O2742" i="7" s="1"/>
  <c r="L2742" i="7"/>
  <c r="M2742" i="7" s="1" a="1"/>
  <c r="M2742" i="7" s="1"/>
  <c r="J2742" i="7"/>
  <c r="K2742" i="7" s="1" a="1"/>
  <c r="K2742" i="7" s="1"/>
  <c r="H2742" i="7"/>
  <c r="I2742" i="7" s="1" a="1"/>
  <c r="I2742" i="7" s="1"/>
  <c r="F2742" i="7"/>
  <c r="G2742" i="7" s="1" a="1"/>
  <c r="G2742" i="7" s="1"/>
  <c r="D2742" i="7"/>
  <c r="E2742" i="7" s="1" a="1"/>
  <c r="E2742" i="7" s="1"/>
  <c r="B2742" i="7"/>
  <c r="C2742" i="7" s="1" a="1"/>
  <c r="C2742" i="7" s="1"/>
  <c r="N2741" i="7"/>
  <c r="O2741" i="7" s="1" a="1"/>
  <c r="O2741" i="7" s="1"/>
  <c r="L2741" i="7"/>
  <c r="M2741" i="7" s="1" a="1"/>
  <c r="M2741" i="7" s="1"/>
  <c r="J2741" i="7"/>
  <c r="K2741" i="7" s="1" a="1"/>
  <c r="K2741" i="7" s="1"/>
  <c r="H2741" i="7"/>
  <c r="I2741" i="7" s="1" a="1"/>
  <c r="I2741" i="7" s="1"/>
  <c r="F2741" i="7"/>
  <c r="G2741" i="7" s="1" a="1"/>
  <c r="G2741" i="7" s="1"/>
  <c r="D2741" i="7"/>
  <c r="E2741" i="7" s="1" a="1"/>
  <c r="E2741" i="7" s="1"/>
  <c r="B2741" i="7"/>
  <c r="C2741" i="7" s="1" a="1"/>
  <c r="C2741" i="7" s="1"/>
  <c r="N2740" i="7"/>
  <c r="O2740" i="7" s="1" a="1"/>
  <c r="O2740" i="7" s="1"/>
  <c r="L2740" i="7"/>
  <c r="M2740" i="7" s="1" a="1"/>
  <c r="M2740" i="7" s="1"/>
  <c r="J2740" i="7"/>
  <c r="K2740" i="7" s="1" a="1"/>
  <c r="K2740" i="7" s="1"/>
  <c r="H2740" i="7"/>
  <c r="I2740" i="7" s="1" a="1"/>
  <c r="I2740" i="7" s="1"/>
  <c r="F2740" i="7"/>
  <c r="G2740" i="7" s="1" a="1"/>
  <c r="G2740" i="7" s="1"/>
  <c r="D2740" i="7"/>
  <c r="E2740" i="7" s="1" a="1"/>
  <c r="E2740" i="7" s="1"/>
  <c r="B2740" i="7"/>
  <c r="C2740" i="7" s="1" a="1"/>
  <c r="C2740" i="7" s="1"/>
  <c r="N2739" i="7"/>
  <c r="O2739" i="7" s="1" a="1"/>
  <c r="O2739" i="7" s="1"/>
  <c r="L2739" i="7"/>
  <c r="M2739" i="7" s="1" a="1"/>
  <c r="M2739" i="7" s="1"/>
  <c r="J2739" i="7"/>
  <c r="K2739" i="7" s="1" a="1"/>
  <c r="K2739" i="7" s="1"/>
  <c r="H2739" i="7"/>
  <c r="I2739" i="7" s="1" a="1"/>
  <c r="I2739" i="7" s="1"/>
  <c r="F2739" i="7"/>
  <c r="G2739" i="7" s="1" a="1"/>
  <c r="G2739" i="7" s="1"/>
  <c r="D2739" i="7"/>
  <c r="E2739" i="7" s="1" a="1"/>
  <c r="E2739" i="7" s="1"/>
  <c r="B2739" i="7"/>
  <c r="C2739" i="7" s="1" a="1"/>
  <c r="C2739" i="7" s="1"/>
  <c r="N2738" i="7"/>
  <c r="O2738" i="7" s="1" a="1"/>
  <c r="O2738" i="7" s="1"/>
  <c r="L2738" i="7"/>
  <c r="M2738" i="7" s="1" a="1"/>
  <c r="M2738" i="7" s="1"/>
  <c r="J2738" i="7"/>
  <c r="K2738" i="7" s="1" a="1"/>
  <c r="K2738" i="7" s="1"/>
  <c r="H2738" i="7"/>
  <c r="I2738" i="7" s="1" a="1"/>
  <c r="I2738" i="7" s="1"/>
  <c r="F2738" i="7"/>
  <c r="G2738" i="7" s="1" a="1"/>
  <c r="G2738" i="7" s="1"/>
  <c r="D2738" i="7"/>
  <c r="E2738" i="7" s="1" a="1"/>
  <c r="E2738" i="7" s="1"/>
  <c r="B2738" i="7"/>
  <c r="C2738" i="7" s="1" a="1"/>
  <c r="C2738" i="7" s="1"/>
  <c r="N2737" i="7"/>
  <c r="O2737" i="7" s="1" a="1"/>
  <c r="O2737" i="7" s="1"/>
  <c r="L2737" i="7"/>
  <c r="M2737" i="7" s="1" a="1"/>
  <c r="M2737" i="7" s="1"/>
  <c r="J2737" i="7"/>
  <c r="K2737" i="7" s="1" a="1"/>
  <c r="K2737" i="7" s="1"/>
  <c r="H2737" i="7"/>
  <c r="I2737" i="7" s="1" a="1"/>
  <c r="I2737" i="7" s="1"/>
  <c r="F2737" i="7"/>
  <c r="G2737" i="7" s="1" a="1"/>
  <c r="G2737" i="7" s="1"/>
  <c r="D2737" i="7"/>
  <c r="E2737" i="7" s="1" a="1"/>
  <c r="E2737" i="7" s="1"/>
  <c r="B2737" i="7"/>
  <c r="C2737" i="7" s="1" a="1"/>
  <c r="C2737" i="7" s="1"/>
  <c r="N2736" i="7"/>
  <c r="O2736" i="7" s="1" a="1"/>
  <c r="O2736" i="7" s="1"/>
  <c r="L2736" i="7"/>
  <c r="M2736" i="7" s="1" a="1"/>
  <c r="M2736" i="7" s="1"/>
  <c r="J2736" i="7"/>
  <c r="K2736" i="7" s="1" a="1"/>
  <c r="K2736" i="7" s="1"/>
  <c r="H2736" i="7"/>
  <c r="I2736" i="7" s="1" a="1"/>
  <c r="I2736" i="7" s="1"/>
  <c r="F2736" i="7"/>
  <c r="G2736" i="7" s="1" a="1"/>
  <c r="G2736" i="7" s="1"/>
  <c r="D2736" i="7"/>
  <c r="E2736" i="7" s="1" a="1"/>
  <c r="E2736" i="7" s="1"/>
  <c r="B2736" i="7"/>
  <c r="C2736" i="7" s="1" a="1"/>
  <c r="C2736" i="7" s="1"/>
  <c r="N2735" i="7"/>
  <c r="O2735" i="7" s="1" a="1"/>
  <c r="O2735" i="7" s="1"/>
  <c r="L2735" i="7"/>
  <c r="M2735" i="7" s="1" a="1"/>
  <c r="M2735" i="7" s="1"/>
  <c r="J2735" i="7"/>
  <c r="K2735" i="7" s="1" a="1"/>
  <c r="K2735" i="7" s="1"/>
  <c r="H2735" i="7"/>
  <c r="I2735" i="7" s="1" a="1"/>
  <c r="I2735" i="7" s="1"/>
  <c r="F2735" i="7"/>
  <c r="G2735" i="7" s="1" a="1"/>
  <c r="G2735" i="7" s="1"/>
  <c r="D2735" i="7"/>
  <c r="E2735" i="7" s="1" a="1"/>
  <c r="E2735" i="7" s="1"/>
  <c r="B2735" i="7"/>
  <c r="C2735" i="7" s="1" a="1"/>
  <c r="C2735" i="7" s="1"/>
  <c r="N2734" i="7"/>
  <c r="O2734" i="7" s="1" a="1"/>
  <c r="O2734" i="7" s="1"/>
  <c r="L2734" i="7"/>
  <c r="M2734" i="7" s="1" a="1"/>
  <c r="M2734" i="7" s="1"/>
  <c r="J2734" i="7"/>
  <c r="K2734" i="7" s="1" a="1"/>
  <c r="K2734" i="7" s="1"/>
  <c r="H2734" i="7"/>
  <c r="I2734" i="7" s="1" a="1"/>
  <c r="I2734" i="7" s="1"/>
  <c r="F2734" i="7"/>
  <c r="G2734" i="7" s="1" a="1"/>
  <c r="G2734" i="7" s="1"/>
  <c r="D2734" i="7"/>
  <c r="E2734" i="7" s="1" a="1"/>
  <c r="E2734" i="7" s="1"/>
  <c r="B2734" i="7"/>
  <c r="C2734" i="7" s="1" a="1"/>
  <c r="C2734" i="7" s="1"/>
  <c r="N2733" i="7"/>
  <c r="O2733" i="7" s="1" a="1"/>
  <c r="O2733" i="7" s="1"/>
  <c r="L2733" i="7"/>
  <c r="M2733" i="7" s="1" a="1"/>
  <c r="M2733" i="7" s="1"/>
  <c r="J2733" i="7"/>
  <c r="K2733" i="7" s="1" a="1"/>
  <c r="K2733" i="7" s="1"/>
  <c r="H2733" i="7"/>
  <c r="I2733" i="7" s="1" a="1"/>
  <c r="I2733" i="7" s="1"/>
  <c r="F2733" i="7"/>
  <c r="G2733" i="7" s="1" a="1"/>
  <c r="G2733" i="7" s="1"/>
  <c r="D2733" i="7"/>
  <c r="E2733" i="7" s="1" a="1"/>
  <c r="E2733" i="7" s="1"/>
  <c r="B2733" i="7"/>
  <c r="C2733" i="7" s="1" a="1"/>
  <c r="C2733" i="7" s="1"/>
  <c r="N2732" i="7"/>
  <c r="O2732" i="7" s="1" a="1"/>
  <c r="O2732" i="7" s="1"/>
  <c r="L2732" i="7"/>
  <c r="M2732" i="7" s="1" a="1"/>
  <c r="M2732" i="7" s="1"/>
  <c r="J2732" i="7"/>
  <c r="K2732" i="7" s="1" a="1"/>
  <c r="K2732" i="7" s="1"/>
  <c r="H2732" i="7"/>
  <c r="I2732" i="7" s="1" a="1"/>
  <c r="I2732" i="7" s="1"/>
  <c r="F2732" i="7"/>
  <c r="G2732" i="7" s="1" a="1"/>
  <c r="G2732" i="7" s="1"/>
  <c r="D2732" i="7"/>
  <c r="E2732" i="7" s="1" a="1"/>
  <c r="E2732" i="7" s="1"/>
  <c r="B2732" i="7"/>
  <c r="C2732" i="7" s="1" a="1"/>
  <c r="C2732" i="7" s="1"/>
  <c r="N2731" i="7"/>
  <c r="O2731" i="7" s="1" a="1"/>
  <c r="O2731" i="7" s="1"/>
  <c r="L2731" i="7"/>
  <c r="M2731" i="7" s="1" a="1"/>
  <c r="M2731" i="7" s="1"/>
  <c r="J2731" i="7"/>
  <c r="K2731" i="7" s="1" a="1"/>
  <c r="K2731" i="7" s="1"/>
  <c r="H2731" i="7"/>
  <c r="I2731" i="7" s="1" a="1"/>
  <c r="I2731" i="7" s="1"/>
  <c r="F2731" i="7"/>
  <c r="G2731" i="7" s="1" a="1"/>
  <c r="G2731" i="7" s="1"/>
  <c r="D2731" i="7"/>
  <c r="E2731" i="7" s="1" a="1"/>
  <c r="E2731" i="7" s="1"/>
  <c r="B2731" i="7"/>
  <c r="C2731" i="7" s="1" a="1"/>
  <c r="C2731" i="7" s="1"/>
  <c r="N2730" i="7"/>
  <c r="O2730" i="7" s="1" a="1"/>
  <c r="O2730" i="7" s="1"/>
  <c r="L2730" i="7"/>
  <c r="M2730" i="7" s="1" a="1"/>
  <c r="M2730" i="7" s="1"/>
  <c r="J2730" i="7"/>
  <c r="K2730" i="7" s="1" a="1"/>
  <c r="K2730" i="7" s="1"/>
  <c r="H2730" i="7"/>
  <c r="I2730" i="7" s="1" a="1"/>
  <c r="I2730" i="7" s="1"/>
  <c r="F2730" i="7"/>
  <c r="G2730" i="7" s="1" a="1"/>
  <c r="G2730" i="7" s="1"/>
  <c r="D2730" i="7"/>
  <c r="E2730" i="7" s="1" a="1"/>
  <c r="E2730" i="7" s="1"/>
  <c r="B2730" i="7"/>
  <c r="C2730" i="7" s="1" a="1"/>
  <c r="C2730" i="7" s="1"/>
  <c r="N2729" i="7"/>
  <c r="O2729" i="7" s="1" a="1"/>
  <c r="O2729" i="7" s="1"/>
  <c r="L2729" i="7"/>
  <c r="M2729" i="7" s="1" a="1"/>
  <c r="M2729" i="7" s="1"/>
  <c r="J2729" i="7"/>
  <c r="K2729" i="7" s="1" a="1"/>
  <c r="K2729" i="7" s="1"/>
  <c r="H2729" i="7"/>
  <c r="I2729" i="7" s="1" a="1"/>
  <c r="I2729" i="7" s="1"/>
  <c r="F2729" i="7"/>
  <c r="G2729" i="7" s="1" a="1"/>
  <c r="G2729" i="7" s="1"/>
  <c r="D2729" i="7"/>
  <c r="E2729" i="7" s="1" a="1"/>
  <c r="E2729" i="7" s="1"/>
  <c r="B2729" i="7"/>
  <c r="C2729" i="7" s="1" a="1"/>
  <c r="C2729" i="7" s="1"/>
  <c r="N2728" i="7"/>
  <c r="O2728" i="7" s="1" a="1"/>
  <c r="O2728" i="7" s="1"/>
  <c r="L2728" i="7"/>
  <c r="M2728" i="7" s="1" a="1"/>
  <c r="M2728" i="7" s="1"/>
  <c r="J2728" i="7"/>
  <c r="K2728" i="7" s="1" a="1"/>
  <c r="K2728" i="7" s="1"/>
  <c r="H2728" i="7"/>
  <c r="I2728" i="7" s="1" a="1"/>
  <c r="I2728" i="7" s="1"/>
  <c r="F2728" i="7"/>
  <c r="G2728" i="7" s="1" a="1"/>
  <c r="G2728" i="7" s="1"/>
  <c r="D2728" i="7"/>
  <c r="E2728" i="7" s="1" a="1"/>
  <c r="E2728" i="7" s="1"/>
  <c r="B2728" i="7"/>
  <c r="C2728" i="7" s="1" a="1"/>
  <c r="C2728" i="7" s="1"/>
  <c r="N2727" i="7"/>
  <c r="O2727" i="7" s="1" a="1"/>
  <c r="O2727" i="7" s="1"/>
  <c r="L2727" i="7"/>
  <c r="M2727" i="7" s="1" a="1"/>
  <c r="M2727" i="7" s="1"/>
  <c r="J2727" i="7"/>
  <c r="K2727" i="7" s="1" a="1"/>
  <c r="K2727" i="7" s="1"/>
  <c r="H2727" i="7"/>
  <c r="I2727" i="7" s="1" a="1"/>
  <c r="I2727" i="7" s="1"/>
  <c r="F2727" i="7"/>
  <c r="G2727" i="7" s="1" a="1"/>
  <c r="G2727" i="7" s="1"/>
  <c r="D2727" i="7"/>
  <c r="E2727" i="7" s="1" a="1"/>
  <c r="E2727" i="7" s="1"/>
  <c r="B2727" i="7"/>
  <c r="C2727" i="7" s="1" a="1"/>
  <c r="C2727" i="7" s="1"/>
  <c r="N2726" i="7"/>
  <c r="O2726" i="7" s="1" a="1"/>
  <c r="O2726" i="7" s="1"/>
  <c r="L2726" i="7"/>
  <c r="M2726" i="7" s="1" a="1"/>
  <c r="M2726" i="7" s="1"/>
  <c r="J2726" i="7"/>
  <c r="K2726" i="7" s="1" a="1"/>
  <c r="K2726" i="7" s="1"/>
  <c r="H2726" i="7"/>
  <c r="I2726" i="7" s="1" a="1"/>
  <c r="I2726" i="7" s="1"/>
  <c r="F2726" i="7"/>
  <c r="G2726" i="7" s="1" a="1"/>
  <c r="G2726" i="7" s="1"/>
  <c r="D2726" i="7"/>
  <c r="E2726" i="7" s="1" a="1"/>
  <c r="E2726" i="7" s="1"/>
  <c r="B2726" i="7"/>
  <c r="C2726" i="7" s="1" a="1"/>
  <c r="C2726" i="7" s="1"/>
  <c r="N2725" i="7"/>
  <c r="O2725" i="7" s="1" a="1"/>
  <c r="O2725" i="7" s="1"/>
  <c r="L2725" i="7"/>
  <c r="M2725" i="7" s="1" a="1"/>
  <c r="M2725" i="7" s="1"/>
  <c r="J2725" i="7"/>
  <c r="K2725" i="7" s="1" a="1"/>
  <c r="K2725" i="7" s="1"/>
  <c r="H2725" i="7"/>
  <c r="I2725" i="7" s="1" a="1"/>
  <c r="I2725" i="7" s="1"/>
  <c r="F2725" i="7"/>
  <c r="G2725" i="7" s="1" a="1"/>
  <c r="G2725" i="7" s="1"/>
  <c r="D2725" i="7"/>
  <c r="E2725" i="7" s="1" a="1"/>
  <c r="E2725" i="7" s="1"/>
  <c r="B2725" i="7"/>
  <c r="C2725" i="7" s="1" a="1"/>
  <c r="C2725" i="7" s="1"/>
  <c r="N2724" i="7"/>
  <c r="O2724" i="7" s="1" a="1"/>
  <c r="O2724" i="7" s="1"/>
  <c r="L2724" i="7"/>
  <c r="M2724" i="7" s="1" a="1"/>
  <c r="M2724" i="7" s="1"/>
  <c r="J2724" i="7"/>
  <c r="K2724" i="7" s="1" a="1"/>
  <c r="K2724" i="7" s="1"/>
  <c r="H2724" i="7"/>
  <c r="I2724" i="7" s="1" a="1"/>
  <c r="I2724" i="7" s="1"/>
  <c r="F2724" i="7"/>
  <c r="G2724" i="7" s="1" a="1"/>
  <c r="G2724" i="7" s="1"/>
  <c r="D2724" i="7"/>
  <c r="E2724" i="7" s="1" a="1"/>
  <c r="E2724" i="7" s="1"/>
  <c r="B2724" i="7"/>
  <c r="C2724" i="7" s="1" a="1"/>
  <c r="C2724" i="7" s="1"/>
  <c r="N2723" i="7"/>
  <c r="O2723" i="7" s="1" a="1"/>
  <c r="O2723" i="7" s="1"/>
  <c r="L2723" i="7"/>
  <c r="M2723" i="7" s="1" a="1"/>
  <c r="M2723" i="7" s="1"/>
  <c r="J2723" i="7"/>
  <c r="K2723" i="7" s="1" a="1"/>
  <c r="K2723" i="7" s="1"/>
  <c r="H2723" i="7"/>
  <c r="I2723" i="7" s="1" a="1"/>
  <c r="I2723" i="7" s="1"/>
  <c r="F2723" i="7"/>
  <c r="G2723" i="7" s="1" a="1"/>
  <c r="G2723" i="7" s="1"/>
  <c r="D2723" i="7"/>
  <c r="E2723" i="7" s="1" a="1"/>
  <c r="E2723" i="7" s="1"/>
  <c r="B2723" i="7"/>
  <c r="C2723" i="7" s="1" a="1"/>
  <c r="C2723" i="7" s="1"/>
  <c r="N2722" i="7"/>
  <c r="O2722" i="7" s="1" a="1"/>
  <c r="O2722" i="7" s="1"/>
  <c r="L2722" i="7"/>
  <c r="M2722" i="7" s="1" a="1"/>
  <c r="M2722" i="7" s="1"/>
  <c r="J2722" i="7"/>
  <c r="K2722" i="7" s="1" a="1"/>
  <c r="K2722" i="7" s="1"/>
  <c r="H2722" i="7"/>
  <c r="I2722" i="7" s="1" a="1"/>
  <c r="I2722" i="7" s="1"/>
  <c r="F2722" i="7"/>
  <c r="G2722" i="7" s="1" a="1"/>
  <c r="G2722" i="7" s="1"/>
  <c r="D2722" i="7"/>
  <c r="E2722" i="7" s="1" a="1"/>
  <c r="E2722" i="7" s="1"/>
  <c r="B2722" i="7"/>
  <c r="C2722" i="7" s="1" a="1"/>
  <c r="C2722" i="7" s="1"/>
  <c r="N2721" i="7"/>
  <c r="O2721" i="7" s="1" a="1"/>
  <c r="O2721" i="7" s="1"/>
  <c r="L2721" i="7"/>
  <c r="M2721" i="7" s="1" a="1"/>
  <c r="M2721" i="7" s="1"/>
  <c r="J2721" i="7"/>
  <c r="K2721" i="7" s="1" a="1"/>
  <c r="K2721" i="7" s="1"/>
  <c r="H2721" i="7"/>
  <c r="I2721" i="7" s="1" a="1"/>
  <c r="I2721" i="7" s="1"/>
  <c r="F2721" i="7"/>
  <c r="G2721" i="7" s="1" a="1"/>
  <c r="G2721" i="7" s="1"/>
  <c r="D2721" i="7"/>
  <c r="E2721" i="7" s="1" a="1"/>
  <c r="E2721" i="7" s="1"/>
  <c r="B2721" i="7"/>
  <c r="C2721" i="7" s="1" a="1"/>
  <c r="C2721" i="7" s="1"/>
  <c r="N2720" i="7"/>
  <c r="O2720" i="7" s="1" a="1"/>
  <c r="O2720" i="7" s="1"/>
  <c r="L2720" i="7"/>
  <c r="M2720" i="7" s="1" a="1"/>
  <c r="M2720" i="7" s="1"/>
  <c r="J2720" i="7"/>
  <c r="K2720" i="7" s="1" a="1"/>
  <c r="K2720" i="7" s="1"/>
  <c r="H2720" i="7"/>
  <c r="I2720" i="7" s="1" a="1"/>
  <c r="I2720" i="7" s="1"/>
  <c r="F2720" i="7"/>
  <c r="G2720" i="7" s="1" a="1"/>
  <c r="G2720" i="7" s="1"/>
  <c r="D2720" i="7"/>
  <c r="E2720" i="7" s="1" a="1"/>
  <c r="E2720" i="7" s="1"/>
  <c r="B2720" i="7"/>
  <c r="C2720" i="7" s="1" a="1"/>
  <c r="C2720" i="7" s="1"/>
  <c r="N2719" i="7"/>
  <c r="O2719" i="7" s="1" a="1"/>
  <c r="O2719" i="7" s="1"/>
  <c r="L2719" i="7"/>
  <c r="M2719" i="7" s="1" a="1"/>
  <c r="M2719" i="7" s="1"/>
  <c r="J2719" i="7"/>
  <c r="K2719" i="7" s="1" a="1"/>
  <c r="K2719" i="7" s="1"/>
  <c r="H2719" i="7"/>
  <c r="I2719" i="7" s="1" a="1"/>
  <c r="I2719" i="7" s="1"/>
  <c r="F2719" i="7"/>
  <c r="G2719" i="7" s="1" a="1"/>
  <c r="G2719" i="7" s="1"/>
  <c r="D2719" i="7"/>
  <c r="E2719" i="7" s="1" a="1"/>
  <c r="E2719" i="7" s="1"/>
  <c r="B2719" i="7"/>
  <c r="C2719" i="7" s="1" a="1"/>
  <c r="C2719" i="7" s="1"/>
  <c r="N2718" i="7"/>
  <c r="O2718" i="7" s="1" a="1"/>
  <c r="O2718" i="7" s="1"/>
  <c r="L2718" i="7"/>
  <c r="M2718" i="7" s="1" a="1"/>
  <c r="M2718" i="7" s="1"/>
  <c r="J2718" i="7"/>
  <c r="K2718" i="7" s="1" a="1"/>
  <c r="K2718" i="7" s="1"/>
  <c r="H2718" i="7"/>
  <c r="I2718" i="7" s="1" a="1"/>
  <c r="I2718" i="7" s="1"/>
  <c r="F2718" i="7"/>
  <c r="G2718" i="7" s="1" a="1"/>
  <c r="G2718" i="7" s="1"/>
  <c r="D2718" i="7"/>
  <c r="E2718" i="7" s="1" a="1"/>
  <c r="E2718" i="7" s="1"/>
  <c r="B2718" i="7"/>
  <c r="C2718" i="7" s="1" a="1"/>
  <c r="C2718" i="7" s="1"/>
  <c r="N2717" i="7"/>
  <c r="O2717" i="7" s="1" a="1"/>
  <c r="O2717" i="7" s="1"/>
  <c r="L2717" i="7"/>
  <c r="M2717" i="7" s="1" a="1"/>
  <c r="M2717" i="7" s="1"/>
  <c r="J2717" i="7"/>
  <c r="K2717" i="7" s="1" a="1"/>
  <c r="K2717" i="7" s="1"/>
  <c r="H2717" i="7"/>
  <c r="I2717" i="7" s="1" a="1"/>
  <c r="I2717" i="7" s="1"/>
  <c r="F2717" i="7"/>
  <c r="G2717" i="7" s="1" a="1"/>
  <c r="G2717" i="7" s="1"/>
  <c r="D2717" i="7"/>
  <c r="E2717" i="7" s="1" a="1"/>
  <c r="E2717" i="7" s="1"/>
  <c r="B2717" i="7"/>
  <c r="C2717" i="7" s="1" a="1"/>
  <c r="C2717" i="7" s="1"/>
  <c r="N2716" i="7"/>
  <c r="O2716" i="7" s="1" a="1"/>
  <c r="O2716" i="7" s="1"/>
  <c r="L2716" i="7"/>
  <c r="M2716" i="7" s="1" a="1"/>
  <c r="M2716" i="7" s="1"/>
  <c r="J2716" i="7"/>
  <c r="K2716" i="7" s="1" a="1"/>
  <c r="K2716" i="7" s="1"/>
  <c r="H2716" i="7"/>
  <c r="I2716" i="7" s="1" a="1"/>
  <c r="I2716" i="7" s="1"/>
  <c r="F2716" i="7"/>
  <c r="G2716" i="7" s="1" a="1"/>
  <c r="G2716" i="7" s="1"/>
  <c r="D2716" i="7"/>
  <c r="E2716" i="7" s="1" a="1"/>
  <c r="E2716" i="7" s="1"/>
  <c r="B2716" i="7"/>
  <c r="C2716" i="7" s="1" a="1"/>
  <c r="C2716" i="7" s="1"/>
  <c r="N2715" i="7"/>
  <c r="O2715" i="7" s="1" a="1"/>
  <c r="O2715" i="7" s="1"/>
  <c r="L2715" i="7"/>
  <c r="M2715" i="7" s="1" a="1"/>
  <c r="M2715" i="7" s="1"/>
  <c r="J2715" i="7"/>
  <c r="K2715" i="7" s="1" a="1"/>
  <c r="K2715" i="7" s="1"/>
  <c r="H2715" i="7"/>
  <c r="I2715" i="7" s="1" a="1"/>
  <c r="I2715" i="7" s="1"/>
  <c r="F2715" i="7"/>
  <c r="G2715" i="7" s="1" a="1"/>
  <c r="G2715" i="7" s="1"/>
  <c r="D2715" i="7"/>
  <c r="E2715" i="7" s="1" a="1"/>
  <c r="E2715" i="7" s="1"/>
  <c r="B2715" i="7"/>
  <c r="C2715" i="7" s="1" a="1"/>
  <c r="C2715" i="7" s="1"/>
  <c r="N2714" i="7"/>
  <c r="O2714" i="7" s="1" a="1"/>
  <c r="O2714" i="7" s="1"/>
  <c r="L2714" i="7"/>
  <c r="M2714" i="7" s="1" a="1"/>
  <c r="M2714" i="7" s="1"/>
  <c r="J2714" i="7"/>
  <c r="K2714" i="7" s="1" a="1"/>
  <c r="K2714" i="7" s="1"/>
  <c r="H2714" i="7"/>
  <c r="I2714" i="7" s="1" a="1"/>
  <c r="I2714" i="7" s="1"/>
  <c r="F2714" i="7"/>
  <c r="G2714" i="7" s="1" a="1"/>
  <c r="G2714" i="7" s="1"/>
  <c r="D2714" i="7"/>
  <c r="E2714" i="7" s="1" a="1"/>
  <c r="E2714" i="7" s="1"/>
  <c r="B2714" i="7"/>
  <c r="C2714" i="7" s="1" a="1"/>
  <c r="C2714" i="7" s="1"/>
  <c r="N2713" i="7"/>
  <c r="O2713" i="7" s="1" a="1"/>
  <c r="O2713" i="7" s="1"/>
  <c r="L2713" i="7"/>
  <c r="M2713" i="7" s="1" a="1"/>
  <c r="M2713" i="7" s="1"/>
  <c r="J2713" i="7"/>
  <c r="K2713" i="7" s="1" a="1"/>
  <c r="K2713" i="7" s="1"/>
  <c r="H2713" i="7"/>
  <c r="I2713" i="7" s="1" a="1"/>
  <c r="I2713" i="7" s="1"/>
  <c r="F2713" i="7"/>
  <c r="G2713" i="7" s="1" a="1"/>
  <c r="G2713" i="7" s="1"/>
  <c r="D2713" i="7"/>
  <c r="E2713" i="7" s="1" a="1"/>
  <c r="E2713" i="7" s="1"/>
  <c r="B2713" i="7"/>
  <c r="C2713" i="7" s="1" a="1"/>
  <c r="C2713" i="7" s="1"/>
  <c r="N2712" i="7"/>
  <c r="O2712" i="7" s="1" a="1"/>
  <c r="O2712" i="7" s="1"/>
  <c r="L2712" i="7"/>
  <c r="M2712" i="7" s="1" a="1"/>
  <c r="M2712" i="7" s="1"/>
  <c r="J2712" i="7"/>
  <c r="K2712" i="7" s="1" a="1"/>
  <c r="K2712" i="7" s="1"/>
  <c r="H2712" i="7"/>
  <c r="I2712" i="7" s="1" a="1"/>
  <c r="I2712" i="7" s="1"/>
  <c r="F2712" i="7"/>
  <c r="G2712" i="7" s="1" a="1"/>
  <c r="G2712" i="7" s="1"/>
  <c r="D2712" i="7"/>
  <c r="E2712" i="7" s="1" a="1"/>
  <c r="E2712" i="7" s="1"/>
  <c r="B2712" i="7"/>
  <c r="C2712" i="7" s="1" a="1"/>
  <c r="C2712" i="7" s="1"/>
  <c r="N2711" i="7"/>
  <c r="O2711" i="7" s="1" a="1"/>
  <c r="O2711" i="7" s="1"/>
  <c r="L2711" i="7"/>
  <c r="M2711" i="7" s="1" a="1"/>
  <c r="M2711" i="7" s="1"/>
  <c r="J2711" i="7"/>
  <c r="K2711" i="7" s="1" a="1"/>
  <c r="K2711" i="7" s="1"/>
  <c r="H2711" i="7"/>
  <c r="I2711" i="7" s="1" a="1"/>
  <c r="I2711" i="7" s="1"/>
  <c r="F2711" i="7"/>
  <c r="G2711" i="7" s="1" a="1"/>
  <c r="G2711" i="7" s="1"/>
  <c r="D2711" i="7"/>
  <c r="E2711" i="7" s="1" a="1"/>
  <c r="E2711" i="7" s="1"/>
  <c r="B2711" i="7"/>
  <c r="C2711" i="7" s="1" a="1"/>
  <c r="C2711" i="7" s="1"/>
  <c r="N2710" i="7"/>
  <c r="O2710" i="7" s="1" a="1"/>
  <c r="O2710" i="7" s="1"/>
  <c r="L2710" i="7"/>
  <c r="M2710" i="7" s="1" a="1"/>
  <c r="M2710" i="7" s="1"/>
  <c r="J2710" i="7"/>
  <c r="K2710" i="7" s="1" a="1"/>
  <c r="K2710" i="7" s="1"/>
  <c r="H2710" i="7"/>
  <c r="I2710" i="7" s="1" a="1"/>
  <c r="I2710" i="7" s="1"/>
  <c r="F2710" i="7"/>
  <c r="G2710" i="7" s="1" a="1"/>
  <c r="G2710" i="7" s="1"/>
  <c r="D2710" i="7"/>
  <c r="E2710" i="7" s="1" a="1"/>
  <c r="E2710" i="7" s="1"/>
  <c r="B2710" i="7"/>
  <c r="C2710" i="7" s="1" a="1"/>
  <c r="C2710" i="7" s="1"/>
  <c r="N2709" i="7"/>
  <c r="O2709" i="7" s="1" a="1"/>
  <c r="O2709" i="7" s="1"/>
  <c r="L2709" i="7"/>
  <c r="M2709" i="7" s="1" a="1"/>
  <c r="M2709" i="7" s="1"/>
  <c r="J2709" i="7"/>
  <c r="K2709" i="7" s="1" a="1"/>
  <c r="K2709" i="7" s="1"/>
  <c r="H2709" i="7"/>
  <c r="I2709" i="7" s="1" a="1"/>
  <c r="I2709" i="7" s="1"/>
  <c r="F2709" i="7"/>
  <c r="G2709" i="7" s="1" a="1"/>
  <c r="G2709" i="7" s="1"/>
  <c r="D2709" i="7"/>
  <c r="E2709" i="7" s="1" a="1"/>
  <c r="E2709" i="7" s="1"/>
  <c r="B2709" i="7"/>
  <c r="C2709" i="7" s="1" a="1"/>
  <c r="C2709" i="7" s="1"/>
  <c r="N2708" i="7"/>
  <c r="O2708" i="7" s="1" a="1"/>
  <c r="O2708" i="7" s="1"/>
  <c r="L2708" i="7"/>
  <c r="M2708" i="7" s="1" a="1"/>
  <c r="M2708" i="7" s="1"/>
  <c r="J2708" i="7"/>
  <c r="K2708" i="7" s="1" a="1"/>
  <c r="K2708" i="7" s="1"/>
  <c r="H2708" i="7"/>
  <c r="I2708" i="7" s="1" a="1"/>
  <c r="I2708" i="7" s="1"/>
  <c r="F2708" i="7"/>
  <c r="G2708" i="7" s="1" a="1"/>
  <c r="G2708" i="7" s="1"/>
  <c r="D2708" i="7"/>
  <c r="E2708" i="7" s="1" a="1"/>
  <c r="E2708" i="7" s="1"/>
  <c r="B2708" i="7"/>
  <c r="C2708" i="7" s="1" a="1"/>
  <c r="C2708" i="7" s="1"/>
  <c r="N2707" i="7"/>
  <c r="O2707" i="7" s="1" a="1"/>
  <c r="O2707" i="7" s="1"/>
  <c r="L2707" i="7"/>
  <c r="M2707" i="7" s="1" a="1"/>
  <c r="M2707" i="7" s="1"/>
  <c r="J2707" i="7"/>
  <c r="K2707" i="7" s="1" a="1"/>
  <c r="K2707" i="7" s="1"/>
  <c r="H2707" i="7"/>
  <c r="I2707" i="7" s="1" a="1"/>
  <c r="I2707" i="7" s="1"/>
  <c r="F2707" i="7"/>
  <c r="G2707" i="7" s="1" a="1"/>
  <c r="G2707" i="7" s="1"/>
  <c r="D2707" i="7"/>
  <c r="E2707" i="7" s="1" a="1"/>
  <c r="E2707" i="7" s="1"/>
  <c r="B2707" i="7"/>
  <c r="C2707" i="7" s="1" a="1"/>
  <c r="C2707" i="7" s="1"/>
  <c r="N2706" i="7"/>
  <c r="O2706" i="7" s="1" a="1"/>
  <c r="O2706" i="7" s="1"/>
  <c r="L2706" i="7"/>
  <c r="M2706" i="7" s="1" a="1"/>
  <c r="M2706" i="7" s="1"/>
  <c r="J2706" i="7"/>
  <c r="K2706" i="7" s="1" a="1"/>
  <c r="K2706" i="7" s="1"/>
  <c r="H2706" i="7"/>
  <c r="I2706" i="7" s="1" a="1"/>
  <c r="I2706" i="7" s="1"/>
  <c r="F2706" i="7"/>
  <c r="G2706" i="7" s="1" a="1"/>
  <c r="G2706" i="7" s="1"/>
  <c r="D2706" i="7"/>
  <c r="E2706" i="7" s="1" a="1"/>
  <c r="E2706" i="7" s="1"/>
  <c r="B2706" i="7"/>
  <c r="C2706" i="7" s="1" a="1"/>
  <c r="C2706" i="7" s="1"/>
  <c r="N2705" i="7"/>
  <c r="O2705" i="7" s="1" a="1"/>
  <c r="O2705" i="7" s="1"/>
  <c r="L2705" i="7"/>
  <c r="M2705" i="7" s="1" a="1"/>
  <c r="M2705" i="7" s="1"/>
  <c r="J2705" i="7"/>
  <c r="K2705" i="7" s="1" a="1"/>
  <c r="K2705" i="7" s="1"/>
  <c r="H2705" i="7"/>
  <c r="I2705" i="7" s="1" a="1"/>
  <c r="I2705" i="7" s="1"/>
  <c r="F2705" i="7"/>
  <c r="G2705" i="7" s="1" a="1"/>
  <c r="G2705" i="7" s="1"/>
  <c r="D2705" i="7"/>
  <c r="E2705" i="7" s="1" a="1"/>
  <c r="E2705" i="7" s="1"/>
  <c r="B2705" i="7"/>
  <c r="C2705" i="7" s="1" a="1"/>
  <c r="C2705" i="7" s="1"/>
  <c r="N2704" i="7"/>
  <c r="O2704" i="7" s="1" a="1"/>
  <c r="O2704" i="7" s="1"/>
  <c r="L2704" i="7"/>
  <c r="M2704" i="7" s="1" a="1"/>
  <c r="M2704" i="7" s="1"/>
  <c r="J2704" i="7"/>
  <c r="K2704" i="7" s="1" a="1"/>
  <c r="K2704" i="7" s="1"/>
  <c r="H2704" i="7"/>
  <c r="I2704" i="7" s="1" a="1"/>
  <c r="I2704" i="7" s="1"/>
  <c r="F2704" i="7"/>
  <c r="G2704" i="7" s="1" a="1"/>
  <c r="G2704" i="7" s="1"/>
  <c r="D2704" i="7"/>
  <c r="E2704" i="7" s="1" a="1"/>
  <c r="E2704" i="7" s="1"/>
  <c r="B2704" i="7"/>
  <c r="C2704" i="7" s="1" a="1"/>
  <c r="C2704" i="7" s="1"/>
  <c r="N2703" i="7"/>
  <c r="O2703" i="7" s="1" a="1"/>
  <c r="O2703" i="7" s="1"/>
  <c r="L2703" i="7"/>
  <c r="M2703" i="7" s="1" a="1"/>
  <c r="M2703" i="7" s="1"/>
  <c r="J2703" i="7"/>
  <c r="K2703" i="7" s="1" a="1"/>
  <c r="K2703" i="7" s="1"/>
  <c r="H2703" i="7"/>
  <c r="I2703" i="7" s="1" a="1"/>
  <c r="I2703" i="7" s="1"/>
  <c r="F2703" i="7"/>
  <c r="G2703" i="7" s="1" a="1"/>
  <c r="G2703" i="7" s="1"/>
  <c r="D2703" i="7"/>
  <c r="E2703" i="7" s="1" a="1"/>
  <c r="E2703" i="7" s="1"/>
  <c r="B2703" i="7"/>
  <c r="C2703" i="7" s="1" a="1"/>
  <c r="C2703" i="7" s="1"/>
  <c r="N2702" i="7"/>
  <c r="O2702" i="7" s="1" a="1"/>
  <c r="O2702" i="7" s="1"/>
  <c r="L2702" i="7"/>
  <c r="M2702" i="7" s="1" a="1"/>
  <c r="M2702" i="7" s="1"/>
  <c r="J2702" i="7"/>
  <c r="K2702" i="7" s="1" a="1"/>
  <c r="K2702" i="7" s="1"/>
  <c r="H2702" i="7"/>
  <c r="I2702" i="7" s="1" a="1"/>
  <c r="I2702" i="7" s="1"/>
  <c r="F2702" i="7"/>
  <c r="G2702" i="7" s="1" a="1"/>
  <c r="G2702" i="7" s="1"/>
  <c r="D2702" i="7"/>
  <c r="E2702" i="7" s="1" a="1"/>
  <c r="E2702" i="7" s="1"/>
  <c r="B2702" i="7"/>
  <c r="C2702" i="7" s="1" a="1"/>
  <c r="C2702" i="7" s="1"/>
  <c r="N2701" i="7"/>
  <c r="O2701" i="7" s="1" a="1"/>
  <c r="O2701" i="7" s="1"/>
  <c r="L2701" i="7"/>
  <c r="M2701" i="7" s="1" a="1"/>
  <c r="M2701" i="7" s="1"/>
  <c r="J2701" i="7"/>
  <c r="K2701" i="7" s="1" a="1"/>
  <c r="K2701" i="7" s="1"/>
  <c r="H2701" i="7"/>
  <c r="I2701" i="7" s="1" a="1"/>
  <c r="I2701" i="7" s="1"/>
  <c r="F2701" i="7"/>
  <c r="G2701" i="7" s="1" a="1"/>
  <c r="G2701" i="7" s="1"/>
  <c r="D2701" i="7"/>
  <c r="E2701" i="7" s="1" a="1"/>
  <c r="E2701" i="7" s="1"/>
  <c r="B2701" i="7"/>
  <c r="C2701" i="7" s="1" a="1"/>
  <c r="C2701" i="7" s="1"/>
  <c r="N2700" i="7"/>
  <c r="O2700" i="7" s="1" a="1"/>
  <c r="O2700" i="7" s="1"/>
  <c r="L2700" i="7"/>
  <c r="M2700" i="7" s="1" a="1"/>
  <c r="M2700" i="7" s="1"/>
  <c r="J2700" i="7"/>
  <c r="K2700" i="7" s="1" a="1"/>
  <c r="K2700" i="7" s="1"/>
  <c r="H2700" i="7"/>
  <c r="I2700" i="7" s="1" a="1"/>
  <c r="I2700" i="7" s="1"/>
  <c r="F2700" i="7"/>
  <c r="G2700" i="7" s="1" a="1"/>
  <c r="G2700" i="7" s="1"/>
  <c r="D2700" i="7"/>
  <c r="E2700" i="7" s="1" a="1"/>
  <c r="E2700" i="7" s="1"/>
  <c r="B2700" i="7"/>
  <c r="C2700" i="7" s="1" a="1"/>
  <c r="C2700" i="7" s="1"/>
  <c r="N2699" i="7"/>
  <c r="O2699" i="7" s="1" a="1"/>
  <c r="O2699" i="7" s="1"/>
  <c r="L2699" i="7"/>
  <c r="M2699" i="7" s="1" a="1"/>
  <c r="M2699" i="7" s="1"/>
  <c r="J2699" i="7"/>
  <c r="K2699" i="7" s="1" a="1"/>
  <c r="K2699" i="7" s="1"/>
  <c r="H2699" i="7"/>
  <c r="I2699" i="7" s="1" a="1"/>
  <c r="I2699" i="7" s="1"/>
  <c r="F2699" i="7"/>
  <c r="G2699" i="7" s="1" a="1"/>
  <c r="G2699" i="7" s="1"/>
  <c r="D2699" i="7"/>
  <c r="E2699" i="7" s="1" a="1"/>
  <c r="E2699" i="7" s="1"/>
  <c r="B2699" i="7"/>
  <c r="C2699" i="7" s="1" a="1"/>
  <c r="C2699" i="7" s="1"/>
  <c r="N2698" i="7"/>
  <c r="O2698" i="7" s="1" a="1"/>
  <c r="O2698" i="7" s="1"/>
  <c r="L2698" i="7"/>
  <c r="M2698" i="7" s="1" a="1"/>
  <c r="M2698" i="7" s="1"/>
  <c r="J2698" i="7"/>
  <c r="K2698" i="7" s="1" a="1"/>
  <c r="K2698" i="7" s="1"/>
  <c r="H2698" i="7"/>
  <c r="I2698" i="7" s="1" a="1"/>
  <c r="I2698" i="7" s="1"/>
  <c r="F2698" i="7"/>
  <c r="G2698" i="7" s="1" a="1"/>
  <c r="G2698" i="7" s="1"/>
  <c r="D2698" i="7"/>
  <c r="E2698" i="7" s="1" a="1"/>
  <c r="E2698" i="7" s="1"/>
  <c r="B2698" i="7"/>
  <c r="C2698" i="7" s="1" a="1"/>
  <c r="C2698" i="7" s="1"/>
  <c r="N2697" i="7"/>
  <c r="O2697" i="7" s="1" a="1"/>
  <c r="O2697" i="7" s="1"/>
  <c r="L2697" i="7"/>
  <c r="M2697" i="7" s="1" a="1"/>
  <c r="M2697" i="7" s="1"/>
  <c r="J2697" i="7"/>
  <c r="K2697" i="7" s="1" a="1"/>
  <c r="K2697" i="7" s="1"/>
  <c r="H2697" i="7"/>
  <c r="I2697" i="7" s="1" a="1"/>
  <c r="I2697" i="7" s="1"/>
  <c r="F2697" i="7"/>
  <c r="G2697" i="7" s="1" a="1"/>
  <c r="G2697" i="7" s="1"/>
  <c r="D2697" i="7"/>
  <c r="E2697" i="7" s="1" a="1"/>
  <c r="E2697" i="7" s="1"/>
  <c r="B2697" i="7"/>
  <c r="C2697" i="7" s="1" a="1"/>
  <c r="C2697" i="7" s="1"/>
  <c r="N2696" i="7"/>
  <c r="O2696" i="7" s="1" a="1"/>
  <c r="O2696" i="7" s="1"/>
  <c r="L2696" i="7"/>
  <c r="M2696" i="7" s="1" a="1"/>
  <c r="M2696" i="7" s="1"/>
  <c r="J2696" i="7"/>
  <c r="K2696" i="7" s="1" a="1"/>
  <c r="K2696" i="7" s="1"/>
  <c r="H2696" i="7"/>
  <c r="I2696" i="7" s="1" a="1"/>
  <c r="I2696" i="7" s="1"/>
  <c r="F2696" i="7"/>
  <c r="G2696" i="7" s="1" a="1"/>
  <c r="G2696" i="7" s="1"/>
  <c r="D2696" i="7"/>
  <c r="E2696" i="7" s="1" a="1"/>
  <c r="E2696" i="7" s="1"/>
  <c r="B2696" i="7"/>
  <c r="C2696" i="7" s="1" a="1"/>
  <c r="C2696" i="7" s="1"/>
  <c r="N2695" i="7"/>
  <c r="O2695" i="7" s="1" a="1"/>
  <c r="O2695" i="7" s="1"/>
  <c r="L2695" i="7"/>
  <c r="M2695" i="7" s="1" a="1"/>
  <c r="M2695" i="7" s="1"/>
  <c r="J2695" i="7"/>
  <c r="K2695" i="7" s="1" a="1"/>
  <c r="K2695" i="7" s="1"/>
  <c r="H2695" i="7"/>
  <c r="I2695" i="7" s="1" a="1"/>
  <c r="I2695" i="7" s="1"/>
  <c r="F2695" i="7"/>
  <c r="G2695" i="7" s="1" a="1"/>
  <c r="G2695" i="7" s="1"/>
  <c r="D2695" i="7"/>
  <c r="E2695" i="7" s="1" a="1"/>
  <c r="E2695" i="7" s="1"/>
  <c r="B2695" i="7"/>
  <c r="C2695" i="7" s="1" a="1"/>
  <c r="C2695" i="7" s="1"/>
  <c r="N2694" i="7"/>
  <c r="O2694" i="7" s="1" a="1"/>
  <c r="O2694" i="7" s="1"/>
  <c r="L2694" i="7"/>
  <c r="M2694" i="7" s="1" a="1"/>
  <c r="M2694" i="7" s="1"/>
  <c r="J2694" i="7"/>
  <c r="K2694" i="7" s="1" a="1"/>
  <c r="K2694" i="7" s="1"/>
  <c r="H2694" i="7"/>
  <c r="I2694" i="7" s="1" a="1"/>
  <c r="I2694" i="7" s="1"/>
  <c r="F2694" i="7"/>
  <c r="G2694" i="7" s="1" a="1"/>
  <c r="G2694" i="7" s="1"/>
  <c r="D2694" i="7"/>
  <c r="E2694" i="7" s="1" a="1"/>
  <c r="E2694" i="7" s="1"/>
  <c r="B2694" i="7"/>
  <c r="C2694" i="7" s="1" a="1"/>
  <c r="C2694" i="7" s="1"/>
  <c r="N2693" i="7"/>
  <c r="O2693" i="7" s="1" a="1"/>
  <c r="O2693" i="7" s="1"/>
  <c r="L2693" i="7"/>
  <c r="M2693" i="7" s="1" a="1"/>
  <c r="M2693" i="7" s="1"/>
  <c r="J2693" i="7"/>
  <c r="K2693" i="7" s="1" a="1"/>
  <c r="K2693" i="7" s="1"/>
  <c r="H2693" i="7"/>
  <c r="I2693" i="7" s="1" a="1"/>
  <c r="I2693" i="7" s="1"/>
  <c r="F2693" i="7"/>
  <c r="G2693" i="7" s="1" a="1"/>
  <c r="G2693" i="7" s="1"/>
  <c r="D2693" i="7"/>
  <c r="E2693" i="7" s="1" a="1"/>
  <c r="E2693" i="7" s="1"/>
  <c r="B2693" i="7"/>
  <c r="C2693" i="7" s="1" a="1"/>
  <c r="C2693" i="7" s="1"/>
  <c r="N2692" i="7"/>
  <c r="O2692" i="7" s="1" a="1"/>
  <c r="O2692" i="7" s="1"/>
  <c r="L2692" i="7"/>
  <c r="M2692" i="7" s="1" a="1"/>
  <c r="M2692" i="7" s="1"/>
  <c r="J2692" i="7"/>
  <c r="K2692" i="7" s="1" a="1"/>
  <c r="K2692" i="7" s="1"/>
  <c r="H2692" i="7"/>
  <c r="I2692" i="7" s="1" a="1"/>
  <c r="I2692" i="7" s="1"/>
  <c r="F2692" i="7"/>
  <c r="G2692" i="7" s="1" a="1"/>
  <c r="G2692" i="7" s="1"/>
  <c r="D2692" i="7"/>
  <c r="E2692" i="7" s="1" a="1"/>
  <c r="E2692" i="7" s="1"/>
  <c r="B2692" i="7"/>
  <c r="C2692" i="7" s="1" a="1"/>
  <c r="C2692" i="7" s="1"/>
  <c r="N2691" i="7"/>
  <c r="O2691" i="7" s="1" a="1"/>
  <c r="O2691" i="7" s="1"/>
  <c r="L2691" i="7"/>
  <c r="M2691" i="7" s="1" a="1"/>
  <c r="M2691" i="7" s="1"/>
  <c r="J2691" i="7"/>
  <c r="K2691" i="7" s="1" a="1"/>
  <c r="K2691" i="7" s="1"/>
  <c r="H2691" i="7"/>
  <c r="I2691" i="7" s="1" a="1"/>
  <c r="I2691" i="7" s="1"/>
  <c r="F2691" i="7"/>
  <c r="G2691" i="7" s="1" a="1"/>
  <c r="G2691" i="7" s="1"/>
  <c r="D2691" i="7"/>
  <c r="E2691" i="7" s="1" a="1"/>
  <c r="E2691" i="7" s="1"/>
  <c r="B2691" i="7"/>
  <c r="C2691" i="7" s="1" a="1"/>
  <c r="C2691" i="7" s="1"/>
  <c r="N2690" i="7"/>
  <c r="O2690" i="7" s="1" a="1"/>
  <c r="O2690" i="7" s="1"/>
  <c r="L2690" i="7"/>
  <c r="M2690" i="7" s="1" a="1"/>
  <c r="M2690" i="7" s="1"/>
  <c r="J2690" i="7"/>
  <c r="K2690" i="7" s="1" a="1"/>
  <c r="K2690" i="7" s="1"/>
  <c r="H2690" i="7"/>
  <c r="I2690" i="7" s="1" a="1"/>
  <c r="I2690" i="7" s="1"/>
  <c r="F2690" i="7"/>
  <c r="G2690" i="7" s="1" a="1"/>
  <c r="G2690" i="7" s="1"/>
  <c r="D2690" i="7"/>
  <c r="E2690" i="7" s="1" a="1"/>
  <c r="E2690" i="7" s="1"/>
  <c r="B2690" i="7"/>
  <c r="C2690" i="7" s="1" a="1"/>
  <c r="C2690" i="7" s="1"/>
  <c r="N2689" i="7"/>
  <c r="O2689" i="7" s="1" a="1"/>
  <c r="O2689" i="7" s="1"/>
  <c r="L2689" i="7"/>
  <c r="M2689" i="7" s="1" a="1"/>
  <c r="M2689" i="7" s="1"/>
  <c r="J2689" i="7"/>
  <c r="K2689" i="7" s="1" a="1"/>
  <c r="K2689" i="7" s="1"/>
  <c r="H2689" i="7"/>
  <c r="I2689" i="7" s="1" a="1"/>
  <c r="I2689" i="7" s="1"/>
  <c r="F2689" i="7"/>
  <c r="G2689" i="7" s="1" a="1"/>
  <c r="G2689" i="7" s="1"/>
  <c r="D2689" i="7"/>
  <c r="E2689" i="7" s="1" a="1"/>
  <c r="E2689" i="7" s="1"/>
  <c r="B2689" i="7"/>
  <c r="C2689" i="7" s="1" a="1"/>
  <c r="C2689" i="7" s="1"/>
  <c r="N2688" i="7"/>
  <c r="O2688" i="7" s="1" a="1"/>
  <c r="O2688" i="7" s="1"/>
  <c r="L2688" i="7"/>
  <c r="M2688" i="7" s="1" a="1"/>
  <c r="M2688" i="7" s="1"/>
  <c r="J2688" i="7"/>
  <c r="K2688" i="7" s="1" a="1"/>
  <c r="K2688" i="7" s="1"/>
  <c r="H2688" i="7"/>
  <c r="I2688" i="7" s="1" a="1"/>
  <c r="I2688" i="7" s="1"/>
  <c r="F2688" i="7"/>
  <c r="G2688" i="7" s="1" a="1"/>
  <c r="G2688" i="7" s="1"/>
  <c r="D2688" i="7"/>
  <c r="E2688" i="7" s="1" a="1"/>
  <c r="E2688" i="7" s="1"/>
  <c r="B2688" i="7"/>
  <c r="C2688" i="7" s="1" a="1"/>
  <c r="C2688" i="7" s="1"/>
  <c r="N2687" i="7"/>
  <c r="O2687" i="7" s="1" a="1"/>
  <c r="O2687" i="7" s="1"/>
  <c r="L2687" i="7"/>
  <c r="M2687" i="7" s="1" a="1"/>
  <c r="M2687" i="7" s="1"/>
  <c r="J2687" i="7"/>
  <c r="K2687" i="7" s="1" a="1"/>
  <c r="K2687" i="7" s="1"/>
  <c r="H2687" i="7"/>
  <c r="I2687" i="7" s="1" a="1"/>
  <c r="I2687" i="7" s="1"/>
  <c r="F2687" i="7"/>
  <c r="G2687" i="7" s="1" a="1"/>
  <c r="G2687" i="7" s="1"/>
  <c r="D2687" i="7"/>
  <c r="E2687" i="7" s="1" a="1"/>
  <c r="E2687" i="7" s="1"/>
  <c r="B2687" i="7"/>
  <c r="C2687" i="7" s="1" a="1"/>
  <c r="C2687" i="7" s="1"/>
  <c r="N2686" i="7"/>
  <c r="O2686" i="7" s="1" a="1"/>
  <c r="O2686" i="7" s="1"/>
  <c r="L2686" i="7"/>
  <c r="M2686" i="7" s="1" a="1"/>
  <c r="M2686" i="7" s="1"/>
  <c r="J2686" i="7"/>
  <c r="K2686" i="7" s="1" a="1"/>
  <c r="K2686" i="7" s="1"/>
  <c r="H2686" i="7"/>
  <c r="I2686" i="7" s="1" a="1"/>
  <c r="I2686" i="7" s="1"/>
  <c r="F2686" i="7"/>
  <c r="G2686" i="7" s="1" a="1"/>
  <c r="G2686" i="7" s="1"/>
  <c r="D2686" i="7"/>
  <c r="E2686" i="7" s="1" a="1"/>
  <c r="E2686" i="7" s="1"/>
  <c r="B2686" i="7"/>
  <c r="C2686" i="7" s="1" a="1"/>
  <c r="C2686" i="7" s="1"/>
  <c r="N2685" i="7"/>
  <c r="O2685" i="7" s="1" a="1"/>
  <c r="O2685" i="7" s="1"/>
  <c r="L2685" i="7"/>
  <c r="M2685" i="7" s="1" a="1"/>
  <c r="M2685" i="7" s="1"/>
  <c r="J2685" i="7"/>
  <c r="K2685" i="7" s="1" a="1"/>
  <c r="K2685" i="7" s="1"/>
  <c r="H2685" i="7"/>
  <c r="I2685" i="7" s="1" a="1"/>
  <c r="I2685" i="7" s="1"/>
  <c r="F2685" i="7"/>
  <c r="G2685" i="7" s="1" a="1"/>
  <c r="G2685" i="7" s="1"/>
  <c r="D2685" i="7"/>
  <c r="E2685" i="7" s="1" a="1"/>
  <c r="E2685" i="7" s="1"/>
  <c r="B2685" i="7"/>
  <c r="C2685" i="7" s="1" a="1"/>
  <c r="C2685" i="7" s="1"/>
  <c r="N2684" i="7"/>
  <c r="O2684" i="7" s="1" a="1"/>
  <c r="O2684" i="7" s="1"/>
  <c r="L2684" i="7"/>
  <c r="M2684" i="7" s="1" a="1"/>
  <c r="M2684" i="7" s="1"/>
  <c r="J2684" i="7"/>
  <c r="K2684" i="7" s="1" a="1"/>
  <c r="K2684" i="7" s="1"/>
  <c r="H2684" i="7"/>
  <c r="I2684" i="7" s="1" a="1"/>
  <c r="I2684" i="7" s="1"/>
  <c r="F2684" i="7"/>
  <c r="G2684" i="7" s="1" a="1"/>
  <c r="G2684" i="7" s="1"/>
  <c r="D2684" i="7"/>
  <c r="E2684" i="7" s="1" a="1"/>
  <c r="E2684" i="7" s="1"/>
  <c r="B2684" i="7"/>
  <c r="C2684" i="7" s="1" a="1"/>
  <c r="C2684" i="7" s="1"/>
  <c r="N2683" i="7"/>
  <c r="O2683" i="7" s="1" a="1"/>
  <c r="O2683" i="7" s="1"/>
  <c r="L2683" i="7"/>
  <c r="M2683" i="7" s="1" a="1"/>
  <c r="M2683" i="7" s="1"/>
  <c r="J2683" i="7"/>
  <c r="K2683" i="7" s="1" a="1"/>
  <c r="K2683" i="7" s="1"/>
  <c r="H2683" i="7"/>
  <c r="I2683" i="7" s="1" a="1"/>
  <c r="I2683" i="7" s="1"/>
  <c r="F2683" i="7"/>
  <c r="G2683" i="7" s="1" a="1"/>
  <c r="G2683" i="7" s="1"/>
  <c r="D2683" i="7"/>
  <c r="E2683" i="7" s="1" a="1"/>
  <c r="E2683" i="7" s="1"/>
  <c r="B2683" i="7"/>
  <c r="C2683" i="7" s="1" a="1"/>
  <c r="C2683" i="7" s="1"/>
  <c r="N2682" i="7"/>
  <c r="O2682" i="7" s="1" a="1"/>
  <c r="O2682" i="7" s="1"/>
  <c r="L2682" i="7"/>
  <c r="M2682" i="7" s="1" a="1"/>
  <c r="M2682" i="7" s="1"/>
  <c r="J2682" i="7"/>
  <c r="K2682" i="7" s="1" a="1"/>
  <c r="K2682" i="7" s="1"/>
  <c r="H2682" i="7"/>
  <c r="I2682" i="7" s="1" a="1"/>
  <c r="I2682" i="7" s="1"/>
  <c r="F2682" i="7"/>
  <c r="G2682" i="7" s="1" a="1"/>
  <c r="G2682" i="7" s="1"/>
  <c r="D2682" i="7"/>
  <c r="E2682" i="7" s="1" a="1"/>
  <c r="E2682" i="7" s="1"/>
  <c r="B2682" i="7"/>
  <c r="C2682" i="7" s="1" a="1"/>
  <c r="C2682" i="7" s="1"/>
  <c r="N2681" i="7"/>
  <c r="O2681" i="7" s="1" a="1"/>
  <c r="O2681" i="7" s="1"/>
  <c r="L2681" i="7"/>
  <c r="M2681" i="7" s="1" a="1"/>
  <c r="M2681" i="7" s="1"/>
  <c r="J2681" i="7"/>
  <c r="K2681" i="7" s="1" a="1"/>
  <c r="K2681" i="7" s="1"/>
  <c r="H2681" i="7"/>
  <c r="I2681" i="7" s="1" a="1"/>
  <c r="I2681" i="7" s="1"/>
  <c r="F2681" i="7"/>
  <c r="G2681" i="7" s="1" a="1"/>
  <c r="G2681" i="7" s="1"/>
  <c r="D2681" i="7"/>
  <c r="E2681" i="7" s="1" a="1"/>
  <c r="E2681" i="7" s="1"/>
  <c r="B2681" i="7"/>
  <c r="C2681" i="7" s="1" a="1"/>
  <c r="C2681" i="7" s="1"/>
  <c r="N2680" i="7"/>
  <c r="O2680" i="7" s="1" a="1"/>
  <c r="O2680" i="7" s="1"/>
  <c r="L2680" i="7"/>
  <c r="M2680" i="7" s="1" a="1"/>
  <c r="M2680" i="7" s="1"/>
  <c r="J2680" i="7"/>
  <c r="K2680" i="7" s="1" a="1"/>
  <c r="K2680" i="7" s="1"/>
  <c r="H2680" i="7"/>
  <c r="I2680" i="7" s="1" a="1"/>
  <c r="I2680" i="7" s="1"/>
  <c r="F2680" i="7"/>
  <c r="G2680" i="7" s="1" a="1"/>
  <c r="G2680" i="7" s="1"/>
  <c r="D2680" i="7"/>
  <c r="E2680" i="7" s="1" a="1"/>
  <c r="E2680" i="7" s="1"/>
  <c r="B2680" i="7"/>
  <c r="C2680" i="7" s="1" a="1"/>
  <c r="C2680" i="7" s="1"/>
  <c r="N2679" i="7"/>
  <c r="O2679" i="7" s="1" a="1"/>
  <c r="O2679" i="7" s="1"/>
  <c r="L2679" i="7"/>
  <c r="M2679" i="7" s="1" a="1"/>
  <c r="M2679" i="7" s="1"/>
  <c r="J2679" i="7"/>
  <c r="K2679" i="7" s="1" a="1"/>
  <c r="K2679" i="7" s="1"/>
  <c r="H2679" i="7"/>
  <c r="I2679" i="7" s="1" a="1"/>
  <c r="I2679" i="7" s="1"/>
  <c r="F2679" i="7"/>
  <c r="G2679" i="7" s="1" a="1"/>
  <c r="G2679" i="7" s="1"/>
  <c r="D2679" i="7"/>
  <c r="E2679" i="7" s="1" a="1"/>
  <c r="E2679" i="7" s="1"/>
  <c r="B2679" i="7"/>
  <c r="C2679" i="7" s="1" a="1"/>
  <c r="C2679" i="7" s="1"/>
  <c r="N2678" i="7"/>
  <c r="O2678" i="7" s="1" a="1"/>
  <c r="O2678" i="7" s="1"/>
  <c r="L2678" i="7"/>
  <c r="M2678" i="7" s="1" a="1"/>
  <c r="M2678" i="7" s="1"/>
  <c r="J2678" i="7"/>
  <c r="K2678" i="7" s="1" a="1"/>
  <c r="K2678" i="7" s="1"/>
  <c r="H2678" i="7"/>
  <c r="I2678" i="7" s="1" a="1"/>
  <c r="I2678" i="7" s="1"/>
  <c r="F2678" i="7"/>
  <c r="G2678" i="7" s="1" a="1"/>
  <c r="G2678" i="7" s="1"/>
  <c r="D2678" i="7"/>
  <c r="E2678" i="7" s="1" a="1"/>
  <c r="E2678" i="7" s="1"/>
  <c r="B2678" i="7"/>
  <c r="C2678" i="7" s="1" a="1"/>
  <c r="C2678" i="7" s="1"/>
  <c r="N2677" i="7"/>
  <c r="O2677" i="7" s="1" a="1"/>
  <c r="O2677" i="7" s="1"/>
  <c r="L2677" i="7"/>
  <c r="M2677" i="7" s="1" a="1"/>
  <c r="M2677" i="7" s="1"/>
  <c r="J2677" i="7"/>
  <c r="K2677" i="7" s="1" a="1"/>
  <c r="K2677" i="7" s="1"/>
  <c r="H2677" i="7"/>
  <c r="I2677" i="7" s="1" a="1"/>
  <c r="I2677" i="7" s="1"/>
  <c r="F2677" i="7"/>
  <c r="G2677" i="7" s="1" a="1"/>
  <c r="G2677" i="7" s="1"/>
  <c r="D2677" i="7"/>
  <c r="E2677" i="7" s="1" a="1"/>
  <c r="E2677" i="7" s="1"/>
  <c r="B2677" i="7"/>
  <c r="C2677" i="7" s="1" a="1"/>
  <c r="C2677" i="7" s="1"/>
  <c r="N2676" i="7"/>
  <c r="O2676" i="7" s="1" a="1"/>
  <c r="O2676" i="7" s="1"/>
  <c r="L2676" i="7"/>
  <c r="M2676" i="7" s="1" a="1"/>
  <c r="M2676" i="7" s="1"/>
  <c r="J2676" i="7"/>
  <c r="K2676" i="7" s="1" a="1"/>
  <c r="K2676" i="7" s="1"/>
  <c r="H2676" i="7"/>
  <c r="I2676" i="7" s="1" a="1"/>
  <c r="I2676" i="7" s="1"/>
  <c r="F2676" i="7"/>
  <c r="G2676" i="7" s="1" a="1"/>
  <c r="G2676" i="7" s="1"/>
  <c r="D2676" i="7"/>
  <c r="E2676" i="7" s="1" a="1"/>
  <c r="E2676" i="7" s="1"/>
  <c r="B2676" i="7"/>
  <c r="C2676" i="7" s="1" a="1"/>
  <c r="C2676" i="7" s="1"/>
  <c r="N2675" i="7"/>
  <c r="O2675" i="7" s="1" a="1"/>
  <c r="O2675" i="7" s="1"/>
  <c r="L2675" i="7"/>
  <c r="M2675" i="7" s="1" a="1"/>
  <c r="M2675" i="7" s="1"/>
  <c r="J2675" i="7"/>
  <c r="K2675" i="7" s="1" a="1"/>
  <c r="K2675" i="7" s="1"/>
  <c r="H2675" i="7"/>
  <c r="I2675" i="7" s="1" a="1"/>
  <c r="I2675" i="7" s="1"/>
  <c r="F2675" i="7"/>
  <c r="G2675" i="7" s="1" a="1"/>
  <c r="G2675" i="7" s="1"/>
  <c r="D2675" i="7"/>
  <c r="E2675" i="7" s="1" a="1"/>
  <c r="E2675" i="7" s="1"/>
  <c r="B2675" i="7"/>
  <c r="C2675" i="7" s="1" a="1"/>
  <c r="C2675" i="7" s="1"/>
  <c r="N2674" i="7"/>
  <c r="O2674" i="7" s="1" a="1"/>
  <c r="O2674" i="7" s="1"/>
  <c r="L2674" i="7"/>
  <c r="M2674" i="7" s="1" a="1"/>
  <c r="M2674" i="7" s="1"/>
  <c r="J2674" i="7"/>
  <c r="K2674" i="7" s="1" a="1"/>
  <c r="K2674" i="7" s="1"/>
  <c r="H2674" i="7"/>
  <c r="I2674" i="7" s="1" a="1"/>
  <c r="I2674" i="7" s="1"/>
  <c r="F2674" i="7"/>
  <c r="G2674" i="7" s="1" a="1"/>
  <c r="G2674" i="7" s="1"/>
  <c r="D2674" i="7"/>
  <c r="E2674" i="7" s="1" a="1"/>
  <c r="E2674" i="7" s="1"/>
  <c r="B2674" i="7"/>
  <c r="C2674" i="7" s="1" a="1"/>
  <c r="C2674" i="7" s="1"/>
  <c r="N2673" i="7"/>
  <c r="O2673" i="7" s="1" a="1"/>
  <c r="O2673" i="7" s="1"/>
  <c r="L2673" i="7"/>
  <c r="M2673" i="7" s="1" a="1"/>
  <c r="M2673" i="7" s="1"/>
  <c r="J2673" i="7"/>
  <c r="K2673" i="7" s="1" a="1"/>
  <c r="K2673" i="7" s="1"/>
  <c r="H2673" i="7"/>
  <c r="I2673" i="7" s="1" a="1"/>
  <c r="I2673" i="7" s="1"/>
  <c r="F2673" i="7"/>
  <c r="G2673" i="7" s="1" a="1"/>
  <c r="G2673" i="7" s="1"/>
  <c r="D2673" i="7"/>
  <c r="E2673" i="7" s="1" a="1"/>
  <c r="E2673" i="7" s="1"/>
  <c r="B2673" i="7"/>
  <c r="C2673" i="7" s="1" a="1"/>
  <c r="C2673" i="7" s="1"/>
  <c r="N2672" i="7"/>
  <c r="O2672" i="7" s="1" a="1"/>
  <c r="O2672" i="7" s="1"/>
  <c r="L2672" i="7"/>
  <c r="M2672" i="7" s="1" a="1"/>
  <c r="M2672" i="7" s="1"/>
  <c r="J2672" i="7"/>
  <c r="K2672" i="7" s="1" a="1"/>
  <c r="K2672" i="7" s="1"/>
  <c r="H2672" i="7"/>
  <c r="I2672" i="7" s="1" a="1"/>
  <c r="I2672" i="7" s="1"/>
  <c r="F2672" i="7"/>
  <c r="G2672" i="7" s="1" a="1"/>
  <c r="G2672" i="7" s="1"/>
  <c r="D2672" i="7"/>
  <c r="E2672" i="7" s="1" a="1"/>
  <c r="E2672" i="7" s="1"/>
  <c r="B2672" i="7"/>
  <c r="C2672" i="7" s="1" a="1"/>
  <c r="C2672" i="7" s="1"/>
  <c r="N2671" i="7"/>
  <c r="O2671" i="7" s="1" a="1"/>
  <c r="O2671" i="7" s="1"/>
  <c r="L2671" i="7"/>
  <c r="M2671" i="7" s="1" a="1"/>
  <c r="M2671" i="7" s="1"/>
  <c r="J2671" i="7"/>
  <c r="K2671" i="7" s="1" a="1"/>
  <c r="K2671" i="7" s="1"/>
  <c r="H2671" i="7"/>
  <c r="I2671" i="7" s="1" a="1"/>
  <c r="I2671" i="7" s="1"/>
  <c r="F2671" i="7"/>
  <c r="G2671" i="7" s="1" a="1"/>
  <c r="G2671" i="7" s="1"/>
  <c r="D2671" i="7"/>
  <c r="E2671" i="7" s="1" a="1"/>
  <c r="E2671" i="7" s="1"/>
  <c r="B2671" i="7"/>
  <c r="C2671" i="7" s="1" a="1"/>
  <c r="C2671" i="7" s="1"/>
  <c r="N2670" i="7"/>
  <c r="O2670" i="7" s="1" a="1"/>
  <c r="O2670" i="7" s="1"/>
  <c r="L2670" i="7"/>
  <c r="M2670" i="7" s="1" a="1"/>
  <c r="M2670" i="7" s="1"/>
  <c r="J2670" i="7"/>
  <c r="K2670" i="7" s="1" a="1"/>
  <c r="K2670" i="7" s="1"/>
  <c r="H2670" i="7"/>
  <c r="I2670" i="7" s="1" a="1"/>
  <c r="I2670" i="7" s="1"/>
  <c r="F2670" i="7"/>
  <c r="G2670" i="7" s="1" a="1"/>
  <c r="G2670" i="7" s="1"/>
  <c r="D2670" i="7"/>
  <c r="E2670" i="7" s="1" a="1"/>
  <c r="E2670" i="7" s="1"/>
  <c r="B2670" i="7"/>
  <c r="C2670" i="7" s="1" a="1"/>
  <c r="C2670" i="7" s="1"/>
  <c r="N2669" i="7"/>
  <c r="O2669" i="7" s="1" a="1"/>
  <c r="O2669" i="7" s="1"/>
  <c r="L2669" i="7"/>
  <c r="M2669" i="7" s="1" a="1"/>
  <c r="M2669" i="7" s="1"/>
  <c r="J2669" i="7"/>
  <c r="K2669" i="7" s="1" a="1"/>
  <c r="K2669" i="7" s="1"/>
  <c r="H2669" i="7"/>
  <c r="I2669" i="7" s="1" a="1"/>
  <c r="I2669" i="7" s="1"/>
  <c r="F2669" i="7"/>
  <c r="G2669" i="7" s="1" a="1"/>
  <c r="G2669" i="7" s="1"/>
  <c r="D2669" i="7"/>
  <c r="E2669" i="7" s="1" a="1"/>
  <c r="E2669" i="7" s="1"/>
  <c r="B2669" i="7"/>
  <c r="C2669" i="7" s="1" a="1"/>
  <c r="C2669" i="7" s="1"/>
  <c r="N2668" i="7"/>
  <c r="O2668" i="7" s="1" a="1"/>
  <c r="O2668" i="7" s="1"/>
  <c r="L2668" i="7"/>
  <c r="M2668" i="7" s="1" a="1"/>
  <c r="M2668" i="7" s="1"/>
  <c r="J2668" i="7"/>
  <c r="K2668" i="7" s="1" a="1"/>
  <c r="K2668" i="7" s="1"/>
  <c r="H2668" i="7"/>
  <c r="I2668" i="7" s="1" a="1"/>
  <c r="I2668" i="7" s="1"/>
  <c r="F2668" i="7"/>
  <c r="G2668" i="7" s="1" a="1"/>
  <c r="G2668" i="7" s="1"/>
  <c r="D2668" i="7"/>
  <c r="E2668" i="7" s="1" a="1"/>
  <c r="E2668" i="7" s="1"/>
  <c r="B2668" i="7"/>
  <c r="C2668" i="7" s="1" a="1"/>
  <c r="C2668" i="7" s="1"/>
  <c r="N2667" i="7"/>
  <c r="O2667" i="7" s="1" a="1"/>
  <c r="O2667" i="7" s="1"/>
  <c r="L2667" i="7"/>
  <c r="M2667" i="7" s="1" a="1"/>
  <c r="M2667" i="7" s="1"/>
  <c r="J2667" i="7"/>
  <c r="K2667" i="7" s="1" a="1"/>
  <c r="K2667" i="7" s="1"/>
  <c r="H2667" i="7"/>
  <c r="I2667" i="7" s="1" a="1"/>
  <c r="I2667" i="7" s="1"/>
  <c r="F2667" i="7"/>
  <c r="G2667" i="7" s="1" a="1"/>
  <c r="G2667" i="7" s="1"/>
  <c r="D2667" i="7"/>
  <c r="E2667" i="7" s="1" a="1"/>
  <c r="E2667" i="7" s="1"/>
  <c r="B2667" i="7"/>
  <c r="C2667" i="7" s="1" a="1"/>
  <c r="C2667" i="7" s="1"/>
  <c r="N2666" i="7"/>
  <c r="O2666" i="7" s="1" a="1"/>
  <c r="O2666" i="7" s="1"/>
  <c r="L2666" i="7"/>
  <c r="M2666" i="7" s="1" a="1"/>
  <c r="M2666" i="7" s="1"/>
  <c r="J2666" i="7"/>
  <c r="K2666" i="7" s="1" a="1"/>
  <c r="K2666" i="7" s="1"/>
  <c r="H2666" i="7"/>
  <c r="I2666" i="7" s="1" a="1"/>
  <c r="I2666" i="7" s="1"/>
  <c r="F2666" i="7"/>
  <c r="G2666" i="7" s="1" a="1"/>
  <c r="G2666" i="7" s="1"/>
  <c r="D2666" i="7"/>
  <c r="E2666" i="7" s="1" a="1"/>
  <c r="E2666" i="7" s="1"/>
  <c r="B2666" i="7"/>
  <c r="C2666" i="7" s="1" a="1"/>
  <c r="C2666" i="7" s="1"/>
  <c r="N2665" i="7"/>
  <c r="O2665" i="7" s="1" a="1"/>
  <c r="O2665" i="7" s="1"/>
  <c r="L2665" i="7"/>
  <c r="M2665" i="7" s="1" a="1"/>
  <c r="M2665" i="7" s="1"/>
  <c r="J2665" i="7"/>
  <c r="K2665" i="7" s="1" a="1"/>
  <c r="K2665" i="7" s="1"/>
  <c r="H2665" i="7"/>
  <c r="I2665" i="7" s="1" a="1"/>
  <c r="I2665" i="7" s="1"/>
  <c r="F2665" i="7"/>
  <c r="G2665" i="7" s="1" a="1"/>
  <c r="G2665" i="7" s="1"/>
  <c r="D2665" i="7"/>
  <c r="E2665" i="7" s="1" a="1"/>
  <c r="E2665" i="7" s="1"/>
  <c r="B2665" i="7"/>
  <c r="C2665" i="7" s="1" a="1"/>
  <c r="C2665" i="7" s="1"/>
  <c r="N2664" i="7"/>
  <c r="O2664" i="7" s="1" a="1"/>
  <c r="O2664" i="7" s="1"/>
  <c r="L2664" i="7"/>
  <c r="M2664" i="7" s="1" a="1"/>
  <c r="M2664" i="7" s="1"/>
  <c r="J2664" i="7"/>
  <c r="K2664" i="7" s="1" a="1"/>
  <c r="K2664" i="7" s="1"/>
  <c r="H2664" i="7"/>
  <c r="I2664" i="7" s="1" a="1"/>
  <c r="I2664" i="7" s="1"/>
  <c r="F2664" i="7"/>
  <c r="G2664" i="7" s="1" a="1"/>
  <c r="G2664" i="7" s="1"/>
  <c r="D2664" i="7"/>
  <c r="E2664" i="7" s="1" a="1"/>
  <c r="E2664" i="7" s="1"/>
  <c r="B2664" i="7"/>
  <c r="C2664" i="7" s="1" a="1"/>
  <c r="C2664" i="7" s="1"/>
  <c r="N2663" i="7"/>
  <c r="O2663" i="7" s="1" a="1"/>
  <c r="O2663" i="7" s="1"/>
  <c r="L2663" i="7"/>
  <c r="M2663" i="7" s="1" a="1"/>
  <c r="M2663" i="7" s="1"/>
  <c r="J2663" i="7"/>
  <c r="K2663" i="7" s="1" a="1"/>
  <c r="K2663" i="7" s="1"/>
  <c r="H2663" i="7"/>
  <c r="I2663" i="7" s="1" a="1"/>
  <c r="I2663" i="7" s="1"/>
  <c r="F2663" i="7"/>
  <c r="G2663" i="7" s="1" a="1"/>
  <c r="G2663" i="7" s="1"/>
  <c r="D2663" i="7"/>
  <c r="E2663" i="7" s="1" a="1"/>
  <c r="E2663" i="7" s="1"/>
  <c r="B2663" i="7"/>
  <c r="C2663" i="7" s="1" a="1"/>
  <c r="C2663" i="7" s="1"/>
  <c r="N2662" i="7"/>
  <c r="O2662" i="7" s="1" a="1"/>
  <c r="O2662" i="7" s="1"/>
  <c r="L2662" i="7"/>
  <c r="M2662" i="7" s="1" a="1"/>
  <c r="M2662" i="7" s="1"/>
  <c r="J2662" i="7"/>
  <c r="K2662" i="7" s="1" a="1"/>
  <c r="K2662" i="7" s="1"/>
  <c r="H2662" i="7"/>
  <c r="I2662" i="7" s="1" a="1"/>
  <c r="I2662" i="7" s="1"/>
  <c r="F2662" i="7"/>
  <c r="G2662" i="7" s="1" a="1"/>
  <c r="G2662" i="7" s="1"/>
  <c r="D2662" i="7"/>
  <c r="E2662" i="7" s="1" a="1"/>
  <c r="E2662" i="7" s="1"/>
  <c r="B2662" i="7"/>
  <c r="C2662" i="7" s="1" a="1"/>
  <c r="C2662" i="7" s="1"/>
  <c r="N2661" i="7"/>
  <c r="O2661" i="7" s="1" a="1"/>
  <c r="O2661" i="7" s="1"/>
  <c r="L2661" i="7"/>
  <c r="M2661" i="7" s="1" a="1"/>
  <c r="M2661" i="7" s="1"/>
  <c r="J2661" i="7"/>
  <c r="K2661" i="7" s="1" a="1"/>
  <c r="K2661" i="7" s="1"/>
  <c r="H2661" i="7"/>
  <c r="I2661" i="7" s="1" a="1"/>
  <c r="I2661" i="7" s="1"/>
  <c r="F2661" i="7"/>
  <c r="G2661" i="7" s="1" a="1"/>
  <c r="G2661" i="7" s="1"/>
  <c r="D2661" i="7"/>
  <c r="E2661" i="7" s="1" a="1"/>
  <c r="E2661" i="7" s="1"/>
  <c r="B2661" i="7"/>
  <c r="C2661" i="7" s="1" a="1"/>
  <c r="C2661" i="7" s="1"/>
  <c r="N2660" i="7"/>
  <c r="O2660" i="7" s="1" a="1"/>
  <c r="O2660" i="7" s="1"/>
  <c r="L2660" i="7"/>
  <c r="M2660" i="7" s="1" a="1"/>
  <c r="M2660" i="7" s="1"/>
  <c r="J2660" i="7"/>
  <c r="K2660" i="7" s="1" a="1"/>
  <c r="K2660" i="7" s="1"/>
  <c r="H2660" i="7"/>
  <c r="I2660" i="7" s="1" a="1"/>
  <c r="I2660" i="7" s="1"/>
  <c r="F2660" i="7"/>
  <c r="G2660" i="7" s="1" a="1"/>
  <c r="G2660" i="7" s="1"/>
  <c r="D2660" i="7"/>
  <c r="E2660" i="7" s="1" a="1"/>
  <c r="E2660" i="7" s="1"/>
  <c r="B2660" i="7"/>
  <c r="C2660" i="7" s="1" a="1"/>
  <c r="C2660" i="7" s="1"/>
  <c r="N2659" i="7"/>
  <c r="O2659" i="7" s="1" a="1"/>
  <c r="O2659" i="7" s="1"/>
  <c r="L2659" i="7"/>
  <c r="M2659" i="7" s="1" a="1"/>
  <c r="M2659" i="7" s="1"/>
  <c r="J2659" i="7"/>
  <c r="K2659" i="7" s="1" a="1"/>
  <c r="K2659" i="7" s="1"/>
  <c r="H2659" i="7"/>
  <c r="I2659" i="7" s="1" a="1"/>
  <c r="I2659" i="7" s="1"/>
  <c r="F2659" i="7"/>
  <c r="G2659" i="7" s="1" a="1"/>
  <c r="G2659" i="7" s="1"/>
  <c r="D2659" i="7"/>
  <c r="E2659" i="7" s="1" a="1"/>
  <c r="E2659" i="7" s="1"/>
  <c r="B2659" i="7"/>
  <c r="C2659" i="7" s="1" a="1"/>
  <c r="C2659" i="7" s="1"/>
  <c r="N2658" i="7"/>
  <c r="O2658" i="7" s="1" a="1"/>
  <c r="O2658" i="7" s="1"/>
  <c r="L2658" i="7"/>
  <c r="M2658" i="7" s="1" a="1"/>
  <c r="M2658" i="7" s="1"/>
  <c r="J2658" i="7"/>
  <c r="K2658" i="7" s="1" a="1"/>
  <c r="K2658" i="7" s="1"/>
  <c r="H2658" i="7"/>
  <c r="I2658" i="7" s="1" a="1"/>
  <c r="I2658" i="7" s="1"/>
  <c r="F2658" i="7"/>
  <c r="G2658" i="7" s="1" a="1"/>
  <c r="G2658" i="7" s="1"/>
  <c r="D2658" i="7"/>
  <c r="E2658" i="7" s="1" a="1"/>
  <c r="E2658" i="7" s="1"/>
  <c r="B2658" i="7"/>
  <c r="C2658" i="7" s="1" a="1"/>
  <c r="C2658" i="7" s="1"/>
  <c r="N2657" i="7"/>
  <c r="O2657" i="7" s="1" a="1"/>
  <c r="O2657" i="7" s="1"/>
  <c r="L2657" i="7"/>
  <c r="M2657" i="7" s="1" a="1"/>
  <c r="M2657" i="7" s="1"/>
  <c r="J2657" i="7"/>
  <c r="K2657" i="7" s="1" a="1"/>
  <c r="K2657" i="7" s="1"/>
  <c r="H2657" i="7"/>
  <c r="I2657" i="7" s="1" a="1"/>
  <c r="I2657" i="7" s="1"/>
  <c r="F2657" i="7"/>
  <c r="G2657" i="7" s="1" a="1"/>
  <c r="G2657" i="7" s="1"/>
  <c r="D2657" i="7"/>
  <c r="E2657" i="7" s="1" a="1"/>
  <c r="E2657" i="7" s="1"/>
  <c r="B2657" i="7"/>
  <c r="C2657" i="7" s="1" a="1"/>
  <c r="C2657" i="7" s="1"/>
  <c r="N2656" i="7"/>
  <c r="O2656" i="7" s="1" a="1"/>
  <c r="O2656" i="7" s="1"/>
  <c r="L2656" i="7"/>
  <c r="M2656" i="7" s="1" a="1"/>
  <c r="M2656" i="7" s="1"/>
  <c r="J2656" i="7"/>
  <c r="K2656" i="7" s="1" a="1"/>
  <c r="K2656" i="7" s="1"/>
  <c r="H2656" i="7"/>
  <c r="I2656" i="7" s="1" a="1"/>
  <c r="I2656" i="7" s="1"/>
  <c r="F2656" i="7"/>
  <c r="G2656" i="7" s="1" a="1"/>
  <c r="G2656" i="7" s="1"/>
  <c r="D2656" i="7"/>
  <c r="E2656" i="7" s="1" a="1"/>
  <c r="E2656" i="7" s="1"/>
  <c r="B2656" i="7"/>
  <c r="C2656" i="7" s="1" a="1"/>
  <c r="C2656" i="7" s="1"/>
  <c r="N2655" i="7"/>
  <c r="O2655" i="7" s="1" a="1"/>
  <c r="O2655" i="7" s="1"/>
  <c r="L2655" i="7"/>
  <c r="M2655" i="7" s="1" a="1"/>
  <c r="M2655" i="7" s="1"/>
  <c r="J2655" i="7"/>
  <c r="K2655" i="7" s="1" a="1"/>
  <c r="K2655" i="7" s="1"/>
  <c r="H2655" i="7"/>
  <c r="I2655" i="7" s="1" a="1"/>
  <c r="I2655" i="7" s="1"/>
  <c r="F2655" i="7"/>
  <c r="G2655" i="7" s="1" a="1"/>
  <c r="G2655" i="7" s="1"/>
  <c r="D2655" i="7"/>
  <c r="E2655" i="7" s="1" a="1"/>
  <c r="E2655" i="7" s="1"/>
  <c r="B2655" i="7"/>
  <c r="C2655" i="7" s="1" a="1"/>
  <c r="C2655" i="7" s="1"/>
  <c r="N2654" i="7"/>
  <c r="O2654" i="7" s="1" a="1"/>
  <c r="O2654" i="7" s="1"/>
  <c r="L2654" i="7"/>
  <c r="M2654" i="7" s="1" a="1"/>
  <c r="M2654" i="7" s="1"/>
  <c r="J2654" i="7"/>
  <c r="K2654" i="7" s="1" a="1"/>
  <c r="K2654" i="7" s="1"/>
  <c r="H2654" i="7"/>
  <c r="I2654" i="7" s="1" a="1"/>
  <c r="I2654" i="7" s="1"/>
  <c r="F2654" i="7"/>
  <c r="G2654" i="7" s="1" a="1"/>
  <c r="G2654" i="7" s="1"/>
  <c r="D2654" i="7"/>
  <c r="E2654" i="7" s="1" a="1"/>
  <c r="E2654" i="7" s="1"/>
  <c r="B2654" i="7"/>
  <c r="C2654" i="7" s="1" a="1"/>
  <c r="C2654" i="7" s="1"/>
  <c r="N2653" i="7"/>
  <c r="O2653" i="7" s="1" a="1"/>
  <c r="O2653" i="7" s="1"/>
  <c r="L2653" i="7"/>
  <c r="M2653" i="7" s="1" a="1"/>
  <c r="M2653" i="7" s="1"/>
  <c r="J2653" i="7"/>
  <c r="K2653" i="7" s="1" a="1"/>
  <c r="K2653" i="7" s="1"/>
  <c r="H2653" i="7"/>
  <c r="I2653" i="7" s="1" a="1"/>
  <c r="I2653" i="7" s="1"/>
  <c r="F2653" i="7"/>
  <c r="G2653" i="7" s="1" a="1"/>
  <c r="G2653" i="7" s="1"/>
  <c r="D2653" i="7"/>
  <c r="E2653" i="7" s="1" a="1"/>
  <c r="E2653" i="7" s="1"/>
  <c r="B2653" i="7"/>
  <c r="C2653" i="7" s="1" a="1"/>
  <c r="C2653" i="7" s="1"/>
  <c r="N2652" i="7"/>
  <c r="O2652" i="7" s="1" a="1"/>
  <c r="O2652" i="7" s="1"/>
  <c r="L2652" i="7"/>
  <c r="M2652" i="7" s="1" a="1"/>
  <c r="M2652" i="7" s="1"/>
  <c r="J2652" i="7"/>
  <c r="K2652" i="7" s="1" a="1"/>
  <c r="K2652" i="7" s="1"/>
  <c r="H2652" i="7"/>
  <c r="I2652" i="7" s="1" a="1"/>
  <c r="I2652" i="7" s="1"/>
  <c r="F2652" i="7"/>
  <c r="G2652" i="7" s="1" a="1"/>
  <c r="G2652" i="7" s="1"/>
  <c r="D2652" i="7"/>
  <c r="E2652" i="7" s="1" a="1"/>
  <c r="E2652" i="7" s="1"/>
  <c r="B2652" i="7"/>
  <c r="C2652" i="7" s="1" a="1"/>
  <c r="C2652" i="7" s="1"/>
  <c r="N2651" i="7"/>
  <c r="O2651" i="7" s="1" a="1"/>
  <c r="O2651" i="7" s="1"/>
  <c r="L2651" i="7"/>
  <c r="M2651" i="7" s="1" a="1"/>
  <c r="M2651" i="7" s="1"/>
  <c r="J2651" i="7"/>
  <c r="K2651" i="7" s="1" a="1"/>
  <c r="K2651" i="7" s="1"/>
  <c r="H2651" i="7"/>
  <c r="I2651" i="7" s="1" a="1"/>
  <c r="I2651" i="7" s="1"/>
  <c r="F2651" i="7"/>
  <c r="G2651" i="7" s="1" a="1"/>
  <c r="G2651" i="7" s="1"/>
  <c r="D2651" i="7"/>
  <c r="E2651" i="7" s="1" a="1"/>
  <c r="E2651" i="7" s="1"/>
  <c r="B2651" i="7"/>
  <c r="C2651" i="7" s="1" a="1"/>
  <c r="C2651" i="7" s="1"/>
  <c r="N2650" i="7"/>
  <c r="O2650" i="7" s="1" a="1"/>
  <c r="O2650" i="7" s="1"/>
  <c r="L2650" i="7"/>
  <c r="M2650" i="7" s="1" a="1"/>
  <c r="M2650" i="7" s="1"/>
  <c r="J2650" i="7"/>
  <c r="K2650" i="7" s="1" a="1"/>
  <c r="K2650" i="7" s="1"/>
  <c r="H2650" i="7"/>
  <c r="I2650" i="7" s="1" a="1"/>
  <c r="I2650" i="7" s="1"/>
  <c r="F2650" i="7"/>
  <c r="G2650" i="7" s="1" a="1"/>
  <c r="G2650" i="7" s="1"/>
  <c r="D2650" i="7"/>
  <c r="E2650" i="7" s="1" a="1"/>
  <c r="E2650" i="7" s="1"/>
  <c r="B2650" i="7"/>
  <c r="C2650" i="7" s="1" a="1"/>
  <c r="C2650" i="7" s="1"/>
  <c r="N2649" i="7"/>
  <c r="O2649" i="7" s="1" a="1"/>
  <c r="O2649" i="7" s="1"/>
  <c r="L2649" i="7"/>
  <c r="M2649" i="7" s="1" a="1"/>
  <c r="M2649" i="7" s="1"/>
  <c r="J2649" i="7"/>
  <c r="K2649" i="7" s="1" a="1"/>
  <c r="K2649" i="7" s="1"/>
  <c r="H2649" i="7"/>
  <c r="I2649" i="7" s="1" a="1"/>
  <c r="I2649" i="7" s="1"/>
  <c r="F2649" i="7"/>
  <c r="G2649" i="7" s="1" a="1"/>
  <c r="G2649" i="7" s="1"/>
  <c r="D2649" i="7"/>
  <c r="E2649" i="7" s="1" a="1"/>
  <c r="E2649" i="7" s="1"/>
  <c r="B2649" i="7"/>
  <c r="C2649" i="7" s="1" a="1"/>
  <c r="C2649" i="7" s="1"/>
  <c r="N2648" i="7"/>
  <c r="O2648" i="7" s="1" a="1"/>
  <c r="O2648" i="7" s="1"/>
  <c r="L2648" i="7"/>
  <c r="M2648" i="7" s="1" a="1"/>
  <c r="M2648" i="7" s="1"/>
  <c r="J2648" i="7"/>
  <c r="K2648" i="7" s="1" a="1"/>
  <c r="K2648" i="7" s="1"/>
  <c r="H2648" i="7"/>
  <c r="I2648" i="7" s="1" a="1"/>
  <c r="I2648" i="7" s="1"/>
  <c r="F2648" i="7"/>
  <c r="G2648" i="7" s="1" a="1"/>
  <c r="G2648" i="7" s="1"/>
  <c r="D2648" i="7"/>
  <c r="E2648" i="7" s="1" a="1"/>
  <c r="E2648" i="7" s="1"/>
  <c r="B2648" i="7"/>
  <c r="C2648" i="7" s="1" a="1"/>
  <c r="C2648" i="7" s="1"/>
  <c r="N2647" i="7"/>
  <c r="O2647" i="7" s="1" a="1"/>
  <c r="O2647" i="7" s="1"/>
  <c r="L2647" i="7"/>
  <c r="M2647" i="7" s="1" a="1"/>
  <c r="M2647" i="7" s="1"/>
  <c r="J2647" i="7"/>
  <c r="K2647" i="7" s="1" a="1"/>
  <c r="K2647" i="7" s="1"/>
  <c r="H2647" i="7"/>
  <c r="I2647" i="7" s="1" a="1"/>
  <c r="I2647" i="7" s="1"/>
  <c r="F2647" i="7"/>
  <c r="G2647" i="7" s="1" a="1"/>
  <c r="G2647" i="7" s="1"/>
  <c r="D2647" i="7"/>
  <c r="E2647" i="7" s="1" a="1"/>
  <c r="E2647" i="7" s="1"/>
  <c r="B2647" i="7"/>
  <c r="C2647" i="7" s="1" a="1"/>
  <c r="C2647" i="7" s="1"/>
  <c r="N2646" i="7"/>
  <c r="O2646" i="7" s="1" a="1"/>
  <c r="O2646" i="7" s="1"/>
  <c r="L2646" i="7"/>
  <c r="M2646" i="7" s="1" a="1"/>
  <c r="M2646" i="7" s="1"/>
  <c r="J2646" i="7"/>
  <c r="K2646" i="7" s="1" a="1"/>
  <c r="K2646" i="7" s="1"/>
  <c r="H2646" i="7"/>
  <c r="I2646" i="7" s="1" a="1"/>
  <c r="I2646" i="7" s="1"/>
  <c r="F2646" i="7"/>
  <c r="G2646" i="7" s="1" a="1"/>
  <c r="G2646" i="7" s="1"/>
  <c r="D2646" i="7"/>
  <c r="E2646" i="7" s="1" a="1"/>
  <c r="E2646" i="7" s="1"/>
  <c r="B2646" i="7"/>
  <c r="C2646" i="7" s="1" a="1"/>
  <c r="C2646" i="7" s="1"/>
  <c r="N2645" i="7"/>
  <c r="O2645" i="7" s="1" a="1"/>
  <c r="O2645" i="7" s="1"/>
  <c r="L2645" i="7"/>
  <c r="M2645" i="7" s="1" a="1"/>
  <c r="M2645" i="7" s="1"/>
  <c r="J2645" i="7"/>
  <c r="K2645" i="7" s="1" a="1"/>
  <c r="K2645" i="7" s="1"/>
  <c r="H2645" i="7"/>
  <c r="I2645" i="7" s="1" a="1"/>
  <c r="I2645" i="7" s="1"/>
  <c r="F2645" i="7"/>
  <c r="G2645" i="7" s="1" a="1"/>
  <c r="G2645" i="7" s="1"/>
  <c r="D2645" i="7"/>
  <c r="E2645" i="7" s="1" a="1"/>
  <c r="E2645" i="7" s="1"/>
  <c r="B2645" i="7"/>
  <c r="C2645" i="7" s="1" a="1"/>
  <c r="C2645" i="7" s="1"/>
  <c r="N2644" i="7"/>
  <c r="O2644" i="7" s="1" a="1"/>
  <c r="O2644" i="7" s="1"/>
  <c r="L2644" i="7"/>
  <c r="M2644" i="7" s="1" a="1"/>
  <c r="M2644" i="7" s="1"/>
  <c r="J2644" i="7"/>
  <c r="K2644" i="7" s="1" a="1"/>
  <c r="K2644" i="7" s="1"/>
  <c r="H2644" i="7"/>
  <c r="I2644" i="7" s="1" a="1"/>
  <c r="I2644" i="7" s="1"/>
  <c r="F2644" i="7"/>
  <c r="G2644" i="7" s="1" a="1"/>
  <c r="G2644" i="7" s="1"/>
  <c r="D2644" i="7"/>
  <c r="E2644" i="7" s="1" a="1"/>
  <c r="E2644" i="7" s="1"/>
  <c r="B2644" i="7"/>
  <c r="C2644" i="7" s="1" a="1"/>
  <c r="C2644" i="7" s="1"/>
  <c r="N2643" i="7"/>
  <c r="O2643" i="7" s="1" a="1"/>
  <c r="O2643" i="7" s="1"/>
  <c r="L2643" i="7"/>
  <c r="M2643" i="7" s="1" a="1"/>
  <c r="M2643" i="7" s="1"/>
  <c r="J2643" i="7"/>
  <c r="K2643" i="7" s="1" a="1"/>
  <c r="K2643" i="7" s="1"/>
  <c r="H2643" i="7"/>
  <c r="I2643" i="7" s="1" a="1"/>
  <c r="I2643" i="7" s="1"/>
  <c r="F2643" i="7"/>
  <c r="G2643" i="7" s="1" a="1"/>
  <c r="G2643" i="7" s="1"/>
  <c r="D2643" i="7"/>
  <c r="E2643" i="7" s="1" a="1"/>
  <c r="E2643" i="7" s="1"/>
  <c r="B2643" i="7"/>
  <c r="C2643" i="7" s="1" a="1"/>
  <c r="C2643" i="7" s="1"/>
  <c r="N2642" i="7"/>
  <c r="O2642" i="7" s="1" a="1"/>
  <c r="O2642" i="7" s="1"/>
  <c r="L2642" i="7"/>
  <c r="M2642" i="7" s="1" a="1"/>
  <c r="M2642" i="7" s="1"/>
  <c r="J2642" i="7"/>
  <c r="K2642" i="7" s="1" a="1"/>
  <c r="K2642" i="7" s="1"/>
  <c r="H2642" i="7"/>
  <c r="I2642" i="7" s="1" a="1"/>
  <c r="I2642" i="7" s="1"/>
  <c r="F2642" i="7"/>
  <c r="G2642" i="7" s="1" a="1"/>
  <c r="G2642" i="7" s="1"/>
  <c r="D2642" i="7"/>
  <c r="E2642" i="7" s="1" a="1"/>
  <c r="E2642" i="7" s="1"/>
  <c r="B2642" i="7"/>
  <c r="C2642" i="7" s="1" a="1"/>
  <c r="C2642" i="7" s="1"/>
  <c r="N2641" i="7"/>
  <c r="O2641" i="7" s="1" a="1"/>
  <c r="O2641" i="7" s="1"/>
  <c r="L2641" i="7"/>
  <c r="M2641" i="7" s="1" a="1"/>
  <c r="M2641" i="7" s="1"/>
  <c r="J2641" i="7"/>
  <c r="K2641" i="7" s="1" a="1"/>
  <c r="K2641" i="7" s="1"/>
  <c r="H2641" i="7"/>
  <c r="I2641" i="7" s="1" a="1"/>
  <c r="I2641" i="7" s="1"/>
  <c r="F2641" i="7"/>
  <c r="G2641" i="7" s="1" a="1"/>
  <c r="G2641" i="7" s="1"/>
  <c r="D2641" i="7"/>
  <c r="E2641" i="7" s="1" a="1"/>
  <c r="E2641" i="7" s="1"/>
  <c r="B2641" i="7"/>
  <c r="C2641" i="7" s="1" a="1"/>
  <c r="C2641" i="7" s="1"/>
  <c r="N2640" i="7"/>
  <c r="O2640" i="7" s="1" a="1"/>
  <c r="O2640" i="7" s="1"/>
  <c r="L2640" i="7"/>
  <c r="M2640" i="7" s="1" a="1"/>
  <c r="M2640" i="7" s="1"/>
  <c r="J2640" i="7"/>
  <c r="K2640" i="7" s="1" a="1"/>
  <c r="K2640" i="7" s="1"/>
  <c r="H2640" i="7"/>
  <c r="I2640" i="7" s="1" a="1"/>
  <c r="I2640" i="7" s="1"/>
  <c r="F2640" i="7"/>
  <c r="G2640" i="7" s="1" a="1"/>
  <c r="G2640" i="7" s="1"/>
  <c r="D2640" i="7"/>
  <c r="E2640" i="7" s="1" a="1"/>
  <c r="E2640" i="7" s="1"/>
  <c r="B2640" i="7"/>
  <c r="C2640" i="7" s="1" a="1"/>
  <c r="C2640" i="7" s="1"/>
  <c r="N2639" i="7"/>
  <c r="O2639" i="7" s="1" a="1"/>
  <c r="O2639" i="7" s="1"/>
  <c r="L2639" i="7"/>
  <c r="M2639" i="7" s="1" a="1"/>
  <c r="M2639" i="7" s="1"/>
  <c r="J2639" i="7"/>
  <c r="K2639" i="7" s="1" a="1"/>
  <c r="K2639" i="7" s="1"/>
  <c r="H2639" i="7"/>
  <c r="I2639" i="7" s="1" a="1"/>
  <c r="I2639" i="7" s="1"/>
  <c r="F2639" i="7"/>
  <c r="G2639" i="7" s="1" a="1"/>
  <c r="G2639" i="7" s="1"/>
  <c r="D2639" i="7"/>
  <c r="E2639" i="7" s="1" a="1"/>
  <c r="E2639" i="7" s="1"/>
  <c r="B2639" i="7"/>
  <c r="C2639" i="7" s="1" a="1"/>
  <c r="C2639" i="7" s="1"/>
  <c r="N2638" i="7"/>
  <c r="O2638" i="7" s="1" a="1"/>
  <c r="O2638" i="7" s="1"/>
  <c r="L2638" i="7"/>
  <c r="M2638" i="7" s="1" a="1"/>
  <c r="M2638" i="7" s="1"/>
  <c r="J2638" i="7"/>
  <c r="K2638" i="7" s="1" a="1"/>
  <c r="K2638" i="7" s="1"/>
  <c r="H2638" i="7"/>
  <c r="I2638" i="7" s="1" a="1"/>
  <c r="I2638" i="7" s="1"/>
  <c r="F2638" i="7"/>
  <c r="G2638" i="7" s="1" a="1"/>
  <c r="G2638" i="7" s="1"/>
  <c r="D2638" i="7"/>
  <c r="E2638" i="7" s="1" a="1"/>
  <c r="E2638" i="7" s="1"/>
  <c r="B2638" i="7"/>
  <c r="C2638" i="7" s="1" a="1"/>
  <c r="C2638" i="7" s="1"/>
  <c r="N2637" i="7"/>
  <c r="O2637" i="7" s="1" a="1"/>
  <c r="O2637" i="7" s="1"/>
  <c r="L2637" i="7"/>
  <c r="M2637" i="7" s="1" a="1"/>
  <c r="M2637" i="7" s="1"/>
  <c r="J2637" i="7"/>
  <c r="K2637" i="7" s="1" a="1"/>
  <c r="K2637" i="7" s="1"/>
  <c r="H2637" i="7"/>
  <c r="I2637" i="7" s="1" a="1"/>
  <c r="I2637" i="7" s="1"/>
  <c r="F2637" i="7"/>
  <c r="G2637" i="7" s="1" a="1"/>
  <c r="G2637" i="7" s="1"/>
  <c r="D2637" i="7"/>
  <c r="E2637" i="7" s="1" a="1"/>
  <c r="E2637" i="7" s="1"/>
  <c r="B2637" i="7"/>
  <c r="C2637" i="7" s="1" a="1"/>
  <c r="C2637" i="7" s="1"/>
  <c r="N2636" i="7"/>
  <c r="O2636" i="7" s="1" a="1"/>
  <c r="O2636" i="7" s="1"/>
  <c r="L2636" i="7"/>
  <c r="M2636" i="7" s="1" a="1"/>
  <c r="M2636" i="7" s="1"/>
  <c r="J2636" i="7"/>
  <c r="K2636" i="7" s="1" a="1"/>
  <c r="K2636" i="7" s="1"/>
  <c r="H2636" i="7"/>
  <c r="I2636" i="7" s="1" a="1"/>
  <c r="I2636" i="7" s="1"/>
  <c r="F2636" i="7"/>
  <c r="G2636" i="7" s="1" a="1"/>
  <c r="G2636" i="7" s="1"/>
  <c r="D2636" i="7"/>
  <c r="E2636" i="7" s="1" a="1"/>
  <c r="E2636" i="7" s="1"/>
  <c r="B2636" i="7"/>
  <c r="C2636" i="7" s="1" a="1"/>
  <c r="C2636" i="7" s="1"/>
  <c r="N2635" i="7"/>
  <c r="O2635" i="7" s="1" a="1"/>
  <c r="O2635" i="7" s="1"/>
  <c r="L2635" i="7"/>
  <c r="M2635" i="7" s="1" a="1"/>
  <c r="M2635" i="7" s="1"/>
  <c r="J2635" i="7"/>
  <c r="K2635" i="7" s="1" a="1"/>
  <c r="K2635" i="7" s="1"/>
  <c r="H2635" i="7"/>
  <c r="I2635" i="7" s="1" a="1"/>
  <c r="I2635" i="7" s="1"/>
  <c r="F2635" i="7"/>
  <c r="G2635" i="7" s="1" a="1"/>
  <c r="G2635" i="7" s="1"/>
  <c r="D2635" i="7"/>
  <c r="E2635" i="7" s="1" a="1"/>
  <c r="E2635" i="7" s="1"/>
  <c r="B2635" i="7"/>
  <c r="C2635" i="7" s="1" a="1"/>
  <c r="C2635" i="7" s="1"/>
  <c r="N2634" i="7"/>
  <c r="O2634" i="7" s="1" a="1"/>
  <c r="O2634" i="7" s="1"/>
  <c r="L2634" i="7"/>
  <c r="M2634" i="7" s="1" a="1"/>
  <c r="M2634" i="7" s="1"/>
  <c r="J2634" i="7"/>
  <c r="K2634" i="7" s="1" a="1"/>
  <c r="K2634" i="7" s="1"/>
  <c r="H2634" i="7"/>
  <c r="I2634" i="7" s="1" a="1"/>
  <c r="I2634" i="7" s="1"/>
  <c r="F2634" i="7"/>
  <c r="G2634" i="7" s="1" a="1"/>
  <c r="G2634" i="7" s="1"/>
  <c r="D2634" i="7"/>
  <c r="E2634" i="7" s="1" a="1"/>
  <c r="E2634" i="7" s="1"/>
  <c r="B2634" i="7"/>
  <c r="C2634" i="7" s="1" a="1"/>
  <c r="C2634" i="7" s="1"/>
  <c r="N2633" i="7"/>
  <c r="O2633" i="7" s="1" a="1"/>
  <c r="O2633" i="7" s="1"/>
  <c r="L2633" i="7"/>
  <c r="M2633" i="7" s="1" a="1"/>
  <c r="M2633" i="7" s="1"/>
  <c r="J2633" i="7"/>
  <c r="K2633" i="7" s="1" a="1"/>
  <c r="K2633" i="7" s="1"/>
  <c r="H2633" i="7"/>
  <c r="I2633" i="7" s="1" a="1"/>
  <c r="I2633" i="7" s="1"/>
  <c r="F2633" i="7"/>
  <c r="G2633" i="7" s="1" a="1"/>
  <c r="G2633" i="7" s="1"/>
  <c r="D2633" i="7"/>
  <c r="E2633" i="7" s="1" a="1"/>
  <c r="E2633" i="7" s="1"/>
  <c r="B2633" i="7"/>
  <c r="C2633" i="7" s="1" a="1"/>
  <c r="C2633" i="7" s="1"/>
  <c r="N2632" i="7"/>
  <c r="O2632" i="7" s="1" a="1"/>
  <c r="O2632" i="7" s="1"/>
  <c r="L2632" i="7"/>
  <c r="M2632" i="7" s="1" a="1"/>
  <c r="M2632" i="7" s="1"/>
  <c r="J2632" i="7"/>
  <c r="K2632" i="7" s="1" a="1"/>
  <c r="K2632" i="7" s="1"/>
  <c r="H2632" i="7"/>
  <c r="I2632" i="7" s="1" a="1"/>
  <c r="I2632" i="7" s="1"/>
  <c r="F2632" i="7"/>
  <c r="G2632" i="7" s="1" a="1"/>
  <c r="G2632" i="7" s="1"/>
  <c r="D2632" i="7"/>
  <c r="E2632" i="7" s="1" a="1"/>
  <c r="E2632" i="7" s="1"/>
  <c r="B2632" i="7"/>
  <c r="C2632" i="7" s="1" a="1"/>
  <c r="C2632" i="7" s="1"/>
  <c r="N2631" i="7"/>
  <c r="O2631" i="7" s="1" a="1"/>
  <c r="O2631" i="7" s="1"/>
  <c r="L2631" i="7"/>
  <c r="M2631" i="7" s="1" a="1"/>
  <c r="M2631" i="7" s="1"/>
  <c r="J2631" i="7"/>
  <c r="K2631" i="7" s="1" a="1"/>
  <c r="K2631" i="7" s="1"/>
  <c r="H2631" i="7"/>
  <c r="I2631" i="7" s="1" a="1"/>
  <c r="I2631" i="7" s="1"/>
  <c r="F2631" i="7"/>
  <c r="G2631" i="7" s="1" a="1"/>
  <c r="G2631" i="7" s="1"/>
  <c r="D2631" i="7"/>
  <c r="E2631" i="7" s="1" a="1"/>
  <c r="E2631" i="7" s="1"/>
  <c r="B2631" i="7"/>
  <c r="C2631" i="7" s="1" a="1"/>
  <c r="C2631" i="7" s="1"/>
  <c r="N2630" i="7"/>
  <c r="O2630" i="7" s="1" a="1"/>
  <c r="O2630" i="7" s="1"/>
  <c r="L2630" i="7"/>
  <c r="M2630" i="7" s="1" a="1"/>
  <c r="M2630" i="7" s="1"/>
  <c r="J2630" i="7"/>
  <c r="K2630" i="7" s="1" a="1"/>
  <c r="K2630" i="7" s="1"/>
  <c r="H2630" i="7"/>
  <c r="I2630" i="7" s="1" a="1"/>
  <c r="I2630" i="7" s="1"/>
  <c r="F2630" i="7"/>
  <c r="G2630" i="7" s="1" a="1"/>
  <c r="G2630" i="7" s="1"/>
  <c r="D2630" i="7"/>
  <c r="E2630" i="7" s="1" a="1"/>
  <c r="E2630" i="7" s="1"/>
  <c r="B2630" i="7"/>
  <c r="C2630" i="7" s="1" a="1"/>
  <c r="C2630" i="7" s="1"/>
  <c r="N2629" i="7"/>
  <c r="O2629" i="7" s="1" a="1"/>
  <c r="O2629" i="7" s="1"/>
  <c r="L2629" i="7"/>
  <c r="M2629" i="7" s="1" a="1"/>
  <c r="M2629" i="7" s="1"/>
  <c r="J2629" i="7"/>
  <c r="K2629" i="7" s="1" a="1"/>
  <c r="K2629" i="7" s="1"/>
  <c r="H2629" i="7"/>
  <c r="I2629" i="7" s="1" a="1"/>
  <c r="I2629" i="7" s="1"/>
  <c r="F2629" i="7"/>
  <c r="G2629" i="7" s="1" a="1"/>
  <c r="G2629" i="7" s="1"/>
  <c r="D2629" i="7"/>
  <c r="E2629" i="7" s="1" a="1"/>
  <c r="E2629" i="7" s="1"/>
  <c r="B2629" i="7"/>
  <c r="C2629" i="7" s="1" a="1"/>
  <c r="C2629" i="7" s="1"/>
  <c r="N2628" i="7"/>
  <c r="O2628" i="7" s="1" a="1"/>
  <c r="O2628" i="7" s="1"/>
  <c r="L2628" i="7"/>
  <c r="M2628" i="7" s="1" a="1"/>
  <c r="M2628" i="7" s="1"/>
  <c r="J2628" i="7"/>
  <c r="K2628" i="7" s="1" a="1"/>
  <c r="K2628" i="7" s="1"/>
  <c r="H2628" i="7"/>
  <c r="I2628" i="7" s="1" a="1"/>
  <c r="I2628" i="7" s="1"/>
  <c r="F2628" i="7"/>
  <c r="G2628" i="7" s="1" a="1"/>
  <c r="G2628" i="7" s="1"/>
  <c r="D2628" i="7"/>
  <c r="E2628" i="7" s="1" a="1"/>
  <c r="E2628" i="7" s="1"/>
  <c r="B2628" i="7"/>
  <c r="C2628" i="7" s="1" a="1"/>
  <c r="C2628" i="7" s="1"/>
  <c r="N2627" i="7"/>
  <c r="O2627" i="7" s="1" a="1"/>
  <c r="O2627" i="7" s="1"/>
  <c r="L2627" i="7"/>
  <c r="M2627" i="7" s="1" a="1"/>
  <c r="M2627" i="7" s="1"/>
  <c r="J2627" i="7"/>
  <c r="K2627" i="7" s="1" a="1"/>
  <c r="K2627" i="7" s="1"/>
  <c r="H2627" i="7"/>
  <c r="I2627" i="7" s="1" a="1"/>
  <c r="I2627" i="7" s="1"/>
  <c r="F2627" i="7"/>
  <c r="G2627" i="7" s="1" a="1"/>
  <c r="G2627" i="7" s="1"/>
  <c r="D2627" i="7"/>
  <c r="E2627" i="7" s="1" a="1"/>
  <c r="E2627" i="7" s="1"/>
  <c r="B2627" i="7"/>
  <c r="C2627" i="7" s="1" a="1"/>
  <c r="C2627" i="7" s="1"/>
  <c r="N2626" i="7"/>
  <c r="O2626" i="7" s="1" a="1"/>
  <c r="O2626" i="7" s="1"/>
  <c r="L2626" i="7"/>
  <c r="M2626" i="7" s="1" a="1"/>
  <c r="M2626" i="7" s="1"/>
  <c r="J2626" i="7"/>
  <c r="K2626" i="7" s="1" a="1"/>
  <c r="K2626" i="7" s="1"/>
  <c r="H2626" i="7"/>
  <c r="I2626" i="7" s="1" a="1"/>
  <c r="I2626" i="7" s="1"/>
  <c r="F2626" i="7"/>
  <c r="G2626" i="7" s="1" a="1"/>
  <c r="G2626" i="7" s="1"/>
  <c r="D2626" i="7"/>
  <c r="E2626" i="7" s="1" a="1"/>
  <c r="E2626" i="7" s="1"/>
  <c r="B2626" i="7"/>
  <c r="C2626" i="7" s="1" a="1"/>
  <c r="C2626" i="7" s="1"/>
  <c r="N2625" i="7"/>
  <c r="O2625" i="7" s="1" a="1"/>
  <c r="O2625" i="7" s="1"/>
  <c r="L2625" i="7"/>
  <c r="M2625" i="7" s="1" a="1"/>
  <c r="M2625" i="7" s="1"/>
  <c r="J2625" i="7"/>
  <c r="K2625" i="7" s="1" a="1"/>
  <c r="K2625" i="7" s="1"/>
  <c r="H2625" i="7"/>
  <c r="I2625" i="7" s="1" a="1"/>
  <c r="I2625" i="7" s="1"/>
  <c r="F2625" i="7"/>
  <c r="G2625" i="7" s="1" a="1"/>
  <c r="G2625" i="7" s="1"/>
  <c r="D2625" i="7"/>
  <c r="E2625" i="7" s="1" a="1"/>
  <c r="E2625" i="7" s="1"/>
  <c r="B2625" i="7"/>
  <c r="C2625" i="7" s="1" a="1"/>
  <c r="C2625" i="7" s="1"/>
  <c r="N2624" i="7"/>
  <c r="O2624" i="7" s="1" a="1"/>
  <c r="O2624" i="7" s="1"/>
  <c r="L2624" i="7"/>
  <c r="M2624" i="7" s="1" a="1"/>
  <c r="M2624" i="7" s="1"/>
  <c r="J2624" i="7"/>
  <c r="K2624" i="7" s="1" a="1"/>
  <c r="K2624" i="7" s="1"/>
  <c r="H2624" i="7"/>
  <c r="I2624" i="7" s="1" a="1"/>
  <c r="I2624" i="7" s="1"/>
  <c r="F2624" i="7"/>
  <c r="G2624" i="7" s="1" a="1"/>
  <c r="G2624" i="7" s="1"/>
  <c r="D2624" i="7"/>
  <c r="E2624" i="7" s="1" a="1"/>
  <c r="E2624" i="7" s="1"/>
  <c r="B2624" i="7"/>
  <c r="C2624" i="7" s="1" a="1"/>
  <c r="C2624" i="7" s="1"/>
  <c r="N2623" i="7"/>
  <c r="O2623" i="7" s="1" a="1"/>
  <c r="O2623" i="7" s="1"/>
  <c r="L2623" i="7"/>
  <c r="M2623" i="7" s="1" a="1"/>
  <c r="M2623" i="7" s="1"/>
  <c r="J2623" i="7"/>
  <c r="K2623" i="7" s="1" a="1"/>
  <c r="K2623" i="7" s="1"/>
  <c r="H2623" i="7"/>
  <c r="I2623" i="7" s="1" a="1"/>
  <c r="I2623" i="7" s="1"/>
  <c r="F2623" i="7"/>
  <c r="G2623" i="7" s="1" a="1"/>
  <c r="G2623" i="7" s="1"/>
  <c r="D2623" i="7"/>
  <c r="E2623" i="7" s="1" a="1"/>
  <c r="E2623" i="7" s="1"/>
  <c r="B2623" i="7"/>
  <c r="C2623" i="7" s="1" a="1"/>
  <c r="C2623" i="7" s="1"/>
  <c r="N2622" i="7"/>
  <c r="O2622" i="7" s="1" a="1"/>
  <c r="O2622" i="7" s="1"/>
  <c r="L2622" i="7"/>
  <c r="M2622" i="7" s="1" a="1"/>
  <c r="M2622" i="7" s="1"/>
  <c r="J2622" i="7"/>
  <c r="K2622" i="7" s="1" a="1"/>
  <c r="K2622" i="7" s="1"/>
  <c r="H2622" i="7"/>
  <c r="I2622" i="7" s="1" a="1"/>
  <c r="I2622" i="7" s="1"/>
  <c r="F2622" i="7"/>
  <c r="G2622" i="7" s="1" a="1"/>
  <c r="G2622" i="7" s="1"/>
  <c r="D2622" i="7"/>
  <c r="E2622" i="7" s="1" a="1"/>
  <c r="E2622" i="7" s="1"/>
  <c r="B2622" i="7"/>
  <c r="C2622" i="7" s="1" a="1"/>
  <c r="C2622" i="7" s="1"/>
  <c r="N2621" i="7"/>
  <c r="O2621" i="7" s="1" a="1"/>
  <c r="O2621" i="7" s="1"/>
  <c r="L2621" i="7"/>
  <c r="M2621" i="7" s="1" a="1"/>
  <c r="M2621" i="7" s="1"/>
  <c r="J2621" i="7"/>
  <c r="K2621" i="7" s="1" a="1"/>
  <c r="K2621" i="7" s="1"/>
  <c r="H2621" i="7"/>
  <c r="I2621" i="7" s="1" a="1"/>
  <c r="I2621" i="7" s="1"/>
  <c r="F2621" i="7"/>
  <c r="G2621" i="7" s="1" a="1"/>
  <c r="G2621" i="7" s="1"/>
  <c r="D2621" i="7"/>
  <c r="E2621" i="7" s="1" a="1"/>
  <c r="E2621" i="7" s="1"/>
  <c r="B2621" i="7"/>
  <c r="C2621" i="7" s="1" a="1"/>
  <c r="C2621" i="7" s="1"/>
  <c r="N2620" i="7"/>
  <c r="O2620" i="7" s="1" a="1"/>
  <c r="O2620" i="7" s="1"/>
  <c r="L2620" i="7"/>
  <c r="M2620" i="7" s="1" a="1"/>
  <c r="M2620" i="7" s="1"/>
  <c r="J2620" i="7"/>
  <c r="K2620" i="7" s="1" a="1"/>
  <c r="K2620" i="7" s="1"/>
  <c r="H2620" i="7"/>
  <c r="I2620" i="7" s="1" a="1"/>
  <c r="I2620" i="7" s="1"/>
  <c r="F2620" i="7"/>
  <c r="G2620" i="7" s="1" a="1"/>
  <c r="G2620" i="7" s="1"/>
  <c r="D2620" i="7"/>
  <c r="E2620" i="7" s="1" a="1"/>
  <c r="E2620" i="7" s="1"/>
  <c r="B2620" i="7"/>
  <c r="C2620" i="7" s="1" a="1"/>
  <c r="C2620" i="7" s="1"/>
  <c r="N2619" i="7"/>
  <c r="O2619" i="7" s="1" a="1"/>
  <c r="O2619" i="7" s="1"/>
  <c r="L2619" i="7"/>
  <c r="M2619" i="7" s="1" a="1"/>
  <c r="M2619" i="7" s="1"/>
  <c r="J2619" i="7"/>
  <c r="K2619" i="7" s="1" a="1"/>
  <c r="K2619" i="7" s="1"/>
  <c r="H2619" i="7"/>
  <c r="I2619" i="7" s="1" a="1"/>
  <c r="I2619" i="7" s="1"/>
  <c r="F2619" i="7"/>
  <c r="G2619" i="7" s="1" a="1"/>
  <c r="G2619" i="7" s="1"/>
  <c r="D2619" i="7"/>
  <c r="E2619" i="7" s="1" a="1"/>
  <c r="E2619" i="7" s="1"/>
  <c r="B2619" i="7"/>
  <c r="C2619" i="7" s="1" a="1"/>
  <c r="C2619" i="7" s="1"/>
  <c r="N2618" i="7"/>
  <c r="O2618" i="7" s="1" a="1"/>
  <c r="O2618" i="7" s="1"/>
  <c r="L2618" i="7"/>
  <c r="M2618" i="7" s="1" a="1"/>
  <c r="M2618" i="7" s="1"/>
  <c r="J2618" i="7"/>
  <c r="K2618" i="7" s="1" a="1"/>
  <c r="K2618" i="7" s="1"/>
  <c r="H2618" i="7"/>
  <c r="I2618" i="7" s="1" a="1"/>
  <c r="I2618" i="7" s="1"/>
  <c r="F2618" i="7"/>
  <c r="G2618" i="7" s="1" a="1"/>
  <c r="G2618" i="7" s="1"/>
  <c r="D2618" i="7"/>
  <c r="E2618" i="7" s="1" a="1"/>
  <c r="E2618" i="7" s="1"/>
  <c r="B2618" i="7"/>
  <c r="C2618" i="7" s="1" a="1"/>
  <c r="C2618" i="7" s="1"/>
  <c r="N2617" i="7"/>
  <c r="O2617" i="7" s="1" a="1"/>
  <c r="O2617" i="7" s="1"/>
  <c r="L2617" i="7"/>
  <c r="M2617" i="7" s="1" a="1"/>
  <c r="M2617" i="7" s="1"/>
  <c r="J2617" i="7"/>
  <c r="K2617" i="7" s="1" a="1"/>
  <c r="K2617" i="7" s="1"/>
  <c r="H2617" i="7"/>
  <c r="I2617" i="7" s="1" a="1"/>
  <c r="I2617" i="7" s="1"/>
  <c r="F2617" i="7"/>
  <c r="G2617" i="7" s="1" a="1"/>
  <c r="G2617" i="7" s="1"/>
  <c r="D2617" i="7"/>
  <c r="E2617" i="7" s="1" a="1"/>
  <c r="E2617" i="7" s="1"/>
  <c r="B2617" i="7"/>
  <c r="C2617" i="7" s="1" a="1"/>
  <c r="C2617" i="7" s="1"/>
  <c r="N2616" i="7"/>
  <c r="O2616" i="7" s="1" a="1"/>
  <c r="O2616" i="7" s="1"/>
  <c r="L2616" i="7"/>
  <c r="M2616" i="7" s="1" a="1"/>
  <c r="M2616" i="7" s="1"/>
  <c r="J2616" i="7"/>
  <c r="K2616" i="7" s="1" a="1"/>
  <c r="K2616" i="7" s="1"/>
  <c r="H2616" i="7"/>
  <c r="I2616" i="7" s="1" a="1"/>
  <c r="I2616" i="7" s="1"/>
  <c r="F2616" i="7"/>
  <c r="G2616" i="7" s="1" a="1"/>
  <c r="G2616" i="7" s="1"/>
  <c r="D2616" i="7"/>
  <c r="E2616" i="7" s="1" a="1"/>
  <c r="E2616" i="7" s="1"/>
  <c r="B2616" i="7"/>
  <c r="C2616" i="7" s="1" a="1"/>
  <c r="C2616" i="7" s="1"/>
  <c r="N2615" i="7"/>
  <c r="O2615" i="7" s="1" a="1"/>
  <c r="O2615" i="7" s="1"/>
  <c r="L2615" i="7"/>
  <c r="M2615" i="7" s="1" a="1"/>
  <c r="M2615" i="7" s="1"/>
  <c r="J2615" i="7"/>
  <c r="K2615" i="7" s="1" a="1"/>
  <c r="K2615" i="7" s="1"/>
  <c r="H2615" i="7"/>
  <c r="I2615" i="7" s="1" a="1"/>
  <c r="I2615" i="7" s="1"/>
  <c r="F2615" i="7"/>
  <c r="G2615" i="7" s="1" a="1"/>
  <c r="G2615" i="7" s="1"/>
  <c r="D2615" i="7"/>
  <c r="E2615" i="7" s="1" a="1"/>
  <c r="E2615" i="7" s="1"/>
  <c r="B2615" i="7"/>
  <c r="C2615" i="7" s="1" a="1"/>
  <c r="C2615" i="7" s="1"/>
  <c r="N2614" i="7"/>
  <c r="O2614" i="7" s="1" a="1"/>
  <c r="O2614" i="7" s="1"/>
  <c r="L2614" i="7"/>
  <c r="M2614" i="7" s="1" a="1"/>
  <c r="M2614" i="7" s="1"/>
  <c r="J2614" i="7"/>
  <c r="K2614" i="7" s="1" a="1"/>
  <c r="K2614" i="7" s="1"/>
  <c r="H2614" i="7"/>
  <c r="I2614" i="7" s="1" a="1"/>
  <c r="I2614" i="7" s="1"/>
  <c r="F2614" i="7"/>
  <c r="G2614" i="7" s="1" a="1"/>
  <c r="G2614" i="7" s="1"/>
  <c r="D2614" i="7"/>
  <c r="E2614" i="7" s="1" a="1"/>
  <c r="E2614" i="7" s="1"/>
  <c r="B2614" i="7"/>
  <c r="C2614" i="7" s="1" a="1"/>
  <c r="C2614" i="7" s="1"/>
  <c r="N2613" i="7"/>
  <c r="O2613" i="7" s="1" a="1"/>
  <c r="O2613" i="7" s="1"/>
  <c r="L2613" i="7"/>
  <c r="M2613" i="7" s="1" a="1"/>
  <c r="M2613" i="7" s="1"/>
  <c r="J2613" i="7"/>
  <c r="K2613" i="7" s="1" a="1"/>
  <c r="K2613" i="7" s="1"/>
  <c r="H2613" i="7"/>
  <c r="I2613" i="7" s="1" a="1"/>
  <c r="I2613" i="7" s="1"/>
  <c r="F2613" i="7"/>
  <c r="G2613" i="7" s="1" a="1"/>
  <c r="G2613" i="7" s="1"/>
  <c r="D2613" i="7"/>
  <c r="E2613" i="7" s="1" a="1"/>
  <c r="E2613" i="7" s="1"/>
  <c r="B2613" i="7"/>
  <c r="C2613" i="7" s="1" a="1"/>
  <c r="C2613" i="7" s="1"/>
  <c r="N2612" i="7"/>
  <c r="O2612" i="7" s="1" a="1"/>
  <c r="O2612" i="7" s="1"/>
  <c r="L2612" i="7"/>
  <c r="M2612" i="7" s="1" a="1"/>
  <c r="M2612" i="7" s="1"/>
  <c r="J2612" i="7"/>
  <c r="K2612" i="7" s="1" a="1"/>
  <c r="K2612" i="7" s="1"/>
  <c r="H2612" i="7"/>
  <c r="I2612" i="7" s="1" a="1"/>
  <c r="I2612" i="7" s="1"/>
  <c r="F2612" i="7"/>
  <c r="G2612" i="7" s="1" a="1"/>
  <c r="G2612" i="7" s="1"/>
  <c r="D2612" i="7"/>
  <c r="E2612" i="7" s="1" a="1"/>
  <c r="E2612" i="7" s="1"/>
  <c r="B2612" i="7"/>
  <c r="C2612" i="7" s="1" a="1"/>
  <c r="C2612" i="7" s="1"/>
  <c r="N2611" i="7"/>
  <c r="O2611" i="7" s="1" a="1"/>
  <c r="O2611" i="7" s="1"/>
  <c r="L2611" i="7"/>
  <c r="M2611" i="7" s="1" a="1"/>
  <c r="M2611" i="7" s="1"/>
  <c r="J2611" i="7"/>
  <c r="K2611" i="7" s="1" a="1"/>
  <c r="K2611" i="7" s="1"/>
  <c r="H2611" i="7"/>
  <c r="I2611" i="7" s="1" a="1"/>
  <c r="I2611" i="7" s="1"/>
  <c r="F2611" i="7"/>
  <c r="G2611" i="7" s="1" a="1"/>
  <c r="G2611" i="7" s="1"/>
  <c r="D2611" i="7"/>
  <c r="E2611" i="7" s="1" a="1"/>
  <c r="E2611" i="7" s="1"/>
  <c r="B2611" i="7"/>
  <c r="C2611" i="7" s="1" a="1"/>
  <c r="C2611" i="7" s="1"/>
  <c r="N2610" i="7"/>
  <c r="O2610" i="7" s="1" a="1"/>
  <c r="O2610" i="7" s="1"/>
  <c r="L2610" i="7"/>
  <c r="M2610" i="7" s="1" a="1"/>
  <c r="M2610" i="7" s="1"/>
  <c r="J2610" i="7"/>
  <c r="K2610" i="7" s="1" a="1"/>
  <c r="K2610" i="7" s="1"/>
  <c r="H2610" i="7"/>
  <c r="I2610" i="7" s="1" a="1"/>
  <c r="I2610" i="7" s="1"/>
  <c r="F2610" i="7"/>
  <c r="G2610" i="7" s="1" a="1"/>
  <c r="G2610" i="7" s="1"/>
  <c r="D2610" i="7"/>
  <c r="E2610" i="7" s="1" a="1"/>
  <c r="E2610" i="7" s="1"/>
  <c r="B2610" i="7"/>
  <c r="C2610" i="7" s="1" a="1"/>
  <c r="C2610" i="7" s="1"/>
  <c r="N2609" i="7"/>
  <c r="O2609" i="7" s="1" a="1"/>
  <c r="O2609" i="7" s="1"/>
  <c r="L2609" i="7"/>
  <c r="M2609" i="7" s="1" a="1"/>
  <c r="M2609" i="7" s="1"/>
  <c r="J2609" i="7"/>
  <c r="K2609" i="7" s="1" a="1"/>
  <c r="K2609" i="7" s="1"/>
  <c r="H2609" i="7"/>
  <c r="I2609" i="7" s="1" a="1"/>
  <c r="I2609" i="7" s="1"/>
  <c r="F2609" i="7"/>
  <c r="G2609" i="7" s="1" a="1"/>
  <c r="G2609" i="7" s="1"/>
  <c r="D2609" i="7"/>
  <c r="E2609" i="7" s="1" a="1"/>
  <c r="E2609" i="7" s="1"/>
  <c r="B2609" i="7"/>
  <c r="C2609" i="7" s="1" a="1"/>
  <c r="C2609" i="7" s="1"/>
  <c r="N2608" i="7"/>
  <c r="O2608" i="7" s="1" a="1"/>
  <c r="O2608" i="7" s="1"/>
  <c r="L2608" i="7"/>
  <c r="M2608" i="7" s="1" a="1"/>
  <c r="M2608" i="7" s="1"/>
  <c r="J2608" i="7"/>
  <c r="K2608" i="7" s="1" a="1"/>
  <c r="K2608" i="7" s="1"/>
  <c r="H2608" i="7"/>
  <c r="I2608" i="7" s="1" a="1"/>
  <c r="I2608" i="7" s="1"/>
  <c r="F2608" i="7"/>
  <c r="G2608" i="7" s="1" a="1"/>
  <c r="G2608" i="7" s="1"/>
  <c r="D2608" i="7"/>
  <c r="E2608" i="7" s="1" a="1"/>
  <c r="E2608" i="7" s="1"/>
  <c r="B2608" i="7"/>
  <c r="C2608" i="7" s="1" a="1"/>
  <c r="C2608" i="7" s="1"/>
  <c r="N2607" i="7"/>
  <c r="O2607" i="7" s="1" a="1"/>
  <c r="O2607" i="7" s="1"/>
  <c r="L2607" i="7"/>
  <c r="M2607" i="7" s="1" a="1"/>
  <c r="M2607" i="7" s="1"/>
  <c r="J2607" i="7"/>
  <c r="K2607" i="7" s="1" a="1"/>
  <c r="K2607" i="7" s="1"/>
  <c r="H2607" i="7"/>
  <c r="I2607" i="7" s="1" a="1"/>
  <c r="I2607" i="7" s="1"/>
  <c r="F2607" i="7"/>
  <c r="G2607" i="7" s="1" a="1"/>
  <c r="G2607" i="7" s="1"/>
  <c r="D2607" i="7"/>
  <c r="E2607" i="7" s="1" a="1"/>
  <c r="E2607" i="7" s="1"/>
  <c r="B2607" i="7"/>
  <c r="C2607" i="7" s="1" a="1"/>
  <c r="C2607" i="7" s="1"/>
  <c r="N2606" i="7"/>
  <c r="O2606" i="7" s="1" a="1"/>
  <c r="O2606" i="7" s="1"/>
  <c r="L2606" i="7"/>
  <c r="M2606" i="7" s="1" a="1"/>
  <c r="M2606" i="7" s="1"/>
  <c r="J2606" i="7"/>
  <c r="K2606" i="7" s="1" a="1"/>
  <c r="K2606" i="7" s="1"/>
  <c r="H2606" i="7"/>
  <c r="I2606" i="7" s="1" a="1"/>
  <c r="I2606" i="7" s="1"/>
  <c r="F2606" i="7"/>
  <c r="G2606" i="7" s="1" a="1"/>
  <c r="G2606" i="7" s="1"/>
  <c r="D2606" i="7"/>
  <c r="E2606" i="7" s="1" a="1"/>
  <c r="E2606" i="7" s="1"/>
  <c r="B2606" i="7"/>
  <c r="C2606" i="7" s="1" a="1"/>
  <c r="C2606" i="7" s="1"/>
  <c r="N2605" i="7"/>
  <c r="O2605" i="7" s="1" a="1"/>
  <c r="O2605" i="7" s="1"/>
  <c r="L2605" i="7"/>
  <c r="M2605" i="7" s="1" a="1"/>
  <c r="M2605" i="7" s="1"/>
  <c r="J2605" i="7"/>
  <c r="K2605" i="7" s="1" a="1"/>
  <c r="K2605" i="7" s="1"/>
  <c r="H2605" i="7"/>
  <c r="I2605" i="7" s="1" a="1"/>
  <c r="I2605" i="7" s="1"/>
  <c r="F2605" i="7"/>
  <c r="G2605" i="7" s="1" a="1"/>
  <c r="G2605" i="7" s="1"/>
  <c r="D2605" i="7"/>
  <c r="E2605" i="7" s="1" a="1"/>
  <c r="E2605" i="7" s="1"/>
  <c r="B2605" i="7"/>
  <c r="C2605" i="7" s="1" a="1"/>
  <c r="C2605" i="7" s="1"/>
  <c r="N2604" i="7"/>
  <c r="O2604" i="7" s="1" a="1"/>
  <c r="O2604" i="7" s="1"/>
  <c r="L2604" i="7"/>
  <c r="M2604" i="7" s="1" a="1"/>
  <c r="M2604" i="7" s="1"/>
  <c r="J2604" i="7"/>
  <c r="K2604" i="7" s="1" a="1"/>
  <c r="K2604" i="7" s="1"/>
  <c r="H2604" i="7"/>
  <c r="I2604" i="7" s="1" a="1"/>
  <c r="I2604" i="7" s="1"/>
  <c r="F2604" i="7"/>
  <c r="G2604" i="7" s="1" a="1"/>
  <c r="G2604" i="7" s="1"/>
  <c r="D2604" i="7"/>
  <c r="E2604" i="7" s="1" a="1"/>
  <c r="E2604" i="7" s="1"/>
  <c r="B2604" i="7"/>
  <c r="C2604" i="7" s="1" a="1"/>
  <c r="C2604" i="7" s="1"/>
  <c r="N2603" i="7"/>
  <c r="O2603" i="7" s="1" a="1"/>
  <c r="O2603" i="7" s="1"/>
  <c r="L2603" i="7"/>
  <c r="M2603" i="7" s="1" a="1"/>
  <c r="M2603" i="7" s="1"/>
  <c r="J2603" i="7"/>
  <c r="K2603" i="7" s="1" a="1"/>
  <c r="K2603" i="7" s="1"/>
  <c r="H2603" i="7"/>
  <c r="I2603" i="7" s="1" a="1"/>
  <c r="I2603" i="7" s="1"/>
  <c r="F2603" i="7"/>
  <c r="G2603" i="7" s="1" a="1"/>
  <c r="G2603" i="7" s="1"/>
  <c r="D2603" i="7"/>
  <c r="E2603" i="7" s="1" a="1"/>
  <c r="E2603" i="7" s="1"/>
  <c r="B2603" i="7"/>
  <c r="C2603" i="7" s="1" a="1"/>
  <c r="C2603" i="7" s="1"/>
  <c r="N2602" i="7"/>
  <c r="O2602" i="7" s="1" a="1"/>
  <c r="O2602" i="7" s="1"/>
  <c r="L2602" i="7"/>
  <c r="M2602" i="7" s="1" a="1"/>
  <c r="M2602" i="7" s="1"/>
  <c r="J2602" i="7"/>
  <c r="K2602" i="7" s="1" a="1"/>
  <c r="K2602" i="7" s="1"/>
  <c r="H2602" i="7"/>
  <c r="I2602" i="7" s="1" a="1"/>
  <c r="I2602" i="7" s="1"/>
  <c r="F2602" i="7"/>
  <c r="G2602" i="7" s="1" a="1"/>
  <c r="G2602" i="7" s="1"/>
  <c r="D2602" i="7"/>
  <c r="E2602" i="7" s="1" a="1"/>
  <c r="E2602" i="7" s="1"/>
  <c r="B2602" i="7"/>
  <c r="C2602" i="7" s="1" a="1"/>
  <c r="C2602" i="7" s="1"/>
  <c r="N2601" i="7"/>
  <c r="O2601" i="7" s="1" a="1"/>
  <c r="O2601" i="7" s="1"/>
  <c r="L2601" i="7"/>
  <c r="M2601" i="7" s="1" a="1"/>
  <c r="M2601" i="7" s="1"/>
  <c r="J2601" i="7"/>
  <c r="K2601" i="7" s="1" a="1"/>
  <c r="K2601" i="7" s="1"/>
  <c r="H2601" i="7"/>
  <c r="I2601" i="7" s="1" a="1"/>
  <c r="I2601" i="7" s="1"/>
  <c r="F2601" i="7"/>
  <c r="G2601" i="7" s="1" a="1"/>
  <c r="G2601" i="7" s="1"/>
  <c r="D2601" i="7"/>
  <c r="E2601" i="7" s="1" a="1"/>
  <c r="E2601" i="7" s="1"/>
  <c r="B2601" i="7"/>
  <c r="C2601" i="7" s="1" a="1"/>
  <c r="C2601" i="7" s="1"/>
  <c r="N2600" i="7"/>
  <c r="O2600" i="7" s="1" a="1"/>
  <c r="O2600" i="7" s="1"/>
  <c r="L2600" i="7"/>
  <c r="M2600" i="7" s="1" a="1"/>
  <c r="M2600" i="7" s="1"/>
  <c r="J2600" i="7"/>
  <c r="K2600" i="7" s="1" a="1"/>
  <c r="K2600" i="7" s="1"/>
  <c r="H2600" i="7"/>
  <c r="I2600" i="7" s="1" a="1"/>
  <c r="I2600" i="7" s="1"/>
  <c r="F2600" i="7"/>
  <c r="G2600" i="7" s="1" a="1"/>
  <c r="G2600" i="7" s="1"/>
  <c r="D2600" i="7"/>
  <c r="E2600" i="7" s="1" a="1"/>
  <c r="E2600" i="7" s="1"/>
  <c r="B2600" i="7"/>
  <c r="C2600" i="7" s="1" a="1"/>
  <c r="C2600" i="7" s="1"/>
  <c r="N2599" i="7"/>
  <c r="O2599" i="7" s="1" a="1"/>
  <c r="O2599" i="7" s="1"/>
  <c r="L2599" i="7"/>
  <c r="M2599" i="7" s="1" a="1"/>
  <c r="M2599" i="7" s="1"/>
  <c r="J2599" i="7"/>
  <c r="K2599" i="7" s="1" a="1"/>
  <c r="K2599" i="7" s="1"/>
  <c r="H2599" i="7"/>
  <c r="I2599" i="7" s="1" a="1"/>
  <c r="I2599" i="7" s="1"/>
  <c r="F2599" i="7"/>
  <c r="G2599" i="7" s="1" a="1"/>
  <c r="G2599" i="7" s="1"/>
  <c r="D2599" i="7"/>
  <c r="E2599" i="7" s="1" a="1"/>
  <c r="E2599" i="7" s="1"/>
  <c r="B2599" i="7"/>
  <c r="C2599" i="7" s="1" a="1"/>
  <c r="C2599" i="7" s="1"/>
  <c r="N2598" i="7"/>
  <c r="O2598" i="7" s="1" a="1"/>
  <c r="O2598" i="7" s="1"/>
  <c r="L2598" i="7"/>
  <c r="M2598" i="7" s="1" a="1"/>
  <c r="M2598" i="7" s="1"/>
  <c r="J2598" i="7"/>
  <c r="K2598" i="7" s="1" a="1"/>
  <c r="K2598" i="7" s="1"/>
  <c r="H2598" i="7"/>
  <c r="I2598" i="7" s="1" a="1"/>
  <c r="I2598" i="7" s="1"/>
  <c r="F2598" i="7"/>
  <c r="G2598" i="7" s="1" a="1"/>
  <c r="G2598" i="7" s="1"/>
  <c r="D2598" i="7"/>
  <c r="E2598" i="7" s="1" a="1"/>
  <c r="E2598" i="7" s="1"/>
  <c r="B2598" i="7"/>
  <c r="C2598" i="7" s="1" a="1"/>
  <c r="C2598" i="7" s="1"/>
  <c r="N2597" i="7"/>
  <c r="O2597" i="7" s="1" a="1"/>
  <c r="O2597" i="7" s="1"/>
  <c r="L2597" i="7"/>
  <c r="M2597" i="7" s="1" a="1"/>
  <c r="M2597" i="7" s="1"/>
  <c r="J2597" i="7"/>
  <c r="K2597" i="7" s="1" a="1"/>
  <c r="K2597" i="7" s="1"/>
  <c r="H2597" i="7"/>
  <c r="I2597" i="7" s="1" a="1"/>
  <c r="I2597" i="7" s="1"/>
  <c r="F2597" i="7"/>
  <c r="G2597" i="7" s="1" a="1"/>
  <c r="G2597" i="7" s="1"/>
  <c r="D2597" i="7"/>
  <c r="E2597" i="7" s="1" a="1"/>
  <c r="E2597" i="7" s="1"/>
  <c r="B2597" i="7"/>
  <c r="C2597" i="7" s="1" a="1"/>
  <c r="C2597" i="7" s="1"/>
  <c r="N2596" i="7"/>
  <c r="O2596" i="7" s="1" a="1"/>
  <c r="O2596" i="7" s="1"/>
  <c r="L2596" i="7"/>
  <c r="M2596" i="7" s="1" a="1"/>
  <c r="M2596" i="7" s="1"/>
  <c r="J2596" i="7"/>
  <c r="K2596" i="7" s="1" a="1"/>
  <c r="K2596" i="7" s="1"/>
  <c r="H2596" i="7"/>
  <c r="I2596" i="7" s="1" a="1"/>
  <c r="I2596" i="7" s="1"/>
  <c r="F2596" i="7"/>
  <c r="G2596" i="7" s="1" a="1"/>
  <c r="G2596" i="7" s="1"/>
  <c r="D2596" i="7"/>
  <c r="E2596" i="7" s="1" a="1"/>
  <c r="E2596" i="7" s="1"/>
  <c r="B2596" i="7"/>
  <c r="C2596" i="7" s="1" a="1"/>
  <c r="C2596" i="7" s="1"/>
  <c r="N2595" i="7"/>
  <c r="O2595" i="7" s="1" a="1"/>
  <c r="O2595" i="7" s="1"/>
  <c r="L2595" i="7"/>
  <c r="M2595" i="7" s="1" a="1"/>
  <c r="M2595" i="7" s="1"/>
  <c r="J2595" i="7"/>
  <c r="K2595" i="7" s="1" a="1"/>
  <c r="K2595" i="7" s="1"/>
  <c r="H2595" i="7"/>
  <c r="I2595" i="7" s="1" a="1"/>
  <c r="I2595" i="7" s="1"/>
  <c r="F2595" i="7"/>
  <c r="G2595" i="7" s="1" a="1"/>
  <c r="G2595" i="7" s="1"/>
  <c r="D2595" i="7"/>
  <c r="E2595" i="7" s="1" a="1"/>
  <c r="E2595" i="7" s="1"/>
  <c r="B2595" i="7"/>
  <c r="C2595" i="7" s="1" a="1"/>
  <c r="C2595" i="7" s="1"/>
  <c r="N2594" i="7"/>
  <c r="O2594" i="7" s="1" a="1"/>
  <c r="O2594" i="7" s="1"/>
  <c r="L2594" i="7"/>
  <c r="M2594" i="7" s="1" a="1"/>
  <c r="M2594" i="7" s="1"/>
  <c r="J2594" i="7"/>
  <c r="K2594" i="7" s="1" a="1"/>
  <c r="K2594" i="7" s="1"/>
  <c r="H2594" i="7"/>
  <c r="I2594" i="7" s="1" a="1"/>
  <c r="I2594" i="7" s="1"/>
  <c r="F2594" i="7"/>
  <c r="G2594" i="7" s="1" a="1"/>
  <c r="G2594" i="7" s="1"/>
  <c r="D2594" i="7"/>
  <c r="E2594" i="7" s="1" a="1"/>
  <c r="E2594" i="7" s="1"/>
  <c r="B2594" i="7"/>
  <c r="C2594" i="7" s="1" a="1"/>
  <c r="C2594" i="7" s="1"/>
  <c r="N2593" i="7"/>
  <c r="O2593" i="7" s="1" a="1"/>
  <c r="O2593" i="7" s="1"/>
  <c r="L2593" i="7"/>
  <c r="M2593" i="7" s="1" a="1"/>
  <c r="M2593" i="7" s="1"/>
  <c r="J2593" i="7"/>
  <c r="K2593" i="7" s="1" a="1"/>
  <c r="K2593" i="7" s="1"/>
  <c r="H2593" i="7"/>
  <c r="I2593" i="7" s="1" a="1"/>
  <c r="I2593" i="7" s="1"/>
  <c r="F2593" i="7"/>
  <c r="G2593" i="7" s="1" a="1"/>
  <c r="G2593" i="7" s="1"/>
  <c r="D2593" i="7"/>
  <c r="E2593" i="7" s="1" a="1"/>
  <c r="E2593" i="7" s="1"/>
  <c r="B2593" i="7"/>
  <c r="C2593" i="7" s="1" a="1"/>
  <c r="C2593" i="7" s="1"/>
  <c r="N2592" i="7"/>
  <c r="O2592" i="7" s="1" a="1"/>
  <c r="O2592" i="7" s="1"/>
  <c r="L2592" i="7"/>
  <c r="M2592" i="7" s="1" a="1"/>
  <c r="M2592" i="7" s="1"/>
  <c r="J2592" i="7"/>
  <c r="K2592" i="7" s="1" a="1"/>
  <c r="K2592" i="7" s="1"/>
  <c r="H2592" i="7"/>
  <c r="I2592" i="7" s="1" a="1"/>
  <c r="I2592" i="7" s="1"/>
  <c r="F2592" i="7"/>
  <c r="G2592" i="7" s="1" a="1"/>
  <c r="G2592" i="7" s="1"/>
  <c r="D2592" i="7"/>
  <c r="E2592" i="7" s="1" a="1"/>
  <c r="E2592" i="7" s="1"/>
  <c r="B2592" i="7"/>
  <c r="C2592" i="7" s="1" a="1"/>
  <c r="C2592" i="7" s="1"/>
  <c r="N2591" i="7"/>
  <c r="O2591" i="7" s="1" a="1"/>
  <c r="O2591" i="7" s="1"/>
  <c r="L2591" i="7"/>
  <c r="M2591" i="7" s="1" a="1"/>
  <c r="M2591" i="7" s="1"/>
  <c r="J2591" i="7"/>
  <c r="K2591" i="7" s="1" a="1"/>
  <c r="K2591" i="7" s="1"/>
  <c r="H2591" i="7"/>
  <c r="I2591" i="7" s="1" a="1"/>
  <c r="I2591" i="7" s="1"/>
  <c r="F2591" i="7"/>
  <c r="G2591" i="7" s="1" a="1"/>
  <c r="G2591" i="7" s="1"/>
  <c r="D2591" i="7"/>
  <c r="E2591" i="7" s="1" a="1"/>
  <c r="E2591" i="7" s="1"/>
  <c r="B2591" i="7"/>
  <c r="C2591" i="7" s="1" a="1"/>
  <c r="C2591" i="7" s="1"/>
  <c r="N2590" i="7"/>
  <c r="O2590" i="7" s="1" a="1"/>
  <c r="O2590" i="7" s="1"/>
  <c r="L2590" i="7"/>
  <c r="M2590" i="7" s="1" a="1"/>
  <c r="M2590" i="7" s="1"/>
  <c r="J2590" i="7"/>
  <c r="K2590" i="7" s="1" a="1"/>
  <c r="K2590" i="7" s="1"/>
  <c r="H2590" i="7"/>
  <c r="I2590" i="7" s="1" a="1"/>
  <c r="I2590" i="7" s="1"/>
  <c r="F2590" i="7"/>
  <c r="G2590" i="7" s="1" a="1"/>
  <c r="G2590" i="7" s="1"/>
  <c r="D2590" i="7"/>
  <c r="E2590" i="7" s="1" a="1"/>
  <c r="E2590" i="7" s="1"/>
  <c r="B2590" i="7"/>
  <c r="C2590" i="7" s="1" a="1"/>
  <c r="C2590" i="7" s="1"/>
  <c r="N2589" i="7"/>
  <c r="O2589" i="7" s="1" a="1"/>
  <c r="O2589" i="7" s="1"/>
  <c r="L2589" i="7"/>
  <c r="M2589" i="7" s="1" a="1"/>
  <c r="M2589" i="7" s="1"/>
  <c r="J2589" i="7"/>
  <c r="K2589" i="7" s="1" a="1"/>
  <c r="K2589" i="7" s="1"/>
  <c r="H2589" i="7"/>
  <c r="I2589" i="7" s="1" a="1"/>
  <c r="I2589" i="7" s="1"/>
  <c r="F2589" i="7"/>
  <c r="G2589" i="7" s="1" a="1"/>
  <c r="G2589" i="7" s="1"/>
  <c r="D2589" i="7"/>
  <c r="E2589" i="7" s="1" a="1"/>
  <c r="E2589" i="7" s="1"/>
  <c r="B2589" i="7"/>
  <c r="C2589" i="7" s="1" a="1"/>
  <c r="C2589" i="7" s="1"/>
  <c r="N2588" i="7"/>
  <c r="O2588" i="7" s="1" a="1"/>
  <c r="O2588" i="7" s="1"/>
  <c r="L2588" i="7"/>
  <c r="M2588" i="7" s="1" a="1"/>
  <c r="M2588" i="7" s="1"/>
  <c r="J2588" i="7"/>
  <c r="K2588" i="7" s="1" a="1"/>
  <c r="K2588" i="7" s="1"/>
  <c r="H2588" i="7"/>
  <c r="I2588" i="7" s="1" a="1"/>
  <c r="I2588" i="7" s="1"/>
  <c r="F2588" i="7"/>
  <c r="G2588" i="7" s="1" a="1"/>
  <c r="G2588" i="7" s="1"/>
  <c r="D2588" i="7"/>
  <c r="E2588" i="7" s="1" a="1"/>
  <c r="E2588" i="7" s="1"/>
  <c r="B2588" i="7"/>
  <c r="C2588" i="7" s="1" a="1"/>
  <c r="C2588" i="7" s="1"/>
  <c r="N2587" i="7"/>
  <c r="O2587" i="7" s="1" a="1"/>
  <c r="O2587" i="7" s="1"/>
  <c r="L2587" i="7"/>
  <c r="M2587" i="7" s="1" a="1"/>
  <c r="M2587" i="7" s="1"/>
  <c r="J2587" i="7"/>
  <c r="K2587" i="7" s="1" a="1"/>
  <c r="K2587" i="7" s="1"/>
  <c r="H2587" i="7"/>
  <c r="I2587" i="7" s="1" a="1"/>
  <c r="I2587" i="7" s="1"/>
  <c r="F2587" i="7"/>
  <c r="G2587" i="7" s="1" a="1"/>
  <c r="G2587" i="7" s="1"/>
  <c r="D2587" i="7"/>
  <c r="E2587" i="7" s="1" a="1"/>
  <c r="E2587" i="7" s="1"/>
  <c r="B2587" i="7"/>
  <c r="C2587" i="7" s="1" a="1"/>
  <c r="C2587" i="7" s="1"/>
  <c r="N2586" i="7"/>
  <c r="O2586" i="7" s="1" a="1"/>
  <c r="O2586" i="7" s="1"/>
  <c r="L2586" i="7"/>
  <c r="M2586" i="7" s="1" a="1"/>
  <c r="M2586" i="7" s="1"/>
  <c r="J2586" i="7"/>
  <c r="K2586" i="7" s="1" a="1"/>
  <c r="K2586" i="7" s="1"/>
  <c r="H2586" i="7"/>
  <c r="I2586" i="7" s="1" a="1"/>
  <c r="I2586" i="7" s="1"/>
  <c r="F2586" i="7"/>
  <c r="G2586" i="7" s="1" a="1"/>
  <c r="G2586" i="7" s="1"/>
  <c r="D2586" i="7"/>
  <c r="E2586" i="7" s="1" a="1"/>
  <c r="E2586" i="7" s="1"/>
  <c r="B2586" i="7"/>
  <c r="C2586" i="7" s="1" a="1"/>
  <c r="C2586" i="7" s="1"/>
  <c r="N2585" i="7"/>
  <c r="O2585" i="7" s="1" a="1"/>
  <c r="O2585" i="7" s="1"/>
  <c r="L2585" i="7"/>
  <c r="M2585" i="7" s="1" a="1"/>
  <c r="M2585" i="7" s="1"/>
  <c r="J2585" i="7"/>
  <c r="K2585" i="7" s="1" a="1"/>
  <c r="K2585" i="7" s="1"/>
  <c r="H2585" i="7"/>
  <c r="I2585" i="7" s="1" a="1"/>
  <c r="I2585" i="7" s="1"/>
  <c r="F2585" i="7"/>
  <c r="G2585" i="7" s="1" a="1"/>
  <c r="G2585" i="7" s="1"/>
  <c r="D2585" i="7"/>
  <c r="E2585" i="7" s="1" a="1"/>
  <c r="E2585" i="7" s="1"/>
  <c r="B2585" i="7"/>
  <c r="C2585" i="7" s="1" a="1"/>
  <c r="C2585" i="7" s="1"/>
  <c r="N2584" i="7"/>
  <c r="O2584" i="7" s="1" a="1"/>
  <c r="O2584" i="7" s="1"/>
  <c r="L2584" i="7"/>
  <c r="M2584" i="7" s="1" a="1"/>
  <c r="M2584" i="7" s="1"/>
  <c r="J2584" i="7"/>
  <c r="K2584" i="7" s="1" a="1"/>
  <c r="K2584" i="7" s="1"/>
  <c r="H2584" i="7"/>
  <c r="I2584" i="7" s="1" a="1"/>
  <c r="I2584" i="7" s="1"/>
  <c r="F2584" i="7"/>
  <c r="G2584" i="7" s="1" a="1"/>
  <c r="G2584" i="7" s="1"/>
  <c r="D2584" i="7"/>
  <c r="E2584" i="7" s="1" a="1"/>
  <c r="E2584" i="7" s="1"/>
  <c r="B2584" i="7"/>
  <c r="C2584" i="7" s="1" a="1"/>
  <c r="C2584" i="7" s="1"/>
  <c r="N2583" i="7"/>
  <c r="O2583" i="7" s="1" a="1"/>
  <c r="O2583" i="7" s="1"/>
  <c r="L2583" i="7"/>
  <c r="M2583" i="7" s="1" a="1"/>
  <c r="M2583" i="7" s="1"/>
  <c r="J2583" i="7"/>
  <c r="K2583" i="7" s="1" a="1"/>
  <c r="K2583" i="7" s="1"/>
  <c r="H2583" i="7"/>
  <c r="I2583" i="7" s="1" a="1"/>
  <c r="I2583" i="7" s="1"/>
  <c r="F2583" i="7"/>
  <c r="G2583" i="7" s="1" a="1"/>
  <c r="G2583" i="7" s="1"/>
  <c r="D2583" i="7"/>
  <c r="E2583" i="7" s="1" a="1"/>
  <c r="E2583" i="7" s="1"/>
  <c r="B2583" i="7"/>
  <c r="C2583" i="7" s="1" a="1"/>
  <c r="C2583" i="7" s="1"/>
  <c r="N2582" i="7"/>
  <c r="O2582" i="7" s="1" a="1"/>
  <c r="O2582" i="7" s="1"/>
  <c r="L2582" i="7"/>
  <c r="M2582" i="7" s="1" a="1"/>
  <c r="M2582" i="7" s="1"/>
  <c r="J2582" i="7"/>
  <c r="K2582" i="7" s="1" a="1"/>
  <c r="K2582" i="7" s="1"/>
  <c r="H2582" i="7"/>
  <c r="I2582" i="7" s="1" a="1"/>
  <c r="I2582" i="7" s="1"/>
  <c r="F2582" i="7"/>
  <c r="G2582" i="7" s="1" a="1"/>
  <c r="G2582" i="7" s="1"/>
  <c r="D2582" i="7"/>
  <c r="E2582" i="7" s="1" a="1"/>
  <c r="E2582" i="7" s="1"/>
  <c r="B2582" i="7"/>
  <c r="C2582" i="7" s="1" a="1"/>
  <c r="C2582" i="7" s="1"/>
  <c r="N2581" i="7"/>
  <c r="O2581" i="7" s="1" a="1"/>
  <c r="O2581" i="7" s="1"/>
  <c r="L2581" i="7"/>
  <c r="M2581" i="7" s="1" a="1"/>
  <c r="M2581" i="7" s="1"/>
  <c r="J2581" i="7"/>
  <c r="K2581" i="7" s="1" a="1"/>
  <c r="K2581" i="7" s="1"/>
  <c r="H2581" i="7"/>
  <c r="I2581" i="7" s="1" a="1"/>
  <c r="I2581" i="7" s="1"/>
  <c r="F2581" i="7"/>
  <c r="G2581" i="7" s="1" a="1"/>
  <c r="G2581" i="7" s="1"/>
  <c r="D2581" i="7"/>
  <c r="E2581" i="7" s="1" a="1"/>
  <c r="E2581" i="7" s="1"/>
  <c r="B2581" i="7"/>
  <c r="C2581" i="7" s="1" a="1"/>
  <c r="C2581" i="7" s="1"/>
  <c r="N2580" i="7"/>
  <c r="O2580" i="7" s="1" a="1"/>
  <c r="O2580" i="7" s="1"/>
  <c r="L2580" i="7"/>
  <c r="M2580" i="7" s="1" a="1"/>
  <c r="M2580" i="7" s="1"/>
  <c r="J2580" i="7"/>
  <c r="K2580" i="7" s="1" a="1"/>
  <c r="K2580" i="7" s="1"/>
  <c r="H2580" i="7"/>
  <c r="I2580" i="7" s="1" a="1"/>
  <c r="I2580" i="7" s="1"/>
  <c r="F2580" i="7"/>
  <c r="G2580" i="7" s="1" a="1"/>
  <c r="G2580" i="7" s="1"/>
  <c r="D2580" i="7"/>
  <c r="E2580" i="7" s="1" a="1"/>
  <c r="E2580" i="7" s="1"/>
  <c r="B2580" i="7"/>
  <c r="C2580" i="7" s="1" a="1"/>
  <c r="C2580" i="7" s="1"/>
  <c r="N2579" i="7"/>
  <c r="O2579" i="7" s="1" a="1"/>
  <c r="O2579" i="7" s="1"/>
  <c r="L2579" i="7"/>
  <c r="M2579" i="7" s="1" a="1"/>
  <c r="M2579" i="7" s="1"/>
  <c r="J2579" i="7"/>
  <c r="K2579" i="7" s="1" a="1"/>
  <c r="K2579" i="7" s="1"/>
  <c r="H2579" i="7"/>
  <c r="I2579" i="7" s="1" a="1"/>
  <c r="I2579" i="7" s="1"/>
  <c r="F2579" i="7"/>
  <c r="G2579" i="7" s="1" a="1"/>
  <c r="G2579" i="7" s="1"/>
  <c r="D2579" i="7"/>
  <c r="E2579" i="7" s="1" a="1"/>
  <c r="E2579" i="7" s="1"/>
  <c r="B2579" i="7"/>
  <c r="C2579" i="7" s="1" a="1"/>
  <c r="C2579" i="7" s="1"/>
  <c r="N2578" i="7"/>
  <c r="O2578" i="7" s="1" a="1"/>
  <c r="O2578" i="7" s="1"/>
  <c r="L2578" i="7"/>
  <c r="M2578" i="7" s="1" a="1"/>
  <c r="M2578" i="7" s="1"/>
  <c r="J2578" i="7"/>
  <c r="K2578" i="7" s="1" a="1"/>
  <c r="K2578" i="7" s="1"/>
  <c r="H2578" i="7"/>
  <c r="I2578" i="7" s="1" a="1"/>
  <c r="I2578" i="7" s="1"/>
  <c r="F2578" i="7"/>
  <c r="G2578" i="7" s="1" a="1"/>
  <c r="G2578" i="7" s="1"/>
  <c r="D2578" i="7"/>
  <c r="E2578" i="7" s="1" a="1"/>
  <c r="E2578" i="7" s="1"/>
  <c r="B2578" i="7"/>
  <c r="C2578" i="7" s="1" a="1"/>
  <c r="C2578" i="7" s="1"/>
  <c r="N2577" i="7"/>
  <c r="O2577" i="7" s="1" a="1"/>
  <c r="O2577" i="7" s="1"/>
  <c r="L2577" i="7"/>
  <c r="M2577" i="7" s="1" a="1"/>
  <c r="M2577" i="7" s="1"/>
  <c r="J2577" i="7"/>
  <c r="K2577" i="7" s="1" a="1"/>
  <c r="K2577" i="7" s="1"/>
  <c r="H2577" i="7"/>
  <c r="I2577" i="7" s="1" a="1"/>
  <c r="I2577" i="7" s="1"/>
  <c r="F2577" i="7"/>
  <c r="G2577" i="7" s="1" a="1"/>
  <c r="G2577" i="7" s="1"/>
  <c r="D2577" i="7"/>
  <c r="E2577" i="7" s="1" a="1"/>
  <c r="E2577" i="7" s="1"/>
  <c r="B2577" i="7"/>
  <c r="C2577" i="7" s="1" a="1"/>
  <c r="C2577" i="7" s="1"/>
  <c r="N2576" i="7"/>
  <c r="O2576" i="7" s="1" a="1"/>
  <c r="O2576" i="7" s="1"/>
  <c r="L2576" i="7"/>
  <c r="M2576" i="7" s="1" a="1"/>
  <c r="M2576" i="7" s="1"/>
  <c r="J2576" i="7"/>
  <c r="K2576" i="7" s="1" a="1"/>
  <c r="K2576" i="7" s="1"/>
  <c r="H2576" i="7"/>
  <c r="I2576" i="7" s="1" a="1"/>
  <c r="I2576" i="7" s="1"/>
  <c r="F2576" i="7"/>
  <c r="G2576" i="7" s="1" a="1"/>
  <c r="G2576" i="7" s="1"/>
  <c r="D2576" i="7"/>
  <c r="E2576" i="7" s="1" a="1"/>
  <c r="E2576" i="7" s="1"/>
  <c r="B2576" i="7"/>
  <c r="C2576" i="7" s="1" a="1"/>
  <c r="C2576" i="7" s="1"/>
  <c r="N2575" i="7"/>
  <c r="O2575" i="7" s="1" a="1"/>
  <c r="O2575" i="7" s="1"/>
  <c r="L2575" i="7"/>
  <c r="M2575" i="7" s="1" a="1"/>
  <c r="M2575" i="7" s="1"/>
  <c r="J2575" i="7"/>
  <c r="K2575" i="7" s="1" a="1"/>
  <c r="K2575" i="7" s="1"/>
  <c r="H2575" i="7"/>
  <c r="I2575" i="7" s="1" a="1"/>
  <c r="I2575" i="7" s="1"/>
  <c r="F2575" i="7"/>
  <c r="G2575" i="7" s="1" a="1"/>
  <c r="G2575" i="7" s="1"/>
  <c r="D2575" i="7"/>
  <c r="E2575" i="7" s="1" a="1"/>
  <c r="E2575" i="7" s="1"/>
  <c r="B2575" i="7"/>
  <c r="C2575" i="7" s="1" a="1"/>
  <c r="C2575" i="7" s="1"/>
  <c r="N2574" i="7"/>
  <c r="O2574" i="7" s="1" a="1"/>
  <c r="O2574" i="7" s="1"/>
  <c r="L2574" i="7"/>
  <c r="M2574" i="7" s="1" a="1"/>
  <c r="M2574" i="7" s="1"/>
  <c r="J2574" i="7"/>
  <c r="K2574" i="7" s="1" a="1"/>
  <c r="K2574" i="7" s="1"/>
  <c r="H2574" i="7"/>
  <c r="I2574" i="7" s="1" a="1"/>
  <c r="I2574" i="7" s="1"/>
  <c r="F2574" i="7"/>
  <c r="G2574" i="7" s="1" a="1"/>
  <c r="G2574" i="7" s="1"/>
  <c r="D2574" i="7"/>
  <c r="E2574" i="7" s="1" a="1"/>
  <c r="E2574" i="7" s="1"/>
  <c r="B2574" i="7"/>
  <c r="C2574" i="7" s="1" a="1"/>
  <c r="C2574" i="7" s="1"/>
  <c r="N2573" i="7"/>
  <c r="O2573" i="7" s="1" a="1"/>
  <c r="O2573" i="7" s="1"/>
  <c r="L2573" i="7"/>
  <c r="M2573" i="7" s="1" a="1"/>
  <c r="M2573" i="7" s="1"/>
  <c r="J2573" i="7"/>
  <c r="K2573" i="7" s="1" a="1"/>
  <c r="K2573" i="7" s="1"/>
  <c r="H2573" i="7"/>
  <c r="I2573" i="7" s="1" a="1"/>
  <c r="I2573" i="7" s="1"/>
  <c r="F2573" i="7"/>
  <c r="G2573" i="7" s="1" a="1"/>
  <c r="G2573" i="7" s="1"/>
  <c r="D2573" i="7"/>
  <c r="E2573" i="7" s="1" a="1"/>
  <c r="E2573" i="7" s="1"/>
  <c r="B2573" i="7"/>
  <c r="C2573" i="7" s="1" a="1"/>
  <c r="C2573" i="7" s="1"/>
  <c r="N2572" i="7"/>
  <c r="O2572" i="7" s="1" a="1"/>
  <c r="O2572" i="7" s="1"/>
  <c r="L2572" i="7"/>
  <c r="M2572" i="7" s="1" a="1"/>
  <c r="M2572" i="7" s="1"/>
  <c r="J2572" i="7"/>
  <c r="K2572" i="7" s="1" a="1"/>
  <c r="K2572" i="7" s="1"/>
  <c r="H2572" i="7"/>
  <c r="I2572" i="7" s="1" a="1"/>
  <c r="I2572" i="7" s="1"/>
  <c r="F2572" i="7"/>
  <c r="G2572" i="7" s="1" a="1"/>
  <c r="G2572" i="7" s="1"/>
  <c r="D2572" i="7"/>
  <c r="E2572" i="7" s="1" a="1"/>
  <c r="E2572" i="7" s="1"/>
  <c r="B2572" i="7"/>
  <c r="C2572" i="7" s="1" a="1"/>
  <c r="C2572" i="7" s="1"/>
  <c r="N2571" i="7"/>
  <c r="O2571" i="7" s="1" a="1"/>
  <c r="O2571" i="7" s="1"/>
  <c r="L2571" i="7"/>
  <c r="M2571" i="7" s="1" a="1"/>
  <c r="M2571" i="7" s="1"/>
  <c r="J2571" i="7"/>
  <c r="K2571" i="7" s="1" a="1"/>
  <c r="K2571" i="7" s="1"/>
  <c r="H2571" i="7"/>
  <c r="I2571" i="7" s="1" a="1"/>
  <c r="I2571" i="7" s="1"/>
  <c r="F2571" i="7"/>
  <c r="G2571" i="7" s="1" a="1"/>
  <c r="G2571" i="7" s="1"/>
  <c r="D2571" i="7"/>
  <c r="E2571" i="7" s="1" a="1"/>
  <c r="E2571" i="7" s="1"/>
  <c r="B2571" i="7"/>
  <c r="C2571" i="7" s="1" a="1"/>
  <c r="C2571" i="7" s="1"/>
  <c r="N2570" i="7"/>
  <c r="O2570" i="7" s="1" a="1"/>
  <c r="O2570" i="7" s="1"/>
  <c r="L2570" i="7"/>
  <c r="M2570" i="7" s="1" a="1"/>
  <c r="M2570" i="7" s="1"/>
  <c r="J2570" i="7"/>
  <c r="K2570" i="7" s="1" a="1"/>
  <c r="K2570" i="7" s="1"/>
  <c r="H2570" i="7"/>
  <c r="I2570" i="7" s="1" a="1"/>
  <c r="I2570" i="7" s="1"/>
  <c r="F2570" i="7"/>
  <c r="G2570" i="7" s="1" a="1"/>
  <c r="G2570" i="7" s="1"/>
  <c r="D2570" i="7"/>
  <c r="E2570" i="7" s="1" a="1"/>
  <c r="E2570" i="7" s="1"/>
  <c r="B2570" i="7"/>
  <c r="C2570" i="7" s="1" a="1"/>
  <c r="C2570" i="7" s="1"/>
  <c r="N2569" i="7"/>
  <c r="O2569" i="7" s="1" a="1"/>
  <c r="O2569" i="7" s="1"/>
  <c r="L2569" i="7"/>
  <c r="M2569" i="7" s="1" a="1"/>
  <c r="M2569" i="7" s="1"/>
  <c r="J2569" i="7"/>
  <c r="K2569" i="7" s="1" a="1"/>
  <c r="K2569" i="7" s="1"/>
  <c r="H2569" i="7"/>
  <c r="I2569" i="7" s="1" a="1"/>
  <c r="I2569" i="7" s="1"/>
  <c r="F2569" i="7"/>
  <c r="G2569" i="7" s="1" a="1"/>
  <c r="G2569" i="7" s="1"/>
  <c r="D2569" i="7"/>
  <c r="E2569" i="7" s="1" a="1"/>
  <c r="E2569" i="7" s="1"/>
  <c r="B2569" i="7"/>
  <c r="C2569" i="7" s="1" a="1"/>
  <c r="C2569" i="7" s="1"/>
  <c r="N2568" i="7"/>
  <c r="O2568" i="7" s="1" a="1"/>
  <c r="O2568" i="7" s="1"/>
  <c r="L2568" i="7"/>
  <c r="M2568" i="7" s="1" a="1"/>
  <c r="M2568" i="7" s="1"/>
  <c r="J2568" i="7"/>
  <c r="K2568" i="7" s="1" a="1"/>
  <c r="K2568" i="7" s="1"/>
  <c r="H2568" i="7"/>
  <c r="I2568" i="7" s="1" a="1"/>
  <c r="I2568" i="7" s="1"/>
  <c r="F2568" i="7"/>
  <c r="G2568" i="7" s="1" a="1"/>
  <c r="G2568" i="7" s="1"/>
  <c r="D2568" i="7"/>
  <c r="E2568" i="7" s="1" a="1"/>
  <c r="E2568" i="7" s="1"/>
  <c r="B2568" i="7"/>
  <c r="C2568" i="7" s="1" a="1"/>
  <c r="C2568" i="7" s="1"/>
  <c r="N2567" i="7"/>
  <c r="O2567" i="7" s="1" a="1"/>
  <c r="O2567" i="7" s="1"/>
  <c r="L2567" i="7"/>
  <c r="M2567" i="7" s="1" a="1"/>
  <c r="M2567" i="7" s="1"/>
  <c r="J2567" i="7"/>
  <c r="K2567" i="7" s="1" a="1"/>
  <c r="K2567" i="7" s="1"/>
  <c r="H2567" i="7"/>
  <c r="I2567" i="7" s="1" a="1"/>
  <c r="I2567" i="7" s="1"/>
  <c r="F2567" i="7"/>
  <c r="G2567" i="7" s="1" a="1"/>
  <c r="G2567" i="7" s="1"/>
  <c r="D2567" i="7"/>
  <c r="E2567" i="7" s="1" a="1"/>
  <c r="E2567" i="7" s="1"/>
  <c r="B2567" i="7"/>
  <c r="C2567" i="7" s="1" a="1"/>
  <c r="C2567" i="7" s="1"/>
  <c r="N2566" i="7"/>
  <c r="O2566" i="7" s="1" a="1"/>
  <c r="O2566" i="7" s="1"/>
  <c r="L2566" i="7"/>
  <c r="M2566" i="7" s="1" a="1"/>
  <c r="M2566" i="7" s="1"/>
  <c r="J2566" i="7"/>
  <c r="K2566" i="7" s="1" a="1"/>
  <c r="K2566" i="7" s="1"/>
  <c r="H2566" i="7"/>
  <c r="I2566" i="7" s="1" a="1"/>
  <c r="I2566" i="7" s="1"/>
  <c r="F2566" i="7"/>
  <c r="G2566" i="7" s="1" a="1"/>
  <c r="G2566" i="7" s="1"/>
  <c r="D2566" i="7"/>
  <c r="E2566" i="7" s="1" a="1"/>
  <c r="E2566" i="7" s="1"/>
  <c r="B2566" i="7"/>
  <c r="C2566" i="7" s="1" a="1"/>
  <c r="C2566" i="7" s="1"/>
  <c r="N2565" i="7"/>
  <c r="O2565" i="7" s="1" a="1"/>
  <c r="O2565" i="7" s="1"/>
  <c r="L2565" i="7"/>
  <c r="M2565" i="7" s="1" a="1"/>
  <c r="M2565" i="7" s="1"/>
  <c r="J2565" i="7"/>
  <c r="K2565" i="7" s="1" a="1"/>
  <c r="K2565" i="7" s="1"/>
  <c r="H2565" i="7"/>
  <c r="I2565" i="7" s="1" a="1"/>
  <c r="I2565" i="7" s="1"/>
  <c r="F2565" i="7"/>
  <c r="G2565" i="7" s="1" a="1"/>
  <c r="G2565" i="7" s="1"/>
  <c r="D2565" i="7"/>
  <c r="E2565" i="7" s="1" a="1"/>
  <c r="E2565" i="7" s="1"/>
  <c r="B2565" i="7"/>
  <c r="C2565" i="7" s="1" a="1"/>
  <c r="C2565" i="7" s="1"/>
  <c r="N2564" i="7"/>
  <c r="O2564" i="7" s="1" a="1"/>
  <c r="O2564" i="7" s="1"/>
  <c r="L2564" i="7"/>
  <c r="M2564" i="7" s="1" a="1"/>
  <c r="M2564" i="7" s="1"/>
  <c r="J2564" i="7"/>
  <c r="K2564" i="7" s="1" a="1"/>
  <c r="K2564" i="7" s="1"/>
  <c r="H2564" i="7"/>
  <c r="I2564" i="7" s="1" a="1"/>
  <c r="I2564" i="7" s="1"/>
  <c r="F2564" i="7"/>
  <c r="G2564" i="7" s="1" a="1"/>
  <c r="G2564" i="7" s="1"/>
  <c r="D2564" i="7"/>
  <c r="E2564" i="7" s="1" a="1"/>
  <c r="E2564" i="7" s="1"/>
  <c r="B2564" i="7"/>
  <c r="C2564" i="7" s="1" a="1"/>
  <c r="C2564" i="7" s="1"/>
  <c r="N2563" i="7"/>
  <c r="O2563" i="7" s="1" a="1"/>
  <c r="O2563" i="7" s="1"/>
  <c r="L2563" i="7"/>
  <c r="M2563" i="7" s="1" a="1"/>
  <c r="M2563" i="7" s="1"/>
  <c r="J2563" i="7"/>
  <c r="K2563" i="7" s="1" a="1"/>
  <c r="K2563" i="7" s="1"/>
  <c r="H2563" i="7"/>
  <c r="I2563" i="7" s="1" a="1"/>
  <c r="I2563" i="7" s="1"/>
  <c r="F2563" i="7"/>
  <c r="G2563" i="7" s="1" a="1"/>
  <c r="G2563" i="7" s="1"/>
  <c r="D2563" i="7"/>
  <c r="E2563" i="7" s="1" a="1"/>
  <c r="E2563" i="7" s="1"/>
  <c r="B2563" i="7"/>
  <c r="C2563" i="7" s="1" a="1"/>
  <c r="C2563" i="7" s="1"/>
  <c r="N2562" i="7"/>
  <c r="O2562" i="7" s="1" a="1"/>
  <c r="O2562" i="7" s="1"/>
  <c r="L2562" i="7"/>
  <c r="M2562" i="7" s="1" a="1"/>
  <c r="M2562" i="7" s="1"/>
  <c r="J2562" i="7"/>
  <c r="K2562" i="7" s="1" a="1"/>
  <c r="K2562" i="7" s="1"/>
  <c r="H2562" i="7"/>
  <c r="I2562" i="7" s="1" a="1"/>
  <c r="I2562" i="7" s="1"/>
  <c r="F2562" i="7"/>
  <c r="G2562" i="7" s="1" a="1"/>
  <c r="G2562" i="7" s="1"/>
  <c r="D2562" i="7"/>
  <c r="E2562" i="7" s="1" a="1"/>
  <c r="E2562" i="7" s="1"/>
  <c r="B2562" i="7"/>
  <c r="C2562" i="7" s="1" a="1"/>
  <c r="C2562" i="7" s="1"/>
  <c r="N2561" i="7"/>
  <c r="O2561" i="7" s="1" a="1"/>
  <c r="O2561" i="7" s="1"/>
  <c r="L2561" i="7"/>
  <c r="M2561" i="7" s="1" a="1"/>
  <c r="M2561" i="7" s="1"/>
  <c r="J2561" i="7"/>
  <c r="K2561" i="7" s="1" a="1"/>
  <c r="K2561" i="7" s="1"/>
  <c r="H2561" i="7"/>
  <c r="I2561" i="7" s="1" a="1"/>
  <c r="I2561" i="7" s="1"/>
  <c r="F2561" i="7"/>
  <c r="G2561" i="7" s="1" a="1"/>
  <c r="G2561" i="7" s="1"/>
  <c r="D2561" i="7"/>
  <c r="E2561" i="7" s="1" a="1"/>
  <c r="E2561" i="7" s="1"/>
  <c r="B2561" i="7"/>
  <c r="C2561" i="7" s="1" a="1"/>
  <c r="C2561" i="7" s="1"/>
  <c r="N2560" i="7"/>
  <c r="O2560" i="7" s="1" a="1"/>
  <c r="O2560" i="7" s="1"/>
  <c r="L2560" i="7"/>
  <c r="M2560" i="7" s="1" a="1"/>
  <c r="M2560" i="7" s="1"/>
  <c r="J2560" i="7"/>
  <c r="K2560" i="7" s="1" a="1"/>
  <c r="K2560" i="7" s="1"/>
  <c r="H2560" i="7"/>
  <c r="I2560" i="7" s="1" a="1"/>
  <c r="I2560" i="7" s="1"/>
  <c r="F2560" i="7"/>
  <c r="G2560" i="7" s="1" a="1"/>
  <c r="G2560" i="7" s="1"/>
  <c r="D2560" i="7"/>
  <c r="E2560" i="7" s="1" a="1"/>
  <c r="E2560" i="7" s="1"/>
  <c r="B2560" i="7"/>
  <c r="C2560" i="7" s="1" a="1"/>
  <c r="C2560" i="7" s="1"/>
  <c r="N2559" i="7"/>
  <c r="O2559" i="7" s="1" a="1"/>
  <c r="O2559" i="7" s="1"/>
  <c r="L2559" i="7"/>
  <c r="M2559" i="7" s="1" a="1"/>
  <c r="M2559" i="7" s="1"/>
  <c r="J2559" i="7"/>
  <c r="K2559" i="7" s="1" a="1"/>
  <c r="K2559" i="7" s="1"/>
  <c r="H2559" i="7"/>
  <c r="I2559" i="7" s="1" a="1"/>
  <c r="I2559" i="7" s="1"/>
  <c r="F2559" i="7"/>
  <c r="G2559" i="7" s="1" a="1"/>
  <c r="G2559" i="7" s="1"/>
  <c r="D2559" i="7"/>
  <c r="E2559" i="7" s="1" a="1"/>
  <c r="E2559" i="7" s="1"/>
  <c r="B2559" i="7"/>
  <c r="C2559" i="7" s="1" a="1"/>
  <c r="C2559" i="7" s="1"/>
  <c r="N2558" i="7"/>
  <c r="O2558" i="7" s="1" a="1"/>
  <c r="O2558" i="7" s="1"/>
  <c r="L2558" i="7"/>
  <c r="M2558" i="7" s="1" a="1"/>
  <c r="M2558" i="7" s="1"/>
  <c r="J2558" i="7"/>
  <c r="K2558" i="7" s="1" a="1"/>
  <c r="K2558" i="7" s="1"/>
  <c r="H2558" i="7"/>
  <c r="I2558" i="7" s="1" a="1"/>
  <c r="I2558" i="7" s="1"/>
  <c r="F2558" i="7"/>
  <c r="G2558" i="7" s="1" a="1"/>
  <c r="G2558" i="7" s="1"/>
  <c r="D2558" i="7"/>
  <c r="E2558" i="7" s="1" a="1"/>
  <c r="E2558" i="7" s="1"/>
  <c r="B2558" i="7"/>
  <c r="C2558" i="7" s="1" a="1"/>
  <c r="C2558" i="7" s="1"/>
  <c r="N2557" i="7"/>
  <c r="O2557" i="7" s="1" a="1"/>
  <c r="O2557" i="7" s="1"/>
  <c r="L2557" i="7"/>
  <c r="M2557" i="7" s="1" a="1"/>
  <c r="M2557" i="7" s="1"/>
  <c r="J2557" i="7"/>
  <c r="K2557" i="7" s="1" a="1"/>
  <c r="K2557" i="7" s="1"/>
  <c r="H2557" i="7"/>
  <c r="I2557" i="7" s="1" a="1"/>
  <c r="I2557" i="7" s="1"/>
  <c r="F2557" i="7"/>
  <c r="G2557" i="7" s="1" a="1"/>
  <c r="G2557" i="7" s="1"/>
  <c r="D2557" i="7"/>
  <c r="E2557" i="7" s="1" a="1"/>
  <c r="E2557" i="7" s="1"/>
  <c r="B2557" i="7"/>
  <c r="C2557" i="7" s="1" a="1"/>
  <c r="C2557" i="7" s="1"/>
  <c r="N2556" i="7"/>
  <c r="O2556" i="7" s="1" a="1"/>
  <c r="O2556" i="7" s="1"/>
  <c r="L2556" i="7"/>
  <c r="M2556" i="7" s="1" a="1"/>
  <c r="M2556" i="7" s="1"/>
  <c r="J2556" i="7"/>
  <c r="K2556" i="7" s="1" a="1"/>
  <c r="K2556" i="7" s="1"/>
  <c r="H2556" i="7"/>
  <c r="I2556" i="7" s="1" a="1"/>
  <c r="I2556" i="7" s="1"/>
  <c r="F2556" i="7"/>
  <c r="G2556" i="7" s="1" a="1"/>
  <c r="G2556" i="7" s="1"/>
  <c r="D2556" i="7"/>
  <c r="E2556" i="7" s="1" a="1"/>
  <c r="E2556" i="7" s="1"/>
  <c r="B2556" i="7"/>
  <c r="C2556" i="7" s="1" a="1"/>
  <c r="C2556" i="7" s="1"/>
  <c r="N2555" i="7"/>
  <c r="O2555" i="7" s="1" a="1"/>
  <c r="O2555" i="7" s="1"/>
  <c r="L2555" i="7"/>
  <c r="M2555" i="7" s="1" a="1"/>
  <c r="M2555" i="7" s="1"/>
  <c r="J2555" i="7"/>
  <c r="K2555" i="7" s="1" a="1"/>
  <c r="K2555" i="7" s="1"/>
  <c r="H2555" i="7"/>
  <c r="I2555" i="7" s="1" a="1"/>
  <c r="I2555" i="7" s="1"/>
  <c r="F2555" i="7"/>
  <c r="G2555" i="7" s="1" a="1"/>
  <c r="G2555" i="7" s="1"/>
  <c r="D2555" i="7"/>
  <c r="E2555" i="7" s="1" a="1"/>
  <c r="E2555" i="7" s="1"/>
  <c r="B2555" i="7"/>
  <c r="C2555" i="7" s="1" a="1"/>
  <c r="C2555" i="7" s="1"/>
  <c r="N2554" i="7"/>
  <c r="O2554" i="7" s="1" a="1"/>
  <c r="O2554" i="7" s="1"/>
  <c r="L2554" i="7"/>
  <c r="M2554" i="7" s="1" a="1"/>
  <c r="M2554" i="7" s="1"/>
  <c r="J2554" i="7"/>
  <c r="K2554" i="7" s="1" a="1"/>
  <c r="K2554" i="7" s="1"/>
  <c r="H2554" i="7"/>
  <c r="I2554" i="7" s="1" a="1"/>
  <c r="I2554" i="7" s="1"/>
  <c r="F2554" i="7"/>
  <c r="G2554" i="7" s="1" a="1"/>
  <c r="G2554" i="7" s="1"/>
  <c r="D2554" i="7"/>
  <c r="E2554" i="7" s="1" a="1"/>
  <c r="E2554" i="7" s="1"/>
  <c r="B2554" i="7"/>
  <c r="C2554" i="7" s="1" a="1"/>
  <c r="C2554" i="7" s="1"/>
  <c r="N2553" i="7"/>
  <c r="O2553" i="7" s="1" a="1"/>
  <c r="O2553" i="7" s="1"/>
  <c r="L2553" i="7"/>
  <c r="M2553" i="7" s="1" a="1"/>
  <c r="M2553" i="7" s="1"/>
  <c r="J2553" i="7"/>
  <c r="K2553" i="7" s="1" a="1"/>
  <c r="K2553" i="7" s="1"/>
  <c r="H2553" i="7"/>
  <c r="I2553" i="7" s="1" a="1"/>
  <c r="I2553" i="7" s="1"/>
  <c r="F2553" i="7"/>
  <c r="G2553" i="7" s="1" a="1"/>
  <c r="G2553" i="7" s="1"/>
  <c r="D2553" i="7"/>
  <c r="E2553" i="7" s="1" a="1"/>
  <c r="E2553" i="7" s="1"/>
  <c r="B2553" i="7"/>
  <c r="C2553" i="7" s="1" a="1"/>
  <c r="C2553" i="7" s="1"/>
  <c r="N2552" i="7"/>
  <c r="O2552" i="7" s="1" a="1"/>
  <c r="O2552" i="7" s="1"/>
  <c r="L2552" i="7"/>
  <c r="M2552" i="7" s="1" a="1"/>
  <c r="M2552" i="7" s="1"/>
  <c r="J2552" i="7"/>
  <c r="K2552" i="7" s="1" a="1"/>
  <c r="K2552" i="7" s="1"/>
  <c r="H2552" i="7"/>
  <c r="I2552" i="7" s="1" a="1"/>
  <c r="I2552" i="7" s="1"/>
  <c r="F2552" i="7"/>
  <c r="G2552" i="7" s="1" a="1"/>
  <c r="G2552" i="7" s="1"/>
  <c r="D2552" i="7"/>
  <c r="E2552" i="7" s="1" a="1"/>
  <c r="E2552" i="7" s="1"/>
  <c r="B2552" i="7"/>
  <c r="C2552" i="7" s="1" a="1"/>
  <c r="C2552" i="7" s="1"/>
  <c r="N2551" i="7"/>
  <c r="O2551" i="7" s="1" a="1"/>
  <c r="O2551" i="7" s="1"/>
  <c r="L2551" i="7"/>
  <c r="M2551" i="7" s="1" a="1"/>
  <c r="M2551" i="7" s="1"/>
  <c r="J2551" i="7"/>
  <c r="K2551" i="7" s="1" a="1"/>
  <c r="K2551" i="7" s="1"/>
  <c r="H2551" i="7"/>
  <c r="I2551" i="7" s="1" a="1"/>
  <c r="I2551" i="7" s="1"/>
  <c r="F2551" i="7"/>
  <c r="G2551" i="7" s="1" a="1"/>
  <c r="G2551" i="7" s="1"/>
  <c r="D2551" i="7"/>
  <c r="E2551" i="7" s="1" a="1"/>
  <c r="E2551" i="7" s="1"/>
  <c r="B2551" i="7"/>
  <c r="C2551" i="7" s="1" a="1"/>
  <c r="C2551" i="7" s="1"/>
  <c r="N2550" i="7"/>
  <c r="O2550" i="7" s="1" a="1"/>
  <c r="O2550" i="7" s="1"/>
  <c r="L2550" i="7"/>
  <c r="M2550" i="7" s="1" a="1"/>
  <c r="M2550" i="7" s="1"/>
  <c r="J2550" i="7"/>
  <c r="K2550" i="7" s="1" a="1"/>
  <c r="K2550" i="7" s="1"/>
  <c r="H2550" i="7"/>
  <c r="I2550" i="7" s="1" a="1"/>
  <c r="I2550" i="7" s="1"/>
  <c r="F2550" i="7"/>
  <c r="G2550" i="7" s="1" a="1"/>
  <c r="G2550" i="7" s="1"/>
  <c r="D2550" i="7"/>
  <c r="E2550" i="7" s="1" a="1"/>
  <c r="E2550" i="7" s="1"/>
  <c r="B2550" i="7"/>
  <c r="C2550" i="7" s="1" a="1"/>
  <c r="C2550" i="7" s="1"/>
  <c r="N2549" i="7"/>
  <c r="O2549" i="7" s="1" a="1"/>
  <c r="O2549" i="7" s="1"/>
  <c r="L2549" i="7"/>
  <c r="M2549" i="7" s="1" a="1"/>
  <c r="M2549" i="7" s="1"/>
  <c r="J2549" i="7"/>
  <c r="K2549" i="7" s="1" a="1"/>
  <c r="K2549" i="7" s="1"/>
  <c r="H2549" i="7"/>
  <c r="I2549" i="7" s="1" a="1"/>
  <c r="I2549" i="7" s="1"/>
  <c r="F2549" i="7"/>
  <c r="G2549" i="7" s="1" a="1"/>
  <c r="G2549" i="7" s="1"/>
  <c r="D2549" i="7"/>
  <c r="E2549" i="7" s="1" a="1"/>
  <c r="E2549" i="7" s="1"/>
  <c r="B2549" i="7"/>
  <c r="C2549" i="7" s="1" a="1"/>
  <c r="C2549" i="7" s="1"/>
  <c r="N2548" i="7"/>
  <c r="O2548" i="7" s="1" a="1"/>
  <c r="O2548" i="7" s="1"/>
  <c r="L2548" i="7"/>
  <c r="M2548" i="7" s="1" a="1"/>
  <c r="M2548" i="7" s="1"/>
  <c r="J2548" i="7"/>
  <c r="K2548" i="7" s="1" a="1"/>
  <c r="K2548" i="7" s="1"/>
  <c r="H2548" i="7"/>
  <c r="I2548" i="7" s="1" a="1"/>
  <c r="I2548" i="7" s="1"/>
  <c r="F2548" i="7"/>
  <c r="G2548" i="7" s="1" a="1"/>
  <c r="G2548" i="7" s="1"/>
  <c r="D2548" i="7"/>
  <c r="E2548" i="7" s="1" a="1"/>
  <c r="E2548" i="7" s="1"/>
  <c r="B2548" i="7"/>
  <c r="C2548" i="7" s="1" a="1"/>
  <c r="C2548" i="7" s="1"/>
  <c r="N2547" i="7"/>
  <c r="O2547" i="7" s="1" a="1"/>
  <c r="O2547" i="7" s="1"/>
  <c r="L2547" i="7"/>
  <c r="M2547" i="7" s="1" a="1"/>
  <c r="M2547" i="7" s="1"/>
  <c r="J2547" i="7"/>
  <c r="K2547" i="7" s="1" a="1"/>
  <c r="K2547" i="7" s="1"/>
  <c r="H2547" i="7"/>
  <c r="I2547" i="7" s="1" a="1"/>
  <c r="I2547" i="7" s="1"/>
  <c r="F2547" i="7"/>
  <c r="G2547" i="7" s="1" a="1"/>
  <c r="G2547" i="7" s="1"/>
  <c r="D2547" i="7"/>
  <c r="E2547" i="7" s="1" a="1"/>
  <c r="E2547" i="7" s="1"/>
  <c r="B2547" i="7"/>
  <c r="C2547" i="7" s="1" a="1"/>
  <c r="C2547" i="7" s="1"/>
  <c r="N2546" i="7"/>
  <c r="O2546" i="7" s="1" a="1"/>
  <c r="O2546" i="7" s="1"/>
  <c r="L2546" i="7"/>
  <c r="M2546" i="7" s="1" a="1"/>
  <c r="M2546" i="7" s="1"/>
  <c r="J2546" i="7"/>
  <c r="K2546" i="7" s="1" a="1"/>
  <c r="K2546" i="7" s="1"/>
  <c r="H2546" i="7"/>
  <c r="I2546" i="7" s="1" a="1"/>
  <c r="I2546" i="7" s="1"/>
  <c r="F2546" i="7"/>
  <c r="G2546" i="7" s="1" a="1"/>
  <c r="G2546" i="7" s="1"/>
  <c r="D2546" i="7"/>
  <c r="E2546" i="7" s="1" a="1"/>
  <c r="E2546" i="7" s="1"/>
  <c r="B2546" i="7"/>
  <c r="C2546" i="7" s="1" a="1"/>
  <c r="C2546" i="7" s="1"/>
  <c r="N2545" i="7"/>
  <c r="O2545" i="7" s="1" a="1"/>
  <c r="O2545" i="7" s="1"/>
  <c r="L2545" i="7"/>
  <c r="M2545" i="7" s="1" a="1"/>
  <c r="M2545" i="7" s="1"/>
  <c r="J2545" i="7"/>
  <c r="K2545" i="7" s="1" a="1"/>
  <c r="K2545" i="7" s="1"/>
  <c r="H2545" i="7"/>
  <c r="I2545" i="7" s="1" a="1"/>
  <c r="I2545" i="7" s="1"/>
  <c r="F2545" i="7"/>
  <c r="G2545" i="7" s="1" a="1"/>
  <c r="G2545" i="7" s="1"/>
  <c r="D2545" i="7"/>
  <c r="E2545" i="7" s="1" a="1"/>
  <c r="E2545" i="7" s="1"/>
  <c r="B2545" i="7"/>
  <c r="C2545" i="7" s="1" a="1"/>
  <c r="C2545" i="7" s="1"/>
  <c r="N2544" i="7"/>
  <c r="O2544" i="7" s="1" a="1"/>
  <c r="O2544" i="7" s="1"/>
  <c r="L2544" i="7"/>
  <c r="M2544" i="7" s="1" a="1"/>
  <c r="M2544" i="7" s="1"/>
  <c r="J2544" i="7"/>
  <c r="K2544" i="7" s="1" a="1"/>
  <c r="K2544" i="7" s="1"/>
  <c r="H2544" i="7"/>
  <c r="I2544" i="7" s="1" a="1"/>
  <c r="I2544" i="7" s="1"/>
  <c r="F2544" i="7"/>
  <c r="G2544" i="7" s="1" a="1"/>
  <c r="G2544" i="7" s="1"/>
  <c r="D2544" i="7"/>
  <c r="E2544" i="7" s="1" a="1"/>
  <c r="E2544" i="7" s="1"/>
  <c r="B2544" i="7"/>
  <c r="C2544" i="7" s="1" a="1"/>
  <c r="C2544" i="7" s="1"/>
  <c r="N2543" i="7"/>
  <c r="O2543" i="7" s="1" a="1"/>
  <c r="O2543" i="7" s="1"/>
  <c r="L2543" i="7"/>
  <c r="M2543" i="7" s="1" a="1"/>
  <c r="M2543" i="7" s="1"/>
  <c r="J2543" i="7"/>
  <c r="K2543" i="7" s="1" a="1"/>
  <c r="K2543" i="7" s="1"/>
  <c r="H2543" i="7"/>
  <c r="I2543" i="7" s="1" a="1"/>
  <c r="I2543" i="7" s="1"/>
  <c r="F2543" i="7"/>
  <c r="G2543" i="7" s="1" a="1"/>
  <c r="G2543" i="7" s="1"/>
  <c r="D2543" i="7"/>
  <c r="E2543" i="7" s="1" a="1"/>
  <c r="E2543" i="7" s="1"/>
  <c r="B2543" i="7"/>
  <c r="C2543" i="7" s="1" a="1"/>
  <c r="C2543" i="7" s="1"/>
  <c r="N2542" i="7"/>
  <c r="O2542" i="7" s="1" a="1"/>
  <c r="O2542" i="7" s="1"/>
  <c r="L2542" i="7"/>
  <c r="M2542" i="7" s="1" a="1"/>
  <c r="M2542" i="7" s="1"/>
  <c r="J2542" i="7"/>
  <c r="K2542" i="7" s="1" a="1"/>
  <c r="K2542" i="7" s="1"/>
  <c r="H2542" i="7"/>
  <c r="I2542" i="7" s="1" a="1"/>
  <c r="I2542" i="7" s="1"/>
  <c r="F2542" i="7"/>
  <c r="G2542" i="7" s="1" a="1"/>
  <c r="G2542" i="7" s="1"/>
  <c r="D2542" i="7"/>
  <c r="E2542" i="7" s="1" a="1"/>
  <c r="E2542" i="7" s="1"/>
  <c r="B2542" i="7"/>
  <c r="C2542" i="7" s="1" a="1"/>
  <c r="C2542" i="7" s="1"/>
  <c r="N2541" i="7"/>
  <c r="O2541" i="7" s="1" a="1"/>
  <c r="O2541" i="7" s="1"/>
  <c r="L2541" i="7"/>
  <c r="M2541" i="7" s="1" a="1"/>
  <c r="M2541" i="7" s="1"/>
  <c r="J2541" i="7"/>
  <c r="K2541" i="7" s="1" a="1"/>
  <c r="K2541" i="7" s="1"/>
  <c r="H2541" i="7"/>
  <c r="I2541" i="7" s="1" a="1"/>
  <c r="I2541" i="7" s="1"/>
  <c r="F2541" i="7"/>
  <c r="G2541" i="7" s="1" a="1"/>
  <c r="G2541" i="7" s="1"/>
  <c r="D2541" i="7"/>
  <c r="E2541" i="7" s="1" a="1"/>
  <c r="E2541" i="7" s="1"/>
  <c r="B2541" i="7"/>
  <c r="C2541" i="7" s="1" a="1"/>
  <c r="C2541" i="7" s="1"/>
  <c r="N2540" i="7"/>
  <c r="O2540" i="7" s="1" a="1"/>
  <c r="O2540" i="7" s="1"/>
  <c r="L2540" i="7"/>
  <c r="M2540" i="7" s="1" a="1"/>
  <c r="M2540" i="7" s="1"/>
  <c r="J2540" i="7"/>
  <c r="K2540" i="7" s="1" a="1"/>
  <c r="K2540" i="7" s="1"/>
  <c r="H2540" i="7"/>
  <c r="I2540" i="7" s="1" a="1"/>
  <c r="I2540" i="7" s="1"/>
  <c r="F2540" i="7"/>
  <c r="G2540" i="7" s="1" a="1"/>
  <c r="G2540" i="7" s="1"/>
  <c r="D2540" i="7"/>
  <c r="E2540" i="7" s="1" a="1"/>
  <c r="E2540" i="7" s="1"/>
  <c r="B2540" i="7"/>
  <c r="C2540" i="7" s="1" a="1"/>
  <c r="C2540" i="7" s="1"/>
  <c r="N2539" i="7"/>
  <c r="O2539" i="7" s="1" a="1"/>
  <c r="O2539" i="7" s="1"/>
  <c r="L2539" i="7"/>
  <c r="M2539" i="7" s="1" a="1"/>
  <c r="M2539" i="7" s="1"/>
  <c r="J2539" i="7"/>
  <c r="K2539" i="7" s="1" a="1"/>
  <c r="K2539" i="7" s="1"/>
  <c r="H2539" i="7"/>
  <c r="I2539" i="7" s="1" a="1"/>
  <c r="I2539" i="7" s="1"/>
  <c r="F2539" i="7"/>
  <c r="G2539" i="7" s="1" a="1"/>
  <c r="G2539" i="7" s="1"/>
  <c r="D2539" i="7"/>
  <c r="E2539" i="7" s="1" a="1"/>
  <c r="E2539" i="7" s="1"/>
  <c r="B2539" i="7"/>
  <c r="C2539" i="7" s="1" a="1"/>
  <c r="C2539" i="7" s="1"/>
  <c r="N2538" i="7"/>
  <c r="O2538" i="7" s="1" a="1"/>
  <c r="O2538" i="7" s="1"/>
  <c r="L2538" i="7"/>
  <c r="M2538" i="7" s="1" a="1"/>
  <c r="M2538" i="7" s="1"/>
  <c r="J2538" i="7"/>
  <c r="K2538" i="7" s="1" a="1"/>
  <c r="K2538" i="7" s="1"/>
  <c r="H2538" i="7"/>
  <c r="I2538" i="7" s="1" a="1"/>
  <c r="I2538" i="7" s="1"/>
  <c r="F2538" i="7"/>
  <c r="G2538" i="7" s="1" a="1"/>
  <c r="G2538" i="7" s="1"/>
  <c r="D2538" i="7"/>
  <c r="E2538" i="7" s="1" a="1"/>
  <c r="E2538" i="7" s="1"/>
  <c r="B2538" i="7"/>
  <c r="C2538" i="7" s="1" a="1"/>
  <c r="C2538" i="7" s="1"/>
  <c r="N2537" i="7"/>
  <c r="O2537" i="7" s="1" a="1"/>
  <c r="O2537" i="7" s="1"/>
  <c r="L2537" i="7"/>
  <c r="M2537" i="7" s="1" a="1"/>
  <c r="M2537" i="7" s="1"/>
  <c r="J2537" i="7"/>
  <c r="K2537" i="7" s="1" a="1"/>
  <c r="K2537" i="7" s="1"/>
  <c r="H2537" i="7"/>
  <c r="I2537" i="7" s="1" a="1"/>
  <c r="I2537" i="7" s="1"/>
  <c r="F2537" i="7"/>
  <c r="G2537" i="7" s="1" a="1"/>
  <c r="G2537" i="7" s="1"/>
  <c r="D2537" i="7"/>
  <c r="E2537" i="7" s="1" a="1"/>
  <c r="E2537" i="7" s="1"/>
  <c r="B2537" i="7"/>
  <c r="C2537" i="7" s="1" a="1"/>
  <c r="C2537" i="7" s="1"/>
  <c r="N2536" i="7"/>
  <c r="O2536" i="7" s="1" a="1"/>
  <c r="O2536" i="7" s="1"/>
  <c r="L2536" i="7"/>
  <c r="M2536" i="7" s="1" a="1"/>
  <c r="M2536" i="7" s="1"/>
  <c r="J2536" i="7"/>
  <c r="K2536" i="7" s="1" a="1"/>
  <c r="K2536" i="7" s="1"/>
  <c r="H2536" i="7"/>
  <c r="I2536" i="7" s="1" a="1"/>
  <c r="I2536" i="7" s="1"/>
  <c r="F2536" i="7"/>
  <c r="G2536" i="7" s="1" a="1"/>
  <c r="G2536" i="7" s="1"/>
  <c r="D2536" i="7"/>
  <c r="E2536" i="7" s="1" a="1"/>
  <c r="E2536" i="7" s="1"/>
  <c r="B2536" i="7"/>
  <c r="C2536" i="7" s="1" a="1"/>
  <c r="C2536" i="7" s="1"/>
  <c r="N2535" i="7"/>
  <c r="O2535" i="7" s="1" a="1"/>
  <c r="O2535" i="7" s="1"/>
  <c r="L2535" i="7"/>
  <c r="M2535" i="7" s="1" a="1"/>
  <c r="M2535" i="7" s="1"/>
  <c r="J2535" i="7"/>
  <c r="K2535" i="7" s="1" a="1"/>
  <c r="K2535" i="7" s="1"/>
  <c r="H2535" i="7"/>
  <c r="I2535" i="7" s="1" a="1"/>
  <c r="I2535" i="7" s="1"/>
  <c r="F2535" i="7"/>
  <c r="G2535" i="7" s="1" a="1"/>
  <c r="G2535" i="7" s="1"/>
  <c r="D2535" i="7"/>
  <c r="E2535" i="7" s="1" a="1"/>
  <c r="E2535" i="7" s="1"/>
  <c r="B2535" i="7"/>
  <c r="C2535" i="7" s="1" a="1"/>
  <c r="C2535" i="7" s="1"/>
  <c r="N2534" i="7"/>
  <c r="O2534" i="7" s="1" a="1"/>
  <c r="O2534" i="7" s="1"/>
  <c r="L2534" i="7"/>
  <c r="M2534" i="7" s="1" a="1"/>
  <c r="M2534" i="7" s="1"/>
  <c r="J2534" i="7"/>
  <c r="K2534" i="7" s="1" a="1"/>
  <c r="K2534" i="7" s="1"/>
  <c r="H2534" i="7"/>
  <c r="I2534" i="7" s="1" a="1"/>
  <c r="I2534" i="7" s="1"/>
  <c r="F2534" i="7"/>
  <c r="G2534" i="7" s="1" a="1"/>
  <c r="G2534" i="7" s="1"/>
  <c r="D2534" i="7"/>
  <c r="E2534" i="7" s="1" a="1"/>
  <c r="E2534" i="7" s="1"/>
  <c r="B2534" i="7"/>
  <c r="C2534" i="7" s="1" a="1"/>
  <c r="C2534" i="7" s="1"/>
  <c r="N2533" i="7"/>
  <c r="O2533" i="7" s="1" a="1"/>
  <c r="O2533" i="7" s="1"/>
  <c r="L2533" i="7"/>
  <c r="M2533" i="7" s="1" a="1"/>
  <c r="M2533" i="7" s="1"/>
  <c r="J2533" i="7"/>
  <c r="K2533" i="7" s="1" a="1"/>
  <c r="K2533" i="7" s="1"/>
  <c r="H2533" i="7"/>
  <c r="I2533" i="7" s="1" a="1"/>
  <c r="I2533" i="7" s="1"/>
  <c r="F2533" i="7"/>
  <c r="G2533" i="7" s="1" a="1"/>
  <c r="G2533" i="7" s="1"/>
  <c r="D2533" i="7"/>
  <c r="E2533" i="7" s="1" a="1"/>
  <c r="E2533" i="7" s="1"/>
  <c r="B2533" i="7"/>
  <c r="C2533" i="7" s="1" a="1"/>
  <c r="C2533" i="7" s="1"/>
  <c r="N2532" i="7"/>
  <c r="O2532" i="7" s="1" a="1"/>
  <c r="O2532" i="7" s="1"/>
  <c r="L2532" i="7"/>
  <c r="M2532" i="7" s="1" a="1"/>
  <c r="M2532" i="7" s="1"/>
  <c r="J2532" i="7"/>
  <c r="K2532" i="7" s="1" a="1"/>
  <c r="K2532" i="7" s="1"/>
  <c r="H2532" i="7"/>
  <c r="I2532" i="7" s="1" a="1"/>
  <c r="I2532" i="7" s="1"/>
  <c r="F2532" i="7"/>
  <c r="G2532" i="7" s="1" a="1"/>
  <c r="G2532" i="7" s="1"/>
  <c r="D2532" i="7"/>
  <c r="E2532" i="7" s="1" a="1"/>
  <c r="E2532" i="7" s="1"/>
  <c r="B2532" i="7"/>
  <c r="C2532" i="7" s="1" a="1"/>
  <c r="C2532" i="7" s="1"/>
  <c r="N2531" i="7"/>
  <c r="O2531" i="7" s="1" a="1"/>
  <c r="O2531" i="7" s="1"/>
  <c r="L2531" i="7"/>
  <c r="M2531" i="7" s="1" a="1"/>
  <c r="M2531" i="7" s="1"/>
  <c r="J2531" i="7"/>
  <c r="K2531" i="7" s="1" a="1"/>
  <c r="K2531" i="7" s="1"/>
  <c r="H2531" i="7"/>
  <c r="I2531" i="7" s="1" a="1"/>
  <c r="I2531" i="7" s="1"/>
  <c r="F2531" i="7"/>
  <c r="G2531" i="7" s="1" a="1"/>
  <c r="G2531" i="7" s="1"/>
  <c r="D2531" i="7"/>
  <c r="E2531" i="7" s="1" a="1"/>
  <c r="E2531" i="7" s="1"/>
  <c r="B2531" i="7"/>
  <c r="C2531" i="7" s="1" a="1"/>
  <c r="C2531" i="7" s="1"/>
  <c r="N2530" i="7"/>
  <c r="O2530" i="7" s="1" a="1"/>
  <c r="O2530" i="7" s="1"/>
  <c r="L2530" i="7"/>
  <c r="M2530" i="7" s="1" a="1"/>
  <c r="M2530" i="7" s="1"/>
  <c r="J2530" i="7"/>
  <c r="K2530" i="7" s="1" a="1"/>
  <c r="K2530" i="7" s="1"/>
  <c r="H2530" i="7"/>
  <c r="I2530" i="7" s="1" a="1"/>
  <c r="I2530" i="7" s="1"/>
  <c r="F2530" i="7"/>
  <c r="G2530" i="7" s="1" a="1"/>
  <c r="G2530" i="7" s="1"/>
  <c r="D2530" i="7"/>
  <c r="E2530" i="7" s="1" a="1"/>
  <c r="E2530" i="7" s="1"/>
  <c r="B2530" i="7"/>
  <c r="C2530" i="7" s="1" a="1"/>
  <c r="C2530" i="7" s="1"/>
  <c r="N2529" i="7"/>
  <c r="O2529" i="7" s="1" a="1"/>
  <c r="O2529" i="7" s="1"/>
  <c r="L2529" i="7"/>
  <c r="M2529" i="7" s="1" a="1"/>
  <c r="M2529" i="7" s="1"/>
  <c r="J2529" i="7"/>
  <c r="K2529" i="7" s="1" a="1"/>
  <c r="K2529" i="7" s="1"/>
  <c r="H2529" i="7"/>
  <c r="I2529" i="7" s="1" a="1"/>
  <c r="I2529" i="7" s="1"/>
  <c r="F2529" i="7"/>
  <c r="G2529" i="7" s="1" a="1"/>
  <c r="G2529" i="7" s="1"/>
  <c r="D2529" i="7"/>
  <c r="E2529" i="7" s="1" a="1"/>
  <c r="E2529" i="7" s="1"/>
  <c r="B2529" i="7"/>
  <c r="C2529" i="7" s="1" a="1"/>
  <c r="C2529" i="7" s="1"/>
  <c r="N2528" i="7"/>
  <c r="O2528" i="7" s="1" a="1"/>
  <c r="O2528" i="7" s="1"/>
  <c r="L2528" i="7"/>
  <c r="M2528" i="7" s="1" a="1"/>
  <c r="M2528" i="7" s="1"/>
  <c r="J2528" i="7"/>
  <c r="K2528" i="7" s="1" a="1"/>
  <c r="K2528" i="7" s="1"/>
  <c r="H2528" i="7"/>
  <c r="I2528" i="7" s="1" a="1"/>
  <c r="I2528" i="7" s="1"/>
  <c r="F2528" i="7"/>
  <c r="G2528" i="7" s="1" a="1"/>
  <c r="G2528" i="7" s="1"/>
  <c r="D2528" i="7"/>
  <c r="E2528" i="7" s="1" a="1"/>
  <c r="E2528" i="7" s="1"/>
  <c r="B2528" i="7"/>
  <c r="C2528" i="7" s="1" a="1"/>
  <c r="C2528" i="7" s="1"/>
  <c r="N2527" i="7"/>
  <c r="O2527" i="7" s="1" a="1"/>
  <c r="O2527" i="7" s="1"/>
  <c r="L2527" i="7"/>
  <c r="M2527" i="7" s="1" a="1"/>
  <c r="M2527" i="7" s="1"/>
  <c r="J2527" i="7"/>
  <c r="K2527" i="7" s="1" a="1"/>
  <c r="K2527" i="7" s="1"/>
  <c r="H2527" i="7"/>
  <c r="I2527" i="7" s="1" a="1"/>
  <c r="I2527" i="7" s="1"/>
  <c r="F2527" i="7"/>
  <c r="G2527" i="7" s="1" a="1"/>
  <c r="G2527" i="7" s="1"/>
  <c r="D2527" i="7"/>
  <c r="E2527" i="7" s="1" a="1"/>
  <c r="E2527" i="7" s="1"/>
  <c r="B2527" i="7"/>
  <c r="C2527" i="7" s="1" a="1"/>
  <c r="C2527" i="7" s="1"/>
  <c r="N2526" i="7"/>
  <c r="O2526" i="7" s="1" a="1"/>
  <c r="O2526" i="7" s="1"/>
  <c r="L2526" i="7"/>
  <c r="M2526" i="7" s="1" a="1"/>
  <c r="M2526" i="7" s="1"/>
  <c r="J2526" i="7"/>
  <c r="K2526" i="7" s="1" a="1"/>
  <c r="K2526" i="7" s="1"/>
  <c r="H2526" i="7"/>
  <c r="I2526" i="7" s="1" a="1"/>
  <c r="I2526" i="7" s="1"/>
  <c r="F2526" i="7"/>
  <c r="G2526" i="7" s="1" a="1"/>
  <c r="G2526" i="7" s="1"/>
  <c r="D2526" i="7"/>
  <c r="E2526" i="7" s="1" a="1"/>
  <c r="E2526" i="7" s="1"/>
  <c r="B2526" i="7"/>
  <c r="C2526" i="7" s="1" a="1"/>
  <c r="C2526" i="7" s="1"/>
  <c r="N2525" i="7"/>
  <c r="O2525" i="7" s="1" a="1"/>
  <c r="O2525" i="7" s="1"/>
  <c r="L2525" i="7"/>
  <c r="M2525" i="7" s="1" a="1"/>
  <c r="M2525" i="7" s="1"/>
  <c r="J2525" i="7"/>
  <c r="K2525" i="7" s="1" a="1"/>
  <c r="K2525" i="7" s="1"/>
  <c r="H2525" i="7"/>
  <c r="I2525" i="7" s="1" a="1"/>
  <c r="I2525" i="7" s="1"/>
  <c r="F2525" i="7"/>
  <c r="G2525" i="7" s="1" a="1"/>
  <c r="G2525" i="7" s="1"/>
  <c r="D2525" i="7"/>
  <c r="E2525" i="7" s="1" a="1"/>
  <c r="E2525" i="7" s="1"/>
  <c r="B2525" i="7"/>
  <c r="C2525" i="7" s="1" a="1"/>
  <c r="C2525" i="7" s="1"/>
  <c r="N2524" i="7"/>
  <c r="O2524" i="7" s="1" a="1"/>
  <c r="O2524" i="7" s="1"/>
  <c r="L2524" i="7"/>
  <c r="M2524" i="7" s="1" a="1"/>
  <c r="M2524" i="7" s="1"/>
  <c r="J2524" i="7"/>
  <c r="K2524" i="7" s="1" a="1"/>
  <c r="K2524" i="7" s="1"/>
  <c r="H2524" i="7"/>
  <c r="I2524" i="7" s="1" a="1"/>
  <c r="I2524" i="7" s="1"/>
  <c r="F2524" i="7"/>
  <c r="G2524" i="7" s="1" a="1"/>
  <c r="G2524" i="7" s="1"/>
  <c r="D2524" i="7"/>
  <c r="E2524" i="7" s="1" a="1"/>
  <c r="E2524" i="7" s="1"/>
  <c r="B2524" i="7"/>
  <c r="C2524" i="7" s="1" a="1"/>
  <c r="C2524" i="7" s="1"/>
  <c r="N2523" i="7"/>
  <c r="O2523" i="7" s="1" a="1"/>
  <c r="O2523" i="7" s="1"/>
  <c r="L2523" i="7"/>
  <c r="M2523" i="7" s="1" a="1"/>
  <c r="M2523" i="7" s="1"/>
  <c r="J2523" i="7"/>
  <c r="K2523" i="7" s="1" a="1"/>
  <c r="K2523" i="7" s="1"/>
  <c r="H2523" i="7"/>
  <c r="I2523" i="7" s="1" a="1"/>
  <c r="I2523" i="7" s="1"/>
  <c r="F2523" i="7"/>
  <c r="G2523" i="7" s="1" a="1"/>
  <c r="G2523" i="7" s="1"/>
  <c r="D2523" i="7"/>
  <c r="E2523" i="7" s="1" a="1"/>
  <c r="E2523" i="7" s="1"/>
  <c r="B2523" i="7"/>
  <c r="C2523" i="7" s="1" a="1"/>
  <c r="C2523" i="7" s="1"/>
  <c r="N2522" i="7"/>
  <c r="O2522" i="7" s="1" a="1"/>
  <c r="O2522" i="7" s="1"/>
  <c r="L2522" i="7"/>
  <c r="M2522" i="7" s="1" a="1"/>
  <c r="M2522" i="7" s="1"/>
  <c r="J2522" i="7"/>
  <c r="K2522" i="7" s="1" a="1"/>
  <c r="K2522" i="7" s="1"/>
  <c r="H2522" i="7"/>
  <c r="I2522" i="7" s="1" a="1"/>
  <c r="I2522" i="7" s="1"/>
  <c r="F2522" i="7"/>
  <c r="G2522" i="7" s="1" a="1"/>
  <c r="G2522" i="7" s="1"/>
  <c r="D2522" i="7"/>
  <c r="E2522" i="7" s="1" a="1"/>
  <c r="E2522" i="7" s="1"/>
  <c r="B2522" i="7"/>
  <c r="C2522" i="7" s="1" a="1"/>
  <c r="C2522" i="7" s="1"/>
  <c r="N2521" i="7"/>
  <c r="O2521" i="7" s="1" a="1"/>
  <c r="O2521" i="7" s="1"/>
  <c r="L2521" i="7"/>
  <c r="M2521" i="7" s="1" a="1"/>
  <c r="M2521" i="7" s="1"/>
  <c r="J2521" i="7"/>
  <c r="K2521" i="7" s="1" a="1"/>
  <c r="K2521" i="7" s="1"/>
  <c r="H2521" i="7"/>
  <c r="I2521" i="7" s="1" a="1"/>
  <c r="I2521" i="7" s="1"/>
  <c r="F2521" i="7"/>
  <c r="G2521" i="7" s="1" a="1"/>
  <c r="G2521" i="7" s="1"/>
  <c r="D2521" i="7"/>
  <c r="E2521" i="7" s="1" a="1"/>
  <c r="E2521" i="7" s="1"/>
  <c r="B2521" i="7"/>
  <c r="C2521" i="7" s="1" a="1"/>
  <c r="C2521" i="7" s="1"/>
  <c r="N2520" i="7"/>
  <c r="O2520" i="7" s="1" a="1"/>
  <c r="O2520" i="7" s="1"/>
  <c r="L2520" i="7"/>
  <c r="M2520" i="7" s="1" a="1"/>
  <c r="M2520" i="7" s="1"/>
  <c r="J2520" i="7"/>
  <c r="K2520" i="7" s="1" a="1"/>
  <c r="K2520" i="7" s="1"/>
  <c r="H2520" i="7"/>
  <c r="I2520" i="7" s="1" a="1"/>
  <c r="I2520" i="7" s="1"/>
  <c r="F2520" i="7"/>
  <c r="G2520" i="7" s="1" a="1"/>
  <c r="G2520" i="7" s="1"/>
  <c r="D2520" i="7"/>
  <c r="E2520" i="7" s="1" a="1"/>
  <c r="E2520" i="7" s="1"/>
  <c r="B2520" i="7"/>
  <c r="C2520" i="7" s="1" a="1"/>
  <c r="C2520" i="7" s="1"/>
  <c r="N2519" i="7"/>
  <c r="O2519" i="7" s="1" a="1"/>
  <c r="O2519" i="7" s="1"/>
  <c r="L2519" i="7"/>
  <c r="M2519" i="7" s="1" a="1"/>
  <c r="M2519" i="7" s="1"/>
  <c r="J2519" i="7"/>
  <c r="K2519" i="7" s="1" a="1"/>
  <c r="K2519" i="7" s="1"/>
  <c r="H2519" i="7"/>
  <c r="I2519" i="7" s="1" a="1"/>
  <c r="I2519" i="7" s="1"/>
  <c r="F2519" i="7"/>
  <c r="G2519" i="7" s="1" a="1"/>
  <c r="G2519" i="7" s="1"/>
  <c r="D2519" i="7"/>
  <c r="E2519" i="7" s="1" a="1"/>
  <c r="E2519" i="7" s="1"/>
  <c r="B2519" i="7"/>
  <c r="C2519" i="7" s="1" a="1"/>
  <c r="C2519" i="7" s="1"/>
  <c r="N2518" i="7"/>
  <c r="O2518" i="7" s="1" a="1"/>
  <c r="O2518" i="7" s="1"/>
  <c r="L2518" i="7"/>
  <c r="M2518" i="7" s="1" a="1"/>
  <c r="M2518" i="7" s="1"/>
  <c r="J2518" i="7"/>
  <c r="K2518" i="7" s="1" a="1"/>
  <c r="K2518" i="7" s="1"/>
  <c r="H2518" i="7"/>
  <c r="I2518" i="7" s="1" a="1"/>
  <c r="I2518" i="7" s="1"/>
  <c r="F2518" i="7"/>
  <c r="G2518" i="7" s="1" a="1"/>
  <c r="G2518" i="7" s="1"/>
  <c r="D2518" i="7"/>
  <c r="E2518" i="7" s="1" a="1"/>
  <c r="E2518" i="7" s="1"/>
  <c r="B2518" i="7"/>
  <c r="C2518" i="7" s="1" a="1"/>
  <c r="C2518" i="7" s="1"/>
  <c r="N2517" i="7"/>
  <c r="O2517" i="7" s="1" a="1"/>
  <c r="O2517" i="7" s="1"/>
  <c r="L2517" i="7"/>
  <c r="M2517" i="7" s="1" a="1"/>
  <c r="M2517" i="7" s="1"/>
  <c r="J2517" i="7"/>
  <c r="K2517" i="7" s="1" a="1"/>
  <c r="K2517" i="7" s="1"/>
  <c r="H2517" i="7"/>
  <c r="I2517" i="7" s="1" a="1"/>
  <c r="I2517" i="7" s="1"/>
  <c r="F2517" i="7"/>
  <c r="G2517" i="7" s="1" a="1"/>
  <c r="G2517" i="7" s="1"/>
  <c r="D2517" i="7"/>
  <c r="E2517" i="7" s="1" a="1"/>
  <c r="E2517" i="7" s="1"/>
  <c r="B2517" i="7"/>
  <c r="C2517" i="7" s="1" a="1"/>
  <c r="C2517" i="7" s="1"/>
  <c r="N2516" i="7"/>
  <c r="O2516" i="7" s="1" a="1"/>
  <c r="O2516" i="7" s="1"/>
  <c r="L2516" i="7"/>
  <c r="M2516" i="7" s="1" a="1"/>
  <c r="M2516" i="7" s="1"/>
  <c r="J2516" i="7"/>
  <c r="K2516" i="7" s="1" a="1"/>
  <c r="K2516" i="7" s="1"/>
  <c r="H2516" i="7"/>
  <c r="I2516" i="7" s="1" a="1"/>
  <c r="I2516" i="7" s="1"/>
  <c r="F2516" i="7"/>
  <c r="G2516" i="7" s="1" a="1"/>
  <c r="G2516" i="7" s="1"/>
  <c r="D2516" i="7"/>
  <c r="E2516" i="7" s="1" a="1"/>
  <c r="E2516" i="7" s="1"/>
  <c r="B2516" i="7"/>
  <c r="C2516" i="7" s="1" a="1"/>
  <c r="C2516" i="7" s="1"/>
  <c r="N2515" i="7"/>
  <c r="O2515" i="7" s="1" a="1"/>
  <c r="O2515" i="7" s="1"/>
  <c r="L2515" i="7"/>
  <c r="M2515" i="7" s="1" a="1"/>
  <c r="M2515" i="7" s="1"/>
  <c r="J2515" i="7"/>
  <c r="K2515" i="7" s="1" a="1"/>
  <c r="K2515" i="7" s="1"/>
  <c r="H2515" i="7"/>
  <c r="I2515" i="7" s="1" a="1"/>
  <c r="I2515" i="7" s="1"/>
  <c r="F2515" i="7"/>
  <c r="G2515" i="7" s="1" a="1"/>
  <c r="G2515" i="7" s="1"/>
  <c r="D2515" i="7"/>
  <c r="E2515" i="7" s="1" a="1"/>
  <c r="E2515" i="7" s="1"/>
  <c r="B2515" i="7"/>
  <c r="C2515" i="7" s="1" a="1"/>
  <c r="C2515" i="7" s="1"/>
  <c r="N2514" i="7"/>
  <c r="O2514" i="7" s="1" a="1"/>
  <c r="O2514" i="7" s="1"/>
  <c r="L2514" i="7"/>
  <c r="M2514" i="7" s="1" a="1"/>
  <c r="M2514" i="7" s="1"/>
  <c r="J2514" i="7"/>
  <c r="K2514" i="7" s="1" a="1"/>
  <c r="K2514" i="7" s="1"/>
  <c r="H2514" i="7"/>
  <c r="I2514" i="7" s="1" a="1"/>
  <c r="I2514" i="7" s="1"/>
  <c r="F2514" i="7"/>
  <c r="G2514" i="7" s="1" a="1"/>
  <c r="G2514" i="7" s="1"/>
  <c r="D2514" i="7"/>
  <c r="E2514" i="7" s="1" a="1"/>
  <c r="E2514" i="7" s="1"/>
  <c r="B2514" i="7"/>
  <c r="C2514" i="7" s="1" a="1"/>
  <c r="C2514" i="7" s="1"/>
  <c r="N2513" i="7"/>
  <c r="O2513" i="7" s="1" a="1"/>
  <c r="O2513" i="7" s="1"/>
  <c r="L2513" i="7"/>
  <c r="M2513" i="7" s="1" a="1"/>
  <c r="M2513" i="7" s="1"/>
  <c r="J2513" i="7"/>
  <c r="K2513" i="7" s="1" a="1"/>
  <c r="K2513" i="7" s="1"/>
  <c r="H2513" i="7"/>
  <c r="I2513" i="7" s="1" a="1"/>
  <c r="I2513" i="7" s="1"/>
  <c r="F2513" i="7"/>
  <c r="G2513" i="7" s="1" a="1"/>
  <c r="G2513" i="7" s="1"/>
  <c r="D2513" i="7"/>
  <c r="E2513" i="7" s="1" a="1"/>
  <c r="E2513" i="7" s="1"/>
  <c r="B2513" i="7"/>
  <c r="C2513" i="7" s="1" a="1"/>
  <c r="C2513" i="7" s="1"/>
  <c r="N2512" i="7"/>
  <c r="O2512" i="7" s="1" a="1"/>
  <c r="O2512" i="7" s="1"/>
  <c r="L2512" i="7"/>
  <c r="M2512" i="7" s="1" a="1"/>
  <c r="M2512" i="7" s="1"/>
  <c r="J2512" i="7"/>
  <c r="K2512" i="7" s="1" a="1"/>
  <c r="K2512" i="7" s="1"/>
  <c r="H2512" i="7"/>
  <c r="I2512" i="7" s="1" a="1"/>
  <c r="I2512" i="7" s="1"/>
  <c r="F2512" i="7"/>
  <c r="G2512" i="7" s="1" a="1"/>
  <c r="G2512" i="7" s="1"/>
  <c r="D2512" i="7"/>
  <c r="E2512" i="7" s="1" a="1"/>
  <c r="E2512" i="7" s="1"/>
  <c r="B2512" i="7"/>
  <c r="C2512" i="7" s="1" a="1"/>
  <c r="C2512" i="7" s="1"/>
  <c r="N2511" i="7"/>
  <c r="O2511" i="7" s="1" a="1"/>
  <c r="O2511" i="7" s="1"/>
  <c r="L2511" i="7"/>
  <c r="M2511" i="7" s="1" a="1"/>
  <c r="M2511" i="7" s="1"/>
  <c r="J2511" i="7"/>
  <c r="K2511" i="7" s="1" a="1"/>
  <c r="K2511" i="7" s="1"/>
  <c r="H2511" i="7"/>
  <c r="I2511" i="7" s="1" a="1"/>
  <c r="I2511" i="7" s="1"/>
  <c r="F2511" i="7"/>
  <c r="G2511" i="7" s="1" a="1"/>
  <c r="G2511" i="7" s="1"/>
  <c r="D2511" i="7"/>
  <c r="E2511" i="7" s="1" a="1"/>
  <c r="E2511" i="7" s="1"/>
  <c r="B2511" i="7"/>
  <c r="C2511" i="7" s="1" a="1"/>
  <c r="C2511" i="7" s="1"/>
  <c r="N2510" i="7"/>
  <c r="O2510" i="7" s="1" a="1"/>
  <c r="O2510" i="7" s="1"/>
  <c r="L2510" i="7"/>
  <c r="M2510" i="7" s="1" a="1"/>
  <c r="M2510" i="7" s="1"/>
  <c r="J2510" i="7"/>
  <c r="K2510" i="7" s="1" a="1"/>
  <c r="K2510" i="7" s="1"/>
  <c r="H2510" i="7"/>
  <c r="I2510" i="7" s="1" a="1"/>
  <c r="I2510" i="7" s="1"/>
  <c r="F2510" i="7"/>
  <c r="G2510" i="7" s="1" a="1"/>
  <c r="G2510" i="7" s="1"/>
  <c r="D2510" i="7"/>
  <c r="E2510" i="7" s="1" a="1"/>
  <c r="E2510" i="7" s="1"/>
  <c r="B2510" i="7"/>
  <c r="C2510" i="7" s="1" a="1"/>
  <c r="C2510" i="7" s="1"/>
  <c r="N2509" i="7"/>
  <c r="O2509" i="7" s="1" a="1"/>
  <c r="O2509" i="7" s="1"/>
  <c r="L2509" i="7"/>
  <c r="M2509" i="7" s="1" a="1"/>
  <c r="M2509" i="7" s="1"/>
  <c r="J2509" i="7"/>
  <c r="K2509" i="7" s="1" a="1"/>
  <c r="K2509" i="7" s="1"/>
  <c r="H2509" i="7"/>
  <c r="I2509" i="7" s="1" a="1"/>
  <c r="I2509" i="7" s="1"/>
  <c r="F2509" i="7"/>
  <c r="G2509" i="7" s="1" a="1"/>
  <c r="G2509" i="7" s="1"/>
  <c r="D2509" i="7"/>
  <c r="E2509" i="7" s="1" a="1"/>
  <c r="E2509" i="7" s="1"/>
  <c r="B2509" i="7"/>
  <c r="C2509" i="7" s="1" a="1"/>
  <c r="C2509" i="7" s="1"/>
  <c r="N2508" i="7"/>
  <c r="O2508" i="7" s="1" a="1"/>
  <c r="O2508" i="7" s="1"/>
  <c r="L2508" i="7"/>
  <c r="M2508" i="7" s="1" a="1"/>
  <c r="M2508" i="7" s="1"/>
  <c r="J2508" i="7"/>
  <c r="K2508" i="7" s="1" a="1"/>
  <c r="K2508" i="7" s="1"/>
  <c r="H2508" i="7"/>
  <c r="I2508" i="7" s="1" a="1"/>
  <c r="I2508" i="7" s="1"/>
  <c r="F2508" i="7"/>
  <c r="G2508" i="7" s="1" a="1"/>
  <c r="G2508" i="7" s="1"/>
  <c r="D2508" i="7"/>
  <c r="E2508" i="7" s="1" a="1"/>
  <c r="E2508" i="7" s="1"/>
  <c r="B2508" i="7"/>
  <c r="C2508" i="7" s="1" a="1"/>
  <c r="C2508" i="7" s="1"/>
  <c r="N2507" i="7"/>
  <c r="O2507" i="7" s="1" a="1"/>
  <c r="O2507" i="7" s="1"/>
  <c r="L2507" i="7"/>
  <c r="M2507" i="7" s="1" a="1"/>
  <c r="M2507" i="7" s="1"/>
  <c r="J2507" i="7"/>
  <c r="K2507" i="7" s="1" a="1"/>
  <c r="K2507" i="7" s="1"/>
  <c r="H2507" i="7"/>
  <c r="I2507" i="7" s="1" a="1"/>
  <c r="I2507" i="7" s="1"/>
  <c r="F2507" i="7"/>
  <c r="G2507" i="7" s="1" a="1"/>
  <c r="G2507" i="7" s="1"/>
  <c r="D2507" i="7"/>
  <c r="E2507" i="7" s="1" a="1"/>
  <c r="E2507" i="7" s="1"/>
  <c r="B2507" i="7"/>
  <c r="C2507" i="7" s="1" a="1"/>
  <c r="C2507" i="7" s="1"/>
  <c r="N2506" i="7"/>
  <c r="O2506" i="7" s="1" a="1"/>
  <c r="O2506" i="7" s="1"/>
  <c r="L2506" i="7"/>
  <c r="M2506" i="7" s="1" a="1"/>
  <c r="M2506" i="7" s="1"/>
  <c r="J2506" i="7"/>
  <c r="K2506" i="7" s="1" a="1"/>
  <c r="K2506" i="7" s="1"/>
  <c r="H2506" i="7"/>
  <c r="I2506" i="7" s="1" a="1"/>
  <c r="I2506" i="7" s="1"/>
  <c r="F2506" i="7"/>
  <c r="G2506" i="7" s="1" a="1"/>
  <c r="G2506" i="7" s="1"/>
  <c r="D2506" i="7"/>
  <c r="E2506" i="7" s="1" a="1"/>
  <c r="E2506" i="7" s="1"/>
  <c r="B2506" i="7"/>
  <c r="C2506" i="7" s="1" a="1"/>
  <c r="C2506" i="7" s="1"/>
  <c r="N2505" i="7"/>
  <c r="O2505" i="7" s="1" a="1"/>
  <c r="O2505" i="7" s="1"/>
  <c r="L2505" i="7"/>
  <c r="M2505" i="7" s="1" a="1"/>
  <c r="M2505" i="7" s="1"/>
  <c r="J2505" i="7"/>
  <c r="K2505" i="7" s="1" a="1"/>
  <c r="K2505" i="7" s="1"/>
  <c r="H2505" i="7"/>
  <c r="I2505" i="7" s="1" a="1"/>
  <c r="I2505" i="7" s="1"/>
  <c r="F2505" i="7"/>
  <c r="G2505" i="7" s="1" a="1"/>
  <c r="G2505" i="7" s="1"/>
  <c r="D2505" i="7"/>
  <c r="E2505" i="7" s="1" a="1"/>
  <c r="E2505" i="7" s="1"/>
  <c r="B2505" i="7"/>
  <c r="C2505" i="7" s="1" a="1"/>
  <c r="C2505" i="7" s="1"/>
  <c r="N2504" i="7"/>
  <c r="O2504" i="7" s="1" a="1"/>
  <c r="O2504" i="7" s="1"/>
  <c r="L2504" i="7"/>
  <c r="M2504" i="7" s="1" a="1"/>
  <c r="M2504" i="7" s="1"/>
  <c r="J2504" i="7"/>
  <c r="K2504" i="7" s="1" a="1"/>
  <c r="K2504" i="7" s="1"/>
  <c r="H2504" i="7"/>
  <c r="I2504" i="7" s="1" a="1"/>
  <c r="I2504" i="7" s="1"/>
  <c r="F2504" i="7"/>
  <c r="G2504" i="7" s="1" a="1"/>
  <c r="G2504" i="7" s="1"/>
  <c r="D2504" i="7"/>
  <c r="E2504" i="7" s="1" a="1"/>
  <c r="E2504" i="7" s="1"/>
  <c r="B2504" i="7"/>
  <c r="C2504" i="7" s="1" a="1"/>
  <c r="C2504" i="7" s="1"/>
  <c r="N2503" i="7"/>
  <c r="O2503" i="7" s="1" a="1"/>
  <c r="O2503" i="7" s="1"/>
  <c r="L2503" i="7"/>
  <c r="M2503" i="7" s="1" a="1"/>
  <c r="M2503" i="7" s="1"/>
  <c r="J2503" i="7"/>
  <c r="K2503" i="7" s="1" a="1"/>
  <c r="K2503" i="7" s="1"/>
  <c r="H2503" i="7"/>
  <c r="I2503" i="7" s="1" a="1"/>
  <c r="I2503" i="7" s="1"/>
  <c r="F2503" i="7"/>
  <c r="G2503" i="7" s="1" a="1"/>
  <c r="G2503" i="7" s="1"/>
  <c r="D2503" i="7"/>
  <c r="E2503" i="7" s="1" a="1"/>
  <c r="E2503" i="7" s="1"/>
  <c r="B2503" i="7"/>
  <c r="C2503" i="7" s="1" a="1"/>
  <c r="C2503" i="7" s="1"/>
  <c r="N2502" i="7"/>
  <c r="O2502" i="7" s="1" a="1"/>
  <c r="O2502" i="7" s="1"/>
  <c r="L2502" i="7"/>
  <c r="M2502" i="7" s="1" a="1"/>
  <c r="M2502" i="7" s="1"/>
  <c r="J2502" i="7"/>
  <c r="K2502" i="7" s="1" a="1"/>
  <c r="K2502" i="7" s="1"/>
  <c r="H2502" i="7"/>
  <c r="I2502" i="7" s="1" a="1"/>
  <c r="I2502" i="7" s="1"/>
  <c r="F2502" i="7"/>
  <c r="G2502" i="7" s="1" a="1"/>
  <c r="G2502" i="7" s="1"/>
  <c r="D2502" i="7"/>
  <c r="E2502" i="7" s="1" a="1"/>
  <c r="E2502" i="7" s="1"/>
  <c r="B2502" i="7"/>
  <c r="C2502" i="7" s="1" a="1"/>
  <c r="C2502" i="7" s="1"/>
  <c r="N2501" i="7"/>
  <c r="O2501" i="7" s="1" a="1"/>
  <c r="O2501" i="7" s="1"/>
  <c r="L2501" i="7"/>
  <c r="M2501" i="7" s="1" a="1"/>
  <c r="M2501" i="7" s="1"/>
  <c r="J2501" i="7"/>
  <c r="K2501" i="7" s="1" a="1"/>
  <c r="K2501" i="7" s="1"/>
  <c r="H2501" i="7"/>
  <c r="I2501" i="7" s="1" a="1"/>
  <c r="I2501" i="7" s="1"/>
  <c r="F2501" i="7"/>
  <c r="G2501" i="7" s="1" a="1"/>
  <c r="G2501" i="7" s="1"/>
  <c r="D2501" i="7"/>
  <c r="E2501" i="7" s="1" a="1"/>
  <c r="E2501" i="7" s="1"/>
  <c r="B2501" i="7"/>
  <c r="C2501" i="7" s="1" a="1"/>
  <c r="C2501" i="7" s="1"/>
  <c r="N2500" i="7"/>
  <c r="O2500" i="7" s="1" a="1"/>
  <c r="O2500" i="7" s="1"/>
  <c r="L2500" i="7"/>
  <c r="M2500" i="7" s="1" a="1"/>
  <c r="M2500" i="7" s="1"/>
  <c r="J2500" i="7"/>
  <c r="K2500" i="7" s="1" a="1"/>
  <c r="K2500" i="7" s="1"/>
  <c r="H2500" i="7"/>
  <c r="I2500" i="7" s="1" a="1"/>
  <c r="I2500" i="7" s="1"/>
  <c r="F2500" i="7"/>
  <c r="G2500" i="7" s="1" a="1"/>
  <c r="G2500" i="7" s="1"/>
  <c r="D2500" i="7"/>
  <c r="E2500" i="7" s="1" a="1"/>
  <c r="E2500" i="7" s="1"/>
  <c r="B2500" i="7"/>
  <c r="C2500" i="7" s="1" a="1"/>
  <c r="C2500" i="7" s="1"/>
  <c r="N2499" i="7"/>
  <c r="O2499" i="7" s="1" a="1"/>
  <c r="O2499" i="7" s="1"/>
  <c r="L2499" i="7"/>
  <c r="M2499" i="7" s="1" a="1"/>
  <c r="M2499" i="7" s="1"/>
  <c r="J2499" i="7"/>
  <c r="K2499" i="7" s="1" a="1"/>
  <c r="K2499" i="7" s="1"/>
  <c r="H2499" i="7"/>
  <c r="I2499" i="7" s="1" a="1"/>
  <c r="I2499" i="7" s="1"/>
  <c r="F2499" i="7"/>
  <c r="G2499" i="7" s="1" a="1"/>
  <c r="G2499" i="7" s="1"/>
  <c r="D2499" i="7"/>
  <c r="E2499" i="7" s="1" a="1"/>
  <c r="E2499" i="7" s="1"/>
  <c r="B2499" i="7"/>
  <c r="C2499" i="7" s="1" a="1"/>
  <c r="C2499" i="7" s="1"/>
  <c r="N2498" i="7"/>
  <c r="O2498" i="7" s="1" a="1"/>
  <c r="O2498" i="7" s="1"/>
  <c r="L2498" i="7"/>
  <c r="M2498" i="7" s="1" a="1"/>
  <c r="M2498" i="7" s="1"/>
  <c r="J2498" i="7"/>
  <c r="K2498" i="7" s="1" a="1"/>
  <c r="K2498" i="7" s="1"/>
  <c r="H2498" i="7"/>
  <c r="I2498" i="7" s="1" a="1"/>
  <c r="I2498" i="7" s="1"/>
  <c r="F2498" i="7"/>
  <c r="G2498" i="7" s="1" a="1"/>
  <c r="G2498" i="7" s="1"/>
  <c r="D2498" i="7"/>
  <c r="E2498" i="7" s="1" a="1"/>
  <c r="E2498" i="7" s="1"/>
  <c r="B2498" i="7"/>
  <c r="C2498" i="7" s="1" a="1"/>
  <c r="C2498" i="7" s="1"/>
  <c r="N2497" i="7"/>
  <c r="O2497" i="7" s="1" a="1"/>
  <c r="O2497" i="7" s="1"/>
  <c r="L2497" i="7"/>
  <c r="M2497" i="7" s="1" a="1"/>
  <c r="M2497" i="7" s="1"/>
  <c r="J2497" i="7"/>
  <c r="K2497" i="7" s="1" a="1"/>
  <c r="K2497" i="7" s="1"/>
  <c r="H2497" i="7"/>
  <c r="I2497" i="7" s="1" a="1"/>
  <c r="I2497" i="7" s="1"/>
  <c r="F2497" i="7"/>
  <c r="G2497" i="7" s="1" a="1"/>
  <c r="G2497" i="7" s="1"/>
  <c r="D2497" i="7"/>
  <c r="E2497" i="7" s="1" a="1"/>
  <c r="E2497" i="7" s="1"/>
  <c r="B2497" i="7"/>
  <c r="C2497" i="7" s="1" a="1"/>
  <c r="C2497" i="7" s="1"/>
  <c r="N2496" i="7"/>
  <c r="O2496" i="7" s="1" a="1"/>
  <c r="O2496" i="7" s="1"/>
  <c r="L2496" i="7"/>
  <c r="M2496" i="7" s="1" a="1"/>
  <c r="M2496" i="7" s="1"/>
  <c r="J2496" i="7"/>
  <c r="K2496" i="7" s="1" a="1"/>
  <c r="K2496" i="7" s="1"/>
  <c r="H2496" i="7"/>
  <c r="I2496" i="7" s="1" a="1"/>
  <c r="I2496" i="7" s="1"/>
  <c r="F2496" i="7"/>
  <c r="G2496" i="7" s="1" a="1"/>
  <c r="G2496" i="7" s="1"/>
  <c r="D2496" i="7"/>
  <c r="E2496" i="7" s="1" a="1"/>
  <c r="E2496" i="7" s="1"/>
  <c r="B2496" i="7"/>
  <c r="C2496" i="7" s="1" a="1"/>
  <c r="C2496" i="7" s="1"/>
  <c r="N2495" i="7"/>
  <c r="O2495" i="7" s="1" a="1"/>
  <c r="O2495" i="7" s="1"/>
  <c r="L2495" i="7"/>
  <c r="M2495" i="7" s="1" a="1"/>
  <c r="M2495" i="7" s="1"/>
  <c r="J2495" i="7"/>
  <c r="K2495" i="7" s="1" a="1"/>
  <c r="K2495" i="7" s="1"/>
  <c r="H2495" i="7"/>
  <c r="I2495" i="7" s="1" a="1"/>
  <c r="I2495" i="7" s="1"/>
  <c r="F2495" i="7"/>
  <c r="G2495" i="7" s="1" a="1"/>
  <c r="G2495" i="7" s="1"/>
  <c r="D2495" i="7"/>
  <c r="E2495" i="7" s="1" a="1"/>
  <c r="E2495" i="7" s="1"/>
  <c r="B2495" i="7"/>
  <c r="C2495" i="7" s="1" a="1"/>
  <c r="C2495" i="7" s="1"/>
  <c r="N2494" i="7"/>
  <c r="O2494" i="7" s="1" a="1"/>
  <c r="O2494" i="7" s="1"/>
  <c r="L2494" i="7"/>
  <c r="M2494" i="7" s="1" a="1"/>
  <c r="M2494" i="7" s="1"/>
  <c r="J2494" i="7"/>
  <c r="K2494" i="7" s="1" a="1"/>
  <c r="K2494" i="7" s="1"/>
  <c r="H2494" i="7"/>
  <c r="I2494" i="7" s="1" a="1"/>
  <c r="I2494" i="7" s="1"/>
  <c r="F2494" i="7"/>
  <c r="G2494" i="7" s="1" a="1"/>
  <c r="G2494" i="7" s="1"/>
  <c r="D2494" i="7"/>
  <c r="E2494" i="7" s="1" a="1"/>
  <c r="E2494" i="7" s="1"/>
  <c r="B2494" i="7"/>
  <c r="C2494" i="7" s="1" a="1"/>
  <c r="C2494" i="7" s="1"/>
  <c r="N2493" i="7"/>
  <c r="O2493" i="7" s="1" a="1"/>
  <c r="O2493" i="7" s="1"/>
  <c r="L2493" i="7"/>
  <c r="M2493" i="7" s="1" a="1"/>
  <c r="M2493" i="7" s="1"/>
  <c r="J2493" i="7"/>
  <c r="K2493" i="7" s="1" a="1"/>
  <c r="K2493" i="7" s="1"/>
  <c r="H2493" i="7"/>
  <c r="I2493" i="7" s="1" a="1"/>
  <c r="I2493" i="7" s="1"/>
  <c r="F2493" i="7"/>
  <c r="G2493" i="7" s="1" a="1"/>
  <c r="G2493" i="7" s="1"/>
  <c r="D2493" i="7"/>
  <c r="E2493" i="7" s="1" a="1"/>
  <c r="E2493" i="7" s="1"/>
  <c r="B2493" i="7"/>
  <c r="C2493" i="7" s="1" a="1"/>
  <c r="C2493" i="7" s="1"/>
  <c r="N2492" i="7"/>
  <c r="O2492" i="7" s="1" a="1"/>
  <c r="O2492" i="7" s="1"/>
  <c r="L2492" i="7"/>
  <c r="M2492" i="7" s="1" a="1"/>
  <c r="M2492" i="7" s="1"/>
  <c r="J2492" i="7"/>
  <c r="K2492" i="7" s="1" a="1"/>
  <c r="K2492" i="7" s="1"/>
  <c r="H2492" i="7"/>
  <c r="I2492" i="7" s="1" a="1"/>
  <c r="I2492" i="7" s="1"/>
  <c r="F2492" i="7"/>
  <c r="G2492" i="7" s="1" a="1"/>
  <c r="G2492" i="7" s="1"/>
  <c r="D2492" i="7"/>
  <c r="E2492" i="7" s="1" a="1"/>
  <c r="E2492" i="7" s="1"/>
  <c r="B2492" i="7"/>
  <c r="C2492" i="7" s="1" a="1"/>
  <c r="C2492" i="7" s="1"/>
  <c r="N2491" i="7"/>
  <c r="O2491" i="7" s="1" a="1"/>
  <c r="O2491" i="7" s="1"/>
  <c r="L2491" i="7"/>
  <c r="M2491" i="7" s="1" a="1"/>
  <c r="M2491" i="7" s="1"/>
  <c r="J2491" i="7"/>
  <c r="K2491" i="7" s="1" a="1"/>
  <c r="K2491" i="7" s="1"/>
  <c r="H2491" i="7"/>
  <c r="I2491" i="7" s="1" a="1"/>
  <c r="I2491" i="7" s="1"/>
  <c r="F2491" i="7"/>
  <c r="G2491" i="7" s="1" a="1"/>
  <c r="G2491" i="7" s="1"/>
  <c r="D2491" i="7"/>
  <c r="E2491" i="7" s="1" a="1"/>
  <c r="E2491" i="7" s="1"/>
  <c r="B2491" i="7"/>
  <c r="C2491" i="7" s="1" a="1"/>
  <c r="C2491" i="7" s="1"/>
  <c r="N2490" i="7"/>
  <c r="O2490" i="7" s="1" a="1"/>
  <c r="O2490" i="7" s="1"/>
  <c r="L2490" i="7"/>
  <c r="M2490" i="7" s="1" a="1"/>
  <c r="M2490" i="7" s="1"/>
  <c r="J2490" i="7"/>
  <c r="K2490" i="7" s="1" a="1"/>
  <c r="K2490" i="7" s="1"/>
  <c r="H2490" i="7"/>
  <c r="I2490" i="7" s="1" a="1"/>
  <c r="I2490" i="7" s="1"/>
  <c r="F2490" i="7"/>
  <c r="G2490" i="7" s="1" a="1"/>
  <c r="G2490" i="7" s="1"/>
  <c r="D2490" i="7"/>
  <c r="E2490" i="7" s="1" a="1"/>
  <c r="E2490" i="7" s="1"/>
  <c r="B2490" i="7"/>
  <c r="C2490" i="7" s="1" a="1"/>
  <c r="C2490" i="7" s="1"/>
  <c r="N2489" i="7"/>
  <c r="O2489" i="7" s="1" a="1"/>
  <c r="O2489" i="7" s="1"/>
  <c r="L2489" i="7"/>
  <c r="M2489" i="7" s="1" a="1"/>
  <c r="M2489" i="7" s="1"/>
  <c r="J2489" i="7"/>
  <c r="K2489" i="7" s="1" a="1"/>
  <c r="K2489" i="7" s="1"/>
  <c r="H2489" i="7"/>
  <c r="I2489" i="7" s="1" a="1"/>
  <c r="I2489" i="7" s="1"/>
  <c r="F2489" i="7"/>
  <c r="G2489" i="7" s="1" a="1"/>
  <c r="G2489" i="7" s="1"/>
  <c r="D2489" i="7"/>
  <c r="E2489" i="7" s="1" a="1"/>
  <c r="E2489" i="7" s="1"/>
  <c r="B2489" i="7"/>
  <c r="C2489" i="7" s="1" a="1"/>
  <c r="C2489" i="7" s="1"/>
  <c r="N2488" i="7"/>
  <c r="O2488" i="7" s="1" a="1"/>
  <c r="O2488" i="7" s="1"/>
  <c r="L2488" i="7"/>
  <c r="M2488" i="7" s="1" a="1"/>
  <c r="M2488" i="7" s="1"/>
  <c r="J2488" i="7"/>
  <c r="K2488" i="7" s="1" a="1"/>
  <c r="K2488" i="7" s="1"/>
  <c r="H2488" i="7"/>
  <c r="I2488" i="7" s="1" a="1"/>
  <c r="I2488" i="7" s="1"/>
  <c r="F2488" i="7"/>
  <c r="G2488" i="7" s="1" a="1"/>
  <c r="G2488" i="7" s="1"/>
  <c r="D2488" i="7"/>
  <c r="E2488" i="7" s="1" a="1"/>
  <c r="E2488" i="7" s="1"/>
  <c r="B2488" i="7"/>
  <c r="C2488" i="7" s="1" a="1"/>
  <c r="C2488" i="7" s="1"/>
  <c r="N2487" i="7"/>
  <c r="O2487" i="7" s="1" a="1"/>
  <c r="O2487" i="7" s="1"/>
  <c r="L2487" i="7"/>
  <c r="M2487" i="7" s="1" a="1"/>
  <c r="M2487" i="7" s="1"/>
  <c r="J2487" i="7"/>
  <c r="K2487" i="7" s="1" a="1"/>
  <c r="K2487" i="7" s="1"/>
  <c r="H2487" i="7"/>
  <c r="I2487" i="7" s="1" a="1"/>
  <c r="I2487" i="7" s="1"/>
  <c r="F2487" i="7"/>
  <c r="G2487" i="7" s="1" a="1"/>
  <c r="G2487" i="7" s="1"/>
  <c r="D2487" i="7"/>
  <c r="E2487" i="7" s="1" a="1"/>
  <c r="E2487" i="7" s="1"/>
  <c r="B2487" i="7"/>
  <c r="C2487" i="7" s="1" a="1"/>
  <c r="C2487" i="7" s="1"/>
  <c r="N2486" i="7"/>
  <c r="O2486" i="7" s="1" a="1"/>
  <c r="O2486" i="7" s="1"/>
  <c r="L2486" i="7"/>
  <c r="M2486" i="7" s="1" a="1"/>
  <c r="M2486" i="7" s="1"/>
  <c r="J2486" i="7"/>
  <c r="K2486" i="7" s="1" a="1"/>
  <c r="K2486" i="7" s="1"/>
  <c r="H2486" i="7"/>
  <c r="I2486" i="7" s="1" a="1"/>
  <c r="I2486" i="7" s="1"/>
  <c r="F2486" i="7"/>
  <c r="G2486" i="7" s="1" a="1"/>
  <c r="G2486" i="7" s="1"/>
  <c r="D2486" i="7"/>
  <c r="E2486" i="7" s="1" a="1"/>
  <c r="E2486" i="7" s="1"/>
  <c r="B2486" i="7"/>
  <c r="C2486" i="7" s="1" a="1"/>
  <c r="C2486" i="7" s="1"/>
  <c r="N2485" i="7"/>
  <c r="O2485" i="7" s="1" a="1"/>
  <c r="O2485" i="7" s="1"/>
  <c r="L2485" i="7"/>
  <c r="M2485" i="7" s="1" a="1"/>
  <c r="M2485" i="7" s="1"/>
  <c r="J2485" i="7"/>
  <c r="K2485" i="7" s="1" a="1"/>
  <c r="K2485" i="7" s="1"/>
  <c r="H2485" i="7"/>
  <c r="I2485" i="7" s="1" a="1"/>
  <c r="I2485" i="7" s="1"/>
  <c r="F2485" i="7"/>
  <c r="G2485" i="7" s="1" a="1"/>
  <c r="G2485" i="7" s="1"/>
  <c r="D2485" i="7"/>
  <c r="E2485" i="7" s="1" a="1"/>
  <c r="E2485" i="7" s="1"/>
  <c r="B2485" i="7"/>
  <c r="C2485" i="7" s="1" a="1"/>
  <c r="C2485" i="7" s="1"/>
  <c r="N2484" i="7"/>
  <c r="O2484" i="7" s="1" a="1"/>
  <c r="O2484" i="7" s="1"/>
  <c r="L2484" i="7"/>
  <c r="M2484" i="7" s="1" a="1"/>
  <c r="M2484" i="7" s="1"/>
  <c r="J2484" i="7"/>
  <c r="K2484" i="7" s="1" a="1"/>
  <c r="K2484" i="7" s="1"/>
  <c r="H2484" i="7"/>
  <c r="I2484" i="7" s="1" a="1"/>
  <c r="I2484" i="7" s="1"/>
  <c r="F2484" i="7"/>
  <c r="G2484" i="7" s="1" a="1"/>
  <c r="G2484" i="7" s="1"/>
  <c r="D2484" i="7"/>
  <c r="E2484" i="7" s="1" a="1"/>
  <c r="E2484" i="7" s="1"/>
  <c r="B2484" i="7"/>
  <c r="C2484" i="7" s="1" a="1"/>
  <c r="C2484" i="7" s="1"/>
  <c r="N2483" i="7"/>
  <c r="O2483" i="7" s="1" a="1"/>
  <c r="O2483" i="7" s="1"/>
  <c r="L2483" i="7"/>
  <c r="M2483" i="7" s="1" a="1"/>
  <c r="M2483" i="7" s="1"/>
  <c r="J2483" i="7"/>
  <c r="K2483" i="7" s="1" a="1"/>
  <c r="K2483" i="7" s="1"/>
  <c r="H2483" i="7"/>
  <c r="I2483" i="7" s="1" a="1"/>
  <c r="I2483" i="7" s="1"/>
  <c r="F2483" i="7"/>
  <c r="G2483" i="7" s="1" a="1"/>
  <c r="G2483" i="7" s="1"/>
  <c r="D2483" i="7"/>
  <c r="E2483" i="7" s="1" a="1"/>
  <c r="E2483" i="7" s="1"/>
  <c r="B2483" i="7"/>
  <c r="C2483" i="7" s="1" a="1"/>
  <c r="C2483" i="7" s="1"/>
  <c r="N2482" i="7"/>
  <c r="O2482" i="7" s="1" a="1"/>
  <c r="O2482" i="7" s="1"/>
  <c r="L2482" i="7"/>
  <c r="M2482" i="7" s="1" a="1"/>
  <c r="M2482" i="7" s="1"/>
  <c r="J2482" i="7"/>
  <c r="K2482" i="7" s="1" a="1"/>
  <c r="K2482" i="7" s="1"/>
  <c r="H2482" i="7"/>
  <c r="I2482" i="7" s="1" a="1"/>
  <c r="I2482" i="7" s="1"/>
  <c r="F2482" i="7"/>
  <c r="G2482" i="7" s="1" a="1"/>
  <c r="G2482" i="7" s="1"/>
  <c r="D2482" i="7"/>
  <c r="E2482" i="7" s="1" a="1"/>
  <c r="E2482" i="7" s="1"/>
  <c r="B2482" i="7"/>
  <c r="C2482" i="7" s="1" a="1"/>
  <c r="C2482" i="7" s="1"/>
  <c r="N2481" i="7"/>
  <c r="O2481" i="7" s="1" a="1"/>
  <c r="O2481" i="7" s="1"/>
  <c r="L2481" i="7"/>
  <c r="M2481" i="7" s="1" a="1"/>
  <c r="M2481" i="7" s="1"/>
  <c r="J2481" i="7"/>
  <c r="K2481" i="7" s="1" a="1"/>
  <c r="K2481" i="7" s="1"/>
  <c r="H2481" i="7"/>
  <c r="I2481" i="7" s="1" a="1"/>
  <c r="I2481" i="7" s="1"/>
  <c r="F2481" i="7"/>
  <c r="G2481" i="7" s="1" a="1"/>
  <c r="G2481" i="7" s="1"/>
  <c r="D2481" i="7"/>
  <c r="E2481" i="7" s="1" a="1"/>
  <c r="E2481" i="7" s="1"/>
  <c r="B2481" i="7"/>
  <c r="C2481" i="7" s="1" a="1"/>
  <c r="C2481" i="7" s="1"/>
  <c r="N2480" i="7"/>
  <c r="O2480" i="7" s="1" a="1"/>
  <c r="O2480" i="7" s="1"/>
  <c r="L2480" i="7"/>
  <c r="M2480" i="7" s="1" a="1"/>
  <c r="M2480" i="7" s="1"/>
  <c r="J2480" i="7"/>
  <c r="K2480" i="7" s="1" a="1"/>
  <c r="K2480" i="7" s="1"/>
  <c r="H2480" i="7"/>
  <c r="I2480" i="7" s="1" a="1"/>
  <c r="I2480" i="7" s="1"/>
  <c r="F2480" i="7"/>
  <c r="G2480" i="7" s="1" a="1"/>
  <c r="G2480" i="7" s="1"/>
  <c r="D2480" i="7"/>
  <c r="E2480" i="7" s="1" a="1"/>
  <c r="E2480" i="7" s="1"/>
  <c r="B2480" i="7"/>
  <c r="C2480" i="7" s="1" a="1"/>
  <c r="C2480" i="7" s="1"/>
  <c r="N2479" i="7"/>
  <c r="O2479" i="7" s="1" a="1"/>
  <c r="O2479" i="7" s="1"/>
  <c r="L2479" i="7"/>
  <c r="M2479" i="7" s="1" a="1"/>
  <c r="M2479" i="7" s="1"/>
  <c r="J2479" i="7"/>
  <c r="K2479" i="7" s="1" a="1"/>
  <c r="K2479" i="7" s="1"/>
  <c r="H2479" i="7"/>
  <c r="I2479" i="7" s="1" a="1"/>
  <c r="I2479" i="7" s="1"/>
  <c r="F2479" i="7"/>
  <c r="G2479" i="7" s="1" a="1"/>
  <c r="G2479" i="7" s="1"/>
  <c r="D2479" i="7"/>
  <c r="E2479" i="7" s="1" a="1"/>
  <c r="E2479" i="7" s="1"/>
  <c r="B2479" i="7"/>
  <c r="C2479" i="7" s="1" a="1"/>
  <c r="C2479" i="7" s="1"/>
  <c r="N2478" i="7"/>
  <c r="O2478" i="7" s="1" a="1"/>
  <c r="O2478" i="7" s="1"/>
  <c r="L2478" i="7"/>
  <c r="M2478" i="7" s="1" a="1"/>
  <c r="M2478" i="7" s="1"/>
  <c r="J2478" i="7"/>
  <c r="K2478" i="7" s="1" a="1"/>
  <c r="K2478" i="7" s="1"/>
  <c r="H2478" i="7"/>
  <c r="I2478" i="7" s="1" a="1"/>
  <c r="I2478" i="7" s="1"/>
  <c r="F2478" i="7"/>
  <c r="G2478" i="7" s="1" a="1"/>
  <c r="G2478" i="7" s="1"/>
  <c r="D2478" i="7"/>
  <c r="E2478" i="7" s="1" a="1"/>
  <c r="E2478" i="7" s="1"/>
  <c r="B2478" i="7"/>
  <c r="C2478" i="7" s="1" a="1"/>
  <c r="C2478" i="7" s="1"/>
  <c r="N2477" i="7"/>
  <c r="O2477" i="7" s="1" a="1"/>
  <c r="O2477" i="7" s="1"/>
  <c r="L2477" i="7"/>
  <c r="M2477" i="7" s="1" a="1"/>
  <c r="M2477" i="7" s="1"/>
  <c r="J2477" i="7"/>
  <c r="K2477" i="7" s="1" a="1"/>
  <c r="K2477" i="7" s="1"/>
  <c r="H2477" i="7"/>
  <c r="I2477" i="7" s="1" a="1"/>
  <c r="I2477" i="7" s="1"/>
  <c r="F2477" i="7"/>
  <c r="G2477" i="7" s="1" a="1"/>
  <c r="G2477" i="7" s="1"/>
  <c r="D2477" i="7"/>
  <c r="E2477" i="7" s="1" a="1"/>
  <c r="E2477" i="7" s="1"/>
  <c r="B2477" i="7"/>
  <c r="C2477" i="7" s="1" a="1"/>
  <c r="C2477" i="7" s="1"/>
  <c r="N2476" i="7"/>
  <c r="O2476" i="7" s="1" a="1"/>
  <c r="O2476" i="7" s="1"/>
  <c r="L2476" i="7"/>
  <c r="M2476" i="7" s="1" a="1"/>
  <c r="M2476" i="7" s="1"/>
  <c r="J2476" i="7"/>
  <c r="K2476" i="7" s="1" a="1"/>
  <c r="K2476" i="7" s="1"/>
  <c r="H2476" i="7"/>
  <c r="I2476" i="7" s="1" a="1"/>
  <c r="I2476" i="7" s="1"/>
  <c r="F2476" i="7"/>
  <c r="G2476" i="7" s="1" a="1"/>
  <c r="G2476" i="7" s="1"/>
  <c r="D2476" i="7"/>
  <c r="E2476" i="7" s="1" a="1"/>
  <c r="E2476" i="7" s="1"/>
  <c r="B2476" i="7"/>
  <c r="C2476" i="7" s="1" a="1"/>
  <c r="C2476" i="7" s="1"/>
  <c r="N2475" i="7"/>
  <c r="O2475" i="7" s="1" a="1"/>
  <c r="O2475" i="7" s="1"/>
  <c r="L2475" i="7"/>
  <c r="M2475" i="7" s="1" a="1"/>
  <c r="M2475" i="7" s="1"/>
  <c r="J2475" i="7"/>
  <c r="K2475" i="7" s="1" a="1"/>
  <c r="K2475" i="7" s="1"/>
  <c r="H2475" i="7"/>
  <c r="I2475" i="7" s="1" a="1"/>
  <c r="I2475" i="7" s="1"/>
  <c r="F2475" i="7"/>
  <c r="G2475" i="7" s="1" a="1"/>
  <c r="G2475" i="7" s="1"/>
  <c r="D2475" i="7"/>
  <c r="E2475" i="7" s="1" a="1"/>
  <c r="E2475" i="7" s="1"/>
  <c r="B2475" i="7"/>
  <c r="C2475" i="7" s="1" a="1"/>
  <c r="C2475" i="7" s="1"/>
  <c r="N2474" i="7"/>
  <c r="O2474" i="7" s="1" a="1"/>
  <c r="O2474" i="7" s="1"/>
  <c r="L2474" i="7"/>
  <c r="M2474" i="7" s="1" a="1"/>
  <c r="M2474" i="7" s="1"/>
  <c r="J2474" i="7"/>
  <c r="K2474" i="7" s="1" a="1"/>
  <c r="K2474" i="7" s="1"/>
  <c r="H2474" i="7"/>
  <c r="I2474" i="7" s="1" a="1"/>
  <c r="I2474" i="7" s="1"/>
  <c r="F2474" i="7"/>
  <c r="G2474" i="7" s="1" a="1"/>
  <c r="G2474" i="7" s="1"/>
  <c r="D2474" i="7"/>
  <c r="E2474" i="7" s="1" a="1"/>
  <c r="E2474" i="7" s="1"/>
  <c r="B2474" i="7"/>
  <c r="C2474" i="7" s="1" a="1"/>
  <c r="C2474" i="7" s="1"/>
  <c r="N2473" i="7"/>
  <c r="O2473" i="7" s="1" a="1"/>
  <c r="O2473" i="7" s="1"/>
  <c r="L2473" i="7"/>
  <c r="M2473" i="7" s="1" a="1"/>
  <c r="M2473" i="7" s="1"/>
  <c r="J2473" i="7"/>
  <c r="K2473" i="7" s="1" a="1"/>
  <c r="K2473" i="7" s="1"/>
  <c r="H2473" i="7"/>
  <c r="I2473" i="7" s="1" a="1"/>
  <c r="I2473" i="7" s="1"/>
  <c r="F2473" i="7"/>
  <c r="G2473" i="7" s="1" a="1"/>
  <c r="G2473" i="7" s="1"/>
  <c r="D2473" i="7"/>
  <c r="E2473" i="7" s="1" a="1"/>
  <c r="E2473" i="7" s="1"/>
  <c r="B2473" i="7"/>
  <c r="C2473" i="7" s="1" a="1"/>
  <c r="C2473" i="7" s="1"/>
  <c r="N2472" i="7"/>
  <c r="O2472" i="7" s="1" a="1"/>
  <c r="O2472" i="7" s="1"/>
  <c r="L2472" i="7"/>
  <c r="M2472" i="7" s="1" a="1"/>
  <c r="M2472" i="7" s="1"/>
  <c r="J2472" i="7"/>
  <c r="K2472" i="7" s="1" a="1"/>
  <c r="K2472" i="7" s="1"/>
  <c r="H2472" i="7"/>
  <c r="I2472" i="7" s="1" a="1"/>
  <c r="I2472" i="7" s="1"/>
  <c r="F2472" i="7"/>
  <c r="G2472" i="7" s="1" a="1"/>
  <c r="G2472" i="7" s="1"/>
  <c r="D2472" i="7"/>
  <c r="E2472" i="7" s="1" a="1"/>
  <c r="E2472" i="7" s="1"/>
  <c r="B2472" i="7"/>
  <c r="C2472" i="7" s="1" a="1"/>
  <c r="C2472" i="7" s="1"/>
  <c r="N2471" i="7"/>
  <c r="O2471" i="7" s="1" a="1"/>
  <c r="O2471" i="7" s="1"/>
  <c r="L2471" i="7"/>
  <c r="M2471" i="7" s="1" a="1"/>
  <c r="M2471" i="7" s="1"/>
  <c r="J2471" i="7"/>
  <c r="K2471" i="7" s="1" a="1"/>
  <c r="K2471" i="7" s="1"/>
  <c r="H2471" i="7"/>
  <c r="I2471" i="7" s="1" a="1"/>
  <c r="I2471" i="7" s="1"/>
  <c r="F2471" i="7"/>
  <c r="G2471" i="7" s="1" a="1"/>
  <c r="G2471" i="7" s="1"/>
  <c r="D2471" i="7"/>
  <c r="E2471" i="7" s="1" a="1"/>
  <c r="E2471" i="7" s="1"/>
  <c r="B2471" i="7"/>
  <c r="C2471" i="7" s="1" a="1"/>
  <c r="C2471" i="7" s="1"/>
  <c r="N2470" i="7"/>
  <c r="O2470" i="7" s="1" a="1"/>
  <c r="O2470" i="7" s="1"/>
  <c r="L2470" i="7"/>
  <c r="M2470" i="7" s="1" a="1"/>
  <c r="M2470" i="7" s="1"/>
  <c r="J2470" i="7"/>
  <c r="K2470" i="7" s="1" a="1"/>
  <c r="K2470" i="7" s="1"/>
  <c r="H2470" i="7"/>
  <c r="I2470" i="7" s="1" a="1"/>
  <c r="I2470" i="7" s="1"/>
  <c r="F2470" i="7"/>
  <c r="G2470" i="7" s="1" a="1"/>
  <c r="G2470" i="7" s="1"/>
  <c r="D2470" i="7"/>
  <c r="E2470" i="7" s="1" a="1"/>
  <c r="E2470" i="7" s="1"/>
  <c r="B2470" i="7"/>
  <c r="C2470" i="7" s="1" a="1"/>
  <c r="C2470" i="7" s="1"/>
  <c r="N2469" i="7"/>
  <c r="O2469" i="7" s="1" a="1"/>
  <c r="O2469" i="7" s="1"/>
  <c r="L2469" i="7"/>
  <c r="M2469" i="7" s="1" a="1"/>
  <c r="M2469" i="7" s="1"/>
  <c r="J2469" i="7"/>
  <c r="K2469" i="7" s="1" a="1"/>
  <c r="K2469" i="7" s="1"/>
  <c r="H2469" i="7"/>
  <c r="I2469" i="7" s="1" a="1"/>
  <c r="I2469" i="7" s="1"/>
  <c r="F2469" i="7"/>
  <c r="G2469" i="7" s="1" a="1"/>
  <c r="G2469" i="7" s="1"/>
  <c r="D2469" i="7"/>
  <c r="E2469" i="7" s="1" a="1"/>
  <c r="E2469" i="7" s="1"/>
  <c r="B2469" i="7"/>
  <c r="C2469" i="7" s="1" a="1"/>
  <c r="C2469" i="7" s="1"/>
  <c r="N2468" i="7"/>
  <c r="O2468" i="7" s="1" a="1"/>
  <c r="O2468" i="7" s="1"/>
  <c r="L2468" i="7"/>
  <c r="M2468" i="7" s="1" a="1"/>
  <c r="M2468" i="7" s="1"/>
  <c r="J2468" i="7"/>
  <c r="K2468" i="7" s="1" a="1"/>
  <c r="K2468" i="7" s="1"/>
  <c r="H2468" i="7"/>
  <c r="I2468" i="7" s="1" a="1"/>
  <c r="I2468" i="7" s="1"/>
  <c r="F2468" i="7"/>
  <c r="G2468" i="7" s="1" a="1"/>
  <c r="G2468" i="7" s="1"/>
  <c r="D2468" i="7"/>
  <c r="E2468" i="7" s="1" a="1"/>
  <c r="E2468" i="7" s="1"/>
  <c r="B2468" i="7"/>
  <c r="C2468" i="7" s="1" a="1"/>
  <c r="C2468" i="7" s="1"/>
  <c r="N2467" i="7"/>
  <c r="O2467" i="7" s="1" a="1"/>
  <c r="O2467" i="7" s="1"/>
  <c r="L2467" i="7"/>
  <c r="M2467" i="7" s="1" a="1"/>
  <c r="M2467" i="7" s="1"/>
  <c r="J2467" i="7"/>
  <c r="K2467" i="7" s="1" a="1"/>
  <c r="K2467" i="7" s="1"/>
  <c r="H2467" i="7"/>
  <c r="I2467" i="7" s="1" a="1"/>
  <c r="I2467" i="7" s="1"/>
  <c r="F2467" i="7"/>
  <c r="G2467" i="7" s="1" a="1"/>
  <c r="G2467" i="7" s="1"/>
  <c r="D2467" i="7"/>
  <c r="E2467" i="7" s="1" a="1"/>
  <c r="E2467" i="7" s="1"/>
  <c r="B2467" i="7"/>
  <c r="C2467" i="7" s="1" a="1"/>
  <c r="C2467" i="7" s="1"/>
  <c r="N2466" i="7"/>
  <c r="O2466" i="7" s="1" a="1"/>
  <c r="O2466" i="7" s="1"/>
  <c r="L2466" i="7"/>
  <c r="M2466" i="7" s="1" a="1"/>
  <c r="M2466" i="7" s="1"/>
  <c r="J2466" i="7"/>
  <c r="K2466" i="7" s="1" a="1"/>
  <c r="K2466" i="7" s="1"/>
  <c r="H2466" i="7"/>
  <c r="I2466" i="7" s="1" a="1"/>
  <c r="I2466" i="7" s="1"/>
  <c r="F2466" i="7"/>
  <c r="G2466" i="7" s="1" a="1"/>
  <c r="G2466" i="7" s="1"/>
  <c r="D2466" i="7"/>
  <c r="E2466" i="7" s="1" a="1"/>
  <c r="E2466" i="7" s="1"/>
  <c r="B2466" i="7"/>
  <c r="C2466" i="7" s="1" a="1"/>
  <c r="C2466" i="7" s="1"/>
  <c r="N2465" i="7"/>
  <c r="O2465" i="7" s="1" a="1"/>
  <c r="O2465" i="7" s="1"/>
  <c r="L2465" i="7"/>
  <c r="M2465" i="7" s="1" a="1"/>
  <c r="M2465" i="7" s="1"/>
  <c r="J2465" i="7"/>
  <c r="K2465" i="7" s="1" a="1"/>
  <c r="K2465" i="7" s="1"/>
  <c r="H2465" i="7"/>
  <c r="I2465" i="7" s="1" a="1"/>
  <c r="I2465" i="7" s="1"/>
  <c r="F2465" i="7"/>
  <c r="G2465" i="7" s="1" a="1"/>
  <c r="G2465" i="7" s="1"/>
  <c r="D2465" i="7"/>
  <c r="E2465" i="7" s="1" a="1"/>
  <c r="E2465" i="7" s="1"/>
  <c r="B2465" i="7"/>
  <c r="C2465" i="7" s="1" a="1"/>
  <c r="C2465" i="7" s="1"/>
  <c r="N2464" i="7"/>
  <c r="O2464" i="7" s="1" a="1"/>
  <c r="O2464" i="7" s="1"/>
  <c r="L2464" i="7"/>
  <c r="M2464" i="7" s="1" a="1"/>
  <c r="M2464" i="7" s="1"/>
  <c r="J2464" i="7"/>
  <c r="K2464" i="7" s="1" a="1"/>
  <c r="K2464" i="7" s="1"/>
  <c r="H2464" i="7"/>
  <c r="I2464" i="7" s="1" a="1"/>
  <c r="I2464" i="7" s="1"/>
  <c r="F2464" i="7"/>
  <c r="G2464" i="7" s="1" a="1"/>
  <c r="G2464" i="7" s="1"/>
  <c r="D2464" i="7"/>
  <c r="E2464" i="7" s="1" a="1"/>
  <c r="E2464" i="7" s="1"/>
  <c r="B2464" i="7"/>
  <c r="C2464" i="7" s="1" a="1"/>
  <c r="C2464" i="7" s="1"/>
  <c r="N2463" i="7"/>
  <c r="O2463" i="7" s="1" a="1"/>
  <c r="O2463" i="7" s="1"/>
  <c r="L2463" i="7"/>
  <c r="M2463" i="7" s="1" a="1"/>
  <c r="M2463" i="7" s="1"/>
  <c r="J2463" i="7"/>
  <c r="K2463" i="7" s="1" a="1"/>
  <c r="K2463" i="7" s="1"/>
  <c r="H2463" i="7"/>
  <c r="I2463" i="7" s="1" a="1"/>
  <c r="I2463" i="7" s="1"/>
  <c r="F2463" i="7"/>
  <c r="G2463" i="7" s="1" a="1"/>
  <c r="G2463" i="7" s="1"/>
  <c r="D2463" i="7"/>
  <c r="E2463" i="7" s="1" a="1"/>
  <c r="E2463" i="7" s="1"/>
  <c r="B2463" i="7"/>
  <c r="C2463" i="7" s="1" a="1"/>
  <c r="C2463" i="7" s="1"/>
  <c r="N2462" i="7"/>
  <c r="O2462" i="7" s="1" a="1"/>
  <c r="O2462" i="7" s="1"/>
  <c r="L2462" i="7"/>
  <c r="M2462" i="7" s="1" a="1"/>
  <c r="M2462" i="7" s="1"/>
  <c r="J2462" i="7"/>
  <c r="K2462" i="7" s="1" a="1"/>
  <c r="K2462" i="7" s="1"/>
  <c r="H2462" i="7"/>
  <c r="I2462" i="7" s="1" a="1"/>
  <c r="I2462" i="7" s="1"/>
  <c r="F2462" i="7"/>
  <c r="G2462" i="7" s="1" a="1"/>
  <c r="G2462" i="7" s="1"/>
  <c r="D2462" i="7"/>
  <c r="E2462" i="7" s="1" a="1"/>
  <c r="E2462" i="7" s="1"/>
  <c r="B2462" i="7"/>
  <c r="C2462" i="7" s="1" a="1"/>
  <c r="C2462" i="7" s="1"/>
  <c r="N2461" i="7"/>
  <c r="O2461" i="7" s="1" a="1"/>
  <c r="O2461" i="7" s="1"/>
  <c r="L2461" i="7"/>
  <c r="M2461" i="7" s="1" a="1"/>
  <c r="M2461" i="7" s="1"/>
  <c r="J2461" i="7"/>
  <c r="K2461" i="7" s="1" a="1"/>
  <c r="K2461" i="7" s="1"/>
  <c r="H2461" i="7"/>
  <c r="I2461" i="7" s="1" a="1"/>
  <c r="I2461" i="7" s="1"/>
  <c r="F2461" i="7"/>
  <c r="G2461" i="7" s="1" a="1"/>
  <c r="G2461" i="7" s="1"/>
  <c r="D2461" i="7"/>
  <c r="E2461" i="7" s="1" a="1"/>
  <c r="E2461" i="7" s="1"/>
  <c r="B2461" i="7"/>
  <c r="C2461" i="7" s="1" a="1"/>
  <c r="C2461" i="7" s="1"/>
  <c r="N2460" i="7"/>
  <c r="O2460" i="7" s="1" a="1"/>
  <c r="O2460" i="7" s="1"/>
  <c r="L2460" i="7"/>
  <c r="M2460" i="7" s="1" a="1"/>
  <c r="M2460" i="7" s="1"/>
  <c r="J2460" i="7"/>
  <c r="K2460" i="7" s="1" a="1"/>
  <c r="K2460" i="7" s="1"/>
  <c r="H2460" i="7"/>
  <c r="I2460" i="7" s="1" a="1"/>
  <c r="I2460" i="7" s="1"/>
  <c r="F2460" i="7"/>
  <c r="G2460" i="7" s="1" a="1"/>
  <c r="G2460" i="7" s="1"/>
  <c r="D2460" i="7"/>
  <c r="E2460" i="7" s="1" a="1"/>
  <c r="E2460" i="7" s="1"/>
  <c r="B2460" i="7"/>
  <c r="C2460" i="7" s="1" a="1"/>
  <c r="C2460" i="7" s="1"/>
  <c r="N2459" i="7"/>
  <c r="O2459" i="7" s="1" a="1"/>
  <c r="O2459" i="7" s="1"/>
  <c r="L2459" i="7"/>
  <c r="M2459" i="7" s="1" a="1"/>
  <c r="M2459" i="7" s="1"/>
  <c r="J2459" i="7"/>
  <c r="K2459" i="7" s="1" a="1"/>
  <c r="K2459" i="7" s="1"/>
  <c r="H2459" i="7"/>
  <c r="I2459" i="7" s="1" a="1"/>
  <c r="I2459" i="7" s="1"/>
  <c r="F2459" i="7"/>
  <c r="G2459" i="7" s="1" a="1"/>
  <c r="G2459" i="7" s="1"/>
  <c r="D2459" i="7"/>
  <c r="E2459" i="7" s="1" a="1"/>
  <c r="E2459" i="7" s="1"/>
  <c r="B2459" i="7"/>
  <c r="C2459" i="7" s="1" a="1"/>
  <c r="C2459" i="7" s="1"/>
  <c r="N2458" i="7"/>
  <c r="O2458" i="7" s="1" a="1"/>
  <c r="O2458" i="7" s="1"/>
  <c r="L2458" i="7"/>
  <c r="M2458" i="7" s="1" a="1"/>
  <c r="M2458" i="7" s="1"/>
  <c r="J2458" i="7"/>
  <c r="K2458" i="7" s="1" a="1"/>
  <c r="K2458" i="7" s="1"/>
  <c r="H2458" i="7"/>
  <c r="I2458" i="7" s="1" a="1"/>
  <c r="I2458" i="7" s="1"/>
  <c r="F2458" i="7"/>
  <c r="G2458" i="7" s="1" a="1"/>
  <c r="G2458" i="7" s="1"/>
  <c r="D2458" i="7"/>
  <c r="E2458" i="7" s="1" a="1"/>
  <c r="E2458" i="7" s="1"/>
  <c r="B2458" i="7"/>
  <c r="C2458" i="7" s="1" a="1"/>
  <c r="C2458" i="7" s="1"/>
  <c r="N2457" i="7"/>
  <c r="O2457" i="7" s="1" a="1"/>
  <c r="O2457" i="7" s="1"/>
  <c r="L2457" i="7"/>
  <c r="M2457" i="7" s="1" a="1"/>
  <c r="M2457" i="7" s="1"/>
  <c r="J2457" i="7"/>
  <c r="K2457" i="7" s="1" a="1"/>
  <c r="K2457" i="7" s="1"/>
  <c r="H2457" i="7"/>
  <c r="I2457" i="7" s="1" a="1"/>
  <c r="I2457" i="7" s="1"/>
  <c r="F2457" i="7"/>
  <c r="G2457" i="7" s="1" a="1"/>
  <c r="G2457" i="7" s="1"/>
  <c r="D2457" i="7"/>
  <c r="E2457" i="7" s="1" a="1"/>
  <c r="E2457" i="7" s="1"/>
  <c r="B2457" i="7"/>
  <c r="C2457" i="7" s="1" a="1"/>
  <c r="C2457" i="7" s="1"/>
  <c r="N2456" i="7"/>
  <c r="O2456" i="7" s="1" a="1"/>
  <c r="O2456" i="7" s="1"/>
  <c r="L2456" i="7"/>
  <c r="M2456" i="7" s="1" a="1"/>
  <c r="M2456" i="7" s="1"/>
  <c r="J2456" i="7"/>
  <c r="K2456" i="7" s="1" a="1"/>
  <c r="K2456" i="7" s="1"/>
  <c r="H2456" i="7"/>
  <c r="I2456" i="7" s="1" a="1"/>
  <c r="I2456" i="7" s="1"/>
  <c r="F2456" i="7"/>
  <c r="G2456" i="7" s="1" a="1"/>
  <c r="G2456" i="7" s="1"/>
  <c r="D2456" i="7"/>
  <c r="E2456" i="7" s="1" a="1"/>
  <c r="E2456" i="7" s="1"/>
  <c r="B2456" i="7"/>
  <c r="C2456" i="7" s="1" a="1"/>
  <c r="C2456" i="7" s="1"/>
  <c r="N2455" i="7"/>
  <c r="O2455" i="7" s="1" a="1"/>
  <c r="O2455" i="7" s="1"/>
  <c r="L2455" i="7"/>
  <c r="M2455" i="7" s="1" a="1"/>
  <c r="M2455" i="7" s="1"/>
  <c r="J2455" i="7"/>
  <c r="K2455" i="7" s="1" a="1"/>
  <c r="K2455" i="7" s="1"/>
  <c r="H2455" i="7"/>
  <c r="I2455" i="7" s="1" a="1"/>
  <c r="I2455" i="7" s="1"/>
  <c r="F2455" i="7"/>
  <c r="G2455" i="7" s="1" a="1"/>
  <c r="G2455" i="7" s="1"/>
  <c r="D2455" i="7"/>
  <c r="E2455" i="7" s="1" a="1"/>
  <c r="E2455" i="7" s="1"/>
  <c r="B2455" i="7"/>
  <c r="C2455" i="7" s="1" a="1"/>
  <c r="C2455" i="7" s="1"/>
  <c r="N2454" i="7"/>
  <c r="O2454" i="7" s="1" a="1"/>
  <c r="O2454" i="7" s="1"/>
  <c r="L2454" i="7"/>
  <c r="M2454" i="7" s="1" a="1"/>
  <c r="M2454" i="7" s="1"/>
  <c r="J2454" i="7"/>
  <c r="K2454" i="7" s="1" a="1"/>
  <c r="K2454" i="7" s="1"/>
  <c r="H2454" i="7"/>
  <c r="I2454" i="7" s="1" a="1"/>
  <c r="I2454" i="7" s="1"/>
  <c r="F2454" i="7"/>
  <c r="G2454" i="7" s="1" a="1"/>
  <c r="G2454" i="7" s="1"/>
  <c r="D2454" i="7"/>
  <c r="E2454" i="7" s="1" a="1"/>
  <c r="E2454" i="7" s="1"/>
  <c r="B2454" i="7"/>
  <c r="C2454" i="7" s="1" a="1"/>
  <c r="C2454" i="7" s="1"/>
  <c r="N2453" i="7"/>
  <c r="O2453" i="7" s="1" a="1"/>
  <c r="O2453" i="7" s="1"/>
  <c r="L2453" i="7"/>
  <c r="M2453" i="7" s="1" a="1"/>
  <c r="M2453" i="7" s="1"/>
  <c r="J2453" i="7"/>
  <c r="K2453" i="7" s="1" a="1"/>
  <c r="K2453" i="7" s="1"/>
  <c r="H2453" i="7"/>
  <c r="I2453" i="7" s="1" a="1"/>
  <c r="I2453" i="7" s="1"/>
  <c r="F2453" i="7"/>
  <c r="G2453" i="7" s="1" a="1"/>
  <c r="G2453" i="7" s="1"/>
  <c r="D2453" i="7"/>
  <c r="E2453" i="7" s="1" a="1"/>
  <c r="E2453" i="7" s="1"/>
  <c r="B2453" i="7"/>
  <c r="C2453" i="7" s="1" a="1"/>
  <c r="C2453" i="7" s="1"/>
  <c r="N2452" i="7"/>
  <c r="O2452" i="7" s="1" a="1"/>
  <c r="O2452" i="7" s="1"/>
  <c r="L2452" i="7"/>
  <c r="M2452" i="7" s="1" a="1"/>
  <c r="M2452" i="7" s="1"/>
  <c r="J2452" i="7"/>
  <c r="K2452" i="7" s="1" a="1"/>
  <c r="K2452" i="7" s="1"/>
  <c r="H2452" i="7"/>
  <c r="I2452" i="7" s="1" a="1"/>
  <c r="I2452" i="7" s="1"/>
  <c r="F2452" i="7"/>
  <c r="G2452" i="7" s="1" a="1"/>
  <c r="G2452" i="7" s="1"/>
  <c r="D2452" i="7"/>
  <c r="E2452" i="7" s="1" a="1"/>
  <c r="E2452" i="7" s="1"/>
  <c r="B2452" i="7"/>
  <c r="C2452" i="7" s="1" a="1"/>
  <c r="C2452" i="7" s="1"/>
  <c r="N2451" i="7"/>
  <c r="O2451" i="7" s="1" a="1"/>
  <c r="O2451" i="7" s="1"/>
  <c r="L2451" i="7"/>
  <c r="M2451" i="7" s="1" a="1"/>
  <c r="M2451" i="7" s="1"/>
  <c r="J2451" i="7"/>
  <c r="K2451" i="7" s="1" a="1"/>
  <c r="K2451" i="7" s="1"/>
  <c r="H2451" i="7"/>
  <c r="I2451" i="7" s="1" a="1"/>
  <c r="I2451" i="7" s="1"/>
  <c r="F2451" i="7"/>
  <c r="G2451" i="7" s="1" a="1"/>
  <c r="G2451" i="7" s="1"/>
  <c r="D2451" i="7"/>
  <c r="E2451" i="7" s="1" a="1"/>
  <c r="E2451" i="7" s="1"/>
  <c r="B2451" i="7"/>
  <c r="C2451" i="7" s="1" a="1"/>
  <c r="C2451" i="7" s="1"/>
  <c r="N2450" i="7"/>
  <c r="O2450" i="7" s="1" a="1"/>
  <c r="O2450" i="7" s="1"/>
  <c r="L2450" i="7"/>
  <c r="M2450" i="7" s="1" a="1"/>
  <c r="M2450" i="7" s="1"/>
  <c r="J2450" i="7"/>
  <c r="K2450" i="7" s="1" a="1"/>
  <c r="K2450" i="7" s="1"/>
  <c r="H2450" i="7"/>
  <c r="I2450" i="7" s="1" a="1"/>
  <c r="I2450" i="7" s="1"/>
  <c r="F2450" i="7"/>
  <c r="G2450" i="7" s="1" a="1"/>
  <c r="G2450" i="7" s="1"/>
  <c r="D2450" i="7"/>
  <c r="E2450" i="7" s="1" a="1"/>
  <c r="E2450" i="7" s="1"/>
  <c r="B2450" i="7"/>
  <c r="C2450" i="7" s="1" a="1"/>
  <c r="C2450" i="7" s="1"/>
  <c r="N2449" i="7"/>
  <c r="O2449" i="7" s="1" a="1"/>
  <c r="O2449" i="7" s="1"/>
  <c r="L2449" i="7"/>
  <c r="M2449" i="7" s="1" a="1"/>
  <c r="M2449" i="7" s="1"/>
  <c r="J2449" i="7"/>
  <c r="K2449" i="7" s="1" a="1"/>
  <c r="K2449" i="7" s="1"/>
  <c r="H2449" i="7"/>
  <c r="I2449" i="7" s="1" a="1"/>
  <c r="I2449" i="7" s="1"/>
  <c r="F2449" i="7"/>
  <c r="G2449" i="7" s="1" a="1"/>
  <c r="G2449" i="7" s="1"/>
  <c r="D2449" i="7"/>
  <c r="E2449" i="7" s="1" a="1"/>
  <c r="E2449" i="7" s="1"/>
  <c r="B2449" i="7"/>
  <c r="C2449" i="7" s="1" a="1"/>
  <c r="C2449" i="7" s="1"/>
  <c r="N2448" i="7"/>
  <c r="O2448" i="7" s="1" a="1"/>
  <c r="O2448" i="7" s="1"/>
  <c r="L2448" i="7"/>
  <c r="M2448" i="7" s="1" a="1"/>
  <c r="M2448" i="7" s="1"/>
  <c r="J2448" i="7"/>
  <c r="K2448" i="7" s="1" a="1"/>
  <c r="K2448" i="7" s="1"/>
  <c r="H2448" i="7"/>
  <c r="I2448" i="7" s="1" a="1"/>
  <c r="I2448" i="7" s="1"/>
  <c r="F2448" i="7"/>
  <c r="G2448" i="7" s="1" a="1"/>
  <c r="G2448" i="7" s="1"/>
  <c r="D2448" i="7"/>
  <c r="E2448" i="7" s="1" a="1"/>
  <c r="E2448" i="7" s="1"/>
  <c r="B2448" i="7"/>
  <c r="C2448" i="7" s="1" a="1"/>
  <c r="C2448" i="7" s="1"/>
  <c r="N2447" i="7"/>
  <c r="O2447" i="7" s="1" a="1"/>
  <c r="O2447" i="7" s="1"/>
  <c r="L2447" i="7"/>
  <c r="M2447" i="7" s="1" a="1"/>
  <c r="M2447" i="7" s="1"/>
  <c r="J2447" i="7"/>
  <c r="K2447" i="7" s="1" a="1"/>
  <c r="K2447" i="7" s="1"/>
  <c r="H2447" i="7"/>
  <c r="I2447" i="7" s="1" a="1"/>
  <c r="I2447" i="7" s="1"/>
  <c r="F2447" i="7"/>
  <c r="G2447" i="7" s="1" a="1"/>
  <c r="G2447" i="7" s="1"/>
  <c r="D2447" i="7"/>
  <c r="E2447" i="7" s="1" a="1"/>
  <c r="E2447" i="7" s="1"/>
  <c r="B2447" i="7"/>
  <c r="C2447" i="7" s="1" a="1"/>
  <c r="C2447" i="7" s="1"/>
  <c r="N2446" i="7"/>
  <c r="O2446" i="7" s="1" a="1"/>
  <c r="O2446" i="7" s="1"/>
  <c r="L2446" i="7"/>
  <c r="M2446" i="7" s="1" a="1"/>
  <c r="M2446" i="7" s="1"/>
  <c r="J2446" i="7"/>
  <c r="K2446" i="7" s="1" a="1"/>
  <c r="K2446" i="7" s="1"/>
  <c r="H2446" i="7"/>
  <c r="I2446" i="7" s="1" a="1"/>
  <c r="I2446" i="7" s="1"/>
  <c r="F2446" i="7"/>
  <c r="G2446" i="7" s="1" a="1"/>
  <c r="G2446" i="7" s="1"/>
  <c r="D2446" i="7"/>
  <c r="E2446" i="7" s="1" a="1"/>
  <c r="E2446" i="7" s="1"/>
  <c r="B2446" i="7"/>
  <c r="C2446" i="7" s="1" a="1"/>
  <c r="C2446" i="7" s="1"/>
  <c r="N2445" i="7"/>
  <c r="O2445" i="7" s="1" a="1"/>
  <c r="O2445" i="7" s="1"/>
  <c r="L2445" i="7"/>
  <c r="M2445" i="7" s="1" a="1"/>
  <c r="M2445" i="7" s="1"/>
  <c r="J2445" i="7"/>
  <c r="K2445" i="7" s="1" a="1"/>
  <c r="K2445" i="7" s="1"/>
  <c r="H2445" i="7"/>
  <c r="I2445" i="7" s="1" a="1"/>
  <c r="I2445" i="7" s="1"/>
  <c r="F2445" i="7"/>
  <c r="G2445" i="7" s="1" a="1"/>
  <c r="G2445" i="7" s="1"/>
  <c r="D2445" i="7"/>
  <c r="E2445" i="7" s="1" a="1"/>
  <c r="E2445" i="7" s="1"/>
  <c r="B2445" i="7"/>
  <c r="C2445" i="7" s="1" a="1"/>
  <c r="C2445" i="7" s="1"/>
  <c r="N2444" i="7"/>
  <c r="O2444" i="7" s="1" a="1"/>
  <c r="O2444" i="7" s="1"/>
  <c r="L2444" i="7"/>
  <c r="M2444" i="7" s="1" a="1"/>
  <c r="M2444" i="7" s="1"/>
  <c r="J2444" i="7"/>
  <c r="K2444" i="7" s="1" a="1"/>
  <c r="K2444" i="7" s="1"/>
  <c r="H2444" i="7"/>
  <c r="I2444" i="7" s="1" a="1"/>
  <c r="I2444" i="7" s="1"/>
  <c r="F2444" i="7"/>
  <c r="G2444" i="7" s="1" a="1"/>
  <c r="G2444" i="7" s="1"/>
  <c r="D2444" i="7"/>
  <c r="E2444" i="7" s="1" a="1"/>
  <c r="E2444" i="7" s="1"/>
  <c r="B2444" i="7"/>
  <c r="C2444" i="7" s="1" a="1"/>
  <c r="C2444" i="7" s="1"/>
  <c r="N2443" i="7"/>
  <c r="O2443" i="7" s="1" a="1"/>
  <c r="O2443" i="7" s="1"/>
  <c r="L2443" i="7"/>
  <c r="M2443" i="7" s="1" a="1"/>
  <c r="M2443" i="7" s="1"/>
  <c r="J2443" i="7"/>
  <c r="K2443" i="7" s="1" a="1"/>
  <c r="K2443" i="7" s="1"/>
  <c r="H2443" i="7"/>
  <c r="I2443" i="7" s="1" a="1"/>
  <c r="I2443" i="7" s="1"/>
  <c r="F2443" i="7"/>
  <c r="G2443" i="7" s="1" a="1"/>
  <c r="G2443" i="7" s="1"/>
  <c r="D2443" i="7"/>
  <c r="E2443" i="7" s="1" a="1"/>
  <c r="E2443" i="7" s="1"/>
  <c r="B2443" i="7"/>
  <c r="C2443" i="7" s="1" a="1"/>
  <c r="C2443" i="7" s="1"/>
  <c r="N2442" i="7"/>
  <c r="O2442" i="7" s="1" a="1"/>
  <c r="O2442" i="7" s="1"/>
  <c r="L2442" i="7"/>
  <c r="M2442" i="7" s="1" a="1"/>
  <c r="M2442" i="7" s="1"/>
  <c r="J2442" i="7"/>
  <c r="K2442" i="7" s="1" a="1"/>
  <c r="K2442" i="7" s="1"/>
  <c r="H2442" i="7"/>
  <c r="I2442" i="7" s="1" a="1"/>
  <c r="I2442" i="7" s="1"/>
  <c r="F2442" i="7"/>
  <c r="G2442" i="7" s="1" a="1"/>
  <c r="G2442" i="7" s="1"/>
  <c r="D2442" i="7"/>
  <c r="E2442" i="7" s="1" a="1"/>
  <c r="E2442" i="7" s="1"/>
  <c r="B2442" i="7"/>
  <c r="C2442" i="7" s="1" a="1"/>
  <c r="C2442" i="7" s="1"/>
  <c r="N2441" i="7"/>
  <c r="O2441" i="7" s="1" a="1"/>
  <c r="O2441" i="7" s="1"/>
  <c r="L2441" i="7"/>
  <c r="M2441" i="7" s="1" a="1"/>
  <c r="M2441" i="7" s="1"/>
  <c r="J2441" i="7"/>
  <c r="K2441" i="7" s="1" a="1"/>
  <c r="K2441" i="7" s="1"/>
  <c r="H2441" i="7"/>
  <c r="I2441" i="7" s="1" a="1"/>
  <c r="I2441" i="7" s="1"/>
  <c r="F2441" i="7"/>
  <c r="G2441" i="7" s="1" a="1"/>
  <c r="G2441" i="7" s="1"/>
  <c r="D2441" i="7"/>
  <c r="E2441" i="7" s="1" a="1"/>
  <c r="E2441" i="7" s="1"/>
  <c r="B2441" i="7"/>
  <c r="C2441" i="7" s="1" a="1"/>
  <c r="C2441" i="7" s="1"/>
  <c r="N2440" i="7"/>
  <c r="O2440" i="7" s="1" a="1"/>
  <c r="O2440" i="7" s="1"/>
  <c r="L2440" i="7"/>
  <c r="M2440" i="7" s="1" a="1"/>
  <c r="M2440" i="7" s="1"/>
  <c r="J2440" i="7"/>
  <c r="K2440" i="7" s="1" a="1"/>
  <c r="K2440" i="7" s="1"/>
  <c r="H2440" i="7"/>
  <c r="I2440" i="7" s="1" a="1"/>
  <c r="I2440" i="7" s="1"/>
  <c r="F2440" i="7"/>
  <c r="G2440" i="7" s="1" a="1"/>
  <c r="G2440" i="7" s="1"/>
  <c r="D2440" i="7"/>
  <c r="E2440" i="7" s="1" a="1"/>
  <c r="E2440" i="7" s="1"/>
  <c r="B2440" i="7"/>
  <c r="C2440" i="7" s="1" a="1"/>
  <c r="C2440" i="7" s="1"/>
  <c r="N2439" i="7"/>
  <c r="O2439" i="7" s="1" a="1"/>
  <c r="O2439" i="7" s="1"/>
  <c r="L2439" i="7"/>
  <c r="M2439" i="7" s="1" a="1"/>
  <c r="M2439" i="7" s="1"/>
  <c r="J2439" i="7"/>
  <c r="K2439" i="7" s="1" a="1"/>
  <c r="K2439" i="7" s="1"/>
  <c r="H2439" i="7"/>
  <c r="I2439" i="7" s="1" a="1"/>
  <c r="I2439" i="7" s="1"/>
  <c r="F2439" i="7"/>
  <c r="G2439" i="7" s="1" a="1"/>
  <c r="G2439" i="7" s="1"/>
  <c r="D2439" i="7"/>
  <c r="E2439" i="7" s="1" a="1"/>
  <c r="E2439" i="7" s="1"/>
  <c r="B2439" i="7"/>
  <c r="C2439" i="7" s="1" a="1"/>
  <c r="C2439" i="7" s="1"/>
  <c r="N2438" i="7"/>
  <c r="O2438" i="7" s="1" a="1"/>
  <c r="O2438" i="7" s="1"/>
  <c r="L2438" i="7"/>
  <c r="M2438" i="7" s="1" a="1"/>
  <c r="M2438" i="7" s="1"/>
  <c r="J2438" i="7"/>
  <c r="K2438" i="7" s="1" a="1"/>
  <c r="K2438" i="7" s="1"/>
  <c r="H2438" i="7"/>
  <c r="I2438" i="7" s="1" a="1"/>
  <c r="I2438" i="7" s="1"/>
  <c r="F2438" i="7"/>
  <c r="G2438" i="7" s="1" a="1"/>
  <c r="G2438" i="7" s="1"/>
  <c r="D2438" i="7"/>
  <c r="E2438" i="7" s="1" a="1"/>
  <c r="E2438" i="7" s="1"/>
  <c r="B2438" i="7"/>
  <c r="C2438" i="7" s="1" a="1"/>
  <c r="C2438" i="7" s="1"/>
  <c r="N2437" i="7"/>
  <c r="O2437" i="7" s="1" a="1"/>
  <c r="O2437" i="7" s="1"/>
  <c r="L2437" i="7"/>
  <c r="M2437" i="7" s="1" a="1"/>
  <c r="M2437" i="7" s="1"/>
  <c r="J2437" i="7"/>
  <c r="K2437" i="7" s="1" a="1"/>
  <c r="K2437" i="7" s="1"/>
  <c r="H2437" i="7"/>
  <c r="I2437" i="7" s="1" a="1"/>
  <c r="I2437" i="7" s="1"/>
  <c r="F2437" i="7"/>
  <c r="G2437" i="7" s="1" a="1"/>
  <c r="G2437" i="7" s="1"/>
  <c r="D2437" i="7"/>
  <c r="E2437" i="7" s="1" a="1"/>
  <c r="E2437" i="7" s="1"/>
  <c r="B2437" i="7"/>
  <c r="C2437" i="7" s="1" a="1"/>
  <c r="C2437" i="7" s="1"/>
  <c r="N2436" i="7"/>
  <c r="O2436" i="7" s="1" a="1"/>
  <c r="O2436" i="7" s="1"/>
  <c r="L2436" i="7"/>
  <c r="M2436" i="7" s="1" a="1"/>
  <c r="M2436" i="7" s="1"/>
  <c r="J2436" i="7"/>
  <c r="K2436" i="7" s="1" a="1"/>
  <c r="K2436" i="7" s="1"/>
  <c r="H2436" i="7"/>
  <c r="I2436" i="7" s="1" a="1"/>
  <c r="I2436" i="7" s="1"/>
  <c r="F2436" i="7"/>
  <c r="G2436" i="7" s="1" a="1"/>
  <c r="G2436" i="7" s="1"/>
  <c r="D2436" i="7"/>
  <c r="E2436" i="7" s="1" a="1"/>
  <c r="E2436" i="7" s="1"/>
  <c r="B2436" i="7"/>
  <c r="C2436" i="7" s="1" a="1"/>
  <c r="C2436" i="7" s="1"/>
  <c r="N2435" i="7"/>
  <c r="O2435" i="7" s="1" a="1"/>
  <c r="O2435" i="7" s="1"/>
  <c r="L2435" i="7"/>
  <c r="M2435" i="7" s="1" a="1"/>
  <c r="M2435" i="7" s="1"/>
  <c r="J2435" i="7"/>
  <c r="K2435" i="7" s="1" a="1"/>
  <c r="K2435" i="7" s="1"/>
  <c r="H2435" i="7"/>
  <c r="I2435" i="7" s="1" a="1"/>
  <c r="I2435" i="7" s="1"/>
  <c r="F2435" i="7"/>
  <c r="G2435" i="7" s="1" a="1"/>
  <c r="G2435" i="7" s="1"/>
  <c r="D2435" i="7"/>
  <c r="E2435" i="7" s="1" a="1"/>
  <c r="E2435" i="7" s="1"/>
  <c r="B2435" i="7"/>
  <c r="C2435" i="7" s="1" a="1"/>
  <c r="C2435" i="7" s="1"/>
  <c r="N2434" i="7"/>
  <c r="O2434" i="7" s="1" a="1"/>
  <c r="O2434" i="7" s="1"/>
  <c r="L2434" i="7"/>
  <c r="M2434" i="7" s="1" a="1"/>
  <c r="M2434" i="7" s="1"/>
  <c r="J2434" i="7"/>
  <c r="K2434" i="7" s="1" a="1"/>
  <c r="K2434" i="7" s="1"/>
  <c r="H2434" i="7"/>
  <c r="I2434" i="7" s="1" a="1"/>
  <c r="I2434" i="7" s="1"/>
  <c r="F2434" i="7"/>
  <c r="G2434" i="7" s="1" a="1"/>
  <c r="G2434" i="7" s="1"/>
  <c r="D2434" i="7"/>
  <c r="E2434" i="7" s="1" a="1"/>
  <c r="E2434" i="7" s="1"/>
  <c r="B2434" i="7"/>
  <c r="C2434" i="7" s="1" a="1"/>
  <c r="C2434" i="7" s="1"/>
  <c r="N2433" i="7"/>
  <c r="O2433" i="7" s="1" a="1"/>
  <c r="O2433" i="7" s="1"/>
  <c r="L2433" i="7"/>
  <c r="M2433" i="7" s="1" a="1"/>
  <c r="M2433" i="7" s="1"/>
  <c r="J2433" i="7"/>
  <c r="K2433" i="7" s="1" a="1"/>
  <c r="K2433" i="7" s="1"/>
  <c r="H2433" i="7"/>
  <c r="I2433" i="7" s="1" a="1"/>
  <c r="I2433" i="7" s="1"/>
  <c r="F2433" i="7"/>
  <c r="G2433" i="7" s="1" a="1"/>
  <c r="G2433" i="7" s="1"/>
  <c r="D2433" i="7"/>
  <c r="E2433" i="7" s="1" a="1"/>
  <c r="E2433" i="7" s="1"/>
  <c r="B2433" i="7"/>
  <c r="C2433" i="7" s="1" a="1"/>
  <c r="C2433" i="7" s="1"/>
  <c r="N2432" i="7"/>
  <c r="O2432" i="7" s="1" a="1"/>
  <c r="O2432" i="7" s="1"/>
  <c r="L2432" i="7"/>
  <c r="M2432" i="7" s="1" a="1"/>
  <c r="M2432" i="7" s="1"/>
  <c r="J2432" i="7"/>
  <c r="K2432" i="7" s="1" a="1"/>
  <c r="K2432" i="7" s="1"/>
  <c r="H2432" i="7"/>
  <c r="I2432" i="7" s="1" a="1"/>
  <c r="I2432" i="7" s="1"/>
  <c r="F2432" i="7"/>
  <c r="G2432" i="7" s="1" a="1"/>
  <c r="G2432" i="7" s="1"/>
  <c r="D2432" i="7"/>
  <c r="E2432" i="7" s="1" a="1"/>
  <c r="E2432" i="7" s="1"/>
  <c r="B2432" i="7"/>
  <c r="C2432" i="7" s="1" a="1"/>
  <c r="C2432" i="7" s="1"/>
  <c r="N2431" i="7"/>
  <c r="O2431" i="7" s="1" a="1"/>
  <c r="O2431" i="7" s="1"/>
  <c r="L2431" i="7"/>
  <c r="M2431" i="7" s="1" a="1"/>
  <c r="M2431" i="7" s="1"/>
  <c r="J2431" i="7"/>
  <c r="K2431" i="7" s="1" a="1"/>
  <c r="K2431" i="7" s="1"/>
  <c r="H2431" i="7"/>
  <c r="I2431" i="7" s="1" a="1"/>
  <c r="I2431" i="7" s="1"/>
  <c r="F2431" i="7"/>
  <c r="G2431" i="7" s="1" a="1"/>
  <c r="G2431" i="7" s="1"/>
  <c r="D2431" i="7"/>
  <c r="E2431" i="7" s="1" a="1"/>
  <c r="E2431" i="7" s="1"/>
  <c r="B2431" i="7"/>
  <c r="C2431" i="7" s="1" a="1"/>
  <c r="C2431" i="7" s="1"/>
  <c r="N2430" i="7"/>
  <c r="O2430" i="7" s="1" a="1"/>
  <c r="O2430" i="7" s="1"/>
  <c r="L2430" i="7"/>
  <c r="M2430" i="7" s="1" a="1"/>
  <c r="M2430" i="7" s="1"/>
  <c r="J2430" i="7"/>
  <c r="K2430" i="7" s="1" a="1"/>
  <c r="K2430" i="7" s="1"/>
  <c r="H2430" i="7"/>
  <c r="I2430" i="7" s="1" a="1"/>
  <c r="I2430" i="7" s="1"/>
  <c r="F2430" i="7"/>
  <c r="G2430" i="7" s="1" a="1"/>
  <c r="G2430" i="7" s="1"/>
  <c r="D2430" i="7"/>
  <c r="E2430" i="7" s="1" a="1"/>
  <c r="E2430" i="7" s="1"/>
  <c r="B2430" i="7"/>
  <c r="C2430" i="7" s="1" a="1"/>
  <c r="C2430" i="7" s="1"/>
  <c r="N2429" i="7"/>
  <c r="O2429" i="7" s="1" a="1"/>
  <c r="O2429" i="7" s="1"/>
  <c r="L2429" i="7"/>
  <c r="M2429" i="7" s="1" a="1"/>
  <c r="M2429" i="7" s="1"/>
  <c r="J2429" i="7"/>
  <c r="K2429" i="7" s="1" a="1"/>
  <c r="K2429" i="7" s="1"/>
  <c r="H2429" i="7"/>
  <c r="I2429" i="7" s="1" a="1"/>
  <c r="I2429" i="7" s="1"/>
  <c r="F2429" i="7"/>
  <c r="G2429" i="7" s="1" a="1"/>
  <c r="G2429" i="7" s="1"/>
  <c r="D2429" i="7"/>
  <c r="E2429" i="7" s="1" a="1"/>
  <c r="E2429" i="7" s="1"/>
  <c r="B2429" i="7"/>
  <c r="C2429" i="7" s="1" a="1"/>
  <c r="C2429" i="7" s="1"/>
  <c r="N2428" i="7"/>
  <c r="O2428" i="7" s="1" a="1"/>
  <c r="O2428" i="7" s="1"/>
  <c r="L2428" i="7"/>
  <c r="M2428" i="7" s="1" a="1"/>
  <c r="M2428" i="7" s="1"/>
  <c r="J2428" i="7"/>
  <c r="K2428" i="7" s="1" a="1"/>
  <c r="K2428" i="7" s="1"/>
  <c r="H2428" i="7"/>
  <c r="I2428" i="7" s="1" a="1"/>
  <c r="I2428" i="7" s="1"/>
  <c r="F2428" i="7"/>
  <c r="G2428" i="7" s="1" a="1"/>
  <c r="G2428" i="7" s="1"/>
  <c r="D2428" i="7"/>
  <c r="E2428" i="7" s="1" a="1"/>
  <c r="E2428" i="7" s="1"/>
  <c r="B2428" i="7"/>
  <c r="C2428" i="7" s="1" a="1"/>
  <c r="C2428" i="7" s="1"/>
  <c r="N2427" i="7"/>
  <c r="O2427" i="7" s="1" a="1"/>
  <c r="O2427" i="7" s="1"/>
  <c r="L2427" i="7"/>
  <c r="M2427" i="7" s="1" a="1"/>
  <c r="M2427" i="7" s="1"/>
  <c r="J2427" i="7"/>
  <c r="K2427" i="7" s="1" a="1"/>
  <c r="K2427" i="7" s="1"/>
  <c r="H2427" i="7"/>
  <c r="I2427" i="7" s="1" a="1"/>
  <c r="I2427" i="7" s="1"/>
  <c r="F2427" i="7"/>
  <c r="G2427" i="7" s="1" a="1"/>
  <c r="G2427" i="7" s="1"/>
  <c r="D2427" i="7"/>
  <c r="E2427" i="7" s="1" a="1"/>
  <c r="E2427" i="7" s="1"/>
  <c r="B2427" i="7"/>
  <c r="C2427" i="7" s="1" a="1"/>
  <c r="C2427" i="7" s="1"/>
  <c r="N2426" i="7"/>
  <c r="O2426" i="7" s="1" a="1"/>
  <c r="O2426" i="7" s="1"/>
  <c r="L2426" i="7"/>
  <c r="M2426" i="7" s="1" a="1"/>
  <c r="M2426" i="7" s="1"/>
  <c r="J2426" i="7"/>
  <c r="K2426" i="7" s="1" a="1"/>
  <c r="K2426" i="7" s="1"/>
  <c r="H2426" i="7"/>
  <c r="I2426" i="7" s="1" a="1"/>
  <c r="I2426" i="7" s="1"/>
  <c r="F2426" i="7"/>
  <c r="G2426" i="7" s="1" a="1"/>
  <c r="G2426" i="7" s="1"/>
  <c r="D2426" i="7"/>
  <c r="E2426" i="7" s="1" a="1"/>
  <c r="E2426" i="7" s="1"/>
  <c r="B2426" i="7"/>
  <c r="C2426" i="7" s="1" a="1"/>
  <c r="C2426" i="7" s="1"/>
  <c r="N2425" i="7"/>
  <c r="O2425" i="7" s="1" a="1"/>
  <c r="O2425" i="7" s="1"/>
  <c r="L2425" i="7"/>
  <c r="M2425" i="7" s="1" a="1"/>
  <c r="M2425" i="7" s="1"/>
  <c r="J2425" i="7"/>
  <c r="K2425" i="7" s="1" a="1"/>
  <c r="K2425" i="7" s="1"/>
  <c r="H2425" i="7"/>
  <c r="I2425" i="7" s="1" a="1"/>
  <c r="I2425" i="7" s="1"/>
  <c r="F2425" i="7"/>
  <c r="G2425" i="7" s="1" a="1"/>
  <c r="G2425" i="7" s="1"/>
  <c r="D2425" i="7"/>
  <c r="E2425" i="7" s="1" a="1"/>
  <c r="E2425" i="7" s="1"/>
  <c r="B2425" i="7"/>
  <c r="C2425" i="7" s="1" a="1"/>
  <c r="C2425" i="7" s="1"/>
  <c r="N2424" i="7"/>
  <c r="O2424" i="7" s="1" a="1"/>
  <c r="O2424" i="7" s="1"/>
  <c r="L2424" i="7"/>
  <c r="M2424" i="7" s="1" a="1"/>
  <c r="M2424" i="7" s="1"/>
  <c r="J2424" i="7"/>
  <c r="K2424" i="7" s="1" a="1"/>
  <c r="K2424" i="7" s="1"/>
  <c r="H2424" i="7"/>
  <c r="I2424" i="7" s="1" a="1"/>
  <c r="I2424" i="7" s="1"/>
  <c r="F2424" i="7"/>
  <c r="G2424" i="7" s="1" a="1"/>
  <c r="G2424" i="7" s="1"/>
  <c r="D2424" i="7"/>
  <c r="E2424" i="7" s="1" a="1"/>
  <c r="E2424" i="7" s="1"/>
  <c r="B2424" i="7"/>
  <c r="C2424" i="7" s="1" a="1"/>
  <c r="C2424" i="7" s="1"/>
  <c r="N2423" i="7"/>
  <c r="O2423" i="7" s="1" a="1"/>
  <c r="O2423" i="7" s="1"/>
  <c r="L2423" i="7"/>
  <c r="M2423" i="7" s="1" a="1"/>
  <c r="M2423" i="7" s="1"/>
  <c r="J2423" i="7"/>
  <c r="K2423" i="7" s="1" a="1"/>
  <c r="K2423" i="7" s="1"/>
  <c r="H2423" i="7"/>
  <c r="I2423" i="7" s="1" a="1"/>
  <c r="I2423" i="7" s="1"/>
  <c r="F2423" i="7"/>
  <c r="G2423" i="7" s="1" a="1"/>
  <c r="G2423" i="7" s="1"/>
  <c r="D2423" i="7"/>
  <c r="E2423" i="7" s="1" a="1"/>
  <c r="E2423" i="7" s="1"/>
  <c r="B2423" i="7"/>
  <c r="C2423" i="7" s="1" a="1"/>
  <c r="C2423" i="7" s="1"/>
  <c r="N2422" i="7"/>
  <c r="O2422" i="7" s="1" a="1"/>
  <c r="O2422" i="7" s="1"/>
  <c r="L2422" i="7"/>
  <c r="M2422" i="7" s="1" a="1"/>
  <c r="M2422" i="7" s="1"/>
  <c r="J2422" i="7"/>
  <c r="K2422" i="7" s="1" a="1"/>
  <c r="K2422" i="7" s="1"/>
  <c r="H2422" i="7"/>
  <c r="I2422" i="7" s="1" a="1"/>
  <c r="I2422" i="7" s="1"/>
  <c r="F2422" i="7"/>
  <c r="G2422" i="7" s="1" a="1"/>
  <c r="G2422" i="7" s="1"/>
  <c r="D2422" i="7"/>
  <c r="E2422" i="7" s="1" a="1"/>
  <c r="E2422" i="7" s="1"/>
  <c r="B2422" i="7"/>
  <c r="C2422" i="7" s="1" a="1"/>
  <c r="C2422" i="7" s="1"/>
  <c r="N2421" i="7"/>
  <c r="O2421" i="7" s="1" a="1"/>
  <c r="O2421" i="7" s="1"/>
  <c r="L2421" i="7"/>
  <c r="M2421" i="7" s="1" a="1"/>
  <c r="M2421" i="7" s="1"/>
  <c r="J2421" i="7"/>
  <c r="K2421" i="7" s="1" a="1"/>
  <c r="K2421" i="7" s="1"/>
  <c r="H2421" i="7"/>
  <c r="I2421" i="7" s="1" a="1"/>
  <c r="I2421" i="7" s="1"/>
  <c r="F2421" i="7"/>
  <c r="G2421" i="7" s="1" a="1"/>
  <c r="G2421" i="7" s="1"/>
  <c r="D2421" i="7"/>
  <c r="E2421" i="7" s="1" a="1"/>
  <c r="E2421" i="7" s="1"/>
  <c r="B2421" i="7"/>
  <c r="C2421" i="7" s="1" a="1"/>
  <c r="C2421" i="7" s="1"/>
  <c r="N2420" i="7"/>
  <c r="O2420" i="7" s="1" a="1"/>
  <c r="O2420" i="7" s="1"/>
  <c r="L2420" i="7"/>
  <c r="M2420" i="7" s="1" a="1"/>
  <c r="M2420" i="7" s="1"/>
  <c r="J2420" i="7"/>
  <c r="K2420" i="7" s="1" a="1"/>
  <c r="K2420" i="7" s="1"/>
  <c r="H2420" i="7"/>
  <c r="I2420" i="7" s="1" a="1"/>
  <c r="I2420" i="7" s="1"/>
  <c r="F2420" i="7"/>
  <c r="G2420" i="7" s="1" a="1"/>
  <c r="G2420" i="7" s="1"/>
  <c r="D2420" i="7"/>
  <c r="E2420" i="7" s="1" a="1"/>
  <c r="E2420" i="7" s="1"/>
  <c r="B2420" i="7"/>
  <c r="C2420" i="7" s="1" a="1"/>
  <c r="C2420" i="7" s="1"/>
  <c r="N2419" i="7"/>
  <c r="O2419" i="7" s="1" a="1"/>
  <c r="O2419" i="7" s="1"/>
  <c r="L2419" i="7"/>
  <c r="M2419" i="7" s="1" a="1"/>
  <c r="M2419" i="7" s="1"/>
  <c r="J2419" i="7"/>
  <c r="K2419" i="7" s="1" a="1"/>
  <c r="K2419" i="7" s="1"/>
  <c r="H2419" i="7"/>
  <c r="I2419" i="7" s="1" a="1"/>
  <c r="I2419" i="7" s="1"/>
  <c r="F2419" i="7"/>
  <c r="G2419" i="7" s="1" a="1"/>
  <c r="G2419" i="7" s="1"/>
  <c r="D2419" i="7"/>
  <c r="E2419" i="7" s="1" a="1"/>
  <c r="E2419" i="7" s="1"/>
  <c r="B2419" i="7"/>
  <c r="C2419" i="7" s="1" a="1"/>
  <c r="C2419" i="7" s="1"/>
  <c r="N2418" i="7"/>
  <c r="O2418" i="7" s="1" a="1"/>
  <c r="O2418" i="7" s="1"/>
  <c r="L2418" i="7"/>
  <c r="M2418" i="7" s="1" a="1"/>
  <c r="M2418" i="7" s="1"/>
  <c r="J2418" i="7"/>
  <c r="K2418" i="7" s="1" a="1"/>
  <c r="K2418" i="7" s="1"/>
  <c r="H2418" i="7"/>
  <c r="I2418" i="7" s="1" a="1"/>
  <c r="I2418" i="7" s="1"/>
  <c r="F2418" i="7"/>
  <c r="G2418" i="7" s="1" a="1"/>
  <c r="G2418" i="7" s="1"/>
  <c r="D2418" i="7"/>
  <c r="E2418" i="7" s="1" a="1"/>
  <c r="E2418" i="7" s="1"/>
  <c r="B2418" i="7"/>
  <c r="C2418" i="7" s="1" a="1"/>
  <c r="C2418" i="7" s="1"/>
  <c r="N2417" i="7"/>
  <c r="O2417" i="7" s="1" a="1"/>
  <c r="O2417" i="7" s="1"/>
  <c r="L2417" i="7"/>
  <c r="M2417" i="7" s="1" a="1"/>
  <c r="M2417" i="7" s="1"/>
  <c r="J2417" i="7"/>
  <c r="K2417" i="7" s="1" a="1"/>
  <c r="K2417" i="7" s="1"/>
  <c r="H2417" i="7"/>
  <c r="I2417" i="7" s="1" a="1"/>
  <c r="I2417" i="7" s="1"/>
  <c r="F2417" i="7"/>
  <c r="G2417" i="7" s="1" a="1"/>
  <c r="G2417" i="7" s="1"/>
  <c r="D2417" i="7"/>
  <c r="E2417" i="7" s="1" a="1"/>
  <c r="E2417" i="7" s="1"/>
  <c r="B2417" i="7"/>
  <c r="C2417" i="7" s="1" a="1"/>
  <c r="C2417" i="7" s="1"/>
  <c r="N2416" i="7"/>
  <c r="O2416" i="7" s="1" a="1"/>
  <c r="O2416" i="7" s="1"/>
  <c r="L2416" i="7"/>
  <c r="M2416" i="7" s="1" a="1"/>
  <c r="M2416" i="7" s="1"/>
  <c r="J2416" i="7"/>
  <c r="K2416" i="7" s="1" a="1"/>
  <c r="K2416" i="7" s="1"/>
  <c r="H2416" i="7"/>
  <c r="I2416" i="7" s="1" a="1"/>
  <c r="I2416" i="7" s="1"/>
  <c r="F2416" i="7"/>
  <c r="G2416" i="7" s="1" a="1"/>
  <c r="G2416" i="7" s="1"/>
  <c r="D2416" i="7"/>
  <c r="E2416" i="7" s="1" a="1"/>
  <c r="E2416" i="7" s="1"/>
  <c r="B2416" i="7"/>
  <c r="C2416" i="7" s="1" a="1"/>
  <c r="C2416" i="7" s="1"/>
  <c r="N2415" i="7"/>
  <c r="O2415" i="7" s="1" a="1"/>
  <c r="O2415" i="7" s="1"/>
  <c r="L2415" i="7"/>
  <c r="M2415" i="7" s="1" a="1"/>
  <c r="M2415" i="7" s="1"/>
  <c r="J2415" i="7"/>
  <c r="K2415" i="7" s="1" a="1"/>
  <c r="K2415" i="7" s="1"/>
  <c r="H2415" i="7"/>
  <c r="I2415" i="7" s="1" a="1"/>
  <c r="I2415" i="7" s="1"/>
  <c r="F2415" i="7"/>
  <c r="G2415" i="7" s="1" a="1"/>
  <c r="G2415" i="7" s="1"/>
  <c r="D2415" i="7"/>
  <c r="E2415" i="7" s="1" a="1"/>
  <c r="E2415" i="7" s="1"/>
  <c r="B2415" i="7"/>
  <c r="C2415" i="7" s="1" a="1"/>
  <c r="C2415" i="7" s="1"/>
  <c r="N2414" i="7"/>
  <c r="O2414" i="7" s="1" a="1"/>
  <c r="O2414" i="7" s="1"/>
  <c r="L2414" i="7"/>
  <c r="M2414" i="7" s="1" a="1"/>
  <c r="M2414" i="7" s="1"/>
  <c r="J2414" i="7"/>
  <c r="K2414" i="7" s="1" a="1"/>
  <c r="K2414" i="7" s="1"/>
  <c r="H2414" i="7"/>
  <c r="I2414" i="7" s="1" a="1"/>
  <c r="I2414" i="7" s="1"/>
  <c r="F2414" i="7"/>
  <c r="G2414" i="7" s="1" a="1"/>
  <c r="G2414" i="7" s="1"/>
  <c r="D2414" i="7"/>
  <c r="E2414" i="7" s="1" a="1"/>
  <c r="E2414" i="7" s="1"/>
  <c r="B2414" i="7"/>
  <c r="C2414" i="7" s="1" a="1"/>
  <c r="C2414" i="7" s="1"/>
  <c r="N2413" i="7"/>
  <c r="O2413" i="7" s="1" a="1"/>
  <c r="O2413" i="7" s="1"/>
  <c r="L2413" i="7"/>
  <c r="M2413" i="7" s="1" a="1"/>
  <c r="M2413" i="7" s="1"/>
  <c r="J2413" i="7"/>
  <c r="K2413" i="7" s="1" a="1"/>
  <c r="K2413" i="7" s="1"/>
  <c r="H2413" i="7"/>
  <c r="I2413" i="7" s="1" a="1"/>
  <c r="I2413" i="7" s="1"/>
  <c r="F2413" i="7"/>
  <c r="G2413" i="7" s="1" a="1"/>
  <c r="G2413" i="7" s="1"/>
  <c r="D2413" i="7"/>
  <c r="E2413" i="7" s="1" a="1"/>
  <c r="E2413" i="7" s="1"/>
  <c r="B2413" i="7"/>
  <c r="C2413" i="7" s="1" a="1"/>
  <c r="C2413" i="7" s="1"/>
  <c r="N2412" i="7"/>
  <c r="O2412" i="7" s="1" a="1"/>
  <c r="O2412" i="7" s="1"/>
  <c r="L2412" i="7"/>
  <c r="M2412" i="7" s="1" a="1"/>
  <c r="M2412" i="7" s="1"/>
  <c r="J2412" i="7"/>
  <c r="K2412" i="7" s="1" a="1"/>
  <c r="K2412" i="7" s="1"/>
  <c r="H2412" i="7"/>
  <c r="I2412" i="7" s="1" a="1"/>
  <c r="I2412" i="7" s="1"/>
  <c r="F2412" i="7"/>
  <c r="G2412" i="7" s="1" a="1"/>
  <c r="G2412" i="7" s="1"/>
  <c r="D2412" i="7"/>
  <c r="E2412" i="7" s="1" a="1"/>
  <c r="E2412" i="7" s="1"/>
  <c r="B2412" i="7"/>
  <c r="C2412" i="7" s="1" a="1"/>
  <c r="C2412" i="7" s="1"/>
  <c r="N2411" i="7"/>
  <c r="O2411" i="7" s="1" a="1"/>
  <c r="O2411" i="7" s="1"/>
  <c r="L2411" i="7"/>
  <c r="M2411" i="7" s="1" a="1"/>
  <c r="M2411" i="7" s="1"/>
  <c r="J2411" i="7"/>
  <c r="K2411" i="7" s="1" a="1"/>
  <c r="K2411" i="7" s="1"/>
  <c r="H2411" i="7"/>
  <c r="I2411" i="7" s="1" a="1"/>
  <c r="I2411" i="7" s="1"/>
  <c r="F2411" i="7"/>
  <c r="G2411" i="7" s="1" a="1"/>
  <c r="G2411" i="7" s="1"/>
  <c r="D2411" i="7"/>
  <c r="E2411" i="7" s="1" a="1"/>
  <c r="E2411" i="7" s="1"/>
  <c r="B2411" i="7"/>
  <c r="C2411" i="7" s="1" a="1"/>
  <c r="C2411" i="7" s="1"/>
  <c r="N2410" i="7"/>
  <c r="O2410" i="7" s="1" a="1"/>
  <c r="O2410" i="7" s="1"/>
  <c r="L2410" i="7"/>
  <c r="M2410" i="7" s="1" a="1"/>
  <c r="M2410" i="7" s="1"/>
  <c r="J2410" i="7"/>
  <c r="K2410" i="7" s="1" a="1"/>
  <c r="K2410" i="7" s="1"/>
  <c r="H2410" i="7"/>
  <c r="I2410" i="7" s="1" a="1"/>
  <c r="I2410" i="7" s="1"/>
  <c r="F2410" i="7"/>
  <c r="G2410" i="7" s="1" a="1"/>
  <c r="G2410" i="7" s="1"/>
  <c r="D2410" i="7"/>
  <c r="E2410" i="7" s="1" a="1"/>
  <c r="E2410" i="7" s="1"/>
  <c r="B2410" i="7"/>
  <c r="C2410" i="7" s="1" a="1"/>
  <c r="C2410" i="7" s="1"/>
  <c r="N2409" i="7"/>
  <c r="O2409" i="7" s="1" a="1"/>
  <c r="O2409" i="7" s="1"/>
  <c r="L2409" i="7"/>
  <c r="M2409" i="7" s="1" a="1"/>
  <c r="M2409" i="7" s="1"/>
  <c r="J2409" i="7"/>
  <c r="K2409" i="7" s="1" a="1"/>
  <c r="K2409" i="7" s="1"/>
  <c r="H2409" i="7"/>
  <c r="I2409" i="7" s="1" a="1"/>
  <c r="I2409" i="7" s="1"/>
  <c r="F2409" i="7"/>
  <c r="G2409" i="7" s="1" a="1"/>
  <c r="G2409" i="7" s="1"/>
  <c r="D2409" i="7"/>
  <c r="E2409" i="7" s="1" a="1"/>
  <c r="E2409" i="7" s="1"/>
  <c r="B2409" i="7"/>
  <c r="C2409" i="7" s="1" a="1"/>
  <c r="C2409" i="7" s="1"/>
  <c r="N2408" i="7"/>
  <c r="O2408" i="7" s="1" a="1"/>
  <c r="O2408" i="7" s="1"/>
  <c r="L2408" i="7"/>
  <c r="M2408" i="7" s="1" a="1"/>
  <c r="M2408" i="7" s="1"/>
  <c r="J2408" i="7"/>
  <c r="K2408" i="7" s="1" a="1"/>
  <c r="K2408" i="7" s="1"/>
  <c r="H2408" i="7"/>
  <c r="I2408" i="7" s="1" a="1"/>
  <c r="I2408" i="7" s="1"/>
  <c r="F2408" i="7"/>
  <c r="G2408" i="7" s="1" a="1"/>
  <c r="G2408" i="7" s="1"/>
  <c r="D2408" i="7"/>
  <c r="E2408" i="7" s="1" a="1"/>
  <c r="E2408" i="7" s="1"/>
  <c r="B2408" i="7"/>
  <c r="C2408" i="7" s="1" a="1"/>
  <c r="C2408" i="7" s="1"/>
  <c r="N2407" i="7"/>
  <c r="O2407" i="7" s="1" a="1"/>
  <c r="O2407" i="7" s="1"/>
  <c r="L2407" i="7"/>
  <c r="M2407" i="7" s="1" a="1"/>
  <c r="M2407" i="7" s="1"/>
  <c r="J2407" i="7"/>
  <c r="K2407" i="7" s="1" a="1"/>
  <c r="K2407" i="7" s="1"/>
  <c r="H2407" i="7"/>
  <c r="I2407" i="7" s="1" a="1"/>
  <c r="I2407" i="7" s="1"/>
  <c r="F2407" i="7"/>
  <c r="G2407" i="7" s="1" a="1"/>
  <c r="G2407" i="7" s="1"/>
  <c r="D2407" i="7"/>
  <c r="E2407" i="7" s="1" a="1"/>
  <c r="E2407" i="7" s="1"/>
  <c r="B2407" i="7"/>
  <c r="C2407" i="7" s="1" a="1"/>
  <c r="C2407" i="7" s="1"/>
  <c r="N2406" i="7"/>
  <c r="O2406" i="7" s="1" a="1"/>
  <c r="O2406" i="7" s="1"/>
  <c r="L2406" i="7"/>
  <c r="M2406" i="7" s="1" a="1"/>
  <c r="M2406" i="7" s="1"/>
  <c r="J2406" i="7"/>
  <c r="K2406" i="7" s="1" a="1"/>
  <c r="K2406" i="7" s="1"/>
  <c r="H2406" i="7"/>
  <c r="I2406" i="7" s="1" a="1"/>
  <c r="I2406" i="7" s="1"/>
  <c r="F2406" i="7"/>
  <c r="G2406" i="7" s="1" a="1"/>
  <c r="G2406" i="7" s="1"/>
  <c r="D2406" i="7"/>
  <c r="E2406" i="7" s="1" a="1"/>
  <c r="E2406" i="7" s="1"/>
  <c r="B2406" i="7"/>
  <c r="C2406" i="7" s="1" a="1"/>
  <c r="C2406" i="7" s="1"/>
  <c r="N2405" i="7"/>
  <c r="O2405" i="7" s="1" a="1"/>
  <c r="O2405" i="7" s="1"/>
  <c r="L2405" i="7"/>
  <c r="M2405" i="7" s="1" a="1"/>
  <c r="M2405" i="7" s="1"/>
  <c r="J2405" i="7"/>
  <c r="K2405" i="7" s="1" a="1"/>
  <c r="K2405" i="7" s="1"/>
  <c r="H2405" i="7"/>
  <c r="I2405" i="7" s="1" a="1"/>
  <c r="I2405" i="7" s="1"/>
  <c r="F2405" i="7"/>
  <c r="G2405" i="7" s="1" a="1"/>
  <c r="G2405" i="7" s="1"/>
  <c r="D2405" i="7"/>
  <c r="E2405" i="7" s="1" a="1"/>
  <c r="E2405" i="7" s="1"/>
  <c r="B2405" i="7"/>
  <c r="C2405" i="7" s="1" a="1"/>
  <c r="C2405" i="7" s="1"/>
  <c r="N2404" i="7"/>
  <c r="O2404" i="7" s="1" a="1"/>
  <c r="O2404" i="7" s="1"/>
  <c r="L2404" i="7"/>
  <c r="M2404" i="7" s="1" a="1"/>
  <c r="M2404" i="7" s="1"/>
  <c r="J2404" i="7"/>
  <c r="K2404" i="7" s="1" a="1"/>
  <c r="K2404" i="7" s="1"/>
  <c r="H2404" i="7"/>
  <c r="I2404" i="7" s="1" a="1"/>
  <c r="I2404" i="7" s="1"/>
  <c r="F2404" i="7"/>
  <c r="G2404" i="7" s="1" a="1"/>
  <c r="G2404" i="7" s="1"/>
  <c r="D2404" i="7"/>
  <c r="E2404" i="7" s="1" a="1"/>
  <c r="E2404" i="7" s="1"/>
  <c r="B2404" i="7"/>
  <c r="C2404" i="7" s="1" a="1"/>
  <c r="C2404" i="7" s="1"/>
  <c r="N2403" i="7"/>
  <c r="O2403" i="7" s="1" a="1"/>
  <c r="O2403" i="7" s="1"/>
  <c r="L2403" i="7"/>
  <c r="M2403" i="7" s="1" a="1"/>
  <c r="M2403" i="7" s="1"/>
  <c r="J2403" i="7"/>
  <c r="K2403" i="7" s="1" a="1"/>
  <c r="K2403" i="7" s="1"/>
  <c r="H2403" i="7"/>
  <c r="I2403" i="7" s="1" a="1"/>
  <c r="I2403" i="7" s="1"/>
  <c r="F2403" i="7"/>
  <c r="G2403" i="7" s="1" a="1"/>
  <c r="G2403" i="7" s="1"/>
  <c r="D2403" i="7"/>
  <c r="E2403" i="7" s="1" a="1"/>
  <c r="E2403" i="7" s="1"/>
  <c r="B2403" i="7"/>
  <c r="C2403" i="7" s="1" a="1"/>
  <c r="C2403" i="7" s="1"/>
  <c r="N2402" i="7"/>
  <c r="O2402" i="7" s="1" a="1"/>
  <c r="O2402" i="7" s="1"/>
  <c r="L2402" i="7"/>
  <c r="M2402" i="7" s="1" a="1"/>
  <c r="M2402" i="7" s="1"/>
  <c r="J2402" i="7"/>
  <c r="K2402" i="7" s="1" a="1"/>
  <c r="K2402" i="7" s="1"/>
  <c r="H2402" i="7"/>
  <c r="I2402" i="7" s="1" a="1"/>
  <c r="I2402" i="7" s="1"/>
  <c r="F2402" i="7"/>
  <c r="G2402" i="7" s="1" a="1"/>
  <c r="G2402" i="7" s="1"/>
  <c r="D2402" i="7"/>
  <c r="E2402" i="7" s="1" a="1"/>
  <c r="E2402" i="7" s="1"/>
  <c r="B2402" i="7"/>
  <c r="C2402" i="7" s="1" a="1"/>
  <c r="C2402" i="7" s="1"/>
  <c r="N2401" i="7"/>
  <c r="O2401" i="7" s="1" a="1"/>
  <c r="O2401" i="7" s="1"/>
  <c r="L2401" i="7"/>
  <c r="M2401" i="7" s="1" a="1"/>
  <c r="M2401" i="7" s="1"/>
  <c r="J2401" i="7"/>
  <c r="K2401" i="7" s="1" a="1"/>
  <c r="K2401" i="7" s="1"/>
  <c r="H2401" i="7"/>
  <c r="I2401" i="7" s="1" a="1"/>
  <c r="I2401" i="7" s="1"/>
  <c r="F2401" i="7"/>
  <c r="G2401" i="7" s="1" a="1"/>
  <c r="G2401" i="7" s="1"/>
  <c r="D2401" i="7"/>
  <c r="E2401" i="7" s="1" a="1"/>
  <c r="E2401" i="7" s="1"/>
  <c r="B2401" i="7"/>
  <c r="C2401" i="7" s="1" a="1"/>
  <c r="C2401" i="7" s="1"/>
  <c r="N2400" i="7"/>
  <c r="O2400" i="7" s="1" a="1"/>
  <c r="O2400" i="7" s="1"/>
  <c r="L2400" i="7"/>
  <c r="M2400" i="7" s="1" a="1"/>
  <c r="M2400" i="7" s="1"/>
  <c r="J2400" i="7"/>
  <c r="K2400" i="7" s="1" a="1"/>
  <c r="K2400" i="7" s="1"/>
  <c r="H2400" i="7"/>
  <c r="I2400" i="7" s="1" a="1"/>
  <c r="I2400" i="7" s="1"/>
  <c r="F2400" i="7"/>
  <c r="G2400" i="7" s="1" a="1"/>
  <c r="G2400" i="7" s="1"/>
  <c r="D2400" i="7"/>
  <c r="E2400" i="7" s="1" a="1"/>
  <c r="E2400" i="7" s="1"/>
  <c r="B2400" i="7"/>
  <c r="C2400" i="7" s="1" a="1"/>
  <c r="C2400" i="7" s="1"/>
  <c r="N2399" i="7"/>
  <c r="O2399" i="7" s="1" a="1"/>
  <c r="O2399" i="7" s="1"/>
  <c r="L2399" i="7"/>
  <c r="M2399" i="7" s="1" a="1"/>
  <c r="M2399" i="7" s="1"/>
  <c r="J2399" i="7"/>
  <c r="K2399" i="7" s="1" a="1"/>
  <c r="K2399" i="7" s="1"/>
  <c r="H2399" i="7"/>
  <c r="I2399" i="7" s="1" a="1"/>
  <c r="I2399" i="7" s="1"/>
  <c r="F2399" i="7"/>
  <c r="G2399" i="7" s="1" a="1"/>
  <c r="G2399" i="7" s="1"/>
  <c r="D2399" i="7"/>
  <c r="E2399" i="7" s="1" a="1"/>
  <c r="E2399" i="7" s="1"/>
  <c r="B2399" i="7"/>
  <c r="C2399" i="7" s="1" a="1"/>
  <c r="C2399" i="7" s="1"/>
  <c r="N2398" i="7"/>
  <c r="O2398" i="7" s="1" a="1"/>
  <c r="O2398" i="7" s="1"/>
  <c r="L2398" i="7"/>
  <c r="M2398" i="7" s="1" a="1"/>
  <c r="M2398" i="7" s="1"/>
  <c r="J2398" i="7"/>
  <c r="K2398" i="7" s="1" a="1"/>
  <c r="K2398" i="7" s="1"/>
  <c r="H2398" i="7"/>
  <c r="I2398" i="7" s="1" a="1"/>
  <c r="I2398" i="7" s="1"/>
  <c r="F2398" i="7"/>
  <c r="G2398" i="7" s="1" a="1"/>
  <c r="G2398" i="7" s="1"/>
  <c r="D2398" i="7"/>
  <c r="E2398" i="7" s="1" a="1"/>
  <c r="E2398" i="7" s="1"/>
  <c r="B2398" i="7"/>
  <c r="C2398" i="7" s="1" a="1"/>
  <c r="C2398" i="7" s="1"/>
  <c r="N2397" i="7"/>
  <c r="O2397" i="7" s="1" a="1"/>
  <c r="O2397" i="7" s="1"/>
  <c r="L2397" i="7"/>
  <c r="M2397" i="7" s="1" a="1"/>
  <c r="M2397" i="7" s="1"/>
  <c r="J2397" i="7"/>
  <c r="K2397" i="7" s="1" a="1"/>
  <c r="K2397" i="7" s="1"/>
  <c r="H2397" i="7"/>
  <c r="I2397" i="7" s="1" a="1"/>
  <c r="I2397" i="7" s="1"/>
  <c r="F2397" i="7"/>
  <c r="G2397" i="7" s="1" a="1"/>
  <c r="G2397" i="7" s="1"/>
  <c r="D2397" i="7"/>
  <c r="E2397" i="7" s="1" a="1"/>
  <c r="E2397" i="7" s="1"/>
  <c r="B2397" i="7"/>
  <c r="C2397" i="7" s="1" a="1"/>
  <c r="C2397" i="7" s="1"/>
  <c r="N2396" i="7"/>
  <c r="O2396" i="7" s="1" a="1"/>
  <c r="O2396" i="7" s="1"/>
  <c r="L2396" i="7"/>
  <c r="M2396" i="7" s="1" a="1"/>
  <c r="M2396" i="7" s="1"/>
  <c r="J2396" i="7"/>
  <c r="K2396" i="7" s="1" a="1"/>
  <c r="K2396" i="7" s="1"/>
  <c r="H2396" i="7"/>
  <c r="I2396" i="7" s="1" a="1"/>
  <c r="I2396" i="7" s="1"/>
  <c r="F2396" i="7"/>
  <c r="G2396" i="7" s="1" a="1"/>
  <c r="G2396" i="7" s="1"/>
  <c r="D2396" i="7"/>
  <c r="E2396" i="7" s="1" a="1"/>
  <c r="E2396" i="7" s="1"/>
  <c r="B2396" i="7"/>
  <c r="C2396" i="7" s="1" a="1"/>
  <c r="C2396" i="7" s="1"/>
  <c r="N2395" i="7"/>
  <c r="O2395" i="7" s="1" a="1"/>
  <c r="O2395" i="7" s="1"/>
  <c r="L2395" i="7"/>
  <c r="M2395" i="7" s="1" a="1"/>
  <c r="M2395" i="7" s="1"/>
  <c r="J2395" i="7"/>
  <c r="K2395" i="7" s="1" a="1"/>
  <c r="K2395" i="7" s="1"/>
  <c r="H2395" i="7"/>
  <c r="I2395" i="7" s="1" a="1"/>
  <c r="I2395" i="7" s="1"/>
  <c r="F2395" i="7"/>
  <c r="G2395" i="7" s="1" a="1"/>
  <c r="G2395" i="7" s="1"/>
  <c r="D2395" i="7"/>
  <c r="E2395" i="7" s="1" a="1"/>
  <c r="E2395" i="7" s="1"/>
  <c r="B2395" i="7"/>
  <c r="C2395" i="7" s="1" a="1"/>
  <c r="C2395" i="7" s="1"/>
  <c r="N2394" i="7"/>
  <c r="O2394" i="7" s="1" a="1"/>
  <c r="O2394" i="7" s="1"/>
  <c r="L2394" i="7"/>
  <c r="M2394" i="7" s="1" a="1"/>
  <c r="M2394" i="7" s="1"/>
  <c r="J2394" i="7"/>
  <c r="K2394" i="7" s="1" a="1"/>
  <c r="K2394" i="7" s="1"/>
  <c r="H2394" i="7"/>
  <c r="I2394" i="7" s="1" a="1"/>
  <c r="I2394" i="7" s="1"/>
  <c r="F2394" i="7"/>
  <c r="G2394" i="7" s="1" a="1"/>
  <c r="G2394" i="7" s="1"/>
  <c r="D2394" i="7"/>
  <c r="E2394" i="7" s="1" a="1"/>
  <c r="E2394" i="7" s="1"/>
  <c r="B2394" i="7"/>
  <c r="C2394" i="7" s="1" a="1"/>
  <c r="C2394" i="7" s="1"/>
  <c r="N2393" i="7"/>
  <c r="O2393" i="7" s="1" a="1"/>
  <c r="O2393" i="7" s="1"/>
  <c r="L2393" i="7"/>
  <c r="M2393" i="7" s="1" a="1"/>
  <c r="M2393" i="7" s="1"/>
  <c r="J2393" i="7"/>
  <c r="K2393" i="7" s="1" a="1"/>
  <c r="K2393" i="7" s="1"/>
  <c r="H2393" i="7"/>
  <c r="I2393" i="7" s="1" a="1"/>
  <c r="I2393" i="7" s="1"/>
  <c r="F2393" i="7"/>
  <c r="G2393" i="7" s="1" a="1"/>
  <c r="G2393" i="7" s="1"/>
  <c r="D2393" i="7"/>
  <c r="E2393" i="7" s="1" a="1"/>
  <c r="E2393" i="7" s="1"/>
  <c r="B2393" i="7"/>
  <c r="C2393" i="7" s="1" a="1"/>
  <c r="C2393" i="7" s="1"/>
  <c r="N2392" i="7"/>
  <c r="O2392" i="7" s="1" a="1"/>
  <c r="O2392" i="7" s="1"/>
  <c r="L2392" i="7"/>
  <c r="M2392" i="7" s="1" a="1"/>
  <c r="M2392" i="7" s="1"/>
  <c r="J2392" i="7"/>
  <c r="K2392" i="7" s="1" a="1"/>
  <c r="K2392" i="7" s="1"/>
  <c r="H2392" i="7"/>
  <c r="I2392" i="7" s="1" a="1"/>
  <c r="I2392" i="7" s="1"/>
  <c r="F2392" i="7"/>
  <c r="G2392" i="7" s="1" a="1"/>
  <c r="G2392" i="7" s="1"/>
  <c r="D2392" i="7"/>
  <c r="E2392" i="7" s="1" a="1"/>
  <c r="E2392" i="7" s="1"/>
  <c r="B2392" i="7"/>
  <c r="C2392" i="7" s="1" a="1"/>
  <c r="C2392" i="7" s="1"/>
  <c r="N2391" i="7"/>
  <c r="O2391" i="7" s="1" a="1"/>
  <c r="O2391" i="7" s="1"/>
  <c r="L2391" i="7"/>
  <c r="M2391" i="7" s="1" a="1"/>
  <c r="M2391" i="7" s="1"/>
  <c r="J2391" i="7"/>
  <c r="K2391" i="7" s="1" a="1"/>
  <c r="K2391" i="7" s="1"/>
  <c r="H2391" i="7"/>
  <c r="I2391" i="7" s="1" a="1"/>
  <c r="I2391" i="7" s="1"/>
  <c r="F2391" i="7"/>
  <c r="G2391" i="7" s="1" a="1"/>
  <c r="G2391" i="7" s="1"/>
  <c r="D2391" i="7"/>
  <c r="E2391" i="7" s="1" a="1"/>
  <c r="E2391" i="7" s="1"/>
  <c r="B2391" i="7"/>
  <c r="C2391" i="7" s="1" a="1"/>
  <c r="C2391" i="7" s="1"/>
  <c r="N2390" i="7"/>
  <c r="O2390" i="7" s="1" a="1"/>
  <c r="O2390" i="7" s="1"/>
  <c r="L2390" i="7"/>
  <c r="M2390" i="7" s="1" a="1"/>
  <c r="M2390" i="7" s="1"/>
  <c r="J2390" i="7"/>
  <c r="K2390" i="7" s="1" a="1"/>
  <c r="K2390" i="7" s="1"/>
  <c r="H2390" i="7"/>
  <c r="I2390" i="7" s="1" a="1"/>
  <c r="I2390" i="7" s="1"/>
  <c r="F2390" i="7"/>
  <c r="G2390" i="7" s="1" a="1"/>
  <c r="G2390" i="7" s="1"/>
  <c r="D2390" i="7"/>
  <c r="E2390" i="7" s="1" a="1"/>
  <c r="E2390" i="7" s="1"/>
  <c r="B2390" i="7"/>
  <c r="C2390" i="7" s="1" a="1"/>
  <c r="C2390" i="7" s="1"/>
  <c r="N2389" i="7"/>
  <c r="O2389" i="7" s="1" a="1"/>
  <c r="O2389" i="7" s="1"/>
  <c r="L2389" i="7"/>
  <c r="M2389" i="7" s="1" a="1"/>
  <c r="M2389" i="7" s="1"/>
  <c r="J2389" i="7"/>
  <c r="K2389" i="7" s="1" a="1"/>
  <c r="K2389" i="7" s="1"/>
  <c r="H2389" i="7"/>
  <c r="I2389" i="7" s="1" a="1"/>
  <c r="I2389" i="7" s="1"/>
  <c r="F2389" i="7"/>
  <c r="G2389" i="7" s="1" a="1"/>
  <c r="G2389" i="7" s="1"/>
  <c r="D2389" i="7"/>
  <c r="E2389" i="7" s="1" a="1"/>
  <c r="E2389" i="7" s="1"/>
  <c r="B2389" i="7"/>
  <c r="C2389" i="7" s="1" a="1"/>
  <c r="C2389" i="7" s="1"/>
  <c r="N2388" i="7"/>
  <c r="O2388" i="7" s="1" a="1"/>
  <c r="O2388" i="7" s="1"/>
  <c r="L2388" i="7"/>
  <c r="M2388" i="7" s="1" a="1"/>
  <c r="M2388" i="7" s="1"/>
  <c r="J2388" i="7"/>
  <c r="K2388" i="7" s="1" a="1"/>
  <c r="K2388" i="7" s="1"/>
  <c r="H2388" i="7"/>
  <c r="I2388" i="7" s="1" a="1"/>
  <c r="I2388" i="7" s="1"/>
  <c r="F2388" i="7"/>
  <c r="G2388" i="7" s="1" a="1"/>
  <c r="G2388" i="7" s="1"/>
  <c r="D2388" i="7"/>
  <c r="E2388" i="7" s="1" a="1"/>
  <c r="E2388" i="7" s="1"/>
  <c r="B2388" i="7"/>
  <c r="C2388" i="7" s="1" a="1"/>
  <c r="C2388" i="7" s="1"/>
  <c r="N2387" i="7"/>
  <c r="O2387" i="7" s="1" a="1"/>
  <c r="O2387" i="7" s="1"/>
  <c r="L2387" i="7"/>
  <c r="M2387" i="7" s="1" a="1"/>
  <c r="M2387" i="7" s="1"/>
  <c r="J2387" i="7"/>
  <c r="K2387" i="7" s="1" a="1"/>
  <c r="K2387" i="7" s="1"/>
  <c r="H2387" i="7"/>
  <c r="I2387" i="7" s="1" a="1"/>
  <c r="I2387" i="7" s="1"/>
  <c r="F2387" i="7"/>
  <c r="G2387" i="7" s="1" a="1"/>
  <c r="G2387" i="7" s="1"/>
  <c r="D2387" i="7"/>
  <c r="E2387" i="7" s="1" a="1"/>
  <c r="E2387" i="7" s="1"/>
  <c r="B2387" i="7"/>
  <c r="C2387" i="7" s="1" a="1"/>
  <c r="C2387" i="7" s="1"/>
  <c r="N2386" i="7"/>
  <c r="O2386" i="7" s="1" a="1"/>
  <c r="O2386" i="7" s="1"/>
  <c r="L2386" i="7"/>
  <c r="M2386" i="7" s="1" a="1"/>
  <c r="M2386" i="7" s="1"/>
  <c r="J2386" i="7"/>
  <c r="K2386" i="7" s="1" a="1"/>
  <c r="K2386" i="7" s="1"/>
  <c r="H2386" i="7"/>
  <c r="I2386" i="7" s="1" a="1"/>
  <c r="I2386" i="7" s="1"/>
  <c r="F2386" i="7"/>
  <c r="G2386" i="7" s="1" a="1"/>
  <c r="G2386" i="7" s="1"/>
  <c r="D2386" i="7"/>
  <c r="E2386" i="7" s="1" a="1"/>
  <c r="E2386" i="7" s="1"/>
  <c r="B2386" i="7"/>
  <c r="C2386" i="7" s="1" a="1"/>
  <c r="C2386" i="7" s="1"/>
  <c r="N2385" i="7"/>
  <c r="O2385" i="7" s="1" a="1"/>
  <c r="O2385" i="7" s="1"/>
  <c r="L2385" i="7"/>
  <c r="M2385" i="7" s="1" a="1"/>
  <c r="M2385" i="7" s="1"/>
  <c r="J2385" i="7"/>
  <c r="K2385" i="7" s="1" a="1"/>
  <c r="K2385" i="7" s="1"/>
  <c r="H2385" i="7"/>
  <c r="I2385" i="7" s="1" a="1"/>
  <c r="I2385" i="7" s="1"/>
  <c r="F2385" i="7"/>
  <c r="G2385" i="7" s="1" a="1"/>
  <c r="G2385" i="7" s="1"/>
  <c r="D2385" i="7"/>
  <c r="E2385" i="7" s="1" a="1"/>
  <c r="E2385" i="7" s="1"/>
  <c r="B2385" i="7"/>
  <c r="C2385" i="7" s="1" a="1"/>
  <c r="C2385" i="7" s="1"/>
  <c r="N2384" i="7"/>
  <c r="O2384" i="7" s="1" a="1"/>
  <c r="O2384" i="7" s="1"/>
  <c r="L2384" i="7"/>
  <c r="M2384" i="7" s="1" a="1"/>
  <c r="M2384" i="7" s="1"/>
  <c r="J2384" i="7"/>
  <c r="K2384" i="7" s="1" a="1"/>
  <c r="K2384" i="7" s="1"/>
  <c r="H2384" i="7"/>
  <c r="I2384" i="7" s="1" a="1"/>
  <c r="I2384" i="7" s="1"/>
  <c r="F2384" i="7"/>
  <c r="G2384" i="7" s="1" a="1"/>
  <c r="G2384" i="7" s="1"/>
  <c r="D2384" i="7"/>
  <c r="E2384" i="7" s="1" a="1"/>
  <c r="E2384" i="7" s="1"/>
  <c r="B2384" i="7"/>
  <c r="C2384" i="7" s="1" a="1"/>
  <c r="C2384" i="7" s="1"/>
  <c r="N2383" i="7"/>
  <c r="O2383" i="7" s="1" a="1"/>
  <c r="O2383" i="7" s="1"/>
  <c r="L2383" i="7"/>
  <c r="M2383" i="7" s="1" a="1"/>
  <c r="M2383" i="7" s="1"/>
  <c r="J2383" i="7"/>
  <c r="K2383" i="7" s="1" a="1"/>
  <c r="K2383" i="7" s="1"/>
  <c r="H2383" i="7"/>
  <c r="I2383" i="7" s="1" a="1"/>
  <c r="I2383" i="7" s="1"/>
  <c r="F2383" i="7"/>
  <c r="G2383" i="7" s="1" a="1"/>
  <c r="G2383" i="7" s="1"/>
  <c r="D2383" i="7"/>
  <c r="E2383" i="7" s="1" a="1"/>
  <c r="E2383" i="7" s="1"/>
  <c r="B2383" i="7"/>
  <c r="C2383" i="7" s="1" a="1"/>
  <c r="C2383" i="7" s="1"/>
  <c r="N2382" i="7"/>
  <c r="O2382" i="7" s="1" a="1"/>
  <c r="O2382" i="7" s="1"/>
  <c r="L2382" i="7"/>
  <c r="M2382" i="7" s="1" a="1"/>
  <c r="M2382" i="7" s="1"/>
  <c r="J2382" i="7"/>
  <c r="K2382" i="7" s="1" a="1"/>
  <c r="K2382" i="7" s="1"/>
  <c r="H2382" i="7"/>
  <c r="I2382" i="7" s="1" a="1"/>
  <c r="I2382" i="7" s="1"/>
  <c r="F2382" i="7"/>
  <c r="G2382" i="7" s="1" a="1"/>
  <c r="G2382" i="7" s="1"/>
  <c r="D2382" i="7"/>
  <c r="E2382" i="7" s="1" a="1"/>
  <c r="E2382" i="7" s="1"/>
  <c r="B2382" i="7"/>
  <c r="C2382" i="7" s="1" a="1"/>
  <c r="C2382" i="7" s="1"/>
  <c r="N2381" i="7"/>
  <c r="O2381" i="7" s="1" a="1"/>
  <c r="O2381" i="7" s="1"/>
  <c r="L2381" i="7"/>
  <c r="M2381" i="7" s="1" a="1"/>
  <c r="M2381" i="7" s="1"/>
  <c r="J2381" i="7"/>
  <c r="K2381" i="7" s="1" a="1"/>
  <c r="K2381" i="7" s="1"/>
  <c r="H2381" i="7"/>
  <c r="I2381" i="7" s="1" a="1"/>
  <c r="I2381" i="7" s="1"/>
  <c r="F2381" i="7"/>
  <c r="G2381" i="7" s="1" a="1"/>
  <c r="G2381" i="7" s="1"/>
  <c r="D2381" i="7"/>
  <c r="E2381" i="7" s="1" a="1"/>
  <c r="E2381" i="7" s="1"/>
  <c r="B2381" i="7"/>
  <c r="C2381" i="7" s="1" a="1"/>
  <c r="C2381" i="7" s="1"/>
  <c r="N2380" i="7"/>
  <c r="O2380" i="7" s="1" a="1"/>
  <c r="O2380" i="7" s="1"/>
  <c r="L2380" i="7"/>
  <c r="M2380" i="7" s="1" a="1"/>
  <c r="M2380" i="7" s="1"/>
  <c r="J2380" i="7"/>
  <c r="K2380" i="7" s="1" a="1"/>
  <c r="K2380" i="7" s="1"/>
  <c r="H2380" i="7"/>
  <c r="I2380" i="7" s="1" a="1"/>
  <c r="I2380" i="7" s="1"/>
  <c r="F2380" i="7"/>
  <c r="G2380" i="7" s="1" a="1"/>
  <c r="G2380" i="7" s="1"/>
  <c r="D2380" i="7"/>
  <c r="E2380" i="7" s="1" a="1"/>
  <c r="E2380" i="7" s="1"/>
  <c r="B2380" i="7"/>
  <c r="C2380" i="7" s="1" a="1"/>
  <c r="C2380" i="7" s="1"/>
  <c r="N2379" i="7"/>
  <c r="O2379" i="7" s="1" a="1"/>
  <c r="O2379" i="7" s="1"/>
  <c r="L2379" i="7"/>
  <c r="M2379" i="7" s="1" a="1"/>
  <c r="M2379" i="7" s="1"/>
  <c r="J2379" i="7"/>
  <c r="K2379" i="7" s="1" a="1"/>
  <c r="K2379" i="7" s="1"/>
  <c r="H2379" i="7"/>
  <c r="I2379" i="7" s="1" a="1"/>
  <c r="I2379" i="7" s="1"/>
  <c r="F2379" i="7"/>
  <c r="G2379" i="7" s="1" a="1"/>
  <c r="G2379" i="7" s="1"/>
  <c r="D2379" i="7"/>
  <c r="E2379" i="7" s="1" a="1"/>
  <c r="E2379" i="7" s="1"/>
  <c r="B2379" i="7"/>
  <c r="C2379" i="7" s="1" a="1"/>
  <c r="C2379" i="7" s="1"/>
  <c r="N2378" i="7"/>
  <c r="O2378" i="7" s="1" a="1"/>
  <c r="O2378" i="7" s="1"/>
  <c r="L2378" i="7"/>
  <c r="M2378" i="7" s="1" a="1"/>
  <c r="M2378" i="7" s="1"/>
  <c r="J2378" i="7"/>
  <c r="K2378" i="7" s="1" a="1"/>
  <c r="K2378" i="7" s="1"/>
  <c r="H2378" i="7"/>
  <c r="I2378" i="7" s="1" a="1"/>
  <c r="I2378" i="7" s="1"/>
  <c r="F2378" i="7"/>
  <c r="G2378" i="7" s="1" a="1"/>
  <c r="G2378" i="7" s="1"/>
  <c r="D2378" i="7"/>
  <c r="E2378" i="7" s="1" a="1"/>
  <c r="E2378" i="7" s="1"/>
  <c r="B2378" i="7"/>
  <c r="C2378" i="7" s="1" a="1"/>
  <c r="C2378" i="7" s="1"/>
  <c r="N2377" i="7"/>
  <c r="O2377" i="7" s="1" a="1"/>
  <c r="O2377" i="7" s="1"/>
  <c r="L2377" i="7"/>
  <c r="M2377" i="7" s="1" a="1"/>
  <c r="M2377" i="7" s="1"/>
  <c r="J2377" i="7"/>
  <c r="K2377" i="7" s="1" a="1"/>
  <c r="K2377" i="7" s="1"/>
  <c r="H2377" i="7"/>
  <c r="I2377" i="7" s="1" a="1"/>
  <c r="I2377" i="7" s="1"/>
  <c r="F2377" i="7"/>
  <c r="G2377" i="7" s="1" a="1"/>
  <c r="G2377" i="7" s="1"/>
  <c r="D2377" i="7"/>
  <c r="E2377" i="7" s="1" a="1"/>
  <c r="E2377" i="7" s="1"/>
  <c r="B2377" i="7"/>
  <c r="C2377" i="7" s="1" a="1"/>
  <c r="C2377" i="7" s="1"/>
  <c r="N2376" i="7"/>
  <c r="O2376" i="7" s="1" a="1"/>
  <c r="O2376" i="7" s="1"/>
  <c r="L2376" i="7"/>
  <c r="M2376" i="7" s="1" a="1"/>
  <c r="M2376" i="7" s="1"/>
  <c r="J2376" i="7"/>
  <c r="K2376" i="7" s="1" a="1"/>
  <c r="K2376" i="7" s="1"/>
  <c r="H2376" i="7"/>
  <c r="I2376" i="7" s="1" a="1"/>
  <c r="I2376" i="7" s="1"/>
  <c r="F2376" i="7"/>
  <c r="G2376" i="7" s="1" a="1"/>
  <c r="G2376" i="7" s="1"/>
  <c r="D2376" i="7"/>
  <c r="E2376" i="7" s="1" a="1"/>
  <c r="E2376" i="7" s="1"/>
  <c r="B2376" i="7"/>
  <c r="C2376" i="7" s="1" a="1"/>
  <c r="C2376" i="7" s="1"/>
  <c r="N2375" i="7"/>
  <c r="O2375" i="7" s="1" a="1"/>
  <c r="O2375" i="7" s="1"/>
  <c r="L2375" i="7"/>
  <c r="M2375" i="7" s="1" a="1"/>
  <c r="M2375" i="7" s="1"/>
  <c r="J2375" i="7"/>
  <c r="K2375" i="7" s="1" a="1"/>
  <c r="K2375" i="7" s="1"/>
  <c r="H2375" i="7"/>
  <c r="I2375" i="7" s="1" a="1"/>
  <c r="I2375" i="7" s="1"/>
  <c r="F2375" i="7"/>
  <c r="G2375" i="7" s="1" a="1"/>
  <c r="G2375" i="7" s="1"/>
  <c r="D2375" i="7"/>
  <c r="E2375" i="7" s="1" a="1"/>
  <c r="E2375" i="7" s="1"/>
  <c r="B2375" i="7"/>
  <c r="C2375" i="7" s="1" a="1"/>
  <c r="C2375" i="7" s="1"/>
  <c r="N2374" i="7"/>
  <c r="O2374" i="7" s="1" a="1"/>
  <c r="O2374" i="7" s="1"/>
  <c r="L2374" i="7"/>
  <c r="M2374" i="7" s="1" a="1"/>
  <c r="M2374" i="7" s="1"/>
  <c r="J2374" i="7"/>
  <c r="K2374" i="7" s="1" a="1"/>
  <c r="K2374" i="7" s="1"/>
  <c r="H2374" i="7"/>
  <c r="I2374" i="7" s="1" a="1"/>
  <c r="I2374" i="7" s="1"/>
  <c r="F2374" i="7"/>
  <c r="G2374" i="7" s="1" a="1"/>
  <c r="G2374" i="7" s="1"/>
  <c r="D2374" i="7"/>
  <c r="E2374" i="7" s="1" a="1"/>
  <c r="E2374" i="7" s="1"/>
  <c r="B2374" i="7"/>
  <c r="C2374" i="7" s="1" a="1"/>
  <c r="C2374" i="7" s="1"/>
  <c r="N2373" i="7"/>
  <c r="O2373" i="7" s="1" a="1"/>
  <c r="O2373" i="7" s="1"/>
  <c r="L2373" i="7"/>
  <c r="M2373" i="7" s="1" a="1"/>
  <c r="M2373" i="7" s="1"/>
  <c r="J2373" i="7"/>
  <c r="K2373" i="7" s="1" a="1"/>
  <c r="K2373" i="7" s="1"/>
  <c r="H2373" i="7"/>
  <c r="I2373" i="7" s="1" a="1"/>
  <c r="I2373" i="7" s="1"/>
  <c r="F2373" i="7"/>
  <c r="G2373" i="7" s="1" a="1"/>
  <c r="G2373" i="7" s="1"/>
  <c r="D2373" i="7"/>
  <c r="E2373" i="7" s="1" a="1"/>
  <c r="E2373" i="7" s="1"/>
  <c r="B2373" i="7"/>
  <c r="C2373" i="7" s="1" a="1"/>
  <c r="C2373" i="7" s="1"/>
  <c r="N2372" i="7"/>
  <c r="O2372" i="7" s="1" a="1"/>
  <c r="O2372" i="7" s="1"/>
  <c r="L2372" i="7"/>
  <c r="M2372" i="7" s="1" a="1"/>
  <c r="M2372" i="7" s="1"/>
  <c r="J2372" i="7"/>
  <c r="K2372" i="7" s="1" a="1"/>
  <c r="K2372" i="7" s="1"/>
  <c r="H2372" i="7"/>
  <c r="I2372" i="7" s="1" a="1"/>
  <c r="I2372" i="7" s="1"/>
  <c r="F2372" i="7"/>
  <c r="G2372" i="7" s="1" a="1"/>
  <c r="G2372" i="7" s="1"/>
  <c r="D2372" i="7"/>
  <c r="E2372" i="7" s="1" a="1"/>
  <c r="E2372" i="7" s="1"/>
  <c r="B2372" i="7"/>
  <c r="C2372" i="7" s="1" a="1"/>
  <c r="C2372" i="7" s="1"/>
  <c r="N2371" i="7"/>
  <c r="O2371" i="7" s="1" a="1"/>
  <c r="O2371" i="7" s="1"/>
  <c r="L2371" i="7"/>
  <c r="M2371" i="7" s="1" a="1"/>
  <c r="M2371" i="7" s="1"/>
  <c r="J2371" i="7"/>
  <c r="K2371" i="7" s="1" a="1"/>
  <c r="K2371" i="7" s="1"/>
  <c r="H2371" i="7"/>
  <c r="I2371" i="7" s="1" a="1"/>
  <c r="I2371" i="7" s="1"/>
  <c r="F2371" i="7"/>
  <c r="G2371" i="7" s="1" a="1"/>
  <c r="G2371" i="7" s="1"/>
  <c r="D2371" i="7"/>
  <c r="E2371" i="7" s="1" a="1"/>
  <c r="E2371" i="7" s="1"/>
  <c r="B2371" i="7"/>
  <c r="C2371" i="7" s="1" a="1"/>
  <c r="C2371" i="7" s="1"/>
  <c r="N2370" i="7"/>
  <c r="O2370" i="7" s="1" a="1"/>
  <c r="O2370" i="7" s="1"/>
  <c r="L2370" i="7"/>
  <c r="M2370" i="7" s="1" a="1"/>
  <c r="M2370" i="7" s="1"/>
  <c r="J2370" i="7"/>
  <c r="K2370" i="7" s="1" a="1"/>
  <c r="K2370" i="7" s="1"/>
  <c r="H2370" i="7"/>
  <c r="I2370" i="7" s="1" a="1"/>
  <c r="I2370" i="7" s="1"/>
  <c r="F2370" i="7"/>
  <c r="G2370" i="7" s="1" a="1"/>
  <c r="G2370" i="7" s="1"/>
  <c r="D2370" i="7"/>
  <c r="E2370" i="7" s="1" a="1"/>
  <c r="E2370" i="7" s="1"/>
  <c r="B2370" i="7"/>
  <c r="C2370" i="7" s="1" a="1"/>
  <c r="C2370" i="7" s="1"/>
  <c r="N2369" i="7"/>
  <c r="O2369" i="7" s="1" a="1"/>
  <c r="O2369" i="7" s="1"/>
  <c r="L2369" i="7"/>
  <c r="M2369" i="7" s="1" a="1"/>
  <c r="M2369" i="7" s="1"/>
  <c r="J2369" i="7"/>
  <c r="K2369" i="7" s="1" a="1"/>
  <c r="K2369" i="7" s="1"/>
  <c r="H2369" i="7"/>
  <c r="I2369" i="7" s="1" a="1"/>
  <c r="I2369" i="7" s="1"/>
  <c r="F2369" i="7"/>
  <c r="G2369" i="7" s="1" a="1"/>
  <c r="G2369" i="7" s="1"/>
  <c r="D2369" i="7"/>
  <c r="E2369" i="7" s="1" a="1"/>
  <c r="E2369" i="7" s="1"/>
  <c r="B2369" i="7"/>
  <c r="C2369" i="7" s="1" a="1"/>
  <c r="C2369" i="7" s="1"/>
  <c r="N2368" i="7"/>
  <c r="O2368" i="7" s="1" a="1"/>
  <c r="O2368" i="7" s="1"/>
  <c r="L2368" i="7"/>
  <c r="M2368" i="7" s="1" a="1"/>
  <c r="M2368" i="7" s="1"/>
  <c r="J2368" i="7"/>
  <c r="K2368" i="7" s="1" a="1"/>
  <c r="K2368" i="7" s="1"/>
  <c r="H2368" i="7"/>
  <c r="I2368" i="7" s="1" a="1"/>
  <c r="I2368" i="7" s="1"/>
  <c r="F2368" i="7"/>
  <c r="G2368" i="7" s="1" a="1"/>
  <c r="G2368" i="7" s="1"/>
  <c r="D2368" i="7"/>
  <c r="E2368" i="7" s="1" a="1"/>
  <c r="E2368" i="7" s="1"/>
  <c r="B2368" i="7"/>
  <c r="C2368" i="7" s="1" a="1"/>
  <c r="C2368" i="7" s="1"/>
  <c r="N2367" i="7"/>
  <c r="O2367" i="7" s="1" a="1"/>
  <c r="O2367" i="7" s="1"/>
  <c r="L2367" i="7"/>
  <c r="M2367" i="7" s="1" a="1"/>
  <c r="M2367" i="7" s="1"/>
  <c r="J2367" i="7"/>
  <c r="K2367" i="7" s="1" a="1"/>
  <c r="K2367" i="7" s="1"/>
  <c r="H2367" i="7"/>
  <c r="I2367" i="7" s="1" a="1"/>
  <c r="I2367" i="7" s="1"/>
  <c r="F2367" i="7"/>
  <c r="G2367" i="7" s="1" a="1"/>
  <c r="G2367" i="7" s="1"/>
  <c r="D2367" i="7"/>
  <c r="E2367" i="7" s="1" a="1"/>
  <c r="E2367" i="7" s="1"/>
  <c r="B2367" i="7"/>
  <c r="C2367" i="7" s="1" a="1"/>
  <c r="C2367" i="7" s="1"/>
  <c r="N2366" i="7"/>
  <c r="O2366" i="7" s="1" a="1"/>
  <c r="O2366" i="7" s="1"/>
  <c r="L2366" i="7"/>
  <c r="M2366" i="7" s="1" a="1"/>
  <c r="M2366" i="7" s="1"/>
  <c r="J2366" i="7"/>
  <c r="K2366" i="7" s="1" a="1"/>
  <c r="K2366" i="7" s="1"/>
  <c r="H2366" i="7"/>
  <c r="I2366" i="7" s="1" a="1"/>
  <c r="I2366" i="7" s="1"/>
  <c r="F2366" i="7"/>
  <c r="G2366" i="7" s="1" a="1"/>
  <c r="G2366" i="7" s="1"/>
  <c r="D2366" i="7"/>
  <c r="E2366" i="7" s="1" a="1"/>
  <c r="E2366" i="7" s="1"/>
  <c r="B2366" i="7"/>
  <c r="C2366" i="7" s="1" a="1"/>
  <c r="C2366" i="7" s="1"/>
  <c r="N2365" i="7"/>
  <c r="O2365" i="7" s="1" a="1"/>
  <c r="O2365" i="7" s="1"/>
  <c r="L2365" i="7"/>
  <c r="M2365" i="7" s="1" a="1"/>
  <c r="M2365" i="7" s="1"/>
  <c r="J2365" i="7"/>
  <c r="K2365" i="7" s="1" a="1"/>
  <c r="K2365" i="7" s="1"/>
  <c r="H2365" i="7"/>
  <c r="I2365" i="7" s="1" a="1"/>
  <c r="I2365" i="7" s="1"/>
  <c r="F2365" i="7"/>
  <c r="G2365" i="7" s="1" a="1"/>
  <c r="G2365" i="7" s="1"/>
  <c r="D2365" i="7"/>
  <c r="E2365" i="7" s="1" a="1"/>
  <c r="E2365" i="7" s="1"/>
  <c r="B2365" i="7"/>
  <c r="C2365" i="7" s="1" a="1"/>
  <c r="C2365" i="7" s="1"/>
  <c r="N2364" i="7"/>
  <c r="O2364" i="7" s="1" a="1"/>
  <c r="O2364" i="7" s="1"/>
  <c r="L2364" i="7"/>
  <c r="M2364" i="7" s="1" a="1"/>
  <c r="M2364" i="7" s="1"/>
  <c r="J2364" i="7"/>
  <c r="K2364" i="7" s="1" a="1"/>
  <c r="K2364" i="7" s="1"/>
  <c r="H2364" i="7"/>
  <c r="I2364" i="7" s="1" a="1"/>
  <c r="I2364" i="7" s="1"/>
  <c r="F2364" i="7"/>
  <c r="G2364" i="7" s="1" a="1"/>
  <c r="G2364" i="7" s="1"/>
  <c r="D2364" i="7"/>
  <c r="E2364" i="7" s="1" a="1"/>
  <c r="E2364" i="7" s="1"/>
  <c r="B2364" i="7"/>
  <c r="C2364" i="7" s="1" a="1"/>
  <c r="C2364" i="7" s="1"/>
  <c r="N2363" i="7"/>
  <c r="O2363" i="7" s="1" a="1"/>
  <c r="O2363" i="7" s="1"/>
  <c r="L2363" i="7"/>
  <c r="M2363" i="7" s="1" a="1"/>
  <c r="M2363" i="7" s="1"/>
  <c r="J2363" i="7"/>
  <c r="K2363" i="7" s="1" a="1"/>
  <c r="K2363" i="7" s="1"/>
  <c r="H2363" i="7"/>
  <c r="I2363" i="7" s="1" a="1"/>
  <c r="I2363" i="7" s="1"/>
  <c r="F2363" i="7"/>
  <c r="G2363" i="7" s="1" a="1"/>
  <c r="G2363" i="7" s="1"/>
  <c r="D2363" i="7"/>
  <c r="E2363" i="7" s="1" a="1"/>
  <c r="E2363" i="7" s="1"/>
  <c r="B2363" i="7"/>
  <c r="C2363" i="7" s="1" a="1"/>
  <c r="C2363" i="7" s="1"/>
  <c r="N2362" i="7"/>
  <c r="O2362" i="7" s="1" a="1"/>
  <c r="O2362" i="7" s="1"/>
  <c r="L2362" i="7"/>
  <c r="M2362" i="7" s="1" a="1"/>
  <c r="M2362" i="7" s="1"/>
  <c r="J2362" i="7"/>
  <c r="K2362" i="7" s="1" a="1"/>
  <c r="K2362" i="7" s="1"/>
  <c r="H2362" i="7"/>
  <c r="I2362" i="7" s="1" a="1"/>
  <c r="I2362" i="7" s="1"/>
  <c r="F2362" i="7"/>
  <c r="G2362" i="7" s="1" a="1"/>
  <c r="G2362" i="7" s="1"/>
  <c r="D2362" i="7"/>
  <c r="E2362" i="7" s="1" a="1"/>
  <c r="E2362" i="7" s="1"/>
  <c r="B2362" i="7"/>
  <c r="C2362" i="7" s="1" a="1"/>
  <c r="C2362" i="7" s="1"/>
  <c r="N2361" i="7"/>
  <c r="O2361" i="7" s="1" a="1"/>
  <c r="O2361" i="7" s="1"/>
  <c r="L2361" i="7"/>
  <c r="M2361" i="7" s="1" a="1"/>
  <c r="M2361" i="7" s="1"/>
  <c r="J2361" i="7"/>
  <c r="K2361" i="7" s="1" a="1"/>
  <c r="K2361" i="7" s="1"/>
  <c r="H2361" i="7"/>
  <c r="I2361" i="7" s="1" a="1"/>
  <c r="I2361" i="7" s="1"/>
  <c r="F2361" i="7"/>
  <c r="G2361" i="7" s="1" a="1"/>
  <c r="G2361" i="7" s="1"/>
  <c r="D2361" i="7"/>
  <c r="E2361" i="7" s="1" a="1"/>
  <c r="E2361" i="7" s="1"/>
  <c r="B2361" i="7"/>
  <c r="C2361" i="7" s="1" a="1"/>
  <c r="C2361" i="7" s="1"/>
  <c r="N2360" i="7"/>
  <c r="O2360" i="7" s="1" a="1"/>
  <c r="O2360" i="7" s="1"/>
  <c r="L2360" i="7"/>
  <c r="M2360" i="7" s="1" a="1"/>
  <c r="M2360" i="7" s="1"/>
  <c r="J2360" i="7"/>
  <c r="K2360" i="7" s="1" a="1"/>
  <c r="K2360" i="7" s="1"/>
  <c r="H2360" i="7"/>
  <c r="I2360" i="7" s="1" a="1"/>
  <c r="I2360" i="7" s="1"/>
  <c r="F2360" i="7"/>
  <c r="G2360" i="7" s="1" a="1"/>
  <c r="G2360" i="7" s="1"/>
  <c r="D2360" i="7"/>
  <c r="E2360" i="7" s="1" a="1"/>
  <c r="E2360" i="7" s="1"/>
  <c r="B2360" i="7"/>
  <c r="C2360" i="7" s="1" a="1"/>
  <c r="C2360" i="7" s="1"/>
  <c r="N2359" i="7"/>
  <c r="O2359" i="7" s="1" a="1"/>
  <c r="O2359" i="7" s="1"/>
  <c r="L2359" i="7"/>
  <c r="M2359" i="7" s="1" a="1"/>
  <c r="M2359" i="7" s="1"/>
  <c r="J2359" i="7"/>
  <c r="K2359" i="7" s="1" a="1"/>
  <c r="K2359" i="7" s="1"/>
  <c r="H2359" i="7"/>
  <c r="I2359" i="7" s="1" a="1"/>
  <c r="I2359" i="7" s="1"/>
  <c r="F2359" i="7"/>
  <c r="G2359" i="7" s="1" a="1"/>
  <c r="G2359" i="7" s="1"/>
  <c r="D2359" i="7"/>
  <c r="E2359" i="7" s="1" a="1"/>
  <c r="E2359" i="7" s="1"/>
  <c r="B2359" i="7"/>
  <c r="C2359" i="7" s="1" a="1"/>
  <c r="C2359" i="7" s="1"/>
  <c r="N2358" i="7"/>
  <c r="O2358" i="7" s="1" a="1"/>
  <c r="O2358" i="7" s="1"/>
  <c r="L2358" i="7"/>
  <c r="M2358" i="7" s="1" a="1"/>
  <c r="M2358" i="7" s="1"/>
  <c r="J2358" i="7"/>
  <c r="K2358" i="7" s="1" a="1"/>
  <c r="K2358" i="7" s="1"/>
  <c r="H2358" i="7"/>
  <c r="I2358" i="7" s="1" a="1"/>
  <c r="I2358" i="7" s="1"/>
  <c r="F2358" i="7"/>
  <c r="G2358" i="7" s="1" a="1"/>
  <c r="G2358" i="7" s="1"/>
  <c r="D2358" i="7"/>
  <c r="E2358" i="7" s="1" a="1"/>
  <c r="E2358" i="7" s="1"/>
  <c r="B2358" i="7"/>
  <c r="C2358" i="7" s="1" a="1"/>
  <c r="C2358" i="7" s="1"/>
  <c r="N2357" i="7"/>
  <c r="O2357" i="7" s="1" a="1"/>
  <c r="O2357" i="7" s="1"/>
  <c r="L2357" i="7"/>
  <c r="M2357" i="7" s="1" a="1"/>
  <c r="M2357" i="7" s="1"/>
  <c r="J2357" i="7"/>
  <c r="K2357" i="7" s="1" a="1"/>
  <c r="K2357" i="7" s="1"/>
  <c r="H2357" i="7"/>
  <c r="I2357" i="7" s="1" a="1"/>
  <c r="I2357" i="7" s="1"/>
  <c r="F2357" i="7"/>
  <c r="G2357" i="7" s="1" a="1"/>
  <c r="G2357" i="7" s="1"/>
  <c r="D2357" i="7"/>
  <c r="E2357" i="7" s="1" a="1"/>
  <c r="E2357" i="7" s="1"/>
  <c r="B2357" i="7"/>
  <c r="C2357" i="7" s="1" a="1"/>
  <c r="C2357" i="7" s="1"/>
  <c r="N2356" i="7"/>
  <c r="O2356" i="7" s="1" a="1"/>
  <c r="O2356" i="7" s="1"/>
  <c r="L2356" i="7"/>
  <c r="M2356" i="7" s="1" a="1"/>
  <c r="M2356" i="7" s="1"/>
  <c r="J2356" i="7"/>
  <c r="K2356" i="7" s="1" a="1"/>
  <c r="K2356" i="7" s="1"/>
  <c r="H2356" i="7"/>
  <c r="I2356" i="7" s="1" a="1"/>
  <c r="I2356" i="7" s="1"/>
  <c r="F2356" i="7"/>
  <c r="G2356" i="7" s="1" a="1"/>
  <c r="G2356" i="7" s="1"/>
  <c r="D2356" i="7"/>
  <c r="E2356" i="7" s="1" a="1"/>
  <c r="E2356" i="7" s="1"/>
  <c r="B2356" i="7"/>
  <c r="C2356" i="7" s="1" a="1"/>
  <c r="C2356" i="7" s="1"/>
  <c r="N2355" i="7"/>
  <c r="O2355" i="7" s="1" a="1"/>
  <c r="O2355" i="7" s="1"/>
  <c r="L2355" i="7"/>
  <c r="M2355" i="7" s="1" a="1"/>
  <c r="M2355" i="7" s="1"/>
  <c r="J2355" i="7"/>
  <c r="K2355" i="7" s="1" a="1"/>
  <c r="K2355" i="7" s="1"/>
  <c r="H2355" i="7"/>
  <c r="I2355" i="7" s="1" a="1"/>
  <c r="I2355" i="7" s="1"/>
  <c r="F2355" i="7"/>
  <c r="G2355" i="7" s="1" a="1"/>
  <c r="G2355" i="7" s="1"/>
  <c r="D2355" i="7"/>
  <c r="E2355" i="7" s="1" a="1"/>
  <c r="E2355" i="7" s="1"/>
  <c r="B2355" i="7"/>
  <c r="C2355" i="7" s="1" a="1"/>
  <c r="C2355" i="7" s="1"/>
  <c r="N2354" i="7"/>
  <c r="O2354" i="7" s="1" a="1"/>
  <c r="O2354" i="7" s="1"/>
  <c r="L2354" i="7"/>
  <c r="M2354" i="7" s="1" a="1"/>
  <c r="M2354" i="7" s="1"/>
  <c r="J2354" i="7"/>
  <c r="K2354" i="7" s="1" a="1"/>
  <c r="K2354" i="7" s="1"/>
  <c r="H2354" i="7"/>
  <c r="I2354" i="7" s="1" a="1"/>
  <c r="I2354" i="7" s="1"/>
  <c r="F2354" i="7"/>
  <c r="G2354" i="7" s="1" a="1"/>
  <c r="G2354" i="7" s="1"/>
  <c r="D2354" i="7"/>
  <c r="E2354" i="7" s="1" a="1"/>
  <c r="E2354" i="7" s="1"/>
  <c r="B2354" i="7"/>
  <c r="C2354" i="7" s="1" a="1"/>
  <c r="C2354" i="7" s="1"/>
  <c r="N2353" i="7"/>
  <c r="O2353" i="7" s="1" a="1"/>
  <c r="O2353" i="7" s="1"/>
  <c r="L2353" i="7"/>
  <c r="M2353" i="7" s="1" a="1"/>
  <c r="M2353" i="7" s="1"/>
  <c r="J2353" i="7"/>
  <c r="K2353" i="7" s="1" a="1"/>
  <c r="K2353" i="7" s="1"/>
  <c r="H2353" i="7"/>
  <c r="I2353" i="7" s="1" a="1"/>
  <c r="I2353" i="7" s="1"/>
  <c r="F2353" i="7"/>
  <c r="G2353" i="7" s="1" a="1"/>
  <c r="G2353" i="7" s="1"/>
  <c r="D2353" i="7"/>
  <c r="E2353" i="7" s="1" a="1"/>
  <c r="E2353" i="7" s="1"/>
  <c r="B2353" i="7"/>
  <c r="C2353" i="7" s="1" a="1"/>
  <c r="C2353" i="7" s="1"/>
  <c r="N2352" i="7"/>
  <c r="O2352" i="7" s="1" a="1"/>
  <c r="O2352" i="7" s="1"/>
  <c r="L2352" i="7"/>
  <c r="M2352" i="7" s="1" a="1"/>
  <c r="M2352" i="7" s="1"/>
  <c r="J2352" i="7"/>
  <c r="K2352" i="7" s="1" a="1"/>
  <c r="K2352" i="7" s="1"/>
  <c r="H2352" i="7"/>
  <c r="I2352" i="7" s="1" a="1"/>
  <c r="I2352" i="7" s="1"/>
  <c r="F2352" i="7"/>
  <c r="G2352" i="7" s="1" a="1"/>
  <c r="G2352" i="7" s="1"/>
  <c r="D2352" i="7"/>
  <c r="E2352" i="7" s="1" a="1"/>
  <c r="E2352" i="7" s="1"/>
  <c r="B2352" i="7"/>
  <c r="C2352" i="7" s="1" a="1"/>
  <c r="C2352" i="7" s="1"/>
  <c r="N2351" i="7"/>
  <c r="O2351" i="7" s="1" a="1"/>
  <c r="O2351" i="7" s="1"/>
  <c r="L2351" i="7"/>
  <c r="M2351" i="7" s="1" a="1"/>
  <c r="M2351" i="7" s="1"/>
  <c r="J2351" i="7"/>
  <c r="K2351" i="7" s="1" a="1"/>
  <c r="K2351" i="7" s="1"/>
  <c r="H2351" i="7"/>
  <c r="I2351" i="7" s="1" a="1"/>
  <c r="I2351" i="7" s="1"/>
  <c r="F2351" i="7"/>
  <c r="G2351" i="7" s="1" a="1"/>
  <c r="G2351" i="7" s="1"/>
  <c r="D2351" i="7"/>
  <c r="E2351" i="7" s="1" a="1"/>
  <c r="E2351" i="7" s="1"/>
  <c r="B2351" i="7"/>
  <c r="C2351" i="7" s="1" a="1"/>
  <c r="C2351" i="7" s="1"/>
  <c r="N2350" i="7"/>
  <c r="O2350" i="7" s="1" a="1"/>
  <c r="O2350" i="7" s="1"/>
  <c r="L2350" i="7"/>
  <c r="M2350" i="7" s="1" a="1"/>
  <c r="M2350" i="7" s="1"/>
  <c r="J2350" i="7"/>
  <c r="K2350" i="7" s="1" a="1"/>
  <c r="K2350" i="7" s="1"/>
  <c r="H2350" i="7"/>
  <c r="I2350" i="7" s="1" a="1"/>
  <c r="I2350" i="7" s="1"/>
  <c r="F2350" i="7"/>
  <c r="G2350" i="7" s="1" a="1"/>
  <c r="G2350" i="7" s="1"/>
  <c r="D2350" i="7"/>
  <c r="E2350" i="7" s="1" a="1"/>
  <c r="E2350" i="7" s="1"/>
  <c r="B2350" i="7"/>
  <c r="C2350" i="7" s="1" a="1"/>
  <c r="C2350" i="7" s="1"/>
  <c r="N2349" i="7"/>
  <c r="O2349" i="7" s="1" a="1"/>
  <c r="O2349" i="7" s="1"/>
  <c r="L2349" i="7"/>
  <c r="M2349" i="7" s="1" a="1"/>
  <c r="M2349" i="7" s="1"/>
  <c r="J2349" i="7"/>
  <c r="K2349" i="7" s="1" a="1"/>
  <c r="K2349" i="7" s="1"/>
  <c r="H2349" i="7"/>
  <c r="I2349" i="7" s="1" a="1"/>
  <c r="I2349" i="7" s="1"/>
  <c r="F2349" i="7"/>
  <c r="G2349" i="7" s="1" a="1"/>
  <c r="G2349" i="7" s="1"/>
  <c r="D2349" i="7"/>
  <c r="E2349" i="7" s="1" a="1"/>
  <c r="E2349" i="7" s="1"/>
  <c r="B2349" i="7"/>
  <c r="C2349" i="7" s="1" a="1"/>
  <c r="C2349" i="7" s="1"/>
  <c r="N2348" i="7"/>
  <c r="O2348" i="7" s="1" a="1"/>
  <c r="O2348" i="7" s="1"/>
  <c r="L2348" i="7"/>
  <c r="M2348" i="7" s="1" a="1"/>
  <c r="M2348" i="7" s="1"/>
  <c r="J2348" i="7"/>
  <c r="K2348" i="7" s="1" a="1"/>
  <c r="K2348" i="7" s="1"/>
  <c r="H2348" i="7"/>
  <c r="I2348" i="7" s="1" a="1"/>
  <c r="I2348" i="7" s="1"/>
  <c r="F2348" i="7"/>
  <c r="G2348" i="7" s="1" a="1"/>
  <c r="G2348" i="7" s="1"/>
  <c r="D2348" i="7"/>
  <c r="E2348" i="7" s="1" a="1"/>
  <c r="E2348" i="7" s="1"/>
  <c r="B2348" i="7"/>
  <c r="C2348" i="7" s="1" a="1"/>
  <c r="C2348" i="7" s="1"/>
  <c r="N2347" i="7"/>
  <c r="O2347" i="7" s="1" a="1"/>
  <c r="O2347" i="7" s="1"/>
  <c r="L2347" i="7"/>
  <c r="M2347" i="7" s="1" a="1"/>
  <c r="M2347" i="7" s="1"/>
  <c r="J2347" i="7"/>
  <c r="K2347" i="7" s="1" a="1"/>
  <c r="K2347" i="7" s="1"/>
  <c r="H2347" i="7"/>
  <c r="I2347" i="7" s="1" a="1"/>
  <c r="I2347" i="7" s="1"/>
  <c r="F2347" i="7"/>
  <c r="G2347" i="7" s="1" a="1"/>
  <c r="G2347" i="7" s="1"/>
  <c r="D2347" i="7"/>
  <c r="E2347" i="7" s="1" a="1"/>
  <c r="E2347" i="7" s="1"/>
  <c r="B2347" i="7"/>
  <c r="C2347" i="7" s="1" a="1"/>
  <c r="C2347" i="7" s="1"/>
  <c r="N2346" i="7"/>
  <c r="O2346" i="7" s="1" a="1"/>
  <c r="O2346" i="7" s="1"/>
  <c r="L2346" i="7"/>
  <c r="M2346" i="7" s="1" a="1"/>
  <c r="M2346" i="7" s="1"/>
  <c r="J2346" i="7"/>
  <c r="K2346" i="7" s="1" a="1"/>
  <c r="K2346" i="7" s="1"/>
  <c r="H2346" i="7"/>
  <c r="I2346" i="7" s="1" a="1"/>
  <c r="I2346" i="7" s="1"/>
  <c r="F2346" i="7"/>
  <c r="G2346" i="7" s="1" a="1"/>
  <c r="G2346" i="7" s="1"/>
  <c r="D2346" i="7"/>
  <c r="E2346" i="7" s="1" a="1"/>
  <c r="E2346" i="7" s="1"/>
  <c r="B2346" i="7"/>
  <c r="C2346" i="7" s="1" a="1"/>
  <c r="C2346" i="7" s="1"/>
  <c r="N2345" i="7"/>
  <c r="O2345" i="7" s="1" a="1"/>
  <c r="O2345" i="7" s="1"/>
  <c r="L2345" i="7"/>
  <c r="M2345" i="7" s="1" a="1"/>
  <c r="M2345" i="7" s="1"/>
  <c r="J2345" i="7"/>
  <c r="K2345" i="7" s="1" a="1"/>
  <c r="K2345" i="7" s="1"/>
  <c r="H2345" i="7"/>
  <c r="I2345" i="7" s="1" a="1"/>
  <c r="I2345" i="7" s="1"/>
  <c r="F2345" i="7"/>
  <c r="G2345" i="7" s="1" a="1"/>
  <c r="G2345" i="7" s="1"/>
  <c r="D2345" i="7"/>
  <c r="E2345" i="7" s="1" a="1"/>
  <c r="E2345" i="7" s="1"/>
  <c r="B2345" i="7"/>
  <c r="C2345" i="7" s="1" a="1"/>
  <c r="C2345" i="7" s="1"/>
  <c r="N2344" i="7"/>
  <c r="O2344" i="7" s="1" a="1"/>
  <c r="O2344" i="7" s="1"/>
  <c r="L2344" i="7"/>
  <c r="M2344" i="7" s="1" a="1"/>
  <c r="M2344" i="7" s="1"/>
  <c r="J2344" i="7"/>
  <c r="K2344" i="7" s="1" a="1"/>
  <c r="K2344" i="7" s="1"/>
  <c r="H2344" i="7"/>
  <c r="I2344" i="7" s="1" a="1"/>
  <c r="I2344" i="7" s="1"/>
  <c r="F2344" i="7"/>
  <c r="G2344" i="7" s="1" a="1"/>
  <c r="G2344" i="7" s="1"/>
  <c r="D2344" i="7"/>
  <c r="E2344" i="7" s="1" a="1"/>
  <c r="E2344" i="7" s="1"/>
  <c r="B2344" i="7"/>
  <c r="C2344" i="7" s="1" a="1"/>
  <c r="C2344" i="7" s="1"/>
  <c r="N2343" i="7"/>
  <c r="O2343" i="7" s="1" a="1"/>
  <c r="O2343" i="7" s="1"/>
  <c r="L2343" i="7"/>
  <c r="M2343" i="7" s="1" a="1"/>
  <c r="M2343" i="7" s="1"/>
  <c r="J2343" i="7"/>
  <c r="K2343" i="7" s="1" a="1"/>
  <c r="K2343" i="7" s="1"/>
  <c r="H2343" i="7"/>
  <c r="I2343" i="7" s="1" a="1"/>
  <c r="I2343" i="7" s="1"/>
  <c r="F2343" i="7"/>
  <c r="G2343" i="7" s="1" a="1"/>
  <c r="G2343" i="7" s="1"/>
  <c r="D2343" i="7"/>
  <c r="E2343" i="7" s="1" a="1"/>
  <c r="E2343" i="7" s="1"/>
  <c r="B2343" i="7"/>
  <c r="C2343" i="7" s="1" a="1"/>
  <c r="C2343" i="7" s="1"/>
  <c r="N2342" i="7"/>
  <c r="O2342" i="7" s="1" a="1"/>
  <c r="O2342" i="7" s="1"/>
  <c r="L2342" i="7"/>
  <c r="M2342" i="7" s="1" a="1"/>
  <c r="M2342" i="7" s="1"/>
  <c r="J2342" i="7"/>
  <c r="K2342" i="7" s="1" a="1"/>
  <c r="K2342" i="7" s="1"/>
  <c r="H2342" i="7"/>
  <c r="I2342" i="7" s="1" a="1"/>
  <c r="I2342" i="7" s="1"/>
  <c r="F2342" i="7"/>
  <c r="G2342" i="7" s="1" a="1"/>
  <c r="G2342" i="7" s="1"/>
  <c r="D2342" i="7"/>
  <c r="E2342" i="7" s="1" a="1"/>
  <c r="E2342" i="7" s="1"/>
  <c r="B2342" i="7"/>
  <c r="C2342" i="7" s="1" a="1"/>
  <c r="C2342" i="7" s="1"/>
  <c r="N2341" i="7"/>
  <c r="O2341" i="7" s="1" a="1"/>
  <c r="O2341" i="7" s="1"/>
  <c r="L2341" i="7"/>
  <c r="M2341" i="7" s="1" a="1"/>
  <c r="M2341" i="7" s="1"/>
  <c r="J2341" i="7"/>
  <c r="K2341" i="7" s="1" a="1"/>
  <c r="K2341" i="7" s="1"/>
  <c r="H2341" i="7"/>
  <c r="I2341" i="7" s="1" a="1"/>
  <c r="I2341" i="7" s="1"/>
  <c r="F2341" i="7"/>
  <c r="G2341" i="7" s="1" a="1"/>
  <c r="G2341" i="7" s="1"/>
  <c r="D2341" i="7"/>
  <c r="E2341" i="7" s="1" a="1"/>
  <c r="E2341" i="7" s="1"/>
  <c r="B2341" i="7"/>
  <c r="C2341" i="7" s="1" a="1"/>
  <c r="C2341" i="7" s="1"/>
  <c r="N2340" i="7"/>
  <c r="O2340" i="7" s="1" a="1"/>
  <c r="O2340" i="7" s="1"/>
  <c r="L2340" i="7"/>
  <c r="M2340" i="7" s="1" a="1"/>
  <c r="M2340" i="7" s="1"/>
  <c r="J2340" i="7"/>
  <c r="K2340" i="7" s="1" a="1"/>
  <c r="K2340" i="7" s="1"/>
  <c r="H2340" i="7"/>
  <c r="I2340" i="7" s="1" a="1"/>
  <c r="I2340" i="7" s="1"/>
  <c r="F2340" i="7"/>
  <c r="G2340" i="7" s="1" a="1"/>
  <c r="G2340" i="7" s="1"/>
  <c r="D2340" i="7"/>
  <c r="E2340" i="7" s="1" a="1"/>
  <c r="E2340" i="7" s="1"/>
  <c r="B2340" i="7"/>
  <c r="C2340" i="7" s="1" a="1"/>
  <c r="C2340" i="7" s="1"/>
  <c r="N2339" i="7"/>
  <c r="O2339" i="7" s="1" a="1"/>
  <c r="O2339" i="7" s="1"/>
  <c r="L2339" i="7"/>
  <c r="M2339" i="7" s="1" a="1"/>
  <c r="M2339" i="7" s="1"/>
  <c r="J2339" i="7"/>
  <c r="K2339" i="7" s="1" a="1"/>
  <c r="K2339" i="7" s="1"/>
  <c r="H2339" i="7"/>
  <c r="I2339" i="7" s="1" a="1"/>
  <c r="I2339" i="7" s="1"/>
  <c r="F2339" i="7"/>
  <c r="G2339" i="7" s="1" a="1"/>
  <c r="G2339" i="7" s="1"/>
  <c r="D2339" i="7"/>
  <c r="E2339" i="7" s="1" a="1"/>
  <c r="E2339" i="7" s="1"/>
  <c r="B2339" i="7"/>
  <c r="C2339" i="7" s="1" a="1"/>
  <c r="C2339" i="7" s="1"/>
  <c r="N2338" i="7"/>
  <c r="O2338" i="7" s="1" a="1"/>
  <c r="O2338" i="7" s="1"/>
  <c r="L2338" i="7"/>
  <c r="M2338" i="7" s="1" a="1"/>
  <c r="M2338" i="7" s="1"/>
  <c r="J2338" i="7"/>
  <c r="K2338" i="7" s="1" a="1"/>
  <c r="K2338" i="7" s="1"/>
  <c r="H2338" i="7"/>
  <c r="I2338" i="7" s="1" a="1"/>
  <c r="I2338" i="7" s="1"/>
  <c r="F2338" i="7"/>
  <c r="G2338" i="7" s="1" a="1"/>
  <c r="G2338" i="7" s="1"/>
  <c r="D2338" i="7"/>
  <c r="E2338" i="7" s="1" a="1"/>
  <c r="E2338" i="7" s="1"/>
  <c r="B2338" i="7"/>
  <c r="C2338" i="7" s="1" a="1"/>
  <c r="C2338" i="7" s="1"/>
  <c r="N2337" i="7"/>
  <c r="O2337" i="7" s="1" a="1"/>
  <c r="O2337" i="7" s="1"/>
  <c r="L2337" i="7"/>
  <c r="M2337" i="7" s="1" a="1"/>
  <c r="M2337" i="7" s="1"/>
  <c r="J2337" i="7"/>
  <c r="K2337" i="7" s="1" a="1"/>
  <c r="K2337" i="7" s="1"/>
  <c r="H2337" i="7"/>
  <c r="I2337" i="7" s="1" a="1"/>
  <c r="I2337" i="7" s="1"/>
  <c r="F2337" i="7"/>
  <c r="G2337" i="7" s="1" a="1"/>
  <c r="G2337" i="7" s="1"/>
  <c r="D2337" i="7"/>
  <c r="E2337" i="7" s="1" a="1"/>
  <c r="E2337" i="7" s="1"/>
  <c r="B2337" i="7"/>
  <c r="C2337" i="7" s="1" a="1"/>
  <c r="C2337" i="7" s="1"/>
  <c r="N2336" i="7"/>
  <c r="O2336" i="7" s="1" a="1"/>
  <c r="O2336" i="7" s="1"/>
  <c r="L2336" i="7"/>
  <c r="M2336" i="7" s="1" a="1"/>
  <c r="M2336" i="7" s="1"/>
  <c r="J2336" i="7"/>
  <c r="K2336" i="7" s="1" a="1"/>
  <c r="K2336" i="7" s="1"/>
  <c r="H2336" i="7"/>
  <c r="I2336" i="7" s="1" a="1"/>
  <c r="I2336" i="7" s="1"/>
  <c r="F2336" i="7"/>
  <c r="G2336" i="7" s="1" a="1"/>
  <c r="G2336" i="7" s="1"/>
  <c r="D2336" i="7"/>
  <c r="E2336" i="7" s="1" a="1"/>
  <c r="E2336" i="7" s="1"/>
  <c r="B2336" i="7"/>
  <c r="C2336" i="7" s="1" a="1"/>
  <c r="C2336" i="7" s="1"/>
  <c r="N2335" i="7"/>
  <c r="O2335" i="7" s="1" a="1"/>
  <c r="O2335" i="7" s="1"/>
  <c r="L2335" i="7"/>
  <c r="M2335" i="7" s="1" a="1"/>
  <c r="M2335" i="7" s="1"/>
  <c r="J2335" i="7"/>
  <c r="K2335" i="7" s="1" a="1"/>
  <c r="K2335" i="7" s="1"/>
  <c r="H2335" i="7"/>
  <c r="I2335" i="7" s="1" a="1"/>
  <c r="I2335" i="7" s="1"/>
  <c r="F2335" i="7"/>
  <c r="G2335" i="7" s="1" a="1"/>
  <c r="G2335" i="7" s="1"/>
  <c r="D2335" i="7"/>
  <c r="E2335" i="7" s="1" a="1"/>
  <c r="E2335" i="7" s="1"/>
  <c r="B2335" i="7"/>
  <c r="C2335" i="7" s="1" a="1"/>
  <c r="C2335" i="7" s="1"/>
  <c r="N2334" i="7"/>
  <c r="O2334" i="7" s="1" a="1"/>
  <c r="O2334" i="7" s="1"/>
  <c r="L2334" i="7"/>
  <c r="M2334" i="7" s="1" a="1"/>
  <c r="M2334" i="7" s="1"/>
  <c r="J2334" i="7"/>
  <c r="K2334" i="7" s="1" a="1"/>
  <c r="K2334" i="7" s="1"/>
  <c r="H2334" i="7"/>
  <c r="I2334" i="7" s="1" a="1"/>
  <c r="I2334" i="7" s="1"/>
  <c r="F2334" i="7"/>
  <c r="G2334" i="7" s="1" a="1"/>
  <c r="G2334" i="7" s="1"/>
  <c r="D2334" i="7"/>
  <c r="E2334" i="7" s="1" a="1"/>
  <c r="E2334" i="7" s="1"/>
  <c r="B2334" i="7"/>
  <c r="C2334" i="7" s="1" a="1"/>
  <c r="C2334" i="7" s="1"/>
  <c r="N2333" i="7"/>
  <c r="O2333" i="7" s="1" a="1"/>
  <c r="O2333" i="7" s="1"/>
  <c r="L2333" i="7"/>
  <c r="M2333" i="7" s="1" a="1"/>
  <c r="M2333" i="7" s="1"/>
  <c r="J2333" i="7"/>
  <c r="K2333" i="7" s="1" a="1"/>
  <c r="K2333" i="7" s="1"/>
  <c r="H2333" i="7"/>
  <c r="I2333" i="7" s="1" a="1"/>
  <c r="I2333" i="7" s="1"/>
  <c r="F2333" i="7"/>
  <c r="G2333" i="7" s="1" a="1"/>
  <c r="G2333" i="7" s="1"/>
  <c r="D2333" i="7"/>
  <c r="E2333" i="7" s="1" a="1"/>
  <c r="E2333" i="7" s="1"/>
  <c r="B2333" i="7"/>
  <c r="C2333" i="7" s="1" a="1"/>
  <c r="C2333" i="7" s="1"/>
  <c r="N2332" i="7"/>
  <c r="O2332" i="7" s="1" a="1"/>
  <c r="O2332" i="7" s="1"/>
  <c r="L2332" i="7"/>
  <c r="M2332" i="7" s="1" a="1"/>
  <c r="M2332" i="7" s="1"/>
  <c r="J2332" i="7"/>
  <c r="K2332" i="7" s="1" a="1"/>
  <c r="K2332" i="7" s="1"/>
  <c r="H2332" i="7"/>
  <c r="I2332" i="7" s="1" a="1"/>
  <c r="I2332" i="7" s="1"/>
  <c r="F2332" i="7"/>
  <c r="G2332" i="7" s="1" a="1"/>
  <c r="G2332" i="7" s="1"/>
  <c r="D2332" i="7"/>
  <c r="E2332" i="7" s="1" a="1"/>
  <c r="E2332" i="7" s="1"/>
  <c r="B2332" i="7"/>
  <c r="C2332" i="7" s="1" a="1"/>
  <c r="C2332" i="7" s="1"/>
  <c r="N2331" i="7"/>
  <c r="O2331" i="7" s="1" a="1"/>
  <c r="O2331" i="7" s="1"/>
  <c r="L2331" i="7"/>
  <c r="M2331" i="7" s="1" a="1"/>
  <c r="M2331" i="7" s="1"/>
  <c r="J2331" i="7"/>
  <c r="K2331" i="7" s="1" a="1"/>
  <c r="K2331" i="7" s="1"/>
  <c r="H2331" i="7"/>
  <c r="I2331" i="7" s="1" a="1"/>
  <c r="I2331" i="7" s="1"/>
  <c r="F2331" i="7"/>
  <c r="G2331" i="7" s="1" a="1"/>
  <c r="G2331" i="7" s="1"/>
  <c r="D2331" i="7"/>
  <c r="E2331" i="7" s="1" a="1"/>
  <c r="E2331" i="7" s="1"/>
  <c r="B2331" i="7"/>
  <c r="C2331" i="7" s="1" a="1"/>
  <c r="C2331" i="7" s="1"/>
  <c r="N2330" i="7"/>
  <c r="O2330" i="7" s="1" a="1"/>
  <c r="O2330" i="7" s="1"/>
  <c r="L2330" i="7"/>
  <c r="M2330" i="7" s="1" a="1"/>
  <c r="M2330" i="7" s="1"/>
  <c r="J2330" i="7"/>
  <c r="K2330" i="7" s="1" a="1"/>
  <c r="K2330" i="7" s="1"/>
  <c r="H2330" i="7"/>
  <c r="I2330" i="7" s="1" a="1"/>
  <c r="I2330" i="7" s="1"/>
  <c r="F2330" i="7"/>
  <c r="G2330" i="7" s="1" a="1"/>
  <c r="G2330" i="7" s="1"/>
  <c r="D2330" i="7"/>
  <c r="E2330" i="7" s="1" a="1"/>
  <c r="E2330" i="7" s="1"/>
  <c r="B2330" i="7"/>
  <c r="C2330" i="7" s="1" a="1"/>
  <c r="C2330" i="7" s="1"/>
  <c r="N2329" i="7"/>
  <c r="O2329" i="7" s="1" a="1"/>
  <c r="O2329" i="7" s="1"/>
  <c r="L2329" i="7"/>
  <c r="M2329" i="7" s="1" a="1"/>
  <c r="M2329" i="7" s="1"/>
  <c r="J2329" i="7"/>
  <c r="K2329" i="7" s="1" a="1"/>
  <c r="K2329" i="7" s="1"/>
  <c r="H2329" i="7"/>
  <c r="I2329" i="7" s="1" a="1"/>
  <c r="I2329" i="7" s="1"/>
  <c r="F2329" i="7"/>
  <c r="G2329" i="7" s="1" a="1"/>
  <c r="G2329" i="7" s="1"/>
  <c r="D2329" i="7"/>
  <c r="E2329" i="7" s="1" a="1"/>
  <c r="E2329" i="7" s="1"/>
  <c r="B2329" i="7"/>
  <c r="C2329" i="7" s="1" a="1"/>
  <c r="C2329" i="7" s="1"/>
  <c r="N2328" i="7"/>
  <c r="O2328" i="7" s="1" a="1"/>
  <c r="O2328" i="7" s="1"/>
  <c r="L2328" i="7"/>
  <c r="M2328" i="7" s="1" a="1"/>
  <c r="M2328" i="7" s="1"/>
  <c r="J2328" i="7"/>
  <c r="K2328" i="7" s="1" a="1"/>
  <c r="K2328" i="7" s="1"/>
  <c r="H2328" i="7"/>
  <c r="I2328" i="7" s="1" a="1"/>
  <c r="I2328" i="7" s="1"/>
  <c r="F2328" i="7"/>
  <c r="G2328" i="7" s="1" a="1"/>
  <c r="G2328" i="7" s="1"/>
  <c r="D2328" i="7"/>
  <c r="E2328" i="7" s="1" a="1"/>
  <c r="E2328" i="7" s="1"/>
  <c r="B2328" i="7"/>
  <c r="C2328" i="7" s="1" a="1"/>
  <c r="C2328" i="7" s="1"/>
  <c r="N2327" i="7"/>
  <c r="O2327" i="7" s="1" a="1"/>
  <c r="O2327" i="7" s="1"/>
  <c r="L2327" i="7"/>
  <c r="M2327" i="7" s="1" a="1"/>
  <c r="M2327" i="7" s="1"/>
  <c r="J2327" i="7"/>
  <c r="K2327" i="7" s="1" a="1"/>
  <c r="K2327" i="7" s="1"/>
  <c r="H2327" i="7"/>
  <c r="I2327" i="7" s="1" a="1"/>
  <c r="I2327" i="7" s="1"/>
  <c r="F2327" i="7"/>
  <c r="G2327" i="7" s="1" a="1"/>
  <c r="G2327" i="7" s="1"/>
  <c r="D2327" i="7"/>
  <c r="E2327" i="7" s="1" a="1"/>
  <c r="E2327" i="7" s="1"/>
  <c r="B2327" i="7"/>
  <c r="C2327" i="7" s="1" a="1"/>
  <c r="C2327" i="7" s="1"/>
  <c r="N2326" i="7"/>
  <c r="O2326" i="7" s="1" a="1"/>
  <c r="O2326" i="7" s="1"/>
  <c r="L2326" i="7"/>
  <c r="M2326" i="7" s="1" a="1"/>
  <c r="M2326" i="7" s="1"/>
  <c r="J2326" i="7"/>
  <c r="K2326" i="7" s="1" a="1"/>
  <c r="K2326" i="7" s="1"/>
  <c r="H2326" i="7"/>
  <c r="I2326" i="7" s="1" a="1"/>
  <c r="I2326" i="7" s="1"/>
  <c r="F2326" i="7"/>
  <c r="G2326" i="7" s="1" a="1"/>
  <c r="G2326" i="7" s="1"/>
  <c r="D2326" i="7"/>
  <c r="E2326" i="7" s="1" a="1"/>
  <c r="E2326" i="7" s="1"/>
  <c r="B2326" i="7"/>
  <c r="C2326" i="7" s="1" a="1"/>
  <c r="C2326" i="7" s="1"/>
  <c r="N2325" i="7"/>
  <c r="O2325" i="7" s="1" a="1"/>
  <c r="O2325" i="7" s="1"/>
  <c r="L2325" i="7"/>
  <c r="M2325" i="7" s="1" a="1"/>
  <c r="M2325" i="7" s="1"/>
  <c r="J2325" i="7"/>
  <c r="K2325" i="7" s="1" a="1"/>
  <c r="K2325" i="7" s="1"/>
  <c r="H2325" i="7"/>
  <c r="I2325" i="7" s="1" a="1"/>
  <c r="I2325" i="7" s="1"/>
  <c r="F2325" i="7"/>
  <c r="G2325" i="7" s="1" a="1"/>
  <c r="G2325" i="7" s="1"/>
  <c r="D2325" i="7"/>
  <c r="E2325" i="7" s="1" a="1"/>
  <c r="E2325" i="7" s="1"/>
  <c r="B2325" i="7"/>
  <c r="C2325" i="7" s="1" a="1"/>
  <c r="C2325" i="7" s="1"/>
  <c r="N2324" i="7"/>
  <c r="O2324" i="7" s="1" a="1"/>
  <c r="O2324" i="7" s="1"/>
  <c r="L2324" i="7"/>
  <c r="M2324" i="7" s="1" a="1"/>
  <c r="M2324" i="7" s="1"/>
  <c r="J2324" i="7"/>
  <c r="K2324" i="7" s="1" a="1"/>
  <c r="K2324" i="7" s="1"/>
  <c r="H2324" i="7"/>
  <c r="I2324" i="7" s="1" a="1"/>
  <c r="I2324" i="7" s="1"/>
  <c r="F2324" i="7"/>
  <c r="G2324" i="7" s="1" a="1"/>
  <c r="G2324" i="7" s="1"/>
  <c r="D2324" i="7"/>
  <c r="E2324" i="7" s="1" a="1"/>
  <c r="E2324" i="7" s="1"/>
  <c r="B2324" i="7"/>
  <c r="C2324" i="7" s="1" a="1"/>
  <c r="C2324" i="7" s="1"/>
  <c r="N2323" i="7"/>
  <c r="O2323" i="7" s="1" a="1"/>
  <c r="O2323" i="7" s="1"/>
  <c r="L2323" i="7"/>
  <c r="M2323" i="7" s="1" a="1"/>
  <c r="M2323" i="7" s="1"/>
  <c r="J2323" i="7"/>
  <c r="K2323" i="7" s="1" a="1"/>
  <c r="K2323" i="7" s="1"/>
  <c r="H2323" i="7"/>
  <c r="I2323" i="7" s="1" a="1"/>
  <c r="I2323" i="7" s="1"/>
  <c r="F2323" i="7"/>
  <c r="G2323" i="7" s="1" a="1"/>
  <c r="G2323" i="7" s="1"/>
  <c r="D2323" i="7"/>
  <c r="E2323" i="7" s="1" a="1"/>
  <c r="E2323" i="7" s="1"/>
  <c r="B2323" i="7"/>
  <c r="C2323" i="7" s="1" a="1"/>
  <c r="C2323" i="7" s="1"/>
  <c r="N2322" i="7"/>
  <c r="O2322" i="7" s="1" a="1"/>
  <c r="O2322" i="7" s="1"/>
  <c r="L2322" i="7"/>
  <c r="M2322" i="7" s="1" a="1"/>
  <c r="M2322" i="7" s="1"/>
  <c r="J2322" i="7"/>
  <c r="K2322" i="7" s="1" a="1"/>
  <c r="K2322" i="7" s="1"/>
  <c r="H2322" i="7"/>
  <c r="I2322" i="7" s="1" a="1"/>
  <c r="I2322" i="7" s="1"/>
  <c r="F2322" i="7"/>
  <c r="G2322" i="7" s="1" a="1"/>
  <c r="G2322" i="7" s="1"/>
  <c r="D2322" i="7"/>
  <c r="E2322" i="7" s="1" a="1"/>
  <c r="E2322" i="7" s="1"/>
  <c r="B2322" i="7"/>
  <c r="C2322" i="7" s="1" a="1"/>
  <c r="C2322" i="7" s="1"/>
  <c r="N2321" i="7"/>
  <c r="O2321" i="7" s="1" a="1"/>
  <c r="O2321" i="7" s="1"/>
  <c r="L2321" i="7"/>
  <c r="M2321" i="7" s="1" a="1"/>
  <c r="M2321" i="7" s="1"/>
  <c r="J2321" i="7"/>
  <c r="K2321" i="7" s="1" a="1"/>
  <c r="K2321" i="7" s="1"/>
  <c r="H2321" i="7"/>
  <c r="I2321" i="7" s="1" a="1"/>
  <c r="I2321" i="7" s="1"/>
  <c r="F2321" i="7"/>
  <c r="G2321" i="7" s="1" a="1"/>
  <c r="G2321" i="7" s="1"/>
  <c r="D2321" i="7"/>
  <c r="E2321" i="7" s="1" a="1"/>
  <c r="E2321" i="7" s="1"/>
  <c r="B2321" i="7"/>
  <c r="C2321" i="7" s="1" a="1"/>
  <c r="C2321" i="7" s="1"/>
  <c r="N2320" i="7"/>
  <c r="O2320" i="7" s="1" a="1"/>
  <c r="O2320" i="7" s="1"/>
  <c r="L2320" i="7"/>
  <c r="M2320" i="7" s="1" a="1"/>
  <c r="M2320" i="7" s="1"/>
  <c r="J2320" i="7"/>
  <c r="K2320" i="7" s="1" a="1"/>
  <c r="K2320" i="7" s="1"/>
  <c r="H2320" i="7"/>
  <c r="I2320" i="7" s="1" a="1"/>
  <c r="I2320" i="7" s="1"/>
  <c r="F2320" i="7"/>
  <c r="G2320" i="7" s="1" a="1"/>
  <c r="G2320" i="7" s="1"/>
  <c r="D2320" i="7"/>
  <c r="E2320" i="7" s="1" a="1"/>
  <c r="E2320" i="7" s="1"/>
  <c r="B2320" i="7"/>
  <c r="C2320" i="7" s="1" a="1"/>
  <c r="C2320" i="7" s="1"/>
  <c r="N2319" i="7"/>
  <c r="O2319" i="7" s="1" a="1"/>
  <c r="O2319" i="7" s="1"/>
  <c r="L2319" i="7"/>
  <c r="M2319" i="7" s="1" a="1"/>
  <c r="M2319" i="7" s="1"/>
  <c r="J2319" i="7"/>
  <c r="K2319" i="7" s="1" a="1"/>
  <c r="K2319" i="7" s="1"/>
  <c r="H2319" i="7"/>
  <c r="I2319" i="7" s="1" a="1"/>
  <c r="I2319" i="7" s="1"/>
  <c r="F2319" i="7"/>
  <c r="G2319" i="7" s="1" a="1"/>
  <c r="G2319" i="7" s="1"/>
  <c r="D2319" i="7"/>
  <c r="E2319" i="7" s="1" a="1"/>
  <c r="E2319" i="7" s="1"/>
  <c r="B2319" i="7"/>
  <c r="C2319" i="7" s="1" a="1"/>
  <c r="C2319" i="7" s="1"/>
  <c r="N2318" i="7"/>
  <c r="O2318" i="7" s="1" a="1"/>
  <c r="O2318" i="7" s="1"/>
  <c r="L2318" i="7"/>
  <c r="M2318" i="7" s="1" a="1"/>
  <c r="M2318" i="7" s="1"/>
  <c r="J2318" i="7"/>
  <c r="K2318" i="7" s="1" a="1"/>
  <c r="K2318" i="7" s="1"/>
  <c r="H2318" i="7"/>
  <c r="I2318" i="7" s="1" a="1"/>
  <c r="I2318" i="7" s="1"/>
  <c r="F2318" i="7"/>
  <c r="G2318" i="7" s="1" a="1"/>
  <c r="G2318" i="7" s="1"/>
  <c r="D2318" i="7"/>
  <c r="E2318" i="7" s="1" a="1"/>
  <c r="E2318" i="7" s="1"/>
  <c r="B2318" i="7"/>
  <c r="C2318" i="7" s="1" a="1"/>
  <c r="C2318" i="7" s="1"/>
  <c r="N2317" i="7"/>
  <c r="O2317" i="7" s="1" a="1"/>
  <c r="O2317" i="7" s="1"/>
  <c r="L2317" i="7"/>
  <c r="M2317" i="7" s="1" a="1"/>
  <c r="M2317" i="7" s="1"/>
  <c r="J2317" i="7"/>
  <c r="K2317" i="7" s="1" a="1"/>
  <c r="K2317" i="7" s="1"/>
  <c r="H2317" i="7"/>
  <c r="I2317" i="7" s="1" a="1"/>
  <c r="I2317" i="7" s="1"/>
  <c r="F2317" i="7"/>
  <c r="G2317" i="7" s="1" a="1"/>
  <c r="G2317" i="7" s="1"/>
  <c r="D2317" i="7"/>
  <c r="E2317" i="7" s="1" a="1"/>
  <c r="E2317" i="7" s="1"/>
  <c r="B2317" i="7"/>
  <c r="C2317" i="7" s="1" a="1"/>
  <c r="C2317" i="7" s="1"/>
  <c r="N2316" i="7"/>
  <c r="O2316" i="7" s="1" a="1"/>
  <c r="O2316" i="7" s="1"/>
  <c r="L2316" i="7"/>
  <c r="M2316" i="7" s="1" a="1"/>
  <c r="M2316" i="7" s="1"/>
  <c r="J2316" i="7"/>
  <c r="K2316" i="7" s="1" a="1"/>
  <c r="K2316" i="7" s="1"/>
  <c r="H2316" i="7"/>
  <c r="I2316" i="7" s="1" a="1"/>
  <c r="I2316" i="7" s="1"/>
  <c r="F2316" i="7"/>
  <c r="G2316" i="7" s="1" a="1"/>
  <c r="G2316" i="7" s="1"/>
  <c r="D2316" i="7"/>
  <c r="E2316" i="7" s="1" a="1"/>
  <c r="E2316" i="7" s="1"/>
  <c r="B2316" i="7"/>
  <c r="C2316" i="7" s="1" a="1"/>
  <c r="C2316" i="7" s="1"/>
  <c r="N2315" i="7"/>
  <c r="O2315" i="7" s="1" a="1"/>
  <c r="O2315" i="7" s="1"/>
  <c r="L2315" i="7"/>
  <c r="M2315" i="7" s="1" a="1"/>
  <c r="M2315" i="7" s="1"/>
  <c r="J2315" i="7"/>
  <c r="K2315" i="7" s="1" a="1"/>
  <c r="K2315" i="7" s="1"/>
  <c r="H2315" i="7"/>
  <c r="I2315" i="7" s="1" a="1"/>
  <c r="I2315" i="7" s="1"/>
  <c r="F2315" i="7"/>
  <c r="G2315" i="7" s="1" a="1"/>
  <c r="G2315" i="7" s="1"/>
  <c r="D2315" i="7"/>
  <c r="E2315" i="7" s="1" a="1"/>
  <c r="E2315" i="7" s="1"/>
  <c r="B2315" i="7"/>
  <c r="C2315" i="7" s="1" a="1"/>
  <c r="C2315" i="7" s="1"/>
  <c r="N2314" i="7"/>
  <c r="O2314" i="7" s="1" a="1"/>
  <c r="O2314" i="7" s="1"/>
  <c r="L2314" i="7"/>
  <c r="M2314" i="7" s="1" a="1"/>
  <c r="M2314" i="7" s="1"/>
  <c r="J2314" i="7"/>
  <c r="K2314" i="7" s="1" a="1"/>
  <c r="K2314" i="7" s="1"/>
  <c r="H2314" i="7"/>
  <c r="I2314" i="7" s="1" a="1"/>
  <c r="I2314" i="7" s="1"/>
  <c r="F2314" i="7"/>
  <c r="G2314" i="7" s="1" a="1"/>
  <c r="G2314" i="7" s="1"/>
  <c r="D2314" i="7"/>
  <c r="E2314" i="7" s="1" a="1"/>
  <c r="E2314" i="7" s="1"/>
  <c r="B2314" i="7"/>
  <c r="C2314" i="7" s="1" a="1"/>
  <c r="C2314" i="7" s="1"/>
  <c r="N2313" i="7"/>
  <c r="O2313" i="7" s="1" a="1"/>
  <c r="O2313" i="7" s="1"/>
  <c r="L2313" i="7"/>
  <c r="M2313" i="7" s="1" a="1"/>
  <c r="M2313" i="7" s="1"/>
  <c r="J2313" i="7"/>
  <c r="K2313" i="7" s="1" a="1"/>
  <c r="K2313" i="7" s="1"/>
  <c r="H2313" i="7"/>
  <c r="I2313" i="7" s="1" a="1"/>
  <c r="I2313" i="7" s="1"/>
  <c r="F2313" i="7"/>
  <c r="G2313" i="7" s="1" a="1"/>
  <c r="G2313" i="7" s="1"/>
  <c r="D2313" i="7"/>
  <c r="E2313" i="7" s="1" a="1"/>
  <c r="E2313" i="7" s="1"/>
  <c r="B2313" i="7"/>
  <c r="C2313" i="7" s="1" a="1"/>
  <c r="C2313" i="7" s="1"/>
  <c r="N2312" i="7"/>
  <c r="O2312" i="7" s="1" a="1"/>
  <c r="O2312" i="7" s="1"/>
  <c r="L2312" i="7"/>
  <c r="M2312" i="7" s="1" a="1"/>
  <c r="M2312" i="7" s="1"/>
  <c r="J2312" i="7"/>
  <c r="K2312" i="7" s="1" a="1"/>
  <c r="K2312" i="7" s="1"/>
  <c r="H2312" i="7"/>
  <c r="I2312" i="7" s="1" a="1"/>
  <c r="I2312" i="7" s="1"/>
  <c r="F2312" i="7"/>
  <c r="G2312" i="7" s="1" a="1"/>
  <c r="G2312" i="7" s="1"/>
  <c r="D2312" i="7"/>
  <c r="E2312" i="7" s="1" a="1"/>
  <c r="E2312" i="7" s="1"/>
  <c r="B2312" i="7"/>
  <c r="C2312" i="7" s="1" a="1"/>
  <c r="C2312" i="7" s="1"/>
  <c r="N2311" i="7"/>
  <c r="O2311" i="7" s="1" a="1"/>
  <c r="O2311" i="7" s="1"/>
  <c r="L2311" i="7"/>
  <c r="M2311" i="7" s="1" a="1"/>
  <c r="M2311" i="7" s="1"/>
  <c r="J2311" i="7"/>
  <c r="K2311" i="7" s="1" a="1"/>
  <c r="K2311" i="7" s="1"/>
  <c r="H2311" i="7"/>
  <c r="I2311" i="7" s="1" a="1"/>
  <c r="I2311" i="7" s="1"/>
  <c r="F2311" i="7"/>
  <c r="G2311" i="7" s="1" a="1"/>
  <c r="G2311" i="7" s="1"/>
  <c r="D2311" i="7"/>
  <c r="E2311" i="7" s="1" a="1"/>
  <c r="E2311" i="7" s="1"/>
  <c r="B2311" i="7"/>
  <c r="C2311" i="7" s="1" a="1"/>
  <c r="C2311" i="7" s="1"/>
  <c r="N2310" i="7"/>
  <c r="O2310" i="7" s="1" a="1"/>
  <c r="O2310" i="7" s="1"/>
  <c r="L2310" i="7"/>
  <c r="M2310" i="7" s="1" a="1"/>
  <c r="M2310" i="7" s="1"/>
  <c r="J2310" i="7"/>
  <c r="K2310" i="7" s="1" a="1"/>
  <c r="K2310" i="7" s="1"/>
  <c r="H2310" i="7"/>
  <c r="I2310" i="7" s="1" a="1"/>
  <c r="I2310" i="7" s="1"/>
  <c r="F2310" i="7"/>
  <c r="G2310" i="7" s="1" a="1"/>
  <c r="G2310" i="7" s="1"/>
  <c r="D2310" i="7"/>
  <c r="E2310" i="7" s="1" a="1"/>
  <c r="E2310" i="7" s="1"/>
  <c r="B2310" i="7"/>
  <c r="C2310" i="7" s="1" a="1"/>
  <c r="C2310" i="7" s="1"/>
  <c r="N2309" i="7"/>
  <c r="O2309" i="7" s="1" a="1"/>
  <c r="O2309" i="7" s="1"/>
  <c r="L2309" i="7"/>
  <c r="M2309" i="7" s="1" a="1"/>
  <c r="M2309" i="7" s="1"/>
  <c r="J2309" i="7"/>
  <c r="K2309" i="7" s="1" a="1"/>
  <c r="K2309" i="7" s="1"/>
  <c r="H2309" i="7"/>
  <c r="I2309" i="7" s="1" a="1"/>
  <c r="I2309" i="7" s="1"/>
  <c r="F2309" i="7"/>
  <c r="G2309" i="7" s="1" a="1"/>
  <c r="G2309" i="7" s="1"/>
  <c r="D2309" i="7"/>
  <c r="E2309" i="7" s="1" a="1"/>
  <c r="E2309" i="7" s="1"/>
  <c r="B2309" i="7"/>
  <c r="C2309" i="7" s="1" a="1"/>
  <c r="C2309" i="7" s="1"/>
  <c r="N2308" i="7"/>
  <c r="O2308" i="7" s="1" a="1"/>
  <c r="O2308" i="7" s="1"/>
  <c r="L2308" i="7"/>
  <c r="M2308" i="7" s="1" a="1"/>
  <c r="M2308" i="7" s="1"/>
  <c r="J2308" i="7"/>
  <c r="K2308" i="7" s="1" a="1"/>
  <c r="K2308" i="7" s="1"/>
  <c r="H2308" i="7"/>
  <c r="I2308" i="7" s="1" a="1"/>
  <c r="I2308" i="7" s="1"/>
  <c r="F2308" i="7"/>
  <c r="G2308" i="7" s="1" a="1"/>
  <c r="G2308" i="7" s="1"/>
  <c r="D2308" i="7"/>
  <c r="E2308" i="7" s="1" a="1"/>
  <c r="E2308" i="7" s="1"/>
  <c r="B2308" i="7"/>
  <c r="C2308" i="7" s="1" a="1"/>
  <c r="C2308" i="7" s="1"/>
  <c r="N2307" i="7"/>
  <c r="O2307" i="7" s="1" a="1"/>
  <c r="O2307" i="7" s="1"/>
  <c r="L2307" i="7"/>
  <c r="M2307" i="7" s="1" a="1"/>
  <c r="M2307" i="7" s="1"/>
  <c r="J2307" i="7"/>
  <c r="K2307" i="7" s="1" a="1"/>
  <c r="K2307" i="7" s="1"/>
  <c r="H2307" i="7"/>
  <c r="I2307" i="7" s="1" a="1"/>
  <c r="I2307" i="7" s="1"/>
  <c r="F2307" i="7"/>
  <c r="G2307" i="7" s="1" a="1"/>
  <c r="G2307" i="7" s="1"/>
  <c r="D2307" i="7"/>
  <c r="E2307" i="7" s="1" a="1"/>
  <c r="E2307" i="7" s="1"/>
  <c r="B2307" i="7"/>
  <c r="C2307" i="7" s="1" a="1"/>
  <c r="C2307" i="7" s="1"/>
  <c r="N2306" i="7"/>
  <c r="O2306" i="7" s="1" a="1"/>
  <c r="O2306" i="7" s="1"/>
  <c r="L2306" i="7"/>
  <c r="M2306" i="7" s="1" a="1"/>
  <c r="M2306" i="7" s="1"/>
  <c r="J2306" i="7"/>
  <c r="K2306" i="7" s="1" a="1"/>
  <c r="K2306" i="7" s="1"/>
  <c r="H2306" i="7"/>
  <c r="I2306" i="7" s="1" a="1"/>
  <c r="I2306" i="7" s="1"/>
  <c r="F2306" i="7"/>
  <c r="G2306" i="7" s="1" a="1"/>
  <c r="G2306" i="7" s="1"/>
  <c r="D2306" i="7"/>
  <c r="E2306" i="7" s="1" a="1"/>
  <c r="E2306" i="7" s="1"/>
  <c r="B2306" i="7"/>
  <c r="C2306" i="7" s="1" a="1"/>
  <c r="C2306" i="7" s="1"/>
  <c r="N2305" i="7"/>
  <c r="O2305" i="7" s="1" a="1"/>
  <c r="O2305" i="7" s="1"/>
  <c r="L2305" i="7"/>
  <c r="M2305" i="7" s="1" a="1"/>
  <c r="M2305" i="7" s="1"/>
  <c r="J2305" i="7"/>
  <c r="K2305" i="7" s="1" a="1"/>
  <c r="K2305" i="7" s="1"/>
  <c r="H2305" i="7"/>
  <c r="I2305" i="7" s="1" a="1"/>
  <c r="I2305" i="7" s="1"/>
  <c r="F2305" i="7"/>
  <c r="G2305" i="7" s="1" a="1"/>
  <c r="G2305" i="7" s="1"/>
  <c r="D2305" i="7"/>
  <c r="E2305" i="7" s="1" a="1"/>
  <c r="E2305" i="7" s="1"/>
  <c r="B2305" i="7"/>
  <c r="C2305" i="7" s="1" a="1"/>
  <c r="C2305" i="7" s="1"/>
  <c r="N2304" i="7"/>
  <c r="O2304" i="7" s="1" a="1"/>
  <c r="O2304" i="7" s="1"/>
  <c r="L2304" i="7"/>
  <c r="M2304" i="7" s="1" a="1"/>
  <c r="M2304" i="7" s="1"/>
  <c r="J2304" i="7"/>
  <c r="K2304" i="7" s="1" a="1"/>
  <c r="K2304" i="7" s="1"/>
  <c r="H2304" i="7"/>
  <c r="I2304" i="7" s="1" a="1"/>
  <c r="I2304" i="7" s="1"/>
  <c r="F2304" i="7"/>
  <c r="G2304" i="7" s="1" a="1"/>
  <c r="G2304" i="7" s="1"/>
  <c r="D2304" i="7"/>
  <c r="E2304" i="7" s="1" a="1"/>
  <c r="E2304" i="7" s="1"/>
  <c r="B2304" i="7"/>
  <c r="C2304" i="7" s="1" a="1"/>
  <c r="C2304" i="7" s="1"/>
  <c r="N2303" i="7"/>
  <c r="O2303" i="7" s="1" a="1"/>
  <c r="O2303" i="7" s="1"/>
  <c r="L2303" i="7"/>
  <c r="M2303" i="7" s="1" a="1"/>
  <c r="M2303" i="7" s="1"/>
  <c r="J2303" i="7"/>
  <c r="K2303" i="7" s="1" a="1"/>
  <c r="K2303" i="7" s="1"/>
  <c r="H2303" i="7"/>
  <c r="I2303" i="7" s="1" a="1"/>
  <c r="I2303" i="7" s="1"/>
  <c r="F2303" i="7"/>
  <c r="G2303" i="7" s="1" a="1"/>
  <c r="G2303" i="7" s="1"/>
  <c r="D2303" i="7"/>
  <c r="E2303" i="7" s="1" a="1"/>
  <c r="E2303" i="7" s="1"/>
  <c r="B2303" i="7"/>
  <c r="C2303" i="7" s="1" a="1"/>
  <c r="C2303" i="7" s="1"/>
  <c r="N2302" i="7"/>
  <c r="O2302" i="7" s="1" a="1"/>
  <c r="O2302" i="7" s="1"/>
  <c r="L2302" i="7"/>
  <c r="M2302" i="7" s="1" a="1"/>
  <c r="M2302" i="7" s="1"/>
  <c r="J2302" i="7"/>
  <c r="K2302" i="7" s="1" a="1"/>
  <c r="K2302" i="7" s="1"/>
  <c r="H2302" i="7"/>
  <c r="I2302" i="7" s="1" a="1"/>
  <c r="I2302" i="7" s="1"/>
  <c r="F2302" i="7"/>
  <c r="G2302" i="7" s="1" a="1"/>
  <c r="G2302" i="7" s="1"/>
  <c r="D2302" i="7"/>
  <c r="E2302" i="7" s="1" a="1"/>
  <c r="E2302" i="7" s="1"/>
  <c r="B2302" i="7"/>
  <c r="C2302" i="7" s="1" a="1"/>
  <c r="C2302" i="7" s="1"/>
  <c r="N2301" i="7"/>
  <c r="O2301" i="7" s="1" a="1"/>
  <c r="O2301" i="7" s="1"/>
  <c r="L2301" i="7"/>
  <c r="M2301" i="7" s="1" a="1"/>
  <c r="M2301" i="7" s="1"/>
  <c r="J2301" i="7"/>
  <c r="K2301" i="7" s="1" a="1"/>
  <c r="K2301" i="7" s="1"/>
  <c r="H2301" i="7"/>
  <c r="I2301" i="7" s="1" a="1"/>
  <c r="I2301" i="7" s="1"/>
  <c r="F2301" i="7"/>
  <c r="G2301" i="7" s="1" a="1"/>
  <c r="G2301" i="7" s="1"/>
  <c r="D2301" i="7"/>
  <c r="E2301" i="7" s="1" a="1"/>
  <c r="E2301" i="7" s="1"/>
  <c r="B2301" i="7"/>
  <c r="C2301" i="7" s="1" a="1"/>
  <c r="C2301" i="7" s="1"/>
  <c r="N2300" i="7"/>
  <c r="O2300" i="7" s="1" a="1"/>
  <c r="O2300" i="7" s="1"/>
  <c r="L2300" i="7"/>
  <c r="M2300" i="7" s="1" a="1"/>
  <c r="M2300" i="7" s="1"/>
  <c r="J2300" i="7"/>
  <c r="K2300" i="7" s="1" a="1"/>
  <c r="K2300" i="7" s="1"/>
  <c r="H2300" i="7"/>
  <c r="I2300" i="7" s="1" a="1"/>
  <c r="I2300" i="7" s="1"/>
  <c r="F2300" i="7"/>
  <c r="G2300" i="7" s="1" a="1"/>
  <c r="G2300" i="7" s="1"/>
  <c r="D2300" i="7"/>
  <c r="E2300" i="7" s="1" a="1"/>
  <c r="E2300" i="7" s="1"/>
  <c r="B2300" i="7"/>
  <c r="C2300" i="7" s="1" a="1"/>
  <c r="C2300" i="7" s="1"/>
  <c r="N2299" i="7"/>
  <c r="O2299" i="7" s="1" a="1"/>
  <c r="O2299" i="7" s="1"/>
  <c r="L2299" i="7"/>
  <c r="M2299" i="7" s="1" a="1"/>
  <c r="M2299" i="7" s="1"/>
  <c r="J2299" i="7"/>
  <c r="K2299" i="7" s="1" a="1"/>
  <c r="K2299" i="7" s="1"/>
  <c r="H2299" i="7"/>
  <c r="I2299" i="7" s="1" a="1"/>
  <c r="I2299" i="7" s="1"/>
  <c r="F2299" i="7"/>
  <c r="G2299" i="7" s="1" a="1"/>
  <c r="G2299" i="7" s="1"/>
  <c r="D2299" i="7"/>
  <c r="E2299" i="7" s="1" a="1"/>
  <c r="E2299" i="7" s="1"/>
  <c r="B2299" i="7"/>
  <c r="C2299" i="7" s="1" a="1"/>
  <c r="C2299" i="7" s="1"/>
  <c r="N2298" i="7"/>
  <c r="O2298" i="7" s="1" a="1"/>
  <c r="O2298" i="7" s="1"/>
  <c r="L2298" i="7"/>
  <c r="M2298" i="7" s="1" a="1"/>
  <c r="M2298" i="7" s="1"/>
  <c r="J2298" i="7"/>
  <c r="K2298" i="7" s="1" a="1"/>
  <c r="K2298" i="7" s="1"/>
  <c r="H2298" i="7"/>
  <c r="I2298" i="7" s="1" a="1"/>
  <c r="I2298" i="7" s="1"/>
  <c r="F2298" i="7"/>
  <c r="G2298" i="7" s="1" a="1"/>
  <c r="G2298" i="7" s="1"/>
  <c r="D2298" i="7"/>
  <c r="E2298" i="7" s="1" a="1"/>
  <c r="E2298" i="7" s="1"/>
  <c r="B2298" i="7"/>
  <c r="C2298" i="7" s="1" a="1"/>
  <c r="C2298" i="7" s="1"/>
  <c r="N2297" i="7"/>
  <c r="O2297" i="7" s="1" a="1"/>
  <c r="O2297" i="7" s="1"/>
  <c r="L2297" i="7"/>
  <c r="M2297" i="7" s="1" a="1"/>
  <c r="M2297" i="7" s="1"/>
  <c r="J2297" i="7"/>
  <c r="K2297" i="7" s="1" a="1"/>
  <c r="K2297" i="7" s="1"/>
  <c r="H2297" i="7"/>
  <c r="I2297" i="7" s="1" a="1"/>
  <c r="I2297" i="7" s="1"/>
  <c r="F2297" i="7"/>
  <c r="G2297" i="7" s="1" a="1"/>
  <c r="G2297" i="7" s="1"/>
  <c r="D2297" i="7"/>
  <c r="E2297" i="7" s="1" a="1"/>
  <c r="E2297" i="7" s="1"/>
  <c r="B2297" i="7"/>
  <c r="C2297" i="7" s="1" a="1"/>
  <c r="C2297" i="7" s="1"/>
  <c r="N2296" i="7"/>
  <c r="O2296" i="7" s="1" a="1"/>
  <c r="O2296" i="7" s="1"/>
  <c r="L2296" i="7"/>
  <c r="M2296" i="7" s="1" a="1"/>
  <c r="M2296" i="7" s="1"/>
  <c r="J2296" i="7"/>
  <c r="K2296" i="7" s="1" a="1"/>
  <c r="K2296" i="7" s="1"/>
  <c r="H2296" i="7"/>
  <c r="I2296" i="7" s="1" a="1"/>
  <c r="I2296" i="7" s="1"/>
  <c r="F2296" i="7"/>
  <c r="G2296" i="7" s="1" a="1"/>
  <c r="G2296" i="7" s="1"/>
  <c r="D2296" i="7"/>
  <c r="E2296" i="7" s="1" a="1"/>
  <c r="E2296" i="7" s="1"/>
  <c r="B2296" i="7"/>
  <c r="C2296" i="7" s="1" a="1"/>
  <c r="C2296" i="7" s="1"/>
  <c r="N2295" i="7"/>
  <c r="O2295" i="7" s="1" a="1"/>
  <c r="O2295" i="7" s="1"/>
  <c r="L2295" i="7"/>
  <c r="M2295" i="7" s="1" a="1"/>
  <c r="M2295" i="7" s="1"/>
  <c r="J2295" i="7"/>
  <c r="K2295" i="7" s="1" a="1"/>
  <c r="K2295" i="7" s="1"/>
  <c r="H2295" i="7"/>
  <c r="I2295" i="7" s="1" a="1"/>
  <c r="I2295" i="7" s="1"/>
  <c r="F2295" i="7"/>
  <c r="G2295" i="7" s="1" a="1"/>
  <c r="G2295" i="7" s="1"/>
  <c r="D2295" i="7"/>
  <c r="E2295" i="7" s="1" a="1"/>
  <c r="E2295" i="7" s="1"/>
  <c r="B2295" i="7"/>
  <c r="C2295" i="7" s="1" a="1"/>
  <c r="C2295" i="7" s="1"/>
  <c r="N2294" i="7"/>
  <c r="O2294" i="7" s="1" a="1"/>
  <c r="O2294" i="7" s="1"/>
  <c r="L2294" i="7"/>
  <c r="M2294" i="7" s="1" a="1"/>
  <c r="M2294" i="7" s="1"/>
  <c r="J2294" i="7"/>
  <c r="K2294" i="7" s="1" a="1"/>
  <c r="K2294" i="7" s="1"/>
  <c r="H2294" i="7"/>
  <c r="I2294" i="7" s="1" a="1"/>
  <c r="I2294" i="7" s="1"/>
  <c r="F2294" i="7"/>
  <c r="G2294" i="7" s="1" a="1"/>
  <c r="G2294" i="7" s="1"/>
  <c r="D2294" i="7"/>
  <c r="E2294" i="7" s="1" a="1"/>
  <c r="E2294" i="7" s="1"/>
  <c r="B2294" i="7"/>
  <c r="C2294" i="7" s="1" a="1"/>
  <c r="C2294" i="7" s="1"/>
  <c r="N2293" i="7"/>
  <c r="O2293" i="7" s="1" a="1"/>
  <c r="O2293" i="7" s="1"/>
  <c r="L2293" i="7"/>
  <c r="M2293" i="7" s="1" a="1"/>
  <c r="M2293" i="7" s="1"/>
  <c r="K2293" i="7" a="1"/>
  <c r="K2293" i="7" s="1"/>
  <c r="J2293" i="7"/>
  <c r="H2293" i="7"/>
  <c r="I2293" i="7" s="1" a="1"/>
  <c r="I2293" i="7" s="1"/>
  <c r="F2293" i="7"/>
  <c r="G2293" i="7" s="1" a="1"/>
  <c r="G2293" i="7" s="1"/>
  <c r="D2293" i="7"/>
  <c r="E2293" i="7" s="1" a="1"/>
  <c r="E2293" i="7" s="1"/>
  <c r="B2293" i="7"/>
  <c r="C2293" i="7" s="1" a="1"/>
  <c r="C2293" i="7" s="1"/>
  <c r="N2292" i="7"/>
  <c r="O2292" i="7" s="1" a="1"/>
  <c r="O2292" i="7" s="1"/>
  <c r="L2292" i="7"/>
  <c r="M2292" i="7" s="1" a="1"/>
  <c r="M2292" i="7" s="1"/>
  <c r="J2292" i="7"/>
  <c r="K2292" i="7" s="1" a="1"/>
  <c r="K2292" i="7" s="1"/>
  <c r="H2292" i="7"/>
  <c r="I2292" i="7" s="1" a="1"/>
  <c r="I2292" i="7" s="1"/>
  <c r="F2292" i="7"/>
  <c r="G2292" i="7" s="1" a="1"/>
  <c r="G2292" i="7" s="1"/>
  <c r="D2292" i="7"/>
  <c r="E2292" i="7" s="1" a="1"/>
  <c r="E2292" i="7" s="1"/>
  <c r="B2292" i="7"/>
  <c r="C2292" i="7" s="1" a="1"/>
  <c r="C2292" i="7" s="1"/>
  <c r="N2291" i="7"/>
  <c r="O2291" i="7" s="1" a="1"/>
  <c r="O2291" i="7" s="1"/>
  <c r="L2291" i="7"/>
  <c r="M2291" i="7" s="1" a="1"/>
  <c r="M2291" i="7" s="1"/>
  <c r="J2291" i="7"/>
  <c r="K2291" i="7" s="1" a="1"/>
  <c r="K2291" i="7" s="1"/>
  <c r="H2291" i="7"/>
  <c r="I2291" i="7" s="1" a="1"/>
  <c r="I2291" i="7" s="1"/>
  <c r="F2291" i="7"/>
  <c r="G2291" i="7" s="1" a="1"/>
  <c r="G2291" i="7" s="1"/>
  <c r="D2291" i="7"/>
  <c r="E2291" i="7" s="1" a="1"/>
  <c r="E2291" i="7" s="1"/>
  <c r="B2291" i="7"/>
  <c r="C2291" i="7" s="1" a="1"/>
  <c r="C2291" i="7" s="1"/>
  <c r="N2290" i="7"/>
  <c r="O2290" i="7" s="1" a="1"/>
  <c r="O2290" i="7" s="1"/>
  <c r="L2290" i="7"/>
  <c r="M2290" i="7" s="1" a="1"/>
  <c r="M2290" i="7" s="1"/>
  <c r="J2290" i="7"/>
  <c r="K2290" i="7" s="1" a="1"/>
  <c r="K2290" i="7" s="1"/>
  <c r="H2290" i="7"/>
  <c r="I2290" i="7" s="1" a="1"/>
  <c r="I2290" i="7" s="1"/>
  <c r="F2290" i="7"/>
  <c r="G2290" i="7" s="1" a="1"/>
  <c r="G2290" i="7" s="1"/>
  <c r="D2290" i="7"/>
  <c r="E2290" i="7" s="1" a="1"/>
  <c r="E2290" i="7" s="1"/>
  <c r="B2290" i="7"/>
  <c r="C2290" i="7" s="1" a="1"/>
  <c r="C2290" i="7" s="1"/>
  <c r="N2289" i="7"/>
  <c r="O2289" i="7" s="1" a="1"/>
  <c r="O2289" i="7" s="1"/>
  <c r="L2289" i="7"/>
  <c r="M2289" i="7" s="1" a="1"/>
  <c r="M2289" i="7" s="1"/>
  <c r="J2289" i="7"/>
  <c r="K2289" i="7" s="1" a="1"/>
  <c r="K2289" i="7" s="1"/>
  <c r="H2289" i="7"/>
  <c r="I2289" i="7" s="1" a="1"/>
  <c r="I2289" i="7" s="1"/>
  <c r="F2289" i="7"/>
  <c r="G2289" i="7" s="1" a="1"/>
  <c r="G2289" i="7" s="1"/>
  <c r="D2289" i="7"/>
  <c r="E2289" i="7" s="1" a="1"/>
  <c r="E2289" i="7" s="1"/>
  <c r="B2289" i="7"/>
  <c r="C2289" i="7" s="1" a="1"/>
  <c r="C2289" i="7" s="1"/>
  <c r="N2288" i="7"/>
  <c r="O2288" i="7" s="1" a="1"/>
  <c r="O2288" i="7" s="1"/>
  <c r="L2288" i="7"/>
  <c r="M2288" i="7" s="1" a="1"/>
  <c r="M2288" i="7" s="1"/>
  <c r="J2288" i="7"/>
  <c r="K2288" i="7" s="1" a="1"/>
  <c r="K2288" i="7" s="1"/>
  <c r="H2288" i="7"/>
  <c r="I2288" i="7" s="1" a="1"/>
  <c r="I2288" i="7" s="1"/>
  <c r="F2288" i="7"/>
  <c r="G2288" i="7" s="1" a="1"/>
  <c r="G2288" i="7" s="1"/>
  <c r="D2288" i="7"/>
  <c r="E2288" i="7" s="1" a="1"/>
  <c r="E2288" i="7" s="1"/>
  <c r="B2288" i="7"/>
  <c r="C2288" i="7" s="1" a="1"/>
  <c r="C2288" i="7" s="1"/>
  <c r="N2287" i="7"/>
  <c r="O2287" i="7" s="1" a="1"/>
  <c r="O2287" i="7" s="1"/>
  <c r="L2287" i="7"/>
  <c r="M2287" i="7" s="1" a="1"/>
  <c r="M2287" i="7" s="1"/>
  <c r="J2287" i="7"/>
  <c r="K2287" i="7" s="1" a="1"/>
  <c r="K2287" i="7" s="1"/>
  <c r="H2287" i="7"/>
  <c r="I2287" i="7" s="1" a="1"/>
  <c r="I2287" i="7" s="1"/>
  <c r="F2287" i="7"/>
  <c r="G2287" i="7" s="1" a="1"/>
  <c r="G2287" i="7" s="1"/>
  <c r="D2287" i="7"/>
  <c r="E2287" i="7" s="1" a="1"/>
  <c r="E2287" i="7" s="1"/>
  <c r="B2287" i="7"/>
  <c r="C2287" i="7" s="1" a="1"/>
  <c r="C2287" i="7" s="1"/>
  <c r="N2286" i="7"/>
  <c r="O2286" i="7" s="1" a="1"/>
  <c r="O2286" i="7" s="1"/>
  <c r="L2286" i="7"/>
  <c r="M2286" i="7" s="1" a="1"/>
  <c r="M2286" i="7" s="1"/>
  <c r="J2286" i="7"/>
  <c r="K2286" i="7" s="1" a="1"/>
  <c r="K2286" i="7" s="1"/>
  <c r="H2286" i="7"/>
  <c r="I2286" i="7" s="1" a="1"/>
  <c r="I2286" i="7" s="1"/>
  <c r="F2286" i="7"/>
  <c r="G2286" i="7" s="1" a="1"/>
  <c r="G2286" i="7" s="1"/>
  <c r="D2286" i="7"/>
  <c r="E2286" i="7" s="1" a="1"/>
  <c r="E2286" i="7" s="1"/>
  <c r="B2286" i="7"/>
  <c r="C2286" i="7" s="1" a="1"/>
  <c r="C2286" i="7" s="1"/>
  <c r="N2285" i="7"/>
  <c r="O2285" i="7" s="1" a="1"/>
  <c r="O2285" i="7" s="1"/>
  <c r="L2285" i="7"/>
  <c r="M2285" i="7" s="1" a="1"/>
  <c r="M2285" i="7" s="1"/>
  <c r="J2285" i="7"/>
  <c r="K2285" i="7" s="1" a="1"/>
  <c r="K2285" i="7" s="1"/>
  <c r="H2285" i="7"/>
  <c r="I2285" i="7" s="1" a="1"/>
  <c r="I2285" i="7" s="1"/>
  <c r="F2285" i="7"/>
  <c r="G2285" i="7" s="1" a="1"/>
  <c r="G2285" i="7" s="1"/>
  <c r="D2285" i="7"/>
  <c r="E2285" i="7" s="1" a="1"/>
  <c r="E2285" i="7" s="1"/>
  <c r="B2285" i="7"/>
  <c r="C2285" i="7" s="1" a="1"/>
  <c r="C2285" i="7" s="1"/>
  <c r="N2284" i="7"/>
  <c r="O2284" i="7" s="1" a="1"/>
  <c r="O2284" i="7" s="1"/>
  <c r="L2284" i="7"/>
  <c r="M2284" i="7" s="1" a="1"/>
  <c r="M2284" i="7" s="1"/>
  <c r="J2284" i="7"/>
  <c r="K2284" i="7" s="1" a="1"/>
  <c r="K2284" i="7" s="1"/>
  <c r="H2284" i="7"/>
  <c r="I2284" i="7" s="1" a="1"/>
  <c r="I2284" i="7" s="1"/>
  <c r="F2284" i="7"/>
  <c r="G2284" i="7" s="1" a="1"/>
  <c r="G2284" i="7" s="1"/>
  <c r="D2284" i="7"/>
  <c r="E2284" i="7" s="1" a="1"/>
  <c r="E2284" i="7" s="1"/>
  <c r="B2284" i="7"/>
  <c r="C2284" i="7" s="1" a="1"/>
  <c r="C2284" i="7" s="1"/>
  <c r="N2283" i="7"/>
  <c r="O2283" i="7" s="1" a="1"/>
  <c r="O2283" i="7" s="1"/>
  <c r="L2283" i="7"/>
  <c r="M2283" i="7" s="1" a="1"/>
  <c r="M2283" i="7" s="1"/>
  <c r="J2283" i="7"/>
  <c r="K2283" i="7" s="1" a="1"/>
  <c r="K2283" i="7" s="1"/>
  <c r="H2283" i="7"/>
  <c r="I2283" i="7" s="1" a="1"/>
  <c r="I2283" i="7" s="1"/>
  <c r="F2283" i="7"/>
  <c r="G2283" i="7" s="1" a="1"/>
  <c r="G2283" i="7" s="1"/>
  <c r="D2283" i="7"/>
  <c r="E2283" i="7" s="1" a="1"/>
  <c r="E2283" i="7" s="1"/>
  <c r="B2283" i="7"/>
  <c r="C2283" i="7" s="1" a="1"/>
  <c r="C2283" i="7" s="1"/>
  <c r="N2282" i="7"/>
  <c r="O2282" i="7" s="1" a="1"/>
  <c r="O2282" i="7" s="1"/>
  <c r="L2282" i="7"/>
  <c r="M2282" i="7" s="1" a="1"/>
  <c r="M2282" i="7" s="1"/>
  <c r="J2282" i="7"/>
  <c r="K2282" i="7" s="1" a="1"/>
  <c r="K2282" i="7" s="1"/>
  <c r="H2282" i="7"/>
  <c r="I2282" i="7" s="1" a="1"/>
  <c r="I2282" i="7" s="1"/>
  <c r="F2282" i="7"/>
  <c r="G2282" i="7" s="1" a="1"/>
  <c r="G2282" i="7" s="1"/>
  <c r="D2282" i="7"/>
  <c r="E2282" i="7" s="1" a="1"/>
  <c r="E2282" i="7" s="1"/>
  <c r="B2282" i="7"/>
  <c r="C2282" i="7" s="1" a="1"/>
  <c r="C2282" i="7" s="1"/>
  <c r="N2281" i="7"/>
  <c r="O2281" i="7" s="1" a="1"/>
  <c r="O2281" i="7" s="1"/>
  <c r="L2281" i="7"/>
  <c r="M2281" i="7" s="1" a="1"/>
  <c r="M2281" i="7" s="1"/>
  <c r="J2281" i="7"/>
  <c r="K2281" i="7" s="1" a="1"/>
  <c r="K2281" i="7" s="1"/>
  <c r="H2281" i="7"/>
  <c r="I2281" i="7" s="1" a="1"/>
  <c r="I2281" i="7" s="1"/>
  <c r="F2281" i="7"/>
  <c r="G2281" i="7" s="1" a="1"/>
  <c r="G2281" i="7" s="1"/>
  <c r="D2281" i="7"/>
  <c r="E2281" i="7" s="1" a="1"/>
  <c r="E2281" i="7" s="1"/>
  <c r="B2281" i="7"/>
  <c r="C2281" i="7" s="1" a="1"/>
  <c r="C2281" i="7" s="1"/>
  <c r="N2280" i="7"/>
  <c r="O2280" i="7" s="1" a="1"/>
  <c r="O2280" i="7" s="1"/>
  <c r="L2280" i="7"/>
  <c r="M2280" i="7" s="1" a="1"/>
  <c r="M2280" i="7" s="1"/>
  <c r="J2280" i="7"/>
  <c r="K2280" i="7" s="1" a="1"/>
  <c r="K2280" i="7" s="1"/>
  <c r="H2280" i="7"/>
  <c r="I2280" i="7" s="1" a="1"/>
  <c r="I2280" i="7" s="1"/>
  <c r="F2280" i="7"/>
  <c r="G2280" i="7" s="1" a="1"/>
  <c r="G2280" i="7" s="1"/>
  <c r="D2280" i="7"/>
  <c r="E2280" i="7" s="1" a="1"/>
  <c r="E2280" i="7" s="1"/>
  <c r="B2280" i="7"/>
  <c r="C2280" i="7" s="1" a="1"/>
  <c r="C2280" i="7" s="1"/>
  <c r="N2279" i="7"/>
  <c r="O2279" i="7" s="1" a="1"/>
  <c r="O2279" i="7" s="1"/>
  <c r="L2279" i="7"/>
  <c r="M2279" i="7" s="1" a="1"/>
  <c r="M2279" i="7" s="1"/>
  <c r="J2279" i="7"/>
  <c r="K2279" i="7" s="1" a="1"/>
  <c r="K2279" i="7" s="1"/>
  <c r="H2279" i="7"/>
  <c r="I2279" i="7" s="1" a="1"/>
  <c r="I2279" i="7" s="1"/>
  <c r="F2279" i="7"/>
  <c r="G2279" i="7" s="1" a="1"/>
  <c r="G2279" i="7" s="1"/>
  <c r="D2279" i="7"/>
  <c r="E2279" i="7" s="1" a="1"/>
  <c r="E2279" i="7" s="1"/>
  <c r="B2279" i="7"/>
  <c r="C2279" i="7" s="1" a="1"/>
  <c r="C2279" i="7" s="1"/>
  <c r="N2278" i="7"/>
  <c r="O2278" i="7" s="1" a="1"/>
  <c r="O2278" i="7" s="1"/>
  <c r="L2278" i="7"/>
  <c r="M2278" i="7" s="1" a="1"/>
  <c r="M2278" i="7" s="1"/>
  <c r="J2278" i="7"/>
  <c r="K2278" i="7" s="1" a="1"/>
  <c r="K2278" i="7" s="1"/>
  <c r="H2278" i="7"/>
  <c r="I2278" i="7" s="1" a="1"/>
  <c r="I2278" i="7" s="1"/>
  <c r="F2278" i="7"/>
  <c r="G2278" i="7" s="1" a="1"/>
  <c r="G2278" i="7" s="1"/>
  <c r="D2278" i="7"/>
  <c r="E2278" i="7" s="1" a="1"/>
  <c r="E2278" i="7" s="1"/>
  <c r="B2278" i="7"/>
  <c r="C2278" i="7" s="1" a="1"/>
  <c r="C2278" i="7" s="1"/>
  <c r="N2277" i="7"/>
  <c r="O2277" i="7" s="1" a="1"/>
  <c r="O2277" i="7" s="1"/>
  <c r="L2277" i="7"/>
  <c r="M2277" i="7" s="1" a="1"/>
  <c r="M2277" i="7" s="1"/>
  <c r="J2277" i="7"/>
  <c r="K2277" i="7" s="1" a="1"/>
  <c r="K2277" i="7" s="1"/>
  <c r="H2277" i="7"/>
  <c r="I2277" i="7" s="1" a="1"/>
  <c r="I2277" i="7" s="1"/>
  <c r="F2277" i="7"/>
  <c r="G2277" i="7" s="1" a="1"/>
  <c r="G2277" i="7" s="1"/>
  <c r="D2277" i="7"/>
  <c r="E2277" i="7" s="1" a="1"/>
  <c r="E2277" i="7" s="1"/>
  <c r="B2277" i="7"/>
  <c r="C2277" i="7" s="1" a="1"/>
  <c r="C2277" i="7" s="1"/>
  <c r="N2276" i="7"/>
  <c r="O2276" i="7" s="1" a="1"/>
  <c r="O2276" i="7" s="1"/>
  <c r="L2276" i="7"/>
  <c r="M2276" i="7" s="1" a="1"/>
  <c r="M2276" i="7" s="1"/>
  <c r="J2276" i="7"/>
  <c r="K2276" i="7" s="1" a="1"/>
  <c r="K2276" i="7" s="1"/>
  <c r="H2276" i="7"/>
  <c r="I2276" i="7" s="1" a="1"/>
  <c r="I2276" i="7" s="1"/>
  <c r="F2276" i="7"/>
  <c r="G2276" i="7" s="1" a="1"/>
  <c r="G2276" i="7" s="1"/>
  <c r="D2276" i="7"/>
  <c r="E2276" i="7" s="1" a="1"/>
  <c r="E2276" i="7" s="1"/>
  <c r="B2276" i="7"/>
  <c r="C2276" i="7" s="1" a="1"/>
  <c r="C2276" i="7" s="1"/>
  <c r="N2275" i="7"/>
  <c r="O2275" i="7" s="1" a="1"/>
  <c r="O2275" i="7" s="1"/>
  <c r="L2275" i="7"/>
  <c r="M2275" i="7" s="1" a="1"/>
  <c r="M2275" i="7" s="1"/>
  <c r="J2275" i="7"/>
  <c r="K2275" i="7" s="1" a="1"/>
  <c r="K2275" i="7" s="1"/>
  <c r="H2275" i="7"/>
  <c r="I2275" i="7" s="1" a="1"/>
  <c r="I2275" i="7" s="1"/>
  <c r="F2275" i="7"/>
  <c r="G2275" i="7" s="1" a="1"/>
  <c r="G2275" i="7" s="1"/>
  <c r="D2275" i="7"/>
  <c r="E2275" i="7" s="1" a="1"/>
  <c r="E2275" i="7" s="1"/>
  <c r="B2275" i="7"/>
  <c r="C2275" i="7" s="1" a="1"/>
  <c r="C2275" i="7" s="1"/>
  <c r="N2274" i="7"/>
  <c r="O2274" i="7" s="1" a="1"/>
  <c r="O2274" i="7" s="1"/>
  <c r="L2274" i="7"/>
  <c r="M2274" i="7" s="1" a="1"/>
  <c r="M2274" i="7" s="1"/>
  <c r="J2274" i="7"/>
  <c r="K2274" i="7" s="1" a="1"/>
  <c r="K2274" i="7" s="1"/>
  <c r="H2274" i="7"/>
  <c r="I2274" i="7" s="1" a="1"/>
  <c r="I2274" i="7" s="1"/>
  <c r="F2274" i="7"/>
  <c r="G2274" i="7" s="1" a="1"/>
  <c r="G2274" i="7" s="1"/>
  <c r="D2274" i="7"/>
  <c r="E2274" i="7" s="1" a="1"/>
  <c r="E2274" i="7" s="1"/>
  <c r="B2274" i="7"/>
  <c r="C2274" i="7" s="1" a="1"/>
  <c r="C2274" i="7" s="1"/>
  <c r="N2273" i="7"/>
  <c r="O2273" i="7" s="1" a="1"/>
  <c r="O2273" i="7" s="1"/>
  <c r="L2273" i="7"/>
  <c r="M2273" i="7" s="1" a="1"/>
  <c r="M2273" i="7" s="1"/>
  <c r="J2273" i="7"/>
  <c r="K2273" i="7" s="1" a="1"/>
  <c r="K2273" i="7" s="1"/>
  <c r="H2273" i="7"/>
  <c r="I2273" i="7" s="1" a="1"/>
  <c r="I2273" i="7" s="1"/>
  <c r="F2273" i="7"/>
  <c r="G2273" i="7" s="1" a="1"/>
  <c r="G2273" i="7" s="1"/>
  <c r="D2273" i="7"/>
  <c r="E2273" i="7" s="1" a="1"/>
  <c r="E2273" i="7" s="1"/>
  <c r="B2273" i="7"/>
  <c r="C2273" i="7" s="1" a="1"/>
  <c r="C2273" i="7" s="1"/>
  <c r="N2272" i="7"/>
  <c r="O2272" i="7" s="1" a="1"/>
  <c r="O2272" i="7" s="1"/>
  <c r="L2272" i="7"/>
  <c r="M2272" i="7" s="1" a="1"/>
  <c r="M2272" i="7" s="1"/>
  <c r="J2272" i="7"/>
  <c r="K2272" i="7" s="1" a="1"/>
  <c r="K2272" i="7" s="1"/>
  <c r="H2272" i="7"/>
  <c r="I2272" i="7" s="1" a="1"/>
  <c r="I2272" i="7" s="1"/>
  <c r="F2272" i="7"/>
  <c r="G2272" i="7" s="1" a="1"/>
  <c r="G2272" i="7" s="1"/>
  <c r="D2272" i="7"/>
  <c r="E2272" i="7" s="1" a="1"/>
  <c r="E2272" i="7" s="1"/>
  <c r="B2272" i="7"/>
  <c r="C2272" i="7" s="1" a="1"/>
  <c r="C2272" i="7" s="1"/>
  <c r="N2271" i="7"/>
  <c r="O2271" i="7" s="1" a="1"/>
  <c r="O2271" i="7" s="1"/>
  <c r="L2271" i="7"/>
  <c r="M2271" i="7" s="1" a="1"/>
  <c r="M2271" i="7" s="1"/>
  <c r="J2271" i="7"/>
  <c r="K2271" i="7" s="1" a="1"/>
  <c r="K2271" i="7" s="1"/>
  <c r="H2271" i="7"/>
  <c r="I2271" i="7" s="1" a="1"/>
  <c r="I2271" i="7" s="1"/>
  <c r="F2271" i="7"/>
  <c r="G2271" i="7" s="1" a="1"/>
  <c r="G2271" i="7" s="1"/>
  <c r="D2271" i="7"/>
  <c r="E2271" i="7" s="1" a="1"/>
  <c r="E2271" i="7" s="1"/>
  <c r="B2271" i="7"/>
  <c r="C2271" i="7" s="1" a="1"/>
  <c r="C2271" i="7" s="1"/>
  <c r="N2270" i="7"/>
  <c r="O2270" i="7" s="1" a="1"/>
  <c r="O2270" i="7" s="1"/>
  <c r="L2270" i="7"/>
  <c r="M2270" i="7" s="1" a="1"/>
  <c r="M2270" i="7" s="1"/>
  <c r="J2270" i="7"/>
  <c r="K2270" i="7" s="1" a="1"/>
  <c r="K2270" i="7" s="1"/>
  <c r="H2270" i="7"/>
  <c r="I2270" i="7" s="1" a="1"/>
  <c r="I2270" i="7" s="1"/>
  <c r="F2270" i="7"/>
  <c r="G2270" i="7" s="1" a="1"/>
  <c r="G2270" i="7" s="1"/>
  <c r="D2270" i="7"/>
  <c r="E2270" i="7" s="1" a="1"/>
  <c r="E2270" i="7" s="1"/>
  <c r="B2270" i="7"/>
  <c r="C2270" i="7" s="1" a="1"/>
  <c r="C2270" i="7" s="1"/>
  <c r="N2269" i="7"/>
  <c r="O2269" i="7" s="1" a="1"/>
  <c r="O2269" i="7" s="1"/>
  <c r="L2269" i="7"/>
  <c r="M2269" i="7" s="1" a="1"/>
  <c r="M2269" i="7" s="1"/>
  <c r="J2269" i="7"/>
  <c r="K2269" i="7" s="1" a="1"/>
  <c r="K2269" i="7" s="1"/>
  <c r="H2269" i="7"/>
  <c r="I2269" i="7" s="1" a="1"/>
  <c r="I2269" i="7" s="1"/>
  <c r="F2269" i="7"/>
  <c r="G2269" i="7" s="1" a="1"/>
  <c r="G2269" i="7" s="1"/>
  <c r="D2269" i="7"/>
  <c r="E2269" i="7" s="1" a="1"/>
  <c r="E2269" i="7" s="1"/>
  <c r="B2269" i="7"/>
  <c r="C2269" i="7" s="1" a="1"/>
  <c r="C2269" i="7" s="1"/>
  <c r="N2268" i="7"/>
  <c r="O2268" i="7" s="1" a="1"/>
  <c r="O2268" i="7" s="1"/>
  <c r="L2268" i="7"/>
  <c r="M2268" i="7" s="1" a="1"/>
  <c r="M2268" i="7" s="1"/>
  <c r="J2268" i="7"/>
  <c r="K2268" i="7" s="1" a="1"/>
  <c r="K2268" i="7" s="1"/>
  <c r="H2268" i="7"/>
  <c r="I2268" i="7" s="1" a="1"/>
  <c r="I2268" i="7" s="1"/>
  <c r="F2268" i="7"/>
  <c r="G2268" i="7" s="1" a="1"/>
  <c r="G2268" i="7" s="1"/>
  <c r="D2268" i="7"/>
  <c r="E2268" i="7" s="1" a="1"/>
  <c r="E2268" i="7" s="1"/>
  <c r="B2268" i="7"/>
  <c r="C2268" i="7" s="1" a="1"/>
  <c r="C2268" i="7" s="1"/>
  <c r="N2267" i="7"/>
  <c r="O2267" i="7" s="1" a="1"/>
  <c r="O2267" i="7" s="1"/>
  <c r="L2267" i="7"/>
  <c r="M2267" i="7" s="1" a="1"/>
  <c r="M2267" i="7" s="1"/>
  <c r="J2267" i="7"/>
  <c r="K2267" i="7" s="1" a="1"/>
  <c r="K2267" i="7" s="1"/>
  <c r="H2267" i="7"/>
  <c r="I2267" i="7" s="1" a="1"/>
  <c r="I2267" i="7" s="1"/>
  <c r="F2267" i="7"/>
  <c r="G2267" i="7" s="1" a="1"/>
  <c r="G2267" i="7" s="1"/>
  <c r="D2267" i="7"/>
  <c r="E2267" i="7" s="1" a="1"/>
  <c r="E2267" i="7" s="1"/>
  <c r="B2267" i="7"/>
  <c r="C2267" i="7" s="1" a="1"/>
  <c r="C2267" i="7" s="1"/>
  <c r="N2266" i="7"/>
  <c r="O2266" i="7" s="1" a="1"/>
  <c r="O2266" i="7" s="1"/>
  <c r="L2266" i="7"/>
  <c r="M2266" i="7" s="1" a="1"/>
  <c r="M2266" i="7" s="1"/>
  <c r="J2266" i="7"/>
  <c r="K2266" i="7" s="1" a="1"/>
  <c r="K2266" i="7" s="1"/>
  <c r="H2266" i="7"/>
  <c r="I2266" i="7" s="1" a="1"/>
  <c r="I2266" i="7" s="1"/>
  <c r="F2266" i="7"/>
  <c r="G2266" i="7" s="1" a="1"/>
  <c r="G2266" i="7" s="1"/>
  <c r="D2266" i="7"/>
  <c r="E2266" i="7" s="1" a="1"/>
  <c r="E2266" i="7" s="1"/>
  <c r="B2266" i="7"/>
  <c r="C2266" i="7" s="1" a="1"/>
  <c r="C2266" i="7" s="1"/>
  <c r="N2265" i="7"/>
  <c r="O2265" i="7" s="1" a="1"/>
  <c r="O2265" i="7" s="1"/>
  <c r="L2265" i="7"/>
  <c r="M2265" i="7" s="1" a="1"/>
  <c r="M2265" i="7" s="1"/>
  <c r="J2265" i="7"/>
  <c r="K2265" i="7" s="1" a="1"/>
  <c r="K2265" i="7" s="1"/>
  <c r="H2265" i="7"/>
  <c r="I2265" i="7" s="1" a="1"/>
  <c r="I2265" i="7" s="1"/>
  <c r="F2265" i="7"/>
  <c r="G2265" i="7" s="1" a="1"/>
  <c r="G2265" i="7" s="1"/>
  <c r="D2265" i="7"/>
  <c r="E2265" i="7" s="1" a="1"/>
  <c r="E2265" i="7" s="1"/>
  <c r="B2265" i="7"/>
  <c r="C2265" i="7" s="1" a="1"/>
  <c r="C2265" i="7" s="1"/>
  <c r="N2264" i="7"/>
  <c r="O2264" i="7" s="1" a="1"/>
  <c r="O2264" i="7" s="1"/>
  <c r="L2264" i="7"/>
  <c r="M2264" i="7" s="1" a="1"/>
  <c r="M2264" i="7" s="1"/>
  <c r="J2264" i="7"/>
  <c r="K2264" i="7" s="1" a="1"/>
  <c r="K2264" i="7" s="1"/>
  <c r="H2264" i="7"/>
  <c r="I2264" i="7" s="1" a="1"/>
  <c r="I2264" i="7" s="1"/>
  <c r="F2264" i="7"/>
  <c r="G2264" i="7" s="1" a="1"/>
  <c r="G2264" i="7" s="1"/>
  <c r="D2264" i="7"/>
  <c r="E2264" i="7" s="1" a="1"/>
  <c r="E2264" i="7" s="1"/>
  <c r="B2264" i="7"/>
  <c r="C2264" i="7" s="1" a="1"/>
  <c r="C2264" i="7" s="1"/>
  <c r="N2263" i="7"/>
  <c r="O2263" i="7" s="1" a="1"/>
  <c r="O2263" i="7" s="1"/>
  <c r="L2263" i="7"/>
  <c r="M2263" i="7" s="1" a="1"/>
  <c r="M2263" i="7" s="1"/>
  <c r="J2263" i="7"/>
  <c r="K2263" i="7" s="1" a="1"/>
  <c r="K2263" i="7" s="1"/>
  <c r="H2263" i="7"/>
  <c r="I2263" i="7" s="1" a="1"/>
  <c r="I2263" i="7" s="1"/>
  <c r="F2263" i="7"/>
  <c r="G2263" i="7" s="1" a="1"/>
  <c r="G2263" i="7" s="1"/>
  <c r="D2263" i="7"/>
  <c r="E2263" i="7" s="1" a="1"/>
  <c r="E2263" i="7" s="1"/>
  <c r="B2263" i="7"/>
  <c r="C2263" i="7" s="1" a="1"/>
  <c r="C2263" i="7" s="1"/>
  <c r="N2262" i="7"/>
  <c r="O2262" i="7" s="1" a="1"/>
  <c r="O2262" i="7" s="1"/>
  <c r="L2262" i="7"/>
  <c r="M2262" i="7" s="1" a="1"/>
  <c r="M2262" i="7" s="1"/>
  <c r="J2262" i="7"/>
  <c r="K2262" i="7" s="1" a="1"/>
  <c r="K2262" i="7" s="1"/>
  <c r="H2262" i="7"/>
  <c r="I2262" i="7" s="1" a="1"/>
  <c r="I2262" i="7" s="1"/>
  <c r="F2262" i="7"/>
  <c r="G2262" i="7" s="1" a="1"/>
  <c r="G2262" i="7" s="1"/>
  <c r="D2262" i="7"/>
  <c r="E2262" i="7" s="1" a="1"/>
  <c r="E2262" i="7" s="1"/>
  <c r="B2262" i="7"/>
  <c r="C2262" i="7" s="1" a="1"/>
  <c r="C2262" i="7" s="1"/>
  <c r="N2261" i="7"/>
  <c r="O2261" i="7" s="1" a="1"/>
  <c r="O2261" i="7" s="1"/>
  <c r="L2261" i="7"/>
  <c r="M2261" i="7" s="1" a="1"/>
  <c r="M2261" i="7" s="1"/>
  <c r="J2261" i="7"/>
  <c r="K2261" i="7" s="1" a="1"/>
  <c r="K2261" i="7" s="1"/>
  <c r="H2261" i="7"/>
  <c r="I2261" i="7" s="1" a="1"/>
  <c r="I2261" i="7" s="1"/>
  <c r="F2261" i="7"/>
  <c r="G2261" i="7" s="1" a="1"/>
  <c r="G2261" i="7" s="1"/>
  <c r="D2261" i="7"/>
  <c r="E2261" i="7" s="1" a="1"/>
  <c r="E2261" i="7" s="1"/>
  <c r="B2261" i="7"/>
  <c r="C2261" i="7" s="1" a="1"/>
  <c r="C2261" i="7" s="1"/>
  <c r="N2260" i="7"/>
  <c r="O2260" i="7" s="1" a="1"/>
  <c r="O2260" i="7" s="1"/>
  <c r="L2260" i="7"/>
  <c r="M2260" i="7" s="1" a="1"/>
  <c r="M2260" i="7" s="1"/>
  <c r="J2260" i="7"/>
  <c r="K2260" i="7" s="1" a="1"/>
  <c r="K2260" i="7" s="1"/>
  <c r="H2260" i="7"/>
  <c r="I2260" i="7" s="1" a="1"/>
  <c r="I2260" i="7" s="1"/>
  <c r="F2260" i="7"/>
  <c r="G2260" i="7" s="1" a="1"/>
  <c r="G2260" i="7" s="1"/>
  <c r="D2260" i="7"/>
  <c r="E2260" i="7" s="1" a="1"/>
  <c r="E2260" i="7" s="1"/>
  <c r="B2260" i="7"/>
  <c r="C2260" i="7" s="1" a="1"/>
  <c r="C2260" i="7" s="1"/>
  <c r="N2259" i="7"/>
  <c r="O2259" i="7" s="1" a="1"/>
  <c r="O2259" i="7" s="1"/>
  <c r="L2259" i="7"/>
  <c r="M2259" i="7" s="1" a="1"/>
  <c r="M2259" i="7" s="1"/>
  <c r="J2259" i="7"/>
  <c r="K2259" i="7" s="1" a="1"/>
  <c r="K2259" i="7" s="1"/>
  <c r="H2259" i="7"/>
  <c r="I2259" i="7" s="1" a="1"/>
  <c r="I2259" i="7" s="1"/>
  <c r="F2259" i="7"/>
  <c r="G2259" i="7" s="1" a="1"/>
  <c r="G2259" i="7" s="1"/>
  <c r="D2259" i="7"/>
  <c r="E2259" i="7" s="1" a="1"/>
  <c r="E2259" i="7" s="1"/>
  <c r="B2259" i="7"/>
  <c r="C2259" i="7" s="1" a="1"/>
  <c r="C2259" i="7" s="1"/>
  <c r="N2258" i="7"/>
  <c r="O2258" i="7" s="1" a="1"/>
  <c r="O2258" i="7" s="1"/>
  <c r="L2258" i="7"/>
  <c r="M2258" i="7" s="1" a="1"/>
  <c r="M2258" i="7" s="1"/>
  <c r="J2258" i="7"/>
  <c r="K2258" i="7" s="1" a="1"/>
  <c r="K2258" i="7" s="1"/>
  <c r="H2258" i="7"/>
  <c r="I2258" i="7" s="1" a="1"/>
  <c r="I2258" i="7" s="1"/>
  <c r="F2258" i="7"/>
  <c r="G2258" i="7" s="1" a="1"/>
  <c r="G2258" i="7" s="1"/>
  <c r="D2258" i="7"/>
  <c r="E2258" i="7" s="1" a="1"/>
  <c r="E2258" i="7" s="1"/>
  <c r="B2258" i="7"/>
  <c r="C2258" i="7" s="1" a="1"/>
  <c r="C2258" i="7" s="1"/>
  <c r="N2257" i="7"/>
  <c r="O2257" i="7" s="1" a="1"/>
  <c r="O2257" i="7" s="1"/>
  <c r="L2257" i="7"/>
  <c r="M2257" i="7" s="1" a="1"/>
  <c r="M2257" i="7" s="1"/>
  <c r="J2257" i="7"/>
  <c r="K2257" i="7" s="1" a="1"/>
  <c r="K2257" i="7" s="1"/>
  <c r="H2257" i="7"/>
  <c r="I2257" i="7" s="1" a="1"/>
  <c r="I2257" i="7" s="1"/>
  <c r="F2257" i="7"/>
  <c r="G2257" i="7" s="1" a="1"/>
  <c r="G2257" i="7" s="1"/>
  <c r="D2257" i="7"/>
  <c r="E2257" i="7" s="1" a="1"/>
  <c r="E2257" i="7" s="1"/>
  <c r="B2257" i="7"/>
  <c r="C2257" i="7" s="1" a="1"/>
  <c r="C2257" i="7" s="1"/>
  <c r="N2256" i="7"/>
  <c r="O2256" i="7" s="1" a="1"/>
  <c r="O2256" i="7" s="1"/>
  <c r="L2256" i="7"/>
  <c r="M2256" i="7" s="1" a="1"/>
  <c r="M2256" i="7" s="1"/>
  <c r="J2256" i="7"/>
  <c r="K2256" i="7" s="1" a="1"/>
  <c r="K2256" i="7" s="1"/>
  <c r="H2256" i="7"/>
  <c r="I2256" i="7" s="1" a="1"/>
  <c r="I2256" i="7" s="1"/>
  <c r="F2256" i="7"/>
  <c r="G2256" i="7" s="1" a="1"/>
  <c r="G2256" i="7" s="1"/>
  <c r="D2256" i="7"/>
  <c r="E2256" i="7" s="1" a="1"/>
  <c r="E2256" i="7" s="1"/>
  <c r="B2256" i="7"/>
  <c r="C2256" i="7" s="1" a="1"/>
  <c r="C2256" i="7" s="1"/>
  <c r="N2255" i="7"/>
  <c r="O2255" i="7" s="1" a="1"/>
  <c r="O2255" i="7" s="1"/>
  <c r="L2255" i="7"/>
  <c r="M2255" i="7" s="1" a="1"/>
  <c r="M2255" i="7" s="1"/>
  <c r="J2255" i="7"/>
  <c r="K2255" i="7" s="1" a="1"/>
  <c r="K2255" i="7" s="1"/>
  <c r="H2255" i="7"/>
  <c r="I2255" i="7" s="1" a="1"/>
  <c r="I2255" i="7" s="1"/>
  <c r="F2255" i="7"/>
  <c r="G2255" i="7" s="1" a="1"/>
  <c r="G2255" i="7" s="1"/>
  <c r="D2255" i="7"/>
  <c r="E2255" i="7" s="1" a="1"/>
  <c r="E2255" i="7" s="1"/>
  <c r="B2255" i="7"/>
  <c r="C2255" i="7" s="1" a="1"/>
  <c r="C2255" i="7" s="1"/>
  <c r="N2254" i="7"/>
  <c r="O2254" i="7" s="1" a="1"/>
  <c r="O2254" i="7" s="1"/>
  <c r="L2254" i="7"/>
  <c r="M2254" i="7" s="1" a="1"/>
  <c r="M2254" i="7" s="1"/>
  <c r="J2254" i="7"/>
  <c r="K2254" i="7" s="1" a="1"/>
  <c r="K2254" i="7" s="1"/>
  <c r="H2254" i="7"/>
  <c r="I2254" i="7" s="1" a="1"/>
  <c r="I2254" i="7" s="1"/>
  <c r="F2254" i="7"/>
  <c r="G2254" i="7" s="1" a="1"/>
  <c r="G2254" i="7" s="1"/>
  <c r="D2254" i="7"/>
  <c r="E2254" i="7" s="1" a="1"/>
  <c r="E2254" i="7" s="1"/>
  <c r="B2254" i="7"/>
  <c r="C2254" i="7" s="1" a="1"/>
  <c r="C2254" i="7" s="1"/>
  <c r="N2253" i="7"/>
  <c r="O2253" i="7" s="1" a="1"/>
  <c r="O2253" i="7" s="1"/>
  <c r="L2253" i="7"/>
  <c r="M2253" i="7" s="1" a="1"/>
  <c r="M2253" i="7" s="1"/>
  <c r="J2253" i="7"/>
  <c r="K2253" i="7" s="1" a="1"/>
  <c r="K2253" i="7" s="1"/>
  <c r="H2253" i="7"/>
  <c r="I2253" i="7" s="1" a="1"/>
  <c r="I2253" i="7" s="1"/>
  <c r="F2253" i="7"/>
  <c r="G2253" i="7" s="1" a="1"/>
  <c r="G2253" i="7" s="1"/>
  <c r="D2253" i="7"/>
  <c r="E2253" i="7" s="1" a="1"/>
  <c r="E2253" i="7" s="1"/>
  <c r="B2253" i="7"/>
  <c r="C2253" i="7" s="1" a="1"/>
  <c r="C2253" i="7" s="1"/>
  <c r="N2252" i="7"/>
  <c r="O2252" i="7" s="1" a="1"/>
  <c r="O2252" i="7" s="1"/>
  <c r="L2252" i="7"/>
  <c r="M2252" i="7" s="1" a="1"/>
  <c r="M2252" i="7" s="1"/>
  <c r="J2252" i="7"/>
  <c r="K2252" i="7" s="1" a="1"/>
  <c r="K2252" i="7" s="1"/>
  <c r="H2252" i="7"/>
  <c r="I2252" i="7" s="1" a="1"/>
  <c r="I2252" i="7" s="1"/>
  <c r="F2252" i="7"/>
  <c r="G2252" i="7" s="1" a="1"/>
  <c r="G2252" i="7" s="1"/>
  <c r="D2252" i="7"/>
  <c r="E2252" i="7" s="1" a="1"/>
  <c r="E2252" i="7" s="1"/>
  <c r="B2252" i="7"/>
  <c r="C2252" i="7" s="1" a="1"/>
  <c r="C2252" i="7" s="1"/>
  <c r="N2251" i="7"/>
  <c r="O2251" i="7" s="1" a="1"/>
  <c r="O2251" i="7" s="1"/>
  <c r="L2251" i="7"/>
  <c r="M2251" i="7" s="1" a="1"/>
  <c r="M2251" i="7" s="1"/>
  <c r="J2251" i="7"/>
  <c r="K2251" i="7" s="1" a="1"/>
  <c r="K2251" i="7" s="1"/>
  <c r="H2251" i="7"/>
  <c r="I2251" i="7" s="1" a="1"/>
  <c r="I2251" i="7" s="1"/>
  <c r="F2251" i="7"/>
  <c r="G2251" i="7" s="1" a="1"/>
  <c r="G2251" i="7" s="1"/>
  <c r="D2251" i="7"/>
  <c r="E2251" i="7" s="1" a="1"/>
  <c r="E2251" i="7" s="1"/>
  <c r="B2251" i="7"/>
  <c r="C2251" i="7" s="1" a="1"/>
  <c r="C2251" i="7" s="1"/>
  <c r="N2250" i="7"/>
  <c r="O2250" i="7" s="1" a="1"/>
  <c r="O2250" i="7" s="1"/>
  <c r="L2250" i="7"/>
  <c r="M2250" i="7" s="1" a="1"/>
  <c r="M2250" i="7" s="1"/>
  <c r="J2250" i="7"/>
  <c r="K2250" i="7" s="1" a="1"/>
  <c r="K2250" i="7" s="1"/>
  <c r="H2250" i="7"/>
  <c r="I2250" i="7" s="1" a="1"/>
  <c r="I2250" i="7" s="1"/>
  <c r="F2250" i="7"/>
  <c r="G2250" i="7" s="1" a="1"/>
  <c r="G2250" i="7" s="1"/>
  <c r="D2250" i="7"/>
  <c r="E2250" i="7" s="1" a="1"/>
  <c r="E2250" i="7" s="1"/>
  <c r="B2250" i="7"/>
  <c r="C2250" i="7" s="1" a="1"/>
  <c r="C2250" i="7" s="1"/>
  <c r="N2249" i="7"/>
  <c r="O2249" i="7" s="1" a="1"/>
  <c r="O2249" i="7" s="1"/>
  <c r="L2249" i="7"/>
  <c r="M2249" i="7" s="1" a="1"/>
  <c r="M2249" i="7" s="1"/>
  <c r="J2249" i="7"/>
  <c r="K2249" i="7" s="1" a="1"/>
  <c r="K2249" i="7" s="1"/>
  <c r="H2249" i="7"/>
  <c r="I2249" i="7" s="1" a="1"/>
  <c r="I2249" i="7" s="1"/>
  <c r="F2249" i="7"/>
  <c r="G2249" i="7" s="1" a="1"/>
  <c r="G2249" i="7" s="1"/>
  <c r="D2249" i="7"/>
  <c r="E2249" i="7" s="1" a="1"/>
  <c r="E2249" i="7" s="1"/>
  <c r="B2249" i="7"/>
  <c r="C2249" i="7" s="1" a="1"/>
  <c r="C2249" i="7" s="1"/>
  <c r="N2248" i="7"/>
  <c r="O2248" i="7" s="1" a="1"/>
  <c r="O2248" i="7" s="1"/>
  <c r="L2248" i="7"/>
  <c r="M2248" i="7" s="1" a="1"/>
  <c r="M2248" i="7" s="1"/>
  <c r="J2248" i="7"/>
  <c r="K2248" i="7" s="1" a="1"/>
  <c r="K2248" i="7" s="1"/>
  <c r="H2248" i="7"/>
  <c r="I2248" i="7" s="1" a="1"/>
  <c r="I2248" i="7" s="1"/>
  <c r="F2248" i="7"/>
  <c r="G2248" i="7" s="1" a="1"/>
  <c r="G2248" i="7" s="1"/>
  <c r="D2248" i="7"/>
  <c r="E2248" i="7" s="1" a="1"/>
  <c r="E2248" i="7" s="1"/>
  <c r="B2248" i="7"/>
  <c r="C2248" i="7" s="1" a="1"/>
  <c r="C2248" i="7" s="1"/>
  <c r="N2247" i="7"/>
  <c r="O2247" i="7" s="1" a="1"/>
  <c r="O2247" i="7" s="1"/>
  <c r="L2247" i="7"/>
  <c r="M2247" i="7" s="1" a="1"/>
  <c r="M2247" i="7" s="1"/>
  <c r="J2247" i="7"/>
  <c r="K2247" i="7" s="1" a="1"/>
  <c r="K2247" i="7" s="1"/>
  <c r="H2247" i="7"/>
  <c r="I2247" i="7" s="1" a="1"/>
  <c r="I2247" i="7" s="1"/>
  <c r="F2247" i="7"/>
  <c r="G2247" i="7" s="1" a="1"/>
  <c r="G2247" i="7" s="1"/>
  <c r="D2247" i="7"/>
  <c r="E2247" i="7" s="1" a="1"/>
  <c r="E2247" i="7" s="1"/>
  <c r="B2247" i="7"/>
  <c r="C2247" i="7" s="1" a="1"/>
  <c r="C2247" i="7" s="1"/>
  <c r="N2246" i="7"/>
  <c r="O2246" i="7" s="1" a="1"/>
  <c r="O2246" i="7" s="1"/>
  <c r="L2246" i="7"/>
  <c r="M2246" i="7" s="1" a="1"/>
  <c r="M2246" i="7" s="1"/>
  <c r="J2246" i="7"/>
  <c r="K2246" i="7" s="1" a="1"/>
  <c r="K2246" i="7" s="1"/>
  <c r="H2246" i="7"/>
  <c r="I2246" i="7" s="1" a="1"/>
  <c r="I2246" i="7" s="1"/>
  <c r="F2246" i="7"/>
  <c r="G2246" i="7" s="1" a="1"/>
  <c r="G2246" i="7" s="1"/>
  <c r="D2246" i="7"/>
  <c r="E2246" i="7" s="1" a="1"/>
  <c r="E2246" i="7" s="1"/>
  <c r="B2246" i="7"/>
  <c r="C2246" i="7" s="1" a="1"/>
  <c r="C2246" i="7" s="1"/>
  <c r="N2245" i="7"/>
  <c r="O2245" i="7" s="1" a="1"/>
  <c r="O2245" i="7" s="1"/>
  <c r="L2245" i="7"/>
  <c r="M2245" i="7" s="1" a="1"/>
  <c r="M2245" i="7" s="1"/>
  <c r="J2245" i="7"/>
  <c r="K2245" i="7" s="1" a="1"/>
  <c r="K2245" i="7" s="1"/>
  <c r="H2245" i="7"/>
  <c r="I2245" i="7" s="1" a="1"/>
  <c r="I2245" i="7" s="1"/>
  <c r="F2245" i="7"/>
  <c r="G2245" i="7" s="1" a="1"/>
  <c r="G2245" i="7" s="1"/>
  <c r="D2245" i="7"/>
  <c r="E2245" i="7" s="1" a="1"/>
  <c r="E2245" i="7" s="1"/>
  <c r="B2245" i="7"/>
  <c r="C2245" i="7" s="1" a="1"/>
  <c r="C2245" i="7" s="1"/>
  <c r="N2244" i="7"/>
  <c r="O2244" i="7" s="1" a="1"/>
  <c r="O2244" i="7" s="1"/>
  <c r="L2244" i="7"/>
  <c r="M2244" i="7" s="1" a="1"/>
  <c r="M2244" i="7" s="1"/>
  <c r="J2244" i="7"/>
  <c r="K2244" i="7" s="1" a="1"/>
  <c r="K2244" i="7" s="1"/>
  <c r="H2244" i="7"/>
  <c r="I2244" i="7" s="1" a="1"/>
  <c r="I2244" i="7" s="1"/>
  <c r="F2244" i="7"/>
  <c r="G2244" i="7" s="1" a="1"/>
  <c r="G2244" i="7" s="1"/>
  <c r="D2244" i="7"/>
  <c r="E2244" i="7" s="1" a="1"/>
  <c r="E2244" i="7" s="1"/>
  <c r="B2244" i="7"/>
  <c r="C2244" i="7" s="1" a="1"/>
  <c r="C2244" i="7" s="1"/>
  <c r="N2243" i="7"/>
  <c r="O2243" i="7" s="1" a="1"/>
  <c r="O2243" i="7" s="1"/>
  <c r="L2243" i="7"/>
  <c r="M2243" i="7" s="1" a="1"/>
  <c r="M2243" i="7" s="1"/>
  <c r="J2243" i="7"/>
  <c r="K2243" i="7" s="1" a="1"/>
  <c r="K2243" i="7" s="1"/>
  <c r="H2243" i="7"/>
  <c r="I2243" i="7" s="1" a="1"/>
  <c r="I2243" i="7" s="1"/>
  <c r="F2243" i="7"/>
  <c r="G2243" i="7" s="1" a="1"/>
  <c r="G2243" i="7" s="1"/>
  <c r="D2243" i="7"/>
  <c r="E2243" i="7" s="1" a="1"/>
  <c r="E2243" i="7" s="1"/>
  <c r="B2243" i="7"/>
  <c r="C2243" i="7" s="1" a="1"/>
  <c r="C2243" i="7" s="1"/>
  <c r="N2242" i="7"/>
  <c r="O2242" i="7" s="1" a="1"/>
  <c r="O2242" i="7" s="1"/>
  <c r="L2242" i="7"/>
  <c r="M2242" i="7" s="1" a="1"/>
  <c r="M2242" i="7" s="1"/>
  <c r="J2242" i="7"/>
  <c r="K2242" i="7" s="1" a="1"/>
  <c r="K2242" i="7" s="1"/>
  <c r="H2242" i="7"/>
  <c r="I2242" i="7" s="1" a="1"/>
  <c r="I2242" i="7" s="1"/>
  <c r="F2242" i="7"/>
  <c r="G2242" i="7" s="1" a="1"/>
  <c r="G2242" i="7" s="1"/>
  <c r="D2242" i="7"/>
  <c r="E2242" i="7" s="1" a="1"/>
  <c r="E2242" i="7" s="1"/>
  <c r="B2242" i="7"/>
  <c r="C2242" i="7" s="1" a="1"/>
  <c r="C2242" i="7" s="1"/>
  <c r="N2241" i="7"/>
  <c r="O2241" i="7" s="1" a="1"/>
  <c r="O2241" i="7" s="1"/>
  <c r="L2241" i="7"/>
  <c r="M2241" i="7" s="1" a="1"/>
  <c r="M2241" i="7" s="1"/>
  <c r="J2241" i="7"/>
  <c r="K2241" i="7" s="1" a="1"/>
  <c r="K2241" i="7" s="1"/>
  <c r="H2241" i="7"/>
  <c r="I2241" i="7" s="1" a="1"/>
  <c r="I2241" i="7" s="1"/>
  <c r="F2241" i="7"/>
  <c r="G2241" i="7" s="1" a="1"/>
  <c r="G2241" i="7" s="1"/>
  <c r="D2241" i="7"/>
  <c r="E2241" i="7" s="1" a="1"/>
  <c r="E2241" i="7" s="1"/>
  <c r="B2241" i="7"/>
  <c r="C2241" i="7" s="1" a="1"/>
  <c r="C2241" i="7" s="1"/>
  <c r="N2240" i="7"/>
  <c r="O2240" i="7" s="1" a="1"/>
  <c r="O2240" i="7" s="1"/>
  <c r="L2240" i="7"/>
  <c r="M2240" i="7" s="1" a="1"/>
  <c r="M2240" i="7" s="1"/>
  <c r="J2240" i="7"/>
  <c r="K2240" i="7" s="1" a="1"/>
  <c r="K2240" i="7" s="1"/>
  <c r="H2240" i="7"/>
  <c r="I2240" i="7" s="1" a="1"/>
  <c r="I2240" i="7" s="1"/>
  <c r="F2240" i="7"/>
  <c r="G2240" i="7" s="1" a="1"/>
  <c r="G2240" i="7" s="1"/>
  <c r="D2240" i="7"/>
  <c r="E2240" i="7" s="1" a="1"/>
  <c r="E2240" i="7" s="1"/>
  <c r="B2240" i="7"/>
  <c r="C2240" i="7" s="1" a="1"/>
  <c r="C2240" i="7" s="1"/>
  <c r="N2239" i="7"/>
  <c r="O2239" i="7" s="1" a="1"/>
  <c r="O2239" i="7" s="1"/>
  <c r="L2239" i="7"/>
  <c r="M2239" i="7" s="1" a="1"/>
  <c r="M2239" i="7" s="1"/>
  <c r="J2239" i="7"/>
  <c r="K2239" i="7" s="1" a="1"/>
  <c r="K2239" i="7" s="1"/>
  <c r="H2239" i="7"/>
  <c r="I2239" i="7" s="1" a="1"/>
  <c r="I2239" i="7" s="1"/>
  <c r="F2239" i="7"/>
  <c r="G2239" i="7" s="1" a="1"/>
  <c r="G2239" i="7" s="1"/>
  <c r="D2239" i="7"/>
  <c r="E2239" i="7" s="1" a="1"/>
  <c r="E2239" i="7" s="1"/>
  <c r="B2239" i="7"/>
  <c r="C2239" i="7" s="1" a="1"/>
  <c r="C2239" i="7" s="1"/>
  <c r="N2238" i="7"/>
  <c r="O2238" i="7" s="1" a="1"/>
  <c r="O2238" i="7" s="1"/>
  <c r="L2238" i="7"/>
  <c r="M2238" i="7" s="1" a="1"/>
  <c r="M2238" i="7" s="1"/>
  <c r="J2238" i="7"/>
  <c r="K2238" i="7" s="1" a="1"/>
  <c r="K2238" i="7" s="1"/>
  <c r="H2238" i="7"/>
  <c r="I2238" i="7" s="1" a="1"/>
  <c r="I2238" i="7" s="1"/>
  <c r="F2238" i="7"/>
  <c r="G2238" i="7" s="1" a="1"/>
  <c r="G2238" i="7" s="1"/>
  <c r="D2238" i="7"/>
  <c r="E2238" i="7" s="1" a="1"/>
  <c r="E2238" i="7" s="1"/>
  <c r="B2238" i="7"/>
  <c r="C2238" i="7" s="1" a="1"/>
  <c r="C2238" i="7" s="1"/>
  <c r="N2237" i="7"/>
  <c r="O2237" i="7" s="1" a="1"/>
  <c r="O2237" i="7" s="1"/>
  <c r="L2237" i="7"/>
  <c r="M2237" i="7" s="1" a="1"/>
  <c r="M2237" i="7" s="1"/>
  <c r="J2237" i="7"/>
  <c r="K2237" i="7" s="1" a="1"/>
  <c r="K2237" i="7" s="1"/>
  <c r="H2237" i="7"/>
  <c r="I2237" i="7" s="1" a="1"/>
  <c r="I2237" i="7" s="1"/>
  <c r="F2237" i="7"/>
  <c r="G2237" i="7" s="1" a="1"/>
  <c r="G2237" i="7" s="1"/>
  <c r="D2237" i="7"/>
  <c r="E2237" i="7" s="1" a="1"/>
  <c r="E2237" i="7" s="1"/>
  <c r="B2237" i="7"/>
  <c r="C2237" i="7" s="1" a="1"/>
  <c r="C2237" i="7" s="1"/>
  <c r="N2236" i="7"/>
  <c r="O2236" i="7" s="1" a="1"/>
  <c r="O2236" i="7" s="1"/>
  <c r="L2236" i="7"/>
  <c r="M2236" i="7" s="1" a="1"/>
  <c r="M2236" i="7" s="1"/>
  <c r="J2236" i="7"/>
  <c r="K2236" i="7" s="1" a="1"/>
  <c r="K2236" i="7" s="1"/>
  <c r="H2236" i="7"/>
  <c r="I2236" i="7" s="1" a="1"/>
  <c r="I2236" i="7" s="1"/>
  <c r="F2236" i="7"/>
  <c r="G2236" i="7" s="1" a="1"/>
  <c r="G2236" i="7" s="1"/>
  <c r="D2236" i="7"/>
  <c r="E2236" i="7" s="1" a="1"/>
  <c r="E2236" i="7" s="1"/>
  <c r="B2236" i="7"/>
  <c r="C2236" i="7" s="1" a="1"/>
  <c r="C2236" i="7" s="1"/>
  <c r="N2235" i="7"/>
  <c r="O2235" i="7" s="1" a="1"/>
  <c r="O2235" i="7" s="1"/>
  <c r="L2235" i="7"/>
  <c r="M2235" i="7" s="1" a="1"/>
  <c r="M2235" i="7" s="1"/>
  <c r="J2235" i="7"/>
  <c r="K2235" i="7" s="1" a="1"/>
  <c r="K2235" i="7" s="1"/>
  <c r="H2235" i="7"/>
  <c r="I2235" i="7" s="1" a="1"/>
  <c r="I2235" i="7" s="1"/>
  <c r="F2235" i="7"/>
  <c r="G2235" i="7" s="1" a="1"/>
  <c r="G2235" i="7" s="1"/>
  <c r="D2235" i="7"/>
  <c r="E2235" i="7" s="1" a="1"/>
  <c r="E2235" i="7" s="1"/>
  <c r="B2235" i="7"/>
  <c r="C2235" i="7" s="1" a="1"/>
  <c r="C2235" i="7" s="1"/>
  <c r="N2234" i="7"/>
  <c r="O2234" i="7" s="1" a="1"/>
  <c r="O2234" i="7" s="1"/>
  <c r="L2234" i="7"/>
  <c r="M2234" i="7" s="1" a="1"/>
  <c r="M2234" i="7" s="1"/>
  <c r="J2234" i="7"/>
  <c r="K2234" i="7" s="1" a="1"/>
  <c r="K2234" i="7" s="1"/>
  <c r="H2234" i="7"/>
  <c r="I2234" i="7" s="1" a="1"/>
  <c r="I2234" i="7" s="1"/>
  <c r="F2234" i="7"/>
  <c r="G2234" i="7" s="1" a="1"/>
  <c r="G2234" i="7" s="1"/>
  <c r="D2234" i="7"/>
  <c r="E2234" i="7" s="1" a="1"/>
  <c r="E2234" i="7" s="1"/>
  <c r="B2234" i="7"/>
  <c r="C2234" i="7" s="1" a="1"/>
  <c r="C2234" i="7" s="1"/>
  <c r="N2233" i="7"/>
  <c r="O2233" i="7" s="1" a="1"/>
  <c r="O2233" i="7" s="1"/>
  <c r="L2233" i="7"/>
  <c r="M2233" i="7" s="1" a="1"/>
  <c r="M2233" i="7" s="1"/>
  <c r="J2233" i="7"/>
  <c r="K2233" i="7" s="1" a="1"/>
  <c r="K2233" i="7" s="1"/>
  <c r="H2233" i="7"/>
  <c r="I2233" i="7" s="1" a="1"/>
  <c r="I2233" i="7" s="1"/>
  <c r="F2233" i="7"/>
  <c r="G2233" i="7" s="1" a="1"/>
  <c r="G2233" i="7" s="1"/>
  <c r="D2233" i="7"/>
  <c r="E2233" i="7" s="1" a="1"/>
  <c r="E2233" i="7" s="1"/>
  <c r="B2233" i="7"/>
  <c r="C2233" i="7" s="1" a="1"/>
  <c r="C2233" i="7" s="1"/>
  <c r="N2232" i="7"/>
  <c r="O2232" i="7" s="1" a="1"/>
  <c r="O2232" i="7" s="1"/>
  <c r="L2232" i="7"/>
  <c r="M2232" i="7" s="1" a="1"/>
  <c r="M2232" i="7" s="1"/>
  <c r="J2232" i="7"/>
  <c r="K2232" i="7" s="1" a="1"/>
  <c r="K2232" i="7" s="1"/>
  <c r="H2232" i="7"/>
  <c r="I2232" i="7" s="1" a="1"/>
  <c r="I2232" i="7" s="1"/>
  <c r="F2232" i="7"/>
  <c r="G2232" i="7" s="1" a="1"/>
  <c r="G2232" i="7" s="1"/>
  <c r="D2232" i="7"/>
  <c r="E2232" i="7" s="1" a="1"/>
  <c r="E2232" i="7" s="1"/>
  <c r="B2232" i="7"/>
  <c r="C2232" i="7" s="1" a="1"/>
  <c r="C2232" i="7" s="1"/>
  <c r="N2231" i="7"/>
  <c r="O2231" i="7" s="1" a="1"/>
  <c r="O2231" i="7" s="1"/>
  <c r="L2231" i="7"/>
  <c r="M2231" i="7" s="1" a="1"/>
  <c r="M2231" i="7" s="1"/>
  <c r="J2231" i="7"/>
  <c r="K2231" i="7" s="1" a="1"/>
  <c r="K2231" i="7" s="1"/>
  <c r="H2231" i="7"/>
  <c r="I2231" i="7" s="1" a="1"/>
  <c r="I2231" i="7" s="1"/>
  <c r="F2231" i="7"/>
  <c r="G2231" i="7" s="1" a="1"/>
  <c r="G2231" i="7" s="1"/>
  <c r="D2231" i="7"/>
  <c r="E2231" i="7" s="1" a="1"/>
  <c r="E2231" i="7" s="1"/>
  <c r="B2231" i="7"/>
  <c r="C2231" i="7" s="1" a="1"/>
  <c r="C2231" i="7" s="1"/>
  <c r="N2230" i="7"/>
  <c r="O2230" i="7" s="1" a="1"/>
  <c r="O2230" i="7" s="1"/>
  <c r="L2230" i="7"/>
  <c r="M2230" i="7" s="1" a="1"/>
  <c r="M2230" i="7" s="1"/>
  <c r="J2230" i="7"/>
  <c r="K2230" i="7" s="1" a="1"/>
  <c r="K2230" i="7" s="1"/>
  <c r="H2230" i="7"/>
  <c r="I2230" i="7" s="1" a="1"/>
  <c r="I2230" i="7" s="1"/>
  <c r="F2230" i="7"/>
  <c r="G2230" i="7" s="1" a="1"/>
  <c r="G2230" i="7" s="1"/>
  <c r="D2230" i="7"/>
  <c r="E2230" i="7" s="1" a="1"/>
  <c r="E2230" i="7" s="1"/>
  <c r="B2230" i="7"/>
  <c r="C2230" i="7" s="1" a="1"/>
  <c r="C2230" i="7" s="1"/>
  <c r="N2229" i="7"/>
  <c r="O2229" i="7" s="1" a="1"/>
  <c r="O2229" i="7" s="1"/>
  <c r="L2229" i="7"/>
  <c r="M2229" i="7" s="1" a="1"/>
  <c r="M2229" i="7" s="1"/>
  <c r="J2229" i="7"/>
  <c r="K2229" i="7" s="1" a="1"/>
  <c r="K2229" i="7" s="1"/>
  <c r="H2229" i="7"/>
  <c r="I2229" i="7" s="1" a="1"/>
  <c r="I2229" i="7" s="1"/>
  <c r="F2229" i="7"/>
  <c r="G2229" i="7" s="1" a="1"/>
  <c r="G2229" i="7" s="1"/>
  <c r="D2229" i="7"/>
  <c r="E2229" i="7" s="1" a="1"/>
  <c r="E2229" i="7" s="1"/>
  <c r="B2229" i="7"/>
  <c r="C2229" i="7" s="1" a="1"/>
  <c r="C2229" i="7" s="1"/>
  <c r="N2228" i="7"/>
  <c r="O2228" i="7" s="1" a="1"/>
  <c r="O2228" i="7" s="1"/>
  <c r="L2228" i="7"/>
  <c r="M2228" i="7" s="1" a="1"/>
  <c r="M2228" i="7" s="1"/>
  <c r="J2228" i="7"/>
  <c r="K2228" i="7" s="1" a="1"/>
  <c r="K2228" i="7" s="1"/>
  <c r="H2228" i="7"/>
  <c r="I2228" i="7" s="1" a="1"/>
  <c r="I2228" i="7" s="1"/>
  <c r="F2228" i="7"/>
  <c r="G2228" i="7" s="1" a="1"/>
  <c r="G2228" i="7" s="1"/>
  <c r="D2228" i="7"/>
  <c r="E2228" i="7" s="1" a="1"/>
  <c r="E2228" i="7" s="1"/>
  <c r="B2228" i="7"/>
  <c r="C2228" i="7" s="1" a="1"/>
  <c r="C2228" i="7" s="1"/>
  <c r="N2227" i="7"/>
  <c r="O2227" i="7" s="1" a="1"/>
  <c r="O2227" i="7" s="1"/>
  <c r="L2227" i="7"/>
  <c r="M2227" i="7" s="1" a="1"/>
  <c r="M2227" i="7" s="1"/>
  <c r="J2227" i="7"/>
  <c r="K2227" i="7" s="1" a="1"/>
  <c r="K2227" i="7" s="1"/>
  <c r="H2227" i="7"/>
  <c r="I2227" i="7" s="1" a="1"/>
  <c r="I2227" i="7" s="1"/>
  <c r="F2227" i="7"/>
  <c r="G2227" i="7" s="1" a="1"/>
  <c r="G2227" i="7" s="1"/>
  <c r="D2227" i="7"/>
  <c r="E2227" i="7" s="1" a="1"/>
  <c r="E2227" i="7" s="1"/>
  <c r="B2227" i="7"/>
  <c r="C2227" i="7" s="1" a="1"/>
  <c r="C2227" i="7" s="1"/>
  <c r="N2226" i="7"/>
  <c r="O2226" i="7" s="1" a="1"/>
  <c r="O2226" i="7" s="1"/>
  <c r="L2226" i="7"/>
  <c r="M2226" i="7" s="1" a="1"/>
  <c r="M2226" i="7" s="1"/>
  <c r="J2226" i="7"/>
  <c r="K2226" i="7" s="1" a="1"/>
  <c r="K2226" i="7" s="1"/>
  <c r="H2226" i="7"/>
  <c r="I2226" i="7" s="1" a="1"/>
  <c r="I2226" i="7" s="1"/>
  <c r="F2226" i="7"/>
  <c r="G2226" i="7" s="1" a="1"/>
  <c r="G2226" i="7" s="1"/>
  <c r="D2226" i="7"/>
  <c r="E2226" i="7" s="1" a="1"/>
  <c r="E2226" i="7" s="1"/>
  <c r="B2226" i="7"/>
  <c r="C2226" i="7" s="1" a="1"/>
  <c r="C2226" i="7" s="1"/>
  <c r="N2225" i="7"/>
  <c r="O2225" i="7" s="1" a="1"/>
  <c r="O2225" i="7" s="1"/>
  <c r="L2225" i="7"/>
  <c r="M2225" i="7" s="1" a="1"/>
  <c r="M2225" i="7" s="1"/>
  <c r="J2225" i="7"/>
  <c r="K2225" i="7" s="1" a="1"/>
  <c r="K2225" i="7" s="1"/>
  <c r="H2225" i="7"/>
  <c r="I2225" i="7" s="1" a="1"/>
  <c r="I2225" i="7" s="1"/>
  <c r="F2225" i="7"/>
  <c r="G2225" i="7" s="1" a="1"/>
  <c r="G2225" i="7" s="1"/>
  <c r="D2225" i="7"/>
  <c r="E2225" i="7" s="1" a="1"/>
  <c r="E2225" i="7" s="1"/>
  <c r="B2225" i="7"/>
  <c r="C2225" i="7" s="1" a="1"/>
  <c r="C2225" i="7" s="1"/>
  <c r="N2224" i="7"/>
  <c r="O2224" i="7" s="1" a="1"/>
  <c r="O2224" i="7" s="1"/>
  <c r="L2224" i="7"/>
  <c r="M2224" i="7" s="1" a="1"/>
  <c r="M2224" i="7" s="1"/>
  <c r="J2224" i="7"/>
  <c r="K2224" i="7" s="1" a="1"/>
  <c r="K2224" i="7" s="1"/>
  <c r="H2224" i="7"/>
  <c r="I2224" i="7" s="1" a="1"/>
  <c r="I2224" i="7" s="1"/>
  <c r="F2224" i="7"/>
  <c r="G2224" i="7" s="1" a="1"/>
  <c r="G2224" i="7" s="1"/>
  <c r="D2224" i="7"/>
  <c r="E2224" i="7" s="1" a="1"/>
  <c r="E2224" i="7" s="1"/>
  <c r="B2224" i="7"/>
  <c r="C2224" i="7" s="1" a="1"/>
  <c r="C2224" i="7" s="1"/>
  <c r="N2223" i="7"/>
  <c r="O2223" i="7" s="1" a="1"/>
  <c r="O2223" i="7" s="1"/>
  <c r="L2223" i="7"/>
  <c r="M2223" i="7" s="1" a="1"/>
  <c r="M2223" i="7" s="1"/>
  <c r="J2223" i="7"/>
  <c r="K2223" i="7" s="1" a="1"/>
  <c r="K2223" i="7" s="1"/>
  <c r="H2223" i="7"/>
  <c r="I2223" i="7" s="1" a="1"/>
  <c r="I2223" i="7" s="1"/>
  <c r="F2223" i="7"/>
  <c r="G2223" i="7" s="1" a="1"/>
  <c r="G2223" i="7" s="1"/>
  <c r="D2223" i="7"/>
  <c r="E2223" i="7" s="1" a="1"/>
  <c r="E2223" i="7" s="1"/>
  <c r="B2223" i="7"/>
  <c r="C2223" i="7" s="1" a="1"/>
  <c r="C2223" i="7" s="1"/>
  <c r="N2222" i="7"/>
  <c r="O2222" i="7" s="1" a="1"/>
  <c r="O2222" i="7" s="1"/>
  <c r="L2222" i="7"/>
  <c r="M2222" i="7" s="1" a="1"/>
  <c r="M2222" i="7" s="1"/>
  <c r="J2222" i="7"/>
  <c r="K2222" i="7" s="1" a="1"/>
  <c r="K2222" i="7" s="1"/>
  <c r="H2222" i="7"/>
  <c r="I2222" i="7" s="1" a="1"/>
  <c r="I2222" i="7" s="1"/>
  <c r="F2222" i="7"/>
  <c r="G2222" i="7" s="1" a="1"/>
  <c r="G2222" i="7" s="1"/>
  <c r="D2222" i="7"/>
  <c r="E2222" i="7" s="1" a="1"/>
  <c r="E2222" i="7" s="1"/>
  <c r="B2222" i="7"/>
  <c r="C2222" i="7" s="1" a="1"/>
  <c r="C2222" i="7" s="1"/>
  <c r="N2221" i="7"/>
  <c r="O2221" i="7" s="1" a="1"/>
  <c r="O2221" i="7" s="1"/>
  <c r="L2221" i="7"/>
  <c r="M2221" i="7" s="1" a="1"/>
  <c r="M2221" i="7" s="1"/>
  <c r="J2221" i="7"/>
  <c r="K2221" i="7" s="1" a="1"/>
  <c r="K2221" i="7" s="1"/>
  <c r="H2221" i="7"/>
  <c r="I2221" i="7" s="1" a="1"/>
  <c r="I2221" i="7" s="1"/>
  <c r="F2221" i="7"/>
  <c r="G2221" i="7" s="1" a="1"/>
  <c r="G2221" i="7" s="1"/>
  <c r="D2221" i="7"/>
  <c r="E2221" i="7" s="1" a="1"/>
  <c r="E2221" i="7" s="1"/>
  <c r="B2221" i="7"/>
  <c r="C2221" i="7" s="1" a="1"/>
  <c r="C2221" i="7" s="1"/>
  <c r="N2220" i="7"/>
  <c r="O2220" i="7" s="1" a="1"/>
  <c r="O2220" i="7" s="1"/>
  <c r="L2220" i="7"/>
  <c r="M2220" i="7" s="1" a="1"/>
  <c r="M2220" i="7" s="1"/>
  <c r="J2220" i="7"/>
  <c r="K2220" i="7" s="1" a="1"/>
  <c r="K2220" i="7" s="1"/>
  <c r="H2220" i="7"/>
  <c r="I2220" i="7" s="1" a="1"/>
  <c r="I2220" i="7" s="1"/>
  <c r="F2220" i="7"/>
  <c r="G2220" i="7" s="1" a="1"/>
  <c r="G2220" i="7" s="1"/>
  <c r="D2220" i="7"/>
  <c r="E2220" i="7" s="1" a="1"/>
  <c r="E2220" i="7" s="1"/>
  <c r="B2220" i="7"/>
  <c r="C2220" i="7" s="1" a="1"/>
  <c r="C2220" i="7" s="1"/>
  <c r="N2219" i="7"/>
  <c r="O2219" i="7" s="1" a="1"/>
  <c r="O2219" i="7" s="1"/>
  <c r="L2219" i="7"/>
  <c r="M2219" i="7" s="1" a="1"/>
  <c r="M2219" i="7" s="1"/>
  <c r="J2219" i="7"/>
  <c r="K2219" i="7" s="1" a="1"/>
  <c r="K2219" i="7" s="1"/>
  <c r="H2219" i="7"/>
  <c r="I2219" i="7" s="1" a="1"/>
  <c r="I2219" i="7" s="1"/>
  <c r="F2219" i="7"/>
  <c r="G2219" i="7" s="1" a="1"/>
  <c r="G2219" i="7" s="1"/>
  <c r="D2219" i="7"/>
  <c r="E2219" i="7" s="1" a="1"/>
  <c r="E2219" i="7" s="1"/>
  <c r="B2219" i="7"/>
  <c r="C2219" i="7" s="1" a="1"/>
  <c r="C2219" i="7" s="1"/>
  <c r="N2218" i="7"/>
  <c r="O2218" i="7" s="1" a="1"/>
  <c r="O2218" i="7" s="1"/>
  <c r="L2218" i="7"/>
  <c r="M2218" i="7" s="1" a="1"/>
  <c r="M2218" i="7" s="1"/>
  <c r="J2218" i="7"/>
  <c r="K2218" i="7" s="1" a="1"/>
  <c r="K2218" i="7" s="1"/>
  <c r="H2218" i="7"/>
  <c r="I2218" i="7" s="1" a="1"/>
  <c r="I2218" i="7" s="1"/>
  <c r="F2218" i="7"/>
  <c r="G2218" i="7" s="1" a="1"/>
  <c r="G2218" i="7" s="1"/>
  <c r="D2218" i="7"/>
  <c r="E2218" i="7" s="1" a="1"/>
  <c r="E2218" i="7" s="1"/>
  <c r="B2218" i="7"/>
  <c r="C2218" i="7" s="1" a="1"/>
  <c r="C2218" i="7" s="1"/>
  <c r="N2217" i="7"/>
  <c r="O2217" i="7" s="1" a="1"/>
  <c r="O2217" i="7" s="1"/>
  <c r="L2217" i="7"/>
  <c r="M2217" i="7" s="1" a="1"/>
  <c r="M2217" i="7" s="1"/>
  <c r="J2217" i="7"/>
  <c r="K2217" i="7" s="1" a="1"/>
  <c r="K2217" i="7" s="1"/>
  <c r="H2217" i="7"/>
  <c r="I2217" i="7" s="1" a="1"/>
  <c r="I2217" i="7" s="1"/>
  <c r="F2217" i="7"/>
  <c r="G2217" i="7" s="1" a="1"/>
  <c r="G2217" i="7" s="1"/>
  <c r="D2217" i="7"/>
  <c r="E2217" i="7" s="1" a="1"/>
  <c r="E2217" i="7" s="1"/>
  <c r="B2217" i="7"/>
  <c r="C2217" i="7" s="1" a="1"/>
  <c r="C2217" i="7" s="1"/>
  <c r="N2216" i="7"/>
  <c r="O2216" i="7" s="1" a="1"/>
  <c r="O2216" i="7" s="1"/>
  <c r="L2216" i="7"/>
  <c r="M2216" i="7" s="1" a="1"/>
  <c r="M2216" i="7" s="1"/>
  <c r="J2216" i="7"/>
  <c r="K2216" i="7" s="1" a="1"/>
  <c r="K2216" i="7" s="1"/>
  <c r="H2216" i="7"/>
  <c r="I2216" i="7" s="1" a="1"/>
  <c r="I2216" i="7" s="1"/>
  <c r="F2216" i="7"/>
  <c r="G2216" i="7" s="1" a="1"/>
  <c r="G2216" i="7" s="1"/>
  <c r="D2216" i="7"/>
  <c r="E2216" i="7" s="1" a="1"/>
  <c r="E2216" i="7" s="1"/>
  <c r="B2216" i="7"/>
  <c r="C2216" i="7" s="1" a="1"/>
  <c r="C2216" i="7" s="1"/>
  <c r="N2215" i="7"/>
  <c r="O2215" i="7" s="1" a="1"/>
  <c r="O2215" i="7" s="1"/>
  <c r="L2215" i="7"/>
  <c r="M2215" i="7" s="1" a="1"/>
  <c r="M2215" i="7" s="1"/>
  <c r="J2215" i="7"/>
  <c r="K2215" i="7" s="1" a="1"/>
  <c r="K2215" i="7" s="1"/>
  <c r="H2215" i="7"/>
  <c r="I2215" i="7" s="1" a="1"/>
  <c r="I2215" i="7" s="1"/>
  <c r="F2215" i="7"/>
  <c r="G2215" i="7" s="1" a="1"/>
  <c r="G2215" i="7" s="1"/>
  <c r="D2215" i="7"/>
  <c r="E2215" i="7" s="1" a="1"/>
  <c r="E2215" i="7" s="1"/>
  <c r="B2215" i="7"/>
  <c r="C2215" i="7" s="1" a="1"/>
  <c r="C2215" i="7" s="1"/>
  <c r="N2214" i="7"/>
  <c r="O2214" i="7" s="1" a="1"/>
  <c r="O2214" i="7" s="1"/>
  <c r="L2214" i="7"/>
  <c r="M2214" i="7" s="1" a="1"/>
  <c r="M2214" i="7" s="1"/>
  <c r="J2214" i="7"/>
  <c r="K2214" i="7" s="1" a="1"/>
  <c r="K2214" i="7" s="1"/>
  <c r="H2214" i="7"/>
  <c r="I2214" i="7" s="1" a="1"/>
  <c r="I2214" i="7" s="1"/>
  <c r="F2214" i="7"/>
  <c r="G2214" i="7" s="1" a="1"/>
  <c r="G2214" i="7" s="1"/>
  <c r="D2214" i="7"/>
  <c r="E2214" i="7" s="1" a="1"/>
  <c r="E2214" i="7" s="1"/>
  <c r="B2214" i="7"/>
  <c r="C2214" i="7" s="1" a="1"/>
  <c r="C2214" i="7" s="1"/>
  <c r="N2213" i="7"/>
  <c r="O2213" i="7" s="1" a="1"/>
  <c r="O2213" i="7" s="1"/>
  <c r="L2213" i="7"/>
  <c r="M2213" i="7" s="1" a="1"/>
  <c r="M2213" i="7" s="1"/>
  <c r="J2213" i="7"/>
  <c r="K2213" i="7" s="1" a="1"/>
  <c r="K2213" i="7" s="1"/>
  <c r="H2213" i="7"/>
  <c r="I2213" i="7" s="1" a="1"/>
  <c r="I2213" i="7" s="1"/>
  <c r="F2213" i="7"/>
  <c r="G2213" i="7" s="1" a="1"/>
  <c r="G2213" i="7" s="1"/>
  <c r="D2213" i="7"/>
  <c r="E2213" i="7" s="1" a="1"/>
  <c r="E2213" i="7" s="1"/>
  <c r="B2213" i="7"/>
  <c r="C2213" i="7" s="1" a="1"/>
  <c r="C2213" i="7" s="1"/>
  <c r="N2212" i="7"/>
  <c r="O2212" i="7" s="1" a="1"/>
  <c r="O2212" i="7" s="1"/>
  <c r="L2212" i="7"/>
  <c r="M2212" i="7" s="1" a="1"/>
  <c r="M2212" i="7" s="1"/>
  <c r="J2212" i="7"/>
  <c r="K2212" i="7" s="1" a="1"/>
  <c r="K2212" i="7" s="1"/>
  <c r="H2212" i="7"/>
  <c r="I2212" i="7" s="1" a="1"/>
  <c r="I2212" i="7" s="1"/>
  <c r="F2212" i="7"/>
  <c r="G2212" i="7" s="1" a="1"/>
  <c r="G2212" i="7" s="1"/>
  <c r="D2212" i="7"/>
  <c r="E2212" i="7" s="1" a="1"/>
  <c r="E2212" i="7" s="1"/>
  <c r="B2212" i="7"/>
  <c r="C2212" i="7" s="1" a="1"/>
  <c r="C2212" i="7" s="1"/>
  <c r="N2211" i="7"/>
  <c r="O2211" i="7" s="1" a="1"/>
  <c r="O2211" i="7" s="1"/>
  <c r="L2211" i="7"/>
  <c r="M2211" i="7" s="1" a="1"/>
  <c r="M2211" i="7" s="1"/>
  <c r="J2211" i="7"/>
  <c r="K2211" i="7" s="1" a="1"/>
  <c r="K2211" i="7" s="1"/>
  <c r="H2211" i="7"/>
  <c r="I2211" i="7" s="1" a="1"/>
  <c r="I2211" i="7" s="1"/>
  <c r="F2211" i="7"/>
  <c r="G2211" i="7" s="1" a="1"/>
  <c r="G2211" i="7" s="1"/>
  <c r="D2211" i="7"/>
  <c r="E2211" i="7" s="1" a="1"/>
  <c r="E2211" i="7" s="1"/>
  <c r="B2211" i="7"/>
  <c r="C2211" i="7" s="1" a="1"/>
  <c r="C2211" i="7" s="1"/>
  <c r="N2210" i="7"/>
  <c r="O2210" i="7" s="1" a="1"/>
  <c r="O2210" i="7" s="1"/>
  <c r="L2210" i="7"/>
  <c r="M2210" i="7" s="1" a="1"/>
  <c r="M2210" i="7" s="1"/>
  <c r="J2210" i="7"/>
  <c r="K2210" i="7" s="1" a="1"/>
  <c r="K2210" i="7" s="1"/>
  <c r="H2210" i="7"/>
  <c r="I2210" i="7" s="1" a="1"/>
  <c r="I2210" i="7" s="1"/>
  <c r="F2210" i="7"/>
  <c r="G2210" i="7" s="1" a="1"/>
  <c r="G2210" i="7" s="1"/>
  <c r="D2210" i="7"/>
  <c r="E2210" i="7" s="1" a="1"/>
  <c r="E2210" i="7" s="1"/>
  <c r="B2210" i="7"/>
  <c r="C2210" i="7" s="1" a="1"/>
  <c r="C2210" i="7" s="1"/>
  <c r="N2209" i="7"/>
  <c r="O2209" i="7" s="1" a="1"/>
  <c r="O2209" i="7" s="1"/>
  <c r="L2209" i="7"/>
  <c r="M2209" i="7" s="1" a="1"/>
  <c r="M2209" i="7" s="1"/>
  <c r="J2209" i="7"/>
  <c r="K2209" i="7" s="1" a="1"/>
  <c r="K2209" i="7" s="1"/>
  <c r="H2209" i="7"/>
  <c r="I2209" i="7" s="1" a="1"/>
  <c r="I2209" i="7" s="1"/>
  <c r="F2209" i="7"/>
  <c r="G2209" i="7" s="1" a="1"/>
  <c r="G2209" i="7" s="1"/>
  <c r="D2209" i="7"/>
  <c r="E2209" i="7" s="1" a="1"/>
  <c r="E2209" i="7" s="1"/>
  <c r="B2209" i="7"/>
  <c r="C2209" i="7" s="1" a="1"/>
  <c r="C2209" i="7" s="1"/>
  <c r="N2208" i="7"/>
  <c r="O2208" i="7" s="1" a="1"/>
  <c r="O2208" i="7" s="1"/>
  <c r="L2208" i="7"/>
  <c r="M2208" i="7" s="1" a="1"/>
  <c r="M2208" i="7" s="1"/>
  <c r="J2208" i="7"/>
  <c r="K2208" i="7" s="1" a="1"/>
  <c r="K2208" i="7" s="1"/>
  <c r="H2208" i="7"/>
  <c r="I2208" i="7" s="1" a="1"/>
  <c r="I2208" i="7" s="1"/>
  <c r="F2208" i="7"/>
  <c r="G2208" i="7" s="1" a="1"/>
  <c r="G2208" i="7" s="1"/>
  <c r="D2208" i="7"/>
  <c r="E2208" i="7" s="1" a="1"/>
  <c r="E2208" i="7" s="1"/>
  <c r="B2208" i="7"/>
  <c r="C2208" i="7" s="1" a="1"/>
  <c r="C2208" i="7" s="1"/>
  <c r="N2207" i="7"/>
  <c r="O2207" i="7" s="1" a="1"/>
  <c r="O2207" i="7" s="1"/>
  <c r="L2207" i="7"/>
  <c r="M2207" i="7" s="1" a="1"/>
  <c r="M2207" i="7" s="1"/>
  <c r="J2207" i="7"/>
  <c r="K2207" i="7" s="1" a="1"/>
  <c r="K2207" i="7" s="1"/>
  <c r="H2207" i="7"/>
  <c r="I2207" i="7" s="1" a="1"/>
  <c r="I2207" i="7" s="1"/>
  <c r="F2207" i="7"/>
  <c r="G2207" i="7" s="1" a="1"/>
  <c r="G2207" i="7" s="1"/>
  <c r="D2207" i="7"/>
  <c r="E2207" i="7" s="1" a="1"/>
  <c r="E2207" i="7" s="1"/>
  <c r="B2207" i="7"/>
  <c r="C2207" i="7" s="1" a="1"/>
  <c r="C2207" i="7" s="1"/>
  <c r="N2206" i="7"/>
  <c r="O2206" i="7" s="1" a="1"/>
  <c r="O2206" i="7" s="1"/>
  <c r="L2206" i="7"/>
  <c r="M2206" i="7" s="1" a="1"/>
  <c r="M2206" i="7" s="1"/>
  <c r="J2206" i="7"/>
  <c r="K2206" i="7" s="1" a="1"/>
  <c r="K2206" i="7" s="1"/>
  <c r="H2206" i="7"/>
  <c r="I2206" i="7" s="1" a="1"/>
  <c r="I2206" i="7" s="1"/>
  <c r="F2206" i="7"/>
  <c r="G2206" i="7" s="1" a="1"/>
  <c r="G2206" i="7" s="1"/>
  <c r="D2206" i="7"/>
  <c r="E2206" i="7" s="1" a="1"/>
  <c r="E2206" i="7" s="1"/>
  <c r="B2206" i="7"/>
  <c r="C2206" i="7" s="1" a="1"/>
  <c r="C2206" i="7" s="1"/>
  <c r="N2205" i="7"/>
  <c r="O2205" i="7" s="1" a="1"/>
  <c r="O2205" i="7" s="1"/>
  <c r="L2205" i="7"/>
  <c r="M2205" i="7" s="1" a="1"/>
  <c r="M2205" i="7" s="1"/>
  <c r="J2205" i="7"/>
  <c r="K2205" i="7" s="1" a="1"/>
  <c r="K2205" i="7" s="1"/>
  <c r="H2205" i="7"/>
  <c r="I2205" i="7" s="1" a="1"/>
  <c r="I2205" i="7" s="1"/>
  <c r="F2205" i="7"/>
  <c r="G2205" i="7" s="1" a="1"/>
  <c r="G2205" i="7" s="1"/>
  <c r="D2205" i="7"/>
  <c r="E2205" i="7" s="1" a="1"/>
  <c r="E2205" i="7" s="1"/>
  <c r="B2205" i="7"/>
  <c r="C2205" i="7" s="1" a="1"/>
  <c r="C2205" i="7" s="1"/>
  <c r="N2204" i="7"/>
  <c r="O2204" i="7" s="1" a="1"/>
  <c r="O2204" i="7" s="1"/>
  <c r="L2204" i="7"/>
  <c r="M2204" i="7" s="1" a="1"/>
  <c r="M2204" i="7" s="1"/>
  <c r="J2204" i="7"/>
  <c r="K2204" i="7" s="1" a="1"/>
  <c r="K2204" i="7" s="1"/>
  <c r="H2204" i="7"/>
  <c r="I2204" i="7" s="1" a="1"/>
  <c r="I2204" i="7" s="1"/>
  <c r="F2204" i="7"/>
  <c r="G2204" i="7" s="1" a="1"/>
  <c r="G2204" i="7" s="1"/>
  <c r="D2204" i="7"/>
  <c r="E2204" i="7" s="1" a="1"/>
  <c r="E2204" i="7" s="1"/>
  <c r="B2204" i="7"/>
  <c r="C2204" i="7" s="1" a="1"/>
  <c r="C2204" i="7" s="1"/>
  <c r="N2203" i="7"/>
  <c r="O2203" i="7" s="1" a="1"/>
  <c r="O2203" i="7" s="1"/>
  <c r="L2203" i="7"/>
  <c r="M2203" i="7" s="1" a="1"/>
  <c r="M2203" i="7" s="1"/>
  <c r="J2203" i="7"/>
  <c r="K2203" i="7" s="1" a="1"/>
  <c r="K2203" i="7" s="1"/>
  <c r="H2203" i="7"/>
  <c r="I2203" i="7" s="1" a="1"/>
  <c r="I2203" i="7" s="1"/>
  <c r="F2203" i="7"/>
  <c r="G2203" i="7" s="1" a="1"/>
  <c r="G2203" i="7" s="1"/>
  <c r="D2203" i="7"/>
  <c r="E2203" i="7" s="1" a="1"/>
  <c r="E2203" i="7" s="1"/>
  <c r="B2203" i="7"/>
  <c r="C2203" i="7" s="1" a="1"/>
  <c r="C2203" i="7" s="1"/>
  <c r="N2202" i="7"/>
  <c r="O2202" i="7" s="1" a="1"/>
  <c r="O2202" i="7" s="1"/>
  <c r="L2202" i="7"/>
  <c r="M2202" i="7" s="1" a="1"/>
  <c r="M2202" i="7" s="1"/>
  <c r="J2202" i="7"/>
  <c r="K2202" i="7" s="1" a="1"/>
  <c r="K2202" i="7" s="1"/>
  <c r="H2202" i="7"/>
  <c r="I2202" i="7" s="1" a="1"/>
  <c r="I2202" i="7" s="1"/>
  <c r="F2202" i="7"/>
  <c r="G2202" i="7" s="1" a="1"/>
  <c r="G2202" i="7" s="1"/>
  <c r="D2202" i="7"/>
  <c r="E2202" i="7" s="1" a="1"/>
  <c r="E2202" i="7" s="1"/>
  <c r="B2202" i="7"/>
  <c r="C2202" i="7" s="1" a="1"/>
  <c r="C2202" i="7" s="1"/>
  <c r="N2201" i="7"/>
  <c r="O2201" i="7" s="1" a="1"/>
  <c r="O2201" i="7" s="1"/>
  <c r="L2201" i="7"/>
  <c r="M2201" i="7" s="1" a="1"/>
  <c r="M2201" i="7" s="1"/>
  <c r="J2201" i="7"/>
  <c r="K2201" i="7" s="1" a="1"/>
  <c r="K2201" i="7" s="1"/>
  <c r="H2201" i="7"/>
  <c r="I2201" i="7" s="1" a="1"/>
  <c r="I2201" i="7" s="1"/>
  <c r="F2201" i="7"/>
  <c r="G2201" i="7" s="1" a="1"/>
  <c r="G2201" i="7" s="1"/>
  <c r="D2201" i="7"/>
  <c r="E2201" i="7" s="1" a="1"/>
  <c r="E2201" i="7" s="1"/>
  <c r="B2201" i="7"/>
  <c r="C2201" i="7" s="1" a="1"/>
  <c r="C2201" i="7" s="1"/>
  <c r="N2200" i="7"/>
  <c r="O2200" i="7" s="1" a="1"/>
  <c r="O2200" i="7" s="1"/>
  <c r="L2200" i="7"/>
  <c r="M2200" i="7" s="1" a="1"/>
  <c r="M2200" i="7" s="1"/>
  <c r="J2200" i="7"/>
  <c r="K2200" i="7" s="1" a="1"/>
  <c r="K2200" i="7" s="1"/>
  <c r="H2200" i="7"/>
  <c r="I2200" i="7" s="1" a="1"/>
  <c r="I2200" i="7" s="1"/>
  <c r="F2200" i="7"/>
  <c r="G2200" i="7" s="1" a="1"/>
  <c r="G2200" i="7" s="1"/>
  <c r="D2200" i="7"/>
  <c r="E2200" i="7" s="1" a="1"/>
  <c r="E2200" i="7" s="1"/>
  <c r="B2200" i="7"/>
  <c r="C2200" i="7" s="1" a="1"/>
  <c r="C2200" i="7" s="1"/>
  <c r="N2199" i="7"/>
  <c r="O2199" i="7" s="1" a="1"/>
  <c r="O2199" i="7" s="1"/>
  <c r="L2199" i="7"/>
  <c r="M2199" i="7" s="1" a="1"/>
  <c r="M2199" i="7" s="1"/>
  <c r="J2199" i="7"/>
  <c r="K2199" i="7" s="1" a="1"/>
  <c r="K2199" i="7" s="1"/>
  <c r="H2199" i="7"/>
  <c r="I2199" i="7" s="1" a="1"/>
  <c r="I2199" i="7" s="1"/>
  <c r="F2199" i="7"/>
  <c r="G2199" i="7" s="1" a="1"/>
  <c r="G2199" i="7" s="1"/>
  <c r="D2199" i="7"/>
  <c r="E2199" i="7" s="1" a="1"/>
  <c r="E2199" i="7" s="1"/>
  <c r="B2199" i="7"/>
  <c r="C2199" i="7" s="1" a="1"/>
  <c r="C2199" i="7" s="1"/>
  <c r="N2198" i="7"/>
  <c r="O2198" i="7" s="1" a="1"/>
  <c r="O2198" i="7" s="1"/>
  <c r="L2198" i="7"/>
  <c r="M2198" i="7" s="1" a="1"/>
  <c r="M2198" i="7" s="1"/>
  <c r="J2198" i="7"/>
  <c r="K2198" i="7" s="1" a="1"/>
  <c r="K2198" i="7" s="1"/>
  <c r="H2198" i="7"/>
  <c r="I2198" i="7" s="1" a="1"/>
  <c r="I2198" i="7" s="1"/>
  <c r="F2198" i="7"/>
  <c r="G2198" i="7" s="1" a="1"/>
  <c r="G2198" i="7" s="1"/>
  <c r="D2198" i="7"/>
  <c r="E2198" i="7" s="1" a="1"/>
  <c r="E2198" i="7" s="1"/>
  <c r="B2198" i="7"/>
  <c r="C2198" i="7" s="1" a="1"/>
  <c r="C2198" i="7" s="1"/>
  <c r="N2197" i="7"/>
  <c r="O2197" i="7" s="1" a="1"/>
  <c r="O2197" i="7" s="1"/>
  <c r="L2197" i="7"/>
  <c r="M2197" i="7" s="1" a="1"/>
  <c r="M2197" i="7" s="1"/>
  <c r="J2197" i="7"/>
  <c r="K2197" i="7" s="1" a="1"/>
  <c r="K2197" i="7" s="1"/>
  <c r="H2197" i="7"/>
  <c r="I2197" i="7" s="1" a="1"/>
  <c r="I2197" i="7" s="1"/>
  <c r="F2197" i="7"/>
  <c r="G2197" i="7" s="1" a="1"/>
  <c r="G2197" i="7" s="1"/>
  <c r="D2197" i="7"/>
  <c r="E2197" i="7" s="1" a="1"/>
  <c r="E2197" i="7" s="1"/>
  <c r="B2197" i="7"/>
  <c r="C2197" i="7" s="1" a="1"/>
  <c r="C2197" i="7" s="1"/>
  <c r="N2196" i="7"/>
  <c r="O2196" i="7" s="1" a="1"/>
  <c r="O2196" i="7" s="1"/>
  <c r="L2196" i="7"/>
  <c r="M2196" i="7" s="1" a="1"/>
  <c r="M2196" i="7" s="1"/>
  <c r="J2196" i="7"/>
  <c r="K2196" i="7" s="1" a="1"/>
  <c r="K2196" i="7" s="1"/>
  <c r="H2196" i="7"/>
  <c r="I2196" i="7" s="1" a="1"/>
  <c r="I2196" i="7" s="1"/>
  <c r="F2196" i="7"/>
  <c r="G2196" i="7" s="1" a="1"/>
  <c r="G2196" i="7" s="1"/>
  <c r="D2196" i="7"/>
  <c r="E2196" i="7" s="1" a="1"/>
  <c r="E2196" i="7" s="1"/>
  <c r="B2196" i="7"/>
  <c r="C2196" i="7" s="1" a="1"/>
  <c r="C2196" i="7" s="1"/>
  <c r="N2195" i="7"/>
  <c r="O2195" i="7" s="1" a="1"/>
  <c r="O2195" i="7" s="1"/>
  <c r="L2195" i="7"/>
  <c r="M2195" i="7" s="1" a="1"/>
  <c r="M2195" i="7" s="1"/>
  <c r="J2195" i="7"/>
  <c r="K2195" i="7" s="1" a="1"/>
  <c r="K2195" i="7" s="1"/>
  <c r="H2195" i="7"/>
  <c r="I2195" i="7" s="1" a="1"/>
  <c r="I2195" i="7" s="1"/>
  <c r="F2195" i="7"/>
  <c r="G2195" i="7" s="1" a="1"/>
  <c r="G2195" i="7" s="1"/>
  <c r="D2195" i="7"/>
  <c r="E2195" i="7" s="1" a="1"/>
  <c r="E2195" i="7" s="1"/>
  <c r="B2195" i="7"/>
  <c r="C2195" i="7" s="1" a="1"/>
  <c r="C2195" i="7" s="1"/>
  <c r="N2194" i="7"/>
  <c r="O2194" i="7" s="1" a="1"/>
  <c r="O2194" i="7" s="1"/>
  <c r="L2194" i="7"/>
  <c r="M2194" i="7" s="1" a="1"/>
  <c r="M2194" i="7" s="1"/>
  <c r="J2194" i="7"/>
  <c r="K2194" i="7" s="1" a="1"/>
  <c r="K2194" i="7" s="1"/>
  <c r="H2194" i="7"/>
  <c r="I2194" i="7" s="1" a="1"/>
  <c r="I2194" i="7" s="1"/>
  <c r="F2194" i="7"/>
  <c r="G2194" i="7" s="1" a="1"/>
  <c r="G2194" i="7" s="1"/>
  <c r="D2194" i="7"/>
  <c r="E2194" i="7" s="1" a="1"/>
  <c r="E2194" i="7" s="1"/>
  <c r="B2194" i="7"/>
  <c r="C2194" i="7" s="1" a="1"/>
  <c r="C2194" i="7" s="1"/>
  <c r="N2193" i="7"/>
  <c r="O2193" i="7" s="1" a="1"/>
  <c r="O2193" i="7" s="1"/>
  <c r="L2193" i="7"/>
  <c r="M2193" i="7" s="1" a="1"/>
  <c r="M2193" i="7" s="1"/>
  <c r="J2193" i="7"/>
  <c r="K2193" i="7" s="1" a="1"/>
  <c r="K2193" i="7" s="1"/>
  <c r="H2193" i="7"/>
  <c r="I2193" i="7" s="1" a="1"/>
  <c r="I2193" i="7" s="1"/>
  <c r="F2193" i="7"/>
  <c r="G2193" i="7" s="1" a="1"/>
  <c r="G2193" i="7" s="1"/>
  <c r="D2193" i="7"/>
  <c r="E2193" i="7" s="1" a="1"/>
  <c r="E2193" i="7" s="1"/>
  <c r="B2193" i="7"/>
  <c r="C2193" i="7" s="1" a="1"/>
  <c r="C2193" i="7" s="1"/>
  <c r="N2192" i="7"/>
  <c r="O2192" i="7" s="1" a="1"/>
  <c r="O2192" i="7" s="1"/>
  <c r="L2192" i="7"/>
  <c r="M2192" i="7" s="1" a="1"/>
  <c r="M2192" i="7" s="1"/>
  <c r="J2192" i="7"/>
  <c r="K2192" i="7" s="1" a="1"/>
  <c r="K2192" i="7" s="1"/>
  <c r="H2192" i="7"/>
  <c r="I2192" i="7" s="1" a="1"/>
  <c r="I2192" i="7" s="1"/>
  <c r="F2192" i="7"/>
  <c r="G2192" i="7" s="1" a="1"/>
  <c r="G2192" i="7" s="1"/>
  <c r="D2192" i="7"/>
  <c r="E2192" i="7" s="1" a="1"/>
  <c r="E2192" i="7" s="1"/>
  <c r="B2192" i="7"/>
  <c r="C2192" i="7" s="1" a="1"/>
  <c r="C2192" i="7" s="1"/>
  <c r="N2191" i="7"/>
  <c r="O2191" i="7" s="1" a="1"/>
  <c r="O2191" i="7" s="1"/>
  <c r="L2191" i="7"/>
  <c r="M2191" i="7" s="1" a="1"/>
  <c r="M2191" i="7" s="1"/>
  <c r="J2191" i="7"/>
  <c r="K2191" i="7" s="1" a="1"/>
  <c r="K2191" i="7" s="1"/>
  <c r="H2191" i="7"/>
  <c r="I2191" i="7" s="1" a="1"/>
  <c r="I2191" i="7" s="1"/>
  <c r="F2191" i="7"/>
  <c r="G2191" i="7" s="1" a="1"/>
  <c r="G2191" i="7" s="1"/>
  <c r="D2191" i="7"/>
  <c r="E2191" i="7" s="1" a="1"/>
  <c r="E2191" i="7" s="1"/>
  <c r="B2191" i="7"/>
  <c r="C2191" i="7" s="1" a="1"/>
  <c r="C2191" i="7" s="1"/>
  <c r="N2190" i="7"/>
  <c r="O2190" i="7" s="1" a="1"/>
  <c r="O2190" i="7" s="1"/>
  <c r="L2190" i="7"/>
  <c r="M2190" i="7" s="1" a="1"/>
  <c r="M2190" i="7" s="1"/>
  <c r="J2190" i="7"/>
  <c r="K2190" i="7" s="1" a="1"/>
  <c r="K2190" i="7" s="1"/>
  <c r="H2190" i="7"/>
  <c r="I2190" i="7" s="1" a="1"/>
  <c r="I2190" i="7" s="1"/>
  <c r="F2190" i="7"/>
  <c r="G2190" i="7" s="1" a="1"/>
  <c r="G2190" i="7" s="1"/>
  <c r="D2190" i="7"/>
  <c r="E2190" i="7" s="1" a="1"/>
  <c r="E2190" i="7" s="1"/>
  <c r="B2190" i="7"/>
  <c r="C2190" i="7" s="1" a="1"/>
  <c r="C2190" i="7" s="1"/>
  <c r="N2189" i="7"/>
  <c r="O2189" i="7" s="1" a="1"/>
  <c r="O2189" i="7" s="1"/>
  <c r="L2189" i="7"/>
  <c r="M2189" i="7" s="1" a="1"/>
  <c r="M2189" i="7" s="1"/>
  <c r="J2189" i="7"/>
  <c r="K2189" i="7" s="1" a="1"/>
  <c r="K2189" i="7" s="1"/>
  <c r="H2189" i="7"/>
  <c r="I2189" i="7" s="1" a="1"/>
  <c r="I2189" i="7" s="1"/>
  <c r="F2189" i="7"/>
  <c r="G2189" i="7" s="1" a="1"/>
  <c r="G2189" i="7" s="1"/>
  <c r="D2189" i="7"/>
  <c r="E2189" i="7" s="1" a="1"/>
  <c r="E2189" i="7" s="1"/>
  <c r="B2189" i="7"/>
  <c r="C2189" i="7" s="1" a="1"/>
  <c r="C2189" i="7" s="1"/>
  <c r="N2188" i="7"/>
  <c r="O2188" i="7" s="1" a="1"/>
  <c r="O2188" i="7" s="1"/>
  <c r="L2188" i="7"/>
  <c r="M2188" i="7" s="1" a="1"/>
  <c r="M2188" i="7" s="1"/>
  <c r="J2188" i="7"/>
  <c r="K2188" i="7" s="1" a="1"/>
  <c r="K2188" i="7" s="1"/>
  <c r="H2188" i="7"/>
  <c r="I2188" i="7" s="1" a="1"/>
  <c r="I2188" i="7" s="1"/>
  <c r="F2188" i="7"/>
  <c r="G2188" i="7" s="1" a="1"/>
  <c r="G2188" i="7" s="1"/>
  <c r="D2188" i="7"/>
  <c r="E2188" i="7" s="1" a="1"/>
  <c r="E2188" i="7" s="1"/>
  <c r="B2188" i="7"/>
  <c r="C2188" i="7" s="1" a="1"/>
  <c r="C2188" i="7" s="1"/>
  <c r="N2187" i="7"/>
  <c r="O2187" i="7" s="1" a="1"/>
  <c r="O2187" i="7" s="1"/>
  <c r="L2187" i="7"/>
  <c r="M2187" i="7" s="1" a="1"/>
  <c r="M2187" i="7" s="1"/>
  <c r="J2187" i="7"/>
  <c r="K2187" i="7" s="1" a="1"/>
  <c r="K2187" i="7" s="1"/>
  <c r="H2187" i="7"/>
  <c r="I2187" i="7" s="1" a="1"/>
  <c r="I2187" i="7" s="1"/>
  <c r="F2187" i="7"/>
  <c r="G2187" i="7" s="1" a="1"/>
  <c r="G2187" i="7" s="1"/>
  <c r="D2187" i="7"/>
  <c r="E2187" i="7" s="1" a="1"/>
  <c r="E2187" i="7" s="1"/>
  <c r="B2187" i="7"/>
  <c r="C2187" i="7" s="1" a="1"/>
  <c r="C2187" i="7" s="1"/>
  <c r="N2186" i="7"/>
  <c r="O2186" i="7" s="1" a="1"/>
  <c r="O2186" i="7" s="1"/>
  <c r="L2186" i="7"/>
  <c r="M2186" i="7" s="1" a="1"/>
  <c r="M2186" i="7" s="1"/>
  <c r="J2186" i="7"/>
  <c r="K2186" i="7" s="1" a="1"/>
  <c r="K2186" i="7" s="1"/>
  <c r="H2186" i="7"/>
  <c r="I2186" i="7" s="1" a="1"/>
  <c r="I2186" i="7" s="1"/>
  <c r="F2186" i="7"/>
  <c r="G2186" i="7" s="1" a="1"/>
  <c r="G2186" i="7" s="1"/>
  <c r="D2186" i="7"/>
  <c r="E2186" i="7" s="1" a="1"/>
  <c r="E2186" i="7" s="1"/>
  <c r="B2186" i="7"/>
  <c r="C2186" i="7" s="1" a="1"/>
  <c r="C2186" i="7" s="1"/>
  <c r="N2185" i="7"/>
  <c r="O2185" i="7" s="1" a="1"/>
  <c r="O2185" i="7" s="1"/>
  <c r="L2185" i="7"/>
  <c r="M2185" i="7" s="1" a="1"/>
  <c r="M2185" i="7" s="1"/>
  <c r="J2185" i="7"/>
  <c r="K2185" i="7" s="1" a="1"/>
  <c r="K2185" i="7" s="1"/>
  <c r="H2185" i="7"/>
  <c r="I2185" i="7" s="1" a="1"/>
  <c r="I2185" i="7" s="1"/>
  <c r="F2185" i="7"/>
  <c r="G2185" i="7" s="1" a="1"/>
  <c r="G2185" i="7" s="1"/>
  <c r="D2185" i="7"/>
  <c r="E2185" i="7" s="1" a="1"/>
  <c r="E2185" i="7" s="1"/>
  <c r="B2185" i="7"/>
  <c r="C2185" i="7" s="1" a="1"/>
  <c r="C2185" i="7" s="1"/>
  <c r="N2184" i="7"/>
  <c r="O2184" i="7" s="1" a="1"/>
  <c r="O2184" i="7" s="1"/>
  <c r="L2184" i="7"/>
  <c r="M2184" i="7" s="1" a="1"/>
  <c r="M2184" i="7" s="1"/>
  <c r="J2184" i="7"/>
  <c r="K2184" i="7" s="1" a="1"/>
  <c r="K2184" i="7" s="1"/>
  <c r="H2184" i="7"/>
  <c r="I2184" i="7" s="1" a="1"/>
  <c r="I2184" i="7" s="1"/>
  <c r="F2184" i="7"/>
  <c r="G2184" i="7" s="1" a="1"/>
  <c r="G2184" i="7" s="1"/>
  <c r="D2184" i="7"/>
  <c r="E2184" i="7" s="1" a="1"/>
  <c r="E2184" i="7" s="1"/>
  <c r="B2184" i="7"/>
  <c r="C2184" i="7" s="1" a="1"/>
  <c r="C2184" i="7" s="1"/>
  <c r="N2183" i="7"/>
  <c r="O2183" i="7" s="1" a="1"/>
  <c r="O2183" i="7" s="1"/>
  <c r="L2183" i="7"/>
  <c r="M2183" i="7" s="1" a="1"/>
  <c r="M2183" i="7" s="1"/>
  <c r="J2183" i="7"/>
  <c r="K2183" i="7" s="1" a="1"/>
  <c r="K2183" i="7" s="1"/>
  <c r="H2183" i="7"/>
  <c r="I2183" i="7" s="1" a="1"/>
  <c r="I2183" i="7" s="1"/>
  <c r="F2183" i="7"/>
  <c r="G2183" i="7" s="1" a="1"/>
  <c r="G2183" i="7" s="1"/>
  <c r="D2183" i="7"/>
  <c r="E2183" i="7" s="1" a="1"/>
  <c r="E2183" i="7" s="1"/>
  <c r="B2183" i="7"/>
  <c r="C2183" i="7" s="1" a="1"/>
  <c r="C2183" i="7" s="1"/>
  <c r="N2182" i="7"/>
  <c r="O2182" i="7" s="1" a="1"/>
  <c r="O2182" i="7" s="1"/>
  <c r="L2182" i="7"/>
  <c r="M2182" i="7" s="1" a="1"/>
  <c r="M2182" i="7" s="1"/>
  <c r="J2182" i="7"/>
  <c r="K2182" i="7" s="1" a="1"/>
  <c r="K2182" i="7" s="1"/>
  <c r="H2182" i="7"/>
  <c r="I2182" i="7" s="1" a="1"/>
  <c r="I2182" i="7" s="1"/>
  <c r="F2182" i="7"/>
  <c r="G2182" i="7" s="1" a="1"/>
  <c r="G2182" i="7" s="1"/>
  <c r="D2182" i="7"/>
  <c r="E2182" i="7" s="1" a="1"/>
  <c r="E2182" i="7" s="1"/>
  <c r="B2182" i="7"/>
  <c r="C2182" i="7" s="1" a="1"/>
  <c r="C2182" i="7" s="1"/>
  <c r="N2181" i="7"/>
  <c r="O2181" i="7" s="1" a="1"/>
  <c r="O2181" i="7" s="1"/>
  <c r="L2181" i="7"/>
  <c r="M2181" i="7" s="1" a="1"/>
  <c r="M2181" i="7" s="1"/>
  <c r="J2181" i="7"/>
  <c r="K2181" i="7" s="1" a="1"/>
  <c r="K2181" i="7" s="1"/>
  <c r="H2181" i="7"/>
  <c r="I2181" i="7" s="1" a="1"/>
  <c r="I2181" i="7" s="1"/>
  <c r="F2181" i="7"/>
  <c r="G2181" i="7" s="1" a="1"/>
  <c r="G2181" i="7" s="1"/>
  <c r="D2181" i="7"/>
  <c r="E2181" i="7" s="1" a="1"/>
  <c r="E2181" i="7" s="1"/>
  <c r="B2181" i="7"/>
  <c r="C2181" i="7" s="1" a="1"/>
  <c r="C2181" i="7" s="1"/>
  <c r="N2180" i="7"/>
  <c r="O2180" i="7" s="1" a="1"/>
  <c r="O2180" i="7" s="1"/>
  <c r="L2180" i="7"/>
  <c r="M2180" i="7" s="1" a="1"/>
  <c r="M2180" i="7" s="1"/>
  <c r="J2180" i="7"/>
  <c r="K2180" i="7" s="1" a="1"/>
  <c r="K2180" i="7" s="1"/>
  <c r="H2180" i="7"/>
  <c r="I2180" i="7" s="1" a="1"/>
  <c r="I2180" i="7" s="1"/>
  <c r="F2180" i="7"/>
  <c r="G2180" i="7" s="1" a="1"/>
  <c r="G2180" i="7" s="1"/>
  <c r="D2180" i="7"/>
  <c r="E2180" i="7" s="1" a="1"/>
  <c r="E2180" i="7" s="1"/>
  <c r="B2180" i="7"/>
  <c r="C2180" i="7" s="1" a="1"/>
  <c r="C2180" i="7" s="1"/>
  <c r="N2179" i="7"/>
  <c r="O2179" i="7" s="1" a="1"/>
  <c r="O2179" i="7" s="1"/>
  <c r="L2179" i="7"/>
  <c r="M2179" i="7" s="1" a="1"/>
  <c r="M2179" i="7" s="1"/>
  <c r="J2179" i="7"/>
  <c r="K2179" i="7" s="1" a="1"/>
  <c r="K2179" i="7" s="1"/>
  <c r="H2179" i="7"/>
  <c r="I2179" i="7" s="1" a="1"/>
  <c r="I2179" i="7" s="1"/>
  <c r="F2179" i="7"/>
  <c r="G2179" i="7" s="1" a="1"/>
  <c r="G2179" i="7" s="1"/>
  <c r="D2179" i="7"/>
  <c r="E2179" i="7" s="1" a="1"/>
  <c r="E2179" i="7" s="1"/>
  <c r="B2179" i="7"/>
  <c r="C2179" i="7" s="1" a="1"/>
  <c r="C2179" i="7" s="1"/>
  <c r="N2178" i="7"/>
  <c r="O2178" i="7" s="1" a="1"/>
  <c r="O2178" i="7" s="1"/>
  <c r="L2178" i="7"/>
  <c r="M2178" i="7" s="1" a="1"/>
  <c r="M2178" i="7" s="1"/>
  <c r="J2178" i="7"/>
  <c r="K2178" i="7" s="1" a="1"/>
  <c r="K2178" i="7" s="1"/>
  <c r="H2178" i="7"/>
  <c r="I2178" i="7" s="1" a="1"/>
  <c r="I2178" i="7" s="1"/>
  <c r="F2178" i="7"/>
  <c r="G2178" i="7" s="1" a="1"/>
  <c r="G2178" i="7" s="1"/>
  <c r="D2178" i="7"/>
  <c r="E2178" i="7" s="1" a="1"/>
  <c r="E2178" i="7" s="1"/>
  <c r="B2178" i="7"/>
  <c r="C2178" i="7" s="1" a="1"/>
  <c r="C2178" i="7" s="1"/>
  <c r="N2177" i="7"/>
  <c r="O2177" i="7" s="1" a="1"/>
  <c r="O2177" i="7" s="1"/>
  <c r="L2177" i="7"/>
  <c r="M2177" i="7" s="1" a="1"/>
  <c r="M2177" i="7" s="1"/>
  <c r="J2177" i="7"/>
  <c r="K2177" i="7" s="1" a="1"/>
  <c r="K2177" i="7" s="1"/>
  <c r="H2177" i="7"/>
  <c r="I2177" i="7" s="1" a="1"/>
  <c r="I2177" i="7" s="1"/>
  <c r="F2177" i="7"/>
  <c r="G2177" i="7" s="1" a="1"/>
  <c r="G2177" i="7" s="1"/>
  <c r="D2177" i="7"/>
  <c r="E2177" i="7" s="1" a="1"/>
  <c r="E2177" i="7" s="1"/>
  <c r="B2177" i="7"/>
  <c r="C2177" i="7" s="1" a="1"/>
  <c r="C2177" i="7" s="1"/>
  <c r="N2176" i="7"/>
  <c r="O2176" i="7" s="1" a="1"/>
  <c r="O2176" i="7" s="1"/>
  <c r="L2176" i="7"/>
  <c r="M2176" i="7" s="1" a="1"/>
  <c r="M2176" i="7" s="1"/>
  <c r="J2176" i="7"/>
  <c r="K2176" i="7" s="1" a="1"/>
  <c r="K2176" i="7" s="1"/>
  <c r="H2176" i="7"/>
  <c r="I2176" i="7" s="1" a="1"/>
  <c r="I2176" i="7" s="1"/>
  <c r="F2176" i="7"/>
  <c r="G2176" i="7" s="1" a="1"/>
  <c r="G2176" i="7" s="1"/>
  <c r="D2176" i="7"/>
  <c r="E2176" i="7" s="1" a="1"/>
  <c r="E2176" i="7" s="1"/>
  <c r="B2176" i="7"/>
  <c r="C2176" i="7" s="1" a="1"/>
  <c r="C2176" i="7" s="1"/>
  <c r="N2175" i="7"/>
  <c r="O2175" i="7" s="1" a="1"/>
  <c r="O2175" i="7" s="1"/>
  <c r="L2175" i="7"/>
  <c r="M2175" i="7" s="1" a="1"/>
  <c r="M2175" i="7" s="1"/>
  <c r="J2175" i="7"/>
  <c r="K2175" i="7" s="1" a="1"/>
  <c r="K2175" i="7" s="1"/>
  <c r="H2175" i="7"/>
  <c r="I2175" i="7" s="1" a="1"/>
  <c r="I2175" i="7" s="1"/>
  <c r="F2175" i="7"/>
  <c r="G2175" i="7" s="1" a="1"/>
  <c r="G2175" i="7" s="1"/>
  <c r="D2175" i="7"/>
  <c r="E2175" i="7" s="1" a="1"/>
  <c r="E2175" i="7" s="1"/>
  <c r="B2175" i="7"/>
  <c r="C2175" i="7" s="1" a="1"/>
  <c r="C2175" i="7" s="1"/>
  <c r="N2174" i="7"/>
  <c r="O2174" i="7" s="1" a="1"/>
  <c r="O2174" i="7" s="1"/>
  <c r="L2174" i="7"/>
  <c r="M2174" i="7" s="1" a="1"/>
  <c r="M2174" i="7" s="1"/>
  <c r="J2174" i="7"/>
  <c r="K2174" i="7" s="1" a="1"/>
  <c r="K2174" i="7" s="1"/>
  <c r="H2174" i="7"/>
  <c r="I2174" i="7" s="1" a="1"/>
  <c r="I2174" i="7" s="1"/>
  <c r="F2174" i="7"/>
  <c r="G2174" i="7" s="1" a="1"/>
  <c r="G2174" i="7" s="1"/>
  <c r="D2174" i="7"/>
  <c r="E2174" i="7" s="1" a="1"/>
  <c r="E2174" i="7" s="1"/>
  <c r="B2174" i="7"/>
  <c r="C2174" i="7" s="1" a="1"/>
  <c r="C2174" i="7" s="1"/>
  <c r="N2173" i="7"/>
  <c r="O2173" i="7" s="1" a="1"/>
  <c r="O2173" i="7" s="1"/>
  <c r="L2173" i="7"/>
  <c r="M2173" i="7" s="1" a="1"/>
  <c r="M2173" i="7" s="1"/>
  <c r="J2173" i="7"/>
  <c r="K2173" i="7" s="1" a="1"/>
  <c r="K2173" i="7" s="1"/>
  <c r="H2173" i="7"/>
  <c r="I2173" i="7" s="1" a="1"/>
  <c r="I2173" i="7" s="1"/>
  <c r="F2173" i="7"/>
  <c r="G2173" i="7" s="1" a="1"/>
  <c r="G2173" i="7" s="1"/>
  <c r="D2173" i="7"/>
  <c r="E2173" i="7" s="1" a="1"/>
  <c r="E2173" i="7" s="1"/>
  <c r="B2173" i="7"/>
  <c r="C2173" i="7" s="1" a="1"/>
  <c r="C2173" i="7" s="1"/>
  <c r="N2172" i="7"/>
  <c r="O2172" i="7" s="1" a="1"/>
  <c r="O2172" i="7" s="1"/>
  <c r="L2172" i="7"/>
  <c r="M2172" i="7" s="1" a="1"/>
  <c r="M2172" i="7" s="1"/>
  <c r="J2172" i="7"/>
  <c r="K2172" i="7" s="1" a="1"/>
  <c r="K2172" i="7" s="1"/>
  <c r="H2172" i="7"/>
  <c r="I2172" i="7" s="1" a="1"/>
  <c r="I2172" i="7" s="1"/>
  <c r="F2172" i="7"/>
  <c r="G2172" i="7" s="1" a="1"/>
  <c r="G2172" i="7" s="1"/>
  <c r="D2172" i="7"/>
  <c r="E2172" i="7" s="1" a="1"/>
  <c r="E2172" i="7" s="1"/>
  <c r="B2172" i="7"/>
  <c r="C2172" i="7" s="1" a="1"/>
  <c r="C2172" i="7" s="1"/>
  <c r="N2171" i="7"/>
  <c r="O2171" i="7" s="1" a="1"/>
  <c r="O2171" i="7" s="1"/>
  <c r="L2171" i="7"/>
  <c r="M2171" i="7" s="1" a="1"/>
  <c r="M2171" i="7" s="1"/>
  <c r="J2171" i="7"/>
  <c r="K2171" i="7" s="1" a="1"/>
  <c r="K2171" i="7" s="1"/>
  <c r="H2171" i="7"/>
  <c r="I2171" i="7" s="1" a="1"/>
  <c r="I2171" i="7" s="1"/>
  <c r="F2171" i="7"/>
  <c r="G2171" i="7" s="1" a="1"/>
  <c r="G2171" i="7" s="1"/>
  <c r="D2171" i="7"/>
  <c r="E2171" i="7" s="1" a="1"/>
  <c r="E2171" i="7" s="1"/>
  <c r="B2171" i="7"/>
  <c r="C2171" i="7" s="1" a="1"/>
  <c r="C2171" i="7" s="1"/>
  <c r="N2170" i="7"/>
  <c r="O2170" i="7" s="1" a="1"/>
  <c r="O2170" i="7" s="1"/>
  <c r="L2170" i="7"/>
  <c r="M2170" i="7" s="1" a="1"/>
  <c r="M2170" i="7" s="1"/>
  <c r="J2170" i="7"/>
  <c r="K2170" i="7" s="1" a="1"/>
  <c r="K2170" i="7" s="1"/>
  <c r="H2170" i="7"/>
  <c r="I2170" i="7" s="1" a="1"/>
  <c r="I2170" i="7" s="1"/>
  <c r="F2170" i="7"/>
  <c r="G2170" i="7" s="1" a="1"/>
  <c r="G2170" i="7" s="1"/>
  <c r="D2170" i="7"/>
  <c r="E2170" i="7" s="1" a="1"/>
  <c r="E2170" i="7" s="1"/>
  <c r="B2170" i="7"/>
  <c r="C2170" i="7" s="1" a="1"/>
  <c r="C2170" i="7" s="1"/>
  <c r="N2169" i="7"/>
  <c r="O2169" i="7" s="1" a="1"/>
  <c r="O2169" i="7" s="1"/>
  <c r="L2169" i="7"/>
  <c r="M2169" i="7" s="1" a="1"/>
  <c r="M2169" i="7" s="1"/>
  <c r="J2169" i="7"/>
  <c r="K2169" i="7" s="1" a="1"/>
  <c r="K2169" i="7" s="1"/>
  <c r="H2169" i="7"/>
  <c r="I2169" i="7" s="1" a="1"/>
  <c r="I2169" i="7" s="1"/>
  <c r="F2169" i="7"/>
  <c r="G2169" i="7" s="1" a="1"/>
  <c r="G2169" i="7" s="1"/>
  <c r="D2169" i="7"/>
  <c r="E2169" i="7" s="1" a="1"/>
  <c r="E2169" i="7" s="1"/>
  <c r="B2169" i="7"/>
  <c r="C2169" i="7" s="1" a="1"/>
  <c r="C2169" i="7" s="1"/>
  <c r="N2168" i="7"/>
  <c r="O2168" i="7" s="1" a="1"/>
  <c r="O2168" i="7" s="1"/>
  <c r="L2168" i="7"/>
  <c r="M2168" i="7" s="1" a="1"/>
  <c r="M2168" i="7" s="1"/>
  <c r="J2168" i="7"/>
  <c r="K2168" i="7" s="1" a="1"/>
  <c r="K2168" i="7" s="1"/>
  <c r="H2168" i="7"/>
  <c r="I2168" i="7" s="1" a="1"/>
  <c r="I2168" i="7" s="1"/>
  <c r="F2168" i="7"/>
  <c r="G2168" i="7" s="1" a="1"/>
  <c r="G2168" i="7" s="1"/>
  <c r="D2168" i="7"/>
  <c r="E2168" i="7" s="1" a="1"/>
  <c r="E2168" i="7" s="1"/>
  <c r="B2168" i="7"/>
  <c r="C2168" i="7" s="1" a="1"/>
  <c r="C2168" i="7" s="1"/>
  <c r="N2167" i="7"/>
  <c r="O2167" i="7" s="1" a="1"/>
  <c r="O2167" i="7" s="1"/>
  <c r="L2167" i="7"/>
  <c r="M2167" i="7" s="1" a="1"/>
  <c r="M2167" i="7" s="1"/>
  <c r="J2167" i="7"/>
  <c r="K2167" i="7" s="1" a="1"/>
  <c r="K2167" i="7" s="1"/>
  <c r="H2167" i="7"/>
  <c r="I2167" i="7" s="1" a="1"/>
  <c r="I2167" i="7" s="1"/>
  <c r="F2167" i="7"/>
  <c r="G2167" i="7" s="1" a="1"/>
  <c r="G2167" i="7" s="1"/>
  <c r="D2167" i="7"/>
  <c r="E2167" i="7" s="1" a="1"/>
  <c r="E2167" i="7" s="1"/>
  <c r="B2167" i="7"/>
  <c r="C2167" i="7" s="1" a="1"/>
  <c r="C2167" i="7" s="1"/>
  <c r="N2166" i="7"/>
  <c r="O2166" i="7" s="1" a="1"/>
  <c r="O2166" i="7" s="1"/>
  <c r="L2166" i="7"/>
  <c r="M2166" i="7" s="1" a="1"/>
  <c r="M2166" i="7" s="1"/>
  <c r="J2166" i="7"/>
  <c r="K2166" i="7" s="1" a="1"/>
  <c r="K2166" i="7" s="1"/>
  <c r="H2166" i="7"/>
  <c r="I2166" i="7" s="1" a="1"/>
  <c r="I2166" i="7" s="1"/>
  <c r="F2166" i="7"/>
  <c r="G2166" i="7" s="1" a="1"/>
  <c r="G2166" i="7" s="1"/>
  <c r="D2166" i="7"/>
  <c r="E2166" i="7" s="1" a="1"/>
  <c r="E2166" i="7" s="1"/>
  <c r="B2166" i="7"/>
  <c r="C2166" i="7" s="1" a="1"/>
  <c r="C2166" i="7" s="1"/>
  <c r="N2165" i="7"/>
  <c r="O2165" i="7" s="1" a="1"/>
  <c r="O2165" i="7" s="1"/>
  <c r="L2165" i="7"/>
  <c r="M2165" i="7" s="1" a="1"/>
  <c r="M2165" i="7" s="1"/>
  <c r="J2165" i="7"/>
  <c r="K2165" i="7" s="1" a="1"/>
  <c r="K2165" i="7" s="1"/>
  <c r="H2165" i="7"/>
  <c r="I2165" i="7" s="1" a="1"/>
  <c r="I2165" i="7" s="1"/>
  <c r="F2165" i="7"/>
  <c r="G2165" i="7" s="1" a="1"/>
  <c r="G2165" i="7" s="1"/>
  <c r="D2165" i="7"/>
  <c r="E2165" i="7" s="1" a="1"/>
  <c r="E2165" i="7" s="1"/>
  <c r="B2165" i="7"/>
  <c r="C2165" i="7" s="1" a="1"/>
  <c r="C2165" i="7" s="1"/>
  <c r="N2164" i="7"/>
  <c r="O2164" i="7" s="1" a="1"/>
  <c r="O2164" i="7" s="1"/>
  <c r="L2164" i="7"/>
  <c r="M2164" i="7" s="1" a="1"/>
  <c r="M2164" i="7" s="1"/>
  <c r="J2164" i="7"/>
  <c r="K2164" i="7" s="1" a="1"/>
  <c r="K2164" i="7" s="1"/>
  <c r="H2164" i="7"/>
  <c r="I2164" i="7" s="1" a="1"/>
  <c r="I2164" i="7" s="1"/>
  <c r="F2164" i="7"/>
  <c r="G2164" i="7" s="1" a="1"/>
  <c r="G2164" i="7" s="1"/>
  <c r="D2164" i="7"/>
  <c r="E2164" i="7" s="1" a="1"/>
  <c r="E2164" i="7" s="1"/>
  <c r="B2164" i="7"/>
  <c r="C2164" i="7" s="1" a="1"/>
  <c r="C2164" i="7" s="1"/>
  <c r="N2163" i="7"/>
  <c r="O2163" i="7" s="1" a="1"/>
  <c r="O2163" i="7" s="1"/>
  <c r="L2163" i="7"/>
  <c r="M2163" i="7" s="1" a="1"/>
  <c r="M2163" i="7" s="1"/>
  <c r="J2163" i="7"/>
  <c r="K2163" i="7" s="1" a="1"/>
  <c r="K2163" i="7" s="1"/>
  <c r="H2163" i="7"/>
  <c r="I2163" i="7" s="1" a="1"/>
  <c r="I2163" i="7" s="1"/>
  <c r="F2163" i="7"/>
  <c r="G2163" i="7" s="1" a="1"/>
  <c r="G2163" i="7" s="1"/>
  <c r="D2163" i="7"/>
  <c r="E2163" i="7" s="1" a="1"/>
  <c r="E2163" i="7" s="1"/>
  <c r="B2163" i="7"/>
  <c r="C2163" i="7" s="1" a="1"/>
  <c r="C2163" i="7" s="1"/>
  <c r="N2162" i="7"/>
  <c r="O2162" i="7" s="1" a="1"/>
  <c r="O2162" i="7" s="1"/>
  <c r="L2162" i="7"/>
  <c r="M2162" i="7" s="1" a="1"/>
  <c r="M2162" i="7" s="1"/>
  <c r="J2162" i="7"/>
  <c r="K2162" i="7" s="1" a="1"/>
  <c r="K2162" i="7" s="1"/>
  <c r="H2162" i="7"/>
  <c r="I2162" i="7" s="1" a="1"/>
  <c r="I2162" i="7" s="1"/>
  <c r="F2162" i="7"/>
  <c r="G2162" i="7" s="1" a="1"/>
  <c r="G2162" i="7" s="1"/>
  <c r="D2162" i="7"/>
  <c r="E2162" i="7" s="1" a="1"/>
  <c r="E2162" i="7" s="1"/>
  <c r="B2162" i="7"/>
  <c r="C2162" i="7" s="1" a="1"/>
  <c r="C2162" i="7" s="1"/>
  <c r="N2161" i="7"/>
  <c r="O2161" i="7" s="1" a="1"/>
  <c r="O2161" i="7" s="1"/>
  <c r="L2161" i="7"/>
  <c r="M2161" i="7" s="1" a="1"/>
  <c r="M2161" i="7" s="1"/>
  <c r="J2161" i="7"/>
  <c r="K2161" i="7" s="1" a="1"/>
  <c r="K2161" i="7" s="1"/>
  <c r="H2161" i="7"/>
  <c r="I2161" i="7" s="1" a="1"/>
  <c r="I2161" i="7" s="1"/>
  <c r="F2161" i="7"/>
  <c r="G2161" i="7" s="1" a="1"/>
  <c r="G2161" i="7" s="1"/>
  <c r="D2161" i="7"/>
  <c r="E2161" i="7" s="1" a="1"/>
  <c r="E2161" i="7" s="1"/>
  <c r="B2161" i="7"/>
  <c r="C2161" i="7" s="1" a="1"/>
  <c r="C2161" i="7" s="1"/>
  <c r="N2160" i="7"/>
  <c r="O2160" i="7" s="1" a="1"/>
  <c r="O2160" i="7" s="1"/>
  <c r="L2160" i="7"/>
  <c r="M2160" i="7" s="1" a="1"/>
  <c r="M2160" i="7" s="1"/>
  <c r="J2160" i="7"/>
  <c r="K2160" i="7" s="1" a="1"/>
  <c r="K2160" i="7" s="1"/>
  <c r="H2160" i="7"/>
  <c r="I2160" i="7" s="1" a="1"/>
  <c r="I2160" i="7" s="1"/>
  <c r="F2160" i="7"/>
  <c r="G2160" i="7" s="1" a="1"/>
  <c r="G2160" i="7" s="1"/>
  <c r="D2160" i="7"/>
  <c r="E2160" i="7" s="1" a="1"/>
  <c r="E2160" i="7" s="1"/>
  <c r="B2160" i="7"/>
  <c r="C2160" i="7" s="1" a="1"/>
  <c r="C2160" i="7" s="1"/>
  <c r="N2159" i="7"/>
  <c r="O2159" i="7" s="1" a="1"/>
  <c r="O2159" i="7" s="1"/>
  <c r="L2159" i="7"/>
  <c r="M2159" i="7" s="1" a="1"/>
  <c r="M2159" i="7" s="1"/>
  <c r="J2159" i="7"/>
  <c r="K2159" i="7" s="1" a="1"/>
  <c r="K2159" i="7" s="1"/>
  <c r="H2159" i="7"/>
  <c r="I2159" i="7" s="1" a="1"/>
  <c r="I2159" i="7" s="1"/>
  <c r="F2159" i="7"/>
  <c r="G2159" i="7" s="1" a="1"/>
  <c r="G2159" i="7" s="1"/>
  <c r="D2159" i="7"/>
  <c r="E2159" i="7" s="1" a="1"/>
  <c r="E2159" i="7" s="1"/>
  <c r="B2159" i="7"/>
  <c r="C2159" i="7" s="1" a="1"/>
  <c r="C2159" i="7" s="1"/>
  <c r="N2158" i="7"/>
  <c r="O2158" i="7" s="1" a="1"/>
  <c r="O2158" i="7" s="1"/>
  <c r="L2158" i="7"/>
  <c r="M2158" i="7" s="1" a="1"/>
  <c r="M2158" i="7" s="1"/>
  <c r="J2158" i="7"/>
  <c r="K2158" i="7" s="1" a="1"/>
  <c r="K2158" i="7" s="1"/>
  <c r="H2158" i="7"/>
  <c r="I2158" i="7" s="1" a="1"/>
  <c r="I2158" i="7" s="1"/>
  <c r="F2158" i="7"/>
  <c r="G2158" i="7" s="1" a="1"/>
  <c r="G2158" i="7" s="1"/>
  <c r="D2158" i="7"/>
  <c r="E2158" i="7" s="1" a="1"/>
  <c r="E2158" i="7" s="1"/>
  <c r="B2158" i="7"/>
  <c r="C2158" i="7" s="1" a="1"/>
  <c r="C2158" i="7" s="1"/>
  <c r="N2157" i="7"/>
  <c r="O2157" i="7" s="1" a="1"/>
  <c r="O2157" i="7" s="1"/>
  <c r="L2157" i="7"/>
  <c r="M2157" i="7" s="1" a="1"/>
  <c r="M2157" i="7" s="1"/>
  <c r="J2157" i="7"/>
  <c r="K2157" i="7" s="1" a="1"/>
  <c r="K2157" i="7" s="1"/>
  <c r="H2157" i="7"/>
  <c r="I2157" i="7" s="1" a="1"/>
  <c r="I2157" i="7" s="1"/>
  <c r="F2157" i="7"/>
  <c r="G2157" i="7" s="1" a="1"/>
  <c r="G2157" i="7" s="1"/>
  <c r="D2157" i="7"/>
  <c r="E2157" i="7" s="1" a="1"/>
  <c r="E2157" i="7" s="1"/>
  <c r="B2157" i="7"/>
  <c r="C2157" i="7" s="1" a="1"/>
  <c r="C2157" i="7" s="1"/>
  <c r="N2156" i="7"/>
  <c r="O2156" i="7" s="1" a="1"/>
  <c r="O2156" i="7" s="1"/>
  <c r="L2156" i="7"/>
  <c r="M2156" i="7" s="1" a="1"/>
  <c r="M2156" i="7" s="1"/>
  <c r="J2156" i="7"/>
  <c r="K2156" i="7" s="1" a="1"/>
  <c r="K2156" i="7" s="1"/>
  <c r="H2156" i="7"/>
  <c r="I2156" i="7" s="1" a="1"/>
  <c r="I2156" i="7" s="1"/>
  <c r="F2156" i="7"/>
  <c r="G2156" i="7" s="1" a="1"/>
  <c r="G2156" i="7" s="1"/>
  <c r="D2156" i="7"/>
  <c r="E2156" i="7" s="1" a="1"/>
  <c r="E2156" i="7" s="1"/>
  <c r="B2156" i="7"/>
  <c r="C2156" i="7" s="1" a="1"/>
  <c r="C2156" i="7" s="1"/>
  <c r="N2155" i="7"/>
  <c r="O2155" i="7" s="1" a="1"/>
  <c r="O2155" i="7" s="1"/>
  <c r="L2155" i="7"/>
  <c r="M2155" i="7" s="1" a="1"/>
  <c r="M2155" i="7" s="1"/>
  <c r="J2155" i="7"/>
  <c r="K2155" i="7" s="1" a="1"/>
  <c r="K2155" i="7" s="1"/>
  <c r="H2155" i="7"/>
  <c r="I2155" i="7" s="1" a="1"/>
  <c r="I2155" i="7" s="1"/>
  <c r="F2155" i="7"/>
  <c r="G2155" i="7" s="1" a="1"/>
  <c r="G2155" i="7" s="1"/>
  <c r="D2155" i="7"/>
  <c r="E2155" i="7" s="1" a="1"/>
  <c r="E2155" i="7" s="1"/>
  <c r="B2155" i="7"/>
  <c r="C2155" i="7" s="1" a="1"/>
  <c r="C2155" i="7" s="1"/>
  <c r="N2154" i="7"/>
  <c r="O2154" i="7" s="1" a="1"/>
  <c r="O2154" i="7" s="1"/>
  <c r="L2154" i="7"/>
  <c r="M2154" i="7" s="1" a="1"/>
  <c r="M2154" i="7" s="1"/>
  <c r="J2154" i="7"/>
  <c r="K2154" i="7" s="1" a="1"/>
  <c r="K2154" i="7" s="1"/>
  <c r="H2154" i="7"/>
  <c r="I2154" i="7" s="1" a="1"/>
  <c r="I2154" i="7" s="1"/>
  <c r="F2154" i="7"/>
  <c r="G2154" i="7" s="1" a="1"/>
  <c r="G2154" i="7" s="1"/>
  <c r="D2154" i="7"/>
  <c r="E2154" i="7" s="1" a="1"/>
  <c r="E2154" i="7" s="1"/>
  <c r="B2154" i="7"/>
  <c r="C2154" i="7" s="1" a="1"/>
  <c r="C2154" i="7" s="1"/>
  <c r="N2153" i="7"/>
  <c r="O2153" i="7" s="1" a="1"/>
  <c r="O2153" i="7" s="1"/>
  <c r="L2153" i="7"/>
  <c r="M2153" i="7" s="1" a="1"/>
  <c r="M2153" i="7" s="1"/>
  <c r="J2153" i="7"/>
  <c r="K2153" i="7" s="1" a="1"/>
  <c r="K2153" i="7" s="1"/>
  <c r="H2153" i="7"/>
  <c r="I2153" i="7" s="1" a="1"/>
  <c r="I2153" i="7" s="1"/>
  <c r="F2153" i="7"/>
  <c r="G2153" i="7" s="1" a="1"/>
  <c r="G2153" i="7" s="1"/>
  <c r="D2153" i="7"/>
  <c r="E2153" i="7" s="1" a="1"/>
  <c r="E2153" i="7" s="1"/>
  <c r="B2153" i="7"/>
  <c r="C2153" i="7" s="1" a="1"/>
  <c r="C2153" i="7" s="1"/>
  <c r="N2152" i="7"/>
  <c r="O2152" i="7" s="1" a="1"/>
  <c r="O2152" i="7" s="1"/>
  <c r="L2152" i="7"/>
  <c r="M2152" i="7" s="1" a="1"/>
  <c r="M2152" i="7" s="1"/>
  <c r="J2152" i="7"/>
  <c r="K2152" i="7" s="1" a="1"/>
  <c r="K2152" i="7" s="1"/>
  <c r="H2152" i="7"/>
  <c r="I2152" i="7" s="1" a="1"/>
  <c r="I2152" i="7" s="1"/>
  <c r="F2152" i="7"/>
  <c r="G2152" i="7" s="1" a="1"/>
  <c r="G2152" i="7" s="1"/>
  <c r="D2152" i="7"/>
  <c r="E2152" i="7" s="1" a="1"/>
  <c r="E2152" i="7" s="1"/>
  <c r="B2152" i="7"/>
  <c r="C2152" i="7" s="1" a="1"/>
  <c r="C2152" i="7" s="1"/>
  <c r="N2151" i="7"/>
  <c r="O2151" i="7" s="1" a="1"/>
  <c r="O2151" i="7" s="1"/>
  <c r="L2151" i="7"/>
  <c r="M2151" i="7" s="1" a="1"/>
  <c r="M2151" i="7" s="1"/>
  <c r="J2151" i="7"/>
  <c r="K2151" i="7" s="1" a="1"/>
  <c r="K2151" i="7" s="1"/>
  <c r="H2151" i="7"/>
  <c r="I2151" i="7" s="1" a="1"/>
  <c r="I2151" i="7" s="1"/>
  <c r="F2151" i="7"/>
  <c r="G2151" i="7" s="1" a="1"/>
  <c r="G2151" i="7" s="1"/>
  <c r="D2151" i="7"/>
  <c r="E2151" i="7" s="1" a="1"/>
  <c r="E2151" i="7" s="1"/>
  <c r="B2151" i="7"/>
  <c r="C2151" i="7" s="1" a="1"/>
  <c r="C2151" i="7" s="1"/>
  <c r="N2150" i="7"/>
  <c r="O2150" i="7" s="1" a="1"/>
  <c r="O2150" i="7" s="1"/>
  <c r="L2150" i="7"/>
  <c r="M2150" i="7" s="1" a="1"/>
  <c r="M2150" i="7" s="1"/>
  <c r="J2150" i="7"/>
  <c r="K2150" i="7" s="1" a="1"/>
  <c r="K2150" i="7" s="1"/>
  <c r="H2150" i="7"/>
  <c r="I2150" i="7" s="1" a="1"/>
  <c r="I2150" i="7" s="1"/>
  <c r="F2150" i="7"/>
  <c r="G2150" i="7" s="1" a="1"/>
  <c r="G2150" i="7" s="1"/>
  <c r="D2150" i="7"/>
  <c r="E2150" i="7" s="1" a="1"/>
  <c r="E2150" i="7" s="1"/>
  <c r="B2150" i="7"/>
  <c r="C2150" i="7" s="1" a="1"/>
  <c r="C2150" i="7" s="1"/>
  <c r="N2149" i="7"/>
  <c r="O2149" i="7" s="1" a="1"/>
  <c r="O2149" i="7" s="1"/>
  <c r="L2149" i="7"/>
  <c r="M2149" i="7" s="1" a="1"/>
  <c r="M2149" i="7" s="1"/>
  <c r="J2149" i="7"/>
  <c r="K2149" i="7" s="1" a="1"/>
  <c r="K2149" i="7" s="1"/>
  <c r="H2149" i="7"/>
  <c r="I2149" i="7" s="1" a="1"/>
  <c r="I2149" i="7" s="1"/>
  <c r="F2149" i="7"/>
  <c r="G2149" i="7" s="1" a="1"/>
  <c r="G2149" i="7" s="1"/>
  <c r="D2149" i="7"/>
  <c r="E2149" i="7" s="1" a="1"/>
  <c r="E2149" i="7" s="1"/>
  <c r="B2149" i="7"/>
  <c r="C2149" i="7" s="1" a="1"/>
  <c r="C2149" i="7" s="1"/>
  <c r="N2148" i="7"/>
  <c r="O2148" i="7" s="1" a="1"/>
  <c r="O2148" i="7" s="1"/>
  <c r="L2148" i="7"/>
  <c r="M2148" i="7" s="1" a="1"/>
  <c r="M2148" i="7" s="1"/>
  <c r="J2148" i="7"/>
  <c r="K2148" i="7" s="1" a="1"/>
  <c r="K2148" i="7" s="1"/>
  <c r="H2148" i="7"/>
  <c r="I2148" i="7" s="1" a="1"/>
  <c r="I2148" i="7" s="1"/>
  <c r="F2148" i="7"/>
  <c r="G2148" i="7" s="1" a="1"/>
  <c r="G2148" i="7" s="1"/>
  <c r="D2148" i="7"/>
  <c r="E2148" i="7" s="1" a="1"/>
  <c r="E2148" i="7" s="1"/>
  <c r="B2148" i="7"/>
  <c r="C2148" i="7" s="1" a="1"/>
  <c r="C2148" i="7" s="1"/>
  <c r="N2147" i="7"/>
  <c r="O2147" i="7" s="1" a="1"/>
  <c r="O2147" i="7" s="1"/>
  <c r="L2147" i="7"/>
  <c r="M2147" i="7" s="1" a="1"/>
  <c r="M2147" i="7" s="1"/>
  <c r="J2147" i="7"/>
  <c r="K2147" i="7" s="1" a="1"/>
  <c r="K2147" i="7" s="1"/>
  <c r="H2147" i="7"/>
  <c r="I2147" i="7" s="1" a="1"/>
  <c r="I2147" i="7" s="1"/>
  <c r="F2147" i="7"/>
  <c r="G2147" i="7" s="1" a="1"/>
  <c r="G2147" i="7" s="1"/>
  <c r="D2147" i="7"/>
  <c r="E2147" i="7" s="1" a="1"/>
  <c r="E2147" i="7" s="1"/>
  <c r="B2147" i="7"/>
  <c r="C2147" i="7" s="1" a="1"/>
  <c r="C2147" i="7" s="1"/>
  <c r="N2146" i="7"/>
  <c r="O2146" i="7" s="1" a="1"/>
  <c r="O2146" i="7" s="1"/>
  <c r="L2146" i="7"/>
  <c r="M2146" i="7" s="1" a="1"/>
  <c r="M2146" i="7" s="1"/>
  <c r="J2146" i="7"/>
  <c r="K2146" i="7" s="1" a="1"/>
  <c r="K2146" i="7" s="1"/>
  <c r="H2146" i="7"/>
  <c r="I2146" i="7" s="1" a="1"/>
  <c r="I2146" i="7" s="1"/>
  <c r="F2146" i="7"/>
  <c r="G2146" i="7" s="1" a="1"/>
  <c r="G2146" i="7" s="1"/>
  <c r="D2146" i="7"/>
  <c r="E2146" i="7" s="1" a="1"/>
  <c r="E2146" i="7" s="1"/>
  <c r="B2146" i="7"/>
  <c r="C2146" i="7" s="1" a="1"/>
  <c r="C2146" i="7" s="1"/>
  <c r="N2145" i="7"/>
  <c r="O2145" i="7" s="1" a="1"/>
  <c r="O2145" i="7" s="1"/>
  <c r="L2145" i="7"/>
  <c r="M2145" i="7" s="1" a="1"/>
  <c r="M2145" i="7" s="1"/>
  <c r="J2145" i="7"/>
  <c r="K2145" i="7" s="1" a="1"/>
  <c r="K2145" i="7" s="1"/>
  <c r="H2145" i="7"/>
  <c r="I2145" i="7" s="1" a="1"/>
  <c r="I2145" i="7" s="1"/>
  <c r="F2145" i="7"/>
  <c r="G2145" i="7" s="1" a="1"/>
  <c r="G2145" i="7" s="1"/>
  <c r="D2145" i="7"/>
  <c r="E2145" i="7" s="1" a="1"/>
  <c r="E2145" i="7" s="1"/>
  <c r="B2145" i="7"/>
  <c r="C2145" i="7" s="1" a="1"/>
  <c r="C2145" i="7" s="1"/>
  <c r="N2144" i="7"/>
  <c r="O2144" i="7" s="1" a="1"/>
  <c r="O2144" i="7" s="1"/>
  <c r="L2144" i="7"/>
  <c r="M2144" i="7" s="1" a="1"/>
  <c r="M2144" i="7" s="1"/>
  <c r="J2144" i="7"/>
  <c r="K2144" i="7" s="1" a="1"/>
  <c r="K2144" i="7" s="1"/>
  <c r="H2144" i="7"/>
  <c r="I2144" i="7" s="1" a="1"/>
  <c r="I2144" i="7" s="1"/>
  <c r="F2144" i="7"/>
  <c r="G2144" i="7" s="1" a="1"/>
  <c r="G2144" i="7" s="1"/>
  <c r="D2144" i="7"/>
  <c r="E2144" i="7" s="1" a="1"/>
  <c r="E2144" i="7" s="1"/>
  <c r="B2144" i="7"/>
  <c r="C2144" i="7" s="1" a="1"/>
  <c r="C2144" i="7" s="1"/>
  <c r="N2143" i="7"/>
  <c r="O2143" i="7" s="1" a="1"/>
  <c r="O2143" i="7" s="1"/>
  <c r="L2143" i="7"/>
  <c r="M2143" i="7" s="1" a="1"/>
  <c r="M2143" i="7" s="1"/>
  <c r="J2143" i="7"/>
  <c r="K2143" i="7" s="1" a="1"/>
  <c r="K2143" i="7" s="1"/>
  <c r="H2143" i="7"/>
  <c r="I2143" i="7" s="1" a="1"/>
  <c r="I2143" i="7" s="1"/>
  <c r="F2143" i="7"/>
  <c r="G2143" i="7" s="1" a="1"/>
  <c r="G2143" i="7" s="1"/>
  <c r="D2143" i="7"/>
  <c r="E2143" i="7" s="1" a="1"/>
  <c r="E2143" i="7" s="1"/>
  <c r="B2143" i="7"/>
  <c r="C2143" i="7" s="1" a="1"/>
  <c r="C2143" i="7" s="1"/>
  <c r="N2142" i="7"/>
  <c r="O2142" i="7" s="1" a="1"/>
  <c r="O2142" i="7" s="1"/>
  <c r="L2142" i="7"/>
  <c r="M2142" i="7" s="1" a="1"/>
  <c r="M2142" i="7" s="1"/>
  <c r="J2142" i="7"/>
  <c r="K2142" i="7" s="1" a="1"/>
  <c r="K2142" i="7" s="1"/>
  <c r="H2142" i="7"/>
  <c r="I2142" i="7" s="1" a="1"/>
  <c r="I2142" i="7" s="1"/>
  <c r="F2142" i="7"/>
  <c r="G2142" i="7" s="1" a="1"/>
  <c r="G2142" i="7" s="1"/>
  <c r="D2142" i="7"/>
  <c r="E2142" i="7" s="1" a="1"/>
  <c r="E2142" i="7" s="1"/>
  <c r="B2142" i="7"/>
  <c r="C2142" i="7" s="1" a="1"/>
  <c r="C2142" i="7" s="1"/>
  <c r="N2141" i="7"/>
  <c r="O2141" i="7" s="1" a="1"/>
  <c r="O2141" i="7" s="1"/>
  <c r="L2141" i="7"/>
  <c r="M2141" i="7" s="1" a="1"/>
  <c r="M2141" i="7" s="1"/>
  <c r="J2141" i="7"/>
  <c r="K2141" i="7" s="1" a="1"/>
  <c r="K2141" i="7" s="1"/>
  <c r="H2141" i="7"/>
  <c r="I2141" i="7" s="1" a="1"/>
  <c r="I2141" i="7" s="1"/>
  <c r="F2141" i="7"/>
  <c r="G2141" i="7" s="1" a="1"/>
  <c r="G2141" i="7" s="1"/>
  <c r="D2141" i="7"/>
  <c r="E2141" i="7" s="1" a="1"/>
  <c r="E2141" i="7" s="1"/>
  <c r="B2141" i="7"/>
  <c r="C2141" i="7" s="1" a="1"/>
  <c r="C2141" i="7" s="1"/>
  <c r="N2140" i="7"/>
  <c r="O2140" i="7" s="1" a="1"/>
  <c r="O2140" i="7" s="1"/>
  <c r="L2140" i="7"/>
  <c r="M2140" i="7" s="1" a="1"/>
  <c r="M2140" i="7" s="1"/>
  <c r="J2140" i="7"/>
  <c r="K2140" i="7" s="1" a="1"/>
  <c r="K2140" i="7" s="1"/>
  <c r="H2140" i="7"/>
  <c r="I2140" i="7" s="1" a="1"/>
  <c r="I2140" i="7" s="1"/>
  <c r="F2140" i="7"/>
  <c r="G2140" i="7" s="1" a="1"/>
  <c r="G2140" i="7" s="1"/>
  <c r="D2140" i="7"/>
  <c r="E2140" i="7" s="1" a="1"/>
  <c r="E2140" i="7" s="1"/>
  <c r="B2140" i="7"/>
  <c r="C2140" i="7" s="1" a="1"/>
  <c r="C2140" i="7" s="1"/>
  <c r="N2139" i="7"/>
  <c r="O2139" i="7" s="1" a="1"/>
  <c r="O2139" i="7" s="1"/>
  <c r="L2139" i="7"/>
  <c r="M2139" i="7" s="1" a="1"/>
  <c r="M2139" i="7" s="1"/>
  <c r="J2139" i="7"/>
  <c r="K2139" i="7" s="1" a="1"/>
  <c r="K2139" i="7" s="1"/>
  <c r="H2139" i="7"/>
  <c r="I2139" i="7" s="1" a="1"/>
  <c r="I2139" i="7" s="1"/>
  <c r="F2139" i="7"/>
  <c r="G2139" i="7" s="1" a="1"/>
  <c r="G2139" i="7" s="1"/>
  <c r="D2139" i="7"/>
  <c r="E2139" i="7" s="1" a="1"/>
  <c r="E2139" i="7" s="1"/>
  <c r="B2139" i="7"/>
  <c r="C2139" i="7" s="1" a="1"/>
  <c r="C2139" i="7" s="1"/>
  <c r="N2138" i="7"/>
  <c r="O2138" i="7" s="1" a="1"/>
  <c r="O2138" i="7" s="1"/>
  <c r="L2138" i="7"/>
  <c r="M2138" i="7" s="1" a="1"/>
  <c r="M2138" i="7" s="1"/>
  <c r="J2138" i="7"/>
  <c r="K2138" i="7" s="1" a="1"/>
  <c r="K2138" i="7" s="1"/>
  <c r="H2138" i="7"/>
  <c r="I2138" i="7" s="1" a="1"/>
  <c r="I2138" i="7" s="1"/>
  <c r="F2138" i="7"/>
  <c r="G2138" i="7" s="1" a="1"/>
  <c r="G2138" i="7" s="1"/>
  <c r="D2138" i="7"/>
  <c r="E2138" i="7" s="1" a="1"/>
  <c r="E2138" i="7" s="1"/>
  <c r="B2138" i="7"/>
  <c r="C2138" i="7" s="1" a="1"/>
  <c r="C2138" i="7" s="1"/>
  <c r="N2137" i="7"/>
  <c r="O2137" i="7" s="1" a="1"/>
  <c r="O2137" i="7" s="1"/>
  <c r="L2137" i="7"/>
  <c r="M2137" i="7" s="1" a="1"/>
  <c r="M2137" i="7" s="1"/>
  <c r="J2137" i="7"/>
  <c r="K2137" i="7" s="1" a="1"/>
  <c r="K2137" i="7" s="1"/>
  <c r="H2137" i="7"/>
  <c r="I2137" i="7" s="1" a="1"/>
  <c r="I2137" i="7" s="1"/>
  <c r="F2137" i="7"/>
  <c r="G2137" i="7" s="1" a="1"/>
  <c r="G2137" i="7" s="1"/>
  <c r="D2137" i="7"/>
  <c r="E2137" i="7" s="1" a="1"/>
  <c r="E2137" i="7" s="1"/>
  <c r="B2137" i="7"/>
  <c r="C2137" i="7" s="1" a="1"/>
  <c r="C2137" i="7" s="1"/>
  <c r="N2136" i="7"/>
  <c r="O2136" i="7" s="1" a="1"/>
  <c r="O2136" i="7" s="1"/>
  <c r="L2136" i="7"/>
  <c r="M2136" i="7" s="1" a="1"/>
  <c r="M2136" i="7" s="1"/>
  <c r="J2136" i="7"/>
  <c r="K2136" i="7" s="1" a="1"/>
  <c r="K2136" i="7" s="1"/>
  <c r="H2136" i="7"/>
  <c r="I2136" i="7" s="1" a="1"/>
  <c r="I2136" i="7" s="1"/>
  <c r="F2136" i="7"/>
  <c r="G2136" i="7" s="1" a="1"/>
  <c r="G2136" i="7" s="1"/>
  <c r="D2136" i="7"/>
  <c r="E2136" i="7" s="1" a="1"/>
  <c r="E2136" i="7" s="1"/>
  <c r="B2136" i="7"/>
  <c r="C2136" i="7" s="1" a="1"/>
  <c r="C2136" i="7" s="1"/>
  <c r="N2135" i="7"/>
  <c r="O2135" i="7" s="1" a="1"/>
  <c r="O2135" i="7" s="1"/>
  <c r="L2135" i="7"/>
  <c r="M2135" i="7" s="1" a="1"/>
  <c r="M2135" i="7" s="1"/>
  <c r="J2135" i="7"/>
  <c r="K2135" i="7" s="1" a="1"/>
  <c r="K2135" i="7" s="1"/>
  <c r="H2135" i="7"/>
  <c r="I2135" i="7" s="1" a="1"/>
  <c r="I2135" i="7" s="1"/>
  <c r="F2135" i="7"/>
  <c r="G2135" i="7" s="1" a="1"/>
  <c r="G2135" i="7" s="1"/>
  <c r="D2135" i="7"/>
  <c r="E2135" i="7" s="1" a="1"/>
  <c r="E2135" i="7" s="1"/>
  <c r="B2135" i="7"/>
  <c r="C2135" i="7" s="1" a="1"/>
  <c r="C2135" i="7" s="1"/>
  <c r="N2134" i="7"/>
  <c r="O2134" i="7" s="1" a="1"/>
  <c r="O2134" i="7" s="1"/>
  <c r="L2134" i="7"/>
  <c r="M2134" i="7" s="1" a="1"/>
  <c r="M2134" i="7" s="1"/>
  <c r="J2134" i="7"/>
  <c r="K2134" i="7" s="1" a="1"/>
  <c r="K2134" i="7" s="1"/>
  <c r="H2134" i="7"/>
  <c r="I2134" i="7" s="1" a="1"/>
  <c r="I2134" i="7" s="1"/>
  <c r="F2134" i="7"/>
  <c r="G2134" i="7" s="1" a="1"/>
  <c r="G2134" i="7" s="1"/>
  <c r="D2134" i="7"/>
  <c r="E2134" i="7" s="1" a="1"/>
  <c r="E2134" i="7" s="1"/>
  <c r="B2134" i="7"/>
  <c r="C2134" i="7" s="1" a="1"/>
  <c r="C2134" i="7" s="1"/>
  <c r="N2133" i="7"/>
  <c r="O2133" i="7" s="1" a="1"/>
  <c r="O2133" i="7" s="1"/>
  <c r="L2133" i="7"/>
  <c r="M2133" i="7" s="1" a="1"/>
  <c r="M2133" i="7" s="1"/>
  <c r="J2133" i="7"/>
  <c r="K2133" i="7" s="1" a="1"/>
  <c r="K2133" i="7" s="1"/>
  <c r="H2133" i="7"/>
  <c r="I2133" i="7" s="1" a="1"/>
  <c r="I2133" i="7" s="1"/>
  <c r="F2133" i="7"/>
  <c r="G2133" i="7" s="1" a="1"/>
  <c r="G2133" i="7" s="1"/>
  <c r="D2133" i="7"/>
  <c r="E2133" i="7" s="1" a="1"/>
  <c r="E2133" i="7" s="1"/>
  <c r="B2133" i="7"/>
  <c r="C2133" i="7" s="1" a="1"/>
  <c r="C2133" i="7" s="1"/>
  <c r="N2132" i="7"/>
  <c r="O2132" i="7" s="1" a="1"/>
  <c r="O2132" i="7" s="1"/>
  <c r="L2132" i="7"/>
  <c r="M2132" i="7" s="1" a="1"/>
  <c r="M2132" i="7" s="1"/>
  <c r="J2132" i="7"/>
  <c r="K2132" i="7" s="1" a="1"/>
  <c r="K2132" i="7" s="1"/>
  <c r="H2132" i="7"/>
  <c r="I2132" i="7" s="1" a="1"/>
  <c r="I2132" i="7" s="1"/>
  <c r="F2132" i="7"/>
  <c r="G2132" i="7" s="1" a="1"/>
  <c r="G2132" i="7" s="1"/>
  <c r="D2132" i="7"/>
  <c r="E2132" i="7" s="1" a="1"/>
  <c r="E2132" i="7" s="1"/>
  <c r="B2132" i="7"/>
  <c r="C2132" i="7" s="1" a="1"/>
  <c r="C2132" i="7" s="1"/>
  <c r="N2131" i="7"/>
  <c r="O2131" i="7" s="1" a="1"/>
  <c r="O2131" i="7" s="1"/>
  <c r="L2131" i="7"/>
  <c r="M2131" i="7" s="1" a="1"/>
  <c r="M2131" i="7" s="1"/>
  <c r="J2131" i="7"/>
  <c r="K2131" i="7" s="1" a="1"/>
  <c r="K2131" i="7" s="1"/>
  <c r="H2131" i="7"/>
  <c r="I2131" i="7" s="1" a="1"/>
  <c r="I2131" i="7" s="1"/>
  <c r="F2131" i="7"/>
  <c r="G2131" i="7" s="1" a="1"/>
  <c r="G2131" i="7" s="1"/>
  <c r="D2131" i="7"/>
  <c r="E2131" i="7" s="1" a="1"/>
  <c r="E2131" i="7" s="1"/>
  <c r="B2131" i="7"/>
  <c r="C2131" i="7" s="1" a="1"/>
  <c r="C2131" i="7" s="1"/>
  <c r="N2130" i="7"/>
  <c r="O2130" i="7" s="1" a="1"/>
  <c r="O2130" i="7" s="1"/>
  <c r="L2130" i="7"/>
  <c r="M2130" i="7" s="1" a="1"/>
  <c r="M2130" i="7" s="1"/>
  <c r="J2130" i="7"/>
  <c r="K2130" i="7" s="1" a="1"/>
  <c r="K2130" i="7" s="1"/>
  <c r="H2130" i="7"/>
  <c r="I2130" i="7" s="1" a="1"/>
  <c r="I2130" i="7" s="1"/>
  <c r="F2130" i="7"/>
  <c r="G2130" i="7" s="1" a="1"/>
  <c r="G2130" i="7" s="1"/>
  <c r="D2130" i="7"/>
  <c r="E2130" i="7" s="1" a="1"/>
  <c r="E2130" i="7" s="1"/>
  <c r="B2130" i="7"/>
  <c r="C2130" i="7" s="1" a="1"/>
  <c r="C2130" i="7" s="1"/>
  <c r="N2129" i="7"/>
  <c r="O2129" i="7" s="1" a="1"/>
  <c r="O2129" i="7" s="1"/>
  <c r="L2129" i="7"/>
  <c r="M2129" i="7" s="1" a="1"/>
  <c r="M2129" i="7" s="1"/>
  <c r="J2129" i="7"/>
  <c r="K2129" i="7" s="1" a="1"/>
  <c r="K2129" i="7" s="1"/>
  <c r="H2129" i="7"/>
  <c r="I2129" i="7" s="1" a="1"/>
  <c r="I2129" i="7" s="1"/>
  <c r="F2129" i="7"/>
  <c r="G2129" i="7" s="1" a="1"/>
  <c r="G2129" i="7" s="1"/>
  <c r="D2129" i="7"/>
  <c r="E2129" i="7" s="1" a="1"/>
  <c r="E2129" i="7" s="1"/>
  <c r="B2129" i="7"/>
  <c r="C2129" i="7" s="1" a="1"/>
  <c r="C2129" i="7" s="1"/>
  <c r="N2128" i="7"/>
  <c r="O2128" i="7" s="1" a="1"/>
  <c r="O2128" i="7" s="1"/>
  <c r="L2128" i="7"/>
  <c r="M2128" i="7" s="1" a="1"/>
  <c r="M2128" i="7" s="1"/>
  <c r="J2128" i="7"/>
  <c r="K2128" i="7" s="1" a="1"/>
  <c r="K2128" i="7" s="1"/>
  <c r="H2128" i="7"/>
  <c r="I2128" i="7" s="1" a="1"/>
  <c r="I2128" i="7" s="1"/>
  <c r="F2128" i="7"/>
  <c r="G2128" i="7" s="1" a="1"/>
  <c r="G2128" i="7" s="1"/>
  <c r="D2128" i="7"/>
  <c r="E2128" i="7" s="1" a="1"/>
  <c r="E2128" i="7" s="1"/>
  <c r="B2128" i="7"/>
  <c r="C2128" i="7" s="1" a="1"/>
  <c r="C2128" i="7" s="1"/>
  <c r="N2127" i="7"/>
  <c r="O2127" i="7" s="1" a="1"/>
  <c r="O2127" i="7" s="1"/>
  <c r="L2127" i="7"/>
  <c r="M2127" i="7" s="1" a="1"/>
  <c r="M2127" i="7" s="1"/>
  <c r="J2127" i="7"/>
  <c r="K2127" i="7" s="1" a="1"/>
  <c r="K2127" i="7" s="1"/>
  <c r="H2127" i="7"/>
  <c r="I2127" i="7" s="1" a="1"/>
  <c r="I2127" i="7" s="1"/>
  <c r="F2127" i="7"/>
  <c r="G2127" i="7" s="1" a="1"/>
  <c r="G2127" i="7" s="1"/>
  <c r="D2127" i="7"/>
  <c r="E2127" i="7" s="1" a="1"/>
  <c r="E2127" i="7" s="1"/>
  <c r="B2127" i="7"/>
  <c r="C2127" i="7" s="1" a="1"/>
  <c r="C2127" i="7" s="1"/>
  <c r="N2126" i="7"/>
  <c r="O2126" i="7" s="1" a="1"/>
  <c r="O2126" i="7" s="1"/>
  <c r="L2126" i="7"/>
  <c r="M2126" i="7" s="1" a="1"/>
  <c r="M2126" i="7" s="1"/>
  <c r="J2126" i="7"/>
  <c r="K2126" i="7" s="1" a="1"/>
  <c r="K2126" i="7" s="1"/>
  <c r="H2126" i="7"/>
  <c r="I2126" i="7" s="1" a="1"/>
  <c r="I2126" i="7" s="1"/>
  <c r="F2126" i="7"/>
  <c r="G2126" i="7" s="1" a="1"/>
  <c r="G2126" i="7" s="1"/>
  <c r="D2126" i="7"/>
  <c r="E2126" i="7" s="1" a="1"/>
  <c r="E2126" i="7" s="1"/>
  <c r="B2126" i="7"/>
  <c r="C2126" i="7" s="1" a="1"/>
  <c r="C2126" i="7" s="1"/>
  <c r="N2125" i="7"/>
  <c r="O2125" i="7" s="1" a="1"/>
  <c r="O2125" i="7" s="1"/>
  <c r="L2125" i="7"/>
  <c r="M2125" i="7" s="1" a="1"/>
  <c r="M2125" i="7" s="1"/>
  <c r="J2125" i="7"/>
  <c r="K2125" i="7" s="1" a="1"/>
  <c r="K2125" i="7" s="1"/>
  <c r="H2125" i="7"/>
  <c r="I2125" i="7" s="1" a="1"/>
  <c r="I2125" i="7" s="1"/>
  <c r="F2125" i="7"/>
  <c r="G2125" i="7" s="1" a="1"/>
  <c r="G2125" i="7" s="1"/>
  <c r="D2125" i="7"/>
  <c r="E2125" i="7" s="1" a="1"/>
  <c r="E2125" i="7" s="1"/>
  <c r="B2125" i="7"/>
  <c r="C2125" i="7" s="1" a="1"/>
  <c r="C2125" i="7" s="1"/>
  <c r="N2124" i="7"/>
  <c r="O2124" i="7" s="1" a="1"/>
  <c r="O2124" i="7" s="1"/>
  <c r="L2124" i="7"/>
  <c r="M2124" i="7" s="1" a="1"/>
  <c r="M2124" i="7" s="1"/>
  <c r="J2124" i="7"/>
  <c r="K2124" i="7" s="1" a="1"/>
  <c r="K2124" i="7" s="1"/>
  <c r="H2124" i="7"/>
  <c r="I2124" i="7" s="1" a="1"/>
  <c r="I2124" i="7" s="1"/>
  <c r="F2124" i="7"/>
  <c r="G2124" i="7" s="1" a="1"/>
  <c r="G2124" i="7" s="1"/>
  <c r="D2124" i="7"/>
  <c r="E2124" i="7" s="1" a="1"/>
  <c r="E2124" i="7" s="1"/>
  <c r="B2124" i="7"/>
  <c r="C2124" i="7" s="1" a="1"/>
  <c r="C2124" i="7" s="1"/>
  <c r="N2123" i="7"/>
  <c r="O2123" i="7" s="1" a="1"/>
  <c r="O2123" i="7" s="1"/>
  <c r="L2123" i="7"/>
  <c r="M2123" i="7" s="1" a="1"/>
  <c r="M2123" i="7" s="1"/>
  <c r="J2123" i="7"/>
  <c r="K2123" i="7" s="1" a="1"/>
  <c r="K2123" i="7" s="1"/>
  <c r="H2123" i="7"/>
  <c r="I2123" i="7" s="1" a="1"/>
  <c r="I2123" i="7" s="1"/>
  <c r="F2123" i="7"/>
  <c r="G2123" i="7" s="1" a="1"/>
  <c r="G2123" i="7" s="1"/>
  <c r="D2123" i="7"/>
  <c r="E2123" i="7" s="1" a="1"/>
  <c r="E2123" i="7" s="1"/>
  <c r="B2123" i="7"/>
  <c r="C2123" i="7" s="1" a="1"/>
  <c r="C2123" i="7" s="1"/>
  <c r="N2122" i="7"/>
  <c r="O2122" i="7" s="1" a="1"/>
  <c r="O2122" i="7" s="1"/>
  <c r="L2122" i="7"/>
  <c r="M2122" i="7" s="1" a="1"/>
  <c r="M2122" i="7" s="1"/>
  <c r="J2122" i="7"/>
  <c r="K2122" i="7" s="1" a="1"/>
  <c r="K2122" i="7" s="1"/>
  <c r="H2122" i="7"/>
  <c r="I2122" i="7" s="1" a="1"/>
  <c r="I2122" i="7" s="1"/>
  <c r="F2122" i="7"/>
  <c r="G2122" i="7" s="1" a="1"/>
  <c r="G2122" i="7" s="1"/>
  <c r="D2122" i="7"/>
  <c r="E2122" i="7" s="1" a="1"/>
  <c r="E2122" i="7" s="1"/>
  <c r="B2122" i="7"/>
  <c r="C2122" i="7" s="1" a="1"/>
  <c r="C2122" i="7" s="1"/>
  <c r="N2121" i="7"/>
  <c r="O2121" i="7" s="1" a="1"/>
  <c r="O2121" i="7" s="1"/>
  <c r="L2121" i="7"/>
  <c r="M2121" i="7" s="1" a="1"/>
  <c r="M2121" i="7" s="1"/>
  <c r="J2121" i="7"/>
  <c r="K2121" i="7" s="1" a="1"/>
  <c r="K2121" i="7" s="1"/>
  <c r="H2121" i="7"/>
  <c r="I2121" i="7" s="1" a="1"/>
  <c r="I2121" i="7" s="1"/>
  <c r="F2121" i="7"/>
  <c r="G2121" i="7" s="1" a="1"/>
  <c r="G2121" i="7" s="1"/>
  <c r="D2121" i="7"/>
  <c r="E2121" i="7" s="1" a="1"/>
  <c r="E2121" i="7" s="1"/>
  <c r="B2121" i="7"/>
  <c r="C2121" i="7" s="1" a="1"/>
  <c r="C2121" i="7" s="1"/>
  <c r="N2120" i="7"/>
  <c r="O2120" i="7" s="1" a="1"/>
  <c r="O2120" i="7" s="1"/>
  <c r="L2120" i="7"/>
  <c r="M2120" i="7" s="1" a="1"/>
  <c r="M2120" i="7" s="1"/>
  <c r="J2120" i="7"/>
  <c r="K2120" i="7" s="1" a="1"/>
  <c r="K2120" i="7" s="1"/>
  <c r="H2120" i="7"/>
  <c r="I2120" i="7" s="1" a="1"/>
  <c r="I2120" i="7" s="1"/>
  <c r="F2120" i="7"/>
  <c r="G2120" i="7" s="1" a="1"/>
  <c r="G2120" i="7" s="1"/>
  <c r="D2120" i="7"/>
  <c r="E2120" i="7" s="1" a="1"/>
  <c r="E2120" i="7" s="1"/>
  <c r="B2120" i="7"/>
  <c r="C2120" i="7" s="1" a="1"/>
  <c r="C2120" i="7" s="1"/>
  <c r="N2119" i="7"/>
  <c r="O2119" i="7" s="1" a="1"/>
  <c r="O2119" i="7" s="1"/>
  <c r="L2119" i="7"/>
  <c r="M2119" i="7" s="1" a="1"/>
  <c r="M2119" i="7" s="1"/>
  <c r="J2119" i="7"/>
  <c r="K2119" i="7" s="1" a="1"/>
  <c r="K2119" i="7" s="1"/>
  <c r="H2119" i="7"/>
  <c r="I2119" i="7" s="1" a="1"/>
  <c r="I2119" i="7" s="1"/>
  <c r="F2119" i="7"/>
  <c r="G2119" i="7" s="1" a="1"/>
  <c r="G2119" i="7" s="1"/>
  <c r="D2119" i="7"/>
  <c r="E2119" i="7" s="1" a="1"/>
  <c r="E2119" i="7" s="1"/>
  <c r="B2119" i="7"/>
  <c r="C2119" i="7" s="1" a="1"/>
  <c r="C2119" i="7" s="1"/>
  <c r="N2118" i="7"/>
  <c r="O2118" i="7" s="1" a="1"/>
  <c r="O2118" i="7" s="1"/>
  <c r="L2118" i="7"/>
  <c r="M2118" i="7" s="1" a="1"/>
  <c r="M2118" i="7" s="1"/>
  <c r="J2118" i="7"/>
  <c r="K2118" i="7" s="1" a="1"/>
  <c r="K2118" i="7" s="1"/>
  <c r="H2118" i="7"/>
  <c r="I2118" i="7" s="1" a="1"/>
  <c r="I2118" i="7" s="1"/>
  <c r="F2118" i="7"/>
  <c r="G2118" i="7" s="1" a="1"/>
  <c r="G2118" i="7" s="1"/>
  <c r="D2118" i="7"/>
  <c r="E2118" i="7" s="1" a="1"/>
  <c r="E2118" i="7" s="1"/>
  <c r="B2118" i="7"/>
  <c r="C2118" i="7" s="1" a="1"/>
  <c r="C2118" i="7" s="1"/>
  <c r="N2117" i="7"/>
  <c r="O2117" i="7" s="1" a="1"/>
  <c r="O2117" i="7" s="1"/>
  <c r="L2117" i="7"/>
  <c r="M2117" i="7" s="1" a="1"/>
  <c r="M2117" i="7" s="1"/>
  <c r="J2117" i="7"/>
  <c r="K2117" i="7" s="1" a="1"/>
  <c r="K2117" i="7" s="1"/>
  <c r="H2117" i="7"/>
  <c r="I2117" i="7" s="1" a="1"/>
  <c r="I2117" i="7" s="1"/>
  <c r="F2117" i="7"/>
  <c r="G2117" i="7" s="1" a="1"/>
  <c r="G2117" i="7" s="1"/>
  <c r="D2117" i="7"/>
  <c r="E2117" i="7" s="1" a="1"/>
  <c r="E2117" i="7" s="1"/>
  <c r="B2117" i="7"/>
  <c r="C2117" i="7" s="1" a="1"/>
  <c r="C2117" i="7" s="1"/>
  <c r="N2116" i="7"/>
  <c r="O2116" i="7" s="1" a="1"/>
  <c r="O2116" i="7" s="1"/>
  <c r="L2116" i="7"/>
  <c r="M2116" i="7" s="1" a="1"/>
  <c r="M2116" i="7" s="1"/>
  <c r="J2116" i="7"/>
  <c r="K2116" i="7" s="1" a="1"/>
  <c r="K2116" i="7" s="1"/>
  <c r="H2116" i="7"/>
  <c r="I2116" i="7" s="1" a="1"/>
  <c r="I2116" i="7" s="1"/>
  <c r="F2116" i="7"/>
  <c r="G2116" i="7" s="1" a="1"/>
  <c r="G2116" i="7" s="1"/>
  <c r="D2116" i="7"/>
  <c r="E2116" i="7" s="1" a="1"/>
  <c r="E2116" i="7" s="1"/>
  <c r="B2116" i="7"/>
  <c r="C2116" i="7" s="1" a="1"/>
  <c r="C2116" i="7" s="1"/>
  <c r="N2115" i="7"/>
  <c r="O2115" i="7" s="1" a="1"/>
  <c r="O2115" i="7" s="1"/>
  <c r="L2115" i="7"/>
  <c r="M2115" i="7" s="1" a="1"/>
  <c r="M2115" i="7" s="1"/>
  <c r="J2115" i="7"/>
  <c r="K2115" i="7" s="1" a="1"/>
  <c r="K2115" i="7" s="1"/>
  <c r="H2115" i="7"/>
  <c r="I2115" i="7" s="1" a="1"/>
  <c r="I2115" i="7" s="1"/>
  <c r="F2115" i="7"/>
  <c r="G2115" i="7" s="1" a="1"/>
  <c r="G2115" i="7" s="1"/>
  <c r="D2115" i="7"/>
  <c r="E2115" i="7" s="1" a="1"/>
  <c r="E2115" i="7" s="1"/>
  <c r="B2115" i="7"/>
  <c r="C2115" i="7" s="1" a="1"/>
  <c r="C2115" i="7" s="1"/>
  <c r="N2114" i="7"/>
  <c r="O2114" i="7" s="1" a="1"/>
  <c r="O2114" i="7" s="1"/>
  <c r="L2114" i="7"/>
  <c r="M2114" i="7" s="1" a="1"/>
  <c r="M2114" i="7" s="1"/>
  <c r="J2114" i="7"/>
  <c r="K2114" i="7" s="1" a="1"/>
  <c r="K2114" i="7" s="1"/>
  <c r="H2114" i="7"/>
  <c r="I2114" i="7" s="1" a="1"/>
  <c r="I2114" i="7" s="1"/>
  <c r="F2114" i="7"/>
  <c r="G2114" i="7" s="1" a="1"/>
  <c r="G2114" i="7" s="1"/>
  <c r="D2114" i="7"/>
  <c r="E2114" i="7" s="1" a="1"/>
  <c r="E2114" i="7" s="1"/>
  <c r="B2114" i="7"/>
  <c r="C2114" i="7" s="1" a="1"/>
  <c r="C2114" i="7" s="1"/>
  <c r="N2113" i="7"/>
  <c r="O2113" i="7" s="1" a="1"/>
  <c r="O2113" i="7" s="1"/>
  <c r="L2113" i="7"/>
  <c r="M2113" i="7" s="1" a="1"/>
  <c r="M2113" i="7" s="1"/>
  <c r="J2113" i="7"/>
  <c r="K2113" i="7" s="1" a="1"/>
  <c r="K2113" i="7" s="1"/>
  <c r="H2113" i="7"/>
  <c r="I2113" i="7" s="1" a="1"/>
  <c r="I2113" i="7" s="1"/>
  <c r="F2113" i="7"/>
  <c r="G2113" i="7" s="1" a="1"/>
  <c r="G2113" i="7" s="1"/>
  <c r="D2113" i="7"/>
  <c r="E2113" i="7" s="1" a="1"/>
  <c r="E2113" i="7" s="1"/>
  <c r="B2113" i="7"/>
  <c r="C2113" i="7" s="1" a="1"/>
  <c r="C2113" i="7" s="1"/>
  <c r="N2112" i="7"/>
  <c r="O2112" i="7" s="1" a="1"/>
  <c r="O2112" i="7" s="1"/>
  <c r="L2112" i="7"/>
  <c r="M2112" i="7" s="1" a="1"/>
  <c r="M2112" i="7" s="1"/>
  <c r="J2112" i="7"/>
  <c r="K2112" i="7" s="1" a="1"/>
  <c r="K2112" i="7" s="1"/>
  <c r="H2112" i="7"/>
  <c r="I2112" i="7" s="1" a="1"/>
  <c r="I2112" i="7" s="1"/>
  <c r="F2112" i="7"/>
  <c r="G2112" i="7" s="1" a="1"/>
  <c r="G2112" i="7" s="1"/>
  <c r="D2112" i="7"/>
  <c r="E2112" i="7" s="1" a="1"/>
  <c r="E2112" i="7" s="1"/>
  <c r="B2112" i="7"/>
  <c r="C2112" i="7" s="1" a="1"/>
  <c r="C2112" i="7" s="1"/>
  <c r="N2111" i="7"/>
  <c r="O2111" i="7" s="1" a="1"/>
  <c r="O2111" i="7" s="1"/>
  <c r="L2111" i="7"/>
  <c r="M2111" i="7" s="1" a="1"/>
  <c r="M2111" i="7" s="1"/>
  <c r="J2111" i="7"/>
  <c r="K2111" i="7" s="1" a="1"/>
  <c r="K2111" i="7" s="1"/>
  <c r="H2111" i="7"/>
  <c r="I2111" i="7" s="1" a="1"/>
  <c r="I2111" i="7" s="1"/>
  <c r="F2111" i="7"/>
  <c r="G2111" i="7" s="1" a="1"/>
  <c r="G2111" i="7" s="1"/>
  <c r="D2111" i="7"/>
  <c r="E2111" i="7" s="1" a="1"/>
  <c r="E2111" i="7" s="1"/>
  <c r="B2111" i="7"/>
  <c r="C2111" i="7" s="1" a="1"/>
  <c r="C2111" i="7" s="1"/>
  <c r="N2110" i="7"/>
  <c r="O2110" i="7" s="1" a="1"/>
  <c r="O2110" i="7" s="1"/>
  <c r="L2110" i="7"/>
  <c r="M2110" i="7" s="1" a="1"/>
  <c r="M2110" i="7" s="1"/>
  <c r="J2110" i="7"/>
  <c r="K2110" i="7" s="1" a="1"/>
  <c r="K2110" i="7" s="1"/>
  <c r="H2110" i="7"/>
  <c r="I2110" i="7" s="1" a="1"/>
  <c r="I2110" i="7" s="1"/>
  <c r="F2110" i="7"/>
  <c r="G2110" i="7" s="1" a="1"/>
  <c r="G2110" i="7" s="1"/>
  <c r="D2110" i="7"/>
  <c r="E2110" i="7" s="1" a="1"/>
  <c r="E2110" i="7" s="1"/>
  <c r="B2110" i="7"/>
  <c r="C2110" i="7" s="1" a="1"/>
  <c r="C2110" i="7" s="1"/>
  <c r="N2109" i="7"/>
  <c r="O2109" i="7" s="1" a="1"/>
  <c r="O2109" i="7" s="1"/>
  <c r="L2109" i="7"/>
  <c r="M2109" i="7" s="1" a="1"/>
  <c r="M2109" i="7" s="1"/>
  <c r="J2109" i="7"/>
  <c r="K2109" i="7" s="1" a="1"/>
  <c r="K2109" i="7" s="1"/>
  <c r="H2109" i="7"/>
  <c r="I2109" i="7" s="1" a="1"/>
  <c r="I2109" i="7" s="1"/>
  <c r="F2109" i="7"/>
  <c r="G2109" i="7" s="1" a="1"/>
  <c r="G2109" i="7" s="1"/>
  <c r="D2109" i="7"/>
  <c r="E2109" i="7" s="1" a="1"/>
  <c r="E2109" i="7" s="1"/>
  <c r="B2109" i="7"/>
  <c r="C2109" i="7" s="1" a="1"/>
  <c r="C2109" i="7" s="1"/>
  <c r="N2108" i="7"/>
  <c r="O2108" i="7" s="1" a="1"/>
  <c r="O2108" i="7" s="1"/>
  <c r="L2108" i="7"/>
  <c r="M2108" i="7" s="1" a="1"/>
  <c r="M2108" i="7" s="1"/>
  <c r="J2108" i="7"/>
  <c r="K2108" i="7" s="1" a="1"/>
  <c r="K2108" i="7" s="1"/>
  <c r="H2108" i="7"/>
  <c r="I2108" i="7" s="1" a="1"/>
  <c r="I2108" i="7" s="1"/>
  <c r="F2108" i="7"/>
  <c r="G2108" i="7" s="1" a="1"/>
  <c r="G2108" i="7" s="1"/>
  <c r="D2108" i="7"/>
  <c r="E2108" i="7" s="1" a="1"/>
  <c r="E2108" i="7" s="1"/>
  <c r="B2108" i="7"/>
  <c r="C2108" i="7" s="1" a="1"/>
  <c r="C2108" i="7" s="1"/>
  <c r="N2107" i="7"/>
  <c r="O2107" i="7" s="1" a="1"/>
  <c r="O2107" i="7" s="1"/>
  <c r="L2107" i="7"/>
  <c r="M2107" i="7" s="1" a="1"/>
  <c r="M2107" i="7" s="1"/>
  <c r="J2107" i="7"/>
  <c r="K2107" i="7" s="1" a="1"/>
  <c r="K2107" i="7" s="1"/>
  <c r="H2107" i="7"/>
  <c r="I2107" i="7" s="1" a="1"/>
  <c r="I2107" i="7" s="1"/>
  <c r="F2107" i="7"/>
  <c r="G2107" i="7" s="1" a="1"/>
  <c r="G2107" i="7" s="1"/>
  <c r="D2107" i="7"/>
  <c r="E2107" i="7" s="1" a="1"/>
  <c r="E2107" i="7" s="1"/>
  <c r="B2107" i="7"/>
  <c r="C2107" i="7" s="1" a="1"/>
  <c r="C2107" i="7" s="1"/>
  <c r="N2106" i="7"/>
  <c r="O2106" i="7" s="1" a="1"/>
  <c r="O2106" i="7" s="1"/>
  <c r="L2106" i="7"/>
  <c r="M2106" i="7" s="1" a="1"/>
  <c r="M2106" i="7" s="1"/>
  <c r="J2106" i="7"/>
  <c r="K2106" i="7" s="1" a="1"/>
  <c r="K2106" i="7" s="1"/>
  <c r="H2106" i="7"/>
  <c r="I2106" i="7" s="1" a="1"/>
  <c r="I2106" i="7" s="1"/>
  <c r="F2106" i="7"/>
  <c r="G2106" i="7" s="1" a="1"/>
  <c r="G2106" i="7" s="1"/>
  <c r="D2106" i="7"/>
  <c r="E2106" i="7" s="1" a="1"/>
  <c r="E2106" i="7" s="1"/>
  <c r="B2106" i="7"/>
  <c r="C2106" i="7" s="1" a="1"/>
  <c r="C2106" i="7" s="1"/>
  <c r="N2105" i="7"/>
  <c r="O2105" i="7" s="1" a="1"/>
  <c r="O2105" i="7" s="1"/>
  <c r="L2105" i="7"/>
  <c r="M2105" i="7" s="1" a="1"/>
  <c r="M2105" i="7" s="1"/>
  <c r="J2105" i="7"/>
  <c r="K2105" i="7" s="1" a="1"/>
  <c r="K2105" i="7" s="1"/>
  <c r="H2105" i="7"/>
  <c r="I2105" i="7" s="1" a="1"/>
  <c r="I2105" i="7" s="1"/>
  <c r="F2105" i="7"/>
  <c r="G2105" i="7" s="1" a="1"/>
  <c r="G2105" i="7" s="1"/>
  <c r="D2105" i="7"/>
  <c r="E2105" i="7" s="1" a="1"/>
  <c r="E2105" i="7" s="1"/>
  <c r="B2105" i="7"/>
  <c r="C2105" i="7" s="1" a="1"/>
  <c r="C2105" i="7" s="1"/>
  <c r="N2104" i="7"/>
  <c r="O2104" i="7" s="1" a="1"/>
  <c r="O2104" i="7" s="1"/>
  <c r="L2104" i="7"/>
  <c r="M2104" i="7" s="1" a="1"/>
  <c r="M2104" i="7" s="1"/>
  <c r="J2104" i="7"/>
  <c r="K2104" i="7" s="1" a="1"/>
  <c r="K2104" i="7" s="1"/>
  <c r="H2104" i="7"/>
  <c r="I2104" i="7" s="1" a="1"/>
  <c r="I2104" i="7" s="1"/>
  <c r="F2104" i="7"/>
  <c r="G2104" i="7" s="1" a="1"/>
  <c r="G2104" i="7" s="1"/>
  <c r="D2104" i="7"/>
  <c r="E2104" i="7" s="1" a="1"/>
  <c r="E2104" i="7" s="1"/>
  <c r="B2104" i="7"/>
  <c r="C2104" i="7" s="1" a="1"/>
  <c r="C2104" i="7" s="1"/>
  <c r="N2103" i="7"/>
  <c r="O2103" i="7" s="1" a="1"/>
  <c r="O2103" i="7" s="1"/>
  <c r="L2103" i="7"/>
  <c r="M2103" i="7" s="1" a="1"/>
  <c r="M2103" i="7" s="1"/>
  <c r="J2103" i="7"/>
  <c r="K2103" i="7" s="1" a="1"/>
  <c r="K2103" i="7" s="1"/>
  <c r="H2103" i="7"/>
  <c r="I2103" i="7" s="1" a="1"/>
  <c r="I2103" i="7" s="1"/>
  <c r="F2103" i="7"/>
  <c r="G2103" i="7" s="1" a="1"/>
  <c r="G2103" i="7" s="1"/>
  <c r="D2103" i="7"/>
  <c r="E2103" i="7" s="1" a="1"/>
  <c r="E2103" i="7" s="1"/>
  <c r="B2103" i="7"/>
  <c r="C2103" i="7" s="1" a="1"/>
  <c r="C2103" i="7" s="1"/>
  <c r="N2102" i="7"/>
  <c r="O2102" i="7" s="1" a="1"/>
  <c r="O2102" i="7" s="1"/>
  <c r="L2102" i="7"/>
  <c r="M2102" i="7" s="1" a="1"/>
  <c r="M2102" i="7" s="1"/>
  <c r="J2102" i="7"/>
  <c r="K2102" i="7" s="1" a="1"/>
  <c r="K2102" i="7" s="1"/>
  <c r="H2102" i="7"/>
  <c r="I2102" i="7" s="1" a="1"/>
  <c r="I2102" i="7" s="1"/>
  <c r="F2102" i="7"/>
  <c r="G2102" i="7" s="1" a="1"/>
  <c r="G2102" i="7" s="1"/>
  <c r="D2102" i="7"/>
  <c r="E2102" i="7" s="1" a="1"/>
  <c r="E2102" i="7" s="1"/>
  <c r="B2102" i="7"/>
  <c r="C2102" i="7" s="1" a="1"/>
  <c r="C2102" i="7" s="1"/>
  <c r="N2101" i="7"/>
  <c r="O2101" i="7" s="1" a="1"/>
  <c r="O2101" i="7" s="1"/>
  <c r="L2101" i="7"/>
  <c r="M2101" i="7" s="1" a="1"/>
  <c r="M2101" i="7" s="1"/>
  <c r="J2101" i="7"/>
  <c r="K2101" i="7" s="1" a="1"/>
  <c r="K2101" i="7" s="1"/>
  <c r="H2101" i="7"/>
  <c r="I2101" i="7" s="1" a="1"/>
  <c r="I2101" i="7" s="1"/>
  <c r="F2101" i="7"/>
  <c r="G2101" i="7" s="1" a="1"/>
  <c r="G2101" i="7" s="1"/>
  <c r="D2101" i="7"/>
  <c r="E2101" i="7" s="1" a="1"/>
  <c r="E2101" i="7" s="1"/>
  <c r="B2101" i="7"/>
  <c r="C2101" i="7" s="1" a="1"/>
  <c r="C2101" i="7" s="1"/>
  <c r="N2100" i="7"/>
  <c r="O2100" i="7" s="1" a="1"/>
  <c r="O2100" i="7" s="1"/>
  <c r="L2100" i="7"/>
  <c r="M2100" i="7" s="1" a="1"/>
  <c r="M2100" i="7" s="1"/>
  <c r="J2100" i="7"/>
  <c r="K2100" i="7" s="1" a="1"/>
  <c r="K2100" i="7" s="1"/>
  <c r="H2100" i="7"/>
  <c r="I2100" i="7" s="1" a="1"/>
  <c r="I2100" i="7" s="1"/>
  <c r="F2100" i="7"/>
  <c r="G2100" i="7" s="1" a="1"/>
  <c r="G2100" i="7" s="1"/>
  <c r="D2100" i="7"/>
  <c r="E2100" i="7" s="1" a="1"/>
  <c r="E2100" i="7" s="1"/>
  <c r="B2100" i="7"/>
  <c r="C2100" i="7" s="1" a="1"/>
  <c r="C2100" i="7" s="1"/>
  <c r="N2099" i="7"/>
  <c r="O2099" i="7" s="1" a="1"/>
  <c r="O2099" i="7" s="1"/>
  <c r="L2099" i="7"/>
  <c r="M2099" i="7" s="1" a="1"/>
  <c r="M2099" i="7" s="1"/>
  <c r="J2099" i="7"/>
  <c r="K2099" i="7" s="1" a="1"/>
  <c r="K2099" i="7" s="1"/>
  <c r="H2099" i="7"/>
  <c r="I2099" i="7" s="1" a="1"/>
  <c r="I2099" i="7" s="1"/>
  <c r="F2099" i="7"/>
  <c r="G2099" i="7" s="1" a="1"/>
  <c r="G2099" i="7" s="1"/>
  <c r="D2099" i="7"/>
  <c r="E2099" i="7" s="1" a="1"/>
  <c r="E2099" i="7" s="1"/>
  <c r="B2099" i="7"/>
  <c r="C2099" i="7" s="1" a="1"/>
  <c r="C2099" i="7" s="1"/>
  <c r="N2098" i="7"/>
  <c r="O2098" i="7" s="1" a="1"/>
  <c r="O2098" i="7" s="1"/>
  <c r="L2098" i="7"/>
  <c r="M2098" i="7" s="1" a="1"/>
  <c r="M2098" i="7" s="1"/>
  <c r="J2098" i="7"/>
  <c r="K2098" i="7" s="1" a="1"/>
  <c r="K2098" i="7" s="1"/>
  <c r="H2098" i="7"/>
  <c r="I2098" i="7" s="1" a="1"/>
  <c r="I2098" i="7" s="1"/>
  <c r="F2098" i="7"/>
  <c r="G2098" i="7" s="1" a="1"/>
  <c r="G2098" i="7" s="1"/>
  <c r="D2098" i="7"/>
  <c r="E2098" i="7" s="1" a="1"/>
  <c r="E2098" i="7" s="1"/>
  <c r="B2098" i="7"/>
  <c r="C2098" i="7" s="1" a="1"/>
  <c r="C2098" i="7" s="1"/>
  <c r="N2097" i="7"/>
  <c r="O2097" i="7" s="1" a="1"/>
  <c r="O2097" i="7" s="1"/>
  <c r="L2097" i="7"/>
  <c r="M2097" i="7" s="1" a="1"/>
  <c r="M2097" i="7" s="1"/>
  <c r="J2097" i="7"/>
  <c r="K2097" i="7" s="1" a="1"/>
  <c r="K2097" i="7" s="1"/>
  <c r="H2097" i="7"/>
  <c r="I2097" i="7" s="1" a="1"/>
  <c r="I2097" i="7" s="1"/>
  <c r="F2097" i="7"/>
  <c r="G2097" i="7" s="1" a="1"/>
  <c r="G2097" i="7" s="1"/>
  <c r="D2097" i="7"/>
  <c r="E2097" i="7" s="1" a="1"/>
  <c r="E2097" i="7" s="1"/>
  <c r="B2097" i="7"/>
  <c r="C2097" i="7" s="1" a="1"/>
  <c r="C2097" i="7" s="1"/>
  <c r="N2096" i="7"/>
  <c r="O2096" i="7" s="1" a="1"/>
  <c r="O2096" i="7" s="1"/>
  <c r="L2096" i="7"/>
  <c r="M2096" i="7" s="1" a="1"/>
  <c r="M2096" i="7" s="1"/>
  <c r="J2096" i="7"/>
  <c r="K2096" i="7" s="1" a="1"/>
  <c r="K2096" i="7" s="1"/>
  <c r="H2096" i="7"/>
  <c r="I2096" i="7" s="1" a="1"/>
  <c r="I2096" i="7" s="1"/>
  <c r="F2096" i="7"/>
  <c r="G2096" i="7" s="1" a="1"/>
  <c r="G2096" i="7" s="1"/>
  <c r="D2096" i="7"/>
  <c r="E2096" i="7" s="1" a="1"/>
  <c r="E2096" i="7" s="1"/>
  <c r="B2096" i="7"/>
  <c r="C2096" i="7" s="1" a="1"/>
  <c r="C2096" i="7" s="1"/>
  <c r="N2095" i="7"/>
  <c r="O2095" i="7" s="1" a="1"/>
  <c r="O2095" i="7" s="1"/>
  <c r="L2095" i="7"/>
  <c r="M2095" i="7" s="1" a="1"/>
  <c r="M2095" i="7" s="1"/>
  <c r="J2095" i="7"/>
  <c r="K2095" i="7" s="1" a="1"/>
  <c r="K2095" i="7" s="1"/>
  <c r="H2095" i="7"/>
  <c r="I2095" i="7" s="1" a="1"/>
  <c r="I2095" i="7" s="1"/>
  <c r="F2095" i="7"/>
  <c r="G2095" i="7" s="1" a="1"/>
  <c r="G2095" i="7" s="1"/>
  <c r="D2095" i="7"/>
  <c r="E2095" i="7" s="1" a="1"/>
  <c r="E2095" i="7" s="1"/>
  <c r="B2095" i="7"/>
  <c r="C2095" i="7" s="1" a="1"/>
  <c r="C2095" i="7" s="1"/>
  <c r="N2094" i="7"/>
  <c r="O2094" i="7" s="1" a="1"/>
  <c r="O2094" i="7" s="1"/>
  <c r="L2094" i="7"/>
  <c r="M2094" i="7" s="1" a="1"/>
  <c r="M2094" i="7" s="1"/>
  <c r="J2094" i="7"/>
  <c r="K2094" i="7" s="1" a="1"/>
  <c r="K2094" i="7" s="1"/>
  <c r="H2094" i="7"/>
  <c r="I2094" i="7" s="1" a="1"/>
  <c r="I2094" i="7" s="1"/>
  <c r="F2094" i="7"/>
  <c r="G2094" i="7" s="1" a="1"/>
  <c r="G2094" i="7" s="1"/>
  <c r="D2094" i="7"/>
  <c r="E2094" i="7" s="1" a="1"/>
  <c r="E2094" i="7" s="1"/>
  <c r="B2094" i="7"/>
  <c r="C2094" i="7" s="1" a="1"/>
  <c r="C2094" i="7" s="1"/>
  <c r="N2093" i="7"/>
  <c r="O2093" i="7" s="1" a="1"/>
  <c r="O2093" i="7" s="1"/>
  <c r="L2093" i="7"/>
  <c r="M2093" i="7" s="1" a="1"/>
  <c r="M2093" i="7" s="1"/>
  <c r="J2093" i="7"/>
  <c r="K2093" i="7" s="1" a="1"/>
  <c r="K2093" i="7" s="1"/>
  <c r="H2093" i="7"/>
  <c r="I2093" i="7" s="1" a="1"/>
  <c r="I2093" i="7" s="1"/>
  <c r="F2093" i="7"/>
  <c r="G2093" i="7" s="1" a="1"/>
  <c r="G2093" i="7" s="1"/>
  <c r="D2093" i="7"/>
  <c r="E2093" i="7" s="1" a="1"/>
  <c r="E2093" i="7" s="1"/>
  <c r="B2093" i="7"/>
  <c r="C2093" i="7" s="1" a="1"/>
  <c r="C2093" i="7" s="1"/>
  <c r="N2092" i="7"/>
  <c r="O2092" i="7" s="1" a="1"/>
  <c r="O2092" i="7" s="1"/>
  <c r="L2092" i="7"/>
  <c r="M2092" i="7" s="1" a="1"/>
  <c r="M2092" i="7" s="1"/>
  <c r="J2092" i="7"/>
  <c r="K2092" i="7" s="1" a="1"/>
  <c r="K2092" i="7" s="1"/>
  <c r="H2092" i="7"/>
  <c r="I2092" i="7" s="1" a="1"/>
  <c r="I2092" i="7" s="1"/>
  <c r="F2092" i="7"/>
  <c r="G2092" i="7" s="1" a="1"/>
  <c r="G2092" i="7" s="1"/>
  <c r="D2092" i="7"/>
  <c r="E2092" i="7" s="1" a="1"/>
  <c r="E2092" i="7" s="1"/>
  <c r="B2092" i="7"/>
  <c r="C2092" i="7" s="1" a="1"/>
  <c r="C2092" i="7" s="1"/>
  <c r="N2091" i="7"/>
  <c r="O2091" i="7" s="1" a="1"/>
  <c r="O2091" i="7" s="1"/>
  <c r="L2091" i="7"/>
  <c r="M2091" i="7" s="1" a="1"/>
  <c r="M2091" i="7" s="1"/>
  <c r="J2091" i="7"/>
  <c r="K2091" i="7" s="1" a="1"/>
  <c r="K2091" i="7" s="1"/>
  <c r="H2091" i="7"/>
  <c r="I2091" i="7" s="1" a="1"/>
  <c r="I2091" i="7" s="1"/>
  <c r="F2091" i="7"/>
  <c r="G2091" i="7" s="1" a="1"/>
  <c r="G2091" i="7" s="1"/>
  <c r="D2091" i="7"/>
  <c r="E2091" i="7" s="1" a="1"/>
  <c r="E2091" i="7" s="1"/>
  <c r="B2091" i="7"/>
  <c r="C2091" i="7" s="1" a="1"/>
  <c r="C2091" i="7" s="1"/>
  <c r="N2090" i="7"/>
  <c r="O2090" i="7" s="1" a="1"/>
  <c r="O2090" i="7" s="1"/>
  <c r="L2090" i="7"/>
  <c r="M2090" i="7" s="1" a="1"/>
  <c r="M2090" i="7" s="1"/>
  <c r="J2090" i="7"/>
  <c r="K2090" i="7" s="1" a="1"/>
  <c r="K2090" i="7" s="1"/>
  <c r="H2090" i="7"/>
  <c r="I2090" i="7" s="1" a="1"/>
  <c r="I2090" i="7" s="1"/>
  <c r="F2090" i="7"/>
  <c r="G2090" i="7" s="1" a="1"/>
  <c r="G2090" i="7" s="1"/>
  <c r="D2090" i="7"/>
  <c r="E2090" i="7" s="1" a="1"/>
  <c r="E2090" i="7" s="1"/>
  <c r="B2090" i="7"/>
  <c r="C2090" i="7" s="1" a="1"/>
  <c r="C2090" i="7" s="1"/>
  <c r="N2089" i="7"/>
  <c r="O2089" i="7" s="1" a="1"/>
  <c r="O2089" i="7" s="1"/>
  <c r="L2089" i="7"/>
  <c r="M2089" i="7" s="1" a="1"/>
  <c r="M2089" i="7" s="1"/>
  <c r="J2089" i="7"/>
  <c r="K2089" i="7" s="1" a="1"/>
  <c r="K2089" i="7" s="1"/>
  <c r="H2089" i="7"/>
  <c r="I2089" i="7" s="1" a="1"/>
  <c r="I2089" i="7" s="1"/>
  <c r="F2089" i="7"/>
  <c r="G2089" i="7" s="1" a="1"/>
  <c r="G2089" i="7" s="1"/>
  <c r="D2089" i="7"/>
  <c r="E2089" i="7" s="1" a="1"/>
  <c r="E2089" i="7" s="1"/>
  <c r="B2089" i="7"/>
  <c r="C2089" i="7" s="1" a="1"/>
  <c r="C2089" i="7" s="1"/>
  <c r="N2088" i="7"/>
  <c r="O2088" i="7" s="1" a="1"/>
  <c r="O2088" i="7" s="1"/>
  <c r="L2088" i="7"/>
  <c r="M2088" i="7" s="1" a="1"/>
  <c r="M2088" i="7" s="1"/>
  <c r="J2088" i="7"/>
  <c r="K2088" i="7" s="1" a="1"/>
  <c r="K2088" i="7" s="1"/>
  <c r="H2088" i="7"/>
  <c r="I2088" i="7" s="1" a="1"/>
  <c r="I2088" i="7" s="1"/>
  <c r="F2088" i="7"/>
  <c r="G2088" i="7" s="1" a="1"/>
  <c r="G2088" i="7" s="1"/>
  <c r="D2088" i="7"/>
  <c r="E2088" i="7" s="1" a="1"/>
  <c r="E2088" i="7" s="1"/>
  <c r="B2088" i="7"/>
  <c r="C2088" i="7" s="1" a="1"/>
  <c r="C2088" i="7" s="1"/>
  <c r="N2087" i="7"/>
  <c r="O2087" i="7" s="1" a="1"/>
  <c r="O2087" i="7" s="1"/>
  <c r="L2087" i="7"/>
  <c r="M2087" i="7" s="1" a="1"/>
  <c r="M2087" i="7" s="1"/>
  <c r="J2087" i="7"/>
  <c r="K2087" i="7" s="1" a="1"/>
  <c r="K2087" i="7" s="1"/>
  <c r="H2087" i="7"/>
  <c r="I2087" i="7" s="1" a="1"/>
  <c r="I2087" i="7" s="1"/>
  <c r="F2087" i="7"/>
  <c r="G2087" i="7" s="1" a="1"/>
  <c r="G2087" i="7" s="1"/>
  <c r="D2087" i="7"/>
  <c r="E2087" i="7" s="1" a="1"/>
  <c r="E2087" i="7" s="1"/>
  <c r="B2087" i="7"/>
  <c r="C2087" i="7" s="1" a="1"/>
  <c r="C2087" i="7" s="1"/>
  <c r="N2086" i="7"/>
  <c r="O2086" i="7" s="1" a="1"/>
  <c r="O2086" i="7" s="1"/>
  <c r="L2086" i="7"/>
  <c r="M2086" i="7" s="1" a="1"/>
  <c r="M2086" i="7" s="1"/>
  <c r="J2086" i="7"/>
  <c r="K2086" i="7" s="1" a="1"/>
  <c r="K2086" i="7" s="1"/>
  <c r="H2086" i="7"/>
  <c r="I2086" i="7" s="1" a="1"/>
  <c r="I2086" i="7" s="1"/>
  <c r="F2086" i="7"/>
  <c r="G2086" i="7" s="1" a="1"/>
  <c r="G2086" i="7" s="1"/>
  <c r="D2086" i="7"/>
  <c r="E2086" i="7" s="1" a="1"/>
  <c r="E2086" i="7" s="1"/>
  <c r="B2086" i="7"/>
  <c r="C2086" i="7" s="1" a="1"/>
  <c r="C2086" i="7" s="1"/>
  <c r="N2085" i="7"/>
  <c r="O2085" i="7" s="1" a="1"/>
  <c r="O2085" i="7" s="1"/>
  <c r="L2085" i="7"/>
  <c r="M2085" i="7" s="1" a="1"/>
  <c r="M2085" i="7" s="1"/>
  <c r="J2085" i="7"/>
  <c r="K2085" i="7" s="1" a="1"/>
  <c r="K2085" i="7" s="1"/>
  <c r="H2085" i="7"/>
  <c r="I2085" i="7" s="1" a="1"/>
  <c r="I2085" i="7" s="1"/>
  <c r="F2085" i="7"/>
  <c r="G2085" i="7" s="1" a="1"/>
  <c r="G2085" i="7" s="1"/>
  <c r="D2085" i="7"/>
  <c r="E2085" i="7" s="1" a="1"/>
  <c r="E2085" i="7" s="1"/>
  <c r="B2085" i="7"/>
  <c r="C2085" i="7" s="1" a="1"/>
  <c r="C2085" i="7" s="1"/>
  <c r="N2084" i="7"/>
  <c r="O2084" i="7" s="1" a="1"/>
  <c r="O2084" i="7" s="1"/>
  <c r="L2084" i="7"/>
  <c r="M2084" i="7" s="1" a="1"/>
  <c r="M2084" i="7" s="1"/>
  <c r="J2084" i="7"/>
  <c r="K2084" i="7" s="1" a="1"/>
  <c r="K2084" i="7" s="1"/>
  <c r="H2084" i="7"/>
  <c r="I2084" i="7" s="1" a="1"/>
  <c r="I2084" i="7" s="1"/>
  <c r="F2084" i="7"/>
  <c r="G2084" i="7" s="1" a="1"/>
  <c r="G2084" i="7" s="1"/>
  <c r="D2084" i="7"/>
  <c r="E2084" i="7" s="1" a="1"/>
  <c r="E2084" i="7" s="1"/>
  <c r="B2084" i="7"/>
  <c r="C2084" i="7" s="1" a="1"/>
  <c r="C2084" i="7" s="1"/>
  <c r="N2083" i="7"/>
  <c r="O2083" i="7" s="1" a="1"/>
  <c r="O2083" i="7" s="1"/>
  <c r="L2083" i="7"/>
  <c r="M2083" i="7" s="1" a="1"/>
  <c r="M2083" i="7" s="1"/>
  <c r="J2083" i="7"/>
  <c r="K2083" i="7" s="1" a="1"/>
  <c r="K2083" i="7" s="1"/>
  <c r="H2083" i="7"/>
  <c r="I2083" i="7" s="1" a="1"/>
  <c r="I2083" i="7" s="1"/>
  <c r="F2083" i="7"/>
  <c r="G2083" i="7" s="1" a="1"/>
  <c r="G2083" i="7" s="1"/>
  <c r="D2083" i="7"/>
  <c r="E2083" i="7" s="1" a="1"/>
  <c r="E2083" i="7" s="1"/>
  <c r="B2083" i="7"/>
  <c r="C2083" i="7" s="1" a="1"/>
  <c r="C2083" i="7" s="1"/>
  <c r="N2082" i="7"/>
  <c r="O2082" i="7" s="1" a="1"/>
  <c r="O2082" i="7" s="1"/>
  <c r="L2082" i="7"/>
  <c r="M2082" i="7" s="1" a="1"/>
  <c r="M2082" i="7" s="1"/>
  <c r="J2082" i="7"/>
  <c r="K2082" i="7" s="1" a="1"/>
  <c r="K2082" i="7" s="1"/>
  <c r="H2082" i="7"/>
  <c r="I2082" i="7" s="1" a="1"/>
  <c r="I2082" i="7" s="1"/>
  <c r="F2082" i="7"/>
  <c r="G2082" i="7" s="1" a="1"/>
  <c r="G2082" i="7" s="1"/>
  <c r="D2082" i="7"/>
  <c r="E2082" i="7" s="1" a="1"/>
  <c r="E2082" i="7" s="1"/>
  <c r="B2082" i="7"/>
  <c r="C2082" i="7" s="1" a="1"/>
  <c r="C2082" i="7" s="1"/>
  <c r="N2081" i="7"/>
  <c r="O2081" i="7" s="1" a="1"/>
  <c r="O2081" i="7" s="1"/>
  <c r="L2081" i="7"/>
  <c r="M2081" i="7" s="1" a="1"/>
  <c r="M2081" i="7" s="1"/>
  <c r="J2081" i="7"/>
  <c r="K2081" i="7" s="1" a="1"/>
  <c r="K2081" i="7" s="1"/>
  <c r="H2081" i="7"/>
  <c r="I2081" i="7" s="1" a="1"/>
  <c r="I2081" i="7" s="1"/>
  <c r="F2081" i="7"/>
  <c r="G2081" i="7" s="1" a="1"/>
  <c r="G2081" i="7" s="1"/>
  <c r="D2081" i="7"/>
  <c r="E2081" i="7" s="1" a="1"/>
  <c r="E2081" i="7" s="1"/>
  <c r="B2081" i="7"/>
  <c r="C2081" i="7" s="1" a="1"/>
  <c r="C2081" i="7" s="1"/>
  <c r="N2080" i="7"/>
  <c r="O2080" i="7" s="1" a="1"/>
  <c r="O2080" i="7" s="1"/>
  <c r="L2080" i="7"/>
  <c r="M2080" i="7" s="1" a="1"/>
  <c r="M2080" i="7" s="1"/>
  <c r="J2080" i="7"/>
  <c r="K2080" i="7" s="1" a="1"/>
  <c r="K2080" i="7" s="1"/>
  <c r="H2080" i="7"/>
  <c r="I2080" i="7" s="1" a="1"/>
  <c r="I2080" i="7" s="1"/>
  <c r="F2080" i="7"/>
  <c r="G2080" i="7" s="1" a="1"/>
  <c r="G2080" i="7" s="1"/>
  <c r="D2080" i="7"/>
  <c r="E2080" i="7" s="1" a="1"/>
  <c r="E2080" i="7" s="1"/>
  <c r="B2080" i="7"/>
  <c r="C2080" i="7" s="1" a="1"/>
  <c r="C2080" i="7" s="1"/>
  <c r="N2079" i="7"/>
  <c r="O2079" i="7" s="1" a="1"/>
  <c r="O2079" i="7" s="1"/>
  <c r="L2079" i="7"/>
  <c r="M2079" i="7" s="1" a="1"/>
  <c r="M2079" i="7" s="1"/>
  <c r="J2079" i="7"/>
  <c r="K2079" i="7" s="1" a="1"/>
  <c r="K2079" i="7" s="1"/>
  <c r="H2079" i="7"/>
  <c r="I2079" i="7" s="1" a="1"/>
  <c r="I2079" i="7" s="1"/>
  <c r="F2079" i="7"/>
  <c r="G2079" i="7" s="1" a="1"/>
  <c r="G2079" i="7" s="1"/>
  <c r="D2079" i="7"/>
  <c r="E2079" i="7" s="1" a="1"/>
  <c r="E2079" i="7" s="1"/>
  <c r="B2079" i="7"/>
  <c r="C2079" i="7" s="1" a="1"/>
  <c r="C2079" i="7" s="1"/>
  <c r="N2078" i="7"/>
  <c r="O2078" i="7" s="1" a="1"/>
  <c r="O2078" i="7" s="1"/>
  <c r="L2078" i="7"/>
  <c r="M2078" i="7" s="1" a="1"/>
  <c r="M2078" i="7" s="1"/>
  <c r="J2078" i="7"/>
  <c r="K2078" i="7" s="1" a="1"/>
  <c r="K2078" i="7" s="1"/>
  <c r="H2078" i="7"/>
  <c r="I2078" i="7" s="1" a="1"/>
  <c r="I2078" i="7" s="1"/>
  <c r="F2078" i="7"/>
  <c r="G2078" i="7" s="1" a="1"/>
  <c r="G2078" i="7" s="1"/>
  <c r="D2078" i="7"/>
  <c r="E2078" i="7" s="1" a="1"/>
  <c r="E2078" i="7" s="1"/>
  <c r="B2078" i="7"/>
  <c r="C2078" i="7" s="1" a="1"/>
  <c r="C2078" i="7" s="1"/>
  <c r="N2077" i="7"/>
  <c r="O2077" i="7" s="1" a="1"/>
  <c r="O2077" i="7" s="1"/>
  <c r="L2077" i="7"/>
  <c r="M2077" i="7" s="1" a="1"/>
  <c r="M2077" i="7" s="1"/>
  <c r="J2077" i="7"/>
  <c r="K2077" i="7" s="1" a="1"/>
  <c r="K2077" i="7" s="1"/>
  <c r="H2077" i="7"/>
  <c r="I2077" i="7" s="1" a="1"/>
  <c r="I2077" i="7" s="1"/>
  <c r="F2077" i="7"/>
  <c r="G2077" i="7" s="1" a="1"/>
  <c r="G2077" i="7" s="1"/>
  <c r="D2077" i="7"/>
  <c r="E2077" i="7" s="1" a="1"/>
  <c r="E2077" i="7" s="1"/>
  <c r="B2077" i="7"/>
  <c r="C2077" i="7" s="1" a="1"/>
  <c r="C2077" i="7" s="1"/>
  <c r="N2076" i="7"/>
  <c r="O2076" i="7" s="1" a="1"/>
  <c r="O2076" i="7" s="1"/>
  <c r="L2076" i="7"/>
  <c r="M2076" i="7" s="1" a="1"/>
  <c r="M2076" i="7" s="1"/>
  <c r="J2076" i="7"/>
  <c r="K2076" i="7" s="1" a="1"/>
  <c r="K2076" i="7" s="1"/>
  <c r="H2076" i="7"/>
  <c r="I2076" i="7" s="1" a="1"/>
  <c r="I2076" i="7" s="1"/>
  <c r="F2076" i="7"/>
  <c r="G2076" i="7" s="1" a="1"/>
  <c r="G2076" i="7" s="1"/>
  <c r="D2076" i="7"/>
  <c r="E2076" i="7" s="1" a="1"/>
  <c r="E2076" i="7" s="1"/>
  <c r="B2076" i="7"/>
  <c r="C2076" i="7" s="1" a="1"/>
  <c r="C2076" i="7" s="1"/>
  <c r="N2075" i="7"/>
  <c r="O2075" i="7" s="1" a="1"/>
  <c r="O2075" i="7" s="1"/>
  <c r="L2075" i="7"/>
  <c r="M2075" i="7" s="1" a="1"/>
  <c r="M2075" i="7" s="1"/>
  <c r="J2075" i="7"/>
  <c r="K2075" i="7" s="1" a="1"/>
  <c r="K2075" i="7" s="1"/>
  <c r="H2075" i="7"/>
  <c r="I2075" i="7" s="1" a="1"/>
  <c r="I2075" i="7" s="1"/>
  <c r="F2075" i="7"/>
  <c r="G2075" i="7" s="1" a="1"/>
  <c r="G2075" i="7" s="1"/>
  <c r="D2075" i="7"/>
  <c r="E2075" i="7" s="1" a="1"/>
  <c r="E2075" i="7" s="1"/>
  <c r="B2075" i="7"/>
  <c r="C2075" i="7" s="1" a="1"/>
  <c r="C2075" i="7" s="1"/>
  <c r="N2074" i="7"/>
  <c r="O2074" i="7" s="1" a="1"/>
  <c r="O2074" i="7" s="1"/>
  <c r="L2074" i="7"/>
  <c r="M2074" i="7" s="1" a="1"/>
  <c r="M2074" i="7" s="1"/>
  <c r="J2074" i="7"/>
  <c r="K2074" i="7" s="1" a="1"/>
  <c r="K2074" i="7" s="1"/>
  <c r="H2074" i="7"/>
  <c r="I2074" i="7" s="1" a="1"/>
  <c r="I2074" i="7" s="1"/>
  <c r="F2074" i="7"/>
  <c r="G2074" i="7" s="1" a="1"/>
  <c r="G2074" i="7" s="1"/>
  <c r="D2074" i="7"/>
  <c r="E2074" i="7" s="1" a="1"/>
  <c r="E2074" i="7" s="1"/>
  <c r="B2074" i="7"/>
  <c r="C2074" i="7" s="1" a="1"/>
  <c r="C2074" i="7" s="1"/>
  <c r="N2073" i="7"/>
  <c r="O2073" i="7" s="1" a="1"/>
  <c r="O2073" i="7" s="1"/>
  <c r="L2073" i="7"/>
  <c r="M2073" i="7" s="1" a="1"/>
  <c r="M2073" i="7" s="1"/>
  <c r="J2073" i="7"/>
  <c r="K2073" i="7" s="1" a="1"/>
  <c r="K2073" i="7" s="1"/>
  <c r="H2073" i="7"/>
  <c r="I2073" i="7" s="1" a="1"/>
  <c r="I2073" i="7" s="1"/>
  <c r="F2073" i="7"/>
  <c r="G2073" i="7" s="1" a="1"/>
  <c r="G2073" i="7" s="1"/>
  <c r="D2073" i="7"/>
  <c r="E2073" i="7" s="1" a="1"/>
  <c r="E2073" i="7" s="1"/>
  <c r="B2073" i="7"/>
  <c r="C2073" i="7" s="1" a="1"/>
  <c r="C2073" i="7" s="1"/>
  <c r="N2072" i="7"/>
  <c r="O2072" i="7" s="1" a="1"/>
  <c r="O2072" i="7" s="1"/>
  <c r="L2072" i="7"/>
  <c r="M2072" i="7" s="1" a="1"/>
  <c r="M2072" i="7" s="1"/>
  <c r="J2072" i="7"/>
  <c r="K2072" i="7" s="1" a="1"/>
  <c r="K2072" i="7" s="1"/>
  <c r="H2072" i="7"/>
  <c r="I2072" i="7" s="1" a="1"/>
  <c r="I2072" i="7" s="1"/>
  <c r="F2072" i="7"/>
  <c r="G2072" i="7" s="1" a="1"/>
  <c r="G2072" i="7" s="1"/>
  <c r="D2072" i="7"/>
  <c r="E2072" i="7" s="1" a="1"/>
  <c r="E2072" i="7" s="1"/>
  <c r="B2072" i="7"/>
  <c r="C2072" i="7" s="1" a="1"/>
  <c r="C2072" i="7" s="1"/>
  <c r="N2071" i="7"/>
  <c r="O2071" i="7" s="1" a="1"/>
  <c r="O2071" i="7" s="1"/>
  <c r="L2071" i="7"/>
  <c r="M2071" i="7" s="1" a="1"/>
  <c r="M2071" i="7" s="1"/>
  <c r="J2071" i="7"/>
  <c r="K2071" i="7" s="1" a="1"/>
  <c r="K2071" i="7" s="1"/>
  <c r="H2071" i="7"/>
  <c r="I2071" i="7" s="1" a="1"/>
  <c r="I2071" i="7" s="1"/>
  <c r="F2071" i="7"/>
  <c r="G2071" i="7" s="1" a="1"/>
  <c r="G2071" i="7" s="1"/>
  <c r="D2071" i="7"/>
  <c r="E2071" i="7" s="1" a="1"/>
  <c r="E2071" i="7" s="1"/>
  <c r="B2071" i="7"/>
  <c r="C2071" i="7" s="1" a="1"/>
  <c r="C2071" i="7" s="1"/>
  <c r="N2070" i="7"/>
  <c r="O2070" i="7" s="1" a="1"/>
  <c r="O2070" i="7" s="1"/>
  <c r="L2070" i="7"/>
  <c r="M2070" i="7" s="1" a="1"/>
  <c r="M2070" i="7" s="1"/>
  <c r="J2070" i="7"/>
  <c r="K2070" i="7" s="1" a="1"/>
  <c r="K2070" i="7" s="1"/>
  <c r="H2070" i="7"/>
  <c r="I2070" i="7" s="1" a="1"/>
  <c r="I2070" i="7" s="1"/>
  <c r="F2070" i="7"/>
  <c r="G2070" i="7" s="1" a="1"/>
  <c r="G2070" i="7" s="1"/>
  <c r="D2070" i="7"/>
  <c r="E2070" i="7" s="1" a="1"/>
  <c r="E2070" i="7" s="1"/>
  <c r="B2070" i="7"/>
  <c r="C2070" i="7" s="1" a="1"/>
  <c r="C2070" i="7" s="1"/>
  <c r="N2069" i="7"/>
  <c r="O2069" i="7" s="1" a="1"/>
  <c r="O2069" i="7" s="1"/>
  <c r="L2069" i="7"/>
  <c r="M2069" i="7" s="1" a="1"/>
  <c r="M2069" i="7" s="1"/>
  <c r="J2069" i="7"/>
  <c r="K2069" i="7" s="1" a="1"/>
  <c r="K2069" i="7" s="1"/>
  <c r="H2069" i="7"/>
  <c r="I2069" i="7" s="1" a="1"/>
  <c r="I2069" i="7" s="1"/>
  <c r="F2069" i="7"/>
  <c r="G2069" i="7" s="1" a="1"/>
  <c r="G2069" i="7" s="1"/>
  <c r="D2069" i="7"/>
  <c r="E2069" i="7" s="1" a="1"/>
  <c r="E2069" i="7" s="1"/>
  <c r="B2069" i="7"/>
  <c r="C2069" i="7" s="1" a="1"/>
  <c r="C2069" i="7" s="1"/>
  <c r="N2068" i="7"/>
  <c r="O2068" i="7" s="1" a="1"/>
  <c r="O2068" i="7" s="1"/>
  <c r="L2068" i="7"/>
  <c r="M2068" i="7" s="1" a="1"/>
  <c r="M2068" i="7" s="1"/>
  <c r="J2068" i="7"/>
  <c r="K2068" i="7" s="1" a="1"/>
  <c r="K2068" i="7" s="1"/>
  <c r="H2068" i="7"/>
  <c r="I2068" i="7" s="1" a="1"/>
  <c r="I2068" i="7" s="1"/>
  <c r="F2068" i="7"/>
  <c r="G2068" i="7" s="1" a="1"/>
  <c r="G2068" i="7" s="1"/>
  <c r="D2068" i="7"/>
  <c r="E2068" i="7" s="1" a="1"/>
  <c r="E2068" i="7" s="1"/>
  <c r="B2068" i="7"/>
  <c r="C2068" i="7" s="1" a="1"/>
  <c r="C2068" i="7" s="1"/>
  <c r="N2067" i="7"/>
  <c r="O2067" i="7" s="1" a="1"/>
  <c r="O2067" i="7" s="1"/>
  <c r="L2067" i="7"/>
  <c r="M2067" i="7" s="1" a="1"/>
  <c r="M2067" i="7" s="1"/>
  <c r="J2067" i="7"/>
  <c r="K2067" i="7" s="1" a="1"/>
  <c r="K2067" i="7" s="1"/>
  <c r="H2067" i="7"/>
  <c r="I2067" i="7" s="1" a="1"/>
  <c r="I2067" i="7" s="1"/>
  <c r="F2067" i="7"/>
  <c r="G2067" i="7" s="1" a="1"/>
  <c r="G2067" i="7" s="1"/>
  <c r="D2067" i="7"/>
  <c r="E2067" i="7" s="1" a="1"/>
  <c r="E2067" i="7" s="1"/>
  <c r="B2067" i="7"/>
  <c r="C2067" i="7" s="1" a="1"/>
  <c r="C2067" i="7" s="1"/>
  <c r="N2066" i="7"/>
  <c r="O2066" i="7" s="1" a="1"/>
  <c r="O2066" i="7" s="1"/>
  <c r="L2066" i="7"/>
  <c r="M2066" i="7" s="1" a="1"/>
  <c r="M2066" i="7" s="1"/>
  <c r="J2066" i="7"/>
  <c r="K2066" i="7" s="1" a="1"/>
  <c r="K2066" i="7" s="1"/>
  <c r="H2066" i="7"/>
  <c r="I2066" i="7" s="1" a="1"/>
  <c r="I2066" i="7" s="1"/>
  <c r="F2066" i="7"/>
  <c r="G2066" i="7" s="1" a="1"/>
  <c r="G2066" i="7" s="1"/>
  <c r="D2066" i="7"/>
  <c r="E2066" i="7" s="1" a="1"/>
  <c r="E2066" i="7" s="1"/>
  <c r="B2066" i="7"/>
  <c r="C2066" i="7" s="1" a="1"/>
  <c r="C2066" i="7" s="1"/>
  <c r="N2065" i="7"/>
  <c r="O2065" i="7" s="1" a="1"/>
  <c r="O2065" i="7" s="1"/>
  <c r="L2065" i="7"/>
  <c r="M2065" i="7" s="1" a="1"/>
  <c r="M2065" i="7" s="1"/>
  <c r="J2065" i="7"/>
  <c r="K2065" i="7" s="1" a="1"/>
  <c r="K2065" i="7" s="1"/>
  <c r="H2065" i="7"/>
  <c r="I2065" i="7" s="1" a="1"/>
  <c r="I2065" i="7" s="1"/>
  <c r="F2065" i="7"/>
  <c r="G2065" i="7" s="1" a="1"/>
  <c r="G2065" i="7" s="1"/>
  <c r="D2065" i="7"/>
  <c r="E2065" i="7" s="1" a="1"/>
  <c r="E2065" i="7" s="1"/>
  <c r="B2065" i="7"/>
  <c r="C2065" i="7" s="1" a="1"/>
  <c r="C2065" i="7" s="1"/>
  <c r="N2064" i="7"/>
  <c r="O2064" i="7" s="1" a="1"/>
  <c r="O2064" i="7" s="1"/>
  <c r="L2064" i="7"/>
  <c r="M2064" i="7" s="1" a="1"/>
  <c r="M2064" i="7" s="1"/>
  <c r="J2064" i="7"/>
  <c r="K2064" i="7" s="1" a="1"/>
  <c r="K2064" i="7" s="1"/>
  <c r="H2064" i="7"/>
  <c r="I2064" i="7" s="1" a="1"/>
  <c r="I2064" i="7" s="1"/>
  <c r="F2064" i="7"/>
  <c r="G2064" i="7" s="1" a="1"/>
  <c r="G2064" i="7" s="1"/>
  <c r="D2064" i="7"/>
  <c r="E2064" i="7" s="1" a="1"/>
  <c r="E2064" i="7" s="1"/>
  <c r="B2064" i="7"/>
  <c r="C2064" i="7" s="1" a="1"/>
  <c r="C2064" i="7" s="1"/>
  <c r="N2063" i="7"/>
  <c r="O2063" i="7" s="1" a="1"/>
  <c r="O2063" i="7" s="1"/>
  <c r="L2063" i="7"/>
  <c r="M2063" i="7" s="1" a="1"/>
  <c r="M2063" i="7" s="1"/>
  <c r="J2063" i="7"/>
  <c r="K2063" i="7" s="1" a="1"/>
  <c r="K2063" i="7" s="1"/>
  <c r="H2063" i="7"/>
  <c r="I2063" i="7" s="1" a="1"/>
  <c r="I2063" i="7" s="1"/>
  <c r="F2063" i="7"/>
  <c r="G2063" i="7" s="1" a="1"/>
  <c r="G2063" i="7" s="1"/>
  <c r="D2063" i="7"/>
  <c r="E2063" i="7" s="1" a="1"/>
  <c r="E2063" i="7" s="1"/>
  <c r="B2063" i="7"/>
  <c r="C2063" i="7" s="1" a="1"/>
  <c r="C2063" i="7" s="1"/>
  <c r="N2062" i="7"/>
  <c r="O2062" i="7" s="1" a="1"/>
  <c r="O2062" i="7" s="1"/>
  <c r="L2062" i="7"/>
  <c r="M2062" i="7" s="1" a="1"/>
  <c r="M2062" i="7" s="1"/>
  <c r="J2062" i="7"/>
  <c r="K2062" i="7" s="1" a="1"/>
  <c r="K2062" i="7" s="1"/>
  <c r="H2062" i="7"/>
  <c r="I2062" i="7" s="1" a="1"/>
  <c r="I2062" i="7" s="1"/>
  <c r="F2062" i="7"/>
  <c r="G2062" i="7" s="1" a="1"/>
  <c r="G2062" i="7" s="1"/>
  <c r="D2062" i="7"/>
  <c r="E2062" i="7" s="1" a="1"/>
  <c r="E2062" i="7" s="1"/>
  <c r="B2062" i="7"/>
  <c r="C2062" i="7" s="1" a="1"/>
  <c r="C2062" i="7" s="1"/>
  <c r="N2061" i="7"/>
  <c r="O2061" i="7" s="1" a="1"/>
  <c r="O2061" i="7" s="1"/>
  <c r="L2061" i="7"/>
  <c r="M2061" i="7" s="1" a="1"/>
  <c r="M2061" i="7" s="1"/>
  <c r="J2061" i="7"/>
  <c r="K2061" i="7" s="1" a="1"/>
  <c r="K2061" i="7" s="1"/>
  <c r="H2061" i="7"/>
  <c r="I2061" i="7" s="1" a="1"/>
  <c r="I2061" i="7" s="1"/>
  <c r="F2061" i="7"/>
  <c r="G2061" i="7" s="1" a="1"/>
  <c r="G2061" i="7" s="1"/>
  <c r="D2061" i="7"/>
  <c r="E2061" i="7" s="1" a="1"/>
  <c r="E2061" i="7" s="1"/>
  <c r="B2061" i="7"/>
  <c r="C2061" i="7" s="1" a="1"/>
  <c r="C2061" i="7" s="1"/>
  <c r="N2060" i="7"/>
  <c r="O2060" i="7" s="1" a="1"/>
  <c r="O2060" i="7" s="1"/>
  <c r="L2060" i="7"/>
  <c r="M2060" i="7" s="1" a="1"/>
  <c r="M2060" i="7" s="1"/>
  <c r="J2060" i="7"/>
  <c r="K2060" i="7" s="1" a="1"/>
  <c r="K2060" i="7" s="1"/>
  <c r="H2060" i="7"/>
  <c r="I2060" i="7" s="1" a="1"/>
  <c r="I2060" i="7" s="1"/>
  <c r="F2060" i="7"/>
  <c r="G2060" i="7" s="1" a="1"/>
  <c r="G2060" i="7" s="1"/>
  <c r="D2060" i="7"/>
  <c r="E2060" i="7" s="1" a="1"/>
  <c r="E2060" i="7" s="1"/>
  <c r="B2060" i="7"/>
  <c r="C2060" i="7" s="1" a="1"/>
  <c r="C2060" i="7" s="1"/>
  <c r="N2059" i="7"/>
  <c r="O2059" i="7" s="1" a="1"/>
  <c r="O2059" i="7" s="1"/>
  <c r="L2059" i="7"/>
  <c r="M2059" i="7" s="1" a="1"/>
  <c r="M2059" i="7" s="1"/>
  <c r="J2059" i="7"/>
  <c r="K2059" i="7" s="1" a="1"/>
  <c r="K2059" i="7" s="1"/>
  <c r="H2059" i="7"/>
  <c r="I2059" i="7" s="1" a="1"/>
  <c r="I2059" i="7" s="1"/>
  <c r="F2059" i="7"/>
  <c r="G2059" i="7" s="1" a="1"/>
  <c r="G2059" i="7" s="1"/>
  <c r="D2059" i="7"/>
  <c r="E2059" i="7" s="1" a="1"/>
  <c r="E2059" i="7" s="1"/>
  <c r="B2059" i="7"/>
  <c r="C2059" i="7" s="1" a="1"/>
  <c r="C2059" i="7" s="1"/>
  <c r="N2058" i="7"/>
  <c r="O2058" i="7" s="1" a="1"/>
  <c r="O2058" i="7" s="1"/>
  <c r="L2058" i="7"/>
  <c r="M2058" i="7" s="1" a="1"/>
  <c r="M2058" i="7" s="1"/>
  <c r="J2058" i="7"/>
  <c r="K2058" i="7" s="1" a="1"/>
  <c r="K2058" i="7" s="1"/>
  <c r="H2058" i="7"/>
  <c r="I2058" i="7" s="1" a="1"/>
  <c r="I2058" i="7" s="1"/>
  <c r="F2058" i="7"/>
  <c r="G2058" i="7" s="1" a="1"/>
  <c r="G2058" i="7" s="1"/>
  <c r="D2058" i="7"/>
  <c r="E2058" i="7" s="1" a="1"/>
  <c r="E2058" i="7" s="1"/>
  <c r="B2058" i="7"/>
  <c r="C2058" i="7" s="1" a="1"/>
  <c r="C2058" i="7" s="1"/>
  <c r="N2057" i="7"/>
  <c r="O2057" i="7" s="1" a="1"/>
  <c r="O2057" i="7" s="1"/>
  <c r="L2057" i="7"/>
  <c r="M2057" i="7" s="1" a="1"/>
  <c r="M2057" i="7" s="1"/>
  <c r="J2057" i="7"/>
  <c r="K2057" i="7" s="1" a="1"/>
  <c r="K2057" i="7" s="1"/>
  <c r="H2057" i="7"/>
  <c r="I2057" i="7" s="1" a="1"/>
  <c r="I2057" i="7" s="1"/>
  <c r="F2057" i="7"/>
  <c r="G2057" i="7" s="1" a="1"/>
  <c r="G2057" i="7" s="1"/>
  <c r="D2057" i="7"/>
  <c r="E2057" i="7" s="1" a="1"/>
  <c r="E2057" i="7" s="1"/>
  <c r="B2057" i="7"/>
  <c r="C2057" i="7" s="1" a="1"/>
  <c r="C2057" i="7" s="1"/>
  <c r="N2056" i="7"/>
  <c r="O2056" i="7" s="1" a="1"/>
  <c r="O2056" i="7" s="1"/>
  <c r="L2056" i="7"/>
  <c r="M2056" i="7" s="1" a="1"/>
  <c r="M2056" i="7" s="1"/>
  <c r="J2056" i="7"/>
  <c r="K2056" i="7" s="1" a="1"/>
  <c r="K2056" i="7" s="1"/>
  <c r="H2056" i="7"/>
  <c r="I2056" i="7" s="1" a="1"/>
  <c r="I2056" i="7" s="1"/>
  <c r="F2056" i="7"/>
  <c r="G2056" i="7" s="1" a="1"/>
  <c r="G2056" i="7" s="1"/>
  <c r="D2056" i="7"/>
  <c r="E2056" i="7" s="1" a="1"/>
  <c r="E2056" i="7" s="1"/>
  <c r="B2056" i="7"/>
  <c r="C2056" i="7" s="1" a="1"/>
  <c r="C2056" i="7" s="1"/>
  <c r="N2055" i="7"/>
  <c r="O2055" i="7" s="1" a="1"/>
  <c r="O2055" i="7" s="1"/>
  <c r="L2055" i="7"/>
  <c r="M2055" i="7" s="1" a="1"/>
  <c r="M2055" i="7" s="1"/>
  <c r="J2055" i="7"/>
  <c r="K2055" i="7" s="1" a="1"/>
  <c r="K2055" i="7" s="1"/>
  <c r="H2055" i="7"/>
  <c r="I2055" i="7" s="1" a="1"/>
  <c r="I2055" i="7" s="1"/>
  <c r="F2055" i="7"/>
  <c r="G2055" i="7" s="1" a="1"/>
  <c r="G2055" i="7" s="1"/>
  <c r="D2055" i="7"/>
  <c r="E2055" i="7" s="1" a="1"/>
  <c r="E2055" i="7" s="1"/>
  <c r="B2055" i="7"/>
  <c r="C2055" i="7" s="1" a="1"/>
  <c r="C2055" i="7" s="1"/>
  <c r="N2054" i="7"/>
  <c r="O2054" i="7" s="1" a="1"/>
  <c r="O2054" i="7" s="1"/>
  <c r="L2054" i="7"/>
  <c r="M2054" i="7" s="1" a="1"/>
  <c r="M2054" i="7" s="1"/>
  <c r="J2054" i="7"/>
  <c r="K2054" i="7" s="1" a="1"/>
  <c r="K2054" i="7" s="1"/>
  <c r="H2054" i="7"/>
  <c r="I2054" i="7" s="1" a="1"/>
  <c r="I2054" i="7" s="1"/>
  <c r="F2054" i="7"/>
  <c r="G2054" i="7" s="1" a="1"/>
  <c r="G2054" i="7" s="1"/>
  <c r="D2054" i="7"/>
  <c r="E2054" i="7" s="1" a="1"/>
  <c r="E2054" i="7" s="1"/>
  <c r="B2054" i="7"/>
  <c r="C2054" i="7" s="1" a="1"/>
  <c r="C2054" i="7" s="1"/>
  <c r="N2053" i="7"/>
  <c r="O2053" i="7" s="1" a="1"/>
  <c r="O2053" i="7" s="1"/>
  <c r="L2053" i="7"/>
  <c r="M2053" i="7" s="1" a="1"/>
  <c r="M2053" i="7" s="1"/>
  <c r="J2053" i="7"/>
  <c r="K2053" i="7" s="1" a="1"/>
  <c r="K2053" i="7" s="1"/>
  <c r="H2053" i="7"/>
  <c r="I2053" i="7" s="1" a="1"/>
  <c r="I2053" i="7" s="1"/>
  <c r="F2053" i="7"/>
  <c r="G2053" i="7" s="1" a="1"/>
  <c r="G2053" i="7" s="1"/>
  <c r="D2053" i="7"/>
  <c r="E2053" i="7" s="1" a="1"/>
  <c r="E2053" i="7" s="1"/>
  <c r="B2053" i="7"/>
  <c r="C2053" i="7" s="1" a="1"/>
  <c r="C2053" i="7" s="1"/>
  <c r="N2052" i="7"/>
  <c r="O2052" i="7" s="1" a="1"/>
  <c r="O2052" i="7" s="1"/>
  <c r="L2052" i="7"/>
  <c r="M2052" i="7" s="1" a="1"/>
  <c r="M2052" i="7" s="1"/>
  <c r="J2052" i="7"/>
  <c r="K2052" i="7" s="1" a="1"/>
  <c r="K2052" i="7" s="1"/>
  <c r="H2052" i="7"/>
  <c r="I2052" i="7" s="1" a="1"/>
  <c r="I2052" i="7" s="1"/>
  <c r="F2052" i="7"/>
  <c r="G2052" i="7" s="1" a="1"/>
  <c r="G2052" i="7" s="1"/>
  <c r="D2052" i="7"/>
  <c r="E2052" i="7" s="1" a="1"/>
  <c r="E2052" i="7" s="1"/>
  <c r="B2052" i="7"/>
  <c r="C2052" i="7" s="1" a="1"/>
  <c r="C2052" i="7" s="1"/>
  <c r="N2051" i="7"/>
  <c r="O2051" i="7" s="1" a="1"/>
  <c r="O2051" i="7" s="1"/>
  <c r="L2051" i="7"/>
  <c r="M2051" i="7" s="1" a="1"/>
  <c r="M2051" i="7" s="1"/>
  <c r="J2051" i="7"/>
  <c r="K2051" i="7" s="1" a="1"/>
  <c r="K2051" i="7" s="1"/>
  <c r="H2051" i="7"/>
  <c r="I2051" i="7" s="1" a="1"/>
  <c r="I2051" i="7" s="1"/>
  <c r="F2051" i="7"/>
  <c r="G2051" i="7" s="1" a="1"/>
  <c r="G2051" i="7" s="1"/>
  <c r="D2051" i="7"/>
  <c r="E2051" i="7" s="1" a="1"/>
  <c r="E2051" i="7" s="1"/>
  <c r="B2051" i="7"/>
  <c r="C2051" i="7" s="1" a="1"/>
  <c r="C2051" i="7" s="1"/>
  <c r="N2050" i="7"/>
  <c r="O2050" i="7" s="1" a="1"/>
  <c r="O2050" i="7" s="1"/>
  <c r="L2050" i="7"/>
  <c r="M2050" i="7" s="1" a="1"/>
  <c r="M2050" i="7" s="1"/>
  <c r="J2050" i="7"/>
  <c r="K2050" i="7" s="1" a="1"/>
  <c r="K2050" i="7" s="1"/>
  <c r="H2050" i="7"/>
  <c r="I2050" i="7" s="1" a="1"/>
  <c r="I2050" i="7" s="1"/>
  <c r="F2050" i="7"/>
  <c r="G2050" i="7" s="1" a="1"/>
  <c r="G2050" i="7" s="1"/>
  <c r="D2050" i="7"/>
  <c r="E2050" i="7" s="1" a="1"/>
  <c r="E2050" i="7" s="1"/>
  <c r="B2050" i="7"/>
  <c r="C2050" i="7" s="1" a="1"/>
  <c r="C2050" i="7" s="1"/>
  <c r="N2049" i="7"/>
  <c r="O2049" i="7" s="1" a="1"/>
  <c r="O2049" i="7" s="1"/>
  <c r="L2049" i="7"/>
  <c r="M2049" i="7" s="1" a="1"/>
  <c r="M2049" i="7" s="1"/>
  <c r="J2049" i="7"/>
  <c r="K2049" i="7" s="1" a="1"/>
  <c r="K2049" i="7" s="1"/>
  <c r="H2049" i="7"/>
  <c r="I2049" i="7" s="1" a="1"/>
  <c r="I2049" i="7" s="1"/>
  <c r="F2049" i="7"/>
  <c r="G2049" i="7" s="1" a="1"/>
  <c r="G2049" i="7" s="1"/>
  <c r="D2049" i="7"/>
  <c r="E2049" i="7" s="1" a="1"/>
  <c r="E2049" i="7" s="1"/>
  <c r="B2049" i="7"/>
  <c r="C2049" i="7" s="1" a="1"/>
  <c r="C2049" i="7" s="1"/>
  <c r="N2048" i="7"/>
  <c r="O2048" i="7" s="1" a="1"/>
  <c r="O2048" i="7" s="1"/>
  <c r="L2048" i="7"/>
  <c r="M2048" i="7" s="1" a="1"/>
  <c r="M2048" i="7" s="1"/>
  <c r="J2048" i="7"/>
  <c r="K2048" i="7" s="1" a="1"/>
  <c r="K2048" i="7" s="1"/>
  <c r="H2048" i="7"/>
  <c r="I2048" i="7" s="1" a="1"/>
  <c r="I2048" i="7" s="1"/>
  <c r="F2048" i="7"/>
  <c r="G2048" i="7" s="1" a="1"/>
  <c r="G2048" i="7" s="1"/>
  <c r="D2048" i="7"/>
  <c r="E2048" i="7" s="1" a="1"/>
  <c r="E2048" i="7" s="1"/>
  <c r="B2048" i="7"/>
  <c r="C2048" i="7" s="1" a="1"/>
  <c r="C2048" i="7" s="1"/>
  <c r="N2047" i="7"/>
  <c r="O2047" i="7" s="1" a="1"/>
  <c r="O2047" i="7" s="1"/>
  <c r="L2047" i="7"/>
  <c r="M2047" i="7" s="1" a="1"/>
  <c r="M2047" i="7" s="1"/>
  <c r="J2047" i="7"/>
  <c r="K2047" i="7" s="1" a="1"/>
  <c r="K2047" i="7" s="1"/>
  <c r="H2047" i="7"/>
  <c r="I2047" i="7" s="1" a="1"/>
  <c r="I2047" i="7" s="1"/>
  <c r="F2047" i="7"/>
  <c r="G2047" i="7" s="1" a="1"/>
  <c r="G2047" i="7" s="1"/>
  <c r="D2047" i="7"/>
  <c r="E2047" i="7" s="1" a="1"/>
  <c r="E2047" i="7" s="1"/>
  <c r="B2047" i="7"/>
  <c r="C2047" i="7" s="1" a="1"/>
  <c r="C2047" i="7" s="1"/>
  <c r="N2046" i="7"/>
  <c r="O2046" i="7" s="1" a="1"/>
  <c r="O2046" i="7" s="1"/>
  <c r="L2046" i="7"/>
  <c r="M2046" i="7" s="1" a="1"/>
  <c r="M2046" i="7" s="1"/>
  <c r="J2046" i="7"/>
  <c r="K2046" i="7" s="1" a="1"/>
  <c r="K2046" i="7" s="1"/>
  <c r="H2046" i="7"/>
  <c r="I2046" i="7" s="1" a="1"/>
  <c r="I2046" i="7" s="1"/>
  <c r="F2046" i="7"/>
  <c r="G2046" i="7" s="1" a="1"/>
  <c r="G2046" i="7" s="1"/>
  <c r="D2046" i="7"/>
  <c r="E2046" i="7" s="1" a="1"/>
  <c r="E2046" i="7" s="1"/>
  <c r="B2046" i="7"/>
  <c r="C2046" i="7" s="1" a="1"/>
  <c r="C2046" i="7" s="1"/>
  <c r="N2045" i="7"/>
  <c r="O2045" i="7" s="1" a="1"/>
  <c r="O2045" i="7" s="1"/>
  <c r="L2045" i="7"/>
  <c r="M2045" i="7" s="1" a="1"/>
  <c r="M2045" i="7" s="1"/>
  <c r="J2045" i="7"/>
  <c r="K2045" i="7" s="1" a="1"/>
  <c r="K2045" i="7" s="1"/>
  <c r="H2045" i="7"/>
  <c r="I2045" i="7" s="1" a="1"/>
  <c r="I2045" i="7" s="1"/>
  <c r="F2045" i="7"/>
  <c r="G2045" i="7" s="1" a="1"/>
  <c r="G2045" i="7" s="1"/>
  <c r="D2045" i="7"/>
  <c r="E2045" i="7" s="1" a="1"/>
  <c r="E2045" i="7" s="1"/>
  <c r="B2045" i="7"/>
  <c r="C2045" i="7" s="1" a="1"/>
  <c r="C2045" i="7" s="1"/>
  <c r="N2044" i="7"/>
  <c r="O2044" i="7" s="1" a="1"/>
  <c r="O2044" i="7" s="1"/>
  <c r="L2044" i="7"/>
  <c r="M2044" i="7" s="1" a="1"/>
  <c r="M2044" i="7" s="1"/>
  <c r="J2044" i="7"/>
  <c r="K2044" i="7" s="1" a="1"/>
  <c r="K2044" i="7" s="1"/>
  <c r="H2044" i="7"/>
  <c r="I2044" i="7" s="1" a="1"/>
  <c r="I2044" i="7" s="1"/>
  <c r="F2044" i="7"/>
  <c r="G2044" i="7" s="1" a="1"/>
  <c r="G2044" i="7" s="1"/>
  <c r="D2044" i="7"/>
  <c r="E2044" i="7" s="1" a="1"/>
  <c r="E2044" i="7" s="1"/>
  <c r="B2044" i="7"/>
  <c r="C2044" i="7" s="1" a="1"/>
  <c r="C2044" i="7" s="1"/>
  <c r="N2043" i="7"/>
  <c r="O2043" i="7" s="1" a="1"/>
  <c r="O2043" i="7" s="1"/>
  <c r="L2043" i="7"/>
  <c r="M2043" i="7" s="1" a="1"/>
  <c r="M2043" i="7" s="1"/>
  <c r="J2043" i="7"/>
  <c r="K2043" i="7" s="1" a="1"/>
  <c r="K2043" i="7" s="1"/>
  <c r="H2043" i="7"/>
  <c r="I2043" i="7" s="1" a="1"/>
  <c r="I2043" i="7" s="1"/>
  <c r="F2043" i="7"/>
  <c r="G2043" i="7" s="1" a="1"/>
  <c r="G2043" i="7" s="1"/>
  <c r="D2043" i="7"/>
  <c r="E2043" i="7" s="1" a="1"/>
  <c r="E2043" i="7" s="1"/>
  <c r="B2043" i="7"/>
  <c r="C2043" i="7" s="1" a="1"/>
  <c r="C2043" i="7" s="1"/>
  <c r="N2042" i="7"/>
  <c r="O2042" i="7" s="1" a="1"/>
  <c r="O2042" i="7" s="1"/>
  <c r="L2042" i="7"/>
  <c r="M2042" i="7" s="1" a="1"/>
  <c r="M2042" i="7" s="1"/>
  <c r="J2042" i="7"/>
  <c r="K2042" i="7" s="1" a="1"/>
  <c r="K2042" i="7" s="1"/>
  <c r="H2042" i="7"/>
  <c r="I2042" i="7" s="1" a="1"/>
  <c r="I2042" i="7" s="1"/>
  <c r="F2042" i="7"/>
  <c r="G2042" i="7" s="1" a="1"/>
  <c r="G2042" i="7" s="1"/>
  <c r="D2042" i="7"/>
  <c r="E2042" i="7" s="1" a="1"/>
  <c r="E2042" i="7" s="1"/>
  <c r="B2042" i="7"/>
  <c r="C2042" i="7" s="1" a="1"/>
  <c r="C2042" i="7" s="1"/>
  <c r="N2041" i="7"/>
  <c r="O2041" i="7" s="1" a="1"/>
  <c r="O2041" i="7" s="1"/>
  <c r="L2041" i="7"/>
  <c r="M2041" i="7" s="1" a="1"/>
  <c r="M2041" i="7" s="1"/>
  <c r="J2041" i="7"/>
  <c r="K2041" i="7" s="1" a="1"/>
  <c r="K2041" i="7" s="1"/>
  <c r="H2041" i="7"/>
  <c r="I2041" i="7" s="1" a="1"/>
  <c r="I2041" i="7" s="1"/>
  <c r="F2041" i="7"/>
  <c r="G2041" i="7" s="1" a="1"/>
  <c r="G2041" i="7" s="1"/>
  <c r="D2041" i="7"/>
  <c r="E2041" i="7" s="1" a="1"/>
  <c r="E2041" i="7" s="1"/>
  <c r="B2041" i="7"/>
  <c r="C2041" i="7" s="1" a="1"/>
  <c r="C2041" i="7" s="1"/>
  <c r="N2040" i="7"/>
  <c r="O2040" i="7" s="1" a="1"/>
  <c r="O2040" i="7" s="1"/>
  <c r="L2040" i="7"/>
  <c r="M2040" i="7" s="1" a="1"/>
  <c r="M2040" i="7" s="1"/>
  <c r="J2040" i="7"/>
  <c r="K2040" i="7" s="1" a="1"/>
  <c r="K2040" i="7" s="1"/>
  <c r="H2040" i="7"/>
  <c r="I2040" i="7" s="1" a="1"/>
  <c r="I2040" i="7" s="1"/>
  <c r="F2040" i="7"/>
  <c r="G2040" i="7" s="1" a="1"/>
  <c r="G2040" i="7" s="1"/>
  <c r="D2040" i="7"/>
  <c r="E2040" i="7" s="1" a="1"/>
  <c r="E2040" i="7" s="1"/>
  <c r="B2040" i="7"/>
  <c r="C2040" i="7" s="1" a="1"/>
  <c r="C2040" i="7" s="1"/>
  <c r="N2039" i="7"/>
  <c r="O2039" i="7" s="1" a="1"/>
  <c r="O2039" i="7" s="1"/>
  <c r="L2039" i="7"/>
  <c r="M2039" i="7" s="1" a="1"/>
  <c r="M2039" i="7" s="1"/>
  <c r="J2039" i="7"/>
  <c r="K2039" i="7" s="1" a="1"/>
  <c r="K2039" i="7" s="1"/>
  <c r="H2039" i="7"/>
  <c r="I2039" i="7" s="1" a="1"/>
  <c r="I2039" i="7" s="1"/>
  <c r="F2039" i="7"/>
  <c r="G2039" i="7" s="1" a="1"/>
  <c r="G2039" i="7" s="1"/>
  <c r="D2039" i="7"/>
  <c r="E2039" i="7" s="1" a="1"/>
  <c r="E2039" i="7" s="1"/>
  <c r="B2039" i="7"/>
  <c r="C2039" i="7" s="1" a="1"/>
  <c r="C2039" i="7" s="1"/>
  <c r="N2038" i="7"/>
  <c r="O2038" i="7" s="1" a="1"/>
  <c r="O2038" i="7" s="1"/>
  <c r="L2038" i="7"/>
  <c r="M2038" i="7" s="1" a="1"/>
  <c r="M2038" i="7" s="1"/>
  <c r="J2038" i="7"/>
  <c r="K2038" i="7" s="1" a="1"/>
  <c r="K2038" i="7" s="1"/>
  <c r="H2038" i="7"/>
  <c r="I2038" i="7" s="1" a="1"/>
  <c r="I2038" i="7" s="1"/>
  <c r="F2038" i="7"/>
  <c r="G2038" i="7" s="1" a="1"/>
  <c r="G2038" i="7" s="1"/>
  <c r="D2038" i="7"/>
  <c r="E2038" i="7" s="1" a="1"/>
  <c r="E2038" i="7" s="1"/>
  <c r="B2038" i="7"/>
  <c r="C2038" i="7" s="1" a="1"/>
  <c r="C2038" i="7" s="1"/>
  <c r="N2037" i="7"/>
  <c r="O2037" i="7" s="1" a="1"/>
  <c r="O2037" i="7" s="1"/>
  <c r="L2037" i="7"/>
  <c r="M2037" i="7" s="1" a="1"/>
  <c r="M2037" i="7" s="1"/>
  <c r="J2037" i="7"/>
  <c r="K2037" i="7" s="1" a="1"/>
  <c r="K2037" i="7" s="1"/>
  <c r="H2037" i="7"/>
  <c r="I2037" i="7" s="1" a="1"/>
  <c r="I2037" i="7" s="1"/>
  <c r="F2037" i="7"/>
  <c r="G2037" i="7" s="1" a="1"/>
  <c r="G2037" i="7" s="1"/>
  <c r="D2037" i="7"/>
  <c r="E2037" i="7" s="1" a="1"/>
  <c r="E2037" i="7" s="1"/>
  <c r="B2037" i="7"/>
  <c r="C2037" i="7" s="1" a="1"/>
  <c r="C2037" i="7" s="1"/>
  <c r="N2036" i="7"/>
  <c r="O2036" i="7" s="1" a="1"/>
  <c r="O2036" i="7" s="1"/>
  <c r="L2036" i="7"/>
  <c r="M2036" i="7" s="1" a="1"/>
  <c r="M2036" i="7" s="1"/>
  <c r="J2036" i="7"/>
  <c r="K2036" i="7" s="1" a="1"/>
  <c r="K2036" i="7" s="1"/>
  <c r="H2036" i="7"/>
  <c r="I2036" i="7" s="1" a="1"/>
  <c r="I2036" i="7" s="1"/>
  <c r="F2036" i="7"/>
  <c r="G2036" i="7" s="1" a="1"/>
  <c r="G2036" i="7" s="1"/>
  <c r="D2036" i="7"/>
  <c r="E2036" i="7" s="1" a="1"/>
  <c r="E2036" i="7" s="1"/>
  <c r="B2036" i="7"/>
  <c r="C2036" i="7" s="1" a="1"/>
  <c r="C2036" i="7" s="1"/>
  <c r="N2035" i="7"/>
  <c r="O2035" i="7" s="1" a="1"/>
  <c r="O2035" i="7" s="1"/>
  <c r="L2035" i="7"/>
  <c r="M2035" i="7" s="1" a="1"/>
  <c r="M2035" i="7" s="1"/>
  <c r="J2035" i="7"/>
  <c r="K2035" i="7" s="1" a="1"/>
  <c r="K2035" i="7" s="1"/>
  <c r="H2035" i="7"/>
  <c r="I2035" i="7" s="1" a="1"/>
  <c r="I2035" i="7" s="1"/>
  <c r="F2035" i="7"/>
  <c r="G2035" i="7" s="1" a="1"/>
  <c r="G2035" i="7" s="1"/>
  <c r="D2035" i="7"/>
  <c r="E2035" i="7" s="1" a="1"/>
  <c r="E2035" i="7" s="1"/>
  <c r="B2035" i="7"/>
  <c r="C2035" i="7" s="1" a="1"/>
  <c r="C2035" i="7" s="1"/>
  <c r="N2034" i="7"/>
  <c r="O2034" i="7" s="1" a="1"/>
  <c r="O2034" i="7" s="1"/>
  <c r="L2034" i="7"/>
  <c r="M2034" i="7" s="1" a="1"/>
  <c r="M2034" i="7" s="1"/>
  <c r="J2034" i="7"/>
  <c r="K2034" i="7" s="1" a="1"/>
  <c r="K2034" i="7" s="1"/>
  <c r="H2034" i="7"/>
  <c r="I2034" i="7" s="1" a="1"/>
  <c r="I2034" i="7" s="1"/>
  <c r="F2034" i="7"/>
  <c r="G2034" i="7" s="1" a="1"/>
  <c r="G2034" i="7" s="1"/>
  <c r="D2034" i="7"/>
  <c r="E2034" i="7" s="1" a="1"/>
  <c r="E2034" i="7" s="1"/>
  <c r="B2034" i="7"/>
  <c r="C2034" i="7" s="1" a="1"/>
  <c r="C2034" i="7" s="1"/>
  <c r="N2033" i="7"/>
  <c r="O2033" i="7" s="1" a="1"/>
  <c r="O2033" i="7" s="1"/>
  <c r="L2033" i="7"/>
  <c r="M2033" i="7" s="1" a="1"/>
  <c r="M2033" i="7" s="1"/>
  <c r="J2033" i="7"/>
  <c r="K2033" i="7" s="1" a="1"/>
  <c r="K2033" i="7" s="1"/>
  <c r="H2033" i="7"/>
  <c r="I2033" i="7" s="1" a="1"/>
  <c r="I2033" i="7" s="1"/>
  <c r="F2033" i="7"/>
  <c r="G2033" i="7" s="1" a="1"/>
  <c r="G2033" i="7" s="1"/>
  <c r="D2033" i="7"/>
  <c r="E2033" i="7" s="1" a="1"/>
  <c r="E2033" i="7" s="1"/>
  <c r="B2033" i="7"/>
  <c r="C2033" i="7" s="1" a="1"/>
  <c r="C2033" i="7" s="1"/>
  <c r="N2032" i="7"/>
  <c r="O2032" i="7" s="1" a="1"/>
  <c r="O2032" i="7" s="1"/>
  <c r="L2032" i="7"/>
  <c r="M2032" i="7" s="1" a="1"/>
  <c r="M2032" i="7" s="1"/>
  <c r="J2032" i="7"/>
  <c r="K2032" i="7" s="1" a="1"/>
  <c r="K2032" i="7" s="1"/>
  <c r="H2032" i="7"/>
  <c r="I2032" i="7" s="1" a="1"/>
  <c r="I2032" i="7" s="1"/>
  <c r="F2032" i="7"/>
  <c r="G2032" i="7" s="1" a="1"/>
  <c r="G2032" i="7" s="1"/>
  <c r="D2032" i="7"/>
  <c r="E2032" i="7" s="1" a="1"/>
  <c r="E2032" i="7" s="1"/>
  <c r="B2032" i="7"/>
  <c r="C2032" i="7" s="1" a="1"/>
  <c r="C2032" i="7" s="1"/>
  <c r="N2031" i="7"/>
  <c r="O2031" i="7" s="1" a="1"/>
  <c r="O2031" i="7" s="1"/>
  <c r="L2031" i="7"/>
  <c r="M2031" i="7" s="1" a="1"/>
  <c r="M2031" i="7" s="1"/>
  <c r="J2031" i="7"/>
  <c r="K2031" i="7" s="1" a="1"/>
  <c r="K2031" i="7" s="1"/>
  <c r="H2031" i="7"/>
  <c r="I2031" i="7" s="1" a="1"/>
  <c r="I2031" i="7" s="1"/>
  <c r="F2031" i="7"/>
  <c r="G2031" i="7" s="1" a="1"/>
  <c r="G2031" i="7" s="1"/>
  <c r="D2031" i="7"/>
  <c r="E2031" i="7" s="1" a="1"/>
  <c r="E2031" i="7" s="1"/>
  <c r="B2031" i="7"/>
  <c r="C2031" i="7" s="1" a="1"/>
  <c r="C2031" i="7" s="1"/>
  <c r="N2030" i="7"/>
  <c r="O2030" i="7" s="1" a="1"/>
  <c r="O2030" i="7" s="1"/>
  <c r="L2030" i="7"/>
  <c r="M2030" i="7" s="1" a="1"/>
  <c r="M2030" i="7" s="1"/>
  <c r="J2030" i="7"/>
  <c r="K2030" i="7" s="1" a="1"/>
  <c r="K2030" i="7" s="1"/>
  <c r="H2030" i="7"/>
  <c r="I2030" i="7" s="1" a="1"/>
  <c r="I2030" i="7" s="1"/>
  <c r="F2030" i="7"/>
  <c r="G2030" i="7" s="1" a="1"/>
  <c r="G2030" i="7" s="1"/>
  <c r="D2030" i="7"/>
  <c r="E2030" i="7" s="1" a="1"/>
  <c r="E2030" i="7" s="1"/>
  <c r="B2030" i="7"/>
  <c r="C2030" i="7" s="1" a="1"/>
  <c r="C2030" i="7" s="1"/>
  <c r="N2029" i="7"/>
  <c r="O2029" i="7" s="1" a="1"/>
  <c r="O2029" i="7" s="1"/>
  <c r="L2029" i="7"/>
  <c r="M2029" i="7" s="1" a="1"/>
  <c r="M2029" i="7" s="1"/>
  <c r="J2029" i="7"/>
  <c r="K2029" i="7" s="1" a="1"/>
  <c r="K2029" i="7" s="1"/>
  <c r="H2029" i="7"/>
  <c r="I2029" i="7" s="1" a="1"/>
  <c r="I2029" i="7" s="1"/>
  <c r="F2029" i="7"/>
  <c r="G2029" i="7" s="1" a="1"/>
  <c r="G2029" i="7" s="1"/>
  <c r="D2029" i="7"/>
  <c r="E2029" i="7" s="1" a="1"/>
  <c r="E2029" i="7" s="1"/>
  <c r="B2029" i="7"/>
  <c r="C2029" i="7" s="1" a="1"/>
  <c r="C2029" i="7" s="1"/>
  <c r="N2028" i="7"/>
  <c r="O2028" i="7" s="1" a="1"/>
  <c r="O2028" i="7" s="1"/>
  <c r="L2028" i="7"/>
  <c r="M2028" i="7" s="1" a="1"/>
  <c r="M2028" i="7" s="1"/>
  <c r="J2028" i="7"/>
  <c r="K2028" i="7" s="1" a="1"/>
  <c r="K2028" i="7" s="1"/>
  <c r="H2028" i="7"/>
  <c r="I2028" i="7" s="1" a="1"/>
  <c r="I2028" i="7" s="1"/>
  <c r="F2028" i="7"/>
  <c r="G2028" i="7" s="1" a="1"/>
  <c r="G2028" i="7" s="1"/>
  <c r="D2028" i="7"/>
  <c r="E2028" i="7" s="1" a="1"/>
  <c r="E2028" i="7" s="1"/>
  <c r="B2028" i="7"/>
  <c r="C2028" i="7" s="1" a="1"/>
  <c r="C2028" i="7" s="1"/>
  <c r="N2027" i="7"/>
  <c r="O2027" i="7" s="1" a="1"/>
  <c r="O2027" i="7" s="1"/>
  <c r="L2027" i="7"/>
  <c r="M2027" i="7" s="1" a="1"/>
  <c r="M2027" i="7" s="1"/>
  <c r="J2027" i="7"/>
  <c r="K2027" i="7" s="1" a="1"/>
  <c r="K2027" i="7" s="1"/>
  <c r="H2027" i="7"/>
  <c r="I2027" i="7" s="1" a="1"/>
  <c r="I2027" i="7" s="1"/>
  <c r="F2027" i="7"/>
  <c r="G2027" i="7" s="1" a="1"/>
  <c r="G2027" i="7" s="1"/>
  <c r="D2027" i="7"/>
  <c r="E2027" i="7" s="1" a="1"/>
  <c r="E2027" i="7" s="1"/>
  <c r="B2027" i="7"/>
  <c r="C2027" i="7" s="1" a="1"/>
  <c r="C2027" i="7" s="1"/>
  <c r="N2026" i="7"/>
  <c r="O2026" i="7" s="1" a="1"/>
  <c r="O2026" i="7" s="1"/>
  <c r="L2026" i="7"/>
  <c r="M2026" i="7" s="1" a="1"/>
  <c r="M2026" i="7" s="1"/>
  <c r="J2026" i="7"/>
  <c r="K2026" i="7" s="1" a="1"/>
  <c r="K2026" i="7" s="1"/>
  <c r="H2026" i="7"/>
  <c r="I2026" i="7" s="1" a="1"/>
  <c r="I2026" i="7" s="1"/>
  <c r="F2026" i="7"/>
  <c r="G2026" i="7" s="1" a="1"/>
  <c r="G2026" i="7" s="1"/>
  <c r="D2026" i="7"/>
  <c r="E2026" i="7" s="1" a="1"/>
  <c r="E2026" i="7" s="1"/>
  <c r="B2026" i="7"/>
  <c r="C2026" i="7" s="1" a="1"/>
  <c r="C2026" i="7" s="1"/>
  <c r="N2025" i="7"/>
  <c r="O2025" i="7" s="1" a="1"/>
  <c r="O2025" i="7" s="1"/>
  <c r="L2025" i="7"/>
  <c r="M2025" i="7" s="1" a="1"/>
  <c r="M2025" i="7" s="1"/>
  <c r="J2025" i="7"/>
  <c r="K2025" i="7" s="1" a="1"/>
  <c r="K2025" i="7" s="1"/>
  <c r="H2025" i="7"/>
  <c r="I2025" i="7" s="1" a="1"/>
  <c r="I2025" i="7" s="1"/>
  <c r="F2025" i="7"/>
  <c r="G2025" i="7" s="1" a="1"/>
  <c r="G2025" i="7" s="1"/>
  <c r="D2025" i="7"/>
  <c r="E2025" i="7" s="1" a="1"/>
  <c r="E2025" i="7" s="1"/>
  <c r="B2025" i="7"/>
  <c r="C2025" i="7" s="1" a="1"/>
  <c r="C2025" i="7" s="1"/>
  <c r="N2024" i="7"/>
  <c r="O2024" i="7" s="1" a="1"/>
  <c r="O2024" i="7" s="1"/>
  <c r="L2024" i="7"/>
  <c r="M2024" i="7" s="1" a="1"/>
  <c r="M2024" i="7" s="1"/>
  <c r="J2024" i="7"/>
  <c r="K2024" i="7" s="1" a="1"/>
  <c r="K2024" i="7" s="1"/>
  <c r="H2024" i="7"/>
  <c r="I2024" i="7" s="1" a="1"/>
  <c r="I2024" i="7" s="1"/>
  <c r="F2024" i="7"/>
  <c r="G2024" i="7" s="1" a="1"/>
  <c r="G2024" i="7" s="1"/>
  <c r="D2024" i="7"/>
  <c r="E2024" i="7" s="1" a="1"/>
  <c r="E2024" i="7" s="1"/>
  <c r="B2024" i="7"/>
  <c r="C2024" i="7" s="1" a="1"/>
  <c r="C2024" i="7" s="1"/>
  <c r="N2023" i="7"/>
  <c r="O2023" i="7" s="1" a="1"/>
  <c r="O2023" i="7" s="1"/>
  <c r="L2023" i="7"/>
  <c r="M2023" i="7" s="1" a="1"/>
  <c r="M2023" i="7" s="1"/>
  <c r="J2023" i="7"/>
  <c r="K2023" i="7" s="1" a="1"/>
  <c r="K2023" i="7" s="1"/>
  <c r="H2023" i="7"/>
  <c r="I2023" i="7" s="1" a="1"/>
  <c r="I2023" i="7" s="1"/>
  <c r="F2023" i="7"/>
  <c r="G2023" i="7" s="1" a="1"/>
  <c r="G2023" i="7" s="1"/>
  <c r="D2023" i="7"/>
  <c r="E2023" i="7" s="1" a="1"/>
  <c r="E2023" i="7" s="1"/>
  <c r="B2023" i="7"/>
  <c r="C2023" i="7" s="1" a="1"/>
  <c r="C2023" i="7" s="1"/>
  <c r="N2022" i="7"/>
  <c r="O2022" i="7" s="1" a="1"/>
  <c r="O2022" i="7" s="1"/>
  <c r="L2022" i="7"/>
  <c r="M2022" i="7" s="1" a="1"/>
  <c r="M2022" i="7" s="1"/>
  <c r="J2022" i="7"/>
  <c r="K2022" i="7" s="1" a="1"/>
  <c r="K2022" i="7" s="1"/>
  <c r="H2022" i="7"/>
  <c r="I2022" i="7" s="1" a="1"/>
  <c r="I2022" i="7" s="1"/>
  <c r="F2022" i="7"/>
  <c r="G2022" i="7" s="1" a="1"/>
  <c r="G2022" i="7" s="1"/>
  <c r="D2022" i="7"/>
  <c r="E2022" i="7" s="1" a="1"/>
  <c r="E2022" i="7" s="1"/>
  <c r="B2022" i="7"/>
  <c r="C2022" i="7" s="1" a="1"/>
  <c r="C2022" i="7" s="1"/>
  <c r="N2021" i="7"/>
  <c r="O2021" i="7" s="1" a="1"/>
  <c r="O2021" i="7" s="1"/>
  <c r="L2021" i="7"/>
  <c r="M2021" i="7" s="1" a="1"/>
  <c r="M2021" i="7" s="1"/>
  <c r="J2021" i="7"/>
  <c r="K2021" i="7" s="1" a="1"/>
  <c r="K2021" i="7" s="1"/>
  <c r="H2021" i="7"/>
  <c r="I2021" i="7" s="1" a="1"/>
  <c r="I2021" i="7" s="1"/>
  <c r="F2021" i="7"/>
  <c r="G2021" i="7" s="1" a="1"/>
  <c r="G2021" i="7" s="1"/>
  <c r="D2021" i="7"/>
  <c r="E2021" i="7" s="1" a="1"/>
  <c r="E2021" i="7" s="1"/>
  <c r="B2021" i="7"/>
  <c r="C2021" i="7" s="1" a="1"/>
  <c r="C2021" i="7" s="1"/>
  <c r="N2020" i="7"/>
  <c r="O2020" i="7" s="1" a="1"/>
  <c r="O2020" i="7" s="1"/>
  <c r="L2020" i="7"/>
  <c r="M2020" i="7" s="1" a="1"/>
  <c r="M2020" i="7" s="1"/>
  <c r="J2020" i="7"/>
  <c r="K2020" i="7" s="1" a="1"/>
  <c r="K2020" i="7" s="1"/>
  <c r="H2020" i="7"/>
  <c r="I2020" i="7" s="1" a="1"/>
  <c r="I2020" i="7" s="1"/>
  <c r="F2020" i="7"/>
  <c r="G2020" i="7" s="1" a="1"/>
  <c r="G2020" i="7" s="1"/>
  <c r="D2020" i="7"/>
  <c r="E2020" i="7" s="1" a="1"/>
  <c r="E2020" i="7" s="1"/>
  <c r="B2020" i="7"/>
  <c r="C2020" i="7" s="1" a="1"/>
  <c r="C2020" i="7" s="1"/>
  <c r="N2019" i="7"/>
  <c r="O2019" i="7" s="1" a="1"/>
  <c r="O2019" i="7" s="1"/>
  <c r="L2019" i="7"/>
  <c r="M2019" i="7" s="1" a="1"/>
  <c r="M2019" i="7" s="1"/>
  <c r="J2019" i="7"/>
  <c r="K2019" i="7" s="1" a="1"/>
  <c r="K2019" i="7" s="1"/>
  <c r="H2019" i="7"/>
  <c r="I2019" i="7" s="1" a="1"/>
  <c r="I2019" i="7" s="1"/>
  <c r="F2019" i="7"/>
  <c r="G2019" i="7" s="1" a="1"/>
  <c r="G2019" i="7" s="1"/>
  <c r="D2019" i="7"/>
  <c r="E2019" i="7" s="1" a="1"/>
  <c r="E2019" i="7" s="1"/>
  <c r="B2019" i="7"/>
  <c r="C2019" i="7" s="1" a="1"/>
  <c r="C2019" i="7" s="1"/>
  <c r="N2018" i="7"/>
  <c r="O2018" i="7" s="1" a="1"/>
  <c r="O2018" i="7" s="1"/>
  <c r="L2018" i="7"/>
  <c r="M2018" i="7" s="1" a="1"/>
  <c r="M2018" i="7" s="1"/>
  <c r="J2018" i="7"/>
  <c r="K2018" i="7" s="1" a="1"/>
  <c r="K2018" i="7" s="1"/>
  <c r="H2018" i="7"/>
  <c r="I2018" i="7" s="1" a="1"/>
  <c r="I2018" i="7" s="1"/>
  <c r="F2018" i="7"/>
  <c r="G2018" i="7" s="1" a="1"/>
  <c r="G2018" i="7" s="1"/>
  <c r="D2018" i="7"/>
  <c r="E2018" i="7" s="1" a="1"/>
  <c r="E2018" i="7" s="1"/>
  <c r="B2018" i="7"/>
  <c r="C2018" i="7" s="1" a="1"/>
  <c r="C2018" i="7" s="1"/>
  <c r="N2017" i="7"/>
  <c r="O2017" i="7" s="1" a="1"/>
  <c r="O2017" i="7" s="1"/>
  <c r="L2017" i="7"/>
  <c r="M2017" i="7" s="1" a="1"/>
  <c r="M2017" i="7" s="1"/>
  <c r="J2017" i="7"/>
  <c r="K2017" i="7" s="1" a="1"/>
  <c r="K2017" i="7" s="1"/>
  <c r="H2017" i="7"/>
  <c r="I2017" i="7" s="1" a="1"/>
  <c r="I2017" i="7" s="1"/>
  <c r="F2017" i="7"/>
  <c r="G2017" i="7" s="1" a="1"/>
  <c r="G2017" i="7" s="1"/>
  <c r="D2017" i="7"/>
  <c r="E2017" i="7" s="1" a="1"/>
  <c r="E2017" i="7" s="1"/>
  <c r="B2017" i="7"/>
  <c r="C2017" i="7" s="1" a="1"/>
  <c r="C2017" i="7" s="1"/>
  <c r="N2016" i="7"/>
  <c r="O2016" i="7" s="1" a="1"/>
  <c r="O2016" i="7" s="1"/>
  <c r="L2016" i="7"/>
  <c r="M2016" i="7" s="1" a="1"/>
  <c r="M2016" i="7" s="1"/>
  <c r="J2016" i="7"/>
  <c r="K2016" i="7" s="1" a="1"/>
  <c r="K2016" i="7" s="1"/>
  <c r="H2016" i="7"/>
  <c r="I2016" i="7" s="1" a="1"/>
  <c r="I2016" i="7" s="1"/>
  <c r="F2016" i="7"/>
  <c r="G2016" i="7" s="1" a="1"/>
  <c r="G2016" i="7" s="1"/>
  <c r="D2016" i="7"/>
  <c r="E2016" i="7" s="1" a="1"/>
  <c r="E2016" i="7" s="1"/>
  <c r="B2016" i="7"/>
  <c r="C2016" i="7" s="1" a="1"/>
  <c r="C2016" i="7" s="1"/>
  <c r="N2015" i="7"/>
  <c r="O2015" i="7" s="1" a="1"/>
  <c r="O2015" i="7" s="1"/>
  <c r="L2015" i="7"/>
  <c r="M2015" i="7" s="1" a="1"/>
  <c r="M2015" i="7" s="1"/>
  <c r="J2015" i="7"/>
  <c r="K2015" i="7" s="1" a="1"/>
  <c r="K2015" i="7" s="1"/>
  <c r="H2015" i="7"/>
  <c r="I2015" i="7" s="1" a="1"/>
  <c r="I2015" i="7" s="1"/>
  <c r="F2015" i="7"/>
  <c r="G2015" i="7" s="1" a="1"/>
  <c r="G2015" i="7" s="1"/>
  <c r="D2015" i="7"/>
  <c r="E2015" i="7" s="1" a="1"/>
  <c r="E2015" i="7" s="1"/>
  <c r="B2015" i="7"/>
  <c r="C2015" i="7" s="1" a="1"/>
  <c r="C2015" i="7" s="1"/>
  <c r="N2014" i="7"/>
  <c r="O2014" i="7" s="1" a="1"/>
  <c r="O2014" i="7" s="1"/>
  <c r="L2014" i="7"/>
  <c r="M2014" i="7" s="1" a="1"/>
  <c r="M2014" i="7" s="1"/>
  <c r="J2014" i="7"/>
  <c r="K2014" i="7" s="1" a="1"/>
  <c r="K2014" i="7" s="1"/>
  <c r="H2014" i="7"/>
  <c r="I2014" i="7" s="1" a="1"/>
  <c r="I2014" i="7" s="1"/>
  <c r="F2014" i="7"/>
  <c r="G2014" i="7" s="1" a="1"/>
  <c r="G2014" i="7" s="1"/>
  <c r="D2014" i="7"/>
  <c r="E2014" i="7" s="1" a="1"/>
  <c r="E2014" i="7" s="1"/>
  <c r="B2014" i="7"/>
  <c r="C2014" i="7" s="1" a="1"/>
  <c r="C2014" i="7" s="1"/>
  <c r="N2013" i="7"/>
  <c r="O2013" i="7" s="1" a="1"/>
  <c r="O2013" i="7" s="1"/>
  <c r="L2013" i="7"/>
  <c r="M2013" i="7" s="1" a="1"/>
  <c r="M2013" i="7" s="1"/>
  <c r="J2013" i="7"/>
  <c r="K2013" i="7" s="1" a="1"/>
  <c r="K2013" i="7" s="1"/>
  <c r="H2013" i="7"/>
  <c r="I2013" i="7" s="1" a="1"/>
  <c r="I2013" i="7" s="1"/>
  <c r="F2013" i="7"/>
  <c r="G2013" i="7" s="1" a="1"/>
  <c r="G2013" i="7" s="1"/>
  <c r="D2013" i="7"/>
  <c r="E2013" i="7" s="1" a="1"/>
  <c r="E2013" i="7" s="1"/>
  <c r="B2013" i="7"/>
  <c r="C2013" i="7" s="1" a="1"/>
  <c r="C2013" i="7" s="1"/>
  <c r="N2012" i="7"/>
  <c r="O2012" i="7" s="1" a="1"/>
  <c r="O2012" i="7" s="1"/>
  <c r="L2012" i="7"/>
  <c r="M2012" i="7" s="1" a="1"/>
  <c r="M2012" i="7" s="1"/>
  <c r="J2012" i="7"/>
  <c r="K2012" i="7" s="1" a="1"/>
  <c r="K2012" i="7" s="1"/>
  <c r="H2012" i="7"/>
  <c r="I2012" i="7" s="1" a="1"/>
  <c r="I2012" i="7" s="1"/>
  <c r="F2012" i="7"/>
  <c r="G2012" i="7" s="1" a="1"/>
  <c r="G2012" i="7" s="1"/>
  <c r="D2012" i="7"/>
  <c r="E2012" i="7" s="1" a="1"/>
  <c r="E2012" i="7" s="1"/>
  <c r="B2012" i="7"/>
  <c r="C2012" i="7" s="1" a="1"/>
  <c r="C2012" i="7" s="1"/>
  <c r="N2011" i="7"/>
  <c r="O2011" i="7" s="1" a="1"/>
  <c r="O2011" i="7" s="1"/>
  <c r="L2011" i="7"/>
  <c r="M2011" i="7" s="1" a="1"/>
  <c r="M2011" i="7" s="1"/>
  <c r="J2011" i="7"/>
  <c r="K2011" i="7" s="1" a="1"/>
  <c r="K2011" i="7" s="1"/>
  <c r="H2011" i="7"/>
  <c r="I2011" i="7" s="1" a="1"/>
  <c r="I2011" i="7" s="1"/>
  <c r="F2011" i="7"/>
  <c r="G2011" i="7" s="1" a="1"/>
  <c r="G2011" i="7" s="1"/>
  <c r="D2011" i="7"/>
  <c r="E2011" i="7" s="1" a="1"/>
  <c r="E2011" i="7" s="1"/>
  <c r="B2011" i="7"/>
  <c r="C2011" i="7" s="1" a="1"/>
  <c r="C2011" i="7" s="1"/>
  <c r="N2010" i="7"/>
  <c r="O2010" i="7" s="1" a="1"/>
  <c r="O2010" i="7" s="1"/>
  <c r="L2010" i="7"/>
  <c r="M2010" i="7" s="1" a="1"/>
  <c r="M2010" i="7" s="1"/>
  <c r="J2010" i="7"/>
  <c r="K2010" i="7" s="1" a="1"/>
  <c r="K2010" i="7" s="1"/>
  <c r="H2010" i="7"/>
  <c r="I2010" i="7" s="1" a="1"/>
  <c r="I2010" i="7" s="1"/>
  <c r="F2010" i="7"/>
  <c r="G2010" i="7" s="1" a="1"/>
  <c r="G2010" i="7" s="1"/>
  <c r="D2010" i="7"/>
  <c r="E2010" i="7" s="1" a="1"/>
  <c r="E2010" i="7" s="1"/>
  <c r="B2010" i="7"/>
  <c r="C2010" i="7" s="1" a="1"/>
  <c r="C2010" i="7" s="1"/>
  <c r="N2009" i="7"/>
  <c r="O2009" i="7" s="1" a="1"/>
  <c r="O2009" i="7" s="1"/>
  <c r="L2009" i="7"/>
  <c r="M2009" i="7" s="1" a="1"/>
  <c r="M2009" i="7" s="1"/>
  <c r="J2009" i="7"/>
  <c r="K2009" i="7" s="1" a="1"/>
  <c r="K2009" i="7" s="1"/>
  <c r="H2009" i="7"/>
  <c r="I2009" i="7" s="1" a="1"/>
  <c r="I2009" i="7" s="1"/>
  <c r="F2009" i="7"/>
  <c r="G2009" i="7" s="1" a="1"/>
  <c r="G2009" i="7" s="1"/>
  <c r="D2009" i="7"/>
  <c r="E2009" i="7" s="1" a="1"/>
  <c r="E2009" i="7" s="1"/>
  <c r="B2009" i="7"/>
  <c r="C2009" i="7" s="1" a="1"/>
  <c r="C2009" i="7" s="1"/>
  <c r="N2008" i="7"/>
  <c r="O2008" i="7" s="1" a="1"/>
  <c r="O2008" i="7" s="1"/>
  <c r="L2008" i="7"/>
  <c r="M2008" i="7" s="1" a="1"/>
  <c r="M2008" i="7" s="1"/>
  <c r="J2008" i="7"/>
  <c r="K2008" i="7" s="1" a="1"/>
  <c r="K2008" i="7" s="1"/>
  <c r="H2008" i="7"/>
  <c r="I2008" i="7" s="1" a="1"/>
  <c r="I2008" i="7" s="1"/>
  <c r="F2008" i="7"/>
  <c r="G2008" i="7" s="1" a="1"/>
  <c r="G2008" i="7" s="1"/>
  <c r="D2008" i="7"/>
  <c r="E2008" i="7" s="1" a="1"/>
  <c r="E2008" i="7" s="1"/>
  <c r="B2008" i="7"/>
  <c r="C2008" i="7" s="1" a="1"/>
  <c r="C2008" i="7" s="1"/>
  <c r="N2007" i="7"/>
  <c r="O2007" i="7" s="1" a="1"/>
  <c r="O2007" i="7" s="1"/>
  <c r="L2007" i="7"/>
  <c r="M2007" i="7" s="1" a="1"/>
  <c r="M2007" i="7" s="1"/>
  <c r="J2007" i="7"/>
  <c r="K2007" i="7" s="1" a="1"/>
  <c r="K2007" i="7" s="1"/>
  <c r="H2007" i="7"/>
  <c r="I2007" i="7" s="1" a="1"/>
  <c r="I2007" i="7" s="1"/>
  <c r="F2007" i="7"/>
  <c r="G2007" i="7" s="1" a="1"/>
  <c r="G2007" i="7" s="1"/>
  <c r="D2007" i="7"/>
  <c r="E2007" i="7" s="1" a="1"/>
  <c r="E2007" i="7" s="1"/>
  <c r="B2007" i="7"/>
  <c r="C2007" i="7" s="1" a="1"/>
  <c r="C2007" i="7" s="1"/>
  <c r="N2006" i="7"/>
  <c r="O2006" i="7" s="1" a="1"/>
  <c r="O2006" i="7" s="1"/>
  <c r="L2006" i="7"/>
  <c r="M2006" i="7" s="1" a="1"/>
  <c r="M2006" i="7" s="1"/>
  <c r="J2006" i="7"/>
  <c r="K2006" i="7" s="1" a="1"/>
  <c r="K2006" i="7" s="1"/>
  <c r="H2006" i="7"/>
  <c r="I2006" i="7" s="1" a="1"/>
  <c r="I2006" i="7" s="1"/>
  <c r="F2006" i="7"/>
  <c r="G2006" i="7" s="1" a="1"/>
  <c r="G2006" i="7" s="1"/>
  <c r="D2006" i="7"/>
  <c r="E2006" i="7" s="1" a="1"/>
  <c r="E2006" i="7" s="1"/>
  <c r="B2006" i="7"/>
  <c r="C2006" i="7" s="1" a="1"/>
  <c r="C2006" i="7" s="1"/>
  <c r="N2005" i="7"/>
  <c r="O2005" i="7" s="1" a="1"/>
  <c r="O2005" i="7" s="1"/>
  <c r="L2005" i="7"/>
  <c r="M2005" i="7" s="1" a="1"/>
  <c r="M2005" i="7" s="1"/>
  <c r="J2005" i="7"/>
  <c r="K2005" i="7" s="1" a="1"/>
  <c r="K2005" i="7" s="1"/>
  <c r="H2005" i="7"/>
  <c r="I2005" i="7" s="1" a="1"/>
  <c r="I2005" i="7" s="1"/>
  <c r="F2005" i="7"/>
  <c r="G2005" i="7" s="1" a="1"/>
  <c r="G2005" i="7" s="1"/>
  <c r="D2005" i="7"/>
  <c r="E2005" i="7" s="1" a="1"/>
  <c r="E2005" i="7" s="1"/>
  <c r="B2005" i="7"/>
  <c r="C2005" i="7" s="1" a="1"/>
  <c r="C2005" i="7" s="1"/>
  <c r="N2004" i="7"/>
  <c r="O2004" i="7" s="1" a="1"/>
  <c r="O2004" i="7" s="1"/>
  <c r="L2004" i="7"/>
  <c r="M2004" i="7" s="1" a="1"/>
  <c r="M2004" i="7" s="1"/>
  <c r="J2004" i="7"/>
  <c r="K2004" i="7" s="1" a="1"/>
  <c r="K2004" i="7" s="1"/>
  <c r="H2004" i="7"/>
  <c r="I2004" i="7" s="1" a="1"/>
  <c r="I2004" i="7" s="1"/>
  <c r="F2004" i="7"/>
  <c r="G2004" i="7" s="1" a="1"/>
  <c r="G2004" i="7" s="1"/>
  <c r="D2004" i="7"/>
  <c r="E2004" i="7" s="1" a="1"/>
  <c r="E2004" i="7" s="1"/>
  <c r="B2004" i="7"/>
  <c r="C2004" i="7" s="1" a="1"/>
  <c r="C2004" i="7" s="1"/>
  <c r="N2003" i="7"/>
  <c r="O2003" i="7" s="1" a="1"/>
  <c r="O2003" i="7" s="1"/>
  <c r="L2003" i="7"/>
  <c r="M2003" i="7" s="1" a="1"/>
  <c r="M2003" i="7" s="1"/>
  <c r="J2003" i="7"/>
  <c r="K2003" i="7" s="1" a="1"/>
  <c r="K2003" i="7" s="1"/>
  <c r="H2003" i="7"/>
  <c r="I2003" i="7" s="1" a="1"/>
  <c r="I2003" i="7" s="1"/>
  <c r="F2003" i="7"/>
  <c r="G2003" i="7" s="1" a="1"/>
  <c r="G2003" i="7" s="1"/>
  <c r="D2003" i="7"/>
  <c r="E2003" i="7" s="1" a="1"/>
  <c r="E2003" i="7" s="1"/>
  <c r="B2003" i="7"/>
  <c r="C2003" i="7" s="1" a="1"/>
  <c r="C2003" i="7" s="1"/>
  <c r="N2002" i="7"/>
  <c r="O2002" i="7" s="1" a="1"/>
  <c r="O2002" i="7" s="1"/>
  <c r="L2002" i="7"/>
  <c r="M2002" i="7" s="1" a="1"/>
  <c r="M2002" i="7" s="1"/>
  <c r="J2002" i="7"/>
  <c r="K2002" i="7" s="1" a="1"/>
  <c r="K2002" i="7" s="1"/>
  <c r="H2002" i="7"/>
  <c r="I2002" i="7" s="1" a="1"/>
  <c r="I2002" i="7" s="1"/>
  <c r="F2002" i="7"/>
  <c r="G2002" i="7" s="1" a="1"/>
  <c r="G2002" i="7" s="1"/>
  <c r="D2002" i="7"/>
  <c r="E2002" i="7" s="1" a="1"/>
  <c r="E2002" i="7" s="1"/>
  <c r="B2002" i="7"/>
  <c r="C2002" i="7" s="1" a="1"/>
  <c r="C2002" i="7" s="1"/>
  <c r="N2001" i="7"/>
  <c r="O2001" i="7" s="1" a="1"/>
  <c r="O2001" i="7" s="1"/>
  <c r="L2001" i="7"/>
  <c r="M2001" i="7" s="1" a="1"/>
  <c r="M2001" i="7" s="1"/>
  <c r="J2001" i="7"/>
  <c r="K2001" i="7" s="1" a="1"/>
  <c r="K2001" i="7" s="1"/>
  <c r="H2001" i="7"/>
  <c r="I2001" i="7" s="1" a="1"/>
  <c r="I2001" i="7" s="1"/>
  <c r="F2001" i="7"/>
  <c r="G2001" i="7" s="1" a="1"/>
  <c r="G2001" i="7" s="1"/>
  <c r="D2001" i="7"/>
  <c r="E2001" i="7" s="1" a="1"/>
  <c r="E2001" i="7" s="1"/>
  <c r="B2001" i="7"/>
  <c r="C2001" i="7" s="1" a="1"/>
  <c r="C2001" i="7" s="1"/>
  <c r="N2000" i="7"/>
  <c r="O2000" i="7" s="1" a="1"/>
  <c r="O2000" i="7" s="1"/>
  <c r="L2000" i="7"/>
  <c r="M2000" i="7" s="1" a="1"/>
  <c r="M2000" i="7" s="1"/>
  <c r="J2000" i="7"/>
  <c r="K2000" i="7" s="1" a="1"/>
  <c r="K2000" i="7" s="1"/>
  <c r="H2000" i="7"/>
  <c r="I2000" i="7" s="1" a="1"/>
  <c r="I2000" i="7" s="1"/>
  <c r="F2000" i="7"/>
  <c r="G2000" i="7" s="1" a="1"/>
  <c r="G2000" i="7" s="1"/>
  <c r="D2000" i="7"/>
  <c r="E2000" i="7" s="1" a="1"/>
  <c r="E2000" i="7" s="1"/>
  <c r="B2000" i="7"/>
  <c r="C2000" i="7" s="1" a="1"/>
  <c r="C2000" i="7" s="1"/>
  <c r="N1999" i="7"/>
  <c r="O1999" i="7" s="1" a="1"/>
  <c r="O1999" i="7" s="1"/>
  <c r="L1999" i="7"/>
  <c r="M1999" i="7" s="1" a="1"/>
  <c r="M1999" i="7" s="1"/>
  <c r="J1999" i="7"/>
  <c r="K1999" i="7" s="1" a="1"/>
  <c r="K1999" i="7" s="1"/>
  <c r="H1999" i="7"/>
  <c r="I1999" i="7" s="1" a="1"/>
  <c r="I1999" i="7" s="1"/>
  <c r="F1999" i="7"/>
  <c r="G1999" i="7" s="1" a="1"/>
  <c r="G1999" i="7" s="1"/>
  <c r="D1999" i="7"/>
  <c r="E1999" i="7" s="1" a="1"/>
  <c r="E1999" i="7" s="1"/>
  <c r="B1999" i="7"/>
  <c r="C1999" i="7" s="1" a="1"/>
  <c r="C1999" i="7" s="1"/>
  <c r="N1998" i="7"/>
  <c r="O1998" i="7" s="1" a="1"/>
  <c r="O1998" i="7" s="1"/>
  <c r="L1998" i="7"/>
  <c r="M1998" i="7" s="1" a="1"/>
  <c r="M1998" i="7" s="1"/>
  <c r="J1998" i="7"/>
  <c r="K1998" i="7" s="1" a="1"/>
  <c r="K1998" i="7" s="1"/>
  <c r="H1998" i="7"/>
  <c r="I1998" i="7" s="1" a="1"/>
  <c r="I1998" i="7" s="1"/>
  <c r="F1998" i="7"/>
  <c r="G1998" i="7" s="1" a="1"/>
  <c r="G1998" i="7" s="1"/>
  <c r="D1998" i="7"/>
  <c r="E1998" i="7" s="1" a="1"/>
  <c r="E1998" i="7" s="1"/>
  <c r="B1998" i="7"/>
  <c r="C1998" i="7" s="1" a="1"/>
  <c r="C1998" i="7" s="1"/>
  <c r="N1997" i="7"/>
  <c r="O1997" i="7" s="1" a="1"/>
  <c r="O1997" i="7" s="1"/>
  <c r="L1997" i="7"/>
  <c r="M1997" i="7" s="1" a="1"/>
  <c r="M1997" i="7" s="1"/>
  <c r="J1997" i="7"/>
  <c r="K1997" i="7" s="1" a="1"/>
  <c r="K1997" i="7" s="1"/>
  <c r="H1997" i="7"/>
  <c r="I1997" i="7" s="1" a="1"/>
  <c r="I1997" i="7" s="1"/>
  <c r="F1997" i="7"/>
  <c r="G1997" i="7" s="1" a="1"/>
  <c r="G1997" i="7" s="1"/>
  <c r="D1997" i="7"/>
  <c r="E1997" i="7" s="1" a="1"/>
  <c r="E1997" i="7" s="1"/>
  <c r="B1997" i="7"/>
  <c r="C1997" i="7" s="1" a="1"/>
  <c r="C1997" i="7" s="1"/>
  <c r="N1996" i="7"/>
  <c r="O1996" i="7" s="1" a="1"/>
  <c r="O1996" i="7" s="1"/>
  <c r="L1996" i="7"/>
  <c r="M1996" i="7" s="1" a="1"/>
  <c r="M1996" i="7" s="1"/>
  <c r="J1996" i="7"/>
  <c r="K1996" i="7" s="1" a="1"/>
  <c r="K1996" i="7" s="1"/>
  <c r="H1996" i="7"/>
  <c r="I1996" i="7" s="1" a="1"/>
  <c r="I1996" i="7" s="1"/>
  <c r="F1996" i="7"/>
  <c r="G1996" i="7" s="1" a="1"/>
  <c r="G1996" i="7" s="1"/>
  <c r="D1996" i="7"/>
  <c r="E1996" i="7" s="1" a="1"/>
  <c r="E1996" i="7" s="1"/>
  <c r="B1996" i="7"/>
  <c r="C1996" i="7" s="1" a="1"/>
  <c r="C1996" i="7" s="1"/>
  <c r="N1995" i="7"/>
  <c r="O1995" i="7" s="1" a="1"/>
  <c r="O1995" i="7" s="1"/>
  <c r="L1995" i="7"/>
  <c r="M1995" i="7" s="1" a="1"/>
  <c r="M1995" i="7" s="1"/>
  <c r="J1995" i="7"/>
  <c r="K1995" i="7" s="1" a="1"/>
  <c r="K1995" i="7" s="1"/>
  <c r="H1995" i="7"/>
  <c r="I1995" i="7" s="1" a="1"/>
  <c r="I1995" i="7" s="1"/>
  <c r="F1995" i="7"/>
  <c r="G1995" i="7" s="1" a="1"/>
  <c r="G1995" i="7" s="1"/>
  <c r="D1995" i="7"/>
  <c r="E1995" i="7" s="1" a="1"/>
  <c r="E1995" i="7" s="1"/>
  <c r="B1995" i="7"/>
  <c r="C1995" i="7" s="1" a="1"/>
  <c r="C1995" i="7" s="1"/>
  <c r="N1994" i="7"/>
  <c r="O1994" i="7" s="1" a="1"/>
  <c r="O1994" i="7" s="1"/>
  <c r="L1994" i="7"/>
  <c r="M1994" i="7" s="1" a="1"/>
  <c r="M1994" i="7" s="1"/>
  <c r="J1994" i="7"/>
  <c r="K1994" i="7" s="1" a="1"/>
  <c r="K1994" i="7" s="1"/>
  <c r="H1994" i="7"/>
  <c r="I1994" i="7" s="1" a="1"/>
  <c r="I1994" i="7" s="1"/>
  <c r="F1994" i="7"/>
  <c r="G1994" i="7" s="1" a="1"/>
  <c r="G1994" i="7" s="1"/>
  <c r="D1994" i="7"/>
  <c r="E1994" i="7" s="1" a="1"/>
  <c r="E1994" i="7" s="1"/>
  <c r="B1994" i="7"/>
  <c r="C1994" i="7" s="1" a="1"/>
  <c r="C1994" i="7" s="1"/>
  <c r="N1993" i="7"/>
  <c r="O1993" i="7" s="1" a="1"/>
  <c r="O1993" i="7" s="1"/>
  <c r="L1993" i="7"/>
  <c r="M1993" i="7" s="1" a="1"/>
  <c r="M1993" i="7" s="1"/>
  <c r="J1993" i="7"/>
  <c r="K1993" i="7" s="1" a="1"/>
  <c r="K1993" i="7" s="1"/>
  <c r="H1993" i="7"/>
  <c r="I1993" i="7" s="1" a="1"/>
  <c r="I1993" i="7" s="1"/>
  <c r="F1993" i="7"/>
  <c r="G1993" i="7" s="1" a="1"/>
  <c r="G1993" i="7" s="1"/>
  <c r="D1993" i="7"/>
  <c r="E1993" i="7" s="1" a="1"/>
  <c r="E1993" i="7" s="1"/>
  <c r="B1993" i="7"/>
  <c r="C1993" i="7" s="1" a="1"/>
  <c r="C1993" i="7" s="1"/>
  <c r="N1992" i="7"/>
  <c r="O1992" i="7" s="1" a="1"/>
  <c r="O1992" i="7" s="1"/>
  <c r="L1992" i="7"/>
  <c r="M1992" i="7" s="1" a="1"/>
  <c r="M1992" i="7" s="1"/>
  <c r="J1992" i="7"/>
  <c r="K1992" i="7" s="1" a="1"/>
  <c r="K1992" i="7" s="1"/>
  <c r="H1992" i="7"/>
  <c r="I1992" i="7" s="1" a="1"/>
  <c r="I1992" i="7" s="1"/>
  <c r="F1992" i="7"/>
  <c r="G1992" i="7" s="1" a="1"/>
  <c r="G1992" i="7" s="1"/>
  <c r="D1992" i="7"/>
  <c r="E1992" i="7" s="1" a="1"/>
  <c r="E1992" i="7" s="1"/>
  <c r="B1992" i="7"/>
  <c r="C1992" i="7" s="1" a="1"/>
  <c r="C1992" i="7" s="1"/>
  <c r="N1991" i="7"/>
  <c r="O1991" i="7" s="1" a="1"/>
  <c r="O1991" i="7" s="1"/>
  <c r="L1991" i="7"/>
  <c r="M1991" i="7" s="1" a="1"/>
  <c r="M1991" i="7" s="1"/>
  <c r="J1991" i="7"/>
  <c r="K1991" i="7" s="1" a="1"/>
  <c r="K1991" i="7" s="1"/>
  <c r="H1991" i="7"/>
  <c r="I1991" i="7" s="1" a="1"/>
  <c r="I1991" i="7" s="1"/>
  <c r="F1991" i="7"/>
  <c r="G1991" i="7" s="1" a="1"/>
  <c r="G1991" i="7" s="1"/>
  <c r="D1991" i="7"/>
  <c r="E1991" i="7" s="1" a="1"/>
  <c r="E1991" i="7" s="1"/>
  <c r="B1991" i="7"/>
  <c r="C1991" i="7" s="1" a="1"/>
  <c r="C1991" i="7" s="1"/>
  <c r="N1990" i="7"/>
  <c r="O1990" i="7" s="1" a="1"/>
  <c r="O1990" i="7" s="1"/>
  <c r="L1990" i="7"/>
  <c r="M1990" i="7" s="1" a="1"/>
  <c r="M1990" i="7" s="1"/>
  <c r="J1990" i="7"/>
  <c r="K1990" i="7" s="1" a="1"/>
  <c r="K1990" i="7" s="1"/>
  <c r="H1990" i="7"/>
  <c r="I1990" i="7" s="1" a="1"/>
  <c r="I1990" i="7" s="1"/>
  <c r="F1990" i="7"/>
  <c r="G1990" i="7" s="1" a="1"/>
  <c r="G1990" i="7" s="1"/>
  <c r="D1990" i="7"/>
  <c r="E1990" i="7" s="1" a="1"/>
  <c r="E1990" i="7" s="1"/>
  <c r="B1990" i="7"/>
  <c r="C1990" i="7" s="1" a="1"/>
  <c r="C1990" i="7" s="1"/>
  <c r="N1989" i="7"/>
  <c r="O1989" i="7" s="1" a="1"/>
  <c r="O1989" i="7" s="1"/>
  <c r="L1989" i="7"/>
  <c r="M1989" i="7" s="1" a="1"/>
  <c r="M1989" i="7" s="1"/>
  <c r="J1989" i="7"/>
  <c r="K1989" i="7" s="1" a="1"/>
  <c r="K1989" i="7" s="1"/>
  <c r="H1989" i="7"/>
  <c r="I1989" i="7" s="1" a="1"/>
  <c r="I1989" i="7" s="1"/>
  <c r="F1989" i="7"/>
  <c r="G1989" i="7" s="1" a="1"/>
  <c r="G1989" i="7" s="1"/>
  <c r="D1989" i="7"/>
  <c r="E1989" i="7" s="1" a="1"/>
  <c r="E1989" i="7" s="1"/>
  <c r="B1989" i="7"/>
  <c r="C1989" i="7" s="1" a="1"/>
  <c r="C1989" i="7" s="1"/>
  <c r="N1988" i="7"/>
  <c r="O1988" i="7" s="1" a="1"/>
  <c r="O1988" i="7" s="1"/>
  <c r="L1988" i="7"/>
  <c r="M1988" i="7" s="1" a="1"/>
  <c r="M1988" i="7" s="1"/>
  <c r="J1988" i="7"/>
  <c r="K1988" i="7" s="1" a="1"/>
  <c r="K1988" i="7" s="1"/>
  <c r="H1988" i="7"/>
  <c r="I1988" i="7" s="1" a="1"/>
  <c r="I1988" i="7" s="1"/>
  <c r="F1988" i="7"/>
  <c r="G1988" i="7" s="1" a="1"/>
  <c r="G1988" i="7" s="1"/>
  <c r="D1988" i="7"/>
  <c r="E1988" i="7" s="1" a="1"/>
  <c r="E1988" i="7" s="1"/>
  <c r="B1988" i="7"/>
  <c r="C1988" i="7" s="1" a="1"/>
  <c r="C1988" i="7" s="1"/>
  <c r="N1987" i="7"/>
  <c r="O1987" i="7" s="1" a="1"/>
  <c r="O1987" i="7" s="1"/>
  <c r="L1987" i="7"/>
  <c r="M1987" i="7" s="1" a="1"/>
  <c r="M1987" i="7" s="1"/>
  <c r="J1987" i="7"/>
  <c r="K1987" i="7" s="1" a="1"/>
  <c r="K1987" i="7" s="1"/>
  <c r="H1987" i="7"/>
  <c r="I1987" i="7" s="1" a="1"/>
  <c r="I1987" i="7" s="1"/>
  <c r="F1987" i="7"/>
  <c r="G1987" i="7" s="1" a="1"/>
  <c r="G1987" i="7" s="1"/>
  <c r="D1987" i="7"/>
  <c r="E1987" i="7" s="1" a="1"/>
  <c r="E1987" i="7" s="1"/>
  <c r="B1987" i="7"/>
  <c r="C1987" i="7" s="1" a="1"/>
  <c r="C1987" i="7" s="1"/>
  <c r="N1986" i="7"/>
  <c r="O1986" i="7" s="1" a="1"/>
  <c r="O1986" i="7" s="1"/>
  <c r="L1986" i="7"/>
  <c r="M1986" i="7" s="1" a="1"/>
  <c r="M1986" i="7" s="1"/>
  <c r="J1986" i="7"/>
  <c r="K1986" i="7" s="1" a="1"/>
  <c r="K1986" i="7" s="1"/>
  <c r="H1986" i="7"/>
  <c r="I1986" i="7" s="1" a="1"/>
  <c r="I1986" i="7" s="1"/>
  <c r="F1986" i="7"/>
  <c r="G1986" i="7" s="1" a="1"/>
  <c r="G1986" i="7" s="1"/>
  <c r="D1986" i="7"/>
  <c r="E1986" i="7" s="1" a="1"/>
  <c r="E1986" i="7" s="1"/>
  <c r="B1986" i="7"/>
  <c r="C1986" i="7" s="1" a="1"/>
  <c r="C1986" i="7" s="1"/>
  <c r="N1985" i="7"/>
  <c r="O1985" i="7" s="1" a="1"/>
  <c r="O1985" i="7" s="1"/>
  <c r="L1985" i="7"/>
  <c r="M1985" i="7" s="1" a="1"/>
  <c r="M1985" i="7" s="1"/>
  <c r="J1985" i="7"/>
  <c r="K1985" i="7" s="1" a="1"/>
  <c r="K1985" i="7" s="1"/>
  <c r="H1985" i="7"/>
  <c r="I1985" i="7" s="1" a="1"/>
  <c r="I1985" i="7" s="1"/>
  <c r="F1985" i="7"/>
  <c r="G1985" i="7" s="1" a="1"/>
  <c r="G1985" i="7" s="1"/>
  <c r="D1985" i="7"/>
  <c r="E1985" i="7" s="1" a="1"/>
  <c r="E1985" i="7" s="1"/>
  <c r="B1985" i="7"/>
  <c r="C1985" i="7" s="1" a="1"/>
  <c r="C1985" i="7" s="1"/>
  <c r="N1984" i="7"/>
  <c r="O1984" i="7" s="1" a="1"/>
  <c r="O1984" i="7" s="1"/>
  <c r="L1984" i="7"/>
  <c r="M1984" i="7" s="1" a="1"/>
  <c r="M1984" i="7" s="1"/>
  <c r="J1984" i="7"/>
  <c r="K1984" i="7" s="1" a="1"/>
  <c r="K1984" i="7" s="1"/>
  <c r="H1984" i="7"/>
  <c r="I1984" i="7" s="1" a="1"/>
  <c r="I1984" i="7" s="1"/>
  <c r="F1984" i="7"/>
  <c r="G1984" i="7" s="1" a="1"/>
  <c r="G1984" i="7" s="1"/>
  <c r="D1984" i="7"/>
  <c r="E1984" i="7" s="1" a="1"/>
  <c r="E1984" i="7" s="1"/>
  <c r="B1984" i="7"/>
  <c r="C1984" i="7" s="1" a="1"/>
  <c r="C1984" i="7" s="1"/>
  <c r="N1983" i="7"/>
  <c r="O1983" i="7" s="1" a="1"/>
  <c r="O1983" i="7" s="1"/>
  <c r="L1983" i="7"/>
  <c r="M1983" i="7" s="1" a="1"/>
  <c r="M1983" i="7" s="1"/>
  <c r="J1983" i="7"/>
  <c r="K1983" i="7" s="1" a="1"/>
  <c r="K1983" i="7" s="1"/>
  <c r="H1983" i="7"/>
  <c r="I1983" i="7" s="1" a="1"/>
  <c r="I1983" i="7" s="1"/>
  <c r="F1983" i="7"/>
  <c r="G1983" i="7" s="1" a="1"/>
  <c r="G1983" i="7" s="1"/>
  <c r="D1983" i="7"/>
  <c r="E1983" i="7" s="1" a="1"/>
  <c r="E1983" i="7" s="1"/>
  <c r="B1983" i="7"/>
  <c r="C1983" i="7" s="1" a="1"/>
  <c r="C1983" i="7" s="1"/>
  <c r="N1982" i="7"/>
  <c r="O1982" i="7" s="1" a="1"/>
  <c r="O1982" i="7" s="1"/>
  <c r="L1982" i="7"/>
  <c r="M1982" i="7" s="1" a="1"/>
  <c r="M1982" i="7" s="1"/>
  <c r="J1982" i="7"/>
  <c r="K1982" i="7" s="1" a="1"/>
  <c r="K1982" i="7" s="1"/>
  <c r="H1982" i="7"/>
  <c r="I1982" i="7" s="1" a="1"/>
  <c r="I1982" i="7" s="1"/>
  <c r="F1982" i="7"/>
  <c r="G1982" i="7" s="1" a="1"/>
  <c r="G1982" i="7" s="1"/>
  <c r="D1982" i="7"/>
  <c r="E1982" i="7" s="1" a="1"/>
  <c r="E1982" i="7" s="1"/>
  <c r="B1982" i="7"/>
  <c r="C1982" i="7" s="1" a="1"/>
  <c r="C1982" i="7" s="1"/>
  <c r="N1981" i="7"/>
  <c r="O1981" i="7" s="1" a="1"/>
  <c r="O1981" i="7" s="1"/>
  <c r="L1981" i="7"/>
  <c r="M1981" i="7" s="1" a="1"/>
  <c r="M1981" i="7" s="1"/>
  <c r="J1981" i="7"/>
  <c r="K1981" i="7" s="1" a="1"/>
  <c r="K1981" i="7" s="1"/>
  <c r="H1981" i="7"/>
  <c r="I1981" i="7" s="1" a="1"/>
  <c r="I1981" i="7" s="1"/>
  <c r="F1981" i="7"/>
  <c r="G1981" i="7" s="1" a="1"/>
  <c r="G1981" i="7" s="1"/>
  <c r="D1981" i="7"/>
  <c r="E1981" i="7" s="1" a="1"/>
  <c r="E1981" i="7" s="1"/>
  <c r="B1981" i="7"/>
  <c r="C1981" i="7" s="1" a="1"/>
  <c r="C1981" i="7" s="1"/>
  <c r="N1980" i="7"/>
  <c r="O1980" i="7" s="1" a="1"/>
  <c r="O1980" i="7" s="1"/>
  <c r="L1980" i="7"/>
  <c r="M1980" i="7" s="1" a="1"/>
  <c r="M1980" i="7" s="1"/>
  <c r="J1980" i="7"/>
  <c r="K1980" i="7" s="1" a="1"/>
  <c r="K1980" i="7" s="1"/>
  <c r="H1980" i="7"/>
  <c r="I1980" i="7" s="1" a="1"/>
  <c r="I1980" i="7" s="1"/>
  <c r="F1980" i="7"/>
  <c r="G1980" i="7" s="1" a="1"/>
  <c r="G1980" i="7" s="1"/>
  <c r="D1980" i="7"/>
  <c r="E1980" i="7" s="1" a="1"/>
  <c r="E1980" i="7" s="1"/>
  <c r="B1980" i="7"/>
  <c r="C1980" i="7" s="1" a="1"/>
  <c r="C1980" i="7" s="1"/>
  <c r="N1979" i="7"/>
  <c r="O1979" i="7" s="1" a="1"/>
  <c r="O1979" i="7" s="1"/>
  <c r="L1979" i="7"/>
  <c r="M1979" i="7" s="1" a="1"/>
  <c r="M1979" i="7" s="1"/>
  <c r="J1979" i="7"/>
  <c r="K1979" i="7" s="1" a="1"/>
  <c r="K1979" i="7" s="1"/>
  <c r="H1979" i="7"/>
  <c r="I1979" i="7" s="1" a="1"/>
  <c r="I1979" i="7" s="1"/>
  <c r="F1979" i="7"/>
  <c r="G1979" i="7" s="1" a="1"/>
  <c r="G1979" i="7" s="1"/>
  <c r="D1979" i="7"/>
  <c r="E1979" i="7" s="1" a="1"/>
  <c r="E1979" i="7" s="1"/>
  <c r="B1979" i="7"/>
  <c r="C1979" i="7" s="1" a="1"/>
  <c r="C1979" i="7" s="1"/>
  <c r="N1978" i="7"/>
  <c r="O1978" i="7" s="1" a="1"/>
  <c r="O1978" i="7" s="1"/>
  <c r="L1978" i="7"/>
  <c r="M1978" i="7" s="1" a="1"/>
  <c r="M1978" i="7" s="1"/>
  <c r="J1978" i="7"/>
  <c r="K1978" i="7" s="1" a="1"/>
  <c r="K1978" i="7" s="1"/>
  <c r="H1978" i="7"/>
  <c r="I1978" i="7" s="1" a="1"/>
  <c r="I1978" i="7" s="1"/>
  <c r="F1978" i="7"/>
  <c r="G1978" i="7" s="1" a="1"/>
  <c r="G1978" i="7" s="1"/>
  <c r="D1978" i="7"/>
  <c r="E1978" i="7" s="1" a="1"/>
  <c r="E1978" i="7" s="1"/>
  <c r="B1978" i="7"/>
  <c r="C1978" i="7" s="1" a="1"/>
  <c r="C1978" i="7" s="1"/>
  <c r="N1977" i="7"/>
  <c r="O1977" i="7" s="1" a="1"/>
  <c r="O1977" i="7" s="1"/>
  <c r="L1977" i="7"/>
  <c r="M1977" i="7" s="1" a="1"/>
  <c r="M1977" i="7" s="1"/>
  <c r="J1977" i="7"/>
  <c r="K1977" i="7" s="1" a="1"/>
  <c r="K1977" i="7" s="1"/>
  <c r="H1977" i="7"/>
  <c r="I1977" i="7" s="1" a="1"/>
  <c r="I1977" i="7" s="1"/>
  <c r="F1977" i="7"/>
  <c r="G1977" i="7" s="1" a="1"/>
  <c r="G1977" i="7" s="1"/>
  <c r="D1977" i="7"/>
  <c r="E1977" i="7" s="1" a="1"/>
  <c r="E1977" i="7" s="1"/>
  <c r="B1977" i="7"/>
  <c r="C1977" i="7" s="1" a="1"/>
  <c r="C1977" i="7" s="1"/>
  <c r="N1976" i="7"/>
  <c r="O1976" i="7" s="1" a="1"/>
  <c r="O1976" i="7" s="1"/>
  <c r="L1976" i="7"/>
  <c r="M1976" i="7" s="1" a="1"/>
  <c r="M1976" i="7" s="1"/>
  <c r="J1976" i="7"/>
  <c r="K1976" i="7" s="1" a="1"/>
  <c r="K1976" i="7" s="1"/>
  <c r="H1976" i="7"/>
  <c r="I1976" i="7" s="1" a="1"/>
  <c r="I1976" i="7" s="1"/>
  <c r="F1976" i="7"/>
  <c r="G1976" i="7" s="1" a="1"/>
  <c r="G1976" i="7" s="1"/>
  <c r="D1976" i="7"/>
  <c r="E1976" i="7" s="1" a="1"/>
  <c r="E1976" i="7" s="1"/>
  <c r="B1976" i="7"/>
  <c r="C1976" i="7" s="1" a="1"/>
  <c r="C1976" i="7" s="1"/>
  <c r="N1975" i="7"/>
  <c r="O1975" i="7" s="1" a="1"/>
  <c r="O1975" i="7" s="1"/>
  <c r="L1975" i="7"/>
  <c r="M1975" i="7" s="1" a="1"/>
  <c r="M1975" i="7" s="1"/>
  <c r="J1975" i="7"/>
  <c r="K1975" i="7" s="1" a="1"/>
  <c r="K1975" i="7" s="1"/>
  <c r="H1975" i="7"/>
  <c r="I1975" i="7" s="1" a="1"/>
  <c r="I1975" i="7" s="1"/>
  <c r="F1975" i="7"/>
  <c r="G1975" i="7" s="1" a="1"/>
  <c r="G1975" i="7" s="1"/>
  <c r="D1975" i="7"/>
  <c r="E1975" i="7" s="1" a="1"/>
  <c r="E1975" i="7" s="1"/>
  <c r="B1975" i="7"/>
  <c r="C1975" i="7" s="1" a="1"/>
  <c r="C1975" i="7" s="1"/>
  <c r="N1974" i="7"/>
  <c r="O1974" i="7" s="1" a="1"/>
  <c r="O1974" i="7" s="1"/>
  <c r="L1974" i="7"/>
  <c r="M1974" i="7" s="1" a="1"/>
  <c r="M1974" i="7" s="1"/>
  <c r="J1974" i="7"/>
  <c r="K1974" i="7" s="1" a="1"/>
  <c r="K1974" i="7" s="1"/>
  <c r="H1974" i="7"/>
  <c r="I1974" i="7" s="1" a="1"/>
  <c r="I1974" i="7" s="1"/>
  <c r="F1974" i="7"/>
  <c r="G1974" i="7" s="1" a="1"/>
  <c r="G1974" i="7" s="1"/>
  <c r="D1974" i="7"/>
  <c r="E1974" i="7" s="1" a="1"/>
  <c r="E1974" i="7" s="1"/>
  <c r="B1974" i="7"/>
  <c r="C1974" i="7" s="1" a="1"/>
  <c r="C1974" i="7" s="1"/>
  <c r="N1973" i="7"/>
  <c r="O1973" i="7" s="1" a="1"/>
  <c r="O1973" i="7" s="1"/>
  <c r="L1973" i="7"/>
  <c r="M1973" i="7" s="1" a="1"/>
  <c r="M1973" i="7" s="1"/>
  <c r="J1973" i="7"/>
  <c r="K1973" i="7" s="1" a="1"/>
  <c r="K1973" i="7" s="1"/>
  <c r="H1973" i="7"/>
  <c r="I1973" i="7" s="1" a="1"/>
  <c r="I1973" i="7" s="1"/>
  <c r="F1973" i="7"/>
  <c r="G1973" i="7" s="1" a="1"/>
  <c r="G1973" i="7" s="1"/>
  <c r="D1973" i="7"/>
  <c r="E1973" i="7" s="1" a="1"/>
  <c r="E1973" i="7" s="1"/>
  <c r="B1973" i="7"/>
  <c r="C1973" i="7" s="1" a="1"/>
  <c r="C1973" i="7" s="1"/>
  <c r="N1972" i="7"/>
  <c r="O1972" i="7" s="1" a="1"/>
  <c r="O1972" i="7" s="1"/>
  <c r="L1972" i="7"/>
  <c r="M1972" i="7" s="1" a="1"/>
  <c r="M1972" i="7" s="1"/>
  <c r="J1972" i="7"/>
  <c r="K1972" i="7" s="1" a="1"/>
  <c r="K1972" i="7" s="1"/>
  <c r="H1972" i="7"/>
  <c r="I1972" i="7" s="1" a="1"/>
  <c r="I1972" i="7" s="1"/>
  <c r="F1972" i="7"/>
  <c r="G1972" i="7" s="1" a="1"/>
  <c r="G1972" i="7" s="1"/>
  <c r="D1972" i="7"/>
  <c r="E1972" i="7" s="1" a="1"/>
  <c r="E1972" i="7" s="1"/>
  <c r="B1972" i="7"/>
  <c r="C1972" i="7" s="1" a="1"/>
  <c r="C1972" i="7" s="1"/>
  <c r="N1971" i="7"/>
  <c r="O1971" i="7" s="1" a="1"/>
  <c r="O1971" i="7" s="1"/>
  <c r="L1971" i="7"/>
  <c r="M1971" i="7" s="1" a="1"/>
  <c r="M1971" i="7" s="1"/>
  <c r="J1971" i="7"/>
  <c r="K1971" i="7" s="1" a="1"/>
  <c r="K1971" i="7" s="1"/>
  <c r="H1971" i="7"/>
  <c r="I1971" i="7" s="1" a="1"/>
  <c r="I1971" i="7" s="1"/>
  <c r="F1971" i="7"/>
  <c r="G1971" i="7" s="1" a="1"/>
  <c r="G1971" i="7" s="1"/>
  <c r="D1971" i="7"/>
  <c r="E1971" i="7" s="1" a="1"/>
  <c r="E1971" i="7" s="1"/>
  <c r="B1971" i="7"/>
  <c r="C1971" i="7" s="1" a="1"/>
  <c r="C1971" i="7" s="1"/>
  <c r="N1970" i="7"/>
  <c r="O1970" i="7" s="1" a="1"/>
  <c r="O1970" i="7" s="1"/>
  <c r="L1970" i="7"/>
  <c r="M1970" i="7" s="1" a="1"/>
  <c r="M1970" i="7" s="1"/>
  <c r="J1970" i="7"/>
  <c r="K1970" i="7" s="1" a="1"/>
  <c r="K1970" i="7" s="1"/>
  <c r="H1970" i="7"/>
  <c r="I1970" i="7" s="1" a="1"/>
  <c r="I1970" i="7" s="1"/>
  <c r="F1970" i="7"/>
  <c r="G1970" i="7" s="1" a="1"/>
  <c r="G1970" i="7" s="1"/>
  <c r="D1970" i="7"/>
  <c r="E1970" i="7" s="1" a="1"/>
  <c r="E1970" i="7" s="1"/>
  <c r="B1970" i="7"/>
  <c r="C1970" i="7" s="1" a="1"/>
  <c r="C1970" i="7" s="1"/>
  <c r="N1969" i="7"/>
  <c r="O1969" i="7" s="1" a="1"/>
  <c r="O1969" i="7" s="1"/>
  <c r="L1969" i="7"/>
  <c r="M1969" i="7" s="1" a="1"/>
  <c r="M1969" i="7" s="1"/>
  <c r="J1969" i="7"/>
  <c r="K1969" i="7" s="1" a="1"/>
  <c r="K1969" i="7" s="1"/>
  <c r="H1969" i="7"/>
  <c r="I1969" i="7" s="1" a="1"/>
  <c r="I1969" i="7" s="1"/>
  <c r="F1969" i="7"/>
  <c r="G1969" i="7" s="1" a="1"/>
  <c r="G1969" i="7" s="1"/>
  <c r="D1969" i="7"/>
  <c r="E1969" i="7" s="1" a="1"/>
  <c r="E1969" i="7" s="1"/>
  <c r="B1969" i="7"/>
  <c r="C1969" i="7" s="1" a="1"/>
  <c r="C1969" i="7" s="1"/>
  <c r="N1968" i="7"/>
  <c r="O1968" i="7" s="1" a="1"/>
  <c r="O1968" i="7" s="1"/>
  <c r="L1968" i="7"/>
  <c r="M1968" i="7" s="1" a="1"/>
  <c r="M1968" i="7" s="1"/>
  <c r="J1968" i="7"/>
  <c r="K1968" i="7" s="1" a="1"/>
  <c r="K1968" i="7" s="1"/>
  <c r="H1968" i="7"/>
  <c r="I1968" i="7" s="1" a="1"/>
  <c r="I1968" i="7" s="1"/>
  <c r="F1968" i="7"/>
  <c r="G1968" i="7" s="1" a="1"/>
  <c r="G1968" i="7" s="1"/>
  <c r="D1968" i="7"/>
  <c r="E1968" i="7" s="1" a="1"/>
  <c r="E1968" i="7" s="1"/>
  <c r="B1968" i="7"/>
  <c r="C1968" i="7" s="1" a="1"/>
  <c r="C1968" i="7" s="1"/>
  <c r="N1967" i="7"/>
  <c r="O1967" i="7" s="1" a="1"/>
  <c r="O1967" i="7" s="1"/>
  <c r="L1967" i="7"/>
  <c r="M1967" i="7" s="1" a="1"/>
  <c r="M1967" i="7" s="1"/>
  <c r="J1967" i="7"/>
  <c r="K1967" i="7" s="1" a="1"/>
  <c r="K1967" i="7" s="1"/>
  <c r="H1967" i="7"/>
  <c r="I1967" i="7" s="1" a="1"/>
  <c r="I1967" i="7" s="1"/>
  <c r="F1967" i="7"/>
  <c r="G1967" i="7" s="1" a="1"/>
  <c r="G1967" i="7" s="1"/>
  <c r="D1967" i="7"/>
  <c r="E1967" i="7" s="1" a="1"/>
  <c r="E1967" i="7" s="1"/>
  <c r="B1967" i="7"/>
  <c r="C1967" i="7" s="1" a="1"/>
  <c r="C1967" i="7" s="1"/>
  <c r="N1966" i="7"/>
  <c r="O1966" i="7" s="1" a="1"/>
  <c r="O1966" i="7" s="1"/>
  <c r="L1966" i="7"/>
  <c r="M1966" i="7" s="1" a="1"/>
  <c r="M1966" i="7" s="1"/>
  <c r="J1966" i="7"/>
  <c r="K1966" i="7" s="1" a="1"/>
  <c r="K1966" i="7" s="1"/>
  <c r="H1966" i="7"/>
  <c r="I1966" i="7" s="1" a="1"/>
  <c r="I1966" i="7" s="1"/>
  <c r="F1966" i="7"/>
  <c r="G1966" i="7" s="1" a="1"/>
  <c r="G1966" i="7" s="1"/>
  <c r="D1966" i="7"/>
  <c r="E1966" i="7" s="1" a="1"/>
  <c r="E1966" i="7" s="1"/>
  <c r="B1966" i="7"/>
  <c r="C1966" i="7" s="1" a="1"/>
  <c r="C1966" i="7" s="1"/>
  <c r="N1965" i="7"/>
  <c r="O1965" i="7" s="1" a="1"/>
  <c r="O1965" i="7" s="1"/>
  <c r="L1965" i="7"/>
  <c r="M1965" i="7" s="1" a="1"/>
  <c r="M1965" i="7" s="1"/>
  <c r="J1965" i="7"/>
  <c r="K1965" i="7" s="1" a="1"/>
  <c r="K1965" i="7" s="1"/>
  <c r="H1965" i="7"/>
  <c r="I1965" i="7" s="1" a="1"/>
  <c r="I1965" i="7" s="1"/>
  <c r="F1965" i="7"/>
  <c r="G1965" i="7" s="1" a="1"/>
  <c r="G1965" i="7" s="1"/>
  <c r="D1965" i="7"/>
  <c r="E1965" i="7" s="1" a="1"/>
  <c r="E1965" i="7" s="1"/>
  <c r="B1965" i="7"/>
  <c r="C1965" i="7" s="1" a="1"/>
  <c r="C1965" i="7" s="1"/>
  <c r="N1964" i="7"/>
  <c r="O1964" i="7" s="1" a="1"/>
  <c r="O1964" i="7" s="1"/>
  <c r="L1964" i="7"/>
  <c r="M1964" i="7" s="1" a="1"/>
  <c r="M1964" i="7" s="1"/>
  <c r="J1964" i="7"/>
  <c r="K1964" i="7" s="1" a="1"/>
  <c r="K1964" i="7" s="1"/>
  <c r="H1964" i="7"/>
  <c r="I1964" i="7" s="1" a="1"/>
  <c r="I1964" i="7" s="1"/>
  <c r="F1964" i="7"/>
  <c r="G1964" i="7" s="1" a="1"/>
  <c r="G1964" i="7" s="1"/>
  <c r="D1964" i="7"/>
  <c r="E1964" i="7" s="1" a="1"/>
  <c r="E1964" i="7" s="1"/>
  <c r="B1964" i="7"/>
  <c r="C1964" i="7" s="1" a="1"/>
  <c r="C1964" i="7" s="1"/>
  <c r="N1963" i="7"/>
  <c r="O1963" i="7" s="1" a="1"/>
  <c r="O1963" i="7" s="1"/>
  <c r="L1963" i="7"/>
  <c r="M1963" i="7" s="1" a="1"/>
  <c r="M1963" i="7" s="1"/>
  <c r="J1963" i="7"/>
  <c r="K1963" i="7" s="1" a="1"/>
  <c r="K1963" i="7" s="1"/>
  <c r="H1963" i="7"/>
  <c r="I1963" i="7" s="1" a="1"/>
  <c r="I1963" i="7" s="1"/>
  <c r="F1963" i="7"/>
  <c r="G1963" i="7" s="1" a="1"/>
  <c r="G1963" i="7" s="1"/>
  <c r="D1963" i="7"/>
  <c r="E1963" i="7" s="1" a="1"/>
  <c r="E1963" i="7" s="1"/>
  <c r="B1963" i="7"/>
  <c r="C1963" i="7" s="1" a="1"/>
  <c r="C1963" i="7" s="1"/>
  <c r="N1962" i="7"/>
  <c r="O1962" i="7" s="1" a="1"/>
  <c r="O1962" i="7" s="1"/>
  <c r="L1962" i="7"/>
  <c r="M1962" i="7" s="1" a="1"/>
  <c r="M1962" i="7" s="1"/>
  <c r="J1962" i="7"/>
  <c r="K1962" i="7" s="1" a="1"/>
  <c r="K1962" i="7" s="1"/>
  <c r="H1962" i="7"/>
  <c r="I1962" i="7" s="1" a="1"/>
  <c r="I1962" i="7" s="1"/>
  <c r="F1962" i="7"/>
  <c r="G1962" i="7" s="1" a="1"/>
  <c r="G1962" i="7" s="1"/>
  <c r="D1962" i="7"/>
  <c r="E1962" i="7" s="1" a="1"/>
  <c r="E1962" i="7" s="1"/>
  <c r="B1962" i="7"/>
  <c r="C1962" i="7" s="1" a="1"/>
  <c r="C1962" i="7" s="1"/>
  <c r="N1961" i="7"/>
  <c r="O1961" i="7" s="1" a="1"/>
  <c r="O1961" i="7" s="1"/>
  <c r="L1961" i="7"/>
  <c r="M1961" i="7" s="1" a="1"/>
  <c r="M1961" i="7" s="1"/>
  <c r="J1961" i="7"/>
  <c r="K1961" i="7" s="1" a="1"/>
  <c r="K1961" i="7" s="1"/>
  <c r="H1961" i="7"/>
  <c r="I1961" i="7" s="1" a="1"/>
  <c r="I1961" i="7" s="1"/>
  <c r="F1961" i="7"/>
  <c r="G1961" i="7" s="1" a="1"/>
  <c r="G1961" i="7" s="1"/>
  <c r="D1961" i="7"/>
  <c r="E1961" i="7" s="1" a="1"/>
  <c r="E1961" i="7" s="1"/>
  <c r="B1961" i="7"/>
  <c r="C1961" i="7" s="1" a="1"/>
  <c r="C1961" i="7" s="1"/>
  <c r="N1960" i="7"/>
  <c r="O1960" i="7" s="1" a="1"/>
  <c r="O1960" i="7" s="1"/>
  <c r="L1960" i="7"/>
  <c r="M1960" i="7" s="1" a="1"/>
  <c r="M1960" i="7" s="1"/>
  <c r="J1960" i="7"/>
  <c r="K1960" i="7" s="1" a="1"/>
  <c r="K1960" i="7" s="1"/>
  <c r="H1960" i="7"/>
  <c r="I1960" i="7" s="1" a="1"/>
  <c r="I1960" i="7" s="1"/>
  <c r="F1960" i="7"/>
  <c r="G1960" i="7" s="1" a="1"/>
  <c r="G1960" i="7" s="1"/>
  <c r="D1960" i="7"/>
  <c r="E1960" i="7" s="1" a="1"/>
  <c r="E1960" i="7" s="1"/>
  <c r="B1960" i="7"/>
  <c r="C1960" i="7" s="1" a="1"/>
  <c r="C1960" i="7" s="1"/>
  <c r="N1959" i="7"/>
  <c r="O1959" i="7" s="1" a="1"/>
  <c r="O1959" i="7" s="1"/>
  <c r="L1959" i="7"/>
  <c r="M1959" i="7" s="1" a="1"/>
  <c r="M1959" i="7" s="1"/>
  <c r="J1959" i="7"/>
  <c r="K1959" i="7" s="1" a="1"/>
  <c r="K1959" i="7" s="1"/>
  <c r="H1959" i="7"/>
  <c r="I1959" i="7" s="1" a="1"/>
  <c r="I1959" i="7" s="1"/>
  <c r="F1959" i="7"/>
  <c r="G1959" i="7" s="1" a="1"/>
  <c r="G1959" i="7" s="1"/>
  <c r="D1959" i="7"/>
  <c r="E1959" i="7" s="1" a="1"/>
  <c r="E1959" i="7" s="1"/>
  <c r="B1959" i="7"/>
  <c r="C1959" i="7" s="1" a="1"/>
  <c r="C1959" i="7" s="1"/>
  <c r="N1958" i="7"/>
  <c r="O1958" i="7" s="1" a="1"/>
  <c r="O1958" i="7" s="1"/>
  <c r="L1958" i="7"/>
  <c r="M1958" i="7" s="1" a="1"/>
  <c r="M1958" i="7" s="1"/>
  <c r="J1958" i="7"/>
  <c r="K1958" i="7" s="1" a="1"/>
  <c r="K1958" i="7" s="1"/>
  <c r="H1958" i="7"/>
  <c r="I1958" i="7" s="1" a="1"/>
  <c r="I1958" i="7" s="1"/>
  <c r="F1958" i="7"/>
  <c r="G1958" i="7" s="1" a="1"/>
  <c r="G1958" i="7" s="1"/>
  <c r="D1958" i="7"/>
  <c r="E1958" i="7" s="1" a="1"/>
  <c r="E1958" i="7" s="1"/>
  <c r="B1958" i="7"/>
  <c r="C1958" i="7" s="1" a="1"/>
  <c r="C1958" i="7" s="1"/>
  <c r="N1957" i="7"/>
  <c r="O1957" i="7" s="1" a="1"/>
  <c r="O1957" i="7" s="1"/>
  <c r="L1957" i="7"/>
  <c r="M1957" i="7" s="1" a="1"/>
  <c r="M1957" i="7" s="1"/>
  <c r="J1957" i="7"/>
  <c r="K1957" i="7" s="1" a="1"/>
  <c r="K1957" i="7" s="1"/>
  <c r="H1957" i="7"/>
  <c r="I1957" i="7" s="1" a="1"/>
  <c r="I1957" i="7" s="1"/>
  <c r="F1957" i="7"/>
  <c r="G1957" i="7" s="1" a="1"/>
  <c r="G1957" i="7" s="1"/>
  <c r="D1957" i="7"/>
  <c r="E1957" i="7" s="1" a="1"/>
  <c r="E1957" i="7" s="1"/>
  <c r="B1957" i="7"/>
  <c r="C1957" i="7" s="1" a="1"/>
  <c r="C1957" i="7" s="1"/>
  <c r="N1956" i="7"/>
  <c r="O1956" i="7" s="1" a="1"/>
  <c r="O1956" i="7" s="1"/>
  <c r="L1956" i="7"/>
  <c r="M1956" i="7" s="1" a="1"/>
  <c r="M1956" i="7" s="1"/>
  <c r="J1956" i="7"/>
  <c r="K1956" i="7" s="1" a="1"/>
  <c r="K1956" i="7" s="1"/>
  <c r="H1956" i="7"/>
  <c r="I1956" i="7" s="1" a="1"/>
  <c r="I1956" i="7" s="1"/>
  <c r="F1956" i="7"/>
  <c r="G1956" i="7" s="1" a="1"/>
  <c r="G1956" i="7" s="1"/>
  <c r="D1956" i="7"/>
  <c r="E1956" i="7" s="1" a="1"/>
  <c r="E1956" i="7" s="1"/>
  <c r="B1956" i="7"/>
  <c r="C1956" i="7" s="1" a="1"/>
  <c r="C1956" i="7" s="1"/>
  <c r="N1955" i="7"/>
  <c r="O1955" i="7" s="1" a="1"/>
  <c r="O1955" i="7" s="1"/>
  <c r="L1955" i="7"/>
  <c r="M1955" i="7" s="1" a="1"/>
  <c r="M1955" i="7" s="1"/>
  <c r="J1955" i="7"/>
  <c r="K1955" i="7" s="1" a="1"/>
  <c r="K1955" i="7" s="1"/>
  <c r="H1955" i="7"/>
  <c r="I1955" i="7" s="1" a="1"/>
  <c r="I1955" i="7" s="1"/>
  <c r="F1955" i="7"/>
  <c r="G1955" i="7" s="1" a="1"/>
  <c r="G1955" i="7" s="1"/>
  <c r="D1955" i="7"/>
  <c r="E1955" i="7" s="1" a="1"/>
  <c r="E1955" i="7" s="1"/>
  <c r="B1955" i="7"/>
  <c r="C1955" i="7" s="1" a="1"/>
  <c r="C1955" i="7" s="1"/>
  <c r="N1954" i="7"/>
  <c r="O1954" i="7" s="1" a="1"/>
  <c r="O1954" i="7" s="1"/>
  <c r="L1954" i="7"/>
  <c r="M1954" i="7" s="1" a="1"/>
  <c r="M1954" i="7" s="1"/>
  <c r="J1954" i="7"/>
  <c r="K1954" i="7" s="1" a="1"/>
  <c r="K1954" i="7" s="1"/>
  <c r="H1954" i="7"/>
  <c r="I1954" i="7" s="1" a="1"/>
  <c r="I1954" i="7" s="1"/>
  <c r="F1954" i="7"/>
  <c r="G1954" i="7" s="1" a="1"/>
  <c r="G1954" i="7" s="1"/>
  <c r="D1954" i="7"/>
  <c r="E1954" i="7" s="1" a="1"/>
  <c r="E1954" i="7" s="1"/>
  <c r="B1954" i="7"/>
  <c r="C1954" i="7" s="1" a="1"/>
  <c r="C1954" i="7" s="1"/>
  <c r="N1953" i="7"/>
  <c r="O1953" i="7" s="1" a="1"/>
  <c r="O1953" i="7" s="1"/>
  <c r="L1953" i="7"/>
  <c r="M1953" i="7" s="1" a="1"/>
  <c r="M1953" i="7" s="1"/>
  <c r="J1953" i="7"/>
  <c r="K1953" i="7" s="1" a="1"/>
  <c r="K1953" i="7" s="1"/>
  <c r="H1953" i="7"/>
  <c r="I1953" i="7" s="1" a="1"/>
  <c r="I1953" i="7" s="1"/>
  <c r="F1953" i="7"/>
  <c r="G1953" i="7" s="1" a="1"/>
  <c r="G1953" i="7" s="1"/>
  <c r="D1953" i="7"/>
  <c r="E1953" i="7" s="1" a="1"/>
  <c r="E1953" i="7" s="1"/>
  <c r="B1953" i="7"/>
  <c r="C1953" i="7" s="1" a="1"/>
  <c r="C1953" i="7" s="1"/>
  <c r="N1952" i="7"/>
  <c r="O1952" i="7" s="1" a="1"/>
  <c r="O1952" i="7" s="1"/>
  <c r="L1952" i="7"/>
  <c r="M1952" i="7" s="1" a="1"/>
  <c r="M1952" i="7" s="1"/>
  <c r="J1952" i="7"/>
  <c r="K1952" i="7" s="1" a="1"/>
  <c r="K1952" i="7" s="1"/>
  <c r="H1952" i="7"/>
  <c r="I1952" i="7" s="1" a="1"/>
  <c r="I1952" i="7" s="1"/>
  <c r="F1952" i="7"/>
  <c r="G1952" i="7" s="1" a="1"/>
  <c r="G1952" i="7" s="1"/>
  <c r="D1952" i="7"/>
  <c r="E1952" i="7" s="1" a="1"/>
  <c r="E1952" i="7" s="1"/>
  <c r="B1952" i="7"/>
  <c r="C1952" i="7" s="1" a="1"/>
  <c r="C1952" i="7" s="1"/>
  <c r="N1951" i="7"/>
  <c r="O1951" i="7" s="1" a="1"/>
  <c r="O1951" i="7" s="1"/>
  <c r="L1951" i="7"/>
  <c r="M1951" i="7" s="1" a="1"/>
  <c r="M1951" i="7" s="1"/>
  <c r="J1951" i="7"/>
  <c r="K1951" i="7" s="1" a="1"/>
  <c r="K1951" i="7" s="1"/>
  <c r="H1951" i="7"/>
  <c r="I1951" i="7" s="1" a="1"/>
  <c r="I1951" i="7" s="1"/>
  <c r="F1951" i="7"/>
  <c r="G1951" i="7" s="1" a="1"/>
  <c r="G1951" i="7" s="1"/>
  <c r="D1951" i="7"/>
  <c r="E1951" i="7" s="1" a="1"/>
  <c r="E1951" i="7" s="1"/>
  <c r="B1951" i="7"/>
  <c r="C1951" i="7" s="1" a="1"/>
  <c r="C1951" i="7" s="1"/>
  <c r="N1950" i="7"/>
  <c r="O1950" i="7" s="1" a="1"/>
  <c r="O1950" i="7" s="1"/>
  <c r="L1950" i="7"/>
  <c r="M1950" i="7" s="1" a="1"/>
  <c r="M1950" i="7" s="1"/>
  <c r="J1950" i="7"/>
  <c r="K1950" i="7" s="1" a="1"/>
  <c r="K1950" i="7" s="1"/>
  <c r="H1950" i="7"/>
  <c r="I1950" i="7" s="1" a="1"/>
  <c r="I1950" i="7" s="1"/>
  <c r="F1950" i="7"/>
  <c r="G1950" i="7" s="1" a="1"/>
  <c r="G1950" i="7" s="1"/>
  <c r="D1950" i="7"/>
  <c r="E1950" i="7" s="1" a="1"/>
  <c r="E1950" i="7" s="1"/>
  <c r="B1950" i="7"/>
  <c r="C1950" i="7" s="1" a="1"/>
  <c r="C1950" i="7" s="1"/>
  <c r="N1949" i="7"/>
  <c r="O1949" i="7" s="1" a="1"/>
  <c r="O1949" i="7" s="1"/>
  <c r="L1949" i="7"/>
  <c r="M1949" i="7" s="1" a="1"/>
  <c r="M1949" i="7" s="1"/>
  <c r="J1949" i="7"/>
  <c r="K1949" i="7" s="1" a="1"/>
  <c r="K1949" i="7" s="1"/>
  <c r="H1949" i="7"/>
  <c r="I1949" i="7" s="1" a="1"/>
  <c r="I1949" i="7" s="1"/>
  <c r="F1949" i="7"/>
  <c r="G1949" i="7" s="1" a="1"/>
  <c r="G1949" i="7" s="1"/>
  <c r="D1949" i="7"/>
  <c r="E1949" i="7" s="1" a="1"/>
  <c r="E1949" i="7" s="1"/>
  <c r="B1949" i="7"/>
  <c r="C1949" i="7" s="1" a="1"/>
  <c r="C1949" i="7" s="1"/>
  <c r="N1948" i="7"/>
  <c r="O1948" i="7" s="1" a="1"/>
  <c r="O1948" i="7" s="1"/>
  <c r="L1948" i="7"/>
  <c r="M1948" i="7" s="1" a="1"/>
  <c r="M1948" i="7" s="1"/>
  <c r="J1948" i="7"/>
  <c r="K1948" i="7" s="1" a="1"/>
  <c r="K1948" i="7" s="1"/>
  <c r="H1948" i="7"/>
  <c r="I1948" i="7" s="1" a="1"/>
  <c r="I1948" i="7" s="1"/>
  <c r="F1948" i="7"/>
  <c r="G1948" i="7" s="1" a="1"/>
  <c r="G1948" i="7" s="1"/>
  <c r="D1948" i="7"/>
  <c r="E1948" i="7" s="1" a="1"/>
  <c r="E1948" i="7" s="1"/>
  <c r="B1948" i="7"/>
  <c r="C1948" i="7" s="1" a="1"/>
  <c r="C1948" i="7" s="1"/>
  <c r="N1947" i="7"/>
  <c r="O1947" i="7" s="1" a="1"/>
  <c r="O1947" i="7" s="1"/>
  <c r="L1947" i="7"/>
  <c r="M1947" i="7" s="1" a="1"/>
  <c r="M1947" i="7" s="1"/>
  <c r="J1947" i="7"/>
  <c r="K1947" i="7" s="1" a="1"/>
  <c r="K1947" i="7" s="1"/>
  <c r="H1947" i="7"/>
  <c r="I1947" i="7" s="1" a="1"/>
  <c r="I1947" i="7" s="1"/>
  <c r="F1947" i="7"/>
  <c r="G1947" i="7" s="1" a="1"/>
  <c r="G1947" i="7" s="1"/>
  <c r="D1947" i="7"/>
  <c r="E1947" i="7" s="1" a="1"/>
  <c r="E1947" i="7" s="1"/>
  <c r="B1947" i="7"/>
  <c r="C1947" i="7" s="1" a="1"/>
  <c r="C1947" i="7" s="1"/>
  <c r="N1946" i="7"/>
  <c r="O1946" i="7" s="1" a="1"/>
  <c r="O1946" i="7" s="1"/>
  <c r="L1946" i="7"/>
  <c r="M1946" i="7" s="1" a="1"/>
  <c r="M1946" i="7" s="1"/>
  <c r="J1946" i="7"/>
  <c r="K1946" i="7" s="1" a="1"/>
  <c r="K1946" i="7" s="1"/>
  <c r="H1946" i="7"/>
  <c r="I1946" i="7" s="1" a="1"/>
  <c r="I1946" i="7" s="1"/>
  <c r="F1946" i="7"/>
  <c r="G1946" i="7" s="1" a="1"/>
  <c r="G1946" i="7" s="1"/>
  <c r="D1946" i="7"/>
  <c r="E1946" i="7" s="1" a="1"/>
  <c r="E1946" i="7" s="1"/>
  <c r="B1946" i="7"/>
  <c r="C1946" i="7" s="1" a="1"/>
  <c r="C1946" i="7" s="1"/>
  <c r="N1945" i="7"/>
  <c r="O1945" i="7" s="1" a="1"/>
  <c r="O1945" i="7" s="1"/>
  <c r="L1945" i="7"/>
  <c r="M1945" i="7" s="1" a="1"/>
  <c r="M1945" i="7" s="1"/>
  <c r="J1945" i="7"/>
  <c r="K1945" i="7" s="1" a="1"/>
  <c r="K1945" i="7" s="1"/>
  <c r="H1945" i="7"/>
  <c r="I1945" i="7" s="1" a="1"/>
  <c r="I1945" i="7" s="1"/>
  <c r="F1945" i="7"/>
  <c r="G1945" i="7" s="1" a="1"/>
  <c r="G1945" i="7" s="1"/>
  <c r="D1945" i="7"/>
  <c r="E1945" i="7" s="1" a="1"/>
  <c r="E1945" i="7" s="1"/>
  <c r="B1945" i="7"/>
  <c r="C1945" i="7" s="1" a="1"/>
  <c r="C1945" i="7" s="1"/>
  <c r="N1944" i="7"/>
  <c r="O1944" i="7" s="1" a="1"/>
  <c r="O1944" i="7" s="1"/>
  <c r="L1944" i="7"/>
  <c r="M1944" i="7" s="1" a="1"/>
  <c r="M1944" i="7" s="1"/>
  <c r="J1944" i="7"/>
  <c r="K1944" i="7" s="1" a="1"/>
  <c r="K1944" i="7" s="1"/>
  <c r="H1944" i="7"/>
  <c r="I1944" i="7" s="1" a="1"/>
  <c r="I1944" i="7" s="1"/>
  <c r="F1944" i="7"/>
  <c r="G1944" i="7" s="1" a="1"/>
  <c r="G1944" i="7" s="1"/>
  <c r="D1944" i="7"/>
  <c r="E1944" i="7" s="1" a="1"/>
  <c r="E1944" i="7" s="1"/>
  <c r="B1944" i="7"/>
  <c r="C1944" i="7" s="1" a="1"/>
  <c r="C1944" i="7" s="1"/>
  <c r="N1943" i="7"/>
  <c r="O1943" i="7" s="1" a="1"/>
  <c r="O1943" i="7" s="1"/>
  <c r="L1943" i="7"/>
  <c r="M1943" i="7" s="1" a="1"/>
  <c r="M1943" i="7" s="1"/>
  <c r="J1943" i="7"/>
  <c r="K1943" i="7" s="1" a="1"/>
  <c r="K1943" i="7" s="1"/>
  <c r="H1943" i="7"/>
  <c r="I1943" i="7" s="1" a="1"/>
  <c r="I1943" i="7" s="1"/>
  <c r="F1943" i="7"/>
  <c r="G1943" i="7" s="1" a="1"/>
  <c r="G1943" i="7" s="1"/>
  <c r="D1943" i="7"/>
  <c r="E1943" i="7" s="1" a="1"/>
  <c r="E1943" i="7" s="1"/>
  <c r="B1943" i="7"/>
  <c r="C1943" i="7" s="1" a="1"/>
  <c r="C1943" i="7" s="1"/>
  <c r="N1942" i="7"/>
  <c r="O1942" i="7" s="1" a="1"/>
  <c r="O1942" i="7" s="1"/>
  <c r="L1942" i="7"/>
  <c r="M1942" i="7" s="1" a="1"/>
  <c r="M1942" i="7" s="1"/>
  <c r="J1942" i="7"/>
  <c r="K1942" i="7" s="1" a="1"/>
  <c r="K1942" i="7" s="1"/>
  <c r="H1942" i="7"/>
  <c r="I1942" i="7" s="1" a="1"/>
  <c r="I1942" i="7" s="1"/>
  <c r="F1942" i="7"/>
  <c r="G1942" i="7" s="1" a="1"/>
  <c r="G1942" i="7" s="1"/>
  <c r="D1942" i="7"/>
  <c r="E1942" i="7" s="1" a="1"/>
  <c r="E1942" i="7" s="1"/>
  <c r="B1942" i="7"/>
  <c r="C1942" i="7" s="1" a="1"/>
  <c r="C1942" i="7" s="1"/>
  <c r="N1941" i="7"/>
  <c r="O1941" i="7" s="1" a="1"/>
  <c r="O1941" i="7" s="1"/>
  <c r="L1941" i="7"/>
  <c r="M1941" i="7" s="1" a="1"/>
  <c r="M1941" i="7" s="1"/>
  <c r="J1941" i="7"/>
  <c r="K1941" i="7" s="1" a="1"/>
  <c r="K1941" i="7" s="1"/>
  <c r="H1941" i="7"/>
  <c r="I1941" i="7" s="1" a="1"/>
  <c r="I1941" i="7" s="1"/>
  <c r="F1941" i="7"/>
  <c r="G1941" i="7" s="1" a="1"/>
  <c r="G1941" i="7" s="1"/>
  <c r="D1941" i="7"/>
  <c r="E1941" i="7" s="1" a="1"/>
  <c r="E1941" i="7" s="1"/>
  <c r="B1941" i="7"/>
  <c r="C1941" i="7" s="1" a="1"/>
  <c r="C1941" i="7" s="1"/>
  <c r="N1940" i="7"/>
  <c r="O1940" i="7" s="1" a="1"/>
  <c r="O1940" i="7" s="1"/>
  <c r="L1940" i="7"/>
  <c r="M1940" i="7" s="1" a="1"/>
  <c r="M1940" i="7" s="1"/>
  <c r="J1940" i="7"/>
  <c r="K1940" i="7" s="1" a="1"/>
  <c r="K1940" i="7" s="1"/>
  <c r="H1940" i="7"/>
  <c r="I1940" i="7" s="1" a="1"/>
  <c r="I1940" i="7" s="1"/>
  <c r="F1940" i="7"/>
  <c r="G1940" i="7" s="1" a="1"/>
  <c r="G1940" i="7" s="1"/>
  <c r="D1940" i="7"/>
  <c r="E1940" i="7" s="1" a="1"/>
  <c r="E1940" i="7" s="1"/>
  <c r="B1940" i="7"/>
  <c r="C1940" i="7" s="1" a="1"/>
  <c r="C1940" i="7" s="1"/>
  <c r="N1939" i="7"/>
  <c r="O1939" i="7" s="1" a="1"/>
  <c r="O1939" i="7" s="1"/>
  <c r="L1939" i="7"/>
  <c r="M1939" i="7" s="1" a="1"/>
  <c r="M1939" i="7" s="1"/>
  <c r="J1939" i="7"/>
  <c r="K1939" i="7" s="1" a="1"/>
  <c r="K1939" i="7" s="1"/>
  <c r="H1939" i="7"/>
  <c r="I1939" i="7" s="1" a="1"/>
  <c r="I1939" i="7" s="1"/>
  <c r="F1939" i="7"/>
  <c r="G1939" i="7" s="1" a="1"/>
  <c r="G1939" i="7" s="1"/>
  <c r="D1939" i="7"/>
  <c r="E1939" i="7" s="1" a="1"/>
  <c r="E1939" i="7" s="1"/>
  <c r="B1939" i="7"/>
  <c r="C1939" i="7" s="1" a="1"/>
  <c r="C1939" i="7" s="1"/>
  <c r="N1938" i="7"/>
  <c r="O1938" i="7" s="1" a="1"/>
  <c r="O1938" i="7" s="1"/>
  <c r="L1938" i="7"/>
  <c r="M1938" i="7" s="1" a="1"/>
  <c r="M1938" i="7" s="1"/>
  <c r="J1938" i="7"/>
  <c r="K1938" i="7" s="1" a="1"/>
  <c r="K1938" i="7" s="1"/>
  <c r="H1938" i="7"/>
  <c r="I1938" i="7" s="1" a="1"/>
  <c r="I1938" i="7" s="1"/>
  <c r="F1938" i="7"/>
  <c r="G1938" i="7" s="1" a="1"/>
  <c r="G1938" i="7" s="1"/>
  <c r="D1938" i="7"/>
  <c r="E1938" i="7" s="1" a="1"/>
  <c r="E1938" i="7" s="1"/>
  <c r="B1938" i="7"/>
  <c r="C1938" i="7" s="1" a="1"/>
  <c r="C1938" i="7" s="1"/>
  <c r="N1937" i="7"/>
  <c r="O1937" i="7" s="1" a="1"/>
  <c r="O1937" i="7" s="1"/>
  <c r="L1937" i="7"/>
  <c r="M1937" i="7" s="1" a="1"/>
  <c r="M1937" i="7" s="1"/>
  <c r="J1937" i="7"/>
  <c r="K1937" i="7" s="1" a="1"/>
  <c r="K1937" i="7" s="1"/>
  <c r="H1937" i="7"/>
  <c r="I1937" i="7" s="1" a="1"/>
  <c r="I1937" i="7" s="1"/>
  <c r="F1937" i="7"/>
  <c r="G1937" i="7" s="1" a="1"/>
  <c r="G1937" i="7" s="1"/>
  <c r="D1937" i="7"/>
  <c r="E1937" i="7" s="1" a="1"/>
  <c r="E1937" i="7" s="1"/>
  <c r="B1937" i="7"/>
  <c r="C1937" i="7" s="1" a="1"/>
  <c r="C1937" i="7" s="1"/>
  <c r="N1936" i="7"/>
  <c r="O1936" i="7" s="1" a="1"/>
  <c r="O1936" i="7" s="1"/>
  <c r="L1936" i="7"/>
  <c r="M1936" i="7" s="1" a="1"/>
  <c r="M1936" i="7" s="1"/>
  <c r="J1936" i="7"/>
  <c r="K1936" i="7" s="1" a="1"/>
  <c r="K1936" i="7" s="1"/>
  <c r="H1936" i="7"/>
  <c r="I1936" i="7" s="1" a="1"/>
  <c r="I1936" i="7" s="1"/>
  <c r="F1936" i="7"/>
  <c r="G1936" i="7" s="1" a="1"/>
  <c r="G1936" i="7" s="1"/>
  <c r="D1936" i="7"/>
  <c r="E1936" i="7" s="1" a="1"/>
  <c r="E1936" i="7" s="1"/>
  <c r="B1936" i="7"/>
  <c r="C1936" i="7" s="1" a="1"/>
  <c r="C1936" i="7" s="1"/>
  <c r="N1935" i="7"/>
  <c r="O1935" i="7" s="1" a="1"/>
  <c r="O1935" i="7" s="1"/>
  <c r="L1935" i="7"/>
  <c r="M1935" i="7" s="1" a="1"/>
  <c r="M1935" i="7" s="1"/>
  <c r="J1935" i="7"/>
  <c r="K1935" i="7" s="1" a="1"/>
  <c r="K1935" i="7" s="1"/>
  <c r="H1935" i="7"/>
  <c r="I1935" i="7" s="1" a="1"/>
  <c r="I1935" i="7" s="1"/>
  <c r="F1935" i="7"/>
  <c r="G1935" i="7" s="1" a="1"/>
  <c r="G1935" i="7" s="1"/>
  <c r="D1935" i="7"/>
  <c r="E1935" i="7" s="1" a="1"/>
  <c r="E1935" i="7" s="1"/>
  <c r="B1935" i="7"/>
  <c r="C1935" i="7" s="1" a="1"/>
  <c r="C1935" i="7" s="1"/>
  <c r="N1934" i="7"/>
  <c r="O1934" i="7" s="1" a="1"/>
  <c r="O1934" i="7" s="1"/>
  <c r="L1934" i="7"/>
  <c r="M1934" i="7" s="1" a="1"/>
  <c r="M1934" i="7" s="1"/>
  <c r="J1934" i="7"/>
  <c r="K1934" i="7" s="1" a="1"/>
  <c r="K1934" i="7" s="1"/>
  <c r="H1934" i="7"/>
  <c r="I1934" i="7" s="1" a="1"/>
  <c r="I1934" i="7" s="1"/>
  <c r="F1934" i="7"/>
  <c r="G1934" i="7" s="1" a="1"/>
  <c r="G1934" i="7" s="1"/>
  <c r="D1934" i="7"/>
  <c r="E1934" i="7" s="1" a="1"/>
  <c r="E1934" i="7" s="1"/>
  <c r="B1934" i="7"/>
  <c r="C1934" i="7" s="1" a="1"/>
  <c r="C1934" i="7" s="1"/>
  <c r="N1933" i="7"/>
  <c r="O1933" i="7" s="1" a="1"/>
  <c r="O1933" i="7" s="1"/>
  <c r="L1933" i="7"/>
  <c r="M1933" i="7" s="1" a="1"/>
  <c r="M1933" i="7" s="1"/>
  <c r="J1933" i="7"/>
  <c r="K1933" i="7" s="1" a="1"/>
  <c r="K1933" i="7" s="1"/>
  <c r="H1933" i="7"/>
  <c r="I1933" i="7" s="1" a="1"/>
  <c r="I1933" i="7" s="1"/>
  <c r="F1933" i="7"/>
  <c r="G1933" i="7" s="1" a="1"/>
  <c r="G1933" i="7" s="1"/>
  <c r="D1933" i="7"/>
  <c r="E1933" i="7" s="1" a="1"/>
  <c r="E1933" i="7" s="1"/>
  <c r="B1933" i="7"/>
  <c r="C1933" i="7" s="1" a="1"/>
  <c r="C1933" i="7" s="1"/>
  <c r="N1932" i="7"/>
  <c r="O1932" i="7" s="1" a="1"/>
  <c r="O1932" i="7" s="1"/>
  <c r="L1932" i="7"/>
  <c r="M1932" i="7" s="1" a="1"/>
  <c r="M1932" i="7" s="1"/>
  <c r="J1932" i="7"/>
  <c r="K1932" i="7" s="1" a="1"/>
  <c r="K1932" i="7" s="1"/>
  <c r="H1932" i="7"/>
  <c r="I1932" i="7" s="1" a="1"/>
  <c r="I1932" i="7" s="1"/>
  <c r="F1932" i="7"/>
  <c r="G1932" i="7" s="1" a="1"/>
  <c r="G1932" i="7" s="1"/>
  <c r="D1932" i="7"/>
  <c r="E1932" i="7" s="1" a="1"/>
  <c r="E1932" i="7" s="1"/>
  <c r="B1932" i="7"/>
  <c r="C1932" i="7" s="1" a="1"/>
  <c r="C1932" i="7" s="1"/>
  <c r="N1931" i="7"/>
  <c r="O1931" i="7" s="1" a="1"/>
  <c r="O1931" i="7" s="1"/>
  <c r="L1931" i="7"/>
  <c r="M1931" i="7" s="1" a="1"/>
  <c r="M1931" i="7" s="1"/>
  <c r="J1931" i="7"/>
  <c r="K1931" i="7" s="1" a="1"/>
  <c r="K1931" i="7" s="1"/>
  <c r="H1931" i="7"/>
  <c r="I1931" i="7" s="1" a="1"/>
  <c r="I1931" i="7" s="1"/>
  <c r="F1931" i="7"/>
  <c r="G1931" i="7" s="1" a="1"/>
  <c r="G1931" i="7" s="1"/>
  <c r="D1931" i="7"/>
  <c r="E1931" i="7" s="1" a="1"/>
  <c r="E1931" i="7" s="1"/>
  <c r="B1931" i="7"/>
  <c r="C1931" i="7" s="1" a="1"/>
  <c r="C1931" i="7" s="1"/>
  <c r="N1930" i="7"/>
  <c r="O1930" i="7" s="1" a="1"/>
  <c r="O1930" i="7" s="1"/>
  <c r="L1930" i="7"/>
  <c r="M1930" i="7" s="1" a="1"/>
  <c r="M1930" i="7" s="1"/>
  <c r="J1930" i="7"/>
  <c r="K1930" i="7" s="1" a="1"/>
  <c r="K1930" i="7" s="1"/>
  <c r="H1930" i="7"/>
  <c r="I1930" i="7" s="1" a="1"/>
  <c r="I1930" i="7" s="1"/>
  <c r="F1930" i="7"/>
  <c r="G1930" i="7" s="1" a="1"/>
  <c r="G1930" i="7" s="1"/>
  <c r="D1930" i="7"/>
  <c r="E1930" i="7" s="1" a="1"/>
  <c r="E1930" i="7" s="1"/>
  <c r="B1930" i="7"/>
  <c r="C1930" i="7" s="1" a="1"/>
  <c r="C1930" i="7" s="1"/>
  <c r="N1929" i="7"/>
  <c r="O1929" i="7" s="1" a="1"/>
  <c r="O1929" i="7" s="1"/>
  <c r="L1929" i="7"/>
  <c r="M1929" i="7" s="1" a="1"/>
  <c r="M1929" i="7" s="1"/>
  <c r="J1929" i="7"/>
  <c r="K1929" i="7" s="1" a="1"/>
  <c r="K1929" i="7" s="1"/>
  <c r="H1929" i="7"/>
  <c r="I1929" i="7" s="1" a="1"/>
  <c r="I1929" i="7" s="1"/>
  <c r="F1929" i="7"/>
  <c r="G1929" i="7" s="1" a="1"/>
  <c r="G1929" i="7" s="1"/>
  <c r="D1929" i="7"/>
  <c r="E1929" i="7" s="1" a="1"/>
  <c r="E1929" i="7" s="1"/>
  <c r="B1929" i="7"/>
  <c r="C1929" i="7" s="1" a="1"/>
  <c r="C1929" i="7" s="1"/>
  <c r="N1928" i="7"/>
  <c r="O1928" i="7" s="1" a="1"/>
  <c r="O1928" i="7" s="1"/>
  <c r="L1928" i="7"/>
  <c r="M1928" i="7" s="1" a="1"/>
  <c r="M1928" i="7" s="1"/>
  <c r="J1928" i="7"/>
  <c r="K1928" i="7" s="1" a="1"/>
  <c r="K1928" i="7" s="1"/>
  <c r="H1928" i="7"/>
  <c r="I1928" i="7" s="1" a="1"/>
  <c r="I1928" i="7" s="1"/>
  <c r="F1928" i="7"/>
  <c r="G1928" i="7" s="1" a="1"/>
  <c r="G1928" i="7" s="1"/>
  <c r="D1928" i="7"/>
  <c r="E1928" i="7" s="1" a="1"/>
  <c r="E1928" i="7" s="1"/>
  <c r="B1928" i="7"/>
  <c r="C1928" i="7" s="1" a="1"/>
  <c r="C1928" i="7" s="1"/>
  <c r="N1927" i="7"/>
  <c r="O1927" i="7" s="1" a="1"/>
  <c r="O1927" i="7" s="1"/>
  <c r="L1927" i="7"/>
  <c r="M1927" i="7" s="1" a="1"/>
  <c r="M1927" i="7" s="1"/>
  <c r="J1927" i="7"/>
  <c r="K1927" i="7" s="1" a="1"/>
  <c r="K1927" i="7" s="1"/>
  <c r="H1927" i="7"/>
  <c r="I1927" i="7" s="1" a="1"/>
  <c r="I1927" i="7" s="1"/>
  <c r="F1927" i="7"/>
  <c r="G1927" i="7" s="1" a="1"/>
  <c r="G1927" i="7" s="1"/>
  <c r="D1927" i="7"/>
  <c r="E1927" i="7" s="1" a="1"/>
  <c r="E1927" i="7" s="1"/>
  <c r="B1927" i="7"/>
  <c r="C1927" i="7" s="1" a="1"/>
  <c r="C1927" i="7" s="1"/>
  <c r="N1926" i="7"/>
  <c r="O1926" i="7" s="1" a="1"/>
  <c r="O1926" i="7" s="1"/>
  <c r="L1926" i="7"/>
  <c r="M1926" i="7" s="1" a="1"/>
  <c r="M1926" i="7" s="1"/>
  <c r="J1926" i="7"/>
  <c r="K1926" i="7" s="1" a="1"/>
  <c r="K1926" i="7" s="1"/>
  <c r="H1926" i="7"/>
  <c r="I1926" i="7" s="1" a="1"/>
  <c r="I1926" i="7" s="1"/>
  <c r="F1926" i="7"/>
  <c r="G1926" i="7" s="1" a="1"/>
  <c r="G1926" i="7" s="1"/>
  <c r="D1926" i="7"/>
  <c r="E1926" i="7" s="1" a="1"/>
  <c r="E1926" i="7" s="1"/>
  <c r="B1926" i="7"/>
  <c r="C1926" i="7" s="1" a="1"/>
  <c r="C1926" i="7" s="1"/>
  <c r="N1925" i="7"/>
  <c r="O1925" i="7" s="1" a="1"/>
  <c r="O1925" i="7" s="1"/>
  <c r="L1925" i="7"/>
  <c r="M1925" i="7" s="1" a="1"/>
  <c r="M1925" i="7" s="1"/>
  <c r="J1925" i="7"/>
  <c r="K1925" i="7" s="1" a="1"/>
  <c r="K1925" i="7" s="1"/>
  <c r="H1925" i="7"/>
  <c r="I1925" i="7" s="1" a="1"/>
  <c r="I1925" i="7" s="1"/>
  <c r="F1925" i="7"/>
  <c r="G1925" i="7" s="1" a="1"/>
  <c r="G1925" i="7" s="1"/>
  <c r="D1925" i="7"/>
  <c r="E1925" i="7" s="1" a="1"/>
  <c r="E1925" i="7" s="1"/>
  <c r="B1925" i="7"/>
  <c r="C1925" i="7" s="1" a="1"/>
  <c r="C1925" i="7" s="1"/>
  <c r="N1924" i="7"/>
  <c r="O1924" i="7" s="1" a="1"/>
  <c r="O1924" i="7" s="1"/>
  <c r="L1924" i="7"/>
  <c r="M1924" i="7" s="1" a="1"/>
  <c r="M1924" i="7" s="1"/>
  <c r="J1924" i="7"/>
  <c r="K1924" i="7" s="1" a="1"/>
  <c r="K1924" i="7" s="1"/>
  <c r="H1924" i="7"/>
  <c r="I1924" i="7" s="1" a="1"/>
  <c r="I1924" i="7" s="1"/>
  <c r="F1924" i="7"/>
  <c r="G1924" i="7" s="1" a="1"/>
  <c r="G1924" i="7" s="1"/>
  <c r="D1924" i="7"/>
  <c r="E1924" i="7" s="1" a="1"/>
  <c r="E1924" i="7" s="1"/>
  <c r="B1924" i="7"/>
  <c r="C1924" i="7" s="1" a="1"/>
  <c r="C1924" i="7" s="1"/>
  <c r="N1923" i="7"/>
  <c r="O1923" i="7" s="1" a="1"/>
  <c r="O1923" i="7" s="1"/>
  <c r="L1923" i="7"/>
  <c r="M1923" i="7" s="1" a="1"/>
  <c r="M1923" i="7" s="1"/>
  <c r="J1923" i="7"/>
  <c r="K1923" i="7" s="1" a="1"/>
  <c r="K1923" i="7" s="1"/>
  <c r="H1923" i="7"/>
  <c r="I1923" i="7" s="1" a="1"/>
  <c r="I1923" i="7" s="1"/>
  <c r="F1923" i="7"/>
  <c r="G1923" i="7" s="1" a="1"/>
  <c r="G1923" i="7" s="1"/>
  <c r="D1923" i="7"/>
  <c r="E1923" i="7" s="1" a="1"/>
  <c r="E1923" i="7" s="1"/>
  <c r="B1923" i="7"/>
  <c r="C1923" i="7" s="1" a="1"/>
  <c r="C1923" i="7" s="1"/>
  <c r="N1922" i="7"/>
  <c r="O1922" i="7" s="1" a="1"/>
  <c r="O1922" i="7" s="1"/>
  <c r="L1922" i="7"/>
  <c r="M1922" i="7" s="1" a="1"/>
  <c r="M1922" i="7" s="1"/>
  <c r="J1922" i="7"/>
  <c r="K1922" i="7" s="1" a="1"/>
  <c r="K1922" i="7" s="1"/>
  <c r="H1922" i="7"/>
  <c r="I1922" i="7" s="1" a="1"/>
  <c r="I1922" i="7" s="1"/>
  <c r="F1922" i="7"/>
  <c r="G1922" i="7" s="1" a="1"/>
  <c r="G1922" i="7" s="1"/>
  <c r="D1922" i="7"/>
  <c r="E1922" i="7" s="1" a="1"/>
  <c r="E1922" i="7" s="1"/>
  <c r="B1922" i="7"/>
  <c r="C1922" i="7" s="1" a="1"/>
  <c r="C1922" i="7" s="1"/>
  <c r="N1921" i="7"/>
  <c r="O1921" i="7" s="1" a="1"/>
  <c r="O1921" i="7" s="1"/>
  <c r="L1921" i="7"/>
  <c r="M1921" i="7" s="1" a="1"/>
  <c r="M1921" i="7" s="1"/>
  <c r="J1921" i="7"/>
  <c r="K1921" i="7" s="1" a="1"/>
  <c r="K1921" i="7" s="1"/>
  <c r="H1921" i="7"/>
  <c r="I1921" i="7" s="1" a="1"/>
  <c r="I1921" i="7" s="1"/>
  <c r="F1921" i="7"/>
  <c r="G1921" i="7" s="1" a="1"/>
  <c r="G1921" i="7" s="1"/>
  <c r="D1921" i="7"/>
  <c r="E1921" i="7" s="1" a="1"/>
  <c r="E1921" i="7" s="1"/>
  <c r="B1921" i="7"/>
  <c r="C1921" i="7" s="1" a="1"/>
  <c r="C1921" i="7" s="1"/>
  <c r="N1920" i="7"/>
  <c r="O1920" i="7" s="1" a="1"/>
  <c r="O1920" i="7" s="1"/>
  <c r="L1920" i="7"/>
  <c r="M1920" i="7" s="1" a="1"/>
  <c r="M1920" i="7" s="1"/>
  <c r="J1920" i="7"/>
  <c r="K1920" i="7" s="1" a="1"/>
  <c r="K1920" i="7" s="1"/>
  <c r="H1920" i="7"/>
  <c r="I1920" i="7" s="1" a="1"/>
  <c r="I1920" i="7" s="1"/>
  <c r="F1920" i="7"/>
  <c r="G1920" i="7" s="1" a="1"/>
  <c r="G1920" i="7" s="1"/>
  <c r="D1920" i="7"/>
  <c r="E1920" i="7" s="1" a="1"/>
  <c r="E1920" i="7" s="1"/>
  <c r="B1920" i="7"/>
  <c r="C1920" i="7" s="1" a="1"/>
  <c r="C1920" i="7" s="1"/>
  <c r="N1919" i="7"/>
  <c r="O1919" i="7" s="1" a="1"/>
  <c r="O1919" i="7" s="1"/>
  <c r="L1919" i="7"/>
  <c r="M1919" i="7" s="1" a="1"/>
  <c r="M1919" i="7" s="1"/>
  <c r="J1919" i="7"/>
  <c r="K1919" i="7" s="1" a="1"/>
  <c r="K1919" i="7" s="1"/>
  <c r="H1919" i="7"/>
  <c r="I1919" i="7" s="1" a="1"/>
  <c r="I1919" i="7" s="1"/>
  <c r="F1919" i="7"/>
  <c r="G1919" i="7" s="1" a="1"/>
  <c r="G1919" i="7" s="1"/>
  <c r="D1919" i="7"/>
  <c r="E1919" i="7" s="1" a="1"/>
  <c r="E1919" i="7" s="1"/>
  <c r="B1919" i="7"/>
  <c r="C1919" i="7" s="1" a="1"/>
  <c r="C1919" i="7" s="1"/>
  <c r="N1918" i="7"/>
  <c r="O1918" i="7" s="1" a="1"/>
  <c r="O1918" i="7" s="1"/>
  <c r="L1918" i="7"/>
  <c r="M1918" i="7" s="1" a="1"/>
  <c r="M1918" i="7" s="1"/>
  <c r="J1918" i="7"/>
  <c r="K1918" i="7" s="1" a="1"/>
  <c r="K1918" i="7" s="1"/>
  <c r="H1918" i="7"/>
  <c r="I1918" i="7" s="1" a="1"/>
  <c r="I1918" i="7" s="1"/>
  <c r="F1918" i="7"/>
  <c r="G1918" i="7" s="1" a="1"/>
  <c r="G1918" i="7" s="1"/>
  <c r="D1918" i="7"/>
  <c r="E1918" i="7" s="1" a="1"/>
  <c r="E1918" i="7" s="1"/>
  <c r="B1918" i="7"/>
  <c r="C1918" i="7" s="1" a="1"/>
  <c r="C1918" i="7" s="1"/>
  <c r="N1917" i="7"/>
  <c r="O1917" i="7" s="1" a="1"/>
  <c r="O1917" i="7" s="1"/>
  <c r="L1917" i="7"/>
  <c r="M1917" i="7" s="1" a="1"/>
  <c r="M1917" i="7" s="1"/>
  <c r="J1917" i="7"/>
  <c r="K1917" i="7" s="1" a="1"/>
  <c r="K1917" i="7" s="1"/>
  <c r="H1917" i="7"/>
  <c r="I1917" i="7" s="1" a="1"/>
  <c r="I1917" i="7" s="1"/>
  <c r="F1917" i="7"/>
  <c r="G1917" i="7" s="1" a="1"/>
  <c r="G1917" i="7" s="1"/>
  <c r="D1917" i="7"/>
  <c r="E1917" i="7" s="1" a="1"/>
  <c r="E1917" i="7" s="1"/>
  <c r="B1917" i="7"/>
  <c r="C1917" i="7" s="1" a="1"/>
  <c r="C1917" i="7" s="1"/>
  <c r="N1916" i="7"/>
  <c r="O1916" i="7" s="1" a="1"/>
  <c r="O1916" i="7" s="1"/>
  <c r="L1916" i="7"/>
  <c r="M1916" i="7" s="1" a="1"/>
  <c r="M1916" i="7" s="1"/>
  <c r="J1916" i="7"/>
  <c r="K1916" i="7" s="1" a="1"/>
  <c r="K1916" i="7" s="1"/>
  <c r="H1916" i="7"/>
  <c r="I1916" i="7" s="1" a="1"/>
  <c r="I1916" i="7" s="1"/>
  <c r="F1916" i="7"/>
  <c r="G1916" i="7" s="1" a="1"/>
  <c r="G1916" i="7" s="1"/>
  <c r="D1916" i="7"/>
  <c r="E1916" i="7" s="1" a="1"/>
  <c r="E1916" i="7" s="1"/>
  <c r="B1916" i="7"/>
  <c r="C1916" i="7" s="1" a="1"/>
  <c r="C1916" i="7" s="1"/>
  <c r="N1915" i="7"/>
  <c r="O1915" i="7" s="1" a="1"/>
  <c r="O1915" i="7" s="1"/>
  <c r="L1915" i="7"/>
  <c r="M1915" i="7" s="1" a="1"/>
  <c r="M1915" i="7" s="1"/>
  <c r="J1915" i="7"/>
  <c r="K1915" i="7" s="1" a="1"/>
  <c r="K1915" i="7" s="1"/>
  <c r="H1915" i="7"/>
  <c r="I1915" i="7" s="1" a="1"/>
  <c r="I1915" i="7" s="1"/>
  <c r="F1915" i="7"/>
  <c r="G1915" i="7" s="1" a="1"/>
  <c r="G1915" i="7" s="1"/>
  <c r="D1915" i="7"/>
  <c r="E1915" i="7" s="1" a="1"/>
  <c r="E1915" i="7" s="1"/>
  <c r="B1915" i="7"/>
  <c r="C1915" i="7" s="1" a="1"/>
  <c r="C1915" i="7" s="1"/>
  <c r="N1914" i="7"/>
  <c r="O1914" i="7" s="1" a="1"/>
  <c r="O1914" i="7" s="1"/>
  <c r="L1914" i="7"/>
  <c r="M1914" i="7" s="1" a="1"/>
  <c r="M1914" i="7" s="1"/>
  <c r="J1914" i="7"/>
  <c r="K1914" i="7" s="1" a="1"/>
  <c r="K1914" i="7" s="1"/>
  <c r="H1914" i="7"/>
  <c r="I1914" i="7" s="1" a="1"/>
  <c r="I1914" i="7" s="1"/>
  <c r="F1914" i="7"/>
  <c r="G1914" i="7" s="1" a="1"/>
  <c r="G1914" i="7" s="1"/>
  <c r="D1914" i="7"/>
  <c r="E1914" i="7" s="1" a="1"/>
  <c r="E1914" i="7" s="1"/>
  <c r="B1914" i="7"/>
  <c r="C1914" i="7" s="1" a="1"/>
  <c r="C1914" i="7" s="1"/>
  <c r="N1913" i="7"/>
  <c r="O1913" i="7" s="1" a="1"/>
  <c r="O1913" i="7" s="1"/>
  <c r="L1913" i="7"/>
  <c r="M1913" i="7" s="1" a="1"/>
  <c r="M1913" i="7" s="1"/>
  <c r="J1913" i="7"/>
  <c r="K1913" i="7" s="1" a="1"/>
  <c r="K1913" i="7" s="1"/>
  <c r="H1913" i="7"/>
  <c r="I1913" i="7" s="1" a="1"/>
  <c r="I1913" i="7" s="1"/>
  <c r="F1913" i="7"/>
  <c r="G1913" i="7" s="1" a="1"/>
  <c r="G1913" i="7" s="1"/>
  <c r="D1913" i="7"/>
  <c r="E1913" i="7" s="1" a="1"/>
  <c r="E1913" i="7" s="1"/>
  <c r="B1913" i="7"/>
  <c r="C1913" i="7" s="1" a="1"/>
  <c r="C1913" i="7" s="1"/>
  <c r="N1912" i="7"/>
  <c r="O1912" i="7" s="1" a="1"/>
  <c r="O1912" i="7" s="1"/>
  <c r="L1912" i="7"/>
  <c r="M1912" i="7" s="1" a="1"/>
  <c r="M1912" i="7" s="1"/>
  <c r="J1912" i="7"/>
  <c r="K1912" i="7" s="1" a="1"/>
  <c r="K1912" i="7" s="1"/>
  <c r="H1912" i="7"/>
  <c r="I1912" i="7" s="1" a="1"/>
  <c r="I1912" i="7" s="1"/>
  <c r="F1912" i="7"/>
  <c r="G1912" i="7" s="1" a="1"/>
  <c r="G1912" i="7" s="1"/>
  <c r="D1912" i="7"/>
  <c r="E1912" i="7" s="1" a="1"/>
  <c r="E1912" i="7" s="1"/>
  <c r="B1912" i="7"/>
  <c r="C1912" i="7" s="1" a="1"/>
  <c r="C1912" i="7" s="1"/>
  <c r="N1911" i="7"/>
  <c r="O1911" i="7" s="1" a="1"/>
  <c r="O1911" i="7" s="1"/>
  <c r="L1911" i="7"/>
  <c r="M1911" i="7" s="1" a="1"/>
  <c r="M1911" i="7" s="1"/>
  <c r="J1911" i="7"/>
  <c r="K1911" i="7" s="1" a="1"/>
  <c r="K1911" i="7" s="1"/>
  <c r="H1911" i="7"/>
  <c r="I1911" i="7" s="1" a="1"/>
  <c r="I1911" i="7" s="1"/>
  <c r="F1911" i="7"/>
  <c r="G1911" i="7" s="1" a="1"/>
  <c r="G1911" i="7" s="1"/>
  <c r="D1911" i="7"/>
  <c r="E1911" i="7" s="1" a="1"/>
  <c r="E1911" i="7" s="1"/>
  <c r="B1911" i="7"/>
  <c r="C1911" i="7" s="1" a="1"/>
  <c r="C1911" i="7" s="1"/>
  <c r="N1910" i="7"/>
  <c r="O1910" i="7" s="1" a="1"/>
  <c r="O1910" i="7" s="1"/>
  <c r="L1910" i="7"/>
  <c r="M1910" i="7" s="1" a="1"/>
  <c r="M1910" i="7" s="1"/>
  <c r="J1910" i="7"/>
  <c r="K1910" i="7" s="1" a="1"/>
  <c r="K1910" i="7" s="1"/>
  <c r="H1910" i="7"/>
  <c r="I1910" i="7" s="1" a="1"/>
  <c r="I1910" i="7" s="1"/>
  <c r="F1910" i="7"/>
  <c r="G1910" i="7" s="1" a="1"/>
  <c r="G1910" i="7" s="1"/>
  <c r="D1910" i="7"/>
  <c r="E1910" i="7" s="1" a="1"/>
  <c r="E1910" i="7" s="1"/>
  <c r="B1910" i="7"/>
  <c r="C1910" i="7" s="1" a="1"/>
  <c r="C1910" i="7" s="1"/>
  <c r="N1909" i="7"/>
  <c r="O1909" i="7" s="1" a="1"/>
  <c r="O1909" i="7" s="1"/>
  <c r="L1909" i="7"/>
  <c r="M1909" i="7" s="1" a="1"/>
  <c r="M1909" i="7" s="1"/>
  <c r="J1909" i="7"/>
  <c r="K1909" i="7" s="1" a="1"/>
  <c r="K1909" i="7" s="1"/>
  <c r="H1909" i="7"/>
  <c r="I1909" i="7" s="1" a="1"/>
  <c r="I1909" i="7" s="1"/>
  <c r="F1909" i="7"/>
  <c r="G1909" i="7" s="1" a="1"/>
  <c r="G1909" i="7" s="1"/>
  <c r="D1909" i="7"/>
  <c r="E1909" i="7" s="1" a="1"/>
  <c r="E1909" i="7" s="1"/>
  <c r="B1909" i="7"/>
  <c r="C1909" i="7" s="1" a="1"/>
  <c r="C1909" i="7" s="1"/>
  <c r="N1908" i="7"/>
  <c r="O1908" i="7" s="1" a="1"/>
  <c r="O1908" i="7" s="1"/>
  <c r="L1908" i="7"/>
  <c r="M1908" i="7" s="1" a="1"/>
  <c r="M1908" i="7" s="1"/>
  <c r="J1908" i="7"/>
  <c r="K1908" i="7" s="1" a="1"/>
  <c r="K1908" i="7" s="1"/>
  <c r="H1908" i="7"/>
  <c r="I1908" i="7" s="1" a="1"/>
  <c r="I1908" i="7" s="1"/>
  <c r="F1908" i="7"/>
  <c r="G1908" i="7" s="1" a="1"/>
  <c r="G1908" i="7" s="1"/>
  <c r="D1908" i="7"/>
  <c r="E1908" i="7" s="1" a="1"/>
  <c r="E1908" i="7" s="1"/>
  <c r="B1908" i="7"/>
  <c r="C1908" i="7" s="1" a="1"/>
  <c r="C1908" i="7" s="1"/>
  <c r="N1907" i="7"/>
  <c r="O1907" i="7" s="1" a="1"/>
  <c r="O1907" i="7" s="1"/>
  <c r="L1907" i="7"/>
  <c r="M1907" i="7" s="1" a="1"/>
  <c r="M1907" i="7" s="1"/>
  <c r="J1907" i="7"/>
  <c r="K1907" i="7" s="1" a="1"/>
  <c r="K1907" i="7" s="1"/>
  <c r="H1907" i="7"/>
  <c r="I1907" i="7" s="1" a="1"/>
  <c r="I1907" i="7" s="1"/>
  <c r="F1907" i="7"/>
  <c r="G1907" i="7" s="1" a="1"/>
  <c r="G1907" i="7" s="1"/>
  <c r="D1907" i="7"/>
  <c r="E1907" i="7" s="1" a="1"/>
  <c r="E1907" i="7" s="1"/>
  <c r="B1907" i="7"/>
  <c r="C1907" i="7" s="1" a="1"/>
  <c r="C1907" i="7" s="1"/>
  <c r="N1906" i="7"/>
  <c r="O1906" i="7" s="1" a="1"/>
  <c r="O1906" i="7" s="1"/>
  <c r="L1906" i="7"/>
  <c r="M1906" i="7" s="1" a="1"/>
  <c r="M1906" i="7" s="1"/>
  <c r="J1906" i="7"/>
  <c r="K1906" i="7" s="1" a="1"/>
  <c r="K1906" i="7" s="1"/>
  <c r="H1906" i="7"/>
  <c r="I1906" i="7" s="1" a="1"/>
  <c r="I1906" i="7" s="1"/>
  <c r="F1906" i="7"/>
  <c r="G1906" i="7" s="1" a="1"/>
  <c r="G1906" i="7" s="1"/>
  <c r="D1906" i="7"/>
  <c r="E1906" i="7" s="1" a="1"/>
  <c r="E1906" i="7" s="1"/>
  <c r="B1906" i="7"/>
  <c r="C1906" i="7" s="1" a="1"/>
  <c r="C1906" i="7" s="1"/>
  <c r="N1905" i="7"/>
  <c r="O1905" i="7" s="1" a="1"/>
  <c r="O1905" i="7" s="1"/>
  <c r="L1905" i="7"/>
  <c r="M1905" i="7" s="1" a="1"/>
  <c r="M1905" i="7" s="1"/>
  <c r="J1905" i="7"/>
  <c r="K1905" i="7" s="1" a="1"/>
  <c r="K1905" i="7" s="1"/>
  <c r="H1905" i="7"/>
  <c r="I1905" i="7" s="1" a="1"/>
  <c r="I1905" i="7" s="1"/>
  <c r="F1905" i="7"/>
  <c r="G1905" i="7" s="1" a="1"/>
  <c r="G1905" i="7" s="1"/>
  <c r="D1905" i="7"/>
  <c r="E1905" i="7" s="1" a="1"/>
  <c r="E1905" i="7" s="1"/>
  <c r="B1905" i="7"/>
  <c r="C1905" i="7" s="1" a="1"/>
  <c r="C1905" i="7" s="1"/>
  <c r="N1904" i="7"/>
  <c r="O1904" i="7" s="1" a="1"/>
  <c r="O1904" i="7" s="1"/>
  <c r="L1904" i="7"/>
  <c r="M1904" i="7" s="1" a="1"/>
  <c r="M1904" i="7" s="1"/>
  <c r="J1904" i="7"/>
  <c r="K1904" i="7" s="1" a="1"/>
  <c r="K1904" i="7" s="1"/>
  <c r="H1904" i="7"/>
  <c r="I1904" i="7" s="1" a="1"/>
  <c r="I1904" i="7" s="1"/>
  <c r="F1904" i="7"/>
  <c r="G1904" i="7" s="1" a="1"/>
  <c r="G1904" i="7" s="1"/>
  <c r="D1904" i="7"/>
  <c r="E1904" i="7" s="1" a="1"/>
  <c r="E1904" i="7" s="1"/>
  <c r="B1904" i="7"/>
  <c r="C1904" i="7" s="1" a="1"/>
  <c r="C1904" i="7" s="1"/>
  <c r="N1903" i="7"/>
  <c r="O1903" i="7" s="1" a="1"/>
  <c r="O1903" i="7" s="1"/>
  <c r="L1903" i="7"/>
  <c r="M1903" i="7" s="1" a="1"/>
  <c r="M1903" i="7" s="1"/>
  <c r="J1903" i="7"/>
  <c r="K1903" i="7" s="1" a="1"/>
  <c r="K1903" i="7" s="1"/>
  <c r="H1903" i="7"/>
  <c r="I1903" i="7" s="1" a="1"/>
  <c r="I1903" i="7" s="1"/>
  <c r="F1903" i="7"/>
  <c r="G1903" i="7" s="1" a="1"/>
  <c r="G1903" i="7" s="1"/>
  <c r="D1903" i="7"/>
  <c r="E1903" i="7" s="1" a="1"/>
  <c r="E1903" i="7" s="1"/>
  <c r="B1903" i="7"/>
  <c r="C1903" i="7" s="1" a="1"/>
  <c r="C1903" i="7" s="1"/>
  <c r="N1902" i="7"/>
  <c r="O1902" i="7" s="1" a="1"/>
  <c r="O1902" i="7" s="1"/>
  <c r="L1902" i="7"/>
  <c r="M1902" i="7" s="1" a="1"/>
  <c r="M1902" i="7" s="1"/>
  <c r="J1902" i="7"/>
  <c r="K1902" i="7" s="1" a="1"/>
  <c r="K1902" i="7" s="1"/>
  <c r="H1902" i="7"/>
  <c r="I1902" i="7" s="1" a="1"/>
  <c r="I1902" i="7" s="1"/>
  <c r="F1902" i="7"/>
  <c r="G1902" i="7" s="1" a="1"/>
  <c r="G1902" i="7" s="1"/>
  <c r="D1902" i="7"/>
  <c r="E1902" i="7" s="1" a="1"/>
  <c r="E1902" i="7" s="1"/>
  <c r="B1902" i="7"/>
  <c r="C1902" i="7" s="1" a="1"/>
  <c r="C1902" i="7" s="1"/>
  <c r="N1901" i="7"/>
  <c r="O1901" i="7" s="1" a="1"/>
  <c r="O1901" i="7" s="1"/>
  <c r="L1901" i="7"/>
  <c r="M1901" i="7" s="1" a="1"/>
  <c r="M1901" i="7" s="1"/>
  <c r="J1901" i="7"/>
  <c r="K1901" i="7" s="1" a="1"/>
  <c r="K1901" i="7" s="1"/>
  <c r="H1901" i="7"/>
  <c r="I1901" i="7" s="1" a="1"/>
  <c r="I1901" i="7" s="1"/>
  <c r="F1901" i="7"/>
  <c r="G1901" i="7" s="1" a="1"/>
  <c r="G1901" i="7" s="1"/>
  <c r="D1901" i="7"/>
  <c r="E1901" i="7" s="1" a="1"/>
  <c r="E1901" i="7" s="1"/>
  <c r="B1901" i="7"/>
  <c r="C1901" i="7" s="1" a="1"/>
  <c r="C1901" i="7" s="1"/>
  <c r="N1900" i="7"/>
  <c r="O1900" i="7" s="1" a="1"/>
  <c r="O1900" i="7" s="1"/>
  <c r="L1900" i="7"/>
  <c r="M1900" i="7" s="1" a="1"/>
  <c r="M1900" i="7" s="1"/>
  <c r="J1900" i="7"/>
  <c r="K1900" i="7" s="1" a="1"/>
  <c r="K1900" i="7" s="1"/>
  <c r="H1900" i="7"/>
  <c r="I1900" i="7" s="1" a="1"/>
  <c r="I1900" i="7" s="1"/>
  <c r="F1900" i="7"/>
  <c r="G1900" i="7" s="1" a="1"/>
  <c r="G1900" i="7" s="1"/>
  <c r="D1900" i="7"/>
  <c r="E1900" i="7" s="1" a="1"/>
  <c r="E1900" i="7" s="1"/>
  <c r="B1900" i="7"/>
  <c r="C1900" i="7" s="1" a="1"/>
  <c r="C1900" i="7" s="1"/>
  <c r="N1899" i="7"/>
  <c r="O1899" i="7" s="1" a="1"/>
  <c r="O1899" i="7" s="1"/>
  <c r="L1899" i="7"/>
  <c r="M1899" i="7" s="1" a="1"/>
  <c r="M1899" i="7" s="1"/>
  <c r="J1899" i="7"/>
  <c r="K1899" i="7" s="1" a="1"/>
  <c r="K1899" i="7" s="1"/>
  <c r="H1899" i="7"/>
  <c r="I1899" i="7" s="1" a="1"/>
  <c r="I1899" i="7" s="1"/>
  <c r="F1899" i="7"/>
  <c r="G1899" i="7" s="1" a="1"/>
  <c r="G1899" i="7" s="1"/>
  <c r="D1899" i="7"/>
  <c r="E1899" i="7" s="1" a="1"/>
  <c r="E1899" i="7" s="1"/>
  <c r="B1899" i="7"/>
  <c r="C1899" i="7" s="1" a="1"/>
  <c r="C1899" i="7" s="1"/>
  <c r="N1898" i="7"/>
  <c r="O1898" i="7" s="1" a="1"/>
  <c r="O1898" i="7" s="1"/>
  <c r="L1898" i="7"/>
  <c r="M1898" i="7" s="1" a="1"/>
  <c r="M1898" i="7" s="1"/>
  <c r="J1898" i="7"/>
  <c r="K1898" i="7" s="1" a="1"/>
  <c r="K1898" i="7" s="1"/>
  <c r="H1898" i="7"/>
  <c r="I1898" i="7" s="1" a="1"/>
  <c r="I1898" i="7" s="1"/>
  <c r="F1898" i="7"/>
  <c r="G1898" i="7" s="1" a="1"/>
  <c r="G1898" i="7" s="1"/>
  <c r="D1898" i="7"/>
  <c r="E1898" i="7" s="1" a="1"/>
  <c r="E1898" i="7" s="1"/>
  <c r="B1898" i="7"/>
  <c r="C1898" i="7" s="1" a="1"/>
  <c r="C1898" i="7" s="1"/>
  <c r="N1897" i="7"/>
  <c r="O1897" i="7" s="1" a="1"/>
  <c r="O1897" i="7" s="1"/>
  <c r="L1897" i="7"/>
  <c r="M1897" i="7" s="1" a="1"/>
  <c r="M1897" i="7" s="1"/>
  <c r="J1897" i="7"/>
  <c r="K1897" i="7" s="1" a="1"/>
  <c r="K1897" i="7" s="1"/>
  <c r="H1897" i="7"/>
  <c r="I1897" i="7" s="1" a="1"/>
  <c r="I1897" i="7" s="1"/>
  <c r="F1897" i="7"/>
  <c r="G1897" i="7" s="1" a="1"/>
  <c r="G1897" i="7" s="1"/>
  <c r="D1897" i="7"/>
  <c r="E1897" i="7" s="1" a="1"/>
  <c r="E1897" i="7" s="1"/>
  <c r="B1897" i="7"/>
  <c r="C1897" i="7" s="1" a="1"/>
  <c r="C1897" i="7" s="1"/>
  <c r="N1896" i="7"/>
  <c r="O1896" i="7" s="1" a="1"/>
  <c r="O1896" i="7" s="1"/>
  <c r="L1896" i="7"/>
  <c r="M1896" i="7" s="1" a="1"/>
  <c r="M1896" i="7" s="1"/>
  <c r="J1896" i="7"/>
  <c r="K1896" i="7" s="1" a="1"/>
  <c r="K1896" i="7" s="1"/>
  <c r="H1896" i="7"/>
  <c r="I1896" i="7" s="1" a="1"/>
  <c r="I1896" i="7" s="1"/>
  <c r="F1896" i="7"/>
  <c r="G1896" i="7" s="1" a="1"/>
  <c r="G1896" i="7" s="1"/>
  <c r="D1896" i="7"/>
  <c r="E1896" i="7" s="1" a="1"/>
  <c r="E1896" i="7" s="1"/>
  <c r="B1896" i="7"/>
  <c r="C1896" i="7" s="1" a="1"/>
  <c r="C1896" i="7" s="1"/>
  <c r="N1895" i="7"/>
  <c r="O1895" i="7" s="1" a="1"/>
  <c r="O1895" i="7" s="1"/>
  <c r="L1895" i="7"/>
  <c r="M1895" i="7" s="1" a="1"/>
  <c r="M1895" i="7" s="1"/>
  <c r="J1895" i="7"/>
  <c r="K1895" i="7" s="1" a="1"/>
  <c r="K1895" i="7" s="1"/>
  <c r="H1895" i="7"/>
  <c r="I1895" i="7" s="1" a="1"/>
  <c r="I1895" i="7" s="1"/>
  <c r="F1895" i="7"/>
  <c r="G1895" i="7" s="1" a="1"/>
  <c r="G1895" i="7" s="1"/>
  <c r="D1895" i="7"/>
  <c r="E1895" i="7" s="1" a="1"/>
  <c r="E1895" i="7" s="1"/>
  <c r="B1895" i="7"/>
  <c r="C1895" i="7" s="1" a="1"/>
  <c r="C1895" i="7" s="1"/>
  <c r="N1894" i="7"/>
  <c r="O1894" i="7" s="1" a="1"/>
  <c r="O1894" i="7" s="1"/>
  <c r="L1894" i="7"/>
  <c r="M1894" i="7" s="1" a="1"/>
  <c r="M1894" i="7" s="1"/>
  <c r="J1894" i="7"/>
  <c r="K1894" i="7" s="1" a="1"/>
  <c r="K1894" i="7" s="1"/>
  <c r="H1894" i="7"/>
  <c r="I1894" i="7" s="1" a="1"/>
  <c r="I1894" i="7" s="1"/>
  <c r="F1894" i="7"/>
  <c r="G1894" i="7" s="1" a="1"/>
  <c r="G1894" i="7" s="1"/>
  <c r="D1894" i="7"/>
  <c r="E1894" i="7" s="1" a="1"/>
  <c r="E1894" i="7" s="1"/>
  <c r="B1894" i="7"/>
  <c r="C1894" i="7" s="1" a="1"/>
  <c r="C1894" i="7" s="1"/>
  <c r="N1893" i="7"/>
  <c r="O1893" i="7" s="1" a="1"/>
  <c r="O1893" i="7" s="1"/>
  <c r="L1893" i="7"/>
  <c r="M1893" i="7" s="1" a="1"/>
  <c r="M1893" i="7" s="1"/>
  <c r="J1893" i="7"/>
  <c r="K1893" i="7" s="1" a="1"/>
  <c r="K1893" i="7" s="1"/>
  <c r="H1893" i="7"/>
  <c r="I1893" i="7" s="1" a="1"/>
  <c r="I1893" i="7" s="1"/>
  <c r="F1893" i="7"/>
  <c r="G1893" i="7" s="1" a="1"/>
  <c r="G1893" i="7" s="1"/>
  <c r="D1893" i="7"/>
  <c r="E1893" i="7" s="1" a="1"/>
  <c r="E1893" i="7" s="1"/>
  <c r="B1893" i="7"/>
  <c r="C1893" i="7" s="1" a="1"/>
  <c r="C1893" i="7" s="1"/>
  <c r="N1892" i="7"/>
  <c r="O1892" i="7" s="1" a="1"/>
  <c r="O1892" i="7" s="1"/>
  <c r="L1892" i="7"/>
  <c r="M1892" i="7" s="1" a="1"/>
  <c r="M1892" i="7" s="1"/>
  <c r="J1892" i="7"/>
  <c r="K1892" i="7" s="1" a="1"/>
  <c r="K1892" i="7" s="1"/>
  <c r="H1892" i="7"/>
  <c r="I1892" i="7" s="1" a="1"/>
  <c r="I1892" i="7" s="1"/>
  <c r="F1892" i="7"/>
  <c r="G1892" i="7" s="1" a="1"/>
  <c r="G1892" i="7" s="1"/>
  <c r="D1892" i="7"/>
  <c r="E1892" i="7" s="1" a="1"/>
  <c r="E1892" i="7" s="1"/>
  <c r="B1892" i="7"/>
  <c r="C1892" i="7" s="1" a="1"/>
  <c r="C1892" i="7" s="1"/>
  <c r="N1891" i="7"/>
  <c r="O1891" i="7" s="1" a="1"/>
  <c r="O1891" i="7" s="1"/>
  <c r="L1891" i="7"/>
  <c r="M1891" i="7" s="1" a="1"/>
  <c r="M1891" i="7" s="1"/>
  <c r="J1891" i="7"/>
  <c r="K1891" i="7" s="1" a="1"/>
  <c r="K1891" i="7" s="1"/>
  <c r="H1891" i="7"/>
  <c r="I1891" i="7" s="1" a="1"/>
  <c r="I1891" i="7" s="1"/>
  <c r="F1891" i="7"/>
  <c r="G1891" i="7" s="1" a="1"/>
  <c r="G1891" i="7" s="1"/>
  <c r="D1891" i="7"/>
  <c r="E1891" i="7" s="1" a="1"/>
  <c r="E1891" i="7" s="1"/>
  <c r="B1891" i="7"/>
  <c r="C1891" i="7" s="1" a="1"/>
  <c r="C1891" i="7" s="1"/>
  <c r="N1890" i="7"/>
  <c r="O1890" i="7" s="1" a="1"/>
  <c r="O1890" i="7" s="1"/>
  <c r="L1890" i="7"/>
  <c r="M1890" i="7" s="1" a="1"/>
  <c r="M1890" i="7" s="1"/>
  <c r="J1890" i="7"/>
  <c r="K1890" i="7" s="1" a="1"/>
  <c r="K1890" i="7" s="1"/>
  <c r="H1890" i="7"/>
  <c r="I1890" i="7" s="1" a="1"/>
  <c r="I1890" i="7" s="1"/>
  <c r="F1890" i="7"/>
  <c r="G1890" i="7" s="1" a="1"/>
  <c r="G1890" i="7" s="1"/>
  <c r="D1890" i="7"/>
  <c r="E1890" i="7" s="1" a="1"/>
  <c r="E1890" i="7" s="1"/>
  <c r="B1890" i="7"/>
  <c r="C1890" i="7" s="1" a="1"/>
  <c r="C1890" i="7" s="1"/>
  <c r="N1889" i="7"/>
  <c r="O1889" i="7" s="1" a="1"/>
  <c r="O1889" i="7" s="1"/>
  <c r="L1889" i="7"/>
  <c r="M1889" i="7" s="1" a="1"/>
  <c r="M1889" i="7" s="1"/>
  <c r="J1889" i="7"/>
  <c r="K1889" i="7" s="1" a="1"/>
  <c r="K1889" i="7" s="1"/>
  <c r="H1889" i="7"/>
  <c r="I1889" i="7" s="1" a="1"/>
  <c r="I1889" i="7" s="1"/>
  <c r="F1889" i="7"/>
  <c r="G1889" i="7" s="1" a="1"/>
  <c r="G1889" i="7" s="1"/>
  <c r="D1889" i="7"/>
  <c r="E1889" i="7" s="1" a="1"/>
  <c r="E1889" i="7" s="1"/>
  <c r="B1889" i="7"/>
  <c r="C1889" i="7" s="1" a="1"/>
  <c r="C1889" i="7" s="1"/>
  <c r="N1888" i="7"/>
  <c r="O1888" i="7" s="1" a="1"/>
  <c r="O1888" i="7" s="1"/>
  <c r="L1888" i="7"/>
  <c r="M1888" i="7" s="1" a="1"/>
  <c r="M1888" i="7" s="1"/>
  <c r="J1888" i="7"/>
  <c r="K1888" i="7" s="1" a="1"/>
  <c r="K1888" i="7" s="1"/>
  <c r="H1888" i="7"/>
  <c r="I1888" i="7" s="1" a="1"/>
  <c r="I1888" i="7" s="1"/>
  <c r="F1888" i="7"/>
  <c r="G1888" i="7" s="1" a="1"/>
  <c r="G1888" i="7" s="1"/>
  <c r="D1888" i="7"/>
  <c r="E1888" i="7" s="1" a="1"/>
  <c r="E1888" i="7" s="1"/>
  <c r="B1888" i="7"/>
  <c r="C1888" i="7" s="1" a="1"/>
  <c r="C1888" i="7" s="1"/>
  <c r="N1887" i="7"/>
  <c r="O1887" i="7" s="1" a="1"/>
  <c r="O1887" i="7" s="1"/>
  <c r="L1887" i="7"/>
  <c r="M1887" i="7" s="1" a="1"/>
  <c r="M1887" i="7" s="1"/>
  <c r="J1887" i="7"/>
  <c r="K1887" i="7" s="1" a="1"/>
  <c r="K1887" i="7" s="1"/>
  <c r="H1887" i="7"/>
  <c r="I1887" i="7" s="1" a="1"/>
  <c r="I1887" i="7" s="1"/>
  <c r="F1887" i="7"/>
  <c r="G1887" i="7" s="1" a="1"/>
  <c r="G1887" i="7" s="1"/>
  <c r="D1887" i="7"/>
  <c r="E1887" i="7" s="1" a="1"/>
  <c r="E1887" i="7" s="1"/>
  <c r="B1887" i="7"/>
  <c r="C1887" i="7" s="1" a="1"/>
  <c r="C1887" i="7" s="1"/>
  <c r="N1886" i="7"/>
  <c r="O1886" i="7" s="1" a="1"/>
  <c r="O1886" i="7" s="1"/>
  <c r="L1886" i="7"/>
  <c r="M1886" i="7" s="1" a="1"/>
  <c r="M1886" i="7" s="1"/>
  <c r="J1886" i="7"/>
  <c r="K1886" i="7" s="1" a="1"/>
  <c r="K1886" i="7" s="1"/>
  <c r="H1886" i="7"/>
  <c r="I1886" i="7" s="1" a="1"/>
  <c r="I1886" i="7" s="1"/>
  <c r="F1886" i="7"/>
  <c r="G1886" i="7" s="1" a="1"/>
  <c r="G1886" i="7" s="1"/>
  <c r="D1886" i="7"/>
  <c r="E1886" i="7" s="1" a="1"/>
  <c r="E1886" i="7" s="1"/>
  <c r="B1886" i="7"/>
  <c r="C1886" i="7" s="1" a="1"/>
  <c r="C1886" i="7" s="1"/>
  <c r="N1885" i="7"/>
  <c r="O1885" i="7" s="1" a="1"/>
  <c r="O1885" i="7" s="1"/>
  <c r="L1885" i="7"/>
  <c r="M1885" i="7" s="1" a="1"/>
  <c r="M1885" i="7" s="1"/>
  <c r="J1885" i="7"/>
  <c r="K1885" i="7" s="1" a="1"/>
  <c r="K1885" i="7" s="1"/>
  <c r="H1885" i="7"/>
  <c r="I1885" i="7" s="1" a="1"/>
  <c r="I1885" i="7" s="1"/>
  <c r="F1885" i="7"/>
  <c r="G1885" i="7" s="1" a="1"/>
  <c r="G1885" i="7" s="1"/>
  <c r="D1885" i="7"/>
  <c r="E1885" i="7" s="1" a="1"/>
  <c r="E1885" i="7" s="1"/>
  <c r="B1885" i="7"/>
  <c r="C1885" i="7" s="1" a="1"/>
  <c r="C1885" i="7" s="1"/>
  <c r="N1884" i="7"/>
  <c r="O1884" i="7" s="1" a="1"/>
  <c r="O1884" i="7" s="1"/>
  <c r="L1884" i="7"/>
  <c r="M1884" i="7" s="1" a="1"/>
  <c r="M1884" i="7" s="1"/>
  <c r="J1884" i="7"/>
  <c r="K1884" i="7" s="1" a="1"/>
  <c r="K1884" i="7" s="1"/>
  <c r="H1884" i="7"/>
  <c r="I1884" i="7" s="1" a="1"/>
  <c r="I1884" i="7" s="1"/>
  <c r="F1884" i="7"/>
  <c r="G1884" i="7" s="1" a="1"/>
  <c r="G1884" i="7" s="1"/>
  <c r="D1884" i="7"/>
  <c r="E1884" i="7" s="1" a="1"/>
  <c r="E1884" i="7" s="1"/>
  <c r="B1884" i="7"/>
  <c r="C1884" i="7" s="1" a="1"/>
  <c r="C1884" i="7" s="1"/>
  <c r="N1883" i="7"/>
  <c r="O1883" i="7" s="1" a="1"/>
  <c r="O1883" i="7" s="1"/>
  <c r="L1883" i="7"/>
  <c r="M1883" i="7" s="1" a="1"/>
  <c r="M1883" i="7" s="1"/>
  <c r="J1883" i="7"/>
  <c r="K1883" i="7" s="1" a="1"/>
  <c r="K1883" i="7" s="1"/>
  <c r="H1883" i="7"/>
  <c r="I1883" i="7" s="1" a="1"/>
  <c r="I1883" i="7" s="1"/>
  <c r="F1883" i="7"/>
  <c r="G1883" i="7" s="1" a="1"/>
  <c r="G1883" i="7" s="1"/>
  <c r="D1883" i="7"/>
  <c r="E1883" i="7" s="1" a="1"/>
  <c r="E1883" i="7" s="1"/>
  <c r="B1883" i="7"/>
  <c r="C1883" i="7" s="1" a="1"/>
  <c r="C1883" i="7" s="1"/>
  <c r="N1882" i="7"/>
  <c r="O1882" i="7" s="1" a="1"/>
  <c r="O1882" i="7" s="1"/>
  <c r="L1882" i="7"/>
  <c r="M1882" i="7" s="1" a="1"/>
  <c r="M1882" i="7" s="1"/>
  <c r="J1882" i="7"/>
  <c r="K1882" i="7" s="1" a="1"/>
  <c r="K1882" i="7" s="1"/>
  <c r="H1882" i="7"/>
  <c r="I1882" i="7" s="1" a="1"/>
  <c r="I1882" i="7" s="1"/>
  <c r="F1882" i="7"/>
  <c r="G1882" i="7" s="1" a="1"/>
  <c r="G1882" i="7" s="1"/>
  <c r="D1882" i="7"/>
  <c r="E1882" i="7" s="1" a="1"/>
  <c r="E1882" i="7" s="1"/>
  <c r="B1882" i="7"/>
  <c r="C1882" i="7" s="1" a="1"/>
  <c r="C1882" i="7" s="1"/>
  <c r="N1881" i="7"/>
  <c r="O1881" i="7" s="1" a="1"/>
  <c r="O1881" i="7" s="1"/>
  <c r="L1881" i="7"/>
  <c r="M1881" i="7" s="1" a="1"/>
  <c r="M1881" i="7" s="1"/>
  <c r="J1881" i="7"/>
  <c r="K1881" i="7" s="1" a="1"/>
  <c r="K1881" i="7" s="1"/>
  <c r="H1881" i="7"/>
  <c r="I1881" i="7" s="1" a="1"/>
  <c r="I1881" i="7" s="1"/>
  <c r="F1881" i="7"/>
  <c r="G1881" i="7" s="1" a="1"/>
  <c r="G1881" i="7" s="1"/>
  <c r="D1881" i="7"/>
  <c r="E1881" i="7" s="1" a="1"/>
  <c r="E1881" i="7" s="1"/>
  <c r="B1881" i="7"/>
  <c r="C1881" i="7" s="1" a="1"/>
  <c r="C1881" i="7" s="1"/>
  <c r="N1880" i="7"/>
  <c r="O1880" i="7" s="1" a="1"/>
  <c r="O1880" i="7" s="1"/>
  <c r="L1880" i="7"/>
  <c r="M1880" i="7" s="1" a="1"/>
  <c r="M1880" i="7" s="1"/>
  <c r="J1880" i="7"/>
  <c r="K1880" i="7" s="1" a="1"/>
  <c r="K1880" i="7" s="1"/>
  <c r="H1880" i="7"/>
  <c r="I1880" i="7" s="1" a="1"/>
  <c r="I1880" i="7" s="1"/>
  <c r="F1880" i="7"/>
  <c r="G1880" i="7" s="1" a="1"/>
  <c r="G1880" i="7" s="1"/>
  <c r="D1880" i="7"/>
  <c r="E1880" i="7" s="1" a="1"/>
  <c r="E1880" i="7" s="1"/>
  <c r="B1880" i="7"/>
  <c r="C1880" i="7" s="1" a="1"/>
  <c r="C1880" i="7" s="1"/>
  <c r="N1879" i="7"/>
  <c r="O1879" i="7" s="1" a="1"/>
  <c r="O1879" i="7" s="1"/>
  <c r="L1879" i="7"/>
  <c r="M1879" i="7" s="1" a="1"/>
  <c r="M1879" i="7" s="1"/>
  <c r="J1879" i="7"/>
  <c r="K1879" i="7" s="1" a="1"/>
  <c r="K1879" i="7" s="1"/>
  <c r="H1879" i="7"/>
  <c r="I1879" i="7" s="1" a="1"/>
  <c r="I1879" i="7" s="1"/>
  <c r="F1879" i="7"/>
  <c r="G1879" i="7" s="1" a="1"/>
  <c r="G1879" i="7" s="1"/>
  <c r="D1879" i="7"/>
  <c r="E1879" i="7" s="1" a="1"/>
  <c r="E1879" i="7" s="1"/>
  <c r="B1879" i="7"/>
  <c r="C1879" i="7" s="1" a="1"/>
  <c r="C1879" i="7" s="1"/>
  <c r="N1878" i="7"/>
  <c r="O1878" i="7" s="1" a="1"/>
  <c r="O1878" i="7" s="1"/>
  <c r="L1878" i="7"/>
  <c r="M1878" i="7" s="1" a="1"/>
  <c r="M1878" i="7" s="1"/>
  <c r="J1878" i="7"/>
  <c r="K1878" i="7" s="1" a="1"/>
  <c r="K1878" i="7" s="1"/>
  <c r="H1878" i="7"/>
  <c r="I1878" i="7" s="1" a="1"/>
  <c r="I1878" i="7" s="1"/>
  <c r="F1878" i="7"/>
  <c r="G1878" i="7" s="1" a="1"/>
  <c r="G1878" i="7" s="1"/>
  <c r="D1878" i="7"/>
  <c r="E1878" i="7" s="1" a="1"/>
  <c r="E1878" i="7" s="1"/>
  <c r="B1878" i="7"/>
  <c r="C1878" i="7" s="1" a="1"/>
  <c r="C1878" i="7" s="1"/>
  <c r="N1877" i="7"/>
  <c r="O1877" i="7" s="1" a="1"/>
  <c r="O1877" i="7" s="1"/>
  <c r="L1877" i="7"/>
  <c r="M1877" i="7" s="1" a="1"/>
  <c r="M1877" i="7" s="1"/>
  <c r="J1877" i="7"/>
  <c r="K1877" i="7" s="1" a="1"/>
  <c r="K1877" i="7" s="1"/>
  <c r="H1877" i="7"/>
  <c r="I1877" i="7" s="1" a="1"/>
  <c r="I1877" i="7" s="1"/>
  <c r="F1877" i="7"/>
  <c r="G1877" i="7" s="1" a="1"/>
  <c r="G1877" i="7" s="1"/>
  <c r="D1877" i="7"/>
  <c r="E1877" i="7" s="1" a="1"/>
  <c r="E1877" i="7" s="1"/>
  <c r="B1877" i="7"/>
  <c r="C1877" i="7" s="1" a="1"/>
  <c r="C1877" i="7" s="1"/>
  <c r="N1876" i="7"/>
  <c r="O1876" i="7" s="1" a="1"/>
  <c r="O1876" i="7" s="1"/>
  <c r="L1876" i="7"/>
  <c r="M1876" i="7" s="1" a="1"/>
  <c r="M1876" i="7" s="1"/>
  <c r="J1876" i="7"/>
  <c r="K1876" i="7" s="1" a="1"/>
  <c r="K1876" i="7" s="1"/>
  <c r="H1876" i="7"/>
  <c r="I1876" i="7" s="1" a="1"/>
  <c r="I1876" i="7" s="1"/>
  <c r="F1876" i="7"/>
  <c r="G1876" i="7" s="1" a="1"/>
  <c r="G1876" i="7" s="1"/>
  <c r="D1876" i="7"/>
  <c r="E1876" i="7" s="1" a="1"/>
  <c r="E1876" i="7" s="1"/>
  <c r="B1876" i="7"/>
  <c r="C1876" i="7" s="1" a="1"/>
  <c r="C1876" i="7" s="1"/>
  <c r="N1875" i="7"/>
  <c r="O1875" i="7" s="1" a="1"/>
  <c r="O1875" i="7" s="1"/>
  <c r="L1875" i="7"/>
  <c r="M1875" i="7" s="1" a="1"/>
  <c r="M1875" i="7" s="1"/>
  <c r="J1875" i="7"/>
  <c r="K1875" i="7" s="1" a="1"/>
  <c r="K1875" i="7" s="1"/>
  <c r="H1875" i="7"/>
  <c r="I1875" i="7" s="1" a="1"/>
  <c r="I1875" i="7" s="1"/>
  <c r="F1875" i="7"/>
  <c r="G1875" i="7" s="1" a="1"/>
  <c r="G1875" i="7" s="1"/>
  <c r="D1875" i="7"/>
  <c r="E1875" i="7" s="1" a="1"/>
  <c r="E1875" i="7" s="1"/>
  <c r="B1875" i="7"/>
  <c r="C1875" i="7" s="1" a="1"/>
  <c r="C1875" i="7" s="1"/>
  <c r="N1874" i="7"/>
  <c r="O1874" i="7" s="1" a="1"/>
  <c r="O1874" i="7" s="1"/>
  <c r="L1874" i="7"/>
  <c r="M1874" i="7" s="1" a="1"/>
  <c r="M1874" i="7" s="1"/>
  <c r="J1874" i="7"/>
  <c r="K1874" i="7" s="1" a="1"/>
  <c r="K1874" i="7" s="1"/>
  <c r="H1874" i="7"/>
  <c r="I1874" i="7" s="1" a="1"/>
  <c r="I1874" i="7" s="1"/>
  <c r="F1874" i="7"/>
  <c r="G1874" i="7" s="1" a="1"/>
  <c r="G1874" i="7" s="1"/>
  <c r="D1874" i="7"/>
  <c r="E1874" i="7" s="1" a="1"/>
  <c r="E1874" i="7" s="1"/>
  <c r="B1874" i="7"/>
  <c r="C1874" i="7" s="1" a="1"/>
  <c r="C1874" i="7" s="1"/>
  <c r="N1873" i="7"/>
  <c r="O1873" i="7" s="1" a="1"/>
  <c r="O1873" i="7" s="1"/>
  <c r="L1873" i="7"/>
  <c r="M1873" i="7" s="1" a="1"/>
  <c r="M1873" i="7" s="1"/>
  <c r="J1873" i="7"/>
  <c r="K1873" i="7" s="1" a="1"/>
  <c r="K1873" i="7" s="1"/>
  <c r="H1873" i="7"/>
  <c r="I1873" i="7" s="1" a="1"/>
  <c r="I1873" i="7" s="1"/>
  <c r="F1873" i="7"/>
  <c r="G1873" i="7" s="1" a="1"/>
  <c r="G1873" i="7" s="1"/>
  <c r="D1873" i="7"/>
  <c r="E1873" i="7" s="1" a="1"/>
  <c r="E1873" i="7" s="1"/>
  <c r="B1873" i="7"/>
  <c r="C1873" i="7" s="1" a="1"/>
  <c r="C1873" i="7" s="1"/>
  <c r="N1872" i="7"/>
  <c r="O1872" i="7" s="1" a="1"/>
  <c r="O1872" i="7" s="1"/>
  <c r="L1872" i="7"/>
  <c r="M1872" i="7" s="1" a="1"/>
  <c r="M1872" i="7" s="1"/>
  <c r="J1872" i="7"/>
  <c r="K1872" i="7" s="1" a="1"/>
  <c r="K1872" i="7" s="1"/>
  <c r="H1872" i="7"/>
  <c r="I1872" i="7" s="1" a="1"/>
  <c r="I1872" i="7" s="1"/>
  <c r="F1872" i="7"/>
  <c r="G1872" i="7" s="1" a="1"/>
  <c r="G1872" i="7" s="1"/>
  <c r="D1872" i="7"/>
  <c r="E1872" i="7" s="1" a="1"/>
  <c r="E1872" i="7" s="1"/>
  <c r="B1872" i="7"/>
  <c r="C1872" i="7" s="1" a="1"/>
  <c r="C1872" i="7" s="1"/>
  <c r="N1871" i="7"/>
  <c r="O1871" i="7" s="1" a="1"/>
  <c r="O1871" i="7" s="1"/>
  <c r="L1871" i="7"/>
  <c r="M1871" i="7" s="1" a="1"/>
  <c r="M1871" i="7" s="1"/>
  <c r="J1871" i="7"/>
  <c r="K1871" i="7" s="1" a="1"/>
  <c r="K1871" i="7" s="1"/>
  <c r="H1871" i="7"/>
  <c r="I1871" i="7" s="1" a="1"/>
  <c r="I1871" i="7" s="1"/>
  <c r="F1871" i="7"/>
  <c r="G1871" i="7" s="1" a="1"/>
  <c r="G1871" i="7" s="1"/>
  <c r="D1871" i="7"/>
  <c r="E1871" i="7" s="1" a="1"/>
  <c r="E1871" i="7" s="1"/>
  <c r="B1871" i="7"/>
  <c r="C1871" i="7" s="1" a="1"/>
  <c r="C1871" i="7" s="1"/>
  <c r="N1870" i="7"/>
  <c r="O1870" i="7" s="1" a="1"/>
  <c r="O1870" i="7" s="1"/>
  <c r="L1870" i="7"/>
  <c r="M1870" i="7" s="1" a="1"/>
  <c r="M1870" i="7" s="1"/>
  <c r="J1870" i="7"/>
  <c r="K1870" i="7" s="1" a="1"/>
  <c r="K1870" i="7" s="1"/>
  <c r="H1870" i="7"/>
  <c r="I1870" i="7" s="1" a="1"/>
  <c r="I1870" i="7" s="1"/>
  <c r="F1870" i="7"/>
  <c r="G1870" i="7" s="1" a="1"/>
  <c r="G1870" i="7" s="1"/>
  <c r="D1870" i="7"/>
  <c r="E1870" i="7" s="1" a="1"/>
  <c r="E1870" i="7" s="1"/>
  <c r="B1870" i="7"/>
  <c r="C1870" i="7" s="1" a="1"/>
  <c r="C1870" i="7" s="1"/>
  <c r="N1869" i="7"/>
  <c r="O1869" i="7" s="1" a="1"/>
  <c r="O1869" i="7" s="1"/>
  <c r="L1869" i="7"/>
  <c r="M1869" i="7" s="1" a="1"/>
  <c r="M1869" i="7" s="1"/>
  <c r="J1869" i="7"/>
  <c r="K1869" i="7" s="1" a="1"/>
  <c r="K1869" i="7" s="1"/>
  <c r="H1869" i="7"/>
  <c r="I1869" i="7" s="1" a="1"/>
  <c r="I1869" i="7" s="1"/>
  <c r="F1869" i="7"/>
  <c r="G1869" i="7" s="1" a="1"/>
  <c r="G1869" i="7" s="1"/>
  <c r="D1869" i="7"/>
  <c r="E1869" i="7" s="1" a="1"/>
  <c r="E1869" i="7" s="1"/>
  <c r="B1869" i="7"/>
  <c r="C1869" i="7" s="1" a="1"/>
  <c r="C1869" i="7" s="1"/>
  <c r="N1868" i="7"/>
  <c r="O1868" i="7" s="1" a="1"/>
  <c r="O1868" i="7" s="1"/>
  <c r="L1868" i="7"/>
  <c r="M1868" i="7" s="1" a="1"/>
  <c r="M1868" i="7" s="1"/>
  <c r="J1868" i="7"/>
  <c r="K1868" i="7" s="1" a="1"/>
  <c r="K1868" i="7" s="1"/>
  <c r="H1868" i="7"/>
  <c r="I1868" i="7" s="1" a="1"/>
  <c r="I1868" i="7" s="1"/>
  <c r="F1868" i="7"/>
  <c r="G1868" i="7" s="1" a="1"/>
  <c r="G1868" i="7" s="1"/>
  <c r="D1868" i="7"/>
  <c r="E1868" i="7" s="1" a="1"/>
  <c r="E1868" i="7" s="1"/>
  <c r="B1868" i="7"/>
  <c r="C1868" i="7" s="1" a="1"/>
  <c r="C1868" i="7" s="1"/>
  <c r="N1867" i="7"/>
  <c r="O1867" i="7" s="1" a="1"/>
  <c r="O1867" i="7" s="1"/>
  <c r="L1867" i="7"/>
  <c r="M1867" i="7" s="1" a="1"/>
  <c r="M1867" i="7" s="1"/>
  <c r="J1867" i="7"/>
  <c r="K1867" i="7" s="1" a="1"/>
  <c r="K1867" i="7" s="1"/>
  <c r="H1867" i="7"/>
  <c r="I1867" i="7" s="1" a="1"/>
  <c r="I1867" i="7" s="1"/>
  <c r="F1867" i="7"/>
  <c r="G1867" i="7" s="1" a="1"/>
  <c r="G1867" i="7" s="1"/>
  <c r="D1867" i="7"/>
  <c r="E1867" i="7" s="1" a="1"/>
  <c r="E1867" i="7" s="1"/>
  <c r="B1867" i="7"/>
  <c r="C1867" i="7" s="1" a="1"/>
  <c r="C1867" i="7" s="1"/>
  <c r="N1866" i="7"/>
  <c r="O1866" i="7" s="1" a="1"/>
  <c r="O1866" i="7" s="1"/>
  <c r="L1866" i="7"/>
  <c r="M1866" i="7" s="1" a="1"/>
  <c r="M1866" i="7" s="1"/>
  <c r="J1866" i="7"/>
  <c r="K1866" i="7" s="1" a="1"/>
  <c r="K1866" i="7" s="1"/>
  <c r="H1866" i="7"/>
  <c r="I1866" i="7" s="1" a="1"/>
  <c r="I1866" i="7" s="1"/>
  <c r="F1866" i="7"/>
  <c r="G1866" i="7" s="1" a="1"/>
  <c r="G1866" i="7" s="1"/>
  <c r="D1866" i="7"/>
  <c r="E1866" i="7" s="1" a="1"/>
  <c r="E1866" i="7" s="1"/>
  <c r="B1866" i="7"/>
  <c r="C1866" i="7" s="1" a="1"/>
  <c r="C1866" i="7" s="1"/>
  <c r="N1865" i="7"/>
  <c r="O1865" i="7" s="1" a="1"/>
  <c r="O1865" i="7" s="1"/>
  <c r="L1865" i="7"/>
  <c r="M1865" i="7" s="1" a="1"/>
  <c r="M1865" i="7" s="1"/>
  <c r="J1865" i="7"/>
  <c r="K1865" i="7" s="1" a="1"/>
  <c r="K1865" i="7" s="1"/>
  <c r="H1865" i="7"/>
  <c r="I1865" i="7" s="1" a="1"/>
  <c r="I1865" i="7" s="1"/>
  <c r="F1865" i="7"/>
  <c r="G1865" i="7" s="1" a="1"/>
  <c r="G1865" i="7" s="1"/>
  <c r="D1865" i="7"/>
  <c r="E1865" i="7" s="1" a="1"/>
  <c r="E1865" i="7" s="1"/>
  <c r="B1865" i="7"/>
  <c r="C1865" i="7" s="1" a="1"/>
  <c r="C1865" i="7" s="1"/>
  <c r="N1864" i="7"/>
  <c r="O1864" i="7" s="1" a="1"/>
  <c r="O1864" i="7" s="1"/>
  <c r="L1864" i="7"/>
  <c r="M1864" i="7" s="1" a="1"/>
  <c r="M1864" i="7" s="1"/>
  <c r="J1864" i="7"/>
  <c r="K1864" i="7" s="1" a="1"/>
  <c r="K1864" i="7" s="1"/>
  <c r="H1864" i="7"/>
  <c r="I1864" i="7" s="1" a="1"/>
  <c r="I1864" i="7" s="1"/>
  <c r="F1864" i="7"/>
  <c r="G1864" i="7" s="1" a="1"/>
  <c r="G1864" i="7" s="1"/>
  <c r="D1864" i="7"/>
  <c r="E1864" i="7" s="1" a="1"/>
  <c r="E1864" i="7" s="1"/>
  <c r="B1864" i="7"/>
  <c r="C1864" i="7" s="1" a="1"/>
  <c r="C1864" i="7" s="1"/>
  <c r="N1863" i="7"/>
  <c r="O1863" i="7" s="1" a="1"/>
  <c r="O1863" i="7" s="1"/>
  <c r="L1863" i="7"/>
  <c r="M1863" i="7" s="1" a="1"/>
  <c r="M1863" i="7" s="1"/>
  <c r="J1863" i="7"/>
  <c r="K1863" i="7" s="1" a="1"/>
  <c r="K1863" i="7" s="1"/>
  <c r="H1863" i="7"/>
  <c r="I1863" i="7" s="1" a="1"/>
  <c r="I1863" i="7" s="1"/>
  <c r="F1863" i="7"/>
  <c r="G1863" i="7" s="1" a="1"/>
  <c r="G1863" i="7" s="1"/>
  <c r="D1863" i="7"/>
  <c r="E1863" i="7" s="1" a="1"/>
  <c r="E1863" i="7" s="1"/>
  <c r="B1863" i="7"/>
  <c r="C1863" i="7" s="1" a="1"/>
  <c r="C1863" i="7" s="1"/>
  <c r="N1862" i="7"/>
  <c r="O1862" i="7" s="1" a="1"/>
  <c r="O1862" i="7" s="1"/>
  <c r="L1862" i="7"/>
  <c r="M1862" i="7" s="1" a="1"/>
  <c r="M1862" i="7" s="1"/>
  <c r="J1862" i="7"/>
  <c r="K1862" i="7" s="1" a="1"/>
  <c r="K1862" i="7" s="1"/>
  <c r="H1862" i="7"/>
  <c r="I1862" i="7" s="1" a="1"/>
  <c r="I1862" i="7" s="1"/>
  <c r="F1862" i="7"/>
  <c r="G1862" i="7" s="1" a="1"/>
  <c r="G1862" i="7" s="1"/>
  <c r="D1862" i="7"/>
  <c r="E1862" i="7" s="1" a="1"/>
  <c r="E1862" i="7" s="1"/>
  <c r="B1862" i="7"/>
  <c r="C1862" i="7" s="1" a="1"/>
  <c r="C1862" i="7" s="1"/>
  <c r="N1861" i="7"/>
  <c r="O1861" i="7" s="1" a="1"/>
  <c r="O1861" i="7" s="1"/>
  <c r="L1861" i="7"/>
  <c r="M1861" i="7" s="1" a="1"/>
  <c r="M1861" i="7" s="1"/>
  <c r="J1861" i="7"/>
  <c r="K1861" i="7" s="1" a="1"/>
  <c r="K1861" i="7" s="1"/>
  <c r="H1861" i="7"/>
  <c r="I1861" i="7" s="1" a="1"/>
  <c r="I1861" i="7" s="1"/>
  <c r="F1861" i="7"/>
  <c r="G1861" i="7" s="1" a="1"/>
  <c r="G1861" i="7" s="1"/>
  <c r="D1861" i="7"/>
  <c r="E1861" i="7" s="1" a="1"/>
  <c r="E1861" i="7" s="1"/>
  <c r="B1861" i="7"/>
  <c r="C1861" i="7" s="1" a="1"/>
  <c r="C1861" i="7" s="1"/>
  <c r="N1860" i="7"/>
  <c r="O1860" i="7" s="1" a="1"/>
  <c r="O1860" i="7" s="1"/>
  <c r="L1860" i="7"/>
  <c r="M1860" i="7" s="1" a="1"/>
  <c r="M1860" i="7" s="1"/>
  <c r="J1860" i="7"/>
  <c r="K1860" i="7" s="1" a="1"/>
  <c r="K1860" i="7" s="1"/>
  <c r="H1860" i="7"/>
  <c r="I1860" i="7" s="1" a="1"/>
  <c r="I1860" i="7" s="1"/>
  <c r="F1860" i="7"/>
  <c r="G1860" i="7" s="1" a="1"/>
  <c r="G1860" i="7" s="1"/>
  <c r="D1860" i="7"/>
  <c r="E1860" i="7" s="1" a="1"/>
  <c r="E1860" i="7" s="1"/>
  <c r="B1860" i="7"/>
  <c r="C1860" i="7" s="1" a="1"/>
  <c r="C1860" i="7" s="1"/>
  <c r="N1859" i="7"/>
  <c r="O1859" i="7" s="1" a="1"/>
  <c r="O1859" i="7" s="1"/>
  <c r="L1859" i="7"/>
  <c r="M1859" i="7" s="1" a="1"/>
  <c r="M1859" i="7" s="1"/>
  <c r="J1859" i="7"/>
  <c r="K1859" i="7" s="1" a="1"/>
  <c r="K1859" i="7" s="1"/>
  <c r="H1859" i="7"/>
  <c r="I1859" i="7" s="1" a="1"/>
  <c r="I1859" i="7" s="1"/>
  <c r="F1859" i="7"/>
  <c r="G1859" i="7" s="1" a="1"/>
  <c r="G1859" i="7" s="1"/>
  <c r="D1859" i="7"/>
  <c r="E1859" i="7" s="1" a="1"/>
  <c r="E1859" i="7" s="1"/>
  <c r="B1859" i="7"/>
  <c r="C1859" i="7" s="1" a="1"/>
  <c r="C1859" i="7" s="1"/>
  <c r="N1858" i="7"/>
  <c r="O1858" i="7" s="1" a="1"/>
  <c r="O1858" i="7" s="1"/>
  <c r="L1858" i="7"/>
  <c r="M1858" i="7" s="1" a="1"/>
  <c r="M1858" i="7" s="1"/>
  <c r="J1858" i="7"/>
  <c r="K1858" i="7" s="1" a="1"/>
  <c r="K1858" i="7" s="1"/>
  <c r="H1858" i="7"/>
  <c r="I1858" i="7" s="1" a="1"/>
  <c r="I1858" i="7" s="1"/>
  <c r="F1858" i="7"/>
  <c r="G1858" i="7" s="1" a="1"/>
  <c r="G1858" i="7" s="1"/>
  <c r="D1858" i="7"/>
  <c r="E1858" i="7" s="1" a="1"/>
  <c r="E1858" i="7" s="1"/>
  <c r="B1858" i="7"/>
  <c r="C1858" i="7" s="1" a="1"/>
  <c r="C1858" i="7" s="1"/>
  <c r="N1857" i="7"/>
  <c r="O1857" i="7" s="1" a="1"/>
  <c r="O1857" i="7" s="1"/>
  <c r="L1857" i="7"/>
  <c r="M1857" i="7" s="1" a="1"/>
  <c r="M1857" i="7" s="1"/>
  <c r="J1857" i="7"/>
  <c r="K1857" i="7" s="1" a="1"/>
  <c r="K1857" i="7" s="1"/>
  <c r="H1857" i="7"/>
  <c r="I1857" i="7" s="1" a="1"/>
  <c r="I1857" i="7" s="1"/>
  <c r="F1857" i="7"/>
  <c r="G1857" i="7" s="1" a="1"/>
  <c r="G1857" i="7" s="1"/>
  <c r="D1857" i="7"/>
  <c r="E1857" i="7" s="1" a="1"/>
  <c r="E1857" i="7" s="1"/>
  <c r="B1857" i="7"/>
  <c r="C1857" i="7" s="1" a="1"/>
  <c r="C1857" i="7" s="1"/>
  <c r="N1856" i="7"/>
  <c r="O1856" i="7" s="1" a="1"/>
  <c r="O1856" i="7" s="1"/>
  <c r="L1856" i="7"/>
  <c r="M1856" i="7" s="1" a="1"/>
  <c r="M1856" i="7" s="1"/>
  <c r="J1856" i="7"/>
  <c r="K1856" i="7" s="1" a="1"/>
  <c r="K1856" i="7" s="1"/>
  <c r="H1856" i="7"/>
  <c r="I1856" i="7" s="1" a="1"/>
  <c r="I1856" i="7" s="1"/>
  <c r="F1856" i="7"/>
  <c r="G1856" i="7" s="1" a="1"/>
  <c r="G1856" i="7" s="1"/>
  <c r="D1856" i="7"/>
  <c r="E1856" i="7" s="1" a="1"/>
  <c r="E1856" i="7" s="1"/>
  <c r="B1856" i="7"/>
  <c r="C1856" i="7" s="1" a="1"/>
  <c r="C1856" i="7" s="1"/>
  <c r="N1855" i="7"/>
  <c r="O1855" i="7" s="1" a="1"/>
  <c r="O1855" i="7" s="1"/>
  <c r="L1855" i="7"/>
  <c r="M1855" i="7" s="1" a="1"/>
  <c r="M1855" i="7" s="1"/>
  <c r="J1855" i="7"/>
  <c r="K1855" i="7" s="1" a="1"/>
  <c r="K1855" i="7" s="1"/>
  <c r="H1855" i="7"/>
  <c r="I1855" i="7" s="1" a="1"/>
  <c r="I1855" i="7" s="1"/>
  <c r="F1855" i="7"/>
  <c r="G1855" i="7" s="1" a="1"/>
  <c r="G1855" i="7" s="1"/>
  <c r="D1855" i="7"/>
  <c r="E1855" i="7" s="1" a="1"/>
  <c r="E1855" i="7" s="1"/>
  <c r="B1855" i="7"/>
  <c r="C1855" i="7" s="1" a="1"/>
  <c r="C1855" i="7" s="1"/>
  <c r="N1854" i="7"/>
  <c r="O1854" i="7" s="1" a="1"/>
  <c r="O1854" i="7" s="1"/>
  <c r="L1854" i="7"/>
  <c r="M1854" i="7" s="1" a="1"/>
  <c r="M1854" i="7" s="1"/>
  <c r="J1854" i="7"/>
  <c r="K1854" i="7" s="1" a="1"/>
  <c r="K1854" i="7" s="1"/>
  <c r="H1854" i="7"/>
  <c r="I1854" i="7" s="1" a="1"/>
  <c r="I1854" i="7" s="1"/>
  <c r="F1854" i="7"/>
  <c r="G1854" i="7" s="1" a="1"/>
  <c r="G1854" i="7" s="1"/>
  <c r="D1854" i="7"/>
  <c r="E1854" i="7" s="1" a="1"/>
  <c r="E1854" i="7" s="1"/>
  <c r="B1854" i="7"/>
  <c r="C1854" i="7" s="1" a="1"/>
  <c r="C1854" i="7" s="1"/>
  <c r="N1853" i="7"/>
  <c r="O1853" i="7" s="1" a="1"/>
  <c r="O1853" i="7" s="1"/>
  <c r="L1853" i="7"/>
  <c r="M1853" i="7" s="1" a="1"/>
  <c r="M1853" i="7" s="1"/>
  <c r="J1853" i="7"/>
  <c r="K1853" i="7" s="1" a="1"/>
  <c r="K1853" i="7" s="1"/>
  <c r="H1853" i="7"/>
  <c r="I1853" i="7" s="1" a="1"/>
  <c r="I1853" i="7" s="1"/>
  <c r="F1853" i="7"/>
  <c r="G1853" i="7" s="1" a="1"/>
  <c r="G1853" i="7" s="1"/>
  <c r="D1853" i="7"/>
  <c r="E1853" i="7" s="1" a="1"/>
  <c r="E1853" i="7" s="1"/>
  <c r="B1853" i="7"/>
  <c r="C1853" i="7" s="1" a="1"/>
  <c r="C1853" i="7" s="1"/>
  <c r="N1852" i="7"/>
  <c r="O1852" i="7" s="1" a="1"/>
  <c r="O1852" i="7" s="1"/>
  <c r="L1852" i="7"/>
  <c r="M1852" i="7" s="1" a="1"/>
  <c r="M1852" i="7" s="1"/>
  <c r="J1852" i="7"/>
  <c r="K1852" i="7" s="1" a="1"/>
  <c r="K1852" i="7" s="1"/>
  <c r="H1852" i="7"/>
  <c r="I1852" i="7" s="1" a="1"/>
  <c r="I1852" i="7" s="1"/>
  <c r="F1852" i="7"/>
  <c r="G1852" i="7" s="1" a="1"/>
  <c r="G1852" i="7" s="1"/>
  <c r="D1852" i="7"/>
  <c r="E1852" i="7" s="1" a="1"/>
  <c r="E1852" i="7" s="1"/>
  <c r="B1852" i="7"/>
  <c r="C1852" i="7" s="1" a="1"/>
  <c r="C1852" i="7" s="1"/>
  <c r="N1851" i="7"/>
  <c r="O1851" i="7" s="1" a="1"/>
  <c r="O1851" i="7" s="1"/>
  <c r="L1851" i="7"/>
  <c r="M1851" i="7" s="1" a="1"/>
  <c r="M1851" i="7" s="1"/>
  <c r="J1851" i="7"/>
  <c r="K1851" i="7" s="1" a="1"/>
  <c r="K1851" i="7" s="1"/>
  <c r="H1851" i="7"/>
  <c r="I1851" i="7" s="1" a="1"/>
  <c r="I1851" i="7" s="1"/>
  <c r="F1851" i="7"/>
  <c r="G1851" i="7" s="1" a="1"/>
  <c r="G1851" i="7" s="1"/>
  <c r="D1851" i="7"/>
  <c r="E1851" i="7" s="1" a="1"/>
  <c r="E1851" i="7" s="1"/>
  <c r="B1851" i="7"/>
  <c r="C1851" i="7" s="1" a="1"/>
  <c r="C1851" i="7" s="1"/>
  <c r="N1850" i="7"/>
  <c r="O1850" i="7" s="1" a="1"/>
  <c r="O1850" i="7" s="1"/>
  <c r="L1850" i="7"/>
  <c r="M1850" i="7" s="1" a="1"/>
  <c r="M1850" i="7" s="1"/>
  <c r="J1850" i="7"/>
  <c r="K1850" i="7" s="1" a="1"/>
  <c r="K1850" i="7" s="1"/>
  <c r="H1850" i="7"/>
  <c r="I1850" i="7" s="1" a="1"/>
  <c r="I1850" i="7" s="1"/>
  <c r="F1850" i="7"/>
  <c r="G1850" i="7" s="1" a="1"/>
  <c r="G1850" i="7" s="1"/>
  <c r="D1850" i="7"/>
  <c r="E1850" i="7" s="1" a="1"/>
  <c r="E1850" i="7" s="1"/>
  <c r="B1850" i="7"/>
  <c r="C1850" i="7" s="1" a="1"/>
  <c r="C1850" i="7" s="1"/>
  <c r="N1849" i="7"/>
  <c r="O1849" i="7" s="1" a="1"/>
  <c r="O1849" i="7" s="1"/>
  <c r="L1849" i="7"/>
  <c r="M1849" i="7" s="1" a="1"/>
  <c r="M1849" i="7" s="1"/>
  <c r="J1849" i="7"/>
  <c r="K1849" i="7" s="1" a="1"/>
  <c r="K1849" i="7" s="1"/>
  <c r="H1849" i="7"/>
  <c r="I1849" i="7" s="1" a="1"/>
  <c r="I1849" i="7" s="1"/>
  <c r="F1849" i="7"/>
  <c r="G1849" i="7" s="1" a="1"/>
  <c r="G1849" i="7" s="1"/>
  <c r="D1849" i="7"/>
  <c r="E1849" i="7" s="1" a="1"/>
  <c r="E1849" i="7" s="1"/>
  <c r="B1849" i="7"/>
  <c r="C1849" i="7" s="1" a="1"/>
  <c r="C1849" i="7" s="1"/>
  <c r="N1848" i="7"/>
  <c r="O1848" i="7" s="1" a="1"/>
  <c r="O1848" i="7" s="1"/>
  <c r="L1848" i="7"/>
  <c r="M1848" i="7" s="1" a="1"/>
  <c r="M1848" i="7" s="1"/>
  <c r="J1848" i="7"/>
  <c r="K1848" i="7" s="1" a="1"/>
  <c r="K1848" i="7" s="1"/>
  <c r="H1848" i="7"/>
  <c r="I1848" i="7" s="1" a="1"/>
  <c r="I1848" i="7" s="1"/>
  <c r="F1848" i="7"/>
  <c r="G1848" i="7" s="1" a="1"/>
  <c r="G1848" i="7" s="1"/>
  <c r="D1848" i="7"/>
  <c r="E1848" i="7" s="1" a="1"/>
  <c r="E1848" i="7" s="1"/>
  <c r="B1848" i="7"/>
  <c r="C1848" i="7" s="1" a="1"/>
  <c r="C1848" i="7" s="1"/>
  <c r="N1847" i="7"/>
  <c r="O1847" i="7" s="1" a="1"/>
  <c r="O1847" i="7" s="1"/>
  <c r="L1847" i="7"/>
  <c r="M1847" i="7" s="1" a="1"/>
  <c r="M1847" i="7" s="1"/>
  <c r="J1847" i="7"/>
  <c r="K1847" i="7" s="1" a="1"/>
  <c r="K1847" i="7" s="1"/>
  <c r="H1847" i="7"/>
  <c r="I1847" i="7" s="1" a="1"/>
  <c r="I1847" i="7" s="1"/>
  <c r="F1847" i="7"/>
  <c r="G1847" i="7" s="1" a="1"/>
  <c r="G1847" i="7" s="1"/>
  <c r="D1847" i="7"/>
  <c r="E1847" i="7" s="1" a="1"/>
  <c r="E1847" i="7" s="1"/>
  <c r="B1847" i="7"/>
  <c r="C1847" i="7" s="1" a="1"/>
  <c r="C1847" i="7" s="1"/>
  <c r="N1846" i="7"/>
  <c r="O1846" i="7" s="1" a="1"/>
  <c r="O1846" i="7" s="1"/>
  <c r="L1846" i="7"/>
  <c r="M1846" i="7" s="1" a="1"/>
  <c r="M1846" i="7" s="1"/>
  <c r="J1846" i="7"/>
  <c r="K1846" i="7" s="1" a="1"/>
  <c r="K1846" i="7" s="1"/>
  <c r="H1846" i="7"/>
  <c r="I1846" i="7" s="1" a="1"/>
  <c r="I1846" i="7" s="1"/>
  <c r="F1846" i="7"/>
  <c r="G1846" i="7" s="1" a="1"/>
  <c r="G1846" i="7" s="1"/>
  <c r="D1846" i="7"/>
  <c r="E1846" i="7" s="1" a="1"/>
  <c r="E1846" i="7" s="1"/>
  <c r="B1846" i="7"/>
  <c r="C1846" i="7" s="1" a="1"/>
  <c r="C1846" i="7" s="1"/>
  <c r="N1845" i="7"/>
  <c r="O1845" i="7" s="1" a="1"/>
  <c r="O1845" i="7" s="1"/>
  <c r="L1845" i="7"/>
  <c r="M1845" i="7" s="1" a="1"/>
  <c r="M1845" i="7" s="1"/>
  <c r="J1845" i="7"/>
  <c r="K1845" i="7" s="1" a="1"/>
  <c r="K1845" i="7" s="1"/>
  <c r="H1845" i="7"/>
  <c r="I1845" i="7" s="1" a="1"/>
  <c r="I1845" i="7" s="1"/>
  <c r="F1845" i="7"/>
  <c r="G1845" i="7" s="1" a="1"/>
  <c r="G1845" i="7" s="1"/>
  <c r="D1845" i="7"/>
  <c r="E1845" i="7" s="1" a="1"/>
  <c r="E1845" i="7" s="1"/>
  <c r="B1845" i="7"/>
  <c r="C1845" i="7" s="1" a="1"/>
  <c r="C1845" i="7" s="1"/>
  <c r="N1844" i="7"/>
  <c r="O1844" i="7" s="1" a="1"/>
  <c r="O1844" i="7" s="1"/>
  <c r="L1844" i="7"/>
  <c r="M1844" i="7" s="1" a="1"/>
  <c r="M1844" i="7" s="1"/>
  <c r="J1844" i="7"/>
  <c r="K1844" i="7" s="1" a="1"/>
  <c r="K1844" i="7" s="1"/>
  <c r="H1844" i="7"/>
  <c r="I1844" i="7" s="1" a="1"/>
  <c r="I1844" i="7" s="1"/>
  <c r="F1844" i="7"/>
  <c r="G1844" i="7" s="1" a="1"/>
  <c r="G1844" i="7" s="1"/>
  <c r="D1844" i="7"/>
  <c r="E1844" i="7" s="1" a="1"/>
  <c r="E1844" i="7" s="1"/>
  <c r="B1844" i="7"/>
  <c r="C1844" i="7" s="1" a="1"/>
  <c r="C1844" i="7" s="1"/>
  <c r="N1843" i="7"/>
  <c r="O1843" i="7" s="1" a="1"/>
  <c r="O1843" i="7" s="1"/>
  <c r="L1843" i="7"/>
  <c r="M1843" i="7" s="1" a="1"/>
  <c r="M1843" i="7" s="1"/>
  <c r="J1843" i="7"/>
  <c r="K1843" i="7" s="1" a="1"/>
  <c r="K1843" i="7" s="1"/>
  <c r="H1843" i="7"/>
  <c r="I1843" i="7" s="1" a="1"/>
  <c r="I1843" i="7" s="1"/>
  <c r="F1843" i="7"/>
  <c r="G1843" i="7" s="1" a="1"/>
  <c r="G1843" i="7" s="1"/>
  <c r="D1843" i="7"/>
  <c r="E1843" i="7" s="1" a="1"/>
  <c r="E1843" i="7" s="1"/>
  <c r="B1843" i="7"/>
  <c r="C1843" i="7" s="1" a="1"/>
  <c r="C1843" i="7" s="1"/>
  <c r="N1842" i="7"/>
  <c r="O1842" i="7" s="1" a="1"/>
  <c r="O1842" i="7" s="1"/>
  <c r="L1842" i="7"/>
  <c r="M1842" i="7" s="1" a="1"/>
  <c r="M1842" i="7" s="1"/>
  <c r="J1842" i="7"/>
  <c r="K1842" i="7" s="1" a="1"/>
  <c r="K1842" i="7" s="1"/>
  <c r="H1842" i="7"/>
  <c r="I1842" i="7" s="1" a="1"/>
  <c r="I1842" i="7" s="1"/>
  <c r="F1842" i="7"/>
  <c r="G1842" i="7" s="1" a="1"/>
  <c r="G1842" i="7" s="1"/>
  <c r="D1842" i="7"/>
  <c r="E1842" i="7" s="1" a="1"/>
  <c r="E1842" i="7" s="1"/>
  <c r="B1842" i="7"/>
  <c r="C1842" i="7" s="1" a="1"/>
  <c r="C1842" i="7" s="1"/>
  <c r="N1841" i="7"/>
  <c r="O1841" i="7" s="1" a="1"/>
  <c r="O1841" i="7" s="1"/>
  <c r="L1841" i="7"/>
  <c r="M1841" i="7" s="1" a="1"/>
  <c r="M1841" i="7" s="1"/>
  <c r="J1841" i="7"/>
  <c r="K1841" i="7" s="1" a="1"/>
  <c r="K1841" i="7" s="1"/>
  <c r="H1841" i="7"/>
  <c r="I1841" i="7" s="1" a="1"/>
  <c r="I1841" i="7" s="1"/>
  <c r="F1841" i="7"/>
  <c r="G1841" i="7" s="1" a="1"/>
  <c r="G1841" i="7" s="1"/>
  <c r="D1841" i="7"/>
  <c r="E1841" i="7" s="1" a="1"/>
  <c r="E1841" i="7" s="1"/>
  <c r="B1841" i="7"/>
  <c r="C1841" i="7" s="1" a="1"/>
  <c r="C1841" i="7" s="1"/>
  <c r="N1840" i="7"/>
  <c r="O1840" i="7" s="1" a="1"/>
  <c r="O1840" i="7" s="1"/>
  <c r="L1840" i="7"/>
  <c r="M1840" i="7" s="1" a="1"/>
  <c r="M1840" i="7" s="1"/>
  <c r="J1840" i="7"/>
  <c r="K1840" i="7" s="1" a="1"/>
  <c r="K1840" i="7" s="1"/>
  <c r="H1840" i="7"/>
  <c r="I1840" i="7" s="1" a="1"/>
  <c r="I1840" i="7" s="1"/>
  <c r="F1840" i="7"/>
  <c r="G1840" i="7" s="1" a="1"/>
  <c r="G1840" i="7" s="1"/>
  <c r="D1840" i="7"/>
  <c r="E1840" i="7" s="1" a="1"/>
  <c r="E1840" i="7" s="1"/>
  <c r="B1840" i="7"/>
  <c r="C1840" i="7" s="1" a="1"/>
  <c r="C1840" i="7" s="1"/>
  <c r="N1839" i="7"/>
  <c r="O1839" i="7" s="1" a="1"/>
  <c r="O1839" i="7" s="1"/>
  <c r="L1839" i="7"/>
  <c r="M1839" i="7" s="1" a="1"/>
  <c r="M1839" i="7" s="1"/>
  <c r="J1839" i="7"/>
  <c r="K1839" i="7" s="1" a="1"/>
  <c r="K1839" i="7" s="1"/>
  <c r="H1839" i="7"/>
  <c r="I1839" i="7" s="1" a="1"/>
  <c r="I1839" i="7" s="1"/>
  <c r="F1839" i="7"/>
  <c r="G1839" i="7" s="1" a="1"/>
  <c r="G1839" i="7" s="1"/>
  <c r="D1839" i="7"/>
  <c r="E1839" i="7" s="1" a="1"/>
  <c r="E1839" i="7" s="1"/>
  <c r="B1839" i="7"/>
  <c r="C1839" i="7" s="1" a="1"/>
  <c r="C1839" i="7" s="1"/>
  <c r="N1838" i="7"/>
  <c r="O1838" i="7" s="1" a="1"/>
  <c r="O1838" i="7" s="1"/>
  <c r="L1838" i="7"/>
  <c r="M1838" i="7" s="1" a="1"/>
  <c r="M1838" i="7" s="1"/>
  <c r="J1838" i="7"/>
  <c r="K1838" i="7" s="1" a="1"/>
  <c r="K1838" i="7" s="1"/>
  <c r="H1838" i="7"/>
  <c r="I1838" i="7" s="1" a="1"/>
  <c r="I1838" i="7" s="1"/>
  <c r="F1838" i="7"/>
  <c r="G1838" i="7" s="1" a="1"/>
  <c r="G1838" i="7" s="1"/>
  <c r="D1838" i="7"/>
  <c r="E1838" i="7" s="1" a="1"/>
  <c r="E1838" i="7" s="1"/>
  <c r="B1838" i="7"/>
  <c r="C1838" i="7" s="1" a="1"/>
  <c r="C1838" i="7" s="1"/>
  <c r="N1837" i="7"/>
  <c r="O1837" i="7" s="1" a="1"/>
  <c r="O1837" i="7" s="1"/>
  <c r="L1837" i="7"/>
  <c r="M1837" i="7" s="1" a="1"/>
  <c r="M1837" i="7" s="1"/>
  <c r="J1837" i="7"/>
  <c r="K1837" i="7" s="1" a="1"/>
  <c r="K1837" i="7" s="1"/>
  <c r="H1837" i="7"/>
  <c r="I1837" i="7" s="1" a="1"/>
  <c r="I1837" i="7" s="1"/>
  <c r="F1837" i="7"/>
  <c r="G1837" i="7" s="1" a="1"/>
  <c r="G1837" i="7" s="1"/>
  <c r="D1837" i="7"/>
  <c r="E1837" i="7" s="1" a="1"/>
  <c r="E1837" i="7" s="1"/>
  <c r="B1837" i="7"/>
  <c r="C1837" i="7" s="1" a="1"/>
  <c r="C1837" i="7" s="1"/>
  <c r="N1836" i="7"/>
  <c r="O1836" i="7" s="1" a="1"/>
  <c r="O1836" i="7" s="1"/>
  <c r="L1836" i="7"/>
  <c r="M1836" i="7" s="1" a="1"/>
  <c r="M1836" i="7" s="1"/>
  <c r="J1836" i="7"/>
  <c r="K1836" i="7" s="1" a="1"/>
  <c r="K1836" i="7" s="1"/>
  <c r="H1836" i="7"/>
  <c r="I1836" i="7" s="1" a="1"/>
  <c r="I1836" i="7" s="1"/>
  <c r="F1836" i="7"/>
  <c r="G1836" i="7" s="1" a="1"/>
  <c r="G1836" i="7" s="1"/>
  <c r="D1836" i="7"/>
  <c r="E1836" i="7" s="1" a="1"/>
  <c r="E1836" i="7" s="1"/>
  <c r="B1836" i="7"/>
  <c r="C1836" i="7" s="1" a="1"/>
  <c r="C1836" i="7" s="1"/>
  <c r="N1835" i="7"/>
  <c r="O1835" i="7" s="1" a="1"/>
  <c r="O1835" i="7" s="1"/>
  <c r="L1835" i="7"/>
  <c r="M1835" i="7" s="1" a="1"/>
  <c r="M1835" i="7" s="1"/>
  <c r="J1835" i="7"/>
  <c r="K1835" i="7" s="1" a="1"/>
  <c r="K1835" i="7" s="1"/>
  <c r="H1835" i="7"/>
  <c r="I1835" i="7" s="1" a="1"/>
  <c r="I1835" i="7" s="1"/>
  <c r="F1835" i="7"/>
  <c r="G1835" i="7" s="1" a="1"/>
  <c r="G1835" i="7" s="1"/>
  <c r="D1835" i="7"/>
  <c r="E1835" i="7" s="1" a="1"/>
  <c r="E1835" i="7" s="1"/>
  <c r="B1835" i="7"/>
  <c r="C1835" i="7" s="1" a="1"/>
  <c r="C1835" i="7" s="1"/>
  <c r="N1834" i="7"/>
  <c r="O1834" i="7" s="1" a="1"/>
  <c r="O1834" i="7" s="1"/>
  <c r="L1834" i="7"/>
  <c r="M1834" i="7" s="1" a="1"/>
  <c r="M1834" i="7" s="1"/>
  <c r="J1834" i="7"/>
  <c r="K1834" i="7" s="1" a="1"/>
  <c r="K1834" i="7" s="1"/>
  <c r="H1834" i="7"/>
  <c r="I1834" i="7" s="1" a="1"/>
  <c r="I1834" i="7" s="1"/>
  <c r="F1834" i="7"/>
  <c r="G1834" i="7" s="1" a="1"/>
  <c r="G1834" i="7" s="1"/>
  <c r="D1834" i="7"/>
  <c r="E1834" i="7" s="1" a="1"/>
  <c r="E1834" i="7" s="1"/>
  <c r="B1834" i="7"/>
  <c r="C1834" i="7" s="1" a="1"/>
  <c r="C1834" i="7" s="1"/>
  <c r="N1833" i="7"/>
  <c r="O1833" i="7" s="1" a="1"/>
  <c r="O1833" i="7" s="1"/>
  <c r="L1833" i="7"/>
  <c r="M1833" i="7" s="1" a="1"/>
  <c r="M1833" i="7" s="1"/>
  <c r="J1833" i="7"/>
  <c r="K1833" i="7" s="1" a="1"/>
  <c r="K1833" i="7" s="1"/>
  <c r="H1833" i="7"/>
  <c r="I1833" i="7" s="1" a="1"/>
  <c r="I1833" i="7" s="1"/>
  <c r="F1833" i="7"/>
  <c r="G1833" i="7" s="1" a="1"/>
  <c r="G1833" i="7" s="1"/>
  <c r="D1833" i="7"/>
  <c r="E1833" i="7" s="1" a="1"/>
  <c r="E1833" i="7" s="1"/>
  <c r="B1833" i="7"/>
  <c r="C1833" i="7" s="1" a="1"/>
  <c r="C1833" i="7" s="1"/>
  <c r="N1832" i="7"/>
  <c r="O1832" i="7" s="1" a="1"/>
  <c r="O1832" i="7" s="1"/>
  <c r="L1832" i="7"/>
  <c r="M1832" i="7" s="1" a="1"/>
  <c r="M1832" i="7" s="1"/>
  <c r="J1832" i="7"/>
  <c r="K1832" i="7" s="1" a="1"/>
  <c r="K1832" i="7" s="1"/>
  <c r="H1832" i="7"/>
  <c r="I1832" i="7" s="1" a="1"/>
  <c r="I1832" i="7" s="1"/>
  <c r="F1832" i="7"/>
  <c r="G1832" i="7" s="1" a="1"/>
  <c r="G1832" i="7" s="1"/>
  <c r="D1832" i="7"/>
  <c r="E1832" i="7" s="1" a="1"/>
  <c r="E1832" i="7" s="1"/>
  <c r="B1832" i="7"/>
  <c r="C1832" i="7" s="1" a="1"/>
  <c r="C1832" i="7" s="1"/>
  <c r="N1831" i="7"/>
  <c r="O1831" i="7" s="1" a="1"/>
  <c r="O1831" i="7" s="1"/>
  <c r="L1831" i="7"/>
  <c r="M1831" i="7" s="1" a="1"/>
  <c r="M1831" i="7" s="1"/>
  <c r="J1831" i="7"/>
  <c r="K1831" i="7" s="1" a="1"/>
  <c r="K1831" i="7" s="1"/>
  <c r="H1831" i="7"/>
  <c r="I1831" i="7" s="1" a="1"/>
  <c r="I1831" i="7" s="1"/>
  <c r="F1831" i="7"/>
  <c r="G1831" i="7" s="1" a="1"/>
  <c r="G1831" i="7" s="1"/>
  <c r="D1831" i="7"/>
  <c r="E1831" i="7" s="1" a="1"/>
  <c r="E1831" i="7" s="1"/>
  <c r="B1831" i="7"/>
  <c r="C1831" i="7" s="1" a="1"/>
  <c r="C1831" i="7" s="1"/>
  <c r="N1830" i="7"/>
  <c r="O1830" i="7" s="1" a="1"/>
  <c r="O1830" i="7" s="1"/>
  <c r="L1830" i="7"/>
  <c r="M1830" i="7" s="1" a="1"/>
  <c r="M1830" i="7" s="1"/>
  <c r="J1830" i="7"/>
  <c r="K1830" i="7" s="1" a="1"/>
  <c r="K1830" i="7" s="1"/>
  <c r="H1830" i="7"/>
  <c r="I1830" i="7" s="1" a="1"/>
  <c r="I1830" i="7" s="1"/>
  <c r="F1830" i="7"/>
  <c r="G1830" i="7" s="1" a="1"/>
  <c r="G1830" i="7" s="1"/>
  <c r="D1830" i="7"/>
  <c r="E1830" i="7" s="1" a="1"/>
  <c r="E1830" i="7" s="1"/>
  <c r="B1830" i="7"/>
  <c r="C1830" i="7" s="1" a="1"/>
  <c r="C1830" i="7" s="1"/>
  <c r="N1829" i="7"/>
  <c r="O1829" i="7" s="1" a="1"/>
  <c r="O1829" i="7" s="1"/>
  <c r="L1829" i="7"/>
  <c r="M1829" i="7" s="1" a="1"/>
  <c r="M1829" i="7" s="1"/>
  <c r="J1829" i="7"/>
  <c r="K1829" i="7" s="1" a="1"/>
  <c r="K1829" i="7" s="1"/>
  <c r="H1829" i="7"/>
  <c r="I1829" i="7" s="1" a="1"/>
  <c r="I1829" i="7" s="1"/>
  <c r="F1829" i="7"/>
  <c r="G1829" i="7" s="1" a="1"/>
  <c r="G1829" i="7" s="1"/>
  <c r="D1829" i="7"/>
  <c r="E1829" i="7" s="1" a="1"/>
  <c r="E1829" i="7" s="1"/>
  <c r="B1829" i="7"/>
  <c r="C1829" i="7" s="1" a="1"/>
  <c r="C1829" i="7" s="1"/>
  <c r="N1828" i="7"/>
  <c r="O1828" i="7" s="1" a="1"/>
  <c r="O1828" i="7" s="1"/>
  <c r="L1828" i="7"/>
  <c r="M1828" i="7" s="1" a="1"/>
  <c r="M1828" i="7" s="1"/>
  <c r="J1828" i="7"/>
  <c r="K1828" i="7" s="1" a="1"/>
  <c r="K1828" i="7" s="1"/>
  <c r="H1828" i="7"/>
  <c r="I1828" i="7" s="1" a="1"/>
  <c r="I1828" i="7" s="1"/>
  <c r="F1828" i="7"/>
  <c r="G1828" i="7" s="1" a="1"/>
  <c r="G1828" i="7" s="1"/>
  <c r="D1828" i="7"/>
  <c r="E1828" i="7" s="1" a="1"/>
  <c r="E1828" i="7" s="1"/>
  <c r="B1828" i="7"/>
  <c r="C1828" i="7" s="1" a="1"/>
  <c r="C1828" i="7" s="1"/>
  <c r="N1827" i="7"/>
  <c r="O1827" i="7" s="1" a="1"/>
  <c r="O1827" i="7" s="1"/>
  <c r="L1827" i="7"/>
  <c r="M1827" i="7" s="1" a="1"/>
  <c r="M1827" i="7" s="1"/>
  <c r="J1827" i="7"/>
  <c r="K1827" i="7" s="1" a="1"/>
  <c r="K1827" i="7" s="1"/>
  <c r="H1827" i="7"/>
  <c r="I1827" i="7" s="1" a="1"/>
  <c r="I1827" i="7" s="1"/>
  <c r="F1827" i="7"/>
  <c r="G1827" i="7" s="1" a="1"/>
  <c r="G1827" i="7" s="1"/>
  <c r="D1827" i="7"/>
  <c r="E1827" i="7" s="1" a="1"/>
  <c r="E1827" i="7" s="1"/>
  <c r="B1827" i="7"/>
  <c r="C1827" i="7" s="1" a="1"/>
  <c r="C1827" i="7" s="1"/>
  <c r="N1826" i="7"/>
  <c r="O1826" i="7" s="1" a="1"/>
  <c r="O1826" i="7" s="1"/>
  <c r="L1826" i="7"/>
  <c r="M1826" i="7" s="1" a="1"/>
  <c r="M1826" i="7" s="1"/>
  <c r="J1826" i="7"/>
  <c r="K1826" i="7" s="1" a="1"/>
  <c r="K1826" i="7" s="1"/>
  <c r="H1826" i="7"/>
  <c r="I1826" i="7" s="1" a="1"/>
  <c r="I1826" i="7" s="1"/>
  <c r="F1826" i="7"/>
  <c r="G1826" i="7" s="1" a="1"/>
  <c r="G1826" i="7" s="1"/>
  <c r="D1826" i="7"/>
  <c r="E1826" i="7" s="1" a="1"/>
  <c r="E1826" i="7" s="1"/>
  <c r="B1826" i="7"/>
  <c r="C1826" i="7" s="1" a="1"/>
  <c r="C1826" i="7" s="1"/>
  <c r="N1825" i="7"/>
  <c r="O1825" i="7" s="1" a="1"/>
  <c r="O1825" i="7" s="1"/>
  <c r="L1825" i="7"/>
  <c r="M1825" i="7" s="1" a="1"/>
  <c r="M1825" i="7" s="1"/>
  <c r="J1825" i="7"/>
  <c r="K1825" i="7" s="1" a="1"/>
  <c r="K1825" i="7" s="1"/>
  <c r="H1825" i="7"/>
  <c r="I1825" i="7" s="1" a="1"/>
  <c r="I1825" i="7" s="1"/>
  <c r="F1825" i="7"/>
  <c r="G1825" i="7" s="1" a="1"/>
  <c r="G1825" i="7" s="1"/>
  <c r="D1825" i="7"/>
  <c r="E1825" i="7" s="1" a="1"/>
  <c r="E1825" i="7" s="1"/>
  <c r="B1825" i="7"/>
  <c r="C1825" i="7" s="1" a="1"/>
  <c r="C1825" i="7" s="1"/>
  <c r="N1824" i="7"/>
  <c r="O1824" i="7" s="1" a="1"/>
  <c r="O1824" i="7" s="1"/>
  <c r="L1824" i="7"/>
  <c r="M1824" i="7" s="1" a="1"/>
  <c r="M1824" i="7" s="1"/>
  <c r="J1824" i="7"/>
  <c r="K1824" i="7" s="1" a="1"/>
  <c r="K1824" i="7" s="1"/>
  <c r="H1824" i="7"/>
  <c r="I1824" i="7" s="1" a="1"/>
  <c r="I1824" i="7" s="1"/>
  <c r="F1824" i="7"/>
  <c r="G1824" i="7" s="1" a="1"/>
  <c r="G1824" i="7" s="1"/>
  <c r="D1824" i="7"/>
  <c r="E1824" i="7" s="1" a="1"/>
  <c r="E1824" i="7" s="1"/>
  <c r="B1824" i="7"/>
  <c r="C1824" i="7" s="1" a="1"/>
  <c r="C1824" i="7" s="1"/>
  <c r="N1823" i="7"/>
  <c r="O1823" i="7" s="1" a="1"/>
  <c r="O1823" i="7" s="1"/>
  <c r="L1823" i="7"/>
  <c r="M1823" i="7" s="1" a="1"/>
  <c r="M1823" i="7" s="1"/>
  <c r="J1823" i="7"/>
  <c r="K1823" i="7" s="1" a="1"/>
  <c r="K1823" i="7" s="1"/>
  <c r="H1823" i="7"/>
  <c r="I1823" i="7" s="1" a="1"/>
  <c r="I1823" i="7" s="1"/>
  <c r="F1823" i="7"/>
  <c r="G1823" i="7" s="1" a="1"/>
  <c r="G1823" i="7" s="1"/>
  <c r="D1823" i="7"/>
  <c r="E1823" i="7" s="1" a="1"/>
  <c r="E1823" i="7" s="1"/>
  <c r="B1823" i="7"/>
  <c r="C1823" i="7" s="1" a="1"/>
  <c r="C1823" i="7" s="1"/>
  <c r="N1822" i="7"/>
  <c r="O1822" i="7" s="1" a="1"/>
  <c r="O1822" i="7" s="1"/>
  <c r="L1822" i="7"/>
  <c r="M1822" i="7" s="1" a="1"/>
  <c r="M1822" i="7" s="1"/>
  <c r="J1822" i="7"/>
  <c r="K1822" i="7" s="1" a="1"/>
  <c r="K1822" i="7" s="1"/>
  <c r="H1822" i="7"/>
  <c r="I1822" i="7" s="1" a="1"/>
  <c r="I1822" i="7" s="1"/>
  <c r="F1822" i="7"/>
  <c r="G1822" i="7" s="1" a="1"/>
  <c r="G1822" i="7" s="1"/>
  <c r="D1822" i="7"/>
  <c r="E1822" i="7" s="1" a="1"/>
  <c r="E1822" i="7" s="1"/>
  <c r="B1822" i="7"/>
  <c r="C1822" i="7" s="1" a="1"/>
  <c r="C1822" i="7" s="1"/>
  <c r="N1821" i="7"/>
  <c r="O1821" i="7" s="1" a="1"/>
  <c r="O1821" i="7" s="1"/>
  <c r="L1821" i="7"/>
  <c r="M1821" i="7" s="1" a="1"/>
  <c r="M1821" i="7" s="1"/>
  <c r="J1821" i="7"/>
  <c r="K1821" i="7" s="1" a="1"/>
  <c r="K1821" i="7" s="1"/>
  <c r="H1821" i="7"/>
  <c r="I1821" i="7" s="1" a="1"/>
  <c r="I1821" i="7" s="1"/>
  <c r="F1821" i="7"/>
  <c r="G1821" i="7" s="1" a="1"/>
  <c r="G1821" i="7" s="1"/>
  <c r="D1821" i="7"/>
  <c r="E1821" i="7" s="1" a="1"/>
  <c r="E1821" i="7" s="1"/>
  <c r="B1821" i="7"/>
  <c r="C1821" i="7" s="1" a="1"/>
  <c r="C1821" i="7" s="1"/>
  <c r="N1820" i="7"/>
  <c r="O1820" i="7" s="1" a="1"/>
  <c r="O1820" i="7" s="1"/>
  <c r="L1820" i="7"/>
  <c r="M1820" i="7" s="1" a="1"/>
  <c r="M1820" i="7" s="1"/>
  <c r="J1820" i="7"/>
  <c r="K1820" i="7" s="1" a="1"/>
  <c r="K1820" i="7" s="1"/>
  <c r="H1820" i="7"/>
  <c r="I1820" i="7" s="1" a="1"/>
  <c r="I1820" i="7" s="1"/>
  <c r="F1820" i="7"/>
  <c r="G1820" i="7" s="1" a="1"/>
  <c r="G1820" i="7" s="1"/>
  <c r="D1820" i="7"/>
  <c r="E1820" i="7" s="1" a="1"/>
  <c r="E1820" i="7" s="1"/>
  <c r="B1820" i="7"/>
  <c r="C1820" i="7" s="1" a="1"/>
  <c r="C1820" i="7" s="1"/>
  <c r="N1819" i="7"/>
  <c r="O1819" i="7" s="1" a="1"/>
  <c r="O1819" i="7" s="1"/>
  <c r="L1819" i="7"/>
  <c r="M1819" i="7" s="1" a="1"/>
  <c r="M1819" i="7" s="1"/>
  <c r="J1819" i="7"/>
  <c r="K1819" i="7" s="1" a="1"/>
  <c r="K1819" i="7" s="1"/>
  <c r="H1819" i="7"/>
  <c r="I1819" i="7" s="1" a="1"/>
  <c r="I1819" i="7" s="1"/>
  <c r="F1819" i="7"/>
  <c r="G1819" i="7" s="1" a="1"/>
  <c r="G1819" i="7" s="1"/>
  <c r="D1819" i="7"/>
  <c r="E1819" i="7" s="1" a="1"/>
  <c r="E1819" i="7" s="1"/>
  <c r="B1819" i="7"/>
  <c r="C1819" i="7" s="1" a="1"/>
  <c r="C1819" i="7" s="1"/>
  <c r="N1818" i="7"/>
  <c r="O1818" i="7" s="1" a="1"/>
  <c r="O1818" i="7" s="1"/>
  <c r="L1818" i="7"/>
  <c r="M1818" i="7" s="1" a="1"/>
  <c r="M1818" i="7" s="1"/>
  <c r="J1818" i="7"/>
  <c r="K1818" i="7" s="1" a="1"/>
  <c r="K1818" i="7" s="1"/>
  <c r="H1818" i="7"/>
  <c r="I1818" i="7" s="1" a="1"/>
  <c r="I1818" i="7" s="1"/>
  <c r="F1818" i="7"/>
  <c r="G1818" i="7" s="1" a="1"/>
  <c r="G1818" i="7" s="1"/>
  <c r="D1818" i="7"/>
  <c r="E1818" i="7" s="1" a="1"/>
  <c r="E1818" i="7" s="1"/>
  <c r="B1818" i="7"/>
  <c r="C1818" i="7" s="1" a="1"/>
  <c r="C1818" i="7" s="1"/>
  <c r="N1817" i="7"/>
  <c r="O1817" i="7" s="1" a="1"/>
  <c r="O1817" i="7" s="1"/>
  <c r="L1817" i="7"/>
  <c r="M1817" i="7" s="1" a="1"/>
  <c r="M1817" i="7" s="1"/>
  <c r="J1817" i="7"/>
  <c r="K1817" i="7" s="1" a="1"/>
  <c r="K1817" i="7" s="1"/>
  <c r="H1817" i="7"/>
  <c r="I1817" i="7" s="1" a="1"/>
  <c r="I1817" i="7" s="1"/>
  <c r="F1817" i="7"/>
  <c r="G1817" i="7" s="1" a="1"/>
  <c r="G1817" i="7" s="1"/>
  <c r="D1817" i="7"/>
  <c r="E1817" i="7" s="1" a="1"/>
  <c r="E1817" i="7" s="1"/>
  <c r="B1817" i="7"/>
  <c r="C1817" i="7" s="1" a="1"/>
  <c r="C1817" i="7" s="1"/>
  <c r="N1816" i="7"/>
  <c r="O1816" i="7" s="1" a="1"/>
  <c r="O1816" i="7" s="1"/>
  <c r="L1816" i="7"/>
  <c r="M1816" i="7" s="1" a="1"/>
  <c r="M1816" i="7" s="1"/>
  <c r="J1816" i="7"/>
  <c r="K1816" i="7" s="1" a="1"/>
  <c r="K1816" i="7" s="1"/>
  <c r="H1816" i="7"/>
  <c r="I1816" i="7" s="1" a="1"/>
  <c r="I1816" i="7" s="1"/>
  <c r="F1816" i="7"/>
  <c r="G1816" i="7" s="1" a="1"/>
  <c r="G1816" i="7" s="1"/>
  <c r="D1816" i="7"/>
  <c r="E1816" i="7" s="1" a="1"/>
  <c r="E1816" i="7" s="1"/>
  <c r="B1816" i="7"/>
  <c r="C1816" i="7" s="1" a="1"/>
  <c r="C1816" i="7" s="1"/>
  <c r="N1815" i="7"/>
  <c r="O1815" i="7" s="1" a="1"/>
  <c r="O1815" i="7" s="1"/>
  <c r="L1815" i="7"/>
  <c r="M1815" i="7" s="1" a="1"/>
  <c r="M1815" i="7" s="1"/>
  <c r="J1815" i="7"/>
  <c r="K1815" i="7" s="1" a="1"/>
  <c r="K1815" i="7" s="1"/>
  <c r="H1815" i="7"/>
  <c r="I1815" i="7" s="1" a="1"/>
  <c r="I1815" i="7" s="1"/>
  <c r="F1815" i="7"/>
  <c r="G1815" i="7" s="1" a="1"/>
  <c r="G1815" i="7" s="1"/>
  <c r="D1815" i="7"/>
  <c r="E1815" i="7" s="1" a="1"/>
  <c r="E1815" i="7" s="1"/>
  <c r="B1815" i="7"/>
  <c r="C1815" i="7" s="1" a="1"/>
  <c r="C1815" i="7" s="1"/>
  <c r="N1814" i="7"/>
  <c r="O1814" i="7" s="1" a="1"/>
  <c r="O1814" i="7" s="1"/>
  <c r="L1814" i="7"/>
  <c r="M1814" i="7" s="1" a="1"/>
  <c r="M1814" i="7" s="1"/>
  <c r="J1814" i="7"/>
  <c r="K1814" i="7" s="1" a="1"/>
  <c r="K1814" i="7" s="1"/>
  <c r="H1814" i="7"/>
  <c r="I1814" i="7" s="1" a="1"/>
  <c r="I1814" i="7" s="1"/>
  <c r="F1814" i="7"/>
  <c r="G1814" i="7" s="1" a="1"/>
  <c r="G1814" i="7" s="1"/>
  <c r="D1814" i="7"/>
  <c r="E1814" i="7" s="1" a="1"/>
  <c r="E1814" i="7" s="1"/>
  <c r="B1814" i="7"/>
  <c r="C1814" i="7" s="1" a="1"/>
  <c r="C1814" i="7" s="1"/>
  <c r="N1813" i="7"/>
  <c r="O1813" i="7" s="1" a="1"/>
  <c r="O1813" i="7" s="1"/>
  <c r="L1813" i="7"/>
  <c r="M1813" i="7" s="1" a="1"/>
  <c r="M1813" i="7" s="1"/>
  <c r="J1813" i="7"/>
  <c r="K1813" i="7" s="1" a="1"/>
  <c r="K1813" i="7" s="1"/>
  <c r="H1813" i="7"/>
  <c r="I1813" i="7" s="1" a="1"/>
  <c r="I1813" i="7" s="1"/>
  <c r="F1813" i="7"/>
  <c r="G1813" i="7" s="1" a="1"/>
  <c r="G1813" i="7" s="1"/>
  <c r="D1813" i="7"/>
  <c r="E1813" i="7" s="1" a="1"/>
  <c r="E1813" i="7" s="1"/>
  <c r="B1813" i="7"/>
  <c r="C1813" i="7" s="1" a="1"/>
  <c r="C1813" i="7" s="1"/>
  <c r="N1812" i="7"/>
  <c r="O1812" i="7" s="1" a="1"/>
  <c r="O1812" i="7" s="1"/>
  <c r="L1812" i="7"/>
  <c r="M1812" i="7" s="1" a="1"/>
  <c r="M1812" i="7" s="1"/>
  <c r="J1812" i="7"/>
  <c r="K1812" i="7" s="1" a="1"/>
  <c r="K1812" i="7" s="1"/>
  <c r="H1812" i="7"/>
  <c r="I1812" i="7" s="1" a="1"/>
  <c r="I1812" i="7" s="1"/>
  <c r="F1812" i="7"/>
  <c r="G1812" i="7" s="1" a="1"/>
  <c r="G1812" i="7" s="1"/>
  <c r="D1812" i="7"/>
  <c r="E1812" i="7" s="1" a="1"/>
  <c r="E1812" i="7" s="1"/>
  <c r="B1812" i="7"/>
  <c r="C1812" i="7" s="1" a="1"/>
  <c r="C1812" i="7" s="1"/>
  <c r="N1811" i="7"/>
  <c r="O1811" i="7" s="1" a="1"/>
  <c r="O1811" i="7" s="1"/>
  <c r="L1811" i="7"/>
  <c r="M1811" i="7" s="1" a="1"/>
  <c r="M1811" i="7" s="1"/>
  <c r="J1811" i="7"/>
  <c r="K1811" i="7" s="1" a="1"/>
  <c r="K1811" i="7" s="1"/>
  <c r="H1811" i="7"/>
  <c r="I1811" i="7" s="1" a="1"/>
  <c r="I1811" i="7" s="1"/>
  <c r="F1811" i="7"/>
  <c r="G1811" i="7" s="1" a="1"/>
  <c r="G1811" i="7" s="1"/>
  <c r="D1811" i="7"/>
  <c r="E1811" i="7" s="1" a="1"/>
  <c r="E1811" i="7" s="1"/>
  <c r="B1811" i="7"/>
  <c r="C1811" i="7" s="1" a="1"/>
  <c r="C1811" i="7" s="1"/>
  <c r="N1810" i="7"/>
  <c r="O1810" i="7" s="1" a="1"/>
  <c r="O1810" i="7" s="1"/>
  <c r="L1810" i="7"/>
  <c r="M1810" i="7" s="1" a="1"/>
  <c r="M1810" i="7" s="1"/>
  <c r="J1810" i="7"/>
  <c r="K1810" i="7" s="1" a="1"/>
  <c r="K1810" i="7" s="1"/>
  <c r="H1810" i="7"/>
  <c r="I1810" i="7" s="1" a="1"/>
  <c r="I1810" i="7" s="1"/>
  <c r="F1810" i="7"/>
  <c r="G1810" i="7" s="1" a="1"/>
  <c r="G1810" i="7" s="1"/>
  <c r="D1810" i="7"/>
  <c r="E1810" i="7" s="1" a="1"/>
  <c r="E1810" i="7" s="1"/>
  <c r="B1810" i="7"/>
  <c r="C1810" i="7" s="1" a="1"/>
  <c r="C1810" i="7" s="1"/>
  <c r="N1809" i="7"/>
  <c r="O1809" i="7" s="1" a="1"/>
  <c r="O1809" i="7" s="1"/>
  <c r="L1809" i="7"/>
  <c r="M1809" i="7" s="1" a="1"/>
  <c r="M1809" i="7" s="1"/>
  <c r="J1809" i="7"/>
  <c r="K1809" i="7" s="1" a="1"/>
  <c r="K1809" i="7" s="1"/>
  <c r="H1809" i="7"/>
  <c r="I1809" i="7" s="1" a="1"/>
  <c r="I1809" i="7" s="1"/>
  <c r="F1809" i="7"/>
  <c r="G1809" i="7" s="1" a="1"/>
  <c r="G1809" i="7" s="1"/>
  <c r="D1809" i="7"/>
  <c r="E1809" i="7" s="1" a="1"/>
  <c r="E1809" i="7" s="1"/>
  <c r="B1809" i="7"/>
  <c r="C1809" i="7" s="1" a="1"/>
  <c r="C1809" i="7" s="1"/>
  <c r="N1808" i="7"/>
  <c r="O1808" i="7" s="1" a="1"/>
  <c r="O1808" i="7" s="1"/>
  <c r="L1808" i="7"/>
  <c r="M1808" i="7" s="1" a="1"/>
  <c r="M1808" i="7" s="1"/>
  <c r="J1808" i="7"/>
  <c r="K1808" i="7" s="1" a="1"/>
  <c r="K1808" i="7" s="1"/>
  <c r="H1808" i="7"/>
  <c r="I1808" i="7" s="1" a="1"/>
  <c r="I1808" i="7" s="1"/>
  <c r="F1808" i="7"/>
  <c r="G1808" i="7" s="1" a="1"/>
  <c r="G1808" i="7" s="1"/>
  <c r="D1808" i="7"/>
  <c r="E1808" i="7" s="1" a="1"/>
  <c r="E1808" i="7" s="1"/>
  <c r="B1808" i="7"/>
  <c r="C1808" i="7" s="1" a="1"/>
  <c r="C1808" i="7" s="1"/>
  <c r="N1807" i="7"/>
  <c r="O1807" i="7" s="1" a="1"/>
  <c r="O1807" i="7" s="1"/>
  <c r="L1807" i="7"/>
  <c r="M1807" i="7" s="1" a="1"/>
  <c r="M1807" i="7" s="1"/>
  <c r="J1807" i="7"/>
  <c r="K1807" i="7" s="1" a="1"/>
  <c r="K1807" i="7" s="1"/>
  <c r="H1807" i="7"/>
  <c r="I1807" i="7" s="1" a="1"/>
  <c r="I1807" i="7" s="1"/>
  <c r="F1807" i="7"/>
  <c r="G1807" i="7" s="1" a="1"/>
  <c r="G1807" i="7" s="1"/>
  <c r="D1807" i="7"/>
  <c r="E1807" i="7" s="1" a="1"/>
  <c r="E1807" i="7" s="1"/>
  <c r="B1807" i="7"/>
  <c r="C1807" i="7" s="1" a="1"/>
  <c r="C1807" i="7" s="1"/>
  <c r="N1806" i="7"/>
  <c r="O1806" i="7" s="1" a="1"/>
  <c r="O1806" i="7" s="1"/>
  <c r="L1806" i="7"/>
  <c r="M1806" i="7" s="1" a="1"/>
  <c r="M1806" i="7" s="1"/>
  <c r="J1806" i="7"/>
  <c r="K1806" i="7" s="1" a="1"/>
  <c r="K1806" i="7" s="1"/>
  <c r="H1806" i="7"/>
  <c r="I1806" i="7" s="1" a="1"/>
  <c r="I1806" i="7" s="1"/>
  <c r="F1806" i="7"/>
  <c r="G1806" i="7" s="1" a="1"/>
  <c r="G1806" i="7" s="1"/>
  <c r="D1806" i="7"/>
  <c r="E1806" i="7" s="1" a="1"/>
  <c r="E1806" i="7" s="1"/>
  <c r="B1806" i="7"/>
  <c r="C1806" i="7" s="1" a="1"/>
  <c r="C1806" i="7" s="1"/>
  <c r="N1805" i="7"/>
  <c r="O1805" i="7" s="1" a="1"/>
  <c r="O1805" i="7" s="1"/>
  <c r="L1805" i="7"/>
  <c r="M1805" i="7" s="1" a="1"/>
  <c r="M1805" i="7" s="1"/>
  <c r="J1805" i="7"/>
  <c r="K1805" i="7" s="1" a="1"/>
  <c r="K1805" i="7" s="1"/>
  <c r="H1805" i="7"/>
  <c r="I1805" i="7" s="1" a="1"/>
  <c r="I1805" i="7" s="1"/>
  <c r="F1805" i="7"/>
  <c r="G1805" i="7" s="1" a="1"/>
  <c r="G1805" i="7" s="1"/>
  <c r="D1805" i="7"/>
  <c r="E1805" i="7" s="1" a="1"/>
  <c r="E1805" i="7" s="1"/>
  <c r="B1805" i="7"/>
  <c r="C1805" i="7" s="1" a="1"/>
  <c r="C1805" i="7" s="1"/>
  <c r="N1804" i="7"/>
  <c r="O1804" i="7" s="1" a="1"/>
  <c r="O1804" i="7" s="1"/>
  <c r="L1804" i="7"/>
  <c r="M1804" i="7" s="1" a="1"/>
  <c r="M1804" i="7" s="1"/>
  <c r="J1804" i="7"/>
  <c r="K1804" i="7" s="1" a="1"/>
  <c r="K1804" i="7" s="1"/>
  <c r="H1804" i="7"/>
  <c r="I1804" i="7" s="1" a="1"/>
  <c r="I1804" i="7" s="1"/>
  <c r="F1804" i="7"/>
  <c r="G1804" i="7" s="1" a="1"/>
  <c r="G1804" i="7" s="1"/>
  <c r="D1804" i="7"/>
  <c r="E1804" i="7" s="1" a="1"/>
  <c r="E1804" i="7" s="1"/>
  <c r="B1804" i="7"/>
  <c r="C1804" i="7" s="1" a="1"/>
  <c r="C1804" i="7" s="1"/>
  <c r="N1803" i="7"/>
  <c r="O1803" i="7" s="1" a="1"/>
  <c r="O1803" i="7" s="1"/>
  <c r="L1803" i="7"/>
  <c r="M1803" i="7" s="1" a="1"/>
  <c r="M1803" i="7" s="1"/>
  <c r="J1803" i="7"/>
  <c r="K1803" i="7" s="1" a="1"/>
  <c r="K1803" i="7" s="1"/>
  <c r="H1803" i="7"/>
  <c r="I1803" i="7" s="1" a="1"/>
  <c r="I1803" i="7" s="1"/>
  <c r="F1803" i="7"/>
  <c r="G1803" i="7" s="1" a="1"/>
  <c r="G1803" i="7" s="1"/>
  <c r="D1803" i="7"/>
  <c r="E1803" i="7" s="1" a="1"/>
  <c r="E1803" i="7" s="1"/>
  <c r="B1803" i="7"/>
  <c r="C1803" i="7" s="1" a="1"/>
  <c r="C1803" i="7" s="1"/>
  <c r="N1802" i="7"/>
  <c r="O1802" i="7" s="1" a="1"/>
  <c r="O1802" i="7" s="1"/>
  <c r="L1802" i="7"/>
  <c r="M1802" i="7" s="1" a="1"/>
  <c r="M1802" i="7" s="1"/>
  <c r="J1802" i="7"/>
  <c r="K1802" i="7" s="1" a="1"/>
  <c r="K1802" i="7" s="1"/>
  <c r="H1802" i="7"/>
  <c r="I1802" i="7" s="1" a="1"/>
  <c r="I1802" i="7" s="1"/>
  <c r="F1802" i="7"/>
  <c r="G1802" i="7" s="1" a="1"/>
  <c r="G1802" i="7" s="1"/>
  <c r="D1802" i="7"/>
  <c r="E1802" i="7" s="1" a="1"/>
  <c r="E1802" i="7" s="1"/>
  <c r="B1802" i="7"/>
  <c r="C1802" i="7" s="1" a="1"/>
  <c r="C1802" i="7" s="1"/>
  <c r="N1801" i="7"/>
  <c r="O1801" i="7" s="1" a="1"/>
  <c r="O1801" i="7" s="1"/>
  <c r="L1801" i="7"/>
  <c r="M1801" i="7" s="1" a="1"/>
  <c r="M1801" i="7" s="1"/>
  <c r="J1801" i="7"/>
  <c r="K1801" i="7" s="1" a="1"/>
  <c r="K1801" i="7" s="1"/>
  <c r="H1801" i="7"/>
  <c r="I1801" i="7" s="1" a="1"/>
  <c r="I1801" i="7" s="1"/>
  <c r="F1801" i="7"/>
  <c r="G1801" i="7" s="1" a="1"/>
  <c r="G1801" i="7" s="1"/>
  <c r="D1801" i="7"/>
  <c r="E1801" i="7" s="1" a="1"/>
  <c r="E1801" i="7" s="1"/>
  <c r="B1801" i="7"/>
  <c r="C1801" i="7" s="1" a="1"/>
  <c r="C1801" i="7" s="1"/>
  <c r="N1800" i="7"/>
  <c r="O1800" i="7" s="1" a="1"/>
  <c r="O1800" i="7" s="1"/>
  <c r="L1800" i="7"/>
  <c r="M1800" i="7" s="1" a="1"/>
  <c r="M1800" i="7" s="1"/>
  <c r="J1800" i="7"/>
  <c r="K1800" i="7" s="1" a="1"/>
  <c r="K1800" i="7" s="1"/>
  <c r="H1800" i="7"/>
  <c r="I1800" i="7" s="1" a="1"/>
  <c r="I1800" i="7" s="1"/>
  <c r="F1800" i="7"/>
  <c r="G1800" i="7" s="1" a="1"/>
  <c r="G1800" i="7" s="1"/>
  <c r="D1800" i="7"/>
  <c r="E1800" i="7" s="1" a="1"/>
  <c r="E1800" i="7" s="1"/>
  <c r="B1800" i="7"/>
  <c r="C1800" i="7" s="1" a="1"/>
  <c r="C1800" i="7" s="1"/>
  <c r="N1799" i="7"/>
  <c r="O1799" i="7" s="1" a="1"/>
  <c r="O1799" i="7" s="1"/>
  <c r="L1799" i="7"/>
  <c r="M1799" i="7" s="1" a="1"/>
  <c r="M1799" i="7" s="1"/>
  <c r="J1799" i="7"/>
  <c r="K1799" i="7" s="1" a="1"/>
  <c r="K1799" i="7" s="1"/>
  <c r="H1799" i="7"/>
  <c r="I1799" i="7" s="1" a="1"/>
  <c r="I1799" i="7" s="1"/>
  <c r="F1799" i="7"/>
  <c r="G1799" i="7" s="1" a="1"/>
  <c r="G1799" i="7" s="1"/>
  <c r="D1799" i="7"/>
  <c r="E1799" i="7" s="1" a="1"/>
  <c r="E1799" i="7" s="1"/>
  <c r="B1799" i="7"/>
  <c r="C1799" i="7" s="1" a="1"/>
  <c r="C1799" i="7" s="1"/>
  <c r="N1798" i="7"/>
  <c r="O1798" i="7" s="1" a="1"/>
  <c r="O1798" i="7" s="1"/>
  <c r="L1798" i="7"/>
  <c r="M1798" i="7" s="1" a="1"/>
  <c r="M1798" i="7" s="1"/>
  <c r="J1798" i="7"/>
  <c r="K1798" i="7" s="1" a="1"/>
  <c r="K1798" i="7" s="1"/>
  <c r="H1798" i="7"/>
  <c r="I1798" i="7" s="1" a="1"/>
  <c r="I1798" i="7" s="1"/>
  <c r="F1798" i="7"/>
  <c r="G1798" i="7" s="1" a="1"/>
  <c r="G1798" i="7" s="1"/>
  <c r="D1798" i="7"/>
  <c r="E1798" i="7" s="1" a="1"/>
  <c r="E1798" i="7" s="1"/>
  <c r="B1798" i="7"/>
  <c r="C1798" i="7" s="1" a="1"/>
  <c r="C1798" i="7" s="1"/>
  <c r="N1797" i="7"/>
  <c r="O1797" i="7" s="1" a="1"/>
  <c r="O1797" i="7" s="1"/>
  <c r="L1797" i="7"/>
  <c r="M1797" i="7" s="1" a="1"/>
  <c r="M1797" i="7" s="1"/>
  <c r="J1797" i="7"/>
  <c r="K1797" i="7" s="1" a="1"/>
  <c r="K1797" i="7" s="1"/>
  <c r="H1797" i="7"/>
  <c r="I1797" i="7" s="1" a="1"/>
  <c r="I1797" i="7" s="1"/>
  <c r="F1797" i="7"/>
  <c r="G1797" i="7" s="1" a="1"/>
  <c r="G1797" i="7" s="1"/>
  <c r="D1797" i="7"/>
  <c r="E1797" i="7" s="1" a="1"/>
  <c r="E1797" i="7" s="1"/>
  <c r="B1797" i="7"/>
  <c r="C1797" i="7" s="1" a="1"/>
  <c r="C1797" i="7" s="1"/>
  <c r="N1796" i="7"/>
  <c r="O1796" i="7" s="1" a="1"/>
  <c r="O1796" i="7" s="1"/>
  <c r="L1796" i="7"/>
  <c r="M1796" i="7" s="1" a="1"/>
  <c r="M1796" i="7" s="1"/>
  <c r="J1796" i="7"/>
  <c r="K1796" i="7" s="1" a="1"/>
  <c r="K1796" i="7" s="1"/>
  <c r="H1796" i="7"/>
  <c r="I1796" i="7" s="1" a="1"/>
  <c r="I1796" i="7" s="1"/>
  <c r="F1796" i="7"/>
  <c r="G1796" i="7" s="1" a="1"/>
  <c r="G1796" i="7" s="1"/>
  <c r="D1796" i="7"/>
  <c r="E1796" i="7" s="1" a="1"/>
  <c r="E1796" i="7" s="1"/>
  <c r="B1796" i="7"/>
  <c r="C1796" i="7" s="1" a="1"/>
  <c r="C1796" i="7" s="1"/>
  <c r="N1795" i="7"/>
  <c r="O1795" i="7" s="1" a="1"/>
  <c r="O1795" i="7" s="1"/>
  <c r="L1795" i="7"/>
  <c r="M1795" i="7" s="1" a="1"/>
  <c r="M1795" i="7" s="1"/>
  <c r="J1795" i="7"/>
  <c r="K1795" i="7" s="1" a="1"/>
  <c r="K1795" i="7" s="1"/>
  <c r="H1795" i="7"/>
  <c r="I1795" i="7" s="1" a="1"/>
  <c r="I1795" i="7" s="1"/>
  <c r="F1795" i="7"/>
  <c r="G1795" i="7" s="1" a="1"/>
  <c r="G1795" i="7" s="1"/>
  <c r="D1795" i="7"/>
  <c r="E1795" i="7" s="1" a="1"/>
  <c r="E1795" i="7" s="1"/>
  <c r="B1795" i="7"/>
  <c r="C1795" i="7" s="1" a="1"/>
  <c r="C1795" i="7" s="1"/>
  <c r="N1794" i="7"/>
  <c r="O1794" i="7" s="1" a="1"/>
  <c r="O1794" i="7" s="1"/>
  <c r="L1794" i="7"/>
  <c r="M1794" i="7" s="1" a="1"/>
  <c r="M1794" i="7" s="1"/>
  <c r="J1794" i="7"/>
  <c r="K1794" i="7" s="1" a="1"/>
  <c r="K1794" i="7" s="1"/>
  <c r="H1794" i="7"/>
  <c r="I1794" i="7" s="1" a="1"/>
  <c r="I1794" i="7" s="1"/>
  <c r="F1794" i="7"/>
  <c r="G1794" i="7" s="1" a="1"/>
  <c r="G1794" i="7" s="1"/>
  <c r="D1794" i="7"/>
  <c r="E1794" i="7" s="1" a="1"/>
  <c r="E1794" i="7" s="1"/>
  <c r="B1794" i="7"/>
  <c r="C1794" i="7" s="1" a="1"/>
  <c r="C1794" i="7" s="1"/>
  <c r="N1793" i="7"/>
  <c r="O1793" i="7" s="1" a="1"/>
  <c r="O1793" i="7" s="1"/>
  <c r="L1793" i="7"/>
  <c r="M1793" i="7" s="1" a="1"/>
  <c r="M1793" i="7" s="1"/>
  <c r="J1793" i="7"/>
  <c r="K1793" i="7" s="1" a="1"/>
  <c r="K1793" i="7" s="1"/>
  <c r="H1793" i="7"/>
  <c r="I1793" i="7" s="1" a="1"/>
  <c r="I1793" i="7" s="1"/>
  <c r="F1793" i="7"/>
  <c r="G1793" i="7" s="1" a="1"/>
  <c r="G1793" i="7" s="1"/>
  <c r="D1793" i="7"/>
  <c r="E1793" i="7" s="1" a="1"/>
  <c r="E1793" i="7" s="1"/>
  <c r="B1793" i="7"/>
  <c r="C1793" i="7" s="1" a="1"/>
  <c r="C1793" i="7" s="1"/>
  <c r="N1792" i="7"/>
  <c r="O1792" i="7" s="1" a="1"/>
  <c r="O1792" i="7" s="1"/>
  <c r="L1792" i="7"/>
  <c r="M1792" i="7" s="1" a="1"/>
  <c r="M1792" i="7" s="1"/>
  <c r="J1792" i="7"/>
  <c r="K1792" i="7" s="1" a="1"/>
  <c r="K1792" i="7" s="1"/>
  <c r="H1792" i="7"/>
  <c r="I1792" i="7" s="1" a="1"/>
  <c r="I1792" i="7" s="1"/>
  <c r="F1792" i="7"/>
  <c r="G1792" i="7" s="1" a="1"/>
  <c r="G1792" i="7" s="1"/>
  <c r="D1792" i="7"/>
  <c r="E1792" i="7" s="1" a="1"/>
  <c r="E1792" i="7" s="1"/>
  <c r="B1792" i="7"/>
  <c r="C1792" i="7" s="1" a="1"/>
  <c r="C1792" i="7" s="1"/>
  <c r="N1791" i="7"/>
  <c r="O1791" i="7" s="1" a="1"/>
  <c r="O1791" i="7" s="1"/>
  <c r="L1791" i="7"/>
  <c r="M1791" i="7" s="1" a="1"/>
  <c r="M1791" i="7" s="1"/>
  <c r="J1791" i="7"/>
  <c r="K1791" i="7" s="1" a="1"/>
  <c r="K1791" i="7" s="1"/>
  <c r="H1791" i="7"/>
  <c r="I1791" i="7" s="1" a="1"/>
  <c r="I1791" i="7" s="1"/>
  <c r="F1791" i="7"/>
  <c r="G1791" i="7" s="1" a="1"/>
  <c r="G1791" i="7" s="1"/>
  <c r="D1791" i="7"/>
  <c r="E1791" i="7" s="1" a="1"/>
  <c r="E1791" i="7" s="1"/>
  <c r="B1791" i="7"/>
  <c r="C1791" i="7" s="1" a="1"/>
  <c r="C1791" i="7" s="1"/>
  <c r="N1790" i="7"/>
  <c r="O1790" i="7" s="1" a="1"/>
  <c r="O1790" i="7" s="1"/>
  <c r="L1790" i="7"/>
  <c r="M1790" i="7" s="1" a="1"/>
  <c r="M1790" i="7" s="1"/>
  <c r="J1790" i="7"/>
  <c r="K1790" i="7" s="1" a="1"/>
  <c r="K1790" i="7" s="1"/>
  <c r="H1790" i="7"/>
  <c r="I1790" i="7" s="1" a="1"/>
  <c r="I1790" i="7" s="1"/>
  <c r="F1790" i="7"/>
  <c r="G1790" i="7" s="1" a="1"/>
  <c r="G1790" i="7" s="1"/>
  <c r="D1790" i="7"/>
  <c r="E1790" i="7" s="1" a="1"/>
  <c r="E1790" i="7" s="1"/>
  <c r="B1790" i="7"/>
  <c r="C1790" i="7" s="1" a="1"/>
  <c r="C1790" i="7" s="1"/>
  <c r="N1789" i="7"/>
  <c r="O1789" i="7" s="1" a="1"/>
  <c r="O1789" i="7" s="1"/>
  <c r="L1789" i="7"/>
  <c r="M1789" i="7" s="1" a="1"/>
  <c r="M1789" i="7" s="1"/>
  <c r="J1789" i="7"/>
  <c r="K1789" i="7" s="1" a="1"/>
  <c r="K1789" i="7" s="1"/>
  <c r="H1789" i="7"/>
  <c r="I1789" i="7" s="1" a="1"/>
  <c r="I1789" i="7" s="1"/>
  <c r="F1789" i="7"/>
  <c r="G1789" i="7" s="1" a="1"/>
  <c r="G1789" i="7" s="1"/>
  <c r="D1789" i="7"/>
  <c r="E1789" i="7" s="1" a="1"/>
  <c r="E1789" i="7" s="1"/>
  <c r="B1789" i="7"/>
  <c r="C1789" i="7" s="1" a="1"/>
  <c r="C1789" i="7" s="1"/>
  <c r="N1788" i="7"/>
  <c r="O1788" i="7" s="1" a="1"/>
  <c r="O1788" i="7" s="1"/>
  <c r="L1788" i="7"/>
  <c r="M1788" i="7" s="1" a="1"/>
  <c r="M1788" i="7" s="1"/>
  <c r="J1788" i="7"/>
  <c r="K1788" i="7" s="1" a="1"/>
  <c r="K1788" i="7" s="1"/>
  <c r="H1788" i="7"/>
  <c r="I1788" i="7" s="1" a="1"/>
  <c r="I1788" i="7" s="1"/>
  <c r="F1788" i="7"/>
  <c r="G1788" i="7" s="1" a="1"/>
  <c r="G1788" i="7" s="1"/>
  <c r="D1788" i="7"/>
  <c r="E1788" i="7" s="1" a="1"/>
  <c r="E1788" i="7" s="1"/>
  <c r="B1788" i="7"/>
  <c r="C1788" i="7" s="1" a="1"/>
  <c r="C1788" i="7" s="1"/>
  <c r="N1787" i="7"/>
  <c r="O1787" i="7" s="1" a="1"/>
  <c r="O1787" i="7" s="1"/>
  <c r="L1787" i="7"/>
  <c r="M1787" i="7" s="1" a="1"/>
  <c r="M1787" i="7" s="1"/>
  <c r="J1787" i="7"/>
  <c r="K1787" i="7" s="1" a="1"/>
  <c r="K1787" i="7" s="1"/>
  <c r="H1787" i="7"/>
  <c r="I1787" i="7" s="1" a="1"/>
  <c r="I1787" i="7" s="1"/>
  <c r="F1787" i="7"/>
  <c r="G1787" i="7" s="1" a="1"/>
  <c r="G1787" i="7" s="1"/>
  <c r="D1787" i="7"/>
  <c r="E1787" i="7" s="1" a="1"/>
  <c r="E1787" i="7" s="1"/>
  <c r="B1787" i="7"/>
  <c r="C1787" i="7" s="1" a="1"/>
  <c r="C1787" i="7" s="1"/>
  <c r="N1786" i="7"/>
  <c r="O1786" i="7" s="1" a="1"/>
  <c r="O1786" i="7" s="1"/>
  <c r="L1786" i="7"/>
  <c r="M1786" i="7" s="1" a="1"/>
  <c r="M1786" i="7" s="1"/>
  <c r="J1786" i="7"/>
  <c r="K1786" i="7" s="1" a="1"/>
  <c r="K1786" i="7" s="1"/>
  <c r="H1786" i="7"/>
  <c r="I1786" i="7" s="1" a="1"/>
  <c r="I1786" i="7" s="1"/>
  <c r="F1786" i="7"/>
  <c r="G1786" i="7" s="1" a="1"/>
  <c r="G1786" i="7" s="1"/>
  <c r="D1786" i="7"/>
  <c r="E1786" i="7" s="1" a="1"/>
  <c r="E1786" i="7" s="1"/>
  <c r="B1786" i="7"/>
  <c r="C1786" i="7" s="1" a="1"/>
  <c r="C1786" i="7" s="1"/>
  <c r="N1785" i="7"/>
  <c r="O1785" i="7" s="1" a="1"/>
  <c r="O1785" i="7" s="1"/>
  <c r="L1785" i="7"/>
  <c r="M1785" i="7" s="1" a="1"/>
  <c r="M1785" i="7" s="1"/>
  <c r="J1785" i="7"/>
  <c r="K1785" i="7" s="1" a="1"/>
  <c r="K1785" i="7" s="1"/>
  <c r="H1785" i="7"/>
  <c r="I1785" i="7" s="1" a="1"/>
  <c r="I1785" i="7" s="1"/>
  <c r="F1785" i="7"/>
  <c r="G1785" i="7" s="1" a="1"/>
  <c r="G1785" i="7" s="1"/>
  <c r="D1785" i="7"/>
  <c r="E1785" i="7" s="1" a="1"/>
  <c r="E1785" i="7" s="1"/>
  <c r="B1785" i="7"/>
  <c r="C1785" i="7" s="1" a="1"/>
  <c r="C1785" i="7" s="1"/>
  <c r="N1784" i="7"/>
  <c r="O1784" i="7" s="1" a="1"/>
  <c r="O1784" i="7" s="1"/>
  <c r="L1784" i="7"/>
  <c r="M1784" i="7" s="1" a="1"/>
  <c r="M1784" i="7" s="1"/>
  <c r="J1784" i="7"/>
  <c r="K1784" i="7" s="1" a="1"/>
  <c r="K1784" i="7" s="1"/>
  <c r="H1784" i="7"/>
  <c r="I1784" i="7" s="1" a="1"/>
  <c r="I1784" i="7" s="1"/>
  <c r="F1784" i="7"/>
  <c r="G1784" i="7" s="1" a="1"/>
  <c r="G1784" i="7" s="1"/>
  <c r="D1784" i="7"/>
  <c r="E1784" i="7" s="1" a="1"/>
  <c r="E1784" i="7" s="1"/>
  <c r="B1784" i="7"/>
  <c r="C1784" i="7" s="1" a="1"/>
  <c r="C1784" i="7" s="1"/>
  <c r="N1783" i="7"/>
  <c r="O1783" i="7" s="1" a="1"/>
  <c r="O1783" i="7" s="1"/>
  <c r="L1783" i="7"/>
  <c r="M1783" i="7" s="1" a="1"/>
  <c r="M1783" i="7" s="1"/>
  <c r="J1783" i="7"/>
  <c r="K1783" i="7" s="1" a="1"/>
  <c r="K1783" i="7" s="1"/>
  <c r="H1783" i="7"/>
  <c r="I1783" i="7" s="1" a="1"/>
  <c r="I1783" i="7" s="1"/>
  <c r="F1783" i="7"/>
  <c r="G1783" i="7" s="1" a="1"/>
  <c r="G1783" i="7" s="1"/>
  <c r="D1783" i="7"/>
  <c r="E1783" i="7" s="1" a="1"/>
  <c r="E1783" i="7" s="1"/>
  <c r="B1783" i="7"/>
  <c r="C1783" i="7" s="1" a="1"/>
  <c r="C1783" i="7" s="1"/>
  <c r="N1782" i="7"/>
  <c r="O1782" i="7" s="1" a="1"/>
  <c r="O1782" i="7" s="1"/>
  <c r="L1782" i="7"/>
  <c r="M1782" i="7" s="1" a="1"/>
  <c r="M1782" i="7" s="1"/>
  <c r="J1782" i="7"/>
  <c r="K1782" i="7" s="1" a="1"/>
  <c r="K1782" i="7" s="1"/>
  <c r="H1782" i="7"/>
  <c r="I1782" i="7" s="1" a="1"/>
  <c r="I1782" i="7" s="1"/>
  <c r="F1782" i="7"/>
  <c r="G1782" i="7" s="1" a="1"/>
  <c r="G1782" i="7" s="1"/>
  <c r="D1782" i="7"/>
  <c r="E1782" i="7" s="1" a="1"/>
  <c r="E1782" i="7" s="1"/>
  <c r="B1782" i="7"/>
  <c r="C1782" i="7" s="1" a="1"/>
  <c r="C1782" i="7" s="1"/>
  <c r="N1781" i="7"/>
  <c r="O1781" i="7" s="1" a="1"/>
  <c r="O1781" i="7" s="1"/>
  <c r="L1781" i="7"/>
  <c r="M1781" i="7" s="1" a="1"/>
  <c r="M1781" i="7" s="1"/>
  <c r="J1781" i="7"/>
  <c r="K1781" i="7" s="1" a="1"/>
  <c r="K1781" i="7" s="1"/>
  <c r="H1781" i="7"/>
  <c r="I1781" i="7" s="1" a="1"/>
  <c r="I1781" i="7" s="1"/>
  <c r="F1781" i="7"/>
  <c r="G1781" i="7" s="1" a="1"/>
  <c r="G1781" i="7" s="1"/>
  <c r="D1781" i="7"/>
  <c r="E1781" i="7" s="1" a="1"/>
  <c r="E1781" i="7" s="1"/>
  <c r="B1781" i="7"/>
  <c r="C1781" i="7" s="1" a="1"/>
  <c r="C1781" i="7" s="1"/>
  <c r="N1780" i="7"/>
  <c r="O1780" i="7" s="1" a="1"/>
  <c r="O1780" i="7" s="1"/>
  <c r="L1780" i="7"/>
  <c r="M1780" i="7" s="1" a="1"/>
  <c r="M1780" i="7" s="1"/>
  <c r="J1780" i="7"/>
  <c r="K1780" i="7" s="1" a="1"/>
  <c r="K1780" i="7" s="1"/>
  <c r="H1780" i="7"/>
  <c r="I1780" i="7" s="1" a="1"/>
  <c r="I1780" i="7" s="1"/>
  <c r="F1780" i="7"/>
  <c r="G1780" i="7" s="1" a="1"/>
  <c r="G1780" i="7" s="1"/>
  <c r="D1780" i="7"/>
  <c r="E1780" i="7" s="1" a="1"/>
  <c r="E1780" i="7" s="1"/>
  <c r="B1780" i="7"/>
  <c r="C1780" i="7" s="1" a="1"/>
  <c r="C1780" i="7" s="1"/>
  <c r="N1779" i="7"/>
  <c r="O1779" i="7" s="1" a="1"/>
  <c r="O1779" i="7" s="1"/>
  <c r="L1779" i="7"/>
  <c r="M1779" i="7" s="1" a="1"/>
  <c r="M1779" i="7" s="1"/>
  <c r="J1779" i="7"/>
  <c r="K1779" i="7" s="1" a="1"/>
  <c r="K1779" i="7" s="1"/>
  <c r="H1779" i="7"/>
  <c r="I1779" i="7" s="1" a="1"/>
  <c r="I1779" i="7" s="1"/>
  <c r="F1779" i="7"/>
  <c r="G1779" i="7" s="1" a="1"/>
  <c r="G1779" i="7" s="1"/>
  <c r="D1779" i="7"/>
  <c r="E1779" i="7" s="1" a="1"/>
  <c r="E1779" i="7" s="1"/>
  <c r="B1779" i="7"/>
  <c r="C1779" i="7" s="1" a="1"/>
  <c r="C1779" i="7" s="1"/>
  <c r="N1778" i="7"/>
  <c r="O1778" i="7" s="1" a="1"/>
  <c r="O1778" i="7" s="1"/>
  <c r="L1778" i="7"/>
  <c r="M1778" i="7" s="1" a="1"/>
  <c r="M1778" i="7" s="1"/>
  <c r="J1778" i="7"/>
  <c r="K1778" i="7" s="1" a="1"/>
  <c r="K1778" i="7" s="1"/>
  <c r="H1778" i="7"/>
  <c r="I1778" i="7" s="1" a="1"/>
  <c r="I1778" i="7" s="1"/>
  <c r="F1778" i="7"/>
  <c r="G1778" i="7" s="1" a="1"/>
  <c r="G1778" i="7" s="1"/>
  <c r="D1778" i="7"/>
  <c r="E1778" i="7" s="1" a="1"/>
  <c r="E1778" i="7" s="1"/>
  <c r="B1778" i="7"/>
  <c r="C1778" i="7" s="1" a="1"/>
  <c r="C1778" i="7" s="1"/>
  <c r="N1777" i="7"/>
  <c r="O1777" i="7" s="1" a="1"/>
  <c r="O1777" i="7" s="1"/>
  <c r="L1777" i="7"/>
  <c r="M1777" i="7" s="1" a="1"/>
  <c r="M1777" i="7" s="1"/>
  <c r="J1777" i="7"/>
  <c r="K1777" i="7" s="1" a="1"/>
  <c r="K1777" i="7" s="1"/>
  <c r="H1777" i="7"/>
  <c r="I1777" i="7" s="1" a="1"/>
  <c r="I1777" i="7" s="1"/>
  <c r="F1777" i="7"/>
  <c r="G1777" i="7" s="1" a="1"/>
  <c r="G1777" i="7" s="1"/>
  <c r="D1777" i="7"/>
  <c r="E1777" i="7" s="1" a="1"/>
  <c r="E1777" i="7" s="1"/>
  <c r="B1777" i="7"/>
  <c r="C1777" i="7" s="1" a="1"/>
  <c r="C1777" i="7" s="1"/>
  <c r="N1776" i="7"/>
  <c r="O1776" i="7" s="1" a="1"/>
  <c r="O1776" i="7" s="1"/>
  <c r="L1776" i="7"/>
  <c r="M1776" i="7" s="1" a="1"/>
  <c r="M1776" i="7" s="1"/>
  <c r="J1776" i="7"/>
  <c r="K1776" i="7" s="1" a="1"/>
  <c r="K1776" i="7" s="1"/>
  <c r="H1776" i="7"/>
  <c r="I1776" i="7" s="1" a="1"/>
  <c r="I1776" i="7" s="1"/>
  <c r="F1776" i="7"/>
  <c r="G1776" i="7" s="1" a="1"/>
  <c r="G1776" i="7" s="1"/>
  <c r="D1776" i="7"/>
  <c r="E1776" i="7" s="1" a="1"/>
  <c r="E1776" i="7" s="1"/>
  <c r="B1776" i="7"/>
  <c r="C1776" i="7" s="1" a="1"/>
  <c r="C1776" i="7" s="1"/>
  <c r="N1775" i="7"/>
  <c r="O1775" i="7" s="1" a="1"/>
  <c r="O1775" i="7" s="1"/>
  <c r="L1775" i="7"/>
  <c r="M1775" i="7" s="1" a="1"/>
  <c r="M1775" i="7" s="1"/>
  <c r="J1775" i="7"/>
  <c r="K1775" i="7" s="1" a="1"/>
  <c r="K1775" i="7" s="1"/>
  <c r="H1775" i="7"/>
  <c r="I1775" i="7" s="1" a="1"/>
  <c r="I1775" i="7" s="1"/>
  <c r="F1775" i="7"/>
  <c r="G1775" i="7" s="1" a="1"/>
  <c r="G1775" i="7" s="1"/>
  <c r="D1775" i="7"/>
  <c r="E1775" i="7" s="1" a="1"/>
  <c r="E1775" i="7" s="1"/>
  <c r="B1775" i="7"/>
  <c r="C1775" i="7" s="1" a="1"/>
  <c r="C1775" i="7" s="1"/>
  <c r="N1774" i="7"/>
  <c r="O1774" i="7" s="1" a="1"/>
  <c r="O1774" i="7" s="1"/>
  <c r="L1774" i="7"/>
  <c r="M1774" i="7" s="1" a="1"/>
  <c r="M1774" i="7" s="1"/>
  <c r="J1774" i="7"/>
  <c r="K1774" i="7" s="1" a="1"/>
  <c r="K1774" i="7" s="1"/>
  <c r="H1774" i="7"/>
  <c r="I1774" i="7" s="1" a="1"/>
  <c r="I1774" i="7" s="1"/>
  <c r="F1774" i="7"/>
  <c r="G1774" i="7" s="1" a="1"/>
  <c r="G1774" i="7" s="1"/>
  <c r="D1774" i="7"/>
  <c r="E1774" i="7" s="1" a="1"/>
  <c r="E1774" i="7" s="1"/>
  <c r="B1774" i="7"/>
  <c r="C1774" i="7" s="1" a="1"/>
  <c r="C1774" i="7" s="1"/>
  <c r="N1773" i="7"/>
  <c r="O1773" i="7" s="1" a="1"/>
  <c r="O1773" i="7" s="1"/>
  <c r="L1773" i="7"/>
  <c r="M1773" i="7" s="1" a="1"/>
  <c r="M1773" i="7" s="1"/>
  <c r="J1773" i="7"/>
  <c r="K1773" i="7" s="1" a="1"/>
  <c r="K1773" i="7" s="1"/>
  <c r="H1773" i="7"/>
  <c r="I1773" i="7" s="1" a="1"/>
  <c r="I1773" i="7" s="1"/>
  <c r="F1773" i="7"/>
  <c r="G1773" i="7" s="1" a="1"/>
  <c r="G1773" i="7" s="1"/>
  <c r="D1773" i="7"/>
  <c r="E1773" i="7" s="1" a="1"/>
  <c r="E1773" i="7" s="1"/>
  <c r="B1773" i="7"/>
  <c r="C1773" i="7" s="1" a="1"/>
  <c r="C1773" i="7" s="1"/>
  <c r="N1772" i="7"/>
  <c r="O1772" i="7" s="1" a="1"/>
  <c r="O1772" i="7" s="1"/>
  <c r="L1772" i="7"/>
  <c r="M1772" i="7" s="1" a="1"/>
  <c r="M1772" i="7" s="1"/>
  <c r="J1772" i="7"/>
  <c r="K1772" i="7" s="1" a="1"/>
  <c r="K1772" i="7" s="1"/>
  <c r="H1772" i="7"/>
  <c r="I1772" i="7" s="1" a="1"/>
  <c r="I1772" i="7" s="1"/>
  <c r="F1772" i="7"/>
  <c r="G1772" i="7" s="1" a="1"/>
  <c r="G1772" i="7" s="1"/>
  <c r="D1772" i="7"/>
  <c r="E1772" i="7" s="1" a="1"/>
  <c r="E1772" i="7" s="1"/>
  <c r="B1772" i="7"/>
  <c r="C1772" i="7" s="1" a="1"/>
  <c r="C1772" i="7" s="1"/>
  <c r="N1771" i="7"/>
  <c r="O1771" i="7" s="1" a="1"/>
  <c r="O1771" i="7" s="1"/>
  <c r="L1771" i="7"/>
  <c r="M1771" i="7" s="1" a="1"/>
  <c r="M1771" i="7" s="1"/>
  <c r="J1771" i="7"/>
  <c r="K1771" i="7" s="1" a="1"/>
  <c r="K1771" i="7" s="1"/>
  <c r="H1771" i="7"/>
  <c r="I1771" i="7" s="1" a="1"/>
  <c r="I1771" i="7" s="1"/>
  <c r="F1771" i="7"/>
  <c r="G1771" i="7" s="1" a="1"/>
  <c r="G1771" i="7" s="1"/>
  <c r="D1771" i="7"/>
  <c r="E1771" i="7" s="1" a="1"/>
  <c r="E1771" i="7" s="1"/>
  <c r="B1771" i="7"/>
  <c r="C1771" i="7" s="1" a="1"/>
  <c r="C1771" i="7" s="1"/>
  <c r="N1770" i="7"/>
  <c r="O1770" i="7" s="1" a="1"/>
  <c r="O1770" i="7" s="1"/>
  <c r="L1770" i="7"/>
  <c r="M1770" i="7" s="1" a="1"/>
  <c r="M1770" i="7" s="1"/>
  <c r="J1770" i="7"/>
  <c r="K1770" i="7" s="1" a="1"/>
  <c r="K1770" i="7" s="1"/>
  <c r="H1770" i="7"/>
  <c r="I1770" i="7" s="1" a="1"/>
  <c r="I1770" i="7" s="1"/>
  <c r="F1770" i="7"/>
  <c r="G1770" i="7" s="1" a="1"/>
  <c r="G1770" i="7" s="1"/>
  <c r="D1770" i="7"/>
  <c r="E1770" i="7" s="1" a="1"/>
  <c r="E1770" i="7" s="1"/>
  <c r="B1770" i="7"/>
  <c r="C1770" i="7" s="1" a="1"/>
  <c r="C1770" i="7" s="1"/>
  <c r="N1769" i="7"/>
  <c r="O1769" i="7" s="1" a="1"/>
  <c r="O1769" i="7" s="1"/>
  <c r="L1769" i="7"/>
  <c r="M1769" i="7" s="1" a="1"/>
  <c r="M1769" i="7" s="1"/>
  <c r="J1769" i="7"/>
  <c r="K1769" i="7" s="1" a="1"/>
  <c r="K1769" i="7" s="1"/>
  <c r="H1769" i="7"/>
  <c r="I1769" i="7" s="1" a="1"/>
  <c r="I1769" i="7" s="1"/>
  <c r="F1769" i="7"/>
  <c r="G1769" i="7" s="1" a="1"/>
  <c r="G1769" i="7" s="1"/>
  <c r="D1769" i="7"/>
  <c r="E1769" i="7" s="1" a="1"/>
  <c r="E1769" i="7" s="1"/>
  <c r="B1769" i="7"/>
  <c r="C1769" i="7" s="1" a="1"/>
  <c r="C1769" i="7" s="1"/>
  <c r="N1768" i="7"/>
  <c r="O1768" i="7" s="1" a="1"/>
  <c r="O1768" i="7" s="1"/>
  <c r="L1768" i="7"/>
  <c r="M1768" i="7" s="1" a="1"/>
  <c r="M1768" i="7" s="1"/>
  <c r="J1768" i="7"/>
  <c r="K1768" i="7" s="1" a="1"/>
  <c r="K1768" i="7" s="1"/>
  <c r="H1768" i="7"/>
  <c r="I1768" i="7" s="1" a="1"/>
  <c r="I1768" i="7" s="1"/>
  <c r="F1768" i="7"/>
  <c r="G1768" i="7" s="1" a="1"/>
  <c r="G1768" i="7" s="1"/>
  <c r="D1768" i="7"/>
  <c r="E1768" i="7" s="1" a="1"/>
  <c r="E1768" i="7" s="1"/>
  <c r="B1768" i="7"/>
  <c r="C1768" i="7" s="1" a="1"/>
  <c r="C1768" i="7" s="1"/>
  <c r="N1767" i="7"/>
  <c r="O1767" i="7" s="1" a="1"/>
  <c r="O1767" i="7" s="1"/>
  <c r="L1767" i="7"/>
  <c r="M1767" i="7" s="1" a="1"/>
  <c r="M1767" i="7" s="1"/>
  <c r="J1767" i="7"/>
  <c r="K1767" i="7" s="1" a="1"/>
  <c r="K1767" i="7" s="1"/>
  <c r="H1767" i="7"/>
  <c r="I1767" i="7" s="1" a="1"/>
  <c r="I1767" i="7" s="1"/>
  <c r="F1767" i="7"/>
  <c r="G1767" i="7" s="1" a="1"/>
  <c r="G1767" i="7" s="1"/>
  <c r="D1767" i="7"/>
  <c r="E1767" i="7" s="1" a="1"/>
  <c r="E1767" i="7" s="1"/>
  <c r="B1767" i="7"/>
  <c r="C1767" i="7" s="1" a="1"/>
  <c r="C1767" i="7" s="1"/>
  <c r="N1766" i="7"/>
  <c r="O1766" i="7" s="1" a="1"/>
  <c r="O1766" i="7" s="1"/>
  <c r="L1766" i="7"/>
  <c r="M1766" i="7" s="1" a="1"/>
  <c r="M1766" i="7" s="1"/>
  <c r="J1766" i="7"/>
  <c r="K1766" i="7" s="1" a="1"/>
  <c r="K1766" i="7" s="1"/>
  <c r="H1766" i="7"/>
  <c r="I1766" i="7" s="1" a="1"/>
  <c r="I1766" i="7" s="1"/>
  <c r="F1766" i="7"/>
  <c r="G1766" i="7" s="1" a="1"/>
  <c r="G1766" i="7" s="1"/>
  <c r="D1766" i="7"/>
  <c r="E1766" i="7" s="1" a="1"/>
  <c r="E1766" i="7" s="1"/>
  <c r="B1766" i="7"/>
  <c r="C1766" i="7" s="1" a="1"/>
  <c r="C1766" i="7" s="1"/>
  <c r="N1765" i="7"/>
  <c r="O1765" i="7" s="1" a="1"/>
  <c r="O1765" i="7" s="1"/>
  <c r="L1765" i="7"/>
  <c r="M1765" i="7" s="1" a="1"/>
  <c r="M1765" i="7" s="1"/>
  <c r="J1765" i="7"/>
  <c r="K1765" i="7" s="1" a="1"/>
  <c r="K1765" i="7" s="1"/>
  <c r="H1765" i="7"/>
  <c r="I1765" i="7" s="1" a="1"/>
  <c r="I1765" i="7" s="1"/>
  <c r="F1765" i="7"/>
  <c r="G1765" i="7" s="1" a="1"/>
  <c r="G1765" i="7" s="1"/>
  <c r="D1765" i="7"/>
  <c r="E1765" i="7" s="1" a="1"/>
  <c r="E1765" i="7" s="1"/>
  <c r="B1765" i="7"/>
  <c r="C1765" i="7" s="1" a="1"/>
  <c r="C1765" i="7" s="1"/>
  <c r="N1764" i="7"/>
  <c r="O1764" i="7" s="1" a="1"/>
  <c r="O1764" i="7" s="1"/>
  <c r="L1764" i="7"/>
  <c r="M1764" i="7" s="1" a="1"/>
  <c r="M1764" i="7" s="1"/>
  <c r="J1764" i="7"/>
  <c r="K1764" i="7" s="1" a="1"/>
  <c r="K1764" i="7" s="1"/>
  <c r="H1764" i="7"/>
  <c r="I1764" i="7" s="1" a="1"/>
  <c r="I1764" i="7" s="1"/>
  <c r="F1764" i="7"/>
  <c r="G1764" i="7" s="1" a="1"/>
  <c r="G1764" i="7" s="1"/>
  <c r="D1764" i="7"/>
  <c r="E1764" i="7" s="1" a="1"/>
  <c r="E1764" i="7" s="1"/>
  <c r="B1764" i="7"/>
  <c r="C1764" i="7" s="1" a="1"/>
  <c r="C1764" i="7" s="1"/>
  <c r="N1763" i="7"/>
  <c r="O1763" i="7" s="1" a="1"/>
  <c r="O1763" i="7" s="1"/>
  <c r="L1763" i="7"/>
  <c r="M1763" i="7" s="1" a="1"/>
  <c r="M1763" i="7" s="1"/>
  <c r="J1763" i="7"/>
  <c r="K1763" i="7" s="1" a="1"/>
  <c r="K1763" i="7" s="1"/>
  <c r="H1763" i="7"/>
  <c r="I1763" i="7" s="1" a="1"/>
  <c r="I1763" i="7" s="1"/>
  <c r="F1763" i="7"/>
  <c r="G1763" i="7" s="1" a="1"/>
  <c r="G1763" i="7" s="1"/>
  <c r="D1763" i="7"/>
  <c r="E1763" i="7" s="1" a="1"/>
  <c r="E1763" i="7" s="1"/>
  <c r="B1763" i="7"/>
  <c r="C1763" i="7" s="1" a="1"/>
  <c r="C1763" i="7" s="1"/>
  <c r="N1762" i="7"/>
  <c r="O1762" i="7" s="1" a="1"/>
  <c r="O1762" i="7" s="1"/>
  <c r="L1762" i="7"/>
  <c r="M1762" i="7" s="1" a="1"/>
  <c r="M1762" i="7" s="1"/>
  <c r="J1762" i="7"/>
  <c r="K1762" i="7" s="1" a="1"/>
  <c r="K1762" i="7" s="1"/>
  <c r="H1762" i="7"/>
  <c r="I1762" i="7" s="1" a="1"/>
  <c r="I1762" i="7" s="1"/>
  <c r="F1762" i="7"/>
  <c r="G1762" i="7" s="1" a="1"/>
  <c r="G1762" i="7" s="1"/>
  <c r="D1762" i="7"/>
  <c r="E1762" i="7" s="1" a="1"/>
  <c r="E1762" i="7" s="1"/>
  <c r="B1762" i="7"/>
  <c r="C1762" i="7" s="1" a="1"/>
  <c r="C1762" i="7" s="1"/>
  <c r="N1761" i="7"/>
  <c r="O1761" i="7" s="1" a="1"/>
  <c r="O1761" i="7" s="1"/>
  <c r="L1761" i="7"/>
  <c r="M1761" i="7" s="1" a="1"/>
  <c r="M1761" i="7" s="1"/>
  <c r="J1761" i="7"/>
  <c r="K1761" i="7" s="1" a="1"/>
  <c r="K1761" i="7" s="1"/>
  <c r="H1761" i="7"/>
  <c r="I1761" i="7" s="1" a="1"/>
  <c r="I1761" i="7" s="1"/>
  <c r="F1761" i="7"/>
  <c r="G1761" i="7" s="1" a="1"/>
  <c r="G1761" i="7" s="1"/>
  <c r="D1761" i="7"/>
  <c r="E1761" i="7" s="1" a="1"/>
  <c r="E1761" i="7" s="1"/>
  <c r="B1761" i="7"/>
  <c r="C1761" i="7" s="1" a="1"/>
  <c r="C1761" i="7" s="1"/>
  <c r="N1760" i="7"/>
  <c r="O1760" i="7" s="1" a="1"/>
  <c r="O1760" i="7" s="1"/>
  <c r="L1760" i="7"/>
  <c r="M1760" i="7" s="1" a="1"/>
  <c r="M1760" i="7" s="1"/>
  <c r="J1760" i="7"/>
  <c r="K1760" i="7" s="1" a="1"/>
  <c r="K1760" i="7" s="1"/>
  <c r="H1760" i="7"/>
  <c r="I1760" i="7" s="1" a="1"/>
  <c r="I1760" i="7" s="1"/>
  <c r="F1760" i="7"/>
  <c r="G1760" i="7" s="1" a="1"/>
  <c r="G1760" i="7" s="1"/>
  <c r="D1760" i="7"/>
  <c r="E1760" i="7" s="1" a="1"/>
  <c r="E1760" i="7" s="1"/>
  <c r="B1760" i="7"/>
  <c r="C1760" i="7" s="1" a="1"/>
  <c r="C1760" i="7" s="1"/>
  <c r="N1759" i="7"/>
  <c r="O1759" i="7" s="1" a="1"/>
  <c r="O1759" i="7" s="1"/>
  <c r="L1759" i="7"/>
  <c r="M1759" i="7" s="1" a="1"/>
  <c r="M1759" i="7" s="1"/>
  <c r="J1759" i="7"/>
  <c r="K1759" i="7" s="1" a="1"/>
  <c r="K1759" i="7" s="1"/>
  <c r="H1759" i="7"/>
  <c r="I1759" i="7" s="1" a="1"/>
  <c r="I1759" i="7" s="1"/>
  <c r="F1759" i="7"/>
  <c r="G1759" i="7" s="1" a="1"/>
  <c r="G1759" i="7" s="1"/>
  <c r="D1759" i="7"/>
  <c r="E1759" i="7" s="1" a="1"/>
  <c r="E1759" i="7" s="1"/>
  <c r="B1759" i="7"/>
  <c r="C1759" i="7" s="1" a="1"/>
  <c r="C1759" i="7" s="1"/>
  <c r="N1758" i="7"/>
  <c r="O1758" i="7" s="1" a="1"/>
  <c r="O1758" i="7" s="1"/>
  <c r="L1758" i="7"/>
  <c r="M1758" i="7" s="1" a="1"/>
  <c r="M1758" i="7" s="1"/>
  <c r="J1758" i="7"/>
  <c r="K1758" i="7" s="1" a="1"/>
  <c r="K1758" i="7" s="1"/>
  <c r="H1758" i="7"/>
  <c r="I1758" i="7" s="1" a="1"/>
  <c r="I1758" i="7" s="1"/>
  <c r="F1758" i="7"/>
  <c r="G1758" i="7" s="1" a="1"/>
  <c r="G1758" i="7" s="1"/>
  <c r="D1758" i="7"/>
  <c r="E1758" i="7" s="1" a="1"/>
  <c r="E1758" i="7" s="1"/>
  <c r="B1758" i="7"/>
  <c r="C1758" i="7" s="1" a="1"/>
  <c r="C1758" i="7" s="1"/>
  <c r="N1757" i="7"/>
  <c r="O1757" i="7" s="1" a="1"/>
  <c r="O1757" i="7" s="1"/>
  <c r="L1757" i="7"/>
  <c r="M1757" i="7" s="1" a="1"/>
  <c r="M1757" i="7" s="1"/>
  <c r="J1757" i="7"/>
  <c r="K1757" i="7" s="1" a="1"/>
  <c r="K1757" i="7" s="1"/>
  <c r="H1757" i="7"/>
  <c r="I1757" i="7" s="1" a="1"/>
  <c r="I1757" i="7" s="1"/>
  <c r="F1757" i="7"/>
  <c r="G1757" i="7" s="1" a="1"/>
  <c r="G1757" i="7" s="1"/>
  <c r="D1757" i="7"/>
  <c r="E1757" i="7" s="1" a="1"/>
  <c r="E1757" i="7" s="1"/>
  <c r="B1757" i="7"/>
  <c r="C1757" i="7" s="1" a="1"/>
  <c r="C1757" i="7" s="1"/>
  <c r="N1756" i="7"/>
  <c r="O1756" i="7" s="1" a="1"/>
  <c r="O1756" i="7" s="1"/>
  <c r="L1756" i="7"/>
  <c r="M1756" i="7" s="1" a="1"/>
  <c r="M1756" i="7" s="1"/>
  <c r="J1756" i="7"/>
  <c r="K1756" i="7" s="1" a="1"/>
  <c r="K1756" i="7" s="1"/>
  <c r="H1756" i="7"/>
  <c r="I1756" i="7" s="1" a="1"/>
  <c r="I1756" i="7" s="1"/>
  <c r="F1756" i="7"/>
  <c r="G1756" i="7" s="1" a="1"/>
  <c r="G1756" i="7" s="1"/>
  <c r="D1756" i="7"/>
  <c r="E1756" i="7" s="1" a="1"/>
  <c r="E1756" i="7" s="1"/>
  <c r="B1756" i="7"/>
  <c r="C1756" i="7" s="1" a="1"/>
  <c r="C1756" i="7" s="1"/>
  <c r="N1755" i="7"/>
  <c r="O1755" i="7" s="1" a="1"/>
  <c r="O1755" i="7" s="1"/>
  <c r="L1755" i="7"/>
  <c r="M1755" i="7" s="1" a="1"/>
  <c r="M1755" i="7" s="1"/>
  <c r="J1755" i="7"/>
  <c r="K1755" i="7" s="1" a="1"/>
  <c r="K1755" i="7" s="1"/>
  <c r="H1755" i="7"/>
  <c r="I1755" i="7" s="1" a="1"/>
  <c r="I1755" i="7" s="1"/>
  <c r="F1755" i="7"/>
  <c r="G1755" i="7" s="1" a="1"/>
  <c r="G1755" i="7" s="1"/>
  <c r="D1755" i="7"/>
  <c r="E1755" i="7" s="1" a="1"/>
  <c r="E1755" i="7" s="1"/>
  <c r="B1755" i="7"/>
  <c r="C1755" i="7" s="1" a="1"/>
  <c r="C1755" i="7" s="1"/>
  <c r="N1754" i="7"/>
  <c r="O1754" i="7" s="1" a="1"/>
  <c r="O1754" i="7" s="1"/>
  <c r="L1754" i="7"/>
  <c r="M1754" i="7" s="1" a="1"/>
  <c r="M1754" i="7" s="1"/>
  <c r="J1754" i="7"/>
  <c r="K1754" i="7" s="1" a="1"/>
  <c r="K1754" i="7" s="1"/>
  <c r="H1754" i="7"/>
  <c r="I1754" i="7" s="1" a="1"/>
  <c r="I1754" i="7" s="1"/>
  <c r="F1754" i="7"/>
  <c r="G1754" i="7" s="1" a="1"/>
  <c r="G1754" i="7" s="1"/>
  <c r="D1754" i="7"/>
  <c r="E1754" i="7" s="1" a="1"/>
  <c r="E1754" i="7" s="1"/>
  <c r="B1754" i="7"/>
  <c r="C1754" i="7" s="1" a="1"/>
  <c r="C1754" i="7" s="1"/>
  <c r="N1753" i="7"/>
  <c r="O1753" i="7" s="1" a="1"/>
  <c r="O1753" i="7" s="1"/>
  <c r="L1753" i="7"/>
  <c r="M1753" i="7" s="1" a="1"/>
  <c r="M1753" i="7" s="1"/>
  <c r="J1753" i="7"/>
  <c r="K1753" i="7" s="1" a="1"/>
  <c r="K1753" i="7" s="1"/>
  <c r="H1753" i="7"/>
  <c r="I1753" i="7" s="1" a="1"/>
  <c r="I1753" i="7" s="1"/>
  <c r="F1753" i="7"/>
  <c r="G1753" i="7" s="1" a="1"/>
  <c r="G1753" i="7" s="1"/>
  <c r="D1753" i="7"/>
  <c r="E1753" i="7" s="1" a="1"/>
  <c r="E1753" i="7" s="1"/>
  <c r="B1753" i="7"/>
  <c r="C1753" i="7" s="1" a="1"/>
  <c r="C1753" i="7" s="1"/>
  <c r="N1752" i="7"/>
  <c r="O1752" i="7" s="1" a="1"/>
  <c r="O1752" i="7" s="1"/>
  <c r="L1752" i="7"/>
  <c r="M1752" i="7" s="1" a="1"/>
  <c r="M1752" i="7" s="1"/>
  <c r="J1752" i="7"/>
  <c r="K1752" i="7" s="1" a="1"/>
  <c r="K1752" i="7" s="1"/>
  <c r="H1752" i="7"/>
  <c r="I1752" i="7" s="1" a="1"/>
  <c r="I1752" i="7" s="1"/>
  <c r="F1752" i="7"/>
  <c r="G1752" i="7" s="1" a="1"/>
  <c r="G1752" i="7" s="1"/>
  <c r="D1752" i="7"/>
  <c r="E1752" i="7" s="1" a="1"/>
  <c r="E1752" i="7" s="1"/>
  <c r="B1752" i="7"/>
  <c r="C1752" i="7" s="1" a="1"/>
  <c r="C1752" i="7" s="1"/>
  <c r="N1751" i="7"/>
  <c r="O1751" i="7" s="1" a="1"/>
  <c r="O1751" i="7" s="1"/>
  <c r="L1751" i="7"/>
  <c r="M1751" i="7" s="1" a="1"/>
  <c r="M1751" i="7" s="1"/>
  <c r="J1751" i="7"/>
  <c r="K1751" i="7" s="1" a="1"/>
  <c r="K1751" i="7" s="1"/>
  <c r="H1751" i="7"/>
  <c r="I1751" i="7" s="1" a="1"/>
  <c r="I1751" i="7" s="1"/>
  <c r="F1751" i="7"/>
  <c r="G1751" i="7" s="1" a="1"/>
  <c r="G1751" i="7" s="1"/>
  <c r="D1751" i="7"/>
  <c r="E1751" i="7" s="1" a="1"/>
  <c r="E1751" i="7" s="1"/>
  <c r="B1751" i="7"/>
  <c r="C1751" i="7" s="1" a="1"/>
  <c r="C1751" i="7" s="1"/>
  <c r="N1750" i="7"/>
  <c r="O1750" i="7" s="1" a="1"/>
  <c r="O1750" i="7" s="1"/>
  <c r="L1750" i="7"/>
  <c r="M1750" i="7" s="1" a="1"/>
  <c r="M1750" i="7" s="1"/>
  <c r="J1750" i="7"/>
  <c r="K1750" i="7" s="1" a="1"/>
  <c r="K1750" i="7" s="1"/>
  <c r="H1750" i="7"/>
  <c r="I1750" i="7" s="1" a="1"/>
  <c r="I1750" i="7" s="1"/>
  <c r="F1750" i="7"/>
  <c r="G1750" i="7" s="1" a="1"/>
  <c r="G1750" i="7" s="1"/>
  <c r="D1750" i="7"/>
  <c r="E1750" i="7" s="1" a="1"/>
  <c r="E1750" i="7" s="1"/>
  <c r="B1750" i="7"/>
  <c r="C1750" i="7" s="1" a="1"/>
  <c r="C1750" i="7" s="1"/>
  <c r="N1749" i="7"/>
  <c r="O1749" i="7" s="1" a="1"/>
  <c r="O1749" i="7" s="1"/>
  <c r="L1749" i="7"/>
  <c r="M1749" i="7" s="1" a="1"/>
  <c r="M1749" i="7" s="1"/>
  <c r="J1749" i="7"/>
  <c r="K1749" i="7" s="1" a="1"/>
  <c r="K1749" i="7" s="1"/>
  <c r="H1749" i="7"/>
  <c r="I1749" i="7" s="1" a="1"/>
  <c r="I1749" i="7" s="1"/>
  <c r="F1749" i="7"/>
  <c r="G1749" i="7" s="1" a="1"/>
  <c r="G1749" i="7" s="1"/>
  <c r="D1749" i="7"/>
  <c r="E1749" i="7" s="1" a="1"/>
  <c r="E1749" i="7" s="1"/>
  <c r="B1749" i="7"/>
  <c r="C1749" i="7" s="1" a="1"/>
  <c r="C1749" i="7" s="1"/>
  <c r="N1748" i="7"/>
  <c r="O1748" i="7" s="1" a="1"/>
  <c r="O1748" i="7" s="1"/>
  <c r="L1748" i="7"/>
  <c r="M1748" i="7" s="1" a="1"/>
  <c r="M1748" i="7" s="1"/>
  <c r="J1748" i="7"/>
  <c r="K1748" i="7" s="1" a="1"/>
  <c r="K1748" i="7" s="1"/>
  <c r="H1748" i="7"/>
  <c r="I1748" i="7" s="1" a="1"/>
  <c r="I1748" i="7" s="1"/>
  <c r="F1748" i="7"/>
  <c r="G1748" i="7" s="1" a="1"/>
  <c r="G1748" i="7" s="1"/>
  <c r="D1748" i="7"/>
  <c r="E1748" i="7" s="1" a="1"/>
  <c r="E1748" i="7" s="1"/>
  <c r="B1748" i="7"/>
  <c r="C1748" i="7" s="1" a="1"/>
  <c r="C1748" i="7" s="1"/>
  <c r="N1747" i="7"/>
  <c r="O1747" i="7" s="1" a="1"/>
  <c r="O1747" i="7" s="1"/>
  <c r="L1747" i="7"/>
  <c r="M1747" i="7" s="1" a="1"/>
  <c r="M1747" i="7" s="1"/>
  <c r="J1747" i="7"/>
  <c r="K1747" i="7" s="1" a="1"/>
  <c r="K1747" i="7" s="1"/>
  <c r="H1747" i="7"/>
  <c r="I1747" i="7" s="1" a="1"/>
  <c r="I1747" i="7" s="1"/>
  <c r="F1747" i="7"/>
  <c r="G1747" i="7" s="1" a="1"/>
  <c r="G1747" i="7" s="1"/>
  <c r="D1747" i="7"/>
  <c r="E1747" i="7" s="1" a="1"/>
  <c r="E1747" i="7" s="1"/>
  <c r="B1747" i="7"/>
  <c r="C1747" i="7" s="1" a="1"/>
  <c r="C1747" i="7" s="1"/>
  <c r="N1746" i="7"/>
  <c r="O1746" i="7" s="1" a="1"/>
  <c r="O1746" i="7" s="1"/>
  <c r="L1746" i="7"/>
  <c r="M1746" i="7" s="1" a="1"/>
  <c r="M1746" i="7" s="1"/>
  <c r="J1746" i="7"/>
  <c r="K1746" i="7" s="1" a="1"/>
  <c r="K1746" i="7" s="1"/>
  <c r="H1746" i="7"/>
  <c r="I1746" i="7" s="1" a="1"/>
  <c r="I1746" i="7" s="1"/>
  <c r="F1746" i="7"/>
  <c r="G1746" i="7" s="1" a="1"/>
  <c r="G1746" i="7" s="1"/>
  <c r="D1746" i="7"/>
  <c r="E1746" i="7" s="1" a="1"/>
  <c r="E1746" i="7" s="1"/>
  <c r="B1746" i="7"/>
  <c r="C1746" i="7" s="1" a="1"/>
  <c r="C1746" i="7" s="1"/>
  <c r="N1745" i="7"/>
  <c r="O1745" i="7" s="1" a="1"/>
  <c r="O1745" i="7" s="1"/>
  <c r="L1745" i="7"/>
  <c r="M1745" i="7" s="1" a="1"/>
  <c r="M1745" i="7" s="1"/>
  <c r="J1745" i="7"/>
  <c r="K1745" i="7" s="1" a="1"/>
  <c r="K1745" i="7" s="1"/>
  <c r="H1745" i="7"/>
  <c r="I1745" i="7" s="1" a="1"/>
  <c r="I1745" i="7" s="1"/>
  <c r="F1745" i="7"/>
  <c r="G1745" i="7" s="1" a="1"/>
  <c r="G1745" i="7" s="1"/>
  <c r="D1745" i="7"/>
  <c r="E1745" i="7" s="1" a="1"/>
  <c r="E1745" i="7" s="1"/>
  <c r="B1745" i="7"/>
  <c r="C1745" i="7" s="1" a="1"/>
  <c r="C1745" i="7" s="1"/>
  <c r="N1744" i="7"/>
  <c r="O1744" i="7" s="1" a="1"/>
  <c r="O1744" i="7" s="1"/>
  <c r="L1744" i="7"/>
  <c r="M1744" i="7" s="1" a="1"/>
  <c r="M1744" i="7" s="1"/>
  <c r="J1744" i="7"/>
  <c r="K1744" i="7" s="1" a="1"/>
  <c r="K1744" i="7" s="1"/>
  <c r="H1744" i="7"/>
  <c r="I1744" i="7" s="1" a="1"/>
  <c r="I1744" i="7" s="1"/>
  <c r="F1744" i="7"/>
  <c r="G1744" i="7" s="1" a="1"/>
  <c r="G1744" i="7" s="1"/>
  <c r="D1744" i="7"/>
  <c r="E1744" i="7" s="1" a="1"/>
  <c r="E1744" i="7" s="1"/>
  <c r="B1744" i="7"/>
  <c r="C1744" i="7" s="1" a="1"/>
  <c r="C1744" i="7" s="1"/>
  <c r="N1743" i="7"/>
  <c r="O1743" i="7" s="1" a="1"/>
  <c r="O1743" i="7" s="1"/>
  <c r="L1743" i="7"/>
  <c r="M1743" i="7" s="1" a="1"/>
  <c r="M1743" i="7" s="1"/>
  <c r="J1743" i="7"/>
  <c r="K1743" i="7" s="1" a="1"/>
  <c r="K1743" i="7" s="1"/>
  <c r="H1743" i="7"/>
  <c r="I1743" i="7" s="1" a="1"/>
  <c r="I1743" i="7" s="1"/>
  <c r="F1743" i="7"/>
  <c r="G1743" i="7" s="1" a="1"/>
  <c r="G1743" i="7" s="1"/>
  <c r="D1743" i="7"/>
  <c r="E1743" i="7" s="1" a="1"/>
  <c r="E1743" i="7" s="1"/>
  <c r="B1743" i="7"/>
  <c r="C1743" i="7" s="1" a="1"/>
  <c r="C1743" i="7" s="1"/>
  <c r="N1742" i="7"/>
  <c r="O1742" i="7" s="1" a="1"/>
  <c r="O1742" i="7" s="1"/>
  <c r="L1742" i="7"/>
  <c r="M1742" i="7" s="1" a="1"/>
  <c r="M1742" i="7" s="1"/>
  <c r="J1742" i="7"/>
  <c r="K1742" i="7" s="1" a="1"/>
  <c r="K1742" i="7" s="1"/>
  <c r="H1742" i="7"/>
  <c r="I1742" i="7" s="1" a="1"/>
  <c r="I1742" i="7" s="1"/>
  <c r="F1742" i="7"/>
  <c r="G1742" i="7" s="1" a="1"/>
  <c r="G1742" i="7" s="1"/>
  <c r="D1742" i="7"/>
  <c r="E1742" i="7" s="1" a="1"/>
  <c r="E1742" i="7" s="1"/>
  <c r="B1742" i="7"/>
  <c r="C1742" i="7" s="1" a="1"/>
  <c r="C1742" i="7" s="1"/>
  <c r="N1741" i="7"/>
  <c r="O1741" i="7" s="1" a="1"/>
  <c r="O1741" i="7" s="1"/>
  <c r="L1741" i="7"/>
  <c r="M1741" i="7" s="1" a="1"/>
  <c r="M1741" i="7" s="1"/>
  <c r="J1741" i="7"/>
  <c r="K1741" i="7" s="1" a="1"/>
  <c r="K1741" i="7" s="1"/>
  <c r="H1741" i="7"/>
  <c r="I1741" i="7" s="1" a="1"/>
  <c r="I1741" i="7" s="1"/>
  <c r="F1741" i="7"/>
  <c r="G1741" i="7" s="1" a="1"/>
  <c r="G1741" i="7" s="1"/>
  <c r="D1741" i="7"/>
  <c r="E1741" i="7" s="1" a="1"/>
  <c r="E1741" i="7" s="1"/>
  <c r="B1741" i="7"/>
  <c r="C1741" i="7" s="1" a="1"/>
  <c r="C1741" i="7" s="1"/>
  <c r="N1740" i="7"/>
  <c r="O1740" i="7" s="1" a="1"/>
  <c r="O1740" i="7" s="1"/>
  <c r="L1740" i="7"/>
  <c r="M1740" i="7" s="1" a="1"/>
  <c r="M1740" i="7" s="1"/>
  <c r="J1740" i="7"/>
  <c r="K1740" i="7" s="1" a="1"/>
  <c r="K1740" i="7" s="1"/>
  <c r="H1740" i="7"/>
  <c r="I1740" i="7" s="1" a="1"/>
  <c r="I1740" i="7" s="1"/>
  <c r="F1740" i="7"/>
  <c r="G1740" i="7" s="1" a="1"/>
  <c r="G1740" i="7" s="1"/>
  <c r="D1740" i="7"/>
  <c r="E1740" i="7" s="1" a="1"/>
  <c r="E1740" i="7" s="1"/>
  <c r="B1740" i="7"/>
  <c r="C1740" i="7" s="1" a="1"/>
  <c r="C1740" i="7" s="1"/>
  <c r="N1739" i="7"/>
  <c r="O1739" i="7" s="1" a="1"/>
  <c r="O1739" i="7" s="1"/>
  <c r="L1739" i="7"/>
  <c r="M1739" i="7" s="1" a="1"/>
  <c r="M1739" i="7" s="1"/>
  <c r="J1739" i="7"/>
  <c r="K1739" i="7" s="1" a="1"/>
  <c r="K1739" i="7" s="1"/>
  <c r="H1739" i="7"/>
  <c r="I1739" i="7" s="1" a="1"/>
  <c r="I1739" i="7" s="1"/>
  <c r="F1739" i="7"/>
  <c r="G1739" i="7" s="1" a="1"/>
  <c r="G1739" i="7" s="1"/>
  <c r="D1739" i="7"/>
  <c r="E1739" i="7" s="1" a="1"/>
  <c r="E1739" i="7" s="1"/>
  <c r="B1739" i="7"/>
  <c r="C1739" i="7" s="1" a="1"/>
  <c r="C1739" i="7" s="1"/>
  <c r="N1738" i="7"/>
  <c r="O1738" i="7" s="1" a="1"/>
  <c r="O1738" i="7" s="1"/>
  <c r="L1738" i="7"/>
  <c r="M1738" i="7" s="1" a="1"/>
  <c r="M1738" i="7" s="1"/>
  <c r="J1738" i="7"/>
  <c r="K1738" i="7" s="1" a="1"/>
  <c r="K1738" i="7" s="1"/>
  <c r="H1738" i="7"/>
  <c r="I1738" i="7" s="1" a="1"/>
  <c r="I1738" i="7" s="1"/>
  <c r="F1738" i="7"/>
  <c r="G1738" i="7" s="1" a="1"/>
  <c r="G1738" i="7" s="1"/>
  <c r="D1738" i="7"/>
  <c r="E1738" i="7" s="1" a="1"/>
  <c r="E1738" i="7" s="1"/>
  <c r="B1738" i="7"/>
  <c r="C1738" i="7" s="1" a="1"/>
  <c r="C1738" i="7" s="1"/>
  <c r="N1737" i="7"/>
  <c r="O1737" i="7" s="1" a="1"/>
  <c r="O1737" i="7" s="1"/>
  <c r="L1737" i="7"/>
  <c r="M1737" i="7" s="1" a="1"/>
  <c r="M1737" i="7" s="1"/>
  <c r="J1737" i="7"/>
  <c r="K1737" i="7" s="1" a="1"/>
  <c r="K1737" i="7" s="1"/>
  <c r="H1737" i="7"/>
  <c r="I1737" i="7" s="1" a="1"/>
  <c r="I1737" i="7" s="1"/>
  <c r="F1737" i="7"/>
  <c r="G1737" i="7" s="1" a="1"/>
  <c r="G1737" i="7" s="1"/>
  <c r="D1737" i="7"/>
  <c r="E1737" i="7" s="1" a="1"/>
  <c r="E1737" i="7" s="1"/>
  <c r="B1737" i="7"/>
  <c r="C1737" i="7" s="1" a="1"/>
  <c r="C1737" i="7" s="1"/>
  <c r="N1736" i="7"/>
  <c r="O1736" i="7" s="1" a="1"/>
  <c r="O1736" i="7" s="1"/>
  <c r="L1736" i="7"/>
  <c r="M1736" i="7" s="1" a="1"/>
  <c r="M1736" i="7" s="1"/>
  <c r="J1736" i="7"/>
  <c r="K1736" i="7" s="1" a="1"/>
  <c r="K1736" i="7" s="1"/>
  <c r="H1736" i="7"/>
  <c r="I1736" i="7" s="1" a="1"/>
  <c r="I1736" i="7" s="1"/>
  <c r="F1736" i="7"/>
  <c r="G1736" i="7" s="1" a="1"/>
  <c r="G1736" i="7" s="1"/>
  <c r="D1736" i="7"/>
  <c r="E1736" i="7" s="1" a="1"/>
  <c r="E1736" i="7" s="1"/>
  <c r="B1736" i="7"/>
  <c r="C1736" i="7" s="1" a="1"/>
  <c r="C1736" i="7" s="1"/>
  <c r="N1735" i="7"/>
  <c r="O1735" i="7" s="1" a="1"/>
  <c r="O1735" i="7" s="1"/>
  <c r="L1735" i="7"/>
  <c r="M1735" i="7" s="1" a="1"/>
  <c r="M1735" i="7" s="1"/>
  <c r="J1735" i="7"/>
  <c r="K1735" i="7" s="1" a="1"/>
  <c r="K1735" i="7" s="1"/>
  <c r="H1735" i="7"/>
  <c r="I1735" i="7" s="1" a="1"/>
  <c r="I1735" i="7" s="1"/>
  <c r="F1735" i="7"/>
  <c r="G1735" i="7" s="1" a="1"/>
  <c r="G1735" i="7" s="1"/>
  <c r="D1735" i="7"/>
  <c r="E1735" i="7" s="1" a="1"/>
  <c r="E1735" i="7" s="1"/>
  <c r="B1735" i="7"/>
  <c r="C1735" i="7" s="1" a="1"/>
  <c r="C1735" i="7" s="1"/>
  <c r="N1734" i="7"/>
  <c r="O1734" i="7" s="1" a="1"/>
  <c r="O1734" i="7" s="1"/>
  <c r="L1734" i="7"/>
  <c r="M1734" i="7" s="1" a="1"/>
  <c r="M1734" i="7" s="1"/>
  <c r="J1734" i="7"/>
  <c r="K1734" i="7" s="1" a="1"/>
  <c r="K1734" i="7" s="1"/>
  <c r="H1734" i="7"/>
  <c r="I1734" i="7" s="1" a="1"/>
  <c r="I1734" i="7" s="1"/>
  <c r="F1734" i="7"/>
  <c r="G1734" i="7" s="1" a="1"/>
  <c r="G1734" i="7" s="1"/>
  <c r="D1734" i="7"/>
  <c r="E1734" i="7" s="1" a="1"/>
  <c r="E1734" i="7" s="1"/>
  <c r="B1734" i="7"/>
  <c r="C1734" i="7" s="1" a="1"/>
  <c r="C1734" i="7" s="1"/>
  <c r="N1733" i="7"/>
  <c r="O1733" i="7" s="1" a="1"/>
  <c r="O1733" i="7" s="1"/>
  <c r="L1733" i="7"/>
  <c r="M1733" i="7" s="1" a="1"/>
  <c r="M1733" i="7" s="1"/>
  <c r="J1733" i="7"/>
  <c r="K1733" i="7" s="1" a="1"/>
  <c r="K1733" i="7" s="1"/>
  <c r="H1733" i="7"/>
  <c r="I1733" i="7" s="1" a="1"/>
  <c r="I1733" i="7" s="1"/>
  <c r="F1733" i="7"/>
  <c r="G1733" i="7" s="1" a="1"/>
  <c r="G1733" i="7" s="1"/>
  <c r="D1733" i="7"/>
  <c r="E1733" i="7" s="1" a="1"/>
  <c r="E1733" i="7" s="1"/>
  <c r="B1733" i="7"/>
  <c r="C1733" i="7" s="1" a="1"/>
  <c r="C1733" i="7" s="1"/>
  <c r="N1732" i="7"/>
  <c r="O1732" i="7" s="1" a="1"/>
  <c r="O1732" i="7" s="1"/>
  <c r="L1732" i="7"/>
  <c r="M1732" i="7" s="1" a="1"/>
  <c r="M1732" i="7" s="1"/>
  <c r="J1732" i="7"/>
  <c r="K1732" i="7" s="1" a="1"/>
  <c r="K1732" i="7" s="1"/>
  <c r="H1732" i="7"/>
  <c r="I1732" i="7" s="1" a="1"/>
  <c r="I1732" i="7" s="1"/>
  <c r="F1732" i="7"/>
  <c r="G1732" i="7" s="1" a="1"/>
  <c r="G1732" i="7" s="1"/>
  <c r="D1732" i="7"/>
  <c r="E1732" i="7" s="1" a="1"/>
  <c r="E1732" i="7" s="1"/>
  <c r="B1732" i="7"/>
  <c r="C1732" i="7" s="1" a="1"/>
  <c r="C1732" i="7" s="1"/>
  <c r="N1731" i="7"/>
  <c r="O1731" i="7" s="1" a="1"/>
  <c r="O1731" i="7" s="1"/>
  <c r="L1731" i="7"/>
  <c r="M1731" i="7" s="1" a="1"/>
  <c r="M1731" i="7" s="1"/>
  <c r="J1731" i="7"/>
  <c r="K1731" i="7" s="1" a="1"/>
  <c r="K1731" i="7" s="1"/>
  <c r="H1731" i="7"/>
  <c r="I1731" i="7" s="1" a="1"/>
  <c r="I1731" i="7" s="1"/>
  <c r="F1731" i="7"/>
  <c r="G1731" i="7" s="1" a="1"/>
  <c r="G1731" i="7" s="1"/>
  <c r="D1731" i="7"/>
  <c r="E1731" i="7" s="1" a="1"/>
  <c r="E1731" i="7" s="1"/>
  <c r="B1731" i="7"/>
  <c r="C1731" i="7" s="1" a="1"/>
  <c r="C1731" i="7" s="1"/>
  <c r="N1730" i="7"/>
  <c r="O1730" i="7" s="1" a="1"/>
  <c r="O1730" i="7" s="1"/>
  <c r="L1730" i="7"/>
  <c r="M1730" i="7" s="1" a="1"/>
  <c r="M1730" i="7" s="1"/>
  <c r="J1730" i="7"/>
  <c r="K1730" i="7" s="1" a="1"/>
  <c r="K1730" i="7" s="1"/>
  <c r="H1730" i="7"/>
  <c r="I1730" i="7" s="1" a="1"/>
  <c r="I1730" i="7" s="1"/>
  <c r="F1730" i="7"/>
  <c r="G1730" i="7" s="1" a="1"/>
  <c r="G1730" i="7" s="1"/>
  <c r="D1730" i="7"/>
  <c r="E1730" i="7" s="1" a="1"/>
  <c r="E1730" i="7" s="1"/>
  <c r="B1730" i="7"/>
  <c r="C1730" i="7" s="1" a="1"/>
  <c r="C1730" i="7" s="1"/>
  <c r="N1729" i="7"/>
  <c r="O1729" i="7" s="1" a="1"/>
  <c r="O1729" i="7" s="1"/>
  <c r="L1729" i="7"/>
  <c r="M1729" i="7" s="1" a="1"/>
  <c r="M1729" i="7" s="1"/>
  <c r="J1729" i="7"/>
  <c r="K1729" i="7" s="1" a="1"/>
  <c r="K1729" i="7" s="1"/>
  <c r="H1729" i="7"/>
  <c r="I1729" i="7" s="1" a="1"/>
  <c r="I1729" i="7" s="1"/>
  <c r="F1729" i="7"/>
  <c r="G1729" i="7" s="1" a="1"/>
  <c r="G1729" i="7" s="1"/>
  <c r="D1729" i="7"/>
  <c r="E1729" i="7" s="1" a="1"/>
  <c r="E1729" i="7" s="1"/>
  <c r="B1729" i="7"/>
  <c r="C1729" i="7" s="1" a="1"/>
  <c r="C1729" i="7" s="1"/>
  <c r="N1728" i="7"/>
  <c r="O1728" i="7" s="1" a="1"/>
  <c r="O1728" i="7" s="1"/>
  <c r="L1728" i="7"/>
  <c r="M1728" i="7" s="1" a="1"/>
  <c r="M1728" i="7" s="1"/>
  <c r="J1728" i="7"/>
  <c r="K1728" i="7" s="1" a="1"/>
  <c r="K1728" i="7" s="1"/>
  <c r="H1728" i="7"/>
  <c r="I1728" i="7" s="1" a="1"/>
  <c r="I1728" i="7" s="1"/>
  <c r="F1728" i="7"/>
  <c r="G1728" i="7" s="1" a="1"/>
  <c r="G1728" i="7" s="1"/>
  <c r="D1728" i="7"/>
  <c r="E1728" i="7" s="1" a="1"/>
  <c r="E1728" i="7" s="1"/>
  <c r="B1728" i="7"/>
  <c r="C1728" i="7" s="1" a="1"/>
  <c r="C1728" i="7" s="1"/>
  <c r="N1727" i="7"/>
  <c r="O1727" i="7" s="1" a="1"/>
  <c r="O1727" i="7" s="1"/>
  <c r="L1727" i="7"/>
  <c r="M1727" i="7" s="1" a="1"/>
  <c r="M1727" i="7" s="1"/>
  <c r="J1727" i="7"/>
  <c r="K1727" i="7" s="1" a="1"/>
  <c r="K1727" i="7" s="1"/>
  <c r="H1727" i="7"/>
  <c r="I1727" i="7" s="1" a="1"/>
  <c r="I1727" i="7" s="1"/>
  <c r="F1727" i="7"/>
  <c r="G1727" i="7" s="1" a="1"/>
  <c r="G1727" i="7" s="1"/>
  <c r="D1727" i="7"/>
  <c r="E1727" i="7" s="1" a="1"/>
  <c r="E1727" i="7" s="1"/>
  <c r="B1727" i="7"/>
  <c r="C1727" i="7" s="1" a="1"/>
  <c r="C1727" i="7" s="1"/>
  <c r="N1726" i="7"/>
  <c r="O1726" i="7" s="1" a="1"/>
  <c r="O1726" i="7" s="1"/>
  <c r="L1726" i="7"/>
  <c r="M1726" i="7" s="1" a="1"/>
  <c r="M1726" i="7" s="1"/>
  <c r="J1726" i="7"/>
  <c r="K1726" i="7" s="1" a="1"/>
  <c r="K1726" i="7" s="1"/>
  <c r="H1726" i="7"/>
  <c r="I1726" i="7" s="1" a="1"/>
  <c r="I1726" i="7" s="1"/>
  <c r="F1726" i="7"/>
  <c r="G1726" i="7" s="1" a="1"/>
  <c r="G1726" i="7" s="1"/>
  <c r="D1726" i="7"/>
  <c r="E1726" i="7" s="1" a="1"/>
  <c r="E1726" i="7" s="1"/>
  <c r="B1726" i="7"/>
  <c r="C1726" i="7" s="1" a="1"/>
  <c r="C1726" i="7" s="1"/>
  <c r="N1725" i="7"/>
  <c r="O1725" i="7" s="1" a="1"/>
  <c r="O1725" i="7" s="1"/>
  <c r="L1725" i="7"/>
  <c r="M1725" i="7" s="1" a="1"/>
  <c r="M1725" i="7" s="1"/>
  <c r="J1725" i="7"/>
  <c r="K1725" i="7" s="1" a="1"/>
  <c r="K1725" i="7" s="1"/>
  <c r="H1725" i="7"/>
  <c r="I1725" i="7" s="1" a="1"/>
  <c r="I1725" i="7" s="1"/>
  <c r="F1725" i="7"/>
  <c r="G1725" i="7" s="1" a="1"/>
  <c r="G1725" i="7" s="1"/>
  <c r="D1725" i="7"/>
  <c r="E1725" i="7" s="1" a="1"/>
  <c r="E1725" i="7" s="1"/>
  <c r="B1725" i="7"/>
  <c r="C1725" i="7" s="1" a="1"/>
  <c r="C1725" i="7" s="1"/>
  <c r="N1724" i="7"/>
  <c r="O1724" i="7" s="1" a="1"/>
  <c r="O1724" i="7" s="1"/>
  <c r="L1724" i="7"/>
  <c r="M1724" i="7" s="1" a="1"/>
  <c r="M1724" i="7" s="1"/>
  <c r="J1724" i="7"/>
  <c r="K1724" i="7" s="1" a="1"/>
  <c r="K1724" i="7" s="1"/>
  <c r="H1724" i="7"/>
  <c r="I1724" i="7" s="1" a="1"/>
  <c r="I1724" i="7" s="1"/>
  <c r="F1724" i="7"/>
  <c r="G1724" i="7" s="1" a="1"/>
  <c r="G1724" i="7" s="1"/>
  <c r="D1724" i="7"/>
  <c r="E1724" i="7" s="1" a="1"/>
  <c r="E1724" i="7" s="1"/>
  <c r="B1724" i="7"/>
  <c r="C1724" i="7" s="1" a="1"/>
  <c r="C1724" i="7" s="1"/>
  <c r="N1723" i="7"/>
  <c r="O1723" i="7" s="1" a="1"/>
  <c r="O1723" i="7" s="1"/>
  <c r="L1723" i="7"/>
  <c r="M1723" i="7" s="1" a="1"/>
  <c r="M1723" i="7" s="1"/>
  <c r="J1723" i="7"/>
  <c r="K1723" i="7" s="1" a="1"/>
  <c r="K1723" i="7" s="1"/>
  <c r="H1723" i="7"/>
  <c r="I1723" i="7" s="1" a="1"/>
  <c r="I1723" i="7" s="1"/>
  <c r="F1723" i="7"/>
  <c r="G1723" i="7" s="1" a="1"/>
  <c r="G1723" i="7" s="1"/>
  <c r="D1723" i="7"/>
  <c r="E1723" i="7" s="1" a="1"/>
  <c r="E1723" i="7" s="1"/>
  <c r="B1723" i="7"/>
  <c r="C1723" i="7" s="1" a="1"/>
  <c r="C1723" i="7" s="1"/>
  <c r="N1722" i="7"/>
  <c r="O1722" i="7" s="1" a="1"/>
  <c r="O1722" i="7" s="1"/>
  <c r="L1722" i="7"/>
  <c r="M1722" i="7" s="1" a="1"/>
  <c r="M1722" i="7" s="1"/>
  <c r="J1722" i="7"/>
  <c r="K1722" i="7" s="1" a="1"/>
  <c r="K1722" i="7" s="1"/>
  <c r="H1722" i="7"/>
  <c r="I1722" i="7" s="1" a="1"/>
  <c r="I1722" i="7" s="1"/>
  <c r="F1722" i="7"/>
  <c r="G1722" i="7" s="1" a="1"/>
  <c r="G1722" i="7" s="1"/>
  <c r="D1722" i="7"/>
  <c r="E1722" i="7" s="1" a="1"/>
  <c r="E1722" i="7" s="1"/>
  <c r="B1722" i="7"/>
  <c r="C1722" i="7" s="1" a="1"/>
  <c r="C1722" i="7" s="1"/>
  <c r="N1721" i="7"/>
  <c r="O1721" i="7" s="1" a="1"/>
  <c r="O1721" i="7" s="1"/>
  <c r="L1721" i="7"/>
  <c r="M1721" i="7" s="1" a="1"/>
  <c r="M1721" i="7" s="1"/>
  <c r="J1721" i="7"/>
  <c r="K1721" i="7" s="1" a="1"/>
  <c r="K1721" i="7" s="1"/>
  <c r="H1721" i="7"/>
  <c r="I1721" i="7" s="1" a="1"/>
  <c r="I1721" i="7" s="1"/>
  <c r="F1721" i="7"/>
  <c r="G1721" i="7" s="1" a="1"/>
  <c r="G1721" i="7" s="1"/>
  <c r="D1721" i="7"/>
  <c r="E1721" i="7" s="1" a="1"/>
  <c r="E1721" i="7" s="1"/>
  <c r="B1721" i="7"/>
  <c r="C1721" i="7" s="1" a="1"/>
  <c r="C1721" i="7" s="1"/>
  <c r="N1720" i="7"/>
  <c r="O1720" i="7" s="1" a="1"/>
  <c r="O1720" i="7" s="1"/>
  <c r="L1720" i="7"/>
  <c r="M1720" i="7" s="1" a="1"/>
  <c r="M1720" i="7" s="1"/>
  <c r="J1720" i="7"/>
  <c r="K1720" i="7" s="1" a="1"/>
  <c r="K1720" i="7" s="1"/>
  <c r="H1720" i="7"/>
  <c r="I1720" i="7" s="1" a="1"/>
  <c r="I1720" i="7" s="1"/>
  <c r="F1720" i="7"/>
  <c r="G1720" i="7" s="1" a="1"/>
  <c r="G1720" i="7" s="1"/>
  <c r="D1720" i="7"/>
  <c r="E1720" i="7" s="1" a="1"/>
  <c r="E1720" i="7" s="1"/>
  <c r="B1720" i="7"/>
  <c r="C1720" i="7" s="1" a="1"/>
  <c r="C1720" i="7" s="1"/>
  <c r="N1719" i="7"/>
  <c r="O1719" i="7" s="1" a="1"/>
  <c r="O1719" i="7" s="1"/>
  <c r="L1719" i="7"/>
  <c r="M1719" i="7" s="1" a="1"/>
  <c r="M1719" i="7" s="1"/>
  <c r="J1719" i="7"/>
  <c r="K1719" i="7" s="1" a="1"/>
  <c r="K1719" i="7" s="1"/>
  <c r="H1719" i="7"/>
  <c r="I1719" i="7" s="1" a="1"/>
  <c r="I1719" i="7" s="1"/>
  <c r="F1719" i="7"/>
  <c r="G1719" i="7" s="1" a="1"/>
  <c r="G1719" i="7" s="1"/>
  <c r="D1719" i="7"/>
  <c r="E1719" i="7" s="1" a="1"/>
  <c r="E1719" i="7" s="1"/>
  <c r="B1719" i="7"/>
  <c r="C1719" i="7" s="1" a="1"/>
  <c r="C1719" i="7" s="1"/>
  <c r="N1718" i="7"/>
  <c r="O1718" i="7" s="1" a="1"/>
  <c r="O1718" i="7" s="1"/>
  <c r="L1718" i="7"/>
  <c r="M1718" i="7" s="1" a="1"/>
  <c r="M1718" i="7" s="1"/>
  <c r="J1718" i="7"/>
  <c r="K1718" i="7" s="1" a="1"/>
  <c r="K1718" i="7" s="1"/>
  <c r="H1718" i="7"/>
  <c r="I1718" i="7" s="1" a="1"/>
  <c r="I1718" i="7" s="1"/>
  <c r="F1718" i="7"/>
  <c r="G1718" i="7" s="1" a="1"/>
  <c r="G1718" i="7" s="1"/>
  <c r="D1718" i="7"/>
  <c r="E1718" i="7" s="1" a="1"/>
  <c r="E1718" i="7" s="1"/>
  <c r="B1718" i="7"/>
  <c r="C1718" i="7" s="1" a="1"/>
  <c r="C1718" i="7" s="1"/>
  <c r="N1717" i="7"/>
  <c r="O1717" i="7" s="1" a="1"/>
  <c r="O1717" i="7" s="1"/>
  <c r="L1717" i="7"/>
  <c r="M1717" i="7" s="1" a="1"/>
  <c r="M1717" i="7" s="1"/>
  <c r="J1717" i="7"/>
  <c r="K1717" i="7" s="1" a="1"/>
  <c r="K1717" i="7" s="1"/>
  <c r="H1717" i="7"/>
  <c r="I1717" i="7" s="1" a="1"/>
  <c r="I1717" i="7" s="1"/>
  <c r="F1717" i="7"/>
  <c r="G1717" i="7" s="1" a="1"/>
  <c r="G1717" i="7" s="1"/>
  <c r="D1717" i="7"/>
  <c r="E1717" i="7" s="1" a="1"/>
  <c r="E1717" i="7" s="1"/>
  <c r="B1717" i="7"/>
  <c r="C1717" i="7" s="1" a="1"/>
  <c r="C1717" i="7" s="1"/>
  <c r="N1716" i="7"/>
  <c r="O1716" i="7" s="1" a="1"/>
  <c r="O1716" i="7" s="1"/>
  <c r="L1716" i="7"/>
  <c r="M1716" i="7" s="1" a="1"/>
  <c r="M1716" i="7" s="1"/>
  <c r="J1716" i="7"/>
  <c r="K1716" i="7" s="1" a="1"/>
  <c r="K1716" i="7" s="1"/>
  <c r="H1716" i="7"/>
  <c r="I1716" i="7" s="1" a="1"/>
  <c r="I1716" i="7" s="1"/>
  <c r="F1716" i="7"/>
  <c r="G1716" i="7" s="1" a="1"/>
  <c r="G1716" i="7" s="1"/>
  <c r="D1716" i="7"/>
  <c r="E1716" i="7" s="1" a="1"/>
  <c r="E1716" i="7" s="1"/>
  <c r="B1716" i="7"/>
  <c r="C1716" i="7" s="1" a="1"/>
  <c r="C1716" i="7" s="1"/>
  <c r="N1715" i="7"/>
  <c r="O1715" i="7" s="1" a="1"/>
  <c r="O1715" i="7" s="1"/>
  <c r="L1715" i="7"/>
  <c r="M1715" i="7" s="1" a="1"/>
  <c r="M1715" i="7" s="1"/>
  <c r="J1715" i="7"/>
  <c r="K1715" i="7" s="1" a="1"/>
  <c r="K1715" i="7" s="1"/>
  <c r="H1715" i="7"/>
  <c r="I1715" i="7" s="1" a="1"/>
  <c r="I1715" i="7" s="1"/>
  <c r="F1715" i="7"/>
  <c r="G1715" i="7" s="1" a="1"/>
  <c r="G1715" i="7" s="1"/>
  <c r="D1715" i="7"/>
  <c r="E1715" i="7" s="1" a="1"/>
  <c r="E1715" i="7" s="1"/>
  <c r="B1715" i="7"/>
  <c r="C1715" i="7" s="1" a="1"/>
  <c r="C1715" i="7" s="1"/>
  <c r="N1714" i="7"/>
  <c r="O1714" i="7" s="1" a="1"/>
  <c r="O1714" i="7" s="1"/>
  <c r="L1714" i="7"/>
  <c r="M1714" i="7" s="1" a="1"/>
  <c r="M1714" i="7" s="1"/>
  <c r="J1714" i="7"/>
  <c r="K1714" i="7" s="1" a="1"/>
  <c r="K1714" i="7" s="1"/>
  <c r="H1714" i="7"/>
  <c r="I1714" i="7" s="1" a="1"/>
  <c r="I1714" i="7" s="1"/>
  <c r="F1714" i="7"/>
  <c r="G1714" i="7" s="1" a="1"/>
  <c r="G1714" i="7" s="1"/>
  <c r="D1714" i="7"/>
  <c r="E1714" i="7" s="1" a="1"/>
  <c r="E1714" i="7" s="1"/>
  <c r="B1714" i="7"/>
  <c r="C1714" i="7" s="1" a="1"/>
  <c r="C1714" i="7" s="1"/>
  <c r="N1713" i="7"/>
  <c r="O1713" i="7" s="1" a="1"/>
  <c r="O1713" i="7" s="1"/>
  <c r="L1713" i="7"/>
  <c r="M1713" i="7" s="1" a="1"/>
  <c r="M1713" i="7" s="1"/>
  <c r="J1713" i="7"/>
  <c r="K1713" i="7" s="1" a="1"/>
  <c r="K1713" i="7" s="1"/>
  <c r="H1713" i="7"/>
  <c r="I1713" i="7" s="1" a="1"/>
  <c r="I1713" i="7" s="1"/>
  <c r="F1713" i="7"/>
  <c r="G1713" i="7" s="1" a="1"/>
  <c r="G1713" i="7" s="1"/>
  <c r="D1713" i="7"/>
  <c r="E1713" i="7" s="1" a="1"/>
  <c r="E1713" i="7" s="1"/>
  <c r="B1713" i="7"/>
  <c r="C1713" i="7" s="1" a="1"/>
  <c r="C1713" i="7" s="1"/>
  <c r="N1712" i="7"/>
  <c r="O1712" i="7" s="1" a="1"/>
  <c r="O1712" i="7" s="1"/>
  <c r="L1712" i="7"/>
  <c r="M1712" i="7" s="1" a="1"/>
  <c r="M1712" i="7" s="1"/>
  <c r="J1712" i="7"/>
  <c r="K1712" i="7" s="1" a="1"/>
  <c r="K1712" i="7" s="1"/>
  <c r="H1712" i="7"/>
  <c r="I1712" i="7" s="1" a="1"/>
  <c r="I1712" i="7" s="1"/>
  <c r="F1712" i="7"/>
  <c r="G1712" i="7" s="1" a="1"/>
  <c r="G1712" i="7" s="1"/>
  <c r="D1712" i="7"/>
  <c r="E1712" i="7" s="1" a="1"/>
  <c r="E1712" i="7" s="1"/>
  <c r="B1712" i="7"/>
  <c r="C1712" i="7" s="1" a="1"/>
  <c r="C1712" i="7" s="1"/>
  <c r="N1711" i="7"/>
  <c r="O1711" i="7" s="1" a="1"/>
  <c r="O1711" i="7" s="1"/>
  <c r="L1711" i="7"/>
  <c r="M1711" i="7" s="1" a="1"/>
  <c r="M1711" i="7" s="1"/>
  <c r="J1711" i="7"/>
  <c r="K1711" i="7" s="1" a="1"/>
  <c r="K1711" i="7" s="1"/>
  <c r="H1711" i="7"/>
  <c r="I1711" i="7" s="1" a="1"/>
  <c r="I1711" i="7" s="1"/>
  <c r="F1711" i="7"/>
  <c r="G1711" i="7" s="1" a="1"/>
  <c r="G1711" i="7" s="1"/>
  <c r="D1711" i="7"/>
  <c r="E1711" i="7" s="1" a="1"/>
  <c r="E1711" i="7" s="1"/>
  <c r="B1711" i="7"/>
  <c r="C1711" i="7" s="1" a="1"/>
  <c r="C1711" i="7" s="1"/>
  <c r="N1710" i="7"/>
  <c r="O1710" i="7" s="1" a="1"/>
  <c r="O1710" i="7" s="1"/>
  <c r="L1710" i="7"/>
  <c r="M1710" i="7" s="1" a="1"/>
  <c r="M1710" i="7" s="1"/>
  <c r="J1710" i="7"/>
  <c r="K1710" i="7" s="1" a="1"/>
  <c r="K1710" i="7" s="1"/>
  <c r="H1710" i="7"/>
  <c r="I1710" i="7" s="1" a="1"/>
  <c r="I1710" i="7" s="1"/>
  <c r="F1710" i="7"/>
  <c r="G1710" i="7" s="1" a="1"/>
  <c r="G1710" i="7" s="1"/>
  <c r="D1710" i="7"/>
  <c r="E1710" i="7" s="1" a="1"/>
  <c r="E1710" i="7" s="1"/>
  <c r="B1710" i="7"/>
  <c r="C1710" i="7" s="1" a="1"/>
  <c r="C1710" i="7" s="1"/>
  <c r="N1709" i="7"/>
  <c r="O1709" i="7" s="1" a="1"/>
  <c r="O1709" i="7" s="1"/>
  <c r="L1709" i="7"/>
  <c r="M1709" i="7" s="1" a="1"/>
  <c r="M1709" i="7" s="1"/>
  <c r="J1709" i="7"/>
  <c r="K1709" i="7" s="1" a="1"/>
  <c r="K1709" i="7" s="1"/>
  <c r="H1709" i="7"/>
  <c r="I1709" i="7" s="1" a="1"/>
  <c r="I1709" i="7" s="1"/>
  <c r="F1709" i="7"/>
  <c r="G1709" i="7" s="1" a="1"/>
  <c r="G1709" i="7" s="1"/>
  <c r="D1709" i="7"/>
  <c r="E1709" i="7" s="1" a="1"/>
  <c r="E1709" i="7" s="1"/>
  <c r="B1709" i="7"/>
  <c r="C1709" i="7" s="1" a="1"/>
  <c r="C1709" i="7" s="1"/>
  <c r="N1708" i="7"/>
  <c r="O1708" i="7" s="1" a="1"/>
  <c r="O1708" i="7" s="1"/>
  <c r="L1708" i="7"/>
  <c r="M1708" i="7" s="1" a="1"/>
  <c r="M1708" i="7" s="1"/>
  <c r="J1708" i="7"/>
  <c r="K1708" i="7" s="1" a="1"/>
  <c r="K1708" i="7" s="1"/>
  <c r="H1708" i="7"/>
  <c r="I1708" i="7" s="1" a="1"/>
  <c r="I1708" i="7" s="1"/>
  <c r="F1708" i="7"/>
  <c r="G1708" i="7" s="1" a="1"/>
  <c r="G1708" i="7" s="1"/>
  <c r="D1708" i="7"/>
  <c r="E1708" i="7" s="1" a="1"/>
  <c r="E1708" i="7" s="1"/>
  <c r="B1708" i="7"/>
  <c r="C1708" i="7" s="1" a="1"/>
  <c r="C1708" i="7" s="1"/>
  <c r="N1707" i="7"/>
  <c r="O1707" i="7" s="1" a="1"/>
  <c r="O1707" i="7" s="1"/>
  <c r="L1707" i="7"/>
  <c r="M1707" i="7" s="1" a="1"/>
  <c r="M1707" i="7" s="1"/>
  <c r="J1707" i="7"/>
  <c r="K1707" i="7" s="1" a="1"/>
  <c r="K1707" i="7" s="1"/>
  <c r="H1707" i="7"/>
  <c r="I1707" i="7" s="1" a="1"/>
  <c r="I1707" i="7" s="1"/>
  <c r="F1707" i="7"/>
  <c r="G1707" i="7" s="1" a="1"/>
  <c r="G1707" i="7" s="1"/>
  <c r="D1707" i="7"/>
  <c r="E1707" i="7" s="1" a="1"/>
  <c r="E1707" i="7" s="1"/>
  <c r="B1707" i="7"/>
  <c r="C1707" i="7" s="1" a="1"/>
  <c r="C1707" i="7" s="1"/>
  <c r="N1706" i="7"/>
  <c r="O1706" i="7" s="1" a="1"/>
  <c r="O1706" i="7" s="1"/>
  <c r="L1706" i="7"/>
  <c r="M1706" i="7" s="1" a="1"/>
  <c r="M1706" i="7" s="1"/>
  <c r="J1706" i="7"/>
  <c r="K1706" i="7" s="1" a="1"/>
  <c r="K1706" i="7" s="1"/>
  <c r="H1706" i="7"/>
  <c r="I1706" i="7" s="1" a="1"/>
  <c r="I1706" i="7" s="1"/>
  <c r="F1706" i="7"/>
  <c r="G1706" i="7" s="1" a="1"/>
  <c r="G1706" i="7" s="1"/>
  <c r="D1706" i="7"/>
  <c r="E1706" i="7" s="1" a="1"/>
  <c r="E1706" i="7" s="1"/>
  <c r="B1706" i="7"/>
  <c r="C1706" i="7" s="1" a="1"/>
  <c r="C1706" i="7" s="1"/>
  <c r="N1705" i="7"/>
  <c r="O1705" i="7" s="1" a="1"/>
  <c r="O1705" i="7" s="1"/>
  <c r="L1705" i="7"/>
  <c r="M1705" i="7" s="1" a="1"/>
  <c r="M1705" i="7" s="1"/>
  <c r="J1705" i="7"/>
  <c r="K1705" i="7" s="1" a="1"/>
  <c r="K1705" i="7" s="1"/>
  <c r="H1705" i="7"/>
  <c r="I1705" i="7" s="1" a="1"/>
  <c r="I1705" i="7" s="1"/>
  <c r="F1705" i="7"/>
  <c r="G1705" i="7" s="1" a="1"/>
  <c r="G1705" i="7" s="1"/>
  <c r="D1705" i="7"/>
  <c r="E1705" i="7" s="1" a="1"/>
  <c r="E1705" i="7" s="1"/>
  <c r="B1705" i="7"/>
  <c r="C1705" i="7" s="1" a="1"/>
  <c r="C1705" i="7" s="1"/>
  <c r="N1704" i="7"/>
  <c r="O1704" i="7" s="1" a="1"/>
  <c r="O1704" i="7" s="1"/>
  <c r="L1704" i="7"/>
  <c r="M1704" i="7" s="1" a="1"/>
  <c r="M1704" i="7" s="1"/>
  <c r="J1704" i="7"/>
  <c r="K1704" i="7" s="1" a="1"/>
  <c r="K1704" i="7" s="1"/>
  <c r="H1704" i="7"/>
  <c r="I1704" i="7" s="1" a="1"/>
  <c r="I1704" i="7" s="1"/>
  <c r="F1704" i="7"/>
  <c r="G1704" i="7" s="1" a="1"/>
  <c r="G1704" i="7" s="1"/>
  <c r="D1704" i="7"/>
  <c r="E1704" i="7" s="1" a="1"/>
  <c r="E1704" i="7" s="1"/>
  <c r="B1704" i="7"/>
  <c r="C1704" i="7" s="1" a="1"/>
  <c r="C1704" i="7" s="1"/>
  <c r="N1703" i="7"/>
  <c r="O1703" i="7" s="1" a="1"/>
  <c r="O1703" i="7" s="1"/>
  <c r="L1703" i="7"/>
  <c r="M1703" i="7" s="1" a="1"/>
  <c r="M1703" i="7" s="1"/>
  <c r="J1703" i="7"/>
  <c r="K1703" i="7" s="1" a="1"/>
  <c r="K1703" i="7" s="1"/>
  <c r="H1703" i="7"/>
  <c r="I1703" i="7" s="1" a="1"/>
  <c r="I1703" i="7" s="1"/>
  <c r="F1703" i="7"/>
  <c r="G1703" i="7" s="1" a="1"/>
  <c r="G1703" i="7" s="1"/>
  <c r="D1703" i="7"/>
  <c r="E1703" i="7" s="1" a="1"/>
  <c r="E1703" i="7" s="1"/>
  <c r="B1703" i="7"/>
  <c r="C1703" i="7" s="1" a="1"/>
  <c r="C1703" i="7" s="1"/>
  <c r="N1702" i="7"/>
  <c r="O1702" i="7" s="1" a="1"/>
  <c r="O1702" i="7" s="1"/>
  <c r="L1702" i="7"/>
  <c r="M1702" i="7" s="1" a="1"/>
  <c r="M1702" i="7" s="1"/>
  <c r="J1702" i="7"/>
  <c r="K1702" i="7" s="1" a="1"/>
  <c r="K1702" i="7" s="1"/>
  <c r="H1702" i="7"/>
  <c r="I1702" i="7" s="1" a="1"/>
  <c r="I1702" i="7" s="1"/>
  <c r="F1702" i="7"/>
  <c r="G1702" i="7" s="1" a="1"/>
  <c r="G1702" i="7" s="1"/>
  <c r="D1702" i="7"/>
  <c r="E1702" i="7" s="1" a="1"/>
  <c r="E1702" i="7" s="1"/>
  <c r="B1702" i="7"/>
  <c r="C1702" i="7" s="1" a="1"/>
  <c r="C1702" i="7" s="1"/>
  <c r="N1701" i="7"/>
  <c r="O1701" i="7" s="1" a="1"/>
  <c r="O1701" i="7" s="1"/>
  <c r="L1701" i="7"/>
  <c r="M1701" i="7" s="1" a="1"/>
  <c r="M1701" i="7" s="1"/>
  <c r="J1701" i="7"/>
  <c r="K1701" i="7" s="1" a="1"/>
  <c r="K1701" i="7" s="1"/>
  <c r="H1701" i="7"/>
  <c r="I1701" i="7" s="1" a="1"/>
  <c r="I1701" i="7" s="1"/>
  <c r="F1701" i="7"/>
  <c r="G1701" i="7" s="1" a="1"/>
  <c r="G1701" i="7" s="1"/>
  <c r="D1701" i="7"/>
  <c r="E1701" i="7" s="1" a="1"/>
  <c r="E1701" i="7" s="1"/>
  <c r="B1701" i="7"/>
  <c r="C1701" i="7" s="1" a="1"/>
  <c r="C1701" i="7" s="1"/>
  <c r="N1700" i="7"/>
  <c r="O1700" i="7" s="1" a="1"/>
  <c r="O1700" i="7" s="1"/>
  <c r="L1700" i="7"/>
  <c r="M1700" i="7" s="1" a="1"/>
  <c r="M1700" i="7" s="1"/>
  <c r="J1700" i="7"/>
  <c r="K1700" i="7" s="1" a="1"/>
  <c r="K1700" i="7" s="1"/>
  <c r="H1700" i="7"/>
  <c r="I1700" i="7" s="1" a="1"/>
  <c r="I1700" i="7" s="1"/>
  <c r="F1700" i="7"/>
  <c r="G1700" i="7" s="1" a="1"/>
  <c r="G1700" i="7" s="1"/>
  <c r="D1700" i="7"/>
  <c r="E1700" i="7" s="1" a="1"/>
  <c r="E1700" i="7" s="1"/>
  <c r="B1700" i="7"/>
  <c r="C1700" i="7" s="1" a="1"/>
  <c r="C1700" i="7" s="1"/>
  <c r="N1699" i="7"/>
  <c r="O1699" i="7" s="1" a="1"/>
  <c r="O1699" i="7" s="1"/>
  <c r="L1699" i="7"/>
  <c r="M1699" i="7" s="1" a="1"/>
  <c r="M1699" i="7" s="1"/>
  <c r="J1699" i="7"/>
  <c r="K1699" i="7" s="1" a="1"/>
  <c r="K1699" i="7" s="1"/>
  <c r="H1699" i="7"/>
  <c r="I1699" i="7" s="1" a="1"/>
  <c r="I1699" i="7" s="1"/>
  <c r="F1699" i="7"/>
  <c r="G1699" i="7" s="1" a="1"/>
  <c r="G1699" i="7" s="1"/>
  <c r="D1699" i="7"/>
  <c r="E1699" i="7" s="1" a="1"/>
  <c r="E1699" i="7" s="1"/>
  <c r="B1699" i="7"/>
  <c r="C1699" i="7" s="1" a="1"/>
  <c r="C1699" i="7" s="1"/>
  <c r="N1698" i="7"/>
  <c r="O1698" i="7" s="1" a="1"/>
  <c r="O1698" i="7" s="1"/>
  <c r="L1698" i="7"/>
  <c r="M1698" i="7" s="1" a="1"/>
  <c r="M1698" i="7" s="1"/>
  <c r="J1698" i="7"/>
  <c r="K1698" i="7" s="1" a="1"/>
  <c r="K1698" i="7" s="1"/>
  <c r="H1698" i="7"/>
  <c r="I1698" i="7" s="1" a="1"/>
  <c r="I1698" i="7" s="1"/>
  <c r="F1698" i="7"/>
  <c r="G1698" i="7" s="1" a="1"/>
  <c r="G1698" i="7" s="1"/>
  <c r="D1698" i="7"/>
  <c r="E1698" i="7" s="1" a="1"/>
  <c r="E1698" i="7" s="1"/>
  <c r="B1698" i="7"/>
  <c r="C1698" i="7" s="1" a="1"/>
  <c r="C1698" i="7" s="1"/>
  <c r="N1697" i="7"/>
  <c r="O1697" i="7" s="1" a="1"/>
  <c r="O1697" i="7" s="1"/>
  <c r="L1697" i="7"/>
  <c r="M1697" i="7" s="1" a="1"/>
  <c r="M1697" i="7" s="1"/>
  <c r="J1697" i="7"/>
  <c r="K1697" i="7" s="1" a="1"/>
  <c r="K1697" i="7" s="1"/>
  <c r="H1697" i="7"/>
  <c r="I1697" i="7" s="1" a="1"/>
  <c r="I1697" i="7" s="1"/>
  <c r="F1697" i="7"/>
  <c r="G1697" i="7" s="1" a="1"/>
  <c r="G1697" i="7" s="1"/>
  <c r="D1697" i="7"/>
  <c r="E1697" i="7" s="1" a="1"/>
  <c r="E1697" i="7" s="1"/>
  <c r="B1697" i="7"/>
  <c r="C1697" i="7" s="1" a="1"/>
  <c r="C1697" i="7" s="1"/>
  <c r="N1696" i="7"/>
  <c r="O1696" i="7" s="1" a="1"/>
  <c r="O1696" i="7" s="1"/>
  <c r="L1696" i="7"/>
  <c r="M1696" i="7" s="1" a="1"/>
  <c r="M1696" i="7" s="1"/>
  <c r="J1696" i="7"/>
  <c r="K1696" i="7" s="1" a="1"/>
  <c r="K1696" i="7" s="1"/>
  <c r="H1696" i="7"/>
  <c r="I1696" i="7" s="1" a="1"/>
  <c r="I1696" i="7" s="1"/>
  <c r="F1696" i="7"/>
  <c r="G1696" i="7" s="1" a="1"/>
  <c r="G1696" i="7" s="1"/>
  <c r="D1696" i="7"/>
  <c r="E1696" i="7" s="1" a="1"/>
  <c r="E1696" i="7" s="1"/>
  <c r="B1696" i="7"/>
  <c r="C1696" i="7" s="1" a="1"/>
  <c r="C1696" i="7" s="1"/>
  <c r="N1695" i="7"/>
  <c r="O1695" i="7" s="1" a="1"/>
  <c r="O1695" i="7" s="1"/>
  <c r="L1695" i="7"/>
  <c r="M1695" i="7" s="1" a="1"/>
  <c r="M1695" i="7" s="1"/>
  <c r="J1695" i="7"/>
  <c r="K1695" i="7" s="1" a="1"/>
  <c r="K1695" i="7" s="1"/>
  <c r="H1695" i="7"/>
  <c r="I1695" i="7" s="1" a="1"/>
  <c r="I1695" i="7" s="1"/>
  <c r="F1695" i="7"/>
  <c r="G1695" i="7" s="1" a="1"/>
  <c r="G1695" i="7" s="1"/>
  <c r="D1695" i="7"/>
  <c r="E1695" i="7" s="1" a="1"/>
  <c r="E1695" i="7" s="1"/>
  <c r="B1695" i="7"/>
  <c r="C1695" i="7" s="1" a="1"/>
  <c r="C1695" i="7" s="1"/>
  <c r="N1694" i="7"/>
  <c r="O1694" i="7" s="1" a="1"/>
  <c r="O1694" i="7" s="1"/>
  <c r="L1694" i="7"/>
  <c r="M1694" i="7" s="1" a="1"/>
  <c r="M1694" i="7" s="1"/>
  <c r="J1694" i="7"/>
  <c r="K1694" i="7" s="1" a="1"/>
  <c r="K1694" i="7" s="1"/>
  <c r="H1694" i="7"/>
  <c r="I1694" i="7" s="1" a="1"/>
  <c r="I1694" i="7" s="1"/>
  <c r="F1694" i="7"/>
  <c r="G1694" i="7" s="1" a="1"/>
  <c r="G1694" i="7" s="1"/>
  <c r="D1694" i="7"/>
  <c r="E1694" i="7" s="1" a="1"/>
  <c r="E1694" i="7" s="1"/>
  <c r="B1694" i="7"/>
  <c r="C1694" i="7" s="1" a="1"/>
  <c r="C1694" i="7" s="1"/>
  <c r="N1693" i="7"/>
  <c r="O1693" i="7" s="1" a="1"/>
  <c r="O1693" i="7" s="1"/>
  <c r="L1693" i="7"/>
  <c r="M1693" i="7" s="1" a="1"/>
  <c r="M1693" i="7" s="1"/>
  <c r="J1693" i="7"/>
  <c r="K1693" i="7" s="1" a="1"/>
  <c r="K1693" i="7" s="1"/>
  <c r="H1693" i="7"/>
  <c r="I1693" i="7" s="1" a="1"/>
  <c r="I1693" i="7" s="1"/>
  <c r="F1693" i="7"/>
  <c r="G1693" i="7" s="1" a="1"/>
  <c r="G1693" i="7" s="1"/>
  <c r="D1693" i="7"/>
  <c r="E1693" i="7" s="1" a="1"/>
  <c r="E1693" i="7" s="1"/>
  <c r="B1693" i="7"/>
  <c r="C1693" i="7" s="1" a="1"/>
  <c r="C1693" i="7" s="1"/>
  <c r="N1692" i="7"/>
  <c r="O1692" i="7" s="1" a="1"/>
  <c r="O1692" i="7" s="1"/>
  <c r="L1692" i="7"/>
  <c r="M1692" i="7" s="1" a="1"/>
  <c r="M1692" i="7" s="1"/>
  <c r="J1692" i="7"/>
  <c r="K1692" i="7" s="1" a="1"/>
  <c r="K1692" i="7" s="1"/>
  <c r="H1692" i="7"/>
  <c r="I1692" i="7" s="1" a="1"/>
  <c r="I1692" i="7" s="1"/>
  <c r="F1692" i="7"/>
  <c r="G1692" i="7" s="1" a="1"/>
  <c r="G1692" i="7" s="1"/>
  <c r="D1692" i="7"/>
  <c r="E1692" i="7" s="1" a="1"/>
  <c r="E1692" i="7" s="1"/>
  <c r="B1692" i="7"/>
  <c r="C1692" i="7" s="1" a="1"/>
  <c r="C1692" i="7" s="1"/>
  <c r="N1691" i="7"/>
  <c r="O1691" i="7" s="1" a="1"/>
  <c r="O1691" i="7" s="1"/>
  <c r="L1691" i="7"/>
  <c r="M1691" i="7" s="1" a="1"/>
  <c r="M1691" i="7" s="1"/>
  <c r="J1691" i="7"/>
  <c r="K1691" i="7" s="1" a="1"/>
  <c r="K1691" i="7" s="1"/>
  <c r="H1691" i="7"/>
  <c r="I1691" i="7" s="1" a="1"/>
  <c r="I1691" i="7" s="1"/>
  <c r="F1691" i="7"/>
  <c r="G1691" i="7" s="1" a="1"/>
  <c r="G1691" i="7" s="1"/>
  <c r="D1691" i="7"/>
  <c r="E1691" i="7" s="1" a="1"/>
  <c r="E1691" i="7" s="1"/>
  <c r="B1691" i="7"/>
  <c r="C1691" i="7" s="1" a="1"/>
  <c r="C1691" i="7" s="1"/>
  <c r="N1690" i="7"/>
  <c r="O1690" i="7" s="1" a="1"/>
  <c r="O1690" i="7" s="1"/>
  <c r="L1690" i="7"/>
  <c r="M1690" i="7" s="1" a="1"/>
  <c r="M1690" i="7" s="1"/>
  <c r="J1690" i="7"/>
  <c r="K1690" i="7" s="1" a="1"/>
  <c r="K1690" i="7" s="1"/>
  <c r="H1690" i="7"/>
  <c r="I1690" i="7" s="1" a="1"/>
  <c r="I1690" i="7" s="1"/>
  <c r="F1690" i="7"/>
  <c r="G1690" i="7" s="1" a="1"/>
  <c r="G1690" i="7" s="1"/>
  <c r="D1690" i="7"/>
  <c r="E1690" i="7" s="1" a="1"/>
  <c r="E1690" i="7" s="1"/>
  <c r="B1690" i="7"/>
  <c r="C1690" i="7" s="1" a="1"/>
  <c r="C1690" i="7" s="1"/>
  <c r="N1689" i="7"/>
  <c r="O1689" i="7" s="1" a="1"/>
  <c r="O1689" i="7" s="1"/>
  <c r="L1689" i="7"/>
  <c r="M1689" i="7" s="1" a="1"/>
  <c r="M1689" i="7" s="1"/>
  <c r="J1689" i="7"/>
  <c r="K1689" i="7" s="1" a="1"/>
  <c r="K1689" i="7" s="1"/>
  <c r="H1689" i="7"/>
  <c r="I1689" i="7" s="1" a="1"/>
  <c r="I1689" i="7" s="1"/>
  <c r="F1689" i="7"/>
  <c r="G1689" i="7" s="1" a="1"/>
  <c r="G1689" i="7" s="1"/>
  <c r="D1689" i="7"/>
  <c r="E1689" i="7" s="1" a="1"/>
  <c r="E1689" i="7" s="1"/>
  <c r="B1689" i="7"/>
  <c r="C1689" i="7" s="1" a="1"/>
  <c r="C1689" i="7" s="1"/>
  <c r="N1688" i="7"/>
  <c r="O1688" i="7" s="1" a="1"/>
  <c r="O1688" i="7" s="1"/>
  <c r="L1688" i="7"/>
  <c r="M1688" i="7" s="1" a="1"/>
  <c r="M1688" i="7" s="1"/>
  <c r="J1688" i="7"/>
  <c r="K1688" i="7" s="1" a="1"/>
  <c r="K1688" i="7" s="1"/>
  <c r="H1688" i="7"/>
  <c r="I1688" i="7" s="1" a="1"/>
  <c r="I1688" i="7" s="1"/>
  <c r="F1688" i="7"/>
  <c r="G1688" i="7" s="1" a="1"/>
  <c r="G1688" i="7" s="1"/>
  <c r="D1688" i="7"/>
  <c r="E1688" i="7" s="1" a="1"/>
  <c r="E1688" i="7" s="1"/>
  <c r="B1688" i="7"/>
  <c r="C1688" i="7" s="1" a="1"/>
  <c r="C1688" i="7" s="1"/>
  <c r="N1687" i="7"/>
  <c r="O1687" i="7" s="1" a="1"/>
  <c r="O1687" i="7" s="1"/>
  <c r="L1687" i="7"/>
  <c r="M1687" i="7" s="1" a="1"/>
  <c r="M1687" i="7" s="1"/>
  <c r="J1687" i="7"/>
  <c r="K1687" i="7" s="1" a="1"/>
  <c r="K1687" i="7" s="1"/>
  <c r="H1687" i="7"/>
  <c r="I1687" i="7" s="1" a="1"/>
  <c r="I1687" i="7" s="1"/>
  <c r="F1687" i="7"/>
  <c r="G1687" i="7" s="1" a="1"/>
  <c r="G1687" i="7" s="1"/>
  <c r="D1687" i="7"/>
  <c r="E1687" i="7" s="1" a="1"/>
  <c r="E1687" i="7" s="1"/>
  <c r="B1687" i="7"/>
  <c r="C1687" i="7" s="1" a="1"/>
  <c r="C1687" i="7" s="1"/>
  <c r="N1686" i="7"/>
  <c r="O1686" i="7" s="1" a="1"/>
  <c r="O1686" i="7" s="1"/>
  <c r="L1686" i="7"/>
  <c r="M1686" i="7" s="1" a="1"/>
  <c r="M1686" i="7" s="1"/>
  <c r="J1686" i="7"/>
  <c r="K1686" i="7" s="1" a="1"/>
  <c r="K1686" i="7" s="1"/>
  <c r="H1686" i="7"/>
  <c r="I1686" i="7" s="1" a="1"/>
  <c r="I1686" i="7" s="1"/>
  <c r="F1686" i="7"/>
  <c r="G1686" i="7" s="1" a="1"/>
  <c r="G1686" i="7" s="1"/>
  <c r="D1686" i="7"/>
  <c r="E1686" i="7" s="1" a="1"/>
  <c r="E1686" i="7" s="1"/>
  <c r="B1686" i="7"/>
  <c r="C1686" i="7" s="1" a="1"/>
  <c r="C1686" i="7" s="1"/>
  <c r="N1685" i="7"/>
  <c r="O1685" i="7" s="1" a="1"/>
  <c r="O1685" i="7" s="1"/>
  <c r="L1685" i="7"/>
  <c r="M1685" i="7" s="1" a="1"/>
  <c r="M1685" i="7" s="1"/>
  <c r="J1685" i="7"/>
  <c r="K1685" i="7" s="1" a="1"/>
  <c r="K1685" i="7" s="1"/>
  <c r="H1685" i="7"/>
  <c r="I1685" i="7" s="1" a="1"/>
  <c r="I1685" i="7" s="1"/>
  <c r="F1685" i="7"/>
  <c r="G1685" i="7" s="1" a="1"/>
  <c r="G1685" i="7" s="1"/>
  <c r="D1685" i="7"/>
  <c r="E1685" i="7" s="1" a="1"/>
  <c r="E1685" i="7" s="1"/>
  <c r="B1685" i="7"/>
  <c r="C1685" i="7" s="1" a="1"/>
  <c r="C1685" i="7" s="1"/>
  <c r="N1684" i="7"/>
  <c r="O1684" i="7" s="1" a="1"/>
  <c r="O1684" i="7" s="1"/>
  <c r="L1684" i="7"/>
  <c r="M1684" i="7" s="1" a="1"/>
  <c r="M1684" i="7" s="1"/>
  <c r="J1684" i="7"/>
  <c r="K1684" i="7" s="1" a="1"/>
  <c r="K1684" i="7" s="1"/>
  <c r="H1684" i="7"/>
  <c r="I1684" i="7" s="1" a="1"/>
  <c r="I1684" i="7" s="1"/>
  <c r="F1684" i="7"/>
  <c r="G1684" i="7" s="1" a="1"/>
  <c r="G1684" i="7" s="1"/>
  <c r="D1684" i="7"/>
  <c r="E1684" i="7" s="1" a="1"/>
  <c r="E1684" i="7" s="1"/>
  <c r="B1684" i="7"/>
  <c r="C1684" i="7" s="1" a="1"/>
  <c r="C1684" i="7" s="1"/>
  <c r="N1683" i="7"/>
  <c r="O1683" i="7" s="1" a="1"/>
  <c r="O1683" i="7" s="1"/>
  <c r="L1683" i="7"/>
  <c r="M1683" i="7" s="1" a="1"/>
  <c r="M1683" i="7" s="1"/>
  <c r="J1683" i="7"/>
  <c r="K1683" i="7" s="1" a="1"/>
  <c r="K1683" i="7" s="1"/>
  <c r="H1683" i="7"/>
  <c r="I1683" i="7" s="1" a="1"/>
  <c r="I1683" i="7" s="1"/>
  <c r="F1683" i="7"/>
  <c r="G1683" i="7" s="1" a="1"/>
  <c r="G1683" i="7" s="1"/>
  <c r="D1683" i="7"/>
  <c r="E1683" i="7" s="1" a="1"/>
  <c r="E1683" i="7" s="1"/>
  <c r="B1683" i="7"/>
  <c r="C1683" i="7" s="1" a="1"/>
  <c r="C1683" i="7" s="1"/>
  <c r="N1682" i="7"/>
  <c r="O1682" i="7" s="1" a="1"/>
  <c r="O1682" i="7" s="1"/>
  <c r="L1682" i="7"/>
  <c r="M1682" i="7" s="1" a="1"/>
  <c r="M1682" i="7" s="1"/>
  <c r="J1682" i="7"/>
  <c r="K1682" i="7" s="1" a="1"/>
  <c r="K1682" i="7" s="1"/>
  <c r="H1682" i="7"/>
  <c r="I1682" i="7" s="1" a="1"/>
  <c r="I1682" i="7" s="1"/>
  <c r="F1682" i="7"/>
  <c r="G1682" i="7" s="1" a="1"/>
  <c r="G1682" i="7" s="1"/>
  <c r="D1682" i="7"/>
  <c r="E1682" i="7" s="1" a="1"/>
  <c r="E1682" i="7" s="1"/>
  <c r="B1682" i="7"/>
  <c r="C1682" i="7" s="1" a="1"/>
  <c r="C1682" i="7" s="1"/>
  <c r="N1681" i="7"/>
  <c r="O1681" i="7" s="1" a="1"/>
  <c r="O1681" i="7" s="1"/>
  <c r="L1681" i="7"/>
  <c r="M1681" i="7" s="1" a="1"/>
  <c r="M1681" i="7" s="1"/>
  <c r="J1681" i="7"/>
  <c r="K1681" i="7" s="1" a="1"/>
  <c r="K1681" i="7" s="1"/>
  <c r="H1681" i="7"/>
  <c r="I1681" i="7" s="1" a="1"/>
  <c r="I1681" i="7" s="1"/>
  <c r="F1681" i="7"/>
  <c r="G1681" i="7" s="1" a="1"/>
  <c r="G1681" i="7" s="1"/>
  <c r="D1681" i="7"/>
  <c r="E1681" i="7" s="1" a="1"/>
  <c r="E1681" i="7" s="1"/>
  <c r="B1681" i="7"/>
  <c r="C1681" i="7" s="1" a="1"/>
  <c r="C1681" i="7" s="1"/>
  <c r="N1680" i="7"/>
  <c r="O1680" i="7" s="1" a="1"/>
  <c r="O1680" i="7" s="1"/>
  <c r="L1680" i="7"/>
  <c r="M1680" i="7" s="1" a="1"/>
  <c r="M1680" i="7" s="1"/>
  <c r="J1680" i="7"/>
  <c r="K1680" i="7" s="1" a="1"/>
  <c r="K1680" i="7" s="1"/>
  <c r="H1680" i="7"/>
  <c r="I1680" i="7" s="1" a="1"/>
  <c r="I1680" i="7" s="1"/>
  <c r="F1680" i="7"/>
  <c r="G1680" i="7" s="1" a="1"/>
  <c r="G1680" i="7" s="1"/>
  <c r="D1680" i="7"/>
  <c r="E1680" i="7" s="1" a="1"/>
  <c r="E1680" i="7" s="1"/>
  <c r="B1680" i="7"/>
  <c r="C1680" i="7" s="1" a="1"/>
  <c r="C1680" i="7" s="1"/>
  <c r="N1679" i="7"/>
  <c r="O1679" i="7" s="1" a="1"/>
  <c r="O1679" i="7" s="1"/>
  <c r="L1679" i="7"/>
  <c r="M1679" i="7" s="1" a="1"/>
  <c r="M1679" i="7" s="1"/>
  <c r="J1679" i="7"/>
  <c r="K1679" i="7" s="1" a="1"/>
  <c r="K1679" i="7" s="1"/>
  <c r="H1679" i="7"/>
  <c r="I1679" i="7" s="1" a="1"/>
  <c r="I1679" i="7" s="1"/>
  <c r="F1679" i="7"/>
  <c r="G1679" i="7" s="1" a="1"/>
  <c r="G1679" i="7" s="1"/>
  <c r="D1679" i="7"/>
  <c r="E1679" i="7" s="1" a="1"/>
  <c r="E1679" i="7" s="1"/>
  <c r="B1679" i="7"/>
  <c r="C1679" i="7" s="1" a="1"/>
  <c r="C1679" i="7" s="1"/>
  <c r="N1678" i="7"/>
  <c r="O1678" i="7" s="1" a="1"/>
  <c r="O1678" i="7" s="1"/>
  <c r="L1678" i="7"/>
  <c r="M1678" i="7" s="1" a="1"/>
  <c r="M1678" i="7" s="1"/>
  <c r="J1678" i="7"/>
  <c r="K1678" i="7" s="1" a="1"/>
  <c r="K1678" i="7" s="1"/>
  <c r="H1678" i="7"/>
  <c r="I1678" i="7" s="1" a="1"/>
  <c r="I1678" i="7" s="1"/>
  <c r="F1678" i="7"/>
  <c r="G1678" i="7" s="1" a="1"/>
  <c r="G1678" i="7" s="1"/>
  <c r="D1678" i="7"/>
  <c r="E1678" i="7" s="1" a="1"/>
  <c r="E1678" i="7" s="1"/>
  <c r="B1678" i="7"/>
  <c r="C1678" i="7" s="1" a="1"/>
  <c r="C1678" i="7" s="1"/>
  <c r="N1677" i="7"/>
  <c r="O1677" i="7" s="1" a="1"/>
  <c r="O1677" i="7" s="1"/>
  <c r="L1677" i="7"/>
  <c r="M1677" i="7" s="1" a="1"/>
  <c r="M1677" i="7" s="1"/>
  <c r="J1677" i="7"/>
  <c r="K1677" i="7" s="1" a="1"/>
  <c r="K1677" i="7" s="1"/>
  <c r="H1677" i="7"/>
  <c r="I1677" i="7" s="1" a="1"/>
  <c r="I1677" i="7" s="1"/>
  <c r="F1677" i="7"/>
  <c r="G1677" i="7" s="1" a="1"/>
  <c r="G1677" i="7" s="1"/>
  <c r="D1677" i="7"/>
  <c r="E1677" i="7" s="1" a="1"/>
  <c r="E1677" i="7" s="1"/>
  <c r="B1677" i="7"/>
  <c r="C1677" i="7" s="1" a="1"/>
  <c r="C1677" i="7" s="1"/>
  <c r="N1676" i="7"/>
  <c r="O1676" i="7" s="1" a="1"/>
  <c r="O1676" i="7" s="1"/>
  <c r="L1676" i="7"/>
  <c r="M1676" i="7" s="1" a="1"/>
  <c r="M1676" i="7" s="1"/>
  <c r="J1676" i="7"/>
  <c r="K1676" i="7" s="1" a="1"/>
  <c r="K1676" i="7" s="1"/>
  <c r="H1676" i="7"/>
  <c r="I1676" i="7" s="1" a="1"/>
  <c r="I1676" i="7" s="1"/>
  <c r="F1676" i="7"/>
  <c r="G1676" i="7" s="1" a="1"/>
  <c r="G1676" i="7" s="1"/>
  <c r="D1676" i="7"/>
  <c r="E1676" i="7" s="1" a="1"/>
  <c r="E1676" i="7" s="1"/>
  <c r="B1676" i="7"/>
  <c r="C1676" i="7" s="1" a="1"/>
  <c r="C1676" i="7" s="1"/>
  <c r="N1675" i="7"/>
  <c r="O1675" i="7" s="1" a="1"/>
  <c r="O1675" i="7" s="1"/>
  <c r="L1675" i="7"/>
  <c r="M1675" i="7" s="1" a="1"/>
  <c r="M1675" i="7" s="1"/>
  <c r="J1675" i="7"/>
  <c r="K1675" i="7" s="1" a="1"/>
  <c r="K1675" i="7" s="1"/>
  <c r="H1675" i="7"/>
  <c r="I1675" i="7" s="1" a="1"/>
  <c r="I1675" i="7" s="1"/>
  <c r="F1675" i="7"/>
  <c r="G1675" i="7" s="1" a="1"/>
  <c r="G1675" i="7" s="1"/>
  <c r="D1675" i="7"/>
  <c r="E1675" i="7" s="1" a="1"/>
  <c r="E1675" i="7" s="1"/>
  <c r="B1675" i="7"/>
  <c r="C1675" i="7" s="1" a="1"/>
  <c r="C1675" i="7" s="1"/>
  <c r="N1674" i="7"/>
  <c r="O1674" i="7" s="1" a="1"/>
  <c r="O1674" i="7" s="1"/>
  <c r="L1674" i="7"/>
  <c r="M1674" i="7" s="1" a="1"/>
  <c r="M1674" i="7" s="1"/>
  <c r="J1674" i="7"/>
  <c r="K1674" i="7" s="1" a="1"/>
  <c r="K1674" i="7" s="1"/>
  <c r="H1674" i="7"/>
  <c r="I1674" i="7" s="1" a="1"/>
  <c r="I1674" i="7" s="1"/>
  <c r="F1674" i="7"/>
  <c r="G1674" i="7" s="1" a="1"/>
  <c r="G1674" i="7" s="1"/>
  <c r="D1674" i="7"/>
  <c r="E1674" i="7" s="1" a="1"/>
  <c r="E1674" i="7" s="1"/>
  <c r="B1674" i="7"/>
  <c r="C1674" i="7" s="1" a="1"/>
  <c r="C1674" i="7" s="1"/>
  <c r="N1673" i="7"/>
  <c r="O1673" i="7" s="1" a="1"/>
  <c r="O1673" i="7" s="1"/>
  <c r="L1673" i="7"/>
  <c r="M1673" i="7" s="1" a="1"/>
  <c r="M1673" i="7" s="1"/>
  <c r="J1673" i="7"/>
  <c r="K1673" i="7" s="1" a="1"/>
  <c r="K1673" i="7" s="1"/>
  <c r="H1673" i="7"/>
  <c r="I1673" i="7" s="1" a="1"/>
  <c r="I1673" i="7" s="1"/>
  <c r="F1673" i="7"/>
  <c r="G1673" i="7" s="1" a="1"/>
  <c r="G1673" i="7" s="1"/>
  <c r="D1673" i="7"/>
  <c r="E1673" i="7" s="1" a="1"/>
  <c r="E1673" i="7" s="1"/>
  <c r="B1673" i="7"/>
  <c r="C1673" i="7" s="1" a="1"/>
  <c r="C1673" i="7" s="1"/>
  <c r="N1672" i="7"/>
  <c r="O1672" i="7" s="1" a="1"/>
  <c r="O1672" i="7" s="1"/>
  <c r="L1672" i="7"/>
  <c r="M1672" i="7" s="1" a="1"/>
  <c r="M1672" i="7" s="1"/>
  <c r="J1672" i="7"/>
  <c r="K1672" i="7" s="1" a="1"/>
  <c r="K1672" i="7" s="1"/>
  <c r="H1672" i="7"/>
  <c r="I1672" i="7" s="1" a="1"/>
  <c r="I1672" i="7" s="1"/>
  <c r="F1672" i="7"/>
  <c r="G1672" i="7" s="1" a="1"/>
  <c r="G1672" i="7" s="1"/>
  <c r="D1672" i="7"/>
  <c r="E1672" i="7" s="1" a="1"/>
  <c r="E1672" i="7" s="1"/>
  <c r="B1672" i="7"/>
  <c r="C1672" i="7" s="1" a="1"/>
  <c r="C1672" i="7" s="1"/>
  <c r="N1671" i="7"/>
  <c r="O1671" i="7" s="1" a="1"/>
  <c r="O1671" i="7" s="1"/>
  <c r="L1671" i="7"/>
  <c r="M1671" i="7" s="1" a="1"/>
  <c r="M1671" i="7" s="1"/>
  <c r="J1671" i="7"/>
  <c r="K1671" i="7" s="1" a="1"/>
  <c r="K1671" i="7" s="1"/>
  <c r="H1671" i="7"/>
  <c r="I1671" i="7" s="1" a="1"/>
  <c r="I1671" i="7" s="1"/>
  <c r="F1671" i="7"/>
  <c r="G1671" i="7" s="1" a="1"/>
  <c r="G1671" i="7" s="1"/>
  <c r="D1671" i="7"/>
  <c r="E1671" i="7" s="1" a="1"/>
  <c r="E1671" i="7" s="1"/>
  <c r="B1671" i="7"/>
  <c r="C1671" i="7" s="1" a="1"/>
  <c r="C1671" i="7" s="1"/>
  <c r="N1670" i="7"/>
  <c r="O1670" i="7" s="1" a="1"/>
  <c r="O1670" i="7" s="1"/>
  <c r="L1670" i="7"/>
  <c r="M1670" i="7" s="1" a="1"/>
  <c r="M1670" i="7" s="1"/>
  <c r="J1670" i="7"/>
  <c r="K1670" i="7" s="1" a="1"/>
  <c r="K1670" i="7" s="1"/>
  <c r="H1670" i="7"/>
  <c r="I1670" i="7" s="1" a="1"/>
  <c r="I1670" i="7" s="1"/>
  <c r="F1670" i="7"/>
  <c r="G1670" i="7" s="1" a="1"/>
  <c r="G1670" i="7" s="1"/>
  <c r="D1670" i="7"/>
  <c r="E1670" i="7" s="1" a="1"/>
  <c r="E1670" i="7" s="1"/>
  <c r="B1670" i="7"/>
  <c r="C1670" i="7" s="1" a="1"/>
  <c r="C1670" i="7" s="1"/>
  <c r="N1669" i="7"/>
  <c r="O1669" i="7" s="1" a="1"/>
  <c r="O1669" i="7" s="1"/>
  <c r="L1669" i="7"/>
  <c r="M1669" i="7" s="1" a="1"/>
  <c r="M1669" i="7" s="1"/>
  <c r="J1669" i="7"/>
  <c r="K1669" i="7" s="1" a="1"/>
  <c r="K1669" i="7" s="1"/>
  <c r="H1669" i="7"/>
  <c r="I1669" i="7" s="1" a="1"/>
  <c r="I1669" i="7" s="1"/>
  <c r="F1669" i="7"/>
  <c r="G1669" i="7" s="1" a="1"/>
  <c r="G1669" i="7" s="1"/>
  <c r="D1669" i="7"/>
  <c r="E1669" i="7" s="1" a="1"/>
  <c r="E1669" i="7" s="1"/>
  <c r="B1669" i="7"/>
  <c r="C1669" i="7" s="1" a="1"/>
  <c r="C1669" i="7" s="1"/>
  <c r="N1668" i="7"/>
  <c r="O1668" i="7" s="1" a="1"/>
  <c r="O1668" i="7" s="1"/>
  <c r="L1668" i="7"/>
  <c r="M1668" i="7" s="1" a="1"/>
  <c r="M1668" i="7" s="1"/>
  <c r="J1668" i="7"/>
  <c r="K1668" i="7" s="1" a="1"/>
  <c r="K1668" i="7" s="1"/>
  <c r="H1668" i="7"/>
  <c r="I1668" i="7" s="1" a="1"/>
  <c r="I1668" i="7" s="1"/>
  <c r="F1668" i="7"/>
  <c r="G1668" i="7" s="1" a="1"/>
  <c r="G1668" i="7" s="1"/>
  <c r="D1668" i="7"/>
  <c r="E1668" i="7" s="1" a="1"/>
  <c r="E1668" i="7" s="1"/>
  <c r="B1668" i="7"/>
  <c r="C1668" i="7" s="1" a="1"/>
  <c r="C1668" i="7" s="1"/>
  <c r="N1667" i="7"/>
  <c r="O1667" i="7" s="1" a="1"/>
  <c r="O1667" i="7" s="1"/>
  <c r="L1667" i="7"/>
  <c r="M1667" i="7" s="1" a="1"/>
  <c r="M1667" i="7" s="1"/>
  <c r="J1667" i="7"/>
  <c r="K1667" i="7" s="1" a="1"/>
  <c r="K1667" i="7" s="1"/>
  <c r="H1667" i="7"/>
  <c r="I1667" i="7" s="1" a="1"/>
  <c r="I1667" i="7" s="1"/>
  <c r="F1667" i="7"/>
  <c r="G1667" i="7" s="1" a="1"/>
  <c r="G1667" i="7" s="1"/>
  <c r="D1667" i="7"/>
  <c r="E1667" i="7" s="1" a="1"/>
  <c r="E1667" i="7" s="1"/>
  <c r="B1667" i="7"/>
  <c r="C1667" i="7" s="1" a="1"/>
  <c r="C1667" i="7" s="1"/>
  <c r="N1666" i="7"/>
  <c r="O1666" i="7" s="1" a="1"/>
  <c r="O1666" i="7" s="1"/>
  <c r="L1666" i="7"/>
  <c r="M1666" i="7" s="1" a="1"/>
  <c r="M1666" i="7" s="1"/>
  <c r="J1666" i="7"/>
  <c r="K1666" i="7" s="1" a="1"/>
  <c r="K1666" i="7" s="1"/>
  <c r="H1666" i="7"/>
  <c r="I1666" i="7" s="1" a="1"/>
  <c r="I1666" i="7" s="1"/>
  <c r="F1666" i="7"/>
  <c r="G1666" i="7" s="1" a="1"/>
  <c r="G1666" i="7" s="1"/>
  <c r="D1666" i="7"/>
  <c r="E1666" i="7" s="1" a="1"/>
  <c r="E1666" i="7" s="1"/>
  <c r="B1666" i="7"/>
  <c r="C1666" i="7" s="1" a="1"/>
  <c r="C1666" i="7" s="1"/>
  <c r="N1665" i="7"/>
  <c r="O1665" i="7" s="1" a="1"/>
  <c r="O1665" i="7" s="1"/>
  <c r="L1665" i="7"/>
  <c r="M1665" i="7" s="1" a="1"/>
  <c r="M1665" i="7" s="1"/>
  <c r="J1665" i="7"/>
  <c r="K1665" i="7" s="1" a="1"/>
  <c r="K1665" i="7" s="1"/>
  <c r="H1665" i="7"/>
  <c r="I1665" i="7" s="1" a="1"/>
  <c r="I1665" i="7" s="1"/>
  <c r="F1665" i="7"/>
  <c r="G1665" i="7" s="1" a="1"/>
  <c r="G1665" i="7" s="1"/>
  <c r="D1665" i="7"/>
  <c r="E1665" i="7" s="1" a="1"/>
  <c r="E1665" i="7" s="1"/>
  <c r="B1665" i="7"/>
  <c r="C1665" i="7" s="1" a="1"/>
  <c r="C1665" i="7" s="1"/>
  <c r="N1664" i="7"/>
  <c r="O1664" i="7" s="1" a="1"/>
  <c r="O1664" i="7" s="1"/>
  <c r="L1664" i="7"/>
  <c r="M1664" i="7" s="1" a="1"/>
  <c r="M1664" i="7" s="1"/>
  <c r="J1664" i="7"/>
  <c r="K1664" i="7" s="1" a="1"/>
  <c r="K1664" i="7" s="1"/>
  <c r="H1664" i="7"/>
  <c r="I1664" i="7" s="1" a="1"/>
  <c r="I1664" i="7" s="1"/>
  <c r="F1664" i="7"/>
  <c r="G1664" i="7" s="1" a="1"/>
  <c r="G1664" i="7" s="1"/>
  <c r="D1664" i="7"/>
  <c r="E1664" i="7" s="1" a="1"/>
  <c r="E1664" i="7" s="1"/>
  <c r="B1664" i="7"/>
  <c r="C1664" i="7" s="1" a="1"/>
  <c r="C1664" i="7" s="1"/>
  <c r="N1663" i="7"/>
  <c r="O1663" i="7" s="1" a="1"/>
  <c r="O1663" i="7" s="1"/>
  <c r="L1663" i="7"/>
  <c r="M1663" i="7" s="1" a="1"/>
  <c r="M1663" i="7" s="1"/>
  <c r="J1663" i="7"/>
  <c r="K1663" i="7" s="1" a="1"/>
  <c r="K1663" i="7" s="1"/>
  <c r="H1663" i="7"/>
  <c r="I1663" i="7" s="1" a="1"/>
  <c r="I1663" i="7" s="1"/>
  <c r="F1663" i="7"/>
  <c r="G1663" i="7" s="1" a="1"/>
  <c r="G1663" i="7" s="1"/>
  <c r="D1663" i="7"/>
  <c r="E1663" i="7" s="1" a="1"/>
  <c r="E1663" i="7" s="1"/>
  <c r="B1663" i="7"/>
  <c r="C1663" i="7" s="1" a="1"/>
  <c r="C1663" i="7" s="1"/>
  <c r="N1662" i="7"/>
  <c r="O1662" i="7" s="1" a="1"/>
  <c r="O1662" i="7" s="1"/>
  <c r="L1662" i="7"/>
  <c r="M1662" i="7" s="1" a="1"/>
  <c r="M1662" i="7" s="1"/>
  <c r="J1662" i="7"/>
  <c r="K1662" i="7" s="1" a="1"/>
  <c r="K1662" i="7" s="1"/>
  <c r="H1662" i="7"/>
  <c r="I1662" i="7" s="1" a="1"/>
  <c r="I1662" i="7" s="1"/>
  <c r="F1662" i="7"/>
  <c r="G1662" i="7" s="1" a="1"/>
  <c r="G1662" i="7" s="1"/>
  <c r="D1662" i="7"/>
  <c r="E1662" i="7" s="1" a="1"/>
  <c r="E1662" i="7" s="1"/>
  <c r="B1662" i="7"/>
  <c r="C1662" i="7" s="1" a="1"/>
  <c r="C1662" i="7" s="1"/>
  <c r="N1661" i="7"/>
  <c r="O1661" i="7" s="1" a="1"/>
  <c r="O1661" i="7" s="1"/>
  <c r="L1661" i="7"/>
  <c r="M1661" i="7" s="1" a="1"/>
  <c r="M1661" i="7" s="1"/>
  <c r="J1661" i="7"/>
  <c r="K1661" i="7" s="1" a="1"/>
  <c r="K1661" i="7" s="1"/>
  <c r="H1661" i="7"/>
  <c r="I1661" i="7" s="1" a="1"/>
  <c r="I1661" i="7" s="1"/>
  <c r="F1661" i="7"/>
  <c r="G1661" i="7" s="1" a="1"/>
  <c r="G1661" i="7" s="1"/>
  <c r="D1661" i="7"/>
  <c r="E1661" i="7" s="1" a="1"/>
  <c r="E1661" i="7" s="1"/>
  <c r="B1661" i="7"/>
  <c r="C1661" i="7" s="1" a="1"/>
  <c r="C1661" i="7" s="1"/>
  <c r="N1660" i="7"/>
  <c r="O1660" i="7" s="1" a="1"/>
  <c r="O1660" i="7" s="1"/>
  <c r="L1660" i="7"/>
  <c r="M1660" i="7" s="1" a="1"/>
  <c r="M1660" i="7" s="1"/>
  <c r="J1660" i="7"/>
  <c r="K1660" i="7" s="1" a="1"/>
  <c r="K1660" i="7" s="1"/>
  <c r="H1660" i="7"/>
  <c r="I1660" i="7" s="1" a="1"/>
  <c r="I1660" i="7" s="1"/>
  <c r="F1660" i="7"/>
  <c r="G1660" i="7" s="1" a="1"/>
  <c r="G1660" i="7" s="1"/>
  <c r="D1660" i="7"/>
  <c r="E1660" i="7" s="1" a="1"/>
  <c r="E1660" i="7" s="1"/>
  <c r="B1660" i="7"/>
  <c r="C1660" i="7" s="1" a="1"/>
  <c r="C1660" i="7" s="1"/>
  <c r="N1659" i="7"/>
  <c r="O1659" i="7" s="1" a="1"/>
  <c r="O1659" i="7" s="1"/>
  <c r="L1659" i="7"/>
  <c r="M1659" i="7" s="1" a="1"/>
  <c r="M1659" i="7" s="1"/>
  <c r="J1659" i="7"/>
  <c r="K1659" i="7" s="1" a="1"/>
  <c r="K1659" i="7" s="1"/>
  <c r="H1659" i="7"/>
  <c r="I1659" i="7" s="1" a="1"/>
  <c r="I1659" i="7" s="1"/>
  <c r="F1659" i="7"/>
  <c r="G1659" i="7" s="1" a="1"/>
  <c r="G1659" i="7" s="1"/>
  <c r="D1659" i="7"/>
  <c r="E1659" i="7" s="1" a="1"/>
  <c r="E1659" i="7" s="1"/>
  <c r="B1659" i="7"/>
  <c r="C1659" i="7" s="1" a="1"/>
  <c r="C1659" i="7" s="1"/>
  <c r="N1658" i="7"/>
  <c r="O1658" i="7" s="1" a="1"/>
  <c r="O1658" i="7" s="1"/>
  <c r="L1658" i="7"/>
  <c r="M1658" i="7" s="1" a="1"/>
  <c r="M1658" i="7" s="1"/>
  <c r="J1658" i="7"/>
  <c r="K1658" i="7" s="1" a="1"/>
  <c r="K1658" i="7" s="1"/>
  <c r="H1658" i="7"/>
  <c r="I1658" i="7" s="1" a="1"/>
  <c r="I1658" i="7" s="1"/>
  <c r="F1658" i="7"/>
  <c r="G1658" i="7" s="1" a="1"/>
  <c r="G1658" i="7" s="1"/>
  <c r="D1658" i="7"/>
  <c r="E1658" i="7" s="1" a="1"/>
  <c r="E1658" i="7" s="1"/>
  <c r="B1658" i="7"/>
  <c r="C1658" i="7" s="1" a="1"/>
  <c r="C1658" i="7" s="1"/>
  <c r="N1657" i="7"/>
  <c r="O1657" i="7" s="1" a="1"/>
  <c r="O1657" i="7" s="1"/>
  <c r="L1657" i="7"/>
  <c r="M1657" i="7" s="1" a="1"/>
  <c r="M1657" i="7" s="1"/>
  <c r="J1657" i="7"/>
  <c r="K1657" i="7" s="1" a="1"/>
  <c r="K1657" i="7" s="1"/>
  <c r="H1657" i="7"/>
  <c r="I1657" i="7" s="1" a="1"/>
  <c r="I1657" i="7" s="1"/>
  <c r="F1657" i="7"/>
  <c r="G1657" i="7" s="1" a="1"/>
  <c r="G1657" i="7" s="1"/>
  <c r="D1657" i="7"/>
  <c r="E1657" i="7" s="1" a="1"/>
  <c r="E1657" i="7" s="1"/>
  <c r="B1657" i="7"/>
  <c r="C1657" i="7" s="1" a="1"/>
  <c r="C1657" i="7" s="1"/>
  <c r="N1656" i="7"/>
  <c r="O1656" i="7" s="1" a="1"/>
  <c r="O1656" i="7" s="1"/>
  <c r="L1656" i="7"/>
  <c r="M1656" i="7" s="1" a="1"/>
  <c r="M1656" i="7" s="1"/>
  <c r="J1656" i="7"/>
  <c r="K1656" i="7" s="1" a="1"/>
  <c r="K1656" i="7" s="1"/>
  <c r="H1656" i="7"/>
  <c r="I1656" i="7" s="1" a="1"/>
  <c r="I1656" i="7" s="1"/>
  <c r="F1656" i="7"/>
  <c r="G1656" i="7" s="1" a="1"/>
  <c r="G1656" i="7" s="1"/>
  <c r="D1656" i="7"/>
  <c r="E1656" i="7" s="1" a="1"/>
  <c r="E1656" i="7" s="1"/>
  <c r="B1656" i="7"/>
  <c r="C1656" i="7" s="1" a="1"/>
  <c r="C1656" i="7" s="1"/>
  <c r="N1655" i="7"/>
  <c r="O1655" i="7" s="1" a="1"/>
  <c r="O1655" i="7" s="1"/>
  <c r="L1655" i="7"/>
  <c r="M1655" i="7" s="1" a="1"/>
  <c r="M1655" i="7" s="1"/>
  <c r="J1655" i="7"/>
  <c r="K1655" i="7" s="1" a="1"/>
  <c r="K1655" i="7" s="1"/>
  <c r="H1655" i="7"/>
  <c r="I1655" i="7" s="1" a="1"/>
  <c r="I1655" i="7" s="1"/>
  <c r="F1655" i="7"/>
  <c r="G1655" i="7" s="1" a="1"/>
  <c r="G1655" i="7" s="1"/>
  <c r="D1655" i="7"/>
  <c r="E1655" i="7" s="1" a="1"/>
  <c r="E1655" i="7" s="1"/>
  <c r="B1655" i="7"/>
  <c r="C1655" i="7" s="1" a="1"/>
  <c r="C1655" i="7" s="1"/>
  <c r="N1654" i="7"/>
  <c r="O1654" i="7" s="1" a="1"/>
  <c r="O1654" i="7" s="1"/>
  <c r="L1654" i="7"/>
  <c r="M1654" i="7" s="1" a="1"/>
  <c r="M1654" i="7" s="1"/>
  <c r="J1654" i="7"/>
  <c r="K1654" i="7" s="1" a="1"/>
  <c r="K1654" i="7" s="1"/>
  <c r="H1654" i="7"/>
  <c r="I1654" i="7" s="1" a="1"/>
  <c r="I1654" i="7" s="1"/>
  <c r="F1654" i="7"/>
  <c r="G1654" i="7" s="1" a="1"/>
  <c r="G1654" i="7" s="1"/>
  <c r="D1654" i="7"/>
  <c r="E1654" i="7" s="1" a="1"/>
  <c r="E1654" i="7" s="1"/>
  <c r="B1654" i="7"/>
  <c r="C1654" i="7" s="1" a="1"/>
  <c r="C1654" i="7" s="1"/>
  <c r="N1653" i="7"/>
  <c r="O1653" i="7" s="1" a="1"/>
  <c r="O1653" i="7" s="1"/>
  <c r="L1653" i="7"/>
  <c r="M1653" i="7" s="1" a="1"/>
  <c r="M1653" i="7" s="1"/>
  <c r="J1653" i="7"/>
  <c r="K1653" i="7" s="1" a="1"/>
  <c r="K1653" i="7" s="1"/>
  <c r="H1653" i="7"/>
  <c r="I1653" i="7" s="1" a="1"/>
  <c r="I1653" i="7" s="1"/>
  <c r="F1653" i="7"/>
  <c r="G1653" i="7" s="1" a="1"/>
  <c r="G1653" i="7" s="1"/>
  <c r="D1653" i="7"/>
  <c r="E1653" i="7" s="1" a="1"/>
  <c r="E1653" i="7" s="1"/>
  <c r="B1653" i="7"/>
  <c r="C1653" i="7" s="1" a="1"/>
  <c r="C1653" i="7" s="1"/>
  <c r="N1652" i="7"/>
  <c r="O1652" i="7" s="1" a="1"/>
  <c r="O1652" i="7" s="1"/>
  <c r="L1652" i="7"/>
  <c r="M1652" i="7" s="1" a="1"/>
  <c r="M1652" i="7" s="1"/>
  <c r="J1652" i="7"/>
  <c r="K1652" i="7" s="1" a="1"/>
  <c r="K1652" i="7" s="1"/>
  <c r="H1652" i="7"/>
  <c r="I1652" i="7" s="1" a="1"/>
  <c r="I1652" i="7" s="1"/>
  <c r="F1652" i="7"/>
  <c r="G1652" i="7" s="1" a="1"/>
  <c r="G1652" i="7" s="1"/>
  <c r="D1652" i="7"/>
  <c r="E1652" i="7" s="1" a="1"/>
  <c r="E1652" i="7" s="1"/>
  <c r="B1652" i="7"/>
  <c r="C1652" i="7" s="1" a="1"/>
  <c r="C1652" i="7" s="1"/>
  <c r="N1651" i="7"/>
  <c r="O1651" i="7" s="1" a="1"/>
  <c r="O1651" i="7" s="1"/>
  <c r="L1651" i="7"/>
  <c r="M1651" i="7" s="1" a="1"/>
  <c r="M1651" i="7" s="1"/>
  <c r="J1651" i="7"/>
  <c r="K1651" i="7" s="1" a="1"/>
  <c r="K1651" i="7" s="1"/>
  <c r="H1651" i="7"/>
  <c r="I1651" i="7" s="1" a="1"/>
  <c r="I1651" i="7" s="1"/>
  <c r="F1651" i="7"/>
  <c r="G1651" i="7" s="1" a="1"/>
  <c r="G1651" i="7" s="1"/>
  <c r="D1651" i="7"/>
  <c r="E1651" i="7" s="1" a="1"/>
  <c r="E1651" i="7" s="1"/>
  <c r="B1651" i="7"/>
  <c r="C1651" i="7" s="1" a="1"/>
  <c r="C1651" i="7" s="1"/>
  <c r="N1650" i="7"/>
  <c r="O1650" i="7" s="1" a="1"/>
  <c r="O1650" i="7" s="1"/>
  <c r="L1650" i="7"/>
  <c r="M1650" i="7" s="1" a="1"/>
  <c r="M1650" i="7" s="1"/>
  <c r="J1650" i="7"/>
  <c r="K1650" i="7" s="1" a="1"/>
  <c r="K1650" i="7" s="1"/>
  <c r="H1650" i="7"/>
  <c r="I1650" i="7" s="1" a="1"/>
  <c r="I1650" i="7" s="1"/>
  <c r="F1650" i="7"/>
  <c r="G1650" i="7" s="1" a="1"/>
  <c r="G1650" i="7" s="1"/>
  <c r="D1650" i="7"/>
  <c r="E1650" i="7" s="1" a="1"/>
  <c r="E1650" i="7" s="1"/>
  <c r="B1650" i="7"/>
  <c r="C1650" i="7" s="1" a="1"/>
  <c r="C1650" i="7" s="1"/>
  <c r="N1649" i="7"/>
  <c r="O1649" i="7" s="1" a="1"/>
  <c r="O1649" i="7" s="1"/>
  <c r="L1649" i="7"/>
  <c r="M1649" i="7" s="1" a="1"/>
  <c r="M1649" i="7" s="1"/>
  <c r="J1649" i="7"/>
  <c r="K1649" i="7" s="1" a="1"/>
  <c r="K1649" i="7" s="1"/>
  <c r="H1649" i="7"/>
  <c r="I1649" i="7" s="1" a="1"/>
  <c r="I1649" i="7" s="1"/>
  <c r="F1649" i="7"/>
  <c r="G1649" i="7" s="1" a="1"/>
  <c r="G1649" i="7" s="1"/>
  <c r="D1649" i="7"/>
  <c r="E1649" i="7" s="1" a="1"/>
  <c r="E1649" i="7" s="1"/>
  <c r="B1649" i="7"/>
  <c r="C1649" i="7" s="1" a="1"/>
  <c r="C1649" i="7" s="1"/>
  <c r="N1648" i="7"/>
  <c r="O1648" i="7" s="1" a="1"/>
  <c r="O1648" i="7" s="1"/>
  <c r="L1648" i="7"/>
  <c r="M1648" i="7" s="1" a="1"/>
  <c r="M1648" i="7" s="1"/>
  <c r="J1648" i="7"/>
  <c r="K1648" i="7" s="1" a="1"/>
  <c r="K1648" i="7" s="1"/>
  <c r="H1648" i="7"/>
  <c r="I1648" i="7" s="1" a="1"/>
  <c r="I1648" i="7" s="1"/>
  <c r="F1648" i="7"/>
  <c r="G1648" i="7" s="1" a="1"/>
  <c r="G1648" i="7" s="1"/>
  <c r="D1648" i="7"/>
  <c r="E1648" i="7" s="1" a="1"/>
  <c r="E1648" i="7" s="1"/>
  <c r="B1648" i="7"/>
  <c r="C1648" i="7" s="1" a="1"/>
  <c r="C1648" i="7" s="1"/>
  <c r="N1647" i="7"/>
  <c r="O1647" i="7" s="1" a="1"/>
  <c r="O1647" i="7" s="1"/>
  <c r="L1647" i="7"/>
  <c r="M1647" i="7" s="1" a="1"/>
  <c r="M1647" i="7" s="1"/>
  <c r="J1647" i="7"/>
  <c r="K1647" i="7" s="1" a="1"/>
  <c r="K1647" i="7" s="1"/>
  <c r="H1647" i="7"/>
  <c r="I1647" i="7" s="1" a="1"/>
  <c r="I1647" i="7" s="1"/>
  <c r="F1647" i="7"/>
  <c r="G1647" i="7" s="1" a="1"/>
  <c r="G1647" i="7" s="1"/>
  <c r="D1647" i="7"/>
  <c r="E1647" i="7" s="1" a="1"/>
  <c r="E1647" i="7" s="1"/>
  <c r="B1647" i="7"/>
  <c r="C1647" i="7" s="1" a="1"/>
  <c r="C1647" i="7" s="1"/>
  <c r="N1646" i="7"/>
  <c r="O1646" i="7" s="1" a="1"/>
  <c r="O1646" i="7" s="1"/>
  <c r="L1646" i="7"/>
  <c r="M1646" i="7" s="1" a="1"/>
  <c r="M1646" i="7" s="1"/>
  <c r="J1646" i="7"/>
  <c r="K1646" i="7" s="1" a="1"/>
  <c r="K1646" i="7" s="1"/>
  <c r="H1646" i="7"/>
  <c r="I1646" i="7" s="1" a="1"/>
  <c r="I1646" i="7" s="1"/>
  <c r="F1646" i="7"/>
  <c r="G1646" i="7" s="1" a="1"/>
  <c r="G1646" i="7" s="1"/>
  <c r="D1646" i="7"/>
  <c r="E1646" i="7" s="1" a="1"/>
  <c r="E1646" i="7" s="1"/>
  <c r="B1646" i="7"/>
  <c r="C1646" i="7" s="1" a="1"/>
  <c r="C1646" i="7" s="1"/>
  <c r="N1645" i="7"/>
  <c r="O1645" i="7" s="1" a="1"/>
  <c r="O1645" i="7" s="1"/>
  <c r="L1645" i="7"/>
  <c r="M1645" i="7" s="1" a="1"/>
  <c r="M1645" i="7" s="1"/>
  <c r="J1645" i="7"/>
  <c r="K1645" i="7" s="1" a="1"/>
  <c r="K1645" i="7" s="1"/>
  <c r="H1645" i="7"/>
  <c r="I1645" i="7" s="1" a="1"/>
  <c r="I1645" i="7" s="1"/>
  <c r="F1645" i="7"/>
  <c r="G1645" i="7" s="1" a="1"/>
  <c r="G1645" i="7" s="1"/>
  <c r="D1645" i="7"/>
  <c r="E1645" i="7" s="1" a="1"/>
  <c r="E1645" i="7" s="1"/>
  <c r="B1645" i="7"/>
  <c r="C1645" i="7" s="1" a="1"/>
  <c r="C1645" i="7" s="1"/>
  <c r="N1644" i="7"/>
  <c r="O1644" i="7" s="1" a="1"/>
  <c r="O1644" i="7" s="1"/>
  <c r="L1644" i="7"/>
  <c r="M1644" i="7" s="1" a="1"/>
  <c r="M1644" i="7" s="1"/>
  <c r="J1644" i="7"/>
  <c r="K1644" i="7" s="1" a="1"/>
  <c r="K1644" i="7" s="1"/>
  <c r="H1644" i="7"/>
  <c r="I1644" i="7" s="1" a="1"/>
  <c r="I1644" i="7" s="1"/>
  <c r="F1644" i="7"/>
  <c r="G1644" i="7" s="1" a="1"/>
  <c r="G1644" i="7" s="1"/>
  <c r="D1644" i="7"/>
  <c r="E1644" i="7" s="1" a="1"/>
  <c r="E1644" i="7" s="1"/>
  <c r="B1644" i="7"/>
  <c r="C1644" i="7" s="1" a="1"/>
  <c r="C1644" i="7" s="1"/>
  <c r="N1643" i="7"/>
  <c r="O1643" i="7" s="1" a="1"/>
  <c r="O1643" i="7" s="1"/>
  <c r="L1643" i="7"/>
  <c r="M1643" i="7" s="1" a="1"/>
  <c r="M1643" i="7" s="1"/>
  <c r="J1643" i="7"/>
  <c r="K1643" i="7" s="1" a="1"/>
  <c r="K1643" i="7" s="1"/>
  <c r="H1643" i="7"/>
  <c r="I1643" i="7" s="1" a="1"/>
  <c r="I1643" i="7" s="1"/>
  <c r="F1643" i="7"/>
  <c r="G1643" i="7" s="1" a="1"/>
  <c r="G1643" i="7" s="1"/>
  <c r="D1643" i="7"/>
  <c r="E1643" i="7" s="1" a="1"/>
  <c r="E1643" i="7" s="1"/>
  <c r="B1643" i="7"/>
  <c r="C1643" i="7" s="1" a="1"/>
  <c r="C1643" i="7" s="1"/>
  <c r="N1642" i="7"/>
  <c r="O1642" i="7" s="1" a="1"/>
  <c r="O1642" i="7" s="1"/>
  <c r="L1642" i="7"/>
  <c r="M1642" i="7" s="1" a="1"/>
  <c r="M1642" i="7" s="1"/>
  <c r="J1642" i="7"/>
  <c r="K1642" i="7" s="1" a="1"/>
  <c r="K1642" i="7" s="1"/>
  <c r="H1642" i="7"/>
  <c r="I1642" i="7" s="1" a="1"/>
  <c r="I1642" i="7" s="1"/>
  <c r="F1642" i="7"/>
  <c r="G1642" i="7" s="1" a="1"/>
  <c r="G1642" i="7" s="1"/>
  <c r="D1642" i="7"/>
  <c r="E1642" i="7" s="1" a="1"/>
  <c r="E1642" i="7" s="1"/>
  <c r="B1642" i="7"/>
  <c r="C1642" i="7" s="1" a="1"/>
  <c r="C1642" i="7" s="1"/>
  <c r="N1641" i="7"/>
  <c r="O1641" i="7" s="1" a="1"/>
  <c r="O1641" i="7" s="1"/>
  <c r="L1641" i="7"/>
  <c r="M1641" i="7" s="1" a="1"/>
  <c r="M1641" i="7" s="1"/>
  <c r="J1641" i="7"/>
  <c r="K1641" i="7" s="1" a="1"/>
  <c r="K1641" i="7" s="1"/>
  <c r="H1641" i="7"/>
  <c r="I1641" i="7" s="1" a="1"/>
  <c r="I1641" i="7" s="1"/>
  <c r="F1641" i="7"/>
  <c r="G1641" i="7" s="1" a="1"/>
  <c r="G1641" i="7" s="1"/>
  <c r="D1641" i="7"/>
  <c r="E1641" i="7" s="1" a="1"/>
  <c r="E1641" i="7" s="1"/>
  <c r="B1641" i="7"/>
  <c r="C1641" i="7" s="1" a="1"/>
  <c r="C1641" i="7" s="1"/>
  <c r="N1640" i="7"/>
  <c r="O1640" i="7" s="1" a="1"/>
  <c r="O1640" i="7" s="1"/>
  <c r="L1640" i="7"/>
  <c r="M1640" i="7" s="1" a="1"/>
  <c r="M1640" i="7" s="1"/>
  <c r="J1640" i="7"/>
  <c r="K1640" i="7" s="1" a="1"/>
  <c r="K1640" i="7" s="1"/>
  <c r="H1640" i="7"/>
  <c r="I1640" i="7" s="1" a="1"/>
  <c r="I1640" i="7" s="1"/>
  <c r="F1640" i="7"/>
  <c r="G1640" i="7" s="1" a="1"/>
  <c r="G1640" i="7" s="1"/>
  <c r="D1640" i="7"/>
  <c r="E1640" i="7" s="1" a="1"/>
  <c r="E1640" i="7" s="1"/>
  <c r="B1640" i="7"/>
  <c r="C1640" i="7" s="1" a="1"/>
  <c r="C1640" i="7" s="1"/>
  <c r="N1639" i="7"/>
  <c r="O1639" i="7" s="1" a="1"/>
  <c r="O1639" i="7" s="1"/>
  <c r="L1639" i="7"/>
  <c r="M1639" i="7" s="1" a="1"/>
  <c r="M1639" i="7" s="1"/>
  <c r="J1639" i="7"/>
  <c r="K1639" i="7" s="1" a="1"/>
  <c r="K1639" i="7" s="1"/>
  <c r="H1639" i="7"/>
  <c r="I1639" i="7" s="1" a="1"/>
  <c r="I1639" i="7" s="1"/>
  <c r="F1639" i="7"/>
  <c r="G1639" i="7" s="1" a="1"/>
  <c r="G1639" i="7" s="1"/>
  <c r="D1639" i="7"/>
  <c r="E1639" i="7" s="1" a="1"/>
  <c r="E1639" i="7" s="1"/>
  <c r="B1639" i="7"/>
  <c r="C1639" i="7" s="1" a="1"/>
  <c r="C1639" i="7" s="1"/>
  <c r="N1638" i="7"/>
  <c r="O1638" i="7" s="1" a="1"/>
  <c r="O1638" i="7" s="1"/>
  <c r="L1638" i="7"/>
  <c r="M1638" i="7" s="1" a="1"/>
  <c r="M1638" i="7" s="1"/>
  <c r="J1638" i="7"/>
  <c r="K1638" i="7" s="1" a="1"/>
  <c r="K1638" i="7" s="1"/>
  <c r="H1638" i="7"/>
  <c r="I1638" i="7" s="1" a="1"/>
  <c r="I1638" i="7" s="1"/>
  <c r="F1638" i="7"/>
  <c r="G1638" i="7" s="1" a="1"/>
  <c r="G1638" i="7" s="1"/>
  <c r="D1638" i="7"/>
  <c r="E1638" i="7" s="1" a="1"/>
  <c r="E1638" i="7" s="1"/>
  <c r="B1638" i="7"/>
  <c r="C1638" i="7" s="1" a="1"/>
  <c r="C1638" i="7" s="1"/>
  <c r="N1637" i="7"/>
  <c r="O1637" i="7" s="1" a="1"/>
  <c r="O1637" i="7" s="1"/>
  <c r="L1637" i="7"/>
  <c r="M1637" i="7" s="1" a="1"/>
  <c r="M1637" i="7" s="1"/>
  <c r="J1637" i="7"/>
  <c r="K1637" i="7" s="1" a="1"/>
  <c r="K1637" i="7" s="1"/>
  <c r="H1637" i="7"/>
  <c r="I1637" i="7" s="1" a="1"/>
  <c r="I1637" i="7" s="1"/>
  <c r="F1637" i="7"/>
  <c r="G1637" i="7" s="1" a="1"/>
  <c r="G1637" i="7" s="1"/>
  <c r="D1637" i="7"/>
  <c r="E1637" i="7" s="1" a="1"/>
  <c r="E1637" i="7" s="1"/>
  <c r="B1637" i="7"/>
  <c r="C1637" i="7" s="1" a="1"/>
  <c r="C1637" i="7" s="1"/>
  <c r="N1636" i="7"/>
  <c r="O1636" i="7" s="1" a="1"/>
  <c r="O1636" i="7" s="1"/>
  <c r="L1636" i="7"/>
  <c r="M1636" i="7" s="1" a="1"/>
  <c r="M1636" i="7" s="1"/>
  <c r="J1636" i="7"/>
  <c r="K1636" i="7" s="1" a="1"/>
  <c r="K1636" i="7" s="1"/>
  <c r="H1636" i="7"/>
  <c r="I1636" i="7" s="1" a="1"/>
  <c r="I1636" i="7" s="1"/>
  <c r="F1636" i="7"/>
  <c r="G1636" i="7" s="1" a="1"/>
  <c r="G1636" i="7" s="1"/>
  <c r="D1636" i="7"/>
  <c r="E1636" i="7" s="1" a="1"/>
  <c r="E1636" i="7" s="1"/>
  <c r="B1636" i="7"/>
  <c r="C1636" i="7" s="1" a="1"/>
  <c r="C1636" i="7" s="1"/>
  <c r="N1635" i="7"/>
  <c r="O1635" i="7" s="1" a="1"/>
  <c r="O1635" i="7" s="1"/>
  <c r="L1635" i="7"/>
  <c r="M1635" i="7" s="1" a="1"/>
  <c r="M1635" i="7" s="1"/>
  <c r="J1635" i="7"/>
  <c r="K1635" i="7" s="1" a="1"/>
  <c r="K1635" i="7" s="1"/>
  <c r="H1635" i="7"/>
  <c r="I1635" i="7" s="1" a="1"/>
  <c r="I1635" i="7" s="1"/>
  <c r="F1635" i="7"/>
  <c r="G1635" i="7" s="1" a="1"/>
  <c r="G1635" i="7" s="1"/>
  <c r="D1635" i="7"/>
  <c r="E1635" i="7" s="1" a="1"/>
  <c r="E1635" i="7" s="1"/>
  <c r="B1635" i="7"/>
  <c r="C1635" i="7" s="1" a="1"/>
  <c r="C1635" i="7" s="1"/>
  <c r="N1634" i="7"/>
  <c r="O1634" i="7" s="1" a="1"/>
  <c r="O1634" i="7" s="1"/>
  <c r="L1634" i="7"/>
  <c r="M1634" i="7" s="1" a="1"/>
  <c r="M1634" i="7" s="1"/>
  <c r="J1634" i="7"/>
  <c r="K1634" i="7" s="1" a="1"/>
  <c r="K1634" i="7" s="1"/>
  <c r="H1634" i="7"/>
  <c r="I1634" i="7" s="1" a="1"/>
  <c r="I1634" i="7" s="1"/>
  <c r="F1634" i="7"/>
  <c r="G1634" i="7" s="1" a="1"/>
  <c r="G1634" i="7" s="1"/>
  <c r="D1634" i="7"/>
  <c r="E1634" i="7" s="1" a="1"/>
  <c r="E1634" i="7" s="1"/>
  <c r="B1634" i="7"/>
  <c r="C1634" i="7" s="1" a="1"/>
  <c r="C1634" i="7" s="1"/>
  <c r="N1633" i="7"/>
  <c r="O1633" i="7" s="1" a="1"/>
  <c r="O1633" i="7" s="1"/>
  <c r="L1633" i="7"/>
  <c r="M1633" i="7" s="1" a="1"/>
  <c r="M1633" i="7" s="1"/>
  <c r="J1633" i="7"/>
  <c r="K1633" i="7" s="1" a="1"/>
  <c r="K1633" i="7" s="1"/>
  <c r="H1633" i="7"/>
  <c r="I1633" i="7" s="1" a="1"/>
  <c r="I1633" i="7" s="1"/>
  <c r="F1633" i="7"/>
  <c r="G1633" i="7" s="1" a="1"/>
  <c r="G1633" i="7" s="1"/>
  <c r="D1633" i="7"/>
  <c r="E1633" i="7" s="1" a="1"/>
  <c r="E1633" i="7" s="1"/>
  <c r="B1633" i="7"/>
  <c r="C1633" i="7" s="1" a="1"/>
  <c r="C1633" i="7" s="1"/>
  <c r="N1632" i="7"/>
  <c r="O1632" i="7" s="1" a="1"/>
  <c r="O1632" i="7" s="1"/>
  <c r="L1632" i="7"/>
  <c r="M1632" i="7" s="1" a="1"/>
  <c r="M1632" i="7" s="1"/>
  <c r="J1632" i="7"/>
  <c r="K1632" i="7" s="1" a="1"/>
  <c r="K1632" i="7" s="1"/>
  <c r="H1632" i="7"/>
  <c r="I1632" i="7" s="1" a="1"/>
  <c r="I1632" i="7" s="1"/>
  <c r="F1632" i="7"/>
  <c r="G1632" i="7" s="1" a="1"/>
  <c r="G1632" i="7" s="1"/>
  <c r="D1632" i="7"/>
  <c r="E1632" i="7" s="1" a="1"/>
  <c r="E1632" i="7" s="1"/>
  <c r="B1632" i="7"/>
  <c r="C1632" i="7" s="1" a="1"/>
  <c r="C1632" i="7" s="1"/>
  <c r="N1631" i="7"/>
  <c r="O1631" i="7" s="1" a="1"/>
  <c r="O1631" i="7" s="1"/>
  <c r="L1631" i="7"/>
  <c r="M1631" i="7" s="1" a="1"/>
  <c r="M1631" i="7" s="1"/>
  <c r="J1631" i="7"/>
  <c r="K1631" i="7" s="1" a="1"/>
  <c r="K1631" i="7" s="1"/>
  <c r="H1631" i="7"/>
  <c r="I1631" i="7" s="1" a="1"/>
  <c r="I1631" i="7" s="1"/>
  <c r="F1631" i="7"/>
  <c r="G1631" i="7" s="1" a="1"/>
  <c r="G1631" i="7" s="1"/>
  <c r="D1631" i="7"/>
  <c r="E1631" i="7" s="1" a="1"/>
  <c r="E1631" i="7" s="1"/>
  <c r="B1631" i="7"/>
  <c r="C1631" i="7" s="1" a="1"/>
  <c r="C1631" i="7" s="1"/>
  <c r="N1630" i="7"/>
  <c r="O1630" i="7" s="1" a="1"/>
  <c r="O1630" i="7" s="1"/>
  <c r="L1630" i="7"/>
  <c r="M1630" i="7" s="1" a="1"/>
  <c r="M1630" i="7" s="1"/>
  <c r="J1630" i="7"/>
  <c r="K1630" i="7" s="1" a="1"/>
  <c r="K1630" i="7" s="1"/>
  <c r="H1630" i="7"/>
  <c r="I1630" i="7" s="1" a="1"/>
  <c r="I1630" i="7" s="1"/>
  <c r="F1630" i="7"/>
  <c r="G1630" i="7" s="1" a="1"/>
  <c r="G1630" i="7" s="1"/>
  <c r="D1630" i="7"/>
  <c r="E1630" i="7" s="1" a="1"/>
  <c r="E1630" i="7" s="1"/>
  <c r="B1630" i="7"/>
  <c r="C1630" i="7" s="1" a="1"/>
  <c r="C1630" i="7" s="1"/>
  <c r="N1629" i="7"/>
  <c r="O1629" i="7" s="1" a="1"/>
  <c r="O1629" i="7" s="1"/>
  <c r="L1629" i="7"/>
  <c r="M1629" i="7" s="1" a="1"/>
  <c r="M1629" i="7" s="1"/>
  <c r="J1629" i="7"/>
  <c r="K1629" i="7" s="1" a="1"/>
  <c r="K1629" i="7" s="1"/>
  <c r="H1629" i="7"/>
  <c r="I1629" i="7" s="1" a="1"/>
  <c r="I1629" i="7" s="1"/>
  <c r="F1629" i="7"/>
  <c r="G1629" i="7" s="1" a="1"/>
  <c r="G1629" i="7" s="1"/>
  <c r="D1629" i="7"/>
  <c r="E1629" i="7" s="1" a="1"/>
  <c r="E1629" i="7" s="1"/>
  <c r="B1629" i="7"/>
  <c r="C1629" i="7" s="1" a="1"/>
  <c r="C1629" i="7" s="1"/>
  <c r="N1628" i="7"/>
  <c r="O1628" i="7" s="1" a="1"/>
  <c r="O1628" i="7" s="1"/>
  <c r="L1628" i="7"/>
  <c r="M1628" i="7" s="1" a="1"/>
  <c r="M1628" i="7" s="1"/>
  <c r="J1628" i="7"/>
  <c r="K1628" i="7" s="1" a="1"/>
  <c r="K1628" i="7" s="1"/>
  <c r="H1628" i="7"/>
  <c r="I1628" i="7" s="1" a="1"/>
  <c r="I1628" i="7" s="1"/>
  <c r="F1628" i="7"/>
  <c r="G1628" i="7" s="1" a="1"/>
  <c r="G1628" i="7" s="1"/>
  <c r="D1628" i="7"/>
  <c r="E1628" i="7" s="1" a="1"/>
  <c r="E1628" i="7" s="1"/>
  <c r="B1628" i="7"/>
  <c r="C1628" i="7" s="1" a="1"/>
  <c r="C1628" i="7" s="1"/>
  <c r="N1627" i="7"/>
  <c r="O1627" i="7" s="1" a="1"/>
  <c r="O1627" i="7" s="1"/>
  <c r="L1627" i="7"/>
  <c r="M1627" i="7" s="1" a="1"/>
  <c r="M1627" i="7" s="1"/>
  <c r="J1627" i="7"/>
  <c r="K1627" i="7" s="1" a="1"/>
  <c r="K1627" i="7" s="1"/>
  <c r="H1627" i="7"/>
  <c r="I1627" i="7" s="1" a="1"/>
  <c r="I1627" i="7" s="1"/>
  <c r="F1627" i="7"/>
  <c r="G1627" i="7" s="1" a="1"/>
  <c r="G1627" i="7" s="1"/>
  <c r="D1627" i="7"/>
  <c r="E1627" i="7" s="1" a="1"/>
  <c r="E1627" i="7" s="1"/>
  <c r="B1627" i="7"/>
  <c r="C1627" i="7" s="1" a="1"/>
  <c r="C1627" i="7" s="1"/>
  <c r="N1626" i="7"/>
  <c r="O1626" i="7" s="1" a="1"/>
  <c r="O1626" i="7" s="1"/>
  <c r="L1626" i="7"/>
  <c r="M1626" i="7" s="1" a="1"/>
  <c r="M1626" i="7" s="1"/>
  <c r="J1626" i="7"/>
  <c r="K1626" i="7" s="1" a="1"/>
  <c r="K1626" i="7" s="1"/>
  <c r="H1626" i="7"/>
  <c r="I1626" i="7" s="1" a="1"/>
  <c r="I1626" i="7" s="1"/>
  <c r="F1626" i="7"/>
  <c r="G1626" i="7" s="1" a="1"/>
  <c r="G1626" i="7" s="1"/>
  <c r="D1626" i="7"/>
  <c r="E1626" i="7" s="1" a="1"/>
  <c r="E1626" i="7" s="1"/>
  <c r="B1626" i="7"/>
  <c r="C1626" i="7" s="1" a="1"/>
  <c r="C1626" i="7" s="1"/>
  <c r="N1625" i="7"/>
  <c r="O1625" i="7" s="1" a="1"/>
  <c r="O1625" i="7" s="1"/>
  <c r="L1625" i="7"/>
  <c r="M1625" i="7" s="1" a="1"/>
  <c r="M1625" i="7" s="1"/>
  <c r="J1625" i="7"/>
  <c r="K1625" i="7" s="1" a="1"/>
  <c r="K1625" i="7" s="1"/>
  <c r="H1625" i="7"/>
  <c r="I1625" i="7" s="1" a="1"/>
  <c r="I1625" i="7" s="1"/>
  <c r="F1625" i="7"/>
  <c r="G1625" i="7" s="1" a="1"/>
  <c r="G1625" i="7" s="1"/>
  <c r="D1625" i="7"/>
  <c r="E1625" i="7" s="1" a="1"/>
  <c r="E1625" i="7" s="1"/>
  <c r="B1625" i="7"/>
  <c r="C1625" i="7" s="1" a="1"/>
  <c r="C1625" i="7" s="1"/>
  <c r="N1624" i="7"/>
  <c r="O1624" i="7" s="1" a="1"/>
  <c r="O1624" i="7" s="1"/>
  <c r="L1624" i="7"/>
  <c r="M1624" i="7" s="1" a="1"/>
  <c r="M1624" i="7" s="1"/>
  <c r="J1624" i="7"/>
  <c r="K1624" i="7" s="1" a="1"/>
  <c r="K1624" i="7" s="1"/>
  <c r="H1624" i="7"/>
  <c r="I1624" i="7" s="1" a="1"/>
  <c r="I1624" i="7" s="1"/>
  <c r="F1624" i="7"/>
  <c r="G1624" i="7" s="1" a="1"/>
  <c r="G1624" i="7" s="1"/>
  <c r="D1624" i="7"/>
  <c r="E1624" i="7" s="1" a="1"/>
  <c r="E1624" i="7" s="1"/>
  <c r="B1624" i="7"/>
  <c r="C1624" i="7" s="1" a="1"/>
  <c r="C1624" i="7" s="1"/>
  <c r="N1623" i="7"/>
  <c r="O1623" i="7" s="1" a="1"/>
  <c r="O1623" i="7" s="1"/>
  <c r="L1623" i="7"/>
  <c r="M1623" i="7" s="1" a="1"/>
  <c r="M1623" i="7" s="1"/>
  <c r="J1623" i="7"/>
  <c r="K1623" i="7" s="1" a="1"/>
  <c r="K1623" i="7" s="1"/>
  <c r="H1623" i="7"/>
  <c r="I1623" i="7" s="1" a="1"/>
  <c r="I1623" i="7" s="1"/>
  <c r="F1623" i="7"/>
  <c r="G1623" i="7" s="1" a="1"/>
  <c r="G1623" i="7" s="1"/>
  <c r="D1623" i="7"/>
  <c r="E1623" i="7" s="1" a="1"/>
  <c r="E1623" i="7" s="1"/>
  <c r="B1623" i="7"/>
  <c r="C1623" i="7" s="1" a="1"/>
  <c r="C1623" i="7" s="1"/>
  <c r="N1622" i="7"/>
  <c r="O1622" i="7" s="1" a="1"/>
  <c r="O1622" i="7" s="1"/>
  <c r="L1622" i="7"/>
  <c r="M1622" i="7" s="1" a="1"/>
  <c r="M1622" i="7" s="1"/>
  <c r="J1622" i="7"/>
  <c r="K1622" i="7" s="1" a="1"/>
  <c r="K1622" i="7" s="1"/>
  <c r="H1622" i="7"/>
  <c r="I1622" i="7" s="1" a="1"/>
  <c r="I1622" i="7" s="1"/>
  <c r="F1622" i="7"/>
  <c r="G1622" i="7" s="1" a="1"/>
  <c r="G1622" i="7" s="1"/>
  <c r="D1622" i="7"/>
  <c r="E1622" i="7" s="1" a="1"/>
  <c r="E1622" i="7" s="1"/>
  <c r="B1622" i="7"/>
  <c r="C1622" i="7" s="1" a="1"/>
  <c r="C1622" i="7" s="1"/>
  <c r="N1621" i="7"/>
  <c r="O1621" i="7" s="1" a="1"/>
  <c r="O1621" i="7" s="1"/>
  <c r="L1621" i="7"/>
  <c r="M1621" i="7" s="1" a="1"/>
  <c r="M1621" i="7" s="1"/>
  <c r="J1621" i="7"/>
  <c r="K1621" i="7" s="1" a="1"/>
  <c r="K1621" i="7" s="1"/>
  <c r="H1621" i="7"/>
  <c r="I1621" i="7" s="1" a="1"/>
  <c r="I1621" i="7" s="1"/>
  <c r="F1621" i="7"/>
  <c r="G1621" i="7" s="1" a="1"/>
  <c r="G1621" i="7" s="1"/>
  <c r="D1621" i="7"/>
  <c r="E1621" i="7" s="1" a="1"/>
  <c r="E1621" i="7" s="1"/>
  <c r="B1621" i="7"/>
  <c r="C1621" i="7" s="1" a="1"/>
  <c r="C1621" i="7" s="1"/>
  <c r="N1620" i="7"/>
  <c r="O1620" i="7" s="1" a="1"/>
  <c r="O1620" i="7" s="1"/>
  <c r="L1620" i="7"/>
  <c r="M1620" i="7" s="1" a="1"/>
  <c r="M1620" i="7" s="1"/>
  <c r="J1620" i="7"/>
  <c r="K1620" i="7" s="1" a="1"/>
  <c r="K1620" i="7" s="1"/>
  <c r="H1620" i="7"/>
  <c r="I1620" i="7" s="1" a="1"/>
  <c r="I1620" i="7" s="1"/>
  <c r="F1620" i="7"/>
  <c r="G1620" i="7" s="1" a="1"/>
  <c r="G1620" i="7" s="1"/>
  <c r="D1620" i="7"/>
  <c r="E1620" i="7" s="1" a="1"/>
  <c r="E1620" i="7" s="1"/>
  <c r="B1620" i="7"/>
  <c r="C1620" i="7" s="1" a="1"/>
  <c r="C1620" i="7" s="1"/>
  <c r="N1619" i="7"/>
  <c r="O1619" i="7" s="1" a="1"/>
  <c r="O1619" i="7" s="1"/>
  <c r="L1619" i="7"/>
  <c r="M1619" i="7" s="1" a="1"/>
  <c r="M1619" i="7" s="1"/>
  <c r="J1619" i="7"/>
  <c r="K1619" i="7" s="1" a="1"/>
  <c r="K1619" i="7" s="1"/>
  <c r="H1619" i="7"/>
  <c r="I1619" i="7" s="1" a="1"/>
  <c r="I1619" i="7" s="1"/>
  <c r="F1619" i="7"/>
  <c r="G1619" i="7" s="1" a="1"/>
  <c r="G1619" i="7" s="1"/>
  <c r="D1619" i="7"/>
  <c r="E1619" i="7" s="1" a="1"/>
  <c r="E1619" i="7" s="1"/>
  <c r="B1619" i="7"/>
  <c r="C1619" i="7" s="1" a="1"/>
  <c r="C1619" i="7" s="1"/>
  <c r="N1618" i="7"/>
  <c r="O1618" i="7" s="1" a="1"/>
  <c r="O1618" i="7" s="1"/>
  <c r="L1618" i="7"/>
  <c r="M1618" i="7" s="1" a="1"/>
  <c r="M1618" i="7" s="1"/>
  <c r="J1618" i="7"/>
  <c r="K1618" i="7" s="1" a="1"/>
  <c r="K1618" i="7" s="1"/>
  <c r="H1618" i="7"/>
  <c r="I1618" i="7" s="1" a="1"/>
  <c r="I1618" i="7" s="1"/>
  <c r="F1618" i="7"/>
  <c r="G1618" i="7" s="1" a="1"/>
  <c r="G1618" i="7" s="1"/>
  <c r="D1618" i="7"/>
  <c r="E1618" i="7" s="1" a="1"/>
  <c r="E1618" i="7" s="1"/>
  <c r="B1618" i="7"/>
  <c r="C1618" i="7" s="1" a="1"/>
  <c r="C1618" i="7" s="1"/>
  <c r="N1617" i="7"/>
  <c r="O1617" i="7" s="1" a="1"/>
  <c r="O1617" i="7" s="1"/>
  <c r="L1617" i="7"/>
  <c r="M1617" i="7" s="1" a="1"/>
  <c r="M1617" i="7" s="1"/>
  <c r="J1617" i="7"/>
  <c r="K1617" i="7" s="1" a="1"/>
  <c r="K1617" i="7" s="1"/>
  <c r="H1617" i="7"/>
  <c r="I1617" i="7" s="1" a="1"/>
  <c r="I1617" i="7" s="1"/>
  <c r="F1617" i="7"/>
  <c r="G1617" i="7" s="1" a="1"/>
  <c r="G1617" i="7" s="1"/>
  <c r="D1617" i="7"/>
  <c r="E1617" i="7" s="1" a="1"/>
  <c r="E1617" i="7" s="1"/>
  <c r="B1617" i="7"/>
  <c r="C1617" i="7" s="1" a="1"/>
  <c r="C1617" i="7" s="1"/>
  <c r="N1616" i="7"/>
  <c r="O1616" i="7" s="1" a="1"/>
  <c r="O1616" i="7" s="1"/>
  <c r="L1616" i="7"/>
  <c r="M1616" i="7" s="1" a="1"/>
  <c r="M1616" i="7" s="1"/>
  <c r="J1616" i="7"/>
  <c r="K1616" i="7" s="1" a="1"/>
  <c r="K1616" i="7" s="1"/>
  <c r="H1616" i="7"/>
  <c r="I1616" i="7" s="1" a="1"/>
  <c r="I1616" i="7" s="1"/>
  <c r="F1616" i="7"/>
  <c r="G1616" i="7" s="1" a="1"/>
  <c r="G1616" i="7" s="1"/>
  <c r="D1616" i="7"/>
  <c r="E1616" i="7" s="1" a="1"/>
  <c r="E1616" i="7" s="1"/>
  <c r="B1616" i="7"/>
  <c r="C1616" i="7" s="1" a="1"/>
  <c r="C1616" i="7" s="1"/>
  <c r="N1615" i="7"/>
  <c r="O1615" i="7" s="1" a="1"/>
  <c r="O1615" i="7" s="1"/>
  <c r="L1615" i="7"/>
  <c r="M1615" i="7" s="1" a="1"/>
  <c r="M1615" i="7" s="1"/>
  <c r="J1615" i="7"/>
  <c r="K1615" i="7" s="1" a="1"/>
  <c r="K1615" i="7" s="1"/>
  <c r="H1615" i="7"/>
  <c r="I1615" i="7" s="1" a="1"/>
  <c r="I1615" i="7" s="1"/>
  <c r="F1615" i="7"/>
  <c r="G1615" i="7" s="1" a="1"/>
  <c r="G1615" i="7" s="1"/>
  <c r="D1615" i="7"/>
  <c r="E1615" i="7" s="1" a="1"/>
  <c r="E1615" i="7" s="1"/>
  <c r="B1615" i="7"/>
  <c r="C1615" i="7" s="1" a="1"/>
  <c r="C1615" i="7" s="1"/>
  <c r="N1614" i="7"/>
  <c r="O1614" i="7" s="1" a="1"/>
  <c r="O1614" i="7" s="1"/>
  <c r="L1614" i="7"/>
  <c r="M1614" i="7" s="1" a="1"/>
  <c r="M1614" i="7" s="1"/>
  <c r="J1614" i="7"/>
  <c r="K1614" i="7" s="1" a="1"/>
  <c r="K1614" i="7" s="1"/>
  <c r="H1614" i="7"/>
  <c r="I1614" i="7" s="1" a="1"/>
  <c r="I1614" i="7" s="1"/>
  <c r="F1614" i="7"/>
  <c r="G1614" i="7" s="1" a="1"/>
  <c r="G1614" i="7" s="1"/>
  <c r="D1614" i="7"/>
  <c r="E1614" i="7" s="1" a="1"/>
  <c r="E1614" i="7" s="1"/>
  <c r="B1614" i="7"/>
  <c r="C1614" i="7" s="1" a="1"/>
  <c r="C1614" i="7" s="1"/>
  <c r="N1613" i="7"/>
  <c r="O1613" i="7" s="1" a="1"/>
  <c r="O1613" i="7" s="1"/>
  <c r="L1613" i="7"/>
  <c r="M1613" i="7" s="1" a="1"/>
  <c r="M1613" i="7" s="1"/>
  <c r="J1613" i="7"/>
  <c r="K1613" i="7" s="1" a="1"/>
  <c r="K1613" i="7" s="1"/>
  <c r="H1613" i="7"/>
  <c r="I1613" i="7" s="1" a="1"/>
  <c r="I1613" i="7" s="1"/>
  <c r="F1613" i="7"/>
  <c r="G1613" i="7" s="1" a="1"/>
  <c r="G1613" i="7" s="1"/>
  <c r="D1613" i="7"/>
  <c r="E1613" i="7" s="1" a="1"/>
  <c r="E1613" i="7" s="1"/>
  <c r="B1613" i="7"/>
  <c r="C1613" i="7" s="1" a="1"/>
  <c r="C1613" i="7" s="1"/>
  <c r="N1612" i="7"/>
  <c r="O1612" i="7" s="1" a="1"/>
  <c r="O1612" i="7" s="1"/>
  <c r="L1612" i="7"/>
  <c r="M1612" i="7" s="1" a="1"/>
  <c r="M1612" i="7" s="1"/>
  <c r="J1612" i="7"/>
  <c r="K1612" i="7" s="1" a="1"/>
  <c r="K1612" i="7" s="1"/>
  <c r="H1612" i="7"/>
  <c r="I1612" i="7" s="1" a="1"/>
  <c r="I1612" i="7" s="1"/>
  <c r="F1612" i="7"/>
  <c r="G1612" i="7" s="1" a="1"/>
  <c r="G1612" i="7" s="1"/>
  <c r="D1612" i="7"/>
  <c r="E1612" i="7" s="1" a="1"/>
  <c r="E1612" i="7" s="1"/>
  <c r="B1612" i="7"/>
  <c r="C1612" i="7" s="1" a="1"/>
  <c r="C1612" i="7" s="1"/>
  <c r="N1611" i="7"/>
  <c r="O1611" i="7" s="1" a="1"/>
  <c r="O1611" i="7" s="1"/>
  <c r="L1611" i="7"/>
  <c r="M1611" i="7" s="1" a="1"/>
  <c r="M1611" i="7" s="1"/>
  <c r="J1611" i="7"/>
  <c r="K1611" i="7" s="1" a="1"/>
  <c r="K1611" i="7" s="1"/>
  <c r="H1611" i="7"/>
  <c r="I1611" i="7" s="1" a="1"/>
  <c r="I1611" i="7" s="1"/>
  <c r="F1611" i="7"/>
  <c r="G1611" i="7" s="1" a="1"/>
  <c r="G1611" i="7" s="1"/>
  <c r="D1611" i="7"/>
  <c r="E1611" i="7" s="1" a="1"/>
  <c r="E1611" i="7" s="1"/>
  <c r="B1611" i="7"/>
  <c r="C1611" i="7" s="1" a="1"/>
  <c r="C1611" i="7" s="1"/>
  <c r="N1610" i="7"/>
  <c r="O1610" i="7" s="1" a="1"/>
  <c r="O1610" i="7" s="1"/>
  <c r="L1610" i="7"/>
  <c r="M1610" i="7" s="1" a="1"/>
  <c r="M1610" i="7" s="1"/>
  <c r="J1610" i="7"/>
  <c r="K1610" i="7" s="1" a="1"/>
  <c r="K1610" i="7" s="1"/>
  <c r="H1610" i="7"/>
  <c r="I1610" i="7" s="1" a="1"/>
  <c r="I1610" i="7" s="1"/>
  <c r="F1610" i="7"/>
  <c r="G1610" i="7" s="1" a="1"/>
  <c r="G1610" i="7" s="1"/>
  <c r="D1610" i="7"/>
  <c r="E1610" i="7" s="1" a="1"/>
  <c r="E1610" i="7" s="1"/>
  <c r="B1610" i="7"/>
  <c r="C1610" i="7" s="1" a="1"/>
  <c r="C1610" i="7" s="1"/>
  <c r="N1609" i="7"/>
  <c r="O1609" i="7" s="1" a="1"/>
  <c r="O1609" i="7" s="1"/>
  <c r="L1609" i="7"/>
  <c r="M1609" i="7" s="1" a="1"/>
  <c r="M1609" i="7" s="1"/>
  <c r="J1609" i="7"/>
  <c r="K1609" i="7" s="1" a="1"/>
  <c r="K1609" i="7" s="1"/>
  <c r="H1609" i="7"/>
  <c r="I1609" i="7" s="1" a="1"/>
  <c r="I1609" i="7" s="1"/>
  <c r="F1609" i="7"/>
  <c r="G1609" i="7" s="1" a="1"/>
  <c r="G1609" i="7" s="1"/>
  <c r="D1609" i="7"/>
  <c r="E1609" i="7" s="1" a="1"/>
  <c r="E1609" i="7" s="1"/>
  <c r="B1609" i="7"/>
  <c r="C1609" i="7" s="1" a="1"/>
  <c r="C1609" i="7" s="1"/>
  <c r="N1608" i="7"/>
  <c r="O1608" i="7" s="1" a="1"/>
  <c r="O1608" i="7" s="1"/>
  <c r="L1608" i="7"/>
  <c r="M1608" i="7" s="1" a="1"/>
  <c r="M1608" i="7" s="1"/>
  <c r="J1608" i="7"/>
  <c r="K1608" i="7" s="1" a="1"/>
  <c r="K1608" i="7" s="1"/>
  <c r="H1608" i="7"/>
  <c r="I1608" i="7" s="1" a="1"/>
  <c r="I1608" i="7" s="1"/>
  <c r="F1608" i="7"/>
  <c r="G1608" i="7" s="1" a="1"/>
  <c r="G1608" i="7" s="1"/>
  <c r="D1608" i="7"/>
  <c r="E1608" i="7" s="1" a="1"/>
  <c r="E1608" i="7" s="1"/>
  <c r="B1608" i="7"/>
  <c r="C1608" i="7" s="1" a="1"/>
  <c r="C1608" i="7" s="1"/>
  <c r="N1607" i="7"/>
  <c r="O1607" i="7" s="1" a="1"/>
  <c r="O1607" i="7" s="1"/>
  <c r="L1607" i="7"/>
  <c r="M1607" i="7" s="1" a="1"/>
  <c r="M1607" i="7" s="1"/>
  <c r="J1607" i="7"/>
  <c r="K1607" i="7" s="1" a="1"/>
  <c r="K1607" i="7" s="1"/>
  <c r="H1607" i="7"/>
  <c r="I1607" i="7" s="1" a="1"/>
  <c r="I1607" i="7" s="1"/>
  <c r="F1607" i="7"/>
  <c r="G1607" i="7" s="1" a="1"/>
  <c r="G1607" i="7" s="1"/>
  <c r="D1607" i="7"/>
  <c r="E1607" i="7" s="1" a="1"/>
  <c r="E1607" i="7" s="1"/>
  <c r="B1607" i="7"/>
  <c r="C1607" i="7" s="1" a="1"/>
  <c r="C1607" i="7" s="1"/>
  <c r="N1606" i="7"/>
  <c r="O1606" i="7" s="1" a="1"/>
  <c r="O1606" i="7" s="1"/>
  <c r="L1606" i="7"/>
  <c r="M1606" i="7" s="1" a="1"/>
  <c r="M1606" i="7" s="1"/>
  <c r="J1606" i="7"/>
  <c r="K1606" i="7" s="1" a="1"/>
  <c r="K1606" i="7" s="1"/>
  <c r="H1606" i="7"/>
  <c r="I1606" i="7" s="1" a="1"/>
  <c r="I1606" i="7" s="1"/>
  <c r="F1606" i="7"/>
  <c r="G1606" i="7" s="1" a="1"/>
  <c r="G1606" i="7" s="1"/>
  <c r="D1606" i="7"/>
  <c r="E1606" i="7" s="1" a="1"/>
  <c r="E1606" i="7" s="1"/>
  <c r="B1606" i="7"/>
  <c r="C1606" i="7" s="1" a="1"/>
  <c r="C1606" i="7" s="1"/>
  <c r="N1605" i="7"/>
  <c r="O1605" i="7" s="1" a="1"/>
  <c r="O1605" i="7" s="1"/>
  <c r="L1605" i="7"/>
  <c r="M1605" i="7" s="1" a="1"/>
  <c r="M1605" i="7" s="1"/>
  <c r="J1605" i="7"/>
  <c r="K1605" i="7" s="1" a="1"/>
  <c r="K1605" i="7" s="1"/>
  <c r="H1605" i="7"/>
  <c r="I1605" i="7" s="1" a="1"/>
  <c r="I1605" i="7" s="1"/>
  <c r="F1605" i="7"/>
  <c r="G1605" i="7" s="1" a="1"/>
  <c r="G1605" i="7" s="1"/>
  <c r="D1605" i="7"/>
  <c r="E1605" i="7" s="1" a="1"/>
  <c r="E1605" i="7" s="1"/>
  <c r="B1605" i="7"/>
  <c r="C1605" i="7" s="1" a="1"/>
  <c r="C1605" i="7" s="1"/>
  <c r="N1604" i="7"/>
  <c r="O1604" i="7" s="1" a="1"/>
  <c r="O1604" i="7" s="1"/>
  <c r="L1604" i="7"/>
  <c r="M1604" i="7" s="1" a="1"/>
  <c r="M1604" i="7" s="1"/>
  <c r="J1604" i="7"/>
  <c r="K1604" i="7" s="1" a="1"/>
  <c r="K1604" i="7" s="1"/>
  <c r="H1604" i="7"/>
  <c r="I1604" i="7" s="1" a="1"/>
  <c r="I1604" i="7" s="1"/>
  <c r="F1604" i="7"/>
  <c r="G1604" i="7" s="1" a="1"/>
  <c r="G1604" i="7" s="1"/>
  <c r="D1604" i="7"/>
  <c r="E1604" i="7" s="1" a="1"/>
  <c r="E1604" i="7" s="1"/>
  <c r="B1604" i="7"/>
  <c r="C1604" i="7" s="1" a="1"/>
  <c r="C1604" i="7" s="1"/>
  <c r="N1603" i="7"/>
  <c r="O1603" i="7" s="1" a="1"/>
  <c r="O1603" i="7" s="1"/>
  <c r="L1603" i="7"/>
  <c r="M1603" i="7" s="1" a="1"/>
  <c r="M1603" i="7" s="1"/>
  <c r="J1603" i="7"/>
  <c r="K1603" i="7" s="1" a="1"/>
  <c r="K1603" i="7" s="1"/>
  <c r="H1603" i="7"/>
  <c r="I1603" i="7" s="1" a="1"/>
  <c r="I1603" i="7" s="1"/>
  <c r="F1603" i="7"/>
  <c r="G1603" i="7" s="1" a="1"/>
  <c r="G1603" i="7" s="1"/>
  <c r="D1603" i="7"/>
  <c r="E1603" i="7" s="1" a="1"/>
  <c r="E1603" i="7" s="1"/>
  <c r="B1603" i="7"/>
  <c r="C1603" i="7" s="1" a="1"/>
  <c r="C1603" i="7" s="1"/>
  <c r="N1602" i="7"/>
  <c r="O1602" i="7" s="1" a="1"/>
  <c r="O1602" i="7" s="1"/>
  <c r="L1602" i="7"/>
  <c r="M1602" i="7" s="1" a="1"/>
  <c r="M1602" i="7" s="1"/>
  <c r="J1602" i="7"/>
  <c r="K1602" i="7" s="1" a="1"/>
  <c r="K1602" i="7" s="1"/>
  <c r="H1602" i="7"/>
  <c r="I1602" i="7" s="1" a="1"/>
  <c r="I1602" i="7" s="1"/>
  <c r="F1602" i="7"/>
  <c r="G1602" i="7" s="1" a="1"/>
  <c r="G1602" i="7" s="1"/>
  <c r="D1602" i="7"/>
  <c r="E1602" i="7" s="1" a="1"/>
  <c r="E1602" i="7" s="1"/>
  <c r="B1602" i="7"/>
  <c r="C1602" i="7" s="1" a="1"/>
  <c r="C1602" i="7" s="1"/>
  <c r="N1601" i="7"/>
  <c r="O1601" i="7" s="1" a="1"/>
  <c r="O1601" i="7" s="1"/>
  <c r="L1601" i="7"/>
  <c r="M1601" i="7" s="1" a="1"/>
  <c r="M1601" i="7" s="1"/>
  <c r="J1601" i="7"/>
  <c r="K1601" i="7" s="1" a="1"/>
  <c r="K1601" i="7" s="1"/>
  <c r="H1601" i="7"/>
  <c r="I1601" i="7" s="1" a="1"/>
  <c r="I1601" i="7" s="1"/>
  <c r="F1601" i="7"/>
  <c r="G1601" i="7" s="1" a="1"/>
  <c r="G1601" i="7" s="1"/>
  <c r="D1601" i="7"/>
  <c r="E1601" i="7" s="1" a="1"/>
  <c r="E1601" i="7" s="1"/>
  <c r="B1601" i="7"/>
  <c r="C1601" i="7" s="1" a="1"/>
  <c r="C1601" i="7" s="1"/>
  <c r="N1600" i="7"/>
  <c r="O1600" i="7" s="1" a="1"/>
  <c r="O1600" i="7" s="1"/>
  <c r="L1600" i="7"/>
  <c r="M1600" i="7" s="1" a="1"/>
  <c r="M1600" i="7" s="1"/>
  <c r="J1600" i="7"/>
  <c r="K1600" i="7" s="1" a="1"/>
  <c r="K1600" i="7" s="1"/>
  <c r="H1600" i="7"/>
  <c r="I1600" i="7" s="1" a="1"/>
  <c r="I1600" i="7" s="1"/>
  <c r="F1600" i="7"/>
  <c r="G1600" i="7" s="1" a="1"/>
  <c r="G1600" i="7" s="1"/>
  <c r="D1600" i="7"/>
  <c r="E1600" i="7" s="1" a="1"/>
  <c r="E1600" i="7" s="1"/>
  <c r="B1600" i="7"/>
  <c r="C1600" i="7" s="1" a="1"/>
  <c r="C1600" i="7" s="1"/>
  <c r="N1599" i="7"/>
  <c r="O1599" i="7" s="1" a="1"/>
  <c r="O1599" i="7" s="1"/>
  <c r="L1599" i="7"/>
  <c r="M1599" i="7" s="1" a="1"/>
  <c r="M1599" i="7" s="1"/>
  <c r="J1599" i="7"/>
  <c r="K1599" i="7" s="1" a="1"/>
  <c r="K1599" i="7" s="1"/>
  <c r="H1599" i="7"/>
  <c r="I1599" i="7" s="1" a="1"/>
  <c r="I1599" i="7" s="1"/>
  <c r="F1599" i="7"/>
  <c r="G1599" i="7" s="1" a="1"/>
  <c r="G1599" i="7" s="1"/>
  <c r="D1599" i="7"/>
  <c r="E1599" i="7" s="1" a="1"/>
  <c r="E1599" i="7" s="1"/>
  <c r="B1599" i="7"/>
  <c r="C1599" i="7" s="1" a="1"/>
  <c r="C1599" i="7" s="1"/>
  <c r="N1598" i="7"/>
  <c r="O1598" i="7" s="1" a="1"/>
  <c r="O1598" i="7" s="1"/>
  <c r="L1598" i="7"/>
  <c r="M1598" i="7" s="1" a="1"/>
  <c r="M1598" i="7" s="1"/>
  <c r="J1598" i="7"/>
  <c r="K1598" i="7" s="1" a="1"/>
  <c r="K1598" i="7" s="1"/>
  <c r="H1598" i="7"/>
  <c r="I1598" i="7" s="1" a="1"/>
  <c r="I1598" i="7" s="1"/>
  <c r="F1598" i="7"/>
  <c r="G1598" i="7" s="1" a="1"/>
  <c r="G1598" i="7" s="1"/>
  <c r="D1598" i="7"/>
  <c r="E1598" i="7" s="1" a="1"/>
  <c r="E1598" i="7" s="1"/>
  <c r="B1598" i="7"/>
  <c r="C1598" i="7" s="1" a="1"/>
  <c r="C1598" i="7" s="1"/>
  <c r="N1597" i="7"/>
  <c r="O1597" i="7" s="1" a="1"/>
  <c r="O1597" i="7" s="1"/>
  <c r="L1597" i="7"/>
  <c r="M1597" i="7" s="1" a="1"/>
  <c r="M1597" i="7" s="1"/>
  <c r="J1597" i="7"/>
  <c r="K1597" i="7" s="1" a="1"/>
  <c r="K1597" i="7" s="1"/>
  <c r="H1597" i="7"/>
  <c r="I1597" i="7" s="1" a="1"/>
  <c r="I1597" i="7" s="1"/>
  <c r="F1597" i="7"/>
  <c r="G1597" i="7" s="1" a="1"/>
  <c r="G1597" i="7" s="1"/>
  <c r="D1597" i="7"/>
  <c r="E1597" i="7" s="1" a="1"/>
  <c r="E1597" i="7" s="1"/>
  <c r="B1597" i="7"/>
  <c r="C1597" i="7" s="1" a="1"/>
  <c r="C1597" i="7" s="1"/>
  <c r="N1596" i="7"/>
  <c r="O1596" i="7" s="1" a="1"/>
  <c r="O1596" i="7" s="1"/>
  <c r="L1596" i="7"/>
  <c r="M1596" i="7" s="1" a="1"/>
  <c r="M1596" i="7" s="1"/>
  <c r="J1596" i="7"/>
  <c r="K1596" i="7" s="1" a="1"/>
  <c r="K1596" i="7" s="1"/>
  <c r="H1596" i="7"/>
  <c r="I1596" i="7" s="1" a="1"/>
  <c r="I1596" i="7" s="1"/>
  <c r="F1596" i="7"/>
  <c r="G1596" i="7" s="1" a="1"/>
  <c r="G1596" i="7" s="1"/>
  <c r="D1596" i="7"/>
  <c r="E1596" i="7" s="1" a="1"/>
  <c r="E1596" i="7" s="1"/>
  <c r="B1596" i="7"/>
  <c r="C1596" i="7" s="1" a="1"/>
  <c r="C1596" i="7" s="1"/>
  <c r="N1595" i="7"/>
  <c r="O1595" i="7" s="1" a="1"/>
  <c r="O1595" i="7" s="1"/>
  <c r="L1595" i="7"/>
  <c r="M1595" i="7" s="1" a="1"/>
  <c r="M1595" i="7" s="1"/>
  <c r="J1595" i="7"/>
  <c r="K1595" i="7" s="1" a="1"/>
  <c r="K1595" i="7" s="1"/>
  <c r="H1595" i="7"/>
  <c r="I1595" i="7" s="1" a="1"/>
  <c r="I1595" i="7" s="1"/>
  <c r="F1595" i="7"/>
  <c r="G1595" i="7" s="1" a="1"/>
  <c r="G1595" i="7" s="1"/>
  <c r="D1595" i="7"/>
  <c r="E1595" i="7" s="1" a="1"/>
  <c r="E1595" i="7" s="1"/>
  <c r="B1595" i="7"/>
  <c r="C1595" i="7" s="1" a="1"/>
  <c r="C1595" i="7" s="1"/>
  <c r="N1594" i="7"/>
  <c r="O1594" i="7" s="1" a="1"/>
  <c r="O1594" i="7" s="1"/>
  <c r="L1594" i="7"/>
  <c r="M1594" i="7" s="1" a="1"/>
  <c r="M1594" i="7" s="1"/>
  <c r="J1594" i="7"/>
  <c r="K1594" i="7" s="1" a="1"/>
  <c r="K1594" i="7" s="1"/>
  <c r="H1594" i="7"/>
  <c r="I1594" i="7" s="1" a="1"/>
  <c r="I1594" i="7" s="1"/>
  <c r="F1594" i="7"/>
  <c r="G1594" i="7" s="1" a="1"/>
  <c r="G1594" i="7" s="1"/>
  <c r="D1594" i="7"/>
  <c r="E1594" i="7" s="1" a="1"/>
  <c r="E1594" i="7" s="1"/>
  <c r="B1594" i="7"/>
  <c r="C1594" i="7" s="1" a="1"/>
  <c r="C1594" i="7" s="1"/>
  <c r="N1593" i="7"/>
  <c r="O1593" i="7" s="1" a="1"/>
  <c r="O1593" i="7" s="1"/>
  <c r="L1593" i="7"/>
  <c r="M1593" i="7" s="1" a="1"/>
  <c r="M1593" i="7" s="1"/>
  <c r="J1593" i="7"/>
  <c r="K1593" i="7" s="1" a="1"/>
  <c r="K1593" i="7" s="1"/>
  <c r="H1593" i="7"/>
  <c r="I1593" i="7" s="1" a="1"/>
  <c r="I1593" i="7" s="1"/>
  <c r="F1593" i="7"/>
  <c r="G1593" i="7" s="1" a="1"/>
  <c r="G1593" i="7" s="1"/>
  <c r="D1593" i="7"/>
  <c r="E1593" i="7" s="1" a="1"/>
  <c r="E1593" i="7" s="1"/>
  <c r="B1593" i="7"/>
  <c r="C1593" i="7" s="1" a="1"/>
  <c r="C1593" i="7" s="1"/>
  <c r="N1592" i="7"/>
  <c r="O1592" i="7" s="1" a="1"/>
  <c r="O1592" i="7" s="1"/>
  <c r="L1592" i="7"/>
  <c r="M1592" i="7" s="1" a="1"/>
  <c r="M1592" i="7" s="1"/>
  <c r="J1592" i="7"/>
  <c r="K1592" i="7" s="1" a="1"/>
  <c r="K1592" i="7" s="1"/>
  <c r="H1592" i="7"/>
  <c r="I1592" i="7" s="1" a="1"/>
  <c r="I1592" i="7" s="1"/>
  <c r="F1592" i="7"/>
  <c r="G1592" i="7" s="1" a="1"/>
  <c r="G1592" i="7" s="1"/>
  <c r="D1592" i="7"/>
  <c r="E1592" i="7" s="1" a="1"/>
  <c r="E1592" i="7" s="1"/>
  <c r="B1592" i="7"/>
  <c r="C1592" i="7" s="1" a="1"/>
  <c r="C1592" i="7" s="1"/>
  <c r="N1591" i="7"/>
  <c r="O1591" i="7" s="1" a="1"/>
  <c r="O1591" i="7" s="1"/>
  <c r="L1591" i="7"/>
  <c r="M1591" i="7" s="1" a="1"/>
  <c r="M1591" i="7" s="1"/>
  <c r="J1591" i="7"/>
  <c r="K1591" i="7" s="1" a="1"/>
  <c r="K1591" i="7" s="1"/>
  <c r="H1591" i="7"/>
  <c r="I1591" i="7" s="1" a="1"/>
  <c r="I1591" i="7" s="1"/>
  <c r="F1591" i="7"/>
  <c r="G1591" i="7" s="1" a="1"/>
  <c r="G1591" i="7" s="1"/>
  <c r="D1591" i="7"/>
  <c r="E1591" i="7" s="1" a="1"/>
  <c r="E1591" i="7" s="1"/>
  <c r="B1591" i="7"/>
  <c r="C1591" i="7" s="1" a="1"/>
  <c r="C1591" i="7" s="1"/>
  <c r="N1590" i="7"/>
  <c r="O1590" i="7" s="1" a="1"/>
  <c r="O1590" i="7" s="1"/>
  <c r="L1590" i="7"/>
  <c r="M1590" i="7" s="1" a="1"/>
  <c r="M1590" i="7" s="1"/>
  <c r="J1590" i="7"/>
  <c r="K1590" i="7" s="1" a="1"/>
  <c r="K1590" i="7" s="1"/>
  <c r="H1590" i="7"/>
  <c r="I1590" i="7" s="1" a="1"/>
  <c r="I1590" i="7" s="1"/>
  <c r="F1590" i="7"/>
  <c r="G1590" i="7" s="1" a="1"/>
  <c r="G1590" i="7" s="1"/>
  <c r="D1590" i="7"/>
  <c r="E1590" i="7" s="1" a="1"/>
  <c r="E1590" i="7" s="1"/>
  <c r="B1590" i="7"/>
  <c r="C1590" i="7" s="1" a="1"/>
  <c r="C1590" i="7" s="1"/>
  <c r="N1589" i="7"/>
  <c r="O1589" i="7" s="1" a="1"/>
  <c r="O1589" i="7" s="1"/>
  <c r="L1589" i="7"/>
  <c r="M1589" i="7" s="1" a="1"/>
  <c r="M1589" i="7" s="1"/>
  <c r="J1589" i="7"/>
  <c r="K1589" i="7" s="1" a="1"/>
  <c r="K1589" i="7" s="1"/>
  <c r="H1589" i="7"/>
  <c r="I1589" i="7" s="1" a="1"/>
  <c r="I1589" i="7" s="1"/>
  <c r="F1589" i="7"/>
  <c r="G1589" i="7" s="1" a="1"/>
  <c r="G1589" i="7" s="1"/>
  <c r="D1589" i="7"/>
  <c r="E1589" i="7" s="1" a="1"/>
  <c r="E1589" i="7" s="1"/>
  <c r="B1589" i="7"/>
  <c r="C1589" i="7" s="1" a="1"/>
  <c r="C1589" i="7" s="1"/>
  <c r="N1588" i="7"/>
  <c r="O1588" i="7" s="1" a="1"/>
  <c r="O1588" i="7" s="1"/>
  <c r="L1588" i="7"/>
  <c r="M1588" i="7" s="1" a="1"/>
  <c r="M1588" i="7" s="1"/>
  <c r="J1588" i="7"/>
  <c r="K1588" i="7" s="1" a="1"/>
  <c r="K1588" i="7" s="1"/>
  <c r="H1588" i="7"/>
  <c r="I1588" i="7" s="1" a="1"/>
  <c r="I1588" i="7" s="1"/>
  <c r="F1588" i="7"/>
  <c r="G1588" i="7" s="1" a="1"/>
  <c r="G1588" i="7" s="1"/>
  <c r="D1588" i="7"/>
  <c r="E1588" i="7" s="1" a="1"/>
  <c r="E1588" i="7" s="1"/>
  <c r="B1588" i="7"/>
  <c r="C1588" i="7" s="1" a="1"/>
  <c r="C1588" i="7" s="1"/>
  <c r="N1587" i="7"/>
  <c r="O1587" i="7" s="1" a="1"/>
  <c r="O1587" i="7" s="1"/>
  <c r="L1587" i="7"/>
  <c r="M1587" i="7" s="1" a="1"/>
  <c r="M1587" i="7" s="1"/>
  <c r="J1587" i="7"/>
  <c r="K1587" i="7" s="1" a="1"/>
  <c r="K1587" i="7" s="1"/>
  <c r="H1587" i="7"/>
  <c r="I1587" i="7" s="1" a="1"/>
  <c r="I1587" i="7" s="1"/>
  <c r="F1587" i="7"/>
  <c r="G1587" i="7" s="1" a="1"/>
  <c r="G1587" i="7" s="1"/>
  <c r="D1587" i="7"/>
  <c r="E1587" i="7" s="1" a="1"/>
  <c r="E1587" i="7" s="1"/>
  <c r="B1587" i="7"/>
  <c r="C1587" i="7" s="1" a="1"/>
  <c r="C1587" i="7" s="1"/>
  <c r="N1586" i="7"/>
  <c r="O1586" i="7" s="1" a="1"/>
  <c r="O1586" i="7" s="1"/>
  <c r="L1586" i="7"/>
  <c r="M1586" i="7" s="1" a="1"/>
  <c r="M1586" i="7" s="1"/>
  <c r="J1586" i="7"/>
  <c r="K1586" i="7" s="1" a="1"/>
  <c r="K1586" i="7" s="1"/>
  <c r="H1586" i="7"/>
  <c r="I1586" i="7" s="1" a="1"/>
  <c r="I1586" i="7" s="1"/>
  <c r="F1586" i="7"/>
  <c r="G1586" i="7" s="1" a="1"/>
  <c r="G1586" i="7" s="1"/>
  <c r="D1586" i="7"/>
  <c r="E1586" i="7" s="1" a="1"/>
  <c r="E1586" i="7" s="1"/>
  <c r="B1586" i="7"/>
  <c r="C1586" i="7" s="1" a="1"/>
  <c r="C1586" i="7" s="1"/>
  <c r="N1585" i="7"/>
  <c r="O1585" i="7" s="1" a="1"/>
  <c r="O1585" i="7" s="1"/>
  <c r="L1585" i="7"/>
  <c r="M1585" i="7" s="1" a="1"/>
  <c r="M1585" i="7" s="1"/>
  <c r="J1585" i="7"/>
  <c r="K1585" i="7" s="1" a="1"/>
  <c r="K1585" i="7" s="1"/>
  <c r="H1585" i="7"/>
  <c r="I1585" i="7" s="1" a="1"/>
  <c r="I1585" i="7" s="1"/>
  <c r="F1585" i="7"/>
  <c r="G1585" i="7" s="1" a="1"/>
  <c r="G1585" i="7" s="1"/>
  <c r="D1585" i="7"/>
  <c r="E1585" i="7" s="1" a="1"/>
  <c r="E1585" i="7" s="1"/>
  <c r="B1585" i="7"/>
  <c r="C1585" i="7" s="1" a="1"/>
  <c r="C1585" i="7" s="1"/>
  <c r="N1584" i="7"/>
  <c r="O1584" i="7" s="1" a="1"/>
  <c r="O1584" i="7" s="1"/>
  <c r="L1584" i="7"/>
  <c r="M1584" i="7" s="1" a="1"/>
  <c r="M1584" i="7" s="1"/>
  <c r="J1584" i="7"/>
  <c r="K1584" i="7" s="1" a="1"/>
  <c r="K1584" i="7" s="1"/>
  <c r="H1584" i="7"/>
  <c r="I1584" i="7" s="1" a="1"/>
  <c r="I1584" i="7" s="1"/>
  <c r="F1584" i="7"/>
  <c r="G1584" i="7" s="1" a="1"/>
  <c r="G1584" i="7" s="1"/>
  <c r="D1584" i="7"/>
  <c r="E1584" i="7" s="1" a="1"/>
  <c r="E1584" i="7" s="1"/>
  <c r="B1584" i="7"/>
  <c r="C1584" i="7" s="1" a="1"/>
  <c r="C1584" i="7" s="1"/>
  <c r="N1583" i="7"/>
  <c r="O1583" i="7" s="1" a="1"/>
  <c r="O1583" i="7" s="1"/>
  <c r="L1583" i="7"/>
  <c r="M1583" i="7" s="1" a="1"/>
  <c r="M1583" i="7" s="1"/>
  <c r="J1583" i="7"/>
  <c r="K1583" i="7" s="1" a="1"/>
  <c r="K1583" i="7" s="1"/>
  <c r="H1583" i="7"/>
  <c r="I1583" i="7" s="1" a="1"/>
  <c r="I1583" i="7" s="1"/>
  <c r="F1583" i="7"/>
  <c r="G1583" i="7" s="1" a="1"/>
  <c r="G1583" i="7" s="1"/>
  <c r="D1583" i="7"/>
  <c r="E1583" i="7" s="1" a="1"/>
  <c r="E1583" i="7" s="1"/>
  <c r="B1583" i="7"/>
  <c r="C1583" i="7" s="1" a="1"/>
  <c r="C1583" i="7" s="1"/>
  <c r="N1582" i="7"/>
  <c r="O1582" i="7" s="1" a="1"/>
  <c r="O1582" i="7" s="1"/>
  <c r="L1582" i="7"/>
  <c r="M1582" i="7" s="1" a="1"/>
  <c r="M1582" i="7" s="1"/>
  <c r="J1582" i="7"/>
  <c r="K1582" i="7" s="1" a="1"/>
  <c r="K1582" i="7" s="1"/>
  <c r="H1582" i="7"/>
  <c r="I1582" i="7" s="1" a="1"/>
  <c r="I1582" i="7" s="1"/>
  <c r="F1582" i="7"/>
  <c r="G1582" i="7" s="1" a="1"/>
  <c r="G1582" i="7" s="1"/>
  <c r="D1582" i="7"/>
  <c r="E1582" i="7" s="1" a="1"/>
  <c r="E1582" i="7" s="1"/>
  <c r="B1582" i="7"/>
  <c r="C1582" i="7" s="1" a="1"/>
  <c r="C1582" i="7" s="1"/>
  <c r="N1581" i="7"/>
  <c r="O1581" i="7" s="1" a="1"/>
  <c r="O1581" i="7" s="1"/>
  <c r="L1581" i="7"/>
  <c r="M1581" i="7" s="1" a="1"/>
  <c r="M1581" i="7" s="1"/>
  <c r="J1581" i="7"/>
  <c r="K1581" i="7" s="1" a="1"/>
  <c r="K1581" i="7" s="1"/>
  <c r="H1581" i="7"/>
  <c r="I1581" i="7" s="1" a="1"/>
  <c r="I1581" i="7" s="1"/>
  <c r="F1581" i="7"/>
  <c r="G1581" i="7" s="1" a="1"/>
  <c r="G1581" i="7" s="1"/>
  <c r="D1581" i="7"/>
  <c r="E1581" i="7" s="1" a="1"/>
  <c r="E1581" i="7" s="1"/>
  <c r="B1581" i="7"/>
  <c r="C1581" i="7" s="1" a="1"/>
  <c r="C1581" i="7" s="1"/>
  <c r="N1580" i="7"/>
  <c r="O1580" i="7" s="1" a="1"/>
  <c r="O1580" i="7" s="1"/>
  <c r="L1580" i="7"/>
  <c r="M1580" i="7" s="1" a="1"/>
  <c r="M1580" i="7" s="1"/>
  <c r="J1580" i="7"/>
  <c r="K1580" i="7" s="1" a="1"/>
  <c r="K1580" i="7" s="1"/>
  <c r="H1580" i="7"/>
  <c r="I1580" i="7" s="1" a="1"/>
  <c r="I1580" i="7" s="1"/>
  <c r="F1580" i="7"/>
  <c r="G1580" i="7" s="1" a="1"/>
  <c r="G1580" i="7" s="1"/>
  <c r="D1580" i="7"/>
  <c r="E1580" i="7" s="1" a="1"/>
  <c r="E1580" i="7" s="1"/>
  <c r="B1580" i="7"/>
  <c r="C1580" i="7" s="1" a="1"/>
  <c r="C1580" i="7" s="1"/>
  <c r="N1579" i="7"/>
  <c r="O1579" i="7" s="1" a="1"/>
  <c r="O1579" i="7" s="1"/>
  <c r="L1579" i="7"/>
  <c r="M1579" i="7" s="1" a="1"/>
  <c r="M1579" i="7" s="1"/>
  <c r="J1579" i="7"/>
  <c r="K1579" i="7" s="1" a="1"/>
  <c r="K1579" i="7" s="1"/>
  <c r="H1579" i="7"/>
  <c r="I1579" i="7" s="1" a="1"/>
  <c r="I1579" i="7" s="1"/>
  <c r="F1579" i="7"/>
  <c r="G1579" i="7" s="1" a="1"/>
  <c r="G1579" i="7" s="1"/>
  <c r="D1579" i="7"/>
  <c r="E1579" i="7" s="1" a="1"/>
  <c r="E1579" i="7" s="1"/>
  <c r="B1579" i="7"/>
  <c r="C1579" i="7" s="1" a="1"/>
  <c r="C1579" i="7" s="1"/>
  <c r="N1578" i="7"/>
  <c r="O1578" i="7" s="1" a="1"/>
  <c r="O1578" i="7" s="1"/>
  <c r="L1578" i="7"/>
  <c r="M1578" i="7" s="1" a="1"/>
  <c r="M1578" i="7" s="1"/>
  <c r="J1578" i="7"/>
  <c r="K1578" i="7" s="1" a="1"/>
  <c r="K1578" i="7" s="1"/>
  <c r="H1578" i="7"/>
  <c r="I1578" i="7" s="1" a="1"/>
  <c r="I1578" i="7" s="1"/>
  <c r="F1578" i="7"/>
  <c r="G1578" i="7" s="1" a="1"/>
  <c r="G1578" i="7" s="1"/>
  <c r="D1578" i="7"/>
  <c r="E1578" i="7" s="1" a="1"/>
  <c r="E1578" i="7" s="1"/>
  <c r="B1578" i="7"/>
  <c r="C1578" i="7" s="1" a="1"/>
  <c r="C1578" i="7" s="1"/>
  <c r="N1577" i="7"/>
  <c r="O1577" i="7" s="1" a="1"/>
  <c r="O1577" i="7" s="1"/>
  <c r="L1577" i="7"/>
  <c r="M1577" i="7" s="1" a="1"/>
  <c r="M1577" i="7" s="1"/>
  <c r="J1577" i="7"/>
  <c r="K1577" i="7" s="1" a="1"/>
  <c r="K1577" i="7" s="1"/>
  <c r="H1577" i="7"/>
  <c r="I1577" i="7" s="1" a="1"/>
  <c r="I1577" i="7" s="1"/>
  <c r="F1577" i="7"/>
  <c r="G1577" i="7" s="1" a="1"/>
  <c r="G1577" i="7" s="1"/>
  <c r="D1577" i="7"/>
  <c r="E1577" i="7" s="1" a="1"/>
  <c r="E1577" i="7" s="1"/>
  <c r="B1577" i="7"/>
  <c r="C1577" i="7" s="1" a="1"/>
  <c r="C1577" i="7" s="1"/>
  <c r="N1576" i="7"/>
  <c r="O1576" i="7" s="1" a="1"/>
  <c r="O1576" i="7" s="1"/>
  <c r="L1576" i="7"/>
  <c r="M1576" i="7" s="1" a="1"/>
  <c r="M1576" i="7" s="1"/>
  <c r="J1576" i="7"/>
  <c r="K1576" i="7" s="1" a="1"/>
  <c r="K1576" i="7" s="1"/>
  <c r="H1576" i="7"/>
  <c r="I1576" i="7" s="1" a="1"/>
  <c r="I1576" i="7" s="1"/>
  <c r="F1576" i="7"/>
  <c r="G1576" i="7" s="1" a="1"/>
  <c r="G1576" i="7" s="1"/>
  <c r="D1576" i="7"/>
  <c r="E1576" i="7" s="1" a="1"/>
  <c r="E1576" i="7" s="1"/>
  <c r="B1576" i="7"/>
  <c r="C1576" i="7" s="1" a="1"/>
  <c r="C1576" i="7" s="1"/>
  <c r="N1575" i="7"/>
  <c r="O1575" i="7" s="1" a="1"/>
  <c r="O1575" i="7" s="1"/>
  <c r="L1575" i="7"/>
  <c r="M1575" i="7" s="1" a="1"/>
  <c r="M1575" i="7" s="1"/>
  <c r="J1575" i="7"/>
  <c r="K1575" i="7" s="1" a="1"/>
  <c r="K1575" i="7" s="1"/>
  <c r="H1575" i="7"/>
  <c r="I1575" i="7" s="1" a="1"/>
  <c r="I1575" i="7" s="1"/>
  <c r="F1575" i="7"/>
  <c r="G1575" i="7" s="1" a="1"/>
  <c r="G1575" i="7" s="1"/>
  <c r="D1575" i="7"/>
  <c r="E1575" i="7" s="1" a="1"/>
  <c r="E1575" i="7" s="1"/>
  <c r="B1575" i="7"/>
  <c r="C1575" i="7" s="1" a="1"/>
  <c r="C1575" i="7" s="1"/>
  <c r="N1574" i="7"/>
  <c r="O1574" i="7" s="1" a="1"/>
  <c r="O1574" i="7" s="1"/>
  <c r="L1574" i="7"/>
  <c r="M1574" i="7" s="1" a="1"/>
  <c r="M1574" i="7" s="1"/>
  <c r="J1574" i="7"/>
  <c r="K1574" i="7" s="1" a="1"/>
  <c r="K1574" i="7" s="1"/>
  <c r="H1574" i="7"/>
  <c r="I1574" i="7" s="1" a="1"/>
  <c r="I1574" i="7" s="1"/>
  <c r="F1574" i="7"/>
  <c r="G1574" i="7" s="1" a="1"/>
  <c r="G1574" i="7" s="1"/>
  <c r="D1574" i="7"/>
  <c r="E1574" i="7" s="1" a="1"/>
  <c r="E1574" i="7" s="1"/>
  <c r="B1574" i="7"/>
  <c r="C1574" i="7" s="1" a="1"/>
  <c r="C1574" i="7" s="1"/>
  <c r="N1573" i="7"/>
  <c r="O1573" i="7" s="1" a="1"/>
  <c r="O1573" i="7" s="1"/>
  <c r="L1573" i="7"/>
  <c r="M1573" i="7" s="1" a="1"/>
  <c r="M1573" i="7" s="1"/>
  <c r="J1573" i="7"/>
  <c r="K1573" i="7" s="1" a="1"/>
  <c r="K1573" i="7" s="1"/>
  <c r="H1573" i="7"/>
  <c r="I1573" i="7" s="1" a="1"/>
  <c r="I1573" i="7" s="1"/>
  <c r="F1573" i="7"/>
  <c r="G1573" i="7" s="1" a="1"/>
  <c r="G1573" i="7" s="1"/>
  <c r="D1573" i="7"/>
  <c r="E1573" i="7" s="1" a="1"/>
  <c r="E1573" i="7" s="1"/>
  <c r="B1573" i="7"/>
  <c r="C1573" i="7" s="1" a="1"/>
  <c r="C1573" i="7" s="1"/>
  <c r="N1572" i="7"/>
  <c r="O1572" i="7" s="1" a="1"/>
  <c r="O1572" i="7" s="1"/>
  <c r="L1572" i="7"/>
  <c r="M1572" i="7" s="1" a="1"/>
  <c r="M1572" i="7" s="1"/>
  <c r="J1572" i="7"/>
  <c r="K1572" i="7" s="1" a="1"/>
  <c r="K1572" i="7" s="1"/>
  <c r="H1572" i="7"/>
  <c r="I1572" i="7" s="1" a="1"/>
  <c r="I1572" i="7" s="1"/>
  <c r="F1572" i="7"/>
  <c r="G1572" i="7" s="1" a="1"/>
  <c r="G1572" i="7" s="1"/>
  <c r="D1572" i="7"/>
  <c r="E1572" i="7" s="1" a="1"/>
  <c r="E1572" i="7" s="1"/>
  <c r="B1572" i="7"/>
  <c r="C1572" i="7" s="1" a="1"/>
  <c r="C1572" i="7" s="1"/>
  <c r="N1571" i="7"/>
  <c r="O1571" i="7" s="1" a="1"/>
  <c r="O1571" i="7" s="1"/>
  <c r="L1571" i="7"/>
  <c r="M1571" i="7" s="1" a="1"/>
  <c r="M1571" i="7" s="1"/>
  <c r="J1571" i="7"/>
  <c r="K1571" i="7" s="1" a="1"/>
  <c r="K1571" i="7" s="1"/>
  <c r="H1571" i="7"/>
  <c r="I1571" i="7" s="1" a="1"/>
  <c r="I1571" i="7" s="1"/>
  <c r="F1571" i="7"/>
  <c r="G1571" i="7" s="1" a="1"/>
  <c r="G1571" i="7" s="1"/>
  <c r="D1571" i="7"/>
  <c r="E1571" i="7" s="1" a="1"/>
  <c r="E1571" i="7" s="1"/>
  <c r="B1571" i="7"/>
  <c r="C1571" i="7" s="1" a="1"/>
  <c r="C1571" i="7" s="1"/>
  <c r="N1570" i="7"/>
  <c r="O1570" i="7" s="1" a="1"/>
  <c r="O1570" i="7" s="1"/>
  <c r="L1570" i="7"/>
  <c r="M1570" i="7" s="1" a="1"/>
  <c r="M1570" i="7" s="1"/>
  <c r="J1570" i="7"/>
  <c r="K1570" i="7" s="1" a="1"/>
  <c r="K1570" i="7" s="1"/>
  <c r="H1570" i="7"/>
  <c r="I1570" i="7" s="1" a="1"/>
  <c r="I1570" i="7" s="1"/>
  <c r="F1570" i="7"/>
  <c r="G1570" i="7" s="1" a="1"/>
  <c r="G1570" i="7" s="1"/>
  <c r="D1570" i="7"/>
  <c r="E1570" i="7" s="1" a="1"/>
  <c r="E1570" i="7" s="1"/>
  <c r="B1570" i="7"/>
  <c r="C1570" i="7" s="1" a="1"/>
  <c r="C1570" i="7" s="1"/>
  <c r="N1569" i="7"/>
  <c r="O1569" i="7" s="1" a="1"/>
  <c r="O1569" i="7" s="1"/>
  <c r="L1569" i="7"/>
  <c r="M1569" i="7" s="1" a="1"/>
  <c r="M1569" i="7" s="1"/>
  <c r="J1569" i="7"/>
  <c r="K1569" i="7" s="1" a="1"/>
  <c r="K1569" i="7" s="1"/>
  <c r="H1569" i="7"/>
  <c r="I1569" i="7" s="1" a="1"/>
  <c r="I1569" i="7" s="1"/>
  <c r="F1569" i="7"/>
  <c r="G1569" i="7" s="1" a="1"/>
  <c r="G1569" i="7" s="1"/>
  <c r="D1569" i="7"/>
  <c r="E1569" i="7" s="1" a="1"/>
  <c r="E1569" i="7" s="1"/>
  <c r="B1569" i="7"/>
  <c r="C1569" i="7" s="1" a="1"/>
  <c r="C1569" i="7" s="1"/>
  <c r="N1568" i="7"/>
  <c r="O1568" i="7" s="1" a="1"/>
  <c r="O1568" i="7" s="1"/>
  <c r="L1568" i="7"/>
  <c r="M1568" i="7" s="1" a="1"/>
  <c r="M1568" i="7" s="1"/>
  <c r="J1568" i="7"/>
  <c r="K1568" i="7" s="1" a="1"/>
  <c r="K1568" i="7" s="1"/>
  <c r="H1568" i="7"/>
  <c r="I1568" i="7" s="1" a="1"/>
  <c r="I1568" i="7" s="1"/>
  <c r="F1568" i="7"/>
  <c r="G1568" i="7" s="1" a="1"/>
  <c r="G1568" i="7" s="1"/>
  <c r="D1568" i="7"/>
  <c r="E1568" i="7" s="1" a="1"/>
  <c r="E1568" i="7" s="1"/>
  <c r="B1568" i="7"/>
  <c r="C1568" i="7" s="1" a="1"/>
  <c r="C1568" i="7" s="1"/>
  <c r="N1567" i="7"/>
  <c r="O1567" i="7" s="1" a="1"/>
  <c r="O1567" i="7" s="1"/>
  <c r="L1567" i="7"/>
  <c r="M1567" i="7" s="1" a="1"/>
  <c r="M1567" i="7" s="1"/>
  <c r="J1567" i="7"/>
  <c r="K1567" i="7" s="1" a="1"/>
  <c r="K1567" i="7" s="1"/>
  <c r="H1567" i="7"/>
  <c r="I1567" i="7" s="1" a="1"/>
  <c r="I1567" i="7" s="1"/>
  <c r="F1567" i="7"/>
  <c r="G1567" i="7" s="1" a="1"/>
  <c r="G1567" i="7" s="1"/>
  <c r="D1567" i="7"/>
  <c r="E1567" i="7" s="1" a="1"/>
  <c r="E1567" i="7" s="1"/>
  <c r="B1567" i="7"/>
  <c r="C1567" i="7" s="1" a="1"/>
  <c r="C1567" i="7" s="1"/>
  <c r="N1566" i="7"/>
  <c r="O1566" i="7" s="1" a="1"/>
  <c r="O1566" i="7" s="1"/>
  <c r="L1566" i="7"/>
  <c r="M1566" i="7" s="1" a="1"/>
  <c r="M1566" i="7" s="1"/>
  <c r="J1566" i="7"/>
  <c r="K1566" i="7" s="1" a="1"/>
  <c r="K1566" i="7" s="1"/>
  <c r="H1566" i="7"/>
  <c r="I1566" i="7" s="1" a="1"/>
  <c r="I1566" i="7" s="1"/>
  <c r="F1566" i="7"/>
  <c r="G1566" i="7" s="1" a="1"/>
  <c r="G1566" i="7" s="1"/>
  <c r="D1566" i="7"/>
  <c r="E1566" i="7" s="1" a="1"/>
  <c r="E1566" i="7" s="1"/>
  <c r="B1566" i="7"/>
  <c r="C1566" i="7" s="1" a="1"/>
  <c r="C1566" i="7" s="1"/>
  <c r="N1565" i="7"/>
  <c r="O1565" i="7" s="1" a="1"/>
  <c r="O1565" i="7" s="1"/>
  <c r="L1565" i="7"/>
  <c r="M1565" i="7" s="1" a="1"/>
  <c r="M1565" i="7" s="1"/>
  <c r="J1565" i="7"/>
  <c r="K1565" i="7" s="1" a="1"/>
  <c r="K1565" i="7" s="1"/>
  <c r="H1565" i="7"/>
  <c r="I1565" i="7" s="1" a="1"/>
  <c r="I1565" i="7" s="1"/>
  <c r="F1565" i="7"/>
  <c r="G1565" i="7" s="1" a="1"/>
  <c r="G1565" i="7" s="1"/>
  <c r="D1565" i="7"/>
  <c r="E1565" i="7" s="1" a="1"/>
  <c r="E1565" i="7" s="1"/>
  <c r="B1565" i="7"/>
  <c r="C1565" i="7" s="1" a="1"/>
  <c r="C1565" i="7" s="1"/>
  <c r="N1564" i="7"/>
  <c r="O1564" i="7" s="1" a="1"/>
  <c r="O1564" i="7" s="1"/>
  <c r="L1564" i="7"/>
  <c r="M1564" i="7" s="1" a="1"/>
  <c r="M1564" i="7" s="1"/>
  <c r="J1564" i="7"/>
  <c r="K1564" i="7" s="1" a="1"/>
  <c r="K1564" i="7" s="1"/>
  <c r="H1564" i="7"/>
  <c r="I1564" i="7" s="1" a="1"/>
  <c r="I1564" i="7" s="1"/>
  <c r="F1564" i="7"/>
  <c r="G1564" i="7" s="1" a="1"/>
  <c r="G1564" i="7" s="1"/>
  <c r="D1564" i="7"/>
  <c r="E1564" i="7" s="1" a="1"/>
  <c r="E1564" i="7" s="1"/>
  <c r="B1564" i="7"/>
  <c r="C1564" i="7" s="1" a="1"/>
  <c r="C1564" i="7" s="1"/>
  <c r="N1563" i="7"/>
  <c r="O1563" i="7" s="1" a="1"/>
  <c r="O1563" i="7" s="1"/>
  <c r="L1563" i="7"/>
  <c r="M1563" i="7" s="1" a="1"/>
  <c r="M1563" i="7" s="1"/>
  <c r="J1563" i="7"/>
  <c r="K1563" i="7" s="1" a="1"/>
  <c r="K1563" i="7" s="1"/>
  <c r="H1563" i="7"/>
  <c r="I1563" i="7" s="1" a="1"/>
  <c r="I1563" i="7" s="1"/>
  <c r="F1563" i="7"/>
  <c r="G1563" i="7" s="1" a="1"/>
  <c r="G1563" i="7" s="1"/>
  <c r="D1563" i="7"/>
  <c r="E1563" i="7" s="1" a="1"/>
  <c r="E1563" i="7" s="1"/>
  <c r="B1563" i="7"/>
  <c r="C1563" i="7" s="1" a="1"/>
  <c r="C1563" i="7" s="1"/>
  <c r="N1562" i="7"/>
  <c r="O1562" i="7" s="1" a="1"/>
  <c r="O1562" i="7" s="1"/>
  <c r="L1562" i="7"/>
  <c r="M1562" i="7" s="1" a="1"/>
  <c r="M1562" i="7" s="1"/>
  <c r="J1562" i="7"/>
  <c r="K1562" i="7" s="1" a="1"/>
  <c r="K1562" i="7" s="1"/>
  <c r="H1562" i="7"/>
  <c r="I1562" i="7" s="1" a="1"/>
  <c r="I1562" i="7" s="1"/>
  <c r="F1562" i="7"/>
  <c r="G1562" i="7" s="1" a="1"/>
  <c r="G1562" i="7" s="1"/>
  <c r="D1562" i="7"/>
  <c r="E1562" i="7" s="1" a="1"/>
  <c r="E1562" i="7" s="1"/>
  <c r="B1562" i="7"/>
  <c r="C1562" i="7" s="1" a="1"/>
  <c r="C1562" i="7" s="1"/>
  <c r="N1561" i="7"/>
  <c r="O1561" i="7" s="1" a="1"/>
  <c r="O1561" i="7" s="1"/>
  <c r="L1561" i="7"/>
  <c r="M1561" i="7" s="1" a="1"/>
  <c r="M1561" i="7" s="1"/>
  <c r="J1561" i="7"/>
  <c r="K1561" i="7" s="1" a="1"/>
  <c r="K1561" i="7" s="1"/>
  <c r="H1561" i="7"/>
  <c r="I1561" i="7" s="1" a="1"/>
  <c r="I1561" i="7" s="1"/>
  <c r="F1561" i="7"/>
  <c r="G1561" i="7" s="1" a="1"/>
  <c r="G1561" i="7" s="1"/>
  <c r="D1561" i="7"/>
  <c r="E1561" i="7" s="1" a="1"/>
  <c r="E1561" i="7" s="1"/>
  <c r="B1561" i="7"/>
  <c r="C1561" i="7" s="1" a="1"/>
  <c r="C1561" i="7" s="1"/>
  <c r="N1560" i="7"/>
  <c r="O1560" i="7" s="1" a="1"/>
  <c r="O1560" i="7" s="1"/>
  <c r="L1560" i="7"/>
  <c r="M1560" i="7" s="1" a="1"/>
  <c r="M1560" i="7" s="1"/>
  <c r="J1560" i="7"/>
  <c r="K1560" i="7" s="1" a="1"/>
  <c r="K1560" i="7" s="1"/>
  <c r="H1560" i="7"/>
  <c r="I1560" i="7" s="1" a="1"/>
  <c r="I1560" i="7" s="1"/>
  <c r="F1560" i="7"/>
  <c r="G1560" i="7" s="1" a="1"/>
  <c r="G1560" i="7" s="1"/>
  <c r="D1560" i="7"/>
  <c r="E1560" i="7" s="1" a="1"/>
  <c r="E1560" i="7" s="1"/>
  <c r="B1560" i="7"/>
  <c r="C1560" i="7" s="1" a="1"/>
  <c r="C1560" i="7" s="1"/>
  <c r="N1559" i="7"/>
  <c r="O1559" i="7" s="1" a="1"/>
  <c r="O1559" i="7" s="1"/>
  <c r="L1559" i="7"/>
  <c r="M1559" i="7" s="1" a="1"/>
  <c r="M1559" i="7" s="1"/>
  <c r="J1559" i="7"/>
  <c r="K1559" i="7" s="1" a="1"/>
  <c r="K1559" i="7" s="1"/>
  <c r="H1559" i="7"/>
  <c r="I1559" i="7" s="1" a="1"/>
  <c r="I1559" i="7" s="1"/>
  <c r="F1559" i="7"/>
  <c r="G1559" i="7" s="1" a="1"/>
  <c r="G1559" i="7" s="1"/>
  <c r="D1559" i="7"/>
  <c r="E1559" i="7" s="1" a="1"/>
  <c r="E1559" i="7" s="1"/>
  <c r="B1559" i="7"/>
  <c r="C1559" i="7" s="1" a="1"/>
  <c r="C1559" i="7" s="1"/>
  <c r="N1558" i="7"/>
  <c r="O1558" i="7" s="1" a="1"/>
  <c r="O1558" i="7" s="1"/>
  <c r="L1558" i="7"/>
  <c r="M1558" i="7" s="1" a="1"/>
  <c r="M1558" i="7" s="1"/>
  <c r="J1558" i="7"/>
  <c r="K1558" i="7" s="1" a="1"/>
  <c r="K1558" i="7" s="1"/>
  <c r="H1558" i="7"/>
  <c r="I1558" i="7" s="1" a="1"/>
  <c r="I1558" i="7" s="1"/>
  <c r="F1558" i="7"/>
  <c r="G1558" i="7" s="1" a="1"/>
  <c r="G1558" i="7" s="1"/>
  <c r="D1558" i="7"/>
  <c r="E1558" i="7" s="1" a="1"/>
  <c r="E1558" i="7" s="1"/>
  <c r="B1558" i="7"/>
  <c r="C1558" i="7" s="1" a="1"/>
  <c r="C1558" i="7" s="1"/>
  <c r="N1557" i="7"/>
  <c r="O1557" i="7" s="1" a="1"/>
  <c r="O1557" i="7" s="1"/>
  <c r="L1557" i="7"/>
  <c r="M1557" i="7" s="1" a="1"/>
  <c r="M1557" i="7" s="1"/>
  <c r="J1557" i="7"/>
  <c r="K1557" i="7" s="1" a="1"/>
  <c r="K1557" i="7" s="1"/>
  <c r="H1557" i="7"/>
  <c r="I1557" i="7" s="1" a="1"/>
  <c r="I1557" i="7" s="1"/>
  <c r="F1557" i="7"/>
  <c r="G1557" i="7" s="1" a="1"/>
  <c r="G1557" i="7" s="1"/>
  <c r="D1557" i="7"/>
  <c r="E1557" i="7" s="1" a="1"/>
  <c r="E1557" i="7" s="1"/>
  <c r="B1557" i="7"/>
  <c r="C1557" i="7" s="1" a="1"/>
  <c r="C1557" i="7" s="1"/>
  <c r="N1556" i="7"/>
  <c r="O1556" i="7" s="1" a="1"/>
  <c r="O1556" i="7" s="1"/>
  <c r="L1556" i="7"/>
  <c r="M1556" i="7" s="1" a="1"/>
  <c r="M1556" i="7" s="1"/>
  <c r="J1556" i="7"/>
  <c r="K1556" i="7" s="1" a="1"/>
  <c r="K1556" i="7" s="1"/>
  <c r="H1556" i="7"/>
  <c r="I1556" i="7" s="1" a="1"/>
  <c r="I1556" i="7" s="1"/>
  <c r="F1556" i="7"/>
  <c r="G1556" i="7" s="1" a="1"/>
  <c r="G1556" i="7" s="1"/>
  <c r="D1556" i="7"/>
  <c r="E1556" i="7" s="1" a="1"/>
  <c r="E1556" i="7" s="1"/>
  <c r="B1556" i="7"/>
  <c r="C1556" i="7" s="1" a="1"/>
  <c r="C1556" i="7" s="1"/>
  <c r="N1555" i="7"/>
  <c r="O1555" i="7" s="1" a="1"/>
  <c r="O1555" i="7" s="1"/>
  <c r="L1555" i="7"/>
  <c r="M1555" i="7" s="1" a="1"/>
  <c r="M1555" i="7" s="1"/>
  <c r="J1555" i="7"/>
  <c r="K1555" i="7" s="1" a="1"/>
  <c r="K1555" i="7" s="1"/>
  <c r="H1555" i="7"/>
  <c r="I1555" i="7" s="1" a="1"/>
  <c r="I1555" i="7" s="1"/>
  <c r="F1555" i="7"/>
  <c r="G1555" i="7" s="1" a="1"/>
  <c r="G1555" i="7" s="1"/>
  <c r="D1555" i="7"/>
  <c r="E1555" i="7" s="1" a="1"/>
  <c r="E1555" i="7" s="1"/>
  <c r="B1555" i="7"/>
  <c r="C1555" i="7" s="1" a="1"/>
  <c r="C1555" i="7" s="1"/>
  <c r="N1554" i="7"/>
  <c r="O1554" i="7" s="1" a="1"/>
  <c r="O1554" i="7" s="1"/>
  <c r="L1554" i="7"/>
  <c r="M1554" i="7" s="1" a="1"/>
  <c r="M1554" i="7" s="1"/>
  <c r="J1554" i="7"/>
  <c r="K1554" i="7" s="1" a="1"/>
  <c r="K1554" i="7" s="1"/>
  <c r="H1554" i="7"/>
  <c r="I1554" i="7" s="1" a="1"/>
  <c r="I1554" i="7" s="1"/>
  <c r="F1554" i="7"/>
  <c r="G1554" i="7" s="1" a="1"/>
  <c r="G1554" i="7" s="1"/>
  <c r="D1554" i="7"/>
  <c r="E1554" i="7" s="1" a="1"/>
  <c r="E1554" i="7" s="1"/>
  <c r="B1554" i="7"/>
  <c r="C1554" i="7" s="1" a="1"/>
  <c r="C1554" i="7" s="1"/>
  <c r="N1553" i="7"/>
  <c r="O1553" i="7" s="1" a="1"/>
  <c r="O1553" i="7" s="1"/>
  <c r="L1553" i="7"/>
  <c r="M1553" i="7" s="1" a="1"/>
  <c r="M1553" i="7" s="1"/>
  <c r="J1553" i="7"/>
  <c r="K1553" i="7" s="1" a="1"/>
  <c r="K1553" i="7" s="1"/>
  <c r="H1553" i="7"/>
  <c r="I1553" i="7" s="1" a="1"/>
  <c r="I1553" i="7" s="1"/>
  <c r="F1553" i="7"/>
  <c r="G1553" i="7" s="1" a="1"/>
  <c r="G1553" i="7" s="1"/>
  <c r="D1553" i="7"/>
  <c r="E1553" i="7" s="1" a="1"/>
  <c r="E1553" i="7" s="1"/>
  <c r="B1553" i="7"/>
  <c r="C1553" i="7" s="1" a="1"/>
  <c r="C1553" i="7" s="1"/>
  <c r="N1552" i="7"/>
  <c r="O1552" i="7" s="1" a="1"/>
  <c r="O1552" i="7" s="1"/>
  <c r="L1552" i="7"/>
  <c r="M1552" i="7" s="1" a="1"/>
  <c r="M1552" i="7" s="1"/>
  <c r="J1552" i="7"/>
  <c r="K1552" i="7" s="1" a="1"/>
  <c r="K1552" i="7" s="1"/>
  <c r="H1552" i="7"/>
  <c r="I1552" i="7" s="1" a="1"/>
  <c r="I1552" i="7" s="1"/>
  <c r="F1552" i="7"/>
  <c r="G1552" i="7" s="1" a="1"/>
  <c r="G1552" i="7" s="1"/>
  <c r="D1552" i="7"/>
  <c r="E1552" i="7" s="1" a="1"/>
  <c r="E1552" i="7" s="1"/>
  <c r="B1552" i="7"/>
  <c r="C1552" i="7" s="1" a="1"/>
  <c r="C1552" i="7" s="1"/>
  <c r="N1551" i="7"/>
  <c r="O1551" i="7" s="1" a="1"/>
  <c r="O1551" i="7" s="1"/>
  <c r="L1551" i="7"/>
  <c r="M1551" i="7" s="1" a="1"/>
  <c r="M1551" i="7" s="1"/>
  <c r="J1551" i="7"/>
  <c r="K1551" i="7" s="1" a="1"/>
  <c r="K1551" i="7" s="1"/>
  <c r="H1551" i="7"/>
  <c r="I1551" i="7" s="1" a="1"/>
  <c r="I1551" i="7" s="1"/>
  <c r="F1551" i="7"/>
  <c r="G1551" i="7" s="1" a="1"/>
  <c r="G1551" i="7" s="1"/>
  <c r="D1551" i="7"/>
  <c r="E1551" i="7" s="1" a="1"/>
  <c r="E1551" i="7" s="1"/>
  <c r="B1551" i="7"/>
  <c r="C1551" i="7" s="1" a="1"/>
  <c r="C1551" i="7" s="1"/>
  <c r="N1550" i="7"/>
  <c r="O1550" i="7" s="1" a="1"/>
  <c r="O1550" i="7" s="1"/>
  <c r="L1550" i="7"/>
  <c r="M1550" i="7" s="1" a="1"/>
  <c r="M1550" i="7" s="1"/>
  <c r="J1550" i="7"/>
  <c r="K1550" i="7" s="1" a="1"/>
  <c r="K1550" i="7" s="1"/>
  <c r="H1550" i="7"/>
  <c r="I1550" i="7" s="1" a="1"/>
  <c r="I1550" i="7" s="1"/>
  <c r="F1550" i="7"/>
  <c r="G1550" i="7" s="1" a="1"/>
  <c r="G1550" i="7" s="1"/>
  <c r="D1550" i="7"/>
  <c r="E1550" i="7" s="1" a="1"/>
  <c r="E1550" i="7" s="1"/>
  <c r="B1550" i="7"/>
  <c r="C1550" i="7" s="1" a="1"/>
  <c r="C1550" i="7" s="1"/>
  <c r="N1549" i="7"/>
  <c r="O1549" i="7" s="1" a="1"/>
  <c r="O1549" i="7" s="1"/>
  <c r="L1549" i="7"/>
  <c r="M1549" i="7" s="1" a="1"/>
  <c r="M1549" i="7" s="1"/>
  <c r="J1549" i="7"/>
  <c r="K1549" i="7" s="1" a="1"/>
  <c r="K1549" i="7" s="1"/>
  <c r="H1549" i="7"/>
  <c r="I1549" i="7" s="1" a="1"/>
  <c r="I1549" i="7" s="1"/>
  <c r="F1549" i="7"/>
  <c r="G1549" i="7" s="1" a="1"/>
  <c r="G1549" i="7" s="1"/>
  <c r="D1549" i="7"/>
  <c r="E1549" i="7" s="1" a="1"/>
  <c r="E1549" i="7" s="1"/>
  <c r="B1549" i="7"/>
  <c r="C1549" i="7" s="1" a="1"/>
  <c r="C1549" i="7" s="1"/>
  <c r="N1548" i="7"/>
  <c r="O1548" i="7" s="1" a="1"/>
  <c r="O1548" i="7" s="1"/>
  <c r="L1548" i="7"/>
  <c r="M1548" i="7" s="1" a="1"/>
  <c r="M1548" i="7" s="1"/>
  <c r="J1548" i="7"/>
  <c r="K1548" i="7" s="1" a="1"/>
  <c r="K1548" i="7" s="1"/>
  <c r="H1548" i="7"/>
  <c r="I1548" i="7" s="1" a="1"/>
  <c r="I1548" i="7" s="1"/>
  <c r="F1548" i="7"/>
  <c r="G1548" i="7" s="1" a="1"/>
  <c r="G1548" i="7" s="1"/>
  <c r="D1548" i="7"/>
  <c r="E1548" i="7" s="1" a="1"/>
  <c r="E1548" i="7" s="1"/>
  <c r="B1548" i="7"/>
  <c r="C1548" i="7" s="1" a="1"/>
  <c r="C1548" i="7" s="1"/>
  <c r="N1547" i="7"/>
  <c r="O1547" i="7" s="1" a="1"/>
  <c r="O1547" i="7" s="1"/>
  <c r="L1547" i="7"/>
  <c r="M1547" i="7" s="1" a="1"/>
  <c r="M1547" i="7" s="1"/>
  <c r="J1547" i="7"/>
  <c r="K1547" i="7" s="1" a="1"/>
  <c r="K1547" i="7" s="1"/>
  <c r="H1547" i="7"/>
  <c r="I1547" i="7" s="1" a="1"/>
  <c r="I1547" i="7" s="1"/>
  <c r="F1547" i="7"/>
  <c r="G1547" i="7" s="1" a="1"/>
  <c r="G1547" i="7" s="1"/>
  <c r="D1547" i="7"/>
  <c r="E1547" i="7" s="1" a="1"/>
  <c r="E1547" i="7" s="1"/>
  <c r="B1547" i="7"/>
  <c r="C1547" i="7" s="1" a="1"/>
  <c r="C1547" i="7" s="1"/>
  <c r="N1546" i="7"/>
  <c r="O1546" i="7" s="1" a="1"/>
  <c r="O1546" i="7" s="1"/>
  <c r="L1546" i="7"/>
  <c r="M1546" i="7" s="1" a="1"/>
  <c r="M1546" i="7" s="1"/>
  <c r="J1546" i="7"/>
  <c r="K1546" i="7" s="1" a="1"/>
  <c r="K1546" i="7" s="1"/>
  <c r="H1546" i="7"/>
  <c r="I1546" i="7" s="1" a="1"/>
  <c r="I1546" i="7" s="1"/>
  <c r="F1546" i="7"/>
  <c r="G1546" i="7" s="1" a="1"/>
  <c r="G1546" i="7" s="1"/>
  <c r="D1546" i="7"/>
  <c r="E1546" i="7" s="1" a="1"/>
  <c r="E1546" i="7" s="1"/>
  <c r="B1546" i="7"/>
  <c r="C1546" i="7" s="1" a="1"/>
  <c r="C1546" i="7" s="1"/>
  <c r="N1545" i="7"/>
  <c r="O1545" i="7" s="1" a="1"/>
  <c r="O1545" i="7" s="1"/>
  <c r="L1545" i="7"/>
  <c r="M1545" i="7" s="1" a="1"/>
  <c r="M1545" i="7" s="1"/>
  <c r="J1545" i="7"/>
  <c r="K1545" i="7" s="1" a="1"/>
  <c r="K1545" i="7" s="1"/>
  <c r="H1545" i="7"/>
  <c r="I1545" i="7" s="1" a="1"/>
  <c r="I1545" i="7" s="1"/>
  <c r="F1545" i="7"/>
  <c r="G1545" i="7" s="1" a="1"/>
  <c r="G1545" i="7" s="1"/>
  <c r="D1545" i="7"/>
  <c r="E1545" i="7" s="1" a="1"/>
  <c r="E1545" i="7" s="1"/>
  <c r="B1545" i="7"/>
  <c r="C1545" i="7" s="1" a="1"/>
  <c r="C1545" i="7" s="1"/>
  <c r="N1544" i="7"/>
  <c r="O1544" i="7" s="1" a="1"/>
  <c r="O1544" i="7" s="1"/>
  <c r="L1544" i="7"/>
  <c r="M1544" i="7" s="1" a="1"/>
  <c r="M1544" i="7" s="1"/>
  <c r="J1544" i="7"/>
  <c r="K1544" i="7" s="1" a="1"/>
  <c r="K1544" i="7" s="1"/>
  <c r="H1544" i="7"/>
  <c r="I1544" i="7" s="1" a="1"/>
  <c r="I1544" i="7" s="1"/>
  <c r="F1544" i="7"/>
  <c r="G1544" i="7" s="1" a="1"/>
  <c r="G1544" i="7" s="1"/>
  <c r="D1544" i="7"/>
  <c r="E1544" i="7" s="1" a="1"/>
  <c r="E1544" i="7" s="1"/>
  <c r="B1544" i="7"/>
  <c r="C1544" i="7" s="1" a="1"/>
  <c r="C1544" i="7" s="1"/>
  <c r="N1543" i="7"/>
  <c r="O1543" i="7" s="1" a="1"/>
  <c r="O1543" i="7" s="1"/>
  <c r="L1543" i="7"/>
  <c r="M1543" i="7" s="1" a="1"/>
  <c r="M1543" i="7" s="1"/>
  <c r="J1543" i="7"/>
  <c r="K1543" i="7" s="1" a="1"/>
  <c r="K1543" i="7" s="1"/>
  <c r="H1543" i="7"/>
  <c r="I1543" i="7" s="1" a="1"/>
  <c r="I1543" i="7" s="1"/>
  <c r="F1543" i="7"/>
  <c r="G1543" i="7" s="1" a="1"/>
  <c r="G1543" i="7" s="1"/>
  <c r="D1543" i="7"/>
  <c r="E1543" i="7" s="1" a="1"/>
  <c r="E1543" i="7" s="1"/>
  <c r="B1543" i="7"/>
  <c r="C1543" i="7" s="1" a="1"/>
  <c r="C1543" i="7" s="1"/>
  <c r="N1542" i="7"/>
  <c r="O1542" i="7" s="1" a="1"/>
  <c r="O1542" i="7" s="1"/>
  <c r="L1542" i="7"/>
  <c r="M1542" i="7" s="1" a="1"/>
  <c r="M1542" i="7" s="1"/>
  <c r="J1542" i="7"/>
  <c r="K1542" i="7" s="1" a="1"/>
  <c r="K1542" i="7" s="1"/>
  <c r="H1542" i="7"/>
  <c r="I1542" i="7" s="1" a="1"/>
  <c r="I1542" i="7" s="1"/>
  <c r="F1542" i="7"/>
  <c r="G1542" i="7" s="1" a="1"/>
  <c r="G1542" i="7" s="1"/>
  <c r="D1542" i="7"/>
  <c r="E1542" i="7" s="1" a="1"/>
  <c r="E1542" i="7" s="1"/>
  <c r="B1542" i="7"/>
  <c r="C1542" i="7" s="1" a="1"/>
  <c r="C1542" i="7" s="1"/>
  <c r="N1541" i="7"/>
  <c r="O1541" i="7" s="1" a="1"/>
  <c r="O1541" i="7" s="1"/>
  <c r="L1541" i="7"/>
  <c r="M1541" i="7" s="1" a="1"/>
  <c r="M1541" i="7" s="1"/>
  <c r="J1541" i="7"/>
  <c r="K1541" i="7" s="1" a="1"/>
  <c r="K1541" i="7" s="1"/>
  <c r="H1541" i="7"/>
  <c r="I1541" i="7" s="1" a="1"/>
  <c r="I1541" i="7" s="1"/>
  <c r="F1541" i="7"/>
  <c r="G1541" i="7" s="1" a="1"/>
  <c r="G1541" i="7" s="1"/>
  <c r="D1541" i="7"/>
  <c r="E1541" i="7" s="1" a="1"/>
  <c r="E1541" i="7" s="1"/>
  <c r="B1541" i="7"/>
  <c r="C1541" i="7" s="1" a="1"/>
  <c r="C1541" i="7" s="1"/>
  <c r="N1540" i="7"/>
  <c r="O1540" i="7" s="1" a="1"/>
  <c r="O1540" i="7" s="1"/>
  <c r="L1540" i="7"/>
  <c r="M1540" i="7" s="1" a="1"/>
  <c r="M1540" i="7" s="1"/>
  <c r="J1540" i="7"/>
  <c r="K1540" i="7" s="1" a="1"/>
  <c r="K1540" i="7" s="1"/>
  <c r="H1540" i="7"/>
  <c r="I1540" i="7" s="1" a="1"/>
  <c r="I1540" i="7" s="1"/>
  <c r="F1540" i="7"/>
  <c r="G1540" i="7" s="1" a="1"/>
  <c r="G1540" i="7" s="1"/>
  <c r="D1540" i="7"/>
  <c r="E1540" i="7" s="1" a="1"/>
  <c r="E1540" i="7" s="1"/>
  <c r="B1540" i="7"/>
  <c r="C1540" i="7" s="1" a="1"/>
  <c r="C1540" i="7" s="1"/>
  <c r="N1539" i="7"/>
  <c r="O1539" i="7" s="1" a="1"/>
  <c r="O1539" i="7" s="1"/>
  <c r="L1539" i="7"/>
  <c r="M1539" i="7" s="1" a="1"/>
  <c r="M1539" i="7" s="1"/>
  <c r="J1539" i="7"/>
  <c r="K1539" i="7" s="1" a="1"/>
  <c r="K1539" i="7" s="1"/>
  <c r="H1539" i="7"/>
  <c r="I1539" i="7" s="1" a="1"/>
  <c r="I1539" i="7" s="1"/>
  <c r="F1539" i="7"/>
  <c r="G1539" i="7" s="1" a="1"/>
  <c r="G1539" i="7" s="1"/>
  <c r="D1539" i="7"/>
  <c r="E1539" i="7" s="1" a="1"/>
  <c r="E1539" i="7" s="1"/>
  <c r="B1539" i="7"/>
  <c r="C1539" i="7" s="1" a="1"/>
  <c r="C1539" i="7" s="1"/>
  <c r="N1538" i="7"/>
  <c r="O1538" i="7" s="1" a="1"/>
  <c r="O1538" i="7" s="1"/>
  <c r="L1538" i="7"/>
  <c r="M1538" i="7" s="1" a="1"/>
  <c r="M1538" i="7" s="1"/>
  <c r="J1538" i="7"/>
  <c r="K1538" i="7" s="1" a="1"/>
  <c r="K1538" i="7" s="1"/>
  <c r="H1538" i="7"/>
  <c r="I1538" i="7" s="1" a="1"/>
  <c r="I1538" i="7" s="1"/>
  <c r="F1538" i="7"/>
  <c r="G1538" i="7" s="1" a="1"/>
  <c r="G1538" i="7" s="1"/>
  <c r="D1538" i="7"/>
  <c r="E1538" i="7" s="1" a="1"/>
  <c r="E1538" i="7" s="1"/>
  <c r="B1538" i="7"/>
  <c r="C1538" i="7" s="1" a="1"/>
  <c r="C1538" i="7" s="1"/>
  <c r="N1537" i="7"/>
  <c r="O1537" i="7" s="1" a="1"/>
  <c r="O1537" i="7" s="1"/>
  <c r="L1537" i="7"/>
  <c r="M1537" i="7" s="1" a="1"/>
  <c r="M1537" i="7" s="1"/>
  <c r="J1537" i="7"/>
  <c r="K1537" i="7" s="1" a="1"/>
  <c r="K1537" i="7" s="1"/>
  <c r="H1537" i="7"/>
  <c r="I1537" i="7" s="1" a="1"/>
  <c r="I1537" i="7" s="1"/>
  <c r="F1537" i="7"/>
  <c r="G1537" i="7" s="1" a="1"/>
  <c r="G1537" i="7" s="1"/>
  <c r="D1537" i="7"/>
  <c r="E1537" i="7" s="1" a="1"/>
  <c r="E1537" i="7" s="1"/>
  <c r="B1537" i="7"/>
  <c r="C1537" i="7" s="1" a="1"/>
  <c r="C1537" i="7" s="1"/>
  <c r="N1536" i="7"/>
  <c r="O1536" i="7" s="1" a="1"/>
  <c r="O1536" i="7" s="1"/>
  <c r="L1536" i="7"/>
  <c r="M1536" i="7" s="1" a="1"/>
  <c r="M1536" i="7" s="1"/>
  <c r="J1536" i="7"/>
  <c r="K1536" i="7" s="1" a="1"/>
  <c r="K1536" i="7" s="1"/>
  <c r="H1536" i="7"/>
  <c r="I1536" i="7" s="1" a="1"/>
  <c r="I1536" i="7" s="1"/>
  <c r="F1536" i="7"/>
  <c r="G1536" i="7" s="1" a="1"/>
  <c r="G1536" i="7" s="1"/>
  <c r="D1536" i="7"/>
  <c r="E1536" i="7" s="1" a="1"/>
  <c r="E1536" i="7" s="1"/>
  <c r="B1536" i="7"/>
  <c r="C1536" i="7" s="1" a="1"/>
  <c r="C1536" i="7" s="1"/>
  <c r="N1535" i="7"/>
  <c r="O1535" i="7" s="1" a="1"/>
  <c r="O1535" i="7" s="1"/>
  <c r="L1535" i="7"/>
  <c r="M1535" i="7" s="1" a="1"/>
  <c r="M1535" i="7" s="1"/>
  <c r="J1535" i="7"/>
  <c r="K1535" i="7" s="1" a="1"/>
  <c r="K1535" i="7" s="1"/>
  <c r="H1535" i="7"/>
  <c r="I1535" i="7" s="1" a="1"/>
  <c r="I1535" i="7" s="1"/>
  <c r="F1535" i="7"/>
  <c r="G1535" i="7" s="1" a="1"/>
  <c r="G1535" i="7" s="1"/>
  <c r="D1535" i="7"/>
  <c r="E1535" i="7" s="1" a="1"/>
  <c r="E1535" i="7" s="1"/>
  <c r="B1535" i="7"/>
  <c r="C1535" i="7" s="1" a="1"/>
  <c r="C1535" i="7" s="1"/>
  <c r="N1534" i="7"/>
  <c r="O1534" i="7" s="1" a="1"/>
  <c r="O1534" i="7" s="1"/>
  <c r="L1534" i="7"/>
  <c r="M1534" i="7" s="1" a="1"/>
  <c r="M1534" i="7" s="1"/>
  <c r="J1534" i="7"/>
  <c r="K1534" i="7" s="1" a="1"/>
  <c r="K1534" i="7" s="1"/>
  <c r="H1534" i="7"/>
  <c r="I1534" i="7" s="1" a="1"/>
  <c r="I1534" i="7" s="1"/>
  <c r="F1534" i="7"/>
  <c r="G1534" i="7" s="1" a="1"/>
  <c r="G1534" i="7" s="1"/>
  <c r="D1534" i="7"/>
  <c r="E1534" i="7" s="1" a="1"/>
  <c r="E1534" i="7" s="1"/>
  <c r="B1534" i="7"/>
  <c r="C1534" i="7" s="1" a="1"/>
  <c r="C1534" i="7" s="1"/>
  <c r="N1533" i="7"/>
  <c r="O1533" i="7" s="1" a="1"/>
  <c r="O1533" i="7" s="1"/>
  <c r="L1533" i="7"/>
  <c r="M1533" i="7" s="1" a="1"/>
  <c r="M1533" i="7" s="1"/>
  <c r="J1533" i="7"/>
  <c r="K1533" i="7" s="1" a="1"/>
  <c r="K1533" i="7" s="1"/>
  <c r="H1533" i="7"/>
  <c r="I1533" i="7" s="1" a="1"/>
  <c r="I1533" i="7" s="1"/>
  <c r="F1533" i="7"/>
  <c r="G1533" i="7" s="1" a="1"/>
  <c r="G1533" i="7" s="1"/>
  <c r="D1533" i="7"/>
  <c r="E1533" i="7" s="1" a="1"/>
  <c r="E1533" i="7" s="1"/>
  <c r="B1533" i="7"/>
  <c r="C1533" i="7" s="1" a="1"/>
  <c r="C1533" i="7" s="1"/>
  <c r="N1532" i="7"/>
  <c r="O1532" i="7" s="1" a="1"/>
  <c r="O1532" i="7" s="1"/>
  <c r="L1532" i="7"/>
  <c r="M1532" i="7" s="1" a="1"/>
  <c r="M1532" i="7" s="1"/>
  <c r="J1532" i="7"/>
  <c r="K1532" i="7" s="1" a="1"/>
  <c r="K1532" i="7" s="1"/>
  <c r="H1532" i="7"/>
  <c r="I1532" i="7" s="1" a="1"/>
  <c r="I1532" i="7" s="1"/>
  <c r="F1532" i="7"/>
  <c r="G1532" i="7" s="1" a="1"/>
  <c r="G1532" i="7" s="1"/>
  <c r="D1532" i="7"/>
  <c r="E1532" i="7" s="1" a="1"/>
  <c r="E1532" i="7" s="1"/>
  <c r="B1532" i="7"/>
  <c r="C1532" i="7" s="1" a="1"/>
  <c r="C1532" i="7" s="1"/>
  <c r="N1531" i="7"/>
  <c r="O1531" i="7" s="1" a="1"/>
  <c r="O1531" i="7" s="1"/>
  <c r="L1531" i="7"/>
  <c r="M1531" i="7" s="1" a="1"/>
  <c r="M1531" i="7" s="1"/>
  <c r="J1531" i="7"/>
  <c r="K1531" i="7" s="1" a="1"/>
  <c r="K1531" i="7" s="1"/>
  <c r="H1531" i="7"/>
  <c r="I1531" i="7" s="1" a="1"/>
  <c r="I1531" i="7" s="1"/>
  <c r="F1531" i="7"/>
  <c r="G1531" i="7" s="1" a="1"/>
  <c r="G1531" i="7" s="1"/>
  <c r="D1531" i="7"/>
  <c r="E1531" i="7" s="1" a="1"/>
  <c r="E1531" i="7" s="1"/>
  <c r="B1531" i="7"/>
  <c r="C1531" i="7" s="1" a="1"/>
  <c r="C1531" i="7" s="1"/>
  <c r="N1530" i="7"/>
  <c r="O1530" i="7" s="1" a="1"/>
  <c r="O1530" i="7" s="1"/>
  <c r="L1530" i="7"/>
  <c r="M1530" i="7" s="1" a="1"/>
  <c r="M1530" i="7" s="1"/>
  <c r="J1530" i="7"/>
  <c r="K1530" i="7" s="1" a="1"/>
  <c r="K1530" i="7" s="1"/>
  <c r="H1530" i="7"/>
  <c r="I1530" i="7" s="1" a="1"/>
  <c r="I1530" i="7" s="1"/>
  <c r="F1530" i="7"/>
  <c r="G1530" i="7" s="1" a="1"/>
  <c r="G1530" i="7" s="1"/>
  <c r="D1530" i="7"/>
  <c r="E1530" i="7" s="1" a="1"/>
  <c r="E1530" i="7" s="1"/>
  <c r="B1530" i="7"/>
  <c r="C1530" i="7" s="1" a="1"/>
  <c r="C1530" i="7" s="1"/>
  <c r="N1529" i="7"/>
  <c r="O1529" i="7" s="1" a="1"/>
  <c r="O1529" i="7" s="1"/>
  <c r="L1529" i="7"/>
  <c r="M1529" i="7" s="1" a="1"/>
  <c r="M1529" i="7" s="1"/>
  <c r="J1529" i="7"/>
  <c r="K1529" i="7" s="1" a="1"/>
  <c r="K1529" i="7" s="1"/>
  <c r="H1529" i="7"/>
  <c r="I1529" i="7" s="1" a="1"/>
  <c r="I1529" i="7" s="1"/>
  <c r="F1529" i="7"/>
  <c r="G1529" i="7" s="1" a="1"/>
  <c r="G1529" i="7" s="1"/>
  <c r="D1529" i="7"/>
  <c r="E1529" i="7" s="1" a="1"/>
  <c r="E1529" i="7" s="1"/>
  <c r="B1529" i="7"/>
  <c r="C1529" i="7" s="1" a="1"/>
  <c r="C1529" i="7" s="1"/>
  <c r="N1528" i="7"/>
  <c r="O1528" i="7" s="1" a="1"/>
  <c r="O1528" i="7" s="1"/>
  <c r="L1528" i="7"/>
  <c r="M1528" i="7" s="1" a="1"/>
  <c r="M1528" i="7" s="1"/>
  <c r="J1528" i="7"/>
  <c r="K1528" i="7" s="1" a="1"/>
  <c r="K1528" i="7" s="1"/>
  <c r="H1528" i="7"/>
  <c r="I1528" i="7" s="1" a="1"/>
  <c r="I1528" i="7" s="1"/>
  <c r="F1528" i="7"/>
  <c r="G1528" i="7" s="1" a="1"/>
  <c r="G1528" i="7" s="1"/>
  <c r="D1528" i="7"/>
  <c r="E1528" i="7" s="1" a="1"/>
  <c r="E1528" i="7" s="1"/>
  <c r="B1528" i="7"/>
  <c r="C1528" i="7" s="1" a="1"/>
  <c r="C1528" i="7" s="1"/>
  <c r="N1527" i="7"/>
  <c r="O1527" i="7" s="1" a="1"/>
  <c r="O1527" i="7" s="1"/>
  <c r="L1527" i="7"/>
  <c r="M1527" i="7" s="1" a="1"/>
  <c r="M1527" i="7" s="1"/>
  <c r="J1527" i="7"/>
  <c r="K1527" i="7" s="1" a="1"/>
  <c r="K1527" i="7" s="1"/>
  <c r="H1527" i="7"/>
  <c r="I1527" i="7" s="1" a="1"/>
  <c r="I1527" i="7" s="1"/>
  <c r="F1527" i="7"/>
  <c r="G1527" i="7" s="1" a="1"/>
  <c r="G1527" i="7" s="1"/>
  <c r="D1527" i="7"/>
  <c r="E1527" i="7" s="1" a="1"/>
  <c r="E1527" i="7" s="1"/>
  <c r="B1527" i="7"/>
  <c r="C1527" i="7" s="1" a="1"/>
  <c r="C1527" i="7" s="1"/>
  <c r="N1526" i="7"/>
  <c r="O1526" i="7" s="1" a="1"/>
  <c r="O1526" i="7" s="1"/>
  <c r="L1526" i="7"/>
  <c r="M1526" i="7" s="1" a="1"/>
  <c r="M1526" i="7" s="1"/>
  <c r="J1526" i="7"/>
  <c r="K1526" i="7" s="1" a="1"/>
  <c r="K1526" i="7" s="1"/>
  <c r="H1526" i="7"/>
  <c r="I1526" i="7" s="1" a="1"/>
  <c r="I1526" i="7" s="1"/>
  <c r="F1526" i="7"/>
  <c r="G1526" i="7" s="1" a="1"/>
  <c r="G1526" i="7" s="1"/>
  <c r="D1526" i="7"/>
  <c r="E1526" i="7" s="1" a="1"/>
  <c r="E1526" i="7" s="1"/>
  <c r="B1526" i="7"/>
  <c r="C1526" i="7" s="1" a="1"/>
  <c r="C1526" i="7" s="1"/>
  <c r="N1525" i="7"/>
  <c r="O1525" i="7" s="1" a="1"/>
  <c r="O1525" i="7" s="1"/>
  <c r="L1525" i="7"/>
  <c r="M1525" i="7" s="1" a="1"/>
  <c r="M1525" i="7" s="1"/>
  <c r="J1525" i="7"/>
  <c r="K1525" i="7" s="1" a="1"/>
  <c r="K1525" i="7" s="1"/>
  <c r="H1525" i="7"/>
  <c r="I1525" i="7" s="1" a="1"/>
  <c r="I1525" i="7" s="1"/>
  <c r="F1525" i="7"/>
  <c r="G1525" i="7" s="1" a="1"/>
  <c r="G1525" i="7" s="1"/>
  <c r="D1525" i="7"/>
  <c r="E1525" i="7" s="1" a="1"/>
  <c r="E1525" i="7" s="1"/>
  <c r="B1525" i="7"/>
  <c r="C1525" i="7" s="1" a="1"/>
  <c r="C1525" i="7" s="1"/>
  <c r="N1524" i="7"/>
  <c r="O1524" i="7" s="1" a="1"/>
  <c r="O1524" i="7" s="1"/>
  <c r="L1524" i="7"/>
  <c r="M1524" i="7" s="1" a="1"/>
  <c r="M1524" i="7" s="1"/>
  <c r="J1524" i="7"/>
  <c r="K1524" i="7" s="1" a="1"/>
  <c r="K1524" i="7" s="1"/>
  <c r="H1524" i="7"/>
  <c r="I1524" i="7" s="1" a="1"/>
  <c r="I1524" i="7" s="1"/>
  <c r="F1524" i="7"/>
  <c r="G1524" i="7" s="1" a="1"/>
  <c r="G1524" i="7" s="1"/>
  <c r="D1524" i="7"/>
  <c r="E1524" i="7" s="1" a="1"/>
  <c r="E1524" i="7" s="1"/>
  <c r="B1524" i="7"/>
  <c r="C1524" i="7" s="1" a="1"/>
  <c r="C1524" i="7" s="1"/>
  <c r="N1523" i="7"/>
  <c r="O1523" i="7" s="1" a="1"/>
  <c r="O1523" i="7" s="1"/>
  <c r="L1523" i="7"/>
  <c r="M1523" i="7" s="1" a="1"/>
  <c r="M1523" i="7" s="1"/>
  <c r="J1523" i="7"/>
  <c r="K1523" i="7" s="1" a="1"/>
  <c r="K1523" i="7" s="1"/>
  <c r="H1523" i="7"/>
  <c r="I1523" i="7" s="1" a="1"/>
  <c r="I1523" i="7" s="1"/>
  <c r="F1523" i="7"/>
  <c r="G1523" i="7" s="1" a="1"/>
  <c r="G1523" i="7" s="1"/>
  <c r="D1523" i="7"/>
  <c r="E1523" i="7" s="1" a="1"/>
  <c r="E1523" i="7" s="1"/>
  <c r="B1523" i="7"/>
  <c r="C1523" i="7" s="1" a="1"/>
  <c r="C1523" i="7" s="1"/>
  <c r="N1522" i="7"/>
  <c r="O1522" i="7" s="1" a="1"/>
  <c r="O1522" i="7" s="1"/>
  <c r="L1522" i="7"/>
  <c r="M1522" i="7" s="1" a="1"/>
  <c r="M1522" i="7" s="1"/>
  <c r="J1522" i="7"/>
  <c r="K1522" i="7" s="1" a="1"/>
  <c r="K1522" i="7" s="1"/>
  <c r="H1522" i="7"/>
  <c r="I1522" i="7" s="1" a="1"/>
  <c r="I1522" i="7" s="1"/>
  <c r="F1522" i="7"/>
  <c r="G1522" i="7" s="1" a="1"/>
  <c r="G1522" i="7" s="1"/>
  <c r="D1522" i="7"/>
  <c r="E1522" i="7" s="1" a="1"/>
  <c r="E1522" i="7" s="1"/>
  <c r="B1522" i="7"/>
  <c r="C1522" i="7" s="1" a="1"/>
  <c r="C1522" i="7" s="1"/>
  <c r="N1521" i="7"/>
  <c r="O1521" i="7" s="1" a="1"/>
  <c r="O1521" i="7" s="1"/>
  <c r="L1521" i="7"/>
  <c r="M1521" i="7" s="1" a="1"/>
  <c r="M1521" i="7" s="1"/>
  <c r="J1521" i="7"/>
  <c r="K1521" i="7" s="1" a="1"/>
  <c r="K1521" i="7" s="1"/>
  <c r="H1521" i="7"/>
  <c r="I1521" i="7" s="1" a="1"/>
  <c r="I1521" i="7" s="1"/>
  <c r="F1521" i="7"/>
  <c r="G1521" i="7" s="1" a="1"/>
  <c r="G1521" i="7" s="1"/>
  <c r="D1521" i="7"/>
  <c r="E1521" i="7" s="1" a="1"/>
  <c r="E1521" i="7" s="1"/>
  <c r="B1521" i="7"/>
  <c r="C1521" i="7" s="1" a="1"/>
  <c r="C1521" i="7" s="1"/>
  <c r="N1520" i="7"/>
  <c r="O1520" i="7" s="1" a="1"/>
  <c r="O1520" i="7" s="1"/>
  <c r="L1520" i="7"/>
  <c r="M1520" i="7" s="1" a="1"/>
  <c r="M1520" i="7" s="1"/>
  <c r="J1520" i="7"/>
  <c r="K1520" i="7" s="1" a="1"/>
  <c r="K1520" i="7" s="1"/>
  <c r="H1520" i="7"/>
  <c r="I1520" i="7" s="1" a="1"/>
  <c r="I1520" i="7" s="1"/>
  <c r="F1520" i="7"/>
  <c r="G1520" i="7" s="1" a="1"/>
  <c r="G1520" i="7" s="1"/>
  <c r="D1520" i="7"/>
  <c r="E1520" i="7" s="1" a="1"/>
  <c r="E1520" i="7" s="1"/>
  <c r="B1520" i="7"/>
  <c r="C1520" i="7" s="1" a="1"/>
  <c r="C1520" i="7" s="1"/>
  <c r="N1519" i="7"/>
  <c r="O1519" i="7" s="1" a="1"/>
  <c r="O1519" i="7" s="1"/>
  <c r="L1519" i="7"/>
  <c r="M1519" i="7" s="1" a="1"/>
  <c r="M1519" i="7" s="1"/>
  <c r="J1519" i="7"/>
  <c r="K1519" i="7" s="1" a="1"/>
  <c r="K1519" i="7" s="1"/>
  <c r="H1519" i="7"/>
  <c r="I1519" i="7" s="1" a="1"/>
  <c r="I1519" i="7" s="1"/>
  <c r="F1519" i="7"/>
  <c r="G1519" i="7" s="1" a="1"/>
  <c r="G1519" i="7" s="1"/>
  <c r="D1519" i="7"/>
  <c r="E1519" i="7" s="1" a="1"/>
  <c r="E1519" i="7" s="1"/>
  <c r="B1519" i="7"/>
  <c r="C1519" i="7" s="1" a="1"/>
  <c r="C1519" i="7" s="1"/>
  <c r="N1518" i="7"/>
  <c r="O1518" i="7" s="1" a="1"/>
  <c r="O1518" i="7" s="1"/>
  <c r="L1518" i="7"/>
  <c r="M1518" i="7" s="1" a="1"/>
  <c r="M1518" i="7" s="1"/>
  <c r="J1518" i="7"/>
  <c r="K1518" i="7" s="1" a="1"/>
  <c r="K1518" i="7" s="1"/>
  <c r="H1518" i="7"/>
  <c r="I1518" i="7" s="1" a="1"/>
  <c r="I1518" i="7" s="1"/>
  <c r="F1518" i="7"/>
  <c r="G1518" i="7" s="1" a="1"/>
  <c r="G1518" i="7" s="1"/>
  <c r="D1518" i="7"/>
  <c r="E1518" i="7" s="1" a="1"/>
  <c r="E1518" i="7" s="1"/>
  <c r="B1518" i="7"/>
  <c r="C1518" i="7" s="1" a="1"/>
  <c r="C1518" i="7" s="1"/>
  <c r="N1517" i="7"/>
  <c r="O1517" i="7" s="1" a="1"/>
  <c r="O1517" i="7" s="1"/>
  <c r="L1517" i="7"/>
  <c r="M1517" i="7" s="1" a="1"/>
  <c r="M1517" i="7" s="1"/>
  <c r="J1517" i="7"/>
  <c r="K1517" i="7" s="1" a="1"/>
  <c r="K1517" i="7" s="1"/>
  <c r="H1517" i="7"/>
  <c r="I1517" i="7" s="1" a="1"/>
  <c r="I1517" i="7" s="1"/>
  <c r="F1517" i="7"/>
  <c r="G1517" i="7" s="1" a="1"/>
  <c r="G1517" i="7" s="1"/>
  <c r="D1517" i="7"/>
  <c r="E1517" i="7" s="1" a="1"/>
  <c r="E1517" i="7" s="1"/>
  <c r="B1517" i="7"/>
  <c r="C1517" i="7" s="1" a="1"/>
  <c r="C1517" i="7" s="1"/>
  <c r="N1516" i="7"/>
  <c r="O1516" i="7" s="1" a="1"/>
  <c r="O1516" i="7" s="1"/>
  <c r="L1516" i="7"/>
  <c r="M1516" i="7" s="1" a="1"/>
  <c r="M1516" i="7" s="1"/>
  <c r="J1516" i="7"/>
  <c r="K1516" i="7" s="1" a="1"/>
  <c r="K1516" i="7" s="1"/>
  <c r="H1516" i="7"/>
  <c r="I1516" i="7" s="1" a="1"/>
  <c r="I1516" i="7" s="1"/>
  <c r="F1516" i="7"/>
  <c r="G1516" i="7" s="1" a="1"/>
  <c r="G1516" i="7" s="1"/>
  <c r="D1516" i="7"/>
  <c r="E1516" i="7" s="1" a="1"/>
  <c r="E1516" i="7" s="1"/>
  <c r="B1516" i="7"/>
  <c r="C1516" i="7" s="1" a="1"/>
  <c r="C1516" i="7" s="1"/>
  <c r="N1515" i="7"/>
  <c r="O1515" i="7" s="1" a="1"/>
  <c r="O1515" i="7" s="1"/>
  <c r="L1515" i="7"/>
  <c r="M1515" i="7" s="1" a="1"/>
  <c r="M1515" i="7" s="1"/>
  <c r="J1515" i="7"/>
  <c r="K1515" i="7" s="1" a="1"/>
  <c r="K1515" i="7" s="1"/>
  <c r="H1515" i="7"/>
  <c r="I1515" i="7" s="1" a="1"/>
  <c r="I1515" i="7" s="1"/>
  <c r="F1515" i="7"/>
  <c r="G1515" i="7" s="1" a="1"/>
  <c r="G1515" i="7" s="1"/>
  <c r="D1515" i="7"/>
  <c r="E1515" i="7" s="1" a="1"/>
  <c r="E1515" i="7" s="1"/>
  <c r="B1515" i="7"/>
  <c r="C1515" i="7" s="1" a="1"/>
  <c r="C1515" i="7" s="1"/>
  <c r="N1514" i="7"/>
  <c r="O1514" i="7" s="1" a="1"/>
  <c r="O1514" i="7" s="1"/>
  <c r="L1514" i="7"/>
  <c r="M1514" i="7" s="1" a="1"/>
  <c r="M1514" i="7" s="1"/>
  <c r="J1514" i="7"/>
  <c r="K1514" i="7" s="1" a="1"/>
  <c r="K1514" i="7" s="1"/>
  <c r="H1514" i="7"/>
  <c r="I1514" i="7" s="1" a="1"/>
  <c r="I1514" i="7" s="1"/>
  <c r="F1514" i="7"/>
  <c r="G1514" i="7" s="1" a="1"/>
  <c r="G1514" i="7" s="1"/>
  <c r="D1514" i="7"/>
  <c r="E1514" i="7" s="1" a="1"/>
  <c r="E1514" i="7" s="1"/>
  <c r="B1514" i="7"/>
  <c r="C1514" i="7" s="1" a="1"/>
  <c r="C1514" i="7" s="1"/>
  <c r="N1513" i="7"/>
  <c r="O1513" i="7" s="1" a="1"/>
  <c r="O1513" i="7" s="1"/>
  <c r="L1513" i="7"/>
  <c r="M1513" i="7" s="1" a="1"/>
  <c r="M1513" i="7" s="1"/>
  <c r="J1513" i="7"/>
  <c r="K1513" i="7" s="1" a="1"/>
  <c r="K1513" i="7" s="1"/>
  <c r="H1513" i="7"/>
  <c r="I1513" i="7" s="1" a="1"/>
  <c r="I1513" i="7" s="1"/>
  <c r="F1513" i="7"/>
  <c r="G1513" i="7" s="1" a="1"/>
  <c r="G1513" i="7" s="1"/>
  <c r="D1513" i="7"/>
  <c r="E1513" i="7" s="1" a="1"/>
  <c r="E1513" i="7" s="1"/>
  <c r="B1513" i="7"/>
  <c r="C1513" i="7" s="1" a="1"/>
  <c r="C1513" i="7" s="1"/>
  <c r="N1512" i="7"/>
  <c r="O1512" i="7" s="1" a="1"/>
  <c r="O1512" i="7" s="1"/>
  <c r="L1512" i="7"/>
  <c r="M1512" i="7" s="1" a="1"/>
  <c r="M1512" i="7" s="1"/>
  <c r="J1512" i="7"/>
  <c r="K1512" i="7" s="1" a="1"/>
  <c r="K1512" i="7" s="1"/>
  <c r="H1512" i="7"/>
  <c r="I1512" i="7" s="1" a="1"/>
  <c r="I1512" i="7" s="1"/>
  <c r="F1512" i="7"/>
  <c r="G1512" i="7" s="1" a="1"/>
  <c r="G1512" i="7" s="1"/>
  <c r="D1512" i="7"/>
  <c r="E1512" i="7" s="1" a="1"/>
  <c r="E1512" i="7" s="1"/>
  <c r="B1512" i="7"/>
  <c r="C1512" i="7" s="1" a="1"/>
  <c r="C1512" i="7" s="1"/>
  <c r="N1511" i="7"/>
  <c r="O1511" i="7" s="1" a="1"/>
  <c r="O1511" i="7" s="1"/>
  <c r="L1511" i="7"/>
  <c r="M1511" i="7" s="1" a="1"/>
  <c r="M1511" i="7" s="1"/>
  <c r="J1511" i="7"/>
  <c r="K1511" i="7" s="1" a="1"/>
  <c r="K1511" i="7" s="1"/>
  <c r="H1511" i="7"/>
  <c r="I1511" i="7" s="1" a="1"/>
  <c r="I1511" i="7" s="1"/>
  <c r="F1511" i="7"/>
  <c r="G1511" i="7" s="1" a="1"/>
  <c r="G1511" i="7" s="1"/>
  <c r="D1511" i="7"/>
  <c r="E1511" i="7" s="1" a="1"/>
  <c r="E1511" i="7" s="1"/>
  <c r="B1511" i="7"/>
  <c r="C1511" i="7" s="1" a="1"/>
  <c r="C1511" i="7" s="1"/>
  <c r="N1510" i="7"/>
  <c r="O1510" i="7" s="1" a="1"/>
  <c r="O1510" i="7" s="1"/>
  <c r="L1510" i="7"/>
  <c r="M1510" i="7" s="1" a="1"/>
  <c r="M1510" i="7" s="1"/>
  <c r="J1510" i="7"/>
  <c r="K1510" i="7" s="1" a="1"/>
  <c r="K1510" i="7" s="1"/>
  <c r="H1510" i="7"/>
  <c r="I1510" i="7" s="1" a="1"/>
  <c r="I1510" i="7" s="1"/>
  <c r="F1510" i="7"/>
  <c r="G1510" i="7" s="1" a="1"/>
  <c r="G1510" i="7" s="1"/>
  <c r="D1510" i="7"/>
  <c r="E1510" i="7" s="1" a="1"/>
  <c r="E1510" i="7" s="1"/>
  <c r="B1510" i="7"/>
  <c r="C1510" i="7" s="1" a="1"/>
  <c r="C1510" i="7" s="1"/>
  <c r="N1509" i="7"/>
  <c r="O1509" i="7" s="1" a="1"/>
  <c r="O1509" i="7" s="1"/>
  <c r="L1509" i="7"/>
  <c r="M1509" i="7" s="1" a="1"/>
  <c r="M1509" i="7" s="1"/>
  <c r="J1509" i="7"/>
  <c r="K1509" i="7" s="1" a="1"/>
  <c r="K1509" i="7" s="1"/>
  <c r="H1509" i="7"/>
  <c r="I1509" i="7" s="1" a="1"/>
  <c r="I1509" i="7" s="1"/>
  <c r="F1509" i="7"/>
  <c r="G1509" i="7" s="1" a="1"/>
  <c r="G1509" i="7" s="1"/>
  <c r="D1509" i="7"/>
  <c r="E1509" i="7" s="1" a="1"/>
  <c r="E1509" i="7" s="1"/>
  <c r="B1509" i="7"/>
  <c r="C1509" i="7" s="1" a="1"/>
  <c r="C1509" i="7" s="1"/>
  <c r="N1508" i="7"/>
  <c r="O1508" i="7" s="1" a="1"/>
  <c r="O1508" i="7" s="1"/>
  <c r="L1508" i="7"/>
  <c r="M1508" i="7" s="1" a="1"/>
  <c r="M1508" i="7" s="1"/>
  <c r="J1508" i="7"/>
  <c r="K1508" i="7" s="1" a="1"/>
  <c r="K1508" i="7" s="1"/>
  <c r="H1508" i="7"/>
  <c r="I1508" i="7" s="1" a="1"/>
  <c r="I1508" i="7" s="1"/>
  <c r="F1508" i="7"/>
  <c r="G1508" i="7" s="1" a="1"/>
  <c r="G1508" i="7" s="1"/>
  <c r="D1508" i="7"/>
  <c r="E1508" i="7" s="1" a="1"/>
  <c r="E1508" i="7" s="1"/>
  <c r="B1508" i="7"/>
  <c r="C1508" i="7" s="1" a="1"/>
  <c r="C1508" i="7" s="1"/>
  <c r="N1507" i="7"/>
  <c r="O1507" i="7" s="1" a="1"/>
  <c r="O1507" i="7" s="1"/>
  <c r="L1507" i="7"/>
  <c r="M1507" i="7" s="1" a="1"/>
  <c r="M1507" i="7" s="1"/>
  <c r="J1507" i="7"/>
  <c r="K1507" i="7" s="1" a="1"/>
  <c r="K1507" i="7" s="1"/>
  <c r="H1507" i="7"/>
  <c r="I1507" i="7" s="1" a="1"/>
  <c r="I1507" i="7" s="1"/>
  <c r="F1507" i="7"/>
  <c r="G1507" i="7" s="1" a="1"/>
  <c r="G1507" i="7" s="1"/>
  <c r="D1507" i="7"/>
  <c r="E1507" i="7" s="1" a="1"/>
  <c r="E1507" i="7" s="1"/>
  <c r="B1507" i="7"/>
  <c r="C1507" i="7" s="1" a="1"/>
  <c r="C1507" i="7" s="1"/>
  <c r="N1506" i="7"/>
  <c r="O1506" i="7" s="1" a="1"/>
  <c r="O1506" i="7" s="1"/>
  <c r="L1506" i="7"/>
  <c r="M1506" i="7" s="1" a="1"/>
  <c r="M1506" i="7" s="1"/>
  <c r="J1506" i="7"/>
  <c r="K1506" i="7" s="1" a="1"/>
  <c r="K1506" i="7" s="1"/>
  <c r="H1506" i="7"/>
  <c r="I1506" i="7" s="1" a="1"/>
  <c r="I1506" i="7" s="1"/>
  <c r="F1506" i="7"/>
  <c r="G1506" i="7" s="1" a="1"/>
  <c r="G1506" i="7" s="1"/>
  <c r="D1506" i="7"/>
  <c r="E1506" i="7" s="1" a="1"/>
  <c r="E1506" i="7" s="1"/>
  <c r="B1506" i="7"/>
  <c r="C1506" i="7" s="1" a="1"/>
  <c r="C1506" i="7" s="1"/>
  <c r="N1505" i="7"/>
  <c r="O1505" i="7" s="1" a="1"/>
  <c r="O1505" i="7" s="1"/>
  <c r="L1505" i="7"/>
  <c r="M1505" i="7" s="1" a="1"/>
  <c r="M1505" i="7" s="1"/>
  <c r="J1505" i="7"/>
  <c r="K1505" i="7" s="1" a="1"/>
  <c r="K1505" i="7" s="1"/>
  <c r="H1505" i="7"/>
  <c r="I1505" i="7" s="1" a="1"/>
  <c r="I1505" i="7" s="1"/>
  <c r="F1505" i="7"/>
  <c r="G1505" i="7" s="1" a="1"/>
  <c r="G1505" i="7" s="1"/>
  <c r="D1505" i="7"/>
  <c r="E1505" i="7" s="1" a="1"/>
  <c r="E1505" i="7" s="1"/>
  <c r="B1505" i="7"/>
  <c r="C1505" i="7" s="1" a="1"/>
  <c r="C1505" i="7" s="1"/>
  <c r="N1504" i="7"/>
  <c r="O1504" i="7" s="1" a="1"/>
  <c r="O1504" i="7" s="1"/>
  <c r="L1504" i="7"/>
  <c r="M1504" i="7" s="1" a="1"/>
  <c r="M1504" i="7" s="1"/>
  <c r="J1504" i="7"/>
  <c r="K1504" i="7" s="1" a="1"/>
  <c r="K1504" i="7" s="1"/>
  <c r="H1504" i="7"/>
  <c r="I1504" i="7" s="1" a="1"/>
  <c r="I1504" i="7" s="1"/>
  <c r="F1504" i="7"/>
  <c r="G1504" i="7" s="1" a="1"/>
  <c r="G1504" i="7" s="1"/>
  <c r="D1504" i="7"/>
  <c r="E1504" i="7" s="1" a="1"/>
  <c r="E1504" i="7" s="1"/>
  <c r="B1504" i="7"/>
  <c r="C1504" i="7" s="1" a="1"/>
  <c r="C1504" i="7" s="1"/>
  <c r="N1503" i="7"/>
  <c r="O1503" i="7" s="1" a="1"/>
  <c r="O1503" i="7" s="1"/>
  <c r="L1503" i="7"/>
  <c r="M1503" i="7" s="1" a="1"/>
  <c r="M1503" i="7" s="1"/>
  <c r="J1503" i="7"/>
  <c r="K1503" i="7" s="1" a="1"/>
  <c r="K1503" i="7" s="1"/>
  <c r="H1503" i="7"/>
  <c r="I1503" i="7" s="1" a="1"/>
  <c r="I1503" i="7" s="1"/>
  <c r="F1503" i="7"/>
  <c r="G1503" i="7" s="1" a="1"/>
  <c r="G1503" i="7" s="1"/>
  <c r="D1503" i="7"/>
  <c r="E1503" i="7" s="1" a="1"/>
  <c r="E1503" i="7" s="1"/>
  <c r="B1503" i="7"/>
  <c r="C1503" i="7" s="1" a="1"/>
  <c r="C1503" i="7" s="1"/>
  <c r="N1502" i="7"/>
  <c r="O1502" i="7" s="1" a="1"/>
  <c r="O1502" i="7" s="1"/>
  <c r="L1502" i="7"/>
  <c r="M1502" i="7" s="1" a="1"/>
  <c r="M1502" i="7" s="1"/>
  <c r="J1502" i="7"/>
  <c r="K1502" i="7" s="1" a="1"/>
  <c r="K1502" i="7" s="1"/>
  <c r="H1502" i="7"/>
  <c r="I1502" i="7" s="1" a="1"/>
  <c r="I1502" i="7" s="1"/>
  <c r="F1502" i="7"/>
  <c r="G1502" i="7" s="1" a="1"/>
  <c r="G1502" i="7" s="1"/>
  <c r="D1502" i="7"/>
  <c r="E1502" i="7" s="1" a="1"/>
  <c r="E1502" i="7" s="1"/>
  <c r="B1502" i="7"/>
  <c r="C1502" i="7" s="1" a="1"/>
  <c r="C1502" i="7" s="1"/>
  <c r="N1501" i="7"/>
  <c r="O1501" i="7" s="1" a="1"/>
  <c r="O1501" i="7" s="1"/>
  <c r="L1501" i="7"/>
  <c r="M1501" i="7" s="1" a="1"/>
  <c r="M1501" i="7" s="1"/>
  <c r="J1501" i="7"/>
  <c r="K1501" i="7" s="1" a="1"/>
  <c r="K1501" i="7" s="1"/>
  <c r="H1501" i="7"/>
  <c r="I1501" i="7" s="1" a="1"/>
  <c r="I1501" i="7" s="1"/>
  <c r="F1501" i="7"/>
  <c r="G1501" i="7" s="1" a="1"/>
  <c r="G1501" i="7" s="1"/>
  <c r="D1501" i="7"/>
  <c r="E1501" i="7" s="1" a="1"/>
  <c r="E1501" i="7" s="1"/>
  <c r="B1501" i="7"/>
  <c r="C1501" i="7" s="1" a="1"/>
  <c r="C1501" i="7" s="1"/>
  <c r="N1500" i="7"/>
  <c r="O1500" i="7" s="1" a="1"/>
  <c r="O1500" i="7" s="1"/>
  <c r="L1500" i="7"/>
  <c r="M1500" i="7" s="1" a="1"/>
  <c r="M1500" i="7" s="1"/>
  <c r="J1500" i="7"/>
  <c r="K1500" i="7" s="1" a="1"/>
  <c r="K1500" i="7" s="1"/>
  <c r="H1500" i="7"/>
  <c r="I1500" i="7" s="1" a="1"/>
  <c r="I1500" i="7" s="1"/>
  <c r="F1500" i="7"/>
  <c r="G1500" i="7" s="1" a="1"/>
  <c r="G1500" i="7" s="1"/>
  <c r="D1500" i="7"/>
  <c r="E1500" i="7" s="1" a="1"/>
  <c r="E1500" i="7" s="1"/>
  <c r="B1500" i="7"/>
  <c r="C1500" i="7" s="1" a="1"/>
  <c r="C1500" i="7" s="1"/>
  <c r="N1499" i="7"/>
  <c r="O1499" i="7" s="1" a="1"/>
  <c r="O1499" i="7" s="1"/>
  <c r="L1499" i="7"/>
  <c r="M1499" i="7" s="1" a="1"/>
  <c r="M1499" i="7" s="1"/>
  <c r="J1499" i="7"/>
  <c r="K1499" i="7" s="1" a="1"/>
  <c r="K1499" i="7" s="1"/>
  <c r="H1499" i="7"/>
  <c r="I1499" i="7" s="1" a="1"/>
  <c r="I1499" i="7" s="1"/>
  <c r="F1499" i="7"/>
  <c r="G1499" i="7" s="1" a="1"/>
  <c r="G1499" i="7" s="1"/>
  <c r="D1499" i="7"/>
  <c r="E1499" i="7" s="1" a="1"/>
  <c r="E1499" i="7" s="1"/>
  <c r="B1499" i="7"/>
  <c r="C1499" i="7" s="1" a="1"/>
  <c r="C1499" i="7" s="1"/>
  <c r="N1498" i="7"/>
  <c r="O1498" i="7" s="1" a="1"/>
  <c r="O1498" i="7" s="1"/>
  <c r="L1498" i="7"/>
  <c r="M1498" i="7" s="1" a="1"/>
  <c r="M1498" i="7" s="1"/>
  <c r="J1498" i="7"/>
  <c r="K1498" i="7" s="1" a="1"/>
  <c r="K1498" i="7" s="1"/>
  <c r="H1498" i="7"/>
  <c r="I1498" i="7" s="1" a="1"/>
  <c r="I1498" i="7" s="1"/>
  <c r="F1498" i="7"/>
  <c r="G1498" i="7" s="1" a="1"/>
  <c r="G1498" i="7" s="1"/>
  <c r="D1498" i="7"/>
  <c r="E1498" i="7" s="1" a="1"/>
  <c r="E1498" i="7" s="1"/>
  <c r="B1498" i="7"/>
  <c r="C1498" i="7" s="1" a="1"/>
  <c r="C1498" i="7" s="1"/>
  <c r="N1497" i="7"/>
  <c r="O1497" i="7" s="1" a="1"/>
  <c r="O1497" i="7" s="1"/>
  <c r="L1497" i="7"/>
  <c r="M1497" i="7" s="1" a="1"/>
  <c r="M1497" i="7" s="1"/>
  <c r="J1497" i="7"/>
  <c r="K1497" i="7" s="1" a="1"/>
  <c r="K1497" i="7" s="1"/>
  <c r="H1497" i="7"/>
  <c r="I1497" i="7" s="1" a="1"/>
  <c r="I1497" i="7" s="1"/>
  <c r="F1497" i="7"/>
  <c r="G1497" i="7" s="1" a="1"/>
  <c r="G1497" i="7" s="1"/>
  <c r="D1497" i="7"/>
  <c r="E1497" i="7" s="1" a="1"/>
  <c r="E1497" i="7" s="1"/>
  <c r="B1497" i="7"/>
  <c r="C1497" i="7" s="1" a="1"/>
  <c r="C1497" i="7" s="1"/>
  <c r="N1496" i="7"/>
  <c r="O1496" i="7" s="1" a="1"/>
  <c r="O1496" i="7" s="1"/>
  <c r="L1496" i="7"/>
  <c r="M1496" i="7" s="1" a="1"/>
  <c r="M1496" i="7" s="1"/>
  <c r="J1496" i="7"/>
  <c r="K1496" i="7" s="1" a="1"/>
  <c r="K1496" i="7" s="1"/>
  <c r="H1496" i="7"/>
  <c r="I1496" i="7" s="1" a="1"/>
  <c r="I1496" i="7" s="1"/>
  <c r="F1496" i="7"/>
  <c r="G1496" i="7" s="1" a="1"/>
  <c r="G1496" i="7" s="1"/>
  <c r="D1496" i="7"/>
  <c r="E1496" i="7" s="1" a="1"/>
  <c r="E1496" i="7" s="1"/>
  <c r="B1496" i="7"/>
  <c r="C1496" i="7" s="1" a="1"/>
  <c r="C1496" i="7" s="1"/>
  <c r="N1495" i="7"/>
  <c r="O1495" i="7" s="1" a="1"/>
  <c r="O1495" i="7" s="1"/>
  <c r="L1495" i="7"/>
  <c r="M1495" i="7" s="1" a="1"/>
  <c r="M1495" i="7" s="1"/>
  <c r="J1495" i="7"/>
  <c r="K1495" i="7" s="1" a="1"/>
  <c r="K1495" i="7" s="1"/>
  <c r="H1495" i="7"/>
  <c r="I1495" i="7" s="1" a="1"/>
  <c r="I1495" i="7" s="1"/>
  <c r="F1495" i="7"/>
  <c r="G1495" i="7" s="1" a="1"/>
  <c r="G1495" i="7" s="1"/>
  <c r="D1495" i="7"/>
  <c r="E1495" i="7" s="1" a="1"/>
  <c r="E1495" i="7" s="1"/>
  <c r="B1495" i="7"/>
  <c r="C1495" i="7" s="1" a="1"/>
  <c r="C1495" i="7" s="1"/>
  <c r="N1494" i="7"/>
  <c r="O1494" i="7" s="1" a="1"/>
  <c r="O1494" i="7" s="1"/>
  <c r="L1494" i="7"/>
  <c r="M1494" i="7" s="1" a="1"/>
  <c r="M1494" i="7" s="1"/>
  <c r="J1494" i="7"/>
  <c r="K1494" i="7" s="1" a="1"/>
  <c r="K1494" i="7" s="1"/>
  <c r="H1494" i="7"/>
  <c r="I1494" i="7" s="1" a="1"/>
  <c r="I1494" i="7" s="1"/>
  <c r="F1494" i="7"/>
  <c r="G1494" i="7" s="1" a="1"/>
  <c r="G1494" i="7" s="1"/>
  <c r="D1494" i="7"/>
  <c r="E1494" i="7" s="1" a="1"/>
  <c r="E1494" i="7" s="1"/>
  <c r="B1494" i="7"/>
  <c r="C1494" i="7" s="1" a="1"/>
  <c r="C1494" i="7" s="1"/>
  <c r="N1493" i="7"/>
  <c r="O1493" i="7" s="1" a="1"/>
  <c r="O1493" i="7" s="1"/>
  <c r="L1493" i="7"/>
  <c r="M1493" i="7" s="1" a="1"/>
  <c r="M1493" i="7" s="1"/>
  <c r="J1493" i="7"/>
  <c r="K1493" i="7" s="1" a="1"/>
  <c r="K1493" i="7" s="1"/>
  <c r="H1493" i="7"/>
  <c r="I1493" i="7" s="1" a="1"/>
  <c r="I1493" i="7" s="1"/>
  <c r="F1493" i="7"/>
  <c r="G1493" i="7" s="1" a="1"/>
  <c r="G1493" i="7" s="1"/>
  <c r="D1493" i="7"/>
  <c r="E1493" i="7" s="1" a="1"/>
  <c r="E1493" i="7" s="1"/>
  <c r="B1493" i="7"/>
  <c r="C1493" i="7" s="1" a="1"/>
  <c r="C1493" i="7" s="1"/>
  <c r="N1492" i="7"/>
  <c r="O1492" i="7" s="1" a="1"/>
  <c r="O1492" i="7" s="1"/>
  <c r="L1492" i="7"/>
  <c r="M1492" i="7" s="1" a="1"/>
  <c r="M1492" i="7" s="1"/>
  <c r="J1492" i="7"/>
  <c r="K1492" i="7" s="1" a="1"/>
  <c r="K1492" i="7" s="1"/>
  <c r="H1492" i="7"/>
  <c r="I1492" i="7" s="1" a="1"/>
  <c r="I1492" i="7" s="1"/>
  <c r="F1492" i="7"/>
  <c r="G1492" i="7" s="1" a="1"/>
  <c r="G1492" i="7" s="1"/>
  <c r="D1492" i="7"/>
  <c r="E1492" i="7" s="1" a="1"/>
  <c r="E1492" i="7" s="1"/>
  <c r="B1492" i="7"/>
  <c r="C1492" i="7" s="1" a="1"/>
  <c r="C1492" i="7" s="1"/>
  <c r="N1491" i="7"/>
  <c r="O1491" i="7" s="1" a="1"/>
  <c r="O1491" i="7" s="1"/>
  <c r="L1491" i="7"/>
  <c r="M1491" i="7" s="1" a="1"/>
  <c r="M1491" i="7" s="1"/>
  <c r="J1491" i="7"/>
  <c r="K1491" i="7" s="1" a="1"/>
  <c r="K1491" i="7" s="1"/>
  <c r="H1491" i="7"/>
  <c r="I1491" i="7" s="1" a="1"/>
  <c r="I1491" i="7" s="1"/>
  <c r="F1491" i="7"/>
  <c r="G1491" i="7" s="1" a="1"/>
  <c r="G1491" i="7" s="1"/>
  <c r="D1491" i="7"/>
  <c r="E1491" i="7" s="1" a="1"/>
  <c r="E1491" i="7" s="1"/>
  <c r="B1491" i="7"/>
  <c r="C1491" i="7" s="1" a="1"/>
  <c r="C1491" i="7" s="1"/>
  <c r="N1490" i="7"/>
  <c r="O1490" i="7" s="1" a="1"/>
  <c r="O1490" i="7" s="1"/>
  <c r="L1490" i="7"/>
  <c r="M1490" i="7" s="1" a="1"/>
  <c r="M1490" i="7" s="1"/>
  <c r="J1490" i="7"/>
  <c r="K1490" i="7" s="1" a="1"/>
  <c r="K1490" i="7" s="1"/>
  <c r="H1490" i="7"/>
  <c r="I1490" i="7" s="1" a="1"/>
  <c r="I1490" i="7" s="1"/>
  <c r="F1490" i="7"/>
  <c r="G1490" i="7" s="1" a="1"/>
  <c r="G1490" i="7" s="1"/>
  <c r="D1490" i="7"/>
  <c r="E1490" i="7" s="1" a="1"/>
  <c r="E1490" i="7" s="1"/>
  <c r="B1490" i="7"/>
  <c r="C1490" i="7" s="1" a="1"/>
  <c r="C1490" i="7" s="1"/>
  <c r="N1489" i="7"/>
  <c r="O1489" i="7" s="1" a="1"/>
  <c r="O1489" i="7" s="1"/>
  <c r="L1489" i="7"/>
  <c r="M1489" i="7" s="1" a="1"/>
  <c r="M1489" i="7" s="1"/>
  <c r="J1489" i="7"/>
  <c r="K1489" i="7" s="1" a="1"/>
  <c r="K1489" i="7" s="1"/>
  <c r="H1489" i="7"/>
  <c r="I1489" i="7" s="1" a="1"/>
  <c r="I1489" i="7" s="1"/>
  <c r="F1489" i="7"/>
  <c r="G1489" i="7" s="1" a="1"/>
  <c r="G1489" i="7" s="1"/>
  <c r="D1489" i="7"/>
  <c r="E1489" i="7" s="1" a="1"/>
  <c r="E1489" i="7" s="1"/>
  <c r="B1489" i="7"/>
  <c r="C1489" i="7" s="1" a="1"/>
  <c r="C1489" i="7" s="1"/>
  <c r="N1488" i="7"/>
  <c r="O1488" i="7" s="1" a="1"/>
  <c r="O1488" i="7" s="1"/>
  <c r="L1488" i="7"/>
  <c r="M1488" i="7" s="1" a="1"/>
  <c r="M1488" i="7" s="1"/>
  <c r="J1488" i="7"/>
  <c r="K1488" i="7" s="1" a="1"/>
  <c r="K1488" i="7" s="1"/>
  <c r="H1488" i="7"/>
  <c r="I1488" i="7" s="1" a="1"/>
  <c r="I1488" i="7" s="1"/>
  <c r="F1488" i="7"/>
  <c r="G1488" i="7" s="1" a="1"/>
  <c r="G1488" i="7" s="1"/>
  <c r="D1488" i="7"/>
  <c r="E1488" i="7" s="1" a="1"/>
  <c r="E1488" i="7" s="1"/>
  <c r="B1488" i="7"/>
  <c r="C1488" i="7" s="1" a="1"/>
  <c r="C1488" i="7" s="1"/>
  <c r="N1487" i="7"/>
  <c r="O1487" i="7" s="1" a="1"/>
  <c r="O1487" i="7" s="1"/>
  <c r="L1487" i="7"/>
  <c r="M1487" i="7" s="1" a="1"/>
  <c r="M1487" i="7" s="1"/>
  <c r="J1487" i="7"/>
  <c r="K1487" i="7" s="1" a="1"/>
  <c r="K1487" i="7" s="1"/>
  <c r="H1487" i="7"/>
  <c r="I1487" i="7" s="1" a="1"/>
  <c r="I1487" i="7" s="1"/>
  <c r="F1487" i="7"/>
  <c r="G1487" i="7" s="1" a="1"/>
  <c r="G1487" i="7" s="1"/>
  <c r="D1487" i="7"/>
  <c r="E1487" i="7" s="1" a="1"/>
  <c r="E1487" i="7" s="1"/>
  <c r="B1487" i="7"/>
  <c r="C1487" i="7" s="1" a="1"/>
  <c r="C1487" i="7" s="1"/>
  <c r="N1486" i="7"/>
  <c r="O1486" i="7" s="1" a="1"/>
  <c r="O1486" i="7" s="1"/>
  <c r="L1486" i="7"/>
  <c r="M1486" i="7" s="1" a="1"/>
  <c r="M1486" i="7" s="1"/>
  <c r="J1486" i="7"/>
  <c r="K1486" i="7" s="1" a="1"/>
  <c r="K1486" i="7" s="1"/>
  <c r="H1486" i="7"/>
  <c r="I1486" i="7" s="1" a="1"/>
  <c r="I1486" i="7" s="1"/>
  <c r="F1486" i="7"/>
  <c r="G1486" i="7" s="1" a="1"/>
  <c r="G1486" i="7" s="1"/>
  <c r="D1486" i="7"/>
  <c r="E1486" i="7" s="1" a="1"/>
  <c r="E1486" i="7" s="1"/>
  <c r="B1486" i="7"/>
  <c r="C1486" i="7" s="1" a="1"/>
  <c r="C1486" i="7" s="1"/>
  <c r="N1485" i="7"/>
  <c r="O1485" i="7" s="1" a="1"/>
  <c r="O1485" i="7" s="1"/>
  <c r="L1485" i="7"/>
  <c r="M1485" i="7" s="1" a="1"/>
  <c r="M1485" i="7" s="1"/>
  <c r="J1485" i="7"/>
  <c r="K1485" i="7" s="1" a="1"/>
  <c r="K1485" i="7" s="1"/>
  <c r="H1485" i="7"/>
  <c r="I1485" i="7" s="1" a="1"/>
  <c r="I1485" i="7" s="1"/>
  <c r="F1485" i="7"/>
  <c r="G1485" i="7" s="1" a="1"/>
  <c r="G1485" i="7" s="1"/>
  <c r="D1485" i="7"/>
  <c r="E1485" i="7" s="1" a="1"/>
  <c r="E1485" i="7" s="1"/>
  <c r="B1485" i="7"/>
  <c r="C1485" i="7" s="1" a="1"/>
  <c r="C1485" i="7" s="1"/>
  <c r="N1484" i="7"/>
  <c r="O1484" i="7" s="1" a="1"/>
  <c r="O1484" i="7" s="1"/>
  <c r="L1484" i="7"/>
  <c r="M1484" i="7" s="1" a="1"/>
  <c r="M1484" i="7" s="1"/>
  <c r="J1484" i="7"/>
  <c r="K1484" i="7" s="1" a="1"/>
  <c r="K1484" i="7" s="1"/>
  <c r="H1484" i="7"/>
  <c r="I1484" i="7" s="1" a="1"/>
  <c r="I1484" i="7" s="1"/>
  <c r="F1484" i="7"/>
  <c r="G1484" i="7" s="1" a="1"/>
  <c r="G1484" i="7" s="1"/>
  <c r="D1484" i="7"/>
  <c r="E1484" i="7" s="1" a="1"/>
  <c r="E1484" i="7" s="1"/>
  <c r="B1484" i="7"/>
  <c r="C1484" i="7" s="1" a="1"/>
  <c r="C1484" i="7" s="1"/>
  <c r="N1483" i="7"/>
  <c r="O1483" i="7" s="1" a="1"/>
  <c r="O1483" i="7" s="1"/>
  <c r="L1483" i="7"/>
  <c r="M1483" i="7" s="1" a="1"/>
  <c r="M1483" i="7" s="1"/>
  <c r="J1483" i="7"/>
  <c r="K1483" i="7" s="1" a="1"/>
  <c r="K1483" i="7" s="1"/>
  <c r="H1483" i="7"/>
  <c r="I1483" i="7" s="1" a="1"/>
  <c r="I1483" i="7" s="1"/>
  <c r="F1483" i="7"/>
  <c r="G1483" i="7" s="1" a="1"/>
  <c r="G1483" i="7" s="1"/>
  <c r="D1483" i="7"/>
  <c r="E1483" i="7" s="1" a="1"/>
  <c r="E1483" i="7" s="1"/>
  <c r="B1483" i="7"/>
  <c r="C1483" i="7" s="1" a="1"/>
  <c r="C1483" i="7" s="1"/>
  <c r="N1482" i="7"/>
  <c r="O1482" i="7" s="1" a="1"/>
  <c r="O1482" i="7" s="1"/>
  <c r="L1482" i="7"/>
  <c r="M1482" i="7" s="1" a="1"/>
  <c r="M1482" i="7" s="1"/>
  <c r="J1482" i="7"/>
  <c r="K1482" i="7" s="1" a="1"/>
  <c r="K1482" i="7" s="1"/>
  <c r="H1482" i="7"/>
  <c r="I1482" i="7" s="1" a="1"/>
  <c r="I1482" i="7" s="1"/>
  <c r="F1482" i="7"/>
  <c r="G1482" i="7" s="1" a="1"/>
  <c r="G1482" i="7" s="1"/>
  <c r="D1482" i="7"/>
  <c r="E1482" i="7" s="1" a="1"/>
  <c r="E1482" i="7" s="1"/>
  <c r="B1482" i="7"/>
  <c r="C1482" i="7" s="1" a="1"/>
  <c r="C1482" i="7" s="1"/>
  <c r="N1481" i="7"/>
  <c r="O1481" i="7" s="1" a="1"/>
  <c r="O1481" i="7" s="1"/>
  <c r="L1481" i="7"/>
  <c r="M1481" i="7" s="1" a="1"/>
  <c r="M1481" i="7" s="1"/>
  <c r="J1481" i="7"/>
  <c r="K1481" i="7" s="1" a="1"/>
  <c r="K1481" i="7" s="1"/>
  <c r="H1481" i="7"/>
  <c r="I1481" i="7" s="1" a="1"/>
  <c r="I1481" i="7" s="1"/>
  <c r="F1481" i="7"/>
  <c r="G1481" i="7" s="1" a="1"/>
  <c r="G1481" i="7" s="1"/>
  <c r="D1481" i="7"/>
  <c r="E1481" i="7" s="1" a="1"/>
  <c r="E1481" i="7" s="1"/>
  <c r="B1481" i="7"/>
  <c r="C1481" i="7" s="1" a="1"/>
  <c r="C1481" i="7" s="1"/>
  <c r="N1480" i="7"/>
  <c r="O1480" i="7" s="1" a="1"/>
  <c r="O1480" i="7" s="1"/>
  <c r="L1480" i="7"/>
  <c r="M1480" i="7" s="1" a="1"/>
  <c r="M1480" i="7" s="1"/>
  <c r="J1480" i="7"/>
  <c r="K1480" i="7" s="1" a="1"/>
  <c r="K1480" i="7" s="1"/>
  <c r="H1480" i="7"/>
  <c r="I1480" i="7" s="1" a="1"/>
  <c r="I1480" i="7" s="1"/>
  <c r="F1480" i="7"/>
  <c r="G1480" i="7" s="1" a="1"/>
  <c r="G1480" i="7" s="1"/>
  <c r="D1480" i="7"/>
  <c r="E1480" i="7" s="1" a="1"/>
  <c r="E1480" i="7" s="1"/>
  <c r="B1480" i="7"/>
  <c r="C1480" i="7" s="1" a="1"/>
  <c r="C1480" i="7" s="1"/>
  <c r="N1479" i="7"/>
  <c r="O1479" i="7" s="1" a="1"/>
  <c r="O1479" i="7" s="1"/>
  <c r="L1479" i="7"/>
  <c r="M1479" i="7" s="1" a="1"/>
  <c r="M1479" i="7" s="1"/>
  <c r="J1479" i="7"/>
  <c r="K1479" i="7" s="1" a="1"/>
  <c r="K1479" i="7" s="1"/>
  <c r="H1479" i="7"/>
  <c r="I1479" i="7" s="1" a="1"/>
  <c r="I1479" i="7" s="1"/>
  <c r="F1479" i="7"/>
  <c r="G1479" i="7" s="1" a="1"/>
  <c r="G1479" i="7" s="1"/>
  <c r="E1479" i="7" a="1"/>
  <c r="E1479" i="7" s="1"/>
  <c r="D1479" i="7"/>
  <c r="B1479" i="7"/>
  <c r="C1479" i="7" s="1" a="1"/>
  <c r="C1479" i="7" s="1"/>
  <c r="N1478" i="7"/>
  <c r="O1478" i="7" s="1" a="1"/>
  <c r="O1478" i="7" s="1"/>
  <c r="L1478" i="7"/>
  <c r="M1478" i="7" s="1" a="1"/>
  <c r="M1478" i="7" s="1"/>
  <c r="J1478" i="7"/>
  <c r="K1478" i="7" s="1" a="1"/>
  <c r="K1478" i="7" s="1"/>
  <c r="H1478" i="7"/>
  <c r="I1478" i="7" s="1" a="1"/>
  <c r="I1478" i="7" s="1"/>
  <c r="F1478" i="7"/>
  <c r="G1478" i="7" s="1" a="1"/>
  <c r="G1478" i="7" s="1"/>
  <c r="D1478" i="7"/>
  <c r="E1478" i="7" s="1" a="1"/>
  <c r="E1478" i="7" s="1"/>
  <c r="B1478" i="7"/>
  <c r="C1478" i="7" s="1" a="1"/>
  <c r="C1478" i="7" s="1"/>
  <c r="N1477" i="7"/>
  <c r="O1477" i="7" s="1" a="1"/>
  <c r="O1477" i="7" s="1"/>
  <c r="L1477" i="7"/>
  <c r="M1477" i="7" s="1" a="1"/>
  <c r="M1477" i="7" s="1"/>
  <c r="J1477" i="7"/>
  <c r="K1477" i="7" s="1" a="1"/>
  <c r="K1477" i="7" s="1"/>
  <c r="H1477" i="7"/>
  <c r="I1477" i="7" s="1" a="1"/>
  <c r="I1477" i="7" s="1"/>
  <c r="F1477" i="7"/>
  <c r="G1477" i="7" s="1" a="1"/>
  <c r="G1477" i="7" s="1"/>
  <c r="D1477" i="7"/>
  <c r="E1477" i="7" s="1" a="1"/>
  <c r="E1477" i="7" s="1"/>
  <c r="B1477" i="7"/>
  <c r="C1477" i="7" s="1" a="1"/>
  <c r="C1477" i="7" s="1"/>
  <c r="N1476" i="7"/>
  <c r="O1476" i="7" s="1" a="1"/>
  <c r="O1476" i="7" s="1"/>
  <c r="L1476" i="7"/>
  <c r="M1476" i="7" s="1" a="1"/>
  <c r="M1476" i="7" s="1"/>
  <c r="J1476" i="7"/>
  <c r="K1476" i="7" s="1" a="1"/>
  <c r="K1476" i="7" s="1"/>
  <c r="H1476" i="7"/>
  <c r="I1476" i="7" s="1" a="1"/>
  <c r="I1476" i="7" s="1"/>
  <c r="F1476" i="7"/>
  <c r="G1476" i="7" s="1" a="1"/>
  <c r="G1476" i="7" s="1"/>
  <c r="D1476" i="7"/>
  <c r="E1476" i="7" s="1" a="1"/>
  <c r="E1476" i="7" s="1"/>
  <c r="B1476" i="7"/>
  <c r="C1476" i="7" s="1" a="1"/>
  <c r="C1476" i="7" s="1"/>
  <c r="N1475" i="7"/>
  <c r="O1475" i="7" s="1" a="1"/>
  <c r="O1475" i="7" s="1"/>
  <c r="L1475" i="7"/>
  <c r="M1475" i="7" s="1" a="1"/>
  <c r="M1475" i="7" s="1"/>
  <c r="J1475" i="7"/>
  <c r="K1475" i="7" s="1" a="1"/>
  <c r="K1475" i="7" s="1"/>
  <c r="H1475" i="7"/>
  <c r="I1475" i="7" s="1" a="1"/>
  <c r="I1475" i="7" s="1"/>
  <c r="F1475" i="7"/>
  <c r="G1475" i="7" s="1" a="1"/>
  <c r="G1475" i="7" s="1"/>
  <c r="D1475" i="7"/>
  <c r="E1475" i="7" s="1" a="1"/>
  <c r="E1475" i="7" s="1"/>
  <c r="B1475" i="7"/>
  <c r="C1475" i="7" s="1" a="1"/>
  <c r="C1475" i="7" s="1"/>
  <c r="N1474" i="7"/>
  <c r="O1474" i="7" s="1" a="1"/>
  <c r="O1474" i="7" s="1"/>
  <c r="L1474" i="7"/>
  <c r="M1474" i="7" s="1" a="1"/>
  <c r="M1474" i="7" s="1"/>
  <c r="J1474" i="7"/>
  <c r="K1474" i="7" s="1" a="1"/>
  <c r="K1474" i="7" s="1"/>
  <c r="H1474" i="7"/>
  <c r="I1474" i="7" s="1" a="1"/>
  <c r="I1474" i="7" s="1"/>
  <c r="F1474" i="7"/>
  <c r="G1474" i="7" s="1" a="1"/>
  <c r="G1474" i="7" s="1"/>
  <c r="D1474" i="7"/>
  <c r="E1474" i="7" s="1" a="1"/>
  <c r="E1474" i="7" s="1"/>
  <c r="B1474" i="7"/>
  <c r="C1474" i="7" s="1" a="1"/>
  <c r="C1474" i="7" s="1"/>
  <c r="N1473" i="7"/>
  <c r="O1473" i="7" s="1" a="1"/>
  <c r="O1473" i="7" s="1"/>
  <c r="L1473" i="7"/>
  <c r="M1473" i="7" s="1" a="1"/>
  <c r="M1473" i="7" s="1"/>
  <c r="J1473" i="7"/>
  <c r="K1473" i="7" s="1" a="1"/>
  <c r="K1473" i="7" s="1"/>
  <c r="H1473" i="7"/>
  <c r="I1473" i="7" s="1" a="1"/>
  <c r="I1473" i="7" s="1"/>
  <c r="F1473" i="7"/>
  <c r="G1473" i="7" s="1" a="1"/>
  <c r="G1473" i="7" s="1"/>
  <c r="D1473" i="7"/>
  <c r="E1473" i="7" s="1" a="1"/>
  <c r="E1473" i="7" s="1"/>
  <c r="B1473" i="7"/>
  <c r="C1473" i="7" s="1" a="1"/>
  <c r="C1473" i="7" s="1"/>
  <c r="N1472" i="7"/>
  <c r="O1472" i="7" s="1" a="1"/>
  <c r="O1472" i="7" s="1"/>
  <c r="L1472" i="7"/>
  <c r="M1472" i="7" s="1" a="1"/>
  <c r="M1472" i="7" s="1"/>
  <c r="J1472" i="7"/>
  <c r="K1472" i="7" s="1" a="1"/>
  <c r="K1472" i="7" s="1"/>
  <c r="H1472" i="7"/>
  <c r="I1472" i="7" s="1" a="1"/>
  <c r="I1472" i="7" s="1"/>
  <c r="F1472" i="7"/>
  <c r="G1472" i="7" s="1" a="1"/>
  <c r="G1472" i="7" s="1"/>
  <c r="D1472" i="7"/>
  <c r="E1472" i="7" s="1" a="1"/>
  <c r="E1472" i="7" s="1"/>
  <c r="B1472" i="7"/>
  <c r="C1472" i="7" s="1" a="1"/>
  <c r="C1472" i="7" s="1"/>
  <c r="N1471" i="7"/>
  <c r="O1471" i="7" s="1" a="1"/>
  <c r="O1471" i="7" s="1"/>
  <c r="L1471" i="7"/>
  <c r="M1471" i="7" s="1" a="1"/>
  <c r="M1471" i="7" s="1"/>
  <c r="J1471" i="7"/>
  <c r="K1471" i="7" s="1" a="1"/>
  <c r="K1471" i="7" s="1"/>
  <c r="H1471" i="7"/>
  <c r="I1471" i="7" s="1" a="1"/>
  <c r="I1471" i="7" s="1"/>
  <c r="F1471" i="7"/>
  <c r="G1471" i="7" s="1" a="1"/>
  <c r="G1471" i="7" s="1"/>
  <c r="D1471" i="7"/>
  <c r="E1471" i="7" s="1" a="1"/>
  <c r="E1471" i="7" s="1"/>
  <c r="B1471" i="7"/>
  <c r="C1471" i="7" s="1" a="1"/>
  <c r="C1471" i="7" s="1"/>
  <c r="N1470" i="7"/>
  <c r="O1470" i="7" s="1" a="1"/>
  <c r="O1470" i="7" s="1"/>
  <c r="L1470" i="7"/>
  <c r="M1470" i="7" s="1" a="1"/>
  <c r="M1470" i="7" s="1"/>
  <c r="J1470" i="7"/>
  <c r="K1470" i="7" s="1" a="1"/>
  <c r="K1470" i="7" s="1"/>
  <c r="H1470" i="7"/>
  <c r="I1470" i="7" s="1" a="1"/>
  <c r="I1470" i="7" s="1"/>
  <c r="F1470" i="7"/>
  <c r="G1470" i="7" s="1" a="1"/>
  <c r="G1470" i="7" s="1"/>
  <c r="D1470" i="7"/>
  <c r="E1470" i="7" s="1" a="1"/>
  <c r="E1470" i="7" s="1"/>
  <c r="B1470" i="7"/>
  <c r="C1470" i="7" s="1" a="1"/>
  <c r="C1470" i="7" s="1"/>
  <c r="N1469" i="7"/>
  <c r="O1469" i="7" s="1" a="1"/>
  <c r="O1469" i="7" s="1"/>
  <c r="L1469" i="7"/>
  <c r="M1469" i="7" s="1" a="1"/>
  <c r="M1469" i="7" s="1"/>
  <c r="J1469" i="7"/>
  <c r="K1469" i="7" s="1" a="1"/>
  <c r="K1469" i="7" s="1"/>
  <c r="H1469" i="7"/>
  <c r="I1469" i="7" s="1" a="1"/>
  <c r="I1469" i="7" s="1"/>
  <c r="F1469" i="7"/>
  <c r="G1469" i="7" s="1" a="1"/>
  <c r="G1469" i="7" s="1"/>
  <c r="D1469" i="7"/>
  <c r="E1469" i="7" s="1" a="1"/>
  <c r="E1469" i="7" s="1"/>
  <c r="B1469" i="7"/>
  <c r="C1469" i="7" s="1" a="1"/>
  <c r="C1469" i="7" s="1"/>
  <c r="N1468" i="7"/>
  <c r="O1468" i="7" s="1" a="1"/>
  <c r="O1468" i="7" s="1"/>
  <c r="L1468" i="7"/>
  <c r="M1468" i="7" s="1" a="1"/>
  <c r="M1468" i="7" s="1"/>
  <c r="J1468" i="7"/>
  <c r="K1468" i="7" s="1" a="1"/>
  <c r="K1468" i="7" s="1"/>
  <c r="H1468" i="7"/>
  <c r="I1468" i="7" s="1" a="1"/>
  <c r="I1468" i="7" s="1"/>
  <c r="F1468" i="7"/>
  <c r="G1468" i="7" s="1" a="1"/>
  <c r="G1468" i="7" s="1"/>
  <c r="D1468" i="7"/>
  <c r="E1468" i="7" s="1" a="1"/>
  <c r="E1468" i="7" s="1"/>
  <c r="B1468" i="7"/>
  <c r="C1468" i="7" s="1" a="1"/>
  <c r="C1468" i="7" s="1"/>
  <c r="N1467" i="7"/>
  <c r="O1467" i="7" s="1" a="1"/>
  <c r="O1467" i="7" s="1"/>
  <c r="L1467" i="7"/>
  <c r="M1467" i="7" s="1" a="1"/>
  <c r="M1467" i="7" s="1"/>
  <c r="J1467" i="7"/>
  <c r="K1467" i="7" s="1" a="1"/>
  <c r="K1467" i="7" s="1"/>
  <c r="H1467" i="7"/>
  <c r="I1467" i="7" s="1" a="1"/>
  <c r="I1467" i="7" s="1"/>
  <c r="F1467" i="7"/>
  <c r="G1467" i="7" s="1" a="1"/>
  <c r="G1467" i="7" s="1"/>
  <c r="D1467" i="7"/>
  <c r="E1467" i="7" s="1" a="1"/>
  <c r="E1467" i="7" s="1"/>
  <c r="B1467" i="7"/>
  <c r="C1467" i="7" s="1" a="1"/>
  <c r="C1467" i="7" s="1"/>
  <c r="N1466" i="7"/>
  <c r="O1466" i="7" s="1" a="1"/>
  <c r="O1466" i="7" s="1"/>
  <c r="L1466" i="7"/>
  <c r="M1466" i="7" s="1" a="1"/>
  <c r="M1466" i="7" s="1"/>
  <c r="J1466" i="7"/>
  <c r="K1466" i="7" s="1" a="1"/>
  <c r="K1466" i="7" s="1"/>
  <c r="H1466" i="7"/>
  <c r="I1466" i="7" s="1" a="1"/>
  <c r="I1466" i="7" s="1"/>
  <c r="F1466" i="7"/>
  <c r="G1466" i="7" s="1" a="1"/>
  <c r="G1466" i="7" s="1"/>
  <c r="D1466" i="7"/>
  <c r="E1466" i="7" s="1" a="1"/>
  <c r="E1466" i="7" s="1"/>
  <c r="B1466" i="7"/>
  <c r="C1466" i="7" s="1" a="1"/>
  <c r="C1466" i="7" s="1"/>
  <c r="N1465" i="7"/>
  <c r="O1465" i="7" s="1" a="1"/>
  <c r="O1465" i="7" s="1"/>
  <c r="L1465" i="7"/>
  <c r="M1465" i="7" s="1" a="1"/>
  <c r="M1465" i="7" s="1"/>
  <c r="J1465" i="7"/>
  <c r="K1465" i="7" s="1" a="1"/>
  <c r="K1465" i="7" s="1"/>
  <c r="H1465" i="7"/>
  <c r="I1465" i="7" s="1" a="1"/>
  <c r="I1465" i="7" s="1"/>
  <c r="F1465" i="7"/>
  <c r="G1465" i="7" s="1" a="1"/>
  <c r="G1465" i="7" s="1"/>
  <c r="D1465" i="7"/>
  <c r="E1465" i="7" s="1" a="1"/>
  <c r="E1465" i="7" s="1"/>
  <c r="B1465" i="7"/>
  <c r="C1465" i="7" s="1" a="1"/>
  <c r="C1465" i="7" s="1"/>
  <c r="N1464" i="7"/>
  <c r="O1464" i="7" s="1" a="1"/>
  <c r="O1464" i="7" s="1"/>
  <c r="L1464" i="7"/>
  <c r="M1464" i="7" s="1" a="1"/>
  <c r="M1464" i="7" s="1"/>
  <c r="J1464" i="7"/>
  <c r="K1464" i="7" s="1" a="1"/>
  <c r="K1464" i="7" s="1"/>
  <c r="H1464" i="7"/>
  <c r="I1464" i="7" s="1" a="1"/>
  <c r="I1464" i="7" s="1"/>
  <c r="F1464" i="7"/>
  <c r="G1464" i="7" s="1" a="1"/>
  <c r="G1464" i="7" s="1"/>
  <c r="D1464" i="7"/>
  <c r="E1464" i="7" s="1" a="1"/>
  <c r="E1464" i="7" s="1"/>
  <c r="B1464" i="7"/>
  <c r="C1464" i="7" s="1" a="1"/>
  <c r="C1464" i="7" s="1"/>
  <c r="N1463" i="7"/>
  <c r="O1463" i="7" s="1" a="1"/>
  <c r="O1463" i="7" s="1"/>
  <c r="L1463" i="7"/>
  <c r="M1463" i="7" s="1" a="1"/>
  <c r="M1463" i="7" s="1"/>
  <c r="J1463" i="7"/>
  <c r="K1463" i="7" s="1" a="1"/>
  <c r="K1463" i="7" s="1"/>
  <c r="H1463" i="7"/>
  <c r="I1463" i="7" s="1" a="1"/>
  <c r="I1463" i="7" s="1"/>
  <c r="F1463" i="7"/>
  <c r="G1463" i="7" s="1" a="1"/>
  <c r="G1463" i="7" s="1"/>
  <c r="D1463" i="7"/>
  <c r="E1463" i="7" s="1" a="1"/>
  <c r="E1463" i="7" s="1"/>
  <c r="B1463" i="7"/>
  <c r="C1463" i="7" s="1" a="1"/>
  <c r="C1463" i="7" s="1"/>
  <c r="N1462" i="7"/>
  <c r="O1462" i="7" s="1" a="1"/>
  <c r="O1462" i="7" s="1"/>
  <c r="L1462" i="7"/>
  <c r="M1462" i="7" s="1" a="1"/>
  <c r="M1462" i="7" s="1"/>
  <c r="J1462" i="7"/>
  <c r="K1462" i="7" s="1" a="1"/>
  <c r="K1462" i="7" s="1"/>
  <c r="H1462" i="7"/>
  <c r="I1462" i="7" s="1" a="1"/>
  <c r="I1462" i="7" s="1"/>
  <c r="F1462" i="7"/>
  <c r="G1462" i="7" s="1" a="1"/>
  <c r="G1462" i="7" s="1"/>
  <c r="D1462" i="7"/>
  <c r="E1462" i="7" s="1" a="1"/>
  <c r="E1462" i="7" s="1"/>
  <c r="B1462" i="7"/>
  <c r="C1462" i="7" s="1" a="1"/>
  <c r="C1462" i="7" s="1"/>
  <c r="N1461" i="7"/>
  <c r="O1461" i="7" s="1" a="1"/>
  <c r="O1461" i="7" s="1"/>
  <c r="L1461" i="7"/>
  <c r="M1461" i="7" s="1" a="1"/>
  <c r="M1461" i="7" s="1"/>
  <c r="J1461" i="7"/>
  <c r="K1461" i="7" s="1" a="1"/>
  <c r="K1461" i="7" s="1"/>
  <c r="H1461" i="7"/>
  <c r="I1461" i="7" s="1" a="1"/>
  <c r="I1461" i="7" s="1"/>
  <c r="F1461" i="7"/>
  <c r="G1461" i="7" s="1" a="1"/>
  <c r="G1461" i="7" s="1"/>
  <c r="D1461" i="7"/>
  <c r="E1461" i="7" s="1" a="1"/>
  <c r="E1461" i="7" s="1"/>
  <c r="B1461" i="7"/>
  <c r="C1461" i="7" s="1" a="1"/>
  <c r="C1461" i="7" s="1"/>
  <c r="N1460" i="7"/>
  <c r="O1460" i="7" s="1" a="1"/>
  <c r="O1460" i="7" s="1"/>
  <c r="L1460" i="7"/>
  <c r="M1460" i="7" s="1" a="1"/>
  <c r="M1460" i="7" s="1"/>
  <c r="J1460" i="7"/>
  <c r="K1460" i="7" s="1" a="1"/>
  <c r="K1460" i="7" s="1"/>
  <c r="H1460" i="7"/>
  <c r="I1460" i="7" s="1" a="1"/>
  <c r="I1460" i="7" s="1"/>
  <c r="F1460" i="7"/>
  <c r="G1460" i="7" s="1" a="1"/>
  <c r="G1460" i="7" s="1"/>
  <c r="D1460" i="7"/>
  <c r="E1460" i="7" s="1" a="1"/>
  <c r="E1460" i="7" s="1"/>
  <c r="B1460" i="7"/>
  <c r="C1460" i="7" s="1" a="1"/>
  <c r="C1460" i="7" s="1"/>
  <c r="N1459" i="7"/>
  <c r="O1459" i="7" s="1" a="1"/>
  <c r="O1459" i="7" s="1"/>
  <c r="L1459" i="7"/>
  <c r="M1459" i="7" s="1" a="1"/>
  <c r="M1459" i="7" s="1"/>
  <c r="J1459" i="7"/>
  <c r="K1459" i="7" s="1" a="1"/>
  <c r="K1459" i="7" s="1"/>
  <c r="H1459" i="7"/>
  <c r="I1459" i="7" s="1" a="1"/>
  <c r="I1459" i="7" s="1"/>
  <c r="F1459" i="7"/>
  <c r="G1459" i="7" s="1" a="1"/>
  <c r="G1459" i="7" s="1"/>
  <c r="D1459" i="7"/>
  <c r="E1459" i="7" s="1" a="1"/>
  <c r="E1459" i="7" s="1"/>
  <c r="B1459" i="7"/>
  <c r="C1459" i="7" s="1" a="1"/>
  <c r="C1459" i="7" s="1"/>
  <c r="N1458" i="7"/>
  <c r="O1458" i="7" s="1" a="1"/>
  <c r="O1458" i="7" s="1"/>
  <c r="L1458" i="7"/>
  <c r="M1458" i="7" s="1" a="1"/>
  <c r="M1458" i="7" s="1"/>
  <c r="J1458" i="7"/>
  <c r="K1458" i="7" s="1" a="1"/>
  <c r="K1458" i="7" s="1"/>
  <c r="H1458" i="7"/>
  <c r="I1458" i="7" s="1" a="1"/>
  <c r="I1458" i="7" s="1"/>
  <c r="F1458" i="7"/>
  <c r="G1458" i="7" s="1" a="1"/>
  <c r="G1458" i="7" s="1"/>
  <c r="D1458" i="7"/>
  <c r="E1458" i="7" s="1" a="1"/>
  <c r="E1458" i="7" s="1"/>
  <c r="B1458" i="7"/>
  <c r="C1458" i="7" s="1" a="1"/>
  <c r="C1458" i="7" s="1"/>
  <c r="N1457" i="7"/>
  <c r="O1457" i="7" s="1" a="1"/>
  <c r="O1457" i="7" s="1"/>
  <c r="L1457" i="7"/>
  <c r="M1457" i="7" s="1" a="1"/>
  <c r="M1457" i="7" s="1"/>
  <c r="J1457" i="7"/>
  <c r="K1457" i="7" s="1" a="1"/>
  <c r="K1457" i="7" s="1"/>
  <c r="H1457" i="7"/>
  <c r="I1457" i="7" s="1" a="1"/>
  <c r="I1457" i="7" s="1"/>
  <c r="F1457" i="7"/>
  <c r="G1457" i="7" s="1" a="1"/>
  <c r="G1457" i="7" s="1"/>
  <c r="D1457" i="7"/>
  <c r="E1457" i="7" s="1" a="1"/>
  <c r="E1457" i="7" s="1"/>
  <c r="B1457" i="7"/>
  <c r="C1457" i="7" s="1" a="1"/>
  <c r="C1457" i="7" s="1"/>
  <c r="N1456" i="7"/>
  <c r="O1456" i="7" s="1" a="1"/>
  <c r="O1456" i="7" s="1"/>
  <c r="L1456" i="7"/>
  <c r="M1456" i="7" s="1" a="1"/>
  <c r="M1456" i="7" s="1"/>
  <c r="J1456" i="7"/>
  <c r="K1456" i="7" s="1" a="1"/>
  <c r="K1456" i="7" s="1"/>
  <c r="H1456" i="7"/>
  <c r="I1456" i="7" s="1" a="1"/>
  <c r="I1456" i="7" s="1"/>
  <c r="F1456" i="7"/>
  <c r="G1456" i="7" s="1" a="1"/>
  <c r="G1456" i="7" s="1"/>
  <c r="D1456" i="7"/>
  <c r="E1456" i="7" s="1" a="1"/>
  <c r="E1456" i="7" s="1"/>
  <c r="B1456" i="7"/>
  <c r="C1456" i="7" s="1" a="1"/>
  <c r="C1456" i="7" s="1"/>
  <c r="N1455" i="7"/>
  <c r="O1455" i="7" s="1" a="1"/>
  <c r="O1455" i="7" s="1"/>
  <c r="L1455" i="7"/>
  <c r="M1455" i="7" s="1" a="1"/>
  <c r="M1455" i="7" s="1"/>
  <c r="J1455" i="7"/>
  <c r="K1455" i="7" s="1" a="1"/>
  <c r="K1455" i="7" s="1"/>
  <c r="H1455" i="7"/>
  <c r="I1455" i="7" s="1" a="1"/>
  <c r="I1455" i="7" s="1"/>
  <c r="F1455" i="7"/>
  <c r="G1455" i="7" s="1" a="1"/>
  <c r="G1455" i="7" s="1"/>
  <c r="D1455" i="7"/>
  <c r="E1455" i="7" s="1" a="1"/>
  <c r="E1455" i="7" s="1"/>
  <c r="B1455" i="7"/>
  <c r="C1455" i="7" s="1" a="1"/>
  <c r="C1455" i="7" s="1"/>
  <c r="N1454" i="7"/>
  <c r="O1454" i="7" s="1" a="1"/>
  <c r="O1454" i="7" s="1"/>
  <c r="L1454" i="7"/>
  <c r="M1454" i="7" s="1" a="1"/>
  <c r="M1454" i="7" s="1"/>
  <c r="J1454" i="7"/>
  <c r="K1454" i="7" s="1" a="1"/>
  <c r="K1454" i="7" s="1"/>
  <c r="H1454" i="7"/>
  <c r="I1454" i="7" s="1" a="1"/>
  <c r="I1454" i="7" s="1"/>
  <c r="F1454" i="7"/>
  <c r="G1454" i="7" s="1" a="1"/>
  <c r="G1454" i="7" s="1"/>
  <c r="D1454" i="7"/>
  <c r="E1454" i="7" s="1" a="1"/>
  <c r="E1454" i="7" s="1"/>
  <c r="B1454" i="7"/>
  <c r="C1454" i="7" s="1" a="1"/>
  <c r="C1454" i="7" s="1"/>
  <c r="N1453" i="7"/>
  <c r="O1453" i="7" s="1" a="1"/>
  <c r="O1453" i="7" s="1"/>
  <c r="L1453" i="7"/>
  <c r="M1453" i="7" s="1" a="1"/>
  <c r="M1453" i="7" s="1"/>
  <c r="J1453" i="7"/>
  <c r="K1453" i="7" s="1" a="1"/>
  <c r="K1453" i="7" s="1"/>
  <c r="H1453" i="7"/>
  <c r="I1453" i="7" s="1" a="1"/>
  <c r="I1453" i="7" s="1"/>
  <c r="F1453" i="7"/>
  <c r="G1453" i="7" s="1" a="1"/>
  <c r="G1453" i="7" s="1"/>
  <c r="D1453" i="7"/>
  <c r="E1453" i="7" s="1" a="1"/>
  <c r="E1453" i="7" s="1"/>
  <c r="B1453" i="7"/>
  <c r="C1453" i="7" s="1" a="1"/>
  <c r="C1453" i="7" s="1"/>
  <c r="N1452" i="7"/>
  <c r="O1452" i="7" s="1" a="1"/>
  <c r="O1452" i="7" s="1"/>
  <c r="L1452" i="7"/>
  <c r="M1452" i="7" s="1" a="1"/>
  <c r="M1452" i="7" s="1"/>
  <c r="J1452" i="7"/>
  <c r="K1452" i="7" s="1" a="1"/>
  <c r="K1452" i="7" s="1"/>
  <c r="H1452" i="7"/>
  <c r="I1452" i="7" s="1" a="1"/>
  <c r="I1452" i="7" s="1"/>
  <c r="F1452" i="7"/>
  <c r="G1452" i="7" s="1" a="1"/>
  <c r="G1452" i="7" s="1"/>
  <c r="D1452" i="7"/>
  <c r="E1452" i="7" s="1" a="1"/>
  <c r="E1452" i="7" s="1"/>
  <c r="B1452" i="7"/>
  <c r="C1452" i="7" s="1" a="1"/>
  <c r="C1452" i="7" s="1"/>
  <c r="N1451" i="7"/>
  <c r="O1451" i="7" s="1" a="1"/>
  <c r="O1451" i="7" s="1"/>
  <c r="L1451" i="7"/>
  <c r="M1451" i="7" s="1" a="1"/>
  <c r="M1451" i="7" s="1"/>
  <c r="J1451" i="7"/>
  <c r="K1451" i="7" s="1" a="1"/>
  <c r="K1451" i="7" s="1"/>
  <c r="H1451" i="7"/>
  <c r="I1451" i="7" s="1" a="1"/>
  <c r="I1451" i="7" s="1"/>
  <c r="F1451" i="7"/>
  <c r="G1451" i="7" s="1" a="1"/>
  <c r="G1451" i="7" s="1"/>
  <c r="D1451" i="7"/>
  <c r="E1451" i="7" s="1" a="1"/>
  <c r="E1451" i="7" s="1"/>
  <c r="B1451" i="7"/>
  <c r="C1451" i="7" s="1" a="1"/>
  <c r="C1451" i="7" s="1"/>
  <c r="N1450" i="7"/>
  <c r="O1450" i="7" s="1" a="1"/>
  <c r="O1450" i="7" s="1"/>
  <c r="L1450" i="7"/>
  <c r="M1450" i="7" s="1" a="1"/>
  <c r="M1450" i="7" s="1"/>
  <c r="J1450" i="7"/>
  <c r="K1450" i="7" s="1" a="1"/>
  <c r="K1450" i="7" s="1"/>
  <c r="H1450" i="7"/>
  <c r="I1450" i="7" s="1" a="1"/>
  <c r="I1450" i="7" s="1"/>
  <c r="F1450" i="7"/>
  <c r="G1450" i="7" s="1" a="1"/>
  <c r="G1450" i="7" s="1"/>
  <c r="D1450" i="7"/>
  <c r="E1450" i="7" s="1" a="1"/>
  <c r="E1450" i="7" s="1"/>
  <c r="B1450" i="7"/>
  <c r="C1450" i="7" s="1" a="1"/>
  <c r="C1450" i="7" s="1"/>
  <c r="N1449" i="7"/>
  <c r="O1449" i="7" s="1" a="1"/>
  <c r="O1449" i="7" s="1"/>
  <c r="L1449" i="7"/>
  <c r="M1449" i="7" s="1" a="1"/>
  <c r="M1449" i="7" s="1"/>
  <c r="J1449" i="7"/>
  <c r="K1449" i="7" s="1" a="1"/>
  <c r="K1449" i="7" s="1"/>
  <c r="H1449" i="7"/>
  <c r="I1449" i="7" s="1" a="1"/>
  <c r="I1449" i="7" s="1"/>
  <c r="F1449" i="7"/>
  <c r="G1449" i="7" s="1" a="1"/>
  <c r="G1449" i="7" s="1"/>
  <c r="D1449" i="7"/>
  <c r="E1449" i="7" s="1" a="1"/>
  <c r="E1449" i="7" s="1"/>
  <c r="B1449" i="7"/>
  <c r="C1449" i="7" s="1" a="1"/>
  <c r="C1449" i="7" s="1"/>
  <c r="N1448" i="7"/>
  <c r="O1448" i="7" s="1" a="1"/>
  <c r="O1448" i="7" s="1"/>
  <c r="L1448" i="7"/>
  <c r="M1448" i="7" s="1" a="1"/>
  <c r="M1448" i="7" s="1"/>
  <c r="J1448" i="7"/>
  <c r="K1448" i="7" s="1" a="1"/>
  <c r="K1448" i="7" s="1"/>
  <c r="H1448" i="7"/>
  <c r="I1448" i="7" s="1" a="1"/>
  <c r="I1448" i="7" s="1"/>
  <c r="F1448" i="7"/>
  <c r="G1448" i="7" s="1" a="1"/>
  <c r="G1448" i="7" s="1"/>
  <c r="D1448" i="7"/>
  <c r="E1448" i="7" s="1" a="1"/>
  <c r="E1448" i="7" s="1"/>
  <c r="B1448" i="7"/>
  <c r="C1448" i="7" s="1" a="1"/>
  <c r="C1448" i="7" s="1"/>
  <c r="N1447" i="7"/>
  <c r="O1447" i="7" s="1" a="1"/>
  <c r="O1447" i="7" s="1"/>
  <c r="L1447" i="7"/>
  <c r="M1447" i="7" s="1" a="1"/>
  <c r="M1447" i="7" s="1"/>
  <c r="J1447" i="7"/>
  <c r="K1447" i="7" s="1" a="1"/>
  <c r="K1447" i="7" s="1"/>
  <c r="H1447" i="7"/>
  <c r="I1447" i="7" s="1" a="1"/>
  <c r="I1447" i="7" s="1"/>
  <c r="F1447" i="7"/>
  <c r="G1447" i="7" s="1" a="1"/>
  <c r="G1447" i="7" s="1"/>
  <c r="D1447" i="7"/>
  <c r="E1447" i="7" s="1" a="1"/>
  <c r="E1447" i="7" s="1"/>
  <c r="B1447" i="7"/>
  <c r="C1447" i="7" s="1" a="1"/>
  <c r="C1447" i="7" s="1"/>
  <c r="N1446" i="7"/>
  <c r="O1446" i="7" s="1" a="1"/>
  <c r="O1446" i="7" s="1"/>
  <c r="L1446" i="7"/>
  <c r="M1446" i="7" s="1" a="1"/>
  <c r="M1446" i="7" s="1"/>
  <c r="J1446" i="7"/>
  <c r="K1446" i="7" s="1" a="1"/>
  <c r="K1446" i="7" s="1"/>
  <c r="H1446" i="7"/>
  <c r="I1446" i="7" s="1" a="1"/>
  <c r="I1446" i="7" s="1"/>
  <c r="F1446" i="7"/>
  <c r="G1446" i="7" s="1" a="1"/>
  <c r="G1446" i="7" s="1"/>
  <c r="D1446" i="7"/>
  <c r="E1446" i="7" s="1" a="1"/>
  <c r="E1446" i="7" s="1"/>
  <c r="B1446" i="7"/>
  <c r="C1446" i="7" s="1" a="1"/>
  <c r="C1446" i="7" s="1"/>
  <c r="N1445" i="7"/>
  <c r="O1445" i="7" s="1" a="1"/>
  <c r="O1445" i="7" s="1"/>
  <c r="L1445" i="7"/>
  <c r="M1445" i="7" s="1" a="1"/>
  <c r="M1445" i="7" s="1"/>
  <c r="J1445" i="7"/>
  <c r="K1445" i="7" s="1" a="1"/>
  <c r="K1445" i="7" s="1"/>
  <c r="H1445" i="7"/>
  <c r="I1445" i="7" s="1" a="1"/>
  <c r="I1445" i="7" s="1"/>
  <c r="F1445" i="7"/>
  <c r="G1445" i="7" s="1" a="1"/>
  <c r="G1445" i="7" s="1"/>
  <c r="D1445" i="7"/>
  <c r="E1445" i="7" s="1" a="1"/>
  <c r="E1445" i="7" s="1"/>
  <c r="B1445" i="7"/>
  <c r="C1445" i="7" s="1" a="1"/>
  <c r="C1445" i="7" s="1"/>
  <c r="N1444" i="7"/>
  <c r="O1444" i="7" s="1" a="1"/>
  <c r="O1444" i="7" s="1"/>
  <c r="L1444" i="7"/>
  <c r="M1444" i="7" s="1" a="1"/>
  <c r="M1444" i="7" s="1"/>
  <c r="J1444" i="7"/>
  <c r="K1444" i="7" s="1" a="1"/>
  <c r="K1444" i="7" s="1"/>
  <c r="H1444" i="7"/>
  <c r="I1444" i="7" s="1" a="1"/>
  <c r="I1444" i="7" s="1"/>
  <c r="F1444" i="7"/>
  <c r="G1444" i="7" s="1" a="1"/>
  <c r="G1444" i="7" s="1"/>
  <c r="D1444" i="7"/>
  <c r="E1444" i="7" s="1" a="1"/>
  <c r="E1444" i="7" s="1"/>
  <c r="B1444" i="7"/>
  <c r="C1444" i="7" s="1" a="1"/>
  <c r="C1444" i="7" s="1"/>
  <c r="N1443" i="7"/>
  <c r="O1443" i="7" s="1" a="1"/>
  <c r="O1443" i="7" s="1"/>
  <c r="L1443" i="7"/>
  <c r="M1443" i="7" s="1" a="1"/>
  <c r="M1443" i="7" s="1"/>
  <c r="J1443" i="7"/>
  <c r="K1443" i="7" s="1" a="1"/>
  <c r="K1443" i="7" s="1"/>
  <c r="H1443" i="7"/>
  <c r="I1443" i="7" s="1" a="1"/>
  <c r="I1443" i="7" s="1"/>
  <c r="F1443" i="7"/>
  <c r="G1443" i="7" s="1" a="1"/>
  <c r="G1443" i="7" s="1"/>
  <c r="D1443" i="7"/>
  <c r="E1443" i="7" s="1" a="1"/>
  <c r="E1443" i="7" s="1"/>
  <c r="B1443" i="7"/>
  <c r="C1443" i="7" s="1" a="1"/>
  <c r="C1443" i="7" s="1"/>
  <c r="N1442" i="7"/>
  <c r="O1442" i="7" s="1" a="1"/>
  <c r="O1442" i="7" s="1"/>
  <c r="L1442" i="7"/>
  <c r="M1442" i="7" s="1" a="1"/>
  <c r="M1442" i="7" s="1"/>
  <c r="J1442" i="7"/>
  <c r="K1442" i="7" s="1" a="1"/>
  <c r="K1442" i="7" s="1"/>
  <c r="H1442" i="7"/>
  <c r="I1442" i="7" s="1" a="1"/>
  <c r="I1442" i="7" s="1"/>
  <c r="F1442" i="7"/>
  <c r="G1442" i="7" s="1" a="1"/>
  <c r="G1442" i="7" s="1"/>
  <c r="D1442" i="7"/>
  <c r="E1442" i="7" s="1" a="1"/>
  <c r="E1442" i="7" s="1"/>
  <c r="B1442" i="7"/>
  <c r="C1442" i="7" s="1" a="1"/>
  <c r="C1442" i="7" s="1"/>
  <c r="N1441" i="7"/>
  <c r="O1441" i="7" s="1" a="1"/>
  <c r="O1441" i="7" s="1"/>
  <c r="L1441" i="7"/>
  <c r="M1441" i="7" s="1" a="1"/>
  <c r="M1441" i="7" s="1"/>
  <c r="J1441" i="7"/>
  <c r="K1441" i="7" s="1" a="1"/>
  <c r="K1441" i="7" s="1"/>
  <c r="H1441" i="7"/>
  <c r="I1441" i="7" s="1" a="1"/>
  <c r="I1441" i="7" s="1"/>
  <c r="F1441" i="7"/>
  <c r="G1441" i="7" s="1" a="1"/>
  <c r="G1441" i="7" s="1"/>
  <c r="D1441" i="7"/>
  <c r="E1441" i="7" s="1" a="1"/>
  <c r="E1441" i="7" s="1"/>
  <c r="B1441" i="7"/>
  <c r="C1441" i="7" s="1" a="1"/>
  <c r="C1441" i="7" s="1"/>
  <c r="N1440" i="7"/>
  <c r="O1440" i="7" s="1" a="1"/>
  <c r="O1440" i="7" s="1"/>
  <c r="L1440" i="7"/>
  <c r="M1440" i="7" s="1" a="1"/>
  <c r="M1440" i="7" s="1"/>
  <c r="J1440" i="7"/>
  <c r="K1440" i="7" s="1" a="1"/>
  <c r="K1440" i="7" s="1"/>
  <c r="H1440" i="7"/>
  <c r="I1440" i="7" s="1" a="1"/>
  <c r="I1440" i="7" s="1"/>
  <c r="F1440" i="7"/>
  <c r="G1440" i="7" s="1" a="1"/>
  <c r="G1440" i="7" s="1"/>
  <c r="D1440" i="7"/>
  <c r="E1440" i="7" s="1" a="1"/>
  <c r="E1440" i="7" s="1"/>
  <c r="B1440" i="7"/>
  <c r="C1440" i="7" s="1" a="1"/>
  <c r="C1440" i="7" s="1"/>
  <c r="N1439" i="7"/>
  <c r="O1439" i="7" s="1" a="1"/>
  <c r="O1439" i="7" s="1"/>
  <c r="L1439" i="7"/>
  <c r="M1439" i="7" s="1" a="1"/>
  <c r="M1439" i="7" s="1"/>
  <c r="J1439" i="7"/>
  <c r="K1439" i="7" s="1" a="1"/>
  <c r="K1439" i="7" s="1"/>
  <c r="H1439" i="7"/>
  <c r="I1439" i="7" s="1" a="1"/>
  <c r="I1439" i="7" s="1"/>
  <c r="F1439" i="7"/>
  <c r="G1439" i="7" s="1" a="1"/>
  <c r="G1439" i="7" s="1"/>
  <c r="D1439" i="7"/>
  <c r="E1439" i="7" s="1" a="1"/>
  <c r="E1439" i="7" s="1"/>
  <c r="B1439" i="7"/>
  <c r="C1439" i="7" s="1" a="1"/>
  <c r="C1439" i="7" s="1"/>
  <c r="N1438" i="7"/>
  <c r="O1438" i="7" s="1" a="1"/>
  <c r="O1438" i="7" s="1"/>
  <c r="L1438" i="7"/>
  <c r="M1438" i="7" s="1" a="1"/>
  <c r="M1438" i="7" s="1"/>
  <c r="J1438" i="7"/>
  <c r="K1438" i="7" s="1" a="1"/>
  <c r="K1438" i="7" s="1"/>
  <c r="H1438" i="7"/>
  <c r="I1438" i="7" s="1" a="1"/>
  <c r="I1438" i="7" s="1"/>
  <c r="F1438" i="7"/>
  <c r="G1438" i="7" s="1" a="1"/>
  <c r="G1438" i="7" s="1"/>
  <c r="D1438" i="7"/>
  <c r="E1438" i="7" s="1" a="1"/>
  <c r="E1438" i="7" s="1"/>
  <c r="B1438" i="7"/>
  <c r="C1438" i="7" s="1" a="1"/>
  <c r="C1438" i="7" s="1"/>
  <c r="N1437" i="7"/>
  <c r="O1437" i="7" s="1" a="1"/>
  <c r="O1437" i="7" s="1"/>
  <c r="L1437" i="7"/>
  <c r="M1437" i="7" s="1" a="1"/>
  <c r="M1437" i="7" s="1"/>
  <c r="J1437" i="7"/>
  <c r="K1437" i="7" s="1" a="1"/>
  <c r="K1437" i="7" s="1"/>
  <c r="H1437" i="7"/>
  <c r="I1437" i="7" s="1" a="1"/>
  <c r="I1437" i="7" s="1"/>
  <c r="F1437" i="7"/>
  <c r="G1437" i="7" s="1" a="1"/>
  <c r="G1437" i="7" s="1"/>
  <c r="D1437" i="7"/>
  <c r="E1437" i="7" s="1" a="1"/>
  <c r="E1437" i="7" s="1"/>
  <c r="B1437" i="7"/>
  <c r="C1437" i="7" s="1" a="1"/>
  <c r="C1437" i="7" s="1"/>
  <c r="N1436" i="7"/>
  <c r="O1436" i="7" s="1" a="1"/>
  <c r="O1436" i="7" s="1"/>
  <c r="L1436" i="7"/>
  <c r="M1436" i="7" s="1" a="1"/>
  <c r="M1436" i="7" s="1"/>
  <c r="J1436" i="7"/>
  <c r="K1436" i="7" s="1" a="1"/>
  <c r="K1436" i="7" s="1"/>
  <c r="H1436" i="7"/>
  <c r="I1436" i="7" s="1" a="1"/>
  <c r="I1436" i="7" s="1"/>
  <c r="F1436" i="7"/>
  <c r="G1436" i="7" s="1" a="1"/>
  <c r="G1436" i="7" s="1"/>
  <c r="D1436" i="7"/>
  <c r="E1436" i="7" s="1" a="1"/>
  <c r="E1436" i="7" s="1"/>
  <c r="B1436" i="7"/>
  <c r="C1436" i="7" s="1" a="1"/>
  <c r="C1436" i="7" s="1"/>
  <c r="N1435" i="7"/>
  <c r="O1435" i="7" s="1" a="1"/>
  <c r="O1435" i="7" s="1"/>
  <c r="L1435" i="7"/>
  <c r="M1435" i="7" s="1" a="1"/>
  <c r="M1435" i="7" s="1"/>
  <c r="J1435" i="7"/>
  <c r="K1435" i="7" s="1" a="1"/>
  <c r="K1435" i="7" s="1"/>
  <c r="H1435" i="7"/>
  <c r="I1435" i="7" s="1" a="1"/>
  <c r="I1435" i="7" s="1"/>
  <c r="F1435" i="7"/>
  <c r="G1435" i="7" s="1" a="1"/>
  <c r="G1435" i="7" s="1"/>
  <c r="D1435" i="7"/>
  <c r="E1435" i="7" s="1" a="1"/>
  <c r="E1435" i="7" s="1"/>
  <c r="B1435" i="7"/>
  <c r="C1435" i="7" s="1" a="1"/>
  <c r="C1435" i="7" s="1"/>
  <c r="N1434" i="7"/>
  <c r="O1434" i="7" s="1" a="1"/>
  <c r="O1434" i="7" s="1"/>
  <c r="L1434" i="7"/>
  <c r="M1434" i="7" s="1" a="1"/>
  <c r="M1434" i="7" s="1"/>
  <c r="J1434" i="7"/>
  <c r="K1434" i="7" s="1" a="1"/>
  <c r="K1434" i="7" s="1"/>
  <c r="H1434" i="7"/>
  <c r="I1434" i="7" s="1" a="1"/>
  <c r="I1434" i="7" s="1"/>
  <c r="F1434" i="7"/>
  <c r="G1434" i="7" s="1" a="1"/>
  <c r="G1434" i="7" s="1"/>
  <c r="D1434" i="7"/>
  <c r="E1434" i="7" s="1" a="1"/>
  <c r="E1434" i="7" s="1"/>
  <c r="B1434" i="7"/>
  <c r="C1434" i="7" s="1" a="1"/>
  <c r="C1434" i="7" s="1"/>
  <c r="N1433" i="7"/>
  <c r="O1433" i="7" s="1" a="1"/>
  <c r="O1433" i="7" s="1"/>
  <c r="L1433" i="7"/>
  <c r="M1433" i="7" s="1" a="1"/>
  <c r="M1433" i="7" s="1"/>
  <c r="J1433" i="7"/>
  <c r="K1433" i="7" s="1" a="1"/>
  <c r="K1433" i="7" s="1"/>
  <c r="H1433" i="7"/>
  <c r="I1433" i="7" s="1" a="1"/>
  <c r="I1433" i="7" s="1"/>
  <c r="F1433" i="7"/>
  <c r="G1433" i="7" s="1" a="1"/>
  <c r="G1433" i="7" s="1"/>
  <c r="D1433" i="7"/>
  <c r="E1433" i="7" s="1" a="1"/>
  <c r="E1433" i="7" s="1"/>
  <c r="B1433" i="7"/>
  <c r="C1433" i="7" s="1" a="1"/>
  <c r="C1433" i="7" s="1"/>
  <c r="N1432" i="7"/>
  <c r="O1432" i="7" s="1" a="1"/>
  <c r="O1432" i="7" s="1"/>
  <c r="L1432" i="7"/>
  <c r="M1432" i="7" s="1" a="1"/>
  <c r="M1432" i="7" s="1"/>
  <c r="J1432" i="7"/>
  <c r="K1432" i="7" s="1" a="1"/>
  <c r="K1432" i="7" s="1"/>
  <c r="H1432" i="7"/>
  <c r="I1432" i="7" s="1" a="1"/>
  <c r="I1432" i="7" s="1"/>
  <c r="F1432" i="7"/>
  <c r="G1432" i="7" s="1" a="1"/>
  <c r="G1432" i="7" s="1"/>
  <c r="D1432" i="7"/>
  <c r="E1432" i="7" s="1" a="1"/>
  <c r="E1432" i="7" s="1"/>
  <c r="B1432" i="7"/>
  <c r="C1432" i="7" s="1" a="1"/>
  <c r="C1432" i="7" s="1"/>
  <c r="N1431" i="7"/>
  <c r="O1431" i="7" s="1" a="1"/>
  <c r="O1431" i="7" s="1"/>
  <c r="L1431" i="7"/>
  <c r="M1431" i="7" s="1" a="1"/>
  <c r="M1431" i="7" s="1"/>
  <c r="J1431" i="7"/>
  <c r="K1431" i="7" s="1" a="1"/>
  <c r="K1431" i="7" s="1"/>
  <c r="H1431" i="7"/>
  <c r="I1431" i="7" s="1" a="1"/>
  <c r="I1431" i="7" s="1"/>
  <c r="F1431" i="7"/>
  <c r="G1431" i="7" s="1" a="1"/>
  <c r="G1431" i="7" s="1"/>
  <c r="D1431" i="7"/>
  <c r="E1431" i="7" s="1" a="1"/>
  <c r="E1431" i="7" s="1"/>
  <c r="B1431" i="7"/>
  <c r="C1431" i="7" s="1" a="1"/>
  <c r="C1431" i="7" s="1"/>
  <c r="N1430" i="7"/>
  <c r="O1430" i="7" s="1" a="1"/>
  <c r="O1430" i="7" s="1"/>
  <c r="L1430" i="7"/>
  <c r="M1430" i="7" s="1" a="1"/>
  <c r="M1430" i="7" s="1"/>
  <c r="J1430" i="7"/>
  <c r="K1430" i="7" s="1" a="1"/>
  <c r="K1430" i="7" s="1"/>
  <c r="H1430" i="7"/>
  <c r="I1430" i="7" s="1" a="1"/>
  <c r="I1430" i="7" s="1"/>
  <c r="F1430" i="7"/>
  <c r="G1430" i="7" s="1" a="1"/>
  <c r="G1430" i="7" s="1"/>
  <c r="D1430" i="7"/>
  <c r="E1430" i="7" s="1" a="1"/>
  <c r="E1430" i="7" s="1"/>
  <c r="B1430" i="7"/>
  <c r="C1430" i="7" s="1" a="1"/>
  <c r="C1430" i="7" s="1"/>
  <c r="N1429" i="7"/>
  <c r="O1429" i="7" s="1" a="1"/>
  <c r="O1429" i="7" s="1"/>
  <c r="L1429" i="7"/>
  <c r="M1429" i="7" s="1" a="1"/>
  <c r="M1429" i="7" s="1"/>
  <c r="J1429" i="7"/>
  <c r="K1429" i="7" s="1" a="1"/>
  <c r="K1429" i="7" s="1"/>
  <c r="H1429" i="7"/>
  <c r="I1429" i="7" s="1" a="1"/>
  <c r="I1429" i="7" s="1"/>
  <c r="F1429" i="7"/>
  <c r="G1429" i="7" s="1" a="1"/>
  <c r="G1429" i="7" s="1"/>
  <c r="D1429" i="7"/>
  <c r="E1429" i="7" s="1" a="1"/>
  <c r="E1429" i="7" s="1"/>
  <c r="B1429" i="7"/>
  <c r="C1429" i="7" s="1" a="1"/>
  <c r="C1429" i="7" s="1"/>
  <c r="N1428" i="7"/>
  <c r="O1428" i="7" s="1" a="1"/>
  <c r="O1428" i="7" s="1"/>
  <c r="L1428" i="7"/>
  <c r="M1428" i="7" s="1" a="1"/>
  <c r="M1428" i="7" s="1"/>
  <c r="J1428" i="7"/>
  <c r="K1428" i="7" s="1" a="1"/>
  <c r="K1428" i="7" s="1"/>
  <c r="H1428" i="7"/>
  <c r="I1428" i="7" s="1" a="1"/>
  <c r="I1428" i="7" s="1"/>
  <c r="F1428" i="7"/>
  <c r="G1428" i="7" s="1" a="1"/>
  <c r="G1428" i="7" s="1"/>
  <c r="D1428" i="7"/>
  <c r="E1428" i="7" s="1" a="1"/>
  <c r="E1428" i="7" s="1"/>
  <c r="B1428" i="7"/>
  <c r="C1428" i="7" s="1" a="1"/>
  <c r="C1428" i="7" s="1"/>
  <c r="N1427" i="7"/>
  <c r="O1427" i="7" s="1" a="1"/>
  <c r="O1427" i="7" s="1"/>
  <c r="L1427" i="7"/>
  <c r="M1427" i="7" s="1" a="1"/>
  <c r="M1427" i="7" s="1"/>
  <c r="J1427" i="7"/>
  <c r="K1427" i="7" s="1" a="1"/>
  <c r="K1427" i="7" s="1"/>
  <c r="H1427" i="7"/>
  <c r="I1427" i="7" s="1" a="1"/>
  <c r="I1427" i="7" s="1"/>
  <c r="F1427" i="7"/>
  <c r="G1427" i="7" s="1" a="1"/>
  <c r="G1427" i="7" s="1"/>
  <c r="D1427" i="7"/>
  <c r="E1427" i="7" s="1" a="1"/>
  <c r="E1427" i="7" s="1"/>
  <c r="B1427" i="7"/>
  <c r="C1427" i="7" s="1" a="1"/>
  <c r="C1427" i="7" s="1"/>
  <c r="N1426" i="7"/>
  <c r="O1426" i="7" s="1" a="1"/>
  <c r="O1426" i="7" s="1"/>
  <c r="L1426" i="7"/>
  <c r="M1426" i="7" s="1" a="1"/>
  <c r="M1426" i="7" s="1"/>
  <c r="J1426" i="7"/>
  <c r="K1426" i="7" s="1" a="1"/>
  <c r="K1426" i="7" s="1"/>
  <c r="H1426" i="7"/>
  <c r="I1426" i="7" s="1" a="1"/>
  <c r="I1426" i="7" s="1"/>
  <c r="F1426" i="7"/>
  <c r="G1426" i="7" s="1" a="1"/>
  <c r="G1426" i="7" s="1"/>
  <c r="D1426" i="7"/>
  <c r="E1426" i="7" s="1" a="1"/>
  <c r="E1426" i="7" s="1"/>
  <c r="B1426" i="7"/>
  <c r="C1426" i="7" s="1" a="1"/>
  <c r="C1426" i="7" s="1"/>
  <c r="N1425" i="7"/>
  <c r="O1425" i="7" s="1" a="1"/>
  <c r="O1425" i="7" s="1"/>
  <c r="L1425" i="7"/>
  <c r="M1425" i="7" s="1" a="1"/>
  <c r="M1425" i="7" s="1"/>
  <c r="J1425" i="7"/>
  <c r="K1425" i="7" s="1" a="1"/>
  <c r="K1425" i="7" s="1"/>
  <c r="H1425" i="7"/>
  <c r="I1425" i="7" s="1" a="1"/>
  <c r="I1425" i="7" s="1"/>
  <c r="F1425" i="7"/>
  <c r="G1425" i="7" s="1" a="1"/>
  <c r="G1425" i="7" s="1"/>
  <c r="D1425" i="7"/>
  <c r="E1425" i="7" s="1" a="1"/>
  <c r="E1425" i="7" s="1"/>
  <c r="B1425" i="7"/>
  <c r="C1425" i="7" s="1" a="1"/>
  <c r="C1425" i="7" s="1"/>
  <c r="N1424" i="7"/>
  <c r="O1424" i="7" s="1" a="1"/>
  <c r="O1424" i="7" s="1"/>
  <c r="L1424" i="7"/>
  <c r="M1424" i="7" s="1" a="1"/>
  <c r="M1424" i="7" s="1"/>
  <c r="J1424" i="7"/>
  <c r="K1424" i="7" s="1" a="1"/>
  <c r="K1424" i="7" s="1"/>
  <c r="H1424" i="7"/>
  <c r="I1424" i="7" s="1" a="1"/>
  <c r="I1424" i="7" s="1"/>
  <c r="F1424" i="7"/>
  <c r="G1424" i="7" s="1" a="1"/>
  <c r="G1424" i="7" s="1"/>
  <c r="D1424" i="7"/>
  <c r="E1424" i="7" s="1" a="1"/>
  <c r="E1424" i="7" s="1"/>
  <c r="B1424" i="7"/>
  <c r="C1424" i="7" s="1" a="1"/>
  <c r="C1424" i="7" s="1"/>
  <c r="N1423" i="7"/>
  <c r="O1423" i="7" s="1" a="1"/>
  <c r="O1423" i="7" s="1"/>
  <c r="L1423" i="7"/>
  <c r="M1423" i="7" s="1" a="1"/>
  <c r="M1423" i="7" s="1"/>
  <c r="J1423" i="7"/>
  <c r="K1423" i="7" s="1" a="1"/>
  <c r="K1423" i="7" s="1"/>
  <c r="H1423" i="7"/>
  <c r="I1423" i="7" s="1" a="1"/>
  <c r="I1423" i="7" s="1"/>
  <c r="F1423" i="7"/>
  <c r="G1423" i="7" s="1" a="1"/>
  <c r="G1423" i="7" s="1"/>
  <c r="D1423" i="7"/>
  <c r="E1423" i="7" s="1" a="1"/>
  <c r="E1423" i="7" s="1"/>
  <c r="B1423" i="7"/>
  <c r="C1423" i="7" s="1" a="1"/>
  <c r="C1423" i="7" s="1"/>
  <c r="N1422" i="7"/>
  <c r="O1422" i="7" s="1" a="1"/>
  <c r="O1422" i="7" s="1"/>
  <c r="L1422" i="7"/>
  <c r="M1422" i="7" s="1" a="1"/>
  <c r="M1422" i="7" s="1"/>
  <c r="J1422" i="7"/>
  <c r="K1422" i="7" s="1" a="1"/>
  <c r="K1422" i="7" s="1"/>
  <c r="H1422" i="7"/>
  <c r="I1422" i="7" s="1" a="1"/>
  <c r="I1422" i="7" s="1"/>
  <c r="F1422" i="7"/>
  <c r="G1422" i="7" s="1" a="1"/>
  <c r="G1422" i="7" s="1"/>
  <c r="D1422" i="7"/>
  <c r="E1422" i="7" s="1" a="1"/>
  <c r="E1422" i="7" s="1"/>
  <c r="B1422" i="7"/>
  <c r="C1422" i="7" s="1" a="1"/>
  <c r="C1422" i="7" s="1"/>
  <c r="N1421" i="7"/>
  <c r="O1421" i="7" s="1" a="1"/>
  <c r="O1421" i="7" s="1"/>
  <c r="L1421" i="7"/>
  <c r="M1421" i="7" s="1" a="1"/>
  <c r="M1421" i="7" s="1"/>
  <c r="J1421" i="7"/>
  <c r="K1421" i="7" s="1" a="1"/>
  <c r="K1421" i="7" s="1"/>
  <c r="H1421" i="7"/>
  <c r="I1421" i="7" s="1" a="1"/>
  <c r="I1421" i="7" s="1"/>
  <c r="F1421" i="7"/>
  <c r="G1421" i="7" s="1" a="1"/>
  <c r="G1421" i="7" s="1"/>
  <c r="D1421" i="7"/>
  <c r="E1421" i="7" s="1" a="1"/>
  <c r="E1421" i="7" s="1"/>
  <c r="B1421" i="7"/>
  <c r="C1421" i="7" s="1" a="1"/>
  <c r="C1421" i="7" s="1"/>
  <c r="N1420" i="7"/>
  <c r="O1420" i="7" s="1" a="1"/>
  <c r="O1420" i="7" s="1"/>
  <c r="L1420" i="7"/>
  <c r="M1420" i="7" s="1" a="1"/>
  <c r="M1420" i="7" s="1"/>
  <c r="J1420" i="7"/>
  <c r="K1420" i="7" s="1" a="1"/>
  <c r="K1420" i="7" s="1"/>
  <c r="H1420" i="7"/>
  <c r="I1420" i="7" s="1" a="1"/>
  <c r="I1420" i="7" s="1"/>
  <c r="F1420" i="7"/>
  <c r="G1420" i="7" s="1" a="1"/>
  <c r="G1420" i="7" s="1"/>
  <c r="D1420" i="7"/>
  <c r="E1420" i="7" s="1" a="1"/>
  <c r="E1420" i="7" s="1"/>
  <c r="B1420" i="7"/>
  <c r="C1420" i="7" s="1" a="1"/>
  <c r="C1420" i="7" s="1"/>
  <c r="N1419" i="7"/>
  <c r="O1419" i="7" s="1" a="1"/>
  <c r="O1419" i="7" s="1"/>
  <c r="L1419" i="7"/>
  <c r="M1419" i="7" s="1" a="1"/>
  <c r="M1419" i="7" s="1"/>
  <c r="J1419" i="7"/>
  <c r="K1419" i="7" s="1" a="1"/>
  <c r="K1419" i="7" s="1"/>
  <c r="H1419" i="7"/>
  <c r="I1419" i="7" s="1" a="1"/>
  <c r="I1419" i="7" s="1"/>
  <c r="F1419" i="7"/>
  <c r="G1419" i="7" s="1" a="1"/>
  <c r="G1419" i="7" s="1"/>
  <c r="D1419" i="7"/>
  <c r="E1419" i="7" s="1" a="1"/>
  <c r="E1419" i="7" s="1"/>
  <c r="B1419" i="7"/>
  <c r="C1419" i="7" s="1" a="1"/>
  <c r="C1419" i="7" s="1"/>
  <c r="N1418" i="7"/>
  <c r="O1418" i="7" s="1" a="1"/>
  <c r="O1418" i="7" s="1"/>
  <c r="L1418" i="7"/>
  <c r="M1418" i="7" s="1" a="1"/>
  <c r="M1418" i="7" s="1"/>
  <c r="J1418" i="7"/>
  <c r="K1418" i="7" s="1" a="1"/>
  <c r="K1418" i="7" s="1"/>
  <c r="H1418" i="7"/>
  <c r="I1418" i="7" s="1" a="1"/>
  <c r="I1418" i="7" s="1"/>
  <c r="F1418" i="7"/>
  <c r="G1418" i="7" s="1" a="1"/>
  <c r="G1418" i="7" s="1"/>
  <c r="D1418" i="7"/>
  <c r="E1418" i="7" s="1" a="1"/>
  <c r="E1418" i="7" s="1"/>
  <c r="B1418" i="7"/>
  <c r="C1418" i="7" s="1" a="1"/>
  <c r="C1418" i="7" s="1"/>
  <c r="N1417" i="7"/>
  <c r="O1417" i="7" s="1" a="1"/>
  <c r="O1417" i="7" s="1"/>
  <c r="L1417" i="7"/>
  <c r="M1417" i="7" s="1" a="1"/>
  <c r="M1417" i="7" s="1"/>
  <c r="J1417" i="7"/>
  <c r="K1417" i="7" s="1" a="1"/>
  <c r="K1417" i="7" s="1"/>
  <c r="H1417" i="7"/>
  <c r="I1417" i="7" s="1" a="1"/>
  <c r="I1417" i="7" s="1"/>
  <c r="F1417" i="7"/>
  <c r="G1417" i="7" s="1" a="1"/>
  <c r="G1417" i="7" s="1"/>
  <c r="D1417" i="7"/>
  <c r="E1417" i="7" s="1" a="1"/>
  <c r="E1417" i="7" s="1"/>
  <c r="B1417" i="7"/>
  <c r="C1417" i="7" s="1" a="1"/>
  <c r="C1417" i="7" s="1"/>
  <c r="N1416" i="7"/>
  <c r="O1416" i="7" s="1" a="1"/>
  <c r="O1416" i="7" s="1"/>
  <c r="L1416" i="7"/>
  <c r="M1416" i="7" s="1" a="1"/>
  <c r="M1416" i="7" s="1"/>
  <c r="J1416" i="7"/>
  <c r="K1416" i="7" s="1" a="1"/>
  <c r="K1416" i="7" s="1"/>
  <c r="H1416" i="7"/>
  <c r="I1416" i="7" s="1" a="1"/>
  <c r="I1416" i="7" s="1"/>
  <c r="F1416" i="7"/>
  <c r="G1416" i="7" s="1" a="1"/>
  <c r="G1416" i="7" s="1"/>
  <c r="D1416" i="7"/>
  <c r="E1416" i="7" s="1" a="1"/>
  <c r="E1416" i="7" s="1"/>
  <c r="B1416" i="7"/>
  <c r="C1416" i="7" s="1" a="1"/>
  <c r="C1416" i="7" s="1"/>
  <c r="N1415" i="7"/>
  <c r="O1415" i="7" s="1" a="1"/>
  <c r="O1415" i="7" s="1"/>
  <c r="L1415" i="7"/>
  <c r="M1415" i="7" s="1" a="1"/>
  <c r="M1415" i="7" s="1"/>
  <c r="J1415" i="7"/>
  <c r="K1415" i="7" s="1" a="1"/>
  <c r="K1415" i="7" s="1"/>
  <c r="H1415" i="7"/>
  <c r="I1415" i="7" s="1" a="1"/>
  <c r="I1415" i="7" s="1"/>
  <c r="F1415" i="7"/>
  <c r="G1415" i="7" s="1" a="1"/>
  <c r="G1415" i="7" s="1"/>
  <c r="D1415" i="7"/>
  <c r="E1415" i="7" s="1" a="1"/>
  <c r="E1415" i="7" s="1"/>
  <c r="B1415" i="7"/>
  <c r="C1415" i="7" s="1" a="1"/>
  <c r="C1415" i="7" s="1"/>
  <c r="N1414" i="7"/>
  <c r="O1414" i="7" s="1" a="1"/>
  <c r="O1414" i="7" s="1"/>
  <c r="L1414" i="7"/>
  <c r="M1414" i="7" s="1" a="1"/>
  <c r="M1414" i="7" s="1"/>
  <c r="J1414" i="7"/>
  <c r="K1414" i="7" s="1" a="1"/>
  <c r="K1414" i="7" s="1"/>
  <c r="H1414" i="7"/>
  <c r="I1414" i="7" s="1" a="1"/>
  <c r="I1414" i="7" s="1"/>
  <c r="F1414" i="7"/>
  <c r="G1414" i="7" s="1" a="1"/>
  <c r="G1414" i="7" s="1"/>
  <c r="D1414" i="7"/>
  <c r="E1414" i="7" s="1" a="1"/>
  <c r="E1414" i="7" s="1"/>
  <c r="B1414" i="7"/>
  <c r="C1414" i="7" s="1" a="1"/>
  <c r="C1414" i="7" s="1"/>
  <c r="N1413" i="7"/>
  <c r="O1413" i="7" s="1" a="1"/>
  <c r="O1413" i="7" s="1"/>
  <c r="L1413" i="7"/>
  <c r="M1413" i="7" s="1" a="1"/>
  <c r="M1413" i="7" s="1"/>
  <c r="J1413" i="7"/>
  <c r="K1413" i="7" s="1" a="1"/>
  <c r="K1413" i="7" s="1"/>
  <c r="H1413" i="7"/>
  <c r="I1413" i="7" s="1" a="1"/>
  <c r="I1413" i="7" s="1"/>
  <c r="F1413" i="7"/>
  <c r="G1413" i="7" s="1" a="1"/>
  <c r="G1413" i="7" s="1"/>
  <c r="D1413" i="7"/>
  <c r="E1413" i="7" s="1" a="1"/>
  <c r="E1413" i="7" s="1"/>
  <c r="B1413" i="7"/>
  <c r="C1413" i="7" s="1" a="1"/>
  <c r="C1413" i="7" s="1"/>
  <c r="N1412" i="7"/>
  <c r="O1412" i="7" s="1" a="1"/>
  <c r="O1412" i="7" s="1"/>
  <c r="L1412" i="7"/>
  <c r="M1412" i="7" s="1" a="1"/>
  <c r="M1412" i="7" s="1"/>
  <c r="J1412" i="7"/>
  <c r="K1412" i="7" s="1" a="1"/>
  <c r="K1412" i="7" s="1"/>
  <c r="H1412" i="7"/>
  <c r="I1412" i="7" s="1" a="1"/>
  <c r="I1412" i="7" s="1"/>
  <c r="F1412" i="7"/>
  <c r="G1412" i="7" s="1" a="1"/>
  <c r="G1412" i="7" s="1"/>
  <c r="D1412" i="7"/>
  <c r="E1412" i="7" s="1" a="1"/>
  <c r="E1412" i="7" s="1"/>
  <c r="B1412" i="7"/>
  <c r="C1412" i="7" s="1" a="1"/>
  <c r="C1412" i="7" s="1"/>
  <c r="N1411" i="7"/>
  <c r="O1411" i="7" s="1" a="1"/>
  <c r="O1411" i="7" s="1"/>
  <c r="L1411" i="7"/>
  <c r="M1411" i="7" s="1" a="1"/>
  <c r="M1411" i="7" s="1"/>
  <c r="J1411" i="7"/>
  <c r="K1411" i="7" s="1" a="1"/>
  <c r="K1411" i="7" s="1"/>
  <c r="H1411" i="7"/>
  <c r="I1411" i="7" s="1" a="1"/>
  <c r="I1411" i="7" s="1"/>
  <c r="F1411" i="7"/>
  <c r="G1411" i="7" s="1" a="1"/>
  <c r="G1411" i="7" s="1"/>
  <c r="D1411" i="7"/>
  <c r="E1411" i="7" s="1" a="1"/>
  <c r="E1411" i="7" s="1"/>
  <c r="B1411" i="7"/>
  <c r="C1411" i="7" s="1" a="1"/>
  <c r="C1411" i="7" s="1"/>
  <c r="N1410" i="7"/>
  <c r="O1410" i="7" s="1" a="1"/>
  <c r="O1410" i="7" s="1"/>
  <c r="L1410" i="7"/>
  <c r="M1410" i="7" s="1" a="1"/>
  <c r="M1410" i="7" s="1"/>
  <c r="J1410" i="7"/>
  <c r="K1410" i="7" s="1" a="1"/>
  <c r="K1410" i="7" s="1"/>
  <c r="H1410" i="7"/>
  <c r="I1410" i="7" s="1" a="1"/>
  <c r="I1410" i="7" s="1"/>
  <c r="F1410" i="7"/>
  <c r="G1410" i="7" s="1" a="1"/>
  <c r="G1410" i="7" s="1"/>
  <c r="D1410" i="7"/>
  <c r="E1410" i="7" s="1" a="1"/>
  <c r="E1410" i="7" s="1"/>
  <c r="B1410" i="7"/>
  <c r="C1410" i="7" s="1" a="1"/>
  <c r="C1410" i="7" s="1"/>
  <c r="N1409" i="7"/>
  <c r="O1409" i="7" s="1" a="1"/>
  <c r="O1409" i="7" s="1"/>
  <c r="L1409" i="7"/>
  <c r="M1409" i="7" s="1" a="1"/>
  <c r="M1409" i="7" s="1"/>
  <c r="J1409" i="7"/>
  <c r="K1409" i="7" s="1" a="1"/>
  <c r="K1409" i="7" s="1"/>
  <c r="H1409" i="7"/>
  <c r="I1409" i="7" s="1" a="1"/>
  <c r="I1409" i="7" s="1"/>
  <c r="F1409" i="7"/>
  <c r="G1409" i="7" s="1" a="1"/>
  <c r="G1409" i="7" s="1"/>
  <c r="D1409" i="7"/>
  <c r="E1409" i="7" s="1" a="1"/>
  <c r="E1409" i="7" s="1"/>
  <c r="B1409" i="7"/>
  <c r="C1409" i="7" s="1" a="1"/>
  <c r="C1409" i="7" s="1"/>
  <c r="N1408" i="7"/>
  <c r="O1408" i="7" s="1" a="1"/>
  <c r="O1408" i="7" s="1"/>
  <c r="L1408" i="7"/>
  <c r="M1408" i="7" s="1" a="1"/>
  <c r="M1408" i="7" s="1"/>
  <c r="J1408" i="7"/>
  <c r="K1408" i="7" s="1" a="1"/>
  <c r="K1408" i="7" s="1"/>
  <c r="H1408" i="7"/>
  <c r="I1408" i="7" s="1" a="1"/>
  <c r="I1408" i="7" s="1"/>
  <c r="F1408" i="7"/>
  <c r="G1408" i="7" s="1" a="1"/>
  <c r="G1408" i="7" s="1"/>
  <c r="D1408" i="7"/>
  <c r="E1408" i="7" s="1" a="1"/>
  <c r="E1408" i="7" s="1"/>
  <c r="B1408" i="7"/>
  <c r="C1408" i="7" s="1" a="1"/>
  <c r="C1408" i="7" s="1"/>
  <c r="N1407" i="7"/>
  <c r="O1407" i="7" s="1" a="1"/>
  <c r="O1407" i="7" s="1"/>
  <c r="L1407" i="7"/>
  <c r="M1407" i="7" s="1" a="1"/>
  <c r="M1407" i="7" s="1"/>
  <c r="J1407" i="7"/>
  <c r="K1407" i="7" s="1" a="1"/>
  <c r="K1407" i="7" s="1"/>
  <c r="H1407" i="7"/>
  <c r="I1407" i="7" s="1" a="1"/>
  <c r="I1407" i="7" s="1"/>
  <c r="F1407" i="7"/>
  <c r="G1407" i="7" s="1" a="1"/>
  <c r="G1407" i="7" s="1"/>
  <c r="D1407" i="7"/>
  <c r="E1407" i="7" s="1" a="1"/>
  <c r="E1407" i="7" s="1"/>
  <c r="B1407" i="7"/>
  <c r="C1407" i="7" s="1" a="1"/>
  <c r="C1407" i="7" s="1"/>
  <c r="N1406" i="7"/>
  <c r="O1406" i="7" s="1" a="1"/>
  <c r="O1406" i="7" s="1"/>
  <c r="L1406" i="7"/>
  <c r="M1406" i="7" s="1" a="1"/>
  <c r="M1406" i="7" s="1"/>
  <c r="J1406" i="7"/>
  <c r="K1406" i="7" s="1" a="1"/>
  <c r="K1406" i="7" s="1"/>
  <c r="H1406" i="7"/>
  <c r="I1406" i="7" s="1" a="1"/>
  <c r="I1406" i="7" s="1"/>
  <c r="F1406" i="7"/>
  <c r="G1406" i="7" s="1" a="1"/>
  <c r="G1406" i="7" s="1"/>
  <c r="D1406" i="7"/>
  <c r="E1406" i="7" s="1" a="1"/>
  <c r="E1406" i="7" s="1"/>
  <c r="B1406" i="7"/>
  <c r="C1406" i="7" s="1" a="1"/>
  <c r="C1406" i="7" s="1"/>
  <c r="N1405" i="7"/>
  <c r="O1405" i="7" s="1" a="1"/>
  <c r="O1405" i="7" s="1"/>
  <c r="L1405" i="7"/>
  <c r="M1405" i="7" s="1" a="1"/>
  <c r="M1405" i="7" s="1"/>
  <c r="J1405" i="7"/>
  <c r="K1405" i="7" s="1" a="1"/>
  <c r="K1405" i="7" s="1"/>
  <c r="H1405" i="7"/>
  <c r="I1405" i="7" s="1" a="1"/>
  <c r="I1405" i="7" s="1"/>
  <c r="F1405" i="7"/>
  <c r="G1405" i="7" s="1" a="1"/>
  <c r="G1405" i="7" s="1"/>
  <c r="D1405" i="7"/>
  <c r="E1405" i="7" s="1" a="1"/>
  <c r="E1405" i="7" s="1"/>
  <c r="B1405" i="7"/>
  <c r="C1405" i="7" s="1" a="1"/>
  <c r="C1405" i="7" s="1"/>
  <c r="N1404" i="7"/>
  <c r="O1404" i="7" s="1" a="1"/>
  <c r="O1404" i="7" s="1"/>
  <c r="L1404" i="7"/>
  <c r="M1404" i="7" s="1" a="1"/>
  <c r="M1404" i="7" s="1"/>
  <c r="J1404" i="7"/>
  <c r="K1404" i="7" s="1" a="1"/>
  <c r="K1404" i="7" s="1"/>
  <c r="H1404" i="7"/>
  <c r="I1404" i="7" s="1" a="1"/>
  <c r="I1404" i="7" s="1"/>
  <c r="F1404" i="7"/>
  <c r="G1404" i="7" s="1" a="1"/>
  <c r="G1404" i="7" s="1"/>
  <c r="D1404" i="7"/>
  <c r="E1404" i="7" s="1" a="1"/>
  <c r="E1404" i="7" s="1"/>
  <c r="B1404" i="7"/>
  <c r="C1404" i="7" s="1" a="1"/>
  <c r="C1404" i="7" s="1"/>
  <c r="N1403" i="7"/>
  <c r="O1403" i="7" s="1" a="1"/>
  <c r="O1403" i="7" s="1"/>
  <c r="L1403" i="7"/>
  <c r="M1403" i="7" s="1" a="1"/>
  <c r="M1403" i="7" s="1"/>
  <c r="J1403" i="7"/>
  <c r="K1403" i="7" s="1" a="1"/>
  <c r="K1403" i="7" s="1"/>
  <c r="H1403" i="7"/>
  <c r="I1403" i="7" s="1" a="1"/>
  <c r="I1403" i="7" s="1"/>
  <c r="F1403" i="7"/>
  <c r="G1403" i="7" s="1" a="1"/>
  <c r="G1403" i="7" s="1"/>
  <c r="D1403" i="7"/>
  <c r="E1403" i="7" s="1" a="1"/>
  <c r="E1403" i="7" s="1"/>
  <c r="B1403" i="7"/>
  <c r="C1403" i="7" s="1" a="1"/>
  <c r="C1403" i="7" s="1"/>
  <c r="N1402" i="7"/>
  <c r="O1402" i="7" s="1" a="1"/>
  <c r="O1402" i="7" s="1"/>
  <c r="L1402" i="7"/>
  <c r="M1402" i="7" s="1" a="1"/>
  <c r="M1402" i="7" s="1"/>
  <c r="J1402" i="7"/>
  <c r="K1402" i="7" s="1" a="1"/>
  <c r="K1402" i="7" s="1"/>
  <c r="H1402" i="7"/>
  <c r="I1402" i="7" s="1" a="1"/>
  <c r="I1402" i="7" s="1"/>
  <c r="F1402" i="7"/>
  <c r="G1402" i="7" s="1" a="1"/>
  <c r="G1402" i="7" s="1"/>
  <c r="D1402" i="7"/>
  <c r="E1402" i="7" s="1" a="1"/>
  <c r="E1402" i="7" s="1"/>
  <c r="B1402" i="7"/>
  <c r="C1402" i="7" s="1" a="1"/>
  <c r="C1402" i="7" s="1"/>
  <c r="N1401" i="7"/>
  <c r="O1401" i="7" s="1" a="1"/>
  <c r="O1401" i="7" s="1"/>
  <c r="L1401" i="7"/>
  <c r="M1401" i="7" s="1" a="1"/>
  <c r="M1401" i="7" s="1"/>
  <c r="J1401" i="7"/>
  <c r="K1401" i="7" s="1" a="1"/>
  <c r="K1401" i="7" s="1"/>
  <c r="H1401" i="7"/>
  <c r="I1401" i="7" s="1" a="1"/>
  <c r="I1401" i="7" s="1"/>
  <c r="F1401" i="7"/>
  <c r="G1401" i="7" s="1" a="1"/>
  <c r="G1401" i="7" s="1"/>
  <c r="D1401" i="7"/>
  <c r="E1401" i="7" s="1" a="1"/>
  <c r="E1401" i="7" s="1"/>
  <c r="B1401" i="7"/>
  <c r="C1401" i="7" s="1" a="1"/>
  <c r="C1401" i="7" s="1"/>
  <c r="N1400" i="7"/>
  <c r="O1400" i="7" s="1" a="1"/>
  <c r="O1400" i="7" s="1"/>
  <c r="L1400" i="7"/>
  <c r="M1400" i="7" s="1" a="1"/>
  <c r="M1400" i="7" s="1"/>
  <c r="J1400" i="7"/>
  <c r="K1400" i="7" s="1" a="1"/>
  <c r="K1400" i="7" s="1"/>
  <c r="H1400" i="7"/>
  <c r="I1400" i="7" s="1" a="1"/>
  <c r="I1400" i="7" s="1"/>
  <c r="F1400" i="7"/>
  <c r="G1400" i="7" s="1" a="1"/>
  <c r="G1400" i="7" s="1"/>
  <c r="D1400" i="7"/>
  <c r="E1400" i="7" s="1" a="1"/>
  <c r="E1400" i="7" s="1"/>
  <c r="B1400" i="7"/>
  <c r="C1400" i="7" s="1" a="1"/>
  <c r="C1400" i="7" s="1"/>
  <c r="N1399" i="7"/>
  <c r="O1399" i="7" s="1" a="1"/>
  <c r="O1399" i="7" s="1"/>
  <c r="L1399" i="7"/>
  <c r="M1399" i="7" s="1" a="1"/>
  <c r="M1399" i="7" s="1"/>
  <c r="J1399" i="7"/>
  <c r="K1399" i="7" s="1" a="1"/>
  <c r="K1399" i="7" s="1"/>
  <c r="H1399" i="7"/>
  <c r="I1399" i="7" s="1" a="1"/>
  <c r="I1399" i="7" s="1"/>
  <c r="F1399" i="7"/>
  <c r="G1399" i="7" s="1" a="1"/>
  <c r="G1399" i="7" s="1"/>
  <c r="D1399" i="7"/>
  <c r="E1399" i="7" s="1" a="1"/>
  <c r="E1399" i="7" s="1"/>
  <c r="B1399" i="7"/>
  <c r="C1399" i="7" s="1" a="1"/>
  <c r="C1399" i="7" s="1"/>
  <c r="N1398" i="7"/>
  <c r="O1398" i="7" s="1" a="1"/>
  <c r="O1398" i="7" s="1"/>
  <c r="L1398" i="7"/>
  <c r="M1398" i="7" s="1" a="1"/>
  <c r="M1398" i="7" s="1"/>
  <c r="J1398" i="7"/>
  <c r="K1398" i="7" s="1" a="1"/>
  <c r="K1398" i="7" s="1"/>
  <c r="H1398" i="7"/>
  <c r="I1398" i="7" s="1" a="1"/>
  <c r="I1398" i="7" s="1"/>
  <c r="F1398" i="7"/>
  <c r="G1398" i="7" s="1" a="1"/>
  <c r="G1398" i="7" s="1"/>
  <c r="D1398" i="7"/>
  <c r="E1398" i="7" s="1" a="1"/>
  <c r="E1398" i="7" s="1"/>
  <c r="B1398" i="7"/>
  <c r="C1398" i="7" s="1" a="1"/>
  <c r="C1398" i="7" s="1"/>
  <c r="N1397" i="7"/>
  <c r="O1397" i="7" s="1" a="1"/>
  <c r="O1397" i="7" s="1"/>
  <c r="L1397" i="7"/>
  <c r="M1397" i="7" s="1" a="1"/>
  <c r="M1397" i="7" s="1"/>
  <c r="J1397" i="7"/>
  <c r="K1397" i="7" s="1" a="1"/>
  <c r="K1397" i="7" s="1"/>
  <c r="H1397" i="7"/>
  <c r="I1397" i="7" s="1" a="1"/>
  <c r="I1397" i="7" s="1"/>
  <c r="F1397" i="7"/>
  <c r="G1397" i="7" s="1" a="1"/>
  <c r="G1397" i="7" s="1"/>
  <c r="D1397" i="7"/>
  <c r="E1397" i="7" s="1" a="1"/>
  <c r="E1397" i="7" s="1"/>
  <c r="B1397" i="7"/>
  <c r="C1397" i="7" s="1" a="1"/>
  <c r="C1397" i="7" s="1"/>
  <c r="N1396" i="7"/>
  <c r="O1396" i="7" s="1" a="1"/>
  <c r="O1396" i="7" s="1"/>
  <c r="L1396" i="7"/>
  <c r="M1396" i="7" s="1" a="1"/>
  <c r="M1396" i="7" s="1"/>
  <c r="J1396" i="7"/>
  <c r="K1396" i="7" s="1" a="1"/>
  <c r="K1396" i="7" s="1"/>
  <c r="H1396" i="7"/>
  <c r="I1396" i="7" s="1" a="1"/>
  <c r="I1396" i="7" s="1"/>
  <c r="F1396" i="7"/>
  <c r="G1396" i="7" s="1" a="1"/>
  <c r="G1396" i="7" s="1"/>
  <c r="D1396" i="7"/>
  <c r="E1396" i="7" s="1" a="1"/>
  <c r="E1396" i="7" s="1"/>
  <c r="B1396" i="7"/>
  <c r="C1396" i="7" s="1" a="1"/>
  <c r="C1396" i="7" s="1"/>
  <c r="N1395" i="7"/>
  <c r="O1395" i="7" s="1" a="1"/>
  <c r="O1395" i="7" s="1"/>
  <c r="L1395" i="7"/>
  <c r="M1395" i="7" s="1" a="1"/>
  <c r="M1395" i="7" s="1"/>
  <c r="J1395" i="7"/>
  <c r="K1395" i="7" s="1" a="1"/>
  <c r="K1395" i="7" s="1"/>
  <c r="H1395" i="7"/>
  <c r="I1395" i="7" s="1" a="1"/>
  <c r="I1395" i="7" s="1"/>
  <c r="F1395" i="7"/>
  <c r="G1395" i="7" s="1" a="1"/>
  <c r="G1395" i="7" s="1"/>
  <c r="D1395" i="7"/>
  <c r="E1395" i="7" s="1" a="1"/>
  <c r="E1395" i="7" s="1"/>
  <c r="B1395" i="7"/>
  <c r="C1395" i="7" s="1" a="1"/>
  <c r="C1395" i="7" s="1"/>
  <c r="N1394" i="7"/>
  <c r="O1394" i="7" s="1" a="1"/>
  <c r="O1394" i="7" s="1"/>
  <c r="L1394" i="7"/>
  <c r="M1394" i="7" s="1" a="1"/>
  <c r="M1394" i="7" s="1"/>
  <c r="J1394" i="7"/>
  <c r="K1394" i="7" s="1" a="1"/>
  <c r="K1394" i="7" s="1"/>
  <c r="H1394" i="7"/>
  <c r="I1394" i="7" s="1" a="1"/>
  <c r="I1394" i="7" s="1"/>
  <c r="F1394" i="7"/>
  <c r="G1394" i="7" s="1" a="1"/>
  <c r="G1394" i="7" s="1"/>
  <c r="D1394" i="7"/>
  <c r="E1394" i="7" s="1" a="1"/>
  <c r="E1394" i="7" s="1"/>
  <c r="B1394" i="7"/>
  <c r="C1394" i="7" s="1" a="1"/>
  <c r="C1394" i="7" s="1"/>
  <c r="N1393" i="7"/>
  <c r="O1393" i="7" s="1" a="1"/>
  <c r="O1393" i="7" s="1"/>
  <c r="L1393" i="7"/>
  <c r="M1393" i="7" s="1" a="1"/>
  <c r="M1393" i="7" s="1"/>
  <c r="J1393" i="7"/>
  <c r="K1393" i="7" s="1" a="1"/>
  <c r="K1393" i="7" s="1"/>
  <c r="H1393" i="7"/>
  <c r="I1393" i="7" s="1" a="1"/>
  <c r="I1393" i="7" s="1"/>
  <c r="F1393" i="7"/>
  <c r="G1393" i="7" s="1" a="1"/>
  <c r="G1393" i="7" s="1"/>
  <c r="D1393" i="7"/>
  <c r="E1393" i="7" s="1" a="1"/>
  <c r="E1393" i="7" s="1"/>
  <c r="B1393" i="7"/>
  <c r="C1393" i="7" s="1" a="1"/>
  <c r="C1393" i="7" s="1"/>
  <c r="N1392" i="7"/>
  <c r="O1392" i="7" s="1" a="1"/>
  <c r="O1392" i="7" s="1"/>
  <c r="L1392" i="7"/>
  <c r="M1392" i="7" s="1" a="1"/>
  <c r="M1392" i="7" s="1"/>
  <c r="J1392" i="7"/>
  <c r="K1392" i="7" s="1" a="1"/>
  <c r="K1392" i="7" s="1"/>
  <c r="H1392" i="7"/>
  <c r="I1392" i="7" s="1" a="1"/>
  <c r="I1392" i="7" s="1"/>
  <c r="F1392" i="7"/>
  <c r="G1392" i="7" s="1" a="1"/>
  <c r="G1392" i="7" s="1"/>
  <c r="D1392" i="7"/>
  <c r="E1392" i="7" s="1" a="1"/>
  <c r="E1392" i="7" s="1"/>
  <c r="B1392" i="7"/>
  <c r="C1392" i="7" s="1" a="1"/>
  <c r="C1392" i="7" s="1"/>
  <c r="N1391" i="7"/>
  <c r="O1391" i="7" s="1" a="1"/>
  <c r="O1391" i="7" s="1"/>
  <c r="L1391" i="7"/>
  <c r="M1391" i="7" s="1" a="1"/>
  <c r="M1391" i="7" s="1"/>
  <c r="J1391" i="7"/>
  <c r="K1391" i="7" s="1" a="1"/>
  <c r="K1391" i="7" s="1"/>
  <c r="H1391" i="7"/>
  <c r="I1391" i="7" s="1" a="1"/>
  <c r="I1391" i="7" s="1"/>
  <c r="F1391" i="7"/>
  <c r="G1391" i="7" s="1" a="1"/>
  <c r="G1391" i="7" s="1"/>
  <c r="D1391" i="7"/>
  <c r="E1391" i="7" s="1" a="1"/>
  <c r="E1391" i="7" s="1"/>
  <c r="B1391" i="7"/>
  <c r="C1391" i="7" s="1" a="1"/>
  <c r="C1391" i="7" s="1"/>
  <c r="N1390" i="7"/>
  <c r="O1390" i="7" s="1" a="1"/>
  <c r="O1390" i="7" s="1"/>
  <c r="L1390" i="7"/>
  <c r="M1390" i="7" s="1" a="1"/>
  <c r="M1390" i="7" s="1"/>
  <c r="J1390" i="7"/>
  <c r="K1390" i="7" s="1" a="1"/>
  <c r="K1390" i="7" s="1"/>
  <c r="H1390" i="7"/>
  <c r="I1390" i="7" s="1" a="1"/>
  <c r="I1390" i="7" s="1"/>
  <c r="F1390" i="7"/>
  <c r="G1390" i="7" s="1" a="1"/>
  <c r="G1390" i="7" s="1"/>
  <c r="D1390" i="7"/>
  <c r="E1390" i="7" s="1" a="1"/>
  <c r="E1390" i="7" s="1"/>
  <c r="B1390" i="7"/>
  <c r="C1390" i="7" s="1" a="1"/>
  <c r="C1390" i="7" s="1"/>
  <c r="N1389" i="7"/>
  <c r="O1389" i="7" s="1" a="1"/>
  <c r="O1389" i="7" s="1"/>
  <c r="L1389" i="7"/>
  <c r="M1389" i="7" s="1" a="1"/>
  <c r="M1389" i="7" s="1"/>
  <c r="J1389" i="7"/>
  <c r="K1389" i="7" s="1" a="1"/>
  <c r="K1389" i="7" s="1"/>
  <c r="H1389" i="7"/>
  <c r="I1389" i="7" s="1" a="1"/>
  <c r="I1389" i="7" s="1"/>
  <c r="F1389" i="7"/>
  <c r="G1389" i="7" s="1" a="1"/>
  <c r="G1389" i="7" s="1"/>
  <c r="D1389" i="7"/>
  <c r="E1389" i="7" s="1" a="1"/>
  <c r="E1389" i="7" s="1"/>
  <c r="B1389" i="7"/>
  <c r="C1389" i="7" s="1" a="1"/>
  <c r="C1389" i="7" s="1"/>
  <c r="N1388" i="7"/>
  <c r="O1388" i="7" s="1" a="1"/>
  <c r="O1388" i="7" s="1"/>
  <c r="L1388" i="7"/>
  <c r="M1388" i="7" s="1" a="1"/>
  <c r="M1388" i="7" s="1"/>
  <c r="J1388" i="7"/>
  <c r="K1388" i="7" s="1" a="1"/>
  <c r="K1388" i="7" s="1"/>
  <c r="H1388" i="7"/>
  <c r="I1388" i="7" s="1" a="1"/>
  <c r="I1388" i="7" s="1"/>
  <c r="F1388" i="7"/>
  <c r="G1388" i="7" s="1" a="1"/>
  <c r="G1388" i="7" s="1"/>
  <c r="D1388" i="7"/>
  <c r="E1388" i="7" s="1" a="1"/>
  <c r="E1388" i="7" s="1"/>
  <c r="B1388" i="7"/>
  <c r="C1388" i="7" s="1" a="1"/>
  <c r="C1388" i="7" s="1"/>
  <c r="N1387" i="7"/>
  <c r="O1387" i="7" s="1" a="1"/>
  <c r="O1387" i="7" s="1"/>
  <c r="L1387" i="7"/>
  <c r="M1387" i="7" s="1" a="1"/>
  <c r="M1387" i="7" s="1"/>
  <c r="J1387" i="7"/>
  <c r="K1387" i="7" s="1" a="1"/>
  <c r="K1387" i="7" s="1"/>
  <c r="H1387" i="7"/>
  <c r="I1387" i="7" s="1" a="1"/>
  <c r="I1387" i="7" s="1"/>
  <c r="F1387" i="7"/>
  <c r="G1387" i="7" s="1" a="1"/>
  <c r="G1387" i="7" s="1"/>
  <c r="D1387" i="7"/>
  <c r="E1387" i="7" s="1" a="1"/>
  <c r="E1387" i="7" s="1"/>
  <c r="B1387" i="7"/>
  <c r="C1387" i="7" s="1" a="1"/>
  <c r="C1387" i="7" s="1"/>
  <c r="N1386" i="7"/>
  <c r="O1386" i="7" s="1" a="1"/>
  <c r="O1386" i="7" s="1"/>
  <c r="L1386" i="7"/>
  <c r="M1386" i="7" s="1" a="1"/>
  <c r="M1386" i="7" s="1"/>
  <c r="J1386" i="7"/>
  <c r="K1386" i="7" s="1" a="1"/>
  <c r="K1386" i="7" s="1"/>
  <c r="H1386" i="7"/>
  <c r="I1386" i="7" s="1" a="1"/>
  <c r="I1386" i="7" s="1"/>
  <c r="F1386" i="7"/>
  <c r="G1386" i="7" s="1" a="1"/>
  <c r="G1386" i="7" s="1"/>
  <c r="D1386" i="7"/>
  <c r="E1386" i="7" s="1" a="1"/>
  <c r="E1386" i="7" s="1"/>
  <c r="B1386" i="7"/>
  <c r="C1386" i="7" s="1" a="1"/>
  <c r="C1386" i="7" s="1"/>
  <c r="N1385" i="7"/>
  <c r="O1385" i="7" s="1" a="1"/>
  <c r="O1385" i="7" s="1"/>
  <c r="L1385" i="7"/>
  <c r="M1385" i="7" s="1" a="1"/>
  <c r="M1385" i="7" s="1"/>
  <c r="J1385" i="7"/>
  <c r="K1385" i="7" s="1" a="1"/>
  <c r="K1385" i="7" s="1"/>
  <c r="H1385" i="7"/>
  <c r="I1385" i="7" s="1" a="1"/>
  <c r="I1385" i="7" s="1"/>
  <c r="F1385" i="7"/>
  <c r="G1385" i="7" s="1" a="1"/>
  <c r="G1385" i="7" s="1"/>
  <c r="D1385" i="7"/>
  <c r="E1385" i="7" s="1" a="1"/>
  <c r="E1385" i="7" s="1"/>
  <c r="B1385" i="7"/>
  <c r="C1385" i="7" s="1" a="1"/>
  <c r="C1385" i="7" s="1"/>
  <c r="N1384" i="7"/>
  <c r="O1384" i="7" s="1" a="1"/>
  <c r="O1384" i="7" s="1"/>
  <c r="L1384" i="7"/>
  <c r="M1384" i="7" s="1" a="1"/>
  <c r="M1384" i="7" s="1"/>
  <c r="J1384" i="7"/>
  <c r="K1384" i="7" s="1" a="1"/>
  <c r="K1384" i="7" s="1"/>
  <c r="H1384" i="7"/>
  <c r="I1384" i="7" s="1" a="1"/>
  <c r="I1384" i="7" s="1"/>
  <c r="F1384" i="7"/>
  <c r="G1384" i="7" s="1" a="1"/>
  <c r="G1384" i="7" s="1"/>
  <c r="D1384" i="7"/>
  <c r="E1384" i="7" s="1" a="1"/>
  <c r="E1384" i="7" s="1"/>
  <c r="B1384" i="7"/>
  <c r="C1384" i="7" s="1" a="1"/>
  <c r="C1384" i="7" s="1"/>
  <c r="N1383" i="7"/>
  <c r="O1383" i="7" s="1" a="1"/>
  <c r="O1383" i="7" s="1"/>
  <c r="L1383" i="7"/>
  <c r="M1383" i="7" s="1" a="1"/>
  <c r="M1383" i="7" s="1"/>
  <c r="J1383" i="7"/>
  <c r="K1383" i="7" s="1" a="1"/>
  <c r="K1383" i="7" s="1"/>
  <c r="H1383" i="7"/>
  <c r="I1383" i="7" s="1" a="1"/>
  <c r="I1383" i="7" s="1"/>
  <c r="F1383" i="7"/>
  <c r="G1383" i="7" s="1" a="1"/>
  <c r="G1383" i="7" s="1"/>
  <c r="D1383" i="7"/>
  <c r="E1383" i="7" s="1" a="1"/>
  <c r="E1383" i="7" s="1"/>
  <c r="B1383" i="7"/>
  <c r="C1383" i="7" s="1" a="1"/>
  <c r="C1383" i="7" s="1"/>
  <c r="N1382" i="7"/>
  <c r="O1382" i="7" s="1" a="1"/>
  <c r="O1382" i="7" s="1"/>
  <c r="L1382" i="7"/>
  <c r="M1382" i="7" s="1" a="1"/>
  <c r="M1382" i="7" s="1"/>
  <c r="J1382" i="7"/>
  <c r="K1382" i="7" s="1" a="1"/>
  <c r="K1382" i="7" s="1"/>
  <c r="H1382" i="7"/>
  <c r="I1382" i="7" s="1" a="1"/>
  <c r="I1382" i="7" s="1"/>
  <c r="F1382" i="7"/>
  <c r="G1382" i="7" s="1" a="1"/>
  <c r="G1382" i="7" s="1"/>
  <c r="D1382" i="7"/>
  <c r="E1382" i="7" s="1" a="1"/>
  <c r="E1382" i="7" s="1"/>
  <c r="B1382" i="7"/>
  <c r="C1382" i="7" s="1" a="1"/>
  <c r="C1382" i="7" s="1"/>
  <c r="N1381" i="7"/>
  <c r="O1381" i="7" s="1" a="1"/>
  <c r="O1381" i="7" s="1"/>
  <c r="L1381" i="7"/>
  <c r="M1381" i="7" s="1" a="1"/>
  <c r="M1381" i="7" s="1"/>
  <c r="J1381" i="7"/>
  <c r="K1381" i="7" s="1" a="1"/>
  <c r="K1381" i="7" s="1"/>
  <c r="H1381" i="7"/>
  <c r="I1381" i="7" s="1" a="1"/>
  <c r="I1381" i="7" s="1"/>
  <c r="F1381" i="7"/>
  <c r="G1381" i="7" s="1" a="1"/>
  <c r="G1381" i="7" s="1"/>
  <c r="D1381" i="7"/>
  <c r="E1381" i="7" s="1" a="1"/>
  <c r="E1381" i="7" s="1"/>
  <c r="B1381" i="7"/>
  <c r="C1381" i="7" s="1" a="1"/>
  <c r="C1381" i="7" s="1"/>
  <c r="N1380" i="7"/>
  <c r="O1380" i="7" s="1" a="1"/>
  <c r="O1380" i="7" s="1"/>
  <c r="L1380" i="7"/>
  <c r="M1380" i="7" s="1" a="1"/>
  <c r="M1380" i="7" s="1"/>
  <c r="J1380" i="7"/>
  <c r="K1380" i="7" s="1" a="1"/>
  <c r="K1380" i="7" s="1"/>
  <c r="H1380" i="7"/>
  <c r="I1380" i="7" s="1" a="1"/>
  <c r="I1380" i="7" s="1"/>
  <c r="F1380" i="7"/>
  <c r="G1380" i="7" s="1" a="1"/>
  <c r="G1380" i="7" s="1"/>
  <c r="D1380" i="7"/>
  <c r="E1380" i="7" s="1" a="1"/>
  <c r="E1380" i="7" s="1"/>
  <c r="B1380" i="7"/>
  <c r="C1380" i="7" s="1" a="1"/>
  <c r="C1380" i="7" s="1"/>
  <c r="N1379" i="7"/>
  <c r="O1379" i="7" s="1" a="1"/>
  <c r="O1379" i="7" s="1"/>
  <c r="L1379" i="7"/>
  <c r="M1379" i="7" s="1" a="1"/>
  <c r="M1379" i="7" s="1"/>
  <c r="J1379" i="7"/>
  <c r="K1379" i="7" s="1" a="1"/>
  <c r="K1379" i="7" s="1"/>
  <c r="H1379" i="7"/>
  <c r="I1379" i="7" s="1" a="1"/>
  <c r="I1379" i="7" s="1"/>
  <c r="F1379" i="7"/>
  <c r="G1379" i="7" s="1" a="1"/>
  <c r="G1379" i="7" s="1"/>
  <c r="D1379" i="7"/>
  <c r="E1379" i="7" s="1" a="1"/>
  <c r="E1379" i="7" s="1"/>
  <c r="B1379" i="7"/>
  <c r="C1379" i="7" s="1" a="1"/>
  <c r="C1379" i="7" s="1"/>
  <c r="N1378" i="7"/>
  <c r="O1378" i="7" s="1" a="1"/>
  <c r="O1378" i="7" s="1"/>
  <c r="L1378" i="7"/>
  <c r="M1378" i="7" s="1" a="1"/>
  <c r="M1378" i="7" s="1"/>
  <c r="J1378" i="7"/>
  <c r="K1378" i="7" s="1" a="1"/>
  <c r="K1378" i="7" s="1"/>
  <c r="H1378" i="7"/>
  <c r="I1378" i="7" s="1" a="1"/>
  <c r="I1378" i="7" s="1"/>
  <c r="F1378" i="7"/>
  <c r="G1378" i="7" s="1" a="1"/>
  <c r="G1378" i="7" s="1"/>
  <c r="D1378" i="7"/>
  <c r="E1378" i="7" s="1" a="1"/>
  <c r="E1378" i="7" s="1"/>
  <c r="B1378" i="7"/>
  <c r="C1378" i="7" s="1" a="1"/>
  <c r="C1378" i="7" s="1"/>
  <c r="N1377" i="7"/>
  <c r="O1377" i="7" s="1" a="1"/>
  <c r="O1377" i="7" s="1"/>
  <c r="L1377" i="7"/>
  <c r="M1377" i="7" s="1" a="1"/>
  <c r="M1377" i="7" s="1"/>
  <c r="J1377" i="7"/>
  <c r="K1377" i="7" s="1" a="1"/>
  <c r="K1377" i="7" s="1"/>
  <c r="H1377" i="7"/>
  <c r="I1377" i="7" s="1" a="1"/>
  <c r="I1377" i="7" s="1"/>
  <c r="F1377" i="7"/>
  <c r="G1377" i="7" s="1" a="1"/>
  <c r="G1377" i="7" s="1"/>
  <c r="D1377" i="7"/>
  <c r="E1377" i="7" s="1" a="1"/>
  <c r="E1377" i="7" s="1"/>
  <c r="B1377" i="7"/>
  <c r="C1377" i="7" s="1" a="1"/>
  <c r="C1377" i="7" s="1"/>
  <c r="N1376" i="7"/>
  <c r="O1376" i="7" s="1" a="1"/>
  <c r="O1376" i="7" s="1"/>
  <c r="L1376" i="7"/>
  <c r="M1376" i="7" s="1" a="1"/>
  <c r="M1376" i="7" s="1"/>
  <c r="J1376" i="7"/>
  <c r="K1376" i="7" s="1" a="1"/>
  <c r="K1376" i="7" s="1"/>
  <c r="H1376" i="7"/>
  <c r="I1376" i="7" s="1" a="1"/>
  <c r="I1376" i="7" s="1"/>
  <c r="F1376" i="7"/>
  <c r="G1376" i="7" s="1" a="1"/>
  <c r="G1376" i="7" s="1"/>
  <c r="D1376" i="7"/>
  <c r="E1376" i="7" s="1" a="1"/>
  <c r="E1376" i="7" s="1"/>
  <c r="B1376" i="7"/>
  <c r="C1376" i="7" s="1" a="1"/>
  <c r="C1376" i="7" s="1"/>
  <c r="N1375" i="7"/>
  <c r="O1375" i="7" s="1" a="1"/>
  <c r="O1375" i="7" s="1"/>
  <c r="L1375" i="7"/>
  <c r="M1375" i="7" s="1" a="1"/>
  <c r="M1375" i="7" s="1"/>
  <c r="J1375" i="7"/>
  <c r="K1375" i="7" s="1" a="1"/>
  <c r="K1375" i="7" s="1"/>
  <c r="H1375" i="7"/>
  <c r="I1375" i="7" s="1" a="1"/>
  <c r="I1375" i="7" s="1"/>
  <c r="F1375" i="7"/>
  <c r="G1375" i="7" s="1" a="1"/>
  <c r="G1375" i="7" s="1"/>
  <c r="D1375" i="7"/>
  <c r="E1375" i="7" s="1" a="1"/>
  <c r="E1375" i="7" s="1"/>
  <c r="B1375" i="7"/>
  <c r="C1375" i="7" s="1" a="1"/>
  <c r="C1375" i="7" s="1"/>
  <c r="N1374" i="7"/>
  <c r="O1374" i="7" s="1" a="1"/>
  <c r="O1374" i="7" s="1"/>
  <c r="L1374" i="7"/>
  <c r="M1374" i="7" s="1" a="1"/>
  <c r="M1374" i="7" s="1"/>
  <c r="J1374" i="7"/>
  <c r="K1374" i="7" s="1" a="1"/>
  <c r="K1374" i="7" s="1"/>
  <c r="H1374" i="7"/>
  <c r="I1374" i="7" s="1" a="1"/>
  <c r="I1374" i="7" s="1"/>
  <c r="F1374" i="7"/>
  <c r="G1374" i="7" s="1" a="1"/>
  <c r="G1374" i="7" s="1"/>
  <c r="D1374" i="7"/>
  <c r="E1374" i="7" s="1" a="1"/>
  <c r="E1374" i="7" s="1"/>
  <c r="B1374" i="7"/>
  <c r="C1374" i="7" s="1" a="1"/>
  <c r="C1374" i="7" s="1"/>
  <c r="N1373" i="7"/>
  <c r="O1373" i="7" s="1" a="1"/>
  <c r="O1373" i="7" s="1"/>
  <c r="L1373" i="7"/>
  <c r="M1373" i="7" s="1" a="1"/>
  <c r="M1373" i="7" s="1"/>
  <c r="J1373" i="7"/>
  <c r="K1373" i="7" s="1" a="1"/>
  <c r="K1373" i="7" s="1"/>
  <c r="H1373" i="7"/>
  <c r="I1373" i="7" s="1" a="1"/>
  <c r="I1373" i="7" s="1"/>
  <c r="F1373" i="7"/>
  <c r="G1373" i="7" s="1" a="1"/>
  <c r="G1373" i="7" s="1"/>
  <c r="D1373" i="7"/>
  <c r="E1373" i="7" s="1" a="1"/>
  <c r="E1373" i="7" s="1"/>
  <c r="B1373" i="7"/>
  <c r="C1373" i="7" s="1" a="1"/>
  <c r="C1373" i="7" s="1"/>
  <c r="N1372" i="7"/>
  <c r="O1372" i="7" s="1" a="1"/>
  <c r="O1372" i="7" s="1"/>
  <c r="L1372" i="7"/>
  <c r="M1372" i="7" s="1" a="1"/>
  <c r="M1372" i="7" s="1"/>
  <c r="J1372" i="7"/>
  <c r="K1372" i="7" s="1" a="1"/>
  <c r="K1372" i="7" s="1"/>
  <c r="H1372" i="7"/>
  <c r="I1372" i="7" s="1" a="1"/>
  <c r="I1372" i="7" s="1"/>
  <c r="F1372" i="7"/>
  <c r="G1372" i="7" s="1" a="1"/>
  <c r="G1372" i="7" s="1"/>
  <c r="D1372" i="7"/>
  <c r="E1372" i="7" s="1" a="1"/>
  <c r="E1372" i="7" s="1"/>
  <c r="B1372" i="7"/>
  <c r="C1372" i="7" s="1" a="1"/>
  <c r="C1372" i="7" s="1"/>
  <c r="N1371" i="7"/>
  <c r="O1371" i="7" s="1" a="1"/>
  <c r="O1371" i="7" s="1"/>
  <c r="L1371" i="7"/>
  <c r="M1371" i="7" s="1" a="1"/>
  <c r="M1371" i="7" s="1"/>
  <c r="J1371" i="7"/>
  <c r="K1371" i="7" s="1" a="1"/>
  <c r="K1371" i="7" s="1"/>
  <c r="H1371" i="7"/>
  <c r="I1371" i="7" s="1" a="1"/>
  <c r="I1371" i="7" s="1"/>
  <c r="F1371" i="7"/>
  <c r="G1371" i="7" s="1" a="1"/>
  <c r="G1371" i="7" s="1"/>
  <c r="D1371" i="7"/>
  <c r="E1371" i="7" s="1" a="1"/>
  <c r="E1371" i="7" s="1"/>
  <c r="B1371" i="7"/>
  <c r="C1371" i="7" s="1" a="1"/>
  <c r="C1371" i="7" s="1"/>
  <c r="N1370" i="7"/>
  <c r="O1370" i="7" s="1" a="1"/>
  <c r="O1370" i="7" s="1"/>
  <c r="L1370" i="7"/>
  <c r="M1370" i="7" s="1" a="1"/>
  <c r="M1370" i="7" s="1"/>
  <c r="J1370" i="7"/>
  <c r="K1370" i="7" s="1" a="1"/>
  <c r="K1370" i="7" s="1"/>
  <c r="H1370" i="7"/>
  <c r="I1370" i="7" s="1" a="1"/>
  <c r="I1370" i="7" s="1"/>
  <c r="F1370" i="7"/>
  <c r="G1370" i="7" s="1" a="1"/>
  <c r="G1370" i="7" s="1"/>
  <c r="D1370" i="7"/>
  <c r="E1370" i="7" s="1" a="1"/>
  <c r="E1370" i="7" s="1"/>
  <c r="B1370" i="7"/>
  <c r="C1370" i="7" s="1" a="1"/>
  <c r="C1370" i="7" s="1"/>
  <c r="N1369" i="7"/>
  <c r="O1369" i="7" s="1" a="1"/>
  <c r="O1369" i="7" s="1"/>
  <c r="L1369" i="7"/>
  <c r="M1369" i="7" s="1" a="1"/>
  <c r="M1369" i="7" s="1"/>
  <c r="J1369" i="7"/>
  <c r="K1369" i="7" s="1" a="1"/>
  <c r="K1369" i="7" s="1"/>
  <c r="H1369" i="7"/>
  <c r="I1369" i="7" s="1" a="1"/>
  <c r="I1369" i="7" s="1"/>
  <c r="F1369" i="7"/>
  <c r="G1369" i="7" s="1" a="1"/>
  <c r="G1369" i="7" s="1"/>
  <c r="D1369" i="7"/>
  <c r="E1369" i="7" s="1" a="1"/>
  <c r="E1369" i="7" s="1"/>
  <c r="B1369" i="7"/>
  <c r="C1369" i="7" s="1" a="1"/>
  <c r="C1369" i="7" s="1"/>
  <c r="N1368" i="7"/>
  <c r="O1368" i="7" s="1" a="1"/>
  <c r="O1368" i="7" s="1"/>
  <c r="L1368" i="7"/>
  <c r="M1368" i="7" s="1" a="1"/>
  <c r="M1368" i="7" s="1"/>
  <c r="J1368" i="7"/>
  <c r="K1368" i="7" s="1" a="1"/>
  <c r="K1368" i="7" s="1"/>
  <c r="H1368" i="7"/>
  <c r="I1368" i="7" s="1" a="1"/>
  <c r="I1368" i="7" s="1"/>
  <c r="F1368" i="7"/>
  <c r="G1368" i="7" s="1" a="1"/>
  <c r="G1368" i="7" s="1"/>
  <c r="D1368" i="7"/>
  <c r="E1368" i="7" s="1" a="1"/>
  <c r="E1368" i="7" s="1"/>
  <c r="B1368" i="7"/>
  <c r="C1368" i="7" s="1" a="1"/>
  <c r="C1368" i="7" s="1"/>
  <c r="N1367" i="7"/>
  <c r="O1367" i="7" s="1" a="1"/>
  <c r="O1367" i="7" s="1"/>
  <c r="L1367" i="7"/>
  <c r="M1367" i="7" s="1" a="1"/>
  <c r="M1367" i="7" s="1"/>
  <c r="J1367" i="7"/>
  <c r="K1367" i="7" s="1" a="1"/>
  <c r="K1367" i="7" s="1"/>
  <c r="H1367" i="7"/>
  <c r="I1367" i="7" s="1" a="1"/>
  <c r="I1367" i="7" s="1"/>
  <c r="F1367" i="7"/>
  <c r="G1367" i="7" s="1" a="1"/>
  <c r="G1367" i="7" s="1"/>
  <c r="D1367" i="7"/>
  <c r="E1367" i="7" s="1" a="1"/>
  <c r="E1367" i="7" s="1"/>
  <c r="B1367" i="7"/>
  <c r="C1367" i="7" s="1" a="1"/>
  <c r="C1367" i="7" s="1"/>
  <c r="N1366" i="7"/>
  <c r="O1366" i="7" s="1" a="1"/>
  <c r="O1366" i="7" s="1"/>
  <c r="L1366" i="7"/>
  <c r="M1366" i="7" s="1" a="1"/>
  <c r="M1366" i="7" s="1"/>
  <c r="J1366" i="7"/>
  <c r="K1366" i="7" s="1" a="1"/>
  <c r="K1366" i="7" s="1"/>
  <c r="H1366" i="7"/>
  <c r="I1366" i="7" s="1" a="1"/>
  <c r="I1366" i="7" s="1"/>
  <c r="F1366" i="7"/>
  <c r="G1366" i="7" s="1" a="1"/>
  <c r="G1366" i="7" s="1"/>
  <c r="D1366" i="7"/>
  <c r="E1366" i="7" s="1" a="1"/>
  <c r="E1366" i="7" s="1"/>
  <c r="B1366" i="7"/>
  <c r="C1366" i="7" s="1" a="1"/>
  <c r="C1366" i="7" s="1"/>
  <c r="N1365" i="7"/>
  <c r="O1365" i="7" s="1" a="1"/>
  <c r="O1365" i="7" s="1"/>
  <c r="L1365" i="7"/>
  <c r="M1365" i="7" s="1" a="1"/>
  <c r="M1365" i="7" s="1"/>
  <c r="J1365" i="7"/>
  <c r="K1365" i="7" s="1" a="1"/>
  <c r="K1365" i="7" s="1"/>
  <c r="H1365" i="7"/>
  <c r="I1365" i="7" s="1" a="1"/>
  <c r="I1365" i="7" s="1"/>
  <c r="F1365" i="7"/>
  <c r="G1365" i="7" s="1" a="1"/>
  <c r="G1365" i="7" s="1"/>
  <c r="D1365" i="7"/>
  <c r="E1365" i="7" s="1" a="1"/>
  <c r="E1365" i="7" s="1"/>
  <c r="B1365" i="7"/>
  <c r="C1365" i="7" s="1" a="1"/>
  <c r="C1365" i="7" s="1"/>
  <c r="N1364" i="7"/>
  <c r="O1364" i="7" s="1" a="1"/>
  <c r="O1364" i="7" s="1"/>
  <c r="L1364" i="7"/>
  <c r="M1364" i="7" s="1" a="1"/>
  <c r="M1364" i="7" s="1"/>
  <c r="J1364" i="7"/>
  <c r="K1364" i="7" s="1" a="1"/>
  <c r="K1364" i="7" s="1"/>
  <c r="H1364" i="7"/>
  <c r="I1364" i="7" s="1" a="1"/>
  <c r="I1364" i="7" s="1"/>
  <c r="F1364" i="7"/>
  <c r="G1364" i="7" s="1" a="1"/>
  <c r="G1364" i="7" s="1"/>
  <c r="D1364" i="7"/>
  <c r="E1364" i="7" s="1" a="1"/>
  <c r="E1364" i="7" s="1"/>
  <c r="B1364" i="7"/>
  <c r="C1364" i="7" s="1" a="1"/>
  <c r="C1364" i="7" s="1"/>
  <c r="N1363" i="7"/>
  <c r="O1363" i="7" s="1" a="1"/>
  <c r="O1363" i="7" s="1"/>
  <c r="L1363" i="7"/>
  <c r="M1363" i="7" s="1" a="1"/>
  <c r="M1363" i="7" s="1"/>
  <c r="J1363" i="7"/>
  <c r="K1363" i="7" s="1" a="1"/>
  <c r="K1363" i="7" s="1"/>
  <c r="H1363" i="7"/>
  <c r="I1363" i="7" s="1" a="1"/>
  <c r="I1363" i="7" s="1"/>
  <c r="F1363" i="7"/>
  <c r="G1363" i="7" s="1" a="1"/>
  <c r="G1363" i="7" s="1"/>
  <c r="D1363" i="7"/>
  <c r="E1363" i="7" s="1" a="1"/>
  <c r="E1363" i="7" s="1"/>
  <c r="B1363" i="7"/>
  <c r="C1363" i="7" s="1" a="1"/>
  <c r="C1363" i="7" s="1"/>
  <c r="N1362" i="7"/>
  <c r="O1362" i="7" s="1" a="1"/>
  <c r="O1362" i="7" s="1"/>
  <c r="L1362" i="7"/>
  <c r="M1362" i="7" s="1" a="1"/>
  <c r="M1362" i="7" s="1"/>
  <c r="J1362" i="7"/>
  <c r="K1362" i="7" s="1" a="1"/>
  <c r="K1362" i="7" s="1"/>
  <c r="H1362" i="7"/>
  <c r="I1362" i="7" s="1" a="1"/>
  <c r="I1362" i="7" s="1"/>
  <c r="F1362" i="7"/>
  <c r="G1362" i="7" s="1" a="1"/>
  <c r="G1362" i="7" s="1"/>
  <c r="D1362" i="7"/>
  <c r="E1362" i="7" s="1" a="1"/>
  <c r="E1362" i="7" s="1"/>
  <c r="B1362" i="7"/>
  <c r="C1362" i="7" s="1" a="1"/>
  <c r="C1362" i="7" s="1"/>
  <c r="N1361" i="7"/>
  <c r="O1361" i="7" s="1" a="1"/>
  <c r="O1361" i="7" s="1"/>
  <c r="L1361" i="7"/>
  <c r="M1361" i="7" s="1" a="1"/>
  <c r="M1361" i="7" s="1"/>
  <c r="J1361" i="7"/>
  <c r="K1361" i="7" s="1" a="1"/>
  <c r="K1361" i="7" s="1"/>
  <c r="H1361" i="7"/>
  <c r="I1361" i="7" s="1" a="1"/>
  <c r="I1361" i="7" s="1"/>
  <c r="F1361" i="7"/>
  <c r="G1361" i="7" s="1" a="1"/>
  <c r="G1361" i="7" s="1"/>
  <c r="D1361" i="7"/>
  <c r="E1361" i="7" s="1" a="1"/>
  <c r="E1361" i="7" s="1"/>
  <c r="B1361" i="7"/>
  <c r="C1361" i="7" s="1" a="1"/>
  <c r="C1361" i="7" s="1"/>
  <c r="N1360" i="7"/>
  <c r="O1360" i="7" s="1" a="1"/>
  <c r="O1360" i="7" s="1"/>
  <c r="L1360" i="7"/>
  <c r="M1360" i="7" s="1" a="1"/>
  <c r="M1360" i="7" s="1"/>
  <c r="J1360" i="7"/>
  <c r="K1360" i="7" s="1" a="1"/>
  <c r="K1360" i="7" s="1"/>
  <c r="H1360" i="7"/>
  <c r="I1360" i="7" s="1" a="1"/>
  <c r="I1360" i="7" s="1"/>
  <c r="F1360" i="7"/>
  <c r="G1360" i="7" s="1" a="1"/>
  <c r="G1360" i="7" s="1"/>
  <c r="D1360" i="7"/>
  <c r="E1360" i="7" s="1" a="1"/>
  <c r="E1360" i="7" s="1"/>
  <c r="B1360" i="7"/>
  <c r="C1360" i="7" s="1" a="1"/>
  <c r="C1360" i="7" s="1"/>
  <c r="N1359" i="7"/>
  <c r="O1359" i="7" s="1" a="1"/>
  <c r="O1359" i="7" s="1"/>
  <c r="L1359" i="7"/>
  <c r="M1359" i="7" s="1" a="1"/>
  <c r="M1359" i="7" s="1"/>
  <c r="J1359" i="7"/>
  <c r="K1359" i="7" s="1" a="1"/>
  <c r="K1359" i="7" s="1"/>
  <c r="H1359" i="7"/>
  <c r="I1359" i="7" s="1" a="1"/>
  <c r="I1359" i="7" s="1"/>
  <c r="F1359" i="7"/>
  <c r="G1359" i="7" s="1" a="1"/>
  <c r="G1359" i="7" s="1"/>
  <c r="D1359" i="7"/>
  <c r="E1359" i="7" s="1" a="1"/>
  <c r="E1359" i="7" s="1"/>
  <c r="B1359" i="7"/>
  <c r="C1359" i="7" s="1" a="1"/>
  <c r="C1359" i="7" s="1"/>
  <c r="N1358" i="7"/>
  <c r="O1358" i="7" s="1" a="1"/>
  <c r="O1358" i="7" s="1"/>
  <c r="L1358" i="7"/>
  <c r="M1358" i="7" s="1" a="1"/>
  <c r="M1358" i="7" s="1"/>
  <c r="J1358" i="7"/>
  <c r="K1358" i="7" s="1" a="1"/>
  <c r="K1358" i="7" s="1"/>
  <c r="H1358" i="7"/>
  <c r="I1358" i="7" s="1" a="1"/>
  <c r="I1358" i="7" s="1"/>
  <c r="F1358" i="7"/>
  <c r="G1358" i="7" s="1" a="1"/>
  <c r="G1358" i="7" s="1"/>
  <c r="D1358" i="7"/>
  <c r="E1358" i="7" s="1" a="1"/>
  <c r="E1358" i="7" s="1"/>
  <c r="B1358" i="7"/>
  <c r="C1358" i="7" s="1" a="1"/>
  <c r="C1358" i="7" s="1"/>
  <c r="N1357" i="7"/>
  <c r="O1357" i="7" s="1" a="1"/>
  <c r="O1357" i="7" s="1"/>
  <c r="L1357" i="7"/>
  <c r="M1357" i="7" s="1" a="1"/>
  <c r="M1357" i="7" s="1"/>
  <c r="J1357" i="7"/>
  <c r="K1357" i="7" s="1" a="1"/>
  <c r="K1357" i="7" s="1"/>
  <c r="H1357" i="7"/>
  <c r="I1357" i="7" s="1" a="1"/>
  <c r="I1357" i="7" s="1"/>
  <c r="F1357" i="7"/>
  <c r="G1357" i="7" s="1" a="1"/>
  <c r="G1357" i="7" s="1"/>
  <c r="D1357" i="7"/>
  <c r="E1357" i="7" s="1" a="1"/>
  <c r="E1357" i="7" s="1"/>
  <c r="B1357" i="7"/>
  <c r="C1357" i="7" s="1" a="1"/>
  <c r="C1357" i="7" s="1"/>
  <c r="N1356" i="7"/>
  <c r="O1356" i="7" s="1" a="1"/>
  <c r="O1356" i="7" s="1"/>
  <c r="L1356" i="7"/>
  <c r="M1356" i="7" s="1" a="1"/>
  <c r="M1356" i="7" s="1"/>
  <c r="J1356" i="7"/>
  <c r="K1356" i="7" s="1" a="1"/>
  <c r="K1356" i="7" s="1"/>
  <c r="H1356" i="7"/>
  <c r="I1356" i="7" s="1" a="1"/>
  <c r="I1356" i="7" s="1"/>
  <c r="F1356" i="7"/>
  <c r="G1356" i="7" s="1" a="1"/>
  <c r="G1356" i="7" s="1"/>
  <c r="D1356" i="7"/>
  <c r="E1356" i="7" s="1" a="1"/>
  <c r="E1356" i="7" s="1"/>
  <c r="B1356" i="7"/>
  <c r="C1356" i="7" s="1" a="1"/>
  <c r="C1356" i="7" s="1"/>
  <c r="N1355" i="7"/>
  <c r="O1355" i="7" s="1" a="1"/>
  <c r="O1355" i="7" s="1"/>
  <c r="L1355" i="7"/>
  <c r="M1355" i="7" s="1" a="1"/>
  <c r="M1355" i="7" s="1"/>
  <c r="J1355" i="7"/>
  <c r="K1355" i="7" s="1" a="1"/>
  <c r="K1355" i="7" s="1"/>
  <c r="H1355" i="7"/>
  <c r="I1355" i="7" s="1" a="1"/>
  <c r="I1355" i="7" s="1"/>
  <c r="F1355" i="7"/>
  <c r="G1355" i="7" s="1" a="1"/>
  <c r="G1355" i="7" s="1"/>
  <c r="D1355" i="7"/>
  <c r="E1355" i="7" s="1" a="1"/>
  <c r="E1355" i="7" s="1"/>
  <c r="B1355" i="7"/>
  <c r="C1355" i="7" s="1" a="1"/>
  <c r="C1355" i="7" s="1"/>
  <c r="N1354" i="7"/>
  <c r="O1354" i="7" s="1" a="1"/>
  <c r="O1354" i="7" s="1"/>
  <c r="L1354" i="7"/>
  <c r="M1354" i="7" s="1" a="1"/>
  <c r="M1354" i="7" s="1"/>
  <c r="J1354" i="7"/>
  <c r="K1354" i="7" s="1" a="1"/>
  <c r="K1354" i="7" s="1"/>
  <c r="H1354" i="7"/>
  <c r="I1354" i="7" s="1" a="1"/>
  <c r="I1354" i="7" s="1"/>
  <c r="F1354" i="7"/>
  <c r="G1354" i="7" s="1" a="1"/>
  <c r="G1354" i="7" s="1"/>
  <c r="D1354" i="7"/>
  <c r="E1354" i="7" s="1" a="1"/>
  <c r="E1354" i="7" s="1"/>
  <c r="B1354" i="7"/>
  <c r="C1354" i="7" s="1" a="1"/>
  <c r="C1354" i="7" s="1"/>
  <c r="N1353" i="7"/>
  <c r="O1353" i="7" s="1" a="1"/>
  <c r="O1353" i="7" s="1"/>
  <c r="L1353" i="7"/>
  <c r="M1353" i="7" s="1" a="1"/>
  <c r="M1353" i="7" s="1"/>
  <c r="J1353" i="7"/>
  <c r="K1353" i="7" s="1" a="1"/>
  <c r="K1353" i="7" s="1"/>
  <c r="H1353" i="7"/>
  <c r="I1353" i="7" s="1" a="1"/>
  <c r="I1353" i="7" s="1"/>
  <c r="F1353" i="7"/>
  <c r="G1353" i="7" s="1" a="1"/>
  <c r="G1353" i="7" s="1"/>
  <c r="D1353" i="7"/>
  <c r="E1353" i="7" s="1" a="1"/>
  <c r="E1353" i="7" s="1"/>
  <c r="B1353" i="7"/>
  <c r="C1353" i="7" s="1" a="1"/>
  <c r="C1353" i="7" s="1"/>
  <c r="N1352" i="7"/>
  <c r="O1352" i="7" s="1" a="1"/>
  <c r="O1352" i="7" s="1"/>
  <c r="L1352" i="7"/>
  <c r="M1352" i="7" s="1" a="1"/>
  <c r="M1352" i="7" s="1"/>
  <c r="J1352" i="7"/>
  <c r="K1352" i="7" s="1" a="1"/>
  <c r="K1352" i="7" s="1"/>
  <c r="H1352" i="7"/>
  <c r="I1352" i="7" s="1" a="1"/>
  <c r="I1352" i="7" s="1"/>
  <c r="F1352" i="7"/>
  <c r="G1352" i="7" s="1" a="1"/>
  <c r="G1352" i="7" s="1"/>
  <c r="D1352" i="7"/>
  <c r="E1352" i="7" s="1" a="1"/>
  <c r="E1352" i="7" s="1"/>
  <c r="B1352" i="7"/>
  <c r="C1352" i="7" s="1" a="1"/>
  <c r="C1352" i="7" s="1"/>
  <c r="N1351" i="7"/>
  <c r="O1351" i="7" s="1" a="1"/>
  <c r="O1351" i="7" s="1"/>
  <c r="L1351" i="7"/>
  <c r="M1351" i="7" s="1" a="1"/>
  <c r="M1351" i="7" s="1"/>
  <c r="J1351" i="7"/>
  <c r="K1351" i="7" s="1" a="1"/>
  <c r="K1351" i="7" s="1"/>
  <c r="H1351" i="7"/>
  <c r="I1351" i="7" s="1" a="1"/>
  <c r="I1351" i="7" s="1"/>
  <c r="F1351" i="7"/>
  <c r="G1351" i="7" s="1" a="1"/>
  <c r="G1351" i="7" s="1"/>
  <c r="D1351" i="7"/>
  <c r="E1351" i="7" s="1" a="1"/>
  <c r="E1351" i="7" s="1"/>
  <c r="B1351" i="7"/>
  <c r="C1351" i="7" s="1" a="1"/>
  <c r="C1351" i="7" s="1"/>
  <c r="N1350" i="7"/>
  <c r="O1350" i="7" s="1" a="1"/>
  <c r="O1350" i="7" s="1"/>
  <c r="L1350" i="7"/>
  <c r="M1350" i="7" s="1" a="1"/>
  <c r="M1350" i="7" s="1"/>
  <c r="J1350" i="7"/>
  <c r="K1350" i="7" s="1" a="1"/>
  <c r="K1350" i="7" s="1"/>
  <c r="H1350" i="7"/>
  <c r="I1350" i="7" s="1" a="1"/>
  <c r="I1350" i="7" s="1"/>
  <c r="F1350" i="7"/>
  <c r="G1350" i="7" s="1" a="1"/>
  <c r="G1350" i="7" s="1"/>
  <c r="D1350" i="7"/>
  <c r="E1350" i="7" s="1" a="1"/>
  <c r="E1350" i="7" s="1"/>
  <c r="B1350" i="7"/>
  <c r="C1350" i="7" s="1" a="1"/>
  <c r="C1350" i="7" s="1"/>
  <c r="N1349" i="7"/>
  <c r="O1349" i="7" s="1" a="1"/>
  <c r="O1349" i="7" s="1"/>
  <c r="L1349" i="7"/>
  <c r="M1349" i="7" s="1" a="1"/>
  <c r="M1349" i="7" s="1"/>
  <c r="J1349" i="7"/>
  <c r="K1349" i="7" s="1" a="1"/>
  <c r="K1349" i="7" s="1"/>
  <c r="H1349" i="7"/>
  <c r="I1349" i="7" s="1" a="1"/>
  <c r="I1349" i="7" s="1"/>
  <c r="F1349" i="7"/>
  <c r="G1349" i="7" s="1" a="1"/>
  <c r="G1349" i="7" s="1"/>
  <c r="D1349" i="7"/>
  <c r="E1349" i="7" s="1" a="1"/>
  <c r="E1349" i="7" s="1"/>
  <c r="B1349" i="7"/>
  <c r="C1349" i="7" s="1" a="1"/>
  <c r="C1349" i="7" s="1"/>
  <c r="N1348" i="7"/>
  <c r="O1348" i="7" s="1" a="1"/>
  <c r="O1348" i="7" s="1"/>
  <c r="L1348" i="7"/>
  <c r="M1348" i="7" s="1" a="1"/>
  <c r="M1348" i="7" s="1"/>
  <c r="J1348" i="7"/>
  <c r="K1348" i="7" s="1" a="1"/>
  <c r="K1348" i="7" s="1"/>
  <c r="H1348" i="7"/>
  <c r="I1348" i="7" s="1" a="1"/>
  <c r="I1348" i="7" s="1"/>
  <c r="F1348" i="7"/>
  <c r="G1348" i="7" s="1" a="1"/>
  <c r="G1348" i="7" s="1"/>
  <c r="D1348" i="7"/>
  <c r="E1348" i="7" s="1" a="1"/>
  <c r="E1348" i="7" s="1"/>
  <c r="B1348" i="7"/>
  <c r="C1348" i="7" s="1" a="1"/>
  <c r="C1348" i="7" s="1"/>
  <c r="N1347" i="7"/>
  <c r="O1347" i="7" s="1" a="1"/>
  <c r="O1347" i="7" s="1"/>
  <c r="L1347" i="7"/>
  <c r="M1347" i="7" s="1" a="1"/>
  <c r="M1347" i="7" s="1"/>
  <c r="J1347" i="7"/>
  <c r="K1347" i="7" s="1" a="1"/>
  <c r="K1347" i="7" s="1"/>
  <c r="H1347" i="7"/>
  <c r="I1347" i="7" s="1" a="1"/>
  <c r="I1347" i="7" s="1"/>
  <c r="F1347" i="7"/>
  <c r="G1347" i="7" s="1" a="1"/>
  <c r="G1347" i="7" s="1"/>
  <c r="D1347" i="7"/>
  <c r="E1347" i="7" s="1" a="1"/>
  <c r="E1347" i="7" s="1"/>
  <c r="B1347" i="7"/>
  <c r="C1347" i="7" s="1" a="1"/>
  <c r="C1347" i="7" s="1"/>
  <c r="N1346" i="7"/>
  <c r="O1346" i="7" s="1" a="1"/>
  <c r="O1346" i="7" s="1"/>
  <c r="L1346" i="7"/>
  <c r="M1346" i="7" s="1" a="1"/>
  <c r="M1346" i="7" s="1"/>
  <c r="J1346" i="7"/>
  <c r="K1346" i="7" s="1" a="1"/>
  <c r="K1346" i="7" s="1"/>
  <c r="H1346" i="7"/>
  <c r="I1346" i="7" s="1" a="1"/>
  <c r="I1346" i="7" s="1"/>
  <c r="F1346" i="7"/>
  <c r="G1346" i="7" s="1" a="1"/>
  <c r="G1346" i="7" s="1"/>
  <c r="D1346" i="7"/>
  <c r="E1346" i="7" s="1" a="1"/>
  <c r="E1346" i="7" s="1"/>
  <c r="B1346" i="7"/>
  <c r="C1346" i="7" s="1" a="1"/>
  <c r="C1346" i="7" s="1"/>
  <c r="N1345" i="7"/>
  <c r="O1345" i="7" s="1" a="1"/>
  <c r="O1345" i="7" s="1"/>
  <c r="L1345" i="7"/>
  <c r="M1345" i="7" s="1" a="1"/>
  <c r="M1345" i="7" s="1"/>
  <c r="J1345" i="7"/>
  <c r="K1345" i="7" s="1" a="1"/>
  <c r="K1345" i="7" s="1"/>
  <c r="H1345" i="7"/>
  <c r="I1345" i="7" s="1" a="1"/>
  <c r="I1345" i="7" s="1"/>
  <c r="F1345" i="7"/>
  <c r="G1345" i="7" s="1" a="1"/>
  <c r="G1345" i="7" s="1"/>
  <c r="D1345" i="7"/>
  <c r="E1345" i="7" s="1" a="1"/>
  <c r="E1345" i="7" s="1"/>
  <c r="B1345" i="7"/>
  <c r="C1345" i="7" s="1" a="1"/>
  <c r="C1345" i="7" s="1"/>
  <c r="N1344" i="7"/>
  <c r="O1344" i="7" s="1" a="1"/>
  <c r="O1344" i="7" s="1"/>
  <c r="L1344" i="7"/>
  <c r="M1344" i="7" s="1" a="1"/>
  <c r="M1344" i="7" s="1"/>
  <c r="J1344" i="7"/>
  <c r="K1344" i="7" s="1" a="1"/>
  <c r="K1344" i="7" s="1"/>
  <c r="H1344" i="7"/>
  <c r="I1344" i="7" s="1" a="1"/>
  <c r="I1344" i="7" s="1"/>
  <c r="F1344" i="7"/>
  <c r="G1344" i="7" s="1" a="1"/>
  <c r="G1344" i="7" s="1"/>
  <c r="D1344" i="7"/>
  <c r="E1344" i="7" s="1" a="1"/>
  <c r="E1344" i="7" s="1"/>
  <c r="B1344" i="7"/>
  <c r="C1344" i="7" s="1" a="1"/>
  <c r="C1344" i="7" s="1"/>
  <c r="N1343" i="7"/>
  <c r="O1343" i="7" s="1" a="1"/>
  <c r="O1343" i="7" s="1"/>
  <c r="L1343" i="7"/>
  <c r="M1343" i="7" s="1" a="1"/>
  <c r="M1343" i="7" s="1"/>
  <c r="J1343" i="7"/>
  <c r="K1343" i="7" s="1" a="1"/>
  <c r="K1343" i="7" s="1"/>
  <c r="H1343" i="7"/>
  <c r="I1343" i="7" s="1" a="1"/>
  <c r="I1343" i="7" s="1"/>
  <c r="F1343" i="7"/>
  <c r="G1343" i="7" s="1" a="1"/>
  <c r="G1343" i="7" s="1"/>
  <c r="D1343" i="7"/>
  <c r="E1343" i="7" s="1" a="1"/>
  <c r="E1343" i="7" s="1"/>
  <c r="B1343" i="7"/>
  <c r="C1343" i="7" s="1" a="1"/>
  <c r="C1343" i="7" s="1"/>
  <c r="N1342" i="7"/>
  <c r="O1342" i="7" s="1" a="1"/>
  <c r="O1342" i="7" s="1"/>
  <c r="L1342" i="7"/>
  <c r="M1342" i="7" s="1" a="1"/>
  <c r="M1342" i="7" s="1"/>
  <c r="J1342" i="7"/>
  <c r="K1342" i="7" s="1" a="1"/>
  <c r="K1342" i="7" s="1"/>
  <c r="H1342" i="7"/>
  <c r="I1342" i="7" s="1" a="1"/>
  <c r="I1342" i="7" s="1"/>
  <c r="F1342" i="7"/>
  <c r="G1342" i="7" s="1" a="1"/>
  <c r="G1342" i="7" s="1"/>
  <c r="D1342" i="7"/>
  <c r="E1342" i="7" s="1" a="1"/>
  <c r="E1342" i="7" s="1"/>
  <c r="B1342" i="7"/>
  <c r="C1342" i="7" s="1" a="1"/>
  <c r="C1342" i="7" s="1"/>
  <c r="N1341" i="7"/>
  <c r="O1341" i="7" s="1" a="1"/>
  <c r="O1341" i="7" s="1"/>
  <c r="L1341" i="7"/>
  <c r="M1341" i="7" s="1" a="1"/>
  <c r="M1341" i="7" s="1"/>
  <c r="J1341" i="7"/>
  <c r="K1341" i="7" s="1" a="1"/>
  <c r="K1341" i="7" s="1"/>
  <c r="H1341" i="7"/>
  <c r="I1341" i="7" s="1" a="1"/>
  <c r="I1341" i="7" s="1"/>
  <c r="F1341" i="7"/>
  <c r="G1341" i="7" s="1" a="1"/>
  <c r="G1341" i="7" s="1"/>
  <c r="D1341" i="7"/>
  <c r="E1341" i="7" s="1" a="1"/>
  <c r="E1341" i="7" s="1"/>
  <c r="B1341" i="7"/>
  <c r="C1341" i="7" s="1" a="1"/>
  <c r="C1341" i="7" s="1"/>
  <c r="N1340" i="7"/>
  <c r="O1340" i="7" s="1" a="1"/>
  <c r="O1340" i="7" s="1"/>
  <c r="L1340" i="7"/>
  <c r="M1340" i="7" s="1" a="1"/>
  <c r="M1340" i="7" s="1"/>
  <c r="J1340" i="7"/>
  <c r="K1340" i="7" s="1" a="1"/>
  <c r="K1340" i="7" s="1"/>
  <c r="H1340" i="7"/>
  <c r="I1340" i="7" s="1" a="1"/>
  <c r="I1340" i="7" s="1"/>
  <c r="F1340" i="7"/>
  <c r="G1340" i="7" s="1" a="1"/>
  <c r="G1340" i="7" s="1"/>
  <c r="D1340" i="7"/>
  <c r="E1340" i="7" s="1" a="1"/>
  <c r="E1340" i="7" s="1"/>
  <c r="B1340" i="7"/>
  <c r="C1340" i="7" s="1" a="1"/>
  <c r="C1340" i="7" s="1"/>
  <c r="N1339" i="7"/>
  <c r="O1339" i="7" s="1" a="1"/>
  <c r="O1339" i="7" s="1"/>
  <c r="L1339" i="7"/>
  <c r="M1339" i="7" s="1" a="1"/>
  <c r="M1339" i="7" s="1"/>
  <c r="J1339" i="7"/>
  <c r="K1339" i="7" s="1" a="1"/>
  <c r="K1339" i="7" s="1"/>
  <c r="H1339" i="7"/>
  <c r="I1339" i="7" s="1" a="1"/>
  <c r="I1339" i="7" s="1"/>
  <c r="F1339" i="7"/>
  <c r="G1339" i="7" s="1" a="1"/>
  <c r="G1339" i="7" s="1"/>
  <c r="D1339" i="7"/>
  <c r="E1339" i="7" s="1" a="1"/>
  <c r="E1339" i="7" s="1"/>
  <c r="B1339" i="7"/>
  <c r="C1339" i="7" s="1" a="1"/>
  <c r="C1339" i="7" s="1"/>
  <c r="N1338" i="7"/>
  <c r="O1338" i="7" s="1" a="1"/>
  <c r="O1338" i="7" s="1"/>
  <c r="L1338" i="7"/>
  <c r="M1338" i="7" s="1" a="1"/>
  <c r="M1338" i="7" s="1"/>
  <c r="J1338" i="7"/>
  <c r="K1338" i="7" s="1" a="1"/>
  <c r="K1338" i="7" s="1"/>
  <c r="H1338" i="7"/>
  <c r="I1338" i="7" s="1" a="1"/>
  <c r="I1338" i="7" s="1"/>
  <c r="F1338" i="7"/>
  <c r="G1338" i="7" s="1" a="1"/>
  <c r="G1338" i="7" s="1"/>
  <c r="D1338" i="7"/>
  <c r="E1338" i="7" s="1" a="1"/>
  <c r="E1338" i="7" s="1"/>
  <c r="B1338" i="7"/>
  <c r="C1338" i="7" s="1" a="1"/>
  <c r="C1338" i="7" s="1"/>
  <c r="N1337" i="7"/>
  <c r="O1337" i="7" s="1" a="1"/>
  <c r="O1337" i="7" s="1"/>
  <c r="L1337" i="7"/>
  <c r="M1337" i="7" s="1" a="1"/>
  <c r="M1337" i="7" s="1"/>
  <c r="J1337" i="7"/>
  <c r="K1337" i="7" s="1" a="1"/>
  <c r="K1337" i="7" s="1"/>
  <c r="H1337" i="7"/>
  <c r="I1337" i="7" s="1" a="1"/>
  <c r="I1337" i="7" s="1"/>
  <c r="F1337" i="7"/>
  <c r="G1337" i="7" s="1" a="1"/>
  <c r="G1337" i="7" s="1"/>
  <c r="D1337" i="7"/>
  <c r="E1337" i="7" s="1" a="1"/>
  <c r="E1337" i="7" s="1"/>
  <c r="B1337" i="7"/>
  <c r="C1337" i="7" s="1" a="1"/>
  <c r="C1337" i="7" s="1"/>
  <c r="N1336" i="7"/>
  <c r="O1336" i="7" s="1" a="1"/>
  <c r="O1336" i="7" s="1"/>
  <c r="L1336" i="7"/>
  <c r="M1336" i="7" s="1" a="1"/>
  <c r="M1336" i="7" s="1"/>
  <c r="J1336" i="7"/>
  <c r="K1336" i="7" s="1" a="1"/>
  <c r="K1336" i="7" s="1"/>
  <c r="H1336" i="7"/>
  <c r="I1336" i="7" s="1" a="1"/>
  <c r="I1336" i="7" s="1"/>
  <c r="F1336" i="7"/>
  <c r="G1336" i="7" s="1" a="1"/>
  <c r="G1336" i="7" s="1"/>
  <c r="D1336" i="7"/>
  <c r="E1336" i="7" s="1" a="1"/>
  <c r="E1336" i="7" s="1"/>
  <c r="B1336" i="7"/>
  <c r="C1336" i="7" s="1" a="1"/>
  <c r="C1336" i="7" s="1"/>
  <c r="N1335" i="7"/>
  <c r="O1335" i="7" s="1" a="1"/>
  <c r="O1335" i="7" s="1"/>
  <c r="L1335" i="7"/>
  <c r="M1335" i="7" s="1" a="1"/>
  <c r="M1335" i="7" s="1"/>
  <c r="J1335" i="7"/>
  <c r="K1335" i="7" s="1" a="1"/>
  <c r="K1335" i="7" s="1"/>
  <c r="H1335" i="7"/>
  <c r="I1335" i="7" s="1" a="1"/>
  <c r="I1335" i="7" s="1"/>
  <c r="F1335" i="7"/>
  <c r="G1335" i="7" s="1" a="1"/>
  <c r="G1335" i="7" s="1"/>
  <c r="D1335" i="7"/>
  <c r="E1335" i="7" s="1" a="1"/>
  <c r="E1335" i="7" s="1"/>
  <c r="B1335" i="7"/>
  <c r="C1335" i="7" s="1" a="1"/>
  <c r="C1335" i="7" s="1"/>
  <c r="N1334" i="7"/>
  <c r="O1334" i="7" s="1" a="1"/>
  <c r="O1334" i="7" s="1"/>
  <c r="L1334" i="7"/>
  <c r="M1334" i="7" s="1" a="1"/>
  <c r="M1334" i="7" s="1"/>
  <c r="J1334" i="7"/>
  <c r="K1334" i="7" s="1" a="1"/>
  <c r="K1334" i="7" s="1"/>
  <c r="H1334" i="7"/>
  <c r="I1334" i="7" s="1" a="1"/>
  <c r="I1334" i="7" s="1"/>
  <c r="F1334" i="7"/>
  <c r="G1334" i="7" s="1" a="1"/>
  <c r="G1334" i="7" s="1"/>
  <c r="D1334" i="7"/>
  <c r="E1334" i="7" s="1" a="1"/>
  <c r="E1334" i="7" s="1"/>
  <c r="B1334" i="7"/>
  <c r="C1334" i="7" s="1" a="1"/>
  <c r="C1334" i="7" s="1"/>
  <c r="N1333" i="7"/>
  <c r="O1333" i="7" s="1" a="1"/>
  <c r="O1333" i="7" s="1"/>
  <c r="L1333" i="7"/>
  <c r="M1333" i="7" s="1" a="1"/>
  <c r="M1333" i="7" s="1"/>
  <c r="J1333" i="7"/>
  <c r="K1333" i="7" s="1" a="1"/>
  <c r="K1333" i="7" s="1"/>
  <c r="H1333" i="7"/>
  <c r="I1333" i="7" s="1" a="1"/>
  <c r="I1333" i="7" s="1"/>
  <c r="F1333" i="7"/>
  <c r="G1333" i="7" s="1" a="1"/>
  <c r="G1333" i="7" s="1"/>
  <c r="D1333" i="7"/>
  <c r="E1333" i="7" s="1" a="1"/>
  <c r="E1333" i="7" s="1"/>
  <c r="B1333" i="7"/>
  <c r="C1333" i="7" s="1" a="1"/>
  <c r="C1333" i="7" s="1"/>
  <c r="N1332" i="7"/>
  <c r="O1332" i="7" s="1" a="1"/>
  <c r="O1332" i="7" s="1"/>
  <c r="L1332" i="7"/>
  <c r="M1332" i="7" s="1" a="1"/>
  <c r="M1332" i="7" s="1"/>
  <c r="J1332" i="7"/>
  <c r="K1332" i="7" s="1" a="1"/>
  <c r="K1332" i="7" s="1"/>
  <c r="H1332" i="7"/>
  <c r="I1332" i="7" s="1" a="1"/>
  <c r="I1332" i="7" s="1"/>
  <c r="F1332" i="7"/>
  <c r="G1332" i="7" s="1" a="1"/>
  <c r="G1332" i="7" s="1"/>
  <c r="D1332" i="7"/>
  <c r="E1332" i="7" s="1" a="1"/>
  <c r="E1332" i="7" s="1"/>
  <c r="B1332" i="7"/>
  <c r="C1332" i="7" s="1" a="1"/>
  <c r="C1332" i="7" s="1"/>
  <c r="N1331" i="7"/>
  <c r="O1331" i="7" s="1" a="1"/>
  <c r="O1331" i="7" s="1"/>
  <c r="L1331" i="7"/>
  <c r="M1331" i="7" s="1" a="1"/>
  <c r="M1331" i="7" s="1"/>
  <c r="J1331" i="7"/>
  <c r="K1331" i="7" s="1" a="1"/>
  <c r="K1331" i="7" s="1"/>
  <c r="H1331" i="7"/>
  <c r="I1331" i="7" s="1" a="1"/>
  <c r="I1331" i="7" s="1"/>
  <c r="F1331" i="7"/>
  <c r="G1331" i="7" s="1" a="1"/>
  <c r="G1331" i="7" s="1"/>
  <c r="D1331" i="7"/>
  <c r="E1331" i="7" s="1" a="1"/>
  <c r="E1331" i="7" s="1"/>
  <c r="B1331" i="7"/>
  <c r="C1331" i="7" s="1" a="1"/>
  <c r="C1331" i="7" s="1"/>
  <c r="N1330" i="7"/>
  <c r="O1330" i="7" s="1" a="1"/>
  <c r="O1330" i="7" s="1"/>
  <c r="L1330" i="7"/>
  <c r="M1330" i="7" s="1" a="1"/>
  <c r="M1330" i="7" s="1"/>
  <c r="J1330" i="7"/>
  <c r="K1330" i="7" s="1" a="1"/>
  <c r="K1330" i="7" s="1"/>
  <c r="H1330" i="7"/>
  <c r="I1330" i="7" s="1" a="1"/>
  <c r="I1330" i="7" s="1"/>
  <c r="F1330" i="7"/>
  <c r="G1330" i="7" s="1" a="1"/>
  <c r="G1330" i="7" s="1"/>
  <c r="D1330" i="7"/>
  <c r="E1330" i="7" s="1" a="1"/>
  <c r="E1330" i="7" s="1"/>
  <c r="B1330" i="7"/>
  <c r="C1330" i="7" s="1" a="1"/>
  <c r="C1330" i="7" s="1"/>
  <c r="N1329" i="7"/>
  <c r="O1329" i="7" s="1" a="1"/>
  <c r="O1329" i="7" s="1"/>
  <c r="L1329" i="7"/>
  <c r="M1329" i="7" s="1" a="1"/>
  <c r="M1329" i="7" s="1"/>
  <c r="J1329" i="7"/>
  <c r="K1329" i="7" s="1" a="1"/>
  <c r="K1329" i="7" s="1"/>
  <c r="H1329" i="7"/>
  <c r="I1329" i="7" s="1" a="1"/>
  <c r="I1329" i="7" s="1"/>
  <c r="F1329" i="7"/>
  <c r="G1329" i="7" s="1" a="1"/>
  <c r="G1329" i="7" s="1"/>
  <c r="D1329" i="7"/>
  <c r="E1329" i="7" s="1" a="1"/>
  <c r="E1329" i="7" s="1"/>
  <c r="B1329" i="7"/>
  <c r="C1329" i="7" s="1" a="1"/>
  <c r="C1329" i="7" s="1"/>
  <c r="N1328" i="7"/>
  <c r="O1328" i="7" s="1" a="1"/>
  <c r="O1328" i="7" s="1"/>
  <c r="L1328" i="7"/>
  <c r="M1328" i="7" s="1" a="1"/>
  <c r="M1328" i="7" s="1"/>
  <c r="J1328" i="7"/>
  <c r="K1328" i="7" s="1" a="1"/>
  <c r="K1328" i="7" s="1"/>
  <c r="H1328" i="7"/>
  <c r="I1328" i="7" s="1" a="1"/>
  <c r="I1328" i="7" s="1"/>
  <c r="F1328" i="7"/>
  <c r="G1328" i="7" s="1" a="1"/>
  <c r="G1328" i="7" s="1"/>
  <c r="D1328" i="7"/>
  <c r="E1328" i="7" s="1" a="1"/>
  <c r="E1328" i="7" s="1"/>
  <c r="B1328" i="7"/>
  <c r="C1328" i="7" s="1" a="1"/>
  <c r="C1328" i="7" s="1"/>
  <c r="N1327" i="7"/>
  <c r="O1327" i="7" s="1" a="1"/>
  <c r="O1327" i="7" s="1"/>
  <c r="L1327" i="7"/>
  <c r="M1327" i="7" s="1" a="1"/>
  <c r="M1327" i="7" s="1"/>
  <c r="J1327" i="7"/>
  <c r="K1327" i="7" s="1" a="1"/>
  <c r="K1327" i="7" s="1"/>
  <c r="H1327" i="7"/>
  <c r="I1327" i="7" s="1" a="1"/>
  <c r="I1327" i="7" s="1"/>
  <c r="F1327" i="7"/>
  <c r="G1327" i="7" s="1" a="1"/>
  <c r="G1327" i="7" s="1"/>
  <c r="D1327" i="7"/>
  <c r="E1327" i="7" s="1" a="1"/>
  <c r="E1327" i="7" s="1"/>
  <c r="B1327" i="7"/>
  <c r="C1327" i="7" s="1" a="1"/>
  <c r="C1327" i="7" s="1"/>
  <c r="N1326" i="7"/>
  <c r="O1326" i="7" s="1" a="1"/>
  <c r="O1326" i="7" s="1"/>
  <c r="L1326" i="7"/>
  <c r="M1326" i="7" s="1" a="1"/>
  <c r="M1326" i="7" s="1"/>
  <c r="J1326" i="7"/>
  <c r="K1326" i="7" s="1" a="1"/>
  <c r="K1326" i="7" s="1"/>
  <c r="H1326" i="7"/>
  <c r="I1326" i="7" s="1" a="1"/>
  <c r="I1326" i="7" s="1"/>
  <c r="F1326" i="7"/>
  <c r="G1326" i="7" s="1" a="1"/>
  <c r="G1326" i="7" s="1"/>
  <c r="D1326" i="7"/>
  <c r="E1326" i="7" s="1" a="1"/>
  <c r="E1326" i="7" s="1"/>
  <c r="B1326" i="7"/>
  <c r="C1326" i="7" s="1" a="1"/>
  <c r="C1326" i="7" s="1"/>
  <c r="N1325" i="7"/>
  <c r="O1325" i="7" s="1" a="1"/>
  <c r="O1325" i="7" s="1"/>
  <c r="L1325" i="7"/>
  <c r="M1325" i="7" s="1" a="1"/>
  <c r="M1325" i="7" s="1"/>
  <c r="J1325" i="7"/>
  <c r="K1325" i="7" s="1" a="1"/>
  <c r="K1325" i="7" s="1"/>
  <c r="H1325" i="7"/>
  <c r="I1325" i="7" s="1" a="1"/>
  <c r="I1325" i="7" s="1"/>
  <c r="F1325" i="7"/>
  <c r="G1325" i="7" s="1" a="1"/>
  <c r="G1325" i="7" s="1"/>
  <c r="D1325" i="7"/>
  <c r="E1325" i="7" s="1" a="1"/>
  <c r="E1325" i="7" s="1"/>
  <c r="B1325" i="7"/>
  <c r="C1325" i="7" s="1" a="1"/>
  <c r="C1325" i="7" s="1"/>
  <c r="N1324" i="7"/>
  <c r="O1324" i="7" s="1" a="1"/>
  <c r="O1324" i="7" s="1"/>
  <c r="L1324" i="7"/>
  <c r="M1324" i="7" s="1" a="1"/>
  <c r="M1324" i="7" s="1"/>
  <c r="J1324" i="7"/>
  <c r="K1324" i="7" s="1" a="1"/>
  <c r="K1324" i="7" s="1"/>
  <c r="H1324" i="7"/>
  <c r="I1324" i="7" s="1" a="1"/>
  <c r="I1324" i="7" s="1"/>
  <c r="F1324" i="7"/>
  <c r="G1324" i="7" s="1" a="1"/>
  <c r="G1324" i="7" s="1"/>
  <c r="D1324" i="7"/>
  <c r="E1324" i="7" s="1" a="1"/>
  <c r="E1324" i="7" s="1"/>
  <c r="B1324" i="7"/>
  <c r="C1324" i="7" s="1" a="1"/>
  <c r="C1324" i="7" s="1"/>
  <c r="N1323" i="7"/>
  <c r="O1323" i="7" s="1" a="1"/>
  <c r="O1323" i="7" s="1"/>
  <c r="L1323" i="7"/>
  <c r="M1323" i="7" s="1" a="1"/>
  <c r="M1323" i="7" s="1"/>
  <c r="J1323" i="7"/>
  <c r="K1323" i="7" s="1" a="1"/>
  <c r="K1323" i="7" s="1"/>
  <c r="H1323" i="7"/>
  <c r="I1323" i="7" s="1" a="1"/>
  <c r="I1323" i="7" s="1"/>
  <c r="F1323" i="7"/>
  <c r="G1323" i="7" s="1" a="1"/>
  <c r="G1323" i="7" s="1"/>
  <c r="D1323" i="7"/>
  <c r="E1323" i="7" s="1" a="1"/>
  <c r="E1323" i="7" s="1"/>
  <c r="B1323" i="7"/>
  <c r="C1323" i="7" s="1" a="1"/>
  <c r="C1323" i="7" s="1"/>
  <c r="N1322" i="7"/>
  <c r="O1322" i="7" s="1" a="1"/>
  <c r="O1322" i="7" s="1"/>
  <c r="L1322" i="7"/>
  <c r="M1322" i="7" s="1" a="1"/>
  <c r="M1322" i="7" s="1"/>
  <c r="J1322" i="7"/>
  <c r="K1322" i="7" s="1" a="1"/>
  <c r="K1322" i="7" s="1"/>
  <c r="H1322" i="7"/>
  <c r="I1322" i="7" s="1" a="1"/>
  <c r="I1322" i="7" s="1"/>
  <c r="F1322" i="7"/>
  <c r="G1322" i="7" s="1" a="1"/>
  <c r="G1322" i="7" s="1"/>
  <c r="D1322" i="7"/>
  <c r="E1322" i="7" s="1" a="1"/>
  <c r="E1322" i="7" s="1"/>
  <c r="B1322" i="7"/>
  <c r="C1322" i="7" s="1" a="1"/>
  <c r="C1322" i="7" s="1"/>
  <c r="N1321" i="7"/>
  <c r="O1321" i="7" s="1" a="1"/>
  <c r="O1321" i="7" s="1"/>
  <c r="L1321" i="7"/>
  <c r="M1321" i="7" s="1" a="1"/>
  <c r="M1321" i="7" s="1"/>
  <c r="J1321" i="7"/>
  <c r="K1321" i="7" s="1" a="1"/>
  <c r="K1321" i="7" s="1"/>
  <c r="H1321" i="7"/>
  <c r="I1321" i="7" s="1" a="1"/>
  <c r="I1321" i="7" s="1"/>
  <c r="F1321" i="7"/>
  <c r="G1321" i="7" s="1" a="1"/>
  <c r="G1321" i="7" s="1"/>
  <c r="D1321" i="7"/>
  <c r="E1321" i="7" s="1" a="1"/>
  <c r="E1321" i="7" s="1"/>
  <c r="B1321" i="7"/>
  <c r="C1321" i="7" s="1" a="1"/>
  <c r="C1321" i="7" s="1"/>
  <c r="N1320" i="7"/>
  <c r="O1320" i="7" s="1" a="1"/>
  <c r="O1320" i="7" s="1"/>
  <c r="L1320" i="7"/>
  <c r="M1320" i="7" s="1" a="1"/>
  <c r="M1320" i="7" s="1"/>
  <c r="J1320" i="7"/>
  <c r="K1320" i="7" s="1" a="1"/>
  <c r="K1320" i="7" s="1"/>
  <c r="H1320" i="7"/>
  <c r="I1320" i="7" s="1" a="1"/>
  <c r="I1320" i="7" s="1"/>
  <c r="F1320" i="7"/>
  <c r="G1320" i="7" s="1" a="1"/>
  <c r="G1320" i="7" s="1"/>
  <c r="D1320" i="7"/>
  <c r="E1320" i="7" s="1" a="1"/>
  <c r="E1320" i="7" s="1"/>
  <c r="B1320" i="7"/>
  <c r="C1320" i="7" s="1" a="1"/>
  <c r="C1320" i="7" s="1"/>
  <c r="N1319" i="7"/>
  <c r="O1319" i="7" s="1" a="1"/>
  <c r="O1319" i="7" s="1"/>
  <c r="L1319" i="7"/>
  <c r="M1319" i="7" s="1" a="1"/>
  <c r="M1319" i="7" s="1"/>
  <c r="J1319" i="7"/>
  <c r="K1319" i="7" s="1" a="1"/>
  <c r="K1319" i="7" s="1"/>
  <c r="H1319" i="7"/>
  <c r="I1319" i="7" s="1" a="1"/>
  <c r="I1319" i="7" s="1"/>
  <c r="F1319" i="7"/>
  <c r="G1319" i="7" s="1" a="1"/>
  <c r="G1319" i="7" s="1"/>
  <c r="D1319" i="7"/>
  <c r="E1319" i="7" s="1" a="1"/>
  <c r="E1319" i="7" s="1"/>
  <c r="B1319" i="7"/>
  <c r="C1319" i="7" s="1" a="1"/>
  <c r="C1319" i="7" s="1"/>
  <c r="N1318" i="7"/>
  <c r="O1318" i="7" s="1" a="1"/>
  <c r="O1318" i="7" s="1"/>
  <c r="L1318" i="7"/>
  <c r="M1318" i="7" s="1" a="1"/>
  <c r="M1318" i="7" s="1"/>
  <c r="J1318" i="7"/>
  <c r="K1318" i="7" s="1" a="1"/>
  <c r="K1318" i="7" s="1"/>
  <c r="H1318" i="7"/>
  <c r="I1318" i="7" s="1" a="1"/>
  <c r="I1318" i="7" s="1"/>
  <c r="F1318" i="7"/>
  <c r="G1318" i="7" s="1" a="1"/>
  <c r="G1318" i="7" s="1"/>
  <c r="D1318" i="7"/>
  <c r="E1318" i="7" s="1" a="1"/>
  <c r="E1318" i="7" s="1"/>
  <c r="B1318" i="7"/>
  <c r="C1318" i="7" s="1" a="1"/>
  <c r="C1318" i="7" s="1"/>
  <c r="N1317" i="7"/>
  <c r="O1317" i="7" s="1" a="1"/>
  <c r="O1317" i="7" s="1"/>
  <c r="L1317" i="7"/>
  <c r="M1317" i="7" s="1" a="1"/>
  <c r="M1317" i="7" s="1"/>
  <c r="J1317" i="7"/>
  <c r="K1317" i="7" s="1" a="1"/>
  <c r="K1317" i="7" s="1"/>
  <c r="H1317" i="7"/>
  <c r="I1317" i="7" s="1" a="1"/>
  <c r="I1317" i="7" s="1"/>
  <c r="F1317" i="7"/>
  <c r="G1317" i="7" s="1" a="1"/>
  <c r="G1317" i="7" s="1"/>
  <c r="D1317" i="7"/>
  <c r="E1317" i="7" s="1" a="1"/>
  <c r="E1317" i="7" s="1"/>
  <c r="B1317" i="7"/>
  <c r="C1317" i="7" s="1" a="1"/>
  <c r="C1317" i="7" s="1"/>
  <c r="N1316" i="7"/>
  <c r="O1316" i="7" s="1" a="1"/>
  <c r="O1316" i="7" s="1"/>
  <c r="L1316" i="7"/>
  <c r="M1316" i="7" s="1" a="1"/>
  <c r="M1316" i="7" s="1"/>
  <c r="J1316" i="7"/>
  <c r="K1316" i="7" s="1" a="1"/>
  <c r="K1316" i="7" s="1"/>
  <c r="H1316" i="7"/>
  <c r="I1316" i="7" s="1" a="1"/>
  <c r="I1316" i="7" s="1"/>
  <c r="F1316" i="7"/>
  <c r="G1316" i="7" s="1" a="1"/>
  <c r="G1316" i="7" s="1"/>
  <c r="D1316" i="7"/>
  <c r="E1316" i="7" s="1" a="1"/>
  <c r="E1316" i="7" s="1"/>
  <c r="B1316" i="7"/>
  <c r="C1316" i="7" s="1" a="1"/>
  <c r="C1316" i="7" s="1"/>
  <c r="N1315" i="7"/>
  <c r="O1315" i="7" s="1" a="1"/>
  <c r="O1315" i="7" s="1"/>
  <c r="L1315" i="7"/>
  <c r="M1315" i="7" s="1" a="1"/>
  <c r="M1315" i="7" s="1"/>
  <c r="J1315" i="7"/>
  <c r="K1315" i="7" s="1" a="1"/>
  <c r="K1315" i="7" s="1"/>
  <c r="H1315" i="7"/>
  <c r="I1315" i="7" s="1" a="1"/>
  <c r="I1315" i="7" s="1"/>
  <c r="F1315" i="7"/>
  <c r="G1315" i="7" s="1" a="1"/>
  <c r="G1315" i="7" s="1"/>
  <c r="D1315" i="7"/>
  <c r="E1315" i="7" s="1" a="1"/>
  <c r="E1315" i="7" s="1"/>
  <c r="B1315" i="7"/>
  <c r="C1315" i="7" s="1" a="1"/>
  <c r="C1315" i="7" s="1"/>
  <c r="N1314" i="7"/>
  <c r="O1314" i="7" s="1" a="1"/>
  <c r="O1314" i="7" s="1"/>
  <c r="L1314" i="7"/>
  <c r="M1314" i="7" s="1" a="1"/>
  <c r="M1314" i="7" s="1"/>
  <c r="J1314" i="7"/>
  <c r="K1314" i="7" s="1" a="1"/>
  <c r="K1314" i="7" s="1"/>
  <c r="H1314" i="7"/>
  <c r="I1314" i="7" s="1" a="1"/>
  <c r="I1314" i="7" s="1"/>
  <c r="F1314" i="7"/>
  <c r="G1314" i="7" s="1" a="1"/>
  <c r="G1314" i="7" s="1"/>
  <c r="D1314" i="7"/>
  <c r="E1314" i="7" s="1" a="1"/>
  <c r="E1314" i="7" s="1"/>
  <c r="B1314" i="7"/>
  <c r="C1314" i="7" s="1" a="1"/>
  <c r="C1314" i="7" s="1"/>
  <c r="N1313" i="7"/>
  <c r="O1313" i="7" s="1" a="1"/>
  <c r="O1313" i="7" s="1"/>
  <c r="L1313" i="7"/>
  <c r="M1313" i="7" s="1" a="1"/>
  <c r="M1313" i="7" s="1"/>
  <c r="J1313" i="7"/>
  <c r="K1313" i="7" s="1" a="1"/>
  <c r="K1313" i="7" s="1"/>
  <c r="H1313" i="7"/>
  <c r="I1313" i="7" s="1" a="1"/>
  <c r="I1313" i="7" s="1"/>
  <c r="F1313" i="7"/>
  <c r="G1313" i="7" s="1" a="1"/>
  <c r="G1313" i="7" s="1"/>
  <c r="D1313" i="7"/>
  <c r="E1313" i="7" s="1" a="1"/>
  <c r="E1313" i="7" s="1"/>
  <c r="B1313" i="7"/>
  <c r="C1313" i="7" s="1" a="1"/>
  <c r="C1313" i="7" s="1"/>
  <c r="N1312" i="7"/>
  <c r="O1312" i="7" s="1" a="1"/>
  <c r="O1312" i="7" s="1"/>
  <c r="L1312" i="7"/>
  <c r="M1312" i="7" s="1" a="1"/>
  <c r="M1312" i="7" s="1"/>
  <c r="J1312" i="7"/>
  <c r="K1312" i="7" s="1" a="1"/>
  <c r="K1312" i="7" s="1"/>
  <c r="H1312" i="7"/>
  <c r="I1312" i="7" s="1" a="1"/>
  <c r="I1312" i="7" s="1"/>
  <c r="F1312" i="7"/>
  <c r="G1312" i="7" s="1" a="1"/>
  <c r="G1312" i="7" s="1"/>
  <c r="D1312" i="7"/>
  <c r="E1312" i="7" s="1" a="1"/>
  <c r="E1312" i="7" s="1"/>
  <c r="B1312" i="7"/>
  <c r="C1312" i="7" s="1" a="1"/>
  <c r="C1312" i="7" s="1"/>
  <c r="N1311" i="7"/>
  <c r="O1311" i="7" s="1" a="1"/>
  <c r="O1311" i="7" s="1"/>
  <c r="L1311" i="7"/>
  <c r="M1311" i="7" s="1" a="1"/>
  <c r="M1311" i="7" s="1"/>
  <c r="J1311" i="7"/>
  <c r="K1311" i="7" s="1" a="1"/>
  <c r="K1311" i="7" s="1"/>
  <c r="H1311" i="7"/>
  <c r="I1311" i="7" s="1" a="1"/>
  <c r="I1311" i="7" s="1"/>
  <c r="F1311" i="7"/>
  <c r="G1311" i="7" s="1" a="1"/>
  <c r="G1311" i="7" s="1"/>
  <c r="D1311" i="7"/>
  <c r="E1311" i="7" s="1" a="1"/>
  <c r="E1311" i="7" s="1"/>
  <c r="B1311" i="7"/>
  <c r="C1311" i="7" s="1" a="1"/>
  <c r="C1311" i="7" s="1"/>
  <c r="N1310" i="7"/>
  <c r="O1310" i="7" s="1" a="1"/>
  <c r="O1310" i="7" s="1"/>
  <c r="L1310" i="7"/>
  <c r="M1310" i="7" s="1" a="1"/>
  <c r="M1310" i="7" s="1"/>
  <c r="J1310" i="7"/>
  <c r="K1310" i="7" s="1" a="1"/>
  <c r="K1310" i="7" s="1"/>
  <c r="H1310" i="7"/>
  <c r="I1310" i="7" s="1" a="1"/>
  <c r="I1310" i="7" s="1"/>
  <c r="F1310" i="7"/>
  <c r="G1310" i="7" s="1" a="1"/>
  <c r="G1310" i="7" s="1"/>
  <c r="D1310" i="7"/>
  <c r="E1310" i="7" s="1" a="1"/>
  <c r="E1310" i="7" s="1"/>
  <c r="B1310" i="7"/>
  <c r="C1310" i="7" s="1" a="1"/>
  <c r="C1310" i="7" s="1"/>
  <c r="N1309" i="7"/>
  <c r="O1309" i="7" s="1" a="1"/>
  <c r="O1309" i="7" s="1"/>
  <c r="L1309" i="7"/>
  <c r="M1309" i="7" s="1" a="1"/>
  <c r="M1309" i="7" s="1"/>
  <c r="J1309" i="7"/>
  <c r="K1309" i="7" s="1" a="1"/>
  <c r="K1309" i="7" s="1"/>
  <c r="H1309" i="7"/>
  <c r="I1309" i="7" s="1" a="1"/>
  <c r="I1309" i="7" s="1"/>
  <c r="F1309" i="7"/>
  <c r="G1309" i="7" s="1" a="1"/>
  <c r="G1309" i="7" s="1"/>
  <c r="D1309" i="7"/>
  <c r="E1309" i="7" s="1" a="1"/>
  <c r="E1309" i="7" s="1"/>
  <c r="B1309" i="7"/>
  <c r="C1309" i="7" s="1" a="1"/>
  <c r="C1309" i="7" s="1"/>
  <c r="N1308" i="7"/>
  <c r="O1308" i="7" s="1" a="1"/>
  <c r="O1308" i="7" s="1"/>
  <c r="L1308" i="7"/>
  <c r="M1308" i="7" s="1" a="1"/>
  <c r="M1308" i="7" s="1"/>
  <c r="J1308" i="7"/>
  <c r="K1308" i="7" s="1" a="1"/>
  <c r="K1308" i="7" s="1"/>
  <c r="H1308" i="7"/>
  <c r="I1308" i="7" s="1" a="1"/>
  <c r="I1308" i="7" s="1"/>
  <c r="F1308" i="7"/>
  <c r="G1308" i="7" s="1" a="1"/>
  <c r="G1308" i="7" s="1"/>
  <c r="D1308" i="7"/>
  <c r="E1308" i="7" s="1" a="1"/>
  <c r="E1308" i="7" s="1"/>
  <c r="B1308" i="7"/>
  <c r="C1308" i="7" s="1" a="1"/>
  <c r="C1308" i="7" s="1"/>
  <c r="N1307" i="7"/>
  <c r="O1307" i="7" s="1" a="1"/>
  <c r="O1307" i="7" s="1"/>
  <c r="L1307" i="7"/>
  <c r="M1307" i="7" s="1" a="1"/>
  <c r="M1307" i="7" s="1"/>
  <c r="J1307" i="7"/>
  <c r="K1307" i="7" s="1" a="1"/>
  <c r="K1307" i="7" s="1"/>
  <c r="H1307" i="7"/>
  <c r="I1307" i="7" s="1" a="1"/>
  <c r="I1307" i="7" s="1"/>
  <c r="F1307" i="7"/>
  <c r="G1307" i="7" s="1" a="1"/>
  <c r="G1307" i="7" s="1"/>
  <c r="D1307" i="7"/>
  <c r="E1307" i="7" s="1" a="1"/>
  <c r="E1307" i="7" s="1"/>
  <c r="B1307" i="7"/>
  <c r="C1307" i="7" s="1" a="1"/>
  <c r="C1307" i="7" s="1"/>
  <c r="N1306" i="7"/>
  <c r="O1306" i="7" s="1" a="1"/>
  <c r="O1306" i="7" s="1"/>
  <c r="L1306" i="7"/>
  <c r="M1306" i="7" s="1" a="1"/>
  <c r="M1306" i="7" s="1"/>
  <c r="J1306" i="7"/>
  <c r="K1306" i="7" s="1" a="1"/>
  <c r="K1306" i="7" s="1"/>
  <c r="H1306" i="7"/>
  <c r="I1306" i="7" s="1" a="1"/>
  <c r="I1306" i="7" s="1"/>
  <c r="F1306" i="7"/>
  <c r="G1306" i="7" s="1" a="1"/>
  <c r="G1306" i="7" s="1"/>
  <c r="D1306" i="7"/>
  <c r="E1306" i="7" s="1" a="1"/>
  <c r="E1306" i="7" s="1"/>
  <c r="B1306" i="7"/>
  <c r="C1306" i="7" s="1" a="1"/>
  <c r="C1306" i="7" s="1"/>
  <c r="N1305" i="7"/>
  <c r="O1305" i="7" s="1" a="1"/>
  <c r="O1305" i="7" s="1"/>
  <c r="L1305" i="7"/>
  <c r="M1305" i="7" s="1" a="1"/>
  <c r="M1305" i="7" s="1"/>
  <c r="J1305" i="7"/>
  <c r="K1305" i="7" s="1" a="1"/>
  <c r="K1305" i="7" s="1"/>
  <c r="H1305" i="7"/>
  <c r="I1305" i="7" s="1" a="1"/>
  <c r="I1305" i="7" s="1"/>
  <c r="F1305" i="7"/>
  <c r="G1305" i="7" s="1" a="1"/>
  <c r="G1305" i="7" s="1"/>
  <c r="D1305" i="7"/>
  <c r="E1305" i="7" s="1" a="1"/>
  <c r="E1305" i="7" s="1"/>
  <c r="B1305" i="7"/>
  <c r="C1305" i="7" s="1" a="1"/>
  <c r="C1305" i="7" s="1"/>
  <c r="N1304" i="7"/>
  <c r="O1304" i="7" s="1" a="1"/>
  <c r="O1304" i="7" s="1"/>
  <c r="L1304" i="7"/>
  <c r="M1304" i="7" s="1" a="1"/>
  <c r="M1304" i="7" s="1"/>
  <c r="J1304" i="7"/>
  <c r="K1304" i="7" s="1" a="1"/>
  <c r="K1304" i="7" s="1"/>
  <c r="H1304" i="7"/>
  <c r="I1304" i="7" s="1" a="1"/>
  <c r="I1304" i="7" s="1"/>
  <c r="F1304" i="7"/>
  <c r="G1304" i="7" s="1" a="1"/>
  <c r="G1304" i="7" s="1"/>
  <c r="D1304" i="7"/>
  <c r="E1304" i="7" s="1" a="1"/>
  <c r="E1304" i="7" s="1"/>
  <c r="B1304" i="7"/>
  <c r="C1304" i="7" s="1" a="1"/>
  <c r="C1304" i="7" s="1"/>
  <c r="N1303" i="7"/>
  <c r="O1303" i="7" s="1" a="1"/>
  <c r="O1303" i="7" s="1"/>
  <c r="L1303" i="7"/>
  <c r="M1303" i="7" s="1" a="1"/>
  <c r="M1303" i="7" s="1"/>
  <c r="J1303" i="7"/>
  <c r="K1303" i="7" s="1" a="1"/>
  <c r="K1303" i="7" s="1"/>
  <c r="H1303" i="7"/>
  <c r="I1303" i="7" s="1" a="1"/>
  <c r="I1303" i="7" s="1"/>
  <c r="F1303" i="7"/>
  <c r="G1303" i="7" s="1" a="1"/>
  <c r="G1303" i="7" s="1"/>
  <c r="D1303" i="7"/>
  <c r="E1303" i="7" s="1" a="1"/>
  <c r="E1303" i="7" s="1"/>
  <c r="B1303" i="7"/>
  <c r="C1303" i="7" s="1" a="1"/>
  <c r="C1303" i="7" s="1"/>
  <c r="N1302" i="7"/>
  <c r="O1302" i="7" s="1" a="1"/>
  <c r="O1302" i="7" s="1"/>
  <c r="L1302" i="7"/>
  <c r="M1302" i="7" s="1" a="1"/>
  <c r="M1302" i="7" s="1"/>
  <c r="J1302" i="7"/>
  <c r="K1302" i="7" s="1" a="1"/>
  <c r="K1302" i="7" s="1"/>
  <c r="H1302" i="7"/>
  <c r="I1302" i="7" s="1" a="1"/>
  <c r="I1302" i="7" s="1"/>
  <c r="F1302" i="7"/>
  <c r="G1302" i="7" s="1" a="1"/>
  <c r="G1302" i="7" s="1"/>
  <c r="D1302" i="7"/>
  <c r="E1302" i="7" s="1" a="1"/>
  <c r="E1302" i="7" s="1"/>
  <c r="B1302" i="7"/>
  <c r="C1302" i="7" s="1" a="1"/>
  <c r="C1302" i="7" s="1"/>
  <c r="N1301" i="7"/>
  <c r="O1301" i="7" s="1" a="1"/>
  <c r="O1301" i="7" s="1"/>
  <c r="L1301" i="7"/>
  <c r="M1301" i="7" s="1" a="1"/>
  <c r="M1301" i="7" s="1"/>
  <c r="J1301" i="7"/>
  <c r="K1301" i="7" s="1" a="1"/>
  <c r="K1301" i="7" s="1"/>
  <c r="H1301" i="7"/>
  <c r="I1301" i="7" s="1" a="1"/>
  <c r="I1301" i="7" s="1"/>
  <c r="F1301" i="7"/>
  <c r="G1301" i="7" s="1" a="1"/>
  <c r="G1301" i="7" s="1"/>
  <c r="D1301" i="7"/>
  <c r="E1301" i="7" s="1" a="1"/>
  <c r="E1301" i="7" s="1"/>
  <c r="B1301" i="7"/>
  <c r="C1301" i="7" s="1" a="1"/>
  <c r="C1301" i="7" s="1"/>
  <c r="N1300" i="7"/>
  <c r="O1300" i="7" s="1" a="1"/>
  <c r="O1300" i="7" s="1"/>
  <c r="L1300" i="7"/>
  <c r="M1300" i="7" s="1" a="1"/>
  <c r="M1300" i="7" s="1"/>
  <c r="J1300" i="7"/>
  <c r="K1300" i="7" s="1" a="1"/>
  <c r="K1300" i="7" s="1"/>
  <c r="H1300" i="7"/>
  <c r="I1300" i="7" s="1" a="1"/>
  <c r="I1300" i="7" s="1"/>
  <c r="F1300" i="7"/>
  <c r="G1300" i="7" s="1" a="1"/>
  <c r="G1300" i="7" s="1"/>
  <c r="D1300" i="7"/>
  <c r="E1300" i="7" s="1" a="1"/>
  <c r="E1300" i="7" s="1"/>
  <c r="B1300" i="7"/>
  <c r="C1300" i="7" s="1" a="1"/>
  <c r="C1300" i="7" s="1"/>
  <c r="N1299" i="7"/>
  <c r="O1299" i="7" s="1" a="1"/>
  <c r="O1299" i="7" s="1"/>
  <c r="L1299" i="7"/>
  <c r="M1299" i="7" s="1" a="1"/>
  <c r="M1299" i="7" s="1"/>
  <c r="J1299" i="7"/>
  <c r="K1299" i="7" s="1" a="1"/>
  <c r="K1299" i="7" s="1"/>
  <c r="H1299" i="7"/>
  <c r="I1299" i="7" s="1" a="1"/>
  <c r="I1299" i="7" s="1"/>
  <c r="F1299" i="7"/>
  <c r="G1299" i="7" s="1" a="1"/>
  <c r="G1299" i="7" s="1"/>
  <c r="D1299" i="7"/>
  <c r="E1299" i="7" s="1" a="1"/>
  <c r="E1299" i="7" s="1"/>
  <c r="B1299" i="7"/>
  <c r="C1299" i="7" s="1" a="1"/>
  <c r="C1299" i="7" s="1"/>
  <c r="N1298" i="7"/>
  <c r="O1298" i="7" s="1" a="1"/>
  <c r="O1298" i="7" s="1"/>
  <c r="L1298" i="7"/>
  <c r="M1298" i="7" s="1" a="1"/>
  <c r="M1298" i="7" s="1"/>
  <c r="J1298" i="7"/>
  <c r="K1298" i="7" s="1" a="1"/>
  <c r="K1298" i="7" s="1"/>
  <c r="H1298" i="7"/>
  <c r="I1298" i="7" s="1" a="1"/>
  <c r="I1298" i="7" s="1"/>
  <c r="F1298" i="7"/>
  <c r="G1298" i="7" s="1" a="1"/>
  <c r="G1298" i="7" s="1"/>
  <c r="D1298" i="7"/>
  <c r="E1298" i="7" s="1" a="1"/>
  <c r="E1298" i="7" s="1"/>
  <c r="B1298" i="7"/>
  <c r="C1298" i="7" s="1" a="1"/>
  <c r="C1298" i="7" s="1"/>
  <c r="N1297" i="7"/>
  <c r="O1297" i="7" s="1" a="1"/>
  <c r="O1297" i="7" s="1"/>
  <c r="L1297" i="7"/>
  <c r="M1297" i="7" s="1" a="1"/>
  <c r="M1297" i="7" s="1"/>
  <c r="J1297" i="7"/>
  <c r="K1297" i="7" s="1" a="1"/>
  <c r="K1297" i="7" s="1"/>
  <c r="H1297" i="7"/>
  <c r="I1297" i="7" s="1" a="1"/>
  <c r="I1297" i="7" s="1"/>
  <c r="F1297" i="7"/>
  <c r="G1297" i="7" s="1" a="1"/>
  <c r="G1297" i="7" s="1"/>
  <c r="D1297" i="7"/>
  <c r="E1297" i="7" s="1" a="1"/>
  <c r="E1297" i="7" s="1"/>
  <c r="B1297" i="7"/>
  <c r="C1297" i="7" s="1" a="1"/>
  <c r="C1297" i="7" s="1"/>
  <c r="N1296" i="7"/>
  <c r="O1296" i="7" s="1" a="1"/>
  <c r="O1296" i="7" s="1"/>
  <c r="L1296" i="7"/>
  <c r="M1296" i="7" s="1" a="1"/>
  <c r="M1296" i="7" s="1"/>
  <c r="J1296" i="7"/>
  <c r="K1296" i="7" s="1" a="1"/>
  <c r="K1296" i="7" s="1"/>
  <c r="H1296" i="7"/>
  <c r="I1296" i="7" s="1" a="1"/>
  <c r="I1296" i="7" s="1"/>
  <c r="F1296" i="7"/>
  <c r="G1296" i="7" s="1" a="1"/>
  <c r="G1296" i="7" s="1"/>
  <c r="D1296" i="7"/>
  <c r="E1296" i="7" s="1" a="1"/>
  <c r="E1296" i="7" s="1"/>
  <c r="B1296" i="7"/>
  <c r="C1296" i="7" s="1" a="1"/>
  <c r="C1296" i="7" s="1"/>
  <c r="N1295" i="7"/>
  <c r="O1295" i="7" s="1" a="1"/>
  <c r="O1295" i="7" s="1"/>
  <c r="L1295" i="7"/>
  <c r="M1295" i="7" s="1" a="1"/>
  <c r="M1295" i="7" s="1"/>
  <c r="J1295" i="7"/>
  <c r="K1295" i="7" s="1" a="1"/>
  <c r="K1295" i="7" s="1"/>
  <c r="H1295" i="7"/>
  <c r="I1295" i="7" s="1" a="1"/>
  <c r="I1295" i="7" s="1"/>
  <c r="F1295" i="7"/>
  <c r="G1295" i="7" s="1" a="1"/>
  <c r="G1295" i="7" s="1"/>
  <c r="D1295" i="7"/>
  <c r="E1295" i="7" s="1" a="1"/>
  <c r="E1295" i="7" s="1"/>
  <c r="B1295" i="7"/>
  <c r="C1295" i="7" s="1" a="1"/>
  <c r="C1295" i="7" s="1"/>
  <c r="N1294" i="7"/>
  <c r="O1294" i="7" s="1" a="1"/>
  <c r="O1294" i="7" s="1"/>
  <c r="L1294" i="7"/>
  <c r="M1294" i="7" s="1" a="1"/>
  <c r="M1294" i="7" s="1"/>
  <c r="J1294" i="7"/>
  <c r="K1294" i="7" s="1" a="1"/>
  <c r="K1294" i="7" s="1"/>
  <c r="H1294" i="7"/>
  <c r="I1294" i="7" s="1" a="1"/>
  <c r="I1294" i="7" s="1"/>
  <c r="F1294" i="7"/>
  <c r="G1294" i="7" s="1" a="1"/>
  <c r="G1294" i="7" s="1"/>
  <c r="D1294" i="7"/>
  <c r="E1294" i="7" s="1" a="1"/>
  <c r="E1294" i="7" s="1"/>
  <c r="B1294" i="7"/>
  <c r="C1294" i="7" s="1" a="1"/>
  <c r="C1294" i="7" s="1"/>
  <c r="N1293" i="7"/>
  <c r="O1293" i="7" s="1" a="1"/>
  <c r="O1293" i="7" s="1"/>
  <c r="L1293" i="7"/>
  <c r="M1293" i="7" s="1" a="1"/>
  <c r="M1293" i="7" s="1"/>
  <c r="J1293" i="7"/>
  <c r="K1293" i="7" s="1" a="1"/>
  <c r="K1293" i="7" s="1"/>
  <c r="H1293" i="7"/>
  <c r="I1293" i="7" s="1" a="1"/>
  <c r="I1293" i="7" s="1"/>
  <c r="F1293" i="7"/>
  <c r="G1293" i="7" s="1" a="1"/>
  <c r="G1293" i="7" s="1"/>
  <c r="D1293" i="7"/>
  <c r="E1293" i="7" s="1" a="1"/>
  <c r="E1293" i="7" s="1"/>
  <c r="B1293" i="7"/>
  <c r="C1293" i="7" s="1" a="1"/>
  <c r="C1293" i="7" s="1"/>
  <c r="N1292" i="7"/>
  <c r="O1292" i="7" s="1" a="1"/>
  <c r="O1292" i="7" s="1"/>
  <c r="L1292" i="7"/>
  <c r="M1292" i="7" s="1" a="1"/>
  <c r="M1292" i="7" s="1"/>
  <c r="J1292" i="7"/>
  <c r="K1292" i="7" s="1" a="1"/>
  <c r="K1292" i="7" s="1"/>
  <c r="H1292" i="7"/>
  <c r="I1292" i="7" s="1" a="1"/>
  <c r="I1292" i="7" s="1"/>
  <c r="F1292" i="7"/>
  <c r="G1292" i="7" s="1" a="1"/>
  <c r="G1292" i="7" s="1"/>
  <c r="D1292" i="7"/>
  <c r="E1292" i="7" s="1" a="1"/>
  <c r="E1292" i="7" s="1"/>
  <c r="B1292" i="7"/>
  <c r="C1292" i="7" s="1" a="1"/>
  <c r="C1292" i="7" s="1"/>
  <c r="N1291" i="7"/>
  <c r="O1291" i="7" s="1" a="1"/>
  <c r="O1291" i="7" s="1"/>
  <c r="L1291" i="7"/>
  <c r="M1291" i="7" s="1" a="1"/>
  <c r="M1291" i="7" s="1"/>
  <c r="J1291" i="7"/>
  <c r="K1291" i="7" s="1" a="1"/>
  <c r="K1291" i="7" s="1"/>
  <c r="H1291" i="7"/>
  <c r="I1291" i="7" s="1" a="1"/>
  <c r="I1291" i="7" s="1"/>
  <c r="F1291" i="7"/>
  <c r="G1291" i="7" s="1" a="1"/>
  <c r="G1291" i="7" s="1"/>
  <c r="D1291" i="7"/>
  <c r="E1291" i="7" s="1" a="1"/>
  <c r="E1291" i="7" s="1"/>
  <c r="B1291" i="7"/>
  <c r="C1291" i="7" s="1" a="1"/>
  <c r="C1291" i="7" s="1"/>
  <c r="N1290" i="7"/>
  <c r="O1290" i="7" s="1" a="1"/>
  <c r="O1290" i="7" s="1"/>
  <c r="L1290" i="7"/>
  <c r="M1290" i="7" s="1" a="1"/>
  <c r="M1290" i="7" s="1"/>
  <c r="J1290" i="7"/>
  <c r="K1290" i="7" s="1" a="1"/>
  <c r="K1290" i="7" s="1"/>
  <c r="H1290" i="7"/>
  <c r="I1290" i="7" s="1" a="1"/>
  <c r="I1290" i="7" s="1"/>
  <c r="F1290" i="7"/>
  <c r="G1290" i="7" s="1" a="1"/>
  <c r="G1290" i="7" s="1"/>
  <c r="D1290" i="7"/>
  <c r="E1290" i="7" s="1" a="1"/>
  <c r="E1290" i="7" s="1"/>
  <c r="B1290" i="7"/>
  <c r="C1290" i="7" s="1" a="1"/>
  <c r="C1290" i="7" s="1"/>
  <c r="N1289" i="7"/>
  <c r="O1289" i="7" s="1" a="1"/>
  <c r="O1289" i="7" s="1"/>
  <c r="L1289" i="7"/>
  <c r="M1289" i="7" s="1" a="1"/>
  <c r="M1289" i="7" s="1"/>
  <c r="J1289" i="7"/>
  <c r="K1289" i="7" s="1" a="1"/>
  <c r="K1289" i="7" s="1"/>
  <c r="H1289" i="7"/>
  <c r="I1289" i="7" s="1" a="1"/>
  <c r="I1289" i="7" s="1"/>
  <c r="F1289" i="7"/>
  <c r="G1289" i="7" s="1" a="1"/>
  <c r="G1289" i="7" s="1"/>
  <c r="D1289" i="7"/>
  <c r="E1289" i="7" s="1" a="1"/>
  <c r="E1289" i="7" s="1"/>
  <c r="B1289" i="7"/>
  <c r="C1289" i="7" s="1" a="1"/>
  <c r="C1289" i="7" s="1"/>
  <c r="N1288" i="7"/>
  <c r="O1288" i="7" s="1" a="1"/>
  <c r="O1288" i="7" s="1"/>
  <c r="L1288" i="7"/>
  <c r="M1288" i="7" s="1" a="1"/>
  <c r="M1288" i="7" s="1"/>
  <c r="J1288" i="7"/>
  <c r="K1288" i="7" s="1" a="1"/>
  <c r="K1288" i="7" s="1"/>
  <c r="H1288" i="7"/>
  <c r="I1288" i="7" s="1" a="1"/>
  <c r="I1288" i="7" s="1"/>
  <c r="F1288" i="7"/>
  <c r="G1288" i="7" s="1" a="1"/>
  <c r="G1288" i="7" s="1"/>
  <c r="D1288" i="7"/>
  <c r="E1288" i="7" s="1" a="1"/>
  <c r="E1288" i="7" s="1"/>
  <c r="B1288" i="7"/>
  <c r="C1288" i="7" s="1" a="1"/>
  <c r="C1288" i="7" s="1"/>
  <c r="N1287" i="7"/>
  <c r="O1287" i="7" s="1" a="1"/>
  <c r="O1287" i="7" s="1"/>
  <c r="L1287" i="7"/>
  <c r="M1287" i="7" s="1" a="1"/>
  <c r="M1287" i="7" s="1"/>
  <c r="J1287" i="7"/>
  <c r="K1287" i="7" s="1" a="1"/>
  <c r="K1287" i="7" s="1"/>
  <c r="H1287" i="7"/>
  <c r="I1287" i="7" s="1" a="1"/>
  <c r="I1287" i="7" s="1"/>
  <c r="F1287" i="7"/>
  <c r="G1287" i="7" s="1" a="1"/>
  <c r="G1287" i="7" s="1"/>
  <c r="D1287" i="7"/>
  <c r="E1287" i="7" s="1" a="1"/>
  <c r="E1287" i="7" s="1"/>
  <c r="B1287" i="7"/>
  <c r="C1287" i="7" s="1" a="1"/>
  <c r="C1287" i="7" s="1"/>
  <c r="N1286" i="7"/>
  <c r="O1286" i="7" s="1" a="1"/>
  <c r="O1286" i="7" s="1"/>
  <c r="L1286" i="7"/>
  <c r="M1286" i="7" s="1" a="1"/>
  <c r="M1286" i="7" s="1"/>
  <c r="J1286" i="7"/>
  <c r="K1286" i="7" s="1" a="1"/>
  <c r="K1286" i="7" s="1"/>
  <c r="H1286" i="7"/>
  <c r="I1286" i="7" s="1" a="1"/>
  <c r="I1286" i="7" s="1"/>
  <c r="F1286" i="7"/>
  <c r="G1286" i="7" s="1" a="1"/>
  <c r="G1286" i="7" s="1"/>
  <c r="D1286" i="7"/>
  <c r="E1286" i="7" s="1" a="1"/>
  <c r="E1286" i="7" s="1"/>
  <c r="B1286" i="7"/>
  <c r="C1286" i="7" s="1" a="1"/>
  <c r="C1286" i="7" s="1"/>
  <c r="N1285" i="7"/>
  <c r="O1285" i="7" s="1" a="1"/>
  <c r="O1285" i="7" s="1"/>
  <c r="L1285" i="7"/>
  <c r="M1285" i="7" s="1" a="1"/>
  <c r="M1285" i="7" s="1"/>
  <c r="J1285" i="7"/>
  <c r="K1285" i="7" s="1" a="1"/>
  <c r="K1285" i="7" s="1"/>
  <c r="H1285" i="7"/>
  <c r="I1285" i="7" s="1" a="1"/>
  <c r="I1285" i="7" s="1"/>
  <c r="F1285" i="7"/>
  <c r="G1285" i="7" s="1" a="1"/>
  <c r="G1285" i="7" s="1"/>
  <c r="D1285" i="7"/>
  <c r="E1285" i="7" s="1" a="1"/>
  <c r="E1285" i="7" s="1"/>
  <c r="B1285" i="7"/>
  <c r="C1285" i="7" s="1" a="1"/>
  <c r="C1285" i="7" s="1"/>
  <c r="N1284" i="7"/>
  <c r="O1284" i="7" s="1" a="1"/>
  <c r="O1284" i="7" s="1"/>
  <c r="L1284" i="7"/>
  <c r="M1284" i="7" s="1" a="1"/>
  <c r="M1284" i="7" s="1"/>
  <c r="J1284" i="7"/>
  <c r="K1284" i="7" s="1" a="1"/>
  <c r="K1284" i="7" s="1"/>
  <c r="H1284" i="7"/>
  <c r="I1284" i="7" s="1" a="1"/>
  <c r="I1284" i="7" s="1"/>
  <c r="F1284" i="7"/>
  <c r="G1284" i="7" s="1" a="1"/>
  <c r="G1284" i="7" s="1"/>
  <c r="D1284" i="7"/>
  <c r="E1284" i="7" s="1" a="1"/>
  <c r="E1284" i="7" s="1"/>
  <c r="B1284" i="7"/>
  <c r="C1284" i="7" s="1" a="1"/>
  <c r="C1284" i="7" s="1"/>
  <c r="N1283" i="7"/>
  <c r="O1283" i="7" s="1" a="1"/>
  <c r="O1283" i="7" s="1"/>
  <c r="L1283" i="7"/>
  <c r="M1283" i="7" s="1" a="1"/>
  <c r="M1283" i="7" s="1"/>
  <c r="J1283" i="7"/>
  <c r="K1283" i="7" s="1" a="1"/>
  <c r="K1283" i="7" s="1"/>
  <c r="H1283" i="7"/>
  <c r="I1283" i="7" s="1" a="1"/>
  <c r="I1283" i="7" s="1"/>
  <c r="F1283" i="7"/>
  <c r="G1283" i="7" s="1" a="1"/>
  <c r="G1283" i="7" s="1"/>
  <c r="D1283" i="7"/>
  <c r="E1283" i="7" s="1" a="1"/>
  <c r="E1283" i="7" s="1"/>
  <c r="B1283" i="7"/>
  <c r="C1283" i="7" s="1" a="1"/>
  <c r="C1283" i="7" s="1"/>
  <c r="N1282" i="7"/>
  <c r="O1282" i="7" s="1" a="1"/>
  <c r="O1282" i="7" s="1"/>
  <c r="L1282" i="7"/>
  <c r="M1282" i="7" s="1" a="1"/>
  <c r="M1282" i="7" s="1"/>
  <c r="J1282" i="7"/>
  <c r="K1282" i="7" s="1" a="1"/>
  <c r="K1282" i="7" s="1"/>
  <c r="H1282" i="7"/>
  <c r="I1282" i="7" s="1" a="1"/>
  <c r="I1282" i="7" s="1"/>
  <c r="F1282" i="7"/>
  <c r="G1282" i="7" s="1" a="1"/>
  <c r="G1282" i="7" s="1"/>
  <c r="D1282" i="7"/>
  <c r="E1282" i="7" s="1" a="1"/>
  <c r="E1282" i="7" s="1"/>
  <c r="B1282" i="7"/>
  <c r="C1282" i="7" s="1" a="1"/>
  <c r="C1282" i="7" s="1"/>
  <c r="N1281" i="7"/>
  <c r="O1281" i="7" s="1" a="1"/>
  <c r="O1281" i="7" s="1"/>
  <c r="L1281" i="7"/>
  <c r="M1281" i="7" s="1" a="1"/>
  <c r="M1281" i="7" s="1"/>
  <c r="J1281" i="7"/>
  <c r="K1281" i="7" s="1" a="1"/>
  <c r="K1281" i="7" s="1"/>
  <c r="H1281" i="7"/>
  <c r="I1281" i="7" s="1" a="1"/>
  <c r="I1281" i="7" s="1"/>
  <c r="F1281" i="7"/>
  <c r="G1281" i="7" s="1" a="1"/>
  <c r="G1281" i="7" s="1"/>
  <c r="D1281" i="7"/>
  <c r="E1281" i="7" s="1" a="1"/>
  <c r="E1281" i="7" s="1"/>
  <c r="B1281" i="7"/>
  <c r="C1281" i="7" s="1" a="1"/>
  <c r="C1281" i="7" s="1"/>
  <c r="N1280" i="7"/>
  <c r="O1280" i="7" s="1" a="1"/>
  <c r="O1280" i="7" s="1"/>
  <c r="L1280" i="7"/>
  <c r="M1280" i="7" s="1" a="1"/>
  <c r="M1280" i="7" s="1"/>
  <c r="J1280" i="7"/>
  <c r="K1280" i="7" s="1" a="1"/>
  <c r="K1280" i="7" s="1"/>
  <c r="H1280" i="7"/>
  <c r="I1280" i="7" s="1" a="1"/>
  <c r="I1280" i="7" s="1"/>
  <c r="F1280" i="7"/>
  <c r="G1280" i="7" s="1" a="1"/>
  <c r="G1280" i="7" s="1"/>
  <c r="D1280" i="7"/>
  <c r="E1280" i="7" s="1" a="1"/>
  <c r="E1280" i="7" s="1"/>
  <c r="B1280" i="7"/>
  <c r="C1280" i="7" s="1" a="1"/>
  <c r="C1280" i="7" s="1"/>
  <c r="N1279" i="7"/>
  <c r="O1279" i="7" s="1" a="1"/>
  <c r="O1279" i="7" s="1"/>
  <c r="L1279" i="7"/>
  <c r="M1279" i="7" s="1" a="1"/>
  <c r="M1279" i="7" s="1"/>
  <c r="J1279" i="7"/>
  <c r="K1279" i="7" s="1" a="1"/>
  <c r="K1279" i="7" s="1"/>
  <c r="H1279" i="7"/>
  <c r="I1279" i="7" s="1" a="1"/>
  <c r="I1279" i="7" s="1"/>
  <c r="F1279" i="7"/>
  <c r="G1279" i="7" s="1" a="1"/>
  <c r="G1279" i="7" s="1"/>
  <c r="D1279" i="7"/>
  <c r="E1279" i="7" s="1" a="1"/>
  <c r="E1279" i="7" s="1"/>
  <c r="B1279" i="7"/>
  <c r="C1279" i="7" s="1" a="1"/>
  <c r="C1279" i="7" s="1"/>
  <c r="N1278" i="7"/>
  <c r="O1278" i="7" s="1" a="1"/>
  <c r="O1278" i="7" s="1"/>
  <c r="L1278" i="7"/>
  <c r="M1278" i="7" s="1" a="1"/>
  <c r="M1278" i="7" s="1"/>
  <c r="J1278" i="7"/>
  <c r="K1278" i="7" s="1" a="1"/>
  <c r="K1278" i="7" s="1"/>
  <c r="H1278" i="7"/>
  <c r="I1278" i="7" s="1" a="1"/>
  <c r="I1278" i="7" s="1"/>
  <c r="F1278" i="7"/>
  <c r="G1278" i="7" s="1" a="1"/>
  <c r="G1278" i="7" s="1"/>
  <c r="D1278" i="7"/>
  <c r="E1278" i="7" s="1" a="1"/>
  <c r="E1278" i="7" s="1"/>
  <c r="B1278" i="7"/>
  <c r="C1278" i="7" s="1" a="1"/>
  <c r="C1278" i="7" s="1"/>
  <c r="N1277" i="7"/>
  <c r="O1277" i="7" s="1" a="1"/>
  <c r="O1277" i="7" s="1"/>
  <c r="L1277" i="7"/>
  <c r="M1277" i="7" s="1" a="1"/>
  <c r="M1277" i="7" s="1"/>
  <c r="J1277" i="7"/>
  <c r="K1277" i="7" s="1" a="1"/>
  <c r="K1277" i="7" s="1"/>
  <c r="H1277" i="7"/>
  <c r="I1277" i="7" s="1" a="1"/>
  <c r="I1277" i="7" s="1"/>
  <c r="F1277" i="7"/>
  <c r="G1277" i="7" s="1" a="1"/>
  <c r="G1277" i="7" s="1"/>
  <c r="D1277" i="7"/>
  <c r="E1277" i="7" s="1" a="1"/>
  <c r="E1277" i="7" s="1"/>
  <c r="B1277" i="7"/>
  <c r="C1277" i="7" s="1" a="1"/>
  <c r="C1277" i="7" s="1"/>
  <c r="N1276" i="7"/>
  <c r="O1276" i="7" s="1" a="1"/>
  <c r="O1276" i="7" s="1"/>
  <c r="L1276" i="7"/>
  <c r="M1276" i="7" s="1" a="1"/>
  <c r="M1276" i="7" s="1"/>
  <c r="J1276" i="7"/>
  <c r="K1276" i="7" s="1" a="1"/>
  <c r="K1276" i="7" s="1"/>
  <c r="H1276" i="7"/>
  <c r="I1276" i="7" s="1" a="1"/>
  <c r="I1276" i="7" s="1"/>
  <c r="F1276" i="7"/>
  <c r="G1276" i="7" s="1" a="1"/>
  <c r="G1276" i="7" s="1"/>
  <c r="D1276" i="7"/>
  <c r="E1276" i="7" s="1" a="1"/>
  <c r="E1276" i="7" s="1"/>
  <c r="B1276" i="7"/>
  <c r="C1276" i="7" s="1" a="1"/>
  <c r="C1276" i="7" s="1"/>
  <c r="N1275" i="7"/>
  <c r="O1275" i="7" s="1" a="1"/>
  <c r="O1275" i="7" s="1"/>
  <c r="L1275" i="7"/>
  <c r="M1275" i="7" s="1" a="1"/>
  <c r="M1275" i="7" s="1"/>
  <c r="J1275" i="7"/>
  <c r="K1275" i="7" s="1" a="1"/>
  <c r="K1275" i="7" s="1"/>
  <c r="H1275" i="7"/>
  <c r="I1275" i="7" s="1" a="1"/>
  <c r="I1275" i="7" s="1"/>
  <c r="F1275" i="7"/>
  <c r="G1275" i="7" s="1" a="1"/>
  <c r="G1275" i="7" s="1"/>
  <c r="D1275" i="7"/>
  <c r="E1275" i="7" s="1" a="1"/>
  <c r="E1275" i="7" s="1"/>
  <c r="B1275" i="7"/>
  <c r="C1275" i="7" s="1" a="1"/>
  <c r="C1275" i="7" s="1"/>
  <c r="N1274" i="7"/>
  <c r="O1274" i="7" s="1" a="1"/>
  <c r="O1274" i="7" s="1"/>
  <c r="L1274" i="7"/>
  <c r="M1274" i="7" s="1" a="1"/>
  <c r="M1274" i="7" s="1"/>
  <c r="J1274" i="7"/>
  <c r="K1274" i="7" s="1" a="1"/>
  <c r="K1274" i="7" s="1"/>
  <c r="H1274" i="7"/>
  <c r="I1274" i="7" s="1" a="1"/>
  <c r="I1274" i="7" s="1"/>
  <c r="F1274" i="7"/>
  <c r="G1274" i="7" s="1" a="1"/>
  <c r="G1274" i="7" s="1"/>
  <c r="D1274" i="7"/>
  <c r="E1274" i="7" s="1" a="1"/>
  <c r="E1274" i="7" s="1"/>
  <c r="B1274" i="7"/>
  <c r="C1274" i="7" s="1" a="1"/>
  <c r="C1274" i="7" s="1"/>
  <c r="N1273" i="7"/>
  <c r="O1273" i="7" s="1" a="1"/>
  <c r="O1273" i="7" s="1"/>
  <c r="L1273" i="7"/>
  <c r="M1273" i="7" s="1" a="1"/>
  <c r="M1273" i="7" s="1"/>
  <c r="J1273" i="7"/>
  <c r="K1273" i="7" s="1" a="1"/>
  <c r="K1273" i="7" s="1"/>
  <c r="H1273" i="7"/>
  <c r="I1273" i="7" s="1" a="1"/>
  <c r="I1273" i="7" s="1"/>
  <c r="F1273" i="7"/>
  <c r="G1273" i="7" s="1" a="1"/>
  <c r="G1273" i="7" s="1"/>
  <c r="D1273" i="7"/>
  <c r="E1273" i="7" s="1" a="1"/>
  <c r="E1273" i="7" s="1"/>
  <c r="B1273" i="7"/>
  <c r="C1273" i="7" s="1" a="1"/>
  <c r="C1273" i="7" s="1"/>
  <c r="N1272" i="7"/>
  <c r="O1272" i="7" s="1" a="1"/>
  <c r="O1272" i="7" s="1"/>
  <c r="L1272" i="7"/>
  <c r="M1272" i="7" s="1" a="1"/>
  <c r="M1272" i="7" s="1"/>
  <c r="J1272" i="7"/>
  <c r="K1272" i="7" s="1" a="1"/>
  <c r="K1272" i="7" s="1"/>
  <c r="H1272" i="7"/>
  <c r="I1272" i="7" s="1" a="1"/>
  <c r="I1272" i="7" s="1"/>
  <c r="F1272" i="7"/>
  <c r="G1272" i="7" s="1" a="1"/>
  <c r="G1272" i="7" s="1"/>
  <c r="D1272" i="7"/>
  <c r="E1272" i="7" s="1" a="1"/>
  <c r="E1272" i="7" s="1"/>
  <c r="B1272" i="7"/>
  <c r="C1272" i="7" s="1" a="1"/>
  <c r="C1272" i="7" s="1"/>
  <c r="N1271" i="7"/>
  <c r="O1271" i="7" s="1" a="1"/>
  <c r="O1271" i="7" s="1"/>
  <c r="L1271" i="7"/>
  <c r="M1271" i="7" s="1" a="1"/>
  <c r="M1271" i="7" s="1"/>
  <c r="J1271" i="7"/>
  <c r="K1271" i="7" s="1" a="1"/>
  <c r="K1271" i="7" s="1"/>
  <c r="H1271" i="7"/>
  <c r="I1271" i="7" s="1" a="1"/>
  <c r="I1271" i="7" s="1"/>
  <c r="F1271" i="7"/>
  <c r="G1271" i="7" s="1" a="1"/>
  <c r="G1271" i="7" s="1"/>
  <c r="D1271" i="7"/>
  <c r="E1271" i="7" s="1" a="1"/>
  <c r="E1271" i="7" s="1"/>
  <c r="B1271" i="7"/>
  <c r="C1271" i="7" s="1" a="1"/>
  <c r="C1271" i="7" s="1"/>
  <c r="N1270" i="7"/>
  <c r="O1270" i="7" s="1" a="1"/>
  <c r="O1270" i="7" s="1"/>
  <c r="L1270" i="7"/>
  <c r="M1270" i="7" s="1" a="1"/>
  <c r="M1270" i="7" s="1"/>
  <c r="J1270" i="7"/>
  <c r="K1270" i="7" s="1" a="1"/>
  <c r="K1270" i="7" s="1"/>
  <c r="H1270" i="7"/>
  <c r="I1270" i="7" s="1" a="1"/>
  <c r="I1270" i="7" s="1"/>
  <c r="F1270" i="7"/>
  <c r="G1270" i="7" s="1" a="1"/>
  <c r="G1270" i="7" s="1"/>
  <c r="D1270" i="7"/>
  <c r="E1270" i="7" s="1" a="1"/>
  <c r="E1270" i="7" s="1"/>
  <c r="B1270" i="7"/>
  <c r="C1270" i="7" s="1" a="1"/>
  <c r="C1270" i="7" s="1"/>
  <c r="N1269" i="7"/>
  <c r="O1269" i="7" s="1" a="1"/>
  <c r="O1269" i="7" s="1"/>
  <c r="L1269" i="7"/>
  <c r="M1269" i="7" s="1" a="1"/>
  <c r="M1269" i="7" s="1"/>
  <c r="J1269" i="7"/>
  <c r="K1269" i="7" s="1" a="1"/>
  <c r="K1269" i="7" s="1"/>
  <c r="H1269" i="7"/>
  <c r="I1269" i="7" s="1" a="1"/>
  <c r="I1269" i="7" s="1"/>
  <c r="F1269" i="7"/>
  <c r="G1269" i="7" s="1" a="1"/>
  <c r="G1269" i="7" s="1"/>
  <c r="D1269" i="7"/>
  <c r="E1269" i="7" s="1" a="1"/>
  <c r="E1269" i="7" s="1"/>
  <c r="B1269" i="7"/>
  <c r="C1269" i="7" s="1" a="1"/>
  <c r="C1269" i="7" s="1"/>
  <c r="N1268" i="7"/>
  <c r="O1268" i="7" s="1" a="1"/>
  <c r="O1268" i="7" s="1"/>
  <c r="L1268" i="7"/>
  <c r="M1268" i="7" s="1" a="1"/>
  <c r="M1268" i="7" s="1"/>
  <c r="J1268" i="7"/>
  <c r="K1268" i="7" s="1" a="1"/>
  <c r="K1268" i="7" s="1"/>
  <c r="H1268" i="7"/>
  <c r="I1268" i="7" s="1" a="1"/>
  <c r="I1268" i="7" s="1"/>
  <c r="F1268" i="7"/>
  <c r="G1268" i="7" s="1" a="1"/>
  <c r="G1268" i="7" s="1"/>
  <c r="D1268" i="7"/>
  <c r="E1268" i="7" s="1" a="1"/>
  <c r="E1268" i="7" s="1"/>
  <c r="B1268" i="7"/>
  <c r="C1268" i="7" s="1" a="1"/>
  <c r="C1268" i="7" s="1"/>
  <c r="N1267" i="7"/>
  <c r="O1267" i="7" s="1" a="1"/>
  <c r="O1267" i="7" s="1"/>
  <c r="L1267" i="7"/>
  <c r="M1267" i="7" s="1" a="1"/>
  <c r="M1267" i="7" s="1"/>
  <c r="J1267" i="7"/>
  <c r="K1267" i="7" s="1" a="1"/>
  <c r="K1267" i="7" s="1"/>
  <c r="H1267" i="7"/>
  <c r="I1267" i="7" s="1" a="1"/>
  <c r="I1267" i="7" s="1"/>
  <c r="F1267" i="7"/>
  <c r="G1267" i="7" s="1" a="1"/>
  <c r="G1267" i="7" s="1"/>
  <c r="D1267" i="7"/>
  <c r="E1267" i="7" s="1" a="1"/>
  <c r="E1267" i="7" s="1"/>
  <c r="B1267" i="7"/>
  <c r="C1267" i="7" s="1" a="1"/>
  <c r="C1267" i="7" s="1"/>
  <c r="N1266" i="7"/>
  <c r="O1266" i="7" s="1" a="1"/>
  <c r="O1266" i="7" s="1"/>
  <c r="L1266" i="7"/>
  <c r="M1266" i="7" s="1" a="1"/>
  <c r="M1266" i="7" s="1"/>
  <c r="J1266" i="7"/>
  <c r="K1266" i="7" s="1" a="1"/>
  <c r="K1266" i="7" s="1"/>
  <c r="H1266" i="7"/>
  <c r="I1266" i="7" s="1" a="1"/>
  <c r="I1266" i="7" s="1"/>
  <c r="F1266" i="7"/>
  <c r="G1266" i="7" s="1" a="1"/>
  <c r="G1266" i="7" s="1"/>
  <c r="D1266" i="7"/>
  <c r="E1266" i="7" s="1" a="1"/>
  <c r="E1266" i="7" s="1"/>
  <c r="B1266" i="7"/>
  <c r="C1266" i="7" s="1" a="1"/>
  <c r="C1266" i="7" s="1"/>
  <c r="N1265" i="7"/>
  <c r="O1265" i="7" s="1" a="1"/>
  <c r="O1265" i="7" s="1"/>
  <c r="L1265" i="7"/>
  <c r="M1265" i="7" s="1" a="1"/>
  <c r="M1265" i="7" s="1"/>
  <c r="J1265" i="7"/>
  <c r="K1265" i="7" s="1" a="1"/>
  <c r="K1265" i="7" s="1"/>
  <c r="H1265" i="7"/>
  <c r="I1265" i="7" s="1" a="1"/>
  <c r="I1265" i="7" s="1"/>
  <c r="F1265" i="7"/>
  <c r="G1265" i="7" s="1" a="1"/>
  <c r="G1265" i="7" s="1"/>
  <c r="D1265" i="7"/>
  <c r="E1265" i="7" s="1" a="1"/>
  <c r="E1265" i="7" s="1"/>
  <c r="B1265" i="7"/>
  <c r="C1265" i="7" s="1" a="1"/>
  <c r="C1265" i="7" s="1"/>
  <c r="N1264" i="7"/>
  <c r="O1264" i="7" s="1" a="1"/>
  <c r="O1264" i="7" s="1"/>
  <c r="L1264" i="7"/>
  <c r="M1264" i="7" s="1" a="1"/>
  <c r="M1264" i="7" s="1"/>
  <c r="J1264" i="7"/>
  <c r="K1264" i="7" s="1" a="1"/>
  <c r="K1264" i="7" s="1"/>
  <c r="H1264" i="7"/>
  <c r="I1264" i="7" s="1" a="1"/>
  <c r="I1264" i="7" s="1"/>
  <c r="F1264" i="7"/>
  <c r="G1264" i="7" s="1" a="1"/>
  <c r="G1264" i="7" s="1"/>
  <c r="D1264" i="7"/>
  <c r="E1264" i="7" s="1" a="1"/>
  <c r="E1264" i="7" s="1"/>
  <c r="B1264" i="7"/>
  <c r="C1264" i="7" s="1" a="1"/>
  <c r="C1264" i="7" s="1"/>
  <c r="N1263" i="7"/>
  <c r="O1263" i="7" s="1" a="1"/>
  <c r="O1263" i="7" s="1"/>
  <c r="L1263" i="7"/>
  <c r="M1263" i="7" s="1" a="1"/>
  <c r="M1263" i="7" s="1"/>
  <c r="J1263" i="7"/>
  <c r="K1263" i="7" s="1" a="1"/>
  <c r="K1263" i="7" s="1"/>
  <c r="H1263" i="7"/>
  <c r="I1263" i="7" s="1" a="1"/>
  <c r="I1263" i="7" s="1"/>
  <c r="F1263" i="7"/>
  <c r="G1263" i="7" s="1" a="1"/>
  <c r="G1263" i="7" s="1"/>
  <c r="D1263" i="7"/>
  <c r="E1263" i="7" s="1" a="1"/>
  <c r="E1263" i="7" s="1"/>
  <c r="B1263" i="7"/>
  <c r="C1263" i="7" s="1" a="1"/>
  <c r="C1263" i="7" s="1"/>
  <c r="N1262" i="7"/>
  <c r="O1262" i="7" s="1" a="1"/>
  <c r="O1262" i="7" s="1"/>
  <c r="L1262" i="7"/>
  <c r="M1262" i="7" s="1" a="1"/>
  <c r="M1262" i="7" s="1"/>
  <c r="J1262" i="7"/>
  <c r="K1262" i="7" s="1" a="1"/>
  <c r="K1262" i="7" s="1"/>
  <c r="H1262" i="7"/>
  <c r="I1262" i="7" s="1" a="1"/>
  <c r="I1262" i="7" s="1"/>
  <c r="F1262" i="7"/>
  <c r="G1262" i="7" s="1" a="1"/>
  <c r="G1262" i="7" s="1"/>
  <c r="D1262" i="7"/>
  <c r="E1262" i="7" s="1" a="1"/>
  <c r="E1262" i="7" s="1"/>
  <c r="B1262" i="7"/>
  <c r="C1262" i="7" s="1" a="1"/>
  <c r="C1262" i="7" s="1"/>
  <c r="N1261" i="7"/>
  <c r="O1261" i="7" s="1" a="1"/>
  <c r="O1261" i="7" s="1"/>
  <c r="L1261" i="7"/>
  <c r="M1261" i="7" s="1" a="1"/>
  <c r="M1261" i="7" s="1"/>
  <c r="J1261" i="7"/>
  <c r="K1261" i="7" s="1" a="1"/>
  <c r="K1261" i="7" s="1"/>
  <c r="H1261" i="7"/>
  <c r="I1261" i="7" s="1" a="1"/>
  <c r="I1261" i="7" s="1"/>
  <c r="F1261" i="7"/>
  <c r="G1261" i="7" s="1" a="1"/>
  <c r="G1261" i="7" s="1"/>
  <c r="D1261" i="7"/>
  <c r="E1261" i="7" s="1" a="1"/>
  <c r="E1261" i="7" s="1"/>
  <c r="B1261" i="7"/>
  <c r="C1261" i="7" s="1" a="1"/>
  <c r="C1261" i="7" s="1"/>
  <c r="N1260" i="7"/>
  <c r="O1260" i="7" s="1" a="1"/>
  <c r="O1260" i="7" s="1"/>
  <c r="L1260" i="7"/>
  <c r="M1260" i="7" s="1" a="1"/>
  <c r="M1260" i="7" s="1"/>
  <c r="J1260" i="7"/>
  <c r="K1260" i="7" s="1" a="1"/>
  <c r="K1260" i="7" s="1"/>
  <c r="H1260" i="7"/>
  <c r="I1260" i="7" s="1" a="1"/>
  <c r="I1260" i="7" s="1"/>
  <c r="F1260" i="7"/>
  <c r="G1260" i="7" s="1" a="1"/>
  <c r="G1260" i="7" s="1"/>
  <c r="D1260" i="7"/>
  <c r="E1260" i="7" s="1" a="1"/>
  <c r="E1260" i="7" s="1"/>
  <c r="B1260" i="7"/>
  <c r="C1260" i="7" s="1" a="1"/>
  <c r="C1260" i="7" s="1"/>
  <c r="N1259" i="7"/>
  <c r="O1259" i="7" s="1" a="1"/>
  <c r="O1259" i="7" s="1"/>
  <c r="L1259" i="7"/>
  <c r="M1259" i="7" s="1" a="1"/>
  <c r="M1259" i="7" s="1"/>
  <c r="J1259" i="7"/>
  <c r="K1259" i="7" s="1" a="1"/>
  <c r="K1259" i="7" s="1"/>
  <c r="H1259" i="7"/>
  <c r="I1259" i="7" s="1" a="1"/>
  <c r="I1259" i="7" s="1"/>
  <c r="F1259" i="7"/>
  <c r="G1259" i="7" s="1" a="1"/>
  <c r="G1259" i="7" s="1"/>
  <c r="D1259" i="7"/>
  <c r="E1259" i="7" s="1" a="1"/>
  <c r="E1259" i="7" s="1"/>
  <c r="B1259" i="7"/>
  <c r="C1259" i="7" s="1" a="1"/>
  <c r="C1259" i="7" s="1"/>
  <c r="N1258" i="7"/>
  <c r="O1258" i="7" s="1" a="1"/>
  <c r="O1258" i="7" s="1"/>
  <c r="L1258" i="7"/>
  <c r="M1258" i="7" s="1" a="1"/>
  <c r="M1258" i="7" s="1"/>
  <c r="J1258" i="7"/>
  <c r="K1258" i="7" s="1" a="1"/>
  <c r="K1258" i="7" s="1"/>
  <c r="H1258" i="7"/>
  <c r="I1258" i="7" s="1" a="1"/>
  <c r="I1258" i="7" s="1"/>
  <c r="F1258" i="7"/>
  <c r="G1258" i="7" s="1" a="1"/>
  <c r="G1258" i="7" s="1"/>
  <c r="D1258" i="7"/>
  <c r="E1258" i="7" s="1" a="1"/>
  <c r="E1258" i="7" s="1"/>
  <c r="B1258" i="7"/>
  <c r="C1258" i="7" s="1" a="1"/>
  <c r="C1258" i="7" s="1"/>
  <c r="N1257" i="7"/>
  <c r="O1257" i="7" s="1" a="1"/>
  <c r="O1257" i="7" s="1"/>
  <c r="L1257" i="7"/>
  <c r="M1257" i="7" s="1" a="1"/>
  <c r="M1257" i="7" s="1"/>
  <c r="J1257" i="7"/>
  <c r="K1257" i="7" s="1" a="1"/>
  <c r="K1257" i="7" s="1"/>
  <c r="H1257" i="7"/>
  <c r="I1257" i="7" s="1" a="1"/>
  <c r="I1257" i="7" s="1"/>
  <c r="F1257" i="7"/>
  <c r="G1257" i="7" s="1" a="1"/>
  <c r="G1257" i="7" s="1"/>
  <c r="D1257" i="7"/>
  <c r="E1257" i="7" s="1" a="1"/>
  <c r="E1257" i="7" s="1"/>
  <c r="B1257" i="7"/>
  <c r="C1257" i="7" s="1" a="1"/>
  <c r="C1257" i="7" s="1"/>
  <c r="N1256" i="7"/>
  <c r="O1256" i="7" s="1" a="1"/>
  <c r="O1256" i="7" s="1"/>
  <c r="L1256" i="7"/>
  <c r="M1256" i="7" s="1" a="1"/>
  <c r="M1256" i="7" s="1"/>
  <c r="J1256" i="7"/>
  <c r="K1256" i="7" s="1" a="1"/>
  <c r="K1256" i="7" s="1"/>
  <c r="H1256" i="7"/>
  <c r="I1256" i="7" s="1" a="1"/>
  <c r="I1256" i="7" s="1"/>
  <c r="F1256" i="7"/>
  <c r="G1256" i="7" s="1" a="1"/>
  <c r="G1256" i="7" s="1"/>
  <c r="D1256" i="7"/>
  <c r="E1256" i="7" s="1" a="1"/>
  <c r="E1256" i="7" s="1"/>
  <c r="B1256" i="7"/>
  <c r="C1256" i="7" s="1" a="1"/>
  <c r="C1256" i="7" s="1"/>
  <c r="N1255" i="7"/>
  <c r="O1255" i="7" s="1" a="1"/>
  <c r="O1255" i="7" s="1"/>
  <c r="L1255" i="7"/>
  <c r="M1255" i="7" s="1" a="1"/>
  <c r="M1255" i="7" s="1"/>
  <c r="J1255" i="7"/>
  <c r="K1255" i="7" s="1" a="1"/>
  <c r="K1255" i="7" s="1"/>
  <c r="H1255" i="7"/>
  <c r="I1255" i="7" s="1" a="1"/>
  <c r="I1255" i="7" s="1"/>
  <c r="F1255" i="7"/>
  <c r="G1255" i="7" s="1" a="1"/>
  <c r="G1255" i="7" s="1"/>
  <c r="D1255" i="7"/>
  <c r="E1255" i="7" s="1" a="1"/>
  <c r="E1255" i="7" s="1"/>
  <c r="B1255" i="7"/>
  <c r="C1255" i="7" s="1" a="1"/>
  <c r="C1255" i="7" s="1"/>
  <c r="N1254" i="7"/>
  <c r="O1254" i="7" s="1" a="1"/>
  <c r="O1254" i="7" s="1"/>
  <c r="L1254" i="7"/>
  <c r="M1254" i="7" s="1" a="1"/>
  <c r="M1254" i="7" s="1"/>
  <c r="J1254" i="7"/>
  <c r="K1254" i="7" s="1" a="1"/>
  <c r="K1254" i="7" s="1"/>
  <c r="H1254" i="7"/>
  <c r="I1254" i="7" s="1" a="1"/>
  <c r="I1254" i="7" s="1"/>
  <c r="F1254" i="7"/>
  <c r="G1254" i="7" s="1" a="1"/>
  <c r="G1254" i="7" s="1"/>
  <c r="D1254" i="7"/>
  <c r="E1254" i="7" s="1" a="1"/>
  <c r="E1254" i="7" s="1"/>
  <c r="B1254" i="7"/>
  <c r="C1254" i="7" s="1" a="1"/>
  <c r="C1254" i="7" s="1"/>
  <c r="N1253" i="7"/>
  <c r="O1253" i="7" s="1" a="1"/>
  <c r="O1253" i="7" s="1"/>
  <c r="L1253" i="7"/>
  <c r="M1253" i="7" s="1" a="1"/>
  <c r="M1253" i="7" s="1"/>
  <c r="J1253" i="7"/>
  <c r="K1253" i="7" s="1" a="1"/>
  <c r="K1253" i="7" s="1"/>
  <c r="H1253" i="7"/>
  <c r="I1253" i="7" s="1" a="1"/>
  <c r="I1253" i="7" s="1"/>
  <c r="F1253" i="7"/>
  <c r="G1253" i="7" s="1" a="1"/>
  <c r="G1253" i="7" s="1"/>
  <c r="D1253" i="7"/>
  <c r="E1253" i="7" s="1" a="1"/>
  <c r="E1253" i="7" s="1"/>
  <c r="B1253" i="7"/>
  <c r="C1253" i="7" s="1" a="1"/>
  <c r="C1253" i="7" s="1"/>
  <c r="N1252" i="7"/>
  <c r="O1252" i="7" s="1" a="1"/>
  <c r="O1252" i="7" s="1"/>
  <c r="L1252" i="7"/>
  <c r="M1252" i="7" s="1" a="1"/>
  <c r="M1252" i="7" s="1"/>
  <c r="J1252" i="7"/>
  <c r="K1252" i="7" s="1" a="1"/>
  <c r="K1252" i="7" s="1"/>
  <c r="H1252" i="7"/>
  <c r="I1252" i="7" s="1" a="1"/>
  <c r="I1252" i="7" s="1"/>
  <c r="F1252" i="7"/>
  <c r="G1252" i="7" s="1" a="1"/>
  <c r="G1252" i="7" s="1"/>
  <c r="D1252" i="7"/>
  <c r="E1252" i="7" s="1" a="1"/>
  <c r="E1252" i="7" s="1"/>
  <c r="B1252" i="7"/>
  <c r="C1252" i="7" s="1" a="1"/>
  <c r="C1252" i="7" s="1"/>
  <c r="N1251" i="7"/>
  <c r="O1251" i="7" s="1" a="1"/>
  <c r="O1251" i="7" s="1"/>
  <c r="L1251" i="7"/>
  <c r="M1251" i="7" s="1" a="1"/>
  <c r="M1251" i="7" s="1"/>
  <c r="J1251" i="7"/>
  <c r="K1251" i="7" s="1" a="1"/>
  <c r="K1251" i="7" s="1"/>
  <c r="H1251" i="7"/>
  <c r="I1251" i="7" s="1" a="1"/>
  <c r="I1251" i="7" s="1"/>
  <c r="F1251" i="7"/>
  <c r="G1251" i="7" s="1" a="1"/>
  <c r="G1251" i="7" s="1"/>
  <c r="D1251" i="7"/>
  <c r="E1251" i="7" s="1" a="1"/>
  <c r="E1251" i="7" s="1"/>
  <c r="B1251" i="7"/>
  <c r="C1251" i="7" s="1" a="1"/>
  <c r="C1251" i="7" s="1"/>
  <c r="N1250" i="7"/>
  <c r="O1250" i="7" s="1" a="1"/>
  <c r="O1250" i="7" s="1"/>
  <c r="L1250" i="7"/>
  <c r="M1250" i="7" s="1" a="1"/>
  <c r="M1250" i="7" s="1"/>
  <c r="J1250" i="7"/>
  <c r="K1250" i="7" s="1" a="1"/>
  <c r="K1250" i="7" s="1"/>
  <c r="H1250" i="7"/>
  <c r="I1250" i="7" s="1" a="1"/>
  <c r="I1250" i="7" s="1"/>
  <c r="F1250" i="7"/>
  <c r="G1250" i="7" s="1" a="1"/>
  <c r="G1250" i="7" s="1"/>
  <c r="D1250" i="7"/>
  <c r="E1250" i="7" s="1" a="1"/>
  <c r="E1250" i="7" s="1"/>
  <c r="B1250" i="7"/>
  <c r="C1250" i="7" s="1" a="1"/>
  <c r="C1250" i="7" s="1"/>
  <c r="N1249" i="7"/>
  <c r="O1249" i="7" s="1" a="1"/>
  <c r="O1249" i="7" s="1"/>
  <c r="L1249" i="7"/>
  <c r="M1249" i="7" s="1" a="1"/>
  <c r="M1249" i="7" s="1"/>
  <c r="J1249" i="7"/>
  <c r="K1249" i="7" s="1" a="1"/>
  <c r="K1249" i="7" s="1"/>
  <c r="H1249" i="7"/>
  <c r="I1249" i="7" s="1" a="1"/>
  <c r="I1249" i="7" s="1"/>
  <c r="F1249" i="7"/>
  <c r="G1249" i="7" s="1" a="1"/>
  <c r="G1249" i="7" s="1"/>
  <c r="D1249" i="7"/>
  <c r="E1249" i="7" s="1" a="1"/>
  <c r="E1249" i="7" s="1"/>
  <c r="B1249" i="7"/>
  <c r="C1249" i="7" s="1" a="1"/>
  <c r="C1249" i="7" s="1"/>
  <c r="N1248" i="7"/>
  <c r="O1248" i="7" s="1" a="1"/>
  <c r="O1248" i="7" s="1"/>
  <c r="L1248" i="7"/>
  <c r="M1248" i="7" s="1" a="1"/>
  <c r="M1248" i="7" s="1"/>
  <c r="J1248" i="7"/>
  <c r="K1248" i="7" s="1" a="1"/>
  <c r="K1248" i="7" s="1"/>
  <c r="H1248" i="7"/>
  <c r="I1248" i="7" s="1" a="1"/>
  <c r="I1248" i="7" s="1"/>
  <c r="F1248" i="7"/>
  <c r="G1248" i="7" s="1" a="1"/>
  <c r="G1248" i="7" s="1"/>
  <c r="D1248" i="7"/>
  <c r="E1248" i="7" s="1" a="1"/>
  <c r="E1248" i="7" s="1"/>
  <c r="B1248" i="7"/>
  <c r="C1248" i="7" s="1" a="1"/>
  <c r="C1248" i="7" s="1"/>
  <c r="N1247" i="7"/>
  <c r="O1247" i="7" s="1" a="1"/>
  <c r="O1247" i="7" s="1"/>
  <c r="L1247" i="7"/>
  <c r="M1247" i="7" s="1" a="1"/>
  <c r="M1247" i="7" s="1"/>
  <c r="J1247" i="7"/>
  <c r="K1247" i="7" s="1" a="1"/>
  <c r="K1247" i="7" s="1"/>
  <c r="H1247" i="7"/>
  <c r="I1247" i="7" s="1" a="1"/>
  <c r="I1247" i="7" s="1"/>
  <c r="F1247" i="7"/>
  <c r="G1247" i="7" s="1" a="1"/>
  <c r="G1247" i="7" s="1"/>
  <c r="D1247" i="7"/>
  <c r="E1247" i="7" s="1" a="1"/>
  <c r="E1247" i="7" s="1"/>
  <c r="B1247" i="7"/>
  <c r="C1247" i="7" s="1" a="1"/>
  <c r="C1247" i="7" s="1"/>
  <c r="N1246" i="7"/>
  <c r="O1246" i="7" s="1" a="1"/>
  <c r="O1246" i="7" s="1"/>
  <c r="L1246" i="7"/>
  <c r="M1246" i="7" s="1" a="1"/>
  <c r="M1246" i="7" s="1"/>
  <c r="J1246" i="7"/>
  <c r="K1246" i="7" s="1" a="1"/>
  <c r="K1246" i="7" s="1"/>
  <c r="H1246" i="7"/>
  <c r="I1246" i="7" s="1" a="1"/>
  <c r="I1246" i="7" s="1"/>
  <c r="F1246" i="7"/>
  <c r="G1246" i="7" s="1" a="1"/>
  <c r="G1246" i="7" s="1"/>
  <c r="D1246" i="7"/>
  <c r="E1246" i="7" s="1" a="1"/>
  <c r="E1246" i="7" s="1"/>
  <c r="B1246" i="7"/>
  <c r="C1246" i="7" s="1" a="1"/>
  <c r="C1246" i="7" s="1"/>
  <c r="N1245" i="7"/>
  <c r="O1245" i="7" s="1" a="1"/>
  <c r="O1245" i="7" s="1"/>
  <c r="L1245" i="7"/>
  <c r="M1245" i="7" s="1" a="1"/>
  <c r="M1245" i="7" s="1"/>
  <c r="J1245" i="7"/>
  <c r="K1245" i="7" s="1" a="1"/>
  <c r="K1245" i="7" s="1"/>
  <c r="H1245" i="7"/>
  <c r="I1245" i="7" s="1" a="1"/>
  <c r="I1245" i="7" s="1"/>
  <c r="F1245" i="7"/>
  <c r="G1245" i="7" s="1" a="1"/>
  <c r="G1245" i="7" s="1"/>
  <c r="D1245" i="7"/>
  <c r="E1245" i="7" s="1" a="1"/>
  <c r="E1245" i="7" s="1"/>
  <c r="B1245" i="7"/>
  <c r="C1245" i="7" s="1" a="1"/>
  <c r="C1245" i="7" s="1"/>
  <c r="N1244" i="7"/>
  <c r="O1244" i="7" s="1" a="1"/>
  <c r="O1244" i="7" s="1"/>
  <c r="L1244" i="7"/>
  <c r="M1244" i="7" s="1" a="1"/>
  <c r="M1244" i="7" s="1"/>
  <c r="J1244" i="7"/>
  <c r="K1244" i="7" s="1" a="1"/>
  <c r="K1244" i="7" s="1"/>
  <c r="H1244" i="7"/>
  <c r="I1244" i="7" s="1" a="1"/>
  <c r="I1244" i="7" s="1"/>
  <c r="F1244" i="7"/>
  <c r="G1244" i="7" s="1" a="1"/>
  <c r="G1244" i="7" s="1"/>
  <c r="D1244" i="7"/>
  <c r="E1244" i="7" s="1" a="1"/>
  <c r="E1244" i="7" s="1"/>
  <c r="B1244" i="7"/>
  <c r="C1244" i="7" s="1" a="1"/>
  <c r="C1244" i="7" s="1"/>
  <c r="N1243" i="7"/>
  <c r="O1243" i="7" s="1" a="1"/>
  <c r="O1243" i="7" s="1"/>
  <c r="L1243" i="7"/>
  <c r="M1243" i="7" s="1" a="1"/>
  <c r="M1243" i="7" s="1"/>
  <c r="J1243" i="7"/>
  <c r="K1243" i="7" s="1" a="1"/>
  <c r="K1243" i="7" s="1"/>
  <c r="H1243" i="7"/>
  <c r="I1243" i="7" s="1" a="1"/>
  <c r="I1243" i="7" s="1"/>
  <c r="F1243" i="7"/>
  <c r="G1243" i="7" s="1" a="1"/>
  <c r="G1243" i="7" s="1"/>
  <c r="D1243" i="7"/>
  <c r="E1243" i="7" s="1" a="1"/>
  <c r="E1243" i="7" s="1"/>
  <c r="B1243" i="7"/>
  <c r="C1243" i="7" s="1" a="1"/>
  <c r="C1243" i="7" s="1"/>
  <c r="N1242" i="7"/>
  <c r="O1242" i="7" s="1" a="1"/>
  <c r="O1242" i="7" s="1"/>
  <c r="L1242" i="7"/>
  <c r="M1242" i="7" s="1" a="1"/>
  <c r="M1242" i="7" s="1"/>
  <c r="J1242" i="7"/>
  <c r="K1242" i="7" s="1" a="1"/>
  <c r="K1242" i="7" s="1"/>
  <c r="H1242" i="7"/>
  <c r="I1242" i="7" s="1" a="1"/>
  <c r="I1242" i="7" s="1"/>
  <c r="F1242" i="7"/>
  <c r="G1242" i="7" s="1" a="1"/>
  <c r="G1242" i="7" s="1"/>
  <c r="D1242" i="7"/>
  <c r="E1242" i="7" s="1" a="1"/>
  <c r="E1242" i="7" s="1"/>
  <c r="B1242" i="7"/>
  <c r="C1242" i="7" s="1" a="1"/>
  <c r="C1242" i="7" s="1"/>
  <c r="N1241" i="7"/>
  <c r="O1241" i="7" s="1" a="1"/>
  <c r="O1241" i="7" s="1"/>
  <c r="L1241" i="7"/>
  <c r="M1241" i="7" s="1" a="1"/>
  <c r="M1241" i="7" s="1"/>
  <c r="J1241" i="7"/>
  <c r="K1241" i="7" s="1" a="1"/>
  <c r="K1241" i="7" s="1"/>
  <c r="H1241" i="7"/>
  <c r="I1241" i="7" s="1" a="1"/>
  <c r="I1241" i="7" s="1"/>
  <c r="F1241" i="7"/>
  <c r="G1241" i="7" s="1" a="1"/>
  <c r="G1241" i="7" s="1"/>
  <c r="D1241" i="7"/>
  <c r="E1241" i="7" s="1" a="1"/>
  <c r="E1241" i="7" s="1"/>
  <c r="B1241" i="7"/>
  <c r="C1241" i="7" s="1" a="1"/>
  <c r="C1241" i="7" s="1"/>
  <c r="N1240" i="7"/>
  <c r="O1240" i="7" s="1" a="1"/>
  <c r="O1240" i="7" s="1"/>
  <c r="L1240" i="7"/>
  <c r="M1240" i="7" s="1" a="1"/>
  <c r="M1240" i="7" s="1"/>
  <c r="J1240" i="7"/>
  <c r="K1240" i="7" s="1" a="1"/>
  <c r="K1240" i="7" s="1"/>
  <c r="H1240" i="7"/>
  <c r="I1240" i="7" s="1" a="1"/>
  <c r="I1240" i="7" s="1"/>
  <c r="F1240" i="7"/>
  <c r="G1240" i="7" s="1" a="1"/>
  <c r="G1240" i="7" s="1"/>
  <c r="D1240" i="7"/>
  <c r="E1240" i="7" s="1" a="1"/>
  <c r="E1240" i="7" s="1"/>
  <c r="B1240" i="7"/>
  <c r="C1240" i="7" s="1" a="1"/>
  <c r="C1240" i="7" s="1"/>
  <c r="N1239" i="7"/>
  <c r="O1239" i="7" s="1" a="1"/>
  <c r="O1239" i="7" s="1"/>
  <c r="L1239" i="7"/>
  <c r="M1239" i="7" s="1" a="1"/>
  <c r="M1239" i="7" s="1"/>
  <c r="J1239" i="7"/>
  <c r="K1239" i="7" s="1" a="1"/>
  <c r="K1239" i="7" s="1"/>
  <c r="H1239" i="7"/>
  <c r="I1239" i="7" s="1" a="1"/>
  <c r="I1239" i="7" s="1"/>
  <c r="F1239" i="7"/>
  <c r="G1239" i="7" s="1" a="1"/>
  <c r="G1239" i="7" s="1"/>
  <c r="D1239" i="7"/>
  <c r="E1239" i="7" s="1" a="1"/>
  <c r="E1239" i="7" s="1"/>
  <c r="B1239" i="7"/>
  <c r="C1239" i="7" s="1" a="1"/>
  <c r="C1239" i="7" s="1"/>
  <c r="N1238" i="7"/>
  <c r="O1238" i="7" s="1" a="1"/>
  <c r="O1238" i="7" s="1"/>
  <c r="L1238" i="7"/>
  <c r="M1238" i="7" s="1" a="1"/>
  <c r="M1238" i="7" s="1"/>
  <c r="J1238" i="7"/>
  <c r="K1238" i="7" s="1" a="1"/>
  <c r="K1238" i="7" s="1"/>
  <c r="H1238" i="7"/>
  <c r="I1238" i="7" s="1" a="1"/>
  <c r="I1238" i="7" s="1"/>
  <c r="F1238" i="7"/>
  <c r="G1238" i="7" s="1" a="1"/>
  <c r="G1238" i="7" s="1"/>
  <c r="D1238" i="7"/>
  <c r="E1238" i="7" s="1" a="1"/>
  <c r="E1238" i="7" s="1"/>
  <c r="B1238" i="7"/>
  <c r="C1238" i="7" s="1" a="1"/>
  <c r="C1238" i="7" s="1"/>
  <c r="N1237" i="7"/>
  <c r="O1237" i="7" s="1" a="1"/>
  <c r="O1237" i="7" s="1"/>
  <c r="L1237" i="7"/>
  <c r="M1237" i="7" s="1" a="1"/>
  <c r="M1237" i="7" s="1"/>
  <c r="J1237" i="7"/>
  <c r="K1237" i="7" s="1" a="1"/>
  <c r="K1237" i="7" s="1"/>
  <c r="H1237" i="7"/>
  <c r="I1237" i="7" s="1" a="1"/>
  <c r="I1237" i="7" s="1"/>
  <c r="F1237" i="7"/>
  <c r="G1237" i="7" s="1" a="1"/>
  <c r="G1237" i="7" s="1"/>
  <c r="D1237" i="7"/>
  <c r="E1237" i="7" s="1" a="1"/>
  <c r="E1237" i="7" s="1"/>
  <c r="B1237" i="7"/>
  <c r="C1237" i="7" s="1" a="1"/>
  <c r="C1237" i="7" s="1"/>
  <c r="N1236" i="7"/>
  <c r="O1236" i="7" s="1" a="1"/>
  <c r="O1236" i="7" s="1"/>
  <c r="L1236" i="7"/>
  <c r="M1236" i="7" s="1" a="1"/>
  <c r="M1236" i="7" s="1"/>
  <c r="J1236" i="7"/>
  <c r="K1236" i="7" s="1" a="1"/>
  <c r="K1236" i="7" s="1"/>
  <c r="H1236" i="7"/>
  <c r="I1236" i="7" s="1" a="1"/>
  <c r="I1236" i="7" s="1"/>
  <c r="F1236" i="7"/>
  <c r="G1236" i="7" s="1" a="1"/>
  <c r="G1236" i="7" s="1"/>
  <c r="D1236" i="7"/>
  <c r="E1236" i="7" s="1" a="1"/>
  <c r="E1236" i="7" s="1"/>
  <c r="B1236" i="7"/>
  <c r="C1236" i="7" s="1" a="1"/>
  <c r="C1236" i="7" s="1"/>
  <c r="N1235" i="7"/>
  <c r="O1235" i="7" s="1" a="1"/>
  <c r="O1235" i="7" s="1"/>
  <c r="L1235" i="7"/>
  <c r="M1235" i="7" s="1" a="1"/>
  <c r="M1235" i="7" s="1"/>
  <c r="J1235" i="7"/>
  <c r="K1235" i="7" s="1" a="1"/>
  <c r="K1235" i="7" s="1"/>
  <c r="H1235" i="7"/>
  <c r="I1235" i="7" s="1" a="1"/>
  <c r="I1235" i="7" s="1"/>
  <c r="F1235" i="7"/>
  <c r="G1235" i="7" s="1" a="1"/>
  <c r="G1235" i="7" s="1"/>
  <c r="D1235" i="7"/>
  <c r="E1235" i="7" s="1" a="1"/>
  <c r="E1235" i="7" s="1"/>
  <c r="B1235" i="7"/>
  <c r="C1235" i="7" s="1" a="1"/>
  <c r="C1235" i="7" s="1"/>
  <c r="N1234" i="7"/>
  <c r="O1234" i="7" s="1" a="1"/>
  <c r="O1234" i="7" s="1"/>
  <c r="L1234" i="7"/>
  <c r="M1234" i="7" s="1" a="1"/>
  <c r="M1234" i="7" s="1"/>
  <c r="J1234" i="7"/>
  <c r="K1234" i="7" s="1" a="1"/>
  <c r="K1234" i="7" s="1"/>
  <c r="H1234" i="7"/>
  <c r="I1234" i="7" s="1" a="1"/>
  <c r="I1234" i="7" s="1"/>
  <c r="F1234" i="7"/>
  <c r="G1234" i="7" s="1" a="1"/>
  <c r="G1234" i="7" s="1"/>
  <c r="D1234" i="7"/>
  <c r="E1234" i="7" s="1" a="1"/>
  <c r="E1234" i="7" s="1"/>
  <c r="B1234" i="7"/>
  <c r="C1234" i="7" s="1" a="1"/>
  <c r="C1234" i="7" s="1"/>
  <c r="N1233" i="7"/>
  <c r="O1233" i="7" s="1" a="1"/>
  <c r="O1233" i="7" s="1"/>
  <c r="L1233" i="7"/>
  <c r="M1233" i="7" s="1" a="1"/>
  <c r="M1233" i="7" s="1"/>
  <c r="J1233" i="7"/>
  <c r="K1233" i="7" s="1" a="1"/>
  <c r="K1233" i="7" s="1"/>
  <c r="H1233" i="7"/>
  <c r="I1233" i="7" s="1" a="1"/>
  <c r="I1233" i="7" s="1"/>
  <c r="F1233" i="7"/>
  <c r="G1233" i="7" s="1" a="1"/>
  <c r="G1233" i="7" s="1"/>
  <c r="D1233" i="7"/>
  <c r="E1233" i="7" s="1" a="1"/>
  <c r="E1233" i="7" s="1"/>
  <c r="B1233" i="7"/>
  <c r="C1233" i="7" s="1" a="1"/>
  <c r="C1233" i="7" s="1"/>
  <c r="N1232" i="7"/>
  <c r="O1232" i="7" s="1" a="1"/>
  <c r="O1232" i="7" s="1"/>
  <c r="L1232" i="7"/>
  <c r="M1232" i="7" s="1" a="1"/>
  <c r="M1232" i="7" s="1"/>
  <c r="J1232" i="7"/>
  <c r="K1232" i="7" s="1" a="1"/>
  <c r="K1232" i="7" s="1"/>
  <c r="H1232" i="7"/>
  <c r="I1232" i="7" s="1" a="1"/>
  <c r="I1232" i="7" s="1"/>
  <c r="F1232" i="7"/>
  <c r="G1232" i="7" s="1" a="1"/>
  <c r="G1232" i="7" s="1"/>
  <c r="D1232" i="7"/>
  <c r="E1232" i="7" s="1" a="1"/>
  <c r="E1232" i="7" s="1"/>
  <c r="B1232" i="7"/>
  <c r="C1232" i="7" s="1" a="1"/>
  <c r="C1232" i="7" s="1"/>
  <c r="N1231" i="7"/>
  <c r="O1231" i="7" s="1" a="1"/>
  <c r="O1231" i="7" s="1"/>
  <c r="L1231" i="7"/>
  <c r="M1231" i="7" s="1" a="1"/>
  <c r="M1231" i="7" s="1"/>
  <c r="J1231" i="7"/>
  <c r="K1231" i="7" s="1" a="1"/>
  <c r="K1231" i="7" s="1"/>
  <c r="H1231" i="7"/>
  <c r="I1231" i="7" s="1" a="1"/>
  <c r="I1231" i="7" s="1"/>
  <c r="F1231" i="7"/>
  <c r="G1231" i="7" s="1" a="1"/>
  <c r="G1231" i="7" s="1"/>
  <c r="D1231" i="7"/>
  <c r="E1231" i="7" s="1" a="1"/>
  <c r="E1231" i="7" s="1"/>
  <c r="B1231" i="7"/>
  <c r="C1231" i="7" s="1" a="1"/>
  <c r="C1231" i="7" s="1"/>
  <c r="N1230" i="7"/>
  <c r="O1230" i="7" s="1" a="1"/>
  <c r="O1230" i="7" s="1"/>
  <c r="L1230" i="7"/>
  <c r="M1230" i="7" s="1" a="1"/>
  <c r="M1230" i="7" s="1"/>
  <c r="J1230" i="7"/>
  <c r="K1230" i="7" s="1" a="1"/>
  <c r="K1230" i="7" s="1"/>
  <c r="H1230" i="7"/>
  <c r="I1230" i="7" s="1" a="1"/>
  <c r="I1230" i="7" s="1"/>
  <c r="F1230" i="7"/>
  <c r="G1230" i="7" s="1" a="1"/>
  <c r="G1230" i="7" s="1"/>
  <c r="D1230" i="7"/>
  <c r="E1230" i="7" s="1" a="1"/>
  <c r="E1230" i="7" s="1"/>
  <c r="B1230" i="7"/>
  <c r="C1230" i="7" s="1" a="1"/>
  <c r="C1230" i="7" s="1"/>
  <c r="N1229" i="7"/>
  <c r="O1229" i="7" s="1" a="1"/>
  <c r="O1229" i="7" s="1"/>
  <c r="L1229" i="7"/>
  <c r="M1229" i="7" s="1" a="1"/>
  <c r="M1229" i="7" s="1"/>
  <c r="J1229" i="7"/>
  <c r="K1229" i="7" s="1" a="1"/>
  <c r="K1229" i="7" s="1"/>
  <c r="H1229" i="7"/>
  <c r="I1229" i="7" s="1" a="1"/>
  <c r="I1229" i="7" s="1"/>
  <c r="F1229" i="7"/>
  <c r="G1229" i="7" s="1" a="1"/>
  <c r="G1229" i="7" s="1"/>
  <c r="D1229" i="7"/>
  <c r="E1229" i="7" s="1" a="1"/>
  <c r="E1229" i="7" s="1"/>
  <c r="B1229" i="7"/>
  <c r="C1229" i="7" s="1" a="1"/>
  <c r="C1229" i="7" s="1"/>
  <c r="N1228" i="7"/>
  <c r="O1228" i="7" s="1" a="1"/>
  <c r="O1228" i="7" s="1"/>
  <c r="L1228" i="7"/>
  <c r="M1228" i="7" s="1" a="1"/>
  <c r="M1228" i="7" s="1"/>
  <c r="J1228" i="7"/>
  <c r="K1228" i="7" s="1" a="1"/>
  <c r="K1228" i="7" s="1"/>
  <c r="H1228" i="7"/>
  <c r="I1228" i="7" s="1" a="1"/>
  <c r="I1228" i="7" s="1"/>
  <c r="F1228" i="7"/>
  <c r="G1228" i="7" s="1" a="1"/>
  <c r="G1228" i="7" s="1"/>
  <c r="D1228" i="7"/>
  <c r="E1228" i="7" s="1" a="1"/>
  <c r="E1228" i="7" s="1"/>
  <c r="B1228" i="7"/>
  <c r="C1228" i="7" s="1" a="1"/>
  <c r="C1228" i="7" s="1"/>
  <c r="N1227" i="7"/>
  <c r="O1227" i="7" s="1" a="1"/>
  <c r="O1227" i="7" s="1"/>
  <c r="L1227" i="7"/>
  <c r="M1227" i="7" s="1" a="1"/>
  <c r="M1227" i="7" s="1"/>
  <c r="J1227" i="7"/>
  <c r="K1227" i="7" s="1" a="1"/>
  <c r="K1227" i="7" s="1"/>
  <c r="H1227" i="7"/>
  <c r="I1227" i="7" s="1" a="1"/>
  <c r="I1227" i="7" s="1"/>
  <c r="F1227" i="7"/>
  <c r="G1227" i="7" s="1" a="1"/>
  <c r="G1227" i="7" s="1"/>
  <c r="D1227" i="7"/>
  <c r="E1227" i="7" s="1" a="1"/>
  <c r="E1227" i="7" s="1"/>
  <c r="B1227" i="7"/>
  <c r="C1227" i="7" s="1" a="1"/>
  <c r="C1227" i="7" s="1"/>
  <c r="N1226" i="7"/>
  <c r="O1226" i="7" s="1" a="1"/>
  <c r="O1226" i="7" s="1"/>
  <c r="L1226" i="7"/>
  <c r="M1226" i="7" s="1" a="1"/>
  <c r="M1226" i="7" s="1"/>
  <c r="J1226" i="7"/>
  <c r="K1226" i="7" s="1" a="1"/>
  <c r="K1226" i="7" s="1"/>
  <c r="H1226" i="7"/>
  <c r="I1226" i="7" s="1" a="1"/>
  <c r="I1226" i="7" s="1"/>
  <c r="F1226" i="7"/>
  <c r="G1226" i="7" s="1" a="1"/>
  <c r="G1226" i="7" s="1"/>
  <c r="D1226" i="7"/>
  <c r="E1226" i="7" s="1" a="1"/>
  <c r="E1226" i="7" s="1"/>
  <c r="B1226" i="7"/>
  <c r="C1226" i="7" s="1" a="1"/>
  <c r="C1226" i="7" s="1"/>
  <c r="N1225" i="7"/>
  <c r="O1225" i="7" s="1" a="1"/>
  <c r="O1225" i="7" s="1"/>
  <c r="L1225" i="7"/>
  <c r="M1225" i="7" s="1" a="1"/>
  <c r="M1225" i="7" s="1"/>
  <c r="J1225" i="7"/>
  <c r="K1225" i="7" s="1" a="1"/>
  <c r="K1225" i="7" s="1"/>
  <c r="H1225" i="7"/>
  <c r="I1225" i="7" s="1" a="1"/>
  <c r="I1225" i="7" s="1"/>
  <c r="F1225" i="7"/>
  <c r="G1225" i="7" s="1" a="1"/>
  <c r="G1225" i="7" s="1"/>
  <c r="D1225" i="7"/>
  <c r="E1225" i="7" s="1" a="1"/>
  <c r="E1225" i="7" s="1"/>
  <c r="B1225" i="7"/>
  <c r="C1225" i="7" s="1" a="1"/>
  <c r="C1225" i="7" s="1"/>
  <c r="N1224" i="7"/>
  <c r="O1224" i="7" s="1" a="1"/>
  <c r="O1224" i="7" s="1"/>
  <c r="L1224" i="7"/>
  <c r="M1224" i="7" s="1" a="1"/>
  <c r="M1224" i="7" s="1"/>
  <c r="J1224" i="7"/>
  <c r="K1224" i="7" s="1" a="1"/>
  <c r="K1224" i="7" s="1"/>
  <c r="H1224" i="7"/>
  <c r="I1224" i="7" s="1" a="1"/>
  <c r="I1224" i="7" s="1"/>
  <c r="F1224" i="7"/>
  <c r="G1224" i="7" s="1" a="1"/>
  <c r="G1224" i="7" s="1"/>
  <c r="D1224" i="7"/>
  <c r="E1224" i="7" s="1" a="1"/>
  <c r="E1224" i="7" s="1"/>
  <c r="B1224" i="7"/>
  <c r="C1224" i="7" s="1" a="1"/>
  <c r="C1224" i="7" s="1"/>
  <c r="N1223" i="7"/>
  <c r="O1223" i="7" s="1" a="1"/>
  <c r="O1223" i="7" s="1"/>
  <c r="L1223" i="7"/>
  <c r="M1223" i="7" s="1" a="1"/>
  <c r="M1223" i="7" s="1"/>
  <c r="J1223" i="7"/>
  <c r="K1223" i="7" s="1" a="1"/>
  <c r="K1223" i="7" s="1"/>
  <c r="H1223" i="7"/>
  <c r="I1223" i="7" s="1" a="1"/>
  <c r="I1223" i="7" s="1"/>
  <c r="F1223" i="7"/>
  <c r="G1223" i="7" s="1" a="1"/>
  <c r="G1223" i="7" s="1"/>
  <c r="D1223" i="7"/>
  <c r="E1223" i="7" s="1" a="1"/>
  <c r="E1223" i="7" s="1"/>
  <c r="B1223" i="7"/>
  <c r="C1223" i="7" s="1" a="1"/>
  <c r="C1223" i="7" s="1"/>
  <c r="N1222" i="7"/>
  <c r="O1222" i="7" s="1" a="1"/>
  <c r="O1222" i="7" s="1"/>
  <c r="L1222" i="7"/>
  <c r="M1222" i="7" s="1" a="1"/>
  <c r="M1222" i="7" s="1"/>
  <c r="J1222" i="7"/>
  <c r="K1222" i="7" s="1" a="1"/>
  <c r="K1222" i="7" s="1"/>
  <c r="H1222" i="7"/>
  <c r="I1222" i="7" s="1" a="1"/>
  <c r="I1222" i="7" s="1"/>
  <c r="F1222" i="7"/>
  <c r="G1222" i="7" s="1" a="1"/>
  <c r="G1222" i="7" s="1"/>
  <c r="D1222" i="7"/>
  <c r="E1222" i="7" s="1" a="1"/>
  <c r="E1222" i="7" s="1"/>
  <c r="B1222" i="7"/>
  <c r="C1222" i="7" s="1" a="1"/>
  <c r="C1222" i="7" s="1"/>
  <c r="N1221" i="7"/>
  <c r="O1221" i="7" s="1" a="1"/>
  <c r="O1221" i="7" s="1"/>
  <c r="L1221" i="7"/>
  <c r="M1221" i="7" s="1" a="1"/>
  <c r="M1221" i="7" s="1"/>
  <c r="J1221" i="7"/>
  <c r="K1221" i="7" s="1" a="1"/>
  <c r="K1221" i="7" s="1"/>
  <c r="H1221" i="7"/>
  <c r="I1221" i="7" s="1" a="1"/>
  <c r="I1221" i="7" s="1"/>
  <c r="F1221" i="7"/>
  <c r="G1221" i="7" s="1" a="1"/>
  <c r="G1221" i="7" s="1"/>
  <c r="D1221" i="7"/>
  <c r="E1221" i="7" s="1" a="1"/>
  <c r="E1221" i="7" s="1"/>
  <c r="B1221" i="7"/>
  <c r="C1221" i="7" s="1" a="1"/>
  <c r="C1221" i="7" s="1"/>
  <c r="N1220" i="7"/>
  <c r="O1220" i="7" s="1" a="1"/>
  <c r="O1220" i="7" s="1"/>
  <c r="L1220" i="7"/>
  <c r="M1220" i="7" s="1" a="1"/>
  <c r="M1220" i="7" s="1"/>
  <c r="J1220" i="7"/>
  <c r="K1220" i="7" s="1" a="1"/>
  <c r="K1220" i="7" s="1"/>
  <c r="H1220" i="7"/>
  <c r="I1220" i="7" s="1" a="1"/>
  <c r="I1220" i="7" s="1"/>
  <c r="F1220" i="7"/>
  <c r="G1220" i="7" s="1" a="1"/>
  <c r="G1220" i="7" s="1"/>
  <c r="D1220" i="7"/>
  <c r="E1220" i="7" s="1" a="1"/>
  <c r="E1220" i="7" s="1"/>
  <c r="B1220" i="7"/>
  <c r="C1220" i="7" s="1" a="1"/>
  <c r="C1220" i="7" s="1"/>
  <c r="N1219" i="7"/>
  <c r="O1219" i="7" s="1" a="1"/>
  <c r="O1219" i="7" s="1"/>
  <c r="L1219" i="7"/>
  <c r="M1219" i="7" s="1" a="1"/>
  <c r="M1219" i="7" s="1"/>
  <c r="J1219" i="7"/>
  <c r="K1219" i="7" s="1" a="1"/>
  <c r="K1219" i="7" s="1"/>
  <c r="H1219" i="7"/>
  <c r="I1219" i="7" s="1" a="1"/>
  <c r="I1219" i="7" s="1"/>
  <c r="F1219" i="7"/>
  <c r="G1219" i="7" s="1" a="1"/>
  <c r="G1219" i="7" s="1"/>
  <c r="D1219" i="7"/>
  <c r="E1219" i="7" s="1" a="1"/>
  <c r="E1219" i="7" s="1"/>
  <c r="B1219" i="7"/>
  <c r="C1219" i="7" s="1" a="1"/>
  <c r="C1219" i="7" s="1"/>
  <c r="N1218" i="7"/>
  <c r="O1218" i="7" s="1" a="1"/>
  <c r="O1218" i="7" s="1"/>
  <c r="L1218" i="7"/>
  <c r="M1218" i="7" s="1" a="1"/>
  <c r="M1218" i="7" s="1"/>
  <c r="J1218" i="7"/>
  <c r="K1218" i="7" s="1" a="1"/>
  <c r="K1218" i="7" s="1"/>
  <c r="H1218" i="7"/>
  <c r="I1218" i="7" s="1" a="1"/>
  <c r="I1218" i="7" s="1"/>
  <c r="F1218" i="7"/>
  <c r="G1218" i="7" s="1" a="1"/>
  <c r="G1218" i="7" s="1"/>
  <c r="D1218" i="7"/>
  <c r="E1218" i="7" s="1" a="1"/>
  <c r="E1218" i="7" s="1"/>
  <c r="B1218" i="7"/>
  <c r="C1218" i="7" s="1" a="1"/>
  <c r="C1218" i="7" s="1"/>
  <c r="N1217" i="7"/>
  <c r="O1217" i="7" s="1" a="1"/>
  <c r="O1217" i="7" s="1"/>
  <c r="L1217" i="7"/>
  <c r="M1217" i="7" s="1" a="1"/>
  <c r="M1217" i="7" s="1"/>
  <c r="J1217" i="7"/>
  <c r="K1217" i="7" s="1" a="1"/>
  <c r="K1217" i="7" s="1"/>
  <c r="H1217" i="7"/>
  <c r="I1217" i="7" s="1" a="1"/>
  <c r="I1217" i="7" s="1"/>
  <c r="F1217" i="7"/>
  <c r="G1217" i="7" s="1" a="1"/>
  <c r="G1217" i="7" s="1"/>
  <c r="D1217" i="7"/>
  <c r="E1217" i="7" s="1" a="1"/>
  <c r="E1217" i="7" s="1"/>
  <c r="B1217" i="7"/>
  <c r="C1217" i="7" s="1" a="1"/>
  <c r="C1217" i="7" s="1"/>
  <c r="N1216" i="7"/>
  <c r="O1216" i="7" s="1" a="1"/>
  <c r="O1216" i="7" s="1"/>
  <c r="L1216" i="7"/>
  <c r="M1216" i="7" s="1" a="1"/>
  <c r="M1216" i="7" s="1"/>
  <c r="J1216" i="7"/>
  <c r="K1216" i="7" s="1" a="1"/>
  <c r="K1216" i="7" s="1"/>
  <c r="H1216" i="7"/>
  <c r="I1216" i="7" s="1" a="1"/>
  <c r="I1216" i="7" s="1"/>
  <c r="F1216" i="7"/>
  <c r="G1216" i="7" s="1" a="1"/>
  <c r="G1216" i="7" s="1"/>
  <c r="D1216" i="7"/>
  <c r="E1216" i="7" s="1" a="1"/>
  <c r="E1216" i="7" s="1"/>
  <c r="B1216" i="7"/>
  <c r="C1216" i="7" s="1" a="1"/>
  <c r="C1216" i="7" s="1"/>
  <c r="N1215" i="7"/>
  <c r="O1215" i="7" s="1" a="1"/>
  <c r="O1215" i="7" s="1"/>
  <c r="L1215" i="7"/>
  <c r="M1215" i="7" s="1" a="1"/>
  <c r="M1215" i="7" s="1"/>
  <c r="J1215" i="7"/>
  <c r="K1215" i="7" s="1" a="1"/>
  <c r="K1215" i="7" s="1"/>
  <c r="H1215" i="7"/>
  <c r="I1215" i="7" s="1" a="1"/>
  <c r="I1215" i="7" s="1"/>
  <c r="F1215" i="7"/>
  <c r="G1215" i="7" s="1" a="1"/>
  <c r="G1215" i="7" s="1"/>
  <c r="D1215" i="7"/>
  <c r="E1215" i="7" s="1" a="1"/>
  <c r="E1215" i="7" s="1"/>
  <c r="B1215" i="7"/>
  <c r="C1215" i="7" s="1" a="1"/>
  <c r="C1215" i="7" s="1"/>
  <c r="N1214" i="7"/>
  <c r="O1214" i="7" s="1" a="1"/>
  <c r="O1214" i="7" s="1"/>
  <c r="L1214" i="7"/>
  <c r="M1214" i="7" s="1" a="1"/>
  <c r="M1214" i="7" s="1"/>
  <c r="J1214" i="7"/>
  <c r="K1214" i="7" s="1" a="1"/>
  <c r="K1214" i="7" s="1"/>
  <c r="H1214" i="7"/>
  <c r="I1214" i="7" s="1" a="1"/>
  <c r="I1214" i="7" s="1"/>
  <c r="F1214" i="7"/>
  <c r="G1214" i="7" s="1" a="1"/>
  <c r="G1214" i="7" s="1"/>
  <c r="D1214" i="7"/>
  <c r="E1214" i="7" s="1" a="1"/>
  <c r="E1214" i="7" s="1"/>
  <c r="B1214" i="7"/>
  <c r="C1214" i="7" s="1" a="1"/>
  <c r="C1214" i="7" s="1"/>
  <c r="N1213" i="7"/>
  <c r="O1213" i="7" s="1" a="1"/>
  <c r="O1213" i="7" s="1"/>
  <c r="L1213" i="7"/>
  <c r="M1213" i="7" s="1" a="1"/>
  <c r="M1213" i="7" s="1"/>
  <c r="J1213" i="7"/>
  <c r="K1213" i="7" s="1" a="1"/>
  <c r="K1213" i="7" s="1"/>
  <c r="H1213" i="7"/>
  <c r="I1213" i="7" s="1" a="1"/>
  <c r="I1213" i="7" s="1"/>
  <c r="F1213" i="7"/>
  <c r="G1213" i="7" s="1" a="1"/>
  <c r="G1213" i="7" s="1"/>
  <c r="D1213" i="7"/>
  <c r="E1213" i="7" s="1" a="1"/>
  <c r="E1213" i="7" s="1"/>
  <c r="B1213" i="7"/>
  <c r="C1213" i="7" s="1" a="1"/>
  <c r="C1213" i="7" s="1"/>
  <c r="N1212" i="7"/>
  <c r="O1212" i="7" s="1" a="1"/>
  <c r="O1212" i="7" s="1"/>
  <c r="L1212" i="7"/>
  <c r="M1212" i="7" s="1" a="1"/>
  <c r="M1212" i="7" s="1"/>
  <c r="J1212" i="7"/>
  <c r="K1212" i="7" s="1" a="1"/>
  <c r="K1212" i="7" s="1"/>
  <c r="H1212" i="7"/>
  <c r="I1212" i="7" s="1" a="1"/>
  <c r="I1212" i="7" s="1"/>
  <c r="F1212" i="7"/>
  <c r="G1212" i="7" s="1" a="1"/>
  <c r="G1212" i="7" s="1"/>
  <c r="D1212" i="7"/>
  <c r="E1212" i="7" s="1" a="1"/>
  <c r="E1212" i="7" s="1"/>
  <c r="B1212" i="7"/>
  <c r="C1212" i="7" s="1" a="1"/>
  <c r="C1212" i="7" s="1"/>
  <c r="N1211" i="7"/>
  <c r="O1211" i="7" s="1" a="1"/>
  <c r="O1211" i="7" s="1"/>
  <c r="L1211" i="7"/>
  <c r="M1211" i="7" s="1" a="1"/>
  <c r="M1211" i="7" s="1"/>
  <c r="J1211" i="7"/>
  <c r="K1211" i="7" s="1" a="1"/>
  <c r="K1211" i="7" s="1"/>
  <c r="H1211" i="7"/>
  <c r="I1211" i="7" s="1" a="1"/>
  <c r="I1211" i="7" s="1"/>
  <c r="F1211" i="7"/>
  <c r="G1211" i="7" s="1" a="1"/>
  <c r="G1211" i="7" s="1"/>
  <c r="D1211" i="7"/>
  <c r="E1211" i="7" s="1" a="1"/>
  <c r="E1211" i="7" s="1"/>
  <c r="B1211" i="7"/>
  <c r="C1211" i="7" s="1" a="1"/>
  <c r="C1211" i="7" s="1"/>
  <c r="N1210" i="7"/>
  <c r="O1210" i="7" s="1" a="1"/>
  <c r="O1210" i="7" s="1"/>
  <c r="L1210" i="7"/>
  <c r="M1210" i="7" s="1" a="1"/>
  <c r="M1210" i="7" s="1"/>
  <c r="J1210" i="7"/>
  <c r="K1210" i="7" s="1" a="1"/>
  <c r="K1210" i="7" s="1"/>
  <c r="H1210" i="7"/>
  <c r="I1210" i="7" s="1" a="1"/>
  <c r="I1210" i="7" s="1"/>
  <c r="F1210" i="7"/>
  <c r="G1210" i="7" s="1" a="1"/>
  <c r="G1210" i="7" s="1"/>
  <c r="D1210" i="7"/>
  <c r="E1210" i="7" s="1" a="1"/>
  <c r="E1210" i="7" s="1"/>
  <c r="B1210" i="7"/>
  <c r="C1210" i="7" s="1" a="1"/>
  <c r="C1210" i="7" s="1"/>
  <c r="N1209" i="7"/>
  <c r="O1209" i="7" s="1" a="1"/>
  <c r="O1209" i="7" s="1"/>
  <c r="L1209" i="7"/>
  <c r="M1209" i="7" s="1" a="1"/>
  <c r="M1209" i="7" s="1"/>
  <c r="J1209" i="7"/>
  <c r="K1209" i="7" s="1" a="1"/>
  <c r="K1209" i="7" s="1"/>
  <c r="H1209" i="7"/>
  <c r="I1209" i="7" s="1" a="1"/>
  <c r="I1209" i="7" s="1"/>
  <c r="F1209" i="7"/>
  <c r="G1209" i="7" s="1" a="1"/>
  <c r="G1209" i="7" s="1"/>
  <c r="D1209" i="7"/>
  <c r="E1209" i="7" s="1" a="1"/>
  <c r="E1209" i="7" s="1"/>
  <c r="B1209" i="7"/>
  <c r="C1209" i="7" s="1" a="1"/>
  <c r="C1209" i="7" s="1"/>
  <c r="N1208" i="7"/>
  <c r="O1208" i="7" s="1" a="1"/>
  <c r="O1208" i="7" s="1"/>
  <c r="L1208" i="7"/>
  <c r="M1208" i="7" s="1" a="1"/>
  <c r="M1208" i="7" s="1"/>
  <c r="J1208" i="7"/>
  <c r="K1208" i="7" s="1" a="1"/>
  <c r="K1208" i="7" s="1"/>
  <c r="H1208" i="7"/>
  <c r="I1208" i="7" s="1" a="1"/>
  <c r="I1208" i="7" s="1"/>
  <c r="F1208" i="7"/>
  <c r="G1208" i="7" s="1" a="1"/>
  <c r="G1208" i="7" s="1"/>
  <c r="D1208" i="7"/>
  <c r="E1208" i="7" s="1" a="1"/>
  <c r="E1208" i="7" s="1"/>
  <c r="B1208" i="7"/>
  <c r="C1208" i="7" s="1" a="1"/>
  <c r="C1208" i="7" s="1"/>
  <c r="N1207" i="7"/>
  <c r="O1207" i="7" s="1" a="1"/>
  <c r="O1207" i="7" s="1"/>
  <c r="L1207" i="7"/>
  <c r="M1207" i="7" s="1" a="1"/>
  <c r="M1207" i="7" s="1"/>
  <c r="J1207" i="7"/>
  <c r="K1207" i="7" s="1" a="1"/>
  <c r="K1207" i="7" s="1"/>
  <c r="H1207" i="7"/>
  <c r="I1207" i="7" s="1" a="1"/>
  <c r="I1207" i="7" s="1"/>
  <c r="F1207" i="7"/>
  <c r="G1207" i="7" s="1" a="1"/>
  <c r="G1207" i="7" s="1"/>
  <c r="D1207" i="7"/>
  <c r="E1207" i="7" s="1" a="1"/>
  <c r="E1207" i="7" s="1"/>
  <c r="B1207" i="7"/>
  <c r="C1207" i="7" s="1" a="1"/>
  <c r="C1207" i="7" s="1"/>
  <c r="N1206" i="7"/>
  <c r="O1206" i="7" s="1" a="1"/>
  <c r="O1206" i="7" s="1"/>
  <c r="L1206" i="7"/>
  <c r="M1206" i="7" s="1" a="1"/>
  <c r="M1206" i="7" s="1"/>
  <c r="J1206" i="7"/>
  <c r="K1206" i="7" s="1" a="1"/>
  <c r="K1206" i="7" s="1"/>
  <c r="H1206" i="7"/>
  <c r="I1206" i="7" s="1" a="1"/>
  <c r="I1206" i="7" s="1"/>
  <c r="F1206" i="7"/>
  <c r="G1206" i="7" s="1" a="1"/>
  <c r="G1206" i="7" s="1"/>
  <c r="D1206" i="7"/>
  <c r="E1206" i="7" s="1" a="1"/>
  <c r="E1206" i="7" s="1"/>
  <c r="B1206" i="7"/>
  <c r="C1206" i="7" s="1" a="1"/>
  <c r="C1206" i="7" s="1"/>
  <c r="N1205" i="7"/>
  <c r="O1205" i="7" s="1" a="1"/>
  <c r="O1205" i="7" s="1"/>
  <c r="L1205" i="7"/>
  <c r="M1205" i="7" s="1" a="1"/>
  <c r="M1205" i="7" s="1"/>
  <c r="J1205" i="7"/>
  <c r="K1205" i="7" s="1" a="1"/>
  <c r="K1205" i="7" s="1"/>
  <c r="H1205" i="7"/>
  <c r="I1205" i="7" s="1" a="1"/>
  <c r="I1205" i="7" s="1"/>
  <c r="F1205" i="7"/>
  <c r="G1205" i="7" s="1" a="1"/>
  <c r="G1205" i="7" s="1"/>
  <c r="D1205" i="7"/>
  <c r="E1205" i="7" s="1" a="1"/>
  <c r="E1205" i="7" s="1"/>
  <c r="B1205" i="7"/>
  <c r="C1205" i="7" s="1" a="1"/>
  <c r="C1205" i="7" s="1"/>
  <c r="N1204" i="7"/>
  <c r="O1204" i="7" s="1" a="1"/>
  <c r="O1204" i="7" s="1"/>
  <c r="L1204" i="7"/>
  <c r="M1204" i="7" s="1" a="1"/>
  <c r="M1204" i="7" s="1"/>
  <c r="J1204" i="7"/>
  <c r="K1204" i="7" s="1" a="1"/>
  <c r="K1204" i="7" s="1"/>
  <c r="H1204" i="7"/>
  <c r="I1204" i="7" s="1" a="1"/>
  <c r="I1204" i="7" s="1"/>
  <c r="F1204" i="7"/>
  <c r="G1204" i="7" s="1" a="1"/>
  <c r="G1204" i="7" s="1"/>
  <c r="D1204" i="7"/>
  <c r="E1204" i="7" s="1" a="1"/>
  <c r="E1204" i="7" s="1"/>
  <c r="B1204" i="7"/>
  <c r="C1204" i="7" s="1" a="1"/>
  <c r="C1204" i="7" s="1"/>
  <c r="N1203" i="7"/>
  <c r="O1203" i="7" s="1" a="1"/>
  <c r="O1203" i="7" s="1"/>
  <c r="L1203" i="7"/>
  <c r="M1203" i="7" s="1" a="1"/>
  <c r="M1203" i="7" s="1"/>
  <c r="J1203" i="7"/>
  <c r="K1203" i="7" s="1" a="1"/>
  <c r="K1203" i="7" s="1"/>
  <c r="H1203" i="7"/>
  <c r="I1203" i="7" s="1" a="1"/>
  <c r="I1203" i="7" s="1"/>
  <c r="F1203" i="7"/>
  <c r="G1203" i="7" s="1" a="1"/>
  <c r="G1203" i="7" s="1"/>
  <c r="D1203" i="7"/>
  <c r="E1203" i="7" s="1" a="1"/>
  <c r="E1203" i="7" s="1"/>
  <c r="B1203" i="7"/>
  <c r="C1203" i="7" s="1" a="1"/>
  <c r="C1203" i="7" s="1"/>
  <c r="N1202" i="7"/>
  <c r="O1202" i="7" s="1" a="1"/>
  <c r="O1202" i="7" s="1"/>
  <c r="L1202" i="7"/>
  <c r="M1202" i="7" s="1" a="1"/>
  <c r="M1202" i="7" s="1"/>
  <c r="J1202" i="7"/>
  <c r="K1202" i="7" s="1" a="1"/>
  <c r="K1202" i="7" s="1"/>
  <c r="H1202" i="7"/>
  <c r="I1202" i="7" s="1" a="1"/>
  <c r="I1202" i="7" s="1"/>
  <c r="F1202" i="7"/>
  <c r="G1202" i="7" s="1" a="1"/>
  <c r="G1202" i="7" s="1"/>
  <c r="D1202" i="7"/>
  <c r="E1202" i="7" s="1" a="1"/>
  <c r="E1202" i="7" s="1"/>
  <c r="B1202" i="7"/>
  <c r="C1202" i="7" s="1" a="1"/>
  <c r="C1202" i="7" s="1"/>
  <c r="N1201" i="7"/>
  <c r="O1201" i="7" s="1" a="1"/>
  <c r="O1201" i="7" s="1"/>
  <c r="L1201" i="7"/>
  <c r="M1201" i="7" s="1" a="1"/>
  <c r="M1201" i="7" s="1"/>
  <c r="J1201" i="7"/>
  <c r="K1201" i="7" s="1" a="1"/>
  <c r="K1201" i="7" s="1"/>
  <c r="H1201" i="7"/>
  <c r="I1201" i="7" s="1" a="1"/>
  <c r="I1201" i="7" s="1"/>
  <c r="F1201" i="7"/>
  <c r="G1201" i="7" s="1" a="1"/>
  <c r="G1201" i="7" s="1"/>
  <c r="D1201" i="7"/>
  <c r="E1201" i="7" s="1" a="1"/>
  <c r="E1201" i="7" s="1"/>
  <c r="B1201" i="7"/>
  <c r="C1201" i="7" s="1" a="1"/>
  <c r="C1201" i="7" s="1"/>
  <c r="N1200" i="7"/>
  <c r="O1200" i="7" s="1" a="1"/>
  <c r="O1200" i="7" s="1"/>
  <c r="L1200" i="7"/>
  <c r="M1200" i="7" s="1" a="1"/>
  <c r="M1200" i="7" s="1"/>
  <c r="J1200" i="7"/>
  <c r="K1200" i="7" s="1" a="1"/>
  <c r="K1200" i="7" s="1"/>
  <c r="H1200" i="7"/>
  <c r="I1200" i="7" s="1" a="1"/>
  <c r="I1200" i="7" s="1"/>
  <c r="F1200" i="7"/>
  <c r="G1200" i="7" s="1" a="1"/>
  <c r="G1200" i="7" s="1"/>
  <c r="D1200" i="7"/>
  <c r="E1200" i="7" s="1" a="1"/>
  <c r="E1200" i="7" s="1"/>
  <c r="B1200" i="7"/>
  <c r="C1200" i="7" s="1" a="1"/>
  <c r="C1200" i="7" s="1"/>
  <c r="N1199" i="7"/>
  <c r="O1199" i="7" s="1" a="1"/>
  <c r="O1199" i="7" s="1"/>
  <c r="L1199" i="7"/>
  <c r="M1199" i="7" s="1" a="1"/>
  <c r="M1199" i="7" s="1"/>
  <c r="J1199" i="7"/>
  <c r="K1199" i="7" s="1" a="1"/>
  <c r="K1199" i="7" s="1"/>
  <c r="H1199" i="7"/>
  <c r="I1199" i="7" s="1" a="1"/>
  <c r="I1199" i="7" s="1"/>
  <c r="F1199" i="7"/>
  <c r="G1199" i="7" s="1" a="1"/>
  <c r="G1199" i="7" s="1"/>
  <c r="D1199" i="7"/>
  <c r="E1199" i="7" s="1" a="1"/>
  <c r="E1199" i="7" s="1"/>
  <c r="B1199" i="7"/>
  <c r="C1199" i="7" s="1" a="1"/>
  <c r="C1199" i="7" s="1"/>
  <c r="N1198" i="7"/>
  <c r="O1198" i="7" s="1" a="1"/>
  <c r="O1198" i="7" s="1"/>
  <c r="L1198" i="7"/>
  <c r="M1198" i="7" s="1" a="1"/>
  <c r="M1198" i="7" s="1"/>
  <c r="J1198" i="7"/>
  <c r="K1198" i="7" s="1" a="1"/>
  <c r="K1198" i="7" s="1"/>
  <c r="H1198" i="7"/>
  <c r="I1198" i="7" s="1" a="1"/>
  <c r="I1198" i="7" s="1"/>
  <c r="F1198" i="7"/>
  <c r="G1198" i="7" s="1" a="1"/>
  <c r="G1198" i="7" s="1"/>
  <c r="D1198" i="7"/>
  <c r="E1198" i="7" s="1" a="1"/>
  <c r="E1198" i="7" s="1"/>
  <c r="B1198" i="7"/>
  <c r="C1198" i="7" s="1" a="1"/>
  <c r="C1198" i="7" s="1"/>
  <c r="N1197" i="7"/>
  <c r="O1197" i="7" s="1" a="1"/>
  <c r="O1197" i="7" s="1"/>
  <c r="L1197" i="7"/>
  <c r="M1197" i="7" s="1" a="1"/>
  <c r="M1197" i="7" s="1"/>
  <c r="J1197" i="7"/>
  <c r="K1197" i="7" s="1" a="1"/>
  <c r="K1197" i="7" s="1"/>
  <c r="H1197" i="7"/>
  <c r="I1197" i="7" s="1" a="1"/>
  <c r="I1197" i="7" s="1"/>
  <c r="F1197" i="7"/>
  <c r="G1197" i="7" s="1" a="1"/>
  <c r="G1197" i="7" s="1"/>
  <c r="D1197" i="7"/>
  <c r="E1197" i="7" s="1" a="1"/>
  <c r="E1197" i="7" s="1"/>
  <c r="B1197" i="7"/>
  <c r="C1197" i="7" s="1" a="1"/>
  <c r="C1197" i="7" s="1"/>
  <c r="N1196" i="7"/>
  <c r="O1196" i="7" s="1" a="1"/>
  <c r="O1196" i="7" s="1"/>
  <c r="L1196" i="7"/>
  <c r="M1196" i="7" s="1" a="1"/>
  <c r="M1196" i="7" s="1"/>
  <c r="J1196" i="7"/>
  <c r="K1196" i="7" s="1" a="1"/>
  <c r="K1196" i="7" s="1"/>
  <c r="H1196" i="7"/>
  <c r="I1196" i="7" s="1" a="1"/>
  <c r="I1196" i="7" s="1"/>
  <c r="F1196" i="7"/>
  <c r="G1196" i="7" s="1" a="1"/>
  <c r="G1196" i="7" s="1"/>
  <c r="D1196" i="7"/>
  <c r="E1196" i="7" s="1" a="1"/>
  <c r="E1196" i="7" s="1"/>
  <c r="B1196" i="7"/>
  <c r="C1196" i="7" s="1" a="1"/>
  <c r="C1196" i="7" s="1"/>
  <c r="N1195" i="7"/>
  <c r="O1195" i="7" s="1" a="1"/>
  <c r="O1195" i="7" s="1"/>
  <c r="L1195" i="7"/>
  <c r="M1195" i="7" s="1" a="1"/>
  <c r="M1195" i="7" s="1"/>
  <c r="J1195" i="7"/>
  <c r="K1195" i="7" s="1" a="1"/>
  <c r="K1195" i="7" s="1"/>
  <c r="H1195" i="7"/>
  <c r="I1195" i="7" s="1" a="1"/>
  <c r="I1195" i="7" s="1"/>
  <c r="F1195" i="7"/>
  <c r="G1195" i="7" s="1" a="1"/>
  <c r="G1195" i="7" s="1"/>
  <c r="D1195" i="7"/>
  <c r="E1195" i="7" s="1" a="1"/>
  <c r="E1195" i="7" s="1"/>
  <c r="B1195" i="7"/>
  <c r="C1195" i="7" s="1" a="1"/>
  <c r="C1195" i="7" s="1"/>
  <c r="N1194" i="7"/>
  <c r="O1194" i="7" s="1" a="1"/>
  <c r="O1194" i="7" s="1"/>
  <c r="L1194" i="7"/>
  <c r="M1194" i="7" s="1" a="1"/>
  <c r="M1194" i="7" s="1"/>
  <c r="J1194" i="7"/>
  <c r="K1194" i="7" s="1" a="1"/>
  <c r="K1194" i="7" s="1"/>
  <c r="H1194" i="7"/>
  <c r="I1194" i="7" s="1" a="1"/>
  <c r="I1194" i="7" s="1"/>
  <c r="F1194" i="7"/>
  <c r="G1194" i="7" s="1" a="1"/>
  <c r="G1194" i="7" s="1"/>
  <c r="D1194" i="7"/>
  <c r="E1194" i="7" s="1" a="1"/>
  <c r="E1194" i="7" s="1"/>
  <c r="B1194" i="7"/>
  <c r="C1194" i="7" s="1" a="1"/>
  <c r="C1194" i="7" s="1"/>
  <c r="N1193" i="7"/>
  <c r="O1193" i="7" s="1" a="1"/>
  <c r="O1193" i="7" s="1"/>
  <c r="L1193" i="7"/>
  <c r="M1193" i="7" s="1" a="1"/>
  <c r="M1193" i="7" s="1"/>
  <c r="J1193" i="7"/>
  <c r="K1193" i="7" s="1" a="1"/>
  <c r="K1193" i="7" s="1"/>
  <c r="H1193" i="7"/>
  <c r="I1193" i="7" s="1" a="1"/>
  <c r="I1193" i="7" s="1"/>
  <c r="F1193" i="7"/>
  <c r="G1193" i="7" s="1" a="1"/>
  <c r="G1193" i="7" s="1"/>
  <c r="D1193" i="7"/>
  <c r="E1193" i="7" s="1" a="1"/>
  <c r="E1193" i="7" s="1"/>
  <c r="B1193" i="7"/>
  <c r="C1193" i="7" s="1" a="1"/>
  <c r="C1193" i="7" s="1"/>
  <c r="N1192" i="7"/>
  <c r="O1192" i="7" s="1" a="1"/>
  <c r="O1192" i="7" s="1"/>
  <c r="L1192" i="7"/>
  <c r="M1192" i="7" s="1" a="1"/>
  <c r="M1192" i="7" s="1"/>
  <c r="J1192" i="7"/>
  <c r="K1192" i="7" s="1" a="1"/>
  <c r="K1192" i="7" s="1"/>
  <c r="H1192" i="7"/>
  <c r="I1192" i="7" s="1" a="1"/>
  <c r="I1192" i="7" s="1"/>
  <c r="F1192" i="7"/>
  <c r="G1192" i="7" s="1" a="1"/>
  <c r="G1192" i="7" s="1"/>
  <c r="D1192" i="7"/>
  <c r="E1192" i="7" s="1" a="1"/>
  <c r="E1192" i="7" s="1"/>
  <c r="B1192" i="7"/>
  <c r="C1192" i="7" s="1" a="1"/>
  <c r="C1192" i="7" s="1"/>
  <c r="N1191" i="7"/>
  <c r="O1191" i="7" s="1" a="1"/>
  <c r="O1191" i="7" s="1"/>
  <c r="L1191" i="7"/>
  <c r="M1191" i="7" s="1" a="1"/>
  <c r="M1191" i="7" s="1"/>
  <c r="J1191" i="7"/>
  <c r="K1191" i="7" s="1" a="1"/>
  <c r="K1191" i="7" s="1"/>
  <c r="H1191" i="7"/>
  <c r="I1191" i="7" s="1" a="1"/>
  <c r="I1191" i="7" s="1"/>
  <c r="F1191" i="7"/>
  <c r="G1191" i="7" s="1" a="1"/>
  <c r="G1191" i="7" s="1"/>
  <c r="D1191" i="7"/>
  <c r="E1191" i="7" s="1" a="1"/>
  <c r="E1191" i="7" s="1"/>
  <c r="B1191" i="7"/>
  <c r="C1191" i="7" s="1" a="1"/>
  <c r="C1191" i="7" s="1"/>
  <c r="N1190" i="7"/>
  <c r="O1190" i="7" s="1" a="1"/>
  <c r="O1190" i="7" s="1"/>
  <c r="L1190" i="7"/>
  <c r="M1190" i="7" s="1" a="1"/>
  <c r="M1190" i="7" s="1"/>
  <c r="J1190" i="7"/>
  <c r="K1190" i="7" s="1" a="1"/>
  <c r="K1190" i="7" s="1"/>
  <c r="H1190" i="7"/>
  <c r="I1190" i="7" s="1" a="1"/>
  <c r="I1190" i="7" s="1"/>
  <c r="F1190" i="7"/>
  <c r="G1190" i="7" s="1" a="1"/>
  <c r="G1190" i="7" s="1"/>
  <c r="D1190" i="7"/>
  <c r="E1190" i="7" s="1" a="1"/>
  <c r="E1190" i="7" s="1"/>
  <c r="B1190" i="7"/>
  <c r="C1190" i="7" s="1" a="1"/>
  <c r="C1190" i="7" s="1"/>
  <c r="N1189" i="7"/>
  <c r="O1189" i="7" s="1" a="1"/>
  <c r="O1189" i="7" s="1"/>
  <c r="L1189" i="7"/>
  <c r="M1189" i="7" s="1" a="1"/>
  <c r="M1189" i="7" s="1"/>
  <c r="J1189" i="7"/>
  <c r="K1189" i="7" s="1" a="1"/>
  <c r="K1189" i="7" s="1"/>
  <c r="H1189" i="7"/>
  <c r="I1189" i="7" s="1" a="1"/>
  <c r="I1189" i="7" s="1"/>
  <c r="F1189" i="7"/>
  <c r="G1189" i="7" s="1" a="1"/>
  <c r="G1189" i="7" s="1"/>
  <c r="D1189" i="7"/>
  <c r="E1189" i="7" s="1" a="1"/>
  <c r="E1189" i="7" s="1"/>
  <c r="B1189" i="7"/>
  <c r="C1189" i="7" s="1" a="1"/>
  <c r="C1189" i="7" s="1"/>
  <c r="N1188" i="7"/>
  <c r="O1188" i="7" s="1" a="1"/>
  <c r="O1188" i="7" s="1"/>
  <c r="L1188" i="7"/>
  <c r="M1188" i="7" s="1" a="1"/>
  <c r="M1188" i="7" s="1"/>
  <c r="J1188" i="7"/>
  <c r="K1188" i="7" s="1" a="1"/>
  <c r="K1188" i="7" s="1"/>
  <c r="H1188" i="7"/>
  <c r="I1188" i="7" s="1" a="1"/>
  <c r="I1188" i="7" s="1"/>
  <c r="F1188" i="7"/>
  <c r="G1188" i="7" s="1" a="1"/>
  <c r="G1188" i="7" s="1"/>
  <c r="D1188" i="7"/>
  <c r="E1188" i="7" s="1" a="1"/>
  <c r="E1188" i="7" s="1"/>
  <c r="B1188" i="7"/>
  <c r="C1188" i="7" s="1" a="1"/>
  <c r="C1188" i="7" s="1"/>
  <c r="N1187" i="7"/>
  <c r="O1187" i="7" s="1" a="1"/>
  <c r="O1187" i="7" s="1"/>
  <c r="L1187" i="7"/>
  <c r="M1187" i="7" s="1" a="1"/>
  <c r="M1187" i="7" s="1"/>
  <c r="J1187" i="7"/>
  <c r="K1187" i="7" s="1" a="1"/>
  <c r="K1187" i="7" s="1"/>
  <c r="H1187" i="7"/>
  <c r="I1187" i="7" s="1" a="1"/>
  <c r="I1187" i="7" s="1"/>
  <c r="F1187" i="7"/>
  <c r="G1187" i="7" s="1" a="1"/>
  <c r="G1187" i="7" s="1"/>
  <c r="D1187" i="7"/>
  <c r="E1187" i="7" s="1" a="1"/>
  <c r="E1187" i="7" s="1"/>
  <c r="B1187" i="7"/>
  <c r="C1187" i="7" s="1" a="1"/>
  <c r="C1187" i="7" s="1"/>
  <c r="N1186" i="7"/>
  <c r="O1186" i="7" s="1" a="1"/>
  <c r="O1186" i="7" s="1"/>
  <c r="L1186" i="7"/>
  <c r="M1186" i="7" s="1" a="1"/>
  <c r="M1186" i="7" s="1"/>
  <c r="J1186" i="7"/>
  <c r="K1186" i="7" s="1" a="1"/>
  <c r="K1186" i="7" s="1"/>
  <c r="H1186" i="7"/>
  <c r="I1186" i="7" s="1" a="1"/>
  <c r="I1186" i="7" s="1"/>
  <c r="F1186" i="7"/>
  <c r="G1186" i="7" s="1" a="1"/>
  <c r="G1186" i="7" s="1"/>
  <c r="D1186" i="7"/>
  <c r="E1186" i="7" s="1" a="1"/>
  <c r="E1186" i="7" s="1"/>
  <c r="B1186" i="7"/>
  <c r="C1186" i="7" s="1" a="1"/>
  <c r="C1186" i="7" s="1"/>
  <c r="N1185" i="7"/>
  <c r="O1185" i="7" s="1" a="1"/>
  <c r="O1185" i="7" s="1"/>
  <c r="L1185" i="7"/>
  <c r="M1185" i="7" s="1" a="1"/>
  <c r="M1185" i="7" s="1"/>
  <c r="J1185" i="7"/>
  <c r="K1185" i="7" s="1" a="1"/>
  <c r="K1185" i="7" s="1"/>
  <c r="H1185" i="7"/>
  <c r="I1185" i="7" s="1" a="1"/>
  <c r="I1185" i="7" s="1"/>
  <c r="F1185" i="7"/>
  <c r="G1185" i="7" s="1" a="1"/>
  <c r="G1185" i="7" s="1"/>
  <c r="D1185" i="7"/>
  <c r="E1185" i="7" s="1" a="1"/>
  <c r="E1185" i="7" s="1"/>
  <c r="B1185" i="7"/>
  <c r="C1185" i="7" s="1" a="1"/>
  <c r="C1185" i="7" s="1"/>
  <c r="N1184" i="7"/>
  <c r="O1184" i="7" s="1" a="1"/>
  <c r="O1184" i="7" s="1"/>
  <c r="L1184" i="7"/>
  <c r="M1184" i="7" s="1" a="1"/>
  <c r="M1184" i="7" s="1"/>
  <c r="J1184" i="7"/>
  <c r="K1184" i="7" s="1" a="1"/>
  <c r="K1184" i="7" s="1"/>
  <c r="H1184" i="7"/>
  <c r="I1184" i="7" s="1" a="1"/>
  <c r="I1184" i="7" s="1"/>
  <c r="F1184" i="7"/>
  <c r="G1184" i="7" s="1" a="1"/>
  <c r="G1184" i="7" s="1"/>
  <c r="D1184" i="7"/>
  <c r="E1184" i="7" s="1" a="1"/>
  <c r="E1184" i="7" s="1"/>
  <c r="B1184" i="7"/>
  <c r="C1184" i="7" s="1" a="1"/>
  <c r="C1184" i="7" s="1"/>
  <c r="N1183" i="7"/>
  <c r="O1183" i="7" s="1" a="1"/>
  <c r="O1183" i="7" s="1"/>
  <c r="L1183" i="7"/>
  <c r="M1183" i="7" s="1" a="1"/>
  <c r="M1183" i="7" s="1"/>
  <c r="J1183" i="7"/>
  <c r="K1183" i="7" s="1" a="1"/>
  <c r="K1183" i="7" s="1"/>
  <c r="H1183" i="7"/>
  <c r="I1183" i="7" s="1" a="1"/>
  <c r="I1183" i="7" s="1"/>
  <c r="F1183" i="7"/>
  <c r="G1183" i="7" s="1" a="1"/>
  <c r="G1183" i="7" s="1"/>
  <c r="D1183" i="7"/>
  <c r="E1183" i="7" s="1" a="1"/>
  <c r="E1183" i="7" s="1"/>
  <c r="B1183" i="7"/>
  <c r="C1183" i="7" s="1" a="1"/>
  <c r="C1183" i="7" s="1"/>
  <c r="N1182" i="7"/>
  <c r="O1182" i="7" s="1" a="1"/>
  <c r="O1182" i="7" s="1"/>
  <c r="L1182" i="7"/>
  <c r="M1182" i="7" s="1" a="1"/>
  <c r="M1182" i="7" s="1"/>
  <c r="J1182" i="7"/>
  <c r="K1182" i="7" s="1" a="1"/>
  <c r="K1182" i="7" s="1"/>
  <c r="H1182" i="7"/>
  <c r="I1182" i="7" s="1" a="1"/>
  <c r="I1182" i="7" s="1"/>
  <c r="F1182" i="7"/>
  <c r="G1182" i="7" s="1" a="1"/>
  <c r="G1182" i="7" s="1"/>
  <c r="D1182" i="7"/>
  <c r="E1182" i="7" s="1" a="1"/>
  <c r="E1182" i="7" s="1"/>
  <c r="B1182" i="7"/>
  <c r="C1182" i="7" s="1" a="1"/>
  <c r="C1182" i="7" s="1"/>
  <c r="N1181" i="7"/>
  <c r="O1181" i="7" s="1" a="1"/>
  <c r="O1181" i="7" s="1"/>
  <c r="L1181" i="7"/>
  <c r="M1181" i="7" s="1" a="1"/>
  <c r="M1181" i="7" s="1"/>
  <c r="J1181" i="7"/>
  <c r="K1181" i="7" s="1" a="1"/>
  <c r="K1181" i="7" s="1"/>
  <c r="H1181" i="7"/>
  <c r="I1181" i="7" s="1" a="1"/>
  <c r="I1181" i="7" s="1"/>
  <c r="F1181" i="7"/>
  <c r="G1181" i="7" s="1" a="1"/>
  <c r="G1181" i="7" s="1"/>
  <c r="D1181" i="7"/>
  <c r="E1181" i="7" s="1" a="1"/>
  <c r="E1181" i="7" s="1"/>
  <c r="B1181" i="7"/>
  <c r="C1181" i="7" s="1" a="1"/>
  <c r="C1181" i="7" s="1"/>
  <c r="N1180" i="7"/>
  <c r="O1180" i="7" s="1" a="1"/>
  <c r="O1180" i="7" s="1"/>
  <c r="L1180" i="7"/>
  <c r="M1180" i="7" s="1" a="1"/>
  <c r="M1180" i="7" s="1"/>
  <c r="J1180" i="7"/>
  <c r="K1180" i="7" s="1" a="1"/>
  <c r="K1180" i="7" s="1"/>
  <c r="H1180" i="7"/>
  <c r="I1180" i="7" s="1" a="1"/>
  <c r="I1180" i="7" s="1"/>
  <c r="F1180" i="7"/>
  <c r="G1180" i="7" s="1" a="1"/>
  <c r="G1180" i="7" s="1"/>
  <c r="D1180" i="7"/>
  <c r="E1180" i="7" s="1" a="1"/>
  <c r="E1180" i="7" s="1"/>
  <c r="B1180" i="7"/>
  <c r="C1180" i="7" s="1" a="1"/>
  <c r="C1180" i="7" s="1"/>
  <c r="N1179" i="7"/>
  <c r="O1179" i="7" s="1" a="1"/>
  <c r="O1179" i="7" s="1"/>
  <c r="L1179" i="7"/>
  <c r="M1179" i="7" s="1" a="1"/>
  <c r="M1179" i="7" s="1"/>
  <c r="J1179" i="7"/>
  <c r="K1179" i="7" s="1" a="1"/>
  <c r="K1179" i="7" s="1"/>
  <c r="H1179" i="7"/>
  <c r="I1179" i="7" s="1" a="1"/>
  <c r="I1179" i="7" s="1"/>
  <c r="F1179" i="7"/>
  <c r="G1179" i="7" s="1" a="1"/>
  <c r="G1179" i="7" s="1"/>
  <c r="D1179" i="7"/>
  <c r="E1179" i="7" s="1" a="1"/>
  <c r="E1179" i="7" s="1"/>
  <c r="B1179" i="7"/>
  <c r="C1179" i="7" s="1" a="1"/>
  <c r="C1179" i="7" s="1"/>
  <c r="N1178" i="7"/>
  <c r="O1178" i="7" s="1" a="1"/>
  <c r="O1178" i="7" s="1"/>
  <c r="L1178" i="7"/>
  <c r="M1178" i="7" s="1" a="1"/>
  <c r="M1178" i="7" s="1"/>
  <c r="J1178" i="7"/>
  <c r="K1178" i="7" s="1" a="1"/>
  <c r="K1178" i="7" s="1"/>
  <c r="H1178" i="7"/>
  <c r="I1178" i="7" s="1" a="1"/>
  <c r="I1178" i="7" s="1"/>
  <c r="F1178" i="7"/>
  <c r="G1178" i="7" s="1" a="1"/>
  <c r="G1178" i="7" s="1"/>
  <c r="D1178" i="7"/>
  <c r="E1178" i="7" s="1" a="1"/>
  <c r="E1178" i="7" s="1"/>
  <c r="B1178" i="7"/>
  <c r="C1178" i="7" s="1" a="1"/>
  <c r="C1178" i="7" s="1"/>
  <c r="N1177" i="7"/>
  <c r="O1177" i="7" s="1" a="1"/>
  <c r="O1177" i="7" s="1"/>
  <c r="L1177" i="7"/>
  <c r="M1177" i="7" s="1" a="1"/>
  <c r="M1177" i="7" s="1"/>
  <c r="J1177" i="7"/>
  <c r="K1177" i="7" s="1" a="1"/>
  <c r="K1177" i="7" s="1"/>
  <c r="H1177" i="7"/>
  <c r="I1177" i="7" s="1" a="1"/>
  <c r="I1177" i="7" s="1"/>
  <c r="F1177" i="7"/>
  <c r="G1177" i="7" s="1" a="1"/>
  <c r="G1177" i="7" s="1"/>
  <c r="D1177" i="7"/>
  <c r="E1177" i="7" s="1" a="1"/>
  <c r="E1177" i="7" s="1"/>
  <c r="B1177" i="7"/>
  <c r="C1177" i="7" s="1" a="1"/>
  <c r="C1177" i="7" s="1"/>
  <c r="N1176" i="7"/>
  <c r="O1176" i="7" s="1" a="1"/>
  <c r="O1176" i="7" s="1"/>
  <c r="L1176" i="7"/>
  <c r="M1176" i="7" s="1" a="1"/>
  <c r="M1176" i="7" s="1"/>
  <c r="J1176" i="7"/>
  <c r="K1176" i="7" s="1" a="1"/>
  <c r="K1176" i="7" s="1"/>
  <c r="H1176" i="7"/>
  <c r="I1176" i="7" s="1" a="1"/>
  <c r="I1176" i="7" s="1"/>
  <c r="F1176" i="7"/>
  <c r="G1176" i="7" s="1" a="1"/>
  <c r="G1176" i="7" s="1"/>
  <c r="D1176" i="7"/>
  <c r="E1176" i="7" s="1" a="1"/>
  <c r="E1176" i="7" s="1"/>
  <c r="B1176" i="7"/>
  <c r="C1176" i="7" s="1" a="1"/>
  <c r="C1176" i="7" s="1"/>
  <c r="N1175" i="7"/>
  <c r="O1175" i="7" s="1" a="1"/>
  <c r="O1175" i="7" s="1"/>
  <c r="L1175" i="7"/>
  <c r="M1175" i="7" s="1" a="1"/>
  <c r="M1175" i="7" s="1"/>
  <c r="J1175" i="7"/>
  <c r="K1175" i="7" s="1" a="1"/>
  <c r="K1175" i="7" s="1"/>
  <c r="H1175" i="7"/>
  <c r="I1175" i="7" s="1" a="1"/>
  <c r="I1175" i="7" s="1"/>
  <c r="F1175" i="7"/>
  <c r="G1175" i="7" s="1" a="1"/>
  <c r="G1175" i="7" s="1"/>
  <c r="D1175" i="7"/>
  <c r="E1175" i="7" s="1" a="1"/>
  <c r="E1175" i="7" s="1"/>
  <c r="B1175" i="7"/>
  <c r="C1175" i="7" s="1" a="1"/>
  <c r="C1175" i="7" s="1"/>
  <c r="N1174" i="7"/>
  <c r="O1174" i="7" s="1" a="1"/>
  <c r="O1174" i="7" s="1"/>
  <c r="L1174" i="7"/>
  <c r="M1174" i="7" s="1" a="1"/>
  <c r="M1174" i="7" s="1"/>
  <c r="J1174" i="7"/>
  <c r="K1174" i="7" s="1" a="1"/>
  <c r="K1174" i="7" s="1"/>
  <c r="H1174" i="7"/>
  <c r="I1174" i="7" s="1" a="1"/>
  <c r="I1174" i="7" s="1"/>
  <c r="F1174" i="7"/>
  <c r="G1174" i="7" s="1" a="1"/>
  <c r="G1174" i="7" s="1"/>
  <c r="D1174" i="7"/>
  <c r="E1174" i="7" s="1" a="1"/>
  <c r="E1174" i="7" s="1"/>
  <c r="B1174" i="7"/>
  <c r="C1174" i="7" s="1" a="1"/>
  <c r="C1174" i="7" s="1"/>
  <c r="N1173" i="7"/>
  <c r="O1173" i="7" s="1" a="1"/>
  <c r="O1173" i="7" s="1"/>
  <c r="L1173" i="7"/>
  <c r="M1173" i="7" s="1" a="1"/>
  <c r="M1173" i="7" s="1"/>
  <c r="J1173" i="7"/>
  <c r="K1173" i="7" s="1" a="1"/>
  <c r="K1173" i="7" s="1"/>
  <c r="H1173" i="7"/>
  <c r="I1173" i="7" s="1" a="1"/>
  <c r="I1173" i="7" s="1"/>
  <c r="F1173" i="7"/>
  <c r="G1173" i="7" s="1" a="1"/>
  <c r="G1173" i="7" s="1"/>
  <c r="D1173" i="7"/>
  <c r="E1173" i="7" s="1" a="1"/>
  <c r="E1173" i="7" s="1"/>
  <c r="B1173" i="7"/>
  <c r="C1173" i="7" s="1" a="1"/>
  <c r="C1173" i="7" s="1"/>
  <c r="N1172" i="7"/>
  <c r="O1172" i="7" s="1" a="1"/>
  <c r="O1172" i="7" s="1"/>
  <c r="L1172" i="7"/>
  <c r="M1172" i="7" s="1" a="1"/>
  <c r="M1172" i="7" s="1"/>
  <c r="J1172" i="7"/>
  <c r="K1172" i="7" s="1" a="1"/>
  <c r="K1172" i="7" s="1"/>
  <c r="H1172" i="7"/>
  <c r="I1172" i="7" s="1" a="1"/>
  <c r="I1172" i="7" s="1"/>
  <c r="F1172" i="7"/>
  <c r="G1172" i="7" s="1" a="1"/>
  <c r="G1172" i="7" s="1"/>
  <c r="D1172" i="7"/>
  <c r="E1172" i="7" s="1" a="1"/>
  <c r="E1172" i="7" s="1"/>
  <c r="B1172" i="7"/>
  <c r="C1172" i="7" s="1" a="1"/>
  <c r="C1172" i="7" s="1"/>
  <c r="N1171" i="7"/>
  <c r="O1171" i="7" s="1" a="1"/>
  <c r="O1171" i="7" s="1"/>
  <c r="L1171" i="7"/>
  <c r="M1171" i="7" s="1" a="1"/>
  <c r="M1171" i="7" s="1"/>
  <c r="J1171" i="7"/>
  <c r="K1171" i="7" s="1" a="1"/>
  <c r="K1171" i="7" s="1"/>
  <c r="H1171" i="7"/>
  <c r="I1171" i="7" s="1" a="1"/>
  <c r="I1171" i="7" s="1"/>
  <c r="F1171" i="7"/>
  <c r="G1171" i="7" s="1" a="1"/>
  <c r="G1171" i="7" s="1"/>
  <c r="D1171" i="7"/>
  <c r="E1171" i="7" s="1" a="1"/>
  <c r="E1171" i="7" s="1"/>
  <c r="B1171" i="7"/>
  <c r="C1171" i="7" s="1" a="1"/>
  <c r="C1171" i="7" s="1"/>
  <c r="N1170" i="7"/>
  <c r="O1170" i="7" s="1" a="1"/>
  <c r="O1170" i="7" s="1"/>
  <c r="L1170" i="7"/>
  <c r="M1170" i="7" s="1" a="1"/>
  <c r="M1170" i="7" s="1"/>
  <c r="J1170" i="7"/>
  <c r="K1170" i="7" s="1" a="1"/>
  <c r="K1170" i="7" s="1"/>
  <c r="H1170" i="7"/>
  <c r="I1170" i="7" s="1" a="1"/>
  <c r="I1170" i="7" s="1"/>
  <c r="F1170" i="7"/>
  <c r="G1170" i="7" s="1" a="1"/>
  <c r="G1170" i="7" s="1"/>
  <c r="D1170" i="7"/>
  <c r="E1170" i="7" s="1" a="1"/>
  <c r="E1170" i="7" s="1"/>
  <c r="B1170" i="7"/>
  <c r="C1170" i="7" s="1" a="1"/>
  <c r="C1170" i="7" s="1"/>
  <c r="N1169" i="7"/>
  <c r="O1169" i="7" s="1" a="1"/>
  <c r="O1169" i="7" s="1"/>
  <c r="L1169" i="7"/>
  <c r="M1169" i="7" s="1" a="1"/>
  <c r="M1169" i="7" s="1"/>
  <c r="J1169" i="7"/>
  <c r="K1169" i="7" s="1" a="1"/>
  <c r="K1169" i="7" s="1"/>
  <c r="H1169" i="7"/>
  <c r="I1169" i="7" s="1" a="1"/>
  <c r="I1169" i="7" s="1"/>
  <c r="F1169" i="7"/>
  <c r="G1169" i="7" s="1" a="1"/>
  <c r="G1169" i="7" s="1"/>
  <c r="D1169" i="7"/>
  <c r="E1169" i="7" s="1" a="1"/>
  <c r="E1169" i="7" s="1"/>
  <c r="B1169" i="7"/>
  <c r="C1169" i="7" s="1" a="1"/>
  <c r="C1169" i="7" s="1"/>
  <c r="N1168" i="7"/>
  <c r="O1168" i="7" s="1" a="1"/>
  <c r="O1168" i="7" s="1"/>
  <c r="L1168" i="7"/>
  <c r="M1168" i="7" s="1" a="1"/>
  <c r="M1168" i="7" s="1"/>
  <c r="J1168" i="7"/>
  <c r="K1168" i="7" s="1" a="1"/>
  <c r="K1168" i="7" s="1"/>
  <c r="H1168" i="7"/>
  <c r="I1168" i="7" s="1" a="1"/>
  <c r="I1168" i="7" s="1"/>
  <c r="F1168" i="7"/>
  <c r="G1168" i="7" s="1" a="1"/>
  <c r="G1168" i="7" s="1"/>
  <c r="D1168" i="7"/>
  <c r="E1168" i="7" s="1" a="1"/>
  <c r="E1168" i="7" s="1"/>
  <c r="B1168" i="7"/>
  <c r="C1168" i="7" s="1" a="1"/>
  <c r="C1168" i="7" s="1"/>
  <c r="N1167" i="7"/>
  <c r="O1167" i="7" s="1" a="1"/>
  <c r="O1167" i="7" s="1"/>
  <c r="L1167" i="7"/>
  <c r="M1167" i="7" s="1" a="1"/>
  <c r="M1167" i="7" s="1"/>
  <c r="J1167" i="7"/>
  <c r="K1167" i="7" s="1" a="1"/>
  <c r="K1167" i="7" s="1"/>
  <c r="H1167" i="7"/>
  <c r="I1167" i="7" s="1" a="1"/>
  <c r="I1167" i="7" s="1"/>
  <c r="F1167" i="7"/>
  <c r="G1167" i="7" s="1" a="1"/>
  <c r="G1167" i="7" s="1"/>
  <c r="D1167" i="7"/>
  <c r="E1167" i="7" s="1" a="1"/>
  <c r="E1167" i="7" s="1"/>
  <c r="B1167" i="7"/>
  <c r="C1167" i="7" s="1" a="1"/>
  <c r="C1167" i="7" s="1"/>
  <c r="N1166" i="7"/>
  <c r="O1166" i="7" s="1" a="1"/>
  <c r="O1166" i="7" s="1"/>
  <c r="L1166" i="7"/>
  <c r="M1166" i="7" s="1" a="1"/>
  <c r="M1166" i="7" s="1"/>
  <c r="J1166" i="7"/>
  <c r="K1166" i="7" s="1" a="1"/>
  <c r="K1166" i="7" s="1"/>
  <c r="H1166" i="7"/>
  <c r="I1166" i="7" s="1" a="1"/>
  <c r="I1166" i="7" s="1"/>
  <c r="F1166" i="7"/>
  <c r="G1166" i="7" s="1" a="1"/>
  <c r="G1166" i="7" s="1"/>
  <c r="D1166" i="7"/>
  <c r="E1166" i="7" s="1" a="1"/>
  <c r="E1166" i="7" s="1"/>
  <c r="B1166" i="7"/>
  <c r="C1166" i="7" s="1" a="1"/>
  <c r="C1166" i="7" s="1"/>
  <c r="N1165" i="7"/>
  <c r="O1165" i="7" s="1" a="1"/>
  <c r="O1165" i="7" s="1"/>
  <c r="L1165" i="7"/>
  <c r="M1165" i="7" s="1" a="1"/>
  <c r="M1165" i="7" s="1"/>
  <c r="J1165" i="7"/>
  <c r="K1165" i="7" s="1" a="1"/>
  <c r="K1165" i="7" s="1"/>
  <c r="H1165" i="7"/>
  <c r="I1165" i="7" s="1" a="1"/>
  <c r="I1165" i="7" s="1"/>
  <c r="F1165" i="7"/>
  <c r="G1165" i="7" s="1" a="1"/>
  <c r="G1165" i="7" s="1"/>
  <c r="D1165" i="7"/>
  <c r="E1165" i="7" s="1" a="1"/>
  <c r="E1165" i="7" s="1"/>
  <c r="B1165" i="7"/>
  <c r="C1165" i="7" s="1" a="1"/>
  <c r="C1165" i="7" s="1"/>
  <c r="N1164" i="7"/>
  <c r="O1164" i="7" s="1" a="1"/>
  <c r="O1164" i="7" s="1"/>
  <c r="L1164" i="7"/>
  <c r="M1164" i="7" s="1" a="1"/>
  <c r="M1164" i="7" s="1"/>
  <c r="J1164" i="7"/>
  <c r="K1164" i="7" s="1" a="1"/>
  <c r="K1164" i="7" s="1"/>
  <c r="H1164" i="7"/>
  <c r="I1164" i="7" s="1" a="1"/>
  <c r="I1164" i="7" s="1"/>
  <c r="F1164" i="7"/>
  <c r="G1164" i="7" s="1" a="1"/>
  <c r="G1164" i="7" s="1"/>
  <c r="D1164" i="7"/>
  <c r="E1164" i="7" s="1" a="1"/>
  <c r="E1164" i="7" s="1"/>
  <c r="B1164" i="7"/>
  <c r="C1164" i="7" s="1" a="1"/>
  <c r="C1164" i="7" s="1"/>
  <c r="N1163" i="7"/>
  <c r="O1163" i="7" s="1" a="1"/>
  <c r="O1163" i="7" s="1"/>
  <c r="L1163" i="7"/>
  <c r="M1163" i="7" s="1" a="1"/>
  <c r="M1163" i="7" s="1"/>
  <c r="J1163" i="7"/>
  <c r="K1163" i="7" s="1" a="1"/>
  <c r="K1163" i="7" s="1"/>
  <c r="H1163" i="7"/>
  <c r="I1163" i="7" s="1" a="1"/>
  <c r="I1163" i="7" s="1"/>
  <c r="F1163" i="7"/>
  <c r="G1163" i="7" s="1" a="1"/>
  <c r="G1163" i="7" s="1"/>
  <c r="D1163" i="7"/>
  <c r="E1163" i="7" s="1" a="1"/>
  <c r="E1163" i="7" s="1"/>
  <c r="B1163" i="7"/>
  <c r="C1163" i="7" s="1" a="1"/>
  <c r="C1163" i="7" s="1"/>
  <c r="N1162" i="7"/>
  <c r="O1162" i="7" s="1" a="1"/>
  <c r="O1162" i="7" s="1"/>
  <c r="L1162" i="7"/>
  <c r="M1162" i="7" s="1" a="1"/>
  <c r="M1162" i="7" s="1"/>
  <c r="J1162" i="7"/>
  <c r="K1162" i="7" s="1" a="1"/>
  <c r="K1162" i="7" s="1"/>
  <c r="H1162" i="7"/>
  <c r="I1162" i="7" s="1" a="1"/>
  <c r="I1162" i="7" s="1"/>
  <c r="F1162" i="7"/>
  <c r="G1162" i="7" s="1" a="1"/>
  <c r="G1162" i="7" s="1"/>
  <c r="D1162" i="7"/>
  <c r="E1162" i="7" s="1" a="1"/>
  <c r="E1162" i="7" s="1"/>
  <c r="B1162" i="7"/>
  <c r="C1162" i="7" s="1" a="1"/>
  <c r="C1162" i="7" s="1"/>
  <c r="N1161" i="7"/>
  <c r="O1161" i="7" s="1" a="1"/>
  <c r="O1161" i="7" s="1"/>
  <c r="L1161" i="7"/>
  <c r="M1161" i="7" s="1" a="1"/>
  <c r="M1161" i="7" s="1"/>
  <c r="J1161" i="7"/>
  <c r="K1161" i="7" s="1" a="1"/>
  <c r="K1161" i="7" s="1"/>
  <c r="H1161" i="7"/>
  <c r="I1161" i="7" s="1" a="1"/>
  <c r="I1161" i="7" s="1"/>
  <c r="F1161" i="7"/>
  <c r="G1161" i="7" s="1" a="1"/>
  <c r="G1161" i="7" s="1"/>
  <c r="D1161" i="7"/>
  <c r="E1161" i="7" s="1" a="1"/>
  <c r="E1161" i="7" s="1"/>
  <c r="B1161" i="7"/>
  <c r="C1161" i="7" s="1" a="1"/>
  <c r="C1161" i="7" s="1"/>
  <c r="N1160" i="7"/>
  <c r="O1160" i="7" s="1" a="1"/>
  <c r="O1160" i="7" s="1"/>
  <c r="L1160" i="7"/>
  <c r="M1160" i="7" s="1" a="1"/>
  <c r="M1160" i="7" s="1"/>
  <c r="J1160" i="7"/>
  <c r="K1160" i="7" s="1" a="1"/>
  <c r="K1160" i="7" s="1"/>
  <c r="H1160" i="7"/>
  <c r="I1160" i="7" s="1" a="1"/>
  <c r="I1160" i="7" s="1"/>
  <c r="F1160" i="7"/>
  <c r="G1160" i="7" s="1" a="1"/>
  <c r="G1160" i="7" s="1"/>
  <c r="D1160" i="7"/>
  <c r="E1160" i="7" s="1" a="1"/>
  <c r="E1160" i="7" s="1"/>
  <c r="B1160" i="7"/>
  <c r="C1160" i="7" s="1" a="1"/>
  <c r="C1160" i="7" s="1"/>
  <c r="N1159" i="7"/>
  <c r="O1159" i="7" s="1" a="1"/>
  <c r="O1159" i="7" s="1"/>
  <c r="L1159" i="7"/>
  <c r="M1159" i="7" s="1" a="1"/>
  <c r="M1159" i="7" s="1"/>
  <c r="J1159" i="7"/>
  <c r="K1159" i="7" s="1" a="1"/>
  <c r="K1159" i="7" s="1"/>
  <c r="H1159" i="7"/>
  <c r="I1159" i="7" s="1" a="1"/>
  <c r="I1159" i="7" s="1"/>
  <c r="F1159" i="7"/>
  <c r="G1159" i="7" s="1" a="1"/>
  <c r="G1159" i="7" s="1"/>
  <c r="D1159" i="7"/>
  <c r="E1159" i="7" s="1" a="1"/>
  <c r="E1159" i="7" s="1"/>
  <c r="B1159" i="7"/>
  <c r="C1159" i="7" s="1" a="1"/>
  <c r="C1159" i="7" s="1"/>
  <c r="N1158" i="7"/>
  <c r="O1158" i="7" s="1" a="1"/>
  <c r="O1158" i="7" s="1"/>
  <c r="L1158" i="7"/>
  <c r="M1158" i="7" s="1" a="1"/>
  <c r="M1158" i="7" s="1"/>
  <c r="J1158" i="7"/>
  <c r="K1158" i="7" s="1" a="1"/>
  <c r="K1158" i="7" s="1"/>
  <c r="H1158" i="7"/>
  <c r="I1158" i="7" s="1" a="1"/>
  <c r="I1158" i="7" s="1"/>
  <c r="F1158" i="7"/>
  <c r="G1158" i="7" s="1" a="1"/>
  <c r="G1158" i="7" s="1"/>
  <c r="D1158" i="7"/>
  <c r="E1158" i="7" s="1" a="1"/>
  <c r="E1158" i="7" s="1"/>
  <c r="B1158" i="7"/>
  <c r="C1158" i="7" s="1" a="1"/>
  <c r="C1158" i="7" s="1"/>
  <c r="N1157" i="7"/>
  <c r="O1157" i="7" s="1" a="1"/>
  <c r="O1157" i="7" s="1"/>
  <c r="L1157" i="7"/>
  <c r="M1157" i="7" s="1" a="1"/>
  <c r="M1157" i="7" s="1"/>
  <c r="J1157" i="7"/>
  <c r="K1157" i="7" s="1" a="1"/>
  <c r="K1157" i="7" s="1"/>
  <c r="H1157" i="7"/>
  <c r="I1157" i="7" s="1" a="1"/>
  <c r="I1157" i="7" s="1"/>
  <c r="F1157" i="7"/>
  <c r="G1157" i="7" s="1" a="1"/>
  <c r="G1157" i="7" s="1"/>
  <c r="D1157" i="7"/>
  <c r="E1157" i="7" s="1" a="1"/>
  <c r="E1157" i="7" s="1"/>
  <c r="B1157" i="7"/>
  <c r="C1157" i="7" s="1" a="1"/>
  <c r="C1157" i="7" s="1"/>
  <c r="N1156" i="7"/>
  <c r="O1156" i="7" s="1" a="1"/>
  <c r="O1156" i="7" s="1"/>
  <c r="L1156" i="7"/>
  <c r="M1156" i="7" s="1" a="1"/>
  <c r="M1156" i="7" s="1"/>
  <c r="J1156" i="7"/>
  <c r="K1156" i="7" s="1" a="1"/>
  <c r="K1156" i="7" s="1"/>
  <c r="H1156" i="7"/>
  <c r="I1156" i="7" s="1" a="1"/>
  <c r="I1156" i="7" s="1"/>
  <c r="F1156" i="7"/>
  <c r="G1156" i="7" s="1" a="1"/>
  <c r="G1156" i="7" s="1"/>
  <c r="D1156" i="7"/>
  <c r="E1156" i="7" s="1" a="1"/>
  <c r="E1156" i="7" s="1"/>
  <c r="B1156" i="7"/>
  <c r="C1156" i="7" s="1" a="1"/>
  <c r="C1156" i="7" s="1"/>
  <c r="N1155" i="7"/>
  <c r="O1155" i="7" s="1" a="1"/>
  <c r="O1155" i="7" s="1"/>
  <c r="L1155" i="7"/>
  <c r="M1155" i="7" s="1" a="1"/>
  <c r="M1155" i="7" s="1"/>
  <c r="J1155" i="7"/>
  <c r="K1155" i="7" s="1" a="1"/>
  <c r="K1155" i="7" s="1"/>
  <c r="H1155" i="7"/>
  <c r="I1155" i="7" s="1" a="1"/>
  <c r="I1155" i="7" s="1"/>
  <c r="F1155" i="7"/>
  <c r="G1155" i="7" s="1" a="1"/>
  <c r="G1155" i="7" s="1"/>
  <c r="D1155" i="7"/>
  <c r="E1155" i="7" s="1" a="1"/>
  <c r="E1155" i="7" s="1"/>
  <c r="B1155" i="7"/>
  <c r="C1155" i="7" s="1" a="1"/>
  <c r="C1155" i="7" s="1"/>
  <c r="N1154" i="7"/>
  <c r="O1154" i="7" s="1" a="1"/>
  <c r="O1154" i="7" s="1"/>
  <c r="L1154" i="7"/>
  <c r="M1154" i="7" s="1" a="1"/>
  <c r="M1154" i="7" s="1"/>
  <c r="J1154" i="7"/>
  <c r="K1154" i="7" s="1" a="1"/>
  <c r="K1154" i="7" s="1"/>
  <c r="H1154" i="7"/>
  <c r="I1154" i="7" s="1" a="1"/>
  <c r="I1154" i="7" s="1"/>
  <c r="F1154" i="7"/>
  <c r="G1154" i="7" s="1" a="1"/>
  <c r="G1154" i="7" s="1"/>
  <c r="D1154" i="7"/>
  <c r="E1154" i="7" s="1" a="1"/>
  <c r="E1154" i="7" s="1"/>
  <c r="B1154" i="7"/>
  <c r="C1154" i="7" s="1" a="1"/>
  <c r="C1154" i="7" s="1"/>
  <c r="N1153" i="7"/>
  <c r="O1153" i="7" s="1" a="1"/>
  <c r="O1153" i="7" s="1"/>
  <c r="L1153" i="7"/>
  <c r="M1153" i="7" s="1" a="1"/>
  <c r="M1153" i="7" s="1"/>
  <c r="J1153" i="7"/>
  <c r="K1153" i="7" s="1" a="1"/>
  <c r="K1153" i="7" s="1"/>
  <c r="H1153" i="7"/>
  <c r="I1153" i="7" s="1" a="1"/>
  <c r="I1153" i="7" s="1"/>
  <c r="F1153" i="7"/>
  <c r="G1153" i="7" s="1" a="1"/>
  <c r="G1153" i="7" s="1"/>
  <c r="D1153" i="7"/>
  <c r="E1153" i="7" s="1" a="1"/>
  <c r="E1153" i="7" s="1"/>
  <c r="B1153" i="7"/>
  <c r="C1153" i="7" s="1" a="1"/>
  <c r="C1153" i="7" s="1"/>
  <c r="N1152" i="7"/>
  <c r="O1152" i="7" s="1" a="1"/>
  <c r="O1152" i="7" s="1"/>
  <c r="L1152" i="7"/>
  <c r="M1152" i="7" s="1" a="1"/>
  <c r="M1152" i="7" s="1"/>
  <c r="J1152" i="7"/>
  <c r="K1152" i="7" s="1" a="1"/>
  <c r="K1152" i="7" s="1"/>
  <c r="H1152" i="7"/>
  <c r="I1152" i="7" s="1" a="1"/>
  <c r="I1152" i="7" s="1"/>
  <c r="F1152" i="7"/>
  <c r="G1152" i="7" s="1" a="1"/>
  <c r="G1152" i="7" s="1"/>
  <c r="D1152" i="7"/>
  <c r="E1152" i="7" s="1" a="1"/>
  <c r="E1152" i="7" s="1"/>
  <c r="B1152" i="7"/>
  <c r="C1152" i="7" s="1" a="1"/>
  <c r="C1152" i="7" s="1"/>
  <c r="N1151" i="7"/>
  <c r="O1151" i="7" s="1" a="1"/>
  <c r="O1151" i="7" s="1"/>
  <c r="L1151" i="7"/>
  <c r="M1151" i="7" s="1" a="1"/>
  <c r="M1151" i="7" s="1"/>
  <c r="J1151" i="7"/>
  <c r="K1151" i="7" s="1" a="1"/>
  <c r="K1151" i="7" s="1"/>
  <c r="H1151" i="7"/>
  <c r="I1151" i="7" s="1" a="1"/>
  <c r="I1151" i="7" s="1"/>
  <c r="F1151" i="7"/>
  <c r="G1151" i="7" s="1" a="1"/>
  <c r="G1151" i="7" s="1"/>
  <c r="D1151" i="7"/>
  <c r="E1151" i="7" s="1" a="1"/>
  <c r="E1151" i="7" s="1"/>
  <c r="B1151" i="7"/>
  <c r="C1151" i="7" s="1" a="1"/>
  <c r="C1151" i="7" s="1"/>
  <c r="N1150" i="7"/>
  <c r="O1150" i="7" s="1" a="1"/>
  <c r="O1150" i="7" s="1"/>
  <c r="L1150" i="7"/>
  <c r="M1150" i="7" s="1" a="1"/>
  <c r="M1150" i="7" s="1"/>
  <c r="J1150" i="7"/>
  <c r="K1150" i="7" s="1" a="1"/>
  <c r="K1150" i="7" s="1"/>
  <c r="H1150" i="7"/>
  <c r="I1150" i="7" s="1" a="1"/>
  <c r="I1150" i="7" s="1"/>
  <c r="F1150" i="7"/>
  <c r="G1150" i="7" s="1" a="1"/>
  <c r="G1150" i="7" s="1"/>
  <c r="D1150" i="7"/>
  <c r="E1150" i="7" s="1" a="1"/>
  <c r="E1150" i="7" s="1"/>
  <c r="B1150" i="7"/>
  <c r="C1150" i="7" s="1" a="1"/>
  <c r="C1150" i="7" s="1"/>
  <c r="N1149" i="7"/>
  <c r="O1149" i="7" s="1" a="1"/>
  <c r="O1149" i="7" s="1"/>
  <c r="L1149" i="7"/>
  <c r="M1149" i="7" s="1" a="1"/>
  <c r="M1149" i="7" s="1"/>
  <c r="J1149" i="7"/>
  <c r="K1149" i="7" s="1" a="1"/>
  <c r="K1149" i="7" s="1"/>
  <c r="H1149" i="7"/>
  <c r="I1149" i="7" s="1" a="1"/>
  <c r="I1149" i="7" s="1"/>
  <c r="F1149" i="7"/>
  <c r="G1149" i="7" s="1" a="1"/>
  <c r="G1149" i="7" s="1"/>
  <c r="D1149" i="7"/>
  <c r="E1149" i="7" s="1" a="1"/>
  <c r="E1149" i="7" s="1"/>
  <c r="B1149" i="7"/>
  <c r="C1149" i="7" s="1" a="1"/>
  <c r="C1149" i="7" s="1"/>
  <c r="N1148" i="7"/>
  <c r="O1148" i="7" s="1" a="1"/>
  <c r="O1148" i="7" s="1"/>
  <c r="L1148" i="7"/>
  <c r="M1148" i="7" s="1" a="1"/>
  <c r="M1148" i="7" s="1"/>
  <c r="J1148" i="7"/>
  <c r="K1148" i="7" s="1" a="1"/>
  <c r="K1148" i="7" s="1"/>
  <c r="H1148" i="7"/>
  <c r="I1148" i="7" s="1" a="1"/>
  <c r="I1148" i="7" s="1"/>
  <c r="F1148" i="7"/>
  <c r="G1148" i="7" s="1" a="1"/>
  <c r="G1148" i="7" s="1"/>
  <c r="D1148" i="7"/>
  <c r="E1148" i="7" s="1" a="1"/>
  <c r="E1148" i="7" s="1"/>
  <c r="B1148" i="7"/>
  <c r="C1148" i="7" s="1" a="1"/>
  <c r="C1148" i="7" s="1"/>
  <c r="N1147" i="7"/>
  <c r="O1147" i="7" s="1" a="1"/>
  <c r="O1147" i="7" s="1"/>
  <c r="L1147" i="7"/>
  <c r="M1147" i="7" s="1" a="1"/>
  <c r="M1147" i="7" s="1"/>
  <c r="J1147" i="7"/>
  <c r="K1147" i="7" s="1" a="1"/>
  <c r="K1147" i="7" s="1"/>
  <c r="H1147" i="7"/>
  <c r="I1147" i="7" s="1" a="1"/>
  <c r="I1147" i="7" s="1"/>
  <c r="F1147" i="7"/>
  <c r="G1147" i="7" s="1" a="1"/>
  <c r="G1147" i="7" s="1"/>
  <c r="D1147" i="7"/>
  <c r="E1147" i="7" s="1" a="1"/>
  <c r="E1147" i="7" s="1"/>
  <c r="B1147" i="7"/>
  <c r="C1147" i="7" s="1" a="1"/>
  <c r="C1147" i="7" s="1"/>
  <c r="N1146" i="7"/>
  <c r="O1146" i="7" s="1" a="1"/>
  <c r="O1146" i="7" s="1"/>
  <c r="L1146" i="7"/>
  <c r="M1146" i="7" s="1" a="1"/>
  <c r="M1146" i="7" s="1"/>
  <c r="J1146" i="7"/>
  <c r="K1146" i="7" s="1" a="1"/>
  <c r="K1146" i="7" s="1"/>
  <c r="H1146" i="7"/>
  <c r="I1146" i="7" s="1" a="1"/>
  <c r="I1146" i="7" s="1"/>
  <c r="F1146" i="7"/>
  <c r="G1146" i="7" s="1" a="1"/>
  <c r="G1146" i="7" s="1"/>
  <c r="D1146" i="7"/>
  <c r="E1146" i="7" s="1" a="1"/>
  <c r="E1146" i="7" s="1"/>
  <c r="B1146" i="7"/>
  <c r="C1146" i="7" s="1" a="1"/>
  <c r="C1146" i="7" s="1"/>
  <c r="N1145" i="7"/>
  <c r="O1145" i="7" s="1" a="1"/>
  <c r="O1145" i="7" s="1"/>
  <c r="L1145" i="7"/>
  <c r="M1145" i="7" s="1" a="1"/>
  <c r="M1145" i="7" s="1"/>
  <c r="J1145" i="7"/>
  <c r="K1145" i="7" s="1" a="1"/>
  <c r="K1145" i="7" s="1"/>
  <c r="H1145" i="7"/>
  <c r="I1145" i="7" s="1" a="1"/>
  <c r="I1145" i="7" s="1"/>
  <c r="F1145" i="7"/>
  <c r="G1145" i="7" s="1" a="1"/>
  <c r="G1145" i="7" s="1"/>
  <c r="D1145" i="7"/>
  <c r="E1145" i="7" s="1" a="1"/>
  <c r="E1145" i="7" s="1"/>
  <c r="B1145" i="7"/>
  <c r="C1145" i="7" s="1" a="1"/>
  <c r="C1145" i="7" s="1"/>
  <c r="N1144" i="7"/>
  <c r="O1144" i="7" s="1" a="1"/>
  <c r="O1144" i="7" s="1"/>
  <c r="L1144" i="7"/>
  <c r="M1144" i="7" s="1" a="1"/>
  <c r="M1144" i="7" s="1"/>
  <c r="J1144" i="7"/>
  <c r="K1144" i="7" s="1" a="1"/>
  <c r="K1144" i="7" s="1"/>
  <c r="H1144" i="7"/>
  <c r="I1144" i="7" s="1" a="1"/>
  <c r="I1144" i="7" s="1"/>
  <c r="F1144" i="7"/>
  <c r="G1144" i="7" s="1" a="1"/>
  <c r="G1144" i="7" s="1"/>
  <c r="D1144" i="7"/>
  <c r="E1144" i="7" s="1" a="1"/>
  <c r="E1144" i="7" s="1"/>
  <c r="B1144" i="7"/>
  <c r="C1144" i="7" s="1" a="1"/>
  <c r="C1144" i="7" s="1"/>
  <c r="N1143" i="7"/>
  <c r="O1143" i="7" s="1" a="1"/>
  <c r="O1143" i="7" s="1"/>
  <c r="L1143" i="7"/>
  <c r="M1143" i="7" s="1" a="1"/>
  <c r="M1143" i="7" s="1"/>
  <c r="J1143" i="7"/>
  <c r="K1143" i="7" s="1" a="1"/>
  <c r="K1143" i="7" s="1"/>
  <c r="H1143" i="7"/>
  <c r="I1143" i="7" s="1" a="1"/>
  <c r="I1143" i="7" s="1"/>
  <c r="F1143" i="7"/>
  <c r="G1143" i="7" s="1" a="1"/>
  <c r="G1143" i="7" s="1"/>
  <c r="D1143" i="7"/>
  <c r="E1143" i="7" s="1" a="1"/>
  <c r="E1143" i="7" s="1"/>
  <c r="B1143" i="7"/>
  <c r="C1143" i="7" s="1" a="1"/>
  <c r="C1143" i="7" s="1"/>
  <c r="N1142" i="7"/>
  <c r="O1142" i="7" s="1" a="1"/>
  <c r="O1142" i="7" s="1"/>
  <c r="L1142" i="7"/>
  <c r="M1142" i="7" s="1" a="1"/>
  <c r="M1142" i="7" s="1"/>
  <c r="J1142" i="7"/>
  <c r="K1142" i="7" s="1" a="1"/>
  <c r="K1142" i="7" s="1"/>
  <c r="H1142" i="7"/>
  <c r="I1142" i="7" s="1" a="1"/>
  <c r="I1142" i="7" s="1"/>
  <c r="F1142" i="7"/>
  <c r="G1142" i="7" s="1" a="1"/>
  <c r="G1142" i="7" s="1"/>
  <c r="D1142" i="7"/>
  <c r="E1142" i="7" s="1" a="1"/>
  <c r="E1142" i="7" s="1"/>
  <c r="B1142" i="7"/>
  <c r="C1142" i="7" s="1" a="1"/>
  <c r="C1142" i="7" s="1"/>
  <c r="N1141" i="7"/>
  <c r="O1141" i="7" s="1" a="1"/>
  <c r="O1141" i="7" s="1"/>
  <c r="L1141" i="7"/>
  <c r="M1141" i="7" s="1" a="1"/>
  <c r="M1141" i="7" s="1"/>
  <c r="J1141" i="7"/>
  <c r="K1141" i="7" s="1" a="1"/>
  <c r="K1141" i="7" s="1"/>
  <c r="H1141" i="7"/>
  <c r="I1141" i="7" s="1" a="1"/>
  <c r="I1141" i="7" s="1"/>
  <c r="F1141" i="7"/>
  <c r="G1141" i="7" s="1" a="1"/>
  <c r="G1141" i="7" s="1"/>
  <c r="D1141" i="7"/>
  <c r="E1141" i="7" s="1" a="1"/>
  <c r="E1141" i="7" s="1"/>
  <c r="B1141" i="7"/>
  <c r="C1141" i="7" s="1" a="1"/>
  <c r="C1141" i="7" s="1"/>
  <c r="N1140" i="7"/>
  <c r="O1140" i="7" s="1" a="1"/>
  <c r="O1140" i="7" s="1"/>
  <c r="L1140" i="7"/>
  <c r="M1140" i="7" s="1" a="1"/>
  <c r="M1140" i="7" s="1"/>
  <c r="J1140" i="7"/>
  <c r="K1140" i="7" s="1" a="1"/>
  <c r="K1140" i="7" s="1"/>
  <c r="H1140" i="7"/>
  <c r="I1140" i="7" s="1" a="1"/>
  <c r="I1140" i="7" s="1"/>
  <c r="F1140" i="7"/>
  <c r="G1140" i="7" s="1" a="1"/>
  <c r="G1140" i="7" s="1"/>
  <c r="D1140" i="7"/>
  <c r="E1140" i="7" s="1" a="1"/>
  <c r="E1140" i="7" s="1"/>
  <c r="B1140" i="7"/>
  <c r="C1140" i="7" s="1" a="1"/>
  <c r="C1140" i="7" s="1"/>
  <c r="N1139" i="7"/>
  <c r="O1139" i="7" s="1" a="1"/>
  <c r="O1139" i="7" s="1"/>
  <c r="L1139" i="7"/>
  <c r="M1139" i="7" s="1" a="1"/>
  <c r="M1139" i="7" s="1"/>
  <c r="J1139" i="7"/>
  <c r="K1139" i="7" s="1" a="1"/>
  <c r="K1139" i="7" s="1"/>
  <c r="H1139" i="7"/>
  <c r="I1139" i="7" s="1" a="1"/>
  <c r="I1139" i="7" s="1"/>
  <c r="F1139" i="7"/>
  <c r="G1139" i="7" s="1" a="1"/>
  <c r="G1139" i="7" s="1"/>
  <c r="D1139" i="7"/>
  <c r="E1139" i="7" s="1" a="1"/>
  <c r="E1139" i="7" s="1"/>
  <c r="B1139" i="7"/>
  <c r="C1139" i="7" s="1" a="1"/>
  <c r="C1139" i="7" s="1"/>
  <c r="N1138" i="7"/>
  <c r="O1138" i="7" s="1" a="1"/>
  <c r="O1138" i="7" s="1"/>
  <c r="L1138" i="7"/>
  <c r="M1138" i="7" s="1" a="1"/>
  <c r="M1138" i="7" s="1"/>
  <c r="J1138" i="7"/>
  <c r="K1138" i="7" s="1" a="1"/>
  <c r="K1138" i="7" s="1"/>
  <c r="H1138" i="7"/>
  <c r="I1138" i="7" s="1" a="1"/>
  <c r="I1138" i="7" s="1"/>
  <c r="F1138" i="7"/>
  <c r="G1138" i="7" s="1" a="1"/>
  <c r="G1138" i="7" s="1"/>
  <c r="D1138" i="7"/>
  <c r="E1138" i="7" s="1" a="1"/>
  <c r="E1138" i="7" s="1"/>
  <c r="B1138" i="7"/>
  <c r="C1138" i="7" s="1" a="1"/>
  <c r="C1138" i="7" s="1"/>
  <c r="N1137" i="7"/>
  <c r="O1137" i="7" s="1" a="1"/>
  <c r="O1137" i="7" s="1"/>
  <c r="L1137" i="7"/>
  <c r="M1137" i="7" s="1" a="1"/>
  <c r="M1137" i="7" s="1"/>
  <c r="J1137" i="7"/>
  <c r="K1137" i="7" s="1" a="1"/>
  <c r="K1137" i="7" s="1"/>
  <c r="H1137" i="7"/>
  <c r="I1137" i="7" s="1" a="1"/>
  <c r="I1137" i="7" s="1"/>
  <c r="F1137" i="7"/>
  <c r="G1137" i="7" s="1" a="1"/>
  <c r="G1137" i="7" s="1"/>
  <c r="D1137" i="7"/>
  <c r="E1137" i="7" s="1" a="1"/>
  <c r="E1137" i="7" s="1"/>
  <c r="B1137" i="7"/>
  <c r="C1137" i="7" s="1" a="1"/>
  <c r="C1137" i="7" s="1"/>
  <c r="N1136" i="7"/>
  <c r="O1136" i="7" s="1" a="1"/>
  <c r="O1136" i="7" s="1"/>
  <c r="L1136" i="7"/>
  <c r="M1136" i="7" s="1" a="1"/>
  <c r="M1136" i="7" s="1"/>
  <c r="J1136" i="7"/>
  <c r="K1136" i="7" s="1" a="1"/>
  <c r="K1136" i="7" s="1"/>
  <c r="H1136" i="7"/>
  <c r="I1136" i="7" s="1" a="1"/>
  <c r="I1136" i="7" s="1"/>
  <c r="F1136" i="7"/>
  <c r="G1136" i="7" s="1" a="1"/>
  <c r="G1136" i="7" s="1"/>
  <c r="D1136" i="7"/>
  <c r="E1136" i="7" s="1" a="1"/>
  <c r="E1136" i="7" s="1"/>
  <c r="B1136" i="7"/>
  <c r="C1136" i="7" s="1" a="1"/>
  <c r="C1136" i="7" s="1"/>
  <c r="N1135" i="7"/>
  <c r="O1135" i="7" s="1" a="1"/>
  <c r="O1135" i="7" s="1"/>
  <c r="L1135" i="7"/>
  <c r="M1135" i="7" s="1" a="1"/>
  <c r="M1135" i="7" s="1"/>
  <c r="J1135" i="7"/>
  <c r="K1135" i="7" s="1" a="1"/>
  <c r="K1135" i="7" s="1"/>
  <c r="H1135" i="7"/>
  <c r="I1135" i="7" s="1" a="1"/>
  <c r="I1135" i="7" s="1"/>
  <c r="F1135" i="7"/>
  <c r="G1135" i="7" s="1" a="1"/>
  <c r="G1135" i="7" s="1"/>
  <c r="D1135" i="7"/>
  <c r="E1135" i="7" s="1" a="1"/>
  <c r="E1135" i="7" s="1"/>
  <c r="B1135" i="7"/>
  <c r="C1135" i="7" s="1" a="1"/>
  <c r="C1135" i="7" s="1"/>
  <c r="N1134" i="7"/>
  <c r="O1134" i="7" s="1" a="1"/>
  <c r="O1134" i="7" s="1"/>
  <c r="L1134" i="7"/>
  <c r="M1134" i="7" s="1" a="1"/>
  <c r="M1134" i="7" s="1"/>
  <c r="J1134" i="7"/>
  <c r="K1134" i="7" s="1" a="1"/>
  <c r="K1134" i="7" s="1"/>
  <c r="H1134" i="7"/>
  <c r="I1134" i="7" s="1" a="1"/>
  <c r="I1134" i="7" s="1"/>
  <c r="F1134" i="7"/>
  <c r="G1134" i="7" s="1" a="1"/>
  <c r="G1134" i="7" s="1"/>
  <c r="D1134" i="7"/>
  <c r="E1134" i="7" s="1" a="1"/>
  <c r="E1134" i="7" s="1"/>
  <c r="B1134" i="7"/>
  <c r="C1134" i="7" s="1" a="1"/>
  <c r="C1134" i="7" s="1"/>
  <c r="N1133" i="7"/>
  <c r="O1133" i="7" s="1" a="1"/>
  <c r="O1133" i="7" s="1"/>
  <c r="L1133" i="7"/>
  <c r="M1133" i="7" s="1" a="1"/>
  <c r="M1133" i="7" s="1"/>
  <c r="J1133" i="7"/>
  <c r="K1133" i="7" s="1" a="1"/>
  <c r="K1133" i="7" s="1"/>
  <c r="H1133" i="7"/>
  <c r="I1133" i="7" s="1" a="1"/>
  <c r="I1133" i="7" s="1"/>
  <c r="F1133" i="7"/>
  <c r="G1133" i="7" s="1" a="1"/>
  <c r="G1133" i="7" s="1"/>
  <c r="D1133" i="7"/>
  <c r="E1133" i="7" s="1" a="1"/>
  <c r="E1133" i="7" s="1"/>
  <c r="B1133" i="7"/>
  <c r="C1133" i="7" s="1" a="1"/>
  <c r="C1133" i="7" s="1"/>
  <c r="N1132" i="7"/>
  <c r="O1132" i="7" s="1" a="1"/>
  <c r="O1132" i="7" s="1"/>
  <c r="L1132" i="7"/>
  <c r="M1132" i="7" s="1" a="1"/>
  <c r="M1132" i="7" s="1"/>
  <c r="J1132" i="7"/>
  <c r="K1132" i="7" s="1" a="1"/>
  <c r="K1132" i="7" s="1"/>
  <c r="H1132" i="7"/>
  <c r="I1132" i="7" s="1" a="1"/>
  <c r="I1132" i="7" s="1"/>
  <c r="F1132" i="7"/>
  <c r="G1132" i="7" s="1" a="1"/>
  <c r="G1132" i="7" s="1"/>
  <c r="D1132" i="7"/>
  <c r="E1132" i="7" s="1" a="1"/>
  <c r="E1132" i="7" s="1"/>
  <c r="B1132" i="7"/>
  <c r="C1132" i="7" s="1" a="1"/>
  <c r="C1132" i="7" s="1"/>
  <c r="N1131" i="7"/>
  <c r="O1131" i="7" s="1" a="1"/>
  <c r="O1131" i="7" s="1"/>
  <c r="L1131" i="7"/>
  <c r="M1131" i="7" s="1" a="1"/>
  <c r="M1131" i="7" s="1"/>
  <c r="J1131" i="7"/>
  <c r="K1131" i="7" s="1" a="1"/>
  <c r="K1131" i="7" s="1"/>
  <c r="H1131" i="7"/>
  <c r="I1131" i="7" s="1" a="1"/>
  <c r="I1131" i="7" s="1"/>
  <c r="F1131" i="7"/>
  <c r="G1131" i="7" s="1" a="1"/>
  <c r="G1131" i="7" s="1"/>
  <c r="D1131" i="7"/>
  <c r="E1131" i="7" s="1" a="1"/>
  <c r="E1131" i="7" s="1"/>
  <c r="B1131" i="7"/>
  <c r="C1131" i="7" s="1" a="1"/>
  <c r="C1131" i="7" s="1"/>
  <c r="N1130" i="7"/>
  <c r="O1130" i="7" s="1" a="1"/>
  <c r="O1130" i="7" s="1"/>
  <c r="L1130" i="7"/>
  <c r="M1130" i="7" s="1" a="1"/>
  <c r="M1130" i="7" s="1"/>
  <c r="J1130" i="7"/>
  <c r="K1130" i="7" s="1" a="1"/>
  <c r="K1130" i="7" s="1"/>
  <c r="H1130" i="7"/>
  <c r="I1130" i="7" s="1" a="1"/>
  <c r="I1130" i="7" s="1"/>
  <c r="F1130" i="7"/>
  <c r="G1130" i="7" s="1" a="1"/>
  <c r="G1130" i="7" s="1"/>
  <c r="D1130" i="7"/>
  <c r="E1130" i="7" s="1" a="1"/>
  <c r="E1130" i="7" s="1"/>
  <c r="B1130" i="7"/>
  <c r="C1130" i="7" s="1" a="1"/>
  <c r="C1130" i="7" s="1"/>
  <c r="N1129" i="7"/>
  <c r="O1129" i="7" s="1" a="1"/>
  <c r="O1129" i="7" s="1"/>
  <c r="L1129" i="7"/>
  <c r="M1129" i="7" s="1" a="1"/>
  <c r="M1129" i="7" s="1"/>
  <c r="J1129" i="7"/>
  <c r="K1129" i="7" s="1" a="1"/>
  <c r="K1129" i="7" s="1"/>
  <c r="H1129" i="7"/>
  <c r="I1129" i="7" s="1" a="1"/>
  <c r="I1129" i="7" s="1"/>
  <c r="F1129" i="7"/>
  <c r="G1129" i="7" s="1" a="1"/>
  <c r="G1129" i="7" s="1"/>
  <c r="D1129" i="7"/>
  <c r="E1129" i="7" s="1" a="1"/>
  <c r="E1129" i="7" s="1"/>
  <c r="B1129" i="7"/>
  <c r="C1129" i="7" s="1" a="1"/>
  <c r="C1129" i="7" s="1"/>
  <c r="N1128" i="7"/>
  <c r="O1128" i="7" s="1" a="1"/>
  <c r="O1128" i="7" s="1"/>
  <c r="L1128" i="7"/>
  <c r="M1128" i="7" s="1" a="1"/>
  <c r="M1128" i="7" s="1"/>
  <c r="J1128" i="7"/>
  <c r="K1128" i="7" s="1" a="1"/>
  <c r="K1128" i="7" s="1"/>
  <c r="H1128" i="7"/>
  <c r="I1128" i="7" s="1" a="1"/>
  <c r="I1128" i="7" s="1"/>
  <c r="F1128" i="7"/>
  <c r="G1128" i="7" s="1" a="1"/>
  <c r="G1128" i="7" s="1"/>
  <c r="D1128" i="7"/>
  <c r="E1128" i="7" s="1" a="1"/>
  <c r="E1128" i="7" s="1"/>
  <c r="B1128" i="7"/>
  <c r="C1128" i="7" s="1" a="1"/>
  <c r="C1128" i="7" s="1"/>
  <c r="N1127" i="7"/>
  <c r="O1127" i="7" s="1" a="1"/>
  <c r="O1127" i="7" s="1"/>
  <c r="L1127" i="7"/>
  <c r="M1127" i="7" s="1" a="1"/>
  <c r="M1127" i="7" s="1"/>
  <c r="J1127" i="7"/>
  <c r="K1127" i="7" s="1" a="1"/>
  <c r="K1127" i="7" s="1"/>
  <c r="H1127" i="7"/>
  <c r="I1127" i="7" s="1" a="1"/>
  <c r="I1127" i="7" s="1"/>
  <c r="F1127" i="7"/>
  <c r="G1127" i="7" s="1" a="1"/>
  <c r="G1127" i="7" s="1"/>
  <c r="D1127" i="7"/>
  <c r="E1127" i="7" s="1" a="1"/>
  <c r="E1127" i="7" s="1"/>
  <c r="B1127" i="7"/>
  <c r="C1127" i="7" s="1" a="1"/>
  <c r="C1127" i="7" s="1"/>
  <c r="N1126" i="7"/>
  <c r="O1126" i="7" s="1" a="1"/>
  <c r="O1126" i="7" s="1"/>
  <c r="L1126" i="7"/>
  <c r="M1126" i="7" s="1" a="1"/>
  <c r="M1126" i="7" s="1"/>
  <c r="J1126" i="7"/>
  <c r="K1126" i="7" s="1" a="1"/>
  <c r="K1126" i="7" s="1"/>
  <c r="H1126" i="7"/>
  <c r="I1126" i="7" s="1" a="1"/>
  <c r="I1126" i="7" s="1"/>
  <c r="F1126" i="7"/>
  <c r="G1126" i="7" s="1" a="1"/>
  <c r="G1126" i="7" s="1"/>
  <c r="D1126" i="7"/>
  <c r="E1126" i="7" s="1" a="1"/>
  <c r="E1126" i="7" s="1"/>
  <c r="B1126" i="7"/>
  <c r="C1126" i="7" s="1" a="1"/>
  <c r="C1126" i="7" s="1"/>
  <c r="N1125" i="7"/>
  <c r="O1125" i="7" s="1" a="1"/>
  <c r="O1125" i="7" s="1"/>
  <c r="L1125" i="7"/>
  <c r="M1125" i="7" s="1" a="1"/>
  <c r="M1125" i="7" s="1"/>
  <c r="J1125" i="7"/>
  <c r="K1125" i="7" s="1" a="1"/>
  <c r="K1125" i="7" s="1"/>
  <c r="I1125" i="7" a="1"/>
  <c r="I1125" i="7" s="1"/>
  <c r="H1125" i="7"/>
  <c r="F1125" i="7"/>
  <c r="G1125" i="7" s="1" a="1"/>
  <c r="G1125" i="7" s="1"/>
  <c r="D1125" i="7"/>
  <c r="E1125" i="7" s="1" a="1"/>
  <c r="E1125" i="7" s="1"/>
  <c r="B1125" i="7"/>
  <c r="C1125" i="7" s="1" a="1"/>
  <c r="C1125" i="7" s="1"/>
  <c r="N1124" i="7"/>
  <c r="O1124" i="7" s="1" a="1"/>
  <c r="O1124" i="7" s="1"/>
  <c r="L1124" i="7"/>
  <c r="M1124" i="7" s="1" a="1"/>
  <c r="M1124" i="7" s="1"/>
  <c r="J1124" i="7"/>
  <c r="K1124" i="7" s="1" a="1"/>
  <c r="K1124" i="7" s="1"/>
  <c r="H1124" i="7"/>
  <c r="I1124" i="7" s="1" a="1"/>
  <c r="I1124" i="7" s="1"/>
  <c r="F1124" i="7"/>
  <c r="G1124" i="7" s="1" a="1"/>
  <c r="G1124" i="7" s="1"/>
  <c r="D1124" i="7"/>
  <c r="E1124" i="7" s="1" a="1"/>
  <c r="E1124" i="7" s="1"/>
  <c r="B1124" i="7"/>
  <c r="C1124" i="7" s="1" a="1"/>
  <c r="C1124" i="7" s="1"/>
  <c r="N1123" i="7"/>
  <c r="O1123" i="7" s="1" a="1"/>
  <c r="O1123" i="7" s="1"/>
  <c r="L1123" i="7"/>
  <c r="M1123" i="7" s="1" a="1"/>
  <c r="M1123" i="7" s="1"/>
  <c r="J1123" i="7"/>
  <c r="K1123" i="7" s="1" a="1"/>
  <c r="K1123" i="7" s="1"/>
  <c r="H1123" i="7"/>
  <c r="I1123" i="7" s="1" a="1"/>
  <c r="I1123" i="7" s="1"/>
  <c r="F1123" i="7"/>
  <c r="G1123" i="7" s="1" a="1"/>
  <c r="G1123" i="7" s="1"/>
  <c r="D1123" i="7"/>
  <c r="E1123" i="7" s="1" a="1"/>
  <c r="E1123" i="7" s="1"/>
  <c r="B1123" i="7"/>
  <c r="C1123" i="7" s="1" a="1"/>
  <c r="C1123" i="7" s="1"/>
  <c r="N1122" i="7"/>
  <c r="O1122" i="7" s="1" a="1"/>
  <c r="O1122" i="7" s="1"/>
  <c r="L1122" i="7"/>
  <c r="M1122" i="7" s="1" a="1"/>
  <c r="M1122" i="7" s="1"/>
  <c r="J1122" i="7"/>
  <c r="K1122" i="7" s="1" a="1"/>
  <c r="K1122" i="7" s="1"/>
  <c r="H1122" i="7"/>
  <c r="I1122" i="7" s="1" a="1"/>
  <c r="I1122" i="7" s="1"/>
  <c r="F1122" i="7"/>
  <c r="G1122" i="7" s="1" a="1"/>
  <c r="G1122" i="7" s="1"/>
  <c r="D1122" i="7"/>
  <c r="E1122" i="7" s="1" a="1"/>
  <c r="E1122" i="7" s="1"/>
  <c r="B1122" i="7"/>
  <c r="C1122" i="7" s="1" a="1"/>
  <c r="C1122" i="7" s="1"/>
  <c r="N1121" i="7"/>
  <c r="O1121" i="7" s="1" a="1"/>
  <c r="O1121" i="7" s="1"/>
  <c r="L1121" i="7"/>
  <c r="M1121" i="7" s="1" a="1"/>
  <c r="M1121" i="7" s="1"/>
  <c r="J1121" i="7"/>
  <c r="K1121" i="7" s="1" a="1"/>
  <c r="K1121" i="7" s="1"/>
  <c r="H1121" i="7"/>
  <c r="I1121" i="7" s="1" a="1"/>
  <c r="I1121" i="7" s="1"/>
  <c r="F1121" i="7"/>
  <c r="G1121" i="7" s="1" a="1"/>
  <c r="G1121" i="7" s="1"/>
  <c r="D1121" i="7"/>
  <c r="E1121" i="7" s="1" a="1"/>
  <c r="E1121" i="7" s="1"/>
  <c r="B1121" i="7"/>
  <c r="C1121" i="7" s="1" a="1"/>
  <c r="C1121" i="7" s="1"/>
  <c r="N1120" i="7"/>
  <c r="O1120" i="7" s="1" a="1"/>
  <c r="O1120" i="7" s="1"/>
  <c r="L1120" i="7"/>
  <c r="M1120" i="7" s="1" a="1"/>
  <c r="M1120" i="7" s="1"/>
  <c r="J1120" i="7"/>
  <c r="K1120" i="7" s="1" a="1"/>
  <c r="K1120" i="7" s="1"/>
  <c r="H1120" i="7"/>
  <c r="I1120" i="7" s="1" a="1"/>
  <c r="I1120" i="7" s="1"/>
  <c r="F1120" i="7"/>
  <c r="G1120" i="7" s="1" a="1"/>
  <c r="G1120" i="7" s="1"/>
  <c r="D1120" i="7"/>
  <c r="E1120" i="7" s="1" a="1"/>
  <c r="E1120" i="7" s="1"/>
  <c r="B1120" i="7"/>
  <c r="C1120" i="7" s="1" a="1"/>
  <c r="C1120" i="7" s="1"/>
  <c r="N1119" i="7"/>
  <c r="O1119" i="7" s="1" a="1"/>
  <c r="O1119" i="7" s="1"/>
  <c r="L1119" i="7"/>
  <c r="M1119" i="7" s="1" a="1"/>
  <c r="M1119" i="7" s="1"/>
  <c r="J1119" i="7"/>
  <c r="K1119" i="7" s="1" a="1"/>
  <c r="K1119" i="7" s="1"/>
  <c r="H1119" i="7"/>
  <c r="I1119" i="7" s="1" a="1"/>
  <c r="I1119" i="7" s="1"/>
  <c r="F1119" i="7"/>
  <c r="G1119" i="7" s="1" a="1"/>
  <c r="G1119" i="7" s="1"/>
  <c r="D1119" i="7"/>
  <c r="E1119" i="7" s="1" a="1"/>
  <c r="E1119" i="7" s="1"/>
  <c r="B1119" i="7"/>
  <c r="C1119" i="7" s="1" a="1"/>
  <c r="C1119" i="7" s="1"/>
  <c r="N1118" i="7"/>
  <c r="O1118" i="7" s="1" a="1"/>
  <c r="O1118" i="7" s="1"/>
  <c r="L1118" i="7"/>
  <c r="M1118" i="7" s="1" a="1"/>
  <c r="M1118" i="7" s="1"/>
  <c r="J1118" i="7"/>
  <c r="K1118" i="7" s="1" a="1"/>
  <c r="K1118" i="7" s="1"/>
  <c r="H1118" i="7"/>
  <c r="I1118" i="7" s="1" a="1"/>
  <c r="I1118" i="7" s="1"/>
  <c r="F1118" i="7"/>
  <c r="G1118" i="7" s="1" a="1"/>
  <c r="G1118" i="7" s="1"/>
  <c r="D1118" i="7"/>
  <c r="E1118" i="7" s="1" a="1"/>
  <c r="E1118" i="7" s="1"/>
  <c r="B1118" i="7"/>
  <c r="C1118" i="7" s="1" a="1"/>
  <c r="C1118" i="7" s="1"/>
  <c r="N1117" i="7"/>
  <c r="O1117" i="7" s="1" a="1"/>
  <c r="O1117" i="7" s="1"/>
  <c r="L1117" i="7"/>
  <c r="M1117" i="7" s="1" a="1"/>
  <c r="M1117" i="7" s="1"/>
  <c r="J1117" i="7"/>
  <c r="K1117" i="7" s="1" a="1"/>
  <c r="K1117" i="7" s="1"/>
  <c r="H1117" i="7"/>
  <c r="I1117" i="7" s="1" a="1"/>
  <c r="I1117" i="7" s="1"/>
  <c r="F1117" i="7"/>
  <c r="G1117" i="7" s="1" a="1"/>
  <c r="G1117" i="7" s="1"/>
  <c r="D1117" i="7"/>
  <c r="E1117" i="7" s="1" a="1"/>
  <c r="E1117" i="7" s="1"/>
  <c r="B1117" i="7"/>
  <c r="C1117" i="7" s="1" a="1"/>
  <c r="C1117" i="7" s="1"/>
  <c r="N1116" i="7"/>
  <c r="O1116" i="7" s="1" a="1"/>
  <c r="O1116" i="7" s="1"/>
  <c r="L1116" i="7"/>
  <c r="M1116" i="7" s="1" a="1"/>
  <c r="M1116" i="7" s="1"/>
  <c r="J1116" i="7"/>
  <c r="K1116" i="7" s="1" a="1"/>
  <c r="K1116" i="7" s="1"/>
  <c r="H1116" i="7"/>
  <c r="I1116" i="7" s="1" a="1"/>
  <c r="I1116" i="7" s="1"/>
  <c r="F1116" i="7"/>
  <c r="G1116" i="7" s="1" a="1"/>
  <c r="G1116" i="7" s="1"/>
  <c r="D1116" i="7"/>
  <c r="E1116" i="7" s="1" a="1"/>
  <c r="E1116" i="7" s="1"/>
  <c r="B1116" i="7"/>
  <c r="C1116" i="7" s="1" a="1"/>
  <c r="C1116" i="7" s="1"/>
  <c r="N1115" i="7"/>
  <c r="O1115" i="7" s="1" a="1"/>
  <c r="O1115" i="7" s="1"/>
  <c r="L1115" i="7"/>
  <c r="M1115" i="7" s="1" a="1"/>
  <c r="M1115" i="7" s="1"/>
  <c r="J1115" i="7"/>
  <c r="K1115" i="7" s="1" a="1"/>
  <c r="K1115" i="7" s="1"/>
  <c r="H1115" i="7"/>
  <c r="I1115" i="7" s="1" a="1"/>
  <c r="I1115" i="7" s="1"/>
  <c r="F1115" i="7"/>
  <c r="G1115" i="7" s="1" a="1"/>
  <c r="G1115" i="7" s="1"/>
  <c r="D1115" i="7"/>
  <c r="E1115" i="7" s="1" a="1"/>
  <c r="E1115" i="7" s="1"/>
  <c r="B1115" i="7"/>
  <c r="C1115" i="7" s="1" a="1"/>
  <c r="C1115" i="7" s="1"/>
  <c r="N1114" i="7"/>
  <c r="O1114" i="7" s="1" a="1"/>
  <c r="O1114" i="7" s="1"/>
  <c r="L1114" i="7"/>
  <c r="M1114" i="7" s="1" a="1"/>
  <c r="M1114" i="7" s="1"/>
  <c r="J1114" i="7"/>
  <c r="K1114" i="7" s="1" a="1"/>
  <c r="K1114" i="7" s="1"/>
  <c r="H1114" i="7"/>
  <c r="I1114" i="7" s="1" a="1"/>
  <c r="I1114" i="7" s="1"/>
  <c r="F1114" i="7"/>
  <c r="G1114" i="7" s="1" a="1"/>
  <c r="G1114" i="7" s="1"/>
  <c r="D1114" i="7"/>
  <c r="E1114" i="7" s="1" a="1"/>
  <c r="E1114" i="7" s="1"/>
  <c r="B1114" i="7"/>
  <c r="C1114" i="7" s="1" a="1"/>
  <c r="C1114" i="7" s="1"/>
  <c r="N1113" i="7"/>
  <c r="O1113" i="7" s="1" a="1"/>
  <c r="O1113" i="7" s="1"/>
  <c r="L1113" i="7"/>
  <c r="M1113" i="7" s="1" a="1"/>
  <c r="M1113" i="7" s="1"/>
  <c r="J1113" i="7"/>
  <c r="K1113" i="7" s="1" a="1"/>
  <c r="K1113" i="7" s="1"/>
  <c r="H1113" i="7"/>
  <c r="I1113" i="7" s="1" a="1"/>
  <c r="I1113" i="7" s="1"/>
  <c r="F1113" i="7"/>
  <c r="G1113" i="7" s="1" a="1"/>
  <c r="G1113" i="7" s="1"/>
  <c r="D1113" i="7"/>
  <c r="E1113" i="7" s="1" a="1"/>
  <c r="E1113" i="7" s="1"/>
  <c r="B1113" i="7"/>
  <c r="C1113" i="7" s="1" a="1"/>
  <c r="C1113" i="7" s="1"/>
  <c r="N1112" i="7"/>
  <c r="O1112" i="7" s="1" a="1"/>
  <c r="O1112" i="7" s="1"/>
  <c r="L1112" i="7"/>
  <c r="M1112" i="7" s="1" a="1"/>
  <c r="M1112" i="7" s="1"/>
  <c r="J1112" i="7"/>
  <c r="K1112" i="7" s="1" a="1"/>
  <c r="K1112" i="7" s="1"/>
  <c r="H1112" i="7"/>
  <c r="I1112" i="7" s="1" a="1"/>
  <c r="I1112" i="7" s="1"/>
  <c r="F1112" i="7"/>
  <c r="G1112" i="7" s="1" a="1"/>
  <c r="G1112" i="7" s="1"/>
  <c r="D1112" i="7"/>
  <c r="E1112" i="7" s="1" a="1"/>
  <c r="E1112" i="7" s="1"/>
  <c r="B1112" i="7"/>
  <c r="C1112" i="7" s="1" a="1"/>
  <c r="C1112" i="7" s="1"/>
  <c r="N1111" i="7"/>
  <c r="O1111" i="7" s="1" a="1"/>
  <c r="O1111" i="7" s="1"/>
  <c r="L1111" i="7"/>
  <c r="M1111" i="7" s="1" a="1"/>
  <c r="M1111" i="7" s="1"/>
  <c r="J1111" i="7"/>
  <c r="K1111" i="7" s="1" a="1"/>
  <c r="K1111" i="7" s="1"/>
  <c r="H1111" i="7"/>
  <c r="I1111" i="7" s="1" a="1"/>
  <c r="I1111" i="7" s="1"/>
  <c r="F1111" i="7"/>
  <c r="G1111" i="7" s="1" a="1"/>
  <c r="G1111" i="7" s="1"/>
  <c r="D1111" i="7"/>
  <c r="E1111" i="7" s="1" a="1"/>
  <c r="E1111" i="7" s="1"/>
  <c r="B1111" i="7"/>
  <c r="C1111" i="7" s="1" a="1"/>
  <c r="C1111" i="7" s="1"/>
  <c r="N1110" i="7"/>
  <c r="O1110" i="7" s="1" a="1"/>
  <c r="O1110" i="7" s="1"/>
  <c r="L1110" i="7"/>
  <c r="M1110" i="7" s="1" a="1"/>
  <c r="M1110" i="7" s="1"/>
  <c r="J1110" i="7"/>
  <c r="K1110" i="7" s="1" a="1"/>
  <c r="K1110" i="7" s="1"/>
  <c r="H1110" i="7"/>
  <c r="I1110" i="7" s="1" a="1"/>
  <c r="I1110" i="7" s="1"/>
  <c r="F1110" i="7"/>
  <c r="G1110" i="7" s="1" a="1"/>
  <c r="G1110" i="7" s="1"/>
  <c r="D1110" i="7"/>
  <c r="E1110" i="7" s="1" a="1"/>
  <c r="E1110" i="7" s="1"/>
  <c r="B1110" i="7"/>
  <c r="C1110" i="7" s="1" a="1"/>
  <c r="C1110" i="7" s="1"/>
  <c r="N1109" i="7"/>
  <c r="O1109" i="7" s="1" a="1"/>
  <c r="O1109" i="7" s="1"/>
  <c r="L1109" i="7"/>
  <c r="M1109" i="7" s="1" a="1"/>
  <c r="M1109" i="7" s="1"/>
  <c r="J1109" i="7"/>
  <c r="K1109" i="7" s="1" a="1"/>
  <c r="K1109" i="7" s="1"/>
  <c r="H1109" i="7"/>
  <c r="I1109" i="7" s="1" a="1"/>
  <c r="I1109" i="7" s="1"/>
  <c r="F1109" i="7"/>
  <c r="G1109" i="7" s="1" a="1"/>
  <c r="G1109" i="7" s="1"/>
  <c r="D1109" i="7"/>
  <c r="E1109" i="7" s="1" a="1"/>
  <c r="E1109" i="7" s="1"/>
  <c r="B1109" i="7"/>
  <c r="C1109" i="7" s="1" a="1"/>
  <c r="C1109" i="7" s="1"/>
  <c r="N1108" i="7"/>
  <c r="O1108" i="7" s="1" a="1"/>
  <c r="O1108" i="7" s="1"/>
  <c r="L1108" i="7"/>
  <c r="M1108" i="7" s="1" a="1"/>
  <c r="M1108" i="7" s="1"/>
  <c r="J1108" i="7"/>
  <c r="K1108" i="7" s="1" a="1"/>
  <c r="K1108" i="7" s="1"/>
  <c r="H1108" i="7"/>
  <c r="I1108" i="7" s="1" a="1"/>
  <c r="I1108" i="7" s="1"/>
  <c r="F1108" i="7"/>
  <c r="G1108" i="7" s="1" a="1"/>
  <c r="G1108" i="7" s="1"/>
  <c r="D1108" i="7"/>
  <c r="E1108" i="7" s="1" a="1"/>
  <c r="E1108" i="7" s="1"/>
  <c r="B1108" i="7"/>
  <c r="C1108" i="7" s="1" a="1"/>
  <c r="C1108" i="7" s="1"/>
  <c r="N1107" i="7"/>
  <c r="O1107" i="7" s="1" a="1"/>
  <c r="O1107" i="7" s="1"/>
  <c r="L1107" i="7"/>
  <c r="M1107" i="7" s="1" a="1"/>
  <c r="M1107" i="7" s="1"/>
  <c r="J1107" i="7"/>
  <c r="K1107" i="7" s="1" a="1"/>
  <c r="K1107" i="7" s="1"/>
  <c r="H1107" i="7"/>
  <c r="I1107" i="7" s="1" a="1"/>
  <c r="I1107" i="7" s="1"/>
  <c r="F1107" i="7"/>
  <c r="G1107" i="7" s="1" a="1"/>
  <c r="G1107" i="7" s="1"/>
  <c r="D1107" i="7"/>
  <c r="E1107" i="7" s="1" a="1"/>
  <c r="E1107" i="7" s="1"/>
  <c r="B1107" i="7"/>
  <c r="C1107" i="7" s="1" a="1"/>
  <c r="C1107" i="7" s="1"/>
  <c r="N1106" i="7"/>
  <c r="O1106" i="7" s="1" a="1"/>
  <c r="O1106" i="7" s="1"/>
  <c r="L1106" i="7"/>
  <c r="M1106" i="7" s="1" a="1"/>
  <c r="M1106" i="7" s="1"/>
  <c r="J1106" i="7"/>
  <c r="K1106" i="7" s="1" a="1"/>
  <c r="K1106" i="7" s="1"/>
  <c r="H1106" i="7"/>
  <c r="I1106" i="7" s="1" a="1"/>
  <c r="I1106" i="7" s="1"/>
  <c r="F1106" i="7"/>
  <c r="G1106" i="7" s="1" a="1"/>
  <c r="G1106" i="7" s="1"/>
  <c r="D1106" i="7"/>
  <c r="E1106" i="7" s="1" a="1"/>
  <c r="E1106" i="7" s="1"/>
  <c r="B1106" i="7"/>
  <c r="C1106" i="7" s="1" a="1"/>
  <c r="C1106" i="7" s="1"/>
  <c r="N1105" i="7"/>
  <c r="O1105" i="7" s="1" a="1"/>
  <c r="O1105" i="7" s="1"/>
  <c r="L1105" i="7"/>
  <c r="M1105" i="7" s="1" a="1"/>
  <c r="M1105" i="7" s="1"/>
  <c r="J1105" i="7"/>
  <c r="K1105" i="7" s="1" a="1"/>
  <c r="K1105" i="7" s="1"/>
  <c r="H1105" i="7"/>
  <c r="I1105" i="7" s="1" a="1"/>
  <c r="I1105" i="7" s="1"/>
  <c r="F1105" i="7"/>
  <c r="G1105" i="7" s="1" a="1"/>
  <c r="G1105" i="7" s="1"/>
  <c r="D1105" i="7"/>
  <c r="E1105" i="7" s="1" a="1"/>
  <c r="E1105" i="7" s="1"/>
  <c r="B1105" i="7"/>
  <c r="C1105" i="7" s="1" a="1"/>
  <c r="C1105" i="7" s="1"/>
  <c r="N1104" i="7"/>
  <c r="O1104" i="7" s="1" a="1"/>
  <c r="O1104" i="7" s="1"/>
  <c r="L1104" i="7"/>
  <c r="M1104" i="7" s="1" a="1"/>
  <c r="M1104" i="7" s="1"/>
  <c r="J1104" i="7"/>
  <c r="K1104" i="7" s="1" a="1"/>
  <c r="K1104" i="7" s="1"/>
  <c r="H1104" i="7"/>
  <c r="I1104" i="7" s="1" a="1"/>
  <c r="I1104" i="7" s="1"/>
  <c r="F1104" i="7"/>
  <c r="G1104" i="7" s="1" a="1"/>
  <c r="G1104" i="7" s="1"/>
  <c r="D1104" i="7"/>
  <c r="E1104" i="7" s="1" a="1"/>
  <c r="E1104" i="7" s="1"/>
  <c r="B1104" i="7"/>
  <c r="C1104" i="7" s="1" a="1"/>
  <c r="C1104" i="7" s="1"/>
  <c r="N1103" i="7"/>
  <c r="O1103" i="7" s="1" a="1"/>
  <c r="O1103" i="7" s="1"/>
  <c r="L1103" i="7"/>
  <c r="M1103" i="7" s="1" a="1"/>
  <c r="M1103" i="7" s="1"/>
  <c r="J1103" i="7"/>
  <c r="K1103" i="7" s="1" a="1"/>
  <c r="K1103" i="7" s="1"/>
  <c r="H1103" i="7"/>
  <c r="I1103" i="7" s="1" a="1"/>
  <c r="I1103" i="7" s="1"/>
  <c r="F1103" i="7"/>
  <c r="G1103" i="7" s="1" a="1"/>
  <c r="G1103" i="7" s="1"/>
  <c r="D1103" i="7"/>
  <c r="E1103" i="7" s="1" a="1"/>
  <c r="E1103" i="7" s="1"/>
  <c r="B1103" i="7"/>
  <c r="C1103" i="7" s="1" a="1"/>
  <c r="C1103" i="7" s="1"/>
  <c r="N1102" i="7"/>
  <c r="O1102" i="7" s="1" a="1"/>
  <c r="O1102" i="7" s="1"/>
  <c r="L1102" i="7"/>
  <c r="M1102" i="7" s="1" a="1"/>
  <c r="M1102" i="7" s="1"/>
  <c r="J1102" i="7"/>
  <c r="K1102" i="7" s="1" a="1"/>
  <c r="K1102" i="7" s="1"/>
  <c r="H1102" i="7"/>
  <c r="I1102" i="7" s="1" a="1"/>
  <c r="I1102" i="7" s="1"/>
  <c r="F1102" i="7"/>
  <c r="G1102" i="7" s="1" a="1"/>
  <c r="G1102" i="7" s="1"/>
  <c r="D1102" i="7"/>
  <c r="E1102" i="7" s="1" a="1"/>
  <c r="E1102" i="7" s="1"/>
  <c r="B1102" i="7"/>
  <c r="C1102" i="7" s="1" a="1"/>
  <c r="C1102" i="7" s="1"/>
  <c r="N1101" i="7"/>
  <c r="O1101" i="7" s="1" a="1"/>
  <c r="O1101" i="7" s="1"/>
  <c r="L1101" i="7"/>
  <c r="M1101" i="7" s="1" a="1"/>
  <c r="M1101" i="7" s="1"/>
  <c r="J1101" i="7"/>
  <c r="K1101" i="7" s="1" a="1"/>
  <c r="K1101" i="7" s="1"/>
  <c r="H1101" i="7"/>
  <c r="I1101" i="7" s="1" a="1"/>
  <c r="I1101" i="7" s="1"/>
  <c r="F1101" i="7"/>
  <c r="G1101" i="7" s="1" a="1"/>
  <c r="G1101" i="7" s="1"/>
  <c r="D1101" i="7"/>
  <c r="E1101" i="7" s="1" a="1"/>
  <c r="E1101" i="7" s="1"/>
  <c r="B1101" i="7"/>
  <c r="C1101" i="7" s="1" a="1"/>
  <c r="C1101" i="7" s="1"/>
  <c r="N1100" i="7"/>
  <c r="O1100" i="7" s="1" a="1"/>
  <c r="O1100" i="7" s="1"/>
  <c r="L1100" i="7"/>
  <c r="M1100" i="7" s="1" a="1"/>
  <c r="M1100" i="7" s="1"/>
  <c r="J1100" i="7"/>
  <c r="K1100" i="7" s="1" a="1"/>
  <c r="K1100" i="7" s="1"/>
  <c r="H1100" i="7"/>
  <c r="I1100" i="7" s="1" a="1"/>
  <c r="I1100" i="7" s="1"/>
  <c r="F1100" i="7"/>
  <c r="G1100" i="7" s="1" a="1"/>
  <c r="G1100" i="7" s="1"/>
  <c r="D1100" i="7"/>
  <c r="E1100" i="7" s="1" a="1"/>
  <c r="E1100" i="7" s="1"/>
  <c r="B1100" i="7"/>
  <c r="C1100" i="7" s="1" a="1"/>
  <c r="C1100" i="7" s="1"/>
  <c r="N1099" i="7"/>
  <c r="O1099" i="7" s="1" a="1"/>
  <c r="O1099" i="7" s="1"/>
  <c r="L1099" i="7"/>
  <c r="M1099" i="7" s="1" a="1"/>
  <c r="M1099" i="7" s="1"/>
  <c r="J1099" i="7"/>
  <c r="K1099" i="7" s="1" a="1"/>
  <c r="K1099" i="7" s="1"/>
  <c r="H1099" i="7"/>
  <c r="I1099" i="7" s="1" a="1"/>
  <c r="I1099" i="7" s="1"/>
  <c r="F1099" i="7"/>
  <c r="G1099" i="7" s="1" a="1"/>
  <c r="G1099" i="7" s="1"/>
  <c r="D1099" i="7"/>
  <c r="E1099" i="7" s="1" a="1"/>
  <c r="E1099" i="7" s="1"/>
  <c r="B1099" i="7"/>
  <c r="C1099" i="7" s="1" a="1"/>
  <c r="C1099" i="7" s="1"/>
  <c r="N1098" i="7"/>
  <c r="O1098" i="7" s="1" a="1"/>
  <c r="O1098" i="7" s="1"/>
  <c r="L1098" i="7"/>
  <c r="M1098" i="7" s="1" a="1"/>
  <c r="M1098" i="7" s="1"/>
  <c r="J1098" i="7"/>
  <c r="K1098" i="7" s="1" a="1"/>
  <c r="K1098" i="7" s="1"/>
  <c r="H1098" i="7"/>
  <c r="I1098" i="7" s="1" a="1"/>
  <c r="I1098" i="7" s="1"/>
  <c r="F1098" i="7"/>
  <c r="G1098" i="7" s="1" a="1"/>
  <c r="G1098" i="7" s="1"/>
  <c r="D1098" i="7"/>
  <c r="E1098" i="7" s="1" a="1"/>
  <c r="E1098" i="7" s="1"/>
  <c r="B1098" i="7"/>
  <c r="C1098" i="7" s="1" a="1"/>
  <c r="C1098" i="7" s="1"/>
  <c r="N1097" i="7"/>
  <c r="O1097" i="7" s="1" a="1"/>
  <c r="O1097" i="7" s="1"/>
  <c r="L1097" i="7"/>
  <c r="M1097" i="7" s="1" a="1"/>
  <c r="M1097" i="7" s="1"/>
  <c r="J1097" i="7"/>
  <c r="K1097" i="7" s="1" a="1"/>
  <c r="K1097" i="7" s="1"/>
  <c r="H1097" i="7"/>
  <c r="I1097" i="7" s="1" a="1"/>
  <c r="I1097" i="7" s="1"/>
  <c r="F1097" i="7"/>
  <c r="G1097" i="7" s="1" a="1"/>
  <c r="G1097" i="7" s="1"/>
  <c r="D1097" i="7"/>
  <c r="E1097" i="7" s="1" a="1"/>
  <c r="E1097" i="7" s="1"/>
  <c r="B1097" i="7"/>
  <c r="C1097" i="7" s="1" a="1"/>
  <c r="C1097" i="7" s="1"/>
  <c r="N1096" i="7"/>
  <c r="O1096" i="7" s="1" a="1"/>
  <c r="O1096" i="7" s="1"/>
  <c r="L1096" i="7"/>
  <c r="M1096" i="7" s="1" a="1"/>
  <c r="M1096" i="7" s="1"/>
  <c r="J1096" i="7"/>
  <c r="K1096" i="7" s="1" a="1"/>
  <c r="K1096" i="7" s="1"/>
  <c r="H1096" i="7"/>
  <c r="I1096" i="7" s="1" a="1"/>
  <c r="I1096" i="7" s="1"/>
  <c r="F1096" i="7"/>
  <c r="G1096" i="7" s="1" a="1"/>
  <c r="G1096" i="7" s="1"/>
  <c r="D1096" i="7"/>
  <c r="E1096" i="7" s="1" a="1"/>
  <c r="E1096" i="7" s="1"/>
  <c r="B1096" i="7"/>
  <c r="C1096" i="7" s="1" a="1"/>
  <c r="C1096" i="7" s="1"/>
  <c r="N1095" i="7"/>
  <c r="O1095" i="7" s="1" a="1"/>
  <c r="O1095" i="7" s="1"/>
  <c r="L1095" i="7"/>
  <c r="M1095" i="7" s="1" a="1"/>
  <c r="M1095" i="7" s="1"/>
  <c r="J1095" i="7"/>
  <c r="K1095" i="7" s="1" a="1"/>
  <c r="K1095" i="7" s="1"/>
  <c r="H1095" i="7"/>
  <c r="I1095" i="7" s="1" a="1"/>
  <c r="I1095" i="7" s="1"/>
  <c r="F1095" i="7"/>
  <c r="G1095" i="7" s="1" a="1"/>
  <c r="G1095" i="7" s="1"/>
  <c r="D1095" i="7"/>
  <c r="E1095" i="7" s="1" a="1"/>
  <c r="E1095" i="7" s="1"/>
  <c r="B1095" i="7"/>
  <c r="C1095" i="7" s="1" a="1"/>
  <c r="C1095" i="7" s="1"/>
  <c r="N1094" i="7"/>
  <c r="O1094" i="7" s="1" a="1"/>
  <c r="O1094" i="7" s="1"/>
  <c r="L1094" i="7"/>
  <c r="M1094" i="7" s="1" a="1"/>
  <c r="M1094" i="7" s="1"/>
  <c r="J1094" i="7"/>
  <c r="K1094" i="7" s="1" a="1"/>
  <c r="K1094" i="7" s="1"/>
  <c r="H1094" i="7"/>
  <c r="I1094" i="7" s="1" a="1"/>
  <c r="I1094" i="7" s="1"/>
  <c r="F1094" i="7"/>
  <c r="G1094" i="7" s="1" a="1"/>
  <c r="G1094" i="7" s="1"/>
  <c r="D1094" i="7"/>
  <c r="E1094" i="7" s="1" a="1"/>
  <c r="E1094" i="7" s="1"/>
  <c r="B1094" i="7"/>
  <c r="C1094" i="7" s="1" a="1"/>
  <c r="C1094" i="7" s="1"/>
  <c r="N1093" i="7"/>
  <c r="O1093" i="7" s="1" a="1"/>
  <c r="O1093" i="7" s="1"/>
  <c r="L1093" i="7"/>
  <c r="M1093" i="7" s="1" a="1"/>
  <c r="M1093" i="7" s="1"/>
  <c r="J1093" i="7"/>
  <c r="K1093" i="7" s="1" a="1"/>
  <c r="K1093" i="7" s="1"/>
  <c r="H1093" i="7"/>
  <c r="I1093" i="7" s="1" a="1"/>
  <c r="I1093" i="7" s="1"/>
  <c r="F1093" i="7"/>
  <c r="G1093" i="7" s="1" a="1"/>
  <c r="G1093" i="7" s="1"/>
  <c r="D1093" i="7"/>
  <c r="E1093" i="7" s="1" a="1"/>
  <c r="E1093" i="7" s="1"/>
  <c r="B1093" i="7"/>
  <c r="C1093" i="7" s="1" a="1"/>
  <c r="C1093" i="7" s="1"/>
  <c r="N1092" i="7"/>
  <c r="O1092" i="7" s="1" a="1"/>
  <c r="O1092" i="7" s="1"/>
  <c r="L1092" i="7"/>
  <c r="M1092" i="7" s="1" a="1"/>
  <c r="M1092" i="7" s="1"/>
  <c r="J1092" i="7"/>
  <c r="K1092" i="7" s="1" a="1"/>
  <c r="K1092" i="7" s="1"/>
  <c r="H1092" i="7"/>
  <c r="I1092" i="7" s="1" a="1"/>
  <c r="I1092" i="7" s="1"/>
  <c r="F1092" i="7"/>
  <c r="G1092" i="7" s="1" a="1"/>
  <c r="G1092" i="7" s="1"/>
  <c r="D1092" i="7"/>
  <c r="E1092" i="7" s="1" a="1"/>
  <c r="E1092" i="7" s="1"/>
  <c r="B1092" i="7"/>
  <c r="C1092" i="7" s="1" a="1"/>
  <c r="C1092" i="7" s="1"/>
  <c r="N1091" i="7"/>
  <c r="O1091" i="7" s="1" a="1"/>
  <c r="O1091" i="7" s="1"/>
  <c r="L1091" i="7"/>
  <c r="M1091" i="7" s="1" a="1"/>
  <c r="M1091" i="7" s="1"/>
  <c r="J1091" i="7"/>
  <c r="K1091" i="7" s="1" a="1"/>
  <c r="K1091" i="7" s="1"/>
  <c r="H1091" i="7"/>
  <c r="I1091" i="7" s="1" a="1"/>
  <c r="I1091" i="7" s="1"/>
  <c r="F1091" i="7"/>
  <c r="G1091" i="7" s="1" a="1"/>
  <c r="G1091" i="7" s="1"/>
  <c r="D1091" i="7"/>
  <c r="E1091" i="7" s="1" a="1"/>
  <c r="E1091" i="7" s="1"/>
  <c r="B1091" i="7"/>
  <c r="C1091" i="7" s="1" a="1"/>
  <c r="C1091" i="7" s="1"/>
  <c r="N1090" i="7"/>
  <c r="O1090" i="7" s="1" a="1"/>
  <c r="O1090" i="7" s="1"/>
  <c r="L1090" i="7"/>
  <c r="M1090" i="7" s="1" a="1"/>
  <c r="M1090" i="7" s="1"/>
  <c r="J1090" i="7"/>
  <c r="K1090" i="7" s="1" a="1"/>
  <c r="K1090" i="7" s="1"/>
  <c r="H1090" i="7"/>
  <c r="I1090" i="7" s="1" a="1"/>
  <c r="I1090" i="7" s="1"/>
  <c r="F1090" i="7"/>
  <c r="G1090" i="7" s="1" a="1"/>
  <c r="G1090" i="7" s="1"/>
  <c r="D1090" i="7"/>
  <c r="E1090" i="7" s="1" a="1"/>
  <c r="E1090" i="7" s="1"/>
  <c r="B1090" i="7"/>
  <c r="C1090" i="7" s="1" a="1"/>
  <c r="C1090" i="7" s="1"/>
  <c r="N1089" i="7"/>
  <c r="O1089" i="7" s="1" a="1"/>
  <c r="O1089" i="7" s="1"/>
  <c r="L1089" i="7"/>
  <c r="M1089" i="7" s="1" a="1"/>
  <c r="M1089" i="7" s="1"/>
  <c r="J1089" i="7"/>
  <c r="K1089" i="7" s="1" a="1"/>
  <c r="K1089" i="7" s="1"/>
  <c r="H1089" i="7"/>
  <c r="I1089" i="7" s="1" a="1"/>
  <c r="I1089" i="7" s="1"/>
  <c r="F1089" i="7"/>
  <c r="G1089" i="7" s="1" a="1"/>
  <c r="G1089" i="7" s="1"/>
  <c r="D1089" i="7"/>
  <c r="E1089" i="7" s="1" a="1"/>
  <c r="E1089" i="7" s="1"/>
  <c r="B1089" i="7"/>
  <c r="C1089" i="7" s="1" a="1"/>
  <c r="C1089" i="7" s="1"/>
  <c r="N1088" i="7"/>
  <c r="O1088" i="7" s="1" a="1"/>
  <c r="O1088" i="7" s="1"/>
  <c r="L1088" i="7"/>
  <c r="M1088" i="7" s="1" a="1"/>
  <c r="M1088" i="7" s="1"/>
  <c r="J1088" i="7"/>
  <c r="K1088" i="7" s="1" a="1"/>
  <c r="K1088" i="7" s="1"/>
  <c r="H1088" i="7"/>
  <c r="I1088" i="7" s="1" a="1"/>
  <c r="I1088" i="7" s="1"/>
  <c r="F1088" i="7"/>
  <c r="G1088" i="7" s="1" a="1"/>
  <c r="G1088" i="7" s="1"/>
  <c r="D1088" i="7"/>
  <c r="E1088" i="7" s="1" a="1"/>
  <c r="E1088" i="7" s="1"/>
  <c r="B1088" i="7"/>
  <c r="C1088" i="7" s="1" a="1"/>
  <c r="C1088" i="7" s="1"/>
  <c r="N1087" i="7"/>
  <c r="O1087" i="7" s="1" a="1"/>
  <c r="O1087" i="7" s="1"/>
  <c r="L1087" i="7"/>
  <c r="M1087" i="7" s="1" a="1"/>
  <c r="M1087" i="7" s="1"/>
  <c r="J1087" i="7"/>
  <c r="K1087" i="7" s="1" a="1"/>
  <c r="K1087" i="7" s="1"/>
  <c r="H1087" i="7"/>
  <c r="I1087" i="7" s="1" a="1"/>
  <c r="I1087" i="7" s="1"/>
  <c r="F1087" i="7"/>
  <c r="G1087" i="7" s="1" a="1"/>
  <c r="G1087" i="7" s="1"/>
  <c r="D1087" i="7"/>
  <c r="E1087" i="7" s="1" a="1"/>
  <c r="E1087" i="7" s="1"/>
  <c r="B1087" i="7"/>
  <c r="C1087" i="7" s="1" a="1"/>
  <c r="C1087" i="7" s="1"/>
  <c r="N1086" i="7"/>
  <c r="O1086" i="7" s="1" a="1"/>
  <c r="O1086" i="7" s="1"/>
  <c r="L1086" i="7"/>
  <c r="M1086" i="7" s="1" a="1"/>
  <c r="M1086" i="7" s="1"/>
  <c r="J1086" i="7"/>
  <c r="K1086" i="7" s="1" a="1"/>
  <c r="K1086" i="7" s="1"/>
  <c r="H1086" i="7"/>
  <c r="I1086" i="7" s="1" a="1"/>
  <c r="I1086" i="7" s="1"/>
  <c r="F1086" i="7"/>
  <c r="G1086" i="7" s="1" a="1"/>
  <c r="G1086" i="7" s="1"/>
  <c r="D1086" i="7"/>
  <c r="E1086" i="7" s="1" a="1"/>
  <c r="E1086" i="7" s="1"/>
  <c r="B1086" i="7"/>
  <c r="C1086" i="7" s="1" a="1"/>
  <c r="C1086" i="7" s="1"/>
  <c r="N1085" i="7"/>
  <c r="O1085" i="7" s="1" a="1"/>
  <c r="O1085" i="7" s="1"/>
  <c r="L1085" i="7"/>
  <c r="M1085" i="7" s="1" a="1"/>
  <c r="M1085" i="7" s="1"/>
  <c r="J1085" i="7"/>
  <c r="K1085" i="7" s="1" a="1"/>
  <c r="K1085" i="7" s="1"/>
  <c r="H1085" i="7"/>
  <c r="I1085" i="7" s="1" a="1"/>
  <c r="I1085" i="7" s="1"/>
  <c r="F1085" i="7"/>
  <c r="G1085" i="7" s="1" a="1"/>
  <c r="G1085" i="7" s="1"/>
  <c r="D1085" i="7"/>
  <c r="E1085" i="7" s="1" a="1"/>
  <c r="E1085" i="7" s="1"/>
  <c r="B1085" i="7"/>
  <c r="C1085" i="7" s="1" a="1"/>
  <c r="C1085" i="7" s="1"/>
  <c r="N1084" i="7"/>
  <c r="O1084" i="7" s="1" a="1"/>
  <c r="O1084" i="7" s="1"/>
  <c r="L1084" i="7"/>
  <c r="M1084" i="7" s="1" a="1"/>
  <c r="M1084" i="7" s="1"/>
  <c r="J1084" i="7"/>
  <c r="K1084" i="7" s="1" a="1"/>
  <c r="K1084" i="7" s="1"/>
  <c r="H1084" i="7"/>
  <c r="I1084" i="7" s="1" a="1"/>
  <c r="I1084" i="7" s="1"/>
  <c r="F1084" i="7"/>
  <c r="G1084" i="7" s="1" a="1"/>
  <c r="G1084" i="7" s="1"/>
  <c r="D1084" i="7"/>
  <c r="E1084" i="7" s="1" a="1"/>
  <c r="E1084" i="7" s="1"/>
  <c r="B1084" i="7"/>
  <c r="C1084" i="7" s="1" a="1"/>
  <c r="C1084" i="7" s="1"/>
  <c r="N1083" i="7"/>
  <c r="O1083" i="7" s="1" a="1"/>
  <c r="O1083" i="7" s="1"/>
  <c r="L1083" i="7"/>
  <c r="M1083" i="7" s="1" a="1"/>
  <c r="M1083" i="7" s="1"/>
  <c r="J1083" i="7"/>
  <c r="K1083" i="7" s="1" a="1"/>
  <c r="K1083" i="7" s="1"/>
  <c r="H1083" i="7"/>
  <c r="I1083" i="7" s="1" a="1"/>
  <c r="I1083" i="7" s="1"/>
  <c r="F1083" i="7"/>
  <c r="G1083" i="7" s="1" a="1"/>
  <c r="G1083" i="7" s="1"/>
  <c r="D1083" i="7"/>
  <c r="E1083" i="7" s="1" a="1"/>
  <c r="E1083" i="7" s="1"/>
  <c r="B1083" i="7"/>
  <c r="C1083" i="7" s="1" a="1"/>
  <c r="C1083" i="7" s="1"/>
  <c r="N1082" i="7"/>
  <c r="O1082" i="7" s="1" a="1"/>
  <c r="O1082" i="7" s="1"/>
  <c r="L1082" i="7"/>
  <c r="M1082" i="7" s="1" a="1"/>
  <c r="M1082" i="7" s="1"/>
  <c r="J1082" i="7"/>
  <c r="K1082" i="7" s="1" a="1"/>
  <c r="K1082" i="7" s="1"/>
  <c r="H1082" i="7"/>
  <c r="I1082" i="7" s="1" a="1"/>
  <c r="I1082" i="7" s="1"/>
  <c r="F1082" i="7"/>
  <c r="G1082" i="7" s="1" a="1"/>
  <c r="G1082" i="7" s="1"/>
  <c r="D1082" i="7"/>
  <c r="E1082" i="7" s="1" a="1"/>
  <c r="E1082" i="7" s="1"/>
  <c r="B1082" i="7"/>
  <c r="C1082" i="7" s="1" a="1"/>
  <c r="C1082" i="7" s="1"/>
  <c r="N1081" i="7"/>
  <c r="O1081" i="7" s="1" a="1"/>
  <c r="O1081" i="7" s="1"/>
  <c r="L1081" i="7"/>
  <c r="M1081" i="7" s="1" a="1"/>
  <c r="M1081" i="7" s="1"/>
  <c r="J1081" i="7"/>
  <c r="K1081" i="7" s="1" a="1"/>
  <c r="K1081" i="7" s="1"/>
  <c r="H1081" i="7"/>
  <c r="I1081" i="7" s="1" a="1"/>
  <c r="I1081" i="7" s="1"/>
  <c r="F1081" i="7"/>
  <c r="G1081" i="7" s="1" a="1"/>
  <c r="G1081" i="7" s="1"/>
  <c r="D1081" i="7"/>
  <c r="E1081" i="7" s="1" a="1"/>
  <c r="E1081" i="7" s="1"/>
  <c r="B1081" i="7"/>
  <c r="C1081" i="7" s="1" a="1"/>
  <c r="C1081" i="7" s="1"/>
  <c r="N1080" i="7"/>
  <c r="O1080" i="7" s="1" a="1"/>
  <c r="O1080" i="7" s="1"/>
  <c r="L1080" i="7"/>
  <c r="M1080" i="7" s="1" a="1"/>
  <c r="M1080" i="7" s="1"/>
  <c r="J1080" i="7"/>
  <c r="K1080" i="7" s="1" a="1"/>
  <c r="K1080" i="7" s="1"/>
  <c r="H1080" i="7"/>
  <c r="I1080" i="7" s="1" a="1"/>
  <c r="I1080" i="7" s="1"/>
  <c r="F1080" i="7"/>
  <c r="G1080" i="7" s="1" a="1"/>
  <c r="G1080" i="7" s="1"/>
  <c r="D1080" i="7"/>
  <c r="E1080" i="7" s="1" a="1"/>
  <c r="E1080" i="7" s="1"/>
  <c r="B1080" i="7"/>
  <c r="C1080" i="7" s="1" a="1"/>
  <c r="C1080" i="7" s="1"/>
  <c r="N1079" i="7"/>
  <c r="O1079" i="7" s="1" a="1"/>
  <c r="O1079" i="7" s="1"/>
  <c r="L1079" i="7"/>
  <c r="M1079" i="7" s="1" a="1"/>
  <c r="M1079" i="7" s="1"/>
  <c r="J1079" i="7"/>
  <c r="K1079" i="7" s="1" a="1"/>
  <c r="K1079" i="7" s="1"/>
  <c r="H1079" i="7"/>
  <c r="I1079" i="7" s="1" a="1"/>
  <c r="I1079" i="7" s="1"/>
  <c r="F1079" i="7"/>
  <c r="G1079" i="7" s="1" a="1"/>
  <c r="G1079" i="7" s="1"/>
  <c r="D1079" i="7"/>
  <c r="E1079" i="7" s="1" a="1"/>
  <c r="E1079" i="7" s="1"/>
  <c r="B1079" i="7"/>
  <c r="C1079" i="7" s="1" a="1"/>
  <c r="C1079" i="7" s="1"/>
  <c r="N1078" i="7"/>
  <c r="O1078" i="7" s="1" a="1"/>
  <c r="O1078" i="7" s="1"/>
  <c r="L1078" i="7"/>
  <c r="M1078" i="7" s="1" a="1"/>
  <c r="M1078" i="7" s="1"/>
  <c r="J1078" i="7"/>
  <c r="K1078" i="7" s="1" a="1"/>
  <c r="K1078" i="7" s="1"/>
  <c r="H1078" i="7"/>
  <c r="I1078" i="7" s="1" a="1"/>
  <c r="I1078" i="7" s="1"/>
  <c r="F1078" i="7"/>
  <c r="G1078" i="7" s="1" a="1"/>
  <c r="G1078" i="7" s="1"/>
  <c r="D1078" i="7"/>
  <c r="E1078" i="7" s="1" a="1"/>
  <c r="E1078" i="7" s="1"/>
  <c r="B1078" i="7"/>
  <c r="C1078" i="7" s="1" a="1"/>
  <c r="C1078" i="7" s="1"/>
  <c r="N1077" i="7"/>
  <c r="O1077" i="7" s="1" a="1"/>
  <c r="O1077" i="7" s="1"/>
  <c r="L1077" i="7"/>
  <c r="M1077" i="7" s="1" a="1"/>
  <c r="M1077" i="7" s="1"/>
  <c r="J1077" i="7"/>
  <c r="K1077" i="7" s="1" a="1"/>
  <c r="K1077" i="7" s="1"/>
  <c r="H1077" i="7"/>
  <c r="I1077" i="7" s="1" a="1"/>
  <c r="I1077" i="7" s="1"/>
  <c r="F1077" i="7"/>
  <c r="G1077" i="7" s="1" a="1"/>
  <c r="G1077" i="7" s="1"/>
  <c r="D1077" i="7"/>
  <c r="E1077" i="7" s="1" a="1"/>
  <c r="E1077" i="7" s="1"/>
  <c r="B1077" i="7"/>
  <c r="C1077" i="7" s="1" a="1"/>
  <c r="C1077" i="7" s="1"/>
  <c r="N1076" i="7"/>
  <c r="O1076" i="7" s="1" a="1"/>
  <c r="O1076" i="7" s="1"/>
  <c r="L1076" i="7"/>
  <c r="M1076" i="7" s="1" a="1"/>
  <c r="M1076" i="7" s="1"/>
  <c r="J1076" i="7"/>
  <c r="K1076" i="7" s="1" a="1"/>
  <c r="K1076" i="7" s="1"/>
  <c r="H1076" i="7"/>
  <c r="I1076" i="7" s="1" a="1"/>
  <c r="I1076" i="7" s="1"/>
  <c r="F1076" i="7"/>
  <c r="G1076" i="7" s="1" a="1"/>
  <c r="G1076" i="7" s="1"/>
  <c r="D1076" i="7"/>
  <c r="E1076" i="7" s="1" a="1"/>
  <c r="E1076" i="7" s="1"/>
  <c r="B1076" i="7"/>
  <c r="C1076" i="7" s="1" a="1"/>
  <c r="C1076" i="7" s="1"/>
  <c r="N1075" i="7"/>
  <c r="O1075" i="7" s="1" a="1"/>
  <c r="O1075" i="7" s="1"/>
  <c r="L1075" i="7"/>
  <c r="M1075" i="7" s="1" a="1"/>
  <c r="M1075" i="7" s="1"/>
  <c r="J1075" i="7"/>
  <c r="K1075" i="7" s="1" a="1"/>
  <c r="K1075" i="7" s="1"/>
  <c r="H1075" i="7"/>
  <c r="I1075" i="7" s="1" a="1"/>
  <c r="I1075" i="7" s="1"/>
  <c r="F1075" i="7"/>
  <c r="G1075" i="7" s="1" a="1"/>
  <c r="G1075" i="7" s="1"/>
  <c r="D1075" i="7"/>
  <c r="E1075" i="7" s="1" a="1"/>
  <c r="E1075" i="7" s="1"/>
  <c r="B1075" i="7"/>
  <c r="C1075" i="7" s="1" a="1"/>
  <c r="C1075" i="7" s="1"/>
  <c r="N1074" i="7"/>
  <c r="O1074" i="7" s="1" a="1"/>
  <c r="O1074" i="7" s="1"/>
  <c r="L1074" i="7"/>
  <c r="M1074" i="7" s="1" a="1"/>
  <c r="M1074" i="7" s="1"/>
  <c r="J1074" i="7"/>
  <c r="K1074" i="7" s="1" a="1"/>
  <c r="K1074" i="7" s="1"/>
  <c r="H1074" i="7"/>
  <c r="I1074" i="7" s="1" a="1"/>
  <c r="I1074" i="7" s="1"/>
  <c r="F1074" i="7"/>
  <c r="G1074" i="7" s="1" a="1"/>
  <c r="G1074" i="7" s="1"/>
  <c r="D1074" i="7"/>
  <c r="E1074" i="7" s="1" a="1"/>
  <c r="E1074" i="7" s="1"/>
  <c r="B1074" i="7"/>
  <c r="C1074" i="7" s="1" a="1"/>
  <c r="C1074" i="7" s="1"/>
  <c r="N1073" i="7"/>
  <c r="O1073" i="7" s="1" a="1"/>
  <c r="O1073" i="7" s="1"/>
  <c r="L1073" i="7"/>
  <c r="M1073" i="7" s="1" a="1"/>
  <c r="M1073" i="7" s="1"/>
  <c r="J1073" i="7"/>
  <c r="K1073" i="7" s="1" a="1"/>
  <c r="K1073" i="7" s="1"/>
  <c r="H1073" i="7"/>
  <c r="I1073" i="7" s="1" a="1"/>
  <c r="I1073" i="7" s="1"/>
  <c r="F1073" i="7"/>
  <c r="G1073" i="7" s="1" a="1"/>
  <c r="G1073" i="7" s="1"/>
  <c r="D1073" i="7"/>
  <c r="E1073" i="7" s="1" a="1"/>
  <c r="E1073" i="7" s="1"/>
  <c r="B1073" i="7"/>
  <c r="C1073" i="7" s="1" a="1"/>
  <c r="C1073" i="7" s="1"/>
  <c r="N1072" i="7"/>
  <c r="O1072" i="7" s="1" a="1"/>
  <c r="O1072" i="7" s="1"/>
  <c r="L1072" i="7"/>
  <c r="M1072" i="7" s="1" a="1"/>
  <c r="M1072" i="7" s="1"/>
  <c r="J1072" i="7"/>
  <c r="K1072" i="7" s="1" a="1"/>
  <c r="K1072" i="7" s="1"/>
  <c r="H1072" i="7"/>
  <c r="I1072" i="7" s="1" a="1"/>
  <c r="I1072" i="7" s="1"/>
  <c r="F1072" i="7"/>
  <c r="G1072" i="7" s="1" a="1"/>
  <c r="G1072" i="7" s="1"/>
  <c r="D1072" i="7"/>
  <c r="E1072" i="7" s="1" a="1"/>
  <c r="E1072" i="7" s="1"/>
  <c r="B1072" i="7"/>
  <c r="C1072" i="7" s="1" a="1"/>
  <c r="C1072" i="7" s="1"/>
  <c r="N1071" i="7"/>
  <c r="O1071" i="7" s="1" a="1"/>
  <c r="O1071" i="7" s="1"/>
  <c r="L1071" i="7"/>
  <c r="M1071" i="7" s="1" a="1"/>
  <c r="M1071" i="7" s="1"/>
  <c r="J1071" i="7"/>
  <c r="K1071" i="7" s="1" a="1"/>
  <c r="K1071" i="7" s="1"/>
  <c r="H1071" i="7"/>
  <c r="I1071" i="7" s="1" a="1"/>
  <c r="I1071" i="7" s="1"/>
  <c r="F1071" i="7"/>
  <c r="G1071" i="7" s="1" a="1"/>
  <c r="G1071" i="7" s="1"/>
  <c r="D1071" i="7"/>
  <c r="E1071" i="7" s="1" a="1"/>
  <c r="E1071" i="7" s="1"/>
  <c r="B1071" i="7"/>
  <c r="C1071" i="7" s="1" a="1"/>
  <c r="C1071" i="7" s="1"/>
  <c r="N1070" i="7"/>
  <c r="O1070" i="7" s="1" a="1"/>
  <c r="O1070" i="7" s="1"/>
  <c r="L1070" i="7"/>
  <c r="M1070" i="7" s="1" a="1"/>
  <c r="M1070" i="7" s="1"/>
  <c r="J1070" i="7"/>
  <c r="K1070" i="7" s="1" a="1"/>
  <c r="K1070" i="7" s="1"/>
  <c r="H1070" i="7"/>
  <c r="I1070" i="7" s="1" a="1"/>
  <c r="I1070" i="7" s="1"/>
  <c r="F1070" i="7"/>
  <c r="G1070" i="7" s="1" a="1"/>
  <c r="G1070" i="7" s="1"/>
  <c r="D1070" i="7"/>
  <c r="E1070" i="7" s="1" a="1"/>
  <c r="E1070" i="7" s="1"/>
  <c r="B1070" i="7"/>
  <c r="C1070" i="7" s="1" a="1"/>
  <c r="C1070" i="7" s="1"/>
  <c r="N1069" i="7"/>
  <c r="O1069" i="7" s="1" a="1"/>
  <c r="O1069" i="7" s="1"/>
  <c r="L1069" i="7"/>
  <c r="M1069" i="7" s="1" a="1"/>
  <c r="M1069" i="7" s="1"/>
  <c r="J1069" i="7"/>
  <c r="K1069" i="7" s="1" a="1"/>
  <c r="K1069" i="7" s="1"/>
  <c r="H1069" i="7"/>
  <c r="I1069" i="7" s="1" a="1"/>
  <c r="I1069" i="7" s="1"/>
  <c r="F1069" i="7"/>
  <c r="G1069" i="7" s="1" a="1"/>
  <c r="G1069" i="7" s="1"/>
  <c r="D1069" i="7"/>
  <c r="E1069" i="7" s="1" a="1"/>
  <c r="E1069" i="7" s="1"/>
  <c r="B1069" i="7"/>
  <c r="C1069" i="7" s="1" a="1"/>
  <c r="C1069" i="7" s="1"/>
  <c r="N1068" i="7"/>
  <c r="O1068" i="7" s="1" a="1"/>
  <c r="O1068" i="7" s="1"/>
  <c r="L1068" i="7"/>
  <c r="M1068" i="7" s="1" a="1"/>
  <c r="M1068" i="7" s="1"/>
  <c r="J1068" i="7"/>
  <c r="K1068" i="7" s="1" a="1"/>
  <c r="K1068" i="7" s="1"/>
  <c r="H1068" i="7"/>
  <c r="I1068" i="7" s="1" a="1"/>
  <c r="I1068" i="7" s="1"/>
  <c r="F1068" i="7"/>
  <c r="G1068" i="7" s="1" a="1"/>
  <c r="G1068" i="7" s="1"/>
  <c r="D1068" i="7"/>
  <c r="E1068" i="7" s="1" a="1"/>
  <c r="E1068" i="7" s="1"/>
  <c r="B1068" i="7"/>
  <c r="C1068" i="7" s="1" a="1"/>
  <c r="C1068" i="7" s="1"/>
  <c r="N1067" i="7"/>
  <c r="O1067" i="7" s="1" a="1"/>
  <c r="O1067" i="7" s="1"/>
  <c r="L1067" i="7"/>
  <c r="M1067" i="7" s="1" a="1"/>
  <c r="M1067" i="7" s="1"/>
  <c r="J1067" i="7"/>
  <c r="K1067" i="7" s="1" a="1"/>
  <c r="K1067" i="7" s="1"/>
  <c r="H1067" i="7"/>
  <c r="I1067" i="7" s="1" a="1"/>
  <c r="I1067" i="7" s="1"/>
  <c r="F1067" i="7"/>
  <c r="G1067" i="7" s="1" a="1"/>
  <c r="G1067" i="7" s="1"/>
  <c r="D1067" i="7"/>
  <c r="E1067" i="7" s="1" a="1"/>
  <c r="E1067" i="7" s="1"/>
  <c r="B1067" i="7"/>
  <c r="C1067" i="7" s="1" a="1"/>
  <c r="C1067" i="7" s="1"/>
  <c r="N1066" i="7"/>
  <c r="O1066" i="7" s="1" a="1"/>
  <c r="O1066" i="7" s="1"/>
  <c r="L1066" i="7"/>
  <c r="M1066" i="7" s="1" a="1"/>
  <c r="M1066" i="7" s="1"/>
  <c r="J1066" i="7"/>
  <c r="K1066" i="7" s="1" a="1"/>
  <c r="K1066" i="7" s="1"/>
  <c r="H1066" i="7"/>
  <c r="I1066" i="7" s="1" a="1"/>
  <c r="I1066" i="7" s="1"/>
  <c r="F1066" i="7"/>
  <c r="G1066" i="7" s="1" a="1"/>
  <c r="G1066" i="7" s="1"/>
  <c r="D1066" i="7"/>
  <c r="E1066" i="7" s="1" a="1"/>
  <c r="E1066" i="7" s="1"/>
  <c r="B1066" i="7"/>
  <c r="C1066" i="7" s="1" a="1"/>
  <c r="C1066" i="7" s="1"/>
  <c r="N1065" i="7"/>
  <c r="O1065" i="7" s="1" a="1"/>
  <c r="O1065" i="7" s="1"/>
  <c r="L1065" i="7"/>
  <c r="M1065" i="7" s="1" a="1"/>
  <c r="M1065" i="7" s="1"/>
  <c r="J1065" i="7"/>
  <c r="K1065" i="7" s="1" a="1"/>
  <c r="K1065" i="7" s="1"/>
  <c r="H1065" i="7"/>
  <c r="I1065" i="7" s="1" a="1"/>
  <c r="I1065" i="7" s="1"/>
  <c r="F1065" i="7"/>
  <c r="G1065" i="7" s="1" a="1"/>
  <c r="G1065" i="7" s="1"/>
  <c r="D1065" i="7"/>
  <c r="E1065" i="7" s="1" a="1"/>
  <c r="E1065" i="7" s="1"/>
  <c r="B1065" i="7"/>
  <c r="C1065" i="7" s="1" a="1"/>
  <c r="C1065" i="7" s="1"/>
  <c r="N1064" i="7"/>
  <c r="O1064" i="7" s="1" a="1"/>
  <c r="O1064" i="7" s="1"/>
  <c r="L1064" i="7"/>
  <c r="M1064" i="7" s="1" a="1"/>
  <c r="M1064" i="7" s="1"/>
  <c r="J1064" i="7"/>
  <c r="K1064" i="7" s="1" a="1"/>
  <c r="K1064" i="7" s="1"/>
  <c r="H1064" i="7"/>
  <c r="I1064" i="7" s="1" a="1"/>
  <c r="I1064" i="7" s="1"/>
  <c r="F1064" i="7"/>
  <c r="G1064" i="7" s="1" a="1"/>
  <c r="G1064" i="7" s="1"/>
  <c r="D1064" i="7"/>
  <c r="E1064" i="7" s="1" a="1"/>
  <c r="E1064" i="7" s="1"/>
  <c r="B1064" i="7"/>
  <c r="C1064" i="7" s="1" a="1"/>
  <c r="C1064" i="7" s="1"/>
  <c r="N1063" i="7"/>
  <c r="O1063" i="7" s="1" a="1"/>
  <c r="O1063" i="7" s="1"/>
  <c r="L1063" i="7"/>
  <c r="M1063" i="7" s="1" a="1"/>
  <c r="M1063" i="7" s="1"/>
  <c r="J1063" i="7"/>
  <c r="K1063" i="7" s="1" a="1"/>
  <c r="K1063" i="7" s="1"/>
  <c r="H1063" i="7"/>
  <c r="I1063" i="7" s="1" a="1"/>
  <c r="I1063" i="7" s="1"/>
  <c r="F1063" i="7"/>
  <c r="G1063" i="7" s="1" a="1"/>
  <c r="G1063" i="7" s="1"/>
  <c r="D1063" i="7"/>
  <c r="E1063" i="7" s="1" a="1"/>
  <c r="E1063" i="7" s="1"/>
  <c r="B1063" i="7"/>
  <c r="C1063" i="7" s="1" a="1"/>
  <c r="C1063" i="7" s="1"/>
  <c r="N1062" i="7"/>
  <c r="O1062" i="7" s="1" a="1"/>
  <c r="O1062" i="7" s="1"/>
  <c r="L1062" i="7"/>
  <c r="M1062" i="7" s="1" a="1"/>
  <c r="M1062" i="7" s="1"/>
  <c r="J1062" i="7"/>
  <c r="K1062" i="7" s="1" a="1"/>
  <c r="K1062" i="7" s="1"/>
  <c r="H1062" i="7"/>
  <c r="I1062" i="7" s="1" a="1"/>
  <c r="I1062" i="7" s="1"/>
  <c r="F1062" i="7"/>
  <c r="G1062" i="7" s="1" a="1"/>
  <c r="G1062" i="7" s="1"/>
  <c r="D1062" i="7"/>
  <c r="E1062" i="7" s="1" a="1"/>
  <c r="E1062" i="7" s="1"/>
  <c r="B1062" i="7"/>
  <c r="C1062" i="7" s="1" a="1"/>
  <c r="C1062" i="7" s="1"/>
  <c r="N1061" i="7"/>
  <c r="O1061" i="7" s="1" a="1"/>
  <c r="O1061" i="7" s="1"/>
  <c r="L1061" i="7"/>
  <c r="M1061" i="7" s="1" a="1"/>
  <c r="M1061" i="7" s="1"/>
  <c r="J1061" i="7"/>
  <c r="K1061" i="7" s="1" a="1"/>
  <c r="K1061" i="7" s="1"/>
  <c r="H1061" i="7"/>
  <c r="I1061" i="7" s="1" a="1"/>
  <c r="I1061" i="7" s="1"/>
  <c r="F1061" i="7"/>
  <c r="G1061" i="7" s="1" a="1"/>
  <c r="G1061" i="7" s="1"/>
  <c r="D1061" i="7"/>
  <c r="E1061" i="7" s="1" a="1"/>
  <c r="E1061" i="7" s="1"/>
  <c r="B1061" i="7"/>
  <c r="C1061" i="7" s="1" a="1"/>
  <c r="C1061" i="7" s="1"/>
  <c r="N1060" i="7"/>
  <c r="O1060" i="7" s="1" a="1"/>
  <c r="O1060" i="7" s="1"/>
  <c r="L1060" i="7"/>
  <c r="M1060" i="7" s="1" a="1"/>
  <c r="M1060" i="7" s="1"/>
  <c r="J1060" i="7"/>
  <c r="K1060" i="7" s="1" a="1"/>
  <c r="K1060" i="7" s="1"/>
  <c r="H1060" i="7"/>
  <c r="I1060" i="7" s="1" a="1"/>
  <c r="I1060" i="7" s="1"/>
  <c r="F1060" i="7"/>
  <c r="G1060" i="7" s="1" a="1"/>
  <c r="G1060" i="7" s="1"/>
  <c r="D1060" i="7"/>
  <c r="E1060" i="7" s="1" a="1"/>
  <c r="E1060" i="7" s="1"/>
  <c r="B1060" i="7"/>
  <c r="C1060" i="7" s="1" a="1"/>
  <c r="C1060" i="7" s="1"/>
  <c r="N1059" i="7"/>
  <c r="O1059" i="7" s="1" a="1"/>
  <c r="O1059" i="7" s="1"/>
  <c r="L1059" i="7"/>
  <c r="M1059" i="7" s="1" a="1"/>
  <c r="M1059" i="7" s="1"/>
  <c r="J1059" i="7"/>
  <c r="K1059" i="7" s="1" a="1"/>
  <c r="K1059" i="7" s="1"/>
  <c r="H1059" i="7"/>
  <c r="I1059" i="7" s="1" a="1"/>
  <c r="I1059" i="7" s="1"/>
  <c r="F1059" i="7"/>
  <c r="G1059" i="7" s="1" a="1"/>
  <c r="G1059" i="7" s="1"/>
  <c r="D1059" i="7"/>
  <c r="E1059" i="7" s="1" a="1"/>
  <c r="E1059" i="7" s="1"/>
  <c r="B1059" i="7"/>
  <c r="C1059" i="7" s="1" a="1"/>
  <c r="C1059" i="7" s="1"/>
  <c r="N1058" i="7"/>
  <c r="O1058" i="7" s="1" a="1"/>
  <c r="O1058" i="7" s="1"/>
  <c r="L1058" i="7"/>
  <c r="M1058" i="7" s="1" a="1"/>
  <c r="M1058" i="7" s="1"/>
  <c r="J1058" i="7"/>
  <c r="K1058" i="7" s="1" a="1"/>
  <c r="K1058" i="7" s="1"/>
  <c r="H1058" i="7"/>
  <c r="I1058" i="7" s="1" a="1"/>
  <c r="I1058" i="7" s="1"/>
  <c r="F1058" i="7"/>
  <c r="G1058" i="7" s="1" a="1"/>
  <c r="G1058" i="7" s="1"/>
  <c r="D1058" i="7"/>
  <c r="E1058" i="7" s="1" a="1"/>
  <c r="E1058" i="7" s="1"/>
  <c r="B1058" i="7"/>
  <c r="C1058" i="7" s="1" a="1"/>
  <c r="C1058" i="7" s="1"/>
  <c r="N1057" i="7"/>
  <c r="O1057" i="7" s="1" a="1"/>
  <c r="O1057" i="7" s="1"/>
  <c r="L1057" i="7"/>
  <c r="M1057" i="7" s="1" a="1"/>
  <c r="M1057" i="7" s="1"/>
  <c r="J1057" i="7"/>
  <c r="K1057" i="7" s="1" a="1"/>
  <c r="K1057" i="7" s="1"/>
  <c r="H1057" i="7"/>
  <c r="I1057" i="7" s="1" a="1"/>
  <c r="I1057" i="7" s="1"/>
  <c r="F1057" i="7"/>
  <c r="G1057" i="7" s="1" a="1"/>
  <c r="G1057" i="7" s="1"/>
  <c r="D1057" i="7"/>
  <c r="E1057" i="7" s="1" a="1"/>
  <c r="E1057" i="7" s="1"/>
  <c r="B1057" i="7"/>
  <c r="C1057" i="7" s="1" a="1"/>
  <c r="C1057" i="7" s="1"/>
  <c r="N1056" i="7"/>
  <c r="O1056" i="7" s="1" a="1"/>
  <c r="O1056" i="7" s="1"/>
  <c r="L1056" i="7"/>
  <c r="M1056" i="7" s="1" a="1"/>
  <c r="M1056" i="7" s="1"/>
  <c r="J1056" i="7"/>
  <c r="K1056" i="7" s="1" a="1"/>
  <c r="K1056" i="7" s="1"/>
  <c r="H1056" i="7"/>
  <c r="I1056" i="7" s="1" a="1"/>
  <c r="I1056" i="7" s="1"/>
  <c r="F1056" i="7"/>
  <c r="G1056" i="7" s="1" a="1"/>
  <c r="G1056" i="7" s="1"/>
  <c r="D1056" i="7"/>
  <c r="E1056" i="7" s="1" a="1"/>
  <c r="E1056" i="7" s="1"/>
  <c r="B1056" i="7"/>
  <c r="C1056" i="7" s="1" a="1"/>
  <c r="C1056" i="7" s="1"/>
  <c r="N1055" i="7"/>
  <c r="O1055" i="7" s="1" a="1"/>
  <c r="O1055" i="7" s="1"/>
  <c r="L1055" i="7"/>
  <c r="M1055" i="7" s="1" a="1"/>
  <c r="M1055" i="7" s="1"/>
  <c r="J1055" i="7"/>
  <c r="K1055" i="7" s="1" a="1"/>
  <c r="K1055" i="7" s="1"/>
  <c r="H1055" i="7"/>
  <c r="I1055" i="7" s="1" a="1"/>
  <c r="I1055" i="7" s="1"/>
  <c r="F1055" i="7"/>
  <c r="G1055" i="7" s="1" a="1"/>
  <c r="G1055" i="7" s="1"/>
  <c r="D1055" i="7"/>
  <c r="E1055" i="7" s="1" a="1"/>
  <c r="E1055" i="7" s="1"/>
  <c r="B1055" i="7"/>
  <c r="C1055" i="7" s="1" a="1"/>
  <c r="C1055" i="7" s="1"/>
  <c r="N1054" i="7"/>
  <c r="O1054" i="7" s="1" a="1"/>
  <c r="O1054" i="7" s="1"/>
  <c r="L1054" i="7"/>
  <c r="M1054" i="7" s="1" a="1"/>
  <c r="M1054" i="7" s="1"/>
  <c r="J1054" i="7"/>
  <c r="K1054" i="7" s="1" a="1"/>
  <c r="K1054" i="7" s="1"/>
  <c r="H1054" i="7"/>
  <c r="I1054" i="7" s="1" a="1"/>
  <c r="I1054" i="7" s="1"/>
  <c r="F1054" i="7"/>
  <c r="G1054" i="7" s="1" a="1"/>
  <c r="G1054" i="7" s="1"/>
  <c r="D1054" i="7"/>
  <c r="E1054" i="7" s="1" a="1"/>
  <c r="E1054" i="7" s="1"/>
  <c r="B1054" i="7"/>
  <c r="C1054" i="7" s="1" a="1"/>
  <c r="C1054" i="7" s="1"/>
  <c r="N1053" i="7"/>
  <c r="O1053" i="7" s="1" a="1"/>
  <c r="O1053" i="7" s="1"/>
  <c r="L1053" i="7"/>
  <c r="M1053" i="7" s="1" a="1"/>
  <c r="M1053" i="7" s="1"/>
  <c r="J1053" i="7"/>
  <c r="K1053" i="7" s="1" a="1"/>
  <c r="K1053" i="7" s="1"/>
  <c r="H1053" i="7"/>
  <c r="I1053" i="7" s="1" a="1"/>
  <c r="I1053" i="7" s="1"/>
  <c r="F1053" i="7"/>
  <c r="G1053" i="7" s="1" a="1"/>
  <c r="G1053" i="7" s="1"/>
  <c r="D1053" i="7"/>
  <c r="E1053" i="7" s="1" a="1"/>
  <c r="E1053" i="7" s="1"/>
  <c r="B1053" i="7"/>
  <c r="C1053" i="7" s="1" a="1"/>
  <c r="C1053" i="7" s="1"/>
  <c r="N1052" i="7"/>
  <c r="O1052" i="7" s="1" a="1"/>
  <c r="O1052" i="7" s="1"/>
  <c r="L1052" i="7"/>
  <c r="M1052" i="7" s="1" a="1"/>
  <c r="M1052" i="7" s="1"/>
  <c r="J1052" i="7"/>
  <c r="K1052" i="7" s="1" a="1"/>
  <c r="K1052" i="7" s="1"/>
  <c r="H1052" i="7"/>
  <c r="I1052" i="7" s="1" a="1"/>
  <c r="I1052" i="7" s="1"/>
  <c r="F1052" i="7"/>
  <c r="G1052" i="7" s="1" a="1"/>
  <c r="G1052" i="7" s="1"/>
  <c r="D1052" i="7"/>
  <c r="E1052" i="7" s="1" a="1"/>
  <c r="E1052" i="7" s="1"/>
  <c r="B1052" i="7"/>
  <c r="C1052" i="7" s="1" a="1"/>
  <c r="C1052" i="7" s="1"/>
  <c r="N1051" i="7"/>
  <c r="O1051" i="7" s="1" a="1"/>
  <c r="O1051" i="7" s="1"/>
  <c r="L1051" i="7"/>
  <c r="M1051" i="7" s="1" a="1"/>
  <c r="M1051" i="7" s="1"/>
  <c r="J1051" i="7"/>
  <c r="K1051" i="7" s="1" a="1"/>
  <c r="K1051" i="7" s="1"/>
  <c r="H1051" i="7"/>
  <c r="I1051" i="7" s="1" a="1"/>
  <c r="I1051" i="7" s="1"/>
  <c r="F1051" i="7"/>
  <c r="G1051" i="7" s="1" a="1"/>
  <c r="G1051" i="7" s="1"/>
  <c r="D1051" i="7"/>
  <c r="E1051" i="7" s="1" a="1"/>
  <c r="E1051" i="7" s="1"/>
  <c r="B1051" i="7"/>
  <c r="C1051" i="7" s="1" a="1"/>
  <c r="C1051" i="7" s="1"/>
  <c r="N1050" i="7"/>
  <c r="O1050" i="7" s="1" a="1"/>
  <c r="O1050" i="7" s="1"/>
  <c r="L1050" i="7"/>
  <c r="M1050" i="7" s="1" a="1"/>
  <c r="M1050" i="7" s="1"/>
  <c r="J1050" i="7"/>
  <c r="K1050" i="7" s="1" a="1"/>
  <c r="K1050" i="7" s="1"/>
  <c r="H1050" i="7"/>
  <c r="I1050" i="7" s="1" a="1"/>
  <c r="I1050" i="7" s="1"/>
  <c r="F1050" i="7"/>
  <c r="G1050" i="7" s="1" a="1"/>
  <c r="G1050" i="7" s="1"/>
  <c r="D1050" i="7"/>
  <c r="E1050" i="7" s="1" a="1"/>
  <c r="E1050" i="7" s="1"/>
  <c r="B1050" i="7"/>
  <c r="C1050" i="7" s="1" a="1"/>
  <c r="C1050" i="7" s="1"/>
  <c r="N1049" i="7"/>
  <c r="O1049" i="7" s="1" a="1"/>
  <c r="O1049" i="7" s="1"/>
  <c r="L1049" i="7"/>
  <c r="M1049" i="7" s="1" a="1"/>
  <c r="M1049" i="7" s="1"/>
  <c r="J1049" i="7"/>
  <c r="K1049" i="7" s="1" a="1"/>
  <c r="K1049" i="7" s="1"/>
  <c r="H1049" i="7"/>
  <c r="I1049" i="7" s="1" a="1"/>
  <c r="I1049" i="7" s="1"/>
  <c r="F1049" i="7"/>
  <c r="G1049" i="7" s="1" a="1"/>
  <c r="G1049" i="7" s="1"/>
  <c r="D1049" i="7"/>
  <c r="E1049" i="7" s="1" a="1"/>
  <c r="E1049" i="7" s="1"/>
  <c r="B1049" i="7"/>
  <c r="C1049" i="7" s="1" a="1"/>
  <c r="C1049" i="7" s="1"/>
  <c r="N1048" i="7"/>
  <c r="O1048" i="7" s="1" a="1"/>
  <c r="O1048" i="7" s="1"/>
  <c r="L1048" i="7"/>
  <c r="M1048" i="7" s="1" a="1"/>
  <c r="M1048" i="7" s="1"/>
  <c r="J1048" i="7"/>
  <c r="K1048" i="7" s="1" a="1"/>
  <c r="K1048" i="7" s="1"/>
  <c r="H1048" i="7"/>
  <c r="I1048" i="7" s="1" a="1"/>
  <c r="I1048" i="7" s="1"/>
  <c r="F1048" i="7"/>
  <c r="G1048" i="7" s="1" a="1"/>
  <c r="G1048" i="7" s="1"/>
  <c r="D1048" i="7"/>
  <c r="E1048" i="7" s="1" a="1"/>
  <c r="E1048" i="7" s="1"/>
  <c r="B1048" i="7"/>
  <c r="C1048" i="7" s="1" a="1"/>
  <c r="C1048" i="7" s="1"/>
  <c r="N1047" i="7"/>
  <c r="O1047" i="7" s="1" a="1"/>
  <c r="O1047" i="7" s="1"/>
  <c r="L1047" i="7"/>
  <c r="M1047" i="7" s="1" a="1"/>
  <c r="M1047" i="7" s="1"/>
  <c r="J1047" i="7"/>
  <c r="K1047" i="7" s="1" a="1"/>
  <c r="K1047" i="7" s="1"/>
  <c r="H1047" i="7"/>
  <c r="I1047" i="7" s="1" a="1"/>
  <c r="I1047" i="7" s="1"/>
  <c r="F1047" i="7"/>
  <c r="G1047" i="7" s="1" a="1"/>
  <c r="G1047" i="7" s="1"/>
  <c r="D1047" i="7"/>
  <c r="E1047" i="7" s="1" a="1"/>
  <c r="E1047" i="7" s="1"/>
  <c r="B1047" i="7"/>
  <c r="C1047" i="7" s="1" a="1"/>
  <c r="C1047" i="7" s="1"/>
  <c r="N1046" i="7"/>
  <c r="O1046" i="7" s="1" a="1"/>
  <c r="O1046" i="7" s="1"/>
  <c r="L1046" i="7"/>
  <c r="M1046" i="7" s="1" a="1"/>
  <c r="M1046" i="7" s="1"/>
  <c r="J1046" i="7"/>
  <c r="K1046" i="7" s="1" a="1"/>
  <c r="K1046" i="7" s="1"/>
  <c r="H1046" i="7"/>
  <c r="I1046" i="7" s="1" a="1"/>
  <c r="I1046" i="7" s="1"/>
  <c r="F1046" i="7"/>
  <c r="G1046" i="7" s="1" a="1"/>
  <c r="G1046" i="7" s="1"/>
  <c r="D1046" i="7"/>
  <c r="E1046" i="7" s="1" a="1"/>
  <c r="E1046" i="7" s="1"/>
  <c r="B1046" i="7"/>
  <c r="C1046" i="7" s="1" a="1"/>
  <c r="C1046" i="7" s="1"/>
  <c r="N1045" i="7"/>
  <c r="O1045" i="7" s="1" a="1"/>
  <c r="O1045" i="7" s="1"/>
  <c r="L1045" i="7"/>
  <c r="M1045" i="7" s="1" a="1"/>
  <c r="M1045" i="7" s="1"/>
  <c r="J1045" i="7"/>
  <c r="K1045" i="7" s="1" a="1"/>
  <c r="K1045" i="7" s="1"/>
  <c r="H1045" i="7"/>
  <c r="I1045" i="7" s="1" a="1"/>
  <c r="I1045" i="7" s="1"/>
  <c r="F1045" i="7"/>
  <c r="G1045" i="7" s="1" a="1"/>
  <c r="G1045" i="7" s="1"/>
  <c r="D1045" i="7"/>
  <c r="E1045" i="7" s="1" a="1"/>
  <c r="E1045" i="7" s="1"/>
  <c r="B1045" i="7"/>
  <c r="C1045" i="7" s="1" a="1"/>
  <c r="C1045" i="7" s="1"/>
  <c r="N1044" i="7"/>
  <c r="O1044" i="7" s="1" a="1"/>
  <c r="O1044" i="7" s="1"/>
  <c r="L1044" i="7"/>
  <c r="M1044" i="7" s="1" a="1"/>
  <c r="M1044" i="7" s="1"/>
  <c r="J1044" i="7"/>
  <c r="K1044" i="7" s="1" a="1"/>
  <c r="K1044" i="7" s="1"/>
  <c r="H1044" i="7"/>
  <c r="I1044" i="7" s="1" a="1"/>
  <c r="I1044" i="7" s="1"/>
  <c r="F1044" i="7"/>
  <c r="G1044" i="7" s="1" a="1"/>
  <c r="G1044" i="7" s="1"/>
  <c r="D1044" i="7"/>
  <c r="E1044" i="7" s="1" a="1"/>
  <c r="E1044" i="7" s="1"/>
  <c r="B1044" i="7"/>
  <c r="C1044" i="7" s="1" a="1"/>
  <c r="C1044" i="7" s="1"/>
  <c r="N1043" i="7"/>
  <c r="O1043" i="7" s="1" a="1"/>
  <c r="O1043" i="7" s="1"/>
  <c r="L1043" i="7"/>
  <c r="M1043" i="7" s="1" a="1"/>
  <c r="M1043" i="7" s="1"/>
  <c r="J1043" i="7"/>
  <c r="K1043" i="7" s="1" a="1"/>
  <c r="K1043" i="7" s="1"/>
  <c r="H1043" i="7"/>
  <c r="I1043" i="7" s="1" a="1"/>
  <c r="I1043" i="7" s="1"/>
  <c r="F1043" i="7"/>
  <c r="G1043" i="7" s="1" a="1"/>
  <c r="G1043" i="7" s="1"/>
  <c r="D1043" i="7"/>
  <c r="E1043" i="7" s="1" a="1"/>
  <c r="E1043" i="7" s="1"/>
  <c r="B1043" i="7"/>
  <c r="C1043" i="7" s="1" a="1"/>
  <c r="C1043" i="7" s="1"/>
  <c r="N1042" i="7"/>
  <c r="O1042" i="7" s="1" a="1"/>
  <c r="O1042" i="7" s="1"/>
  <c r="L1042" i="7"/>
  <c r="M1042" i="7" s="1" a="1"/>
  <c r="M1042" i="7" s="1"/>
  <c r="J1042" i="7"/>
  <c r="K1042" i="7" s="1" a="1"/>
  <c r="K1042" i="7" s="1"/>
  <c r="H1042" i="7"/>
  <c r="I1042" i="7" s="1" a="1"/>
  <c r="I1042" i="7" s="1"/>
  <c r="F1042" i="7"/>
  <c r="G1042" i="7" s="1" a="1"/>
  <c r="G1042" i="7" s="1"/>
  <c r="D1042" i="7"/>
  <c r="E1042" i="7" s="1" a="1"/>
  <c r="E1042" i="7" s="1"/>
  <c r="B1042" i="7"/>
  <c r="C1042" i="7" s="1" a="1"/>
  <c r="C1042" i="7" s="1"/>
  <c r="N1041" i="7"/>
  <c r="O1041" i="7" s="1" a="1"/>
  <c r="O1041" i="7" s="1"/>
  <c r="L1041" i="7"/>
  <c r="M1041" i="7" s="1" a="1"/>
  <c r="M1041" i="7" s="1"/>
  <c r="J1041" i="7"/>
  <c r="K1041" i="7" s="1" a="1"/>
  <c r="K1041" i="7" s="1"/>
  <c r="H1041" i="7"/>
  <c r="I1041" i="7" s="1" a="1"/>
  <c r="I1041" i="7" s="1"/>
  <c r="F1041" i="7"/>
  <c r="G1041" i="7" s="1" a="1"/>
  <c r="G1041" i="7" s="1"/>
  <c r="D1041" i="7"/>
  <c r="E1041" i="7" s="1" a="1"/>
  <c r="E1041" i="7" s="1"/>
  <c r="B1041" i="7"/>
  <c r="C1041" i="7" s="1" a="1"/>
  <c r="C1041" i="7" s="1"/>
  <c r="N1040" i="7"/>
  <c r="O1040" i="7" s="1" a="1"/>
  <c r="O1040" i="7" s="1"/>
  <c r="L1040" i="7"/>
  <c r="M1040" i="7" s="1" a="1"/>
  <c r="M1040" i="7" s="1"/>
  <c r="J1040" i="7"/>
  <c r="K1040" i="7" s="1" a="1"/>
  <c r="K1040" i="7" s="1"/>
  <c r="H1040" i="7"/>
  <c r="I1040" i="7" s="1" a="1"/>
  <c r="I1040" i="7" s="1"/>
  <c r="F1040" i="7"/>
  <c r="G1040" i="7" s="1" a="1"/>
  <c r="G1040" i="7" s="1"/>
  <c r="D1040" i="7"/>
  <c r="E1040" i="7" s="1" a="1"/>
  <c r="E1040" i="7" s="1"/>
  <c r="B1040" i="7"/>
  <c r="C1040" i="7" s="1" a="1"/>
  <c r="C1040" i="7" s="1"/>
  <c r="N1039" i="7"/>
  <c r="O1039" i="7" s="1" a="1"/>
  <c r="O1039" i="7" s="1"/>
  <c r="L1039" i="7"/>
  <c r="M1039" i="7" s="1" a="1"/>
  <c r="M1039" i="7" s="1"/>
  <c r="J1039" i="7"/>
  <c r="K1039" i="7" s="1" a="1"/>
  <c r="K1039" i="7" s="1"/>
  <c r="H1039" i="7"/>
  <c r="I1039" i="7" s="1" a="1"/>
  <c r="I1039" i="7" s="1"/>
  <c r="F1039" i="7"/>
  <c r="G1039" i="7" s="1" a="1"/>
  <c r="G1039" i="7" s="1"/>
  <c r="D1039" i="7"/>
  <c r="E1039" i="7" s="1" a="1"/>
  <c r="E1039" i="7" s="1"/>
  <c r="B1039" i="7"/>
  <c r="C1039" i="7" s="1" a="1"/>
  <c r="C1039" i="7" s="1"/>
  <c r="N1038" i="7"/>
  <c r="O1038" i="7" s="1" a="1"/>
  <c r="O1038" i="7" s="1"/>
  <c r="L1038" i="7"/>
  <c r="M1038" i="7" s="1" a="1"/>
  <c r="M1038" i="7" s="1"/>
  <c r="J1038" i="7"/>
  <c r="K1038" i="7" s="1" a="1"/>
  <c r="K1038" i="7" s="1"/>
  <c r="H1038" i="7"/>
  <c r="I1038" i="7" s="1" a="1"/>
  <c r="I1038" i="7" s="1"/>
  <c r="F1038" i="7"/>
  <c r="G1038" i="7" s="1" a="1"/>
  <c r="G1038" i="7" s="1"/>
  <c r="D1038" i="7"/>
  <c r="E1038" i="7" s="1" a="1"/>
  <c r="E1038" i="7" s="1"/>
  <c r="B1038" i="7"/>
  <c r="C1038" i="7" s="1" a="1"/>
  <c r="C1038" i="7" s="1"/>
  <c r="N1037" i="7"/>
  <c r="O1037" i="7" s="1" a="1"/>
  <c r="O1037" i="7" s="1"/>
  <c r="L1037" i="7"/>
  <c r="M1037" i="7" s="1" a="1"/>
  <c r="M1037" i="7" s="1"/>
  <c r="J1037" i="7"/>
  <c r="K1037" i="7" s="1" a="1"/>
  <c r="K1037" i="7" s="1"/>
  <c r="H1037" i="7"/>
  <c r="I1037" i="7" s="1" a="1"/>
  <c r="I1037" i="7" s="1"/>
  <c r="F1037" i="7"/>
  <c r="G1037" i="7" s="1" a="1"/>
  <c r="G1037" i="7" s="1"/>
  <c r="D1037" i="7"/>
  <c r="E1037" i="7" s="1" a="1"/>
  <c r="E1037" i="7" s="1"/>
  <c r="B1037" i="7"/>
  <c r="C1037" i="7" s="1" a="1"/>
  <c r="C1037" i="7" s="1"/>
  <c r="N1036" i="7"/>
  <c r="O1036" i="7" s="1" a="1"/>
  <c r="O1036" i="7" s="1"/>
  <c r="L1036" i="7"/>
  <c r="M1036" i="7" s="1" a="1"/>
  <c r="M1036" i="7" s="1"/>
  <c r="J1036" i="7"/>
  <c r="K1036" i="7" s="1" a="1"/>
  <c r="K1036" i="7" s="1"/>
  <c r="H1036" i="7"/>
  <c r="I1036" i="7" s="1" a="1"/>
  <c r="I1036" i="7" s="1"/>
  <c r="F1036" i="7"/>
  <c r="G1036" i="7" s="1" a="1"/>
  <c r="G1036" i="7" s="1"/>
  <c r="D1036" i="7"/>
  <c r="E1036" i="7" s="1" a="1"/>
  <c r="E1036" i="7" s="1"/>
  <c r="B1036" i="7"/>
  <c r="C1036" i="7" s="1" a="1"/>
  <c r="C1036" i="7" s="1"/>
  <c r="N1035" i="7"/>
  <c r="O1035" i="7" s="1" a="1"/>
  <c r="O1035" i="7" s="1"/>
  <c r="L1035" i="7"/>
  <c r="M1035" i="7" s="1" a="1"/>
  <c r="M1035" i="7" s="1"/>
  <c r="J1035" i="7"/>
  <c r="K1035" i="7" s="1" a="1"/>
  <c r="K1035" i="7" s="1"/>
  <c r="H1035" i="7"/>
  <c r="I1035" i="7" s="1" a="1"/>
  <c r="I1035" i="7" s="1"/>
  <c r="F1035" i="7"/>
  <c r="G1035" i="7" s="1" a="1"/>
  <c r="G1035" i="7" s="1"/>
  <c r="D1035" i="7"/>
  <c r="E1035" i="7" s="1" a="1"/>
  <c r="E1035" i="7" s="1"/>
  <c r="B1035" i="7"/>
  <c r="C1035" i="7" s="1" a="1"/>
  <c r="C1035" i="7" s="1"/>
  <c r="N1034" i="7"/>
  <c r="O1034" i="7" s="1" a="1"/>
  <c r="O1034" i="7" s="1"/>
  <c r="L1034" i="7"/>
  <c r="M1034" i="7" s="1" a="1"/>
  <c r="M1034" i="7" s="1"/>
  <c r="J1034" i="7"/>
  <c r="K1034" i="7" s="1" a="1"/>
  <c r="K1034" i="7" s="1"/>
  <c r="H1034" i="7"/>
  <c r="I1034" i="7" s="1" a="1"/>
  <c r="I1034" i="7" s="1"/>
  <c r="F1034" i="7"/>
  <c r="G1034" i="7" s="1" a="1"/>
  <c r="G1034" i="7" s="1"/>
  <c r="D1034" i="7"/>
  <c r="E1034" i="7" s="1" a="1"/>
  <c r="E1034" i="7" s="1"/>
  <c r="B1034" i="7"/>
  <c r="C1034" i="7" s="1" a="1"/>
  <c r="C1034" i="7" s="1"/>
  <c r="N1033" i="7"/>
  <c r="O1033" i="7" s="1" a="1"/>
  <c r="O1033" i="7" s="1"/>
  <c r="L1033" i="7"/>
  <c r="M1033" i="7" s="1" a="1"/>
  <c r="M1033" i="7" s="1"/>
  <c r="J1033" i="7"/>
  <c r="K1033" i="7" s="1" a="1"/>
  <c r="K1033" i="7" s="1"/>
  <c r="H1033" i="7"/>
  <c r="I1033" i="7" s="1" a="1"/>
  <c r="I1033" i="7" s="1"/>
  <c r="F1033" i="7"/>
  <c r="G1033" i="7" s="1" a="1"/>
  <c r="G1033" i="7" s="1"/>
  <c r="D1033" i="7"/>
  <c r="E1033" i="7" s="1" a="1"/>
  <c r="E1033" i="7" s="1"/>
  <c r="B1033" i="7"/>
  <c r="C1033" i="7" s="1" a="1"/>
  <c r="C1033" i="7" s="1"/>
  <c r="N1032" i="7"/>
  <c r="O1032" i="7" s="1" a="1"/>
  <c r="O1032" i="7" s="1"/>
  <c r="L1032" i="7"/>
  <c r="M1032" i="7" s="1" a="1"/>
  <c r="M1032" i="7" s="1"/>
  <c r="J1032" i="7"/>
  <c r="K1032" i="7" s="1" a="1"/>
  <c r="K1032" i="7" s="1"/>
  <c r="H1032" i="7"/>
  <c r="I1032" i="7" s="1" a="1"/>
  <c r="I1032" i="7" s="1"/>
  <c r="F1032" i="7"/>
  <c r="G1032" i="7" s="1" a="1"/>
  <c r="G1032" i="7" s="1"/>
  <c r="D1032" i="7"/>
  <c r="E1032" i="7" s="1" a="1"/>
  <c r="E1032" i="7" s="1"/>
  <c r="B1032" i="7"/>
  <c r="C1032" i="7" s="1" a="1"/>
  <c r="C1032" i="7" s="1"/>
  <c r="N1031" i="7"/>
  <c r="O1031" i="7" s="1" a="1"/>
  <c r="O1031" i="7" s="1"/>
  <c r="L1031" i="7"/>
  <c r="M1031" i="7" s="1" a="1"/>
  <c r="M1031" i="7" s="1"/>
  <c r="J1031" i="7"/>
  <c r="K1031" i="7" s="1" a="1"/>
  <c r="K1031" i="7" s="1"/>
  <c r="H1031" i="7"/>
  <c r="I1031" i="7" s="1" a="1"/>
  <c r="I1031" i="7" s="1"/>
  <c r="F1031" i="7"/>
  <c r="G1031" i="7" s="1" a="1"/>
  <c r="G1031" i="7" s="1"/>
  <c r="D1031" i="7"/>
  <c r="E1031" i="7" s="1" a="1"/>
  <c r="E1031" i="7" s="1"/>
  <c r="B1031" i="7"/>
  <c r="C1031" i="7" s="1" a="1"/>
  <c r="C1031" i="7" s="1"/>
  <c r="N1030" i="7"/>
  <c r="O1030" i="7" s="1" a="1"/>
  <c r="O1030" i="7" s="1"/>
  <c r="L1030" i="7"/>
  <c r="M1030" i="7" s="1" a="1"/>
  <c r="M1030" i="7" s="1"/>
  <c r="J1030" i="7"/>
  <c r="K1030" i="7" s="1" a="1"/>
  <c r="K1030" i="7" s="1"/>
  <c r="H1030" i="7"/>
  <c r="I1030" i="7" s="1" a="1"/>
  <c r="I1030" i="7" s="1"/>
  <c r="F1030" i="7"/>
  <c r="G1030" i="7" s="1" a="1"/>
  <c r="G1030" i="7" s="1"/>
  <c r="D1030" i="7"/>
  <c r="E1030" i="7" s="1" a="1"/>
  <c r="E1030" i="7" s="1"/>
  <c r="B1030" i="7"/>
  <c r="C1030" i="7" s="1" a="1"/>
  <c r="C1030" i="7" s="1"/>
  <c r="N1029" i="7"/>
  <c r="O1029" i="7" s="1" a="1"/>
  <c r="O1029" i="7" s="1"/>
  <c r="L1029" i="7"/>
  <c r="M1029" i="7" s="1" a="1"/>
  <c r="M1029" i="7" s="1"/>
  <c r="J1029" i="7"/>
  <c r="K1029" i="7" s="1" a="1"/>
  <c r="K1029" i="7" s="1"/>
  <c r="H1029" i="7"/>
  <c r="I1029" i="7" s="1" a="1"/>
  <c r="I1029" i="7" s="1"/>
  <c r="F1029" i="7"/>
  <c r="G1029" i="7" s="1" a="1"/>
  <c r="G1029" i="7" s="1"/>
  <c r="D1029" i="7"/>
  <c r="E1029" i="7" s="1" a="1"/>
  <c r="E1029" i="7" s="1"/>
  <c r="B1029" i="7"/>
  <c r="C1029" i="7" s="1" a="1"/>
  <c r="C1029" i="7" s="1"/>
  <c r="N1028" i="7"/>
  <c r="O1028" i="7" s="1" a="1"/>
  <c r="O1028" i="7" s="1"/>
  <c r="L1028" i="7"/>
  <c r="M1028" i="7" s="1" a="1"/>
  <c r="M1028" i="7" s="1"/>
  <c r="J1028" i="7"/>
  <c r="K1028" i="7" s="1" a="1"/>
  <c r="K1028" i="7" s="1"/>
  <c r="H1028" i="7"/>
  <c r="I1028" i="7" s="1" a="1"/>
  <c r="I1028" i="7" s="1"/>
  <c r="F1028" i="7"/>
  <c r="G1028" i="7" s="1" a="1"/>
  <c r="G1028" i="7" s="1"/>
  <c r="D1028" i="7"/>
  <c r="E1028" i="7" s="1" a="1"/>
  <c r="E1028" i="7" s="1"/>
  <c r="B1028" i="7"/>
  <c r="C1028" i="7" s="1" a="1"/>
  <c r="C1028" i="7" s="1"/>
  <c r="N1027" i="7"/>
  <c r="O1027" i="7" s="1" a="1"/>
  <c r="O1027" i="7" s="1"/>
  <c r="L1027" i="7"/>
  <c r="M1027" i="7" s="1" a="1"/>
  <c r="M1027" i="7" s="1"/>
  <c r="J1027" i="7"/>
  <c r="K1027" i="7" s="1" a="1"/>
  <c r="K1027" i="7" s="1"/>
  <c r="H1027" i="7"/>
  <c r="I1027" i="7" s="1" a="1"/>
  <c r="I1027" i="7" s="1"/>
  <c r="F1027" i="7"/>
  <c r="G1027" i="7" s="1" a="1"/>
  <c r="G1027" i="7" s="1"/>
  <c r="D1027" i="7"/>
  <c r="E1027" i="7" s="1" a="1"/>
  <c r="E1027" i="7" s="1"/>
  <c r="B1027" i="7"/>
  <c r="C1027" i="7" s="1" a="1"/>
  <c r="C1027" i="7" s="1"/>
  <c r="N1026" i="7"/>
  <c r="O1026" i="7" s="1" a="1"/>
  <c r="O1026" i="7" s="1"/>
  <c r="L1026" i="7"/>
  <c r="M1026" i="7" s="1" a="1"/>
  <c r="M1026" i="7" s="1"/>
  <c r="J1026" i="7"/>
  <c r="K1026" i="7" s="1" a="1"/>
  <c r="K1026" i="7" s="1"/>
  <c r="H1026" i="7"/>
  <c r="I1026" i="7" s="1" a="1"/>
  <c r="I1026" i="7" s="1"/>
  <c r="F1026" i="7"/>
  <c r="G1026" i="7" s="1" a="1"/>
  <c r="G1026" i="7" s="1"/>
  <c r="D1026" i="7"/>
  <c r="E1026" i="7" s="1" a="1"/>
  <c r="E1026" i="7" s="1"/>
  <c r="B1026" i="7"/>
  <c r="C1026" i="7" s="1" a="1"/>
  <c r="C1026" i="7" s="1"/>
  <c r="N1025" i="7"/>
  <c r="O1025" i="7" s="1" a="1"/>
  <c r="O1025" i="7" s="1"/>
  <c r="L1025" i="7"/>
  <c r="M1025" i="7" s="1" a="1"/>
  <c r="M1025" i="7" s="1"/>
  <c r="J1025" i="7"/>
  <c r="K1025" i="7" s="1" a="1"/>
  <c r="K1025" i="7" s="1"/>
  <c r="H1025" i="7"/>
  <c r="I1025" i="7" s="1" a="1"/>
  <c r="I1025" i="7" s="1"/>
  <c r="F1025" i="7"/>
  <c r="G1025" i="7" s="1" a="1"/>
  <c r="G1025" i="7" s="1"/>
  <c r="D1025" i="7"/>
  <c r="E1025" i="7" s="1" a="1"/>
  <c r="E1025" i="7" s="1"/>
  <c r="B1025" i="7"/>
  <c r="C1025" i="7" s="1" a="1"/>
  <c r="C1025" i="7" s="1"/>
  <c r="N1024" i="7"/>
  <c r="O1024" i="7" s="1" a="1"/>
  <c r="O1024" i="7" s="1"/>
  <c r="L1024" i="7"/>
  <c r="M1024" i="7" s="1" a="1"/>
  <c r="M1024" i="7" s="1"/>
  <c r="J1024" i="7"/>
  <c r="K1024" i="7" s="1" a="1"/>
  <c r="K1024" i="7" s="1"/>
  <c r="H1024" i="7"/>
  <c r="I1024" i="7" s="1" a="1"/>
  <c r="I1024" i="7" s="1"/>
  <c r="F1024" i="7"/>
  <c r="G1024" i="7" s="1" a="1"/>
  <c r="G1024" i="7" s="1"/>
  <c r="D1024" i="7"/>
  <c r="E1024" i="7" s="1" a="1"/>
  <c r="E1024" i="7" s="1"/>
  <c r="B1024" i="7"/>
  <c r="C1024" i="7" s="1" a="1"/>
  <c r="C1024" i="7" s="1"/>
  <c r="N1023" i="7"/>
  <c r="O1023" i="7" s="1" a="1"/>
  <c r="O1023" i="7" s="1"/>
  <c r="L1023" i="7"/>
  <c r="M1023" i="7" s="1" a="1"/>
  <c r="M1023" i="7" s="1"/>
  <c r="J1023" i="7"/>
  <c r="K1023" i="7" s="1" a="1"/>
  <c r="K1023" i="7" s="1"/>
  <c r="H1023" i="7"/>
  <c r="I1023" i="7" s="1" a="1"/>
  <c r="I1023" i="7" s="1"/>
  <c r="F1023" i="7"/>
  <c r="G1023" i="7" s="1" a="1"/>
  <c r="G1023" i="7" s="1"/>
  <c r="D1023" i="7"/>
  <c r="E1023" i="7" s="1" a="1"/>
  <c r="E1023" i="7" s="1"/>
  <c r="B1023" i="7"/>
  <c r="C1023" i="7" s="1" a="1"/>
  <c r="C1023" i="7" s="1"/>
  <c r="N1022" i="7"/>
  <c r="O1022" i="7" s="1" a="1"/>
  <c r="O1022" i="7" s="1"/>
  <c r="L1022" i="7"/>
  <c r="M1022" i="7" s="1" a="1"/>
  <c r="M1022" i="7" s="1"/>
  <c r="J1022" i="7"/>
  <c r="K1022" i="7" s="1" a="1"/>
  <c r="K1022" i="7" s="1"/>
  <c r="H1022" i="7"/>
  <c r="I1022" i="7" s="1" a="1"/>
  <c r="I1022" i="7" s="1"/>
  <c r="F1022" i="7"/>
  <c r="G1022" i="7" s="1" a="1"/>
  <c r="G1022" i="7" s="1"/>
  <c r="D1022" i="7"/>
  <c r="E1022" i="7" s="1" a="1"/>
  <c r="E1022" i="7" s="1"/>
  <c r="B1022" i="7"/>
  <c r="C1022" i="7" s="1" a="1"/>
  <c r="C1022" i="7" s="1"/>
  <c r="N1021" i="7"/>
  <c r="O1021" i="7" s="1" a="1"/>
  <c r="O1021" i="7" s="1"/>
  <c r="L1021" i="7"/>
  <c r="M1021" i="7" s="1" a="1"/>
  <c r="M1021" i="7" s="1"/>
  <c r="J1021" i="7"/>
  <c r="K1021" i="7" s="1" a="1"/>
  <c r="K1021" i="7" s="1"/>
  <c r="H1021" i="7"/>
  <c r="I1021" i="7" s="1" a="1"/>
  <c r="I1021" i="7" s="1"/>
  <c r="F1021" i="7"/>
  <c r="G1021" i="7" s="1" a="1"/>
  <c r="G1021" i="7" s="1"/>
  <c r="D1021" i="7"/>
  <c r="E1021" i="7" s="1" a="1"/>
  <c r="E1021" i="7" s="1"/>
  <c r="B1021" i="7"/>
  <c r="C1021" i="7" s="1" a="1"/>
  <c r="C1021" i="7" s="1"/>
  <c r="N1020" i="7"/>
  <c r="O1020" i="7" s="1" a="1"/>
  <c r="O1020" i="7" s="1"/>
  <c r="L1020" i="7"/>
  <c r="M1020" i="7" s="1" a="1"/>
  <c r="M1020" i="7" s="1"/>
  <c r="J1020" i="7"/>
  <c r="K1020" i="7" s="1" a="1"/>
  <c r="K1020" i="7" s="1"/>
  <c r="H1020" i="7"/>
  <c r="I1020" i="7" s="1" a="1"/>
  <c r="I1020" i="7" s="1"/>
  <c r="F1020" i="7"/>
  <c r="G1020" i="7" s="1" a="1"/>
  <c r="G1020" i="7" s="1"/>
  <c r="D1020" i="7"/>
  <c r="E1020" i="7" s="1" a="1"/>
  <c r="E1020" i="7" s="1"/>
  <c r="B1020" i="7"/>
  <c r="C1020" i="7" s="1" a="1"/>
  <c r="C1020" i="7" s="1"/>
  <c r="N1019" i="7"/>
  <c r="O1019" i="7" s="1" a="1"/>
  <c r="O1019" i="7" s="1"/>
  <c r="L1019" i="7"/>
  <c r="M1019" i="7" s="1" a="1"/>
  <c r="M1019" i="7" s="1"/>
  <c r="J1019" i="7"/>
  <c r="K1019" i="7" s="1" a="1"/>
  <c r="K1019" i="7" s="1"/>
  <c r="H1019" i="7"/>
  <c r="I1019" i="7" s="1" a="1"/>
  <c r="I1019" i="7" s="1"/>
  <c r="F1019" i="7"/>
  <c r="G1019" i="7" s="1" a="1"/>
  <c r="G1019" i="7" s="1"/>
  <c r="D1019" i="7"/>
  <c r="E1019" i="7" s="1" a="1"/>
  <c r="E1019" i="7" s="1"/>
  <c r="B1019" i="7"/>
  <c r="C1019" i="7" s="1" a="1"/>
  <c r="C1019" i="7" s="1"/>
  <c r="N1018" i="7"/>
  <c r="O1018" i="7" s="1" a="1"/>
  <c r="O1018" i="7" s="1"/>
  <c r="L1018" i="7"/>
  <c r="M1018" i="7" s="1" a="1"/>
  <c r="M1018" i="7" s="1"/>
  <c r="J1018" i="7"/>
  <c r="K1018" i="7" s="1" a="1"/>
  <c r="K1018" i="7" s="1"/>
  <c r="H1018" i="7"/>
  <c r="I1018" i="7" s="1" a="1"/>
  <c r="I1018" i="7" s="1"/>
  <c r="F1018" i="7"/>
  <c r="G1018" i="7" s="1" a="1"/>
  <c r="G1018" i="7" s="1"/>
  <c r="D1018" i="7"/>
  <c r="E1018" i="7" s="1" a="1"/>
  <c r="E1018" i="7" s="1"/>
  <c r="B1018" i="7"/>
  <c r="C1018" i="7" s="1" a="1"/>
  <c r="C1018" i="7" s="1"/>
  <c r="N1017" i="7"/>
  <c r="O1017" i="7" s="1" a="1"/>
  <c r="O1017" i="7" s="1"/>
  <c r="L1017" i="7"/>
  <c r="M1017" i="7" s="1" a="1"/>
  <c r="M1017" i="7" s="1"/>
  <c r="J1017" i="7"/>
  <c r="K1017" i="7" s="1" a="1"/>
  <c r="K1017" i="7" s="1"/>
  <c r="H1017" i="7"/>
  <c r="I1017" i="7" s="1" a="1"/>
  <c r="I1017" i="7" s="1"/>
  <c r="F1017" i="7"/>
  <c r="G1017" i="7" s="1" a="1"/>
  <c r="G1017" i="7" s="1"/>
  <c r="D1017" i="7"/>
  <c r="E1017" i="7" s="1" a="1"/>
  <c r="E1017" i="7" s="1"/>
  <c r="B1017" i="7"/>
  <c r="C1017" i="7" s="1" a="1"/>
  <c r="C1017" i="7" s="1"/>
  <c r="N1016" i="7"/>
  <c r="O1016" i="7" s="1" a="1"/>
  <c r="O1016" i="7" s="1"/>
  <c r="L1016" i="7"/>
  <c r="M1016" i="7" s="1" a="1"/>
  <c r="M1016" i="7" s="1"/>
  <c r="J1016" i="7"/>
  <c r="K1016" i="7" s="1" a="1"/>
  <c r="K1016" i="7" s="1"/>
  <c r="H1016" i="7"/>
  <c r="I1016" i="7" s="1" a="1"/>
  <c r="I1016" i="7" s="1"/>
  <c r="F1016" i="7"/>
  <c r="G1016" i="7" s="1" a="1"/>
  <c r="G1016" i="7" s="1"/>
  <c r="D1016" i="7"/>
  <c r="E1016" i="7" s="1" a="1"/>
  <c r="E1016" i="7" s="1"/>
  <c r="B1016" i="7"/>
  <c r="C1016" i="7" s="1" a="1"/>
  <c r="C1016" i="7" s="1"/>
  <c r="N1015" i="7"/>
  <c r="O1015" i="7" s="1" a="1"/>
  <c r="O1015" i="7" s="1"/>
  <c r="L1015" i="7"/>
  <c r="M1015" i="7" s="1" a="1"/>
  <c r="M1015" i="7" s="1"/>
  <c r="J1015" i="7"/>
  <c r="K1015" i="7" s="1" a="1"/>
  <c r="K1015" i="7" s="1"/>
  <c r="H1015" i="7"/>
  <c r="I1015" i="7" s="1" a="1"/>
  <c r="I1015" i="7" s="1"/>
  <c r="F1015" i="7"/>
  <c r="G1015" i="7" s="1" a="1"/>
  <c r="G1015" i="7" s="1"/>
  <c r="D1015" i="7"/>
  <c r="E1015" i="7" s="1" a="1"/>
  <c r="E1015" i="7" s="1"/>
  <c r="B1015" i="7"/>
  <c r="C1015" i="7" s="1" a="1"/>
  <c r="C1015" i="7" s="1"/>
  <c r="N1014" i="7"/>
  <c r="O1014" i="7" s="1" a="1"/>
  <c r="O1014" i="7" s="1"/>
  <c r="L1014" i="7"/>
  <c r="M1014" i="7" s="1" a="1"/>
  <c r="M1014" i="7" s="1"/>
  <c r="J1014" i="7"/>
  <c r="K1014" i="7" s="1" a="1"/>
  <c r="K1014" i="7" s="1"/>
  <c r="H1014" i="7"/>
  <c r="I1014" i="7" s="1" a="1"/>
  <c r="I1014" i="7" s="1"/>
  <c r="F1014" i="7"/>
  <c r="G1014" i="7" s="1" a="1"/>
  <c r="G1014" i="7" s="1"/>
  <c r="D1014" i="7"/>
  <c r="E1014" i="7" s="1" a="1"/>
  <c r="E1014" i="7" s="1"/>
  <c r="B1014" i="7"/>
  <c r="C1014" i="7" s="1" a="1"/>
  <c r="C1014" i="7" s="1"/>
  <c r="N1013" i="7"/>
  <c r="O1013" i="7" s="1" a="1"/>
  <c r="O1013" i="7" s="1"/>
  <c r="L1013" i="7"/>
  <c r="M1013" i="7" s="1" a="1"/>
  <c r="M1013" i="7" s="1"/>
  <c r="J1013" i="7"/>
  <c r="K1013" i="7" s="1" a="1"/>
  <c r="K1013" i="7" s="1"/>
  <c r="H1013" i="7"/>
  <c r="I1013" i="7" s="1" a="1"/>
  <c r="I1013" i="7" s="1"/>
  <c r="F1013" i="7"/>
  <c r="G1013" i="7" s="1" a="1"/>
  <c r="G1013" i="7" s="1"/>
  <c r="D1013" i="7"/>
  <c r="E1013" i="7" s="1" a="1"/>
  <c r="E1013" i="7" s="1"/>
  <c r="B1013" i="7"/>
  <c r="C1013" i="7" s="1" a="1"/>
  <c r="C1013" i="7" s="1"/>
  <c r="N1012" i="7"/>
  <c r="O1012" i="7" s="1" a="1"/>
  <c r="O1012" i="7" s="1"/>
  <c r="L1012" i="7"/>
  <c r="M1012" i="7" s="1" a="1"/>
  <c r="M1012" i="7" s="1"/>
  <c r="J1012" i="7"/>
  <c r="K1012" i="7" s="1" a="1"/>
  <c r="K1012" i="7" s="1"/>
  <c r="H1012" i="7"/>
  <c r="I1012" i="7" s="1" a="1"/>
  <c r="I1012" i="7" s="1"/>
  <c r="F1012" i="7"/>
  <c r="G1012" i="7" s="1" a="1"/>
  <c r="G1012" i="7" s="1"/>
  <c r="D1012" i="7"/>
  <c r="E1012" i="7" s="1" a="1"/>
  <c r="E1012" i="7" s="1"/>
  <c r="B1012" i="7"/>
  <c r="C1012" i="7" s="1" a="1"/>
  <c r="C1012" i="7" s="1"/>
  <c r="N1011" i="7"/>
  <c r="O1011" i="7" s="1" a="1"/>
  <c r="O1011" i="7" s="1"/>
  <c r="L1011" i="7"/>
  <c r="M1011" i="7" s="1" a="1"/>
  <c r="M1011" i="7" s="1"/>
  <c r="J1011" i="7"/>
  <c r="K1011" i="7" s="1" a="1"/>
  <c r="K1011" i="7" s="1"/>
  <c r="H1011" i="7"/>
  <c r="I1011" i="7" s="1" a="1"/>
  <c r="I1011" i="7" s="1"/>
  <c r="F1011" i="7"/>
  <c r="G1011" i="7" s="1" a="1"/>
  <c r="G1011" i="7" s="1"/>
  <c r="D1011" i="7"/>
  <c r="E1011" i="7" s="1" a="1"/>
  <c r="E1011" i="7" s="1"/>
  <c r="B1011" i="7"/>
  <c r="C1011" i="7" s="1" a="1"/>
  <c r="C1011" i="7" s="1"/>
  <c r="N1010" i="7"/>
  <c r="O1010" i="7" s="1" a="1"/>
  <c r="O1010" i="7" s="1"/>
  <c r="L1010" i="7"/>
  <c r="M1010" i="7" s="1" a="1"/>
  <c r="M1010" i="7" s="1"/>
  <c r="J1010" i="7"/>
  <c r="K1010" i="7" s="1" a="1"/>
  <c r="K1010" i="7" s="1"/>
  <c r="H1010" i="7"/>
  <c r="I1010" i="7" s="1" a="1"/>
  <c r="I1010" i="7" s="1"/>
  <c r="F1010" i="7"/>
  <c r="G1010" i="7" s="1" a="1"/>
  <c r="G1010" i="7" s="1"/>
  <c r="D1010" i="7"/>
  <c r="E1010" i="7" s="1" a="1"/>
  <c r="E1010" i="7" s="1"/>
  <c r="B1010" i="7"/>
  <c r="C1010" i="7" s="1" a="1"/>
  <c r="C1010" i="7" s="1"/>
  <c r="N1009" i="7"/>
  <c r="O1009" i="7" s="1" a="1"/>
  <c r="O1009" i="7" s="1"/>
  <c r="L1009" i="7"/>
  <c r="M1009" i="7" s="1" a="1"/>
  <c r="M1009" i="7" s="1"/>
  <c r="J1009" i="7"/>
  <c r="K1009" i="7" s="1" a="1"/>
  <c r="K1009" i="7" s="1"/>
  <c r="H1009" i="7"/>
  <c r="I1009" i="7" s="1" a="1"/>
  <c r="I1009" i="7" s="1"/>
  <c r="F1009" i="7"/>
  <c r="G1009" i="7" s="1" a="1"/>
  <c r="G1009" i="7" s="1"/>
  <c r="D1009" i="7"/>
  <c r="E1009" i="7" s="1" a="1"/>
  <c r="E1009" i="7" s="1"/>
  <c r="B1009" i="7"/>
  <c r="C1009" i="7" s="1" a="1"/>
  <c r="C1009" i="7" s="1"/>
  <c r="N1008" i="7"/>
  <c r="O1008" i="7" s="1" a="1"/>
  <c r="O1008" i="7" s="1"/>
  <c r="L1008" i="7"/>
  <c r="M1008" i="7" s="1" a="1"/>
  <c r="M1008" i="7" s="1"/>
  <c r="J1008" i="7"/>
  <c r="K1008" i="7" s="1" a="1"/>
  <c r="K1008" i="7" s="1"/>
  <c r="H1008" i="7"/>
  <c r="I1008" i="7" s="1" a="1"/>
  <c r="I1008" i="7" s="1"/>
  <c r="F1008" i="7"/>
  <c r="G1008" i="7" s="1" a="1"/>
  <c r="G1008" i="7" s="1"/>
  <c r="D1008" i="7"/>
  <c r="E1008" i="7" s="1" a="1"/>
  <c r="E1008" i="7" s="1"/>
  <c r="B1008" i="7"/>
  <c r="C1008" i="7" s="1" a="1"/>
  <c r="C1008" i="7" s="1"/>
  <c r="N1007" i="7"/>
  <c r="O1007" i="7" s="1" a="1"/>
  <c r="O1007" i="7" s="1"/>
  <c r="L1007" i="7"/>
  <c r="M1007" i="7" s="1" a="1"/>
  <c r="M1007" i="7" s="1"/>
  <c r="J1007" i="7"/>
  <c r="K1007" i="7" s="1" a="1"/>
  <c r="K1007" i="7" s="1"/>
  <c r="H1007" i="7"/>
  <c r="I1007" i="7" s="1" a="1"/>
  <c r="I1007" i="7" s="1"/>
  <c r="F1007" i="7"/>
  <c r="G1007" i="7" s="1" a="1"/>
  <c r="G1007" i="7" s="1"/>
  <c r="D1007" i="7"/>
  <c r="E1007" i="7" s="1" a="1"/>
  <c r="E1007" i="7" s="1"/>
  <c r="B1007" i="7"/>
  <c r="C1007" i="7" s="1" a="1"/>
  <c r="C1007" i="7" s="1"/>
  <c r="N1006" i="7"/>
  <c r="O1006" i="7" s="1" a="1"/>
  <c r="O1006" i="7" s="1"/>
  <c r="L1006" i="7"/>
  <c r="M1006" i="7" s="1" a="1"/>
  <c r="M1006" i="7" s="1"/>
  <c r="J1006" i="7"/>
  <c r="K1006" i="7" s="1" a="1"/>
  <c r="K1006" i="7" s="1"/>
  <c r="H1006" i="7"/>
  <c r="I1006" i="7" s="1" a="1"/>
  <c r="I1006" i="7" s="1"/>
  <c r="F1006" i="7"/>
  <c r="G1006" i="7" s="1" a="1"/>
  <c r="G1006" i="7" s="1"/>
  <c r="D1006" i="7"/>
  <c r="E1006" i="7" s="1" a="1"/>
  <c r="E1006" i="7" s="1"/>
  <c r="B1006" i="7"/>
  <c r="C1006" i="7" s="1" a="1"/>
  <c r="C1006" i="7" s="1"/>
  <c r="N1005" i="7"/>
  <c r="O1005" i="7" s="1" a="1"/>
  <c r="O1005" i="7" s="1"/>
  <c r="L1005" i="7"/>
  <c r="M1005" i="7" s="1" a="1"/>
  <c r="M1005" i="7" s="1"/>
  <c r="J1005" i="7"/>
  <c r="K1005" i="7" s="1" a="1"/>
  <c r="K1005" i="7" s="1"/>
  <c r="H1005" i="7"/>
  <c r="I1005" i="7" s="1" a="1"/>
  <c r="I1005" i="7" s="1"/>
  <c r="F1005" i="7"/>
  <c r="G1005" i="7" s="1" a="1"/>
  <c r="G1005" i="7" s="1"/>
  <c r="D1005" i="7"/>
  <c r="E1005" i="7" s="1" a="1"/>
  <c r="E1005" i="7" s="1"/>
  <c r="B1005" i="7"/>
  <c r="C1005" i="7" s="1" a="1"/>
  <c r="C1005" i="7" s="1"/>
  <c r="N1004" i="7"/>
  <c r="O1004" i="7" s="1" a="1"/>
  <c r="O1004" i="7" s="1"/>
  <c r="L1004" i="7"/>
  <c r="M1004" i="7" s="1" a="1"/>
  <c r="M1004" i="7" s="1"/>
  <c r="J1004" i="7"/>
  <c r="K1004" i="7" s="1" a="1"/>
  <c r="K1004" i="7" s="1"/>
  <c r="H1004" i="7"/>
  <c r="I1004" i="7" s="1" a="1"/>
  <c r="I1004" i="7" s="1"/>
  <c r="F1004" i="7"/>
  <c r="G1004" i="7" s="1" a="1"/>
  <c r="G1004" i="7" s="1"/>
  <c r="D1004" i="7"/>
  <c r="E1004" i="7" s="1" a="1"/>
  <c r="E1004" i="7" s="1"/>
  <c r="B1004" i="7"/>
  <c r="C1004" i="7" s="1" a="1"/>
  <c r="C1004" i="7" s="1"/>
  <c r="N1003" i="7"/>
  <c r="O1003" i="7" s="1" a="1"/>
  <c r="O1003" i="7" s="1"/>
  <c r="L1003" i="7"/>
  <c r="M1003" i="7" s="1" a="1"/>
  <c r="M1003" i="7" s="1"/>
  <c r="J1003" i="7"/>
  <c r="K1003" i="7" s="1" a="1"/>
  <c r="K1003" i="7" s="1"/>
  <c r="H1003" i="7"/>
  <c r="I1003" i="7" s="1" a="1"/>
  <c r="I1003" i="7" s="1"/>
  <c r="F1003" i="7"/>
  <c r="G1003" i="7" s="1" a="1"/>
  <c r="G1003" i="7" s="1"/>
  <c r="D1003" i="7"/>
  <c r="E1003" i="7" s="1" a="1"/>
  <c r="E1003" i="7" s="1"/>
  <c r="B1003" i="7"/>
  <c r="C1003" i="7" s="1" a="1"/>
  <c r="C1003" i="7" s="1"/>
  <c r="N1002" i="7"/>
  <c r="O1002" i="7" s="1" a="1"/>
  <c r="O1002" i="7" s="1"/>
  <c r="L1002" i="7"/>
  <c r="M1002" i="7" s="1" a="1"/>
  <c r="M1002" i="7" s="1"/>
  <c r="J1002" i="7"/>
  <c r="K1002" i="7" s="1" a="1"/>
  <c r="K1002" i="7" s="1"/>
  <c r="H1002" i="7"/>
  <c r="I1002" i="7" s="1" a="1"/>
  <c r="I1002" i="7" s="1"/>
  <c r="F1002" i="7"/>
  <c r="G1002" i="7" s="1" a="1"/>
  <c r="G1002" i="7" s="1"/>
  <c r="D1002" i="7"/>
  <c r="E1002" i="7" s="1" a="1"/>
  <c r="E1002" i="7" s="1"/>
  <c r="B1002" i="7"/>
  <c r="C1002" i="7" s="1" a="1"/>
  <c r="C1002" i="7" s="1"/>
  <c r="N1001" i="7"/>
  <c r="O1001" i="7" s="1" a="1"/>
  <c r="O1001" i="7" s="1"/>
  <c r="L1001" i="7"/>
  <c r="M1001" i="7" s="1" a="1"/>
  <c r="M1001" i="7" s="1"/>
  <c r="J1001" i="7"/>
  <c r="K1001" i="7" s="1" a="1"/>
  <c r="K1001" i="7" s="1"/>
  <c r="H1001" i="7"/>
  <c r="I1001" i="7" s="1" a="1"/>
  <c r="I1001" i="7" s="1"/>
  <c r="F1001" i="7"/>
  <c r="G1001" i="7" s="1" a="1"/>
  <c r="G1001" i="7" s="1"/>
  <c r="D1001" i="7"/>
  <c r="E1001" i="7" s="1" a="1"/>
  <c r="E1001" i="7" s="1"/>
  <c r="B1001" i="7"/>
  <c r="C1001" i="7" s="1" a="1"/>
  <c r="C1001" i="7" s="1"/>
  <c r="N1000" i="7"/>
  <c r="O1000" i="7" s="1" a="1"/>
  <c r="O1000" i="7" s="1"/>
  <c r="L1000" i="7"/>
  <c r="M1000" i="7" s="1" a="1"/>
  <c r="M1000" i="7" s="1"/>
  <c r="J1000" i="7"/>
  <c r="K1000" i="7" s="1" a="1"/>
  <c r="K1000" i="7" s="1"/>
  <c r="H1000" i="7"/>
  <c r="I1000" i="7" s="1" a="1"/>
  <c r="I1000" i="7" s="1"/>
  <c r="F1000" i="7"/>
  <c r="G1000" i="7" s="1" a="1"/>
  <c r="G1000" i="7" s="1"/>
  <c r="D1000" i="7"/>
  <c r="E1000" i="7" s="1" a="1"/>
  <c r="E1000" i="7" s="1"/>
  <c r="B1000" i="7"/>
  <c r="C1000" i="7" s="1" a="1"/>
  <c r="C1000" i="7" s="1"/>
  <c r="N999" i="7"/>
  <c r="O999" i="7" s="1" a="1"/>
  <c r="O999" i="7" s="1"/>
  <c r="L999" i="7"/>
  <c r="M999" i="7" s="1" a="1"/>
  <c r="M999" i="7" s="1"/>
  <c r="J999" i="7"/>
  <c r="K999" i="7" s="1" a="1"/>
  <c r="K999" i="7" s="1"/>
  <c r="H999" i="7"/>
  <c r="I999" i="7" s="1" a="1"/>
  <c r="I999" i="7" s="1"/>
  <c r="F999" i="7"/>
  <c r="G999" i="7" s="1" a="1"/>
  <c r="G999" i="7" s="1"/>
  <c r="D999" i="7"/>
  <c r="E999" i="7" s="1" a="1"/>
  <c r="E999" i="7" s="1"/>
  <c r="B999" i="7"/>
  <c r="C999" i="7" s="1" a="1"/>
  <c r="C999" i="7" s="1"/>
  <c r="N998" i="7"/>
  <c r="O998" i="7" s="1" a="1"/>
  <c r="O998" i="7" s="1"/>
  <c r="L998" i="7"/>
  <c r="M998" i="7" s="1" a="1"/>
  <c r="M998" i="7" s="1"/>
  <c r="J998" i="7"/>
  <c r="K998" i="7" s="1" a="1"/>
  <c r="K998" i="7" s="1"/>
  <c r="H998" i="7"/>
  <c r="I998" i="7" s="1" a="1"/>
  <c r="I998" i="7" s="1"/>
  <c r="F998" i="7"/>
  <c r="G998" i="7" s="1" a="1"/>
  <c r="G998" i="7" s="1"/>
  <c r="D998" i="7"/>
  <c r="E998" i="7" s="1" a="1"/>
  <c r="E998" i="7" s="1"/>
  <c r="B998" i="7"/>
  <c r="C998" i="7" s="1" a="1"/>
  <c r="C998" i="7" s="1"/>
  <c r="N997" i="7"/>
  <c r="O997" i="7" s="1" a="1"/>
  <c r="O997" i="7" s="1"/>
  <c r="L997" i="7"/>
  <c r="M997" i="7" s="1" a="1"/>
  <c r="M997" i="7" s="1"/>
  <c r="J997" i="7"/>
  <c r="K997" i="7" s="1" a="1"/>
  <c r="K997" i="7" s="1"/>
  <c r="H997" i="7"/>
  <c r="I997" i="7" s="1" a="1"/>
  <c r="I997" i="7" s="1"/>
  <c r="F997" i="7"/>
  <c r="G997" i="7" s="1" a="1"/>
  <c r="G997" i="7" s="1"/>
  <c r="D997" i="7"/>
  <c r="E997" i="7" s="1" a="1"/>
  <c r="E997" i="7" s="1"/>
  <c r="B997" i="7"/>
  <c r="C997" i="7" s="1" a="1"/>
  <c r="C997" i="7" s="1"/>
  <c r="N996" i="7"/>
  <c r="O996" i="7" s="1" a="1"/>
  <c r="O996" i="7" s="1"/>
  <c r="L996" i="7"/>
  <c r="M996" i="7" s="1" a="1"/>
  <c r="M996" i="7" s="1"/>
  <c r="J996" i="7"/>
  <c r="K996" i="7" s="1" a="1"/>
  <c r="K996" i="7" s="1"/>
  <c r="H996" i="7"/>
  <c r="I996" i="7" s="1" a="1"/>
  <c r="I996" i="7" s="1"/>
  <c r="F996" i="7"/>
  <c r="G996" i="7" s="1" a="1"/>
  <c r="G996" i="7" s="1"/>
  <c r="D996" i="7"/>
  <c r="E996" i="7" s="1" a="1"/>
  <c r="E996" i="7" s="1"/>
  <c r="B996" i="7"/>
  <c r="C996" i="7" s="1" a="1"/>
  <c r="C996" i="7" s="1"/>
  <c r="N995" i="7"/>
  <c r="O995" i="7" s="1" a="1"/>
  <c r="O995" i="7" s="1"/>
  <c r="L995" i="7"/>
  <c r="M995" i="7" s="1" a="1"/>
  <c r="M995" i="7" s="1"/>
  <c r="J995" i="7"/>
  <c r="K995" i="7" s="1" a="1"/>
  <c r="K995" i="7" s="1"/>
  <c r="H995" i="7"/>
  <c r="I995" i="7" s="1" a="1"/>
  <c r="I995" i="7" s="1"/>
  <c r="F995" i="7"/>
  <c r="G995" i="7" s="1" a="1"/>
  <c r="G995" i="7" s="1"/>
  <c r="D995" i="7"/>
  <c r="E995" i="7" s="1" a="1"/>
  <c r="E995" i="7" s="1"/>
  <c r="B995" i="7"/>
  <c r="C995" i="7" s="1" a="1"/>
  <c r="C995" i="7" s="1"/>
  <c r="N994" i="7"/>
  <c r="O994" i="7" s="1" a="1"/>
  <c r="O994" i="7" s="1"/>
  <c r="L994" i="7"/>
  <c r="M994" i="7" s="1" a="1"/>
  <c r="M994" i="7" s="1"/>
  <c r="J994" i="7"/>
  <c r="K994" i="7" s="1" a="1"/>
  <c r="K994" i="7" s="1"/>
  <c r="H994" i="7"/>
  <c r="I994" i="7" s="1" a="1"/>
  <c r="I994" i="7" s="1"/>
  <c r="F994" i="7"/>
  <c r="G994" i="7" s="1" a="1"/>
  <c r="G994" i="7" s="1"/>
  <c r="D994" i="7"/>
  <c r="E994" i="7" s="1" a="1"/>
  <c r="E994" i="7" s="1"/>
  <c r="B994" i="7"/>
  <c r="C994" i="7" s="1" a="1"/>
  <c r="C994" i="7" s="1"/>
  <c r="N993" i="7"/>
  <c r="O993" i="7" s="1" a="1"/>
  <c r="O993" i="7" s="1"/>
  <c r="L993" i="7"/>
  <c r="M993" i="7" s="1" a="1"/>
  <c r="M993" i="7" s="1"/>
  <c r="J993" i="7"/>
  <c r="K993" i="7" s="1" a="1"/>
  <c r="K993" i="7" s="1"/>
  <c r="H993" i="7"/>
  <c r="I993" i="7" s="1" a="1"/>
  <c r="I993" i="7" s="1"/>
  <c r="F993" i="7"/>
  <c r="G993" i="7" s="1" a="1"/>
  <c r="G993" i="7" s="1"/>
  <c r="D993" i="7"/>
  <c r="E993" i="7" s="1" a="1"/>
  <c r="E993" i="7" s="1"/>
  <c r="B993" i="7"/>
  <c r="C993" i="7" s="1" a="1"/>
  <c r="C993" i="7" s="1"/>
  <c r="N992" i="7"/>
  <c r="O992" i="7" s="1" a="1"/>
  <c r="O992" i="7" s="1"/>
  <c r="L992" i="7"/>
  <c r="M992" i="7" s="1" a="1"/>
  <c r="M992" i="7" s="1"/>
  <c r="J992" i="7"/>
  <c r="K992" i="7" s="1" a="1"/>
  <c r="K992" i="7" s="1"/>
  <c r="H992" i="7"/>
  <c r="I992" i="7" s="1" a="1"/>
  <c r="I992" i="7" s="1"/>
  <c r="F992" i="7"/>
  <c r="G992" i="7" s="1" a="1"/>
  <c r="G992" i="7" s="1"/>
  <c r="D992" i="7"/>
  <c r="E992" i="7" s="1" a="1"/>
  <c r="E992" i="7" s="1"/>
  <c r="B992" i="7"/>
  <c r="C992" i="7" s="1" a="1"/>
  <c r="C992" i="7" s="1"/>
  <c r="N991" i="7"/>
  <c r="O991" i="7" s="1" a="1"/>
  <c r="O991" i="7" s="1"/>
  <c r="L991" i="7"/>
  <c r="M991" i="7" s="1" a="1"/>
  <c r="M991" i="7" s="1"/>
  <c r="J991" i="7"/>
  <c r="K991" i="7" s="1" a="1"/>
  <c r="K991" i="7" s="1"/>
  <c r="H991" i="7"/>
  <c r="I991" i="7" s="1" a="1"/>
  <c r="I991" i="7" s="1"/>
  <c r="F991" i="7"/>
  <c r="G991" i="7" s="1" a="1"/>
  <c r="G991" i="7" s="1"/>
  <c r="D991" i="7"/>
  <c r="E991" i="7" s="1" a="1"/>
  <c r="E991" i="7" s="1"/>
  <c r="B991" i="7"/>
  <c r="C991" i="7" s="1" a="1"/>
  <c r="C991" i="7" s="1"/>
  <c r="N990" i="7"/>
  <c r="O990" i="7" s="1" a="1"/>
  <c r="O990" i="7" s="1"/>
  <c r="L990" i="7"/>
  <c r="M990" i="7" s="1" a="1"/>
  <c r="M990" i="7" s="1"/>
  <c r="J990" i="7"/>
  <c r="K990" i="7" s="1" a="1"/>
  <c r="K990" i="7" s="1"/>
  <c r="H990" i="7"/>
  <c r="I990" i="7" s="1" a="1"/>
  <c r="I990" i="7" s="1"/>
  <c r="F990" i="7"/>
  <c r="G990" i="7" s="1" a="1"/>
  <c r="G990" i="7" s="1"/>
  <c r="D990" i="7"/>
  <c r="E990" i="7" s="1" a="1"/>
  <c r="E990" i="7" s="1"/>
  <c r="B990" i="7"/>
  <c r="C990" i="7" s="1" a="1"/>
  <c r="C990" i="7" s="1"/>
  <c r="N989" i="7"/>
  <c r="O989" i="7" s="1" a="1"/>
  <c r="O989" i="7" s="1"/>
  <c r="L989" i="7"/>
  <c r="M989" i="7" s="1" a="1"/>
  <c r="M989" i="7" s="1"/>
  <c r="J989" i="7"/>
  <c r="K989" i="7" s="1" a="1"/>
  <c r="K989" i="7" s="1"/>
  <c r="H989" i="7"/>
  <c r="I989" i="7" s="1" a="1"/>
  <c r="I989" i="7" s="1"/>
  <c r="F989" i="7"/>
  <c r="G989" i="7" s="1" a="1"/>
  <c r="G989" i="7" s="1"/>
  <c r="D989" i="7"/>
  <c r="E989" i="7" s="1" a="1"/>
  <c r="E989" i="7" s="1"/>
  <c r="B989" i="7"/>
  <c r="C989" i="7" s="1" a="1"/>
  <c r="C989" i="7" s="1"/>
  <c r="N988" i="7"/>
  <c r="O988" i="7" s="1" a="1"/>
  <c r="O988" i="7" s="1"/>
  <c r="L988" i="7"/>
  <c r="M988" i="7" s="1" a="1"/>
  <c r="M988" i="7" s="1"/>
  <c r="J988" i="7"/>
  <c r="K988" i="7" s="1" a="1"/>
  <c r="K988" i="7" s="1"/>
  <c r="H988" i="7"/>
  <c r="I988" i="7" s="1" a="1"/>
  <c r="I988" i="7" s="1"/>
  <c r="F988" i="7"/>
  <c r="G988" i="7" s="1" a="1"/>
  <c r="G988" i="7" s="1"/>
  <c r="D988" i="7"/>
  <c r="E988" i="7" s="1" a="1"/>
  <c r="E988" i="7" s="1"/>
  <c r="B988" i="7"/>
  <c r="C988" i="7" s="1" a="1"/>
  <c r="C988" i="7" s="1"/>
  <c r="N987" i="7"/>
  <c r="O987" i="7" s="1" a="1"/>
  <c r="O987" i="7" s="1"/>
  <c r="L987" i="7"/>
  <c r="M987" i="7" s="1" a="1"/>
  <c r="M987" i="7" s="1"/>
  <c r="J987" i="7"/>
  <c r="K987" i="7" s="1" a="1"/>
  <c r="K987" i="7" s="1"/>
  <c r="H987" i="7"/>
  <c r="I987" i="7" s="1" a="1"/>
  <c r="I987" i="7" s="1"/>
  <c r="F987" i="7"/>
  <c r="G987" i="7" s="1" a="1"/>
  <c r="G987" i="7" s="1"/>
  <c r="D987" i="7"/>
  <c r="E987" i="7" s="1" a="1"/>
  <c r="E987" i="7" s="1"/>
  <c r="B987" i="7"/>
  <c r="C987" i="7" s="1" a="1"/>
  <c r="C987" i="7" s="1"/>
  <c r="N986" i="7"/>
  <c r="O986" i="7" s="1" a="1"/>
  <c r="O986" i="7" s="1"/>
  <c r="L986" i="7"/>
  <c r="M986" i="7" s="1" a="1"/>
  <c r="M986" i="7" s="1"/>
  <c r="J986" i="7"/>
  <c r="K986" i="7" s="1" a="1"/>
  <c r="K986" i="7" s="1"/>
  <c r="H986" i="7"/>
  <c r="I986" i="7" s="1" a="1"/>
  <c r="I986" i="7" s="1"/>
  <c r="F986" i="7"/>
  <c r="G986" i="7" s="1" a="1"/>
  <c r="G986" i="7" s="1"/>
  <c r="D986" i="7"/>
  <c r="E986" i="7" s="1" a="1"/>
  <c r="E986" i="7" s="1"/>
  <c r="B986" i="7"/>
  <c r="C986" i="7" s="1" a="1"/>
  <c r="C986" i="7" s="1"/>
  <c r="N985" i="7"/>
  <c r="O985" i="7" s="1" a="1"/>
  <c r="O985" i="7" s="1"/>
  <c r="L985" i="7"/>
  <c r="M985" i="7" s="1" a="1"/>
  <c r="M985" i="7" s="1"/>
  <c r="J985" i="7"/>
  <c r="K985" i="7" s="1" a="1"/>
  <c r="K985" i="7" s="1"/>
  <c r="H985" i="7"/>
  <c r="I985" i="7" s="1" a="1"/>
  <c r="I985" i="7" s="1"/>
  <c r="F985" i="7"/>
  <c r="G985" i="7" s="1" a="1"/>
  <c r="G985" i="7" s="1"/>
  <c r="D985" i="7"/>
  <c r="E985" i="7" s="1" a="1"/>
  <c r="E985" i="7" s="1"/>
  <c r="B985" i="7"/>
  <c r="C985" i="7" s="1" a="1"/>
  <c r="C985" i="7" s="1"/>
  <c r="N984" i="7"/>
  <c r="O984" i="7" s="1" a="1"/>
  <c r="O984" i="7" s="1"/>
  <c r="L984" i="7"/>
  <c r="M984" i="7" s="1" a="1"/>
  <c r="M984" i="7" s="1"/>
  <c r="J984" i="7"/>
  <c r="K984" i="7" s="1" a="1"/>
  <c r="K984" i="7" s="1"/>
  <c r="H984" i="7"/>
  <c r="I984" i="7" s="1" a="1"/>
  <c r="I984" i="7" s="1"/>
  <c r="F984" i="7"/>
  <c r="G984" i="7" s="1" a="1"/>
  <c r="G984" i="7" s="1"/>
  <c r="D984" i="7"/>
  <c r="E984" i="7" s="1" a="1"/>
  <c r="E984" i="7" s="1"/>
  <c r="B984" i="7"/>
  <c r="C984" i="7" s="1" a="1"/>
  <c r="C984" i="7" s="1"/>
  <c r="N983" i="7"/>
  <c r="O983" i="7" s="1" a="1"/>
  <c r="O983" i="7" s="1"/>
  <c r="L983" i="7"/>
  <c r="M983" i="7" s="1" a="1"/>
  <c r="M983" i="7" s="1"/>
  <c r="J983" i="7"/>
  <c r="K983" i="7" s="1" a="1"/>
  <c r="K983" i="7" s="1"/>
  <c r="H983" i="7"/>
  <c r="I983" i="7" s="1" a="1"/>
  <c r="I983" i="7" s="1"/>
  <c r="F983" i="7"/>
  <c r="G983" i="7" s="1" a="1"/>
  <c r="G983" i="7" s="1"/>
  <c r="D983" i="7"/>
  <c r="E983" i="7" s="1" a="1"/>
  <c r="E983" i="7" s="1"/>
  <c r="B983" i="7"/>
  <c r="C983" i="7" s="1" a="1"/>
  <c r="C983" i="7" s="1"/>
  <c r="N982" i="7"/>
  <c r="O982" i="7" s="1" a="1"/>
  <c r="O982" i="7" s="1"/>
  <c r="L982" i="7"/>
  <c r="M982" i="7" s="1" a="1"/>
  <c r="M982" i="7" s="1"/>
  <c r="J982" i="7"/>
  <c r="K982" i="7" s="1" a="1"/>
  <c r="K982" i="7" s="1"/>
  <c r="H982" i="7"/>
  <c r="I982" i="7" s="1" a="1"/>
  <c r="I982" i="7" s="1"/>
  <c r="F982" i="7"/>
  <c r="G982" i="7" s="1" a="1"/>
  <c r="G982" i="7" s="1"/>
  <c r="D982" i="7"/>
  <c r="E982" i="7" s="1" a="1"/>
  <c r="E982" i="7" s="1"/>
  <c r="B982" i="7"/>
  <c r="C982" i="7" s="1" a="1"/>
  <c r="C982" i="7" s="1"/>
  <c r="N981" i="7"/>
  <c r="O981" i="7" s="1" a="1"/>
  <c r="O981" i="7" s="1"/>
  <c r="L981" i="7"/>
  <c r="M981" i="7" s="1" a="1"/>
  <c r="M981" i="7" s="1"/>
  <c r="J981" i="7"/>
  <c r="K981" i="7" s="1" a="1"/>
  <c r="K981" i="7" s="1"/>
  <c r="H981" i="7"/>
  <c r="I981" i="7" s="1" a="1"/>
  <c r="I981" i="7" s="1"/>
  <c r="F981" i="7"/>
  <c r="G981" i="7" s="1" a="1"/>
  <c r="G981" i="7" s="1"/>
  <c r="D981" i="7"/>
  <c r="E981" i="7" s="1" a="1"/>
  <c r="E981" i="7" s="1"/>
  <c r="B981" i="7"/>
  <c r="C981" i="7" s="1" a="1"/>
  <c r="C981" i="7" s="1"/>
  <c r="N980" i="7"/>
  <c r="O980" i="7" s="1" a="1"/>
  <c r="O980" i="7" s="1"/>
  <c r="L980" i="7"/>
  <c r="M980" i="7" s="1" a="1"/>
  <c r="M980" i="7" s="1"/>
  <c r="J980" i="7"/>
  <c r="K980" i="7" s="1" a="1"/>
  <c r="K980" i="7" s="1"/>
  <c r="H980" i="7"/>
  <c r="I980" i="7" s="1" a="1"/>
  <c r="I980" i="7" s="1"/>
  <c r="F980" i="7"/>
  <c r="G980" i="7" s="1" a="1"/>
  <c r="G980" i="7" s="1"/>
  <c r="D980" i="7"/>
  <c r="E980" i="7" s="1" a="1"/>
  <c r="E980" i="7" s="1"/>
  <c r="B980" i="7"/>
  <c r="C980" i="7" s="1" a="1"/>
  <c r="C980" i="7" s="1"/>
  <c r="N979" i="7"/>
  <c r="O979" i="7" s="1" a="1"/>
  <c r="O979" i="7" s="1"/>
  <c r="L979" i="7"/>
  <c r="M979" i="7" s="1" a="1"/>
  <c r="M979" i="7" s="1"/>
  <c r="J979" i="7"/>
  <c r="K979" i="7" s="1" a="1"/>
  <c r="K979" i="7" s="1"/>
  <c r="H979" i="7"/>
  <c r="I979" i="7" s="1" a="1"/>
  <c r="I979" i="7" s="1"/>
  <c r="F979" i="7"/>
  <c r="G979" i="7" s="1" a="1"/>
  <c r="G979" i="7" s="1"/>
  <c r="D979" i="7"/>
  <c r="E979" i="7" s="1" a="1"/>
  <c r="E979" i="7" s="1"/>
  <c r="B979" i="7"/>
  <c r="C979" i="7" s="1" a="1"/>
  <c r="C979" i="7" s="1"/>
  <c r="N978" i="7"/>
  <c r="O978" i="7" s="1" a="1"/>
  <c r="O978" i="7" s="1"/>
  <c r="L978" i="7"/>
  <c r="M978" i="7" s="1" a="1"/>
  <c r="M978" i="7" s="1"/>
  <c r="J978" i="7"/>
  <c r="K978" i="7" s="1" a="1"/>
  <c r="K978" i="7" s="1"/>
  <c r="H978" i="7"/>
  <c r="I978" i="7" s="1" a="1"/>
  <c r="I978" i="7" s="1"/>
  <c r="F978" i="7"/>
  <c r="G978" i="7" s="1" a="1"/>
  <c r="G978" i="7" s="1"/>
  <c r="D978" i="7"/>
  <c r="E978" i="7" s="1" a="1"/>
  <c r="E978" i="7" s="1"/>
  <c r="B978" i="7"/>
  <c r="C978" i="7" s="1" a="1"/>
  <c r="C978" i="7" s="1"/>
  <c r="N977" i="7"/>
  <c r="O977" i="7" s="1" a="1"/>
  <c r="O977" i="7" s="1"/>
  <c r="L977" i="7"/>
  <c r="M977" i="7" s="1" a="1"/>
  <c r="M977" i="7" s="1"/>
  <c r="J977" i="7"/>
  <c r="K977" i="7" s="1" a="1"/>
  <c r="K977" i="7" s="1"/>
  <c r="H977" i="7"/>
  <c r="I977" i="7" s="1" a="1"/>
  <c r="I977" i="7" s="1"/>
  <c r="F977" i="7"/>
  <c r="G977" i="7" s="1" a="1"/>
  <c r="G977" i="7" s="1"/>
  <c r="D977" i="7"/>
  <c r="E977" i="7" s="1" a="1"/>
  <c r="E977" i="7" s="1"/>
  <c r="B977" i="7"/>
  <c r="C977" i="7" s="1" a="1"/>
  <c r="C977" i="7" s="1"/>
  <c r="N976" i="7"/>
  <c r="O976" i="7" s="1" a="1"/>
  <c r="O976" i="7" s="1"/>
  <c r="L976" i="7"/>
  <c r="M976" i="7" s="1" a="1"/>
  <c r="M976" i="7" s="1"/>
  <c r="J976" i="7"/>
  <c r="K976" i="7" s="1" a="1"/>
  <c r="K976" i="7" s="1"/>
  <c r="H976" i="7"/>
  <c r="I976" i="7" s="1" a="1"/>
  <c r="I976" i="7" s="1"/>
  <c r="F976" i="7"/>
  <c r="G976" i="7" s="1" a="1"/>
  <c r="G976" i="7" s="1"/>
  <c r="D976" i="7"/>
  <c r="E976" i="7" s="1" a="1"/>
  <c r="E976" i="7" s="1"/>
  <c r="B976" i="7"/>
  <c r="C976" i="7" s="1" a="1"/>
  <c r="C976" i="7" s="1"/>
  <c r="N975" i="7"/>
  <c r="O975" i="7" s="1" a="1"/>
  <c r="O975" i="7" s="1"/>
  <c r="L975" i="7"/>
  <c r="M975" i="7" s="1" a="1"/>
  <c r="M975" i="7" s="1"/>
  <c r="J975" i="7"/>
  <c r="K975" i="7" s="1" a="1"/>
  <c r="K975" i="7" s="1"/>
  <c r="H975" i="7"/>
  <c r="I975" i="7" s="1" a="1"/>
  <c r="I975" i="7" s="1"/>
  <c r="F975" i="7"/>
  <c r="G975" i="7" s="1" a="1"/>
  <c r="G975" i="7" s="1"/>
  <c r="D975" i="7"/>
  <c r="E975" i="7" s="1" a="1"/>
  <c r="E975" i="7" s="1"/>
  <c r="B975" i="7"/>
  <c r="C975" i="7" s="1" a="1"/>
  <c r="C975" i="7" s="1"/>
  <c r="N974" i="7"/>
  <c r="O974" i="7" s="1" a="1"/>
  <c r="O974" i="7" s="1"/>
  <c r="L974" i="7"/>
  <c r="M974" i="7" s="1" a="1"/>
  <c r="M974" i="7" s="1"/>
  <c r="J974" i="7"/>
  <c r="K974" i="7" s="1" a="1"/>
  <c r="K974" i="7" s="1"/>
  <c r="H974" i="7"/>
  <c r="I974" i="7" s="1" a="1"/>
  <c r="I974" i="7" s="1"/>
  <c r="F974" i="7"/>
  <c r="G974" i="7" s="1" a="1"/>
  <c r="G974" i="7" s="1"/>
  <c r="D974" i="7"/>
  <c r="E974" i="7" s="1" a="1"/>
  <c r="E974" i="7" s="1"/>
  <c r="B974" i="7"/>
  <c r="C974" i="7" s="1" a="1"/>
  <c r="C974" i="7" s="1"/>
  <c r="N973" i="7"/>
  <c r="O973" i="7" s="1" a="1"/>
  <c r="O973" i="7" s="1"/>
  <c r="L973" i="7"/>
  <c r="M973" i="7" s="1" a="1"/>
  <c r="M973" i="7" s="1"/>
  <c r="J973" i="7"/>
  <c r="K973" i="7" s="1" a="1"/>
  <c r="K973" i="7" s="1"/>
  <c r="H973" i="7"/>
  <c r="I973" i="7" s="1" a="1"/>
  <c r="I973" i="7" s="1"/>
  <c r="F973" i="7"/>
  <c r="G973" i="7" s="1" a="1"/>
  <c r="G973" i="7" s="1"/>
  <c r="D973" i="7"/>
  <c r="E973" i="7" s="1" a="1"/>
  <c r="E973" i="7" s="1"/>
  <c r="B973" i="7"/>
  <c r="C973" i="7" s="1" a="1"/>
  <c r="C973" i="7" s="1"/>
  <c r="N972" i="7"/>
  <c r="O972" i="7" s="1" a="1"/>
  <c r="O972" i="7" s="1"/>
  <c r="L972" i="7"/>
  <c r="M972" i="7" s="1" a="1"/>
  <c r="M972" i="7" s="1"/>
  <c r="J972" i="7"/>
  <c r="K972" i="7" s="1" a="1"/>
  <c r="K972" i="7" s="1"/>
  <c r="H972" i="7"/>
  <c r="I972" i="7" s="1" a="1"/>
  <c r="I972" i="7" s="1"/>
  <c r="F972" i="7"/>
  <c r="G972" i="7" s="1" a="1"/>
  <c r="G972" i="7" s="1"/>
  <c r="D972" i="7"/>
  <c r="E972" i="7" s="1" a="1"/>
  <c r="E972" i="7" s="1"/>
  <c r="B972" i="7"/>
  <c r="C972" i="7" s="1" a="1"/>
  <c r="C972" i="7" s="1"/>
  <c r="N971" i="7"/>
  <c r="O971" i="7" s="1" a="1"/>
  <c r="O971" i="7" s="1"/>
  <c r="L971" i="7"/>
  <c r="M971" i="7" s="1" a="1"/>
  <c r="M971" i="7" s="1"/>
  <c r="J971" i="7"/>
  <c r="K971" i="7" s="1" a="1"/>
  <c r="K971" i="7" s="1"/>
  <c r="H971" i="7"/>
  <c r="I971" i="7" s="1" a="1"/>
  <c r="I971" i="7" s="1"/>
  <c r="F971" i="7"/>
  <c r="G971" i="7" s="1" a="1"/>
  <c r="G971" i="7" s="1"/>
  <c r="D971" i="7"/>
  <c r="E971" i="7" s="1" a="1"/>
  <c r="E971" i="7" s="1"/>
  <c r="B971" i="7"/>
  <c r="C971" i="7" s="1" a="1"/>
  <c r="C971" i="7" s="1"/>
  <c r="N970" i="7"/>
  <c r="O970" i="7" s="1" a="1"/>
  <c r="O970" i="7" s="1"/>
  <c r="L970" i="7"/>
  <c r="M970" i="7" s="1" a="1"/>
  <c r="M970" i="7" s="1"/>
  <c r="J970" i="7"/>
  <c r="K970" i="7" s="1" a="1"/>
  <c r="K970" i="7" s="1"/>
  <c r="H970" i="7"/>
  <c r="I970" i="7" s="1" a="1"/>
  <c r="I970" i="7" s="1"/>
  <c r="F970" i="7"/>
  <c r="G970" i="7" s="1" a="1"/>
  <c r="G970" i="7" s="1"/>
  <c r="D970" i="7"/>
  <c r="E970" i="7" s="1" a="1"/>
  <c r="E970" i="7" s="1"/>
  <c r="B970" i="7"/>
  <c r="C970" i="7" s="1" a="1"/>
  <c r="C970" i="7" s="1"/>
  <c r="N969" i="7"/>
  <c r="O969" i="7" s="1" a="1"/>
  <c r="O969" i="7" s="1"/>
  <c r="L969" i="7"/>
  <c r="M969" i="7" s="1" a="1"/>
  <c r="M969" i="7" s="1"/>
  <c r="J969" i="7"/>
  <c r="K969" i="7" s="1" a="1"/>
  <c r="K969" i="7" s="1"/>
  <c r="H969" i="7"/>
  <c r="I969" i="7" s="1" a="1"/>
  <c r="I969" i="7" s="1"/>
  <c r="F969" i="7"/>
  <c r="G969" i="7" s="1" a="1"/>
  <c r="G969" i="7" s="1"/>
  <c r="D969" i="7"/>
  <c r="E969" i="7" s="1" a="1"/>
  <c r="E969" i="7" s="1"/>
  <c r="B969" i="7"/>
  <c r="C969" i="7" s="1" a="1"/>
  <c r="C969" i="7" s="1"/>
  <c r="N968" i="7"/>
  <c r="O968" i="7" s="1" a="1"/>
  <c r="O968" i="7" s="1"/>
  <c r="L968" i="7"/>
  <c r="M968" i="7" s="1" a="1"/>
  <c r="M968" i="7" s="1"/>
  <c r="J968" i="7"/>
  <c r="K968" i="7" s="1" a="1"/>
  <c r="K968" i="7" s="1"/>
  <c r="H968" i="7"/>
  <c r="I968" i="7" s="1" a="1"/>
  <c r="I968" i="7" s="1"/>
  <c r="F968" i="7"/>
  <c r="G968" i="7" s="1" a="1"/>
  <c r="G968" i="7" s="1"/>
  <c r="D968" i="7"/>
  <c r="E968" i="7" s="1" a="1"/>
  <c r="E968" i="7" s="1"/>
  <c r="B968" i="7"/>
  <c r="C968" i="7" s="1" a="1"/>
  <c r="C968" i="7" s="1"/>
  <c r="N967" i="7"/>
  <c r="O967" i="7" s="1" a="1"/>
  <c r="O967" i="7" s="1"/>
  <c r="L967" i="7"/>
  <c r="M967" i="7" s="1" a="1"/>
  <c r="M967" i="7" s="1"/>
  <c r="J967" i="7"/>
  <c r="K967" i="7" s="1" a="1"/>
  <c r="K967" i="7" s="1"/>
  <c r="H967" i="7"/>
  <c r="I967" i="7" s="1" a="1"/>
  <c r="I967" i="7" s="1"/>
  <c r="F967" i="7"/>
  <c r="G967" i="7" s="1" a="1"/>
  <c r="G967" i="7" s="1"/>
  <c r="D967" i="7"/>
  <c r="E967" i="7" s="1" a="1"/>
  <c r="E967" i="7" s="1"/>
  <c r="B967" i="7"/>
  <c r="C967" i="7" s="1" a="1"/>
  <c r="C967" i="7" s="1"/>
  <c r="N966" i="7"/>
  <c r="O966" i="7" s="1" a="1"/>
  <c r="O966" i="7" s="1"/>
  <c r="L966" i="7"/>
  <c r="M966" i="7" s="1" a="1"/>
  <c r="M966" i="7" s="1"/>
  <c r="J966" i="7"/>
  <c r="K966" i="7" s="1" a="1"/>
  <c r="K966" i="7" s="1"/>
  <c r="H966" i="7"/>
  <c r="I966" i="7" s="1" a="1"/>
  <c r="I966" i="7" s="1"/>
  <c r="F966" i="7"/>
  <c r="G966" i="7" s="1" a="1"/>
  <c r="G966" i="7" s="1"/>
  <c r="D966" i="7"/>
  <c r="E966" i="7" s="1" a="1"/>
  <c r="E966" i="7" s="1"/>
  <c r="B966" i="7"/>
  <c r="C966" i="7" s="1" a="1"/>
  <c r="C966" i="7" s="1"/>
  <c r="N965" i="7"/>
  <c r="O965" i="7" s="1" a="1"/>
  <c r="O965" i="7" s="1"/>
  <c r="L965" i="7"/>
  <c r="M965" i="7" s="1" a="1"/>
  <c r="M965" i="7" s="1"/>
  <c r="J965" i="7"/>
  <c r="K965" i="7" s="1" a="1"/>
  <c r="K965" i="7" s="1"/>
  <c r="H965" i="7"/>
  <c r="I965" i="7" s="1" a="1"/>
  <c r="I965" i="7" s="1"/>
  <c r="F965" i="7"/>
  <c r="G965" i="7" s="1" a="1"/>
  <c r="G965" i="7" s="1"/>
  <c r="D965" i="7"/>
  <c r="E965" i="7" s="1" a="1"/>
  <c r="E965" i="7" s="1"/>
  <c r="B965" i="7"/>
  <c r="C965" i="7" s="1" a="1"/>
  <c r="C965" i="7" s="1"/>
  <c r="N964" i="7"/>
  <c r="O964" i="7" s="1" a="1"/>
  <c r="O964" i="7" s="1"/>
  <c r="L964" i="7"/>
  <c r="M964" i="7" s="1" a="1"/>
  <c r="M964" i="7" s="1"/>
  <c r="J964" i="7"/>
  <c r="K964" i="7" s="1" a="1"/>
  <c r="K964" i="7" s="1"/>
  <c r="H964" i="7"/>
  <c r="I964" i="7" s="1" a="1"/>
  <c r="I964" i="7" s="1"/>
  <c r="F964" i="7"/>
  <c r="G964" i="7" s="1" a="1"/>
  <c r="G964" i="7" s="1"/>
  <c r="D964" i="7"/>
  <c r="E964" i="7" s="1" a="1"/>
  <c r="E964" i="7" s="1"/>
  <c r="B964" i="7"/>
  <c r="C964" i="7" s="1" a="1"/>
  <c r="C964" i="7" s="1"/>
  <c r="N963" i="7"/>
  <c r="O963" i="7" s="1" a="1"/>
  <c r="O963" i="7" s="1"/>
  <c r="L963" i="7"/>
  <c r="M963" i="7" s="1" a="1"/>
  <c r="M963" i="7" s="1"/>
  <c r="J963" i="7"/>
  <c r="K963" i="7" s="1" a="1"/>
  <c r="K963" i="7" s="1"/>
  <c r="H963" i="7"/>
  <c r="I963" i="7" s="1" a="1"/>
  <c r="I963" i="7" s="1"/>
  <c r="F963" i="7"/>
  <c r="G963" i="7" s="1" a="1"/>
  <c r="G963" i="7" s="1"/>
  <c r="D963" i="7"/>
  <c r="E963" i="7" s="1" a="1"/>
  <c r="E963" i="7" s="1"/>
  <c r="B963" i="7"/>
  <c r="C963" i="7" s="1" a="1"/>
  <c r="C963" i="7" s="1"/>
  <c r="N962" i="7"/>
  <c r="O962" i="7" s="1" a="1"/>
  <c r="O962" i="7" s="1"/>
  <c r="L962" i="7"/>
  <c r="M962" i="7" s="1" a="1"/>
  <c r="M962" i="7" s="1"/>
  <c r="J962" i="7"/>
  <c r="K962" i="7" s="1" a="1"/>
  <c r="K962" i="7" s="1"/>
  <c r="H962" i="7"/>
  <c r="I962" i="7" s="1" a="1"/>
  <c r="I962" i="7" s="1"/>
  <c r="F962" i="7"/>
  <c r="G962" i="7" s="1" a="1"/>
  <c r="G962" i="7" s="1"/>
  <c r="D962" i="7"/>
  <c r="E962" i="7" s="1" a="1"/>
  <c r="E962" i="7" s="1"/>
  <c r="B962" i="7"/>
  <c r="C962" i="7" s="1" a="1"/>
  <c r="C962" i="7" s="1"/>
  <c r="N961" i="7"/>
  <c r="O961" i="7" s="1" a="1"/>
  <c r="O961" i="7" s="1"/>
  <c r="L961" i="7"/>
  <c r="M961" i="7" s="1" a="1"/>
  <c r="M961" i="7" s="1"/>
  <c r="J961" i="7"/>
  <c r="K961" i="7" s="1" a="1"/>
  <c r="K961" i="7" s="1"/>
  <c r="H961" i="7"/>
  <c r="I961" i="7" s="1" a="1"/>
  <c r="I961" i="7" s="1"/>
  <c r="F961" i="7"/>
  <c r="G961" i="7" s="1" a="1"/>
  <c r="G961" i="7" s="1"/>
  <c r="D961" i="7"/>
  <c r="E961" i="7" s="1" a="1"/>
  <c r="E961" i="7" s="1"/>
  <c r="B961" i="7"/>
  <c r="C961" i="7" s="1" a="1"/>
  <c r="C961" i="7" s="1"/>
  <c r="N960" i="7"/>
  <c r="O960" i="7" s="1" a="1"/>
  <c r="O960" i="7" s="1"/>
  <c r="L960" i="7"/>
  <c r="M960" i="7" s="1" a="1"/>
  <c r="M960" i="7" s="1"/>
  <c r="J960" i="7"/>
  <c r="K960" i="7" s="1" a="1"/>
  <c r="K960" i="7" s="1"/>
  <c r="H960" i="7"/>
  <c r="I960" i="7" s="1" a="1"/>
  <c r="I960" i="7" s="1"/>
  <c r="F960" i="7"/>
  <c r="G960" i="7" s="1" a="1"/>
  <c r="G960" i="7" s="1"/>
  <c r="D960" i="7"/>
  <c r="E960" i="7" s="1" a="1"/>
  <c r="E960" i="7" s="1"/>
  <c r="B960" i="7"/>
  <c r="C960" i="7" s="1" a="1"/>
  <c r="C960" i="7" s="1"/>
  <c r="N959" i="7"/>
  <c r="O959" i="7" s="1" a="1"/>
  <c r="O959" i="7" s="1"/>
  <c r="L959" i="7"/>
  <c r="M959" i="7" s="1" a="1"/>
  <c r="M959" i="7" s="1"/>
  <c r="J959" i="7"/>
  <c r="K959" i="7" s="1" a="1"/>
  <c r="K959" i="7" s="1"/>
  <c r="H959" i="7"/>
  <c r="I959" i="7" s="1" a="1"/>
  <c r="I959" i="7" s="1"/>
  <c r="F959" i="7"/>
  <c r="G959" i="7" s="1" a="1"/>
  <c r="G959" i="7" s="1"/>
  <c r="D959" i="7"/>
  <c r="E959" i="7" s="1" a="1"/>
  <c r="E959" i="7" s="1"/>
  <c r="B959" i="7"/>
  <c r="C959" i="7" s="1" a="1"/>
  <c r="C959" i="7" s="1"/>
  <c r="N958" i="7"/>
  <c r="O958" i="7" s="1" a="1"/>
  <c r="O958" i="7" s="1"/>
  <c r="L958" i="7"/>
  <c r="M958" i="7" s="1" a="1"/>
  <c r="M958" i="7" s="1"/>
  <c r="J958" i="7"/>
  <c r="K958" i="7" s="1" a="1"/>
  <c r="K958" i="7" s="1"/>
  <c r="H958" i="7"/>
  <c r="I958" i="7" s="1" a="1"/>
  <c r="I958" i="7" s="1"/>
  <c r="F958" i="7"/>
  <c r="G958" i="7" s="1" a="1"/>
  <c r="G958" i="7" s="1"/>
  <c r="D958" i="7"/>
  <c r="E958" i="7" s="1" a="1"/>
  <c r="E958" i="7" s="1"/>
  <c r="B958" i="7"/>
  <c r="C958" i="7" s="1" a="1"/>
  <c r="C958" i="7" s="1"/>
  <c r="N957" i="7"/>
  <c r="O957" i="7" s="1" a="1"/>
  <c r="O957" i="7" s="1"/>
  <c r="L957" i="7"/>
  <c r="M957" i="7" s="1" a="1"/>
  <c r="M957" i="7" s="1"/>
  <c r="J957" i="7"/>
  <c r="K957" i="7" s="1" a="1"/>
  <c r="K957" i="7" s="1"/>
  <c r="H957" i="7"/>
  <c r="I957" i="7" s="1" a="1"/>
  <c r="I957" i="7" s="1"/>
  <c r="F957" i="7"/>
  <c r="G957" i="7" s="1" a="1"/>
  <c r="G957" i="7" s="1"/>
  <c r="D957" i="7"/>
  <c r="E957" i="7" s="1" a="1"/>
  <c r="E957" i="7" s="1"/>
  <c r="B957" i="7"/>
  <c r="C957" i="7" s="1" a="1"/>
  <c r="C957" i="7" s="1"/>
  <c r="N956" i="7"/>
  <c r="O956" i="7" s="1" a="1"/>
  <c r="O956" i="7" s="1"/>
  <c r="L956" i="7"/>
  <c r="M956" i="7" s="1" a="1"/>
  <c r="M956" i="7" s="1"/>
  <c r="J956" i="7"/>
  <c r="K956" i="7" s="1" a="1"/>
  <c r="K956" i="7" s="1"/>
  <c r="H956" i="7"/>
  <c r="I956" i="7" s="1" a="1"/>
  <c r="I956" i="7" s="1"/>
  <c r="F956" i="7"/>
  <c r="G956" i="7" s="1" a="1"/>
  <c r="G956" i="7" s="1"/>
  <c r="D956" i="7"/>
  <c r="E956" i="7" s="1" a="1"/>
  <c r="E956" i="7" s="1"/>
  <c r="B956" i="7"/>
  <c r="C956" i="7" s="1" a="1"/>
  <c r="C956" i="7" s="1"/>
  <c r="N955" i="7"/>
  <c r="O955" i="7" s="1" a="1"/>
  <c r="O955" i="7" s="1"/>
  <c r="L955" i="7"/>
  <c r="M955" i="7" s="1" a="1"/>
  <c r="M955" i="7" s="1"/>
  <c r="J955" i="7"/>
  <c r="K955" i="7" s="1" a="1"/>
  <c r="K955" i="7" s="1"/>
  <c r="H955" i="7"/>
  <c r="I955" i="7" s="1" a="1"/>
  <c r="I955" i="7" s="1"/>
  <c r="F955" i="7"/>
  <c r="G955" i="7" s="1" a="1"/>
  <c r="G955" i="7" s="1"/>
  <c r="D955" i="7"/>
  <c r="E955" i="7" s="1" a="1"/>
  <c r="E955" i="7" s="1"/>
  <c r="B955" i="7"/>
  <c r="C955" i="7" s="1" a="1"/>
  <c r="C955" i="7" s="1"/>
  <c r="N954" i="7"/>
  <c r="O954" i="7" s="1" a="1"/>
  <c r="O954" i="7" s="1"/>
  <c r="L954" i="7"/>
  <c r="M954" i="7" s="1" a="1"/>
  <c r="M954" i="7" s="1"/>
  <c r="J954" i="7"/>
  <c r="K954" i="7" s="1" a="1"/>
  <c r="K954" i="7" s="1"/>
  <c r="H954" i="7"/>
  <c r="I954" i="7" s="1" a="1"/>
  <c r="I954" i="7" s="1"/>
  <c r="F954" i="7"/>
  <c r="G954" i="7" s="1" a="1"/>
  <c r="G954" i="7" s="1"/>
  <c r="D954" i="7"/>
  <c r="E954" i="7" s="1" a="1"/>
  <c r="E954" i="7" s="1"/>
  <c r="B954" i="7"/>
  <c r="C954" i="7" s="1" a="1"/>
  <c r="C954" i="7" s="1"/>
  <c r="N953" i="7"/>
  <c r="O953" i="7" s="1" a="1"/>
  <c r="O953" i="7" s="1"/>
  <c r="L953" i="7"/>
  <c r="M953" i="7" s="1" a="1"/>
  <c r="M953" i="7" s="1"/>
  <c r="J953" i="7"/>
  <c r="K953" i="7" s="1" a="1"/>
  <c r="K953" i="7" s="1"/>
  <c r="H953" i="7"/>
  <c r="I953" i="7" s="1" a="1"/>
  <c r="I953" i="7" s="1"/>
  <c r="F953" i="7"/>
  <c r="G953" i="7" s="1" a="1"/>
  <c r="G953" i="7" s="1"/>
  <c r="D953" i="7"/>
  <c r="E953" i="7" s="1" a="1"/>
  <c r="E953" i="7" s="1"/>
  <c r="B953" i="7"/>
  <c r="C953" i="7" s="1" a="1"/>
  <c r="C953" i="7" s="1"/>
  <c r="N952" i="7"/>
  <c r="O952" i="7" s="1" a="1"/>
  <c r="O952" i="7" s="1"/>
  <c r="L952" i="7"/>
  <c r="M952" i="7" s="1" a="1"/>
  <c r="M952" i="7" s="1"/>
  <c r="J952" i="7"/>
  <c r="K952" i="7" s="1" a="1"/>
  <c r="K952" i="7" s="1"/>
  <c r="H952" i="7"/>
  <c r="I952" i="7" s="1" a="1"/>
  <c r="I952" i="7" s="1"/>
  <c r="F952" i="7"/>
  <c r="G952" i="7" s="1" a="1"/>
  <c r="G952" i="7" s="1"/>
  <c r="D952" i="7"/>
  <c r="E952" i="7" s="1" a="1"/>
  <c r="E952" i="7" s="1"/>
  <c r="B952" i="7"/>
  <c r="C952" i="7" s="1" a="1"/>
  <c r="C952" i="7" s="1"/>
  <c r="N951" i="7"/>
  <c r="O951" i="7" s="1" a="1"/>
  <c r="O951" i="7" s="1"/>
  <c r="L951" i="7"/>
  <c r="M951" i="7" s="1" a="1"/>
  <c r="M951" i="7" s="1"/>
  <c r="J951" i="7"/>
  <c r="K951" i="7" s="1" a="1"/>
  <c r="K951" i="7" s="1"/>
  <c r="H951" i="7"/>
  <c r="I951" i="7" s="1" a="1"/>
  <c r="I951" i="7" s="1"/>
  <c r="F951" i="7"/>
  <c r="G951" i="7" s="1" a="1"/>
  <c r="G951" i="7" s="1"/>
  <c r="D951" i="7"/>
  <c r="E951" i="7" s="1" a="1"/>
  <c r="E951" i="7" s="1"/>
  <c r="B951" i="7"/>
  <c r="C951" i="7" s="1" a="1"/>
  <c r="C951" i="7" s="1"/>
  <c r="N950" i="7"/>
  <c r="O950" i="7" s="1" a="1"/>
  <c r="O950" i="7" s="1"/>
  <c r="L950" i="7"/>
  <c r="M950" i="7" s="1" a="1"/>
  <c r="M950" i="7" s="1"/>
  <c r="J950" i="7"/>
  <c r="K950" i="7" s="1" a="1"/>
  <c r="K950" i="7" s="1"/>
  <c r="H950" i="7"/>
  <c r="I950" i="7" s="1" a="1"/>
  <c r="I950" i="7" s="1"/>
  <c r="F950" i="7"/>
  <c r="G950" i="7" s="1" a="1"/>
  <c r="G950" i="7" s="1"/>
  <c r="D950" i="7"/>
  <c r="E950" i="7" s="1" a="1"/>
  <c r="E950" i="7" s="1"/>
  <c r="B950" i="7"/>
  <c r="C950" i="7" s="1" a="1"/>
  <c r="C950" i="7" s="1"/>
  <c r="N949" i="7"/>
  <c r="O949" i="7" s="1" a="1"/>
  <c r="O949" i="7" s="1"/>
  <c r="L949" i="7"/>
  <c r="M949" i="7" s="1" a="1"/>
  <c r="M949" i="7" s="1"/>
  <c r="J949" i="7"/>
  <c r="K949" i="7" s="1" a="1"/>
  <c r="K949" i="7" s="1"/>
  <c r="H949" i="7"/>
  <c r="I949" i="7" s="1" a="1"/>
  <c r="I949" i="7" s="1"/>
  <c r="F949" i="7"/>
  <c r="G949" i="7" s="1" a="1"/>
  <c r="G949" i="7" s="1"/>
  <c r="D949" i="7"/>
  <c r="E949" i="7" s="1" a="1"/>
  <c r="E949" i="7" s="1"/>
  <c r="B949" i="7"/>
  <c r="C949" i="7" s="1" a="1"/>
  <c r="C949" i="7" s="1"/>
  <c r="N948" i="7"/>
  <c r="O948" i="7" s="1" a="1"/>
  <c r="O948" i="7" s="1"/>
  <c r="L948" i="7"/>
  <c r="M948" i="7" s="1" a="1"/>
  <c r="M948" i="7" s="1"/>
  <c r="J948" i="7"/>
  <c r="K948" i="7" s="1" a="1"/>
  <c r="K948" i="7" s="1"/>
  <c r="H948" i="7"/>
  <c r="I948" i="7" s="1" a="1"/>
  <c r="I948" i="7" s="1"/>
  <c r="F948" i="7"/>
  <c r="G948" i="7" s="1" a="1"/>
  <c r="G948" i="7" s="1"/>
  <c r="D948" i="7"/>
  <c r="E948" i="7" s="1" a="1"/>
  <c r="E948" i="7" s="1"/>
  <c r="B948" i="7"/>
  <c r="C948" i="7" s="1" a="1"/>
  <c r="C948" i="7" s="1"/>
  <c r="N947" i="7"/>
  <c r="O947" i="7" s="1" a="1"/>
  <c r="O947" i="7" s="1"/>
  <c r="L947" i="7"/>
  <c r="M947" i="7" s="1" a="1"/>
  <c r="M947" i="7" s="1"/>
  <c r="J947" i="7"/>
  <c r="K947" i="7" s="1" a="1"/>
  <c r="K947" i="7" s="1"/>
  <c r="H947" i="7"/>
  <c r="I947" i="7" s="1" a="1"/>
  <c r="I947" i="7" s="1"/>
  <c r="F947" i="7"/>
  <c r="G947" i="7" s="1" a="1"/>
  <c r="G947" i="7" s="1"/>
  <c r="D947" i="7"/>
  <c r="E947" i="7" s="1" a="1"/>
  <c r="E947" i="7" s="1"/>
  <c r="B947" i="7"/>
  <c r="C947" i="7" s="1" a="1"/>
  <c r="C947" i="7" s="1"/>
  <c r="N946" i="7"/>
  <c r="O946" i="7" s="1" a="1"/>
  <c r="O946" i="7" s="1"/>
  <c r="L946" i="7"/>
  <c r="M946" i="7" s="1" a="1"/>
  <c r="M946" i="7" s="1"/>
  <c r="J946" i="7"/>
  <c r="K946" i="7" s="1" a="1"/>
  <c r="K946" i="7" s="1"/>
  <c r="H946" i="7"/>
  <c r="I946" i="7" s="1" a="1"/>
  <c r="I946" i="7" s="1"/>
  <c r="F946" i="7"/>
  <c r="G946" i="7" s="1" a="1"/>
  <c r="G946" i="7" s="1"/>
  <c r="D946" i="7"/>
  <c r="E946" i="7" s="1" a="1"/>
  <c r="E946" i="7" s="1"/>
  <c r="B946" i="7"/>
  <c r="C946" i="7" s="1" a="1"/>
  <c r="C946" i="7" s="1"/>
  <c r="N945" i="7"/>
  <c r="O945" i="7" s="1" a="1"/>
  <c r="O945" i="7" s="1"/>
  <c r="L945" i="7"/>
  <c r="M945" i="7" s="1" a="1"/>
  <c r="M945" i="7" s="1"/>
  <c r="J945" i="7"/>
  <c r="K945" i="7" s="1" a="1"/>
  <c r="K945" i="7" s="1"/>
  <c r="H945" i="7"/>
  <c r="I945" i="7" s="1" a="1"/>
  <c r="I945" i="7" s="1"/>
  <c r="F945" i="7"/>
  <c r="G945" i="7" s="1" a="1"/>
  <c r="G945" i="7" s="1"/>
  <c r="D945" i="7"/>
  <c r="E945" i="7" s="1" a="1"/>
  <c r="E945" i="7" s="1"/>
  <c r="B945" i="7"/>
  <c r="C945" i="7" s="1" a="1"/>
  <c r="C945" i="7" s="1"/>
  <c r="N944" i="7"/>
  <c r="O944" i="7" s="1" a="1"/>
  <c r="O944" i="7" s="1"/>
  <c r="L944" i="7"/>
  <c r="M944" i="7" s="1" a="1"/>
  <c r="M944" i="7" s="1"/>
  <c r="J944" i="7"/>
  <c r="K944" i="7" s="1" a="1"/>
  <c r="K944" i="7" s="1"/>
  <c r="H944" i="7"/>
  <c r="I944" i="7" s="1" a="1"/>
  <c r="I944" i="7" s="1"/>
  <c r="F944" i="7"/>
  <c r="G944" i="7" s="1" a="1"/>
  <c r="G944" i="7" s="1"/>
  <c r="D944" i="7"/>
  <c r="E944" i="7" s="1" a="1"/>
  <c r="E944" i="7" s="1"/>
  <c r="B944" i="7"/>
  <c r="C944" i="7" s="1" a="1"/>
  <c r="C944" i="7" s="1"/>
  <c r="N943" i="7"/>
  <c r="O943" i="7" s="1" a="1"/>
  <c r="O943" i="7" s="1"/>
  <c r="L943" i="7"/>
  <c r="M943" i="7" s="1" a="1"/>
  <c r="M943" i="7" s="1"/>
  <c r="J943" i="7"/>
  <c r="K943" i="7" s="1" a="1"/>
  <c r="K943" i="7" s="1"/>
  <c r="H943" i="7"/>
  <c r="I943" i="7" s="1" a="1"/>
  <c r="I943" i="7" s="1"/>
  <c r="F943" i="7"/>
  <c r="G943" i="7" s="1" a="1"/>
  <c r="G943" i="7" s="1"/>
  <c r="D943" i="7"/>
  <c r="E943" i="7" s="1" a="1"/>
  <c r="E943" i="7" s="1"/>
  <c r="B943" i="7"/>
  <c r="C943" i="7" s="1" a="1"/>
  <c r="C943" i="7" s="1"/>
  <c r="N942" i="7"/>
  <c r="O942" i="7" s="1" a="1"/>
  <c r="O942" i="7" s="1"/>
  <c r="L942" i="7"/>
  <c r="M942" i="7" s="1" a="1"/>
  <c r="M942" i="7" s="1"/>
  <c r="J942" i="7"/>
  <c r="K942" i="7" s="1" a="1"/>
  <c r="K942" i="7" s="1"/>
  <c r="H942" i="7"/>
  <c r="I942" i="7" s="1" a="1"/>
  <c r="I942" i="7" s="1"/>
  <c r="F942" i="7"/>
  <c r="G942" i="7" s="1" a="1"/>
  <c r="G942" i="7" s="1"/>
  <c r="D942" i="7"/>
  <c r="E942" i="7" s="1" a="1"/>
  <c r="E942" i="7" s="1"/>
  <c r="B942" i="7"/>
  <c r="C942" i="7" s="1" a="1"/>
  <c r="C942" i="7" s="1"/>
  <c r="N941" i="7"/>
  <c r="O941" i="7" s="1" a="1"/>
  <c r="O941" i="7" s="1"/>
  <c r="L941" i="7"/>
  <c r="M941" i="7" s="1" a="1"/>
  <c r="M941" i="7" s="1"/>
  <c r="J941" i="7"/>
  <c r="K941" i="7" s="1" a="1"/>
  <c r="K941" i="7" s="1"/>
  <c r="H941" i="7"/>
  <c r="I941" i="7" s="1" a="1"/>
  <c r="I941" i="7" s="1"/>
  <c r="F941" i="7"/>
  <c r="G941" i="7" s="1" a="1"/>
  <c r="G941" i="7" s="1"/>
  <c r="D941" i="7"/>
  <c r="E941" i="7" s="1" a="1"/>
  <c r="E941" i="7" s="1"/>
  <c r="B941" i="7"/>
  <c r="C941" i="7" s="1" a="1"/>
  <c r="C941" i="7" s="1"/>
  <c r="N940" i="7"/>
  <c r="O940" i="7" s="1" a="1"/>
  <c r="O940" i="7" s="1"/>
  <c r="L940" i="7"/>
  <c r="M940" i="7" s="1" a="1"/>
  <c r="M940" i="7" s="1"/>
  <c r="J940" i="7"/>
  <c r="K940" i="7" s="1" a="1"/>
  <c r="K940" i="7" s="1"/>
  <c r="H940" i="7"/>
  <c r="I940" i="7" s="1" a="1"/>
  <c r="I940" i="7" s="1"/>
  <c r="F940" i="7"/>
  <c r="G940" i="7" s="1" a="1"/>
  <c r="G940" i="7" s="1"/>
  <c r="D940" i="7"/>
  <c r="E940" i="7" s="1" a="1"/>
  <c r="E940" i="7" s="1"/>
  <c r="B940" i="7"/>
  <c r="C940" i="7" s="1" a="1"/>
  <c r="C940" i="7" s="1"/>
  <c r="N939" i="7"/>
  <c r="O939" i="7" s="1" a="1"/>
  <c r="O939" i="7" s="1"/>
  <c r="L939" i="7"/>
  <c r="M939" i="7" s="1" a="1"/>
  <c r="M939" i="7" s="1"/>
  <c r="J939" i="7"/>
  <c r="K939" i="7" s="1" a="1"/>
  <c r="K939" i="7" s="1"/>
  <c r="H939" i="7"/>
  <c r="I939" i="7" s="1" a="1"/>
  <c r="I939" i="7" s="1"/>
  <c r="F939" i="7"/>
  <c r="G939" i="7" s="1" a="1"/>
  <c r="G939" i="7" s="1"/>
  <c r="D939" i="7"/>
  <c r="E939" i="7" s="1" a="1"/>
  <c r="E939" i="7" s="1"/>
  <c r="B939" i="7"/>
  <c r="C939" i="7" s="1" a="1"/>
  <c r="C939" i="7" s="1"/>
  <c r="N938" i="7"/>
  <c r="O938" i="7" s="1" a="1"/>
  <c r="O938" i="7" s="1"/>
  <c r="L938" i="7"/>
  <c r="M938" i="7" s="1" a="1"/>
  <c r="M938" i="7" s="1"/>
  <c r="J938" i="7"/>
  <c r="K938" i="7" s="1" a="1"/>
  <c r="K938" i="7" s="1"/>
  <c r="H938" i="7"/>
  <c r="I938" i="7" s="1" a="1"/>
  <c r="I938" i="7" s="1"/>
  <c r="F938" i="7"/>
  <c r="G938" i="7" s="1" a="1"/>
  <c r="G938" i="7" s="1"/>
  <c r="D938" i="7"/>
  <c r="E938" i="7" s="1" a="1"/>
  <c r="E938" i="7" s="1"/>
  <c r="B938" i="7"/>
  <c r="C938" i="7" s="1" a="1"/>
  <c r="C938" i="7" s="1"/>
  <c r="N937" i="7"/>
  <c r="O937" i="7" s="1" a="1"/>
  <c r="O937" i="7" s="1"/>
  <c r="L937" i="7"/>
  <c r="M937" i="7" s="1" a="1"/>
  <c r="M937" i="7" s="1"/>
  <c r="J937" i="7"/>
  <c r="K937" i="7" s="1" a="1"/>
  <c r="K937" i="7" s="1"/>
  <c r="H937" i="7"/>
  <c r="I937" i="7" s="1" a="1"/>
  <c r="I937" i="7" s="1"/>
  <c r="F937" i="7"/>
  <c r="G937" i="7" s="1" a="1"/>
  <c r="G937" i="7" s="1"/>
  <c r="D937" i="7"/>
  <c r="E937" i="7" s="1" a="1"/>
  <c r="E937" i="7" s="1"/>
  <c r="B937" i="7"/>
  <c r="C937" i="7" s="1" a="1"/>
  <c r="C937" i="7" s="1"/>
  <c r="N936" i="7"/>
  <c r="O936" i="7" s="1" a="1"/>
  <c r="O936" i="7" s="1"/>
  <c r="L936" i="7"/>
  <c r="M936" i="7" s="1" a="1"/>
  <c r="M936" i="7" s="1"/>
  <c r="J936" i="7"/>
  <c r="K936" i="7" s="1" a="1"/>
  <c r="K936" i="7" s="1"/>
  <c r="H936" i="7"/>
  <c r="I936" i="7" s="1" a="1"/>
  <c r="I936" i="7" s="1"/>
  <c r="F936" i="7"/>
  <c r="G936" i="7" s="1" a="1"/>
  <c r="G936" i="7" s="1"/>
  <c r="D936" i="7"/>
  <c r="E936" i="7" s="1" a="1"/>
  <c r="E936" i="7" s="1"/>
  <c r="B936" i="7"/>
  <c r="C936" i="7" s="1" a="1"/>
  <c r="C936" i="7" s="1"/>
  <c r="N935" i="7"/>
  <c r="O935" i="7" s="1" a="1"/>
  <c r="O935" i="7" s="1"/>
  <c r="L935" i="7"/>
  <c r="M935" i="7" s="1" a="1"/>
  <c r="M935" i="7" s="1"/>
  <c r="J935" i="7"/>
  <c r="K935" i="7" s="1" a="1"/>
  <c r="K935" i="7" s="1"/>
  <c r="H935" i="7"/>
  <c r="I935" i="7" s="1" a="1"/>
  <c r="I935" i="7" s="1"/>
  <c r="F935" i="7"/>
  <c r="G935" i="7" s="1" a="1"/>
  <c r="G935" i="7" s="1"/>
  <c r="D935" i="7"/>
  <c r="E935" i="7" s="1" a="1"/>
  <c r="E935" i="7" s="1"/>
  <c r="B935" i="7"/>
  <c r="C935" i="7" s="1" a="1"/>
  <c r="C935" i="7" s="1"/>
  <c r="N934" i="7"/>
  <c r="O934" i="7" s="1" a="1"/>
  <c r="O934" i="7" s="1"/>
  <c r="L934" i="7"/>
  <c r="M934" i="7" s="1" a="1"/>
  <c r="M934" i="7" s="1"/>
  <c r="J934" i="7"/>
  <c r="K934" i="7" s="1" a="1"/>
  <c r="K934" i="7" s="1"/>
  <c r="H934" i="7"/>
  <c r="I934" i="7" s="1" a="1"/>
  <c r="I934" i="7" s="1"/>
  <c r="F934" i="7"/>
  <c r="G934" i="7" s="1" a="1"/>
  <c r="G934" i="7" s="1"/>
  <c r="D934" i="7"/>
  <c r="E934" i="7" s="1" a="1"/>
  <c r="E934" i="7" s="1"/>
  <c r="B934" i="7"/>
  <c r="C934" i="7" s="1" a="1"/>
  <c r="C934" i="7" s="1"/>
  <c r="N933" i="7"/>
  <c r="O933" i="7" s="1" a="1"/>
  <c r="O933" i="7" s="1"/>
  <c r="L933" i="7"/>
  <c r="M933" i="7" s="1" a="1"/>
  <c r="M933" i="7" s="1"/>
  <c r="J933" i="7"/>
  <c r="K933" i="7" s="1" a="1"/>
  <c r="K933" i="7" s="1"/>
  <c r="H933" i="7"/>
  <c r="I933" i="7" s="1" a="1"/>
  <c r="I933" i="7" s="1"/>
  <c r="F933" i="7"/>
  <c r="G933" i="7" s="1" a="1"/>
  <c r="G933" i="7" s="1"/>
  <c r="D933" i="7"/>
  <c r="E933" i="7" s="1" a="1"/>
  <c r="E933" i="7" s="1"/>
  <c r="B933" i="7"/>
  <c r="C933" i="7" s="1" a="1"/>
  <c r="C933" i="7" s="1"/>
  <c r="N932" i="7"/>
  <c r="O932" i="7" s="1" a="1"/>
  <c r="O932" i="7" s="1"/>
  <c r="L932" i="7"/>
  <c r="M932" i="7" s="1" a="1"/>
  <c r="M932" i="7" s="1"/>
  <c r="J932" i="7"/>
  <c r="K932" i="7" s="1" a="1"/>
  <c r="K932" i="7" s="1"/>
  <c r="H932" i="7"/>
  <c r="I932" i="7" s="1" a="1"/>
  <c r="I932" i="7" s="1"/>
  <c r="F932" i="7"/>
  <c r="G932" i="7" s="1" a="1"/>
  <c r="G932" i="7" s="1"/>
  <c r="D932" i="7"/>
  <c r="E932" i="7" s="1" a="1"/>
  <c r="E932" i="7" s="1"/>
  <c r="B932" i="7"/>
  <c r="C932" i="7" s="1" a="1"/>
  <c r="C932" i="7" s="1"/>
  <c r="N931" i="7"/>
  <c r="O931" i="7" s="1" a="1"/>
  <c r="O931" i="7" s="1"/>
  <c r="L931" i="7"/>
  <c r="M931" i="7" s="1" a="1"/>
  <c r="M931" i="7" s="1"/>
  <c r="J931" i="7"/>
  <c r="K931" i="7" s="1" a="1"/>
  <c r="K931" i="7" s="1"/>
  <c r="H931" i="7"/>
  <c r="I931" i="7" s="1" a="1"/>
  <c r="I931" i="7" s="1"/>
  <c r="F931" i="7"/>
  <c r="G931" i="7" s="1" a="1"/>
  <c r="G931" i="7" s="1"/>
  <c r="D931" i="7"/>
  <c r="E931" i="7" s="1" a="1"/>
  <c r="E931" i="7" s="1"/>
  <c r="B931" i="7"/>
  <c r="C931" i="7" s="1" a="1"/>
  <c r="C931" i="7" s="1"/>
  <c r="N930" i="7"/>
  <c r="O930" i="7" s="1" a="1"/>
  <c r="O930" i="7" s="1"/>
  <c r="L930" i="7"/>
  <c r="M930" i="7" s="1" a="1"/>
  <c r="M930" i="7" s="1"/>
  <c r="J930" i="7"/>
  <c r="K930" i="7" s="1" a="1"/>
  <c r="K930" i="7" s="1"/>
  <c r="H930" i="7"/>
  <c r="I930" i="7" s="1" a="1"/>
  <c r="I930" i="7" s="1"/>
  <c r="F930" i="7"/>
  <c r="G930" i="7" s="1" a="1"/>
  <c r="G930" i="7" s="1"/>
  <c r="D930" i="7"/>
  <c r="E930" i="7" s="1" a="1"/>
  <c r="E930" i="7" s="1"/>
  <c r="B930" i="7"/>
  <c r="C930" i="7" s="1" a="1"/>
  <c r="C930" i="7" s="1"/>
  <c r="N929" i="7"/>
  <c r="O929" i="7" s="1" a="1"/>
  <c r="O929" i="7" s="1"/>
  <c r="L929" i="7"/>
  <c r="M929" i="7" s="1" a="1"/>
  <c r="M929" i="7" s="1"/>
  <c r="J929" i="7"/>
  <c r="K929" i="7" s="1" a="1"/>
  <c r="K929" i="7" s="1"/>
  <c r="H929" i="7"/>
  <c r="I929" i="7" s="1" a="1"/>
  <c r="I929" i="7" s="1"/>
  <c r="F929" i="7"/>
  <c r="G929" i="7" s="1" a="1"/>
  <c r="G929" i="7" s="1"/>
  <c r="D929" i="7"/>
  <c r="E929" i="7" s="1" a="1"/>
  <c r="E929" i="7" s="1"/>
  <c r="B929" i="7"/>
  <c r="C929" i="7" s="1" a="1"/>
  <c r="C929" i="7" s="1"/>
  <c r="N928" i="7"/>
  <c r="O928" i="7" s="1" a="1"/>
  <c r="O928" i="7" s="1"/>
  <c r="L928" i="7"/>
  <c r="M928" i="7" s="1" a="1"/>
  <c r="M928" i="7" s="1"/>
  <c r="J928" i="7"/>
  <c r="K928" i="7" s="1" a="1"/>
  <c r="K928" i="7" s="1"/>
  <c r="H928" i="7"/>
  <c r="I928" i="7" s="1" a="1"/>
  <c r="I928" i="7" s="1"/>
  <c r="F928" i="7"/>
  <c r="G928" i="7" s="1" a="1"/>
  <c r="G928" i="7" s="1"/>
  <c r="D928" i="7"/>
  <c r="E928" i="7" s="1" a="1"/>
  <c r="E928" i="7" s="1"/>
  <c r="B928" i="7"/>
  <c r="C928" i="7" s="1" a="1"/>
  <c r="C928" i="7" s="1"/>
  <c r="N927" i="7"/>
  <c r="O927" i="7" s="1" a="1"/>
  <c r="O927" i="7" s="1"/>
  <c r="L927" i="7"/>
  <c r="M927" i="7" s="1" a="1"/>
  <c r="M927" i="7" s="1"/>
  <c r="J927" i="7"/>
  <c r="K927" i="7" s="1" a="1"/>
  <c r="K927" i="7" s="1"/>
  <c r="H927" i="7"/>
  <c r="I927" i="7" s="1" a="1"/>
  <c r="I927" i="7" s="1"/>
  <c r="F927" i="7"/>
  <c r="G927" i="7" s="1" a="1"/>
  <c r="G927" i="7" s="1"/>
  <c r="D927" i="7"/>
  <c r="E927" i="7" s="1" a="1"/>
  <c r="E927" i="7" s="1"/>
  <c r="B927" i="7"/>
  <c r="C927" i="7" s="1" a="1"/>
  <c r="C927" i="7" s="1"/>
  <c r="N926" i="7"/>
  <c r="O926" i="7" s="1" a="1"/>
  <c r="O926" i="7" s="1"/>
  <c r="L926" i="7"/>
  <c r="M926" i="7" s="1" a="1"/>
  <c r="M926" i="7" s="1"/>
  <c r="J926" i="7"/>
  <c r="K926" i="7" s="1" a="1"/>
  <c r="K926" i="7" s="1"/>
  <c r="H926" i="7"/>
  <c r="I926" i="7" s="1" a="1"/>
  <c r="I926" i="7" s="1"/>
  <c r="F926" i="7"/>
  <c r="G926" i="7" s="1" a="1"/>
  <c r="G926" i="7" s="1"/>
  <c r="D926" i="7"/>
  <c r="E926" i="7" s="1" a="1"/>
  <c r="E926" i="7" s="1"/>
  <c r="B926" i="7"/>
  <c r="C926" i="7" s="1" a="1"/>
  <c r="C926" i="7" s="1"/>
  <c r="N925" i="7"/>
  <c r="O925" i="7" s="1" a="1"/>
  <c r="O925" i="7" s="1"/>
  <c r="L925" i="7"/>
  <c r="M925" i="7" s="1" a="1"/>
  <c r="M925" i="7" s="1"/>
  <c r="J925" i="7"/>
  <c r="K925" i="7" s="1" a="1"/>
  <c r="K925" i="7" s="1"/>
  <c r="H925" i="7"/>
  <c r="I925" i="7" s="1" a="1"/>
  <c r="I925" i="7" s="1"/>
  <c r="F925" i="7"/>
  <c r="G925" i="7" s="1" a="1"/>
  <c r="G925" i="7" s="1"/>
  <c r="D925" i="7"/>
  <c r="E925" i="7" s="1" a="1"/>
  <c r="E925" i="7" s="1"/>
  <c r="B925" i="7"/>
  <c r="C925" i="7" s="1" a="1"/>
  <c r="C925" i="7" s="1"/>
  <c r="N924" i="7"/>
  <c r="O924" i="7" s="1" a="1"/>
  <c r="O924" i="7" s="1"/>
  <c r="L924" i="7"/>
  <c r="M924" i="7" s="1" a="1"/>
  <c r="M924" i="7" s="1"/>
  <c r="J924" i="7"/>
  <c r="K924" i="7" s="1" a="1"/>
  <c r="K924" i="7" s="1"/>
  <c r="H924" i="7"/>
  <c r="I924" i="7" s="1" a="1"/>
  <c r="I924" i="7" s="1"/>
  <c r="F924" i="7"/>
  <c r="G924" i="7" s="1" a="1"/>
  <c r="G924" i="7" s="1"/>
  <c r="D924" i="7"/>
  <c r="E924" i="7" s="1" a="1"/>
  <c r="E924" i="7" s="1"/>
  <c r="B924" i="7"/>
  <c r="C924" i="7" s="1" a="1"/>
  <c r="C924" i="7" s="1"/>
  <c r="N923" i="7"/>
  <c r="O923" i="7" s="1" a="1"/>
  <c r="O923" i="7" s="1"/>
  <c r="L923" i="7"/>
  <c r="M923" i="7" s="1" a="1"/>
  <c r="M923" i="7" s="1"/>
  <c r="J923" i="7"/>
  <c r="K923" i="7" s="1" a="1"/>
  <c r="K923" i="7" s="1"/>
  <c r="H923" i="7"/>
  <c r="I923" i="7" s="1" a="1"/>
  <c r="I923" i="7" s="1"/>
  <c r="F923" i="7"/>
  <c r="G923" i="7" s="1" a="1"/>
  <c r="G923" i="7" s="1"/>
  <c r="D923" i="7"/>
  <c r="E923" i="7" s="1" a="1"/>
  <c r="E923" i="7" s="1"/>
  <c r="B923" i="7"/>
  <c r="C923" i="7" s="1" a="1"/>
  <c r="C923" i="7" s="1"/>
  <c r="N922" i="7"/>
  <c r="O922" i="7" s="1" a="1"/>
  <c r="O922" i="7" s="1"/>
  <c r="L922" i="7"/>
  <c r="M922" i="7" s="1" a="1"/>
  <c r="M922" i="7" s="1"/>
  <c r="J922" i="7"/>
  <c r="K922" i="7" s="1" a="1"/>
  <c r="K922" i="7" s="1"/>
  <c r="H922" i="7"/>
  <c r="I922" i="7" s="1" a="1"/>
  <c r="I922" i="7" s="1"/>
  <c r="F922" i="7"/>
  <c r="G922" i="7" s="1" a="1"/>
  <c r="G922" i="7" s="1"/>
  <c r="D922" i="7"/>
  <c r="E922" i="7" s="1" a="1"/>
  <c r="E922" i="7" s="1"/>
  <c r="B922" i="7"/>
  <c r="C922" i="7" s="1" a="1"/>
  <c r="C922" i="7" s="1"/>
  <c r="N921" i="7"/>
  <c r="O921" i="7" s="1" a="1"/>
  <c r="O921" i="7" s="1"/>
  <c r="L921" i="7"/>
  <c r="M921" i="7" s="1" a="1"/>
  <c r="M921" i="7" s="1"/>
  <c r="J921" i="7"/>
  <c r="K921" i="7" s="1" a="1"/>
  <c r="K921" i="7" s="1"/>
  <c r="H921" i="7"/>
  <c r="I921" i="7" s="1" a="1"/>
  <c r="I921" i="7" s="1"/>
  <c r="F921" i="7"/>
  <c r="G921" i="7" s="1" a="1"/>
  <c r="G921" i="7" s="1"/>
  <c r="D921" i="7"/>
  <c r="E921" i="7" s="1" a="1"/>
  <c r="E921" i="7" s="1"/>
  <c r="B921" i="7"/>
  <c r="C921" i="7" s="1" a="1"/>
  <c r="C921" i="7" s="1"/>
  <c r="N920" i="7"/>
  <c r="O920" i="7" s="1" a="1"/>
  <c r="O920" i="7" s="1"/>
  <c r="L920" i="7"/>
  <c r="M920" i="7" s="1" a="1"/>
  <c r="M920" i="7" s="1"/>
  <c r="J920" i="7"/>
  <c r="K920" i="7" s="1" a="1"/>
  <c r="K920" i="7" s="1"/>
  <c r="H920" i="7"/>
  <c r="I920" i="7" s="1" a="1"/>
  <c r="I920" i="7" s="1"/>
  <c r="F920" i="7"/>
  <c r="G920" i="7" s="1" a="1"/>
  <c r="G920" i="7" s="1"/>
  <c r="D920" i="7"/>
  <c r="E920" i="7" s="1" a="1"/>
  <c r="E920" i="7" s="1"/>
  <c r="B920" i="7"/>
  <c r="C920" i="7" s="1" a="1"/>
  <c r="C920" i="7" s="1"/>
  <c r="N919" i="7"/>
  <c r="O919" i="7" s="1" a="1"/>
  <c r="O919" i="7" s="1"/>
  <c r="L919" i="7"/>
  <c r="M919" i="7" s="1" a="1"/>
  <c r="M919" i="7" s="1"/>
  <c r="J919" i="7"/>
  <c r="K919" i="7" s="1" a="1"/>
  <c r="K919" i="7" s="1"/>
  <c r="H919" i="7"/>
  <c r="I919" i="7" s="1" a="1"/>
  <c r="I919" i="7" s="1"/>
  <c r="F919" i="7"/>
  <c r="G919" i="7" s="1" a="1"/>
  <c r="G919" i="7" s="1"/>
  <c r="D919" i="7"/>
  <c r="E919" i="7" s="1" a="1"/>
  <c r="E919" i="7" s="1"/>
  <c r="B919" i="7"/>
  <c r="C919" i="7" s="1" a="1"/>
  <c r="C919" i="7" s="1"/>
  <c r="N918" i="7"/>
  <c r="O918" i="7" s="1" a="1"/>
  <c r="O918" i="7" s="1"/>
  <c r="L918" i="7"/>
  <c r="M918" i="7" s="1" a="1"/>
  <c r="M918" i="7" s="1"/>
  <c r="J918" i="7"/>
  <c r="K918" i="7" s="1" a="1"/>
  <c r="K918" i="7" s="1"/>
  <c r="H918" i="7"/>
  <c r="I918" i="7" s="1" a="1"/>
  <c r="I918" i="7" s="1"/>
  <c r="F918" i="7"/>
  <c r="G918" i="7" s="1" a="1"/>
  <c r="G918" i="7" s="1"/>
  <c r="D918" i="7"/>
  <c r="E918" i="7" s="1" a="1"/>
  <c r="E918" i="7" s="1"/>
  <c r="B918" i="7"/>
  <c r="C918" i="7" s="1" a="1"/>
  <c r="C918" i="7" s="1"/>
  <c r="N917" i="7"/>
  <c r="O917" i="7" s="1" a="1"/>
  <c r="O917" i="7" s="1"/>
  <c r="L917" i="7"/>
  <c r="M917" i="7" s="1" a="1"/>
  <c r="M917" i="7" s="1"/>
  <c r="J917" i="7"/>
  <c r="K917" i="7" s="1" a="1"/>
  <c r="K917" i="7" s="1"/>
  <c r="H917" i="7"/>
  <c r="I917" i="7" s="1" a="1"/>
  <c r="I917" i="7" s="1"/>
  <c r="F917" i="7"/>
  <c r="G917" i="7" s="1" a="1"/>
  <c r="G917" i="7" s="1"/>
  <c r="D917" i="7"/>
  <c r="E917" i="7" s="1" a="1"/>
  <c r="E917" i="7" s="1"/>
  <c r="B917" i="7"/>
  <c r="C917" i="7" s="1" a="1"/>
  <c r="C917" i="7" s="1"/>
  <c r="N916" i="7"/>
  <c r="O916" i="7" s="1" a="1"/>
  <c r="O916" i="7" s="1"/>
  <c r="L916" i="7"/>
  <c r="M916" i="7" s="1" a="1"/>
  <c r="M916" i="7" s="1"/>
  <c r="J916" i="7"/>
  <c r="K916" i="7" s="1" a="1"/>
  <c r="K916" i="7" s="1"/>
  <c r="H916" i="7"/>
  <c r="I916" i="7" s="1" a="1"/>
  <c r="I916" i="7" s="1"/>
  <c r="F916" i="7"/>
  <c r="G916" i="7" s="1" a="1"/>
  <c r="G916" i="7" s="1"/>
  <c r="D916" i="7"/>
  <c r="E916" i="7" s="1" a="1"/>
  <c r="E916" i="7" s="1"/>
  <c r="B916" i="7"/>
  <c r="C916" i="7" s="1" a="1"/>
  <c r="C916" i="7" s="1"/>
  <c r="N915" i="7"/>
  <c r="O915" i="7" s="1" a="1"/>
  <c r="O915" i="7" s="1"/>
  <c r="L915" i="7"/>
  <c r="M915" i="7" s="1" a="1"/>
  <c r="M915" i="7" s="1"/>
  <c r="J915" i="7"/>
  <c r="K915" i="7" s="1" a="1"/>
  <c r="K915" i="7" s="1"/>
  <c r="H915" i="7"/>
  <c r="I915" i="7" s="1" a="1"/>
  <c r="I915" i="7" s="1"/>
  <c r="F915" i="7"/>
  <c r="G915" i="7" s="1" a="1"/>
  <c r="G915" i="7" s="1"/>
  <c r="D915" i="7"/>
  <c r="E915" i="7" s="1" a="1"/>
  <c r="E915" i="7" s="1"/>
  <c r="B915" i="7"/>
  <c r="C915" i="7" s="1" a="1"/>
  <c r="C915" i="7" s="1"/>
  <c r="N914" i="7"/>
  <c r="O914" i="7" s="1" a="1"/>
  <c r="O914" i="7" s="1"/>
  <c r="L914" i="7"/>
  <c r="M914" i="7" s="1" a="1"/>
  <c r="M914" i="7" s="1"/>
  <c r="J914" i="7"/>
  <c r="K914" i="7" s="1" a="1"/>
  <c r="K914" i="7" s="1"/>
  <c r="H914" i="7"/>
  <c r="I914" i="7" s="1" a="1"/>
  <c r="I914" i="7" s="1"/>
  <c r="F914" i="7"/>
  <c r="G914" i="7" s="1" a="1"/>
  <c r="G914" i="7" s="1"/>
  <c r="D914" i="7"/>
  <c r="E914" i="7" s="1" a="1"/>
  <c r="E914" i="7" s="1"/>
  <c r="B914" i="7"/>
  <c r="C914" i="7" s="1" a="1"/>
  <c r="C914" i="7" s="1"/>
  <c r="N913" i="7"/>
  <c r="O913" i="7" s="1" a="1"/>
  <c r="O913" i="7" s="1"/>
  <c r="L913" i="7"/>
  <c r="M913" i="7" s="1" a="1"/>
  <c r="M913" i="7" s="1"/>
  <c r="J913" i="7"/>
  <c r="K913" i="7" s="1" a="1"/>
  <c r="K913" i="7" s="1"/>
  <c r="H913" i="7"/>
  <c r="I913" i="7" s="1" a="1"/>
  <c r="I913" i="7" s="1"/>
  <c r="F913" i="7"/>
  <c r="G913" i="7" s="1" a="1"/>
  <c r="G913" i="7" s="1"/>
  <c r="D913" i="7"/>
  <c r="E913" i="7" s="1" a="1"/>
  <c r="E913" i="7" s="1"/>
  <c r="B913" i="7"/>
  <c r="C913" i="7" s="1" a="1"/>
  <c r="C913" i="7" s="1"/>
  <c r="N912" i="7"/>
  <c r="O912" i="7" s="1" a="1"/>
  <c r="O912" i="7" s="1"/>
  <c r="L912" i="7"/>
  <c r="M912" i="7" s="1" a="1"/>
  <c r="M912" i="7" s="1"/>
  <c r="J912" i="7"/>
  <c r="K912" i="7" s="1" a="1"/>
  <c r="K912" i="7" s="1"/>
  <c r="H912" i="7"/>
  <c r="I912" i="7" s="1" a="1"/>
  <c r="I912" i="7" s="1"/>
  <c r="F912" i="7"/>
  <c r="G912" i="7" s="1" a="1"/>
  <c r="G912" i="7" s="1"/>
  <c r="D912" i="7"/>
  <c r="E912" i="7" s="1" a="1"/>
  <c r="E912" i="7" s="1"/>
  <c r="B912" i="7"/>
  <c r="C912" i="7" s="1" a="1"/>
  <c r="C912" i="7" s="1"/>
  <c r="N911" i="7"/>
  <c r="O911" i="7" s="1" a="1"/>
  <c r="O911" i="7" s="1"/>
  <c r="L911" i="7"/>
  <c r="M911" i="7" s="1" a="1"/>
  <c r="M911" i="7" s="1"/>
  <c r="J911" i="7"/>
  <c r="K911" i="7" s="1" a="1"/>
  <c r="K911" i="7" s="1"/>
  <c r="H911" i="7"/>
  <c r="I911" i="7" s="1" a="1"/>
  <c r="I911" i="7" s="1"/>
  <c r="F911" i="7"/>
  <c r="G911" i="7" s="1" a="1"/>
  <c r="G911" i="7" s="1"/>
  <c r="D911" i="7"/>
  <c r="E911" i="7" s="1" a="1"/>
  <c r="E911" i="7" s="1"/>
  <c r="B911" i="7"/>
  <c r="C911" i="7" s="1" a="1"/>
  <c r="C911" i="7" s="1"/>
  <c r="N910" i="7"/>
  <c r="O910" i="7" s="1" a="1"/>
  <c r="O910" i="7" s="1"/>
  <c r="L910" i="7"/>
  <c r="M910" i="7" s="1" a="1"/>
  <c r="M910" i="7" s="1"/>
  <c r="J910" i="7"/>
  <c r="K910" i="7" s="1" a="1"/>
  <c r="K910" i="7" s="1"/>
  <c r="H910" i="7"/>
  <c r="I910" i="7" s="1" a="1"/>
  <c r="I910" i="7" s="1"/>
  <c r="F910" i="7"/>
  <c r="G910" i="7" s="1" a="1"/>
  <c r="G910" i="7" s="1"/>
  <c r="D910" i="7"/>
  <c r="E910" i="7" s="1" a="1"/>
  <c r="E910" i="7" s="1"/>
  <c r="B910" i="7"/>
  <c r="C910" i="7" s="1" a="1"/>
  <c r="C910" i="7" s="1"/>
  <c r="N909" i="7"/>
  <c r="O909" i="7" s="1" a="1"/>
  <c r="O909" i="7" s="1"/>
  <c r="L909" i="7"/>
  <c r="M909" i="7" s="1" a="1"/>
  <c r="M909" i="7" s="1"/>
  <c r="J909" i="7"/>
  <c r="K909" i="7" s="1" a="1"/>
  <c r="K909" i="7" s="1"/>
  <c r="H909" i="7"/>
  <c r="I909" i="7" s="1" a="1"/>
  <c r="I909" i="7" s="1"/>
  <c r="F909" i="7"/>
  <c r="G909" i="7" s="1" a="1"/>
  <c r="G909" i="7" s="1"/>
  <c r="D909" i="7"/>
  <c r="E909" i="7" s="1" a="1"/>
  <c r="E909" i="7" s="1"/>
  <c r="B909" i="7"/>
  <c r="C909" i="7" s="1" a="1"/>
  <c r="C909" i="7" s="1"/>
  <c r="N908" i="7"/>
  <c r="O908" i="7" s="1" a="1"/>
  <c r="O908" i="7" s="1"/>
  <c r="L908" i="7"/>
  <c r="M908" i="7" s="1" a="1"/>
  <c r="M908" i="7" s="1"/>
  <c r="J908" i="7"/>
  <c r="K908" i="7" s="1" a="1"/>
  <c r="K908" i="7" s="1"/>
  <c r="H908" i="7"/>
  <c r="I908" i="7" s="1" a="1"/>
  <c r="I908" i="7" s="1"/>
  <c r="F908" i="7"/>
  <c r="G908" i="7" s="1" a="1"/>
  <c r="G908" i="7" s="1"/>
  <c r="D908" i="7"/>
  <c r="E908" i="7" s="1" a="1"/>
  <c r="E908" i="7" s="1"/>
  <c r="B908" i="7"/>
  <c r="C908" i="7" s="1" a="1"/>
  <c r="C908" i="7" s="1"/>
  <c r="N907" i="7"/>
  <c r="O907" i="7" s="1" a="1"/>
  <c r="O907" i="7" s="1"/>
  <c r="L907" i="7"/>
  <c r="M907" i="7" s="1" a="1"/>
  <c r="M907" i="7" s="1"/>
  <c r="J907" i="7"/>
  <c r="K907" i="7" s="1" a="1"/>
  <c r="K907" i="7" s="1"/>
  <c r="H907" i="7"/>
  <c r="I907" i="7" s="1" a="1"/>
  <c r="I907" i="7" s="1"/>
  <c r="F907" i="7"/>
  <c r="G907" i="7" s="1" a="1"/>
  <c r="G907" i="7" s="1"/>
  <c r="D907" i="7"/>
  <c r="E907" i="7" s="1" a="1"/>
  <c r="E907" i="7" s="1"/>
  <c r="B907" i="7"/>
  <c r="C907" i="7" s="1" a="1"/>
  <c r="C907" i="7" s="1"/>
  <c r="N906" i="7"/>
  <c r="O906" i="7" s="1" a="1"/>
  <c r="O906" i="7" s="1"/>
  <c r="L906" i="7"/>
  <c r="M906" i="7" s="1" a="1"/>
  <c r="M906" i="7" s="1"/>
  <c r="J906" i="7"/>
  <c r="K906" i="7" s="1" a="1"/>
  <c r="K906" i="7" s="1"/>
  <c r="H906" i="7"/>
  <c r="I906" i="7" s="1" a="1"/>
  <c r="I906" i="7" s="1"/>
  <c r="F906" i="7"/>
  <c r="G906" i="7" s="1" a="1"/>
  <c r="G906" i="7" s="1"/>
  <c r="D906" i="7"/>
  <c r="E906" i="7" s="1" a="1"/>
  <c r="E906" i="7" s="1"/>
  <c r="B906" i="7"/>
  <c r="C906" i="7" s="1" a="1"/>
  <c r="C906" i="7" s="1"/>
  <c r="N905" i="7"/>
  <c r="O905" i="7" s="1" a="1"/>
  <c r="O905" i="7" s="1"/>
  <c r="L905" i="7"/>
  <c r="M905" i="7" s="1" a="1"/>
  <c r="M905" i="7" s="1"/>
  <c r="J905" i="7"/>
  <c r="K905" i="7" s="1" a="1"/>
  <c r="K905" i="7" s="1"/>
  <c r="H905" i="7"/>
  <c r="I905" i="7" s="1" a="1"/>
  <c r="I905" i="7" s="1"/>
  <c r="F905" i="7"/>
  <c r="G905" i="7" s="1" a="1"/>
  <c r="G905" i="7" s="1"/>
  <c r="D905" i="7"/>
  <c r="E905" i="7" s="1" a="1"/>
  <c r="E905" i="7" s="1"/>
  <c r="B905" i="7"/>
  <c r="C905" i="7" s="1" a="1"/>
  <c r="C905" i="7" s="1"/>
  <c r="N904" i="7"/>
  <c r="O904" i="7" s="1" a="1"/>
  <c r="O904" i="7" s="1"/>
  <c r="L904" i="7"/>
  <c r="M904" i="7" s="1" a="1"/>
  <c r="M904" i="7" s="1"/>
  <c r="J904" i="7"/>
  <c r="K904" i="7" s="1" a="1"/>
  <c r="K904" i="7" s="1"/>
  <c r="H904" i="7"/>
  <c r="I904" i="7" s="1" a="1"/>
  <c r="I904" i="7" s="1"/>
  <c r="F904" i="7"/>
  <c r="G904" i="7" s="1" a="1"/>
  <c r="G904" i="7" s="1"/>
  <c r="D904" i="7"/>
  <c r="E904" i="7" s="1" a="1"/>
  <c r="E904" i="7" s="1"/>
  <c r="B904" i="7"/>
  <c r="C904" i="7" s="1" a="1"/>
  <c r="C904" i="7" s="1"/>
  <c r="N903" i="7"/>
  <c r="O903" i="7" s="1" a="1"/>
  <c r="O903" i="7" s="1"/>
  <c r="L903" i="7"/>
  <c r="M903" i="7" s="1" a="1"/>
  <c r="M903" i="7" s="1"/>
  <c r="J903" i="7"/>
  <c r="K903" i="7" s="1" a="1"/>
  <c r="K903" i="7" s="1"/>
  <c r="H903" i="7"/>
  <c r="I903" i="7" s="1" a="1"/>
  <c r="I903" i="7" s="1"/>
  <c r="F903" i="7"/>
  <c r="G903" i="7" s="1" a="1"/>
  <c r="G903" i="7" s="1"/>
  <c r="D903" i="7"/>
  <c r="E903" i="7" s="1" a="1"/>
  <c r="E903" i="7" s="1"/>
  <c r="B903" i="7"/>
  <c r="C903" i="7" s="1" a="1"/>
  <c r="C903" i="7" s="1"/>
  <c r="N902" i="7"/>
  <c r="O902" i="7" s="1" a="1"/>
  <c r="O902" i="7" s="1"/>
  <c r="L902" i="7"/>
  <c r="M902" i="7" s="1" a="1"/>
  <c r="M902" i="7" s="1"/>
  <c r="J902" i="7"/>
  <c r="K902" i="7" s="1" a="1"/>
  <c r="K902" i="7" s="1"/>
  <c r="H902" i="7"/>
  <c r="I902" i="7" s="1" a="1"/>
  <c r="I902" i="7" s="1"/>
  <c r="F902" i="7"/>
  <c r="G902" i="7" s="1" a="1"/>
  <c r="G902" i="7" s="1"/>
  <c r="D902" i="7"/>
  <c r="E902" i="7" s="1" a="1"/>
  <c r="E902" i="7" s="1"/>
  <c r="B902" i="7"/>
  <c r="C902" i="7" s="1" a="1"/>
  <c r="C902" i="7" s="1"/>
  <c r="N901" i="7"/>
  <c r="O901" i="7" s="1" a="1"/>
  <c r="O901" i="7" s="1"/>
  <c r="L901" i="7"/>
  <c r="M901" i="7" s="1" a="1"/>
  <c r="M901" i="7" s="1"/>
  <c r="J901" i="7"/>
  <c r="K901" i="7" s="1" a="1"/>
  <c r="K901" i="7" s="1"/>
  <c r="H901" i="7"/>
  <c r="I901" i="7" s="1" a="1"/>
  <c r="I901" i="7" s="1"/>
  <c r="F901" i="7"/>
  <c r="G901" i="7" s="1" a="1"/>
  <c r="G901" i="7" s="1"/>
  <c r="D901" i="7"/>
  <c r="E901" i="7" s="1" a="1"/>
  <c r="E901" i="7" s="1"/>
  <c r="B901" i="7"/>
  <c r="C901" i="7" s="1" a="1"/>
  <c r="C901" i="7" s="1"/>
  <c r="N900" i="7"/>
  <c r="O900" i="7" s="1" a="1"/>
  <c r="O900" i="7" s="1"/>
  <c r="L900" i="7"/>
  <c r="M900" i="7" s="1" a="1"/>
  <c r="M900" i="7" s="1"/>
  <c r="J900" i="7"/>
  <c r="K900" i="7" s="1" a="1"/>
  <c r="K900" i="7" s="1"/>
  <c r="H900" i="7"/>
  <c r="I900" i="7" s="1" a="1"/>
  <c r="I900" i="7" s="1"/>
  <c r="F900" i="7"/>
  <c r="G900" i="7" s="1" a="1"/>
  <c r="G900" i="7" s="1"/>
  <c r="D900" i="7"/>
  <c r="E900" i="7" s="1" a="1"/>
  <c r="E900" i="7" s="1"/>
  <c r="B900" i="7"/>
  <c r="C900" i="7" s="1" a="1"/>
  <c r="C900" i="7" s="1"/>
  <c r="N899" i="7"/>
  <c r="O899" i="7" s="1" a="1"/>
  <c r="O899" i="7" s="1"/>
  <c r="L899" i="7"/>
  <c r="M899" i="7" s="1" a="1"/>
  <c r="M899" i="7" s="1"/>
  <c r="J899" i="7"/>
  <c r="K899" i="7" s="1" a="1"/>
  <c r="K899" i="7" s="1"/>
  <c r="H899" i="7"/>
  <c r="I899" i="7" s="1" a="1"/>
  <c r="I899" i="7" s="1"/>
  <c r="F899" i="7"/>
  <c r="G899" i="7" s="1" a="1"/>
  <c r="G899" i="7" s="1"/>
  <c r="D899" i="7"/>
  <c r="E899" i="7" s="1" a="1"/>
  <c r="E899" i="7" s="1"/>
  <c r="B899" i="7"/>
  <c r="C899" i="7" s="1" a="1"/>
  <c r="C899" i="7" s="1"/>
  <c r="N898" i="7"/>
  <c r="O898" i="7" s="1" a="1"/>
  <c r="O898" i="7" s="1"/>
  <c r="L898" i="7"/>
  <c r="M898" i="7" s="1" a="1"/>
  <c r="M898" i="7" s="1"/>
  <c r="J898" i="7"/>
  <c r="K898" i="7" s="1" a="1"/>
  <c r="K898" i="7" s="1"/>
  <c r="H898" i="7"/>
  <c r="I898" i="7" s="1" a="1"/>
  <c r="I898" i="7" s="1"/>
  <c r="F898" i="7"/>
  <c r="G898" i="7" s="1" a="1"/>
  <c r="G898" i="7" s="1"/>
  <c r="D898" i="7"/>
  <c r="E898" i="7" s="1" a="1"/>
  <c r="E898" i="7" s="1"/>
  <c r="B898" i="7"/>
  <c r="C898" i="7" s="1" a="1"/>
  <c r="C898" i="7" s="1"/>
  <c r="N897" i="7"/>
  <c r="O897" i="7" s="1" a="1"/>
  <c r="O897" i="7" s="1"/>
  <c r="L897" i="7"/>
  <c r="M897" i="7" s="1" a="1"/>
  <c r="M897" i="7" s="1"/>
  <c r="J897" i="7"/>
  <c r="K897" i="7" s="1" a="1"/>
  <c r="K897" i="7" s="1"/>
  <c r="H897" i="7"/>
  <c r="I897" i="7" s="1" a="1"/>
  <c r="I897" i="7" s="1"/>
  <c r="F897" i="7"/>
  <c r="G897" i="7" s="1" a="1"/>
  <c r="G897" i="7" s="1"/>
  <c r="D897" i="7"/>
  <c r="E897" i="7" s="1" a="1"/>
  <c r="E897" i="7" s="1"/>
  <c r="B897" i="7"/>
  <c r="C897" i="7" s="1" a="1"/>
  <c r="C897" i="7" s="1"/>
  <c r="N896" i="7"/>
  <c r="O896" i="7" s="1" a="1"/>
  <c r="O896" i="7" s="1"/>
  <c r="L896" i="7"/>
  <c r="M896" i="7" s="1" a="1"/>
  <c r="M896" i="7" s="1"/>
  <c r="J896" i="7"/>
  <c r="K896" i="7" s="1" a="1"/>
  <c r="K896" i="7" s="1"/>
  <c r="H896" i="7"/>
  <c r="I896" i="7" s="1" a="1"/>
  <c r="I896" i="7" s="1"/>
  <c r="F896" i="7"/>
  <c r="G896" i="7" s="1" a="1"/>
  <c r="G896" i="7" s="1"/>
  <c r="D896" i="7"/>
  <c r="E896" i="7" s="1" a="1"/>
  <c r="E896" i="7" s="1"/>
  <c r="B896" i="7"/>
  <c r="C896" i="7" s="1" a="1"/>
  <c r="C896" i="7" s="1"/>
  <c r="N895" i="7"/>
  <c r="O895" i="7" s="1" a="1"/>
  <c r="O895" i="7" s="1"/>
  <c r="L895" i="7"/>
  <c r="M895" i="7" s="1" a="1"/>
  <c r="M895" i="7" s="1"/>
  <c r="J895" i="7"/>
  <c r="K895" i="7" s="1" a="1"/>
  <c r="K895" i="7" s="1"/>
  <c r="H895" i="7"/>
  <c r="I895" i="7" s="1" a="1"/>
  <c r="I895" i="7" s="1"/>
  <c r="F895" i="7"/>
  <c r="G895" i="7" s="1" a="1"/>
  <c r="G895" i="7" s="1"/>
  <c r="D895" i="7"/>
  <c r="E895" i="7" s="1" a="1"/>
  <c r="E895" i="7" s="1"/>
  <c r="B895" i="7"/>
  <c r="C895" i="7" s="1" a="1"/>
  <c r="C895" i="7" s="1"/>
  <c r="N894" i="7"/>
  <c r="O894" i="7" s="1" a="1"/>
  <c r="O894" i="7" s="1"/>
  <c r="L894" i="7"/>
  <c r="M894" i="7" s="1" a="1"/>
  <c r="M894" i="7" s="1"/>
  <c r="J894" i="7"/>
  <c r="K894" i="7" s="1" a="1"/>
  <c r="K894" i="7" s="1"/>
  <c r="H894" i="7"/>
  <c r="I894" i="7" s="1" a="1"/>
  <c r="I894" i="7" s="1"/>
  <c r="F894" i="7"/>
  <c r="G894" i="7" s="1" a="1"/>
  <c r="G894" i="7" s="1"/>
  <c r="D894" i="7"/>
  <c r="E894" i="7" s="1" a="1"/>
  <c r="E894" i="7" s="1"/>
  <c r="B894" i="7"/>
  <c r="C894" i="7" s="1" a="1"/>
  <c r="C894" i="7" s="1"/>
  <c r="N893" i="7"/>
  <c r="O893" i="7" s="1" a="1"/>
  <c r="O893" i="7" s="1"/>
  <c r="L893" i="7"/>
  <c r="M893" i="7" s="1" a="1"/>
  <c r="M893" i="7" s="1"/>
  <c r="J893" i="7"/>
  <c r="K893" i="7" s="1" a="1"/>
  <c r="K893" i="7" s="1"/>
  <c r="H893" i="7"/>
  <c r="I893" i="7" s="1" a="1"/>
  <c r="I893" i="7" s="1"/>
  <c r="F893" i="7"/>
  <c r="G893" i="7" s="1" a="1"/>
  <c r="G893" i="7" s="1"/>
  <c r="D893" i="7"/>
  <c r="E893" i="7" s="1" a="1"/>
  <c r="E893" i="7" s="1"/>
  <c r="B893" i="7"/>
  <c r="C893" i="7" s="1" a="1"/>
  <c r="C893" i="7" s="1"/>
  <c r="N892" i="7"/>
  <c r="O892" i="7" s="1" a="1"/>
  <c r="O892" i="7" s="1"/>
  <c r="L892" i="7"/>
  <c r="M892" i="7" s="1" a="1"/>
  <c r="M892" i="7" s="1"/>
  <c r="J892" i="7"/>
  <c r="K892" i="7" s="1" a="1"/>
  <c r="K892" i="7" s="1"/>
  <c r="H892" i="7"/>
  <c r="I892" i="7" s="1" a="1"/>
  <c r="I892" i="7" s="1"/>
  <c r="F892" i="7"/>
  <c r="G892" i="7" s="1" a="1"/>
  <c r="G892" i="7" s="1"/>
  <c r="D892" i="7"/>
  <c r="E892" i="7" s="1" a="1"/>
  <c r="E892" i="7" s="1"/>
  <c r="B892" i="7"/>
  <c r="C892" i="7" s="1" a="1"/>
  <c r="C892" i="7" s="1"/>
  <c r="N891" i="7"/>
  <c r="O891" i="7" s="1" a="1"/>
  <c r="O891" i="7" s="1"/>
  <c r="L891" i="7"/>
  <c r="M891" i="7" s="1" a="1"/>
  <c r="M891" i="7" s="1"/>
  <c r="J891" i="7"/>
  <c r="K891" i="7" s="1" a="1"/>
  <c r="K891" i="7" s="1"/>
  <c r="H891" i="7"/>
  <c r="I891" i="7" s="1" a="1"/>
  <c r="I891" i="7" s="1"/>
  <c r="F891" i="7"/>
  <c r="G891" i="7" s="1" a="1"/>
  <c r="G891" i="7" s="1"/>
  <c r="D891" i="7"/>
  <c r="E891" i="7" s="1" a="1"/>
  <c r="E891" i="7" s="1"/>
  <c r="B891" i="7"/>
  <c r="C891" i="7" s="1" a="1"/>
  <c r="C891" i="7" s="1"/>
  <c r="N890" i="7"/>
  <c r="O890" i="7" s="1" a="1"/>
  <c r="O890" i="7" s="1"/>
  <c r="L890" i="7"/>
  <c r="M890" i="7" s="1" a="1"/>
  <c r="M890" i="7" s="1"/>
  <c r="J890" i="7"/>
  <c r="K890" i="7" s="1" a="1"/>
  <c r="K890" i="7" s="1"/>
  <c r="H890" i="7"/>
  <c r="I890" i="7" s="1" a="1"/>
  <c r="I890" i="7" s="1"/>
  <c r="F890" i="7"/>
  <c r="G890" i="7" s="1" a="1"/>
  <c r="G890" i="7" s="1"/>
  <c r="D890" i="7"/>
  <c r="E890" i="7" s="1" a="1"/>
  <c r="E890" i="7" s="1"/>
  <c r="B890" i="7"/>
  <c r="C890" i="7" s="1" a="1"/>
  <c r="C890" i="7" s="1"/>
  <c r="N889" i="7"/>
  <c r="O889" i="7" s="1" a="1"/>
  <c r="O889" i="7" s="1"/>
  <c r="L889" i="7"/>
  <c r="M889" i="7" s="1" a="1"/>
  <c r="M889" i="7" s="1"/>
  <c r="J889" i="7"/>
  <c r="K889" i="7" s="1" a="1"/>
  <c r="K889" i="7" s="1"/>
  <c r="H889" i="7"/>
  <c r="I889" i="7" s="1" a="1"/>
  <c r="I889" i="7" s="1"/>
  <c r="F889" i="7"/>
  <c r="G889" i="7" s="1" a="1"/>
  <c r="G889" i="7" s="1"/>
  <c r="D889" i="7"/>
  <c r="E889" i="7" s="1" a="1"/>
  <c r="E889" i="7" s="1"/>
  <c r="B889" i="7"/>
  <c r="C889" i="7" s="1" a="1"/>
  <c r="C889" i="7" s="1"/>
  <c r="N888" i="7"/>
  <c r="O888" i="7" s="1" a="1"/>
  <c r="O888" i="7" s="1"/>
  <c r="L888" i="7"/>
  <c r="M888" i="7" s="1" a="1"/>
  <c r="M888" i="7" s="1"/>
  <c r="J888" i="7"/>
  <c r="K888" i="7" s="1" a="1"/>
  <c r="K888" i="7" s="1"/>
  <c r="H888" i="7"/>
  <c r="I888" i="7" s="1" a="1"/>
  <c r="I888" i="7" s="1"/>
  <c r="F888" i="7"/>
  <c r="G888" i="7" s="1" a="1"/>
  <c r="G888" i="7" s="1"/>
  <c r="D888" i="7"/>
  <c r="E888" i="7" s="1" a="1"/>
  <c r="E888" i="7" s="1"/>
  <c r="B888" i="7"/>
  <c r="C888" i="7" s="1" a="1"/>
  <c r="C888" i="7" s="1"/>
  <c r="N887" i="7"/>
  <c r="O887" i="7" s="1" a="1"/>
  <c r="O887" i="7" s="1"/>
  <c r="L887" i="7"/>
  <c r="M887" i="7" s="1" a="1"/>
  <c r="M887" i="7" s="1"/>
  <c r="J887" i="7"/>
  <c r="K887" i="7" s="1" a="1"/>
  <c r="K887" i="7" s="1"/>
  <c r="H887" i="7"/>
  <c r="I887" i="7" s="1" a="1"/>
  <c r="I887" i="7" s="1"/>
  <c r="F887" i="7"/>
  <c r="G887" i="7" s="1" a="1"/>
  <c r="G887" i="7" s="1"/>
  <c r="D887" i="7"/>
  <c r="E887" i="7" s="1" a="1"/>
  <c r="E887" i="7" s="1"/>
  <c r="B887" i="7"/>
  <c r="C887" i="7" s="1" a="1"/>
  <c r="C887" i="7" s="1"/>
  <c r="N886" i="7"/>
  <c r="O886" i="7" s="1" a="1"/>
  <c r="O886" i="7" s="1"/>
  <c r="L886" i="7"/>
  <c r="M886" i="7" s="1" a="1"/>
  <c r="M886" i="7" s="1"/>
  <c r="J886" i="7"/>
  <c r="K886" i="7" s="1" a="1"/>
  <c r="K886" i="7" s="1"/>
  <c r="H886" i="7"/>
  <c r="I886" i="7" s="1" a="1"/>
  <c r="I886" i="7" s="1"/>
  <c r="F886" i="7"/>
  <c r="G886" i="7" s="1" a="1"/>
  <c r="G886" i="7" s="1"/>
  <c r="D886" i="7"/>
  <c r="E886" i="7" s="1" a="1"/>
  <c r="E886" i="7" s="1"/>
  <c r="B886" i="7"/>
  <c r="C886" i="7" s="1" a="1"/>
  <c r="C886" i="7" s="1"/>
  <c r="N885" i="7"/>
  <c r="O885" i="7" s="1" a="1"/>
  <c r="O885" i="7" s="1"/>
  <c r="L885" i="7"/>
  <c r="M885" i="7" s="1" a="1"/>
  <c r="M885" i="7" s="1"/>
  <c r="J885" i="7"/>
  <c r="K885" i="7" s="1" a="1"/>
  <c r="K885" i="7" s="1"/>
  <c r="H885" i="7"/>
  <c r="I885" i="7" s="1" a="1"/>
  <c r="I885" i="7" s="1"/>
  <c r="F885" i="7"/>
  <c r="G885" i="7" s="1" a="1"/>
  <c r="G885" i="7" s="1"/>
  <c r="D885" i="7"/>
  <c r="E885" i="7" s="1" a="1"/>
  <c r="E885" i="7" s="1"/>
  <c r="B885" i="7"/>
  <c r="C885" i="7" s="1" a="1"/>
  <c r="C885" i="7" s="1"/>
  <c r="N884" i="7"/>
  <c r="O884" i="7" s="1" a="1"/>
  <c r="O884" i="7" s="1"/>
  <c r="L884" i="7"/>
  <c r="M884" i="7" s="1" a="1"/>
  <c r="M884" i="7" s="1"/>
  <c r="J884" i="7"/>
  <c r="K884" i="7" s="1" a="1"/>
  <c r="K884" i="7" s="1"/>
  <c r="H884" i="7"/>
  <c r="I884" i="7" s="1" a="1"/>
  <c r="I884" i="7" s="1"/>
  <c r="F884" i="7"/>
  <c r="G884" i="7" s="1" a="1"/>
  <c r="G884" i="7" s="1"/>
  <c r="D884" i="7"/>
  <c r="E884" i="7" s="1" a="1"/>
  <c r="E884" i="7" s="1"/>
  <c r="B884" i="7"/>
  <c r="C884" i="7" s="1" a="1"/>
  <c r="C884" i="7" s="1"/>
  <c r="N883" i="7"/>
  <c r="O883" i="7" s="1" a="1"/>
  <c r="O883" i="7" s="1"/>
  <c r="L883" i="7"/>
  <c r="M883" i="7" s="1" a="1"/>
  <c r="M883" i="7" s="1"/>
  <c r="J883" i="7"/>
  <c r="K883" i="7" s="1" a="1"/>
  <c r="K883" i="7" s="1"/>
  <c r="H883" i="7"/>
  <c r="I883" i="7" s="1" a="1"/>
  <c r="I883" i="7" s="1"/>
  <c r="F883" i="7"/>
  <c r="G883" i="7" s="1" a="1"/>
  <c r="G883" i="7" s="1"/>
  <c r="D883" i="7"/>
  <c r="E883" i="7" s="1" a="1"/>
  <c r="E883" i="7" s="1"/>
  <c r="B883" i="7"/>
  <c r="C883" i="7" s="1" a="1"/>
  <c r="C883" i="7" s="1"/>
  <c r="N882" i="7"/>
  <c r="O882" i="7" s="1" a="1"/>
  <c r="O882" i="7" s="1"/>
  <c r="L882" i="7"/>
  <c r="M882" i="7" s="1" a="1"/>
  <c r="M882" i="7" s="1"/>
  <c r="J882" i="7"/>
  <c r="K882" i="7" s="1" a="1"/>
  <c r="K882" i="7" s="1"/>
  <c r="H882" i="7"/>
  <c r="I882" i="7" s="1" a="1"/>
  <c r="I882" i="7" s="1"/>
  <c r="F882" i="7"/>
  <c r="G882" i="7" s="1" a="1"/>
  <c r="G882" i="7" s="1"/>
  <c r="D882" i="7"/>
  <c r="E882" i="7" s="1" a="1"/>
  <c r="E882" i="7" s="1"/>
  <c r="B882" i="7"/>
  <c r="C882" i="7" s="1" a="1"/>
  <c r="C882" i="7" s="1"/>
  <c r="N881" i="7"/>
  <c r="O881" i="7" s="1" a="1"/>
  <c r="O881" i="7" s="1"/>
  <c r="L881" i="7"/>
  <c r="M881" i="7" s="1" a="1"/>
  <c r="M881" i="7" s="1"/>
  <c r="J881" i="7"/>
  <c r="K881" i="7" s="1" a="1"/>
  <c r="K881" i="7" s="1"/>
  <c r="H881" i="7"/>
  <c r="I881" i="7" s="1" a="1"/>
  <c r="I881" i="7" s="1"/>
  <c r="F881" i="7"/>
  <c r="G881" i="7" s="1" a="1"/>
  <c r="G881" i="7" s="1"/>
  <c r="D881" i="7"/>
  <c r="E881" i="7" s="1" a="1"/>
  <c r="E881" i="7" s="1"/>
  <c r="B881" i="7"/>
  <c r="C881" i="7" s="1" a="1"/>
  <c r="C881" i="7" s="1"/>
  <c r="N880" i="7"/>
  <c r="O880" i="7" s="1" a="1"/>
  <c r="O880" i="7" s="1"/>
  <c r="L880" i="7"/>
  <c r="M880" i="7" s="1" a="1"/>
  <c r="M880" i="7" s="1"/>
  <c r="J880" i="7"/>
  <c r="K880" i="7" s="1" a="1"/>
  <c r="K880" i="7" s="1"/>
  <c r="H880" i="7"/>
  <c r="I880" i="7" s="1" a="1"/>
  <c r="I880" i="7" s="1"/>
  <c r="F880" i="7"/>
  <c r="G880" i="7" s="1" a="1"/>
  <c r="G880" i="7" s="1"/>
  <c r="D880" i="7"/>
  <c r="E880" i="7" s="1" a="1"/>
  <c r="E880" i="7" s="1"/>
  <c r="B880" i="7"/>
  <c r="C880" i="7" s="1" a="1"/>
  <c r="C880" i="7" s="1"/>
  <c r="N879" i="7"/>
  <c r="O879" i="7" s="1" a="1"/>
  <c r="O879" i="7" s="1"/>
  <c r="L879" i="7"/>
  <c r="M879" i="7" s="1" a="1"/>
  <c r="M879" i="7" s="1"/>
  <c r="J879" i="7"/>
  <c r="K879" i="7" s="1" a="1"/>
  <c r="K879" i="7" s="1"/>
  <c r="H879" i="7"/>
  <c r="I879" i="7" s="1" a="1"/>
  <c r="I879" i="7" s="1"/>
  <c r="F879" i="7"/>
  <c r="G879" i="7" s="1" a="1"/>
  <c r="G879" i="7" s="1"/>
  <c r="D879" i="7"/>
  <c r="E879" i="7" s="1" a="1"/>
  <c r="E879" i="7" s="1"/>
  <c r="B879" i="7"/>
  <c r="C879" i="7" s="1" a="1"/>
  <c r="C879" i="7" s="1"/>
  <c r="N878" i="7"/>
  <c r="O878" i="7" s="1" a="1"/>
  <c r="O878" i="7" s="1"/>
  <c r="L878" i="7"/>
  <c r="M878" i="7" s="1" a="1"/>
  <c r="M878" i="7" s="1"/>
  <c r="J878" i="7"/>
  <c r="K878" i="7" s="1" a="1"/>
  <c r="K878" i="7" s="1"/>
  <c r="H878" i="7"/>
  <c r="I878" i="7" s="1" a="1"/>
  <c r="I878" i="7" s="1"/>
  <c r="F878" i="7"/>
  <c r="G878" i="7" s="1" a="1"/>
  <c r="G878" i="7" s="1"/>
  <c r="D878" i="7"/>
  <c r="E878" i="7" s="1" a="1"/>
  <c r="E878" i="7" s="1"/>
  <c r="B878" i="7"/>
  <c r="C878" i="7" s="1" a="1"/>
  <c r="C878" i="7" s="1"/>
  <c r="N877" i="7"/>
  <c r="O877" i="7" s="1" a="1"/>
  <c r="O877" i="7" s="1"/>
  <c r="L877" i="7"/>
  <c r="M877" i="7" s="1" a="1"/>
  <c r="M877" i="7" s="1"/>
  <c r="J877" i="7"/>
  <c r="K877" i="7" s="1" a="1"/>
  <c r="K877" i="7" s="1"/>
  <c r="H877" i="7"/>
  <c r="I877" i="7" s="1" a="1"/>
  <c r="I877" i="7" s="1"/>
  <c r="F877" i="7"/>
  <c r="G877" i="7" s="1" a="1"/>
  <c r="G877" i="7" s="1"/>
  <c r="D877" i="7"/>
  <c r="E877" i="7" s="1" a="1"/>
  <c r="E877" i="7" s="1"/>
  <c r="B877" i="7"/>
  <c r="C877" i="7" s="1" a="1"/>
  <c r="C877" i="7" s="1"/>
  <c r="N876" i="7"/>
  <c r="O876" i="7" s="1" a="1"/>
  <c r="O876" i="7" s="1"/>
  <c r="L876" i="7"/>
  <c r="M876" i="7" s="1" a="1"/>
  <c r="M876" i="7" s="1"/>
  <c r="J876" i="7"/>
  <c r="K876" i="7" s="1" a="1"/>
  <c r="K876" i="7" s="1"/>
  <c r="H876" i="7"/>
  <c r="I876" i="7" s="1" a="1"/>
  <c r="I876" i="7" s="1"/>
  <c r="F876" i="7"/>
  <c r="G876" i="7" s="1" a="1"/>
  <c r="G876" i="7" s="1"/>
  <c r="D876" i="7"/>
  <c r="E876" i="7" s="1" a="1"/>
  <c r="E876" i="7" s="1"/>
  <c r="B876" i="7"/>
  <c r="C876" i="7" s="1" a="1"/>
  <c r="C876" i="7" s="1"/>
  <c r="N875" i="7"/>
  <c r="O875" i="7" s="1" a="1"/>
  <c r="O875" i="7" s="1"/>
  <c r="L875" i="7"/>
  <c r="M875" i="7" s="1" a="1"/>
  <c r="M875" i="7" s="1"/>
  <c r="J875" i="7"/>
  <c r="K875" i="7" s="1" a="1"/>
  <c r="K875" i="7" s="1"/>
  <c r="H875" i="7"/>
  <c r="I875" i="7" s="1" a="1"/>
  <c r="I875" i="7" s="1"/>
  <c r="F875" i="7"/>
  <c r="G875" i="7" s="1" a="1"/>
  <c r="G875" i="7" s="1"/>
  <c r="D875" i="7"/>
  <c r="E875" i="7" s="1" a="1"/>
  <c r="E875" i="7" s="1"/>
  <c r="B875" i="7"/>
  <c r="C875" i="7" s="1" a="1"/>
  <c r="C875" i="7" s="1"/>
  <c r="N874" i="7"/>
  <c r="O874" i="7" s="1" a="1"/>
  <c r="O874" i="7" s="1"/>
  <c r="L874" i="7"/>
  <c r="M874" i="7" s="1" a="1"/>
  <c r="M874" i="7" s="1"/>
  <c r="J874" i="7"/>
  <c r="K874" i="7" s="1" a="1"/>
  <c r="K874" i="7" s="1"/>
  <c r="H874" i="7"/>
  <c r="I874" i="7" s="1" a="1"/>
  <c r="I874" i="7" s="1"/>
  <c r="F874" i="7"/>
  <c r="G874" i="7" s="1" a="1"/>
  <c r="G874" i="7" s="1"/>
  <c r="D874" i="7"/>
  <c r="E874" i="7" s="1" a="1"/>
  <c r="E874" i="7" s="1"/>
  <c r="B874" i="7"/>
  <c r="C874" i="7" s="1" a="1"/>
  <c r="C874" i="7" s="1"/>
  <c r="N873" i="7"/>
  <c r="O873" i="7" s="1" a="1"/>
  <c r="O873" i="7" s="1"/>
  <c r="L873" i="7"/>
  <c r="M873" i="7" s="1" a="1"/>
  <c r="M873" i="7" s="1"/>
  <c r="J873" i="7"/>
  <c r="K873" i="7" s="1" a="1"/>
  <c r="K873" i="7" s="1"/>
  <c r="H873" i="7"/>
  <c r="I873" i="7" s="1" a="1"/>
  <c r="I873" i="7" s="1"/>
  <c r="F873" i="7"/>
  <c r="G873" i="7" s="1" a="1"/>
  <c r="G873" i="7" s="1"/>
  <c r="D873" i="7"/>
  <c r="E873" i="7" s="1" a="1"/>
  <c r="E873" i="7" s="1"/>
  <c r="B873" i="7"/>
  <c r="C873" i="7" s="1" a="1"/>
  <c r="C873" i="7" s="1"/>
  <c r="N872" i="7"/>
  <c r="O872" i="7" s="1" a="1"/>
  <c r="O872" i="7" s="1"/>
  <c r="L872" i="7"/>
  <c r="M872" i="7" s="1" a="1"/>
  <c r="M872" i="7" s="1"/>
  <c r="J872" i="7"/>
  <c r="K872" i="7" s="1" a="1"/>
  <c r="K872" i="7" s="1"/>
  <c r="H872" i="7"/>
  <c r="I872" i="7" s="1" a="1"/>
  <c r="I872" i="7" s="1"/>
  <c r="F872" i="7"/>
  <c r="G872" i="7" s="1" a="1"/>
  <c r="G872" i="7" s="1"/>
  <c r="D872" i="7"/>
  <c r="E872" i="7" s="1" a="1"/>
  <c r="E872" i="7" s="1"/>
  <c r="B872" i="7"/>
  <c r="C872" i="7" s="1" a="1"/>
  <c r="C872" i="7" s="1"/>
  <c r="N871" i="7"/>
  <c r="O871" i="7" s="1" a="1"/>
  <c r="O871" i="7" s="1"/>
  <c r="L871" i="7"/>
  <c r="M871" i="7" s="1" a="1"/>
  <c r="M871" i="7" s="1"/>
  <c r="J871" i="7"/>
  <c r="K871" i="7" s="1" a="1"/>
  <c r="K871" i="7" s="1"/>
  <c r="H871" i="7"/>
  <c r="I871" i="7" s="1" a="1"/>
  <c r="I871" i="7" s="1"/>
  <c r="F871" i="7"/>
  <c r="G871" i="7" s="1" a="1"/>
  <c r="G871" i="7" s="1"/>
  <c r="D871" i="7"/>
  <c r="E871" i="7" s="1" a="1"/>
  <c r="E871" i="7" s="1"/>
  <c r="B871" i="7"/>
  <c r="C871" i="7" s="1" a="1"/>
  <c r="C871" i="7" s="1"/>
  <c r="N870" i="7"/>
  <c r="O870" i="7" s="1" a="1"/>
  <c r="O870" i="7" s="1"/>
  <c r="L870" i="7"/>
  <c r="M870" i="7" s="1" a="1"/>
  <c r="M870" i="7" s="1"/>
  <c r="J870" i="7"/>
  <c r="K870" i="7" s="1" a="1"/>
  <c r="K870" i="7" s="1"/>
  <c r="H870" i="7"/>
  <c r="I870" i="7" s="1" a="1"/>
  <c r="I870" i="7" s="1"/>
  <c r="F870" i="7"/>
  <c r="G870" i="7" s="1" a="1"/>
  <c r="G870" i="7" s="1"/>
  <c r="D870" i="7"/>
  <c r="E870" i="7" s="1" a="1"/>
  <c r="E870" i="7" s="1"/>
  <c r="B870" i="7"/>
  <c r="C870" i="7" s="1" a="1"/>
  <c r="C870" i="7" s="1"/>
  <c r="N869" i="7"/>
  <c r="O869" i="7" s="1" a="1"/>
  <c r="O869" i="7" s="1"/>
  <c r="L869" i="7"/>
  <c r="M869" i="7" s="1" a="1"/>
  <c r="M869" i="7" s="1"/>
  <c r="J869" i="7"/>
  <c r="K869" i="7" s="1" a="1"/>
  <c r="K869" i="7" s="1"/>
  <c r="H869" i="7"/>
  <c r="I869" i="7" s="1" a="1"/>
  <c r="I869" i="7" s="1"/>
  <c r="F869" i="7"/>
  <c r="G869" i="7" s="1" a="1"/>
  <c r="G869" i="7" s="1"/>
  <c r="D869" i="7"/>
  <c r="E869" i="7" s="1" a="1"/>
  <c r="E869" i="7" s="1"/>
  <c r="B869" i="7"/>
  <c r="C869" i="7" s="1" a="1"/>
  <c r="C869" i="7" s="1"/>
  <c r="N868" i="7"/>
  <c r="O868" i="7" s="1" a="1"/>
  <c r="O868" i="7" s="1"/>
  <c r="L868" i="7"/>
  <c r="M868" i="7" s="1" a="1"/>
  <c r="M868" i="7" s="1"/>
  <c r="J868" i="7"/>
  <c r="K868" i="7" s="1" a="1"/>
  <c r="K868" i="7" s="1"/>
  <c r="H868" i="7"/>
  <c r="I868" i="7" s="1" a="1"/>
  <c r="I868" i="7" s="1"/>
  <c r="F868" i="7"/>
  <c r="G868" i="7" s="1" a="1"/>
  <c r="G868" i="7" s="1"/>
  <c r="D868" i="7"/>
  <c r="E868" i="7" s="1" a="1"/>
  <c r="E868" i="7" s="1"/>
  <c r="B868" i="7"/>
  <c r="C868" i="7" s="1" a="1"/>
  <c r="C868" i="7" s="1"/>
  <c r="N867" i="7"/>
  <c r="O867" i="7" s="1" a="1"/>
  <c r="O867" i="7" s="1"/>
  <c r="L867" i="7"/>
  <c r="M867" i="7" s="1" a="1"/>
  <c r="M867" i="7" s="1"/>
  <c r="J867" i="7"/>
  <c r="K867" i="7" s="1" a="1"/>
  <c r="K867" i="7" s="1"/>
  <c r="H867" i="7"/>
  <c r="I867" i="7" s="1" a="1"/>
  <c r="I867" i="7" s="1"/>
  <c r="F867" i="7"/>
  <c r="G867" i="7" s="1" a="1"/>
  <c r="G867" i="7" s="1"/>
  <c r="D867" i="7"/>
  <c r="E867" i="7" s="1" a="1"/>
  <c r="E867" i="7" s="1"/>
  <c r="B867" i="7"/>
  <c r="C867" i="7" s="1" a="1"/>
  <c r="C867" i="7" s="1"/>
  <c r="N866" i="7"/>
  <c r="O866" i="7" s="1" a="1"/>
  <c r="O866" i="7" s="1"/>
  <c r="L866" i="7"/>
  <c r="M866" i="7" s="1" a="1"/>
  <c r="M866" i="7" s="1"/>
  <c r="J866" i="7"/>
  <c r="K866" i="7" s="1" a="1"/>
  <c r="K866" i="7" s="1"/>
  <c r="H866" i="7"/>
  <c r="I866" i="7" s="1" a="1"/>
  <c r="I866" i="7" s="1"/>
  <c r="F866" i="7"/>
  <c r="G866" i="7" s="1" a="1"/>
  <c r="G866" i="7" s="1"/>
  <c r="D866" i="7"/>
  <c r="E866" i="7" s="1" a="1"/>
  <c r="E866" i="7" s="1"/>
  <c r="B866" i="7"/>
  <c r="C866" i="7" s="1" a="1"/>
  <c r="C866" i="7" s="1"/>
  <c r="N865" i="7"/>
  <c r="O865" i="7" s="1" a="1"/>
  <c r="O865" i="7" s="1"/>
  <c r="L865" i="7"/>
  <c r="M865" i="7" s="1" a="1"/>
  <c r="M865" i="7" s="1"/>
  <c r="J865" i="7"/>
  <c r="K865" i="7" s="1" a="1"/>
  <c r="K865" i="7" s="1"/>
  <c r="H865" i="7"/>
  <c r="I865" i="7" s="1" a="1"/>
  <c r="I865" i="7" s="1"/>
  <c r="F865" i="7"/>
  <c r="G865" i="7" s="1" a="1"/>
  <c r="G865" i="7" s="1"/>
  <c r="D865" i="7"/>
  <c r="E865" i="7" s="1" a="1"/>
  <c r="E865" i="7" s="1"/>
  <c r="B865" i="7"/>
  <c r="C865" i="7" s="1" a="1"/>
  <c r="C865" i="7" s="1"/>
  <c r="N864" i="7"/>
  <c r="O864" i="7" s="1" a="1"/>
  <c r="O864" i="7" s="1"/>
  <c r="L864" i="7"/>
  <c r="M864" i="7" s="1" a="1"/>
  <c r="M864" i="7" s="1"/>
  <c r="J864" i="7"/>
  <c r="K864" i="7" s="1" a="1"/>
  <c r="K864" i="7" s="1"/>
  <c r="H864" i="7"/>
  <c r="I864" i="7" s="1" a="1"/>
  <c r="I864" i="7" s="1"/>
  <c r="F864" i="7"/>
  <c r="G864" i="7" s="1" a="1"/>
  <c r="G864" i="7" s="1"/>
  <c r="D864" i="7"/>
  <c r="E864" i="7" s="1" a="1"/>
  <c r="E864" i="7" s="1"/>
  <c r="B864" i="7"/>
  <c r="C864" i="7" s="1" a="1"/>
  <c r="C864" i="7" s="1"/>
  <c r="N863" i="7"/>
  <c r="O863" i="7" s="1" a="1"/>
  <c r="O863" i="7" s="1"/>
  <c r="L863" i="7"/>
  <c r="M863" i="7" s="1" a="1"/>
  <c r="M863" i="7" s="1"/>
  <c r="J863" i="7"/>
  <c r="K863" i="7" s="1" a="1"/>
  <c r="K863" i="7" s="1"/>
  <c r="H863" i="7"/>
  <c r="I863" i="7" s="1" a="1"/>
  <c r="I863" i="7" s="1"/>
  <c r="F863" i="7"/>
  <c r="G863" i="7" s="1" a="1"/>
  <c r="G863" i="7" s="1"/>
  <c r="D863" i="7"/>
  <c r="E863" i="7" s="1" a="1"/>
  <c r="E863" i="7" s="1"/>
  <c r="B863" i="7"/>
  <c r="C863" i="7" s="1" a="1"/>
  <c r="C863" i="7" s="1"/>
  <c r="N862" i="7"/>
  <c r="O862" i="7" s="1" a="1"/>
  <c r="O862" i="7" s="1"/>
  <c r="L862" i="7"/>
  <c r="M862" i="7" s="1" a="1"/>
  <c r="M862" i="7" s="1"/>
  <c r="J862" i="7"/>
  <c r="K862" i="7" s="1" a="1"/>
  <c r="K862" i="7" s="1"/>
  <c r="H862" i="7"/>
  <c r="I862" i="7" s="1" a="1"/>
  <c r="I862" i="7" s="1"/>
  <c r="F862" i="7"/>
  <c r="G862" i="7" s="1" a="1"/>
  <c r="G862" i="7" s="1"/>
  <c r="D862" i="7"/>
  <c r="E862" i="7" s="1" a="1"/>
  <c r="E862" i="7" s="1"/>
  <c r="B862" i="7"/>
  <c r="C862" i="7" s="1" a="1"/>
  <c r="C862" i="7" s="1"/>
  <c r="N861" i="7"/>
  <c r="O861" i="7" s="1" a="1"/>
  <c r="O861" i="7" s="1"/>
  <c r="L861" i="7"/>
  <c r="M861" i="7" s="1" a="1"/>
  <c r="M861" i="7" s="1"/>
  <c r="J861" i="7"/>
  <c r="K861" i="7" s="1" a="1"/>
  <c r="K861" i="7" s="1"/>
  <c r="H861" i="7"/>
  <c r="I861" i="7" s="1" a="1"/>
  <c r="I861" i="7" s="1"/>
  <c r="F861" i="7"/>
  <c r="G861" i="7" s="1" a="1"/>
  <c r="G861" i="7" s="1"/>
  <c r="D861" i="7"/>
  <c r="E861" i="7" s="1" a="1"/>
  <c r="E861" i="7" s="1"/>
  <c r="B861" i="7"/>
  <c r="C861" i="7" s="1" a="1"/>
  <c r="C861" i="7" s="1"/>
  <c r="N860" i="7"/>
  <c r="O860" i="7" s="1" a="1"/>
  <c r="O860" i="7" s="1"/>
  <c r="L860" i="7"/>
  <c r="M860" i="7" s="1" a="1"/>
  <c r="M860" i="7" s="1"/>
  <c r="J860" i="7"/>
  <c r="K860" i="7" s="1" a="1"/>
  <c r="K860" i="7" s="1"/>
  <c r="H860" i="7"/>
  <c r="I860" i="7" s="1" a="1"/>
  <c r="I860" i="7" s="1"/>
  <c r="F860" i="7"/>
  <c r="G860" i="7" s="1" a="1"/>
  <c r="G860" i="7" s="1"/>
  <c r="D860" i="7"/>
  <c r="E860" i="7" s="1" a="1"/>
  <c r="E860" i="7" s="1"/>
  <c r="B860" i="7"/>
  <c r="C860" i="7" s="1" a="1"/>
  <c r="C860" i="7" s="1"/>
  <c r="N859" i="7"/>
  <c r="O859" i="7" s="1" a="1"/>
  <c r="O859" i="7" s="1"/>
  <c r="L859" i="7"/>
  <c r="M859" i="7" s="1" a="1"/>
  <c r="M859" i="7" s="1"/>
  <c r="J859" i="7"/>
  <c r="K859" i="7" s="1" a="1"/>
  <c r="K859" i="7" s="1"/>
  <c r="H859" i="7"/>
  <c r="I859" i="7" s="1" a="1"/>
  <c r="I859" i="7" s="1"/>
  <c r="F859" i="7"/>
  <c r="G859" i="7" s="1" a="1"/>
  <c r="G859" i="7" s="1"/>
  <c r="D859" i="7"/>
  <c r="E859" i="7" s="1" a="1"/>
  <c r="E859" i="7" s="1"/>
  <c r="B859" i="7"/>
  <c r="C859" i="7" s="1" a="1"/>
  <c r="C859" i="7" s="1"/>
  <c r="N858" i="7"/>
  <c r="O858" i="7" s="1" a="1"/>
  <c r="O858" i="7" s="1"/>
  <c r="L858" i="7"/>
  <c r="M858" i="7" s="1" a="1"/>
  <c r="M858" i="7" s="1"/>
  <c r="J858" i="7"/>
  <c r="K858" i="7" s="1" a="1"/>
  <c r="K858" i="7" s="1"/>
  <c r="H858" i="7"/>
  <c r="I858" i="7" s="1" a="1"/>
  <c r="I858" i="7" s="1"/>
  <c r="F858" i="7"/>
  <c r="G858" i="7" s="1" a="1"/>
  <c r="G858" i="7" s="1"/>
  <c r="D858" i="7"/>
  <c r="E858" i="7" s="1" a="1"/>
  <c r="E858" i="7" s="1"/>
  <c r="B858" i="7"/>
  <c r="C858" i="7" s="1" a="1"/>
  <c r="C858" i="7" s="1"/>
  <c r="N857" i="7"/>
  <c r="O857" i="7" s="1" a="1"/>
  <c r="O857" i="7" s="1"/>
  <c r="L857" i="7"/>
  <c r="M857" i="7" s="1" a="1"/>
  <c r="M857" i="7" s="1"/>
  <c r="J857" i="7"/>
  <c r="K857" i="7" s="1" a="1"/>
  <c r="K857" i="7" s="1"/>
  <c r="H857" i="7"/>
  <c r="I857" i="7" s="1" a="1"/>
  <c r="I857" i="7" s="1"/>
  <c r="F857" i="7"/>
  <c r="G857" i="7" s="1" a="1"/>
  <c r="G857" i="7" s="1"/>
  <c r="D857" i="7"/>
  <c r="E857" i="7" s="1" a="1"/>
  <c r="E857" i="7" s="1"/>
  <c r="B857" i="7"/>
  <c r="C857" i="7" s="1" a="1"/>
  <c r="C857" i="7" s="1"/>
  <c r="N856" i="7"/>
  <c r="O856" i="7" s="1" a="1"/>
  <c r="O856" i="7" s="1"/>
  <c r="L856" i="7"/>
  <c r="M856" i="7" s="1" a="1"/>
  <c r="M856" i="7" s="1"/>
  <c r="J856" i="7"/>
  <c r="K856" i="7" s="1" a="1"/>
  <c r="K856" i="7" s="1"/>
  <c r="H856" i="7"/>
  <c r="I856" i="7" s="1" a="1"/>
  <c r="I856" i="7" s="1"/>
  <c r="F856" i="7"/>
  <c r="G856" i="7" s="1" a="1"/>
  <c r="G856" i="7" s="1"/>
  <c r="D856" i="7"/>
  <c r="E856" i="7" s="1" a="1"/>
  <c r="E856" i="7" s="1"/>
  <c r="B856" i="7"/>
  <c r="C856" i="7" s="1" a="1"/>
  <c r="C856" i="7" s="1"/>
  <c r="N855" i="7"/>
  <c r="O855" i="7" s="1" a="1"/>
  <c r="O855" i="7" s="1"/>
  <c r="L855" i="7"/>
  <c r="M855" i="7" s="1" a="1"/>
  <c r="M855" i="7" s="1"/>
  <c r="J855" i="7"/>
  <c r="K855" i="7" s="1" a="1"/>
  <c r="K855" i="7" s="1"/>
  <c r="H855" i="7"/>
  <c r="I855" i="7" s="1" a="1"/>
  <c r="I855" i="7" s="1"/>
  <c r="F855" i="7"/>
  <c r="G855" i="7" s="1" a="1"/>
  <c r="G855" i="7" s="1"/>
  <c r="D855" i="7"/>
  <c r="E855" i="7" s="1" a="1"/>
  <c r="E855" i="7" s="1"/>
  <c r="B855" i="7"/>
  <c r="C855" i="7" s="1" a="1"/>
  <c r="C855" i="7" s="1"/>
  <c r="N854" i="7"/>
  <c r="O854" i="7" s="1" a="1"/>
  <c r="O854" i="7" s="1"/>
  <c r="L854" i="7"/>
  <c r="M854" i="7" s="1" a="1"/>
  <c r="M854" i="7" s="1"/>
  <c r="J854" i="7"/>
  <c r="K854" i="7" s="1" a="1"/>
  <c r="K854" i="7" s="1"/>
  <c r="H854" i="7"/>
  <c r="I854" i="7" s="1" a="1"/>
  <c r="I854" i="7" s="1"/>
  <c r="F854" i="7"/>
  <c r="G854" i="7" s="1" a="1"/>
  <c r="G854" i="7" s="1"/>
  <c r="D854" i="7"/>
  <c r="E854" i="7" s="1" a="1"/>
  <c r="E854" i="7" s="1"/>
  <c r="B854" i="7"/>
  <c r="C854" i="7" s="1" a="1"/>
  <c r="C854" i="7" s="1"/>
  <c r="N853" i="7"/>
  <c r="O853" i="7" s="1" a="1"/>
  <c r="O853" i="7" s="1"/>
  <c r="L853" i="7"/>
  <c r="M853" i="7" s="1" a="1"/>
  <c r="M853" i="7" s="1"/>
  <c r="J853" i="7"/>
  <c r="K853" i="7" s="1" a="1"/>
  <c r="K853" i="7" s="1"/>
  <c r="H853" i="7"/>
  <c r="I853" i="7" s="1" a="1"/>
  <c r="I853" i="7" s="1"/>
  <c r="F853" i="7"/>
  <c r="G853" i="7" s="1" a="1"/>
  <c r="G853" i="7" s="1"/>
  <c r="D853" i="7"/>
  <c r="E853" i="7" s="1" a="1"/>
  <c r="E853" i="7" s="1"/>
  <c r="B853" i="7"/>
  <c r="C853" i="7" s="1" a="1"/>
  <c r="C853" i="7" s="1"/>
  <c r="N852" i="7"/>
  <c r="O852" i="7" s="1" a="1"/>
  <c r="O852" i="7" s="1"/>
  <c r="L852" i="7"/>
  <c r="M852" i="7" s="1" a="1"/>
  <c r="M852" i="7" s="1"/>
  <c r="J852" i="7"/>
  <c r="K852" i="7" s="1" a="1"/>
  <c r="K852" i="7" s="1"/>
  <c r="H852" i="7"/>
  <c r="I852" i="7" s="1" a="1"/>
  <c r="I852" i="7" s="1"/>
  <c r="F852" i="7"/>
  <c r="G852" i="7" s="1" a="1"/>
  <c r="G852" i="7" s="1"/>
  <c r="D852" i="7"/>
  <c r="E852" i="7" s="1" a="1"/>
  <c r="E852" i="7" s="1"/>
  <c r="B852" i="7"/>
  <c r="C852" i="7" s="1" a="1"/>
  <c r="C852" i="7" s="1"/>
  <c r="N851" i="7"/>
  <c r="O851" i="7" s="1" a="1"/>
  <c r="O851" i="7" s="1"/>
  <c r="L851" i="7"/>
  <c r="M851" i="7" s="1" a="1"/>
  <c r="M851" i="7" s="1"/>
  <c r="J851" i="7"/>
  <c r="K851" i="7" s="1" a="1"/>
  <c r="K851" i="7" s="1"/>
  <c r="H851" i="7"/>
  <c r="I851" i="7" s="1" a="1"/>
  <c r="I851" i="7" s="1"/>
  <c r="F851" i="7"/>
  <c r="G851" i="7" s="1" a="1"/>
  <c r="G851" i="7" s="1"/>
  <c r="D851" i="7"/>
  <c r="E851" i="7" s="1" a="1"/>
  <c r="E851" i="7" s="1"/>
  <c r="B851" i="7"/>
  <c r="C851" i="7" s="1" a="1"/>
  <c r="C851" i="7" s="1"/>
  <c r="N850" i="7"/>
  <c r="O850" i="7" s="1" a="1"/>
  <c r="O850" i="7" s="1"/>
  <c r="L850" i="7"/>
  <c r="M850" i="7" s="1" a="1"/>
  <c r="M850" i="7" s="1"/>
  <c r="J850" i="7"/>
  <c r="K850" i="7" s="1" a="1"/>
  <c r="K850" i="7" s="1"/>
  <c r="H850" i="7"/>
  <c r="I850" i="7" s="1" a="1"/>
  <c r="I850" i="7" s="1"/>
  <c r="F850" i="7"/>
  <c r="G850" i="7" s="1" a="1"/>
  <c r="G850" i="7" s="1"/>
  <c r="D850" i="7"/>
  <c r="E850" i="7" s="1" a="1"/>
  <c r="E850" i="7" s="1"/>
  <c r="B850" i="7"/>
  <c r="C850" i="7" s="1" a="1"/>
  <c r="C850" i="7" s="1"/>
  <c r="N849" i="7"/>
  <c r="O849" i="7" s="1" a="1"/>
  <c r="O849" i="7" s="1"/>
  <c r="L849" i="7"/>
  <c r="M849" i="7" s="1" a="1"/>
  <c r="M849" i="7" s="1"/>
  <c r="J849" i="7"/>
  <c r="K849" i="7" s="1" a="1"/>
  <c r="K849" i="7" s="1"/>
  <c r="H849" i="7"/>
  <c r="I849" i="7" s="1" a="1"/>
  <c r="I849" i="7" s="1"/>
  <c r="F849" i="7"/>
  <c r="G849" i="7" s="1" a="1"/>
  <c r="G849" i="7" s="1"/>
  <c r="D849" i="7"/>
  <c r="E849" i="7" s="1" a="1"/>
  <c r="E849" i="7" s="1"/>
  <c r="B849" i="7"/>
  <c r="C849" i="7" s="1" a="1"/>
  <c r="C849" i="7" s="1"/>
  <c r="N848" i="7"/>
  <c r="O848" i="7" s="1" a="1"/>
  <c r="O848" i="7" s="1"/>
  <c r="L848" i="7"/>
  <c r="M848" i="7" s="1" a="1"/>
  <c r="M848" i="7" s="1"/>
  <c r="J848" i="7"/>
  <c r="K848" i="7" s="1" a="1"/>
  <c r="K848" i="7" s="1"/>
  <c r="H848" i="7"/>
  <c r="I848" i="7" s="1" a="1"/>
  <c r="I848" i="7" s="1"/>
  <c r="F848" i="7"/>
  <c r="G848" i="7" s="1" a="1"/>
  <c r="G848" i="7" s="1"/>
  <c r="D848" i="7"/>
  <c r="E848" i="7" s="1" a="1"/>
  <c r="E848" i="7" s="1"/>
  <c r="B848" i="7"/>
  <c r="C848" i="7" s="1" a="1"/>
  <c r="C848" i="7" s="1"/>
  <c r="N847" i="7"/>
  <c r="O847" i="7" s="1" a="1"/>
  <c r="O847" i="7" s="1"/>
  <c r="L847" i="7"/>
  <c r="M847" i="7" s="1" a="1"/>
  <c r="M847" i="7" s="1"/>
  <c r="J847" i="7"/>
  <c r="K847" i="7" s="1" a="1"/>
  <c r="K847" i="7" s="1"/>
  <c r="H847" i="7"/>
  <c r="I847" i="7" s="1" a="1"/>
  <c r="I847" i="7" s="1"/>
  <c r="F847" i="7"/>
  <c r="G847" i="7" s="1" a="1"/>
  <c r="G847" i="7" s="1"/>
  <c r="D847" i="7"/>
  <c r="E847" i="7" s="1" a="1"/>
  <c r="E847" i="7" s="1"/>
  <c r="B847" i="7"/>
  <c r="C847" i="7" s="1" a="1"/>
  <c r="C847" i="7" s="1"/>
  <c r="N846" i="7"/>
  <c r="O846" i="7" s="1" a="1"/>
  <c r="O846" i="7" s="1"/>
  <c r="L846" i="7"/>
  <c r="M846" i="7" s="1" a="1"/>
  <c r="M846" i="7" s="1"/>
  <c r="J846" i="7"/>
  <c r="K846" i="7" s="1" a="1"/>
  <c r="K846" i="7" s="1"/>
  <c r="H846" i="7"/>
  <c r="I846" i="7" s="1" a="1"/>
  <c r="I846" i="7" s="1"/>
  <c r="F846" i="7"/>
  <c r="G846" i="7" s="1" a="1"/>
  <c r="G846" i="7" s="1"/>
  <c r="D846" i="7"/>
  <c r="E846" i="7" s="1" a="1"/>
  <c r="E846" i="7" s="1"/>
  <c r="B846" i="7"/>
  <c r="C846" i="7" s="1" a="1"/>
  <c r="C846" i="7" s="1"/>
  <c r="N845" i="7"/>
  <c r="O845" i="7" s="1" a="1"/>
  <c r="O845" i="7" s="1"/>
  <c r="L845" i="7"/>
  <c r="M845" i="7" s="1" a="1"/>
  <c r="M845" i="7" s="1"/>
  <c r="J845" i="7"/>
  <c r="K845" i="7" s="1" a="1"/>
  <c r="K845" i="7" s="1"/>
  <c r="H845" i="7"/>
  <c r="I845" i="7" s="1" a="1"/>
  <c r="I845" i="7" s="1"/>
  <c r="F845" i="7"/>
  <c r="G845" i="7" s="1" a="1"/>
  <c r="G845" i="7" s="1"/>
  <c r="D845" i="7"/>
  <c r="E845" i="7" s="1" a="1"/>
  <c r="E845" i="7" s="1"/>
  <c r="B845" i="7"/>
  <c r="C845" i="7" s="1" a="1"/>
  <c r="C845" i="7" s="1"/>
  <c r="N844" i="7"/>
  <c r="O844" i="7" s="1" a="1"/>
  <c r="O844" i="7" s="1"/>
  <c r="L844" i="7"/>
  <c r="M844" i="7" s="1" a="1"/>
  <c r="M844" i="7" s="1"/>
  <c r="J844" i="7"/>
  <c r="K844" i="7" s="1" a="1"/>
  <c r="K844" i="7" s="1"/>
  <c r="H844" i="7"/>
  <c r="I844" i="7" s="1" a="1"/>
  <c r="I844" i="7" s="1"/>
  <c r="F844" i="7"/>
  <c r="G844" i="7" s="1" a="1"/>
  <c r="G844" i="7" s="1"/>
  <c r="D844" i="7"/>
  <c r="E844" i="7" s="1" a="1"/>
  <c r="E844" i="7" s="1"/>
  <c r="B844" i="7"/>
  <c r="C844" i="7" s="1" a="1"/>
  <c r="C844" i="7" s="1"/>
  <c r="N843" i="7"/>
  <c r="O843" i="7" s="1" a="1"/>
  <c r="O843" i="7" s="1"/>
  <c r="L843" i="7"/>
  <c r="M843" i="7" s="1" a="1"/>
  <c r="M843" i="7" s="1"/>
  <c r="J843" i="7"/>
  <c r="K843" i="7" s="1" a="1"/>
  <c r="K843" i="7" s="1"/>
  <c r="H843" i="7"/>
  <c r="I843" i="7" s="1" a="1"/>
  <c r="I843" i="7" s="1"/>
  <c r="F843" i="7"/>
  <c r="G843" i="7" s="1" a="1"/>
  <c r="G843" i="7" s="1"/>
  <c r="D843" i="7"/>
  <c r="E843" i="7" s="1" a="1"/>
  <c r="E843" i="7" s="1"/>
  <c r="B843" i="7"/>
  <c r="C843" i="7" s="1" a="1"/>
  <c r="C843" i="7" s="1"/>
  <c r="N842" i="7"/>
  <c r="O842" i="7" s="1" a="1"/>
  <c r="O842" i="7" s="1"/>
  <c r="L842" i="7"/>
  <c r="M842" i="7" s="1" a="1"/>
  <c r="M842" i="7" s="1"/>
  <c r="J842" i="7"/>
  <c r="K842" i="7" s="1" a="1"/>
  <c r="K842" i="7" s="1"/>
  <c r="H842" i="7"/>
  <c r="I842" i="7" s="1" a="1"/>
  <c r="I842" i="7" s="1"/>
  <c r="F842" i="7"/>
  <c r="G842" i="7" s="1" a="1"/>
  <c r="G842" i="7" s="1"/>
  <c r="D842" i="7"/>
  <c r="E842" i="7" s="1" a="1"/>
  <c r="E842" i="7" s="1"/>
  <c r="B842" i="7"/>
  <c r="C842" i="7" s="1" a="1"/>
  <c r="C842" i="7" s="1"/>
  <c r="N841" i="7"/>
  <c r="O841" i="7" s="1" a="1"/>
  <c r="O841" i="7" s="1"/>
  <c r="L841" i="7"/>
  <c r="M841" i="7" s="1" a="1"/>
  <c r="M841" i="7" s="1"/>
  <c r="J841" i="7"/>
  <c r="K841" i="7" s="1" a="1"/>
  <c r="K841" i="7" s="1"/>
  <c r="H841" i="7"/>
  <c r="I841" i="7" s="1" a="1"/>
  <c r="I841" i="7" s="1"/>
  <c r="F841" i="7"/>
  <c r="G841" i="7" s="1" a="1"/>
  <c r="G841" i="7" s="1"/>
  <c r="D841" i="7"/>
  <c r="E841" i="7" s="1" a="1"/>
  <c r="E841" i="7" s="1"/>
  <c r="B841" i="7"/>
  <c r="C841" i="7" s="1" a="1"/>
  <c r="C841" i="7" s="1"/>
  <c r="N840" i="7"/>
  <c r="O840" i="7" s="1" a="1"/>
  <c r="O840" i="7" s="1"/>
  <c r="L840" i="7"/>
  <c r="M840" i="7" s="1" a="1"/>
  <c r="M840" i="7" s="1"/>
  <c r="J840" i="7"/>
  <c r="K840" i="7" s="1" a="1"/>
  <c r="K840" i="7" s="1"/>
  <c r="H840" i="7"/>
  <c r="I840" i="7" s="1" a="1"/>
  <c r="I840" i="7" s="1"/>
  <c r="F840" i="7"/>
  <c r="G840" i="7" s="1" a="1"/>
  <c r="G840" i="7" s="1"/>
  <c r="D840" i="7"/>
  <c r="E840" i="7" s="1" a="1"/>
  <c r="E840" i="7" s="1"/>
  <c r="B840" i="7"/>
  <c r="C840" i="7" s="1" a="1"/>
  <c r="C840" i="7" s="1"/>
  <c r="N839" i="7"/>
  <c r="O839" i="7" s="1" a="1"/>
  <c r="O839" i="7" s="1"/>
  <c r="L839" i="7"/>
  <c r="M839" i="7" s="1" a="1"/>
  <c r="M839" i="7" s="1"/>
  <c r="J839" i="7"/>
  <c r="K839" i="7" s="1" a="1"/>
  <c r="K839" i="7" s="1"/>
  <c r="H839" i="7"/>
  <c r="I839" i="7" s="1" a="1"/>
  <c r="I839" i="7" s="1"/>
  <c r="F839" i="7"/>
  <c r="G839" i="7" s="1" a="1"/>
  <c r="G839" i="7" s="1"/>
  <c r="D839" i="7"/>
  <c r="E839" i="7" s="1" a="1"/>
  <c r="E839" i="7" s="1"/>
  <c r="B839" i="7"/>
  <c r="C839" i="7" s="1" a="1"/>
  <c r="C839" i="7" s="1"/>
  <c r="N838" i="7"/>
  <c r="O838" i="7" s="1" a="1"/>
  <c r="O838" i="7" s="1"/>
  <c r="L838" i="7"/>
  <c r="M838" i="7" s="1" a="1"/>
  <c r="M838" i="7" s="1"/>
  <c r="J838" i="7"/>
  <c r="K838" i="7" s="1" a="1"/>
  <c r="K838" i="7" s="1"/>
  <c r="H838" i="7"/>
  <c r="I838" i="7" s="1" a="1"/>
  <c r="I838" i="7" s="1"/>
  <c r="F838" i="7"/>
  <c r="G838" i="7" s="1" a="1"/>
  <c r="G838" i="7" s="1"/>
  <c r="D838" i="7"/>
  <c r="E838" i="7" s="1" a="1"/>
  <c r="E838" i="7" s="1"/>
  <c r="B838" i="7"/>
  <c r="C838" i="7" s="1" a="1"/>
  <c r="C838" i="7" s="1"/>
  <c r="N837" i="7"/>
  <c r="O837" i="7" s="1" a="1"/>
  <c r="O837" i="7" s="1"/>
  <c r="L837" i="7"/>
  <c r="M837" i="7" s="1" a="1"/>
  <c r="M837" i="7" s="1"/>
  <c r="J837" i="7"/>
  <c r="K837" i="7" s="1" a="1"/>
  <c r="K837" i="7" s="1"/>
  <c r="H837" i="7"/>
  <c r="I837" i="7" s="1" a="1"/>
  <c r="I837" i="7" s="1"/>
  <c r="F837" i="7"/>
  <c r="G837" i="7" s="1" a="1"/>
  <c r="G837" i="7" s="1"/>
  <c r="D837" i="7"/>
  <c r="E837" i="7" s="1" a="1"/>
  <c r="E837" i="7" s="1"/>
  <c r="B837" i="7"/>
  <c r="C837" i="7" s="1" a="1"/>
  <c r="C837" i="7" s="1"/>
  <c r="N836" i="7"/>
  <c r="O836" i="7" s="1" a="1"/>
  <c r="O836" i="7" s="1"/>
  <c r="L836" i="7"/>
  <c r="M836" i="7" s="1" a="1"/>
  <c r="M836" i="7" s="1"/>
  <c r="J836" i="7"/>
  <c r="K836" i="7" s="1" a="1"/>
  <c r="K836" i="7" s="1"/>
  <c r="H836" i="7"/>
  <c r="I836" i="7" s="1" a="1"/>
  <c r="I836" i="7" s="1"/>
  <c r="F836" i="7"/>
  <c r="G836" i="7" s="1" a="1"/>
  <c r="G836" i="7" s="1"/>
  <c r="D836" i="7"/>
  <c r="E836" i="7" s="1" a="1"/>
  <c r="E836" i="7" s="1"/>
  <c r="B836" i="7"/>
  <c r="C836" i="7" s="1" a="1"/>
  <c r="C836" i="7" s="1"/>
  <c r="N835" i="7"/>
  <c r="O835" i="7" s="1" a="1"/>
  <c r="O835" i="7" s="1"/>
  <c r="L835" i="7"/>
  <c r="M835" i="7" s="1" a="1"/>
  <c r="M835" i="7" s="1"/>
  <c r="J835" i="7"/>
  <c r="K835" i="7" s="1" a="1"/>
  <c r="K835" i="7" s="1"/>
  <c r="H835" i="7"/>
  <c r="I835" i="7" s="1" a="1"/>
  <c r="I835" i="7" s="1"/>
  <c r="F835" i="7"/>
  <c r="G835" i="7" s="1" a="1"/>
  <c r="G835" i="7" s="1"/>
  <c r="D835" i="7"/>
  <c r="E835" i="7" s="1" a="1"/>
  <c r="E835" i="7" s="1"/>
  <c r="B835" i="7"/>
  <c r="C835" i="7" s="1" a="1"/>
  <c r="C835" i="7" s="1"/>
  <c r="N834" i="7"/>
  <c r="O834" i="7" s="1" a="1"/>
  <c r="O834" i="7" s="1"/>
  <c r="L834" i="7"/>
  <c r="M834" i="7" s="1" a="1"/>
  <c r="M834" i="7" s="1"/>
  <c r="J834" i="7"/>
  <c r="K834" i="7" s="1" a="1"/>
  <c r="K834" i="7" s="1"/>
  <c r="H834" i="7"/>
  <c r="I834" i="7" s="1" a="1"/>
  <c r="I834" i="7" s="1"/>
  <c r="F834" i="7"/>
  <c r="G834" i="7" s="1" a="1"/>
  <c r="G834" i="7" s="1"/>
  <c r="D834" i="7"/>
  <c r="E834" i="7" s="1" a="1"/>
  <c r="E834" i="7" s="1"/>
  <c r="B834" i="7"/>
  <c r="C834" i="7" s="1" a="1"/>
  <c r="C834" i="7" s="1"/>
  <c r="N833" i="7"/>
  <c r="O833" i="7" s="1" a="1"/>
  <c r="O833" i="7" s="1"/>
  <c r="L833" i="7"/>
  <c r="M833" i="7" s="1" a="1"/>
  <c r="M833" i="7" s="1"/>
  <c r="J833" i="7"/>
  <c r="K833" i="7" s="1" a="1"/>
  <c r="K833" i="7" s="1"/>
  <c r="H833" i="7"/>
  <c r="I833" i="7" s="1" a="1"/>
  <c r="I833" i="7" s="1"/>
  <c r="F833" i="7"/>
  <c r="G833" i="7" s="1" a="1"/>
  <c r="G833" i="7" s="1"/>
  <c r="D833" i="7"/>
  <c r="E833" i="7" s="1" a="1"/>
  <c r="E833" i="7" s="1"/>
  <c r="B833" i="7"/>
  <c r="C833" i="7" s="1" a="1"/>
  <c r="C833" i="7" s="1"/>
  <c r="N832" i="7"/>
  <c r="O832" i="7" s="1" a="1"/>
  <c r="O832" i="7" s="1"/>
  <c r="L832" i="7"/>
  <c r="M832" i="7" s="1" a="1"/>
  <c r="M832" i="7" s="1"/>
  <c r="J832" i="7"/>
  <c r="K832" i="7" s="1" a="1"/>
  <c r="K832" i="7" s="1"/>
  <c r="H832" i="7"/>
  <c r="I832" i="7" s="1" a="1"/>
  <c r="I832" i="7" s="1"/>
  <c r="F832" i="7"/>
  <c r="G832" i="7" s="1" a="1"/>
  <c r="G832" i="7" s="1"/>
  <c r="D832" i="7"/>
  <c r="E832" i="7" s="1" a="1"/>
  <c r="E832" i="7" s="1"/>
  <c r="B832" i="7"/>
  <c r="C832" i="7" s="1" a="1"/>
  <c r="C832" i="7" s="1"/>
  <c r="N831" i="7"/>
  <c r="O831" i="7" s="1" a="1"/>
  <c r="O831" i="7" s="1"/>
  <c r="L831" i="7"/>
  <c r="M831" i="7" s="1" a="1"/>
  <c r="M831" i="7" s="1"/>
  <c r="J831" i="7"/>
  <c r="K831" i="7" s="1" a="1"/>
  <c r="K831" i="7" s="1"/>
  <c r="H831" i="7"/>
  <c r="I831" i="7" s="1" a="1"/>
  <c r="I831" i="7" s="1"/>
  <c r="F831" i="7"/>
  <c r="G831" i="7" s="1" a="1"/>
  <c r="G831" i="7" s="1"/>
  <c r="D831" i="7"/>
  <c r="E831" i="7" s="1" a="1"/>
  <c r="E831" i="7" s="1"/>
  <c r="B831" i="7"/>
  <c r="C831" i="7" s="1" a="1"/>
  <c r="C831" i="7" s="1"/>
  <c r="N830" i="7"/>
  <c r="O830" i="7" s="1" a="1"/>
  <c r="O830" i="7" s="1"/>
  <c r="L830" i="7"/>
  <c r="M830" i="7" s="1" a="1"/>
  <c r="M830" i="7" s="1"/>
  <c r="J830" i="7"/>
  <c r="K830" i="7" s="1" a="1"/>
  <c r="K830" i="7" s="1"/>
  <c r="H830" i="7"/>
  <c r="I830" i="7" s="1" a="1"/>
  <c r="I830" i="7" s="1"/>
  <c r="F830" i="7"/>
  <c r="G830" i="7" s="1" a="1"/>
  <c r="G830" i="7" s="1"/>
  <c r="D830" i="7"/>
  <c r="E830" i="7" s="1" a="1"/>
  <c r="E830" i="7" s="1"/>
  <c r="B830" i="7"/>
  <c r="C830" i="7" s="1" a="1"/>
  <c r="C830" i="7" s="1"/>
  <c r="N829" i="7"/>
  <c r="O829" i="7" s="1" a="1"/>
  <c r="O829" i="7" s="1"/>
  <c r="L829" i="7"/>
  <c r="M829" i="7" s="1" a="1"/>
  <c r="M829" i="7" s="1"/>
  <c r="J829" i="7"/>
  <c r="K829" i="7" s="1" a="1"/>
  <c r="K829" i="7" s="1"/>
  <c r="H829" i="7"/>
  <c r="I829" i="7" s="1" a="1"/>
  <c r="I829" i="7" s="1"/>
  <c r="F829" i="7"/>
  <c r="G829" i="7" s="1" a="1"/>
  <c r="G829" i="7" s="1"/>
  <c r="D829" i="7"/>
  <c r="E829" i="7" s="1" a="1"/>
  <c r="E829" i="7" s="1"/>
  <c r="B829" i="7"/>
  <c r="C829" i="7" s="1" a="1"/>
  <c r="C829" i="7" s="1"/>
  <c r="N828" i="7"/>
  <c r="O828" i="7" s="1" a="1"/>
  <c r="O828" i="7" s="1"/>
  <c r="L828" i="7"/>
  <c r="M828" i="7" s="1" a="1"/>
  <c r="M828" i="7" s="1"/>
  <c r="J828" i="7"/>
  <c r="K828" i="7" s="1" a="1"/>
  <c r="K828" i="7" s="1"/>
  <c r="H828" i="7"/>
  <c r="I828" i="7" s="1" a="1"/>
  <c r="I828" i="7" s="1"/>
  <c r="F828" i="7"/>
  <c r="G828" i="7" s="1" a="1"/>
  <c r="G828" i="7" s="1"/>
  <c r="D828" i="7"/>
  <c r="E828" i="7" s="1" a="1"/>
  <c r="E828" i="7" s="1"/>
  <c r="B828" i="7"/>
  <c r="C828" i="7" s="1" a="1"/>
  <c r="C828" i="7" s="1"/>
  <c r="N827" i="7"/>
  <c r="O827" i="7" s="1" a="1"/>
  <c r="O827" i="7" s="1"/>
  <c r="L827" i="7"/>
  <c r="M827" i="7" s="1" a="1"/>
  <c r="M827" i="7" s="1"/>
  <c r="J827" i="7"/>
  <c r="K827" i="7" s="1" a="1"/>
  <c r="K827" i="7" s="1"/>
  <c r="H827" i="7"/>
  <c r="I827" i="7" s="1" a="1"/>
  <c r="I827" i="7" s="1"/>
  <c r="F827" i="7"/>
  <c r="G827" i="7" s="1" a="1"/>
  <c r="G827" i="7" s="1"/>
  <c r="D827" i="7"/>
  <c r="E827" i="7" s="1" a="1"/>
  <c r="E827" i="7" s="1"/>
  <c r="B827" i="7"/>
  <c r="C827" i="7" s="1" a="1"/>
  <c r="C827" i="7" s="1"/>
  <c r="N826" i="7"/>
  <c r="O826" i="7" s="1" a="1"/>
  <c r="O826" i="7" s="1"/>
  <c r="L826" i="7"/>
  <c r="M826" i="7" s="1" a="1"/>
  <c r="M826" i="7" s="1"/>
  <c r="J826" i="7"/>
  <c r="K826" i="7" s="1" a="1"/>
  <c r="K826" i="7" s="1"/>
  <c r="H826" i="7"/>
  <c r="I826" i="7" s="1" a="1"/>
  <c r="I826" i="7" s="1"/>
  <c r="F826" i="7"/>
  <c r="G826" i="7" s="1" a="1"/>
  <c r="G826" i="7" s="1"/>
  <c r="D826" i="7"/>
  <c r="E826" i="7" s="1" a="1"/>
  <c r="E826" i="7" s="1"/>
  <c r="B826" i="7"/>
  <c r="C826" i="7" s="1" a="1"/>
  <c r="C826" i="7" s="1"/>
  <c r="N825" i="7"/>
  <c r="O825" i="7" s="1" a="1"/>
  <c r="O825" i="7" s="1"/>
  <c r="L825" i="7"/>
  <c r="M825" i="7" s="1" a="1"/>
  <c r="M825" i="7" s="1"/>
  <c r="J825" i="7"/>
  <c r="K825" i="7" s="1" a="1"/>
  <c r="K825" i="7" s="1"/>
  <c r="H825" i="7"/>
  <c r="I825" i="7" s="1" a="1"/>
  <c r="I825" i="7" s="1"/>
  <c r="F825" i="7"/>
  <c r="G825" i="7" s="1" a="1"/>
  <c r="G825" i="7" s="1"/>
  <c r="D825" i="7"/>
  <c r="E825" i="7" s="1" a="1"/>
  <c r="E825" i="7" s="1"/>
  <c r="B825" i="7"/>
  <c r="C825" i="7" s="1" a="1"/>
  <c r="C825" i="7" s="1"/>
  <c r="N824" i="7"/>
  <c r="O824" i="7" s="1" a="1"/>
  <c r="O824" i="7" s="1"/>
  <c r="L824" i="7"/>
  <c r="M824" i="7" s="1" a="1"/>
  <c r="M824" i="7" s="1"/>
  <c r="J824" i="7"/>
  <c r="K824" i="7" s="1" a="1"/>
  <c r="K824" i="7" s="1"/>
  <c r="H824" i="7"/>
  <c r="I824" i="7" s="1" a="1"/>
  <c r="I824" i="7" s="1"/>
  <c r="F824" i="7"/>
  <c r="G824" i="7" s="1" a="1"/>
  <c r="G824" i="7" s="1"/>
  <c r="D824" i="7"/>
  <c r="E824" i="7" s="1" a="1"/>
  <c r="E824" i="7" s="1"/>
  <c r="B824" i="7"/>
  <c r="C824" i="7" s="1" a="1"/>
  <c r="C824" i="7" s="1"/>
  <c r="N823" i="7"/>
  <c r="O823" i="7" s="1" a="1"/>
  <c r="O823" i="7" s="1"/>
  <c r="L823" i="7"/>
  <c r="M823" i="7" s="1" a="1"/>
  <c r="M823" i="7" s="1"/>
  <c r="J823" i="7"/>
  <c r="K823" i="7" s="1" a="1"/>
  <c r="K823" i="7" s="1"/>
  <c r="H823" i="7"/>
  <c r="I823" i="7" s="1" a="1"/>
  <c r="I823" i="7" s="1"/>
  <c r="F823" i="7"/>
  <c r="G823" i="7" s="1" a="1"/>
  <c r="G823" i="7" s="1"/>
  <c r="D823" i="7"/>
  <c r="E823" i="7" s="1" a="1"/>
  <c r="E823" i="7" s="1"/>
  <c r="B823" i="7"/>
  <c r="C823" i="7" s="1" a="1"/>
  <c r="C823" i="7" s="1"/>
  <c r="N822" i="7"/>
  <c r="O822" i="7" s="1" a="1"/>
  <c r="O822" i="7" s="1"/>
  <c r="L822" i="7"/>
  <c r="M822" i="7" s="1" a="1"/>
  <c r="M822" i="7" s="1"/>
  <c r="J822" i="7"/>
  <c r="K822" i="7" s="1" a="1"/>
  <c r="K822" i="7" s="1"/>
  <c r="H822" i="7"/>
  <c r="I822" i="7" s="1" a="1"/>
  <c r="I822" i="7" s="1"/>
  <c r="F822" i="7"/>
  <c r="G822" i="7" s="1" a="1"/>
  <c r="G822" i="7" s="1"/>
  <c r="D822" i="7"/>
  <c r="E822" i="7" s="1" a="1"/>
  <c r="E822" i="7" s="1"/>
  <c r="B822" i="7"/>
  <c r="C822" i="7" s="1" a="1"/>
  <c r="C822" i="7" s="1"/>
  <c r="N821" i="7"/>
  <c r="O821" i="7" s="1" a="1"/>
  <c r="O821" i="7" s="1"/>
  <c r="L821" i="7"/>
  <c r="M821" i="7" s="1" a="1"/>
  <c r="M821" i="7" s="1"/>
  <c r="J821" i="7"/>
  <c r="K821" i="7" s="1" a="1"/>
  <c r="K821" i="7" s="1"/>
  <c r="H821" i="7"/>
  <c r="I821" i="7" s="1" a="1"/>
  <c r="I821" i="7" s="1"/>
  <c r="F821" i="7"/>
  <c r="G821" i="7" s="1" a="1"/>
  <c r="G821" i="7" s="1"/>
  <c r="D821" i="7"/>
  <c r="E821" i="7" s="1" a="1"/>
  <c r="E821" i="7" s="1"/>
  <c r="B821" i="7"/>
  <c r="C821" i="7" s="1" a="1"/>
  <c r="C821" i="7" s="1"/>
  <c r="N820" i="7"/>
  <c r="O820" i="7" s="1" a="1"/>
  <c r="O820" i="7" s="1"/>
  <c r="L820" i="7"/>
  <c r="M820" i="7" s="1" a="1"/>
  <c r="M820" i="7" s="1"/>
  <c r="J820" i="7"/>
  <c r="K820" i="7" s="1" a="1"/>
  <c r="K820" i="7" s="1"/>
  <c r="H820" i="7"/>
  <c r="I820" i="7" s="1" a="1"/>
  <c r="I820" i="7" s="1"/>
  <c r="F820" i="7"/>
  <c r="G820" i="7" s="1" a="1"/>
  <c r="G820" i="7" s="1"/>
  <c r="D820" i="7"/>
  <c r="E820" i="7" s="1" a="1"/>
  <c r="E820" i="7" s="1"/>
  <c r="B820" i="7"/>
  <c r="C820" i="7" s="1" a="1"/>
  <c r="C820" i="7" s="1"/>
  <c r="N819" i="7"/>
  <c r="O819" i="7" s="1" a="1"/>
  <c r="O819" i="7" s="1"/>
  <c r="L819" i="7"/>
  <c r="M819" i="7" s="1" a="1"/>
  <c r="M819" i="7" s="1"/>
  <c r="J819" i="7"/>
  <c r="K819" i="7" s="1" a="1"/>
  <c r="K819" i="7" s="1"/>
  <c r="H819" i="7"/>
  <c r="I819" i="7" s="1" a="1"/>
  <c r="I819" i="7" s="1"/>
  <c r="F819" i="7"/>
  <c r="G819" i="7" s="1" a="1"/>
  <c r="G819" i="7" s="1"/>
  <c r="D819" i="7"/>
  <c r="E819" i="7" s="1" a="1"/>
  <c r="E819" i="7" s="1"/>
  <c r="B819" i="7"/>
  <c r="C819" i="7" s="1" a="1"/>
  <c r="C819" i="7" s="1"/>
  <c r="N818" i="7"/>
  <c r="O818" i="7" s="1" a="1"/>
  <c r="O818" i="7" s="1"/>
  <c r="L818" i="7"/>
  <c r="M818" i="7" s="1" a="1"/>
  <c r="M818" i="7" s="1"/>
  <c r="J818" i="7"/>
  <c r="K818" i="7" s="1" a="1"/>
  <c r="K818" i="7" s="1"/>
  <c r="H818" i="7"/>
  <c r="I818" i="7" s="1" a="1"/>
  <c r="I818" i="7" s="1"/>
  <c r="F818" i="7"/>
  <c r="G818" i="7" s="1" a="1"/>
  <c r="G818" i="7" s="1"/>
  <c r="D818" i="7"/>
  <c r="E818" i="7" s="1" a="1"/>
  <c r="E818" i="7" s="1"/>
  <c r="B818" i="7"/>
  <c r="C818" i="7" s="1" a="1"/>
  <c r="C818" i="7" s="1"/>
  <c r="N817" i="7"/>
  <c r="O817" i="7" s="1" a="1"/>
  <c r="O817" i="7" s="1"/>
  <c r="L817" i="7"/>
  <c r="M817" i="7" s="1" a="1"/>
  <c r="M817" i="7" s="1"/>
  <c r="J817" i="7"/>
  <c r="K817" i="7" s="1" a="1"/>
  <c r="K817" i="7" s="1"/>
  <c r="H817" i="7"/>
  <c r="I817" i="7" s="1" a="1"/>
  <c r="I817" i="7" s="1"/>
  <c r="F817" i="7"/>
  <c r="G817" i="7" s="1" a="1"/>
  <c r="G817" i="7" s="1"/>
  <c r="D817" i="7"/>
  <c r="E817" i="7" s="1" a="1"/>
  <c r="E817" i="7" s="1"/>
  <c r="B817" i="7"/>
  <c r="C817" i="7" s="1" a="1"/>
  <c r="C817" i="7" s="1"/>
  <c r="N816" i="7"/>
  <c r="O816" i="7" s="1" a="1"/>
  <c r="O816" i="7" s="1"/>
  <c r="L816" i="7"/>
  <c r="M816" i="7" s="1" a="1"/>
  <c r="M816" i="7" s="1"/>
  <c r="J816" i="7"/>
  <c r="K816" i="7" s="1" a="1"/>
  <c r="K816" i="7" s="1"/>
  <c r="H816" i="7"/>
  <c r="I816" i="7" s="1" a="1"/>
  <c r="I816" i="7" s="1"/>
  <c r="F816" i="7"/>
  <c r="G816" i="7" s="1" a="1"/>
  <c r="G816" i="7" s="1"/>
  <c r="D816" i="7"/>
  <c r="E816" i="7" s="1" a="1"/>
  <c r="E816" i="7" s="1"/>
  <c r="B816" i="7"/>
  <c r="C816" i="7" s="1" a="1"/>
  <c r="C816" i="7" s="1"/>
  <c r="N815" i="7"/>
  <c r="O815" i="7" s="1" a="1"/>
  <c r="O815" i="7" s="1"/>
  <c r="L815" i="7"/>
  <c r="M815" i="7" s="1" a="1"/>
  <c r="M815" i="7" s="1"/>
  <c r="J815" i="7"/>
  <c r="K815" i="7" s="1" a="1"/>
  <c r="K815" i="7" s="1"/>
  <c r="H815" i="7"/>
  <c r="I815" i="7" s="1" a="1"/>
  <c r="I815" i="7" s="1"/>
  <c r="F815" i="7"/>
  <c r="G815" i="7" s="1" a="1"/>
  <c r="G815" i="7" s="1"/>
  <c r="D815" i="7"/>
  <c r="E815" i="7" s="1" a="1"/>
  <c r="E815" i="7" s="1"/>
  <c r="B815" i="7"/>
  <c r="C815" i="7" s="1" a="1"/>
  <c r="C815" i="7" s="1"/>
  <c r="N814" i="7"/>
  <c r="O814" i="7" s="1" a="1"/>
  <c r="O814" i="7" s="1"/>
  <c r="L814" i="7"/>
  <c r="M814" i="7" s="1" a="1"/>
  <c r="M814" i="7" s="1"/>
  <c r="J814" i="7"/>
  <c r="K814" i="7" s="1" a="1"/>
  <c r="K814" i="7" s="1"/>
  <c r="H814" i="7"/>
  <c r="I814" i="7" s="1" a="1"/>
  <c r="I814" i="7" s="1"/>
  <c r="F814" i="7"/>
  <c r="G814" i="7" s="1" a="1"/>
  <c r="G814" i="7" s="1"/>
  <c r="D814" i="7"/>
  <c r="E814" i="7" s="1" a="1"/>
  <c r="E814" i="7" s="1"/>
  <c r="B814" i="7"/>
  <c r="C814" i="7" s="1" a="1"/>
  <c r="C814" i="7" s="1"/>
  <c r="N813" i="7"/>
  <c r="O813" i="7" s="1" a="1"/>
  <c r="O813" i="7" s="1"/>
  <c r="L813" i="7"/>
  <c r="M813" i="7" s="1" a="1"/>
  <c r="M813" i="7" s="1"/>
  <c r="J813" i="7"/>
  <c r="K813" i="7" s="1" a="1"/>
  <c r="K813" i="7" s="1"/>
  <c r="H813" i="7"/>
  <c r="I813" i="7" s="1" a="1"/>
  <c r="I813" i="7" s="1"/>
  <c r="F813" i="7"/>
  <c r="G813" i="7" s="1" a="1"/>
  <c r="G813" i="7" s="1"/>
  <c r="D813" i="7"/>
  <c r="E813" i="7" s="1" a="1"/>
  <c r="E813" i="7" s="1"/>
  <c r="B813" i="7"/>
  <c r="C813" i="7" s="1" a="1"/>
  <c r="C813" i="7" s="1"/>
  <c r="N812" i="7"/>
  <c r="O812" i="7" s="1" a="1"/>
  <c r="O812" i="7" s="1"/>
  <c r="L812" i="7"/>
  <c r="M812" i="7" s="1" a="1"/>
  <c r="M812" i="7" s="1"/>
  <c r="J812" i="7"/>
  <c r="K812" i="7" s="1" a="1"/>
  <c r="K812" i="7" s="1"/>
  <c r="H812" i="7"/>
  <c r="I812" i="7" s="1" a="1"/>
  <c r="I812" i="7" s="1"/>
  <c r="F812" i="7"/>
  <c r="G812" i="7" s="1" a="1"/>
  <c r="G812" i="7" s="1"/>
  <c r="D812" i="7"/>
  <c r="E812" i="7" s="1" a="1"/>
  <c r="E812" i="7" s="1"/>
  <c r="B812" i="7"/>
  <c r="C812" i="7" s="1" a="1"/>
  <c r="C812" i="7" s="1"/>
  <c r="N811" i="7"/>
  <c r="O811" i="7" s="1" a="1"/>
  <c r="O811" i="7" s="1"/>
  <c r="L811" i="7"/>
  <c r="M811" i="7" s="1" a="1"/>
  <c r="M811" i="7" s="1"/>
  <c r="J811" i="7"/>
  <c r="K811" i="7" s="1" a="1"/>
  <c r="K811" i="7" s="1"/>
  <c r="H811" i="7"/>
  <c r="I811" i="7" s="1" a="1"/>
  <c r="I811" i="7" s="1"/>
  <c r="F811" i="7"/>
  <c r="G811" i="7" s="1" a="1"/>
  <c r="G811" i="7" s="1"/>
  <c r="D811" i="7"/>
  <c r="E811" i="7" s="1" a="1"/>
  <c r="E811" i="7" s="1"/>
  <c r="B811" i="7"/>
  <c r="C811" i="7" s="1" a="1"/>
  <c r="C811" i="7" s="1"/>
  <c r="N810" i="7"/>
  <c r="O810" i="7" s="1" a="1"/>
  <c r="O810" i="7" s="1"/>
  <c r="L810" i="7"/>
  <c r="M810" i="7" s="1" a="1"/>
  <c r="M810" i="7" s="1"/>
  <c r="J810" i="7"/>
  <c r="K810" i="7" s="1" a="1"/>
  <c r="K810" i="7" s="1"/>
  <c r="H810" i="7"/>
  <c r="I810" i="7" s="1" a="1"/>
  <c r="I810" i="7" s="1"/>
  <c r="F810" i="7"/>
  <c r="G810" i="7" s="1" a="1"/>
  <c r="G810" i="7" s="1"/>
  <c r="D810" i="7"/>
  <c r="E810" i="7" s="1" a="1"/>
  <c r="E810" i="7" s="1"/>
  <c r="B810" i="7"/>
  <c r="C810" i="7" s="1" a="1"/>
  <c r="C810" i="7" s="1"/>
  <c r="N809" i="7"/>
  <c r="O809" i="7" s="1" a="1"/>
  <c r="O809" i="7" s="1"/>
  <c r="L809" i="7"/>
  <c r="M809" i="7" s="1" a="1"/>
  <c r="M809" i="7" s="1"/>
  <c r="J809" i="7"/>
  <c r="K809" i="7" s="1" a="1"/>
  <c r="K809" i="7" s="1"/>
  <c r="H809" i="7"/>
  <c r="I809" i="7" s="1" a="1"/>
  <c r="I809" i="7" s="1"/>
  <c r="F809" i="7"/>
  <c r="G809" i="7" s="1" a="1"/>
  <c r="G809" i="7" s="1"/>
  <c r="D809" i="7"/>
  <c r="E809" i="7" s="1" a="1"/>
  <c r="E809" i="7" s="1"/>
  <c r="B809" i="7"/>
  <c r="C809" i="7" s="1" a="1"/>
  <c r="C809" i="7" s="1"/>
  <c r="N808" i="7"/>
  <c r="O808" i="7" s="1" a="1"/>
  <c r="O808" i="7" s="1"/>
  <c r="L808" i="7"/>
  <c r="M808" i="7" s="1" a="1"/>
  <c r="M808" i="7" s="1"/>
  <c r="J808" i="7"/>
  <c r="K808" i="7" s="1" a="1"/>
  <c r="K808" i="7" s="1"/>
  <c r="H808" i="7"/>
  <c r="I808" i="7" s="1" a="1"/>
  <c r="I808" i="7" s="1"/>
  <c r="F808" i="7"/>
  <c r="G808" i="7" s="1" a="1"/>
  <c r="G808" i="7" s="1"/>
  <c r="D808" i="7"/>
  <c r="E808" i="7" s="1" a="1"/>
  <c r="E808" i="7" s="1"/>
  <c r="B808" i="7"/>
  <c r="C808" i="7" s="1" a="1"/>
  <c r="C808" i="7" s="1"/>
  <c r="N807" i="7"/>
  <c r="O807" i="7" s="1" a="1"/>
  <c r="O807" i="7" s="1"/>
  <c r="L807" i="7"/>
  <c r="M807" i="7" s="1" a="1"/>
  <c r="M807" i="7" s="1"/>
  <c r="J807" i="7"/>
  <c r="K807" i="7" s="1" a="1"/>
  <c r="K807" i="7" s="1"/>
  <c r="H807" i="7"/>
  <c r="I807" i="7" s="1" a="1"/>
  <c r="I807" i="7" s="1"/>
  <c r="F807" i="7"/>
  <c r="G807" i="7" s="1" a="1"/>
  <c r="G807" i="7" s="1"/>
  <c r="D807" i="7"/>
  <c r="E807" i="7" s="1" a="1"/>
  <c r="E807" i="7" s="1"/>
  <c r="B807" i="7"/>
  <c r="C807" i="7" s="1" a="1"/>
  <c r="C807" i="7" s="1"/>
  <c r="N806" i="7"/>
  <c r="O806" i="7" s="1" a="1"/>
  <c r="O806" i="7" s="1"/>
  <c r="L806" i="7"/>
  <c r="M806" i="7" s="1" a="1"/>
  <c r="M806" i="7" s="1"/>
  <c r="J806" i="7"/>
  <c r="K806" i="7" s="1" a="1"/>
  <c r="K806" i="7" s="1"/>
  <c r="H806" i="7"/>
  <c r="I806" i="7" s="1" a="1"/>
  <c r="I806" i="7" s="1"/>
  <c r="F806" i="7"/>
  <c r="G806" i="7" s="1" a="1"/>
  <c r="G806" i="7" s="1"/>
  <c r="D806" i="7"/>
  <c r="E806" i="7" s="1" a="1"/>
  <c r="E806" i="7" s="1"/>
  <c r="B806" i="7"/>
  <c r="C806" i="7" s="1" a="1"/>
  <c r="C806" i="7" s="1"/>
  <c r="N805" i="7"/>
  <c r="O805" i="7" s="1" a="1"/>
  <c r="O805" i="7" s="1"/>
  <c r="L805" i="7"/>
  <c r="M805" i="7" s="1" a="1"/>
  <c r="M805" i="7" s="1"/>
  <c r="J805" i="7"/>
  <c r="K805" i="7" s="1" a="1"/>
  <c r="K805" i="7" s="1"/>
  <c r="H805" i="7"/>
  <c r="I805" i="7" s="1" a="1"/>
  <c r="I805" i="7" s="1"/>
  <c r="F805" i="7"/>
  <c r="G805" i="7" s="1" a="1"/>
  <c r="G805" i="7" s="1"/>
  <c r="D805" i="7"/>
  <c r="E805" i="7" s="1" a="1"/>
  <c r="E805" i="7" s="1"/>
  <c r="B805" i="7"/>
  <c r="C805" i="7" s="1" a="1"/>
  <c r="C805" i="7" s="1"/>
  <c r="N804" i="7"/>
  <c r="O804" i="7" s="1" a="1"/>
  <c r="O804" i="7" s="1"/>
  <c r="L804" i="7"/>
  <c r="M804" i="7" s="1" a="1"/>
  <c r="M804" i="7" s="1"/>
  <c r="J804" i="7"/>
  <c r="K804" i="7" s="1" a="1"/>
  <c r="K804" i="7" s="1"/>
  <c r="H804" i="7"/>
  <c r="I804" i="7" s="1" a="1"/>
  <c r="I804" i="7" s="1"/>
  <c r="F804" i="7"/>
  <c r="G804" i="7" s="1" a="1"/>
  <c r="G804" i="7" s="1"/>
  <c r="D804" i="7"/>
  <c r="E804" i="7" s="1" a="1"/>
  <c r="E804" i="7" s="1"/>
  <c r="B804" i="7"/>
  <c r="C804" i="7" s="1" a="1"/>
  <c r="C804" i="7" s="1"/>
  <c r="N803" i="7"/>
  <c r="O803" i="7" s="1" a="1"/>
  <c r="O803" i="7" s="1"/>
  <c r="L803" i="7"/>
  <c r="M803" i="7" s="1" a="1"/>
  <c r="M803" i="7" s="1"/>
  <c r="J803" i="7"/>
  <c r="K803" i="7" s="1" a="1"/>
  <c r="K803" i="7" s="1"/>
  <c r="H803" i="7"/>
  <c r="I803" i="7" s="1" a="1"/>
  <c r="I803" i="7" s="1"/>
  <c r="F803" i="7"/>
  <c r="G803" i="7" s="1" a="1"/>
  <c r="G803" i="7" s="1"/>
  <c r="D803" i="7"/>
  <c r="E803" i="7" s="1" a="1"/>
  <c r="E803" i="7" s="1"/>
  <c r="B803" i="7"/>
  <c r="C803" i="7" s="1" a="1"/>
  <c r="C803" i="7" s="1"/>
  <c r="N802" i="7"/>
  <c r="O802" i="7" s="1" a="1"/>
  <c r="O802" i="7" s="1"/>
  <c r="L802" i="7"/>
  <c r="M802" i="7" s="1" a="1"/>
  <c r="M802" i="7" s="1"/>
  <c r="J802" i="7"/>
  <c r="K802" i="7" s="1" a="1"/>
  <c r="K802" i="7" s="1"/>
  <c r="H802" i="7"/>
  <c r="I802" i="7" s="1" a="1"/>
  <c r="I802" i="7" s="1"/>
  <c r="F802" i="7"/>
  <c r="G802" i="7" s="1" a="1"/>
  <c r="G802" i="7" s="1"/>
  <c r="D802" i="7"/>
  <c r="E802" i="7" s="1" a="1"/>
  <c r="E802" i="7" s="1"/>
  <c r="B802" i="7"/>
  <c r="C802" i="7" s="1" a="1"/>
  <c r="C802" i="7" s="1"/>
  <c r="N801" i="7"/>
  <c r="O801" i="7" s="1" a="1"/>
  <c r="O801" i="7" s="1"/>
  <c r="L801" i="7"/>
  <c r="M801" i="7" s="1" a="1"/>
  <c r="M801" i="7" s="1"/>
  <c r="J801" i="7"/>
  <c r="K801" i="7" s="1" a="1"/>
  <c r="K801" i="7" s="1"/>
  <c r="H801" i="7"/>
  <c r="I801" i="7" s="1" a="1"/>
  <c r="I801" i="7" s="1"/>
  <c r="F801" i="7"/>
  <c r="G801" i="7" s="1" a="1"/>
  <c r="G801" i="7" s="1"/>
  <c r="D801" i="7"/>
  <c r="E801" i="7" s="1" a="1"/>
  <c r="E801" i="7" s="1"/>
  <c r="B801" i="7"/>
  <c r="C801" i="7" s="1" a="1"/>
  <c r="C801" i="7" s="1"/>
  <c r="N800" i="7"/>
  <c r="O800" i="7" s="1" a="1"/>
  <c r="O800" i="7" s="1"/>
  <c r="L800" i="7"/>
  <c r="M800" i="7" s="1" a="1"/>
  <c r="M800" i="7" s="1"/>
  <c r="J800" i="7"/>
  <c r="K800" i="7" s="1" a="1"/>
  <c r="K800" i="7" s="1"/>
  <c r="H800" i="7"/>
  <c r="I800" i="7" s="1" a="1"/>
  <c r="I800" i="7" s="1"/>
  <c r="F800" i="7"/>
  <c r="G800" i="7" s="1" a="1"/>
  <c r="G800" i="7" s="1"/>
  <c r="D800" i="7"/>
  <c r="E800" i="7" s="1" a="1"/>
  <c r="E800" i="7" s="1"/>
  <c r="B800" i="7"/>
  <c r="C800" i="7" s="1" a="1"/>
  <c r="C800" i="7" s="1"/>
  <c r="N799" i="7"/>
  <c r="O799" i="7" s="1" a="1"/>
  <c r="O799" i="7" s="1"/>
  <c r="L799" i="7"/>
  <c r="M799" i="7" s="1" a="1"/>
  <c r="M799" i="7" s="1"/>
  <c r="J799" i="7"/>
  <c r="K799" i="7" s="1" a="1"/>
  <c r="K799" i="7" s="1"/>
  <c r="H799" i="7"/>
  <c r="I799" i="7" s="1" a="1"/>
  <c r="I799" i="7" s="1"/>
  <c r="F799" i="7"/>
  <c r="G799" i="7" s="1" a="1"/>
  <c r="G799" i="7" s="1"/>
  <c r="D799" i="7"/>
  <c r="E799" i="7" s="1" a="1"/>
  <c r="E799" i="7" s="1"/>
  <c r="B799" i="7"/>
  <c r="C799" i="7" s="1" a="1"/>
  <c r="C799" i="7" s="1"/>
  <c r="N798" i="7"/>
  <c r="O798" i="7" s="1" a="1"/>
  <c r="O798" i="7" s="1"/>
  <c r="L798" i="7"/>
  <c r="M798" i="7" s="1" a="1"/>
  <c r="M798" i="7" s="1"/>
  <c r="J798" i="7"/>
  <c r="K798" i="7" s="1" a="1"/>
  <c r="K798" i="7" s="1"/>
  <c r="H798" i="7"/>
  <c r="I798" i="7" s="1" a="1"/>
  <c r="I798" i="7" s="1"/>
  <c r="F798" i="7"/>
  <c r="G798" i="7" s="1" a="1"/>
  <c r="G798" i="7" s="1"/>
  <c r="D798" i="7"/>
  <c r="E798" i="7" s="1" a="1"/>
  <c r="E798" i="7" s="1"/>
  <c r="B798" i="7"/>
  <c r="C798" i="7" s="1" a="1"/>
  <c r="C798" i="7" s="1"/>
  <c r="N797" i="7"/>
  <c r="O797" i="7" s="1" a="1"/>
  <c r="O797" i="7" s="1"/>
  <c r="L797" i="7"/>
  <c r="M797" i="7" s="1" a="1"/>
  <c r="M797" i="7" s="1"/>
  <c r="J797" i="7"/>
  <c r="K797" i="7" s="1" a="1"/>
  <c r="K797" i="7" s="1"/>
  <c r="H797" i="7"/>
  <c r="I797" i="7" s="1" a="1"/>
  <c r="I797" i="7" s="1"/>
  <c r="F797" i="7"/>
  <c r="G797" i="7" s="1" a="1"/>
  <c r="G797" i="7" s="1"/>
  <c r="D797" i="7"/>
  <c r="E797" i="7" s="1" a="1"/>
  <c r="E797" i="7" s="1"/>
  <c r="B797" i="7"/>
  <c r="C797" i="7" s="1" a="1"/>
  <c r="C797" i="7" s="1"/>
  <c r="N796" i="7"/>
  <c r="O796" i="7" s="1" a="1"/>
  <c r="O796" i="7" s="1"/>
  <c r="L796" i="7"/>
  <c r="M796" i="7" s="1" a="1"/>
  <c r="M796" i="7" s="1"/>
  <c r="J796" i="7"/>
  <c r="K796" i="7" s="1" a="1"/>
  <c r="K796" i="7" s="1"/>
  <c r="H796" i="7"/>
  <c r="I796" i="7" s="1" a="1"/>
  <c r="I796" i="7" s="1"/>
  <c r="F796" i="7"/>
  <c r="G796" i="7" s="1" a="1"/>
  <c r="G796" i="7" s="1"/>
  <c r="D796" i="7"/>
  <c r="E796" i="7" s="1" a="1"/>
  <c r="E796" i="7" s="1"/>
  <c r="B796" i="7"/>
  <c r="C796" i="7" s="1" a="1"/>
  <c r="C796" i="7" s="1"/>
  <c r="N795" i="7"/>
  <c r="O795" i="7" s="1" a="1"/>
  <c r="O795" i="7" s="1"/>
  <c r="L795" i="7"/>
  <c r="M795" i="7" s="1" a="1"/>
  <c r="M795" i="7" s="1"/>
  <c r="J795" i="7"/>
  <c r="K795" i="7" s="1" a="1"/>
  <c r="K795" i="7" s="1"/>
  <c r="H795" i="7"/>
  <c r="I795" i="7" s="1" a="1"/>
  <c r="I795" i="7" s="1"/>
  <c r="F795" i="7"/>
  <c r="G795" i="7" s="1" a="1"/>
  <c r="G795" i="7" s="1"/>
  <c r="D795" i="7"/>
  <c r="E795" i="7" s="1" a="1"/>
  <c r="E795" i="7" s="1"/>
  <c r="B795" i="7"/>
  <c r="C795" i="7" s="1" a="1"/>
  <c r="C795" i="7" s="1"/>
  <c r="N794" i="7"/>
  <c r="O794" i="7" s="1" a="1"/>
  <c r="O794" i="7" s="1"/>
  <c r="L794" i="7"/>
  <c r="M794" i="7" s="1" a="1"/>
  <c r="M794" i="7" s="1"/>
  <c r="J794" i="7"/>
  <c r="K794" i="7" s="1" a="1"/>
  <c r="K794" i="7" s="1"/>
  <c r="H794" i="7"/>
  <c r="I794" i="7" s="1" a="1"/>
  <c r="I794" i="7" s="1"/>
  <c r="F794" i="7"/>
  <c r="G794" i="7" s="1" a="1"/>
  <c r="G794" i="7" s="1"/>
  <c r="D794" i="7"/>
  <c r="E794" i="7" s="1" a="1"/>
  <c r="E794" i="7" s="1"/>
  <c r="B794" i="7"/>
  <c r="C794" i="7" s="1" a="1"/>
  <c r="C794" i="7" s="1"/>
  <c r="N793" i="7"/>
  <c r="O793" i="7" s="1" a="1"/>
  <c r="O793" i="7" s="1"/>
  <c r="L793" i="7"/>
  <c r="M793" i="7" s="1" a="1"/>
  <c r="M793" i="7" s="1"/>
  <c r="J793" i="7"/>
  <c r="K793" i="7" s="1" a="1"/>
  <c r="K793" i="7" s="1"/>
  <c r="H793" i="7"/>
  <c r="I793" i="7" s="1" a="1"/>
  <c r="I793" i="7" s="1"/>
  <c r="F793" i="7"/>
  <c r="G793" i="7" s="1" a="1"/>
  <c r="G793" i="7" s="1"/>
  <c r="D793" i="7"/>
  <c r="E793" i="7" s="1" a="1"/>
  <c r="E793" i="7" s="1"/>
  <c r="B793" i="7"/>
  <c r="C793" i="7" s="1" a="1"/>
  <c r="C793" i="7" s="1"/>
  <c r="N792" i="7"/>
  <c r="O792" i="7" s="1" a="1"/>
  <c r="O792" i="7" s="1"/>
  <c r="L792" i="7"/>
  <c r="M792" i="7" s="1" a="1"/>
  <c r="M792" i="7" s="1"/>
  <c r="J792" i="7"/>
  <c r="K792" i="7" s="1" a="1"/>
  <c r="K792" i="7" s="1"/>
  <c r="H792" i="7"/>
  <c r="I792" i="7" s="1" a="1"/>
  <c r="I792" i="7" s="1"/>
  <c r="F792" i="7"/>
  <c r="G792" i="7" s="1" a="1"/>
  <c r="G792" i="7" s="1"/>
  <c r="D792" i="7"/>
  <c r="E792" i="7" s="1" a="1"/>
  <c r="E792" i="7" s="1"/>
  <c r="B792" i="7"/>
  <c r="C792" i="7" s="1" a="1"/>
  <c r="C792" i="7" s="1"/>
  <c r="N791" i="7"/>
  <c r="O791" i="7" s="1" a="1"/>
  <c r="O791" i="7" s="1"/>
  <c r="L791" i="7"/>
  <c r="M791" i="7" s="1" a="1"/>
  <c r="M791" i="7" s="1"/>
  <c r="J791" i="7"/>
  <c r="K791" i="7" s="1" a="1"/>
  <c r="K791" i="7" s="1"/>
  <c r="H791" i="7"/>
  <c r="I791" i="7" s="1" a="1"/>
  <c r="I791" i="7" s="1"/>
  <c r="F791" i="7"/>
  <c r="G791" i="7" s="1" a="1"/>
  <c r="G791" i="7" s="1"/>
  <c r="D791" i="7"/>
  <c r="E791" i="7" s="1" a="1"/>
  <c r="E791" i="7" s="1"/>
  <c r="B791" i="7"/>
  <c r="C791" i="7" s="1" a="1"/>
  <c r="C791" i="7" s="1"/>
  <c r="N790" i="7"/>
  <c r="O790" i="7" s="1" a="1"/>
  <c r="O790" i="7" s="1"/>
  <c r="L790" i="7"/>
  <c r="M790" i="7" s="1" a="1"/>
  <c r="M790" i="7" s="1"/>
  <c r="J790" i="7"/>
  <c r="K790" i="7" s="1" a="1"/>
  <c r="K790" i="7" s="1"/>
  <c r="H790" i="7"/>
  <c r="I790" i="7" s="1" a="1"/>
  <c r="I790" i="7" s="1"/>
  <c r="F790" i="7"/>
  <c r="G790" i="7" s="1" a="1"/>
  <c r="G790" i="7" s="1"/>
  <c r="D790" i="7"/>
  <c r="E790" i="7" s="1" a="1"/>
  <c r="E790" i="7" s="1"/>
  <c r="B790" i="7"/>
  <c r="C790" i="7" s="1" a="1"/>
  <c r="C790" i="7" s="1"/>
  <c r="N789" i="7"/>
  <c r="O789" i="7" s="1" a="1"/>
  <c r="O789" i="7" s="1"/>
  <c r="L789" i="7"/>
  <c r="M789" i="7" s="1" a="1"/>
  <c r="M789" i="7" s="1"/>
  <c r="J789" i="7"/>
  <c r="K789" i="7" s="1" a="1"/>
  <c r="K789" i="7" s="1"/>
  <c r="H789" i="7"/>
  <c r="I789" i="7" s="1" a="1"/>
  <c r="I789" i="7" s="1"/>
  <c r="F789" i="7"/>
  <c r="G789" i="7" s="1" a="1"/>
  <c r="G789" i="7" s="1"/>
  <c r="D789" i="7"/>
  <c r="E789" i="7" s="1" a="1"/>
  <c r="E789" i="7" s="1"/>
  <c r="B789" i="7"/>
  <c r="C789" i="7" s="1" a="1"/>
  <c r="C789" i="7" s="1"/>
  <c r="N788" i="7"/>
  <c r="O788" i="7" s="1" a="1"/>
  <c r="O788" i="7" s="1"/>
  <c r="L788" i="7"/>
  <c r="M788" i="7" s="1" a="1"/>
  <c r="M788" i="7" s="1"/>
  <c r="J788" i="7"/>
  <c r="K788" i="7" s="1" a="1"/>
  <c r="K788" i="7" s="1"/>
  <c r="H788" i="7"/>
  <c r="I788" i="7" s="1" a="1"/>
  <c r="I788" i="7" s="1"/>
  <c r="F788" i="7"/>
  <c r="G788" i="7" s="1" a="1"/>
  <c r="G788" i="7" s="1"/>
  <c r="D788" i="7"/>
  <c r="E788" i="7" s="1" a="1"/>
  <c r="E788" i="7" s="1"/>
  <c r="B788" i="7"/>
  <c r="C788" i="7" s="1" a="1"/>
  <c r="C788" i="7" s="1"/>
  <c r="N787" i="7"/>
  <c r="O787" i="7" s="1" a="1"/>
  <c r="O787" i="7" s="1"/>
  <c r="L787" i="7"/>
  <c r="M787" i="7" s="1" a="1"/>
  <c r="M787" i="7" s="1"/>
  <c r="J787" i="7"/>
  <c r="K787" i="7" s="1" a="1"/>
  <c r="K787" i="7" s="1"/>
  <c r="H787" i="7"/>
  <c r="I787" i="7" s="1" a="1"/>
  <c r="I787" i="7" s="1"/>
  <c r="F787" i="7"/>
  <c r="G787" i="7" s="1" a="1"/>
  <c r="G787" i="7" s="1"/>
  <c r="D787" i="7"/>
  <c r="E787" i="7" s="1" a="1"/>
  <c r="E787" i="7" s="1"/>
  <c r="B787" i="7"/>
  <c r="C787" i="7" s="1" a="1"/>
  <c r="C787" i="7" s="1"/>
  <c r="N786" i="7"/>
  <c r="O786" i="7" s="1" a="1"/>
  <c r="O786" i="7" s="1"/>
  <c r="L786" i="7"/>
  <c r="M786" i="7" s="1" a="1"/>
  <c r="M786" i="7" s="1"/>
  <c r="J786" i="7"/>
  <c r="K786" i="7" s="1" a="1"/>
  <c r="K786" i="7" s="1"/>
  <c r="H786" i="7"/>
  <c r="I786" i="7" s="1" a="1"/>
  <c r="I786" i="7" s="1"/>
  <c r="F786" i="7"/>
  <c r="G786" i="7" s="1" a="1"/>
  <c r="G786" i="7" s="1"/>
  <c r="D786" i="7"/>
  <c r="E786" i="7" s="1" a="1"/>
  <c r="E786" i="7" s="1"/>
  <c r="B786" i="7"/>
  <c r="C786" i="7" s="1" a="1"/>
  <c r="C786" i="7" s="1"/>
  <c r="N785" i="7"/>
  <c r="O785" i="7" s="1" a="1"/>
  <c r="O785" i="7" s="1"/>
  <c r="L785" i="7"/>
  <c r="M785" i="7" s="1" a="1"/>
  <c r="M785" i="7" s="1"/>
  <c r="J785" i="7"/>
  <c r="K785" i="7" s="1" a="1"/>
  <c r="K785" i="7" s="1"/>
  <c r="H785" i="7"/>
  <c r="I785" i="7" s="1" a="1"/>
  <c r="I785" i="7" s="1"/>
  <c r="F785" i="7"/>
  <c r="G785" i="7" s="1" a="1"/>
  <c r="G785" i="7" s="1"/>
  <c r="D785" i="7"/>
  <c r="E785" i="7" s="1" a="1"/>
  <c r="E785" i="7" s="1"/>
  <c r="B785" i="7"/>
  <c r="C785" i="7" s="1" a="1"/>
  <c r="C785" i="7" s="1"/>
  <c r="N784" i="7"/>
  <c r="O784" i="7" s="1" a="1"/>
  <c r="O784" i="7" s="1"/>
  <c r="L784" i="7"/>
  <c r="M784" i="7" s="1" a="1"/>
  <c r="M784" i="7" s="1"/>
  <c r="J784" i="7"/>
  <c r="K784" i="7" s="1" a="1"/>
  <c r="K784" i="7" s="1"/>
  <c r="H784" i="7"/>
  <c r="I784" i="7" s="1" a="1"/>
  <c r="I784" i="7" s="1"/>
  <c r="F784" i="7"/>
  <c r="G784" i="7" s="1" a="1"/>
  <c r="G784" i="7" s="1"/>
  <c r="D784" i="7"/>
  <c r="E784" i="7" s="1" a="1"/>
  <c r="E784" i="7" s="1"/>
  <c r="B784" i="7"/>
  <c r="C784" i="7" s="1" a="1"/>
  <c r="C784" i="7" s="1"/>
  <c r="N783" i="7"/>
  <c r="O783" i="7" s="1" a="1"/>
  <c r="O783" i="7" s="1"/>
  <c r="L783" i="7"/>
  <c r="M783" i="7" s="1" a="1"/>
  <c r="M783" i="7" s="1"/>
  <c r="J783" i="7"/>
  <c r="K783" i="7" s="1" a="1"/>
  <c r="K783" i="7" s="1"/>
  <c r="H783" i="7"/>
  <c r="I783" i="7" s="1" a="1"/>
  <c r="I783" i="7" s="1"/>
  <c r="F783" i="7"/>
  <c r="G783" i="7" s="1" a="1"/>
  <c r="G783" i="7" s="1"/>
  <c r="D783" i="7"/>
  <c r="E783" i="7" s="1" a="1"/>
  <c r="E783" i="7" s="1"/>
  <c r="B783" i="7"/>
  <c r="C783" i="7" s="1" a="1"/>
  <c r="C783" i="7" s="1"/>
  <c r="N782" i="7"/>
  <c r="O782" i="7" s="1" a="1"/>
  <c r="O782" i="7" s="1"/>
  <c r="L782" i="7"/>
  <c r="M782" i="7" s="1" a="1"/>
  <c r="M782" i="7" s="1"/>
  <c r="J782" i="7"/>
  <c r="K782" i="7" s="1" a="1"/>
  <c r="K782" i="7" s="1"/>
  <c r="H782" i="7"/>
  <c r="I782" i="7" s="1" a="1"/>
  <c r="I782" i="7" s="1"/>
  <c r="F782" i="7"/>
  <c r="G782" i="7" s="1" a="1"/>
  <c r="G782" i="7" s="1"/>
  <c r="D782" i="7"/>
  <c r="E782" i="7" s="1" a="1"/>
  <c r="E782" i="7" s="1"/>
  <c r="B782" i="7"/>
  <c r="C782" i="7" s="1" a="1"/>
  <c r="C782" i="7" s="1"/>
  <c r="N781" i="7"/>
  <c r="O781" i="7" s="1" a="1"/>
  <c r="O781" i="7" s="1"/>
  <c r="L781" i="7"/>
  <c r="M781" i="7" s="1" a="1"/>
  <c r="M781" i="7" s="1"/>
  <c r="J781" i="7"/>
  <c r="K781" i="7" s="1" a="1"/>
  <c r="K781" i="7" s="1"/>
  <c r="H781" i="7"/>
  <c r="I781" i="7" s="1" a="1"/>
  <c r="I781" i="7" s="1"/>
  <c r="F781" i="7"/>
  <c r="G781" i="7" s="1" a="1"/>
  <c r="G781" i="7" s="1"/>
  <c r="D781" i="7"/>
  <c r="E781" i="7" s="1" a="1"/>
  <c r="E781" i="7" s="1"/>
  <c r="B781" i="7"/>
  <c r="C781" i="7" s="1" a="1"/>
  <c r="C781" i="7" s="1"/>
  <c r="N780" i="7"/>
  <c r="O780" i="7" s="1" a="1"/>
  <c r="O780" i="7" s="1"/>
  <c r="L780" i="7"/>
  <c r="M780" i="7" s="1" a="1"/>
  <c r="M780" i="7" s="1"/>
  <c r="J780" i="7"/>
  <c r="K780" i="7" s="1" a="1"/>
  <c r="K780" i="7" s="1"/>
  <c r="H780" i="7"/>
  <c r="I780" i="7" s="1" a="1"/>
  <c r="I780" i="7" s="1"/>
  <c r="F780" i="7"/>
  <c r="G780" i="7" s="1" a="1"/>
  <c r="G780" i="7" s="1"/>
  <c r="D780" i="7"/>
  <c r="E780" i="7" s="1" a="1"/>
  <c r="E780" i="7" s="1"/>
  <c r="B780" i="7"/>
  <c r="C780" i="7" s="1" a="1"/>
  <c r="C780" i="7" s="1"/>
  <c r="N779" i="7"/>
  <c r="O779" i="7" s="1" a="1"/>
  <c r="O779" i="7" s="1"/>
  <c r="L779" i="7"/>
  <c r="M779" i="7" s="1" a="1"/>
  <c r="M779" i="7" s="1"/>
  <c r="J779" i="7"/>
  <c r="K779" i="7" s="1" a="1"/>
  <c r="K779" i="7" s="1"/>
  <c r="H779" i="7"/>
  <c r="I779" i="7" s="1" a="1"/>
  <c r="I779" i="7" s="1"/>
  <c r="F779" i="7"/>
  <c r="G779" i="7" s="1" a="1"/>
  <c r="G779" i="7" s="1"/>
  <c r="D779" i="7"/>
  <c r="E779" i="7" s="1" a="1"/>
  <c r="E779" i="7" s="1"/>
  <c r="B779" i="7"/>
  <c r="C779" i="7" s="1" a="1"/>
  <c r="C779" i="7" s="1"/>
  <c r="N778" i="7"/>
  <c r="O778" i="7" s="1" a="1"/>
  <c r="O778" i="7" s="1"/>
  <c r="L778" i="7"/>
  <c r="M778" i="7" s="1" a="1"/>
  <c r="M778" i="7" s="1"/>
  <c r="J778" i="7"/>
  <c r="K778" i="7" s="1" a="1"/>
  <c r="K778" i="7" s="1"/>
  <c r="H778" i="7"/>
  <c r="I778" i="7" s="1" a="1"/>
  <c r="I778" i="7" s="1"/>
  <c r="F778" i="7"/>
  <c r="G778" i="7" s="1" a="1"/>
  <c r="G778" i="7" s="1"/>
  <c r="D778" i="7"/>
  <c r="E778" i="7" s="1" a="1"/>
  <c r="E778" i="7" s="1"/>
  <c r="B778" i="7"/>
  <c r="C778" i="7" s="1" a="1"/>
  <c r="C778" i="7" s="1"/>
  <c r="N777" i="7"/>
  <c r="O777" i="7" s="1" a="1"/>
  <c r="O777" i="7" s="1"/>
  <c r="L777" i="7"/>
  <c r="M777" i="7" s="1" a="1"/>
  <c r="M777" i="7" s="1"/>
  <c r="J777" i="7"/>
  <c r="K777" i="7" s="1" a="1"/>
  <c r="K777" i="7" s="1"/>
  <c r="H777" i="7"/>
  <c r="I777" i="7" s="1" a="1"/>
  <c r="I777" i="7" s="1"/>
  <c r="F777" i="7"/>
  <c r="G777" i="7" s="1" a="1"/>
  <c r="G777" i="7" s="1"/>
  <c r="D777" i="7"/>
  <c r="E777" i="7" s="1" a="1"/>
  <c r="E777" i="7" s="1"/>
  <c r="B777" i="7"/>
  <c r="C777" i="7" s="1" a="1"/>
  <c r="C777" i="7" s="1"/>
  <c r="N776" i="7"/>
  <c r="O776" i="7" s="1" a="1"/>
  <c r="O776" i="7" s="1"/>
  <c r="L776" i="7"/>
  <c r="M776" i="7" s="1" a="1"/>
  <c r="M776" i="7" s="1"/>
  <c r="J776" i="7"/>
  <c r="K776" i="7" s="1" a="1"/>
  <c r="K776" i="7" s="1"/>
  <c r="H776" i="7"/>
  <c r="I776" i="7" s="1" a="1"/>
  <c r="I776" i="7" s="1"/>
  <c r="F776" i="7"/>
  <c r="G776" i="7" s="1" a="1"/>
  <c r="G776" i="7" s="1"/>
  <c r="D776" i="7"/>
  <c r="E776" i="7" s="1" a="1"/>
  <c r="E776" i="7" s="1"/>
  <c r="B776" i="7"/>
  <c r="C776" i="7" s="1" a="1"/>
  <c r="C776" i="7" s="1"/>
  <c r="N775" i="7"/>
  <c r="O775" i="7" s="1" a="1"/>
  <c r="O775" i="7" s="1"/>
  <c r="L775" i="7"/>
  <c r="M775" i="7" s="1" a="1"/>
  <c r="M775" i="7" s="1"/>
  <c r="J775" i="7"/>
  <c r="K775" i="7" s="1" a="1"/>
  <c r="K775" i="7" s="1"/>
  <c r="H775" i="7"/>
  <c r="I775" i="7" s="1" a="1"/>
  <c r="I775" i="7" s="1"/>
  <c r="F775" i="7"/>
  <c r="G775" i="7" s="1" a="1"/>
  <c r="G775" i="7" s="1"/>
  <c r="D775" i="7"/>
  <c r="E775" i="7" s="1" a="1"/>
  <c r="E775" i="7" s="1"/>
  <c r="B775" i="7"/>
  <c r="C775" i="7" s="1" a="1"/>
  <c r="C775" i="7" s="1"/>
  <c r="N774" i="7"/>
  <c r="O774" i="7" s="1" a="1"/>
  <c r="O774" i="7" s="1"/>
  <c r="L774" i="7"/>
  <c r="M774" i="7" s="1" a="1"/>
  <c r="M774" i="7" s="1"/>
  <c r="J774" i="7"/>
  <c r="K774" i="7" s="1" a="1"/>
  <c r="K774" i="7" s="1"/>
  <c r="H774" i="7"/>
  <c r="I774" i="7" s="1" a="1"/>
  <c r="I774" i="7" s="1"/>
  <c r="F774" i="7"/>
  <c r="G774" i="7" s="1" a="1"/>
  <c r="G774" i="7" s="1"/>
  <c r="D774" i="7"/>
  <c r="E774" i="7" s="1" a="1"/>
  <c r="E774" i="7" s="1"/>
  <c r="B774" i="7"/>
  <c r="C774" i="7" s="1" a="1"/>
  <c r="C774" i="7" s="1"/>
  <c r="N773" i="7"/>
  <c r="O773" i="7" s="1" a="1"/>
  <c r="O773" i="7" s="1"/>
  <c r="L773" i="7"/>
  <c r="M773" i="7" s="1" a="1"/>
  <c r="M773" i="7" s="1"/>
  <c r="J773" i="7"/>
  <c r="K773" i="7" s="1" a="1"/>
  <c r="K773" i="7" s="1"/>
  <c r="H773" i="7"/>
  <c r="I773" i="7" s="1" a="1"/>
  <c r="I773" i="7" s="1"/>
  <c r="F773" i="7"/>
  <c r="G773" i="7" s="1" a="1"/>
  <c r="G773" i="7" s="1"/>
  <c r="D773" i="7"/>
  <c r="E773" i="7" s="1" a="1"/>
  <c r="E773" i="7" s="1"/>
  <c r="B773" i="7"/>
  <c r="C773" i="7" s="1" a="1"/>
  <c r="C773" i="7" s="1"/>
  <c r="N772" i="7"/>
  <c r="O772" i="7" s="1" a="1"/>
  <c r="O772" i="7" s="1"/>
  <c r="L772" i="7"/>
  <c r="M772" i="7" s="1" a="1"/>
  <c r="M772" i="7" s="1"/>
  <c r="J772" i="7"/>
  <c r="K772" i="7" s="1" a="1"/>
  <c r="K772" i="7" s="1"/>
  <c r="H772" i="7"/>
  <c r="I772" i="7" s="1" a="1"/>
  <c r="I772" i="7" s="1"/>
  <c r="F772" i="7"/>
  <c r="G772" i="7" s="1" a="1"/>
  <c r="G772" i="7" s="1"/>
  <c r="D772" i="7"/>
  <c r="E772" i="7" s="1" a="1"/>
  <c r="E772" i="7" s="1"/>
  <c r="B772" i="7"/>
  <c r="C772" i="7" s="1" a="1"/>
  <c r="C772" i="7" s="1"/>
  <c r="N771" i="7"/>
  <c r="O771" i="7" s="1" a="1"/>
  <c r="O771" i="7" s="1"/>
  <c r="L771" i="7"/>
  <c r="M771" i="7" s="1" a="1"/>
  <c r="M771" i="7" s="1"/>
  <c r="J771" i="7"/>
  <c r="K771" i="7" s="1" a="1"/>
  <c r="K771" i="7" s="1"/>
  <c r="H771" i="7"/>
  <c r="I771" i="7" s="1" a="1"/>
  <c r="I771" i="7" s="1"/>
  <c r="F771" i="7"/>
  <c r="G771" i="7" s="1" a="1"/>
  <c r="G771" i="7" s="1"/>
  <c r="D771" i="7"/>
  <c r="E771" i="7" s="1" a="1"/>
  <c r="E771" i="7" s="1"/>
  <c r="B771" i="7"/>
  <c r="C771" i="7" s="1" a="1"/>
  <c r="C771" i="7" s="1"/>
  <c r="N770" i="7"/>
  <c r="O770" i="7" s="1" a="1"/>
  <c r="O770" i="7" s="1"/>
  <c r="L770" i="7"/>
  <c r="M770" i="7" s="1" a="1"/>
  <c r="M770" i="7" s="1"/>
  <c r="J770" i="7"/>
  <c r="K770" i="7" s="1" a="1"/>
  <c r="K770" i="7" s="1"/>
  <c r="H770" i="7"/>
  <c r="I770" i="7" s="1" a="1"/>
  <c r="I770" i="7" s="1"/>
  <c r="F770" i="7"/>
  <c r="G770" i="7" s="1" a="1"/>
  <c r="G770" i="7" s="1"/>
  <c r="D770" i="7"/>
  <c r="E770" i="7" s="1" a="1"/>
  <c r="E770" i="7" s="1"/>
  <c r="B770" i="7"/>
  <c r="C770" i="7" s="1" a="1"/>
  <c r="C770" i="7" s="1"/>
  <c r="N769" i="7"/>
  <c r="O769" i="7" s="1" a="1"/>
  <c r="O769" i="7" s="1"/>
  <c r="L769" i="7"/>
  <c r="M769" i="7" s="1" a="1"/>
  <c r="M769" i="7" s="1"/>
  <c r="J769" i="7"/>
  <c r="K769" i="7" s="1" a="1"/>
  <c r="K769" i="7" s="1"/>
  <c r="H769" i="7"/>
  <c r="I769" i="7" s="1" a="1"/>
  <c r="I769" i="7" s="1"/>
  <c r="F769" i="7"/>
  <c r="G769" i="7" s="1" a="1"/>
  <c r="G769" i="7" s="1"/>
  <c r="D769" i="7"/>
  <c r="E769" i="7" s="1" a="1"/>
  <c r="E769" i="7" s="1"/>
  <c r="B769" i="7"/>
  <c r="C769" i="7" s="1" a="1"/>
  <c r="C769" i="7" s="1"/>
  <c r="N768" i="7"/>
  <c r="O768" i="7" s="1" a="1"/>
  <c r="O768" i="7" s="1"/>
  <c r="L768" i="7"/>
  <c r="M768" i="7" s="1" a="1"/>
  <c r="M768" i="7" s="1"/>
  <c r="J768" i="7"/>
  <c r="K768" i="7" s="1" a="1"/>
  <c r="K768" i="7" s="1"/>
  <c r="H768" i="7"/>
  <c r="I768" i="7" s="1" a="1"/>
  <c r="I768" i="7" s="1"/>
  <c r="F768" i="7"/>
  <c r="G768" i="7" s="1" a="1"/>
  <c r="G768" i="7" s="1"/>
  <c r="D768" i="7"/>
  <c r="E768" i="7" s="1" a="1"/>
  <c r="E768" i="7" s="1"/>
  <c r="B768" i="7"/>
  <c r="C768" i="7" s="1" a="1"/>
  <c r="C768" i="7" s="1"/>
  <c r="N767" i="7"/>
  <c r="O767" i="7" s="1" a="1"/>
  <c r="O767" i="7" s="1"/>
  <c r="L767" i="7"/>
  <c r="M767" i="7" s="1" a="1"/>
  <c r="M767" i="7" s="1"/>
  <c r="J767" i="7"/>
  <c r="K767" i="7" s="1" a="1"/>
  <c r="K767" i="7" s="1"/>
  <c r="H767" i="7"/>
  <c r="I767" i="7" s="1" a="1"/>
  <c r="I767" i="7" s="1"/>
  <c r="F767" i="7"/>
  <c r="G767" i="7" s="1" a="1"/>
  <c r="G767" i="7" s="1"/>
  <c r="D767" i="7"/>
  <c r="E767" i="7" s="1" a="1"/>
  <c r="E767" i="7" s="1"/>
  <c r="B767" i="7"/>
  <c r="C767" i="7" s="1" a="1"/>
  <c r="C767" i="7" s="1"/>
  <c r="N766" i="7"/>
  <c r="O766" i="7" s="1" a="1"/>
  <c r="O766" i="7" s="1"/>
  <c r="L766" i="7"/>
  <c r="M766" i="7" s="1" a="1"/>
  <c r="M766" i="7" s="1"/>
  <c r="J766" i="7"/>
  <c r="K766" i="7" s="1" a="1"/>
  <c r="K766" i="7" s="1"/>
  <c r="H766" i="7"/>
  <c r="I766" i="7" s="1" a="1"/>
  <c r="I766" i="7" s="1"/>
  <c r="F766" i="7"/>
  <c r="G766" i="7" s="1" a="1"/>
  <c r="G766" i="7" s="1"/>
  <c r="D766" i="7"/>
  <c r="E766" i="7" s="1" a="1"/>
  <c r="E766" i="7" s="1"/>
  <c r="B766" i="7"/>
  <c r="C766" i="7" s="1" a="1"/>
  <c r="C766" i="7" s="1"/>
  <c r="N765" i="7"/>
  <c r="O765" i="7" s="1" a="1"/>
  <c r="O765" i="7" s="1"/>
  <c r="L765" i="7"/>
  <c r="M765" i="7" s="1" a="1"/>
  <c r="M765" i="7" s="1"/>
  <c r="J765" i="7"/>
  <c r="K765" i="7" s="1" a="1"/>
  <c r="K765" i="7" s="1"/>
  <c r="H765" i="7"/>
  <c r="I765" i="7" s="1" a="1"/>
  <c r="I765" i="7" s="1"/>
  <c r="F765" i="7"/>
  <c r="G765" i="7" s="1" a="1"/>
  <c r="G765" i="7" s="1"/>
  <c r="D765" i="7"/>
  <c r="E765" i="7" s="1" a="1"/>
  <c r="E765" i="7" s="1"/>
  <c r="B765" i="7"/>
  <c r="C765" i="7" s="1" a="1"/>
  <c r="C765" i="7" s="1"/>
  <c r="N764" i="7"/>
  <c r="O764" i="7" s="1" a="1"/>
  <c r="O764" i="7" s="1"/>
  <c r="L764" i="7"/>
  <c r="M764" i="7" s="1" a="1"/>
  <c r="M764" i="7" s="1"/>
  <c r="J764" i="7"/>
  <c r="K764" i="7" s="1" a="1"/>
  <c r="K764" i="7" s="1"/>
  <c r="H764" i="7"/>
  <c r="I764" i="7" s="1" a="1"/>
  <c r="I764" i="7" s="1"/>
  <c r="F764" i="7"/>
  <c r="G764" i="7" s="1" a="1"/>
  <c r="G764" i="7" s="1"/>
  <c r="D764" i="7"/>
  <c r="E764" i="7" s="1" a="1"/>
  <c r="E764" i="7" s="1"/>
  <c r="B764" i="7"/>
  <c r="C764" i="7" s="1" a="1"/>
  <c r="C764" i="7" s="1"/>
  <c r="N763" i="7"/>
  <c r="O763" i="7" s="1" a="1"/>
  <c r="O763" i="7" s="1"/>
  <c r="L763" i="7"/>
  <c r="M763" i="7" s="1" a="1"/>
  <c r="M763" i="7" s="1"/>
  <c r="J763" i="7"/>
  <c r="K763" i="7" s="1" a="1"/>
  <c r="K763" i="7" s="1"/>
  <c r="H763" i="7"/>
  <c r="I763" i="7" s="1" a="1"/>
  <c r="I763" i="7" s="1"/>
  <c r="F763" i="7"/>
  <c r="G763" i="7" s="1" a="1"/>
  <c r="G763" i="7" s="1"/>
  <c r="D763" i="7"/>
  <c r="E763" i="7" s="1" a="1"/>
  <c r="E763" i="7" s="1"/>
  <c r="B763" i="7"/>
  <c r="C763" i="7" s="1" a="1"/>
  <c r="C763" i="7" s="1"/>
  <c r="N762" i="7"/>
  <c r="O762" i="7" s="1" a="1"/>
  <c r="O762" i="7" s="1"/>
  <c r="L762" i="7"/>
  <c r="M762" i="7" s="1" a="1"/>
  <c r="M762" i="7" s="1"/>
  <c r="J762" i="7"/>
  <c r="K762" i="7" s="1" a="1"/>
  <c r="K762" i="7" s="1"/>
  <c r="H762" i="7"/>
  <c r="I762" i="7" s="1" a="1"/>
  <c r="I762" i="7" s="1"/>
  <c r="F762" i="7"/>
  <c r="G762" i="7" s="1" a="1"/>
  <c r="G762" i="7" s="1"/>
  <c r="D762" i="7"/>
  <c r="E762" i="7" s="1" a="1"/>
  <c r="E762" i="7" s="1"/>
  <c r="B762" i="7"/>
  <c r="C762" i="7" s="1" a="1"/>
  <c r="C762" i="7" s="1"/>
  <c r="N761" i="7"/>
  <c r="O761" i="7" s="1" a="1"/>
  <c r="O761" i="7" s="1"/>
  <c r="L761" i="7"/>
  <c r="M761" i="7" s="1" a="1"/>
  <c r="M761" i="7" s="1"/>
  <c r="J761" i="7"/>
  <c r="K761" i="7" s="1" a="1"/>
  <c r="K761" i="7" s="1"/>
  <c r="H761" i="7"/>
  <c r="I761" i="7" s="1" a="1"/>
  <c r="I761" i="7" s="1"/>
  <c r="F761" i="7"/>
  <c r="G761" i="7" s="1" a="1"/>
  <c r="G761" i="7" s="1"/>
  <c r="D761" i="7"/>
  <c r="E761" i="7" s="1" a="1"/>
  <c r="E761" i="7" s="1"/>
  <c r="B761" i="7"/>
  <c r="C761" i="7" s="1" a="1"/>
  <c r="C761" i="7" s="1"/>
  <c r="N760" i="7"/>
  <c r="O760" i="7" s="1" a="1"/>
  <c r="O760" i="7" s="1"/>
  <c r="L760" i="7"/>
  <c r="M760" i="7" s="1" a="1"/>
  <c r="M760" i="7" s="1"/>
  <c r="J760" i="7"/>
  <c r="K760" i="7" s="1" a="1"/>
  <c r="K760" i="7" s="1"/>
  <c r="H760" i="7"/>
  <c r="I760" i="7" s="1" a="1"/>
  <c r="I760" i="7" s="1"/>
  <c r="F760" i="7"/>
  <c r="G760" i="7" s="1" a="1"/>
  <c r="G760" i="7" s="1"/>
  <c r="D760" i="7"/>
  <c r="E760" i="7" s="1" a="1"/>
  <c r="E760" i="7" s="1"/>
  <c r="B760" i="7"/>
  <c r="C760" i="7" s="1" a="1"/>
  <c r="C760" i="7" s="1"/>
  <c r="N759" i="7"/>
  <c r="O759" i="7" s="1" a="1"/>
  <c r="O759" i="7" s="1"/>
  <c r="L759" i="7"/>
  <c r="M759" i="7" s="1" a="1"/>
  <c r="M759" i="7" s="1"/>
  <c r="J759" i="7"/>
  <c r="K759" i="7" s="1" a="1"/>
  <c r="K759" i="7" s="1"/>
  <c r="H759" i="7"/>
  <c r="I759" i="7" s="1" a="1"/>
  <c r="I759" i="7" s="1"/>
  <c r="F759" i="7"/>
  <c r="G759" i="7" s="1" a="1"/>
  <c r="G759" i="7" s="1"/>
  <c r="D759" i="7"/>
  <c r="E759" i="7" s="1" a="1"/>
  <c r="E759" i="7" s="1"/>
  <c r="B759" i="7"/>
  <c r="C759" i="7" s="1" a="1"/>
  <c r="C759" i="7" s="1"/>
  <c r="N758" i="7"/>
  <c r="O758" i="7" s="1" a="1"/>
  <c r="O758" i="7" s="1"/>
  <c r="L758" i="7"/>
  <c r="M758" i="7" s="1" a="1"/>
  <c r="M758" i="7" s="1"/>
  <c r="J758" i="7"/>
  <c r="K758" i="7" s="1" a="1"/>
  <c r="K758" i="7" s="1"/>
  <c r="H758" i="7"/>
  <c r="I758" i="7" s="1" a="1"/>
  <c r="I758" i="7" s="1"/>
  <c r="F758" i="7"/>
  <c r="G758" i="7" s="1" a="1"/>
  <c r="G758" i="7" s="1"/>
  <c r="D758" i="7"/>
  <c r="E758" i="7" s="1" a="1"/>
  <c r="E758" i="7" s="1"/>
  <c r="B758" i="7"/>
  <c r="C758" i="7" s="1" a="1"/>
  <c r="C758" i="7" s="1"/>
  <c r="N757" i="7"/>
  <c r="O757" i="7" s="1" a="1"/>
  <c r="O757" i="7" s="1"/>
  <c r="L757" i="7"/>
  <c r="M757" i="7" s="1" a="1"/>
  <c r="M757" i="7" s="1"/>
  <c r="J757" i="7"/>
  <c r="K757" i="7" s="1" a="1"/>
  <c r="K757" i="7" s="1"/>
  <c r="H757" i="7"/>
  <c r="I757" i="7" s="1" a="1"/>
  <c r="I757" i="7" s="1"/>
  <c r="F757" i="7"/>
  <c r="G757" i="7" s="1" a="1"/>
  <c r="G757" i="7" s="1"/>
  <c r="D757" i="7"/>
  <c r="E757" i="7" s="1" a="1"/>
  <c r="E757" i="7" s="1"/>
  <c r="B757" i="7"/>
  <c r="C757" i="7" s="1" a="1"/>
  <c r="C757" i="7" s="1"/>
  <c r="N756" i="7"/>
  <c r="O756" i="7" s="1" a="1"/>
  <c r="O756" i="7" s="1"/>
  <c r="L756" i="7"/>
  <c r="M756" i="7" s="1" a="1"/>
  <c r="M756" i="7" s="1"/>
  <c r="J756" i="7"/>
  <c r="K756" i="7" s="1" a="1"/>
  <c r="K756" i="7" s="1"/>
  <c r="H756" i="7"/>
  <c r="I756" i="7" s="1" a="1"/>
  <c r="I756" i="7" s="1"/>
  <c r="F756" i="7"/>
  <c r="G756" i="7" s="1" a="1"/>
  <c r="G756" i="7" s="1"/>
  <c r="D756" i="7"/>
  <c r="E756" i="7" s="1" a="1"/>
  <c r="E756" i="7" s="1"/>
  <c r="B756" i="7"/>
  <c r="C756" i="7" s="1" a="1"/>
  <c r="C756" i="7" s="1"/>
  <c r="N755" i="7"/>
  <c r="O755" i="7" s="1" a="1"/>
  <c r="O755" i="7" s="1"/>
  <c r="L755" i="7"/>
  <c r="M755" i="7" s="1" a="1"/>
  <c r="M755" i="7" s="1"/>
  <c r="J755" i="7"/>
  <c r="K755" i="7" s="1" a="1"/>
  <c r="K755" i="7" s="1"/>
  <c r="H755" i="7"/>
  <c r="I755" i="7" s="1" a="1"/>
  <c r="I755" i="7" s="1"/>
  <c r="F755" i="7"/>
  <c r="G755" i="7" s="1" a="1"/>
  <c r="G755" i="7" s="1"/>
  <c r="D755" i="7"/>
  <c r="E755" i="7" s="1" a="1"/>
  <c r="E755" i="7" s="1"/>
  <c r="B755" i="7"/>
  <c r="C755" i="7" s="1" a="1"/>
  <c r="C755" i="7" s="1"/>
  <c r="N754" i="7"/>
  <c r="O754" i="7" s="1" a="1"/>
  <c r="O754" i="7" s="1"/>
  <c r="L754" i="7"/>
  <c r="M754" i="7" s="1" a="1"/>
  <c r="M754" i="7" s="1"/>
  <c r="J754" i="7"/>
  <c r="K754" i="7" s="1" a="1"/>
  <c r="K754" i="7" s="1"/>
  <c r="H754" i="7"/>
  <c r="I754" i="7" s="1" a="1"/>
  <c r="I754" i="7" s="1"/>
  <c r="F754" i="7"/>
  <c r="G754" i="7" s="1" a="1"/>
  <c r="G754" i="7" s="1"/>
  <c r="D754" i="7"/>
  <c r="E754" i="7" s="1" a="1"/>
  <c r="E754" i="7" s="1"/>
  <c r="B754" i="7"/>
  <c r="C754" i="7" s="1" a="1"/>
  <c r="C754" i="7" s="1"/>
  <c r="N753" i="7"/>
  <c r="O753" i="7" s="1" a="1"/>
  <c r="O753" i="7" s="1"/>
  <c r="L753" i="7"/>
  <c r="M753" i="7" s="1" a="1"/>
  <c r="M753" i="7" s="1"/>
  <c r="J753" i="7"/>
  <c r="K753" i="7" s="1" a="1"/>
  <c r="K753" i="7" s="1"/>
  <c r="H753" i="7"/>
  <c r="I753" i="7" s="1" a="1"/>
  <c r="I753" i="7" s="1"/>
  <c r="F753" i="7"/>
  <c r="G753" i="7" s="1" a="1"/>
  <c r="G753" i="7" s="1"/>
  <c r="D753" i="7"/>
  <c r="E753" i="7" s="1" a="1"/>
  <c r="E753" i="7" s="1"/>
  <c r="B753" i="7"/>
  <c r="C753" i="7" s="1" a="1"/>
  <c r="C753" i="7" s="1"/>
  <c r="N752" i="7"/>
  <c r="O752" i="7" s="1" a="1"/>
  <c r="O752" i="7" s="1"/>
  <c r="L752" i="7"/>
  <c r="M752" i="7" s="1" a="1"/>
  <c r="M752" i="7" s="1"/>
  <c r="J752" i="7"/>
  <c r="K752" i="7" s="1" a="1"/>
  <c r="K752" i="7" s="1"/>
  <c r="H752" i="7"/>
  <c r="I752" i="7" s="1" a="1"/>
  <c r="I752" i="7" s="1"/>
  <c r="F752" i="7"/>
  <c r="G752" i="7" s="1" a="1"/>
  <c r="G752" i="7" s="1"/>
  <c r="D752" i="7"/>
  <c r="E752" i="7" s="1" a="1"/>
  <c r="E752" i="7" s="1"/>
  <c r="B752" i="7"/>
  <c r="C752" i="7" s="1" a="1"/>
  <c r="C752" i="7" s="1"/>
  <c r="N751" i="7"/>
  <c r="O751" i="7" s="1" a="1"/>
  <c r="O751" i="7" s="1"/>
  <c r="L751" i="7"/>
  <c r="M751" i="7" s="1" a="1"/>
  <c r="M751" i="7" s="1"/>
  <c r="J751" i="7"/>
  <c r="K751" i="7" s="1" a="1"/>
  <c r="K751" i="7" s="1"/>
  <c r="H751" i="7"/>
  <c r="I751" i="7" s="1" a="1"/>
  <c r="I751" i="7" s="1"/>
  <c r="F751" i="7"/>
  <c r="G751" i="7" s="1" a="1"/>
  <c r="G751" i="7" s="1"/>
  <c r="D751" i="7"/>
  <c r="E751" i="7" s="1" a="1"/>
  <c r="E751" i="7" s="1"/>
  <c r="B751" i="7"/>
  <c r="C751" i="7" s="1" a="1"/>
  <c r="C751" i="7" s="1"/>
  <c r="N750" i="7"/>
  <c r="O750" i="7" s="1" a="1"/>
  <c r="O750" i="7" s="1"/>
  <c r="L750" i="7"/>
  <c r="M750" i="7" s="1" a="1"/>
  <c r="M750" i="7" s="1"/>
  <c r="J750" i="7"/>
  <c r="K750" i="7" s="1" a="1"/>
  <c r="K750" i="7" s="1"/>
  <c r="H750" i="7"/>
  <c r="I750" i="7" s="1" a="1"/>
  <c r="I750" i="7" s="1"/>
  <c r="F750" i="7"/>
  <c r="G750" i="7" s="1" a="1"/>
  <c r="G750" i="7" s="1"/>
  <c r="D750" i="7"/>
  <c r="E750" i="7" s="1" a="1"/>
  <c r="E750" i="7" s="1"/>
  <c r="B750" i="7"/>
  <c r="C750" i="7" s="1" a="1"/>
  <c r="C750" i="7" s="1"/>
  <c r="N749" i="7"/>
  <c r="O749" i="7" s="1" a="1"/>
  <c r="O749" i="7" s="1"/>
  <c r="L749" i="7"/>
  <c r="M749" i="7" s="1" a="1"/>
  <c r="M749" i="7" s="1"/>
  <c r="J749" i="7"/>
  <c r="K749" i="7" s="1" a="1"/>
  <c r="K749" i="7" s="1"/>
  <c r="H749" i="7"/>
  <c r="I749" i="7" s="1" a="1"/>
  <c r="I749" i="7" s="1"/>
  <c r="F749" i="7"/>
  <c r="G749" i="7" s="1" a="1"/>
  <c r="G749" i="7" s="1"/>
  <c r="D749" i="7"/>
  <c r="E749" i="7" s="1" a="1"/>
  <c r="E749" i="7" s="1"/>
  <c r="B749" i="7"/>
  <c r="C749" i="7" s="1" a="1"/>
  <c r="C749" i="7" s="1"/>
  <c r="N748" i="7"/>
  <c r="O748" i="7" s="1" a="1"/>
  <c r="O748" i="7" s="1"/>
  <c r="L748" i="7"/>
  <c r="M748" i="7" s="1" a="1"/>
  <c r="M748" i="7" s="1"/>
  <c r="J748" i="7"/>
  <c r="K748" i="7" s="1" a="1"/>
  <c r="K748" i="7" s="1"/>
  <c r="H748" i="7"/>
  <c r="I748" i="7" s="1" a="1"/>
  <c r="I748" i="7" s="1"/>
  <c r="F748" i="7"/>
  <c r="G748" i="7" s="1" a="1"/>
  <c r="G748" i="7" s="1"/>
  <c r="D748" i="7"/>
  <c r="E748" i="7" s="1" a="1"/>
  <c r="E748" i="7" s="1"/>
  <c r="B748" i="7"/>
  <c r="C748" i="7" s="1" a="1"/>
  <c r="C748" i="7" s="1"/>
  <c r="N747" i="7"/>
  <c r="O747" i="7" s="1" a="1"/>
  <c r="O747" i="7" s="1"/>
  <c r="L747" i="7"/>
  <c r="M747" i="7" s="1" a="1"/>
  <c r="M747" i="7" s="1"/>
  <c r="J747" i="7"/>
  <c r="K747" i="7" s="1" a="1"/>
  <c r="K747" i="7" s="1"/>
  <c r="H747" i="7"/>
  <c r="I747" i="7" s="1" a="1"/>
  <c r="I747" i="7" s="1"/>
  <c r="F747" i="7"/>
  <c r="G747" i="7" s="1" a="1"/>
  <c r="G747" i="7" s="1"/>
  <c r="D747" i="7"/>
  <c r="E747" i="7" s="1" a="1"/>
  <c r="E747" i="7" s="1"/>
  <c r="B747" i="7"/>
  <c r="C747" i="7" s="1" a="1"/>
  <c r="C747" i="7" s="1"/>
  <c r="N746" i="7"/>
  <c r="O746" i="7" s="1" a="1"/>
  <c r="O746" i="7" s="1"/>
  <c r="L746" i="7"/>
  <c r="M746" i="7" s="1" a="1"/>
  <c r="M746" i="7" s="1"/>
  <c r="J746" i="7"/>
  <c r="K746" i="7" s="1" a="1"/>
  <c r="K746" i="7" s="1"/>
  <c r="H746" i="7"/>
  <c r="I746" i="7" s="1" a="1"/>
  <c r="I746" i="7" s="1"/>
  <c r="F746" i="7"/>
  <c r="G746" i="7" s="1" a="1"/>
  <c r="G746" i="7" s="1"/>
  <c r="D746" i="7"/>
  <c r="E746" i="7" s="1" a="1"/>
  <c r="E746" i="7" s="1"/>
  <c r="B746" i="7"/>
  <c r="C746" i="7" s="1" a="1"/>
  <c r="C746" i="7" s="1"/>
  <c r="N745" i="7"/>
  <c r="O745" i="7" s="1" a="1"/>
  <c r="O745" i="7" s="1"/>
  <c r="L745" i="7"/>
  <c r="M745" i="7" s="1" a="1"/>
  <c r="M745" i="7" s="1"/>
  <c r="J745" i="7"/>
  <c r="K745" i="7" s="1" a="1"/>
  <c r="K745" i="7" s="1"/>
  <c r="H745" i="7"/>
  <c r="I745" i="7" s="1" a="1"/>
  <c r="I745" i="7" s="1"/>
  <c r="F745" i="7"/>
  <c r="G745" i="7" s="1" a="1"/>
  <c r="G745" i="7" s="1"/>
  <c r="D745" i="7"/>
  <c r="E745" i="7" s="1" a="1"/>
  <c r="E745" i="7" s="1"/>
  <c r="B745" i="7"/>
  <c r="C745" i="7" s="1" a="1"/>
  <c r="C745" i="7" s="1"/>
  <c r="N744" i="7"/>
  <c r="O744" i="7" s="1" a="1"/>
  <c r="O744" i="7" s="1"/>
  <c r="L744" i="7"/>
  <c r="M744" i="7" s="1" a="1"/>
  <c r="M744" i="7" s="1"/>
  <c r="J744" i="7"/>
  <c r="K744" i="7" s="1" a="1"/>
  <c r="K744" i="7" s="1"/>
  <c r="H744" i="7"/>
  <c r="I744" i="7" s="1" a="1"/>
  <c r="I744" i="7" s="1"/>
  <c r="F744" i="7"/>
  <c r="G744" i="7" s="1" a="1"/>
  <c r="G744" i="7" s="1"/>
  <c r="D744" i="7"/>
  <c r="E744" i="7" s="1" a="1"/>
  <c r="E744" i="7" s="1"/>
  <c r="B744" i="7"/>
  <c r="C744" i="7" s="1" a="1"/>
  <c r="C744" i="7" s="1"/>
  <c r="N743" i="7"/>
  <c r="O743" i="7" s="1" a="1"/>
  <c r="O743" i="7" s="1"/>
  <c r="L743" i="7"/>
  <c r="M743" i="7" s="1" a="1"/>
  <c r="M743" i="7" s="1"/>
  <c r="J743" i="7"/>
  <c r="K743" i="7" s="1" a="1"/>
  <c r="K743" i="7" s="1"/>
  <c r="H743" i="7"/>
  <c r="I743" i="7" s="1" a="1"/>
  <c r="I743" i="7" s="1"/>
  <c r="F743" i="7"/>
  <c r="G743" i="7" s="1" a="1"/>
  <c r="G743" i="7" s="1"/>
  <c r="D743" i="7"/>
  <c r="E743" i="7" s="1" a="1"/>
  <c r="E743" i="7" s="1"/>
  <c r="B743" i="7"/>
  <c r="C743" i="7" s="1" a="1"/>
  <c r="C743" i="7" s="1"/>
  <c r="N742" i="7"/>
  <c r="O742" i="7" s="1" a="1"/>
  <c r="O742" i="7" s="1"/>
  <c r="L742" i="7"/>
  <c r="M742" i="7" s="1" a="1"/>
  <c r="M742" i="7" s="1"/>
  <c r="J742" i="7"/>
  <c r="K742" i="7" s="1" a="1"/>
  <c r="K742" i="7" s="1"/>
  <c r="H742" i="7"/>
  <c r="I742" i="7" s="1" a="1"/>
  <c r="I742" i="7" s="1"/>
  <c r="F742" i="7"/>
  <c r="G742" i="7" s="1" a="1"/>
  <c r="G742" i="7" s="1"/>
  <c r="D742" i="7"/>
  <c r="E742" i="7" s="1" a="1"/>
  <c r="E742" i="7" s="1"/>
  <c r="B742" i="7"/>
  <c r="C742" i="7" s="1" a="1"/>
  <c r="C742" i="7" s="1"/>
  <c r="N741" i="7"/>
  <c r="O741" i="7" s="1" a="1"/>
  <c r="O741" i="7" s="1"/>
  <c r="L741" i="7"/>
  <c r="M741" i="7" s="1" a="1"/>
  <c r="M741" i="7" s="1"/>
  <c r="J741" i="7"/>
  <c r="K741" i="7" s="1" a="1"/>
  <c r="K741" i="7" s="1"/>
  <c r="H741" i="7"/>
  <c r="I741" i="7" s="1" a="1"/>
  <c r="I741" i="7" s="1"/>
  <c r="F741" i="7"/>
  <c r="G741" i="7" s="1" a="1"/>
  <c r="G741" i="7" s="1"/>
  <c r="D741" i="7"/>
  <c r="E741" i="7" s="1" a="1"/>
  <c r="E741" i="7" s="1"/>
  <c r="B741" i="7"/>
  <c r="C741" i="7" s="1" a="1"/>
  <c r="C741" i="7" s="1"/>
  <c r="N740" i="7"/>
  <c r="O740" i="7" s="1" a="1"/>
  <c r="O740" i="7" s="1"/>
  <c r="L740" i="7"/>
  <c r="M740" i="7" s="1" a="1"/>
  <c r="M740" i="7" s="1"/>
  <c r="J740" i="7"/>
  <c r="K740" i="7" s="1" a="1"/>
  <c r="K740" i="7" s="1"/>
  <c r="H740" i="7"/>
  <c r="I740" i="7" s="1" a="1"/>
  <c r="I740" i="7" s="1"/>
  <c r="F740" i="7"/>
  <c r="G740" i="7" s="1" a="1"/>
  <c r="G740" i="7" s="1"/>
  <c r="D740" i="7"/>
  <c r="E740" i="7" s="1" a="1"/>
  <c r="E740" i="7" s="1"/>
  <c r="B740" i="7"/>
  <c r="C740" i="7" s="1" a="1"/>
  <c r="C740" i="7" s="1"/>
  <c r="N739" i="7"/>
  <c r="O739" i="7" s="1" a="1"/>
  <c r="O739" i="7" s="1"/>
  <c r="L739" i="7"/>
  <c r="M739" i="7" s="1" a="1"/>
  <c r="M739" i="7" s="1"/>
  <c r="J739" i="7"/>
  <c r="K739" i="7" s="1" a="1"/>
  <c r="K739" i="7" s="1"/>
  <c r="H739" i="7"/>
  <c r="I739" i="7" s="1" a="1"/>
  <c r="I739" i="7" s="1"/>
  <c r="F739" i="7"/>
  <c r="G739" i="7" s="1" a="1"/>
  <c r="G739" i="7" s="1"/>
  <c r="D739" i="7"/>
  <c r="E739" i="7" s="1" a="1"/>
  <c r="E739" i="7" s="1"/>
  <c r="B739" i="7"/>
  <c r="C739" i="7" s="1" a="1"/>
  <c r="C739" i="7" s="1"/>
  <c r="N738" i="7"/>
  <c r="O738" i="7" s="1" a="1"/>
  <c r="O738" i="7" s="1"/>
  <c r="L738" i="7"/>
  <c r="M738" i="7" s="1" a="1"/>
  <c r="M738" i="7" s="1"/>
  <c r="J738" i="7"/>
  <c r="K738" i="7" s="1" a="1"/>
  <c r="K738" i="7" s="1"/>
  <c r="H738" i="7"/>
  <c r="I738" i="7" s="1" a="1"/>
  <c r="I738" i="7" s="1"/>
  <c r="F738" i="7"/>
  <c r="G738" i="7" s="1" a="1"/>
  <c r="G738" i="7" s="1"/>
  <c r="D738" i="7"/>
  <c r="E738" i="7" s="1" a="1"/>
  <c r="E738" i="7" s="1"/>
  <c r="B738" i="7"/>
  <c r="C738" i="7" s="1" a="1"/>
  <c r="C738" i="7" s="1"/>
  <c r="N737" i="7"/>
  <c r="O737" i="7" s="1" a="1"/>
  <c r="O737" i="7" s="1"/>
  <c r="L737" i="7"/>
  <c r="M737" i="7" s="1" a="1"/>
  <c r="M737" i="7" s="1"/>
  <c r="J737" i="7"/>
  <c r="K737" i="7" s="1" a="1"/>
  <c r="K737" i="7" s="1"/>
  <c r="H737" i="7"/>
  <c r="I737" i="7" s="1" a="1"/>
  <c r="I737" i="7" s="1"/>
  <c r="F737" i="7"/>
  <c r="G737" i="7" s="1" a="1"/>
  <c r="G737" i="7" s="1"/>
  <c r="D737" i="7"/>
  <c r="E737" i="7" s="1" a="1"/>
  <c r="E737" i="7" s="1"/>
  <c r="B737" i="7"/>
  <c r="C737" i="7" s="1" a="1"/>
  <c r="C737" i="7" s="1"/>
  <c r="N736" i="7"/>
  <c r="O736" i="7" s="1" a="1"/>
  <c r="O736" i="7" s="1"/>
  <c r="L736" i="7"/>
  <c r="M736" i="7" s="1" a="1"/>
  <c r="M736" i="7" s="1"/>
  <c r="J736" i="7"/>
  <c r="K736" i="7" s="1" a="1"/>
  <c r="K736" i="7" s="1"/>
  <c r="H736" i="7"/>
  <c r="I736" i="7" s="1" a="1"/>
  <c r="I736" i="7" s="1"/>
  <c r="F736" i="7"/>
  <c r="G736" i="7" s="1" a="1"/>
  <c r="G736" i="7" s="1"/>
  <c r="D736" i="7"/>
  <c r="E736" i="7" s="1" a="1"/>
  <c r="E736" i="7" s="1"/>
  <c r="B736" i="7"/>
  <c r="C736" i="7" s="1" a="1"/>
  <c r="C736" i="7" s="1"/>
  <c r="N735" i="7"/>
  <c r="O735" i="7" s="1" a="1"/>
  <c r="O735" i="7" s="1"/>
  <c r="L735" i="7"/>
  <c r="M735" i="7" s="1" a="1"/>
  <c r="M735" i="7" s="1"/>
  <c r="J735" i="7"/>
  <c r="K735" i="7" s="1" a="1"/>
  <c r="K735" i="7" s="1"/>
  <c r="H735" i="7"/>
  <c r="I735" i="7" s="1" a="1"/>
  <c r="I735" i="7" s="1"/>
  <c r="F735" i="7"/>
  <c r="G735" i="7" s="1" a="1"/>
  <c r="G735" i="7" s="1"/>
  <c r="D735" i="7"/>
  <c r="E735" i="7" s="1" a="1"/>
  <c r="E735" i="7" s="1"/>
  <c r="B735" i="7"/>
  <c r="C735" i="7" s="1" a="1"/>
  <c r="C735" i="7" s="1"/>
  <c r="N734" i="7"/>
  <c r="O734" i="7" s="1" a="1"/>
  <c r="O734" i="7" s="1"/>
  <c r="L734" i="7"/>
  <c r="M734" i="7" s="1" a="1"/>
  <c r="M734" i="7" s="1"/>
  <c r="J734" i="7"/>
  <c r="K734" i="7" s="1" a="1"/>
  <c r="K734" i="7" s="1"/>
  <c r="H734" i="7"/>
  <c r="I734" i="7" s="1" a="1"/>
  <c r="I734" i="7" s="1"/>
  <c r="F734" i="7"/>
  <c r="G734" i="7" s="1" a="1"/>
  <c r="G734" i="7" s="1"/>
  <c r="D734" i="7"/>
  <c r="E734" i="7" s="1" a="1"/>
  <c r="E734" i="7" s="1"/>
  <c r="B734" i="7"/>
  <c r="C734" i="7" s="1" a="1"/>
  <c r="C734" i="7" s="1"/>
  <c r="N733" i="7"/>
  <c r="O733" i="7" s="1" a="1"/>
  <c r="O733" i="7" s="1"/>
  <c r="L733" i="7"/>
  <c r="M733" i="7" s="1" a="1"/>
  <c r="M733" i="7" s="1"/>
  <c r="J733" i="7"/>
  <c r="K733" i="7" s="1" a="1"/>
  <c r="K733" i="7" s="1"/>
  <c r="H733" i="7"/>
  <c r="I733" i="7" s="1" a="1"/>
  <c r="I733" i="7" s="1"/>
  <c r="F733" i="7"/>
  <c r="G733" i="7" s="1" a="1"/>
  <c r="G733" i="7" s="1"/>
  <c r="D733" i="7"/>
  <c r="E733" i="7" s="1" a="1"/>
  <c r="E733" i="7" s="1"/>
  <c r="B733" i="7"/>
  <c r="C733" i="7" s="1" a="1"/>
  <c r="C733" i="7" s="1"/>
  <c r="N732" i="7"/>
  <c r="O732" i="7" s="1" a="1"/>
  <c r="O732" i="7" s="1"/>
  <c r="L732" i="7"/>
  <c r="M732" i="7" s="1" a="1"/>
  <c r="M732" i="7" s="1"/>
  <c r="J732" i="7"/>
  <c r="K732" i="7" s="1" a="1"/>
  <c r="K732" i="7" s="1"/>
  <c r="H732" i="7"/>
  <c r="I732" i="7" s="1" a="1"/>
  <c r="I732" i="7" s="1"/>
  <c r="F732" i="7"/>
  <c r="G732" i="7" s="1" a="1"/>
  <c r="G732" i="7" s="1"/>
  <c r="D732" i="7"/>
  <c r="E732" i="7" s="1" a="1"/>
  <c r="E732" i="7" s="1"/>
  <c r="B732" i="7"/>
  <c r="C732" i="7" s="1" a="1"/>
  <c r="C732" i="7" s="1"/>
  <c r="N731" i="7"/>
  <c r="O731" i="7" s="1" a="1"/>
  <c r="O731" i="7" s="1"/>
  <c r="L731" i="7"/>
  <c r="M731" i="7" s="1" a="1"/>
  <c r="M731" i="7" s="1"/>
  <c r="J731" i="7"/>
  <c r="K731" i="7" s="1" a="1"/>
  <c r="K731" i="7" s="1"/>
  <c r="H731" i="7"/>
  <c r="I731" i="7" s="1" a="1"/>
  <c r="I731" i="7" s="1"/>
  <c r="F731" i="7"/>
  <c r="G731" i="7" s="1" a="1"/>
  <c r="G731" i="7" s="1"/>
  <c r="D731" i="7"/>
  <c r="E731" i="7" s="1" a="1"/>
  <c r="E731" i="7" s="1"/>
  <c r="B731" i="7"/>
  <c r="C731" i="7" s="1" a="1"/>
  <c r="C731" i="7" s="1"/>
  <c r="N730" i="7"/>
  <c r="O730" i="7" s="1" a="1"/>
  <c r="O730" i="7" s="1"/>
  <c r="L730" i="7"/>
  <c r="M730" i="7" s="1" a="1"/>
  <c r="M730" i="7" s="1"/>
  <c r="J730" i="7"/>
  <c r="K730" i="7" s="1" a="1"/>
  <c r="K730" i="7" s="1"/>
  <c r="H730" i="7"/>
  <c r="I730" i="7" s="1" a="1"/>
  <c r="I730" i="7" s="1"/>
  <c r="F730" i="7"/>
  <c r="G730" i="7" s="1" a="1"/>
  <c r="G730" i="7" s="1"/>
  <c r="D730" i="7"/>
  <c r="E730" i="7" s="1" a="1"/>
  <c r="E730" i="7" s="1"/>
  <c r="B730" i="7"/>
  <c r="C730" i="7" s="1" a="1"/>
  <c r="C730" i="7" s="1"/>
  <c r="N729" i="7"/>
  <c r="O729" i="7" s="1" a="1"/>
  <c r="O729" i="7" s="1"/>
  <c r="L729" i="7"/>
  <c r="M729" i="7" s="1" a="1"/>
  <c r="M729" i="7" s="1"/>
  <c r="J729" i="7"/>
  <c r="K729" i="7" s="1" a="1"/>
  <c r="K729" i="7" s="1"/>
  <c r="H729" i="7"/>
  <c r="I729" i="7" s="1" a="1"/>
  <c r="I729" i="7" s="1"/>
  <c r="F729" i="7"/>
  <c r="G729" i="7" s="1" a="1"/>
  <c r="G729" i="7" s="1"/>
  <c r="D729" i="7"/>
  <c r="E729" i="7" s="1" a="1"/>
  <c r="E729" i="7" s="1"/>
  <c r="B729" i="7"/>
  <c r="C729" i="7" s="1" a="1"/>
  <c r="C729" i="7" s="1"/>
  <c r="N728" i="7"/>
  <c r="O728" i="7" s="1" a="1"/>
  <c r="O728" i="7" s="1"/>
  <c r="L728" i="7"/>
  <c r="M728" i="7" s="1" a="1"/>
  <c r="M728" i="7" s="1"/>
  <c r="J728" i="7"/>
  <c r="K728" i="7" s="1" a="1"/>
  <c r="K728" i="7" s="1"/>
  <c r="H728" i="7"/>
  <c r="I728" i="7" s="1" a="1"/>
  <c r="I728" i="7" s="1"/>
  <c r="F728" i="7"/>
  <c r="G728" i="7" s="1" a="1"/>
  <c r="G728" i="7" s="1"/>
  <c r="D728" i="7"/>
  <c r="E728" i="7" s="1" a="1"/>
  <c r="E728" i="7" s="1"/>
  <c r="B728" i="7"/>
  <c r="C728" i="7" s="1" a="1"/>
  <c r="C728" i="7" s="1"/>
  <c r="N727" i="7"/>
  <c r="O727" i="7" s="1" a="1"/>
  <c r="O727" i="7" s="1"/>
  <c r="L727" i="7"/>
  <c r="M727" i="7" s="1" a="1"/>
  <c r="M727" i="7" s="1"/>
  <c r="J727" i="7"/>
  <c r="K727" i="7" s="1" a="1"/>
  <c r="K727" i="7" s="1"/>
  <c r="H727" i="7"/>
  <c r="I727" i="7" s="1" a="1"/>
  <c r="I727" i="7" s="1"/>
  <c r="F727" i="7"/>
  <c r="G727" i="7" s="1" a="1"/>
  <c r="G727" i="7" s="1"/>
  <c r="D727" i="7"/>
  <c r="E727" i="7" s="1" a="1"/>
  <c r="E727" i="7" s="1"/>
  <c r="B727" i="7"/>
  <c r="C727" i="7" s="1" a="1"/>
  <c r="C727" i="7" s="1"/>
  <c r="N726" i="7"/>
  <c r="O726" i="7" s="1" a="1"/>
  <c r="O726" i="7" s="1"/>
  <c r="L726" i="7"/>
  <c r="M726" i="7" s="1" a="1"/>
  <c r="M726" i="7" s="1"/>
  <c r="J726" i="7"/>
  <c r="K726" i="7" s="1" a="1"/>
  <c r="K726" i="7" s="1"/>
  <c r="H726" i="7"/>
  <c r="I726" i="7" s="1" a="1"/>
  <c r="I726" i="7" s="1"/>
  <c r="F726" i="7"/>
  <c r="G726" i="7" s="1" a="1"/>
  <c r="G726" i="7" s="1"/>
  <c r="D726" i="7"/>
  <c r="E726" i="7" s="1" a="1"/>
  <c r="E726" i="7" s="1"/>
  <c r="B726" i="7"/>
  <c r="C726" i="7" s="1" a="1"/>
  <c r="C726" i="7" s="1"/>
  <c r="N725" i="7"/>
  <c r="O725" i="7" s="1" a="1"/>
  <c r="O725" i="7" s="1"/>
  <c r="L725" i="7"/>
  <c r="M725" i="7" s="1" a="1"/>
  <c r="M725" i="7" s="1"/>
  <c r="J725" i="7"/>
  <c r="K725" i="7" s="1" a="1"/>
  <c r="K725" i="7" s="1"/>
  <c r="H725" i="7"/>
  <c r="I725" i="7" s="1" a="1"/>
  <c r="I725" i="7" s="1"/>
  <c r="F725" i="7"/>
  <c r="G725" i="7" s="1" a="1"/>
  <c r="G725" i="7" s="1"/>
  <c r="D725" i="7"/>
  <c r="E725" i="7" s="1" a="1"/>
  <c r="E725" i="7" s="1"/>
  <c r="B725" i="7"/>
  <c r="C725" i="7" s="1" a="1"/>
  <c r="C725" i="7" s="1"/>
  <c r="N724" i="7"/>
  <c r="O724" i="7" s="1" a="1"/>
  <c r="O724" i="7" s="1"/>
  <c r="L724" i="7"/>
  <c r="M724" i="7" s="1" a="1"/>
  <c r="M724" i="7" s="1"/>
  <c r="J724" i="7"/>
  <c r="K724" i="7" s="1" a="1"/>
  <c r="K724" i="7" s="1"/>
  <c r="H724" i="7"/>
  <c r="I724" i="7" s="1" a="1"/>
  <c r="I724" i="7" s="1"/>
  <c r="F724" i="7"/>
  <c r="G724" i="7" s="1" a="1"/>
  <c r="G724" i="7" s="1"/>
  <c r="D724" i="7"/>
  <c r="E724" i="7" s="1" a="1"/>
  <c r="E724" i="7" s="1"/>
  <c r="B724" i="7"/>
  <c r="C724" i="7" s="1" a="1"/>
  <c r="C724" i="7" s="1"/>
  <c r="N723" i="7"/>
  <c r="O723" i="7" s="1" a="1"/>
  <c r="O723" i="7" s="1"/>
  <c r="L723" i="7"/>
  <c r="M723" i="7" s="1" a="1"/>
  <c r="M723" i="7" s="1"/>
  <c r="J723" i="7"/>
  <c r="K723" i="7" s="1" a="1"/>
  <c r="K723" i="7" s="1"/>
  <c r="H723" i="7"/>
  <c r="I723" i="7" s="1" a="1"/>
  <c r="I723" i="7" s="1"/>
  <c r="F723" i="7"/>
  <c r="G723" i="7" s="1" a="1"/>
  <c r="G723" i="7" s="1"/>
  <c r="D723" i="7"/>
  <c r="E723" i="7" s="1" a="1"/>
  <c r="E723" i="7" s="1"/>
  <c r="B723" i="7"/>
  <c r="C723" i="7" s="1" a="1"/>
  <c r="C723" i="7" s="1"/>
  <c r="N722" i="7"/>
  <c r="O722" i="7" s="1" a="1"/>
  <c r="O722" i="7" s="1"/>
  <c r="L722" i="7"/>
  <c r="M722" i="7" s="1" a="1"/>
  <c r="M722" i="7" s="1"/>
  <c r="J722" i="7"/>
  <c r="K722" i="7" s="1" a="1"/>
  <c r="K722" i="7" s="1"/>
  <c r="H722" i="7"/>
  <c r="I722" i="7" s="1" a="1"/>
  <c r="I722" i="7" s="1"/>
  <c r="F722" i="7"/>
  <c r="G722" i="7" s="1" a="1"/>
  <c r="G722" i="7" s="1"/>
  <c r="D722" i="7"/>
  <c r="E722" i="7" s="1" a="1"/>
  <c r="E722" i="7" s="1"/>
  <c r="B722" i="7"/>
  <c r="C722" i="7" s="1" a="1"/>
  <c r="C722" i="7" s="1"/>
  <c r="N721" i="7"/>
  <c r="O721" i="7" s="1" a="1"/>
  <c r="O721" i="7" s="1"/>
  <c r="L721" i="7"/>
  <c r="M721" i="7" s="1" a="1"/>
  <c r="M721" i="7" s="1"/>
  <c r="J721" i="7"/>
  <c r="K721" i="7" s="1" a="1"/>
  <c r="K721" i="7" s="1"/>
  <c r="H721" i="7"/>
  <c r="I721" i="7" s="1" a="1"/>
  <c r="I721" i="7" s="1"/>
  <c r="F721" i="7"/>
  <c r="G721" i="7" s="1" a="1"/>
  <c r="G721" i="7" s="1"/>
  <c r="D721" i="7"/>
  <c r="E721" i="7" s="1" a="1"/>
  <c r="E721" i="7" s="1"/>
  <c r="B721" i="7"/>
  <c r="C721" i="7" s="1" a="1"/>
  <c r="C721" i="7" s="1"/>
  <c r="N720" i="7"/>
  <c r="O720" i="7" s="1" a="1"/>
  <c r="O720" i="7" s="1"/>
  <c r="L720" i="7"/>
  <c r="M720" i="7" s="1" a="1"/>
  <c r="M720" i="7" s="1"/>
  <c r="J720" i="7"/>
  <c r="K720" i="7" s="1" a="1"/>
  <c r="K720" i="7" s="1"/>
  <c r="H720" i="7"/>
  <c r="I720" i="7" s="1" a="1"/>
  <c r="I720" i="7" s="1"/>
  <c r="F720" i="7"/>
  <c r="G720" i="7" s="1" a="1"/>
  <c r="G720" i="7" s="1"/>
  <c r="D720" i="7"/>
  <c r="E720" i="7" s="1" a="1"/>
  <c r="E720" i="7" s="1"/>
  <c r="B720" i="7"/>
  <c r="C720" i="7" s="1" a="1"/>
  <c r="C720" i="7" s="1"/>
  <c r="N719" i="7"/>
  <c r="O719" i="7" s="1" a="1"/>
  <c r="O719" i="7" s="1"/>
  <c r="L719" i="7"/>
  <c r="M719" i="7" s="1" a="1"/>
  <c r="M719" i="7" s="1"/>
  <c r="J719" i="7"/>
  <c r="K719" i="7" s="1" a="1"/>
  <c r="K719" i="7" s="1"/>
  <c r="H719" i="7"/>
  <c r="I719" i="7" s="1" a="1"/>
  <c r="I719" i="7" s="1"/>
  <c r="F719" i="7"/>
  <c r="G719" i="7" s="1" a="1"/>
  <c r="G719" i="7" s="1"/>
  <c r="D719" i="7"/>
  <c r="E719" i="7" s="1" a="1"/>
  <c r="E719" i="7" s="1"/>
  <c r="B719" i="7"/>
  <c r="C719" i="7" s="1" a="1"/>
  <c r="C719" i="7" s="1"/>
  <c r="N718" i="7"/>
  <c r="O718" i="7" s="1" a="1"/>
  <c r="O718" i="7" s="1"/>
  <c r="L718" i="7"/>
  <c r="M718" i="7" s="1" a="1"/>
  <c r="M718" i="7" s="1"/>
  <c r="J718" i="7"/>
  <c r="K718" i="7" s="1" a="1"/>
  <c r="K718" i="7" s="1"/>
  <c r="H718" i="7"/>
  <c r="I718" i="7" s="1" a="1"/>
  <c r="I718" i="7" s="1"/>
  <c r="F718" i="7"/>
  <c r="G718" i="7" s="1" a="1"/>
  <c r="G718" i="7" s="1"/>
  <c r="D718" i="7"/>
  <c r="E718" i="7" s="1" a="1"/>
  <c r="E718" i="7" s="1"/>
  <c r="B718" i="7"/>
  <c r="C718" i="7" s="1" a="1"/>
  <c r="C718" i="7" s="1"/>
  <c r="N717" i="7"/>
  <c r="O717" i="7" s="1" a="1"/>
  <c r="O717" i="7" s="1"/>
  <c r="L717" i="7"/>
  <c r="M717" i="7" s="1" a="1"/>
  <c r="M717" i="7" s="1"/>
  <c r="J717" i="7"/>
  <c r="K717" i="7" s="1" a="1"/>
  <c r="K717" i="7" s="1"/>
  <c r="H717" i="7"/>
  <c r="I717" i="7" s="1" a="1"/>
  <c r="I717" i="7" s="1"/>
  <c r="F717" i="7"/>
  <c r="G717" i="7" s="1" a="1"/>
  <c r="G717" i="7" s="1"/>
  <c r="D717" i="7"/>
  <c r="E717" i="7" s="1" a="1"/>
  <c r="E717" i="7" s="1"/>
  <c r="B717" i="7"/>
  <c r="C717" i="7" s="1" a="1"/>
  <c r="C717" i="7" s="1"/>
  <c r="N716" i="7"/>
  <c r="O716" i="7" s="1" a="1"/>
  <c r="O716" i="7" s="1"/>
  <c r="L716" i="7"/>
  <c r="M716" i="7" s="1" a="1"/>
  <c r="M716" i="7" s="1"/>
  <c r="J716" i="7"/>
  <c r="K716" i="7" s="1" a="1"/>
  <c r="K716" i="7" s="1"/>
  <c r="H716" i="7"/>
  <c r="I716" i="7" s="1" a="1"/>
  <c r="I716" i="7" s="1"/>
  <c r="F716" i="7"/>
  <c r="G716" i="7" s="1" a="1"/>
  <c r="G716" i="7" s="1"/>
  <c r="D716" i="7"/>
  <c r="E716" i="7" s="1" a="1"/>
  <c r="E716" i="7" s="1"/>
  <c r="B716" i="7"/>
  <c r="C716" i="7" s="1" a="1"/>
  <c r="C716" i="7" s="1"/>
  <c r="N715" i="7"/>
  <c r="O715" i="7" s="1" a="1"/>
  <c r="O715" i="7" s="1"/>
  <c r="L715" i="7"/>
  <c r="M715" i="7" s="1" a="1"/>
  <c r="M715" i="7" s="1"/>
  <c r="J715" i="7"/>
  <c r="K715" i="7" s="1" a="1"/>
  <c r="K715" i="7" s="1"/>
  <c r="H715" i="7"/>
  <c r="I715" i="7" s="1" a="1"/>
  <c r="I715" i="7" s="1"/>
  <c r="F715" i="7"/>
  <c r="G715" i="7" s="1" a="1"/>
  <c r="G715" i="7" s="1"/>
  <c r="D715" i="7"/>
  <c r="E715" i="7" s="1" a="1"/>
  <c r="E715" i="7" s="1"/>
  <c r="B715" i="7"/>
  <c r="C715" i="7" s="1" a="1"/>
  <c r="C715" i="7" s="1"/>
  <c r="N714" i="7"/>
  <c r="O714" i="7" s="1" a="1"/>
  <c r="O714" i="7" s="1"/>
  <c r="L714" i="7"/>
  <c r="M714" i="7" s="1" a="1"/>
  <c r="M714" i="7" s="1"/>
  <c r="J714" i="7"/>
  <c r="K714" i="7" s="1" a="1"/>
  <c r="K714" i="7" s="1"/>
  <c r="H714" i="7"/>
  <c r="I714" i="7" s="1" a="1"/>
  <c r="I714" i="7" s="1"/>
  <c r="F714" i="7"/>
  <c r="G714" i="7" s="1" a="1"/>
  <c r="G714" i="7" s="1"/>
  <c r="D714" i="7"/>
  <c r="E714" i="7" s="1" a="1"/>
  <c r="E714" i="7" s="1"/>
  <c r="B714" i="7"/>
  <c r="C714" i="7" s="1" a="1"/>
  <c r="C714" i="7" s="1"/>
  <c r="N713" i="7"/>
  <c r="O713" i="7" s="1" a="1"/>
  <c r="O713" i="7" s="1"/>
  <c r="L713" i="7"/>
  <c r="M713" i="7" s="1" a="1"/>
  <c r="M713" i="7" s="1"/>
  <c r="J713" i="7"/>
  <c r="K713" i="7" s="1" a="1"/>
  <c r="K713" i="7" s="1"/>
  <c r="H713" i="7"/>
  <c r="I713" i="7" s="1" a="1"/>
  <c r="I713" i="7" s="1"/>
  <c r="F713" i="7"/>
  <c r="G713" i="7" s="1" a="1"/>
  <c r="G713" i="7" s="1"/>
  <c r="D713" i="7"/>
  <c r="E713" i="7" s="1" a="1"/>
  <c r="E713" i="7" s="1"/>
  <c r="B713" i="7"/>
  <c r="C713" i="7" s="1" a="1"/>
  <c r="C713" i="7" s="1"/>
  <c r="N712" i="7"/>
  <c r="O712" i="7" s="1" a="1"/>
  <c r="O712" i="7" s="1"/>
  <c r="L712" i="7"/>
  <c r="M712" i="7" s="1" a="1"/>
  <c r="M712" i="7" s="1"/>
  <c r="J712" i="7"/>
  <c r="K712" i="7" s="1" a="1"/>
  <c r="K712" i="7" s="1"/>
  <c r="H712" i="7"/>
  <c r="I712" i="7" s="1" a="1"/>
  <c r="I712" i="7" s="1"/>
  <c r="F712" i="7"/>
  <c r="G712" i="7" s="1" a="1"/>
  <c r="G712" i="7" s="1"/>
  <c r="D712" i="7"/>
  <c r="E712" i="7" s="1" a="1"/>
  <c r="E712" i="7" s="1"/>
  <c r="B712" i="7"/>
  <c r="C712" i="7" s="1" a="1"/>
  <c r="C712" i="7" s="1"/>
  <c r="N711" i="7"/>
  <c r="O711" i="7" s="1" a="1"/>
  <c r="O711" i="7" s="1"/>
  <c r="L711" i="7"/>
  <c r="M711" i="7" s="1" a="1"/>
  <c r="M711" i="7" s="1"/>
  <c r="J711" i="7"/>
  <c r="K711" i="7" s="1" a="1"/>
  <c r="K711" i="7" s="1"/>
  <c r="H711" i="7"/>
  <c r="I711" i="7" s="1" a="1"/>
  <c r="I711" i="7" s="1"/>
  <c r="F711" i="7"/>
  <c r="G711" i="7" s="1" a="1"/>
  <c r="G711" i="7" s="1"/>
  <c r="D711" i="7"/>
  <c r="E711" i="7" s="1" a="1"/>
  <c r="E711" i="7" s="1"/>
  <c r="B711" i="7"/>
  <c r="C711" i="7" s="1" a="1"/>
  <c r="C711" i="7" s="1"/>
  <c r="N710" i="7"/>
  <c r="O710" i="7" s="1" a="1"/>
  <c r="O710" i="7" s="1"/>
  <c r="L710" i="7"/>
  <c r="M710" i="7" s="1" a="1"/>
  <c r="M710" i="7" s="1"/>
  <c r="J710" i="7"/>
  <c r="K710" i="7" s="1" a="1"/>
  <c r="K710" i="7" s="1"/>
  <c r="H710" i="7"/>
  <c r="I710" i="7" s="1" a="1"/>
  <c r="I710" i="7" s="1"/>
  <c r="F710" i="7"/>
  <c r="G710" i="7" s="1" a="1"/>
  <c r="G710" i="7" s="1"/>
  <c r="D710" i="7"/>
  <c r="E710" i="7" s="1" a="1"/>
  <c r="E710" i="7" s="1"/>
  <c r="B710" i="7"/>
  <c r="C710" i="7" s="1" a="1"/>
  <c r="C710" i="7" s="1"/>
  <c r="N709" i="7"/>
  <c r="O709" i="7" s="1" a="1"/>
  <c r="O709" i="7" s="1"/>
  <c r="L709" i="7"/>
  <c r="M709" i="7" s="1" a="1"/>
  <c r="M709" i="7" s="1"/>
  <c r="J709" i="7"/>
  <c r="K709" i="7" s="1" a="1"/>
  <c r="K709" i="7" s="1"/>
  <c r="H709" i="7"/>
  <c r="I709" i="7" s="1" a="1"/>
  <c r="I709" i="7" s="1"/>
  <c r="F709" i="7"/>
  <c r="G709" i="7" s="1" a="1"/>
  <c r="G709" i="7" s="1"/>
  <c r="D709" i="7"/>
  <c r="E709" i="7" s="1" a="1"/>
  <c r="E709" i="7" s="1"/>
  <c r="B709" i="7"/>
  <c r="C709" i="7" s="1" a="1"/>
  <c r="C709" i="7" s="1"/>
  <c r="N708" i="7"/>
  <c r="O708" i="7" s="1" a="1"/>
  <c r="O708" i="7" s="1"/>
  <c r="L708" i="7"/>
  <c r="M708" i="7" s="1" a="1"/>
  <c r="M708" i="7" s="1"/>
  <c r="J708" i="7"/>
  <c r="K708" i="7" s="1" a="1"/>
  <c r="K708" i="7" s="1"/>
  <c r="H708" i="7"/>
  <c r="I708" i="7" s="1" a="1"/>
  <c r="I708" i="7" s="1"/>
  <c r="F708" i="7"/>
  <c r="G708" i="7" s="1" a="1"/>
  <c r="G708" i="7" s="1"/>
  <c r="D708" i="7"/>
  <c r="E708" i="7" s="1" a="1"/>
  <c r="E708" i="7" s="1"/>
  <c r="B708" i="7"/>
  <c r="C708" i="7" s="1" a="1"/>
  <c r="C708" i="7" s="1"/>
  <c r="N707" i="7"/>
  <c r="O707" i="7" s="1" a="1"/>
  <c r="O707" i="7" s="1"/>
  <c r="L707" i="7"/>
  <c r="M707" i="7" s="1" a="1"/>
  <c r="M707" i="7" s="1"/>
  <c r="J707" i="7"/>
  <c r="K707" i="7" s="1" a="1"/>
  <c r="K707" i="7" s="1"/>
  <c r="H707" i="7"/>
  <c r="I707" i="7" s="1" a="1"/>
  <c r="I707" i="7" s="1"/>
  <c r="F707" i="7"/>
  <c r="G707" i="7" s="1" a="1"/>
  <c r="G707" i="7" s="1"/>
  <c r="D707" i="7"/>
  <c r="E707" i="7" s="1" a="1"/>
  <c r="E707" i="7" s="1"/>
  <c r="B707" i="7"/>
  <c r="C707" i="7" s="1" a="1"/>
  <c r="C707" i="7" s="1"/>
  <c r="N706" i="7"/>
  <c r="O706" i="7" s="1" a="1"/>
  <c r="O706" i="7" s="1"/>
  <c r="L706" i="7"/>
  <c r="M706" i="7" s="1" a="1"/>
  <c r="M706" i="7" s="1"/>
  <c r="J706" i="7"/>
  <c r="K706" i="7" s="1" a="1"/>
  <c r="K706" i="7" s="1"/>
  <c r="H706" i="7"/>
  <c r="I706" i="7" s="1" a="1"/>
  <c r="I706" i="7" s="1"/>
  <c r="F706" i="7"/>
  <c r="G706" i="7" s="1" a="1"/>
  <c r="G706" i="7" s="1"/>
  <c r="D706" i="7"/>
  <c r="E706" i="7" s="1" a="1"/>
  <c r="E706" i="7" s="1"/>
  <c r="B706" i="7"/>
  <c r="C706" i="7" s="1" a="1"/>
  <c r="C706" i="7" s="1"/>
  <c r="N705" i="7"/>
  <c r="O705" i="7" s="1" a="1"/>
  <c r="O705" i="7" s="1"/>
  <c r="L705" i="7"/>
  <c r="M705" i="7" s="1" a="1"/>
  <c r="M705" i="7" s="1"/>
  <c r="J705" i="7"/>
  <c r="K705" i="7" s="1" a="1"/>
  <c r="K705" i="7" s="1"/>
  <c r="H705" i="7"/>
  <c r="I705" i="7" s="1" a="1"/>
  <c r="I705" i="7" s="1"/>
  <c r="F705" i="7"/>
  <c r="G705" i="7" s="1" a="1"/>
  <c r="G705" i="7" s="1"/>
  <c r="D705" i="7"/>
  <c r="E705" i="7" s="1" a="1"/>
  <c r="E705" i="7" s="1"/>
  <c r="B705" i="7"/>
  <c r="C705" i="7" s="1" a="1"/>
  <c r="C705" i="7" s="1"/>
  <c r="N704" i="7"/>
  <c r="O704" i="7" s="1" a="1"/>
  <c r="O704" i="7" s="1"/>
  <c r="L704" i="7"/>
  <c r="M704" i="7" s="1" a="1"/>
  <c r="M704" i="7" s="1"/>
  <c r="J704" i="7"/>
  <c r="K704" i="7" s="1" a="1"/>
  <c r="K704" i="7" s="1"/>
  <c r="H704" i="7"/>
  <c r="I704" i="7" s="1" a="1"/>
  <c r="I704" i="7" s="1"/>
  <c r="F704" i="7"/>
  <c r="G704" i="7" s="1" a="1"/>
  <c r="G704" i="7" s="1"/>
  <c r="D704" i="7"/>
  <c r="E704" i="7" s="1" a="1"/>
  <c r="E704" i="7" s="1"/>
  <c r="B704" i="7"/>
  <c r="C704" i="7" s="1" a="1"/>
  <c r="C704" i="7" s="1"/>
  <c r="N703" i="7"/>
  <c r="O703" i="7" s="1" a="1"/>
  <c r="O703" i="7" s="1"/>
  <c r="L703" i="7"/>
  <c r="M703" i="7" s="1" a="1"/>
  <c r="M703" i="7" s="1"/>
  <c r="J703" i="7"/>
  <c r="K703" i="7" s="1" a="1"/>
  <c r="K703" i="7" s="1"/>
  <c r="H703" i="7"/>
  <c r="I703" i="7" s="1" a="1"/>
  <c r="I703" i="7" s="1"/>
  <c r="F703" i="7"/>
  <c r="G703" i="7" s="1" a="1"/>
  <c r="G703" i="7" s="1"/>
  <c r="D703" i="7"/>
  <c r="E703" i="7" s="1" a="1"/>
  <c r="E703" i="7" s="1"/>
  <c r="B703" i="7"/>
  <c r="C703" i="7" s="1" a="1"/>
  <c r="C703" i="7" s="1"/>
  <c r="N702" i="7"/>
  <c r="O702" i="7" s="1" a="1"/>
  <c r="O702" i="7" s="1"/>
  <c r="L702" i="7"/>
  <c r="M702" i="7" s="1" a="1"/>
  <c r="M702" i="7" s="1"/>
  <c r="J702" i="7"/>
  <c r="K702" i="7" s="1" a="1"/>
  <c r="K702" i="7" s="1"/>
  <c r="H702" i="7"/>
  <c r="I702" i="7" s="1" a="1"/>
  <c r="I702" i="7" s="1"/>
  <c r="F702" i="7"/>
  <c r="G702" i="7" s="1" a="1"/>
  <c r="G702" i="7" s="1"/>
  <c r="D702" i="7"/>
  <c r="E702" i="7" s="1" a="1"/>
  <c r="E702" i="7" s="1"/>
  <c r="B702" i="7"/>
  <c r="C702" i="7" s="1" a="1"/>
  <c r="C702" i="7" s="1"/>
  <c r="N701" i="7"/>
  <c r="O701" i="7" s="1" a="1"/>
  <c r="O701" i="7" s="1"/>
  <c r="L701" i="7"/>
  <c r="M701" i="7" s="1" a="1"/>
  <c r="M701" i="7" s="1"/>
  <c r="J701" i="7"/>
  <c r="K701" i="7" s="1" a="1"/>
  <c r="K701" i="7" s="1"/>
  <c r="H701" i="7"/>
  <c r="I701" i="7" s="1" a="1"/>
  <c r="I701" i="7" s="1"/>
  <c r="F701" i="7"/>
  <c r="G701" i="7" s="1" a="1"/>
  <c r="G701" i="7" s="1"/>
  <c r="D701" i="7"/>
  <c r="E701" i="7" s="1" a="1"/>
  <c r="E701" i="7" s="1"/>
  <c r="B701" i="7"/>
  <c r="C701" i="7" s="1" a="1"/>
  <c r="C701" i="7" s="1"/>
  <c r="N700" i="7"/>
  <c r="O700" i="7" s="1" a="1"/>
  <c r="O700" i="7" s="1"/>
  <c r="L700" i="7"/>
  <c r="M700" i="7" s="1" a="1"/>
  <c r="M700" i="7" s="1"/>
  <c r="J700" i="7"/>
  <c r="K700" i="7" s="1" a="1"/>
  <c r="K700" i="7" s="1"/>
  <c r="H700" i="7"/>
  <c r="I700" i="7" s="1" a="1"/>
  <c r="I700" i="7" s="1"/>
  <c r="F700" i="7"/>
  <c r="G700" i="7" s="1" a="1"/>
  <c r="G700" i="7" s="1"/>
  <c r="D700" i="7"/>
  <c r="E700" i="7" s="1" a="1"/>
  <c r="E700" i="7" s="1"/>
  <c r="B700" i="7"/>
  <c r="C700" i="7" s="1" a="1"/>
  <c r="C700" i="7" s="1"/>
  <c r="N699" i="7"/>
  <c r="O699" i="7" s="1" a="1"/>
  <c r="O699" i="7" s="1"/>
  <c r="L699" i="7"/>
  <c r="M699" i="7" s="1" a="1"/>
  <c r="M699" i="7" s="1"/>
  <c r="J699" i="7"/>
  <c r="K699" i="7" s="1" a="1"/>
  <c r="K699" i="7" s="1"/>
  <c r="H699" i="7"/>
  <c r="I699" i="7" s="1" a="1"/>
  <c r="I699" i="7" s="1"/>
  <c r="F699" i="7"/>
  <c r="G699" i="7" s="1" a="1"/>
  <c r="G699" i="7" s="1"/>
  <c r="D699" i="7"/>
  <c r="E699" i="7" s="1" a="1"/>
  <c r="E699" i="7" s="1"/>
  <c r="B699" i="7"/>
  <c r="C699" i="7" s="1" a="1"/>
  <c r="C699" i="7" s="1"/>
  <c r="N698" i="7"/>
  <c r="O698" i="7" s="1" a="1"/>
  <c r="O698" i="7" s="1"/>
  <c r="L698" i="7"/>
  <c r="M698" i="7" s="1" a="1"/>
  <c r="M698" i="7" s="1"/>
  <c r="J698" i="7"/>
  <c r="K698" i="7" s="1" a="1"/>
  <c r="K698" i="7" s="1"/>
  <c r="H698" i="7"/>
  <c r="I698" i="7" s="1" a="1"/>
  <c r="I698" i="7" s="1"/>
  <c r="F698" i="7"/>
  <c r="G698" i="7" s="1" a="1"/>
  <c r="G698" i="7" s="1"/>
  <c r="D698" i="7"/>
  <c r="E698" i="7" s="1" a="1"/>
  <c r="E698" i="7" s="1"/>
  <c r="B698" i="7"/>
  <c r="C698" i="7" s="1" a="1"/>
  <c r="C698" i="7" s="1"/>
  <c r="N697" i="7"/>
  <c r="O697" i="7" s="1" a="1"/>
  <c r="O697" i="7" s="1"/>
  <c r="L697" i="7"/>
  <c r="M697" i="7" s="1" a="1"/>
  <c r="M697" i="7" s="1"/>
  <c r="J697" i="7"/>
  <c r="K697" i="7" s="1" a="1"/>
  <c r="K697" i="7" s="1"/>
  <c r="H697" i="7"/>
  <c r="I697" i="7" s="1" a="1"/>
  <c r="I697" i="7" s="1"/>
  <c r="F697" i="7"/>
  <c r="G697" i="7" s="1" a="1"/>
  <c r="G697" i="7" s="1"/>
  <c r="D697" i="7"/>
  <c r="E697" i="7" s="1" a="1"/>
  <c r="E697" i="7" s="1"/>
  <c r="B697" i="7"/>
  <c r="C697" i="7" s="1" a="1"/>
  <c r="C697" i="7" s="1"/>
  <c r="N696" i="7"/>
  <c r="O696" i="7" s="1" a="1"/>
  <c r="O696" i="7" s="1"/>
  <c r="L696" i="7"/>
  <c r="M696" i="7" s="1" a="1"/>
  <c r="M696" i="7" s="1"/>
  <c r="J696" i="7"/>
  <c r="K696" i="7" s="1" a="1"/>
  <c r="K696" i="7" s="1"/>
  <c r="H696" i="7"/>
  <c r="I696" i="7" s="1" a="1"/>
  <c r="I696" i="7" s="1"/>
  <c r="F696" i="7"/>
  <c r="G696" i="7" s="1" a="1"/>
  <c r="G696" i="7" s="1"/>
  <c r="D696" i="7"/>
  <c r="E696" i="7" s="1" a="1"/>
  <c r="E696" i="7" s="1"/>
  <c r="B696" i="7"/>
  <c r="C696" i="7" s="1" a="1"/>
  <c r="C696" i="7" s="1"/>
  <c r="N695" i="7"/>
  <c r="O695" i="7" s="1" a="1"/>
  <c r="O695" i="7" s="1"/>
  <c r="L695" i="7"/>
  <c r="M695" i="7" s="1" a="1"/>
  <c r="M695" i="7" s="1"/>
  <c r="J695" i="7"/>
  <c r="K695" i="7" s="1" a="1"/>
  <c r="K695" i="7" s="1"/>
  <c r="H695" i="7"/>
  <c r="I695" i="7" s="1" a="1"/>
  <c r="I695" i="7" s="1"/>
  <c r="F695" i="7"/>
  <c r="G695" i="7" s="1" a="1"/>
  <c r="G695" i="7" s="1"/>
  <c r="D695" i="7"/>
  <c r="E695" i="7" s="1" a="1"/>
  <c r="E695" i="7" s="1"/>
  <c r="B695" i="7"/>
  <c r="C695" i="7" s="1" a="1"/>
  <c r="C695" i="7" s="1"/>
  <c r="N694" i="7"/>
  <c r="O694" i="7" s="1" a="1"/>
  <c r="O694" i="7" s="1"/>
  <c r="L694" i="7"/>
  <c r="M694" i="7" s="1" a="1"/>
  <c r="M694" i="7" s="1"/>
  <c r="J694" i="7"/>
  <c r="K694" i="7" s="1" a="1"/>
  <c r="K694" i="7" s="1"/>
  <c r="H694" i="7"/>
  <c r="I694" i="7" s="1" a="1"/>
  <c r="I694" i="7" s="1"/>
  <c r="F694" i="7"/>
  <c r="G694" i="7" s="1" a="1"/>
  <c r="G694" i="7" s="1"/>
  <c r="D694" i="7"/>
  <c r="E694" i="7" s="1" a="1"/>
  <c r="E694" i="7" s="1"/>
  <c r="B694" i="7"/>
  <c r="C694" i="7" s="1" a="1"/>
  <c r="C694" i="7" s="1"/>
  <c r="N693" i="7"/>
  <c r="O693" i="7" s="1" a="1"/>
  <c r="O693" i="7" s="1"/>
  <c r="L693" i="7"/>
  <c r="M693" i="7" s="1" a="1"/>
  <c r="M693" i="7" s="1"/>
  <c r="J693" i="7"/>
  <c r="K693" i="7" s="1" a="1"/>
  <c r="K693" i="7" s="1"/>
  <c r="H693" i="7"/>
  <c r="I693" i="7" s="1" a="1"/>
  <c r="I693" i="7" s="1"/>
  <c r="F693" i="7"/>
  <c r="G693" i="7" s="1" a="1"/>
  <c r="G693" i="7" s="1"/>
  <c r="D693" i="7"/>
  <c r="E693" i="7" s="1" a="1"/>
  <c r="E693" i="7" s="1"/>
  <c r="B693" i="7"/>
  <c r="C693" i="7" s="1" a="1"/>
  <c r="C693" i="7" s="1"/>
  <c r="N692" i="7"/>
  <c r="O692" i="7" s="1" a="1"/>
  <c r="O692" i="7" s="1"/>
  <c r="L692" i="7"/>
  <c r="M692" i="7" s="1" a="1"/>
  <c r="M692" i="7" s="1"/>
  <c r="J692" i="7"/>
  <c r="K692" i="7" s="1" a="1"/>
  <c r="K692" i="7" s="1"/>
  <c r="H692" i="7"/>
  <c r="I692" i="7" s="1" a="1"/>
  <c r="I692" i="7" s="1"/>
  <c r="F692" i="7"/>
  <c r="G692" i="7" s="1" a="1"/>
  <c r="G692" i="7" s="1"/>
  <c r="D692" i="7"/>
  <c r="E692" i="7" s="1" a="1"/>
  <c r="E692" i="7" s="1"/>
  <c r="B692" i="7"/>
  <c r="C692" i="7" s="1" a="1"/>
  <c r="C692" i="7" s="1"/>
  <c r="N691" i="7"/>
  <c r="O691" i="7" s="1" a="1"/>
  <c r="O691" i="7" s="1"/>
  <c r="L691" i="7"/>
  <c r="M691" i="7" s="1" a="1"/>
  <c r="M691" i="7" s="1"/>
  <c r="J691" i="7"/>
  <c r="K691" i="7" s="1" a="1"/>
  <c r="K691" i="7" s="1"/>
  <c r="H691" i="7"/>
  <c r="I691" i="7" s="1" a="1"/>
  <c r="I691" i="7" s="1"/>
  <c r="F691" i="7"/>
  <c r="G691" i="7" s="1" a="1"/>
  <c r="G691" i="7" s="1"/>
  <c r="D691" i="7"/>
  <c r="E691" i="7" s="1" a="1"/>
  <c r="E691" i="7" s="1"/>
  <c r="B691" i="7"/>
  <c r="C691" i="7" s="1" a="1"/>
  <c r="C691" i="7" s="1"/>
  <c r="N690" i="7"/>
  <c r="O690" i="7" s="1" a="1"/>
  <c r="O690" i="7" s="1"/>
  <c r="L690" i="7"/>
  <c r="M690" i="7" s="1" a="1"/>
  <c r="M690" i="7" s="1"/>
  <c r="J690" i="7"/>
  <c r="K690" i="7" s="1" a="1"/>
  <c r="K690" i="7" s="1"/>
  <c r="H690" i="7"/>
  <c r="I690" i="7" s="1" a="1"/>
  <c r="I690" i="7" s="1"/>
  <c r="F690" i="7"/>
  <c r="G690" i="7" s="1" a="1"/>
  <c r="G690" i="7" s="1"/>
  <c r="D690" i="7"/>
  <c r="E690" i="7" s="1" a="1"/>
  <c r="E690" i="7" s="1"/>
  <c r="B690" i="7"/>
  <c r="C690" i="7" s="1" a="1"/>
  <c r="C690" i="7" s="1"/>
  <c r="N689" i="7"/>
  <c r="O689" i="7" s="1" a="1"/>
  <c r="O689" i="7" s="1"/>
  <c r="L689" i="7"/>
  <c r="M689" i="7" s="1" a="1"/>
  <c r="M689" i="7" s="1"/>
  <c r="J689" i="7"/>
  <c r="K689" i="7" s="1" a="1"/>
  <c r="K689" i="7" s="1"/>
  <c r="H689" i="7"/>
  <c r="I689" i="7" s="1" a="1"/>
  <c r="I689" i="7" s="1"/>
  <c r="F689" i="7"/>
  <c r="G689" i="7" s="1" a="1"/>
  <c r="G689" i="7" s="1"/>
  <c r="D689" i="7"/>
  <c r="E689" i="7" s="1" a="1"/>
  <c r="E689" i="7" s="1"/>
  <c r="B689" i="7"/>
  <c r="C689" i="7" s="1" a="1"/>
  <c r="C689" i="7" s="1"/>
  <c r="N688" i="7"/>
  <c r="O688" i="7" s="1" a="1"/>
  <c r="O688" i="7" s="1"/>
  <c r="L688" i="7"/>
  <c r="M688" i="7" s="1" a="1"/>
  <c r="M688" i="7" s="1"/>
  <c r="J688" i="7"/>
  <c r="K688" i="7" s="1" a="1"/>
  <c r="K688" i="7" s="1"/>
  <c r="H688" i="7"/>
  <c r="I688" i="7" s="1" a="1"/>
  <c r="I688" i="7" s="1"/>
  <c r="F688" i="7"/>
  <c r="G688" i="7" s="1" a="1"/>
  <c r="G688" i="7" s="1"/>
  <c r="D688" i="7"/>
  <c r="E688" i="7" s="1" a="1"/>
  <c r="E688" i="7" s="1"/>
  <c r="B688" i="7"/>
  <c r="C688" i="7" s="1" a="1"/>
  <c r="C688" i="7" s="1"/>
  <c r="N687" i="7"/>
  <c r="O687" i="7" s="1" a="1"/>
  <c r="O687" i="7" s="1"/>
  <c r="L687" i="7"/>
  <c r="M687" i="7" s="1" a="1"/>
  <c r="M687" i="7" s="1"/>
  <c r="J687" i="7"/>
  <c r="K687" i="7" s="1" a="1"/>
  <c r="K687" i="7" s="1"/>
  <c r="H687" i="7"/>
  <c r="I687" i="7" s="1" a="1"/>
  <c r="I687" i="7" s="1"/>
  <c r="F687" i="7"/>
  <c r="G687" i="7" s="1" a="1"/>
  <c r="G687" i="7" s="1"/>
  <c r="D687" i="7"/>
  <c r="E687" i="7" s="1" a="1"/>
  <c r="E687" i="7" s="1"/>
  <c r="B687" i="7"/>
  <c r="C687" i="7" s="1" a="1"/>
  <c r="C687" i="7" s="1"/>
  <c r="N686" i="7"/>
  <c r="O686" i="7" s="1" a="1"/>
  <c r="O686" i="7" s="1"/>
  <c r="L686" i="7"/>
  <c r="M686" i="7" s="1" a="1"/>
  <c r="M686" i="7" s="1"/>
  <c r="J686" i="7"/>
  <c r="K686" i="7" s="1" a="1"/>
  <c r="K686" i="7" s="1"/>
  <c r="H686" i="7"/>
  <c r="I686" i="7" s="1" a="1"/>
  <c r="I686" i="7" s="1"/>
  <c r="F686" i="7"/>
  <c r="G686" i="7" s="1" a="1"/>
  <c r="G686" i="7" s="1"/>
  <c r="D686" i="7"/>
  <c r="E686" i="7" s="1" a="1"/>
  <c r="E686" i="7" s="1"/>
  <c r="B686" i="7"/>
  <c r="C686" i="7" s="1" a="1"/>
  <c r="C686" i="7" s="1"/>
  <c r="N685" i="7"/>
  <c r="O685" i="7" s="1" a="1"/>
  <c r="O685" i="7" s="1"/>
  <c r="L685" i="7"/>
  <c r="M685" i="7" s="1" a="1"/>
  <c r="M685" i="7" s="1"/>
  <c r="J685" i="7"/>
  <c r="K685" i="7" s="1" a="1"/>
  <c r="K685" i="7" s="1"/>
  <c r="H685" i="7"/>
  <c r="I685" i="7" s="1" a="1"/>
  <c r="I685" i="7" s="1"/>
  <c r="F685" i="7"/>
  <c r="G685" i="7" s="1" a="1"/>
  <c r="G685" i="7" s="1"/>
  <c r="D685" i="7"/>
  <c r="E685" i="7" s="1" a="1"/>
  <c r="E685" i="7" s="1"/>
  <c r="B685" i="7"/>
  <c r="C685" i="7" s="1" a="1"/>
  <c r="C685" i="7" s="1"/>
  <c r="N684" i="7"/>
  <c r="O684" i="7" s="1" a="1"/>
  <c r="O684" i="7" s="1"/>
  <c r="L684" i="7"/>
  <c r="M684" i="7" s="1" a="1"/>
  <c r="M684" i="7" s="1"/>
  <c r="J684" i="7"/>
  <c r="K684" i="7" s="1" a="1"/>
  <c r="K684" i="7" s="1"/>
  <c r="H684" i="7"/>
  <c r="I684" i="7" s="1" a="1"/>
  <c r="I684" i="7" s="1"/>
  <c r="F684" i="7"/>
  <c r="G684" i="7" s="1" a="1"/>
  <c r="G684" i="7" s="1"/>
  <c r="D684" i="7"/>
  <c r="E684" i="7" s="1" a="1"/>
  <c r="E684" i="7" s="1"/>
  <c r="B684" i="7"/>
  <c r="C684" i="7" s="1" a="1"/>
  <c r="C684" i="7" s="1"/>
  <c r="N683" i="7"/>
  <c r="O683" i="7" s="1" a="1"/>
  <c r="O683" i="7" s="1"/>
  <c r="L683" i="7"/>
  <c r="M683" i="7" s="1" a="1"/>
  <c r="M683" i="7" s="1"/>
  <c r="J683" i="7"/>
  <c r="K683" i="7" s="1" a="1"/>
  <c r="K683" i="7" s="1"/>
  <c r="H683" i="7"/>
  <c r="I683" i="7" s="1" a="1"/>
  <c r="I683" i="7" s="1"/>
  <c r="F683" i="7"/>
  <c r="G683" i="7" s="1" a="1"/>
  <c r="G683" i="7" s="1"/>
  <c r="D683" i="7"/>
  <c r="E683" i="7" s="1" a="1"/>
  <c r="E683" i="7" s="1"/>
  <c r="B683" i="7"/>
  <c r="C683" i="7" s="1" a="1"/>
  <c r="C683" i="7" s="1"/>
  <c r="N682" i="7"/>
  <c r="O682" i="7" s="1" a="1"/>
  <c r="O682" i="7" s="1"/>
  <c r="L682" i="7"/>
  <c r="M682" i="7" s="1" a="1"/>
  <c r="M682" i="7" s="1"/>
  <c r="J682" i="7"/>
  <c r="K682" i="7" s="1" a="1"/>
  <c r="K682" i="7" s="1"/>
  <c r="H682" i="7"/>
  <c r="I682" i="7" s="1" a="1"/>
  <c r="I682" i="7" s="1"/>
  <c r="F682" i="7"/>
  <c r="G682" i="7" s="1" a="1"/>
  <c r="G682" i="7" s="1"/>
  <c r="D682" i="7"/>
  <c r="E682" i="7" s="1" a="1"/>
  <c r="E682" i="7" s="1"/>
  <c r="B682" i="7"/>
  <c r="C682" i="7" s="1" a="1"/>
  <c r="C682" i="7" s="1"/>
  <c r="N681" i="7"/>
  <c r="O681" i="7" s="1" a="1"/>
  <c r="O681" i="7" s="1"/>
  <c r="L681" i="7"/>
  <c r="M681" i="7" s="1" a="1"/>
  <c r="M681" i="7" s="1"/>
  <c r="J681" i="7"/>
  <c r="K681" i="7" s="1" a="1"/>
  <c r="K681" i="7" s="1"/>
  <c r="H681" i="7"/>
  <c r="I681" i="7" s="1" a="1"/>
  <c r="I681" i="7" s="1"/>
  <c r="F681" i="7"/>
  <c r="G681" i="7" s="1" a="1"/>
  <c r="G681" i="7" s="1"/>
  <c r="D681" i="7"/>
  <c r="E681" i="7" s="1" a="1"/>
  <c r="E681" i="7" s="1"/>
  <c r="B681" i="7"/>
  <c r="C681" i="7" s="1" a="1"/>
  <c r="C681" i="7" s="1"/>
  <c r="N680" i="7"/>
  <c r="O680" i="7" s="1" a="1"/>
  <c r="O680" i="7" s="1"/>
  <c r="L680" i="7"/>
  <c r="M680" i="7" s="1" a="1"/>
  <c r="M680" i="7" s="1"/>
  <c r="J680" i="7"/>
  <c r="K680" i="7" s="1" a="1"/>
  <c r="K680" i="7" s="1"/>
  <c r="H680" i="7"/>
  <c r="I680" i="7" s="1" a="1"/>
  <c r="I680" i="7" s="1"/>
  <c r="F680" i="7"/>
  <c r="G680" i="7" s="1" a="1"/>
  <c r="G680" i="7" s="1"/>
  <c r="D680" i="7"/>
  <c r="E680" i="7" s="1" a="1"/>
  <c r="E680" i="7" s="1"/>
  <c r="B680" i="7"/>
  <c r="C680" i="7" s="1" a="1"/>
  <c r="C680" i="7" s="1"/>
  <c r="N679" i="7"/>
  <c r="O679" i="7" s="1" a="1"/>
  <c r="O679" i="7" s="1"/>
  <c r="L679" i="7"/>
  <c r="M679" i="7" s="1" a="1"/>
  <c r="M679" i="7" s="1"/>
  <c r="J679" i="7"/>
  <c r="K679" i="7" s="1" a="1"/>
  <c r="K679" i="7" s="1"/>
  <c r="H679" i="7"/>
  <c r="I679" i="7" s="1" a="1"/>
  <c r="I679" i="7" s="1"/>
  <c r="F679" i="7"/>
  <c r="G679" i="7" s="1" a="1"/>
  <c r="G679" i="7" s="1"/>
  <c r="D679" i="7"/>
  <c r="E679" i="7" s="1" a="1"/>
  <c r="E679" i="7" s="1"/>
  <c r="B679" i="7"/>
  <c r="C679" i="7" s="1" a="1"/>
  <c r="C679" i="7" s="1"/>
  <c r="N678" i="7"/>
  <c r="O678" i="7" s="1" a="1"/>
  <c r="O678" i="7" s="1"/>
  <c r="L678" i="7"/>
  <c r="M678" i="7" s="1" a="1"/>
  <c r="M678" i="7" s="1"/>
  <c r="J678" i="7"/>
  <c r="K678" i="7" s="1" a="1"/>
  <c r="K678" i="7" s="1"/>
  <c r="H678" i="7"/>
  <c r="I678" i="7" s="1" a="1"/>
  <c r="I678" i="7" s="1"/>
  <c r="F678" i="7"/>
  <c r="G678" i="7" s="1" a="1"/>
  <c r="G678" i="7" s="1"/>
  <c r="D678" i="7"/>
  <c r="E678" i="7" s="1" a="1"/>
  <c r="E678" i="7" s="1"/>
  <c r="B678" i="7"/>
  <c r="C678" i="7" s="1" a="1"/>
  <c r="C678" i="7" s="1"/>
  <c r="N677" i="7"/>
  <c r="O677" i="7" s="1" a="1"/>
  <c r="O677" i="7" s="1"/>
  <c r="L677" i="7"/>
  <c r="M677" i="7" s="1" a="1"/>
  <c r="M677" i="7" s="1"/>
  <c r="J677" i="7"/>
  <c r="K677" i="7" s="1" a="1"/>
  <c r="K677" i="7" s="1"/>
  <c r="H677" i="7"/>
  <c r="I677" i="7" s="1" a="1"/>
  <c r="I677" i="7" s="1"/>
  <c r="F677" i="7"/>
  <c r="G677" i="7" s="1" a="1"/>
  <c r="G677" i="7" s="1"/>
  <c r="D677" i="7"/>
  <c r="E677" i="7" s="1" a="1"/>
  <c r="E677" i="7" s="1"/>
  <c r="B677" i="7"/>
  <c r="C677" i="7" s="1" a="1"/>
  <c r="C677" i="7" s="1"/>
  <c r="N676" i="7"/>
  <c r="O676" i="7" s="1" a="1"/>
  <c r="O676" i="7" s="1"/>
  <c r="L676" i="7"/>
  <c r="M676" i="7" s="1" a="1"/>
  <c r="M676" i="7" s="1"/>
  <c r="J676" i="7"/>
  <c r="K676" i="7" s="1" a="1"/>
  <c r="K676" i="7" s="1"/>
  <c r="H676" i="7"/>
  <c r="I676" i="7" s="1" a="1"/>
  <c r="I676" i="7" s="1"/>
  <c r="F676" i="7"/>
  <c r="G676" i="7" s="1" a="1"/>
  <c r="G676" i="7" s="1"/>
  <c r="D676" i="7"/>
  <c r="E676" i="7" s="1" a="1"/>
  <c r="E676" i="7" s="1"/>
  <c r="B676" i="7"/>
  <c r="C676" i="7" s="1" a="1"/>
  <c r="C676" i="7" s="1"/>
  <c r="N675" i="7"/>
  <c r="O675" i="7" s="1" a="1"/>
  <c r="O675" i="7" s="1"/>
  <c r="L675" i="7"/>
  <c r="M675" i="7" s="1" a="1"/>
  <c r="M675" i="7" s="1"/>
  <c r="J675" i="7"/>
  <c r="K675" i="7" s="1" a="1"/>
  <c r="K675" i="7" s="1"/>
  <c r="H675" i="7"/>
  <c r="I675" i="7" s="1" a="1"/>
  <c r="I675" i="7" s="1"/>
  <c r="F675" i="7"/>
  <c r="G675" i="7" s="1" a="1"/>
  <c r="G675" i="7" s="1"/>
  <c r="D675" i="7"/>
  <c r="E675" i="7" s="1" a="1"/>
  <c r="E675" i="7" s="1"/>
  <c r="B675" i="7"/>
  <c r="C675" i="7" s="1" a="1"/>
  <c r="C675" i="7" s="1"/>
  <c r="N674" i="7"/>
  <c r="O674" i="7" s="1" a="1"/>
  <c r="O674" i="7" s="1"/>
  <c r="L674" i="7"/>
  <c r="M674" i="7" s="1" a="1"/>
  <c r="M674" i="7" s="1"/>
  <c r="J674" i="7"/>
  <c r="K674" i="7" s="1" a="1"/>
  <c r="K674" i="7" s="1"/>
  <c r="H674" i="7"/>
  <c r="I674" i="7" s="1" a="1"/>
  <c r="I674" i="7" s="1"/>
  <c r="F674" i="7"/>
  <c r="G674" i="7" s="1" a="1"/>
  <c r="G674" i="7" s="1"/>
  <c r="D674" i="7"/>
  <c r="E674" i="7" s="1" a="1"/>
  <c r="E674" i="7" s="1"/>
  <c r="B674" i="7"/>
  <c r="C674" i="7" s="1" a="1"/>
  <c r="C674" i="7" s="1"/>
  <c r="N673" i="7"/>
  <c r="O673" i="7" s="1" a="1"/>
  <c r="O673" i="7" s="1"/>
  <c r="L673" i="7"/>
  <c r="M673" i="7" s="1" a="1"/>
  <c r="M673" i="7" s="1"/>
  <c r="J673" i="7"/>
  <c r="K673" i="7" s="1" a="1"/>
  <c r="K673" i="7" s="1"/>
  <c r="H673" i="7"/>
  <c r="I673" i="7" s="1" a="1"/>
  <c r="I673" i="7" s="1"/>
  <c r="F673" i="7"/>
  <c r="G673" i="7" s="1" a="1"/>
  <c r="G673" i="7" s="1"/>
  <c r="D673" i="7"/>
  <c r="E673" i="7" s="1" a="1"/>
  <c r="E673" i="7" s="1"/>
  <c r="B673" i="7"/>
  <c r="C673" i="7" s="1" a="1"/>
  <c r="C673" i="7" s="1"/>
  <c r="N672" i="7"/>
  <c r="O672" i="7" s="1" a="1"/>
  <c r="O672" i="7" s="1"/>
  <c r="L672" i="7"/>
  <c r="M672" i="7" s="1" a="1"/>
  <c r="M672" i="7" s="1"/>
  <c r="J672" i="7"/>
  <c r="K672" i="7" s="1" a="1"/>
  <c r="K672" i="7" s="1"/>
  <c r="H672" i="7"/>
  <c r="I672" i="7" s="1" a="1"/>
  <c r="I672" i="7" s="1"/>
  <c r="F672" i="7"/>
  <c r="G672" i="7" s="1" a="1"/>
  <c r="G672" i="7" s="1"/>
  <c r="D672" i="7"/>
  <c r="E672" i="7" s="1" a="1"/>
  <c r="E672" i="7" s="1"/>
  <c r="B672" i="7"/>
  <c r="C672" i="7" s="1" a="1"/>
  <c r="C672" i="7" s="1"/>
  <c r="N671" i="7"/>
  <c r="O671" i="7" s="1" a="1"/>
  <c r="O671" i="7" s="1"/>
  <c r="L671" i="7"/>
  <c r="M671" i="7" s="1" a="1"/>
  <c r="M671" i="7" s="1"/>
  <c r="J671" i="7"/>
  <c r="K671" i="7" s="1" a="1"/>
  <c r="K671" i="7" s="1"/>
  <c r="H671" i="7"/>
  <c r="I671" i="7" s="1" a="1"/>
  <c r="I671" i="7" s="1"/>
  <c r="F671" i="7"/>
  <c r="G671" i="7" s="1" a="1"/>
  <c r="G671" i="7" s="1"/>
  <c r="D671" i="7"/>
  <c r="E671" i="7" s="1" a="1"/>
  <c r="E671" i="7" s="1"/>
  <c r="B671" i="7"/>
  <c r="C671" i="7" s="1" a="1"/>
  <c r="C671" i="7" s="1"/>
  <c r="N670" i="7"/>
  <c r="O670" i="7" s="1" a="1"/>
  <c r="O670" i="7" s="1"/>
  <c r="L670" i="7"/>
  <c r="M670" i="7" s="1" a="1"/>
  <c r="M670" i="7" s="1"/>
  <c r="J670" i="7"/>
  <c r="K670" i="7" s="1" a="1"/>
  <c r="K670" i="7" s="1"/>
  <c r="H670" i="7"/>
  <c r="I670" i="7" s="1" a="1"/>
  <c r="I670" i="7" s="1"/>
  <c r="F670" i="7"/>
  <c r="G670" i="7" s="1" a="1"/>
  <c r="G670" i="7" s="1"/>
  <c r="D670" i="7"/>
  <c r="E670" i="7" s="1" a="1"/>
  <c r="E670" i="7" s="1"/>
  <c r="B670" i="7"/>
  <c r="C670" i="7" s="1" a="1"/>
  <c r="C670" i="7" s="1"/>
  <c r="N669" i="7"/>
  <c r="O669" i="7" s="1" a="1"/>
  <c r="O669" i="7" s="1"/>
  <c r="L669" i="7"/>
  <c r="M669" i="7" s="1" a="1"/>
  <c r="M669" i="7" s="1"/>
  <c r="J669" i="7"/>
  <c r="K669" i="7" s="1" a="1"/>
  <c r="K669" i="7" s="1"/>
  <c r="H669" i="7"/>
  <c r="I669" i="7" s="1" a="1"/>
  <c r="I669" i="7" s="1"/>
  <c r="F669" i="7"/>
  <c r="G669" i="7" s="1" a="1"/>
  <c r="G669" i="7" s="1"/>
  <c r="D669" i="7"/>
  <c r="E669" i="7" s="1" a="1"/>
  <c r="E669" i="7" s="1"/>
  <c r="B669" i="7"/>
  <c r="C669" i="7" s="1" a="1"/>
  <c r="C669" i="7" s="1"/>
  <c r="N668" i="7"/>
  <c r="O668" i="7" s="1" a="1"/>
  <c r="O668" i="7" s="1"/>
  <c r="L668" i="7"/>
  <c r="M668" i="7" s="1" a="1"/>
  <c r="M668" i="7" s="1"/>
  <c r="J668" i="7"/>
  <c r="K668" i="7" s="1" a="1"/>
  <c r="K668" i="7" s="1"/>
  <c r="H668" i="7"/>
  <c r="I668" i="7" s="1" a="1"/>
  <c r="I668" i="7" s="1"/>
  <c r="F668" i="7"/>
  <c r="G668" i="7" s="1" a="1"/>
  <c r="G668" i="7" s="1"/>
  <c r="D668" i="7"/>
  <c r="E668" i="7" s="1" a="1"/>
  <c r="E668" i="7" s="1"/>
  <c r="B668" i="7"/>
  <c r="C668" i="7" s="1" a="1"/>
  <c r="C668" i="7" s="1"/>
  <c r="N667" i="7"/>
  <c r="O667" i="7" s="1" a="1"/>
  <c r="O667" i="7" s="1"/>
  <c r="L667" i="7"/>
  <c r="M667" i="7" s="1" a="1"/>
  <c r="M667" i="7" s="1"/>
  <c r="J667" i="7"/>
  <c r="K667" i="7" s="1" a="1"/>
  <c r="K667" i="7" s="1"/>
  <c r="H667" i="7"/>
  <c r="I667" i="7" s="1" a="1"/>
  <c r="I667" i="7" s="1"/>
  <c r="F667" i="7"/>
  <c r="G667" i="7" s="1" a="1"/>
  <c r="G667" i="7" s="1"/>
  <c r="D667" i="7"/>
  <c r="E667" i="7" s="1" a="1"/>
  <c r="E667" i="7" s="1"/>
  <c r="B667" i="7"/>
  <c r="C667" i="7" s="1" a="1"/>
  <c r="C667" i="7" s="1"/>
  <c r="N666" i="7"/>
  <c r="O666" i="7" s="1" a="1"/>
  <c r="O666" i="7" s="1"/>
  <c r="L666" i="7"/>
  <c r="M666" i="7" s="1" a="1"/>
  <c r="M666" i="7" s="1"/>
  <c r="J666" i="7"/>
  <c r="K666" i="7" s="1" a="1"/>
  <c r="K666" i="7" s="1"/>
  <c r="H666" i="7"/>
  <c r="I666" i="7" s="1" a="1"/>
  <c r="I666" i="7" s="1"/>
  <c r="F666" i="7"/>
  <c r="G666" i="7" s="1" a="1"/>
  <c r="G666" i="7" s="1"/>
  <c r="D666" i="7"/>
  <c r="E666" i="7" s="1" a="1"/>
  <c r="E666" i="7" s="1"/>
  <c r="B666" i="7"/>
  <c r="C666" i="7" s="1" a="1"/>
  <c r="C666" i="7" s="1"/>
  <c r="N665" i="7"/>
  <c r="O665" i="7" s="1" a="1"/>
  <c r="O665" i="7" s="1"/>
  <c r="L665" i="7"/>
  <c r="M665" i="7" s="1" a="1"/>
  <c r="M665" i="7" s="1"/>
  <c r="J665" i="7"/>
  <c r="K665" i="7" s="1" a="1"/>
  <c r="K665" i="7" s="1"/>
  <c r="H665" i="7"/>
  <c r="I665" i="7" s="1" a="1"/>
  <c r="I665" i="7" s="1"/>
  <c r="F665" i="7"/>
  <c r="G665" i="7" s="1" a="1"/>
  <c r="G665" i="7" s="1"/>
  <c r="D665" i="7"/>
  <c r="E665" i="7" s="1" a="1"/>
  <c r="E665" i="7" s="1"/>
  <c r="B665" i="7"/>
  <c r="C665" i="7" s="1" a="1"/>
  <c r="C665" i="7" s="1"/>
  <c r="N664" i="7"/>
  <c r="O664" i="7" s="1" a="1"/>
  <c r="O664" i="7" s="1"/>
  <c r="M664" i="7" a="1"/>
  <c r="M664" i="7" s="1"/>
  <c r="L664" i="7"/>
  <c r="J664" i="7"/>
  <c r="K664" i="7" s="1" a="1"/>
  <c r="K664" i="7" s="1"/>
  <c r="H664" i="7"/>
  <c r="I664" i="7" s="1" a="1"/>
  <c r="I664" i="7" s="1"/>
  <c r="F664" i="7"/>
  <c r="G664" i="7" s="1" a="1"/>
  <c r="G664" i="7" s="1"/>
  <c r="D664" i="7"/>
  <c r="E664" i="7" s="1" a="1"/>
  <c r="E664" i="7" s="1"/>
  <c r="B664" i="7"/>
  <c r="C664" i="7" s="1" a="1"/>
  <c r="C664" i="7" s="1"/>
  <c r="N663" i="7"/>
  <c r="O663" i="7" s="1" a="1"/>
  <c r="O663" i="7" s="1"/>
  <c r="L663" i="7"/>
  <c r="M663" i="7" s="1" a="1"/>
  <c r="M663" i="7" s="1"/>
  <c r="J663" i="7"/>
  <c r="K663" i="7" s="1" a="1"/>
  <c r="K663" i="7" s="1"/>
  <c r="H663" i="7"/>
  <c r="I663" i="7" s="1" a="1"/>
  <c r="I663" i="7" s="1"/>
  <c r="F663" i="7"/>
  <c r="G663" i="7" s="1" a="1"/>
  <c r="G663" i="7" s="1"/>
  <c r="D663" i="7"/>
  <c r="E663" i="7" s="1" a="1"/>
  <c r="E663" i="7" s="1"/>
  <c r="B663" i="7"/>
  <c r="C663" i="7" s="1" a="1"/>
  <c r="C663" i="7" s="1"/>
  <c r="N662" i="7"/>
  <c r="O662" i="7" s="1" a="1"/>
  <c r="O662" i="7" s="1"/>
  <c r="L662" i="7"/>
  <c r="M662" i="7" s="1" a="1"/>
  <c r="M662" i="7" s="1"/>
  <c r="J662" i="7"/>
  <c r="K662" i="7" s="1" a="1"/>
  <c r="K662" i="7" s="1"/>
  <c r="H662" i="7"/>
  <c r="I662" i="7" s="1" a="1"/>
  <c r="I662" i="7" s="1"/>
  <c r="F662" i="7"/>
  <c r="G662" i="7" s="1" a="1"/>
  <c r="G662" i="7" s="1"/>
  <c r="D662" i="7"/>
  <c r="E662" i="7" s="1" a="1"/>
  <c r="E662" i="7" s="1"/>
  <c r="B662" i="7"/>
  <c r="C662" i="7" s="1" a="1"/>
  <c r="C662" i="7" s="1"/>
  <c r="N661" i="7"/>
  <c r="O661" i="7" s="1" a="1"/>
  <c r="O661" i="7" s="1"/>
  <c r="L661" i="7"/>
  <c r="M661" i="7" s="1" a="1"/>
  <c r="M661" i="7" s="1"/>
  <c r="J661" i="7"/>
  <c r="K661" i="7" s="1" a="1"/>
  <c r="K661" i="7" s="1"/>
  <c r="H661" i="7"/>
  <c r="I661" i="7" s="1" a="1"/>
  <c r="I661" i="7" s="1"/>
  <c r="F661" i="7"/>
  <c r="G661" i="7" s="1" a="1"/>
  <c r="G661" i="7" s="1"/>
  <c r="D661" i="7"/>
  <c r="E661" i="7" s="1" a="1"/>
  <c r="E661" i="7" s="1"/>
  <c r="B661" i="7"/>
  <c r="C661" i="7" s="1" a="1"/>
  <c r="C661" i="7" s="1"/>
  <c r="N660" i="7"/>
  <c r="O660" i="7" s="1" a="1"/>
  <c r="O660" i="7" s="1"/>
  <c r="L660" i="7"/>
  <c r="M660" i="7" s="1" a="1"/>
  <c r="M660" i="7" s="1"/>
  <c r="J660" i="7"/>
  <c r="K660" i="7" s="1" a="1"/>
  <c r="K660" i="7" s="1"/>
  <c r="H660" i="7"/>
  <c r="I660" i="7" s="1" a="1"/>
  <c r="I660" i="7" s="1"/>
  <c r="F660" i="7"/>
  <c r="G660" i="7" s="1" a="1"/>
  <c r="G660" i="7" s="1"/>
  <c r="D660" i="7"/>
  <c r="E660" i="7" s="1" a="1"/>
  <c r="E660" i="7" s="1"/>
  <c r="B660" i="7"/>
  <c r="C660" i="7" s="1" a="1"/>
  <c r="C660" i="7" s="1"/>
  <c r="N659" i="7"/>
  <c r="O659" i="7" s="1" a="1"/>
  <c r="O659" i="7" s="1"/>
  <c r="L659" i="7"/>
  <c r="M659" i="7" s="1" a="1"/>
  <c r="M659" i="7" s="1"/>
  <c r="J659" i="7"/>
  <c r="K659" i="7" s="1" a="1"/>
  <c r="K659" i="7" s="1"/>
  <c r="H659" i="7"/>
  <c r="I659" i="7" s="1" a="1"/>
  <c r="I659" i="7" s="1"/>
  <c r="F659" i="7"/>
  <c r="G659" i="7" s="1" a="1"/>
  <c r="G659" i="7" s="1"/>
  <c r="D659" i="7"/>
  <c r="E659" i="7" s="1" a="1"/>
  <c r="E659" i="7" s="1"/>
  <c r="B659" i="7"/>
  <c r="C659" i="7" s="1" a="1"/>
  <c r="C659" i="7" s="1"/>
  <c r="N658" i="7"/>
  <c r="O658" i="7" s="1" a="1"/>
  <c r="O658" i="7" s="1"/>
  <c r="L658" i="7"/>
  <c r="M658" i="7" s="1" a="1"/>
  <c r="M658" i="7" s="1"/>
  <c r="J658" i="7"/>
  <c r="K658" i="7" s="1" a="1"/>
  <c r="K658" i="7" s="1"/>
  <c r="H658" i="7"/>
  <c r="I658" i="7" s="1" a="1"/>
  <c r="I658" i="7" s="1"/>
  <c r="F658" i="7"/>
  <c r="G658" i="7" s="1" a="1"/>
  <c r="G658" i="7" s="1"/>
  <c r="D658" i="7"/>
  <c r="E658" i="7" s="1" a="1"/>
  <c r="E658" i="7" s="1"/>
  <c r="B658" i="7"/>
  <c r="C658" i="7" s="1" a="1"/>
  <c r="C658" i="7" s="1"/>
  <c r="N657" i="7"/>
  <c r="O657" i="7" s="1" a="1"/>
  <c r="O657" i="7" s="1"/>
  <c r="L657" i="7"/>
  <c r="M657" i="7" s="1" a="1"/>
  <c r="M657" i="7" s="1"/>
  <c r="J657" i="7"/>
  <c r="K657" i="7" s="1" a="1"/>
  <c r="K657" i="7" s="1"/>
  <c r="H657" i="7"/>
  <c r="I657" i="7" s="1" a="1"/>
  <c r="I657" i="7" s="1"/>
  <c r="F657" i="7"/>
  <c r="G657" i="7" s="1" a="1"/>
  <c r="G657" i="7" s="1"/>
  <c r="D657" i="7"/>
  <c r="E657" i="7" s="1" a="1"/>
  <c r="E657" i="7" s="1"/>
  <c r="B657" i="7"/>
  <c r="C657" i="7" s="1" a="1"/>
  <c r="C657" i="7" s="1"/>
  <c r="N656" i="7"/>
  <c r="O656" i="7" s="1" a="1"/>
  <c r="O656" i="7" s="1"/>
  <c r="L656" i="7"/>
  <c r="M656" i="7" s="1" a="1"/>
  <c r="M656" i="7" s="1"/>
  <c r="J656" i="7"/>
  <c r="K656" i="7" s="1" a="1"/>
  <c r="K656" i="7" s="1"/>
  <c r="H656" i="7"/>
  <c r="I656" i="7" s="1" a="1"/>
  <c r="I656" i="7" s="1"/>
  <c r="F656" i="7"/>
  <c r="G656" i="7" s="1" a="1"/>
  <c r="G656" i="7" s="1"/>
  <c r="D656" i="7"/>
  <c r="E656" i="7" s="1" a="1"/>
  <c r="E656" i="7" s="1"/>
  <c r="B656" i="7"/>
  <c r="C656" i="7" s="1" a="1"/>
  <c r="C656" i="7" s="1"/>
  <c r="N655" i="7"/>
  <c r="O655" i="7" s="1" a="1"/>
  <c r="O655" i="7" s="1"/>
  <c r="L655" i="7"/>
  <c r="M655" i="7" s="1" a="1"/>
  <c r="M655" i="7" s="1"/>
  <c r="J655" i="7"/>
  <c r="K655" i="7" s="1" a="1"/>
  <c r="K655" i="7" s="1"/>
  <c r="H655" i="7"/>
  <c r="I655" i="7" s="1" a="1"/>
  <c r="I655" i="7" s="1"/>
  <c r="F655" i="7"/>
  <c r="G655" i="7" s="1" a="1"/>
  <c r="G655" i="7" s="1"/>
  <c r="D655" i="7"/>
  <c r="E655" i="7" s="1" a="1"/>
  <c r="E655" i="7" s="1"/>
  <c r="B655" i="7"/>
  <c r="C655" i="7" s="1" a="1"/>
  <c r="C655" i="7" s="1"/>
  <c r="N654" i="7"/>
  <c r="O654" i="7" s="1" a="1"/>
  <c r="O654" i="7" s="1"/>
  <c r="L654" i="7"/>
  <c r="M654" i="7" s="1" a="1"/>
  <c r="M654" i="7" s="1"/>
  <c r="J654" i="7"/>
  <c r="K654" i="7" s="1" a="1"/>
  <c r="K654" i="7" s="1"/>
  <c r="H654" i="7"/>
  <c r="I654" i="7" s="1" a="1"/>
  <c r="I654" i="7" s="1"/>
  <c r="F654" i="7"/>
  <c r="G654" i="7" s="1" a="1"/>
  <c r="G654" i="7" s="1"/>
  <c r="D654" i="7"/>
  <c r="E654" i="7" s="1" a="1"/>
  <c r="E654" i="7" s="1"/>
  <c r="B654" i="7"/>
  <c r="C654" i="7" s="1" a="1"/>
  <c r="C654" i="7" s="1"/>
  <c r="N653" i="7"/>
  <c r="O653" i="7" s="1" a="1"/>
  <c r="O653" i="7" s="1"/>
  <c r="L653" i="7"/>
  <c r="M653" i="7" s="1" a="1"/>
  <c r="M653" i="7" s="1"/>
  <c r="J653" i="7"/>
  <c r="K653" i="7" s="1" a="1"/>
  <c r="K653" i="7" s="1"/>
  <c r="H653" i="7"/>
  <c r="I653" i="7" s="1" a="1"/>
  <c r="I653" i="7" s="1"/>
  <c r="F653" i="7"/>
  <c r="G653" i="7" s="1" a="1"/>
  <c r="G653" i="7" s="1"/>
  <c r="D653" i="7"/>
  <c r="E653" i="7" s="1" a="1"/>
  <c r="E653" i="7" s="1"/>
  <c r="B653" i="7"/>
  <c r="C653" i="7" s="1" a="1"/>
  <c r="C653" i="7" s="1"/>
  <c r="N652" i="7"/>
  <c r="O652" i="7" s="1" a="1"/>
  <c r="O652" i="7" s="1"/>
  <c r="L652" i="7"/>
  <c r="M652" i="7" s="1" a="1"/>
  <c r="M652" i="7" s="1"/>
  <c r="J652" i="7"/>
  <c r="K652" i="7" s="1" a="1"/>
  <c r="K652" i="7" s="1"/>
  <c r="H652" i="7"/>
  <c r="I652" i="7" s="1" a="1"/>
  <c r="I652" i="7" s="1"/>
  <c r="F652" i="7"/>
  <c r="G652" i="7" s="1" a="1"/>
  <c r="G652" i="7" s="1"/>
  <c r="D652" i="7"/>
  <c r="E652" i="7" s="1" a="1"/>
  <c r="E652" i="7" s="1"/>
  <c r="B652" i="7"/>
  <c r="C652" i="7" s="1" a="1"/>
  <c r="C652" i="7" s="1"/>
  <c r="N651" i="7"/>
  <c r="O651" i="7" s="1" a="1"/>
  <c r="O651" i="7" s="1"/>
  <c r="L651" i="7"/>
  <c r="M651" i="7" s="1" a="1"/>
  <c r="M651" i="7" s="1"/>
  <c r="J651" i="7"/>
  <c r="K651" i="7" s="1" a="1"/>
  <c r="K651" i="7" s="1"/>
  <c r="H651" i="7"/>
  <c r="I651" i="7" s="1" a="1"/>
  <c r="I651" i="7" s="1"/>
  <c r="F651" i="7"/>
  <c r="G651" i="7" s="1" a="1"/>
  <c r="G651" i="7" s="1"/>
  <c r="D651" i="7"/>
  <c r="E651" i="7" s="1" a="1"/>
  <c r="E651" i="7" s="1"/>
  <c r="B651" i="7"/>
  <c r="C651" i="7" s="1" a="1"/>
  <c r="C651" i="7" s="1"/>
  <c r="N650" i="7"/>
  <c r="O650" i="7" s="1" a="1"/>
  <c r="O650" i="7" s="1"/>
  <c r="L650" i="7"/>
  <c r="M650" i="7" s="1" a="1"/>
  <c r="M650" i="7" s="1"/>
  <c r="J650" i="7"/>
  <c r="K650" i="7" s="1" a="1"/>
  <c r="K650" i="7" s="1"/>
  <c r="H650" i="7"/>
  <c r="I650" i="7" s="1" a="1"/>
  <c r="I650" i="7" s="1"/>
  <c r="F650" i="7"/>
  <c r="G650" i="7" s="1" a="1"/>
  <c r="G650" i="7" s="1"/>
  <c r="D650" i="7"/>
  <c r="E650" i="7" s="1" a="1"/>
  <c r="E650" i="7" s="1"/>
  <c r="B650" i="7"/>
  <c r="C650" i="7" s="1" a="1"/>
  <c r="C650" i="7" s="1"/>
  <c r="N649" i="7"/>
  <c r="O649" i="7" s="1" a="1"/>
  <c r="O649" i="7" s="1"/>
  <c r="L649" i="7"/>
  <c r="M649" i="7" s="1" a="1"/>
  <c r="M649" i="7" s="1"/>
  <c r="J649" i="7"/>
  <c r="K649" i="7" s="1" a="1"/>
  <c r="K649" i="7" s="1"/>
  <c r="H649" i="7"/>
  <c r="I649" i="7" s="1" a="1"/>
  <c r="I649" i="7" s="1"/>
  <c r="F649" i="7"/>
  <c r="G649" i="7" s="1" a="1"/>
  <c r="G649" i="7" s="1"/>
  <c r="D649" i="7"/>
  <c r="E649" i="7" s="1" a="1"/>
  <c r="E649" i="7" s="1"/>
  <c r="B649" i="7"/>
  <c r="C649" i="7" s="1" a="1"/>
  <c r="C649" i="7" s="1"/>
  <c r="N648" i="7"/>
  <c r="O648" i="7" s="1" a="1"/>
  <c r="O648" i="7" s="1"/>
  <c r="L648" i="7"/>
  <c r="M648" i="7" s="1" a="1"/>
  <c r="M648" i="7" s="1"/>
  <c r="J648" i="7"/>
  <c r="K648" i="7" s="1" a="1"/>
  <c r="K648" i="7" s="1"/>
  <c r="H648" i="7"/>
  <c r="I648" i="7" s="1" a="1"/>
  <c r="I648" i="7" s="1"/>
  <c r="F648" i="7"/>
  <c r="G648" i="7" s="1" a="1"/>
  <c r="G648" i="7" s="1"/>
  <c r="D648" i="7"/>
  <c r="E648" i="7" s="1" a="1"/>
  <c r="E648" i="7" s="1"/>
  <c r="B648" i="7"/>
  <c r="C648" i="7" s="1" a="1"/>
  <c r="C648" i="7" s="1"/>
  <c r="N647" i="7"/>
  <c r="O647" i="7" s="1" a="1"/>
  <c r="O647" i="7" s="1"/>
  <c r="L647" i="7"/>
  <c r="M647" i="7" s="1" a="1"/>
  <c r="M647" i="7" s="1"/>
  <c r="J647" i="7"/>
  <c r="K647" i="7" s="1" a="1"/>
  <c r="K647" i="7" s="1"/>
  <c r="H647" i="7"/>
  <c r="I647" i="7" s="1" a="1"/>
  <c r="I647" i="7" s="1"/>
  <c r="F647" i="7"/>
  <c r="G647" i="7" s="1" a="1"/>
  <c r="G647" i="7" s="1"/>
  <c r="D647" i="7"/>
  <c r="E647" i="7" s="1" a="1"/>
  <c r="E647" i="7" s="1"/>
  <c r="B647" i="7"/>
  <c r="C647" i="7" s="1" a="1"/>
  <c r="C647" i="7" s="1"/>
  <c r="N646" i="7"/>
  <c r="O646" i="7" s="1" a="1"/>
  <c r="O646" i="7" s="1"/>
  <c r="L646" i="7"/>
  <c r="M646" i="7" s="1" a="1"/>
  <c r="M646" i="7" s="1"/>
  <c r="J646" i="7"/>
  <c r="K646" i="7" s="1" a="1"/>
  <c r="K646" i="7" s="1"/>
  <c r="H646" i="7"/>
  <c r="I646" i="7" s="1" a="1"/>
  <c r="I646" i="7" s="1"/>
  <c r="F646" i="7"/>
  <c r="G646" i="7" s="1" a="1"/>
  <c r="G646" i="7" s="1"/>
  <c r="D646" i="7"/>
  <c r="E646" i="7" s="1" a="1"/>
  <c r="E646" i="7" s="1"/>
  <c r="B646" i="7"/>
  <c r="C646" i="7" s="1" a="1"/>
  <c r="C646" i="7" s="1"/>
  <c r="N645" i="7"/>
  <c r="O645" i="7" s="1" a="1"/>
  <c r="O645" i="7" s="1"/>
  <c r="L645" i="7"/>
  <c r="M645" i="7" s="1" a="1"/>
  <c r="M645" i="7" s="1"/>
  <c r="J645" i="7"/>
  <c r="K645" i="7" s="1" a="1"/>
  <c r="K645" i="7" s="1"/>
  <c r="H645" i="7"/>
  <c r="I645" i="7" s="1" a="1"/>
  <c r="I645" i="7" s="1"/>
  <c r="F645" i="7"/>
  <c r="G645" i="7" s="1" a="1"/>
  <c r="G645" i="7" s="1"/>
  <c r="D645" i="7"/>
  <c r="E645" i="7" s="1" a="1"/>
  <c r="E645" i="7" s="1"/>
  <c r="B645" i="7"/>
  <c r="C645" i="7" s="1" a="1"/>
  <c r="C645" i="7" s="1"/>
  <c r="N644" i="7"/>
  <c r="O644" i="7" s="1" a="1"/>
  <c r="O644" i="7" s="1"/>
  <c r="L644" i="7"/>
  <c r="M644" i="7" s="1" a="1"/>
  <c r="M644" i="7" s="1"/>
  <c r="J644" i="7"/>
  <c r="K644" i="7" s="1" a="1"/>
  <c r="K644" i="7" s="1"/>
  <c r="H644" i="7"/>
  <c r="I644" i="7" s="1" a="1"/>
  <c r="I644" i="7" s="1"/>
  <c r="F644" i="7"/>
  <c r="G644" i="7" s="1" a="1"/>
  <c r="G644" i="7" s="1"/>
  <c r="D644" i="7"/>
  <c r="E644" i="7" s="1" a="1"/>
  <c r="E644" i="7" s="1"/>
  <c r="B644" i="7"/>
  <c r="C644" i="7" s="1" a="1"/>
  <c r="C644" i="7" s="1"/>
  <c r="N643" i="7"/>
  <c r="O643" i="7" s="1" a="1"/>
  <c r="O643" i="7" s="1"/>
  <c r="L643" i="7"/>
  <c r="M643" i="7" s="1" a="1"/>
  <c r="M643" i="7" s="1"/>
  <c r="J643" i="7"/>
  <c r="K643" i="7" s="1" a="1"/>
  <c r="K643" i="7" s="1"/>
  <c r="H643" i="7"/>
  <c r="I643" i="7" s="1" a="1"/>
  <c r="I643" i="7" s="1"/>
  <c r="F643" i="7"/>
  <c r="G643" i="7" s="1" a="1"/>
  <c r="G643" i="7" s="1"/>
  <c r="D643" i="7"/>
  <c r="E643" i="7" s="1" a="1"/>
  <c r="E643" i="7" s="1"/>
  <c r="B643" i="7"/>
  <c r="C643" i="7" s="1" a="1"/>
  <c r="C643" i="7" s="1"/>
  <c r="N642" i="7"/>
  <c r="O642" i="7" s="1" a="1"/>
  <c r="O642" i="7" s="1"/>
  <c r="L642" i="7"/>
  <c r="M642" i="7" s="1" a="1"/>
  <c r="M642" i="7" s="1"/>
  <c r="J642" i="7"/>
  <c r="K642" i="7" s="1" a="1"/>
  <c r="K642" i="7" s="1"/>
  <c r="H642" i="7"/>
  <c r="I642" i="7" s="1" a="1"/>
  <c r="I642" i="7" s="1"/>
  <c r="F642" i="7"/>
  <c r="G642" i="7" s="1" a="1"/>
  <c r="G642" i="7" s="1"/>
  <c r="D642" i="7"/>
  <c r="E642" i="7" s="1" a="1"/>
  <c r="E642" i="7" s="1"/>
  <c r="B642" i="7"/>
  <c r="C642" i="7" s="1" a="1"/>
  <c r="C642" i="7" s="1"/>
  <c r="N641" i="7"/>
  <c r="O641" i="7" s="1" a="1"/>
  <c r="O641" i="7" s="1"/>
  <c r="L641" i="7"/>
  <c r="M641" i="7" s="1" a="1"/>
  <c r="M641" i="7" s="1"/>
  <c r="J641" i="7"/>
  <c r="K641" i="7" s="1" a="1"/>
  <c r="K641" i="7" s="1"/>
  <c r="H641" i="7"/>
  <c r="I641" i="7" s="1" a="1"/>
  <c r="I641" i="7" s="1"/>
  <c r="F641" i="7"/>
  <c r="G641" i="7" s="1" a="1"/>
  <c r="G641" i="7" s="1"/>
  <c r="D641" i="7"/>
  <c r="E641" i="7" s="1" a="1"/>
  <c r="E641" i="7" s="1"/>
  <c r="B641" i="7"/>
  <c r="C641" i="7" s="1" a="1"/>
  <c r="C641" i="7" s="1"/>
  <c r="N640" i="7"/>
  <c r="O640" i="7" s="1" a="1"/>
  <c r="O640" i="7" s="1"/>
  <c r="L640" i="7"/>
  <c r="M640" i="7" s="1" a="1"/>
  <c r="M640" i="7" s="1"/>
  <c r="J640" i="7"/>
  <c r="K640" i="7" s="1" a="1"/>
  <c r="K640" i="7" s="1"/>
  <c r="H640" i="7"/>
  <c r="I640" i="7" s="1" a="1"/>
  <c r="I640" i="7" s="1"/>
  <c r="F640" i="7"/>
  <c r="G640" i="7" s="1" a="1"/>
  <c r="G640" i="7" s="1"/>
  <c r="D640" i="7"/>
  <c r="E640" i="7" s="1" a="1"/>
  <c r="E640" i="7" s="1"/>
  <c r="B640" i="7"/>
  <c r="C640" i="7" s="1" a="1"/>
  <c r="C640" i="7" s="1"/>
  <c r="N639" i="7"/>
  <c r="O639" i="7" s="1" a="1"/>
  <c r="O639" i="7" s="1"/>
  <c r="L639" i="7"/>
  <c r="M639" i="7" s="1" a="1"/>
  <c r="M639" i="7" s="1"/>
  <c r="J639" i="7"/>
  <c r="K639" i="7" s="1" a="1"/>
  <c r="K639" i="7" s="1"/>
  <c r="H639" i="7"/>
  <c r="I639" i="7" s="1" a="1"/>
  <c r="I639" i="7" s="1"/>
  <c r="F639" i="7"/>
  <c r="G639" i="7" s="1" a="1"/>
  <c r="G639" i="7" s="1"/>
  <c r="D639" i="7"/>
  <c r="E639" i="7" s="1" a="1"/>
  <c r="E639" i="7" s="1"/>
  <c r="B639" i="7"/>
  <c r="C639" i="7" s="1" a="1"/>
  <c r="C639" i="7" s="1"/>
  <c r="N638" i="7"/>
  <c r="O638" i="7" s="1" a="1"/>
  <c r="O638" i="7" s="1"/>
  <c r="L638" i="7"/>
  <c r="M638" i="7" s="1" a="1"/>
  <c r="M638" i="7" s="1"/>
  <c r="J638" i="7"/>
  <c r="K638" i="7" s="1" a="1"/>
  <c r="K638" i="7" s="1"/>
  <c r="H638" i="7"/>
  <c r="I638" i="7" s="1" a="1"/>
  <c r="I638" i="7" s="1"/>
  <c r="F638" i="7"/>
  <c r="G638" i="7" s="1" a="1"/>
  <c r="G638" i="7" s="1"/>
  <c r="D638" i="7"/>
  <c r="E638" i="7" s="1" a="1"/>
  <c r="E638" i="7" s="1"/>
  <c r="B638" i="7"/>
  <c r="C638" i="7" s="1" a="1"/>
  <c r="C638" i="7" s="1"/>
  <c r="N637" i="7"/>
  <c r="O637" i="7" s="1" a="1"/>
  <c r="O637" i="7" s="1"/>
  <c r="L637" i="7"/>
  <c r="M637" i="7" s="1" a="1"/>
  <c r="M637" i="7" s="1"/>
  <c r="J637" i="7"/>
  <c r="K637" i="7" s="1" a="1"/>
  <c r="K637" i="7" s="1"/>
  <c r="H637" i="7"/>
  <c r="I637" i="7" s="1" a="1"/>
  <c r="I637" i="7" s="1"/>
  <c r="F637" i="7"/>
  <c r="G637" i="7" s="1" a="1"/>
  <c r="G637" i="7" s="1"/>
  <c r="D637" i="7"/>
  <c r="E637" i="7" s="1" a="1"/>
  <c r="E637" i="7" s="1"/>
  <c r="B637" i="7"/>
  <c r="C637" i="7" s="1" a="1"/>
  <c r="C637" i="7" s="1"/>
  <c r="N636" i="7"/>
  <c r="O636" i="7" s="1" a="1"/>
  <c r="O636" i="7" s="1"/>
  <c r="L636" i="7"/>
  <c r="M636" i="7" s="1" a="1"/>
  <c r="M636" i="7" s="1"/>
  <c r="J636" i="7"/>
  <c r="K636" i="7" s="1" a="1"/>
  <c r="K636" i="7" s="1"/>
  <c r="H636" i="7"/>
  <c r="I636" i="7" s="1" a="1"/>
  <c r="I636" i="7" s="1"/>
  <c r="F636" i="7"/>
  <c r="G636" i="7" s="1" a="1"/>
  <c r="G636" i="7" s="1"/>
  <c r="D636" i="7"/>
  <c r="E636" i="7" s="1" a="1"/>
  <c r="E636" i="7" s="1"/>
  <c r="B636" i="7"/>
  <c r="C636" i="7" s="1" a="1"/>
  <c r="C636" i="7" s="1"/>
  <c r="N635" i="7"/>
  <c r="O635" i="7" s="1" a="1"/>
  <c r="O635" i="7" s="1"/>
  <c r="L635" i="7"/>
  <c r="M635" i="7" s="1" a="1"/>
  <c r="M635" i="7" s="1"/>
  <c r="J635" i="7"/>
  <c r="K635" i="7" s="1" a="1"/>
  <c r="K635" i="7" s="1"/>
  <c r="H635" i="7"/>
  <c r="I635" i="7" s="1" a="1"/>
  <c r="I635" i="7" s="1"/>
  <c r="F635" i="7"/>
  <c r="G635" i="7" s="1" a="1"/>
  <c r="G635" i="7" s="1"/>
  <c r="D635" i="7"/>
  <c r="E635" i="7" s="1" a="1"/>
  <c r="E635" i="7" s="1"/>
  <c r="B635" i="7"/>
  <c r="C635" i="7" s="1" a="1"/>
  <c r="C635" i="7" s="1"/>
  <c r="N634" i="7"/>
  <c r="O634" i="7" s="1" a="1"/>
  <c r="O634" i="7" s="1"/>
  <c r="L634" i="7"/>
  <c r="M634" i="7" s="1" a="1"/>
  <c r="M634" i="7" s="1"/>
  <c r="J634" i="7"/>
  <c r="K634" i="7" s="1" a="1"/>
  <c r="K634" i="7" s="1"/>
  <c r="H634" i="7"/>
  <c r="I634" i="7" s="1" a="1"/>
  <c r="I634" i="7" s="1"/>
  <c r="F634" i="7"/>
  <c r="G634" i="7" s="1" a="1"/>
  <c r="G634" i="7" s="1"/>
  <c r="D634" i="7"/>
  <c r="E634" i="7" s="1" a="1"/>
  <c r="E634" i="7" s="1"/>
  <c r="B634" i="7"/>
  <c r="C634" i="7" s="1" a="1"/>
  <c r="C634" i="7" s="1"/>
  <c r="N633" i="7"/>
  <c r="O633" i="7" s="1" a="1"/>
  <c r="O633" i="7" s="1"/>
  <c r="L633" i="7"/>
  <c r="M633" i="7" s="1" a="1"/>
  <c r="M633" i="7" s="1"/>
  <c r="J633" i="7"/>
  <c r="K633" i="7" s="1" a="1"/>
  <c r="K633" i="7" s="1"/>
  <c r="H633" i="7"/>
  <c r="I633" i="7" s="1" a="1"/>
  <c r="I633" i="7" s="1"/>
  <c r="F633" i="7"/>
  <c r="G633" i="7" s="1" a="1"/>
  <c r="G633" i="7" s="1"/>
  <c r="D633" i="7"/>
  <c r="E633" i="7" s="1" a="1"/>
  <c r="E633" i="7" s="1"/>
  <c r="B633" i="7"/>
  <c r="C633" i="7" s="1" a="1"/>
  <c r="C633" i="7" s="1"/>
  <c r="N632" i="7"/>
  <c r="O632" i="7" s="1" a="1"/>
  <c r="O632" i="7" s="1"/>
  <c r="L632" i="7"/>
  <c r="M632" i="7" s="1" a="1"/>
  <c r="M632" i="7" s="1"/>
  <c r="J632" i="7"/>
  <c r="K632" i="7" s="1" a="1"/>
  <c r="K632" i="7" s="1"/>
  <c r="H632" i="7"/>
  <c r="I632" i="7" s="1" a="1"/>
  <c r="I632" i="7" s="1"/>
  <c r="F632" i="7"/>
  <c r="G632" i="7" s="1" a="1"/>
  <c r="G632" i="7" s="1"/>
  <c r="D632" i="7"/>
  <c r="E632" i="7" s="1" a="1"/>
  <c r="E632" i="7" s="1"/>
  <c r="B632" i="7"/>
  <c r="C632" i="7" s="1" a="1"/>
  <c r="C632" i="7" s="1"/>
  <c r="N631" i="7"/>
  <c r="O631" i="7" s="1" a="1"/>
  <c r="O631" i="7" s="1"/>
  <c r="L631" i="7"/>
  <c r="M631" i="7" s="1" a="1"/>
  <c r="M631" i="7" s="1"/>
  <c r="J631" i="7"/>
  <c r="K631" i="7" s="1" a="1"/>
  <c r="K631" i="7" s="1"/>
  <c r="H631" i="7"/>
  <c r="I631" i="7" s="1" a="1"/>
  <c r="I631" i="7" s="1"/>
  <c r="F631" i="7"/>
  <c r="G631" i="7" s="1" a="1"/>
  <c r="G631" i="7" s="1"/>
  <c r="D631" i="7"/>
  <c r="E631" i="7" s="1" a="1"/>
  <c r="E631" i="7" s="1"/>
  <c r="B631" i="7"/>
  <c r="C631" i="7" s="1" a="1"/>
  <c r="C631" i="7" s="1"/>
  <c r="N630" i="7"/>
  <c r="O630" i="7" s="1" a="1"/>
  <c r="O630" i="7" s="1"/>
  <c r="L630" i="7"/>
  <c r="M630" i="7" s="1" a="1"/>
  <c r="M630" i="7" s="1"/>
  <c r="J630" i="7"/>
  <c r="K630" i="7" s="1" a="1"/>
  <c r="K630" i="7" s="1"/>
  <c r="H630" i="7"/>
  <c r="I630" i="7" s="1" a="1"/>
  <c r="I630" i="7" s="1"/>
  <c r="F630" i="7"/>
  <c r="G630" i="7" s="1" a="1"/>
  <c r="G630" i="7" s="1"/>
  <c r="D630" i="7"/>
  <c r="E630" i="7" s="1" a="1"/>
  <c r="E630" i="7" s="1"/>
  <c r="B630" i="7"/>
  <c r="C630" i="7" s="1" a="1"/>
  <c r="C630" i="7" s="1"/>
  <c r="N629" i="7"/>
  <c r="O629" i="7" s="1" a="1"/>
  <c r="O629" i="7" s="1"/>
  <c r="L629" i="7"/>
  <c r="M629" i="7" s="1" a="1"/>
  <c r="M629" i="7" s="1"/>
  <c r="J629" i="7"/>
  <c r="K629" i="7" s="1" a="1"/>
  <c r="K629" i="7" s="1"/>
  <c r="H629" i="7"/>
  <c r="I629" i="7" s="1" a="1"/>
  <c r="I629" i="7" s="1"/>
  <c r="F629" i="7"/>
  <c r="G629" i="7" s="1" a="1"/>
  <c r="G629" i="7" s="1"/>
  <c r="D629" i="7"/>
  <c r="E629" i="7" s="1" a="1"/>
  <c r="E629" i="7" s="1"/>
  <c r="B629" i="7"/>
  <c r="C629" i="7" s="1" a="1"/>
  <c r="C629" i="7" s="1"/>
  <c r="N628" i="7"/>
  <c r="O628" i="7" s="1" a="1"/>
  <c r="O628" i="7" s="1"/>
  <c r="L628" i="7"/>
  <c r="M628" i="7" s="1" a="1"/>
  <c r="M628" i="7" s="1"/>
  <c r="J628" i="7"/>
  <c r="K628" i="7" s="1" a="1"/>
  <c r="K628" i="7" s="1"/>
  <c r="H628" i="7"/>
  <c r="I628" i="7" s="1" a="1"/>
  <c r="I628" i="7" s="1"/>
  <c r="F628" i="7"/>
  <c r="G628" i="7" s="1" a="1"/>
  <c r="G628" i="7" s="1"/>
  <c r="D628" i="7"/>
  <c r="E628" i="7" s="1" a="1"/>
  <c r="E628" i="7" s="1"/>
  <c r="B628" i="7"/>
  <c r="C628" i="7" s="1" a="1"/>
  <c r="C628" i="7" s="1"/>
  <c r="N627" i="7"/>
  <c r="O627" i="7" s="1" a="1"/>
  <c r="O627" i="7" s="1"/>
  <c r="L627" i="7"/>
  <c r="M627" i="7" s="1" a="1"/>
  <c r="M627" i="7" s="1"/>
  <c r="J627" i="7"/>
  <c r="K627" i="7" s="1" a="1"/>
  <c r="K627" i="7" s="1"/>
  <c r="H627" i="7"/>
  <c r="I627" i="7" s="1" a="1"/>
  <c r="I627" i="7" s="1"/>
  <c r="F627" i="7"/>
  <c r="G627" i="7" s="1" a="1"/>
  <c r="G627" i="7" s="1"/>
  <c r="D627" i="7"/>
  <c r="E627" i="7" s="1" a="1"/>
  <c r="E627" i="7" s="1"/>
  <c r="B627" i="7"/>
  <c r="C627" i="7" s="1" a="1"/>
  <c r="C627" i="7" s="1"/>
  <c r="N626" i="7"/>
  <c r="O626" i="7" s="1" a="1"/>
  <c r="O626" i="7" s="1"/>
  <c r="L626" i="7"/>
  <c r="M626" i="7" s="1" a="1"/>
  <c r="M626" i="7" s="1"/>
  <c r="J626" i="7"/>
  <c r="K626" i="7" s="1" a="1"/>
  <c r="K626" i="7" s="1"/>
  <c r="H626" i="7"/>
  <c r="I626" i="7" s="1" a="1"/>
  <c r="I626" i="7" s="1"/>
  <c r="F626" i="7"/>
  <c r="G626" i="7" s="1" a="1"/>
  <c r="G626" i="7" s="1"/>
  <c r="D626" i="7"/>
  <c r="E626" i="7" s="1" a="1"/>
  <c r="E626" i="7" s="1"/>
  <c r="B626" i="7"/>
  <c r="C626" i="7" s="1" a="1"/>
  <c r="C626" i="7" s="1"/>
  <c r="N625" i="7"/>
  <c r="O625" i="7" s="1" a="1"/>
  <c r="O625" i="7" s="1"/>
  <c r="L625" i="7"/>
  <c r="M625" i="7" s="1" a="1"/>
  <c r="M625" i="7" s="1"/>
  <c r="J625" i="7"/>
  <c r="K625" i="7" s="1" a="1"/>
  <c r="K625" i="7" s="1"/>
  <c r="H625" i="7"/>
  <c r="I625" i="7" s="1" a="1"/>
  <c r="I625" i="7" s="1"/>
  <c r="F625" i="7"/>
  <c r="G625" i="7" s="1" a="1"/>
  <c r="G625" i="7" s="1"/>
  <c r="D625" i="7"/>
  <c r="E625" i="7" s="1" a="1"/>
  <c r="E625" i="7" s="1"/>
  <c r="B625" i="7"/>
  <c r="C625" i="7" s="1" a="1"/>
  <c r="C625" i="7" s="1"/>
  <c r="N624" i="7"/>
  <c r="O624" i="7" s="1" a="1"/>
  <c r="O624" i="7" s="1"/>
  <c r="L624" i="7"/>
  <c r="M624" i="7" s="1" a="1"/>
  <c r="M624" i="7" s="1"/>
  <c r="J624" i="7"/>
  <c r="K624" i="7" s="1" a="1"/>
  <c r="K624" i="7" s="1"/>
  <c r="H624" i="7"/>
  <c r="I624" i="7" s="1" a="1"/>
  <c r="I624" i="7" s="1"/>
  <c r="F624" i="7"/>
  <c r="G624" i="7" s="1" a="1"/>
  <c r="G624" i="7" s="1"/>
  <c r="D624" i="7"/>
  <c r="E624" i="7" s="1" a="1"/>
  <c r="E624" i="7" s="1"/>
  <c r="B624" i="7"/>
  <c r="C624" i="7" s="1" a="1"/>
  <c r="C624" i="7" s="1"/>
  <c r="N623" i="7"/>
  <c r="O623" i="7" s="1" a="1"/>
  <c r="O623" i="7" s="1"/>
  <c r="L623" i="7"/>
  <c r="M623" i="7" s="1" a="1"/>
  <c r="M623" i="7" s="1"/>
  <c r="J623" i="7"/>
  <c r="K623" i="7" s="1" a="1"/>
  <c r="K623" i="7" s="1"/>
  <c r="H623" i="7"/>
  <c r="I623" i="7" s="1" a="1"/>
  <c r="I623" i="7" s="1"/>
  <c r="F623" i="7"/>
  <c r="G623" i="7" s="1" a="1"/>
  <c r="G623" i="7" s="1"/>
  <c r="D623" i="7"/>
  <c r="E623" i="7" s="1" a="1"/>
  <c r="E623" i="7" s="1"/>
  <c r="B623" i="7"/>
  <c r="C623" i="7" s="1" a="1"/>
  <c r="C623" i="7" s="1"/>
  <c r="N622" i="7"/>
  <c r="O622" i="7" s="1" a="1"/>
  <c r="O622" i="7" s="1"/>
  <c r="L622" i="7"/>
  <c r="M622" i="7" s="1" a="1"/>
  <c r="M622" i="7" s="1"/>
  <c r="J622" i="7"/>
  <c r="K622" i="7" s="1" a="1"/>
  <c r="K622" i="7" s="1"/>
  <c r="H622" i="7"/>
  <c r="I622" i="7" s="1" a="1"/>
  <c r="I622" i="7" s="1"/>
  <c r="F622" i="7"/>
  <c r="G622" i="7" s="1" a="1"/>
  <c r="G622" i="7" s="1"/>
  <c r="D622" i="7"/>
  <c r="E622" i="7" s="1" a="1"/>
  <c r="E622" i="7" s="1"/>
  <c r="B622" i="7"/>
  <c r="C622" i="7" s="1" a="1"/>
  <c r="C622" i="7" s="1"/>
  <c r="N621" i="7"/>
  <c r="O621" i="7" s="1" a="1"/>
  <c r="O621" i="7" s="1"/>
  <c r="L621" i="7"/>
  <c r="M621" i="7" s="1" a="1"/>
  <c r="M621" i="7" s="1"/>
  <c r="J621" i="7"/>
  <c r="K621" i="7" s="1" a="1"/>
  <c r="K621" i="7" s="1"/>
  <c r="H621" i="7"/>
  <c r="I621" i="7" s="1" a="1"/>
  <c r="I621" i="7" s="1"/>
  <c r="F621" i="7"/>
  <c r="G621" i="7" s="1" a="1"/>
  <c r="G621" i="7" s="1"/>
  <c r="D621" i="7"/>
  <c r="E621" i="7" s="1" a="1"/>
  <c r="E621" i="7" s="1"/>
  <c r="B621" i="7"/>
  <c r="C621" i="7" s="1" a="1"/>
  <c r="C621" i="7" s="1"/>
  <c r="N620" i="7"/>
  <c r="O620" i="7" s="1" a="1"/>
  <c r="O620" i="7" s="1"/>
  <c r="L620" i="7"/>
  <c r="M620" i="7" s="1" a="1"/>
  <c r="M620" i="7" s="1"/>
  <c r="J620" i="7"/>
  <c r="K620" i="7" s="1" a="1"/>
  <c r="K620" i="7" s="1"/>
  <c r="H620" i="7"/>
  <c r="I620" i="7" s="1" a="1"/>
  <c r="I620" i="7" s="1"/>
  <c r="F620" i="7"/>
  <c r="G620" i="7" s="1" a="1"/>
  <c r="G620" i="7" s="1"/>
  <c r="D620" i="7"/>
  <c r="E620" i="7" s="1" a="1"/>
  <c r="E620" i="7" s="1"/>
  <c r="B620" i="7"/>
  <c r="C620" i="7" s="1" a="1"/>
  <c r="C620" i="7" s="1"/>
  <c r="N619" i="7"/>
  <c r="O619" i="7" s="1" a="1"/>
  <c r="O619" i="7" s="1"/>
  <c r="L619" i="7"/>
  <c r="M619" i="7" s="1" a="1"/>
  <c r="M619" i="7" s="1"/>
  <c r="J619" i="7"/>
  <c r="K619" i="7" s="1" a="1"/>
  <c r="K619" i="7" s="1"/>
  <c r="H619" i="7"/>
  <c r="I619" i="7" s="1" a="1"/>
  <c r="I619" i="7" s="1"/>
  <c r="F619" i="7"/>
  <c r="G619" i="7" s="1" a="1"/>
  <c r="G619" i="7" s="1"/>
  <c r="D619" i="7"/>
  <c r="E619" i="7" s="1" a="1"/>
  <c r="E619" i="7" s="1"/>
  <c r="B619" i="7"/>
  <c r="C619" i="7" s="1" a="1"/>
  <c r="C619" i="7" s="1"/>
  <c r="N618" i="7"/>
  <c r="O618" i="7" s="1" a="1"/>
  <c r="O618" i="7" s="1"/>
  <c r="L618" i="7"/>
  <c r="M618" i="7" s="1" a="1"/>
  <c r="M618" i="7" s="1"/>
  <c r="J618" i="7"/>
  <c r="K618" i="7" s="1" a="1"/>
  <c r="K618" i="7" s="1"/>
  <c r="H618" i="7"/>
  <c r="I618" i="7" s="1" a="1"/>
  <c r="I618" i="7" s="1"/>
  <c r="F618" i="7"/>
  <c r="G618" i="7" s="1" a="1"/>
  <c r="G618" i="7" s="1"/>
  <c r="D618" i="7"/>
  <c r="E618" i="7" s="1" a="1"/>
  <c r="E618" i="7" s="1"/>
  <c r="B618" i="7"/>
  <c r="C618" i="7" s="1" a="1"/>
  <c r="C618" i="7" s="1"/>
  <c r="N617" i="7"/>
  <c r="O617" i="7" s="1" a="1"/>
  <c r="O617" i="7" s="1"/>
  <c r="L617" i="7"/>
  <c r="M617" i="7" s="1" a="1"/>
  <c r="M617" i="7" s="1"/>
  <c r="J617" i="7"/>
  <c r="K617" i="7" s="1" a="1"/>
  <c r="K617" i="7" s="1"/>
  <c r="H617" i="7"/>
  <c r="I617" i="7" s="1" a="1"/>
  <c r="I617" i="7" s="1"/>
  <c r="F617" i="7"/>
  <c r="G617" i="7" s="1" a="1"/>
  <c r="G617" i="7" s="1"/>
  <c r="D617" i="7"/>
  <c r="E617" i="7" s="1" a="1"/>
  <c r="E617" i="7" s="1"/>
  <c r="B617" i="7"/>
  <c r="C617" i="7" s="1" a="1"/>
  <c r="C617" i="7" s="1"/>
  <c r="N616" i="7"/>
  <c r="O616" i="7" s="1" a="1"/>
  <c r="O616" i="7" s="1"/>
  <c r="L616" i="7"/>
  <c r="M616" i="7" s="1" a="1"/>
  <c r="M616" i="7" s="1"/>
  <c r="J616" i="7"/>
  <c r="K616" i="7" s="1" a="1"/>
  <c r="K616" i="7" s="1"/>
  <c r="H616" i="7"/>
  <c r="I616" i="7" s="1" a="1"/>
  <c r="I616" i="7" s="1"/>
  <c r="F616" i="7"/>
  <c r="G616" i="7" s="1" a="1"/>
  <c r="G616" i="7" s="1"/>
  <c r="D616" i="7"/>
  <c r="E616" i="7" s="1" a="1"/>
  <c r="E616" i="7" s="1"/>
  <c r="B616" i="7"/>
  <c r="C616" i="7" s="1" a="1"/>
  <c r="C616" i="7" s="1"/>
  <c r="N615" i="7"/>
  <c r="O615" i="7" s="1" a="1"/>
  <c r="O615" i="7" s="1"/>
  <c r="L615" i="7"/>
  <c r="M615" i="7" s="1" a="1"/>
  <c r="M615" i="7" s="1"/>
  <c r="J615" i="7"/>
  <c r="K615" i="7" s="1" a="1"/>
  <c r="K615" i="7" s="1"/>
  <c r="H615" i="7"/>
  <c r="I615" i="7" s="1" a="1"/>
  <c r="I615" i="7" s="1"/>
  <c r="F615" i="7"/>
  <c r="G615" i="7" s="1" a="1"/>
  <c r="G615" i="7" s="1"/>
  <c r="D615" i="7"/>
  <c r="E615" i="7" s="1" a="1"/>
  <c r="E615" i="7" s="1"/>
  <c r="B615" i="7"/>
  <c r="C615" i="7" s="1" a="1"/>
  <c r="C615" i="7" s="1"/>
  <c r="N614" i="7"/>
  <c r="O614" i="7" s="1" a="1"/>
  <c r="O614" i="7" s="1"/>
  <c r="L614" i="7"/>
  <c r="M614" i="7" s="1" a="1"/>
  <c r="M614" i="7" s="1"/>
  <c r="J614" i="7"/>
  <c r="K614" i="7" s="1" a="1"/>
  <c r="K614" i="7" s="1"/>
  <c r="H614" i="7"/>
  <c r="I614" i="7" s="1" a="1"/>
  <c r="I614" i="7" s="1"/>
  <c r="F614" i="7"/>
  <c r="G614" i="7" s="1" a="1"/>
  <c r="G614" i="7" s="1"/>
  <c r="D614" i="7"/>
  <c r="E614" i="7" s="1" a="1"/>
  <c r="E614" i="7" s="1"/>
  <c r="B614" i="7"/>
  <c r="C614" i="7" s="1" a="1"/>
  <c r="C614" i="7" s="1"/>
  <c r="N613" i="7"/>
  <c r="O613" i="7" s="1" a="1"/>
  <c r="O613" i="7" s="1"/>
  <c r="L613" i="7"/>
  <c r="M613" i="7" s="1" a="1"/>
  <c r="M613" i="7" s="1"/>
  <c r="J613" i="7"/>
  <c r="K613" i="7" s="1" a="1"/>
  <c r="K613" i="7" s="1"/>
  <c r="H613" i="7"/>
  <c r="I613" i="7" s="1" a="1"/>
  <c r="I613" i="7" s="1"/>
  <c r="F613" i="7"/>
  <c r="G613" i="7" s="1" a="1"/>
  <c r="G613" i="7" s="1"/>
  <c r="D613" i="7"/>
  <c r="E613" i="7" s="1" a="1"/>
  <c r="E613" i="7" s="1"/>
  <c r="B613" i="7"/>
  <c r="C613" i="7" s="1" a="1"/>
  <c r="C613" i="7" s="1"/>
  <c r="N612" i="7"/>
  <c r="O612" i="7" s="1" a="1"/>
  <c r="O612" i="7" s="1"/>
  <c r="L612" i="7"/>
  <c r="M612" i="7" s="1" a="1"/>
  <c r="M612" i="7" s="1"/>
  <c r="J612" i="7"/>
  <c r="K612" i="7" s="1" a="1"/>
  <c r="K612" i="7" s="1"/>
  <c r="H612" i="7"/>
  <c r="I612" i="7" s="1" a="1"/>
  <c r="I612" i="7" s="1"/>
  <c r="F612" i="7"/>
  <c r="G612" i="7" s="1" a="1"/>
  <c r="G612" i="7" s="1"/>
  <c r="D612" i="7"/>
  <c r="E612" i="7" s="1" a="1"/>
  <c r="E612" i="7" s="1"/>
  <c r="B612" i="7"/>
  <c r="C612" i="7" s="1" a="1"/>
  <c r="C612" i="7" s="1"/>
  <c r="N611" i="7"/>
  <c r="O611" i="7" s="1" a="1"/>
  <c r="O611" i="7" s="1"/>
  <c r="L611" i="7"/>
  <c r="M611" i="7" s="1" a="1"/>
  <c r="M611" i="7" s="1"/>
  <c r="J611" i="7"/>
  <c r="K611" i="7" s="1" a="1"/>
  <c r="K611" i="7" s="1"/>
  <c r="H611" i="7"/>
  <c r="I611" i="7" s="1" a="1"/>
  <c r="I611" i="7" s="1"/>
  <c r="F611" i="7"/>
  <c r="G611" i="7" s="1" a="1"/>
  <c r="G611" i="7" s="1"/>
  <c r="D611" i="7"/>
  <c r="E611" i="7" s="1" a="1"/>
  <c r="E611" i="7" s="1"/>
  <c r="B611" i="7"/>
  <c r="C611" i="7" s="1" a="1"/>
  <c r="C611" i="7" s="1"/>
  <c r="N610" i="7"/>
  <c r="O610" i="7" s="1" a="1"/>
  <c r="O610" i="7" s="1"/>
  <c r="L610" i="7"/>
  <c r="M610" i="7" s="1" a="1"/>
  <c r="M610" i="7" s="1"/>
  <c r="J610" i="7"/>
  <c r="K610" i="7" s="1" a="1"/>
  <c r="K610" i="7" s="1"/>
  <c r="H610" i="7"/>
  <c r="I610" i="7" s="1" a="1"/>
  <c r="I610" i="7" s="1"/>
  <c r="F610" i="7"/>
  <c r="G610" i="7" s="1" a="1"/>
  <c r="G610" i="7" s="1"/>
  <c r="D610" i="7"/>
  <c r="E610" i="7" s="1" a="1"/>
  <c r="E610" i="7" s="1"/>
  <c r="B610" i="7"/>
  <c r="C610" i="7" s="1" a="1"/>
  <c r="C610" i="7" s="1"/>
  <c r="N609" i="7"/>
  <c r="O609" i="7" s="1" a="1"/>
  <c r="O609" i="7" s="1"/>
  <c r="L609" i="7"/>
  <c r="M609" i="7" s="1" a="1"/>
  <c r="M609" i="7" s="1"/>
  <c r="J609" i="7"/>
  <c r="K609" i="7" s="1" a="1"/>
  <c r="K609" i="7" s="1"/>
  <c r="H609" i="7"/>
  <c r="I609" i="7" s="1" a="1"/>
  <c r="I609" i="7" s="1"/>
  <c r="F609" i="7"/>
  <c r="G609" i="7" s="1" a="1"/>
  <c r="G609" i="7" s="1"/>
  <c r="D609" i="7"/>
  <c r="E609" i="7" s="1" a="1"/>
  <c r="E609" i="7" s="1"/>
  <c r="B609" i="7"/>
  <c r="C609" i="7" s="1" a="1"/>
  <c r="C609" i="7" s="1"/>
  <c r="N608" i="7"/>
  <c r="O608" i="7" s="1" a="1"/>
  <c r="O608" i="7" s="1"/>
  <c r="L608" i="7"/>
  <c r="M608" i="7" s="1" a="1"/>
  <c r="M608" i="7" s="1"/>
  <c r="J608" i="7"/>
  <c r="K608" i="7" s="1" a="1"/>
  <c r="K608" i="7" s="1"/>
  <c r="H608" i="7"/>
  <c r="I608" i="7" s="1" a="1"/>
  <c r="I608" i="7" s="1"/>
  <c r="F608" i="7"/>
  <c r="G608" i="7" s="1" a="1"/>
  <c r="G608" i="7" s="1"/>
  <c r="D608" i="7"/>
  <c r="E608" i="7" s="1" a="1"/>
  <c r="E608" i="7" s="1"/>
  <c r="B608" i="7"/>
  <c r="C608" i="7" s="1" a="1"/>
  <c r="C608" i="7" s="1"/>
  <c r="N607" i="7"/>
  <c r="O607" i="7" s="1" a="1"/>
  <c r="O607" i="7" s="1"/>
  <c r="L607" i="7"/>
  <c r="M607" i="7" s="1" a="1"/>
  <c r="M607" i="7" s="1"/>
  <c r="J607" i="7"/>
  <c r="K607" i="7" s="1" a="1"/>
  <c r="K607" i="7" s="1"/>
  <c r="H607" i="7"/>
  <c r="I607" i="7" s="1" a="1"/>
  <c r="I607" i="7" s="1"/>
  <c r="F607" i="7"/>
  <c r="G607" i="7" s="1" a="1"/>
  <c r="G607" i="7" s="1"/>
  <c r="D607" i="7"/>
  <c r="E607" i="7" s="1" a="1"/>
  <c r="E607" i="7" s="1"/>
  <c r="B607" i="7"/>
  <c r="C607" i="7" s="1" a="1"/>
  <c r="C607" i="7" s="1"/>
  <c r="N606" i="7"/>
  <c r="O606" i="7" s="1" a="1"/>
  <c r="O606" i="7" s="1"/>
  <c r="L606" i="7"/>
  <c r="M606" i="7" s="1" a="1"/>
  <c r="M606" i="7" s="1"/>
  <c r="J606" i="7"/>
  <c r="K606" i="7" s="1" a="1"/>
  <c r="K606" i="7" s="1"/>
  <c r="H606" i="7"/>
  <c r="I606" i="7" s="1" a="1"/>
  <c r="I606" i="7" s="1"/>
  <c r="F606" i="7"/>
  <c r="G606" i="7" s="1" a="1"/>
  <c r="G606" i="7" s="1"/>
  <c r="D606" i="7"/>
  <c r="E606" i="7" s="1" a="1"/>
  <c r="E606" i="7" s="1"/>
  <c r="B606" i="7"/>
  <c r="C606" i="7" s="1" a="1"/>
  <c r="C606" i="7" s="1"/>
  <c r="N605" i="7"/>
  <c r="O605" i="7" s="1" a="1"/>
  <c r="O605" i="7" s="1"/>
  <c r="L605" i="7"/>
  <c r="M605" i="7" s="1" a="1"/>
  <c r="M605" i="7" s="1"/>
  <c r="J605" i="7"/>
  <c r="K605" i="7" s="1" a="1"/>
  <c r="K605" i="7" s="1"/>
  <c r="H605" i="7"/>
  <c r="I605" i="7" s="1" a="1"/>
  <c r="I605" i="7" s="1"/>
  <c r="F605" i="7"/>
  <c r="G605" i="7" s="1" a="1"/>
  <c r="G605" i="7" s="1"/>
  <c r="D605" i="7"/>
  <c r="E605" i="7" s="1" a="1"/>
  <c r="E605" i="7" s="1"/>
  <c r="B605" i="7"/>
  <c r="C605" i="7" s="1" a="1"/>
  <c r="C605" i="7" s="1"/>
  <c r="N604" i="7"/>
  <c r="O604" i="7" s="1" a="1"/>
  <c r="O604" i="7" s="1"/>
  <c r="L604" i="7"/>
  <c r="M604" i="7" s="1" a="1"/>
  <c r="M604" i="7" s="1"/>
  <c r="J604" i="7"/>
  <c r="K604" i="7" s="1" a="1"/>
  <c r="K604" i="7" s="1"/>
  <c r="H604" i="7"/>
  <c r="I604" i="7" s="1" a="1"/>
  <c r="I604" i="7" s="1"/>
  <c r="F604" i="7"/>
  <c r="G604" i="7" s="1" a="1"/>
  <c r="G604" i="7" s="1"/>
  <c r="D604" i="7"/>
  <c r="E604" i="7" s="1" a="1"/>
  <c r="E604" i="7" s="1"/>
  <c r="B604" i="7"/>
  <c r="C604" i="7" s="1" a="1"/>
  <c r="C604" i="7" s="1"/>
  <c r="N603" i="7"/>
  <c r="O603" i="7" s="1" a="1"/>
  <c r="O603" i="7" s="1"/>
  <c r="L603" i="7"/>
  <c r="M603" i="7" s="1" a="1"/>
  <c r="M603" i="7" s="1"/>
  <c r="J603" i="7"/>
  <c r="K603" i="7" s="1" a="1"/>
  <c r="K603" i="7" s="1"/>
  <c r="H603" i="7"/>
  <c r="I603" i="7" s="1" a="1"/>
  <c r="I603" i="7" s="1"/>
  <c r="F603" i="7"/>
  <c r="G603" i="7" s="1" a="1"/>
  <c r="G603" i="7" s="1"/>
  <c r="D603" i="7"/>
  <c r="E603" i="7" s="1" a="1"/>
  <c r="E603" i="7" s="1"/>
  <c r="B603" i="7"/>
  <c r="C603" i="7" s="1" a="1"/>
  <c r="C603" i="7" s="1"/>
  <c r="N602" i="7"/>
  <c r="O602" i="7" s="1" a="1"/>
  <c r="O602" i="7" s="1"/>
  <c r="L602" i="7"/>
  <c r="M602" i="7" s="1" a="1"/>
  <c r="M602" i="7" s="1"/>
  <c r="J602" i="7"/>
  <c r="K602" i="7" s="1" a="1"/>
  <c r="K602" i="7" s="1"/>
  <c r="H602" i="7"/>
  <c r="I602" i="7" s="1" a="1"/>
  <c r="I602" i="7" s="1"/>
  <c r="F602" i="7"/>
  <c r="G602" i="7" s="1" a="1"/>
  <c r="G602" i="7" s="1"/>
  <c r="D602" i="7"/>
  <c r="E602" i="7" s="1" a="1"/>
  <c r="E602" i="7" s="1"/>
  <c r="B602" i="7"/>
  <c r="C602" i="7" s="1" a="1"/>
  <c r="C602" i="7" s="1"/>
  <c r="N601" i="7"/>
  <c r="O601" i="7" s="1" a="1"/>
  <c r="O601" i="7" s="1"/>
  <c r="L601" i="7"/>
  <c r="M601" i="7" s="1" a="1"/>
  <c r="M601" i="7" s="1"/>
  <c r="J601" i="7"/>
  <c r="K601" i="7" s="1" a="1"/>
  <c r="K601" i="7" s="1"/>
  <c r="H601" i="7"/>
  <c r="I601" i="7" s="1" a="1"/>
  <c r="I601" i="7" s="1"/>
  <c r="F601" i="7"/>
  <c r="G601" i="7" s="1" a="1"/>
  <c r="G601" i="7" s="1"/>
  <c r="D601" i="7"/>
  <c r="E601" i="7" s="1" a="1"/>
  <c r="E601" i="7" s="1"/>
  <c r="B601" i="7"/>
  <c r="C601" i="7" s="1" a="1"/>
  <c r="C601" i="7" s="1"/>
  <c r="N600" i="7"/>
  <c r="O600" i="7" s="1" a="1"/>
  <c r="O600" i="7" s="1"/>
  <c r="L600" i="7"/>
  <c r="M600" i="7" s="1" a="1"/>
  <c r="M600" i="7" s="1"/>
  <c r="J600" i="7"/>
  <c r="K600" i="7" s="1" a="1"/>
  <c r="K600" i="7" s="1"/>
  <c r="H600" i="7"/>
  <c r="I600" i="7" s="1" a="1"/>
  <c r="I600" i="7" s="1"/>
  <c r="F600" i="7"/>
  <c r="G600" i="7" s="1" a="1"/>
  <c r="G600" i="7" s="1"/>
  <c r="D600" i="7"/>
  <c r="E600" i="7" s="1" a="1"/>
  <c r="E600" i="7" s="1"/>
  <c r="B600" i="7"/>
  <c r="C600" i="7" s="1" a="1"/>
  <c r="C600" i="7" s="1"/>
  <c r="N599" i="7"/>
  <c r="O599" i="7" s="1" a="1"/>
  <c r="O599" i="7" s="1"/>
  <c r="L599" i="7"/>
  <c r="M599" i="7" s="1" a="1"/>
  <c r="M599" i="7" s="1"/>
  <c r="J599" i="7"/>
  <c r="K599" i="7" s="1" a="1"/>
  <c r="K599" i="7" s="1"/>
  <c r="H599" i="7"/>
  <c r="I599" i="7" s="1" a="1"/>
  <c r="I599" i="7" s="1"/>
  <c r="F599" i="7"/>
  <c r="G599" i="7" s="1" a="1"/>
  <c r="G599" i="7" s="1"/>
  <c r="D599" i="7"/>
  <c r="E599" i="7" s="1" a="1"/>
  <c r="E599" i="7" s="1"/>
  <c r="B599" i="7"/>
  <c r="C599" i="7" s="1" a="1"/>
  <c r="C599" i="7" s="1"/>
  <c r="N598" i="7"/>
  <c r="O598" i="7" s="1" a="1"/>
  <c r="O598" i="7" s="1"/>
  <c r="L598" i="7"/>
  <c r="M598" i="7" s="1" a="1"/>
  <c r="M598" i="7" s="1"/>
  <c r="J598" i="7"/>
  <c r="K598" i="7" s="1" a="1"/>
  <c r="K598" i="7" s="1"/>
  <c r="H598" i="7"/>
  <c r="I598" i="7" s="1" a="1"/>
  <c r="I598" i="7" s="1"/>
  <c r="F598" i="7"/>
  <c r="G598" i="7" s="1" a="1"/>
  <c r="G598" i="7" s="1"/>
  <c r="D598" i="7"/>
  <c r="E598" i="7" s="1" a="1"/>
  <c r="E598" i="7" s="1"/>
  <c r="B598" i="7"/>
  <c r="C598" i="7" s="1" a="1"/>
  <c r="C598" i="7" s="1"/>
  <c r="N597" i="7"/>
  <c r="O597" i="7" s="1" a="1"/>
  <c r="O597" i="7" s="1"/>
  <c r="L597" i="7"/>
  <c r="M597" i="7" s="1" a="1"/>
  <c r="M597" i="7" s="1"/>
  <c r="J597" i="7"/>
  <c r="K597" i="7" s="1" a="1"/>
  <c r="K597" i="7" s="1"/>
  <c r="H597" i="7"/>
  <c r="I597" i="7" s="1" a="1"/>
  <c r="I597" i="7" s="1"/>
  <c r="F597" i="7"/>
  <c r="G597" i="7" s="1" a="1"/>
  <c r="G597" i="7" s="1"/>
  <c r="D597" i="7"/>
  <c r="E597" i="7" s="1" a="1"/>
  <c r="E597" i="7" s="1"/>
  <c r="B597" i="7"/>
  <c r="C597" i="7" s="1" a="1"/>
  <c r="C597" i="7" s="1"/>
  <c r="N596" i="7"/>
  <c r="O596" i="7" s="1" a="1"/>
  <c r="O596" i="7" s="1"/>
  <c r="L596" i="7"/>
  <c r="M596" i="7" s="1" a="1"/>
  <c r="M596" i="7" s="1"/>
  <c r="J596" i="7"/>
  <c r="K596" i="7" s="1" a="1"/>
  <c r="K596" i="7" s="1"/>
  <c r="H596" i="7"/>
  <c r="I596" i="7" s="1" a="1"/>
  <c r="I596" i="7" s="1"/>
  <c r="F596" i="7"/>
  <c r="G596" i="7" s="1" a="1"/>
  <c r="G596" i="7" s="1"/>
  <c r="D596" i="7"/>
  <c r="E596" i="7" s="1" a="1"/>
  <c r="E596" i="7" s="1"/>
  <c r="B596" i="7"/>
  <c r="C596" i="7" s="1" a="1"/>
  <c r="C596" i="7" s="1"/>
  <c r="N595" i="7"/>
  <c r="O595" i="7" s="1" a="1"/>
  <c r="O595" i="7" s="1"/>
  <c r="L595" i="7"/>
  <c r="M595" i="7" s="1" a="1"/>
  <c r="M595" i="7" s="1"/>
  <c r="J595" i="7"/>
  <c r="K595" i="7" s="1" a="1"/>
  <c r="K595" i="7" s="1"/>
  <c r="H595" i="7"/>
  <c r="I595" i="7" s="1" a="1"/>
  <c r="I595" i="7" s="1"/>
  <c r="F595" i="7"/>
  <c r="G595" i="7" s="1" a="1"/>
  <c r="G595" i="7" s="1"/>
  <c r="D595" i="7"/>
  <c r="E595" i="7" s="1" a="1"/>
  <c r="E595" i="7" s="1"/>
  <c r="B595" i="7"/>
  <c r="C595" i="7" s="1" a="1"/>
  <c r="C595" i="7" s="1"/>
  <c r="N594" i="7"/>
  <c r="O594" i="7" s="1" a="1"/>
  <c r="O594" i="7" s="1"/>
  <c r="L594" i="7"/>
  <c r="M594" i="7" s="1" a="1"/>
  <c r="M594" i="7" s="1"/>
  <c r="J594" i="7"/>
  <c r="K594" i="7" s="1" a="1"/>
  <c r="K594" i="7" s="1"/>
  <c r="H594" i="7"/>
  <c r="I594" i="7" s="1" a="1"/>
  <c r="I594" i="7" s="1"/>
  <c r="F594" i="7"/>
  <c r="G594" i="7" s="1" a="1"/>
  <c r="G594" i="7" s="1"/>
  <c r="D594" i="7"/>
  <c r="E594" i="7" s="1" a="1"/>
  <c r="E594" i="7" s="1"/>
  <c r="B594" i="7"/>
  <c r="C594" i="7" s="1" a="1"/>
  <c r="C594" i="7" s="1"/>
  <c r="N593" i="7"/>
  <c r="O593" i="7" s="1" a="1"/>
  <c r="O593" i="7" s="1"/>
  <c r="L593" i="7"/>
  <c r="M593" i="7" s="1" a="1"/>
  <c r="M593" i="7" s="1"/>
  <c r="J593" i="7"/>
  <c r="K593" i="7" s="1" a="1"/>
  <c r="K593" i="7" s="1"/>
  <c r="H593" i="7"/>
  <c r="I593" i="7" s="1" a="1"/>
  <c r="I593" i="7" s="1"/>
  <c r="F593" i="7"/>
  <c r="G593" i="7" s="1" a="1"/>
  <c r="G593" i="7" s="1"/>
  <c r="D593" i="7"/>
  <c r="E593" i="7" s="1" a="1"/>
  <c r="E593" i="7" s="1"/>
  <c r="B593" i="7"/>
  <c r="C593" i="7" s="1" a="1"/>
  <c r="C593" i="7" s="1"/>
  <c r="N592" i="7"/>
  <c r="O592" i="7" s="1" a="1"/>
  <c r="O592" i="7" s="1"/>
  <c r="L592" i="7"/>
  <c r="M592" i="7" s="1" a="1"/>
  <c r="M592" i="7" s="1"/>
  <c r="J592" i="7"/>
  <c r="K592" i="7" s="1" a="1"/>
  <c r="K592" i="7" s="1"/>
  <c r="H592" i="7"/>
  <c r="I592" i="7" s="1" a="1"/>
  <c r="I592" i="7" s="1"/>
  <c r="F592" i="7"/>
  <c r="G592" i="7" s="1" a="1"/>
  <c r="G592" i="7" s="1"/>
  <c r="D592" i="7"/>
  <c r="E592" i="7" s="1" a="1"/>
  <c r="E592" i="7" s="1"/>
  <c r="B592" i="7"/>
  <c r="C592" i="7" s="1" a="1"/>
  <c r="C592" i="7" s="1"/>
  <c r="N591" i="7"/>
  <c r="O591" i="7" s="1" a="1"/>
  <c r="O591" i="7" s="1"/>
  <c r="L591" i="7"/>
  <c r="M591" i="7" s="1" a="1"/>
  <c r="M591" i="7" s="1"/>
  <c r="J591" i="7"/>
  <c r="K591" i="7" s="1" a="1"/>
  <c r="K591" i="7" s="1"/>
  <c r="H591" i="7"/>
  <c r="I591" i="7" s="1" a="1"/>
  <c r="I591" i="7" s="1"/>
  <c r="F591" i="7"/>
  <c r="G591" i="7" s="1" a="1"/>
  <c r="G591" i="7" s="1"/>
  <c r="D591" i="7"/>
  <c r="E591" i="7" s="1" a="1"/>
  <c r="E591" i="7" s="1"/>
  <c r="B591" i="7"/>
  <c r="C591" i="7" s="1" a="1"/>
  <c r="C591" i="7" s="1"/>
  <c r="N590" i="7"/>
  <c r="O590" i="7" s="1" a="1"/>
  <c r="O590" i="7" s="1"/>
  <c r="L590" i="7"/>
  <c r="M590" i="7" s="1" a="1"/>
  <c r="M590" i="7" s="1"/>
  <c r="J590" i="7"/>
  <c r="K590" i="7" s="1" a="1"/>
  <c r="K590" i="7" s="1"/>
  <c r="H590" i="7"/>
  <c r="I590" i="7" s="1" a="1"/>
  <c r="I590" i="7" s="1"/>
  <c r="F590" i="7"/>
  <c r="G590" i="7" s="1" a="1"/>
  <c r="G590" i="7" s="1"/>
  <c r="D590" i="7"/>
  <c r="E590" i="7" s="1" a="1"/>
  <c r="E590" i="7" s="1"/>
  <c r="B590" i="7"/>
  <c r="C590" i="7" s="1" a="1"/>
  <c r="C590" i="7" s="1"/>
  <c r="N589" i="7"/>
  <c r="O589" i="7" s="1" a="1"/>
  <c r="O589" i="7" s="1"/>
  <c r="L589" i="7"/>
  <c r="M589" i="7" s="1" a="1"/>
  <c r="M589" i="7" s="1"/>
  <c r="J589" i="7"/>
  <c r="K589" i="7" s="1" a="1"/>
  <c r="K589" i="7" s="1"/>
  <c r="H589" i="7"/>
  <c r="I589" i="7" s="1" a="1"/>
  <c r="I589" i="7" s="1"/>
  <c r="F589" i="7"/>
  <c r="G589" i="7" s="1" a="1"/>
  <c r="G589" i="7" s="1"/>
  <c r="D589" i="7"/>
  <c r="E589" i="7" s="1" a="1"/>
  <c r="E589" i="7" s="1"/>
  <c r="B589" i="7"/>
  <c r="C589" i="7" s="1" a="1"/>
  <c r="C589" i="7" s="1"/>
  <c r="N588" i="7"/>
  <c r="O588" i="7" s="1" a="1"/>
  <c r="O588" i="7" s="1"/>
  <c r="L588" i="7"/>
  <c r="M588" i="7" s="1" a="1"/>
  <c r="M588" i="7" s="1"/>
  <c r="J588" i="7"/>
  <c r="K588" i="7" s="1" a="1"/>
  <c r="K588" i="7" s="1"/>
  <c r="H588" i="7"/>
  <c r="I588" i="7" s="1" a="1"/>
  <c r="I588" i="7" s="1"/>
  <c r="F588" i="7"/>
  <c r="G588" i="7" s="1" a="1"/>
  <c r="G588" i="7" s="1"/>
  <c r="D588" i="7"/>
  <c r="E588" i="7" s="1" a="1"/>
  <c r="E588" i="7" s="1"/>
  <c r="B588" i="7"/>
  <c r="C588" i="7" s="1" a="1"/>
  <c r="C588" i="7" s="1"/>
  <c r="N587" i="7"/>
  <c r="O587" i="7" s="1" a="1"/>
  <c r="O587" i="7" s="1"/>
  <c r="L587" i="7"/>
  <c r="M587" i="7" s="1" a="1"/>
  <c r="M587" i="7" s="1"/>
  <c r="J587" i="7"/>
  <c r="K587" i="7" s="1" a="1"/>
  <c r="K587" i="7" s="1"/>
  <c r="H587" i="7"/>
  <c r="I587" i="7" s="1" a="1"/>
  <c r="I587" i="7" s="1"/>
  <c r="F587" i="7"/>
  <c r="G587" i="7" s="1" a="1"/>
  <c r="G587" i="7" s="1"/>
  <c r="D587" i="7"/>
  <c r="E587" i="7" s="1" a="1"/>
  <c r="E587" i="7" s="1"/>
  <c r="B587" i="7"/>
  <c r="C587" i="7" s="1" a="1"/>
  <c r="C587" i="7" s="1"/>
  <c r="N586" i="7"/>
  <c r="O586" i="7" s="1" a="1"/>
  <c r="O586" i="7" s="1"/>
  <c r="L586" i="7"/>
  <c r="M586" i="7" s="1" a="1"/>
  <c r="M586" i="7" s="1"/>
  <c r="J586" i="7"/>
  <c r="K586" i="7" s="1" a="1"/>
  <c r="K586" i="7" s="1"/>
  <c r="H586" i="7"/>
  <c r="I586" i="7" s="1" a="1"/>
  <c r="I586" i="7" s="1"/>
  <c r="F586" i="7"/>
  <c r="G586" i="7" s="1" a="1"/>
  <c r="G586" i="7" s="1"/>
  <c r="D586" i="7"/>
  <c r="E586" i="7" s="1" a="1"/>
  <c r="E586" i="7" s="1"/>
  <c r="B586" i="7"/>
  <c r="C586" i="7" s="1" a="1"/>
  <c r="C586" i="7" s="1"/>
  <c r="N585" i="7"/>
  <c r="O585" i="7" s="1" a="1"/>
  <c r="O585" i="7" s="1"/>
  <c r="L585" i="7"/>
  <c r="M585" i="7" s="1" a="1"/>
  <c r="M585" i="7" s="1"/>
  <c r="J585" i="7"/>
  <c r="K585" i="7" s="1" a="1"/>
  <c r="K585" i="7" s="1"/>
  <c r="H585" i="7"/>
  <c r="I585" i="7" s="1" a="1"/>
  <c r="I585" i="7" s="1"/>
  <c r="F585" i="7"/>
  <c r="G585" i="7" s="1" a="1"/>
  <c r="G585" i="7" s="1"/>
  <c r="D585" i="7"/>
  <c r="E585" i="7" s="1" a="1"/>
  <c r="E585" i="7" s="1"/>
  <c r="B585" i="7"/>
  <c r="C585" i="7" s="1" a="1"/>
  <c r="C585" i="7" s="1"/>
  <c r="N584" i="7"/>
  <c r="O584" i="7" s="1" a="1"/>
  <c r="O584" i="7" s="1"/>
  <c r="L584" i="7"/>
  <c r="M584" i="7" s="1" a="1"/>
  <c r="M584" i="7" s="1"/>
  <c r="J584" i="7"/>
  <c r="K584" i="7" s="1" a="1"/>
  <c r="K584" i="7" s="1"/>
  <c r="H584" i="7"/>
  <c r="I584" i="7" s="1" a="1"/>
  <c r="I584" i="7" s="1"/>
  <c r="F584" i="7"/>
  <c r="G584" i="7" s="1" a="1"/>
  <c r="G584" i="7" s="1"/>
  <c r="D584" i="7"/>
  <c r="E584" i="7" s="1" a="1"/>
  <c r="E584" i="7" s="1"/>
  <c r="B584" i="7"/>
  <c r="C584" i="7" s="1" a="1"/>
  <c r="C584" i="7" s="1"/>
  <c r="N583" i="7"/>
  <c r="O583" i="7" s="1" a="1"/>
  <c r="O583" i="7" s="1"/>
  <c r="L583" i="7"/>
  <c r="M583" i="7" s="1" a="1"/>
  <c r="M583" i="7" s="1"/>
  <c r="J583" i="7"/>
  <c r="K583" i="7" s="1" a="1"/>
  <c r="K583" i="7" s="1"/>
  <c r="H583" i="7"/>
  <c r="I583" i="7" s="1" a="1"/>
  <c r="I583" i="7" s="1"/>
  <c r="F583" i="7"/>
  <c r="G583" i="7" s="1" a="1"/>
  <c r="G583" i="7" s="1"/>
  <c r="D583" i="7"/>
  <c r="E583" i="7" s="1" a="1"/>
  <c r="E583" i="7" s="1"/>
  <c r="B583" i="7"/>
  <c r="C583" i="7" s="1" a="1"/>
  <c r="C583" i="7" s="1"/>
  <c r="N582" i="7"/>
  <c r="O582" i="7" s="1" a="1"/>
  <c r="O582" i="7" s="1"/>
  <c r="L582" i="7"/>
  <c r="M582" i="7" s="1" a="1"/>
  <c r="M582" i="7" s="1"/>
  <c r="J582" i="7"/>
  <c r="K582" i="7" s="1" a="1"/>
  <c r="K582" i="7" s="1"/>
  <c r="H582" i="7"/>
  <c r="I582" i="7" s="1" a="1"/>
  <c r="I582" i="7" s="1"/>
  <c r="F582" i="7"/>
  <c r="G582" i="7" s="1" a="1"/>
  <c r="G582" i="7" s="1"/>
  <c r="D582" i="7"/>
  <c r="E582" i="7" s="1" a="1"/>
  <c r="E582" i="7" s="1"/>
  <c r="B582" i="7"/>
  <c r="C582" i="7" s="1" a="1"/>
  <c r="C582" i="7" s="1"/>
  <c r="N581" i="7"/>
  <c r="O581" i="7" s="1" a="1"/>
  <c r="O581" i="7" s="1"/>
  <c r="L581" i="7"/>
  <c r="M581" i="7" s="1" a="1"/>
  <c r="M581" i="7" s="1"/>
  <c r="J581" i="7"/>
  <c r="K581" i="7" s="1" a="1"/>
  <c r="K581" i="7" s="1"/>
  <c r="H581" i="7"/>
  <c r="I581" i="7" s="1" a="1"/>
  <c r="I581" i="7" s="1"/>
  <c r="F581" i="7"/>
  <c r="G581" i="7" s="1" a="1"/>
  <c r="G581" i="7" s="1"/>
  <c r="D581" i="7"/>
  <c r="E581" i="7" s="1" a="1"/>
  <c r="E581" i="7" s="1"/>
  <c r="B581" i="7"/>
  <c r="C581" i="7" s="1" a="1"/>
  <c r="C581" i="7" s="1"/>
  <c r="N580" i="7"/>
  <c r="O580" i="7" s="1" a="1"/>
  <c r="O580" i="7" s="1"/>
  <c r="L580" i="7"/>
  <c r="M580" i="7" s="1" a="1"/>
  <c r="M580" i="7" s="1"/>
  <c r="J580" i="7"/>
  <c r="K580" i="7" s="1" a="1"/>
  <c r="K580" i="7" s="1"/>
  <c r="H580" i="7"/>
  <c r="I580" i="7" s="1" a="1"/>
  <c r="I580" i="7" s="1"/>
  <c r="F580" i="7"/>
  <c r="G580" i="7" s="1" a="1"/>
  <c r="G580" i="7" s="1"/>
  <c r="D580" i="7"/>
  <c r="E580" i="7" s="1" a="1"/>
  <c r="E580" i="7" s="1"/>
  <c r="B580" i="7"/>
  <c r="C580" i="7" s="1" a="1"/>
  <c r="C580" i="7" s="1"/>
  <c r="N579" i="7"/>
  <c r="O579" i="7" s="1" a="1"/>
  <c r="O579" i="7" s="1"/>
  <c r="L579" i="7"/>
  <c r="M579" i="7" s="1" a="1"/>
  <c r="M579" i="7" s="1"/>
  <c r="J579" i="7"/>
  <c r="K579" i="7" s="1" a="1"/>
  <c r="K579" i="7" s="1"/>
  <c r="H579" i="7"/>
  <c r="I579" i="7" s="1" a="1"/>
  <c r="I579" i="7" s="1"/>
  <c r="F579" i="7"/>
  <c r="G579" i="7" s="1" a="1"/>
  <c r="G579" i="7" s="1"/>
  <c r="D579" i="7"/>
  <c r="E579" i="7" s="1" a="1"/>
  <c r="E579" i="7" s="1"/>
  <c r="B579" i="7"/>
  <c r="C579" i="7" s="1" a="1"/>
  <c r="C579" i="7" s="1"/>
  <c r="N578" i="7"/>
  <c r="O578" i="7" s="1" a="1"/>
  <c r="O578" i="7" s="1"/>
  <c r="L578" i="7"/>
  <c r="M578" i="7" s="1" a="1"/>
  <c r="M578" i="7" s="1"/>
  <c r="J578" i="7"/>
  <c r="K578" i="7" s="1" a="1"/>
  <c r="K578" i="7" s="1"/>
  <c r="H578" i="7"/>
  <c r="I578" i="7" s="1" a="1"/>
  <c r="I578" i="7" s="1"/>
  <c r="F578" i="7"/>
  <c r="G578" i="7" s="1" a="1"/>
  <c r="G578" i="7" s="1"/>
  <c r="D578" i="7"/>
  <c r="E578" i="7" s="1" a="1"/>
  <c r="E578" i="7" s="1"/>
  <c r="B578" i="7"/>
  <c r="C578" i="7" s="1" a="1"/>
  <c r="C578" i="7" s="1"/>
  <c r="N577" i="7"/>
  <c r="O577" i="7" s="1" a="1"/>
  <c r="O577" i="7" s="1"/>
  <c r="L577" i="7"/>
  <c r="M577" i="7" s="1" a="1"/>
  <c r="M577" i="7" s="1"/>
  <c r="J577" i="7"/>
  <c r="K577" i="7" s="1" a="1"/>
  <c r="K577" i="7" s="1"/>
  <c r="H577" i="7"/>
  <c r="I577" i="7" s="1" a="1"/>
  <c r="I577" i="7" s="1"/>
  <c r="F577" i="7"/>
  <c r="G577" i="7" s="1" a="1"/>
  <c r="G577" i="7" s="1"/>
  <c r="D577" i="7"/>
  <c r="E577" i="7" s="1" a="1"/>
  <c r="E577" i="7" s="1"/>
  <c r="B577" i="7"/>
  <c r="C577" i="7" s="1" a="1"/>
  <c r="C577" i="7" s="1"/>
  <c r="N576" i="7"/>
  <c r="O576" i="7" s="1" a="1"/>
  <c r="O576" i="7" s="1"/>
  <c r="L576" i="7"/>
  <c r="M576" i="7" s="1" a="1"/>
  <c r="M576" i="7" s="1"/>
  <c r="J576" i="7"/>
  <c r="K576" i="7" s="1" a="1"/>
  <c r="K576" i="7" s="1"/>
  <c r="H576" i="7"/>
  <c r="I576" i="7" s="1" a="1"/>
  <c r="I576" i="7" s="1"/>
  <c r="F576" i="7"/>
  <c r="G576" i="7" s="1" a="1"/>
  <c r="G576" i="7" s="1"/>
  <c r="D576" i="7"/>
  <c r="E576" i="7" s="1" a="1"/>
  <c r="E576" i="7" s="1"/>
  <c r="B576" i="7"/>
  <c r="C576" i="7" s="1" a="1"/>
  <c r="C576" i="7" s="1"/>
  <c r="N575" i="7"/>
  <c r="O575" i="7" s="1" a="1"/>
  <c r="O575" i="7" s="1"/>
  <c r="L575" i="7"/>
  <c r="M575" i="7" s="1" a="1"/>
  <c r="M575" i="7" s="1"/>
  <c r="J575" i="7"/>
  <c r="K575" i="7" s="1" a="1"/>
  <c r="K575" i="7" s="1"/>
  <c r="H575" i="7"/>
  <c r="I575" i="7" s="1" a="1"/>
  <c r="I575" i="7" s="1"/>
  <c r="F575" i="7"/>
  <c r="G575" i="7" s="1" a="1"/>
  <c r="G575" i="7" s="1"/>
  <c r="D575" i="7"/>
  <c r="E575" i="7" s="1" a="1"/>
  <c r="E575" i="7" s="1"/>
  <c r="B575" i="7"/>
  <c r="C575" i="7" s="1" a="1"/>
  <c r="C575" i="7" s="1"/>
  <c r="N574" i="7"/>
  <c r="O574" i="7" s="1" a="1"/>
  <c r="O574" i="7" s="1"/>
  <c r="L574" i="7"/>
  <c r="M574" i="7" s="1" a="1"/>
  <c r="M574" i="7" s="1"/>
  <c r="J574" i="7"/>
  <c r="K574" i="7" s="1" a="1"/>
  <c r="K574" i="7" s="1"/>
  <c r="H574" i="7"/>
  <c r="I574" i="7" s="1" a="1"/>
  <c r="I574" i="7" s="1"/>
  <c r="F574" i="7"/>
  <c r="G574" i="7" s="1" a="1"/>
  <c r="G574" i="7" s="1"/>
  <c r="D574" i="7"/>
  <c r="E574" i="7" s="1" a="1"/>
  <c r="E574" i="7" s="1"/>
  <c r="B574" i="7"/>
  <c r="C574" i="7" s="1" a="1"/>
  <c r="C574" i="7" s="1"/>
  <c r="N573" i="7"/>
  <c r="O573" i="7" s="1" a="1"/>
  <c r="O573" i="7" s="1"/>
  <c r="L573" i="7"/>
  <c r="M573" i="7" s="1" a="1"/>
  <c r="M573" i="7" s="1"/>
  <c r="J573" i="7"/>
  <c r="K573" i="7" s="1" a="1"/>
  <c r="K573" i="7" s="1"/>
  <c r="H573" i="7"/>
  <c r="I573" i="7" s="1" a="1"/>
  <c r="I573" i="7" s="1"/>
  <c r="F573" i="7"/>
  <c r="G573" i="7" s="1" a="1"/>
  <c r="G573" i="7" s="1"/>
  <c r="D573" i="7"/>
  <c r="E573" i="7" s="1" a="1"/>
  <c r="E573" i="7" s="1"/>
  <c r="B573" i="7"/>
  <c r="C573" i="7" s="1" a="1"/>
  <c r="C573" i="7" s="1"/>
  <c r="N572" i="7"/>
  <c r="O572" i="7" s="1" a="1"/>
  <c r="O572" i="7" s="1"/>
  <c r="L572" i="7"/>
  <c r="M572" i="7" s="1" a="1"/>
  <c r="M572" i="7" s="1"/>
  <c r="J572" i="7"/>
  <c r="K572" i="7" s="1" a="1"/>
  <c r="K572" i="7" s="1"/>
  <c r="H572" i="7"/>
  <c r="I572" i="7" s="1" a="1"/>
  <c r="I572" i="7" s="1"/>
  <c r="F572" i="7"/>
  <c r="G572" i="7" s="1" a="1"/>
  <c r="G572" i="7" s="1"/>
  <c r="D572" i="7"/>
  <c r="E572" i="7" s="1" a="1"/>
  <c r="E572" i="7" s="1"/>
  <c r="B572" i="7"/>
  <c r="C572" i="7" s="1" a="1"/>
  <c r="C572" i="7" s="1"/>
  <c r="N571" i="7"/>
  <c r="O571" i="7" s="1" a="1"/>
  <c r="O571" i="7" s="1"/>
  <c r="L571" i="7"/>
  <c r="M571" i="7" s="1" a="1"/>
  <c r="M571" i="7" s="1"/>
  <c r="J571" i="7"/>
  <c r="K571" i="7" s="1" a="1"/>
  <c r="K571" i="7" s="1"/>
  <c r="H571" i="7"/>
  <c r="I571" i="7" s="1" a="1"/>
  <c r="I571" i="7" s="1"/>
  <c r="F571" i="7"/>
  <c r="G571" i="7" s="1" a="1"/>
  <c r="G571" i="7" s="1"/>
  <c r="D571" i="7"/>
  <c r="E571" i="7" s="1" a="1"/>
  <c r="E571" i="7" s="1"/>
  <c r="B571" i="7"/>
  <c r="C571" i="7" s="1" a="1"/>
  <c r="C571" i="7" s="1"/>
  <c r="N570" i="7"/>
  <c r="O570" i="7" s="1" a="1"/>
  <c r="O570" i="7" s="1"/>
  <c r="L570" i="7"/>
  <c r="M570" i="7" s="1" a="1"/>
  <c r="M570" i="7" s="1"/>
  <c r="J570" i="7"/>
  <c r="K570" i="7" s="1" a="1"/>
  <c r="K570" i="7" s="1"/>
  <c r="H570" i="7"/>
  <c r="I570" i="7" s="1" a="1"/>
  <c r="I570" i="7" s="1"/>
  <c r="F570" i="7"/>
  <c r="G570" i="7" s="1" a="1"/>
  <c r="G570" i="7" s="1"/>
  <c r="D570" i="7"/>
  <c r="E570" i="7" s="1" a="1"/>
  <c r="E570" i="7" s="1"/>
  <c r="B570" i="7"/>
  <c r="C570" i="7" s="1" a="1"/>
  <c r="C570" i="7" s="1"/>
  <c r="N569" i="7"/>
  <c r="O569" i="7" s="1" a="1"/>
  <c r="O569" i="7" s="1"/>
  <c r="L569" i="7"/>
  <c r="M569" i="7" s="1" a="1"/>
  <c r="M569" i="7" s="1"/>
  <c r="J569" i="7"/>
  <c r="K569" i="7" s="1" a="1"/>
  <c r="K569" i="7" s="1"/>
  <c r="H569" i="7"/>
  <c r="I569" i="7" s="1" a="1"/>
  <c r="I569" i="7" s="1"/>
  <c r="F569" i="7"/>
  <c r="G569" i="7" s="1" a="1"/>
  <c r="G569" i="7" s="1"/>
  <c r="D569" i="7"/>
  <c r="E569" i="7" s="1" a="1"/>
  <c r="E569" i="7" s="1"/>
  <c r="B569" i="7"/>
  <c r="C569" i="7" s="1" a="1"/>
  <c r="C569" i="7" s="1"/>
  <c r="N568" i="7"/>
  <c r="O568" i="7" s="1" a="1"/>
  <c r="O568" i="7" s="1"/>
  <c r="L568" i="7"/>
  <c r="M568" i="7" s="1" a="1"/>
  <c r="M568" i="7" s="1"/>
  <c r="J568" i="7"/>
  <c r="K568" i="7" s="1" a="1"/>
  <c r="K568" i="7" s="1"/>
  <c r="H568" i="7"/>
  <c r="I568" i="7" s="1" a="1"/>
  <c r="I568" i="7" s="1"/>
  <c r="F568" i="7"/>
  <c r="G568" i="7" s="1" a="1"/>
  <c r="G568" i="7" s="1"/>
  <c r="D568" i="7"/>
  <c r="E568" i="7" s="1" a="1"/>
  <c r="E568" i="7" s="1"/>
  <c r="B568" i="7"/>
  <c r="C568" i="7" s="1" a="1"/>
  <c r="C568" i="7" s="1"/>
  <c r="N567" i="7"/>
  <c r="O567" i="7" s="1" a="1"/>
  <c r="O567" i="7" s="1"/>
  <c r="L567" i="7"/>
  <c r="M567" i="7" s="1" a="1"/>
  <c r="M567" i="7" s="1"/>
  <c r="J567" i="7"/>
  <c r="K567" i="7" s="1" a="1"/>
  <c r="K567" i="7" s="1"/>
  <c r="H567" i="7"/>
  <c r="I567" i="7" s="1" a="1"/>
  <c r="I567" i="7" s="1"/>
  <c r="F567" i="7"/>
  <c r="G567" i="7" s="1" a="1"/>
  <c r="G567" i="7" s="1"/>
  <c r="D567" i="7"/>
  <c r="E567" i="7" s="1" a="1"/>
  <c r="E567" i="7" s="1"/>
  <c r="B567" i="7"/>
  <c r="C567" i="7" s="1" a="1"/>
  <c r="C567" i="7" s="1"/>
  <c r="N566" i="7"/>
  <c r="O566" i="7" s="1" a="1"/>
  <c r="O566" i="7" s="1"/>
  <c r="L566" i="7"/>
  <c r="M566" i="7" s="1" a="1"/>
  <c r="M566" i="7" s="1"/>
  <c r="J566" i="7"/>
  <c r="K566" i="7" s="1" a="1"/>
  <c r="K566" i="7" s="1"/>
  <c r="H566" i="7"/>
  <c r="I566" i="7" s="1" a="1"/>
  <c r="I566" i="7" s="1"/>
  <c r="F566" i="7"/>
  <c r="G566" i="7" s="1" a="1"/>
  <c r="G566" i="7" s="1"/>
  <c r="D566" i="7"/>
  <c r="E566" i="7" s="1" a="1"/>
  <c r="E566" i="7" s="1"/>
  <c r="B566" i="7"/>
  <c r="C566" i="7" s="1" a="1"/>
  <c r="C566" i="7" s="1"/>
  <c r="N565" i="7"/>
  <c r="O565" i="7" s="1" a="1"/>
  <c r="O565" i="7" s="1"/>
  <c r="L565" i="7"/>
  <c r="M565" i="7" s="1" a="1"/>
  <c r="M565" i="7" s="1"/>
  <c r="J565" i="7"/>
  <c r="K565" i="7" s="1" a="1"/>
  <c r="K565" i="7" s="1"/>
  <c r="H565" i="7"/>
  <c r="I565" i="7" s="1" a="1"/>
  <c r="I565" i="7" s="1"/>
  <c r="F565" i="7"/>
  <c r="G565" i="7" s="1" a="1"/>
  <c r="G565" i="7" s="1"/>
  <c r="D565" i="7"/>
  <c r="E565" i="7" s="1" a="1"/>
  <c r="E565" i="7" s="1"/>
  <c r="B565" i="7"/>
  <c r="C565" i="7" s="1" a="1"/>
  <c r="C565" i="7" s="1"/>
  <c r="N564" i="7"/>
  <c r="O564" i="7" s="1" a="1"/>
  <c r="O564" i="7" s="1"/>
  <c r="L564" i="7"/>
  <c r="M564" i="7" s="1" a="1"/>
  <c r="M564" i="7" s="1"/>
  <c r="J564" i="7"/>
  <c r="K564" i="7" s="1" a="1"/>
  <c r="K564" i="7" s="1"/>
  <c r="H564" i="7"/>
  <c r="I564" i="7" s="1" a="1"/>
  <c r="I564" i="7" s="1"/>
  <c r="F564" i="7"/>
  <c r="G564" i="7" s="1" a="1"/>
  <c r="G564" i="7" s="1"/>
  <c r="D564" i="7"/>
  <c r="E564" i="7" s="1" a="1"/>
  <c r="E564" i="7" s="1"/>
  <c r="B564" i="7"/>
  <c r="C564" i="7" s="1" a="1"/>
  <c r="C564" i="7" s="1"/>
  <c r="N563" i="7"/>
  <c r="O563" i="7" s="1" a="1"/>
  <c r="O563" i="7" s="1"/>
  <c r="L563" i="7"/>
  <c r="M563" i="7" s="1" a="1"/>
  <c r="M563" i="7" s="1"/>
  <c r="J563" i="7"/>
  <c r="K563" i="7" s="1" a="1"/>
  <c r="K563" i="7" s="1"/>
  <c r="H563" i="7"/>
  <c r="I563" i="7" s="1" a="1"/>
  <c r="I563" i="7" s="1"/>
  <c r="F563" i="7"/>
  <c r="G563" i="7" s="1" a="1"/>
  <c r="G563" i="7" s="1"/>
  <c r="D563" i="7"/>
  <c r="E563" i="7" s="1" a="1"/>
  <c r="E563" i="7" s="1"/>
  <c r="B563" i="7"/>
  <c r="C563" i="7" s="1" a="1"/>
  <c r="C563" i="7" s="1"/>
  <c r="N562" i="7"/>
  <c r="O562" i="7" s="1" a="1"/>
  <c r="O562" i="7" s="1"/>
  <c r="L562" i="7"/>
  <c r="M562" i="7" s="1" a="1"/>
  <c r="M562" i="7" s="1"/>
  <c r="J562" i="7"/>
  <c r="K562" i="7" s="1" a="1"/>
  <c r="K562" i="7" s="1"/>
  <c r="H562" i="7"/>
  <c r="I562" i="7" s="1" a="1"/>
  <c r="I562" i="7" s="1"/>
  <c r="F562" i="7"/>
  <c r="G562" i="7" s="1" a="1"/>
  <c r="G562" i="7" s="1"/>
  <c r="D562" i="7"/>
  <c r="E562" i="7" s="1" a="1"/>
  <c r="E562" i="7" s="1"/>
  <c r="B562" i="7"/>
  <c r="C562" i="7" s="1" a="1"/>
  <c r="C562" i="7" s="1"/>
  <c r="N561" i="7"/>
  <c r="O561" i="7" s="1" a="1"/>
  <c r="O561" i="7" s="1"/>
  <c r="L561" i="7"/>
  <c r="M561" i="7" s="1" a="1"/>
  <c r="M561" i="7" s="1"/>
  <c r="J561" i="7"/>
  <c r="K561" i="7" s="1" a="1"/>
  <c r="K561" i="7" s="1"/>
  <c r="H561" i="7"/>
  <c r="I561" i="7" s="1" a="1"/>
  <c r="I561" i="7" s="1"/>
  <c r="F561" i="7"/>
  <c r="G561" i="7" s="1" a="1"/>
  <c r="G561" i="7" s="1"/>
  <c r="D561" i="7"/>
  <c r="E561" i="7" s="1" a="1"/>
  <c r="E561" i="7" s="1"/>
  <c r="B561" i="7"/>
  <c r="C561" i="7" s="1" a="1"/>
  <c r="C561" i="7" s="1"/>
  <c r="N560" i="7"/>
  <c r="O560" i="7" s="1" a="1"/>
  <c r="O560" i="7" s="1"/>
  <c r="L560" i="7"/>
  <c r="M560" i="7" s="1" a="1"/>
  <c r="M560" i="7" s="1"/>
  <c r="J560" i="7"/>
  <c r="K560" i="7" s="1" a="1"/>
  <c r="K560" i="7" s="1"/>
  <c r="H560" i="7"/>
  <c r="I560" i="7" s="1" a="1"/>
  <c r="I560" i="7" s="1"/>
  <c r="F560" i="7"/>
  <c r="G560" i="7" s="1" a="1"/>
  <c r="G560" i="7" s="1"/>
  <c r="D560" i="7"/>
  <c r="E560" i="7" s="1" a="1"/>
  <c r="E560" i="7" s="1"/>
  <c r="B560" i="7"/>
  <c r="C560" i="7" s="1" a="1"/>
  <c r="C560" i="7" s="1"/>
  <c r="N559" i="7"/>
  <c r="O559" i="7" s="1" a="1"/>
  <c r="O559" i="7" s="1"/>
  <c r="L559" i="7"/>
  <c r="M559" i="7" s="1" a="1"/>
  <c r="M559" i="7" s="1"/>
  <c r="J559" i="7"/>
  <c r="K559" i="7" s="1" a="1"/>
  <c r="K559" i="7" s="1"/>
  <c r="H559" i="7"/>
  <c r="I559" i="7" s="1" a="1"/>
  <c r="I559" i="7" s="1"/>
  <c r="F559" i="7"/>
  <c r="G559" i="7" s="1" a="1"/>
  <c r="G559" i="7" s="1"/>
  <c r="D559" i="7"/>
  <c r="E559" i="7" s="1" a="1"/>
  <c r="E559" i="7" s="1"/>
  <c r="B559" i="7"/>
  <c r="C559" i="7" s="1" a="1"/>
  <c r="C559" i="7" s="1"/>
  <c r="N558" i="7"/>
  <c r="O558" i="7" s="1" a="1"/>
  <c r="O558" i="7" s="1"/>
  <c r="L558" i="7"/>
  <c r="M558" i="7" s="1" a="1"/>
  <c r="M558" i="7" s="1"/>
  <c r="J558" i="7"/>
  <c r="K558" i="7" s="1" a="1"/>
  <c r="K558" i="7" s="1"/>
  <c r="H558" i="7"/>
  <c r="I558" i="7" s="1" a="1"/>
  <c r="I558" i="7" s="1"/>
  <c r="F558" i="7"/>
  <c r="G558" i="7" s="1" a="1"/>
  <c r="G558" i="7" s="1"/>
  <c r="D558" i="7"/>
  <c r="E558" i="7" s="1" a="1"/>
  <c r="E558" i="7" s="1"/>
  <c r="B558" i="7"/>
  <c r="C558" i="7" s="1" a="1"/>
  <c r="C558" i="7" s="1"/>
  <c r="N557" i="7"/>
  <c r="O557" i="7" s="1" a="1"/>
  <c r="O557" i="7" s="1"/>
  <c r="L557" i="7"/>
  <c r="M557" i="7" s="1" a="1"/>
  <c r="M557" i="7" s="1"/>
  <c r="J557" i="7"/>
  <c r="K557" i="7" s="1" a="1"/>
  <c r="K557" i="7" s="1"/>
  <c r="H557" i="7"/>
  <c r="I557" i="7" s="1" a="1"/>
  <c r="I557" i="7" s="1"/>
  <c r="F557" i="7"/>
  <c r="G557" i="7" s="1" a="1"/>
  <c r="G557" i="7" s="1"/>
  <c r="D557" i="7"/>
  <c r="E557" i="7" s="1" a="1"/>
  <c r="E557" i="7" s="1"/>
  <c r="B557" i="7"/>
  <c r="C557" i="7" s="1" a="1"/>
  <c r="C557" i="7" s="1"/>
  <c r="N556" i="7"/>
  <c r="O556" i="7" s="1" a="1"/>
  <c r="O556" i="7" s="1"/>
  <c r="L556" i="7"/>
  <c r="M556" i="7" s="1" a="1"/>
  <c r="M556" i="7" s="1"/>
  <c r="J556" i="7"/>
  <c r="K556" i="7" s="1" a="1"/>
  <c r="K556" i="7" s="1"/>
  <c r="H556" i="7"/>
  <c r="I556" i="7" s="1" a="1"/>
  <c r="I556" i="7" s="1"/>
  <c r="F556" i="7"/>
  <c r="G556" i="7" s="1" a="1"/>
  <c r="G556" i="7" s="1"/>
  <c r="D556" i="7"/>
  <c r="E556" i="7" s="1" a="1"/>
  <c r="E556" i="7" s="1"/>
  <c r="B556" i="7"/>
  <c r="C556" i="7" s="1" a="1"/>
  <c r="C556" i="7" s="1"/>
  <c r="N555" i="7"/>
  <c r="O555" i="7" s="1" a="1"/>
  <c r="O555" i="7" s="1"/>
  <c r="L555" i="7"/>
  <c r="M555" i="7" s="1" a="1"/>
  <c r="M555" i="7" s="1"/>
  <c r="J555" i="7"/>
  <c r="K555" i="7" s="1" a="1"/>
  <c r="K555" i="7" s="1"/>
  <c r="H555" i="7"/>
  <c r="I555" i="7" s="1" a="1"/>
  <c r="I555" i="7" s="1"/>
  <c r="F555" i="7"/>
  <c r="G555" i="7" s="1" a="1"/>
  <c r="G555" i="7" s="1"/>
  <c r="D555" i="7"/>
  <c r="E555" i="7" s="1" a="1"/>
  <c r="E555" i="7" s="1"/>
  <c r="B555" i="7"/>
  <c r="C555" i="7" s="1" a="1"/>
  <c r="C555" i="7" s="1"/>
  <c r="N554" i="7"/>
  <c r="O554" i="7" s="1" a="1"/>
  <c r="O554" i="7" s="1"/>
  <c r="L554" i="7"/>
  <c r="M554" i="7" s="1" a="1"/>
  <c r="M554" i="7" s="1"/>
  <c r="J554" i="7"/>
  <c r="K554" i="7" s="1" a="1"/>
  <c r="K554" i="7" s="1"/>
  <c r="H554" i="7"/>
  <c r="I554" i="7" s="1" a="1"/>
  <c r="I554" i="7" s="1"/>
  <c r="F554" i="7"/>
  <c r="G554" i="7" s="1" a="1"/>
  <c r="G554" i="7" s="1"/>
  <c r="D554" i="7"/>
  <c r="E554" i="7" s="1" a="1"/>
  <c r="E554" i="7" s="1"/>
  <c r="B554" i="7"/>
  <c r="C554" i="7" s="1" a="1"/>
  <c r="C554" i="7" s="1"/>
  <c r="N553" i="7"/>
  <c r="O553" i="7" s="1" a="1"/>
  <c r="O553" i="7" s="1"/>
  <c r="L553" i="7"/>
  <c r="M553" i="7" s="1" a="1"/>
  <c r="M553" i="7" s="1"/>
  <c r="J553" i="7"/>
  <c r="K553" i="7" s="1" a="1"/>
  <c r="K553" i="7" s="1"/>
  <c r="H553" i="7"/>
  <c r="I553" i="7" s="1" a="1"/>
  <c r="I553" i="7" s="1"/>
  <c r="F553" i="7"/>
  <c r="G553" i="7" s="1" a="1"/>
  <c r="G553" i="7" s="1"/>
  <c r="D553" i="7"/>
  <c r="E553" i="7" s="1" a="1"/>
  <c r="E553" i="7" s="1"/>
  <c r="B553" i="7"/>
  <c r="C553" i="7" s="1" a="1"/>
  <c r="C553" i="7" s="1"/>
  <c r="N552" i="7"/>
  <c r="O552" i="7" s="1" a="1"/>
  <c r="O552" i="7" s="1"/>
  <c r="L552" i="7"/>
  <c r="M552" i="7" s="1" a="1"/>
  <c r="M552" i="7" s="1"/>
  <c r="J552" i="7"/>
  <c r="K552" i="7" s="1" a="1"/>
  <c r="K552" i="7" s="1"/>
  <c r="H552" i="7"/>
  <c r="I552" i="7" s="1" a="1"/>
  <c r="I552" i="7" s="1"/>
  <c r="F552" i="7"/>
  <c r="G552" i="7" s="1" a="1"/>
  <c r="G552" i="7" s="1"/>
  <c r="D552" i="7"/>
  <c r="E552" i="7" s="1" a="1"/>
  <c r="E552" i="7" s="1"/>
  <c r="B552" i="7"/>
  <c r="C552" i="7" s="1" a="1"/>
  <c r="C552" i="7" s="1"/>
  <c r="N551" i="7"/>
  <c r="O551" i="7" s="1" a="1"/>
  <c r="O551" i="7" s="1"/>
  <c r="L551" i="7"/>
  <c r="M551" i="7" s="1" a="1"/>
  <c r="M551" i="7" s="1"/>
  <c r="J551" i="7"/>
  <c r="K551" i="7" s="1" a="1"/>
  <c r="K551" i="7" s="1"/>
  <c r="H551" i="7"/>
  <c r="I551" i="7" s="1" a="1"/>
  <c r="I551" i="7" s="1"/>
  <c r="F551" i="7"/>
  <c r="G551" i="7" s="1" a="1"/>
  <c r="G551" i="7" s="1"/>
  <c r="D551" i="7"/>
  <c r="E551" i="7" s="1" a="1"/>
  <c r="E551" i="7" s="1"/>
  <c r="B551" i="7"/>
  <c r="C551" i="7" s="1" a="1"/>
  <c r="C551" i="7" s="1"/>
  <c r="N550" i="7"/>
  <c r="O550" i="7" s="1" a="1"/>
  <c r="O550" i="7" s="1"/>
  <c r="L550" i="7"/>
  <c r="M550" i="7" s="1" a="1"/>
  <c r="M550" i="7" s="1"/>
  <c r="J550" i="7"/>
  <c r="K550" i="7" s="1" a="1"/>
  <c r="K550" i="7" s="1"/>
  <c r="H550" i="7"/>
  <c r="I550" i="7" s="1" a="1"/>
  <c r="I550" i="7" s="1"/>
  <c r="F550" i="7"/>
  <c r="G550" i="7" s="1" a="1"/>
  <c r="G550" i="7" s="1"/>
  <c r="D550" i="7"/>
  <c r="E550" i="7" s="1" a="1"/>
  <c r="E550" i="7" s="1"/>
  <c r="B550" i="7"/>
  <c r="C550" i="7" s="1" a="1"/>
  <c r="C550" i="7" s="1"/>
  <c r="N549" i="7"/>
  <c r="O549" i="7" s="1" a="1"/>
  <c r="O549" i="7" s="1"/>
  <c r="L549" i="7"/>
  <c r="M549" i="7" s="1" a="1"/>
  <c r="M549" i="7" s="1"/>
  <c r="J549" i="7"/>
  <c r="K549" i="7" s="1" a="1"/>
  <c r="K549" i="7" s="1"/>
  <c r="H549" i="7"/>
  <c r="I549" i="7" s="1" a="1"/>
  <c r="I549" i="7" s="1"/>
  <c r="F549" i="7"/>
  <c r="G549" i="7" s="1" a="1"/>
  <c r="G549" i="7" s="1"/>
  <c r="D549" i="7"/>
  <c r="E549" i="7" s="1" a="1"/>
  <c r="E549" i="7" s="1"/>
  <c r="B549" i="7"/>
  <c r="C549" i="7" s="1" a="1"/>
  <c r="C549" i="7" s="1"/>
  <c r="N548" i="7"/>
  <c r="O548" i="7" s="1" a="1"/>
  <c r="O548" i="7" s="1"/>
  <c r="L548" i="7"/>
  <c r="M548" i="7" s="1" a="1"/>
  <c r="M548" i="7" s="1"/>
  <c r="J548" i="7"/>
  <c r="K548" i="7" s="1" a="1"/>
  <c r="K548" i="7" s="1"/>
  <c r="H548" i="7"/>
  <c r="I548" i="7" s="1" a="1"/>
  <c r="I548" i="7" s="1"/>
  <c r="F548" i="7"/>
  <c r="G548" i="7" s="1" a="1"/>
  <c r="G548" i="7" s="1"/>
  <c r="D548" i="7"/>
  <c r="E548" i="7" s="1" a="1"/>
  <c r="E548" i="7" s="1"/>
  <c r="B548" i="7"/>
  <c r="C548" i="7" s="1" a="1"/>
  <c r="C548" i="7" s="1"/>
  <c r="N547" i="7"/>
  <c r="O547" i="7" s="1" a="1"/>
  <c r="O547" i="7" s="1"/>
  <c r="L547" i="7"/>
  <c r="M547" i="7" s="1" a="1"/>
  <c r="M547" i="7" s="1"/>
  <c r="J547" i="7"/>
  <c r="K547" i="7" s="1" a="1"/>
  <c r="K547" i="7" s="1"/>
  <c r="H547" i="7"/>
  <c r="I547" i="7" s="1" a="1"/>
  <c r="I547" i="7" s="1"/>
  <c r="F547" i="7"/>
  <c r="G547" i="7" s="1" a="1"/>
  <c r="G547" i="7" s="1"/>
  <c r="D547" i="7"/>
  <c r="E547" i="7" s="1" a="1"/>
  <c r="E547" i="7" s="1"/>
  <c r="B547" i="7"/>
  <c r="C547" i="7" s="1" a="1"/>
  <c r="C547" i="7" s="1"/>
  <c r="N546" i="7"/>
  <c r="O546" i="7" s="1" a="1"/>
  <c r="O546" i="7" s="1"/>
  <c r="L546" i="7"/>
  <c r="M546" i="7" s="1" a="1"/>
  <c r="M546" i="7" s="1"/>
  <c r="J546" i="7"/>
  <c r="K546" i="7" s="1" a="1"/>
  <c r="K546" i="7" s="1"/>
  <c r="H546" i="7"/>
  <c r="I546" i="7" s="1" a="1"/>
  <c r="I546" i="7" s="1"/>
  <c r="F546" i="7"/>
  <c r="G546" i="7" s="1" a="1"/>
  <c r="G546" i="7" s="1"/>
  <c r="D546" i="7"/>
  <c r="E546" i="7" s="1" a="1"/>
  <c r="E546" i="7" s="1"/>
  <c r="B546" i="7"/>
  <c r="C546" i="7" s="1" a="1"/>
  <c r="C546" i="7" s="1"/>
  <c r="N545" i="7"/>
  <c r="O545" i="7" s="1" a="1"/>
  <c r="O545" i="7" s="1"/>
  <c r="L545" i="7"/>
  <c r="M545" i="7" s="1" a="1"/>
  <c r="M545" i="7" s="1"/>
  <c r="J545" i="7"/>
  <c r="K545" i="7" s="1" a="1"/>
  <c r="K545" i="7" s="1"/>
  <c r="H545" i="7"/>
  <c r="I545" i="7" s="1" a="1"/>
  <c r="I545" i="7" s="1"/>
  <c r="F545" i="7"/>
  <c r="G545" i="7" s="1" a="1"/>
  <c r="G545" i="7" s="1"/>
  <c r="D545" i="7"/>
  <c r="E545" i="7" s="1" a="1"/>
  <c r="E545" i="7" s="1"/>
  <c r="B545" i="7"/>
  <c r="C545" i="7" s="1" a="1"/>
  <c r="C545" i="7" s="1"/>
  <c r="N544" i="7"/>
  <c r="O544" i="7" s="1" a="1"/>
  <c r="O544" i="7" s="1"/>
  <c r="L544" i="7"/>
  <c r="M544" i="7" s="1" a="1"/>
  <c r="M544" i="7" s="1"/>
  <c r="J544" i="7"/>
  <c r="K544" i="7" s="1" a="1"/>
  <c r="K544" i="7" s="1"/>
  <c r="H544" i="7"/>
  <c r="I544" i="7" s="1" a="1"/>
  <c r="I544" i="7" s="1"/>
  <c r="F544" i="7"/>
  <c r="G544" i="7" s="1" a="1"/>
  <c r="G544" i="7" s="1"/>
  <c r="D544" i="7"/>
  <c r="E544" i="7" s="1" a="1"/>
  <c r="E544" i="7" s="1"/>
  <c r="B544" i="7"/>
  <c r="C544" i="7" s="1" a="1"/>
  <c r="C544" i="7" s="1"/>
  <c r="N543" i="7"/>
  <c r="O543" i="7" s="1" a="1"/>
  <c r="O543" i="7" s="1"/>
  <c r="L543" i="7"/>
  <c r="M543" i="7" s="1" a="1"/>
  <c r="M543" i="7" s="1"/>
  <c r="J543" i="7"/>
  <c r="K543" i="7" s="1" a="1"/>
  <c r="K543" i="7" s="1"/>
  <c r="H543" i="7"/>
  <c r="I543" i="7" s="1" a="1"/>
  <c r="I543" i="7" s="1"/>
  <c r="F543" i="7"/>
  <c r="G543" i="7" s="1" a="1"/>
  <c r="G543" i="7" s="1"/>
  <c r="D543" i="7"/>
  <c r="E543" i="7" s="1" a="1"/>
  <c r="E543" i="7" s="1"/>
  <c r="B543" i="7"/>
  <c r="C543" i="7" s="1" a="1"/>
  <c r="C543" i="7" s="1"/>
  <c r="N542" i="7"/>
  <c r="O542" i="7" s="1" a="1"/>
  <c r="O542" i="7" s="1"/>
  <c r="L542" i="7"/>
  <c r="M542" i="7" s="1" a="1"/>
  <c r="M542" i="7" s="1"/>
  <c r="J542" i="7"/>
  <c r="K542" i="7" s="1" a="1"/>
  <c r="K542" i="7" s="1"/>
  <c r="H542" i="7"/>
  <c r="I542" i="7" s="1" a="1"/>
  <c r="I542" i="7" s="1"/>
  <c r="F542" i="7"/>
  <c r="G542" i="7" s="1" a="1"/>
  <c r="G542" i="7" s="1"/>
  <c r="D542" i="7"/>
  <c r="E542" i="7" s="1" a="1"/>
  <c r="E542" i="7" s="1"/>
  <c r="B542" i="7"/>
  <c r="C542" i="7" s="1" a="1"/>
  <c r="C542" i="7" s="1"/>
  <c r="N541" i="7"/>
  <c r="O541" i="7" s="1" a="1"/>
  <c r="O541" i="7" s="1"/>
  <c r="L541" i="7"/>
  <c r="M541" i="7" s="1" a="1"/>
  <c r="M541" i="7" s="1"/>
  <c r="J541" i="7"/>
  <c r="K541" i="7" s="1" a="1"/>
  <c r="K541" i="7" s="1"/>
  <c r="H541" i="7"/>
  <c r="I541" i="7" s="1" a="1"/>
  <c r="I541" i="7" s="1"/>
  <c r="F541" i="7"/>
  <c r="G541" i="7" s="1" a="1"/>
  <c r="G541" i="7" s="1"/>
  <c r="D541" i="7"/>
  <c r="E541" i="7" s="1" a="1"/>
  <c r="E541" i="7" s="1"/>
  <c r="B541" i="7"/>
  <c r="C541" i="7" s="1" a="1"/>
  <c r="C541" i="7" s="1"/>
  <c r="N540" i="7"/>
  <c r="O540" i="7" s="1" a="1"/>
  <c r="O540" i="7" s="1"/>
  <c r="L540" i="7"/>
  <c r="M540" i="7" s="1" a="1"/>
  <c r="M540" i="7" s="1"/>
  <c r="J540" i="7"/>
  <c r="K540" i="7" s="1" a="1"/>
  <c r="K540" i="7" s="1"/>
  <c r="H540" i="7"/>
  <c r="I540" i="7" s="1" a="1"/>
  <c r="I540" i="7" s="1"/>
  <c r="F540" i="7"/>
  <c r="G540" i="7" s="1" a="1"/>
  <c r="G540" i="7" s="1"/>
  <c r="D540" i="7"/>
  <c r="E540" i="7" s="1" a="1"/>
  <c r="E540" i="7" s="1"/>
  <c r="B540" i="7"/>
  <c r="C540" i="7" s="1" a="1"/>
  <c r="C540" i="7" s="1"/>
  <c r="N539" i="7"/>
  <c r="O539" i="7" s="1" a="1"/>
  <c r="O539" i="7" s="1"/>
  <c r="L539" i="7"/>
  <c r="M539" i="7" s="1" a="1"/>
  <c r="M539" i="7" s="1"/>
  <c r="J539" i="7"/>
  <c r="K539" i="7" s="1" a="1"/>
  <c r="K539" i="7" s="1"/>
  <c r="H539" i="7"/>
  <c r="I539" i="7" s="1" a="1"/>
  <c r="I539" i="7" s="1"/>
  <c r="F539" i="7"/>
  <c r="G539" i="7" s="1" a="1"/>
  <c r="G539" i="7" s="1"/>
  <c r="D539" i="7"/>
  <c r="E539" i="7" s="1" a="1"/>
  <c r="E539" i="7" s="1"/>
  <c r="B539" i="7"/>
  <c r="C539" i="7" s="1" a="1"/>
  <c r="C539" i="7" s="1"/>
  <c r="N538" i="7"/>
  <c r="O538" i="7" s="1" a="1"/>
  <c r="O538" i="7" s="1"/>
  <c r="L538" i="7"/>
  <c r="M538" i="7" s="1" a="1"/>
  <c r="M538" i="7" s="1"/>
  <c r="J538" i="7"/>
  <c r="K538" i="7" s="1" a="1"/>
  <c r="K538" i="7" s="1"/>
  <c r="H538" i="7"/>
  <c r="I538" i="7" s="1" a="1"/>
  <c r="I538" i="7" s="1"/>
  <c r="F538" i="7"/>
  <c r="G538" i="7" s="1" a="1"/>
  <c r="G538" i="7" s="1"/>
  <c r="D538" i="7"/>
  <c r="E538" i="7" s="1" a="1"/>
  <c r="E538" i="7" s="1"/>
  <c r="B538" i="7"/>
  <c r="C538" i="7" s="1" a="1"/>
  <c r="C538" i="7" s="1"/>
  <c r="N537" i="7"/>
  <c r="O537" i="7" s="1" a="1"/>
  <c r="O537" i="7" s="1"/>
  <c r="L537" i="7"/>
  <c r="M537" i="7" s="1" a="1"/>
  <c r="M537" i="7" s="1"/>
  <c r="J537" i="7"/>
  <c r="K537" i="7" s="1" a="1"/>
  <c r="K537" i="7" s="1"/>
  <c r="H537" i="7"/>
  <c r="I537" i="7" s="1" a="1"/>
  <c r="I537" i="7" s="1"/>
  <c r="F537" i="7"/>
  <c r="G537" i="7" s="1" a="1"/>
  <c r="G537" i="7" s="1"/>
  <c r="D537" i="7"/>
  <c r="E537" i="7" s="1" a="1"/>
  <c r="E537" i="7" s="1"/>
  <c r="B537" i="7"/>
  <c r="C537" i="7" s="1" a="1"/>
  <c r="C537" i="7" s="1"/>
  <c r="N536" i="7"/>
  <c r="O536" i="7" s="1" a="1"/>
  <c r="O536" i="7" s="1"/>
  <c r="L536" i="7"/>
  <c r="M536" i="7" s="1" a="1"/>
  <c r="M536" i="7" s="1"/>
  <c r="J536" i="7"/>
  <c r="K536" i="7" s="1" a="1"/>
  <c r="K536" i="7" s="1"/>
  <c r="H536" i="7"/>
  <c r="I536" i="7" s="1" a="1"/>
  <c r="I536" i="7" s="1"/>
  <c r="F536" i="7"/>
  <c r="G536" i="7" s="1" a="1"/>
  <c r="G536" i="7" s="1"/>
  <c r="D536" i="7"/>
  <c r="E536" i="7" s="1" a="1"/>
  <c r="E536" i="7" s="1"/>
  <c r="B536" i="7"/>
  <c r="C536" i="7" s="1" a="1"/>
  <c r="C536" i="7" s="1"/>
  <c r="N535" i="7"/>
  <c r="O535" i="7" s="1" a="1"/>
  <c r="O535" i="7" s="1"/>
  <c r="L535" i="7"/>
  <c r="M535" i="7" s="1" a="1"/>
  <c r="M535" i="7" s="1"/>
  <c r="J535" i="7"/>
  <c r="K535" i="7" s="1" a="1"/>
  <c r="K535" i="7" s="1"/>
  <c r="H535" i="7"/>
  <c r="I535" i="7" s="1" a="1"/>
  <c r="I535" i="7" s="1"/>
  <c r="F535" i="7"/>
  <c r="G535" i="7" s="1" a="1"/>
  <c r="G535" i="7" s="1"/>
  <c r="D535" i="7"/>
  <c r="E535" i="7" s="1" a="1"/>
  <c r="E535" i="7" s="1"/>
  <c r="B535" i="7"/>
  <c r="C535" i="7" s="1" a="1"/>
  <c r="C535" i="7" s="1"/>
  <c r="N534" i="7"/>
  <c r="O534" i="7" s="1" a="1"/>
  <c r="O534" i="7" s="1"/>
  <c r="L534" i="7"/>
  <c r="M534" i="7" s="1" a="1"/>
  <c r="M534" i="7" s="1"/>
  <c r="J534" i="7"/>
  <c r="K534" i="7" s="1" a="1"/>
  <c r="K534" i="7" s="1"/>
  <c r="H534" i="7"/>
  <c r="I534" i="7" s="1" a="1"/>
  <c r="I534" i="7" s="1"/>
  <c r="F534" i="7"/>
  <c r="G534" i="7" s="1" a="1"/>
  <c r="G534" i="7" s="1"/>
  <c r="D534" i="7"/>
  <c r="E534" i="7" s="1" a="1"/>
  <c r="E534" i="7" s="1"/>
  <c r="B534" i="7"/>
  <c r="C534" i="7" s="1" a="1"/>
  <c r="C534" i="7" s="1"/>
  <c r="N533" i="7"/>
  <c r="O533" i="7" s="1" a="1"/>
  <c r="O533" i="7" s="1"/>
  <c r="L533" i="7"/>
  <c r="M533" i="7" s="1" a="1"/>
  <c r="M533" i="7" s="1"/>
  <c r="J533" i="7"/>
  <c r="K533" i="7" s="1" a="1"/>
  <c r="K533" i="7" s="1"/>
  <c r="H533" i="7"/>
  <c r="I533" i="7" s="1" a="1"/>
  <c r="I533" i="7" s="1"/>
  <c r="F533" i="7"/>
  <c r="G533" i="7" s="1" a="1"/>
  <c r="G533" i="7" s="1"/>
  <c r="D533" i="7"/>
  <c r="E533" i="7" s="1" a="1"/>
  <c r="E533" i="7" s="1"/>
  <c r="B533" i="7"/>
  <c r="C533" i="7" s="1" a="1"/>
  <c r="C533" i="7" s="1"/>
  <c r="N532" i="7"/>
  <c r="O532" i="7" s="1" a="1"/>
  <c r="O532" i="7" s="1"/>
  <c r="L532" i="7"/>
  <c r="M532" i="7" s="1" a="1"/>
  <c r="M532" i="7" s="1"/>
  <c r="J532" i="7"/>
  <c r="K532" i="7" s="1" a="1"/>
  <c r="K532" i="7" s="1"/>
  <c r="H532" i="7"/>
  <c r="I532" i="7" s="1" a="1"/>
  <c r="I532" i="7" s="1"/>
  <c r="F532" i="7"/>
  <c r="G532" i="7" s="1" a="1"/>
  <c r="G532" i="7" s="1"/>
  <c r="D532" i="7"/>
  <c r="E532" i="7" s="1" a="1"/>
  <c r="E532" i="7" s="1"/>
  <c r="B532" i="7"/>
  <c r="C532" i="7" s="1" a="1"/>
  <c r="C532" i="7" s="1"/>
  <c r="N531" i="7"/>
  <c r="O531" i="7" s="1" a="1"/>
  <c r="O531" i="7" s="1"/>
  <c r="L531" i="7"/>
  <c r="M531" i="7" s="1" a="1"/>
  <c r="M531" i="7" s="1"/>
  <c r="J531" i="7"/>
  <c r="K531" i="7" s="1" a="1"/>
  <c r="K531" i="7" s="1"/>
  <c r="H531" i="7"/>
  <c r="I531" i="7" s="1" a="1"/>
  <c r="I531" i="7" s="1"/>
  <c r="F531" i="7"/>
  <c r="G531" i="7" s="1" a="1"/>
  <c r="G531" i="7" s="1"/>
  <c r="D531" i="7"/>
  <c r="E531" i="7" s="1" a="1"/>
  <c r="E531" i="7" s="1"/>
  <c r="B531" i="7"/>
  <c r="C531" i="7" s="1" a="1"/>
  <c r="C531" i="7" s="1"/>
  <c r="N530" i="7"/>
  <c r="O530" i="7" s="1" a="1"/>
  <c r="O530" i="7" s="1"/>
  <c r="L530" i="7"/>
  <c r="M530" i="7" s="1" a="1"/>
  <c r="M530" i="7" s="1"/>
  <c r="J530" i="7"/>
  <c r="K530" i="7" s="1" a="1"/>
  <c r="K530" i="7" s="1"/>
  <c r="H530" i="7"/>
  <c r="I530" i="7" s="1" a="1"/>
  <c r="I530" i="7" s="1"/>
  <c r="F530" i="7"/>
  <c r="G530" i="7" s="1" a="1"/>
  <c r="G530" i="7" s="1"/>
  <c r="D530" i="7"/>
  <c r="E530" i="7" s="1" a="1"/>
  <c r="E530" i="7" s="1"/>
  <c r="B530" i="7"/>
  <c r="C530" i="7" s="1" a="1"/>
  <c r="C530" i="7" s="1"/>
  <c r="N529" i="7"/>
  <c r="O529" i="7" s="1" a="1"/>
  <c r="O529" i="7" s="1"/>
  <c r="L529" i="7"/>
  <c r="M529" i="7" s="1" a="1"/>
  <c r="M529" i="7" s="1"/>
  <c r="J529" i="7"/>
  <c r="K529" i="7" s="1" a="1"/>
  <c r="K529" i="7" s="1"/>
  <c r="H529" i="7"/>
  <c r="I529" i="7" s="1" a="1"/>
  <c r="I529" i="7" s="1"/>
  <c r="F529" i="7"/>
  <c r="G529" i="7" s="1" a="1"/>
  <c r="G529" i="7" s="1"/>
  <c r="D529" i="7"/>
  <c r="E529" i="7" s="1" a="1"/>
  <c r="E529" i="7" s="1"/>
  <c r="B529" i="7"/>
  <c r="C529" i="7" s="1" a="1"/>
  <c r="C529" i="7" s="1"/>
  <c r="N528" i="7"/>
  <c r="O528" i="7" s="1" a="1"/>
  <c r="O528" i="7" s="1"/>
  <c r="L528" i="7"/>
  <c r="M528" i="7" s="1" a="1"/>
  <c r="M528" i="7" s="1"/>
  <c r="J528" i="7"/>
  <c r="K528" i="7" s="1" a="1"/>
  <c r="K528" i="7" s="1"/>
  <c r="H528" i="7"/>
  <c r="I528" i="7" s="1" a="1"/>
  <c r="I528" i="7" s="1"/>
  <c r="F528" i="7"/>
  <c r="G528" i="7" s="1" a="1"/>
  <c r="G528" i="7" s="1"/>
  <c r="D528" i="7"/>
  <c r="E528" i="7" s="1" a="1"/>
  <c r="E528" i="7" s="1"/>
  <c r="B528" i="7"/>
  <c r="C528" i="7" s="1" a="1"/>
  <c r="C528" i="7" s="1"/>
  <c r="N527" i="7"/>
  <c r="O527" i="7" s="1" a="1"/>
  <c r="O527" i="7" s="1"/>
  <c r="L527" i="7"/>
  <c r="M527" i="7" s="1" a="1"/>
  <c r="M527" i="7" s="1"/>
  <c r="J527" i="7"/>
  <c r="K527" i="7" s="1" a="1"/>
  <c r="K527" i="7" s="1"/>
  <c r="H527" i="7"/>
  <c r="I527" i="7" s="1" a="1"/>
  <c r="I527" i="7" s="1"/>
  <c r="F527" i="7"/>
  <c r="G527" i="7" s="1" a="1"/>
  <c r="G527" i="7" s="1"/>
  <c r="D527" i="7"/>
  <c r="E527" i="7" s="1" a="1"/>
  <c r="E527" i="7" s="1"/>
  <c r="B527" i="7"/>
  <c r="C527" i="7" s="1" a="1"/>
  <c r="C527" i="7" s="1"/>
  <c r="N526" i="7"/>
  <c r="O526" i="7" s="1" a="1"/>
  <c r="O526" i="7" s="1"/>
  <c r="L526" i="7"/>
  <c r="M526" i="7" s="1" a="1"/>
  <c r="M526" i="7" s="1"/>
  <c r="J526" i="7"/>
  <c r="K526" i="7" s="1" a="1"/>
  <c r="K526" i="7" s="1"/>
  <c r="H526" i="7"/>
  <c r="I526" i="7" s="1" a="1"/>
  <c r="I526" i="7" s="1"/>
  <c r="F526" i="7"/>
  <c r="G526" i="7" s="1" a="1"/>
  <c r="G526" i="7" s="1"/>
  <c r="D526" i="7"/>
  <c r="E526" i="7" s="1" a="1"/>
  <c r="E526" i="7" s="1"/>
  <c r="B526" i="7"/>
  <c r="C526" i="7" s="1" a="1"/>
  <c r="C526" i="7" s="1"/>
  <c r="N525" i="7"/>
  <c r="O525" i="7" s="1" a="1"/>
  <c r="O525" i="7" s="1"/>
  <c r="L525" i="7"/>
  <c r="M525" i="7" s="1" a="1"/>
  <c r="M525" i="7" s="1"/>
  <c r="J525" i="7"/>
  <c r="K525" i="7" s="1" a="1"/>
  <c r="K525" i="7" s="1"/>
  <c r="H525" i="7"/>
  <c r="I525" i="7" s="1" a="1"/>
  <c r="I525" i="7" s="1"/>
  <c r="F525" i="7"/>
  <c r="G525" i="7" s="1" a="1"/>
  <c r="G525" i="7" s="1"/>
  <c r="D525" i="7"/>
  <c r="E525" i="7" s="1" a="1"/>
  <c r="E525" i="7" s="1"/>
  <c r="B525" i="7"/>
  <c r="C525" i="7" s="1" a="1"/>
  <c r="C525" i="7" s="1"/>
  <c r="N524" i="7"/>
  <c r="O524" i="7" s="1" a="1"/>
  <c r="O524" i="7" s="1"/>
  <c r="L524" i="7"/>
  <c r="M524" i="7" s="1" a="1"/>
  <c r="M524" i="7" s="1"/>
  <c r="J524" i="7"/>
  <c r="K524" i="7" s="1" a="1"/>
  <c r="K524" i="7" s="1"/>
  <c r="H524" i="7"/>
  <c r="I524" i="7" s="1" a="1"/>
  <c r="I524" i="7" s="1"/>
  <c r="F524" i="7"/>
  <c r="G524" i="7" s="1" a="1"/>
  <c r="G524" i="7" s="1"/>
  <c r="D524" i="7"/>
  <c r="E524" i="7" s="1" a="1"/>
  <c r="E524" i="7" s="1"/>
  <c r="B524" i="7"/>
  <c r="C524" i="7" s="1" a="1"/>
  <c r="C524" i="7" s="1"/>
  <c r="N523" i="7"/>
  <c r="O523" i="7" s="1" a="1"/>
  <c r="O523" i="7" s="1"/>
  <c r="L523" i="7"/>
  <c r="M523" i="7" s="1" a="1"/>
  <c r="M523" i="7" s="1"/>
  <c r="J523" i="7"/>
  <c r="K523" i="7" s="1" a="1"/>
  <c r="K523" i="7" s="1"/>
  <c r="H523" i="7"/>
  <c r="I523" i="7" s="1" a="1"/>
  <c r="I523" i="7" s="1"/>
  <c r="F523" i="7"/>
  <c r="G523" i="7" s="1" a="1"/>
  <c r="G523" i="7" s="1"/>
  <c r="D523" i="7"/>
  <c r="E523" i="7" s="1" a="1"/>
  <c r="E523" i="7" s="1"/>
  <c r="B523" i="7"/>
  <c r="C523" i="7" s="1" a="1"/>
  <c r="C523" i="7" s="1"/>
  <c r="N522" i="7"/>
  <c r="O522" i="7" s="1" a="1"/>
  <c r="O522" i="7" s="1"/>
  <c r="L522" i="7"/>
  <c r="M522" i="7" s="1" a="1"/>
  <c r="M522" i="7" s="1"/>
  <c r="J522" i="7"/>
  <c r="K522" i="7" s="1" a="1"/>
  <c r="K522" i="7" s="1"/>
  <c r="H522" i="7"/>
  <c r="I522" i="7" s="1" a="1"/>
  <c r="I522" i="7" s="1"/>
  <c r="F522" i="7"/>
  <c r="G522" i="7" s="1" a="1"/>
  <c r="G522" i="7" s="1"/>
  <c r="D522" i="7"/>
  <c r="E522" i="7" s="1" a="1"/>
  <c r="E522" i="7" s="1"/>
  <c r="B522" i="7"/>
  <c r="C522" i="7" s="1" a="1"/>
  <c r="C522" i="7" s="1"/>
  <c r="N521" i="7"/>
  <c r="O521" i="7" s="1" a="1"/>
  <c r="O521" i="7" s="1"/>
  <c r="L521" i="7"/>
  <c r="M521" i="7" s="1" a="1"/>
  <c r="M521" i="7" s="1"/>
  <c r="J521" i="7"/>
  <c r="K521" i="7" s="1" a="1"/>
  <c r="K521" i="7" s="1"/>
  <c r="H521" i="7"/>
  <c r="I521" i="7" s="1" a="1"/>
  <c r="I521" i="7" s="1"/>
  <c r="F521" i="7"/>
  <c r="G521" i="7" s="1" a="1"/>
  <c r="G521" i="7" s="1"/>
  <c r="D521" i="7"/>
  <c r="E521" i="7" s="1" a="1"/>
  <c r="E521" i="7" s="1"/>
  <c r="B521" i="7"/>
  <c r="C521" i="7" s="1" a="1"/>
  <c r="C521" i="7" s="1"/>
  <c r="N520" i="7"/>
  <c r="O520" i="7" s="1" a="1"/>
  <c r="O520" i="7" s="1"/>
  <c r="L520" i="7"/>
  <c r="M520" i="7" s="1" a="1"/>
  <c r="M520" i="7" s="1"/>
  <c r="J520" i="7"/>
  <c r="K520" i="7" s="1" a="1"/>
  <c r="K520" i="7" s="1"/>
  <c r="H520" i="7"/>
  <c r="I520" i="7" s="1" a="1"/>
  <c r="I520" i="7" s="1"/>
  <c r="F520" i="7"/>
  <c r="G520" i="7" s="1" a="1"/>
  <c r="G520" i="7" s="1"/>
  <c r="D520" i="7"/>
  <c r="E520" i="7" s="1" a="1"/>
  <c r="E520" i="7" s="1"/>
  <c r="B520" i="7"/>
  <c r="C520" i="7" s="1" a="1"/>
  <c r="C520" i="7" s="1"/>
  <c r="N519" i="7"/>
  <c r="O519" i="7" s="1" a="1"/>
  <c r="O519" i="7" s="1"/>
  <c r="L519" i="7"/>
  <c r="M519" i="7" s="1" a="1"/>
  <c r="M519" i="7" s="1"/>
  <c r="J519" i="7"/>
  <c r="K519" i="7" s="1" a="1"/>
  <c r="K519" i="7" s="1"/>
  <c r="H519" i="7"/>
  <c r="I519" i="7" s="1" a="1"/>
  <c r="I519" i="7" s="1"/>
  <c r="F519" i="7"/>
  <c r="G519" i="7" s="1" a="1"/>
  <c r="G519" i="7" s="1"/>
  <c r="D519" i="7"/>
  <c r="E519" i="7" s="1" a="1"/>
  <c r="E519" i="7" s="1"/>
  <c r="B519" i="7"/>
  <c r="C519" i="7" s="1" a="1"/>
  <c r="C519" i="7" s="1"/>
  <c r="N518" i="7"/>
  <c r="O518" i="7" s="1" a="1"/>
  <c r="O518" i="7" s="1"/>
  <c r="L518" i="7"/>
  <c r="M518" i="7" s="1" a="1"/>
  <c r="M518" i="7" s="1"/>
  <c r="J518" i="7"/>
  <c r="K518" i="7" s="1" a="1"/>
  <c r="K518" i="7" s="1"/>
  <c r="H518" i="7"/>
  <c r="I518" i="7" s="1" a="1"/>
  <c r="I518" i="7" s="1"/>
  <c r="F518" i="7"/>
  <c r="G518" i="7" s="1" a="1"/>
  <c r="G518" i="7" s="1"/>
  <c r="D518" i="7"/>
  <c r="E518" i="7" s="1" a="1"/>
  <c r="E518" i="7" s="1"/>
  <c r="B518" i="7"/>
  <c r="C518" i="7" s="1" a="1"/>
  <c r="C518" i="7" s="1"/>
  <c r="N517" i="7"/>
  <c r="O517" i="7" s="1" a="1"/>
  <c r="O517" i="7" s="1"/>
  <c r="L517" i="7"/>
  <c r="M517" i="7" s="1" a="1"/>
  <c r="M517" i="7" s="1"/>
  <c r="J517" i="7"/>
  <c r="K517" i="7" s="1" a="1"/>
  <c r="K517" i="7" s="1"/>
  <c r="H517" i="7"/>
  <c r="I517" i="7" s="1" a="1"/>
  <c r="I517" i="7" s="1"/>
  <c r="F517" i="7"/>
  <c r="G517" i="7" s="1" a="1"/>
  <c r="G517" i="7" s="1"/>
  <c r="D517" i="7"/>
  <c r="E517" i="7" s="1" a="1"/>
  <c r="E517" i="7" s="1"/>
  <c r="B517" i="7"/>
  <c r="C517" i="7" s="1" a="1"/>
  <c r="C517" i="7" s="1"/>
  <c r="N516" i="7"/>
  <c r="O516" i="7" s="1" a="1"/>
  <c r="O516" i="7" s="1"/>
  <c r="L516" i="7"/>
  <c r="M516" i="7" s="1" a="1"/>
  <c r="M516" i="7" s="1"/>
  <c r="J516" i="7"/>
  <c r="K516" i="7" s="1" a="1"/>
  <c r="K516" i="7" s="1"/>
  <c r="H516" i="7"/>
  <c r="I516" i="7" s="1" a="1"/>
  <c r="I516" i="7" s="1"/>
  <c r="F516" i="7"/>
  <c r="G516" i="7" s="1" a="1"/>
  <c r="G516" i="7" s="1"/>
  <c r="D516" i="7"/>
  <c r="E516" i="7" s="1" a="1"/>
  <c r="E516" i="7" s="1"/>
  <c r="B516" i="7"/>
  <c r="C516" i="7" s="1" a="1"/>
  <c r="C516" i="7" s="1"/>
  <c r="N515" i="7"/>
  <c r="O515" i="7" s="1" a="1"/>
  <c r="O515" i="7" s="1"/>
  <c r="L515" i="7"/>
  <c r="M515" i="7" s="1" a="1"/>
  <c r="M515" i="7" s="1"/>
  <c r="J515" i="7"/>
  <c r="K515" i="7" s="1" a="1"/>
  <c r="K515" i="7" s="1"/>
  <c r="H515" i="7"/>
  <c r="I515" i="7" s="1" a="1"/>
  <c r="I515" i="7" s="1"/>
  <c r="F515" i="7"/>
  <c r="G515" i="7" s="1" a="1"/>
  <c r="G515" i="7" s="1"/>
  <c r="D515" i="7"/>
  <c r="E515" i="7" s="1" a="1"/>
  <c r="E515" i="7" s="1"/>
  <c r="B515" i="7"/>
  <c r="C515" i="7" s="1" a="1"/>
  <c r="C515" i="7" s="1"/>
  <c r="N514" i="7"/>
  <c r="O514" i="7" s="1" a="1"/>
  <c r="O514" i="7" s="1"/>
  <c r="L514" i="7"/>
  <c r="M514" i="7" s="1" a="1"/>
  <c r="M514" i="7" s="1"/>
  <c r="J514" i="7"/>
  <c r="K514" i="7" s="1" a="1"/>
  <c r="K514" i="7" s="1"/>
  <c r="H514" i="7"/>
  <c r="I514" i="7" s="1" a="1"/>
  <c r="I514" i="7" s="1"/>
  <c r="F514" i="7"/>
  <c r="G514" i="7" s="1" a="1"/>
  <c r="G514" i="7" s="1"/>
  <c r="D514" i="7"/>
  <c r="E514" i="7" s="1" a="1"/>
  <c r="E514" i="7" s="1"/>
  <c r="B514" i="7"/>
  <c r="C514" i="7" s="1" a="1"/>
  <c r="C514" i="7" s="1"/>
  <c r="N513" i="7"/>
  <c r="O513" i="7" s="1" a="1"/>
  <c r="O513" i="7" s="1"/>
  <c r="L513" i="7"/>
  <c r="M513" i="7" s="1" a="1"/>
  <c r="M513" i="7" s="1"/>
  <c r="J513" i="7"/>
  <c r="K513" i="7" s="1" a="1"/>
  <c r="K513" i="7" s="1"/>
  <c r="H513" i="7"/>
  <c r="I513" i="7" s="1" a="1"/>
  <c r="I513" i="7" s="1"/>
  <c r="F513" i="7"/>
  <c r="G513" i="7" s="1" a="1"/>
  <c r="G513" i="7" s="1"/>
  <c r="D513" i="7"/>
  <c r="E513" i="7" s="1" a="1"/>
  <c r="E513" i="7" s="1"/>
  <c r="B513" i="7"/>
  <c r="C513" i="7" s="1" a="1"/>
  <c r="C513" i="7" s="1"/>
  <c r="N512" i="7"/>
  <c r="O512" i="7" s="1" a="1"/>
  <c r="O512" i="7" s="1"/>
  <c r="L512" i="7"/>
  <c r="M512" i="7" s="1" a="1"/>
  <c r="M512" i="7" s="1"/>
  <c r="J512" i="7"/>
  <c r="K512" i="7" s="1" a="1"/>
  <c r="K512" i="7" s="1"/>
  <c r="H512" i="7"/>
  <c r="I512" i="7" s="1" a="1"/>
  <c r="I512" i="7" s="1"/>
  <c r="F512" i="7"/>
  <c r="G512" i="7" s="1" a="1"/>
  <c r="G512" i="7" s="1"/>
  <c r="D512" i="7"/>
  <c r="E512" i="7" s="1" a="1"/>
  <c r="E512" i="7" s="1"/>
  <c r="B512" i="7"/>
  <c r="C512" i="7" s="1" a="1"/>
  <c r="C512" i="7" s="1"/>
  <c r="N511" i="7"/>
  <c r="O511" i="7" s="1" a="1"/>
  <c r="O511" i="7" s="1"/>
  <c r="L511" i="7"/>
  <c r="M511" i="7" s="1" a="1"/>
  <c r="M511" i="7" s="1"/>
  <c r="J511" i="7"/>
  <c r="K511" i="7" s="1" a="1"/>
  <c r="K511" i="7" s="1"/>
  <c r="H511" i="7"/>
  <c r="I511" i="7" s="1" a="1"/>
  <c r="I511" i="7" s="1"/>
  <c r="F511" i="7"/>
  <c r="G511" i="7" s="1" a="1"/>
  <c r="G511" i="7" s="1"/>
  <c r="D511" i="7"/>
  <c r="E511" i="7" s="1" a="1"/>
  <c r="E511" i="7" s="1"/>
  <c r="B511" i="7"/>
  <c r="C511" i="7" s="1" a="1"/>
  <c r="C511" i="7" s="1"/>
  <c r="N510" i="7"/>
  <c r="O510" i="7" s="1" a="1"/>
  <c r="O510" i="7" s="1"/>
  <c r="L510" i="7"/>
  <c r="M510" i="7" s="1" a="1"/>
  <c r="M510" i="7" s="1"/>
  <c r="J510" i="7"/>
  <c r="K510" i="7" s="1" a="1"/>
  <c r="K510" i="7" s="1"/>
  <c r="H510" i="7"/>
  <c r="I510" i="7" s="1" a="1"/>
  <c r="I510" i="7" s="1"/>
  <c r="F510" i="7"/>
  <c r="G510" i="7" s="1" a="1"/>
  <c r="G510" i="7" s="1"/>
  <c r="D510" i="7"/>
  <c r="E510" i="7" s="1" a="1"/>
  <c r="E510" i="7" s="1"/>
  <c r="B510" i="7"/>
  <c r="C510" i="7" s="1" a="1"/>
  <c r="C510" i="7" s="1"/>
  <c r="N509" i="7"/>
  <c r="O509" i="7" s="1" a="1"/>
  <c r="O509" i="7" s="1"/>
  <c r="L509" i="7"/>
  <c r="M509" i="7" s="1" a="1"/>
  <c r="M509" i="7" s="1"/>
  <c r="J509" i="7"/>
  <c r="K509" i="7" s="1" a="1"/>
  <c r="K509" i="7" s="1"/>
  <c r="H509" i="7"/>
  <c r="I509" i="7" s="1" a="1"/>
  <c r="I509" i="7" s="1"/>
  <c r="F509" i="7"/>
  <c r="G509" i="7" s="1" a="1"/>
  <c r="G509" i="7" s="1"/>
  <c r="D509" i="7"/>
  <c r="E509" i="7" s="1" a="1"/>
  <c r="E509" i="7" s="1"/>
  <c r="B509" i="7"/>
  <c r="C509" i="7" s="1" a="1"/>
  <c r="C509" i="7" s="1"/>
  <c r="N508" i="7"/>
  <c r="O508" i="7" s="1" a="1"/>
  <c r="O508" i="7" s="1"/>
  <c r="L508" i="7"/>
  <c r="M508" i="7" s="1" a="1"/>
  <c r="M508" i="7" s="1"/>
  <c r="J508" i="7"/>
  <c r="K508" i="7" s="1" a="1"/>
  <c r="K508" i="7" s="1"/>
  <c r="H508" i="7"/>
  <c r="I508" i="7" s="1" a="1"/>
  <c r="I508" i="7" s="1"/>
  <c r="F508" i="7"/>
  <c r="G508" i="7" s="1" a="1"/>
  <c r="G508" i="7" s="1"/>
  <c r="D508" i="7"/>
  <c r="E508" i="7" s="1" a="1"/>
  <c r="E508" i="7" s="1"/>
  <c r="B508" i="7"/>
  <c r="C508" i="7" s="1" a="1"/>
  <c r="C508" i="7" s="1"/>
  <c r="N507" i="7"/>
  <c r="O507" i="7" s="1" a="1"/>
  <c r="O507" i="7" s="1"/>
  <c r="L507" i="7"/>
  <c r="M507" i="7" s="1" a="1"/>
  <c r="M507" i="7" s="1"/>
  <c r="J507" i="7"/>
  <c r="K507" i="7" s="1" a="1"/>
  <c r="K507" i="7" s="1"/>
  <c r="H507" i="7"/>
  <c r="I507" i="7" s="1" a="1"/>
  <c r="I507" i="7" s="1"/>
  <c r="F507" i="7"/>
  <c r="G507" i="7" s="1" a="1"/>
  <c r="G507" i="7" s="1"/>
  <c r="D507" i="7"/>
  <c r="E507" i="7" s="1" a="1"/>
  <c r="E507" i="7" s="1"/>
  <c r="B507" i="7"/>
  <c r="C507" i="7" s="1" a="1"/>
  <c r="C507" i="7" s="1"/>
  <c r="N506" i="7"/>
  <c r="O506" i="7" s="1" a="1"/>
  <c r="O506" i="7" s="1"/>
  <c r="L506" i="7"/>
  <c r="M506" i="7" s="1" a="1"/>
  <c r="M506" i="7" s="1"/>
  <c r="J506" i="7"/>
  <c r="K506" i="7" s="1" a="1"/>
  <c r="K506" i="7" s="1"/>
  <c r="H506" i="7"/>
  <c r="I506" i="7" s="1" a="1"/>
  <c r="I506" i="7" s="1"/>
  <c r="F506" i="7"/>
  <c r="G506" i="7" s="1" a="1"/>
  <c r="G506" i="7" s="1"/>
  <c r="D506" i="7"/>
  <c r="E506" i="7" s="1" a="1"/>
  <c r="E506" i="7" s="1"/>
  <c r="B506" i="7"/>
  <c r="C506" i="7" s="1" a="1"/>
  <c r="C506" i="7" s="1"/>
  <c r="N505" i="7"/>
  <c r="O505" i="7" s="1" a="1"/>
  <c r="O505" i="7" s="1"/>
  <c r="L505" i="7"/>
  <c r="M505" i="7" s="1" a="1"/>
  <c r="M505" i="7" s="1"/>
  <c r="J505" i="7"/>
  <c r="K505" i="7" s="1" a="1"/>
  <c r="K505" i="7" s="1"/>
  <c r="H505" i="7"/>
  <c r="I505" i="7" s="1" a="1"/>
  <c r="I505" i="7" s="1"/>
  <c r="F505" i="7"/>
  <c r="G505" i="7" s="1" a="1"/>
  <c r="G505" i="7" s="1"/>
  <c r="D505" i="7"/>
  <c r="E505" i="7" s="1" a="1"/>
  <c r="E505" i="7" s="1"/>
  <c r="B505" i="7"/>
  <c r="C505" i="7" s="1" a="1"/>
  <c r="C505" i="7" s="1"/>
  <c r="N504" i="7"/>
  <c r="O504" i="7" s="1" a="1"/>
  <c r="O504" i="7" s="1"/>
  <c r="L504" i="7"/>
  <c r="M504" i="7" s="1" a="1"/>
  <c r="M504" i="7" s="1"/>
  <c r="J504" i="7"/>
  <c r="K504" i="7" s="1" a="1"/>
  <c r="K504" i="7" s="1"/>
  <c r="H504" i="7"/>
  <c r="I504" i="7" s="1" a="1"/>
  <c r="I504" i="7" s="1"/>
  <c r="F504" i="7"/>
  <c r="G504" i="7" s="1" a="1"/>
  <c r="G504" i="7" s="1"/>
  <c r="D504" i="7"/>
  <c r="E504" i="7" s="1" a="1"/>
  <c r="E504" i="7" s="1"/>
  <c r="B504" i="7"/>
  <c r="C504" i="7" s="1" a="1"/>
  <c r="C504" i="7" s="1"/>
  <c r="N503" i="7"/>
  <c r="O503" i="7" s="1" a="1"/>
  <c r="O503" i="7" s="1"/>
  <c r="L503" i="7"/>
  <c r="M503" i="7" s="1" a="1"/>
  <c r="M503" i="7" s="1"/>
  <c r="J503" i="7"/>
  <c r="K503" i="7" s="1" a="1"/>
  <c r="K503" i="7" s="1"/>
  <c r="H503" i="7"/>
  <c r="I503" i="7" s="1" a="1"/>
  <c r="I503" i="7" s="1"/>
  <c r="F503" i="7"/>
  <c r="G503" i="7" s="1" a="1"/>
  <c r="G503" i="7" s="1"/>
  <c r="D503" i="7"/>
  <c r="E503" i="7" s="1" a="1"/>
  <c r="E503" i="7" s="1"/>
  <c r="B503" i="7"/>
  <c r="C503" i="7" s="1" a="1"/>
  <c r="C503" i="7" s="1"/>
  <c r="N502" i="7"/>
  <c r="O502" i="7" s="1" a="1"/>
  <c r="O502" i="7" s="1"/>
  <c r="L502" i="7"/>
  <c r="M502" i="7" s="1" a="1"/>
  <c r="M502" i="7" s="1"/>
  <c r="J502" i="7"/>
  <c r="K502" i="7" s="1" a="1"/>
  <c r="K502" i="7" s="1"/>
  <c r="H502" i="7"/>
  <c r="I502" i="7" s="1" a="1"/>
  <c r="I502" i="7" s="1"/>
  <c r="F502" i="7"/>
  <c r="G502" i="7" s="1" a="1"/>
  <c r="G502" i="7" s="1"/>
  <c r="D502" i="7"/>
  <c r="E502" i="7" s="1" a="1"/>
  <c r="E502" i="7" s="1"/>
  <c r="B502" i="7"/>
  <c r="C502" i="7" s="1" a="1"/>
  <c r="C502" i="7" s="1"/>
  <c r="N501" i="7"/>
  <c r="O501" i="7" s="1" a="1"/>
  <c r="O501" i="7" s="1"/>
  <c r="L501" i="7"/>
  <c r="M501" i="7" s="1" a="1"/>
  <c r="M501" i="7" s="1"/>
  <c r="J501" i="7"/>
  <c r="K501" i="7" s="1" a="1"/>
  <c r="K501" i="7" s="1"/>
  <c r="H501" i="7"/>
  <c r="I501" i="7" s="1" a="1"/>
  <c r="I501" i="7" s="1"/>
  <c r="F501" i="7"/>
  <c r="G501" i="7" s="1" a="1"/>
  <c r="G501" i="7" s="1"/>
  <c r="D501" i="7"/>
  <c r="E501" i="7" s="1" a="1"/>
  <c r="E501" i="7" s="1"/>
  <c r="B501" i="7"/>
  <c r="C501" i="7" s="1" a="1"/>
  <c r="C501" i="7" s="1"/>
  <c r="N500" i="7"/>
  <c r="O500" i="7" s="1" a="1"/>
  <c r="O500" i="7" s="1"/>
  <c r="L500" i="7"/>
  <c r="M500" i="7" s="1" a="1"/>
  <c r="M500" i="7" s="1"/>
  <c r="J500" i="7"/>
  <c r="K500" i="7" s="1" a="1"/>
  <c r="K500" i="7" s="1"/>
  <c r="H500" i="7"/>
  <c r="I500" i="7" s="1" a="1"/>
  <c r="I500" i="7" s="1"/>
  <c r="F500" i="7"/>
  <c r="G500" i="7" s="1" a="1"/>
  <c r="G500" i="7" s="1"/>
  <c r="D500" i="7"/>
  <c r="E500" i="7" s="1" a="1"/>
  <c r="E500" i="7" s="1"/>
  <c r="B500" i="7"/>
  <c r="C500" i="7" s="1" a="1"/>
  <c r="C500" i="7" s="1"/>
  <c r="N499" i="7"/>
  <c r="O499" i="7" s="1" a="1"/>
  <c r="O499" i="7" s="1"/>
  <c r="L499" i="7"/>
  <c r="M499" i="7" s="1" a="1"/>
  <c r="M499" i="7" s="1"/>
  <c r="J499" i="7"/>
  <c r="K499" i="7" s="1" a="1"/>
  <c r="K499" i="7" s="1"/>
  <c r="H499" i="7"/>
  <c r="I499" i="7" s="1" a="1"/>
  <c r="I499" i="7" s="1"/>
  <c r="F499" i="7"/>
  <c r="G499" i="7" s="1" a="1"/>
  <c r="G499" i="7" s="1"/>
  <c r="D499" i="7"/>
  <c r="E499" i="7" s="1" a="1"/>
  <c r="E499" i="7" s="1"/>
  <c r="B499" i="7"/>
  <c r="C499" i="7" s="1" a="1"/>
  <c r="C499" i="7" s="1"/>
  <c r="N498" i="7"/>
  <c r="O498" i="7" s="1" a="1"/>
  <c r="O498" i="7" s="1"/>
  <c r="L498" i="7"/>
  <c r="M498" i="7" s="1" a="1"/>
  <c r="M498" i="7" s="1"/>
  <c r="J498" i="7"/>
  <c r="K498" i="7" s="1" a="1"/>
  <c r="K498" i="7" s="1"/>
  <c r="H498" i="7"/>
  <c r="I498" i="7" s="1" a="1"/>
  <c r="I498" i="7" s="1"/>
  <c r="F498" i="7"/>
  <c r="G498" i="7" s="1" a="1"/>
  <c r="G498" i="7" s="1"/>
  <c r="D498" i="7"/>
  <c r="E498" i="7" s="1" a="1"/>
  <c r="E498" i="7" s="1"/>
  <c r="B498" i="7"/>
  <c r="C498" i="7" s="1" a="1"/>
  <c r="C498" i="7" s="1"/>
  <c r="N497" i="7"/>
  <c r="O497" i="7" s="1" a="1"/>
  <c r="O497" i="7" s="1"/>
  <c r="L497" i="7"/>
  <c r="M497" i="7" s="1" a="1"/>
  <c r="M497" i="7" s="1"/>
  <c r="J497" i="7"/>
  <c r="K497" i="7" s="1" a="1"/>
  <c r="K497" i="7" s="1"/>
  <c r="H497" i="7"/>
  <c r="I497" i="7" s="1" a="1"/>
  <c r="I497" i="7" s="1"/>
  <c r="F497" i="7"/>
  <c r="G497" i="7" s="1" a="1"/>
  <c r="G497" i="7" s="1"/>
  <c r="D497" i="7"/>
  <c r="E497" i="7" s="1" a="1"/>
  <c r="E497" i="7" s="1"/>
  <c r="B497" i="7"/>
  <c r="C497" i="7" s="1" a="1"/>
  <c r="C497" i="7" s="1"/>
  <c r="N496" i="7"/>
  <c r="O496" i="7" s="1" a="1"/>
  <c r="O496" i="7" s="1"/>
  <c r="L496" i="7"/>
  <c r="M496" i="7" s="1" a="1"/>
  <c r="M496" i="7" s="1"/>
  <c r="J496" i="7"/>
  <c r="K496" i="7" s="1" a="1"/>
  <c r="K496" i="7" s="1"/>
  <c r="H496" i="7"/>
  <c r="I496" i="7" s="1" a="1"/>
  <c r="I496" i="7" s="1"/>
  <c r="F496" i="7"/>
  <c r="G496" i="7" s="1" a="1"/>
  <c r="G496" i="7" s="1"/>
  <c r="D496" i="7"/>
  <c r="E496" i="7" s="1" a="1"/>
  <c r="E496" i="7" s="1"/>
  <c r="B496" i="7"/>
  <c r="C496" i="7" s="1" a="1"/>
  <c r="C496" i="7" s="1"/>
  <c r="N495" i="7"/>
  <c r="O495" i="7" s="1" a="1"/>
  <c r="O495" i="7" s="1"/>
  <c r="L495" i="7"/>
  <c r="M495" i="7" s="1" a="1"/>
  <c r="M495" i="7" s="1"/>
  <c r="J495" i="7"/>
  <c r="K495" i="7" s="1" a="1"/>
  <c r="K495" i="7" s="1"/>
  <c r="H495" i="7"/>
  <c r="I495" i="7" s="1" a="1"/>
  <c r="I495" i="7" s="1"/>
  <c r="F495" i="7"/>
  <c r="G495" i="7" s="1" a="1"/>
  <c r="G495" i="7" s="1"/>
  <c r="D495" i="7"/>
  <c r="E495" i="7" s="1" a="1"/>
  <c r="E495" i="7" s="1"/>
  <c r="B495" i="7"/>
  <c r="C495" i="7" s="1" a="1"/>
  <c r="C495" i="7" s="1"/>
  <c r="N494" i="7"/>
  <c r="O494" i="7" s="1" a="1"/>
  <c r="O494" i="7" s="1"/>
  <c r="L494" i="7"/>
  <c r="M494" i="7" s="1" a="1"/>
  <c r="M494" i="7" s="1"/>
  <c r="J494" i="7"/>
  <c r="K494" i="7" s="1" a="1"/>
  <c r="K494" i="7" s="1"/>
  <c r="H494" i="7"/>
  <c r="I494" i="7" s="1" a="1"/>
  <c r="I494" i="7" s="1"/>
  <c r="F494" i="7"/>
  <c r="G494" i="7" s="1" a="1"/>
  <c r="G494" i="7" s="1"/>
  <c r="D494" i="7"/>
  <c r="E494" i="7" s="1" a="1"/>
  <c r="E494" i="7" s="1"/>
  <c r="B494" i="7"/>
  <c r="C494" i="7" s="1" a="1"/>
  <c r="C494" i="7" s="1"/>
  <c r="N493" i="7"/>
  <c r="O493" i="7" s="1" a="1"/>
  <c r="O493" i="7" s="1"/>
  <c r="L493" i="7"/>
  <c r="M493" i="7" s="1" a="1"/>
  <c r="M493" i="7" s="1"/>
  <c r="J493" i="7"/>
  <c r="K493" i="7" s="1" a="1"/>
  <c r="K493" i="7" s="1"/>
  <c r="H493" i="7"/>
  <c r="I493" i="7" s="1" a="1"/>
  <c r="I493" i="7" s="1"/>
  <c r="F493" i="7"/>
  <c r="G493" i="7" s="1" a="1"/>
  <c r="G493" i="7" s="1"/>
  <c r="D493" i="7"/>
  <c r="E493" i="7" s="1" a="1"/>
  <c r="E493" i="7" s="1"/>
  <c r="B493" i="7"/>
  <c r="C493" i="7" s="1" a="1"/>
  <c r="C493" i="7" s="1"/>
  <c r="N492" i="7"/>
  <c r="O492" i="7" s="1" a="1"/>
  <c r="O492" i="7" s="1"/>
  <c r="L492" i="7"/>
  <c r="M492" i="7" s="1" a="1"/>
  <c r="M492" i="7" s="1"/>
  <c r="J492" i="7"/>
  <c r="K492" i="7" s="1" a="1"/>
  <c r="K492" i="7" s="1"/>
  <c r="H492" i="7"/>
  <c r="I492" i="7" s="1" a="1"/>
  <c r="I492" i="7" s="1"/>
  <c r="F492" i="7"/>
  <c r="G492" i="7" s="1" a="1"/>
  <c r="G492" i="7" s="1"/>
  <c r="D492" i="7"/>
  <c r="E492" i="7" s="1" a="1"/>
  <c r="E492" i="7" s="1"/>
  <c r="B492" i="7"/>
  <c r="C492" i="7" s="1" a="1"/>
  <c r="C492" i="7" s="1"/>
  <c r="N491" i="7"/>
  <c r="O491" i="7" s="1" a="1"/>
  <c r="O491" i="7" s="1"/>
  <c r="L491" i="7"/>
  <c r="M491" i="7" s="1" a="1"/>
  <c r="M491" i="7" s="1"/>
  <c r="J491" i="7"/>
  <c r="K491" i="7" s="1" a="1"/>
  <c r="K491" i="7" s="1"/>
  <c r="H491" i="7"/>
  <c r="I491" i="7" s="1" a="1"/>
  <c r="I491" i="7" s="1"/>
  <c r="F491" i="7"/>
  <c r="G491" i="7" s="1" a="1"/>
  <c r="G491" i="7" s="1"/>
  <c r="D491" i="7"/>
  <c r="E491" i="7" s="1" a="1"/>
  <c r="E491" i="7" s="1"/>
  <c r="B491" i="7"/>
  <c r="C491" i="7" s="1" a="1"/>
  <c r="C491" i="7" s="1"/>
  <c r="N490" i="7"/>
  <c r="O490" i="7" s="1" a="1"/>
  <c r="O490" i="7" s="1"/>
  <c r="L490" i="7"/>
  <c r="M490" i="7" s="1" a="1"/>
  <c r="M490" i="7" s="1"/>
  <c r="J490" i="7"/>
  <c r="K490" i="7" s="1" a="1"/>
  <c r="K490" i="7" s="1"/>
  <c r="H490" i="7"/>
  <c r="I490" i="7" s="1" a="1"/>
  <c r="I490" i="7" s="1"/>
  <c r="F490" i="7"/>
  <c r="G490" i="7" s="1" a="1"/>
  <c r="G490" i="7" s="1"/>
  <c r="D490" i="7"/>
  <c r="E490" i="7" s="1" a="1"/>
  <c r="E490" i="7" s="1"/>
  <c r="B490" i="7"/>
  <c r="C490" i="7" s="1" a="1"/>
  <c r="C490" i="7" s="1"/>
  <c r="N489" i="7"/>
  <c r="O489" i="7" s="1" a="1"/>
  <c r="O489" i="7" s="1"/>
  <c r="L489" i="7"/>
  <c r="M489" i="7" s="1" a="1"/>
  <c r="M489" i="7" s="1"/>
  <c r="J489" i="7"/>
  <c r="K489" i="7" s="1" a="1"/>
  <c r="K489" i="7" s="1"/>
  <c r="H489" i="7"/>
  <c r="I489" i="7" s="1" a="1"/>
  <c r="I489" i="7" s="1"/>
  <c r="F489" i="7"/>
  <c r="G489" i="7" s="1" a="1"/>
  <c r="G489" i="7" s="1"/>
  <c r="D489" i="7"/>
  <c r="E489" i="7" s="1" a="1"/>
  <c r="E489" i="7" s="1"/>
  <c r="B489" i="7"/>
  <c r="C489" i="7" s="1" a="1"/>
  <c r="C489" i="7" s="1"/>
  <c r="N488" i="7"/>
  <c r="O488" i="7" s="1" a="1"/>
  <c r="O488" i="7" s="1"/>
  <c r="L488" i="7"/>
  <c r="M488" i="7" s="1" a="1"/>
  <c r="M488" i="7" s="1"/>
  <c r="J488" i="7"/>
  <c r="K488" i="7" s="1" a="1"/>
  <c r="K488" i="7" s="1"/>
  <c r="H488" i="7"/>
  <c r="I488" i="7" s="1" a="1"/>
  <c r="I488" i="7" s="1"/>
  <c r="F488" i="7"/>
  <c r="G488" i="7" s="1" a="1"/>
  <c r="G488" i="7" s="1"/>
  <c r="D488" i="7"/>
  <c r="E488" i="7" s="1" a="1"/>
  <c r="E488" i="7" s="1"/>
  <c r="B488" i="7"/>
  <c r="C488" i="7" s="1" a="1"/>
  <c r="C488" i="7" s="1"/>
  <c r="N487" i="7"/>
  <c r="O487" i="7" s="1" a="1"/>
  <c r="O487" i="7" s="1"/>
  <c r="L487" i="7"/>
  <c r="M487" i="7" s="1" a="1"/>
  <c r="M487" i="7" s="1"/>
  <c r="J487" i="7"/>
  <c r="K487" i="7" s="1" a="1"/>
  <c r="K487" i="7" s="1"/>
  <c r="H487" i="7"/>
  <c r="I487" i="7" s="1" a="1"/>
  <c r="I487" i="7" s="1"/>
  <c r="F487" i="7"/>
  <c r="G487" i="7" s="1" a="1"/>
  <c r="G487" i="7" s="1"/>
  <c r="D487" i="7"/>
  <c r="E487" i="7" s="1" a="1"/>
  <c r="E487" i="7" s="1"/>
  <c r="B487" i="7"/>
  <c r="C487" i="7" s="1" a="1"/>
  <c r="C487" i="7" s="1"/>
  <c r="N486" i="7"/>
  <c r="O486" i="7" s="1" a="1"/>
  <c r="O486" i="7" s="1"/>
  <c r="L486" i="7"/>
  <c r="M486" i="7" s="1" a="1"/>
  <c r="M486" i="7" s="1"/>
  <c r="J486" i="7"/>
  <c r="K486" i="7" s="1" a="1"/>
  <c r="K486" i="7" s="1"/>
  <c r="H486" i="7"/>
  <c r="I486" i="7" s="1" a="1"/>
  <c r="I486" i="7" s="1"/>
  <c r="F486" i="7"/>
  <c r="G486" i="7" s="1" a="1"/>
  <c r="G486" i="7" s="1"/>
  <c r="D486" i="7"/>
  <c r="E486" i="7" s="1" a="1"/>
  <c r="E486" i="7" s="1"/>
  <c r="B486" i="7"/>
  <c r="C486" i="7" s="1" a="1"/>
  <c r="C486" i="7" s="1"/>
  <c r="N485" i="7"/>
  <c r="O485" i="7" s="1" a="1"/>
  <c r="O485" i="7" s="1"/>
  <c r="L485" i="7"/>
  <c r="M485" i="7" s="1" a="1"/>
  <c r="M485" i="7" s="1"/>
  <c r="J485" i="7"/>
  <c r="K485" i="7" s="1" a="1"/>
  <c r="K485" i="7" s="1"/>
  <c r="H485" i="7"/>
  <c r="I485" i="7" s="1" a="1"/>
  <c r="I485" i="7" s="1"/>
  <c r="F485" i="7"/>
  <c r="G485" i="7" s="1" a="1"/>
  <c r="G485" i="7" s="1"/>
  <c r="D485" i="7"/>
  <c r="E485" i="7" s="1" a="1"/>
  <c r="E485" i="7" s="1"/>
  <c r="B485" i="7"/>
  <c r="C485" i="7" s="1" a="1"/>
  <c r="C485" i="7" s="1"/>
  <c r="N484" i="7"/>
  <c r="O484" i="7" s="1" a="1"/>
  <c r="O484" i="7" s="1"/>
  <c r="L484" i="7"/>
  <c r="M484" i="7" s="1" a="1"/>
  <c r="M484" i="7" s="1"/>
  <c r="J484" i="7"/>
  <c r="K484" i="7" s="1" a="1"/>
  <c r="K484" i="7" s="1"/>
  <c r="H484" i="7"/>
  <c r="I484" i="7" s="1" a="1"/>
  <c r="I484" i="7" s="1"/>
  <c r="F484" i="7"/>
  <c r="G484" i="7" s="1" a="1"/>
  <c r="G484" i="7" s="1"/>
  <c r="D484" i="7"/>
  <c r="E484" i="7" s="1" a="1"/>
  <c r="E484" i="7" s="1"/>
  <c r="B484" i="7"/>
  <c r="C484" i="7" s="1" a="1"/>
  <c r="C484" i="7" s="1"/>
  <c r="N483" i="7"/>
  <c r="O483" i="7" s="1" a="1"/>
  <c r="O483" i="7" s="1"/>
  <c r="L483" i="7"/>
  <c r="M483" i="7" s="1" a="1"/>
  <c r="M483" i="7" s="1"/>
  <c r="J483" i="7"/>
  <c r="K483" i="7" s="1" a="1"/>
  <c r="K483" i="7" s="1"/>
  <c r="H483" i="7"/>
  <c r="I483" i="7" s="1" a="1"/>
  <c r="I483" i="7" s="1"/>
  <c r="F483" i="7"/>
  <c r="G483" i="7" s="1" a="1"/>
  <c r="G483" i="7" s="1"/>
  <c r="D483" i="7"/>
  <c r="E483" i="7" s="1" a="1"/>
  <c r="E483" i="7" s="1"/>
  <c r="B483" i="7"/>
  <c r="C483" i="7" s="1" a="1"/>
  <c r="C483" i="7" s="1"/>
  <c r="N482" i="7"/>
  <c r="O482" i="7" s="1" a="1"/>
  <c r="O482" i="7" s="1"/>
  <c r="L482" i="7"/>
  <c r="M482" i="7" s="1" a="1"/>
  <c r="M482" i="7" s="1"/>
  <c r="J482" i="7"/>
  <c r="K482" i="7" s="1" a="1"/>
  <c r="K482" i="7" s="1"/>
  <c r="H482" i="7"/>
  <c r="I482" i="7" s="1" a="1"/>
  <c r="I482" i="7" s="1"/>
  <c r="F482" i="7"/>
  <c r="G482" i="7" s="1" a="1"/>
  <c r="G482" i="7" s="1"/>
  <c r="D482" i="7"/>
  <c r="E482" i="7" s="1" a="1"/>
  <c r="E482" i="7" s="1"/>
  <c r="B482" i="7"/>
  <c r="C482" i="7" s="1" a="1"/>
  <c r="C482" i="7" s="1"/>
  <c r="N481" i="7"/>
  <c r="O481" i="7" s="1" a="1"/>
  <c r="O481" i="7" s="1"/>
  <c r="L481" i="7"/>
  <c r="M481" i="7" s="1" a="1"/>
  <c r="M481" i="7" s="1"/>
  <c r="J481" i="7"/>
  <c r="K481" i="7" s="1" a="1"/>
  <c r="K481" i="7" s="1"/>
  <c r="H481" i="7"/>
  <c r="I481" i="7" s="1" a="1"/>
  <c r="I481" i="7" s="1"/>
  <c r="F481" i="7"/>
  <c r="G481" i="7" s="1" a="1"/>
  <c r="G481" i="7" s="1"/>
  <c r="D481" i="7"/>
  <c r="E481" i="7" s="1" a="1"/>
  <c r="E481" i="7" s="1"/>
  <c r="B481" i="7"/>
  <c r="C481" i="7" s="1" a="1"/>
  <c r="C481" i="7" s="1"/>
  <c r="N480" i="7"/>
  <c r="O480" i="7" s="1" a="1"/>
  <c r="O480" i="7" s="1"/>
  <c r="L480" i="7"/>
  <c r="M480" i="7" s="1" a="1"/>
  <c r="M480" i="7" s="1"/>
  <c r="J480" i="7"/>
  <c r="K480" i="7" s="1" a="1"/>
  <c r="K480" i="7" s="1"/>
  <c r="H480" i="7"/>
  <c r="I480" i="7" s="1" a="1"/>
  <c r="I480" i="7" s="1"/>
  <c r="F480" i="7"/>
  <c r="G480" i="7" s="1" a="1"/>
  <c r="G480" i="7" s="1"/>
  <c r="D480" i="7"/>
  <c r="E480" i="7" s="1" a="1"/>
  <c r="E480" i="7" s="1"/>
  <c r="B480" i="7"/>
  <c r="C480" i="7" s="1" a="1"/>
  <c r="C480" i="7" s="1"/>
  <c r="N479" i="7"/>
  <c r="O479" i="7" s="1" a="1"/>
  <c r="O479" i="7" s="1"/>
  <c r="L479" i="7"/>
  <c r="M479" i="7" s="1" a="1"/>
  <c r="M479" i="7" s="1"/>
  <c r="J479" i="7"/>
  <c r="K479" i="7" s="1" a="1"/>
  <c r="K479" i="7" s="1"/>
  <c r="H479" i="7"/>
  <c r="I479" i="7" s="1" a="1"/>
  <c r="I479" i="7" s="1"/>
  <c r="F479" i="7"/>
  <c r="G479" i="7" s="1" a="1"/>
  <c r="G479" i="7" s="1"/>
  <c r="D479" i="7"/>
  <c r="E479" i="7" s="1" a="1"/>
  <c r="E479" i="7" s="1"/>
  <c r="B479" i="7"/>
  <c r="C479" i="7" s="1" a="1"/>
  <c r="C479" i="7" s="1"/>
  <c r="N478" i="7"/>
  <c r="O478" i="7" s="1" a="1"/>
  <c r="O478" i="7" s="1"/>
  <c r="L478" i="7"/>
  <c r="M478" i="7" s="1" a="1"/>
  <c r="M478" i="7" s="1"/>
  <c r="J478" i="7"/>
  <c r="K478" i="7" s="1" a="1"/>
  <c r="K478" i="7" s="1"/>
  <c r="H478" i="7"/>
  <c r="I478" i="7" s="1" a="1"/>
  <c r="I478" i="7" s="1"/>
  <c r="F478" i="7"/>
  <c r="G478" i="7" s="1" a="1"/>
  <c r="G478" i="7" s="1"/>
  <c r="D478" i="7"/>
  <c r="E478" i="7" s="1" a="1"/>
  <c r="E478" i="7" s="1"/>
  <c r="B478" i="7"/>
  <c r="C478" i="7" s="1" a="1"/>
  <c r="C478" i="7" s="1"/>
  <c r="N477" i="7"/>
  <c r="O477" i="7" s="1" a="1"/>
  <c r="O477" i="7" s="1"/>
  <c r="L477" i="7"/>
  <c r="M477" i="7" s="1" a="1"/>
  <c r="M477" i="7" s="1"/>
  <c r="J477" i="7"/>
  <c r="K477" i="7" s="1" a="1"/>
  <c r="K477" i="7" s="1"/>
  <c r="H477" i="7"/>
  <c r="I477" i="7" s="1" a="1"/>
  <c r="I477" i="7" s="1"/>
  <c r="F477" i="7"/>
  <c r="G477" i="7" s="1" a="1"/>
  <c r="G477" i="7" s="1"/>
  <c r="D477" i="7"/>
  <c r="E477" i="7" s="1" a="1"/>
  <c r="E477" i="7" s="1"/>
  <c r="B477" i="7"/>
  <c r="C477" i="7" s="1" a="1"/>
  <c r="C477" i="7" s="1"/>
  <c r="N476" i="7"/>
  <c r="O476" i="7" s="1" a="1"/>
  <c r="O476" i="7" s="1"/>
  <c r="L476" i="7"/>
  <c r="M476" i="7" s="1" a="1"/>
  <c r="M476" i="7" s="1"/>
  <c r="J476" i="7"/>
  <c r="K476" i="7" s="1" a="1"/>
  <c r="K476" i="7" s="1"/>
  <c r="H476" i="7"/>
  <c r="I476" i="7" s="1" a="1"/>
  <c r="I476" i="7" s="1"/>
  <c r="F476" i="7"/>
  <c r="G476" i="7" s="1" a="1"/>
  <c r="G476" i="7" s="1"/>
  <c r="D476" i="7"/>
  <c r="E476" i="7" s="1" a="1"/>
  <c r="E476" i="7" s="1"/>
  <c r="B476" i="7"/>
  <c r="C476" i="7" s="1" a="1"/>
  <c r="C476" i="7" s="1"/>
  <c r="N475" i="7"/>
  <c r="O475" i="7" s="1" a="1"/>
  <c r="O475" i="7" s="1"/>
  <c r="L475" i="7"/>
  <c r="M475" i="7" s="1" a="1"/>
  <c r="M475" i="7" s="1"/>
  <c r="J475" i="7"/>
  <c r="K475" i="7" s="1" a="1"/>
  <c r="K475" i="7" s="1"/>
  <c r="H475" i="7"/>
  <c r="I475" i="7" s="1" a="1"/>
  <c r="I475" i="7" s="1"/>
  <c r="F475" i="7"/>
  <c r="G475" i="7" s="1" a="1"/>
  <c r="G475" i="7" s="1"/>
  <c r="D475" i="7"/>
  <c r="E475" i="7" s="1" a="1"/>
  <c r="E475" i="7" s="1"/>
  <c r="B475" i="7"/>
  <c r="C475" i="7" s="1" a="1"/>
  <c r="C475" i="7" s="1"/>
  <c r="N474" i="7"/>
  <c r="O474" i="7" s="1" a="1"/>
  <c r="O474" i="7" s="1"/>
  <c r="L474" i="7"/>
  <c r="M474" i="7" s="1" a="1"/>
  <c r="M474" i="7" s="1"/>
  <c r="J474" i="7"/>
  <c r="K474" i="7" s="1" a="1"/>
  <c r="K474" i="7" s="1"/>
  <c r="H474" i="7"/>
  <c r="I474" i="7" s="1" a="1"/>
  <c r="I474" i="7" s="1"/>
  <c r="F474" i="7"/>
  <c r="G474" i="7" s="1" a="1"/>
  <c r="G474" i="7" s="1"/>
  <c r="D474" i="7"/>
  <c r="E474" i="7" s="1" a="1"/>
  <c r="E474" i="7" s="1"/>
  <c r="B474" i="7"/>
  <c r="C474" i="7" s="1" a="1"/>
  <c r="C474" i="7" s="1"/>
  <c r="N473" i="7"/>
  <c r="O473" i="7" s="1" a="1"/>
  <c r="O473" i="7" s="1"/>
  <c r="L473" i="7"/>
  <c r="M473" i="7" s="1" a="1"/>
  <c r="M473" i="7" s="1"/>
  <c r="J473" i="7"/>
  <c r="K473" i="7" s="1" a="1"/>
  <c r="K473" i="7" s="1"/>
  <c r="H473" i="7"/>
  <c r="I473" i="7" s="1" a="1"/>
  <c r="I473" i="7" s="1"/>
  <c r="F473" i="7"/>
  <c r="G473" i="7" s="1" a="1"/>
  <c r="G473" i="7" s="1"/>
  <c r="D473" i="7"/>
  <c r="E473" i="7" s="1" a="1"/>
  <c r="E473" i="7" s="1"/>
  <c r="B473" i="7"/>
  <c r="C473" i="7" s="1" a="1"/>
  <c r="C473" i="7" s="1"/>
  <c r="N472" i="7"/>
  <c r="O472" i="7" s="1" a="1"/>
  <c r="O472" i="7" s="1"/>
  <c r="L472" i="7"/>
  <c r="M472" i="7" s="1" a="1"/>
  <c r="M472" i="7" s="1"/>
  <c r="J472" i="7"/>
  <c r="K472" i="7" s="1" a="1"/>
  <c r="K472" i="7" s="1"/>
  <c r="H472" i="7"/>
  <c r="I472" i="7" s="1" a="1"/>
  <c r="I472" i="7" s="1"/>
  <c r="F472" i="7"/>
  <c r="G472" i="7" s="1" a="1"/>
  <c r="G472" i="7" s="1"/>
  <c r="D472" i="7"/>
  <c r="E472" i="7" s="1" a="1"/>
  <c r="E472" i="7" s="1"/>
  <c r="B472" i="7"/>
  <c r="C472" i="7" s="1" a="1"/>
  <c r="C472" i="7" s="1"/>
  <c r="N471" i="7"/>
  <c r="O471" i="7" s="1" a="1"/>
  <c r="O471" i="7" s="1"/>
  <c r="L471" i="7"/>
  <c r="M471" i="7" s="1" a="1"/>
  <c r="M471" i="7" s="1"/>
  <c r="J471" i="7"/>
  <c r="K471" i="7" s="1" a="1"/>
  <c r="K471" i="7" s="1"/>
  <c r="H471" i="7"/>
  <c r="I471" i="7" s="1" a="1"/>
  <c r="I471" i="7" s="1"/>
  <c r="F471" i="7"/>
  <c r="G471" i="7" s="1" a="1"/>
  <c r="G471" i="7" s="1"/>
  <c r="D471" i="7"/>
  <c r="E471" i="7" s="1" a="1"/>
  <c r="E471" i="7" s="1"/>
  <c r="B471" i="7"/>
  <c r="C471" i="7" s="1" a="1"/>
  <c r="C471" i="7" s="1"/>
  <c r="N470" i="7"/>
  <c r="O470" i="7" s="1" a="1"/>
  <c r="O470" i="7" s="1"/>
  <c r="L470" i="7"/>
  <c r="M470" i="7" s="1" a="1"/>
  <c r="M470" i="7" s="1"/>
  <c r="J470" i="7"/>
  <c r="K470" i="7" s="1" a="1"/>
  <c r="K470" i="7" s="1"/>
  <c r="H470" i="7"/>
  <c r="I470" i="7" s="1" a="1"/>
  <c r="I470" i="7" s="1"/>
  <c r="F470" i="7"/>
  <c r="G470" i="7" s="1" a="1"/>
  <c r="G470" i="7" s="1"/>
  <c r="D470" i="7"/>
  <c r="E470" i="7" s="1" a="1"/>
  <c r="E470" i="7" s="1"/>
  <c r="B470" i="7"/>
  <c r="C470" i="7" s="1" a="1"/>
  <c r="C470" i="7" s="1"/>
  <c r="N469" i="7"/>
  <c r="O469" i="7" s="1" a="1"/>
  <c r="O469" i="7" s="1"/>
  <c r="L469" i="7"/>
  <c r="M469" i="7" s="1" a="1"/>
  <c r="M469" i="7" s="1"/>
  <c r="J469" i="7"/>
  <c r="K469" i="7" s="1" a="1"/>
  <c r="K469" i="7" s="1"/>
  <c r="H469" i="7"/>
  <c r="I469" i="7" s="1" a="1"/>
  <c r="I469" i="7" s="1"/>
  <c r="F469" i="7"/>
  <c r="G469" i="7" s="1" a="1"/>
  <c r="G469" i="7" s="1"/>
  <c r="D469" i="7"/>
  <c r="E469" i="7" s="1" a="1"/>
  <c r="E469" i="7" s="1"/>
  <c r="B469" i="7"/>
  <c r="C469" i="7" s="1" a="1"/>
  <c r="C469" i="7" s="1"/>
  <c r="N468" i="7"/>
  <c r="O468" i="7" s="1" a="1"/>
  <c r="O468" i="7" s="1"/>
  <c r="L468" i="7"/>
  <c r="M468" i="7" s="1" a="1"/>
  <c r="M468" i="7" s="1"/>
  <c r="J468" i="7"/>
  <c r="K468" i="7" s="1" a="1"/>
  <c r="K468" i="7" s="1"/>
  <c r="H468" i="7"/>
  <c r="I468" i="7" s="1" a="1"/>
  <c r="I468" i="7" s="1"/>
  <c r="F468" i="7"/>
  <c r="G468" i="7" s="1" a="1"/>
  <c r="G468" i="7" s="1"/>
  <c r="D468" i="7"/>
  <c r="E468" i="7" s="1" a="1"/>
  <c r="E468" i="7" s="1"/>
  <c r="B468" i="7"/>
  <c r="C468" i="7" s="1" a="1"/>
  <c r="C468" i="7" s="1"/>
  <c r="N467" i="7"/>
  <c r="O467" i="7" s="1" a="1"/>
  <c r="O467" i="7" s="1"/>
  <c r="L467" i="7"/>
  <c r="M467" i="7" s="1" a="1"/>
  <c r="M467" i="7" s="1"/>
  <c r="J467" i="7"/>
  <c r="K467" i="7" s="1" a="1"/>
  <c r="K467" i="7" s="1"/>
  <c r="H467" i="7"/>
  <c r="I467" i="7" s="1" a="1"/>
  <c r="I467" i="7" s="1"/>
  <c r="F467" i="7"/>
  <c r="G467" i="7" s="1" a="1"/>
  <c r="G467" i="7" s="1"/>
  <c r="D467" i="7"/>
  <c r="E467" i="7" s="1" a="1"/>
  <c r="E467" i="7" s="1"/>
  <c r="B467" i="7"/>
  <c r="C467" i="7" s="1" a="1"/>
  <c r="C467" i="7" s="1"/>
  <c r="N466" i="7"/>
  <c r="O466" i="7" s="1" a="1"/>
  <c r="O466" i="7" s="1"/>
  <c r="L466" i="7"/>
  <c r="M466" i="7" s="1" a="1"/>
  <c r="M466" i="7" s="1"/>
  <c r="J466" i="7"/>
  <c r="K466" i="7" s="1" a="1"/>
  <c r="K466" i="7" s="1"/>
  <c r="H466" i="7"/>
  <c r="I466" i="7" s="1" a="1"/>
  <c r="I466" i="7" s="1"/>
  <c r="F466" i="7"/>
  <c r="G466" i="7" s="1" a="1"/>
  <c r="G466" i="7" s="1"/>
  <c r="D466" i="7"/>
  <c r="E466" i="7" s="1" a="1"/>
  <c r="E466" i="7" s="1"/>
  <c r="B466" i="7"/>
  <c r="C466" i="7" s="1" a="1"/>
  <c r="C466" i="7" s="1"/>
  <c r="N465" i="7"/>
  <c r="O465" i="7" s="1" a="1"/>
  <c r="O465" i="7" s="1"/>
  <c r="L465" i="7"/>
  <c r="M465" i="7" s="1" a="1"/>
  <c r="M465" i="7" s="1"/>
  <c r="J465" i="7"/>
  <c r="K465" i="7" s="1" a="1"/>
  <c r="K465" i="7" s="1"/>
  <c r="H465" i="7"/>
  <c r="I465" i="7" s="1" a="1"/>
  <c r="I465" i="7" s="1"/>
  <c r="F465" i="7"/>
  <c r="G465" i="7" s="1" a="1"/>
  <c r="G465" i="7" s="1"/>
  <c r="D465" i="7"/>
  <c r="E465" i="7" s="1" a="1"/>
  <c r="E465" i="7" s="1"/>
  <c r="B465" i="7"/>
  <c r="C465" i="7" s="1" a="1"/>
  <c r="C465" i="7" s="1"/>
  <c r="N464" i="7"/>
  <c r="O464" i="7" s="1" a="1"/>
  <c r="O464" i="7" s="1"/>
  <c r="L464" i="7"/>
  <c r="M464" i="7" s="1" a="1"/>
  <c r="M464" i="7" s="1"/>
  <c r="J464" i="7"/>
  <c r="K464" i="7" s="1" a="1"/>
  <c r="K464" i="7" s="1"/>
  <c r="H464" i="7"/>
  <c r="I464" i="7" s="1" a="1"/>
  <c r="I464" i="7" s="1"/>
  <c r="F464" i="7"/>
  <c r="G464" i="7" s="1" a="1"/>
  <c r="G464" i="7" s="1"/>
  <c r="D464" i="7"/>
  <c r="E464" i="7" s="1" a="1"/>
  <c r="E464" i="7" s="1"/>
  <c r="B464" i="7"/>
  <c r="C464" i="7" s="1" a="1"/>
  <c r="C464" i="7" s="1"/>
  <c r="N463" i="7"/>
  <c r="O463" i="7" s="1" a="1"/>
  <c r="O463" i="7" s="1"/>
  <c r="L463" i="7"/>
  <c r="M463" i="7" s="1" a="1"/>
  <c r="M463" i="7" s="1"/>
  <c r="J463" i="7"/>
  <c r="K463" i="7" s="1" a="1"/>
  <c r="K463" i="7" s="1"/>
  <c r="H463" i="7"/>
  <c r="I463" i="7" s="1" a="1"/>
  <c r="I463" i="7" s="1"/>
  <c r="F463" i="7"/>
  <c r="G463" i="7" s="1" a="1"/>
  <c r="G463" i="7" s="1"/>
  <c r="D463" i="7"/>
  <c r="E463" i="7" s="1" a="1"/>
  <c r="E463" i="7" s="1"/>
  <c r="B463" i="7"/>
  <c r="C463" i="7" s="1" a="1"/>
  <c r="C463" i="7" s="1"/>
  <c r="N462" i="7"/>
  <c r="O462" i="7" s="1" a="1"/>
  <c r="O462" i="7" s="1"/>
  <c r="L462" i="7"/>
  <c r="M462" i="7" s="1" a="1"/>
  <c r="M462" i="7" s="1"/>
  <c r="J462" i="7"/>
  <c r="K462" i="7" s="1" a="1"/>
  <c r="K462" i="7" s="1"/>
  <c r="H462" i="7"/>
  <c r="I462" i="7" s="1" a="1"/>
  <c r="I462" i="7" s="1"/>
  <c r="F462" i="7"/>
  <c r="G462" i="7" s="1" a="1"/>
  <c r="G462" i="7" s="1"/>
  <c r="D462" i="7"/>
  <c r="E462" i="7" s="1" a="1"/>
  <c r="E462" i="7" s="1"/>
  <c r="B462" i="7"/>
  <c r="C462" i="7" s="1" a="1"/>
  <c r="C462" i="7" s="1"/>
  <c r="N461" i="7"/>
  <c r="O461" i="7" s="1" a="1"/>
  <c r="O461" i="7" s="1"/>
  <c r="L461" i="7"/>
  <c r="M461" i="7" s="1" a="1"/>
  <c r="M461" i="7" s="1"/>
  <c r="J461" i="7"/>
  <c r="K461" i="7" s="1" a="1"/>
  <c r="K461" i="7" s="1"/>
  <c r="H461" i="7"/>
  <c r="I461" i="7" s="1" a="1"/>
  <c r="I461" i="7" s="1"/>
  <c r="F461" i="7"/>
  <c r="G461" i="7" s="1" a="1"/>
  <c r="G461" i="7" s="1"/>
  <c r="D461" i="7"/>
  <c r="E461" i="7" s="1" a="1"/>
  <c r="E461" i="7" s="1"/>
  <c r="B461" i="7"/>
  <c r="C461" i="7" s="1" a="1"/>
  <c r="C461" i="7" s="1"/>
  <c r="N460" i="7"/>
  <c r="O460" i="7" s="1" a="1"/>
  <c r="O460" i="7" s="1"/>
  <c r="L460" i="7"/>
  <c r="M460" i="7" s="1" a="1"/>
  <c r="M460" i="7" s="1"/>
  <c r="J460" i="7"/>
  <c r="K460" i="7" s="1" a="1"/>
  <c r="K460" i="7" s="1"/>
  <c r="H460" i="7"/>
  <c r="I460" i="7" s="1" a="1"/>
  <c r="I460" i="7" s="1"/>
  <c r="F460" i="7"/>
  <c r="G460" i="7" s="1" a="1"/>
  <c r="G460" i="7" s="1"/>
  <c r="D460" i="7"/>
  <c r="E460" i="7" s="1" a="1"/>
  <c r="E460" i="7" s="1"/>
  <c r="B460" i="7"/>
  <c r="C460" i="7" s="1" a="1"/>
  <c r="C460" i="7" s="1"/>
  <c r="N459" i="7"/>
  <c r="O459" i="7" s="1" a="1"/>
  <c r="O459" i="7" s="1"/>
  <c r="L459" i="7"/>
  <c r="M459" i="7" s="1" a="1"/>
  <c r="M459" i="7" s="1"/>
  <c r="J459" i="7"/>
  <c r="K459" i="7" s="1" a="1"/>
  <c r="K459" i="7" s="1"/>
  <c r="H459" i="7"/>
  <c r="I459" i="7" s="1" a="1"/>
  <c r="I459" i="7" s="1"/>
  <c r="F459" i="7"/>
  <c r="G459" i="7" s="1" a="1"/>
  <c r="G459" i="7" s="1"/>
  <c r="D459" i="7"/>
  <c r="E459" i="7" s="1" a="1"/>
  <c r="E459" i="7" s="1"/>
  <c r="B459" i="7"/>
  <c r="C459" i="7" s="1" a="1"/>
  <c r="C459" i="7" s="1"/>
  <c r="N458" i="7"/>
  <c r="O458" i="7" s="1" a="1"/>
  <c r="O458" i="7" s="1"/>
  <c r="L458" i="7"/>
  <c r="M458" i="7" s="1" a="1"/>
  <c r="M458" i="7" s="1"/>
  <c r="J458" i="7"/>
  <c r="K458" i="7" s="1" a="1"/>
  <c r="K458" i="7" s="1"/>
  <c r="H458" i="7"/>
  <c r="I458" i="7" s="1" a="1"/>
  <c r="I458" i="7" s="1"/>
  <c r="F458" i="7"/>
  <c r="G458" i="7" s="1" a="1"/>
  <c r="G458" i="7" s="1"/>
  <c r="D458" i="7"/>
  <c r="E458" i="7" s="1" a="1"/>
  <c r="E458" i="7" s="1"/>
  <c r="B458" i="7"/>
  <c r="C458" i="7" s="1" a="1"/>
  <c r="C458" i="7" s="1"/>
  <c r="N457" i="7"/>
  <c r="O457" i="7" s="1" a="1"/>
  <c r="O457" i="7" s="1"/>
  <c r="L457" i="7"/>
  <c r="M457" i="7" s="1" a="1"/>
  <c r="M457" i="7" s="1"/>
  <c r="J457" i="7"/>
  <c r="K457" i="7" s="1" a="1"/>
  <c r="K457" i="7" s="1"/>
  <c r="H457" i="7"/>
  <c r="I457" i="7" s="1" a="1"/>
  <c r="I457" i="7" s="1"/>
  <c r="F457" i="7"/>
  <c r="G457" i="7" s="1" a="1"/>
  <c r="G457" i="7" s="1"/>
  <c r="D457" i="7"/>
  <c r="E457" i="7" s="1" a="1"/>
  <c r="E457" i="7" s="1"/>
  <c r="B457" i="7"/>
  <c r="C457" i="7" s="1" a="1"/>
  <c r="C457" i="7" s="1"/>
  <c r="N456" i="7"/>
  <c r="O456" i="7" s="1" a="1"/>
  <c r="O456" i="7" s="1"/>
  <c r="L456" i="7"/>
  <c r="M456" i="7" s="1" a="1"/>
  <c r="M456" i="7" s="1"/>
  <c r="J456" i="7"/>
  <c r="K456" i="7" s="1" a="1"/>
  <c r="K456" i="7" s="1"/>
  <c r="H456" i="7"/>
  <c r="I456" i="7" s="1" a="1"/>
  <c r="I456" i="7" s="1"/>
  <c r="F456" i="7"/>
  <c r="G456" i="7" s="1" a="1"/>
  <c r="G456" i="7" s="1"/>
  <c r="D456" i="7"/>
  <c r="E456" i="7" s="1" a="1"/>
  <c r="E456" i="7" s="1"/>
  <c r="B456" i="7"/>
  <c r="C456" i="7" s="1" a="1"/>
  <c r="C456" i="7" s="1"/>
  <c r="N455" i="7"/>
  <c r="O455" i="7" s="1" a="1"/>
  <c r="O455" i="7" s="1"/>
  <c r="L455" i="7"/>
  <c r="M455" i="7" s="1" a="1"/>
  <c r="M455" i="7" s="1"/>
  <c r="J455" i="7"/>
  <c r="K455" i="7" s="1" a="1"/>
  <c r="K455" i="7" s="1"/>
  <c r="H455" i="7"/>
  <c r="I455" i="7" s="1" a="1"/>
  <c r="I455" i="7" s="1"/>
  <c r="F455" i="7"/>
  <c r="G455" i="7" s="1" a="1"/>
  <c r="G455" i="7" s="1"/>
  <c r="D455" i="7"/>
  <c r="E455" i="7" s="1" a="1"/>
  <c r="E455" i="7" s="1"/>
  <c r="B455" i="7"/>
  <c r="C455" i="7" s="1" a="1"/>
  <c r="C455" i="7" s="1"/>
  <c r="N454" i="7"/>
  <c r="O454" i="7" s="1" a="1"/>
  <c r="O454" i="7" s="1"/>
  <c r="L454" i="7"/>
  <c r="M454" i="7" s="1" a="1"/>
  <c r="M454" i="7" s="1"/>
  <c r="J454" i="7"/>
  <c r="K454" i="7" s="1" a="1"/>
  <c r="K454" i="7" s="1"/>
  <c r="H454" i="7"/>
  <c r="I454" i="7" s="1" a="1"/>
  <c r="I454" i="7" s="1"/>
  <c r="F454" i="7"/>
  <c r="G454" i="7" s="1" a="1"/>
  <c r="G454" i="7" s="1"/>
  <c r="D454" i="7"/>
  <c r="E454" i="7" s="1" a="1"/>
  <c r="E454" i="7" s="1"/>
  <c r="B454" i="7"/>
  <c r="C454" i="7" s="1" a="1"/>
  <c r="C454" i="7" s="1"/>
  <c r="N453" i="7"/>
  <c r="O453" i="7" s="1" a="1"/>
  <c r="O453" i="7" s="1"/>
  <c r="L453" i="7"/>
  <c r="M453" i="7" s="1" a="1"/>
  <c r="M453" i="7" s="1"/>
  <c r="J453" i="7"/>
  <c r="K453" i="7" s="1" a="1"/>
  <c r="K453" i="7" s="1"/>
  <c r="H453" i="7"/>
  <c r="I453" i="7" s="1" a="1"/>
  <c r="I453" i="7" s="1"/>
  <c r="F453" i="7"/>
  <c r="G453" i="7" s="1" a="1"/>
  <c r="G453" i="7" s="1"/>
  <c r="D453" i="7"/>
  <c r="E453" i="7" s="1" a="1"/>
  <c r="E453" i="7" s="1"/>
  <c r="B453" i="7"/>
  <c r="C453" i="7" s="1" a="1"/>
  <c r="C453" i="7" s="1"/>
  <c r="N452" i="7"/>
  <c r="O452" i="7" s="1" a="1"/>
  <c r="O452" i="7" s="1"/>
  <c r="L452" i="7"/>
  <c r="M452" i="7" s="1" a="1"/>
  <c r="M452" i="7" s="1"/>
  <c r="J452" i="7"/>
  <c r="K452" i="7" s="1" a="1"/>
  <c r="K452" i="7" s="1"/>
  <c r="H452" i="7"/>
  <c r="I452" i="7" s="1" a="1"/>
  <c r="I452" i="7" s="1"/>
  <c r="F452" i="7"/>
  <c r="G452" i="7" s="1" a="1"/>
  <c r="G452" i="7" s="1"/>
  <c r="D452" i="7"/>
  <c r="E452" i="7" s="1" a="1"/>
  <c r="E452" i="7" s="1"/>
  <c r="B452" i="7"/>
  <c r="C452" i="7" s="1" a="1"/>
  <c r="C452" i="7" s="1"/>
  <c r="N451" i="7"/>
  <c r="O451" i="7" s="1" a="1"/>
  <c r="O451" i="7" s="1"/>
  <c r="L451" i="7"/>
  <c r="M451" i="7" s="1" a="1"/>
  <c r="M451" i="7" s="1"/>
  <c r="J451" i="7"/>
  <c r="K451" i="7" s="1" a="1"/>
  <c r="K451" i="7" s="1"/>
  <c r="H451" i="7"/>
  <c r="I451" i="7" s="1" a="1"/>
  <c r="I451" i="7" s="1"/>
  <c r="F451" i="7"/>
  <c r="G451" i="7" s="1" a="1"/>
  <c r="G451" i="7" s="1"/>
  <c r="D451" i="7"/>
  <c r="E451" i="7" s="1" a="1"/>
  <c r="E451" i="7" s="1"/>
  <c r="B451" i="7"/>
  <c r="C451" i="7" s="1" a="1"/>
  <c r="C451" i="7" s="1"/>
  <c r="N450" i="7"/>
  <c r="O450" i="7" s="1" a="1"/>
  <c r="O450" i="7" s="1"/>
  <c r="L450" i="7"/>
  <c r="M450" i="7" s="1" a="1"/>
  <c r="M450" i="7" s="1"/>
  <c r="J450" i="7"/>
  <c r="K450" i="7" s="1" a="1"/>
  <c r="K450" i="7" s="1"/>
  <c r="H450" i="7"/>
  <c r="I450" i="7" s="1" a="1"/>
  <c r="I450" i="7" s="1"/>
  <c r="F450" i="7"/>
  <c r="G450" i="7" s="1" a="1"/>
  <c r="G450" i="7" s="1"/>
  <c r="D450" i="7"/>
  <c r="E450" i="7" s="1" a="1"/>
  <c r="E450" i="7" s="1"/>
  <c r="B450" i="7"/>
  <c r="C450" i="7" s="1" a="1"/>
  <c r="C450" i="7" s="1"/>
  <c r="N449" i="7"/>
  <c r="O449" i="7" s="1" a="1"/>
  <c r="O449" i="7" s="1"/>
  <c r="L449" i="7"/>
  <c r="M449" i="7" s="1" a="1"/>
  <c r="M449" i="7" s="1"/>
  <c r="J449" i="7"/>
  <c r="K449" i="7" s="1" a="1"/>
  <c r="K449" i="7" s="1"/>
  <c r="H449" i="7"/>
  <c r="I449" i="7" s="1" a="1"/>
  <c r="I449" i="7" s="1"/>
  <c r="F449" i="7"/>
  <c r="G449" i="7" s="1" a="1"/>
  <c r="G449" i="7" s="1"/>
  <c r="D449" i="7"/>
  <c r="E449" i="7" s="1" a="1"/>
  <c r="E449" i="7" s="1"/>
  <c r="B449" i="7"/>
  <c r="C449" i="7" s="1" a="1"/>
  <c r="C449" i="7" s="1"/>
  <c r="N448" i="7"/>
  <c r="O448" i="7" s="1" a="1"/>
  <c r="O448" i="7" s="1"/>
  <c r="L448" i="7"/>
  <c r="M448" i="7" s="1" a="1"/>
  <c r="M448" i="7" s="1"/>
  <c r="J448" i="7"/>
  <c r="K448" i="7" s="1" a="1"/>
  <c r="K448" i="7" s="1"/>
  <c r="H448" i="7"/>
  <c r="I448" i="7" s="1" a="1"/>
  <c r="I448" i="7" s="1"/>
  <c r="F448" i="7"/>
  <c r="G448" i="7" s="1" a="1"/>
  <c r="G448" i="7" s="1"/>
  <c r="D448" i="7"/>
  <c r="E448" i="7" s="1" a="1"/>
  <c r="E448" i="7" s="1"/>
  <c r="B448" i="7"/>
  <c r="C448" i="7" s="1" a="1"/>
  <c r="C448" i="7" s="1"/>
  <c r="N447" i="7"/>
  <c r="O447" i="7" s="1" a="1"/>
  <c r="O447" i="7" s="1"/>
  <c r="L447" i="7"/>
  <c r="M447" i="7" s="1" a="1"/>
  <c r="M447" i="7" s="1"/>
  <c r="J447" i="7"/>
  <c r="K447" i="7" s="1" a="1"/>
  <c r="K447" i="7" s="1"/>
  <c r="H447" i="7"/>
  <c r="I447" i="7" s="1" a="1"/>
  <c r="I447" i="7" s="1"/>
  <c r="F447" i="7"/>
  <c r="G447" i="7" s="1" a="1"/>
  <c r="G447" i="7" s="1"/>
  <c r="D447" i="7"/>
  <c r="E447" i="7" s="1" a="1"/>
  <c r="E447" i="7" s="1"/>
  <c r="B447" i="7"/>
  <c r="C447" i="7" s="1" a="1"/>
  <c r="C447" i="7" s="1"/>
  <c r="N446" i="7"/>
  <c r="O446" i="7" s="1" a="1"/>
  <c r="O446" i="7" s="1"/>
  <c r="L446" i="7"/>
  <c r="M446" i="7" s="1" a="1"/>
  <c r="M446" i="7" s="1"/>
  <c r="J446" i="7"/>
  <c r="K446" i="7" s="1" a="1"/>
  <c r="K446" i="7" s="1"/>
  <c r="H446" i="7"/>
  <c r="I446" i="7" s="1" a="1"/>
  <c r="I446" i="7" s="1"/>
  <c r="F446" i="7"/>
  <c r="G446" i="7" s="1" a="1"/>
  <c r="G446" i="7" s="1"/>
  <c r="D446" i="7"/>
  <c r="E446" i="7" s="1" a="1"/>
  <c r="E446" i="7" s="1"/>
  <c r="B446" i="7"/>
  <c r="C446" i="7" s="1" a="1"/>
  <c r="C446" i="7" s="1"/>
  <c r="N445" i="7"/>
  <c r="O445" i="7" s="1" a="1"/>
  <c r="O445" i="7" s="1"/>
  <c r="L445" i="7"/>
  <c r="M445" i="7" s="1" a="1"/>
  <c r="M445" i="7" s="1"/>
  <c r="J445" i="7"/>
  <c r="K445" i="7" s="1" a="1"/>
  <c r="K445" i="7" s="1"/>
  <c r="H445" i="7"/>
  <c r="I445" i="7" s="1" a="1"/>
  <c r="I445" i="7" s="1"/>
  <c r="F445" i="7"/>
  <c r="G445" i="7" s="1" a="1"/>
  <c r="G445" i="7" s="1"/>
  <c r="D445" i="7"/>
  <c r="E445" i="7" s="1" a="1"/>
  <c r="E445" i="7" s="1"/>
  <c r="B445" i="7"/>
  <c r="C445" i="7" s="1" a="1"/>
  <c r="C445" i="7" s="1"/>
  <c r="N444" i="7"/>
  <c r="O444" i="7" s="1" a="1"/>
  <c r="O444" i="7" s="1"/>
  <c r="L444" i="7"/>
  <c r="M444" i="7" s="1" a="1"/>
  <c r="M444" i="7" s="1"/>
  <c r="J444" i="7"/>
  <c r="K444" i="7" s="1" a="1"/>
  <c r="K444" i="7" s="1"/>
  <c r="H444" i="7"/>
  <c r="I444" i="7" s="1" a="1"/>
  <c r="I444" i="7" s="1"/>
  <c r="F444" i="7"/>
  <c r="G444" i="7" s="1" a="1"/>
  <c r="G444" i="7" s="1"/>
  <c r="D444" i="7"/>
  <c r="E444" i="7" s="1" a="1"/>
  <c r="E444" i="7" s="1"/>
  <c r="B444" i="7"/>
  <c r="C444" i="7" s="1" a="1"/>
  <c r="C444" i="7" s="1"/>
  <c r="N443" i="7"/>
  <c r="O443" i="7" s="1" a="1"/>
  <c r="O443" i="7" s="1"/>
  <c r="L443" i="7"/>
  <c r="M443" i="7" s="1" a="1"/>
  <c r="M443" i="7" s="1"/>
  <c r="J443" i="7"/>
  <c r="K443" i="7" s="1" a="1"/>
  <c r="K443" i="7" s="1"/>
  <c r="H443" i="7"/>
  <c r="I443" i="7" s="1" a="1"/>
  <c r="I443" i="7" s="1"/>
  <c r="F443" i="7"/>
  <c r="G443" i="7" s="1" a="1"/>
  <c r="G443" i="7" s="1"/>
  <c r="D443" i="7"/>
  <c r="E443" i="7" s="1" a="1"/>
  <c r="E443" i="7" s="1"/>
  <c r="B443" i="7"/>
  <c r="C443" i="7" s="1" a="1"/>
  <c r="C443" i="7" s="1"/>
  <c r="N442" i="7"/>
  <c r="O442" i="7" s="1" a="1"/>
  <c r="O442" i="7" s="1"/>
  <c r="L442" i="7"/>
  <c r="M442" i="7" s="1" a="1"/>
  <c r="M442" i="7" s="1"/>
  <c r="J442" i="7"/>
  <c r="K442" i="7" s="1" a="1"/>
  <c r="K442" i="7" s="1"/>
  <c r="H442" i="7"/>
  <c r="I442" i="7" s="1" a="1"/>
  <c r="I442" i="7" s="1"/>
  <c r="F442" i="7"/>
  <c r="G442" i="7" s="1" a="1"/>
  <c r="G442" i="7" s="1"/>
  <c r="D442" i="7"/>
  <c r="E442" i="7" s="1" a="1"/>
  <c r="E442" i="7" s="1"/>
  <c r="B442" i="7"/>
  <c r="C442" i="7" s="1" a="1"/>
  <c r="C442" i="7" s="1"/>
  <c r="N441" i="7"/>
  <c r="O441" i="7" s="1" a="1"/>
  <c r="O441" i="7" s="1"/>
  <c r="L441" i="7"/>
  <c r="M441" i="7" s="1" a="1"/>
  <c r="M441" i="7" s="1"/>
  <c r="J441" i="7"/>
  <c r="K441" i="7" s="1" a="1"/>
  <c r="K441" i="7" s="1"/>
  <c r="H441" i="7"/>
  <c r="I441" i="7" s="1" a="1"/>
  <c r="I441" i="7" s="1"/>
  <c r="F441" i="7"/>
  <c r="G441" i="7" s="1" a="1"/>
  <c r="G441" i="7" s="1"/>
  <c r="D441" i="7"/>
  <c r="E441" i="7" s="1" a="1"/>
  <c r="E441" i="7" s="1"/>
  <c r="B441" i="7"/>
  <c r="C441" i="7" s="1" a="1"/>
  <c r="C441" i="7" s="1"/>
  <c r="N440" i="7"/>
  <c r="O440" i="7" s="1" a="1"/>
  <c r="O440" i="7" s="1"/>
  <c r="L440" i="7"/>
  <c r="M440" i="7" s="1" a="1"/>
  <c r="M440" i="7" s="1"/>
  <c r="J440" i="7"/>
  <c r="K440" i="7" s="1" a="1"/>
  <c r="K440" i="7" s="1"/>
  <c r="H440" i="7"/>
  <c r="I440" i="7" s="1" a="1"/>
  <c r="I440" i="7" s="1"/>
  <c r="F440" i="7"/>
  <c r="G440" i="7" s="1" a="1"/>
  <c r="G440" i="7" s="1"/>
  <c r="D440" i="7"/>
  <c r="E440" i="7" s="1" a="1"/>
  <c r="E440" i="7" s="1"/>
  <c r="B440" i="7"/>
  <c r="C440" i="7" s="1" a="1"/>
  <c r="C440" i="7" s="1"/>
  <c r="N439" i="7"/>
  <c r="O439" i="7" s="1" a="1"/>
  <c r="O439" i="7" s="1"/>
  <c r="L439" i="7"/>
  <c r="M439" i="7" s="1" a="1"/>
  <c r="M439" i="7" s="1"/>
  <c r="J439" i="7"/>
  <c r="K439" i="7" s="1" a="1"/>
  <c r="K439" i="7" s="1"/>
  <c r="H439" i="7"/>
  <c r="I439" i="7" s="1" a="1"/>
  <c r="I439" i="7" s="1"/>
  <c r="F439" i="7"/>
  <c r="G439" i="7" s="1" a="1"/>
  <c r="G439" i="7" s="1"/>
  <c r="D439" i="7"/>
  <c r="E439" i="7" s="1" a="1"/>
  <c r="E439" i="7" s="1"/>
  <c r="B439" i="7"/>
  <c r="C439" i="7" s="1" a="1"/>
  <c r="C439" i="7" s="1"/>
  <c r="N438" i="7"/>
  <c r="O438" i="7" s="1" a="1"/>
  <c r="O438" i="7" s="1"/>
  <c r="L438" i="7"/>
  <c r="M438" i="7" s="1" a="1"/>
  <c r="M438" i="7" s="1"/>
  <c r="J438" i="7"/>
  <c r="K438" i="7" s="1" a="1"/>
  <c r="K438" i="7" s="1"/>
  <c r="H438" i="7"/>
  <c r="I438" i="7" s="1" a="1"/>
  <c r="I438" i="7" s="1"/>
  <c r="F438" i="7"/>
  <c r="G438" i="7" s="1" a="1"/>
  <c r="G438" i="7" s="1"/>
  <c r="D438" i="7"/>
  <c r="E438" i="7" s="1" a="1"/>
  <c r="E438" i="7" s="1"/>
  <c r="B438" i="7"/>
  <c r="C438" i="7" s="1" a="1"/>
  <c r="C438" i="7" s="1"/>
  <c r="N437" i="7"/>
  <c r="O437" i="7" s="1" a="1"/>
  <c r="O437" i="7" s="1"/>
  <c r="L437" i="7"/>
  <c r="M437" i="7" s="1" a="1"/>
  <c r="M437" i="7" s="1"/>
  <c r="J437" i="7"/>
  <c r="K437" i="7" s="1" a="1"/>
  <c r="K437" i="7" s="1"/>
  <c r="H437" i="7"/>
  <c r="I437" i="7" s="1" a="1"/>
  <c r="I437" i="7" s="1"/>
  <c r="F437" i="7"/>
  <c r="G437" i="7" s="1" a="1"/>
  <c r="G437" i="7" s="1"/>
  <c r="D437" i="7"/>
  <c r="E437" i="7" s="1" a="1"/>
  <c r="E437" i="7" s="1"/>
  <c r="B437" i="7"/>
  <c r="C437" i="7" s="1" a="1"/>
  <c r="C437" i="7" s="1"/>
  <c r="N436" i="7"/>
  <c r="O436" i="7" s="1" a="1"/>
  <c r="O436" i="7" s="1"/>
  <c r="L436" i="7"/>
  <c r="M436" i="7" s="1" a="1"/>
  <c r="M436" i="7" s="1"/>
  <c r="J436" i="7"/>
  <c r="K436" i="7" s="1" a="1"/>
  <c r="K436" i="7" s="1"/>
  <c r="H436" i="7"/>
  <c r="I436" i="7" s="1" a="1"/>
  <c r="I436" i="7" s="1"/>
  <c r="F436" i="7"/>
  <c r="G436" i="7" s="1" a="1"/>
  <c r="G436" i="7" s="1"/>
  <c r="D436" i="7"/>
  <c r="E436" i="7" s="1" a="1"/>
  <c r="E436" i="7" s="1"/>
  <c r="B436" i="7"/>
  <c r="C436" i="7" s="1" a="1"/>
  <c r="C436" i="7" s="1"/>
  <c r="N435" i="7"/>
  <c r="O435" i="7" s="1" a="1"/>
  <c r="O435" i="7" s="1"/>
  <c r="L435" i="7"/>
  <c r="M435" i="7" s="1" a="1"/>
  <c r="M435" i="7" s="1"/>
  <c r="J435" i="7"/>
  <c r="K435" i="7" s="1" a="1"/>
  <c r="K435" i="7" s="1"/>
  <c r="H435" i="7"/>
  <c r="I435" i="7" s="1" a="1"/>
  <c r="I435" i="7" s="1"/>
  <c r="F435" i="7"/>
  <c r="G435" i="7" s="1" a="1"/>
  <c r="G435" i="7" s="1"/>
  <c r="D435" i="7"/>
  <c r="E435" i="7" s="1" a="1"/>
  <c r="E435" i="7" s="1"/>
  <c r="B435" i="7"/>
  <c r="C435" i="7" s="1" a="1"/>
  <c r="C435" i="7" s="1"/>
  <c r="N434" i="7"/>
  <c r="O434" i="7" s="1" a="1"/>
  <c r="O434" i="7" s="1"/>
  <c r="L434" i="7"/>
  <c r="M434" i="7" s="1" a="1"/>
  <c r="M434" i="7" s="1"/>
  <c r="J434" i="7"/>
  <c r="K434" i="7" s="1" a="1"/>
  <c r="K434" i="7" s="1"/>
  <c r="H434" i="7"/>
  <c r="I434" i="7" s="1" a="1"/>
  <c r="I434" i="7" s="1"/>
  <c r="F434" i="7"/>
  <c r="G434" i="7" s="1" a="1"/>
  <c r="G434" i="7" s="1"/>
  <c r="D434" i="7"/>
  <c r="E434" i="7" s="1" a="1"/>
  <c r="E434" i="7" s="1"/>
  <c r="B434" i="7"/>
  <c r="C434" i="7" s="1" a="1"/>
  <c r="C434" i="7" s="1"/>
  <c r="N433" i="7"/>
  <c r="O433" i="7" s="1" a="1"/>
  <c r="O433" i="7" s="1"/>
  <c r="L433" i="7"/>
  <c r="M433" i="7" s="1" a="1"/>
  <c r="M433" i="7" s="1"/>
  <c r="J433" i="7"/>
  <c r="K433" i="7" s="1" a="1"/>
  <c r="K433" i="7" s="1"/>
  <c r="H433" i="7"/>
  <c r="I433" i="7" s="1" a="1"/>
  <c r="I433" i="7" s="1"/>
  <c r="F433" i="7"/>
  <c r="G433" i="7" s="1" a="1"/>
  <c r="G433" i="7" s="1"/>
  <c r="D433" i="7"/>
  <c r="E433" i="7" s="1" a="1"/>
  <c r="E433" i="7" s="1"/>
  <c r="B433" i="7"/>
  <c r="C433" i="7" s="1" a="1"/>
  <c r="C433" i="7" s="1"/>
  <c r="N432" i="7"/>
  <c r="O432" i="7" s="1" a="1"/>
  <c r="O432" i="7" s="1"/>
  <c r="L432" i="7"/>
  <c r="M432" i="7" s="1" a="1"/>
  <c r="M432" i="7" s="1"/>
  <c r="J432" i="7"/>
  <c r="K432" i="7" s="1" a="1"/>
  <c r="K432" i="7" s="1"/>
  <c r="H432" i="7"/>
  <c r="I432" i="7" s="1" a="1"/>
  <c r="I432" i="7" s="1"/>
  <c r="F432" i="7"/>
  <c r="G432" i="7" s="1" a="1"/>
  <c r="G432" i="7" s="1"/>
  <c r="D432" i="7"/>
  <c r="E432" i="7" s="1" a="1"/>
  <c r="E432" i="7" s="1"/>
  <c r="B432" i="7"/>
  <c r="C432" i="7" s="1" a="1"/>
  <c r="C432" i="7" s="1"/>
  <c r="N431" i="7"/>
  <c r="O431" i="7" s="1" a="1"/>
  <c r="O431" i="7" s="1"/>
  <c r="L431" i="7"/>
  <c r="M431" i="7" s="1" a="1"/>
  <c r="M431" i="7" s="1"/>
  <c r="J431" i="7"/>
  <c r="K431" i="7" s="1" a="1"/>
  <c r="K431" i="7" s="1"/>
  <c r="H431" i="7"/>
  <c r="I431" i="7" s="1" a="1"/>
  <c r="I431" i="7" s="1"/>
  <c r="F431" i="7"/>
  <c r="G431" i="7" s="1" a="1"/>
  <c r="G431" i="7" s="1"/>
  <c r="D431" i="7"/>
  <c r="E431" i="7" s="1" a="1"/>
  <c r="E431" i="7" s="1"/>
  <c r="B431" i="7"/>
  <c r="C431" i="7" s="1" a="1"/>
  <c r="C431" i="7" s="1"/>
  <c r="N430" i="7"/>
  <c r="O430" i="7" s="1" a="1"/>
  <c r="O430" i="7" s="1"/>
  <c r="L430" i="7"/>
  <c r="M430" i="7" s="1" a="1"/>
  <c r="M430" i="7" s="1"/>
  <c r="J430" i="7"/>
  <c r="K430" i="7" s="1" a="1"/>
  <c r="K430" i="7" s="1"/>
  <c r="H430" i="7"/>
  <c r="I430" i="7" s="1" a="1"/>
  <c r="I430" i="7" s="1"/>
  <c r="F430" i="7"/>
  <c r="G430" i="7" s="1" a="1"/>
  <c r="G430" i="7" s="1"/>
  <c r="D430" i="7"/>
  <c r="E430" i="7" s="1" a="1"/>
  <c r="E430" i="7" s="1"/>
  <c r="B430" i="7"/>
  <c r="C430" i="7" s="1" a="1"/>
  <c r="C430" i="7" s="1"/>
  <c r="N429" i="7"/>
  <c r="O429" i="7" s="1" a="1"/>
  <c r="O429" i="7" s="1"/>
  <c r="L429" i="7"/>
  <c r="M429" i="7" s="1" a="1"/>
  <c r="M429" i="7" s="1"/>
  <c r="J429" i="7"/>
  <c r="K429" i="7" s="1" a="1"/>
  <c r="K429" i="7" s="1"/>
  <c r="H429" i="7"/>
  <c r="I429" i="7" s="1" a="1"/>
  <c r="I429" i="7" s="1"/>
  <c r="F429" i="7"/>
  <c r="G429" i="7" s="1" a="1"/>
  <c r="G429" i="7" s="1"/>
  <c r="D429" i="7"/>
  <c r="E429" i="7" s="1" a="1"/>
  <c r="E429" i="7" s="1"/>
  <c r="B429" i="7"/>
  <c r="C429" i="7" s="1" a="1"/>
  <c r="C429" i="7" s="1"/>
  <c r="N428" i="7"/>
  <c r="O428" i="7" s="1" a="1"/>
  <c r="O428" i="7" s="1"/>
  <c r="L428" i="7"/>
  <c r="M428" i="7" s="1" a="1"/>
  <c r="M428" i="7" s="1"/>
  <c r="J428" i="7"/>
  <c r="K428" i="7" s="1" a="1"/>
  <c r="K428" i="7" s="1"/>
  <c r="H428" i="7"/>
  <c r="I428" i="7" s="1" a="1"/>
  <c r="I428" i="7" s="1"/>
  <c r="F428" i="7"/>
  <c r="G428" i="7" s="1" a="1"/>
  <c r="G428" i="7" s="1"/>
  <c r="D428" i="7"/>
  <c r="E428" i="7" s="1" a="1"/>
  <c r="E428" i="7" s="1"/>
  <c r="B428" i="7"/>
  <c r="C428" i="7" s="1" a="1"/>
  <c r="C428" i="7" s="1"/>
  <c r="N427" i="7"/>
  <c r="O427" i="7" s="1" a="1"/>
  <c r="O427" i="7" s="1"/>
  <c r="L427" i="7"/>
  <c r="M427" i="7" s="1" a="1"/>
  <c r="M427" i="7" s="1"/>
  <c r="J427" i="7"/>
  <c r="K427" i="7" s="1" a="1"/>
  <c r="K427" i="7" s="1"/>
  <c r="H427" i="7"/>
  <c r="I427" i="7" s="1" a="1"/>
  <c r="I427" i="7" s="1"/>
  <c r="F427" i="7"/>
  <c r="G427" i="7" s="1" a="1"/>
  <c r="G427" i="7" s="1"/>
  <c r="D427" i="7"/>
  <c r="E427" i="7" s="1" a="1"/>
  <c r="E427" i="7" s="1"/>
  <c r="B427" i="7"/>
  <c r="C427" i="7" s="1" a="1"/>
  <c r="C427" i="7" s="1"/>
  <c r="N426" i="7"/>
  <c r="O426" i="7" s="1" a="1"/>
  <c r="O426" i="7" s="1"/>
  <c r="L426" i="7"/>
  <c r="M426" i="7" s="1" a="1"/>
  <c r="M426" i="7" s="1"/>
  <c r="J426" i="7"/>
  <c r="K426" i="7" s="1" a="1"/>
  <c r="K426" i="7" s="1"/>
  <c r="H426" i="7"/>
  <c r="I426" i="7" s="1" a="1"/>
  <c r="I426" i="7" s="1"/>
  <c r="F426" i="7"/>
  <c r="G426" i="7" s="1" a="1"/>
  <c r="G426" i="7" s="1"/>
  <c r="D426" i="7"/>
  <c r="E426" i="7" s="1" a="1"/>
  <c r="E426" i="7" s="1"/>
  <c r="B426" i="7"/>
  <c r="C426" i="7" s="1" a="1"/>
  <c r="C426" i="7" s="1"/>
  <c r="N425" i="7"/>
  <c r="O425" i="7" s="1" a="1"/>
  <c r="O425" i="7" s="1"/>
  <c r="L425" i="7"/>
  <c r="M425" i="7" s="1" a="1"/>
  <c r="M425" i="7" s="1"/>
  <c r="J425" i="7"/>
  <c r="K425" i="7" s="1" a="1"/>
  <c r="K425" i="7" s="1"/>
  <c r="H425" i="7"/>
  <c r="I425" i="7" s="1" a="1"/>
  <c r="I425" i="7" s="1"/>
  <c r="F425" i="7"/>
  <c r="G425" i="7" s="1" a="1"/>
  <c r="G425" i="7" s="1"/>
  <c r="D425" i="7"/>
  <c r="E425" i="7" s="1" a="1"/>
  <c r="E425" i="7" s="1"/>
  <c r="B425" i="7"/>
  <c r="C425" i="7" s="1" a="1"/>
  <c r="C425" i="7" s="1"/>
  <c r="N424" i="7"/>
  <c r="O424" i="7" s="1" a="1"/>
  <c r="O424" i="7" s="1"/>
  <c r="L424" i="7"/>
  <c r="M424" i="7" s="1" a="1"/>
  <c r="M424" i="7" s="1"/>
  <c r="J424" i="7"/>
  <c r="K424" i="7" s="1" a="1"/>
  <c r="K424" i="7" s="1"/>
  <c r="H424" i="7"/>
  <c r="I424" i="7" s="1" a="1"/>
  <c r="I424" i="7" s="1"/>
  <c r="F424" i="7"/>
  <c r="G424" i="7" s="1" a="1"/>
  <c r="G424" i="7" s="1"/>
  <c r="D424" i="7"/>
  <c r="E424" i="7" s="1" a="1"/>
  <c r="E424" i="7" s="1"/>
  <c r="B424" i="7"/>
  <c r="C424" i="7" s="1" a="1"/>
  <c r="C424" i="7" s="1"/>
  <c r="N423" i="7"/>
  <c r="O423" i="7" s="1" a="1"/>
  <c r="O423" i="7" s="1"/>
  <c r="L423" i="7"/>
  <c r="M423" i="7" s="1" a="1"/>
  <c r="M423" i="7" s="1"/>
  <c r="J423" i="7"/>
  <c r="K423" i="7" s="1" a="1"/>
  <c r="K423" i="7" s="1"/>
  <c r="H423" i="7"/>
  <c r="I423" i="7" s="1" a="1"/>
  <c r="I423" i="7" s="1"/>
  <c r="F423" i="7"/>
  <c r="G423" i="7" s="1" a="1"/>
  <c r="G423" i="7" s="1"/>
  <c r="D423" i="7"/>
  <c r="E423" i="7" s="1" a="1"/>
  <c r="E423" i="7" s="1"/>
  <c r="B423" i="7"/>
  <c r="C423" i="7" s="1" a="1"/>
  <c r="C423" i="7" s="1"/>
  <c r="N422" i="7"/>
  <c r="O422" i="7" s="1" a="1"/>
  <c r="O422" i="7" s="1"/>
  <c r="L422" i="7"/>
  <c r="M422" i="7" s="1" a="1"/>
  <c r="M422" i="7" s="1"/>
  <c r="J422" i="7"/>
  <c r="K422" i="7" s="1" a="1"/>
  <c r="K422" i="7" s="1"/>
  <c r="H422" i="7"/>
  <c r="I422" i="7" s="1" a="1"/>
  <c r="I422" i="7" s="1"/>
  <c r="F422" i="7"/>
  <c r="G422" i="7" s="1" a="1"/>
  <c r="G422" i="7" s="1"/>
  <c r="D422" i="7"/>
  <c r="E422" i="7" s="1" a="1"/>
  <c r="E422" i="7" s="1"/>
  <c r="B422" i="7"/>
  <c r="C422" i="7" s="1" a="1"/>
  <c r="C422" i="7" s="1"/>
  <c r="N421" i="7"/>
  <c r="O421" i="7" s="1" a="1"/>
  <c r="O421" i="7" s="1"/>
  <c r="L421" i="7"/>
  <c r="M421" i="7" s="1" a="1"/>
  <c r="M421" i="7" s="1"/>
  <c r="J421" i="7"/>
  <c r="K421" i="7" s="1" a="1"/>
  <c r="K421" i="7" s="1"/>
  <c r="H421" i="7"/>
  <c r="I421" i="7" s="1" a="1"/>
  <c r="I421" i="7" s="1"/>
  <c r="F421" i="7"/>
  <c r="G421" i="7" s="1" a="1"/>
  <c r="G421" i="7" s="1"/>
  <c r="D421" i="7"/>
  <c r="E421" i="7" s="1" a="1"/>
  <c r="E421" i="7" s="1"/>
  <c r="B421" i="7"/>
  <c r="C421" i="7" s="1" a="1"/>
  <c r="C421" i="7" s="1"/>
  <c r="N420" i="7"/>
  <c r="O420" i="7" s="1" a="1"/>
  <c r="O420" i="7" s="1"/>
  <c r="L420" i="7"/>
  <c r="M420" i="7" s="1" a="1"/>
  <c r="M420" i="7" s="1"/>
  <c r="J420" i="7"/>
  <c r="K420" i="7" s="1" a="1"/>
  <c r="K420" i="7" s="1"/>
  <c r="H420" i="7"/>
  <c r="I420" i="7" s="1" a="1"/>
  <c r="I420" i="7" s="1"/>
  <c r="F420" i="7"/>
  <c r="G420" i="7" s="1" a="1"/>
  <c r="G420" i="7" s="1"/>
  <c r="D420" i="7"/>
  <c r="E420" i="7" s="1" a="1"/>
  <c r="E420" i="7" s="1"/>
  <c r="B420" i="7"/>
  <c r="C420" i="7" s="1" a="1"/>
  <c r="C420" i="7" s="1"/>
  <c r="N419" i="7"/>
  <c r="O419" i="7" s="1" a="1"/>
  <c r="O419" i="7" s="1"/>
  <c r="L419" i="7"/>
  <c r="M419" i="7" s="1" a="1"/>
  <c r="M419" i="7" s="1"/>
  <c r="J419" i="7"/>
  <c r="K419" i="7" s="1" a="1"/>
  <c r="K419" i="7" s="1"/>
  <c r="H419" i="7"/>
  <c r="I419" i="7" s="1" a="1"/>
  <c r="I419" i="7" s="1"/>
  <c r="F419" i="7"/>
  <c r="G419" i="7" s="1" a="1"/>
  <c r="G419" i="7" s="1"/>
  <c r="D419" i="7"/>
  <c r="E419" i="7" s="1" a="1"/>
  <c r="E419" i="7" s="1"/>
  <c r="B419" i="7"/>
  <c r="C419" i="7" s="1" a="1"/>
  <c r="C419" i="7" s="1"/>
  <c r="N418" i="7"/>
  <c r="O418" i="7" s="1" a="1"/>
  <c r="O418" i="7" s="1"/>
  <c r="L418" i="7"/>
  <c r="M418" i="7" s="1" a="1"/>
  <c r="M418" i="7" s="1"/>
  <c r="J418" i="7"/>
  <c r="K418" i="7" s="1" a="1"/>
  <c r="K418" i="7" s="1"/>
  <c r="H418" i="7"/>
  <c r="I418" i="7" s="1" a="1"/>
  <c r="I418" i="7" s="1"/>
  <c r="F418" i="7"/>
  <c r="G418" i="7" s="1" a="1"/>
  <c r="G418" i="7" s="1"/>
  <c r="D418" i="7"/>
  <c r="E418" i="7" s="1" a="1"/>
  <c r="E418" i="7" s="1"/>
  <c r="B418" i="7"/>
  <c r="C418" i="7" s="1" a="1"/>
  <c r="C418" i="7" s="1"/>
  <c r="N417" i="7"/>
  <c r="O417" i="7" s="1" a="1"/>
  <c r="O417" i="7" s="1"/>
  <c r="L417" i="7"/>
  <c r="M417" i="7" s="1" a="1"/>
  <c r="M417" i="7" s="1"/>
  <c r="J417" i="7"/>
  <c r="K417" i="7" s="1" a="1"/>
  <c r="K417" i="7" s="1"/>
  <c r="H417" i="7"/>
  <c r="I417" i="7" s="1" a="1"/>
  <c r="I417" i="7" s="1"/>
  <c r="F417" i="7"/>
  <c r="G417" i="7" s="1" a="1"/>
  <c r="G417" i="7" s="1"/>
  <c r="D417" i="7"/>
  <c r="E417" i="7" s="1" a="1"/>
  <c r="E417" i="7" s="1"/>
  <c r="B417" i="7"/>
  <c r="C417" i="7" s="1" a="1"/>
  <c r="C417" i="7" s="1"/>
  <c r="N416" i="7"/>
  <c r="O416" i="7" s="1" a="1"/>
  <c r="O416" i="7" s="1"/>
  <c r="L416" i="7"/>
  <c r="M416" i="7" s="1" a="1"/>
  <c r="M416" i="7" s="1"/>
  <c r="J416" i="7"/>
  <c r="K416" i="7" s="1" a="1"/>
  <c r="K416" i="7" s="1"/>
  <c r="H416" i="7"/>
  <c r="I416" i="7" s="1" a="1"/>
  <c r="I416" i="7" s="1"/>
  <c r="F416" i="7"/>
  <c r="G416" i="7" s="1" a="1"/>
  <c r="G416" i="7" s="1"/>
  <c r="D416" i="7"/>
  <c r="E416" i="7" s="1" a="1"/>
  <c r="E416" i="7" s="1"/>
  <c r="B416" i="7"/>
  <c r="C416" i="7" s="1" a="1"/>
  <c r="C416" i="7" s="1"/>
  <c r="N415" i="7"/>
  <c r="O415" i="7" s="1" a="1"/>
  <c r="O415" i="7" s="1"/>
  <c r="L415" i="7"/>
  <c r="M415" i="7" s="1" a="1"/>
  <c r="M415" i="7" s="1"/>
  <c r="J415" i="7"/>
  <c r="K415" i="7" s="1" a="1"/>
  <c r="K415" i="7" s="1"/>
  <c r="H415" i="7"/>
  <c r="I415" i="7" s="1" a="1"/>
  <c r="I415" i="7" s="1"/>
  <c r="F415" i="7"/>
  <c r="G415" i="7" s="1" a="1"/>
  <c r="G415" i="7" s="1"/>
  <c r="D415" i="7"/>
  <c r="E415" i="7" s="1" a="1"/>
  <c r="E415" i="7" s="1"/>
  <c r="B415" i="7"/>
  <c r="C415" i="7" s="1" a="1"/>
  <c r="C415" i="7" s="1"/>
  <c r="N414" i="7"/>
  <c r="O414" i="7" s="1" a="1"/>
  <c r="O414" i="7" s="1"/>
  <c r="L414" i="7"/>
  <c r="M414" i="7" s="1" a="1"/>
  <c r="M414" i="7" s="1"/>
  <c r="J414" i="7"/>
  <c r="K414" i="7" s="1" a="1"/>
  <c r="K414" i="7" s="1"/>
  <c r="H414" i="7"/>
  <c r="I414" i="7" s="1" a="1"/>
  <c r="I414" i="7" s="1"/>
  <c r="F414" i="7"/>
  <c r="G414" i="7" s="1" a="1"/>
  <c r="G414" i="7" s="1"/>
  <c r="D414" i="7"/>
  <c r="E414" i="7" s="1" a="1"/>
  <c r="E414" i="7" s="1"/>
  <c r="B414" i="7"/>
  <c r="C414" i="7" s="1" a="1"/>
  <c r="C414" i="7" s="1"/>
  <c r="N413" i="7"/>
  <c r="O413" i="7" s="1" a="1"/>
  <c r="O413" i="7" s="1"/>
  <c r="L413" i="7"/>
  <c r="M413" i="7" s="1" a="1"/>
  <c r="M413" i="7" s="1"/>
  <c r="J413" i="7"/>
  <c r="K413" i="7" s="1" a="1"/>
  <c r="K413" i="7" s="1"/>
  <c r="H413" i="7"/>
  <c r="I413" i="7" s="1" a="1"/>
  <c r="I413" i="7" s="1"/>
  <c r="F413" i="7"/>
  <c r="G413" i="7" s="1" a="1"/>
  <c r="G413" i="7" s="1"/>
  <c r="D413" i="7"/>
  <c r="E413" i="7" s="1" a="1"/>
  <c r="E413" i="7" s="1"/>
  <c r="B413" i="7"/>
  <c r="C413" i="7" s="1" a="1"/>
  <c r="C413" i="7" s="1"/>
  <c r="N412" i="7"/>
  <c r="O412" i="7" s="1" a="1"/>
  <c r="O412" i="7" s="1"/>
  <c r="L412" i="7"/>
  <c r="M412" i="7" s="1" a="1"/>
  <c r="M412" i="7" s="1"/>
  <c r="J412" i="7"/>
  <c r="K412" i="7" s="1" a="1"/>
  <c r="K412" i="7" s="1"/>
  <c r="H412" i="7"/>
  <c r="I412" i="7" s="1" a="1"/>
  <c r="I412" i="7" s="1"/>
  <c r="F412" i="7"/>
  <c r="G412" i="7" s="1" a="1"/>
  <c r="G412" i="7" s="1"/>
  <c r="D412" i="7"/>
  <c r="E412" i="7" s="1" a="1"/>
  <c r="E412" i="7" s="1"/>
  <c r="B412" i="7"/>
  <c r="C412" i="7" s="1" a="1"/>
  <c r="C412" i="7" s="1"/>
  <c r="N411" i="7"/>
  <c r="O411" i="7" s="1" a="1"/>
  <c r="O411" i="7" s="1"/>
  <c r="L411" i="7"/>
  <c r="M411" i="7" s="1" a="1"/>
  <c r="M411" i="7" s="1"/>
  <c r="J411" i="7"/>
  <c r="K411" i="7" s="1" a="1"/>
  <c r="K411" i="7" s="1"/>
  <c r="H411" i="7"/>
  <c r="I411" i="7" s="1" a="1"/>
  <c r="I411" i="7" s="1"/>
  <c r="F411" i="7"/>
  <c r="G411" i="7" s="1" a="1"/>
  <c r="G411" i="7" s="1"/>
  <c r="D411" i="7"/>
  <c r="E411" i="7" s="1" a="1"/>
  <c r="E411" i="7" s="1"/>
  <c r="B411" i="7"/>
  <c r="C411" i="7" s="1" a="1"/>
  <c r="C411" i="7" s="1"/>
  <c r="N410" i="7"/>
  <c r="O410" i="7" s="1" a="1"/>
  <c r="O410" i="7" s="1"/>
  <c r="L410" i="7"/>
  <c r="M410" i="7" s="1" a="1"/>
  <c r="M410" i="7" s="1"/>
  <c r="J410" i="7"/>
  <c r="K410" i="7" s="1" a="1"/>
  <c r="K410" i="7" s="1"/>
  <c r="H410" i="7"/>
  <c r="I410" i="7" s="1" a="1"/>
  <c r="I410" i="7" s="1"/>
  <c r="F410" i="7"/>
  <c r="G410" i="7" s="1" a="1"/>
  <c r="G410" i="7" s="1"/>
  <c r="D410" i="7"/>
  <c r="E410" i="7" s="1" a="1"/>
  <c r="E410" i="7" s="1"/>
  <c r="B410" i="7"/>
  <c r="C410" i="7" s="1" a="1"/>
  <c r="C410" i="7" s="1"/>
  <c r="N409" i="7"/>
  <c r="O409" i="7" s="1" a="1"/>
  <c r="O409" i="7" s="1"/>
  <c r="L409" i="7"/>
  <c r="M409" i="7" s="1" a="1"/>
  <c r="M409" i="7" s="1"/>
  <c r="J409" i="7"/>
  <c r="K409" i="7" s="1" a="1"/>
  <c r="K409" i="7" s="1"/>
  <c r="H409" i="7"/>
  <c r="I409" i="7" s="1" a="1"/>
  <c r="I409" i="7" s="1"/>
  <c r="F409" i="7"/>
  <c r="G409" i="7" s="1" a="1"/>
  <c r="G409" i="7" s="1"/>
  <c r="D409" i="7"/>
  <c r="E409" i="7" s="1" a="1"/>
  <c r="E409" i="7" s="1"/>
  <c r="B409" i="7"/>
  <c r="C409" i="7" s="1" a="1"/>
  <c r="C409" i="7" s="1"/>
  <c r="N408" i="7"/>
  <c r="O408" i="7" s="1" a="1"/>
  <c r="O408" i="7" s="1"/>
  <c r="L408" i="7"/>
  <c r="M408" i="7" s="1" a="1"/>
  <c r="M408" i="7" s="1"/>
  <c r="J408" i="7"/>
  <c r="K408" i="7" s="1" a="1"/>
  <c r="K408" i="7" s="1"/>
  <c r="H408" i="7"/>
  <c r="I408" i="7" s="1" a="1"/>
  <c r="I408" i="7" s="1"/>
  <c r="F408" i="7"/>
  <c r="G408" i="7" s="1" a="1"/>
  <c r="G408" i="7" s="1"/>
  <c r="D408" i="7"/>
  <c r="E408" i="7" s="1" a="1"/>
  <c r="E408" i="7" s="1"/>
  <c r="B408" i="7"/>
  <c r="C408" i="7" s="1" a="1"/>
  <c r="C408" i="7" s="1"/>
  <c r="N407" i="7"/>
  <c r="O407" i="7" s="1" a="1"/>
  <c r="O407" i="7" s="1"/>
  <c r="L407" i="7"/>
  <c r="M407" i="7" s="1" a="1"/>
  <c r="M407" i="7" s="1"/>
  <c r="J407" i="7"/>
  <c r="K407" i="7" s="1" a="1"/>
  <c r="K407" i="7" s="1"/>
  <c r="H407" i="7"/>
  <c r="I407" i="7" s="1" a="1"/>
  <c r="I407" i="7" s="1"/>
  <c r="F407" i="7"/>
  <c r="G407" i="7" s="1" a="1"/>
  <c r="G407" i="7" s="1"/>
  <c r="D407" i="7"/>
  <c r="E407" i="7" s="1" a="1"/>
  <c r="E407" i="7" s="1"/>
  <c r="B407" i="7"/>
  <c r="C407" i="7" s="1" a="1"/>
  <c r="C407" i="7" s="1"/>
  <c r="N406" i="7"/>
  <c r="O406" i="7" s="1" a="1"/>
  <c r="O406" i="7" s="1"/>
  <c r="L406" i="7"/>
  <c r="M406" i="7" s="1" a="1"/>
  <c r="M406" i="7" s="1"/>
  <c r="J406" i="7"/>
  <c r="K406" i="7" s="1" a="1"/>
  <c r="K406" i="7" s="1"/>
  <c r="H406" i="7"/>
  <c r="I406" i="7" s="1" a="1"/>
  <c r="I406" i="7" s="1"/>
  <c r="F406" i="7"/>
  <c r="G406" i="7" s="1" a="1"/>
  <c r="G406" i="7" s="1"/>
  <c r="D406" i="7"/>
  <c r="E406" i="7" s="1" a="1"/>
  <c r="E406" i="7" s="1"/>
  <c r="B406" i="7"/>
  <c r="C406" i="7" s="1" a="1"/>
  <c r="C406" i="7" s="1"/>
  <c r="N405" i="7"/>
  <c r="O405" i="7" s="1" a="1"/>
  <c r="O405" i="7" s="1"/>
  <c r="L405" i="7"/>
  <c r="M405" i="7" s="1" a="1"/>
  <c r="M405" i="7" s="1"/>
  <c r="J405" i="7"/>
  <c r="K405" i="7" s="1" a="1"/>
  <c r="K405" i="7" s="1"/>
  <c r="H405" i="7"/>
  <c r="I405" i="7" s="1" a="1"/>
  <c r="I405" i="7" s="1"/>
  <c r="F405" i="7"/>
  <c r="G405" i="7" s="1" a="1"/>
  <c r="G405" i="7" s="1"/>
  <c r="D405" i="7"/>
  <c r="E405" i="7" s="1" a="1"/>
  <c r="E405" i="7" s="1"/>
  <c r="B405" i="7"/>
  <c r="C405" i="7" s="1" a="1"/>
  <c r="C405" i="7" s="1"/>
  <c r="N404" i="7"/>
  <c r="O404" i="7" s="1" a="1"/>
  <c r="O404" i="7" s="1"/>
  <c r="L404" i="7"/>
  <c r="M404" i="7" s="1" a="1"/>
  <c r="M404" i="7" s="1"/>
  <c r="J404" i="7"/>
  <c r="K404" i="7" s="1" a="1"/>
  <c r="K404" i="7" s="1"/>
  <c r="H404" i="7"/>
  <c r="I404" i="7" s="1" a="1"/>
  <c r="I404" i="7" s="1"/>
  <c r="F404" i="7"/>
  <c r="G404" i="7" s="1" a="1"/>
  <c r="G404" i="7" s="1"/>
  <c r="D404" i="7"/>
  <c r="E404" i="7" s="1" a="1"/>
  <c r="E404" i="7" s="1"/>
  <c r="B404" i="7"/>
  <c r="C404" i="7" s="1" a="1"/>
  <c r="C404" i="7" s="1"/>
  <c r="N403" i="7"/>
  <c r="O403" i="7" s="1" a="1"/>
  <c r="O403" i="7" s="1"/>
  <c r="L403" i="7"/>
  <c r="M403" i="7" s="1" a="1"/>
  <c r="M403" i="7" s="1"/>
  <c r="J403" i="7"/>
  <c r="K403" i="7" s="1" a="1"/>
  <c r="K403" i="7" s="1"/>
  <c r="H403" i="7"/>
  <c r="I403" i="7" s="1" a="1"/>
  <c r="I403" i="7" s="1"/>
  <c r="F403" i="7"/>
  <c r="G403" i="7" s="1" a="1"/>
  <c r="G403" i="7" s="1"/>
  <c r="D403" i="7"/>
  <c r="E403" i="7" s="1" a="1"/>
  <c r="E403" i="7" s="1"/>
  <c r="B403" i="7"/>
  <c r="C403" i="7" s="1" a="1"/>
  <c r="C403" i="7" s="1"/>
  <c r="N402" i="7"/>
  <c r="O402" i="7" s="1" a="1"/>
  <c r="O402" i="7" s="1"/>
  <c r="L402" i="7"/>
  <c r="M402" i="7" s="1" a="1"/>
  <c r="M402" i="7" s="1"/>
  <c r="J402" i="7"/>
  <c r="K402" i="7" s="1" a="1"/>
  <c r="K402" i="7" s="1"/>
  <c r="H402" i="7"/>
  <c r="I402" i="7" s="1" a="1"/>
  <c r="I402" i="7" s="1"/>
  <c r="F402" i="7"/>
  <c r="G402" i="7" s="1" a="1"/>
  <c r="G402" i="7" s="1"/>
  <c r="D402" i="7"/>
  <c r="E402" i="7" s="1" a="1"/>
  <c r="E402" i="7" s="1"/>
  <c r="B402" i="7"/>
  <c r="C402" i="7" s="1" a="1"/>
  <c r="C402" i="7" s="1"/>
  <c r="N401" i="7"/>
  <c r="O401" i="7" s="1" a="1"/>
  <c r="O401" i="7" s="1"/>
  <c r="L401" i="7"/>
  <c r="M401" i="7" s="1" a="1"/>
  <c r="M401" i="7" s="1"/>
  <c r="J401" i="7"/>
  <c r="K401" i="7" s="1" a="1"/>
  <c r="K401" i="7" s="1"/>
  <c r="H401" i="7"/>
  <c r="I401" i="7" s="1" a="1"/>
  <c r="I401" i="7" s="1"/>
  <c r="F401" i="7"/>
  <c r="G401" i="7" s="1" a="1"/>
  <c r="G401" i="7" s="1"/>
  <c r="D401" i="7"/>
  <c r="E401" i="7" s="1" a="1"/>
  <c r="E401" i="7" s="1"/>
  <c r="B401" i="7"/>
  <c r="C401" i="7" s="1" a="1"/>
  <c r="C401" i="7" s="1"/>
  <c r="N400" i="7"/>
  <c r="O400" i="7" s="1" a="1"/>
  <c r="O400" i="7" s="1"/>
  <c r="L400" i="7"/>
  <c r="M400" i="7" s="1" a="1"/>
  <c r="M400" i="7" s="1"/>
  <c r="J400" i="7"/>
  <c r="K400" i="7" s="1" a="1"/>
  <c r="K400" i="7" s="1"/>
  <c r="H400" i="7"/>
  <c r="I400" i="7" s="1" a="1"/>
  <c r="I400" i="7" s="1"/>
  <c r="F400" i="7"/>
  <c r="G400" i="7" s="1" a="1"/>
  <c r="G400" i="7" s="1"/>
  <c r="D400" i="7"/>
  <c r="E400" i="7" s="1" a="1"/>
  <c r="E400" i="7" s="1"/>
  <c r="B400" i="7"/>
  <c r="C400" i="7" s="1" a="1"/>
  <c r="C400" i="7" s="1"/>
  <c r="N399" i="7"/>
  <c r="O399" i="7" s="1" a="1"/>
  <c r="O399" i="7" s="1"/>
  <c r="L399" i="7"/>
  <c r="M399" i="7" s="1" a="1"/>
  <c r="M399" i="7" s="1"/>
  <c r="J399" i="7"/>
  <c r="K399" i="7" s="1" a="1"/>
  <c r="K399" i="7" s="1"/>
  <c r="H399" i="7"/>
  <c r="I399" i="7" s="1" a="1"/>
  <c r="I399" i="7" s="1"/>
  <c r="F399" i="7"/>
  <c r="G399" i="7" s="1" a="1"/>
  <c r="G399" i="7" s="1"/>
  <c r="D399" i="7"/>
  <c r="E399" i="7" s="1" a="1"/>
  <c r="E399" i="7" s="1"/>
  <c r="B399" i="7"/>
  <c r="C399" i="7" s="1" a="1"/>
  <c r="C399" i="7" s="1"/>
  <c r="N398" i="7"/>
  <c r="O398" i="7" s="1" a="1"/>
  <c r="O398" i="7" s="1"/>
  <c r="L398" i="7"/>
  <c r="M398" i="7" s="1" a="1"/>
  <c r="M398" i="7" s="1"/>
  <c r="J398" i="7"/>
  <c r="K398" i="7" s="1" a="1"/>
  <c r="K398" i="7" s="1"/>
  <c r="H398" i="7"/>
  <c r="I398" i="7" s="1" a="1"/>
  <c r="I398" i="7" s="1"/>
  <c r="F398" i="7"/>
  <c r="G398" i="7" s="1" a="1"/>
  <c r="G398" i="7" s="1"/>
  <c r="D398" i="7"/>
  <c r="E398" i="7" s="1" a="1"/>
  <c r="E398" i="7" s="1"/>
  <c r="B398" i="7"/>
  <c r="C398" i="7" s="1" a="1"/>
  <c r="C398" i="7" s="1"/>
  <c r="N397" i="7"/>
  <c r="O397" i="7" s="1" a="1"/>
  <c r="O397" i="7" s="1"/>
  <c r="L397" i="7"/>
  <c r="M397" i="7" s="1" a="1"/>
  <c r="M397" i="7" s="1"/>
  <c r="J397" i="7"/>
  <c r="K397" i="7" s="1" a="1"/>
  <c r="K397" i="7" s="1"/>
  <c r="H397" i="7"/>
  <c r="I397" i="7" s="1" a="1"/>
  <c r="I397" i="7" s="1"/>
  <c r="F397" i="7"/>
  <c r="G397" i="7" s="1" a="1"/>
  <c r="G397" i="7" s="1"/>
  <c r="D397" i="7"/>
  <c r="E397" i="7" s="1" a="1"/>
  <c r="E397" i="7" s="1"/>
  <c r="B397" i="7"/>
  <c r="C397" i="7" s="1" a="1"/>
  <c r="C397" i="7" s="1"/>
  <c r="N396" i="7"/>
  <c r="O396" i="7" s="1" a="1"/>
  <c r="O396" i="7" s="1"/>
  <c r="L396" i="7"/>
  <c r="M396" i="7" s="1" a="1"/>
  <c r="M396" i="7" s="1"/>
  <c r="J396" i="7"/>
  <c r="K396" i="7" s="1" a="1"/>
  <c r="K396" i="7" s="1"/>
  <c r="H396" i="7"/>
  <c r="I396" i="7" s="1" a="1"/>
  <c r="I396" i="7" s="1"/>
  <c r="F396" i="7"/>
  <c r="G396" i="7" s="1" a="1"/>
  <c r="G396" i="7" s="1"/>
  <c r="D396" i="7"/>
  <c r="E396" i="7" s="1" a="1"/>
  <c r="E396" i="7" s="1"/>
  <c r="B396" i="7"/>
  <c r="C396" i="7" s="1" a="1"/>
  <c r="C396" i="7" s="1"/>
  <c r="N395" i="7"/>
  <c r="O395" i="7" s="1" a="1"/>
  <c r="O395" i="7" s="1"/>
  <c r="L395" i="7"/>
  <c r="M395" i="7" s="1" a="1"/>
  <c r="M395" i="7" s="1"/>
  <c r="J395" i="7"/>
  <c r="K395" i="7" s="1" a="1"/>
  <c r="K395" i="7" s="1"/>
  <c r="H395" i="7"/>
  <c r="I395" i="7" s="1" a="1"/>
  <c r="I395" i="7" s="1"/>
  <c r="F395" i="7"/>
  <c r="G395" i="7" s="1" a="1"/>
  <c r="G395" i="7" s="1"/>
  <c r="D395" i="7"/>
  <c r="E395" i="7" s="1" a="1"/>
  <c r="E395" i="7" s="1"/>
  <c r="B395" i="7"/>
  <c r="C395" i="7" s="1" a="1"/>
  <c r="C395" i="7" s="1"/>
  <c r="N394" i="7"/>
  <c r="O394" i="7" s="1" a="1"/>
  <c r="O394" i="7" s="1"/>
  <c r="L394" i="7"/>
  <c r="M394" i="7" s="1" a="1"/>
  <c r="M394" i="7" s="1"/>
  <c r="J394" i="7"/>
  <c r="K394" i="7" s="1" a="1"/>
  <c r="K394" i="7" s="1"/>
  <c r="H394" i="7"/>
  <c r="I394" i="7" s="1" a="1"/>
  <c r="I394" i="7" s="1"/>
  <c r="F394" i="7"/>
  <c r="G394" i="7" s="1" a="1"/>
  <c r="G394" i="7" s="1"/>
  <c r="D394" i="7"/>
  <c r="E394" i="7" s="1" a="1"/>
  <c r="E394" i="7" s="1"/>
  <c r="B394" i="7"/>
  <c r="C394" i="7" s="1" a="1"/>
  <c r="C394" i="7" s="1"/>
  <c r="N393" i="7"/>
  <c r="O393" i="7" s="1" a="1"/>
  <c r="O393" i="7" s="1"/>
  <c r="L393" i="7"/>
  <c r="M393" i="7" s="1" a="1"/>
  <c r="M393" i="7" s="1"/>
  <c r="J393" i="7"/>
  <c r="K393" i="7" s="1" a="1"/>
  <c r="K393" i="7" s="1"/>
  <c r="H393" i="7"/>
  <c r="I393" i="7" s="1" a="1"/>
  <c r="I393" i="7" s="1"/>
  <c r="F393" i="7"/>
  <c r="G393" i="7" s="1" a="1"/>
  <c r="G393" i="7" s="1"/>
  <c r="D393" i="7"/>
  <c r="E393" i="7" s="1" a="1"/>
  <c r="E393" i="7" s="1"/>
  <c r="B393" i="7"/>
  <c r="C393" i="7" s="1" a="1"/>
  <c r="C393" i="7" s="1"/>
  <c r="N392" i="7"/>
  <c r="O392" i="7" s="1" a="1"/>
  <c r="O392" i="7" s="1"/>
  <c r="L392" i="7"/>
  <c r="M392" i="7" s="1" a="1"/>
  <c r="M392" i="7" s="1"/>
  <c r="J392" i="7"/>
  <c r="K392" i="7" s="1" a="1"/>
  <c r="K392" i="7" s="1"/>
  <c r="H392" i="7"/>
  <c r="I392" i="7" s="1" a="1"/>
  <c r="I392" i="7" s="1"/>
  <c r="F392" i="7"/>
  <c r="G392" i="7" s="1" a="1"/>
  <c r="G392" i="7" s="1"/>
  <c r="D392" i="7"/>
  <c r="E392" i="7" s="1" a="1"/>
  <c r="E392" i="7" s="1"/>
  <c r="B392" i="7"/>
  <c r="C392" i="7" s="1" a="1"/>
  <c r="C392" i="7" s="1"/>
  <c r="N391" i="7"/>
  <c r="O391" i="7" s="1" a="1"/>
  <c r="O391" i="7" s="1"/>
  <c r="L391" i="7"/>
  <c r="M391" i="7" s="1" a="1"/>
  <c r="M391" i="7" s="1"/>
  <c r="J391" i="7"/>
  <c r="K391" i="7" s="1" a="1"/>
  <c r="K391" i="7" s="1"/>
  <c r="H391" i="7"/>
  <c r="I391" i="7" s="1" a="1"/>
  <c r="I391" i="7" s="1"/>
  <c r="F391" i="7"/>
  <c r="G391" i="7" s="1" a="1"/>
  <c r="G391" i="7" s="1"/>
  <c r="D391" i="7"/>
  <c r="E391" i="7" s="1" a="1"/>
  <c r="E391" i="7" s="1"/>
  <c r="B391" i="7"/>
  <c r="C391" i="7" s="1" a="1"/>
  <c r="C391" i="7" s="1"/>
  <c r="N390" i="7"/>
  <c r="O390" i="7" s="1" a="1"/>
  <c r="O390" i="7" s="1"/>
  <c r="L390" i="7"/>
  <c r="M390" i="7" s="1" a="1"/>
  <c r="M390" i="7" s="1"/>
  <c r="J390" i="7"/>
  <c r="K390" i="7" s="1" a="1"/>
  <c r="K390" i="7" s="1"/>
  <c r="H390" i="7"/>
  <c r="I390" i="7" s="1" a="1"/>
  <c r="I390" i="7" s="1"/>
  <c r="F390" i="7"/>
  <c r="G390" i="7" s="1" a="1"/>
  <c r="G390" i="7" s="1"/>
  <c r="D390" i="7"/>
  <c r="E390" i="7" s="1" a="1"/>
  <c r="E390" i="7" s="1"/>
  <c r="B390" i="7"/>
  <c r="C390" i="7" s="1" a="1"/>
  <c r="C390" i="7" s="1"/>
  <c r="N389" i="7"/>
  <c r="O389" i="7" s="1" a="1"/>
  <c r="O389" i="7" s="1"/>
  <c r="L389" i="7"/>
  <c r="M389" i="7" s="1" a="1"/>
  <c r="M389" i="7" s="1"/>
  <c r="J389" i="7"/>
  <c r="K389" i="7" s="1" a="1"/>
  <c r="K389" i="7" s="1"/>
  <c r="H389" i="7"/>
  <c r="I389" i="7" s="1" a="1"/>
  <c r="I389" i="7" s="1"/>
  <c r="F389" i="7"/>
  <c r="G389" i="7" s="1" a="1"/>
  <c r="G389" i="7" s="1"/>
  <c r="D389" i="7"/>
  <c r="E389" i="7" s="1" a="1"/>
  <c r="E389" i="7" s="1"/>
  <c r="B389" i="7"/>
  <c r="C389" i="7" s="1" a="1"/>
  <c r="C389" i="7" s="1"/>
  <c r="N388" i="7"/>
  <c r="O388" i="7" s="1" a="1"/>
  <c r="O388" i="7" s="1"/>
  <c r="L388" i="7"/>
  <c r="M388" i="7" s="1" a="1"/>
  <c r="M388" i="7" s="1"/>
  <c r="J388" i="7"/>
  <c r="K388" i="7" s="1" a="1"/>
  <c r="K388" i="7" s="1"/>
  <c r="H388" i="7"/>
  <c r="I388" i="7" s="1" a="1"/>
  <c r="I388" i="7" s="1"/>
  <c r="F388" i="7"/>
  <c r="G388" i="7" s="1" a="1"/>
  <c r="G388" i="7" s="1"/>
  <c r="D388" i="7"/>
  <c r="E388" i="7" s="1" a="1"/>
  <c r="E388" i="7" s="1"/>
  <c r="B388" i="7"/>
  <c r="C388" i="7" s="1" a="1"/>
  <c r="C388" i="7" s="1"/>
  <c r="N387" i="7"/>
  <c r="O387" i="7" s="1" a="1"/>
  <c r="O387" i="7" s="1"/>
  <c r="L387" i="7"/>
  <c r="M387" i="7" s="1" a="1"/>
  <c r="M387" i="7" s="1"/>
  <c r="J387" i="7"/>
  <c r="K387" i="7" s="1" a="1"/>
  <c r="K387" i="7" s="1"/>
  <c r="H387" i="7"/>
  <c r="I387" i="7" s="1" a="1"/>
  <c r="I387" i="7" s="1"/>
  <c r="F387" i="7"/>
  <c r="G387" i="7" s="1" a="1"/>
  <c r="G387" i="7" s="1"/>
  <c r="D387" i="7"/>
  <c r="E387" i="7" s="1" a="1"/>
  <c r="E387" i="7" s="1"/>
  <c r="B387" i="7"/>
  <c r="C387" i="7" s="1" a="1"/>
  <c r="C387" i="7" s="1"/>
  <c r="N386" i="7"/>
  <c r="O386" i="7" s="1" a="1"/>
  <c r="O386" i="7" s="1"/>
  <c r="L386" i="7"/>
  <c r="M386" i="7" s="1" a="1"/>
  <c r="M386" i="7" s="1"/>
  <c r="J386" i="7"/>
  <c r="K386" i="7" s="1" a="1"/>
  <c r="K386" i="7" s="1"/>
  <c r="H386" i="7"/>
  <c r="I386" i="7" s="1" a="1"/>
  <c r="I386" i="7" s="1"/>
  <c r="F386" i="7"/>
  <c r="G386" i="7" s="1" a="1"/>
  <c r="G386" i="7" s="1"/>
  <c r="D386" i="7"/>
  <c r="E386" i="7" s="1" a="1"/>
  <c r="E386" i="7" s="1"/>
  <c r="B386" i="7"/>
  <c r="C386" i="7" s="1" a="1"/>
  <c r="C386" i="7" s="1"/>
  <c r="N385" i="7"/>
  <c r="O385" i="7" s="1" a="1"/>
  <c r="O385" i="7" s="1"/>
  <c r="L385" i="7"/>
  <c r="M385" i="7" s="1" a="1"/>
  <c r="M385" i="7" s="1"/>
  <c r="J385" i="7"/>
  <c r="K385" i="7" s="1" a="1"/>
  <c r="K385" i="7" s="1"/>
  <c r="H385" i="7"/>
  <c r="I385" i="7" s="1" a="1"/>
  <c r="I385" i="7" s="1"/>
  <c r="F385" i="7"/>
  <c r="G385" i="7" s="1" a="1"/>
  <c r="G385" i="7" s="1"/>
  <c r="D385" i="7"/>
  <c r="E385" i="7" s="1" a="1"/>
  <c r="E385" i="7" s="1"/>
  <c r="B385" i="7"/>
  <c r="C385" i="7" s="1" a="1"/>
  <c r="C385" i="7" s="1"/>
  <c r="N384" i="7"/>
  <c r="O384" i="7" s="1" a="1"/>
  <c r="O384" i="7" s="1"/>
  <c r="L384" i="7"/>
  <c r="M384" i="7" s="1" a="1"/>
  <c r="M384" i="7" s="1"/>
  <c r="J384" i="7"/>
  <c r="K384" i="7" s="1" a="1"/>
  <c r="K384" i="7" s="1"/>
  <c r="H384" i="7"/>
  <c r="I384" i="7" s="1" a="1"/>
  <c r="I384" i="7" s="1"/>
  <c r="F384" i="7"/>
  <c r="G384" i="7" s="1" a="1"/>
  <c r="G384" i="7" s="1"/>
  <c r="D384" i="7"/>
  <c r="E384" i="7" s="1" a="1"/>
  <c r="E384" i="7" s="1"/>
  <c r="B384" i="7"/>
  <c r="C384" i="7" s="1" a="1"/>
  <c r="C384" i="7" s="1"/>
  <c r="N383" i="7"/>
  <c r="O383" i="7" s="1" a="1"/>
  <c r="O383" i="7" s="1"/>
  <c r="L383" i="7"/>
  <c r="M383" i="7" s="1" a="1"/>
  <c r="M383" i="7" s="1"/>
  <c r="J383" i="7"/>
  <c r="K383" i="7" s="1" a="1"/>
  <c r="K383" i="7" s="1"/>
  <c r="H383" i="7"/>
  <c r="I383" i="7" s="1" a="1"/>
  <c r="I383" i="7" s="1"/>
  <c r="F383" i="7"/>
  <c r="G383" i="7" s="1" a="1"/>
  <c r="G383" i="7" s="1"/>
  <c r="D383" i="7"/>
  <c r="E383" i="7" s="1" a="1"/>
  <c r="E383" i="7" s="1"/>
  <c r="B383" i="7"/>
  <c r="C383" i="7" s="1" a="1"/>
  <c r="C383" i="7" s="1"/>
  <c r="N382" i="7"/>
  <c r="O382" i="7" s="1" a="1"/>
  <c r="O382" i="7" s="1"/>
  <c r="L382" i="7"/>
  <c r="M382" i="7" s="1" a="1"/>
  <c r="M382" i="7" s="1"/>
  <c r="J382" i="7"/>
  <c r="K382" i="7" s="1" a="1"/>
  <c r="K382" i="7" s="1"/>
  <c r="H382" i="7"/>
  <c r="I382" i="7" s="1" a="1"/>
  <c r="I382" i="7" s="1"/>
  <c r="F382" i="7"/>
  <c r="G382" i="7" s="1" a="1"/>
  <c r="G382" i="7" s="1"/>
  <c r="D382" i="7"/>
  <c r="E382" i="7" s="1" a="1"/>
  <c r="E382" i="7" s="1"/>
  <c r="B382" i="7"/>
  <c r="C382" i="7" s="1" a="1"/>
  <c r="C382" i="7" s="1"/>
  <c r="N381" i="7"/>
  <c r="O381" i="7" s="1" a="1"/>
  <c r="O381" i="7" s="1"/>
  <c r="L381" i="7"/>
  <c r="M381" i="7" s="1" a="1"/>
  <c r="M381" i="7" s="1"/>
  <c r="J381" i="7"/>
  <c r="K381" i="7" s="1" a="1"/>
  <c r="K381" i="7" s="1"/>
  <c r="H381" i="7"/>
  <c r="I381" i="7" s="1" a="1"/>
  <c r="I381" i="7" s="1"/>
  <c r="F381" i="7"/>
  <c r="G381" i="7" s="1" a="1"/>
  <c r="G381" i="7" s="1"/>
  <c r="D381" i="7"/>
  <c r="E381" i="7" s="1" a="1"/>
  <c r="E381" i="7" s="1"/>
  <c r="B381" i="7"/>
  <c r="C381" i="7" s="1" a="1"/>
  <c r="C381" i="7" s="1"/>
  <c r="N380" i="7"/>
  <c r="O380" i="7" s="1" a="1"/>
  <c r="O380" i="7" s="1"/>
  <c r="L380" i="7"/>
  <c r="M380" i="7" s="1" a="1"/>
  <c r="M380" i="7" s="1"/>
  <c r="J380" i="7"/>
  <c r="K380" i="7" s="1" a="1"/>
  <c r="K380" i="7" s="1"/>
  <c r="H380" i="7"/>
  <c r="I380" i="7" s="1" a="1"/>
  <c r="I380" i="7" s="1"/>
  <c r="F380" i="7"/>
  <c r="G380" i="7" s="1" a="1"/>
  <c r="G380" i="7" s="1"/>
  <c r="D380" i="7"/>
  <c r="E380" i="7" s="1" a="1"/>
  <c r="E380" i="7" s="1"/>
  <c r="B380" i="7"/>
  <c r="C380" i="7" s="1" a="1"/>
  <c r="C380" i="7" s="1"/>
  <c r="N379" i="7"/>
  <c r="O379" i="7" s="1" a="1"/>
  <c r="O379" i="7" s="1"/>
  <c r="L379" i="7"/>
  <c r="M379" i="7" s="1" a="1"/>
  <c r="M379" i="7" s="1"/>
  <c r="J379" i="7"/>
  <c r="K379" i="7" s="1" a="1"/>
  <c r="K379" i="7" s="1"/>
  <c r="H379" i="7"/>
  <c r="I379" i="7" s="1" a="1"/>
  <c r="I379" i="7" s="1"/>
  <c r="F379" i="7"/>
  <c r="G379" i="7" s="1" a="1"/>
  <c r="G379" i="7" s="1"/>
  <c r="D379" i="7"/>
  <c r="E379" i="7" s="1" a="1"/>
  <c r="E379" i="7" s="1"/>
  <c r="B379" i="7"/>
  <c r="C379" i="7" s="1" a="1"/>
  <c r="C379" i="7" s="1"/>
  <c r="N378" i="7"/>
  <c r="O378" i="7" s="1" a="1"/>
  <c r="O378" i="7" s="1"/>
  <c r="L378" i="7"/>
  <c r="M378" i="7" s="1" a="1"/>
  <c r="M378" i="7" s="1"/>
  <c r="J378" i="7"/>
  <c r="K378" i="7" s="1" a="1"/>
  <c r="K378" i="7" s="1"/>
  <c r="H378" i="7"/>
  <c r="I378" i="7" s="1" a="1"/>
  <c r="I378" i="7" s="1"/>
  <c r="F378" i="7"/>
  <c r="G378" i="7" s="1" a="1"/>
  <c r="G378" i="7" s="1"/>
  <c r="D378" i="7"/>
  <c r="E378" i="7" s="1" a="1"/>
  <c r="E378" i="7" s="1"/>
  <c r="B378" i="7"/>
  <c r="C378" i="7" s="1" a="1"/>
  <c r="C378" i="7" s="1"/>
  <c r="N377" i="7"/>
  <c r="O377" i="7" s="1" a="1"/>
  <c r="O377" i="7" s="1"/>
  <c r="L377" i="7"/>
  <c r="M377" i="7" s="1" a="1"/>
  <c r="M377" i="7" s="1"/>
  <c r="J377" i="7"/>
  <c r="K377" i="7" s="1" a="1"/>
  <c r="K377" i="7" s="1"/>
  <c r="H377" i="7"/>
  <c r="I377" i="7" s="1" a="1"/>
  <c r="I377" i="7" s="1"/>
  <c r="F377" i="7"/>
  <c r="G377" i="7" s="1" a="1"/>
  <c r="G377" i="7" s="1"/>
  <c r="D377" i="7"/>
  <c r="E377" i="7" s="1" a="1"/>
  <c r="E377" i="7" s="1"/>
  <c r="B377" i="7"/>
  <c r="C377" i="7" s="1" a="1"/>
  <c r="C377" i="7" s="1"/>
  <c r="N376" i="7"/>
  <c r="O376" i="7" s="1" a="1"/>
  <c r="O376" i="7" s="1"/>
  <c r="L376" i="7"/>
  <c r="M376" i="7" s="1" a="1"/>
  <c r="M376" i="7" s="1"/>
  <c r="J376" i="7"/>
  <c r="K376" i="7" s="1" a="1"/>
  <c r="K376" i="7" s="1"/>
  <c r="H376" i="7"/>
  <c r="I376" i="7" s="1" a="1"/>
  <c r="I376" i="7" s="1"/>
  <c r="F376" i="7"/>
  <c r="G376" i="7" s="1" a="1"/>
  <c r="G376" i="7" s="1"/>
  <c r="D376" i="7"/>
  <c r="E376" i="7" s="1" a="1"/>
  <c r="E376" i="7" s="1"/>
  <c r="B376" i="7"/>
  <c r="C376" i="7" s="1" a="1"/>
  <c r="C376" i="7" s="1"/>
  <c r="N375" i="7"/>
  <c r="O375" i="7" s="1" a="1"/>
  <c r="O375" i="7" s="1"/>
  <c r="L375" i="7"/>
  <c r="M375" i="7" s="1" a="1"/>
  <c r="M375" i="7" s="1"/>
  <c r="J375" i="7"/>
  <c r="K375" i="7" s="1" a="1"/>
  <c r="K375" i="7" s="1"/>
  <c r="H375" i="7"/>
  <c r="I375" i="7" s="1" a="1"/>
  <c r="I375" i="7" s="1"/>
  <c r="F375" i="7"/>
  <c r="G375" i="7" s="1" a="1"/>
  <c r="G375" i="7" s="1"/>
  <c r="D375" i="7"/>
  <c r="E375" i="7" s="1" a="1"/>
  <c r="E375" i="7" s="1"/>
  <c r="B375" i="7"/>
  <c r="C375" i="7" s="1" a="1"/>
  <c r="C375" i="7" s="1"/>
  <c r="N374" i="7"/>
  <c r="O374" i="7" s="1" a="1"/>
  <c r="O374" i="7" s="1"/>
  <c r="L374" i="7"/>
  <c r="M374" i="7" s="1" a="1"/>
  <c r="M374" i="7" s="1"/>
  <c r="J374" i="7"/>
  <c r="K374" i="7" s="1" a="1"/>
  <c r="K374" i="7" s="1"/>
  <c r="H374" i="7"/>
  <c r="I374" i="7" s="1" a="1"/>
  <c r="I374" i="7" s="1"/>
  <c r="F374" i="7"/>
  <c r="G374" i="7" s="1" a="1"/>
  <c r="G374" i="7" s="1"/>
  <c r="D374" i="7"/>
  <c r="E374" i="7" s="1" a="1"/>
  <c r="E374" i="7" s="1"/>
  <c r="B374" i="7"/>
  <c r="C374" i="7" s="1" a="1"/>
  <c r="C374" i="7" s="1"/>
  <c r="N373" i="7"/>
  <c r="O373" i="7" s="1" a="1"/>
  <c r="O373" i="7" s="1"/>
  <c r="L373" i="7"/>
  <c r="M373" i="7" s="1" a="1"/>
  <c r="M373" i="7" s="1"/>
  <c r="J373" i="7"/>
  <c r="K373" i="7" s="1" a="1"/>
  <c r="K373" i="7" s="1"/>
  <c r="H373" i="7"/>
  <c r="I373" i="7" s="1" a="1"/>
  <c r="I373" i="7" s="1"/>
  <c r="F373" i="7"/>
  <c r="G373" i="7" s="1" a="1"/>
  <c r="G373" i="7" s="1"/>
  <c r="D373" i="7"/>
  <c r="E373" i="7" s="1" a="1"/>
  <c r="E373" i="7" s="1"/>
  <c r="B373" i="7"/>
  <c r="C373" i="7" s="1" a="1"/>
  <c r="C373" i="7" s="1"/>
  <c r="N372" i="7"/>
  <c r="O372" i="7" s="1" a="1"/>
  <c r="O372" i="7" s="1"/>
  <c r="L372" i="7"/>
  <c r="M372" i="7" s="1" a="1"/>
  <c r="M372" i="7" s="1"/>
  <c r="J372" i="7"/>
  <c r="K372" i="7" s="1" a="1"/>
  <c r="K372" i="7" s="1"/>
  <c r="H372" i="7"/>
  <c r="I372" i="7" s="1" a="1"/>
  <c r="I372" i="7" s="1"/>
  <c r="F372" i="7"/>
  <c r="G372" i="7" s="1" a="1"/>
  <c r="G372" i="7" s="1"/>
  <c r="D372" i="7"/>
  <c r="E372" i="7" s="1" a="1"/>
  <c r="E372" i="7" s="1"/>
  <c r="B372" i="7"/>
  <c r="C372" i="7" s="1" a="1"/>
  <c r="C372" i="7" s="1"/>
  <c r="N371" i="7"/>
  <c r="O371" i="7" s="1" a="1"/>
  <c r="O371" i="7" s="1"/>
  <c r="L371" i="7"/>
  <c r="M371" i="7" s="1" a="1"/>
  <c r="M371" i="7" s="1"/>
  <c r="J371" i="7"/>
  <c r="K371" i="7" s="1" a="1"/>
  <c r="K371" i="7" s="1"/>
  <c r="H371" i="7"/>
  <c r="I371" i="7" s="1" a="1"/>
  <c r="I371" i="7" s="1"/>
  <c r="F371" i="7"/>
  <c r="G371" i="7" s="1" a="1"/>
  <c r="G371" i="7" s="1"/>
  <c r="D371" i="7"/>
  <c r="E371" i="7" s="1" a="1"/>
  <c r="E371" i="7" s="1"/>
  <c r="B371" i="7"/>
  <c r="C371" i="7" s="1" a="1"/>
  <c r="C371" i="7" s="1"/>
  <c r="N370" i="7"/>
  <c r="O370" i="7" s="1" a="1"/>
  <c r="O370" i="7" s="1"/>
  <c r="L370" i="7"/>
  <c r="M370" i="7" s="1" a="1"/>
  <c r="M370" i="7" s="1"/>
  <c r="J370" i="7"/>
  <c r="K370" i="7" s="1" a="1"/>
  <c r="K370" i="7" s="1"/>
  <c r="H370" i="7"/>
  <c r="I370" i="7" s="1" a="1"/>
  <c r="I370" i="7" s="1"/>
  <c r="F370" i="7"/>
  <c r="G370" i="7" s="1" a="1"/>
  <c r="G370" i="7" s="1"/>
  <c r="D370" i="7"/>
  <c r="E370" i="7" s="1" a="1"/>
  <c r="E370" i="7" s="1"/>
  <c r="B370" i="7"/>
  <c r="C370" i="7" s="1" a="1"/>
  <c r="C370" i="7" s="1"/>
  <c r="N369" i="7"/>
  <c r="O369" i="7" s="1" a="1"/>
  <c r="O369" i="7" s="1"/>
  <c r="L369" i="7"/>
  <c r="M369" i="7" s="1" a="1"/>
  <c r="M369" i="7" s="1"/>
  <c r="J369" i="7"/>
  <c r="K369" i="7" s="1" a="1"/>
  <c r="K369" i="7" s="1"/>
  <c r="H369" i="7"/>
  <c r="I369" i="7" s="1" a="1"/>
  <c r="I369" i="7" s="1"/>
  <c r="F369" i="7"/>
  <c r="G369" i="7" s="1" a="1"/>
  <c r="G369" i="7" s="1"/>
  <c r="D369" i="7"/>
  <c r="E369" i="7" s="1" a="1"/>
  <c r="E369" i="7" s="1"/>
  <c r="B369" i="7"/>
  <c r="C369" i="7" s="1" a="1"/>
  <c r="C369" i="7" s="1"/>
  <c r="N368" i="7"/>
  <c r="O368" i="7" s="1" a="1"/>
  <c r="O368" i="7" s="1"/>
  <c r="L368" i="7"/>
  <c r="M368" i="7" s="1" a="1"/>
  <c r="M368" i="7" s="1"/>
  <c r="J368" i="7"/>
  <c r="K368" i="7" s="1" a="1"/>
  <c r="K368" i="7" s="1"/>
  <c r="H368" i="7"/>
  <c r="I368" i="7" s="1" a="1"/>
  <c r="I368" i="7" s="1"/>
  <c r="F368" i="7"/>
  <c r="G368" i="7" s="1" a="1"/>
  <c r="G368" i="7" s="1"/>
  <c r="D368" i="7"/>
  <c r="E368" i="7" s="1" a="1"/>
  <c r="E368" i="7" s="1"/>
  <c r="B368" i="7"/>
  <c r="C368" i="7" s="1" a="1"/>
  <c r="C368" i="7" s="1"/>
  <c r="N367" i="7"/>
  <c r="O367" i="7" s="1" a="1"/>
  <c r="O367" i="7" s="1"/>
  <c r="L367" i="7"/>
  <c r="M367" i="7" s="1" a="1"/>
  <c r="M367" i="7" s="1"/>
  <c r="J367" i="7"/>
  <c r="K367" i="7" s="1" a="1"/>
  <c r="K367" i="7" s="1"/>
  <c r="H367" i="7"/>
  <c r="I367" i="7" s="1" a="1"/>
  <c r="I367" i="7" s="1"/>
  <c r="F367" i="7"/>
  <c r="G367" i="7" s="1" a="1"/>
  <c r="G367" i="7" s="1"/>
  <c r="D367" i="7"/>
  <c r="E367" i="7" s="1" a="1"/>
  <c r="E367" i="7" s="1"/>
  <c r="B367" i="7"/>
  <c r="C367" i="7" s="1" a="1"/>
  <c r="C367" i="7" s="1"/>
  <c r="N366" i="7"/>
  <c r="O366" i="7" s="1" a="1"/>
  <c r="O366" i="7" s="1"/>
  <c r="L366" i="7"/>
  <c r="M366" i="7" s="1" a="1"/>
  <c r="M366" i="7" s="1"/>
  <c r="J366" i="7"/>
  <c r="K366" i="7" s="1" a="1"/>
  <c r="K366" i="7" s="1"/>
  <c r="H366" i="7"/>
  <c r="I366" i="7" s="1" a="1"/>
  <c r="I366" i="7" s="1"/>
  <c r="F366" i="7"/>
  <c r="G366" i="7" s="1" a="1"/>
  <c r="G366" i="7" s="1"/>
  <c r="D366" i="7"/>
  <c r="E366" i="7" s="1" a="1"/>
  <c r="E366" i="7" s="1"/>
  <c r="B366" i="7"/>
  <c r="C366" i="7" s="1" a="1"/>
  <c r="C366" i="7" s="1"/>
  <c r="N365" i="7"/>
  <c r="O365" i="7" s="1" a="1"/>
  <c r="O365" i="7" s="1"/>
  <c r="L365" i="7"/>
  <c r="M365" i="7" s="1" a="1"/>
  <c r="M365" i="7" s="1"/>
  <c r="J365" i="7"/>
  <c r="K365" i="7" s="1" a="1"/>
  <c r="K365" i="7" s="1"/>
  <c r="H365" i="7"/>
  <c r="I365" i="7" s="1" a="1"/>
  <c r="I365" i="7" s="1"/>
  <c r="F365" i="7"/>
  <c r="G365" i="7" s="1" a="1"/>
  <c r="G365" i="7" s="1"/>
  <c r="D365" i="7"/>
  <c r="E365" i="7" s="1" a="1"/>
  <c r="E365" i="7" s="1"/>
  <c r="B365" i="7"/>
  <c r="C365" i="7" s="1" a="1"/>
  <c r="C365" i="7" s="1"/>
  <c r="N364" i="7"/>
  <c r="O364" i="7" s="1" a="1"/>
  <c r="O364" i="7" s="1"/>
  <c r="L364" i="7"/>
  <c r="M364" i="7" s="1" a="1"/>
  <c r="M364" i="7" s="1"/>
  <c r="J364" i="7"/>
  <c r="K364" i="7" s="1" a="1"/>
  <c r="K364" i="7" s="1"/>
  <c r="H364" i="7"/>
  <c r="I364" i="7" s="1" a="1"/>
  <c r="I364" i="7" s="1"/>
  <c r="F364" i="7"/>
  <c r="G364" i="7" s="1" a="1"/>
  <c r="G364" i="7" s="1"/>
  <c r="D364" i="7"/>
  <c r="E364" i="7" s="1" a="1"/>
  <c r="E364" i="7" s="1"/>
  <c r="B364" i="7"/>
  <c r="C364" i="7" s="1" a="1"/>
  <c r="C364" i="7" s="1"/>
  <c r="N363" i="7"/>
  <c r="O363" i="7" s="1" a="1"/>
  <c r="O363" i="7" s="1"/>
  <c r="L363" i="7"/>
  <c r="M363" i="7" s="1" a="1"/>
  <c r="M363" i="7" s="1"/>
  <c r="J363" i="7"/>
  <c r="K363" i="7" s="1" a="1"/>
  <c r="K363" i="7" s="1"/>
  <c r="H363" i="7"/>
  <c r="I363" i="7" s="1" a="1"/>
  <c r="I363" i="7" s="1"/>
  <c r="F363" i="7"/>
  <c r="G363" i="7" s="1" a="1"/>
  <c r="G363" i="7" s="1"/>
  <c r="D363" i="7"/>
  <c r="E363" i="7" s="1" a="1"/>
  <c r="E363" i="7" s="1"/>
  <c r="B363" i="7"/>
  <c r="C363" i="7" s="1" a="1"/>
  <c r="C363" i="7" s="1"/>
  <c r="N362" i="7"/>
  <c r="O362" i="7" s="1" a="1"/>
  <c r="O362" i="7" s="1"/>
  <c r="L362" i="7"/>
  <c r="M362" i="7" s="1" a="1"/>
  <c r="M362" i="7" s="1"/>
  <c r="J362" i="7"/>
  <c r="K362" i="7" s="1" a="1"/>
  <c r="K362" i="7" s="1"/>
  <c r="H362" i="7"/>
  <c r="I362" i="7" s="1" a="1"/>
  <c r="I362" i="7" s="1"/>
  <c r="F362" i="7"/>
  <c r="G362" i="7" s="1" a="1"/>
  <c r="G362" i="7" s="1"/>
  <c r="D362" i="7"/>
  <c r="E362" i="7" s="1" a="1"/>
  <c r="E362" i="7" s="1"/>
  <c r="B362" i="7"/>
  <c r="C362" i="7" s="1" a="1"/>
  <c r="C362" i="7" s="1"/>
  <c r="N361" i="7"/>
  <c r="O361" i="7" s="1" a="1"/>
  <c r="O361" i="7" s="1"/>
  <c r="L361" i="7"/>
  <c r="M361" i="7" s="1" a="1"/>
  <c r="M361" i="7" s="1"/>
  <c r="J361" i="7"/>
  <c r="K361" i="7" s="1" a="1"/>
  <c r="K361" i="7" s="1"/>
  <c r="H361" i="7"/>
  <c r="I361" i="7" s="1" a="1"/>
  <c r="I361" i="7" s="1"/>
  <c r="F361" i="7"/>
  <c r="G361" i="7" s="1" a="1"/>
  <c r="G361" i="7" s="1"/>
  <c r="D361" i="7"/>
  <c r="E361" i="7" s="1" a="1"/>
  <c r="E361" i="7" s="1"/>
  <c r="B361" i="7"/>
  <c r="C361" i="7" s="1" a="1"/>
  <c r="C361" i="7" s="1"/>
  <c r="N360" i="7"/>
  <c r="O360" i="7" s="1" a="1"/>
  <c r="O360" i="7" s="1"/>
  <c r="L360" i="7"/>
  <c r="M360" i="7" s="1" a="1"/>
  <c r="M360" i="7" s="1"/>
  <c r="J360" i="7"/>
  <c r="K360" i="7" s="1" a="1"/>
  <c r="K360" i="7" s="1"/>
  <c r="H360" i="7"/>
  <c r="I360" i="7" s="1" a="1"/>
  <c r="I360" i="7" s="1"/>
  <c r="F360" i="7"/>
  <c r="G360" i="7" s="1" a="1"/>
  <c r="G360" i="7" s="1"/>
  <c r="D360" i="7"/>
  <c r="E360" i="7" s="1" a="1"/>
  <c r="E360" i="7" s="1"/>
  <c r="B360" i="7"/>
  <c r="C360" i="7" s="1" a="1"/>
  <c r="C360" i="7" s="1"/>
  <c r="N359" i="7"/>
  <c r="O359" i="7" s="1" a="1"/>
  <c r="O359" i="7" s="1"/>
  <c r="L359" i="7"/>
  <c r="M359" i="7" s="1" a="1"/>
  <c r="M359" i="7" s="1"/>
  <c r="J359" i="7"/>
  <c r="K359" i="7" s="1" a="1"/>
  <c r="K359" i="7" s="1"/>
  <c r="H359" i="7"/>
  <c r="I359" i="7" s="1" a="1"/>
  <c r="I359" i="7" s="1"/>
  <c r="F359" i="7"/>
  <c r="G359" i="7" s="1" a="1"/>
  <c r="G359" i="7" s="1"/>
  <c r="D359" i="7"/>
  <c r="E359" i="7" s="1" a="1"/>
  <c r="E359" i="7" s="1"/>
  <c r="B359" i="7"/>
  <c r="C359" i="7" s="1" a="1"/>
  <c r="C359" i="7" s="1"/>
  <c r="N358" i="7"/>
  <c r="O358" i="7" s="1" a="1"/>
  <c r="O358" i="7" s="1"/>
  <c r="L358" i="7"/>
  <c r="M358" i="7" s="1" a="1"/>
  <c r="M358" i="7" s="1"/>
  <c r="J358" i="7"/>
  <c r="K358" i="7" s="1" a="1"/>
  <c r="K358" i="7" s="1"/>
  <c r="H358" i="7"/>
  <c r="I358" i="7" s="1" a="1"/>
  <c r="I358" i="7" s="1"/>
  <c r="F358" i="7"/>
  <c r="G358" i="7" s="1" a="1"/>
  <c r="G358" i="7" s="1"/>
  <c r="D358" i="7"/>
  <c r="E358" i="7" s="1" a="1"/>
  <c r="E358" i="7" s="1"/>
  <c r="B358" i="7"/>
  <c r="C358" i="7" s="1" a="1"/>
  <c r="C358" i="7" s="1"/>
  <c r="N357" i="7"/>
  <c r="O357" i="7" s="1" a="1"/>
  <c r="O357" i="7" s="1"/>
  <c r="L357" i="7"/>
  <c r="M357" i="7" s="1" a="1"/>
  <c r="M357" i="7" s="1"/>
  <c r="J357" i="7"/>
  <c r="K357" i="7" s="1" a="1"/>
  <c r="K357" i="7" s="1"/>
  <c r="H357" i="7"/>
  <c r="I357" i="7" s="1" a="1"/>
  <c r="I357" i="7" s="1"/>
  <c r="F357" i="7"/>
  <c r="G357" i="7" s="1" a="1"/>
  <c r="G357" i="7" s="1"/>
  <c r="D357" i="7"/>
  <c r="E357" i="7" s="1" a="1"/>
  <c r="E357" i="7" s="1"/>
  <c r="B357" i="7"/>
  <c r="C357" i="7" s="1" a="1"/>
  <c r="C357" i="7" s="1"/>
  <c r="N356" i="7"/>
  <c r="O356" i="7" s="1" a="1"/>
  <c r="O356" i="7" s="1"/>
  <c r="L356" i="7"/>
  <c r="M356" i="7" s="1" a="1"/>
  <c r="M356" i="7" s="1"/>
  <c r="J356" i="7"/>
  <c r="K356" i="7" s="1" a="1"/>
  <c r="K356" i="7" s="1"/>
  <c r="H356" i="7"/>
  <c r="I356" i="7" s="1" a="1"/>
  <c r="I356" i="7" s="1"/>
  <c r="F356" i="7"/>
  <c r="G356" i="7" s="1" a="1"/>
  <c r="G356" i="7" s="1"/>
  <c r="D356" i="7"/>
  <c r="E356" i="7" s="1" a="1"/>
  <c r="E356" i="7" s="1"/>
  <c r="B356" i="7"/>
  <c r="C356" i="7" s="1" a="1"/>
  <c r="C356" i="7" s="1"/>
  <c r="N355" i="7"/>
  <c r="O355" i="7" s="1" a="1"/>
  <c r="O355" i="7" s="1"/>
  <c r="L355" i="7"/>
  <c r="M355" i="7" s="1" a="1"/>
  <c r="M355" i="7" s="1"/>
  <c r="J355" i="7"/>
  <c r="K355" i="7" s="1" a="1"/>
  <c r="K355" i="7" s="1"/>
  <c r="H355" i="7"/>
  <c r="I355" i="7" s="1" a="1"/>
  <c r="I355" i="7" s="1"/>
  <c r="F355" i="7"/>
  <c r="G355" i="7" s="1" a="1"/>
  <c r="G355" i="7" s="1"/>
  <c r="D355" i="7"/>
  <c r="E355" i="7" s="1" a="1"/>
  <c r="E355" i="7" s="1"/>
  <c r="B355" i="7"/>
  <c r="C355" i="7" s="1" a="1"/>
  <c r="C355" i="7" s="1"/>
  <c r="N354" i="7"/>
  <c r="O354" i="7" s="1" a="1"/>
  <c r="O354" i="7" s="1"/>
  <c r="L354" i="7"/>
  <c r="M354" i="7" s="1" a="1"/>
  <c r="M354" i="7" s="1"/>
  <c r="J354" i="7"/>
  <c r="K354" i="7" s="1" a="1"/>
  <c r="K354" i="7" s="1"/>
  <c r="H354" i="7"/>
  <c r="I354" i="7" s="1" a="1"/>
  <c r="I354" i="7" s="1"/>
  <c r="F354" i="7"/>
  <c r="G354" i="7" s="1" a="1"/>
  <c r="G354" i="7" s="1"/>
  <c r="D354" i="7"/>
  <c r="E354" i="7" s="1" a="1"/>
  <c r="E354" i="7" s="1"/>
  <c r="B354" i="7"/>
  <c r="C354" i="7" s="1" a="1"/>
  <c r="C354" i="7" s="1"/>
  <c r="N353" i="7"/>
  <c r="O353" i="7" s="1" a="1"/>
  <c r="O353" i="7" s="1"/>
  <c r="L353" i="7"/>
  <c r="M353" i="7" s="1" a="1"/>
  <c r="M353" i="7" s="1"/>
  <c r="J353" i="7"/>
  <c r="K353" i="7" s="1" a="1"/>
  <c r="K353" i="7" s="1"/>
  <c r="H353" i="7"/>
  <c r="I353" i="7" s="1" a="1"/>
  <c r="I353" i="7" s="1"/>
  <c r="F353" i="7"/>
  <c r="G353" i="7" s="1" a="1"/>
  <c r="G353" i="7" s="1"/>
  <c r="D353" i="7"/>
  <c r="E353" i="7" s="1" a="1"/>
  <c r="E353" i="7" s="1"/>
  <c r="B353" i="7"/>
  <c r="C353" i="7" s="1" a="1"/>
  <c r="C353" i="7" s="1"/>
  <c r="N352" i="7"/>
  <c r="O352" i="7" s="1" a="1"/>
  <c r="O352" i="7" s="1"/>
  <c r="L352" i="7"/>
  <c r="M352" i="7" s="1" a="1"/>
  <c r="M352" i="7" s="1"/>
  <c r="J352" i="7"/>
  <c r="K352" i="7" s="1" a="1"/>
  <c r="K352" i="7" s="1"/>
  <c r="H352" i="7"/>
  <c r="I352" i="7" s="1" a="1"/>
  <c r="I352" i="7" s="1"/>
  <c r="F352" i="7"/>
  <c r="G352" i="7" s="1" a="1"/>
  <c r="G352" i="7" s="1"/>
  <c r="D352" i="7"/>
  <c r="E352" i="7" s="1" a="1"/>
  <c r="E352" i="7" s="1"/>
  <c r="B352" i="7"/>
  <c r="C352" i="7" s="1" a="1"/>
  <c r="C352" i="7" s="1"/>
  <c r="N351" i="7"/>
  <c r="O351" i="7" s="1" a="1"/>
  <c r="O351" i="7" s="1"/>
  <c r="L351" i="7"/>
  <c r="M351" i="7" s="1" a="1"/>
  <c r="M351" i="7" s="1"/>
  <c r="J351" i="7"/>
  <c r="K351" i="7" s="1" a="1"/>
  <c r="K351" i="7" s="1"/>
  <c r="H351" i="7"/>
  <c r="I351" i="7" s="1" a="1"/>
  <c r="I351" i="7" s="1"/>
  <c r="F351" i="7"/>
  <c r="G351" i="7" s="1" a="1"/>
  <c r="G351" i="7" s="1"/>
  <c r="D351" i="7"/>
  <c r="E351" i="7" s="1" a="1"/>
  <c r="E351" i="7" s="1"/>
  <c r="B351" i="7"/>
  <c r="C351" i="7" s="1" a="1"/>
  <c r="C351" i="7" s="1"/>
  <c r="N350" i="7"/>
  <c r="O350" i="7" s="1" a="1"/>
  <c r="O350" i="7" s="1"/>
  <c r="L350" i="7"/>
  <c r="M350" i="7" s="1" a="1"/>
  <c r="M350" i="7" s="1"/>
  <c r="J350" i="7"/>
  <c r="K350" i="7" s="1" a="1"/>
  <c r="K350" i="7" s="1"/>
  <c r="H350" i="7"/>
  <c r="I350" i="7" s="1" a="1"/>
  <c r="I350" i="7" s="1"/>
  <c r="F350" i="7"/>
  <c r="G350" i="7" s="1" a="1"/>
  <c r="G350" i="7" s="1"/>
  <c r="D350" i="7"/>
  <c r="E350" i="7" s="1" a="1"/>
  <c r="E350" i="7" s="1"/>
  <c r="B350" i="7"/>
  <c r="C350" i="7" s="1" a="1"/>
  <c r="C350" i="7" s="1"/>
  <c r="N349" i="7"/>
  <c r="O349" i="7" s="1" a="1"/>
  <c r="O349" i="7" s="1"/>
  <c r="L349" i="7"/>
  <c r="M349" i="7" s="1" a="1"/>
  <c r="M349" i="7" s="1"/>
  <c r="J349" i="7"/>
  <c r="K349" i="7" s="1" a="1"/>
  <c r="K349" i="7" s="1"/>
  <c r="H349" i="7"/>
  <c r="I349" i="7" s="1" a="1"/>
  <c r="I349" i="7" s="1"/>
  <c r="F349" i="7"/>
  <c r="G349" i="7" s="1" a="1"/>
  <c r="G349" i="7" s="1"/>
  <c r="D349" i="7"/>
  <c r="E349" i="7" s="1" a="1"/>
  <c r="E349" i="7" s="1"/>
  <c r="B349" i="7"/>
  <c r="C349" i="7" s="1" a="1"/>
  <c r="C349" i="7" s="1"/>
  <c r="N348" i="7"/>
  <c r="O348" i="7" s="1" a="1"/>
  <c r="O348" i="7" s="1"/>
  <c r="L348" i="7"/>
  <c r="M348" i="7" s="1" a="1"/>
  <c r="M348" i="7" s="1"/>
  <c r="J348" i="7"/>
  <c r="K348" i="7" s="1" a="1"/>
  <c r="K348" i="7" s="1"/>
  <c r="H348" i="7"/>
  <c r="I348" i="7" s="1" a="1"/>
  <c r="I348" i="7" s="1"/>
  <c r="F348" i="7"/>
  <c r="G348" i="7" s="1" a="1"/>
  <c r="G348" i="7" s="1"/>
  <c r="D348" i="7"/>
  <c r="E348" i="7" s="1" a="1"/>
  <c r="E348" i="7" s="1"/>
  <c r="B348" i="7"/>
  <c r="C348" i="7" s="1" a="1"/>
  <c r="C348" i="7" s="1"/>
  <c r="N347" i="7"/>
  <c r="O347" i="7" s="1" a="1"/>
  <c r="O347" i="7" s="1"/>
  <c r="L347" i="7"/>
  <c r="M347" i="7" s="1" a="1"/>
  <c r="M347" i="7" s="1"/>
  <c r="J347" i="7"/>
  <c r="K347" i="7" s="1" a="1"/>
  <c r="K347" i="7" s="1"/>
  <c r="H347" i="7"/>
  <c r="I347" i="7" s="1" a="1"/>
  <c r="I347" i="7" s="1"/>
  <c r="F347" i="7"/>
  <c r="G347" i="7" s="1" a="1"/>
  <c r="G347" i="7" s="1"/>
  <c r="D347" i="7"/>
  <c r="E347" i="7" s="1" a="1"/>
  <c r="E347" i="7" s="1"/>
  <c r="B347" i="7"/>
  <c r="C347" i="7" s="1" a="1"/>
  <c r="C347" i="7" s="1"/>
  <c r="N346" i="7"/>
  <c r="O346" i="7" s="1" a="1"/>
  <c r="O346" i="7" s="1"/>
  <c r="L346" i="7"/>
  <c r="M346" i="7" s="1" a="1"/>
  <c r="M346" i="7" s="1"/>
  <c r="J346" i="7"/>
  <c r="K346" i="7" s="1" a="1"/>
  <c r="K346" i="7" s="1"/>
  <c r="H346" i="7"/>
  <c r="I346" i="7" s="1" a="1"/>
  <c r="I346" i="7" s="1"/>
  <c r="F346" i="7"/>
  <c r="G346" i="7" s="1" a="1"/>
  <c r="G346" i="7" s="1"/>
  <c r="D346" i="7"/>
  <c r="E346" i="7" s="1" a="1"/>
  <c r="E346" i="7" s="1"/>
  <c r="B346" i="7"/>
  <c r="C346" i="7" s="1" a="1"/>
  <c r="C346" i="7" s="1"/>
  <c r="N345" i="7"/>
  <c r="O345" i="7" s="1" a="1"/>
  <c r="O345" i="7" s="1"/>
  <c r="L345" i="7"/>
  <c r="M345" i="7" s="1" a="1"/>
  <c r="M345" i="7" s="1"/>
  <c r="J345" i="7"/>
  <c r="K345" i="7" s="1" a="1"/>
  <c r="K345" i="7" s="1"/>
  <c r="H345" i="7"/>
  <c r="I345" i="7" s="1" a="1"/>
  <c r="I345" i="7" s="1"/>
  <c r="F345" i="7"/>
  <c r="G345" i="7" s="1" a="1"/>
  <c r="G345" i="7" s="1"/>
  <c r="D345" i="7"/>
  <c r="E345" i="7" s="1" a="1"/>
  <c r="E345" i="7" s="1"/>
  <c r="B345" i="7"/>
  <c r="C345" i="7" s="1" a="1"/>
  <c r="C345" i="7" s="1"/>
  <c r="N344" i="7"/>
  <c r="O344" i="7" s="1" a="1"/>
  <c r="O344" i="7" s="1"/>
  <c r="L344" i="7"/>
  <c r="M344" i="7" s="1" a="1"/>
  <c r="M344" i="7" s="1"/>
  <c r="J344" i="7"/>
  <c r="K344" i="7" s="1" a="1"/>
  <c r="K344" i="7" s="1"/>
  <c r="H344" i="7"/>
  <c r="I344" i="7" s="1" a="1"/>
  <c r="I344" i="7" s="1"/>
  <c r="F344" i="7"/>
  <c r="G344" i="7" s="1" a="1"/>
  <c r="G344" i="7" s="1"/>
  <c r="D344" i="7"/>
  <c r="E344" i="7" s="1" a="1"/>
  <c r="E344" i="7" s="1"/>
  <c r="B344" i="7"/>
  <c r="C344" i="7" s="1" a="1"/>
  <c r="C344" i="7" s="1"/>
  <c r="N343" i="7"/>
  <c r="O343" i="7" s="1" a="1"/>
  <c r="O343" i="7" s="1"/>
  <c r="L343" i="7"/>
  <c r="M343" i="7" s="1" a="1"/>
  <c r="M343" i="7" s="1"/>
  <c r="J343" i="7"/>
  <c r="K343" i="7" s="1" a="1"/>
  <c r="K343" i="7" s="1"/>
  <c r="H343" i="7"/>
  <c r="I343" i="7" s="1" a="1"/>
  <c r="I343" i="7" s="1"/>
  <c r="F343" i="7"/>
  <c r="G343" i="7" s="1" a="1"/>
  <c r="G343" i="7" s="1"/>
  <c r="D343" i="7"/>
  <c r="E343" i="7" s="1" a="1"/>
  <c r="E343" i="7" s="1"/>
  <c r="B343" i="7"/>
  <c r="C343" i="7" s="1" a="1"/>
  <c r="C343" i="7" s="1"/>
  <c r="N342" i="7"/>
  <c r="O342" i="7" s="1" a="1"/>
  <c r="O342" i="7" s="1"/>
  <c r="L342" i="7"/>
  <c r="M342" i="7" s="1" a="1"/>
  <c r="M342" i="7" s="1"/>
  <c r="J342" i="7"/>
  <c r="K342" i="7" s="1" a="1"/>
  <c r="K342" i="7" s="1"/>
  <c r="H342" i="7"/>
  <c r="I342" i="7" s="1" a="1"/>
  <c r="I342" i="7" s="1"/>
  <c r="F342" i="7"/>
  <c r="G342" i="7" s="1" a="1"/>
  <c r="G342" i="7" s="1"/>
  <c r="D342" i="7"/>
  <c r="E342" i="7" s="1" a="1"/>
  <c r="E342" i="7" s="1"/>
  <c r="B342" i="7"/>
  <c r="C342" i="7" s="1" a="1"/>
  <c r="C342" i="7" s="1"/>
  <c r="N341" i="7"/>
  <c r="O341" i="7" s="1" a="1"/>
  <c r="O341" i="7" s="1"/>
  <c r="L341" i="7"/>
  <c r="M341" i="7" s="1" a="1"/>
  <c r="M341" i="7" s="1"/>
  <c r="J341" i="7"/>
  <c r="K341" i="7" s="1" a="1"/>
  <c r="K341" i="7" s="1"/>
  <c r="H341" i="7"/>
  <c r="I341" i="7" s="1" a="1"/>
  <c r="I341" i="7" s="1"/>
  <c r="F341" i="7"/>
  <c r="G341" i="7" s="1" a="1"/>
  <c r="G341" i="7" s="1"/>
  <c r="D341" i="7"/>
  <c r="E341" i="7" s="1" a="1"/>
  <c r="E341" i="7" s="1"/>
  <c r="B341" i="7"/>
  <c r="C341" i="7" s="1" a="1"/>
  <c r="C341" i="7" s="1"/>
  <c r="N340" i="7"/>
  <c r="O340" i="7" s="1" a="1"/>
  <c r="O340" i="7" s="1"/>
  <c r="L340" i="7"/>
  <c r="M340" i="7" s="1" a="1"/>
  <c r="M340" i="7" s="1"/>
  <c r="J340" i="7"/>
  <c r="K340" i="7" s="1" a="1"/>
  <c r="K340" i="7" s="1"/>
  <c r="H340" i="7"/>
  <c r="I340" i="7" s="1" a="1"/>
  <c r="I340" i="7" s="1"/>
  <c r="F340" i="7"/>
  <c r="G340" i="7" s="1" a="1"/>
  <c r="G340" i="7" s="1"/>
  <c r="D340" i="7"/>
  <c r="E340" i="7" s="1" a="1"/>
  <c r="E340" i="7" s="1"/>
  <c r="B340" i="7"/>
  <c r="C340" i="7" s="1" a="1"/>
  <c r="C340" i="7" s="1"/>
  <c r="N339" i="7"/>
  <c r="O339" i="7" s="1" a="1"/>
  <c r="O339" i="7" s="1"/>
  <c r="L339" i="7"/>
  <c r="M339" i="7" s="1" a="1"/>
  <c r="M339" i="7" s="1"/>
  <c r="J339" i="7"/>
  <c r="K339" i="7" s="1" a="1"/>
  <c r="K339" i="7" s="1"/>
  <c r="H339" i="7"/>
  <c r="I339" i="7" s="1" a="1"/>
  <c r="I339" i="7" s="1"/>
  <c r="F339" i="7"/>
  <c r="G339" i="7" s="1" a="1"/>
  <c r="G339" i="7" s="1"/>
  <c r="D339" i="7"/>
  <c r="E339" i="7" s="1" a="1"/>
  <c r="E339" i="7" s="1"/>
  <c r="B339" i="7"/>
  <c r="C339" i="7" s="1" a="1"/>
  <c r="C339" i="7" s="1"/>
  <c r="N338" i="7"/>
  <c r="O338" i="7" s="1" a="1"/>
  <c r="O338" i="7" s="1"/>
  <c r="L338" i="7"/>
  <c r="M338" i="7" s="1" a="1"/>
  <c r="M338" i="7" s="1"/>
  <c r="J338" i="7"/>
  <c r="K338" i="7" s="1" a="1"/>
  <c r="K338" i="7" s="1"/>
  <c r="H338" i="7"/>
  <c r="I338" i="7" s="1" a="1"/>
  <c r="I338" i="7" s="1"/>
  <c r="F338" i="7"/>
  <c r="G338" i="7" s="1" a="1"/>
  <c r="G338" i="7" s="1"/>
  <c r="D338" i="7"/>
  <c r="E338" i="7" s="1" a="1"/>
  <c r="E338" i="7" s="1"/>
  <c r="B338" i="7"/>
  <c r="C338" i="7" s="1" a="1"/>
  <c r="C338" i="7" s="1"/>
  <c r="N337" i="7"/>
  <c r="O337" i="7" s="1" a="1"/>
  <c r="O337" i="7" s="1"/>
  <c r="L337" i="7"/>
  <c r="M337" i="7" s="1" a="1"/>
  <c r="M337" i="7" s="1"/>
  <c r="J337" i="7"/>
  <c r="K337" i="7" s="1" a="1"/>
  <c r="K337" i="7" s="1"/>
  <c r="H337" i="7"/>
  <c r="I337" i="7" s="1" a="1"/>
  <c r="I337" i="7" s="1"/>
  <c r="F337" i="7"/>
  <c r="G337" i="7" s="1" a="1"/>
  <c r="G337" i="7" s="1"/>
  <c r="D337" i="7"/>
  <c r="E337" i="7" s="1" a="1"/>
  <c r="E337" i="7" s="1"/>
  <c r="B337" i="7"/>
  <c r="C337" i="7" s="1" a="1"/>
  <c r="C337" i="7" s="1"/>
  <c r="N336" i="7"/>
  <c r="O336" i="7" s="1" a="1"/>
  <c r="O336" i="7" s="1"/>
  <c r="L336" i="7"/>
  <c r="M336" i="7" s="1" a="1"/>
  <c r="M336" i="7" s="1"/>
  <c r="J336" i="7"/>
  <c r="K336" i="7" s="1" a="1"/>
  <c r="K336" i="7" s="1"/>
  <c r="H336" i="7"/>
  <c r="I336" i="7" s="1" a="1"/>
  <c r="I336" i="7" s="1"/>
  <c r="F336" i="7"/>
  <c r="G336" i="7" s="1" a="1"/>
  <c r="G336" i="7" s="1"/>
  <c r="D336" i="7"/>
  <c r="E336" i="7" s="1" a="1"/>
  <c r="E336" i="7" s="1"/>
  <c r="B336" i="7"/>
  <c r="C336" i="7" s="1" a="1"/>
  <c r="C336" i="7" s="1"/>
  <c r="N335" i="7"/>
  <c r="O335" i="7" s="1" a="1"/>
  <c r="O335" i="7" s="1"/>
  <c r="L335" i="7"/>
  <c r="M335" i="7" s="1" a="1"/>
  <c r="M335" i="7" s="1"/>
  <c r="J335" i="7"/>
  <c r="K335" i="7" s="1" a="1"/>
  <c r="K335" i="7" s="1"/>
  <c r="H335" i="7"/>
  <c r="I335" i="7" s="1" a="1"/>
  <c r="I335" i="7" s="1"/>
  <c r="F335" i="7"/>
  <c r="G335" i="7" s="1" a="1"/>
  <c r="G335" i="7" s="1"/>
  <c r="D335" i="7"/>
  <c r="E335" i="7" s="1" a="1"/>
  <c r="E335" i="7" s="1"/>
  <c r="B335" i="7"/>
  <c r="C335" i="7" s="1" a="1"/>
  <c r="C335" i="7" s="1"/>
  <c r="N334" i="7"/>
  <c r="O334" i="7" s="1" a="1"/>
  <c r="O334" i="7" s="1"/>
  <c r="L334" i="7"/>
  <c r="M334" i="7" s="1" a="1"/>
  <c r="M334" i="7" s="1"/>
  <c r="J334" i="7"/>
  <c r="K334" i="7" s="1" a="1"/>
  <c r="K334" i="7" s="1"/>
  <c r="H334" i="7"/>
  <c r="I334" i="7" s="1" a="1"/>
  <c r="I334" i="7" s="1"/>
  <c r="F334" i="7"/>
  <c r="G334" i="7" s="1" a="1"/>
  <c r="G334" i="7" s="1"/>
  <c r="D334" i="7"/>
  <c r="E334" i="7" s="1" a="1"/>
  <c r="E334" i="7" s="1"/>
  <c r="B334" i="7"/>
  <c r="C334" i="7" s="1" a="1"/>
  <c r="C334" i="7" s="1"/>
  <c r="N333" i="7"/>
  <c r="O333" i="7" s="1" a="1"/>
  <c r="O333" i="7" s="1"/>
  <c r="L333" i="7"/>
  <c r="M333" i="7" s="1" a="1"/>
  <c r="M333" i="7" s="1"/>
  <c r="J333" i="7"/>
  <c r="K333" i="7" s="1" a="1"/>
  <c r="K333" i="7" s="1"/>
  <c r="H333" i="7"/>
  <c r="I333" i="7" s="1" a="1"/>
  <c r="I333" i="7" s="1"/>
  <c r="F333" i="7"/>
  <c r="G333" i="7" s="1" a="1"/>
  <c r="G333" i="7" s="1"/>
  <c r="D333" i="7"/>
  <c r="E333" i="7" s="1" a="1"/>
  <c r="E333" i="7" s="1"/>
  <c r="B333" i="7"/>
  <c r="C333" i="7" s="1" a="1"/>
  <c r="C333" i="7" s="1"/>
  <c r="N332" i="7"/>
  <c r="O332" i="7" s="1" a="1"/>
  <c r="O332" i="7" s="1"/>
  <c r="L332" i="7"/>
  <c r="M332" i="7" s="1" a="1"/>
  <c r="M332" i="7" s="1"/>
  <c r="J332" i="7"/>
  <c r="K332" i="7" s="1" a="1"/>
  <c r="K332" i="7" s="1"/>
  <c r="H332" i="7"/>
  <c r="I332" i="7" s="1" a="1"/>
  <c r="I332" i="7" s="1"/>
  <c r="F332" i="7"/>
  <c r="G332" i="7" s="1" a="1"/>
  <c r="G332" i="7" s="1"/>
  <c r="D332" i="7"/>
  <c r="E332" i="7" s="1" a="1"/>
  <c r="E332" i="7" s="1"/>
  <c r="B332" i="7"/>
  <c r="C332" i="7" s="1" a="1"/>
  <c r="C332" i="7" s="1"/>
  <c r="N331" i="7"/>
  <c r="O331" i="7" s="1" a="1"/>
  <c r="O331" i="7" s="1"/>
  <c r="L331" i="7"/>
  <c r="M331" i="7" s="1" a="1"/>
  <c r="M331" i="7" s="1"/>
  <c r="J331" i="7"/>
  <c r="K331" i="7" s="1" a="1"/>
  <c r="K331" i="7" s="1"/>
  <c r="H331" i="7"/>
  <c r="I331" i="7" s="1" a="1"/>
  <c r="I331" i="7" s="1"/>
  <c r="F331" i="7"/>
  <c r="G331" i="7" s="1" a="1"/>
  <c r="G331" i="7" s="1"/>
  <c r="D331" i="7"/>
  <c r="E331" i="7" s="1" a="1"/>
  <c r="E331" i="7" s="1"/>
  <c r="B331" i="7"/>
  <c r="C331" i="7" s="1" a="1"/>
  <c r="C331" i="7" s="1"/>
  <c r="N330" i="7"/>
  <c r="O330" i="7" s="1" a="1"/>
  <c r="O330" i="7" s="1"/>
  <c r="L330" i="7"/>
  <c r="M330" i="7" s="1" a="1"/>
  <c r="M330" i="7" s="1"/>
  <c r="J330" i="7"/>
  <c r="K330" i="7" s="1" a="1"/>
  <c r="K330" i="7" s="1"/>
  <c r="H330" i="7"/>
  <c r="I330" i="7" s="1" a="1"/>
  <c r="I330" i="7" s="1"/>
  <c r="F330" i="7"/>
  <c r="G330" i="7" s="1" a="1"/>
  <c r="G330" i="7" s="1"/>
  <c r="D330" i="7"/>
  <c r="E330" i="7" s="1" a="1"/>
  <c r="E330" i="7" s="1"/>
  <c r="B330" i="7"/>
  <c r="C330" i="7" s="1" a="1"/>
  <c r="C330" i="7" s="1"/>
  <c r="N329" i="7"/>
  <c r="O329" i="7" s="1" a="1"/>
  <c r="O329" i="7" s="1"/>
  <c r="L329" i="7"/>
  <c r="M329" i="7" s="1" a="1"/>
  <c r="M329" i="7" s="1"/>
  <c r="J329" i="7"/>
  <c r="K329" i="7" s="1" a="1"/>
  <c r="K329" i="7" s="1"/>
  <c r="H329" i="7"/>
  <c r="I329" i="7" s="1" a="1"/>
  <c r="I329" i="7" s="1"/>
  <c r="F329" i="7"/>
  <c r="G329" i="7" s="1" a="1"/>
  <c r="G329" i="7" s="1"/>
  <c r="D329" i="7"/>
  <c r="E329" i="7" s="1" a="1"/>
  <c r="E329" i="7" s="1"/>
  <c r="B329" i="7"/>
  <c r="C329" i="7" s="1" a="1"/>
  <c r="C329" i="7" s="1"/>
  <c r="N328" i="7"/>
  <c r="O328" i="7" s="1" a="1"/>
  <c r="O328" i="7" s="1"/>
  <c r="L328" i="7"/>
  <c r="M328" i="7" s="1" a="1"/>
  <c r="M328" i="7" s="1"/>
  <c r="J328" i="7"/>
  <c r="K328" i="7" s="1" a="1"/>
  <c r="K328" i="7" s="1"/>
  <c r="H328" i="7"/>
  <c r="I328" i="7" s="1" a="1"/>
  <c r="I328" i="7" s="1"/>
  <c r="F328" i="7"/>
  <c r="G328" i="7" s="1" a="1"/>
  <c r="G328" i="7" s="1"/>
  <c r="D328" i="7"/>
  <c r="E328" i="7" s="1" a="1"/>
  <c r="E328" i="7" s="1"/>
  <c r="B328" i="7"/>
  <c r="C328" i="7" s="1" a="1"/>
  <c r="C328" i="7" s="1"/>
  <c r="N327" i="7"/>
  <c r="O327" i="7" s="1" a="1"/>
  <c r="O327" i="7" s="1"/>
  <c r="L327" i="7"/>
  <c r="M327" i="7" s="1" a="1"/>
  <c r="M327" i="7" s="1"/>
  <c r="J327" i="7"/>
  <c r="K327" i="7" s="1" a="1"/>
  <c r="K327" i="7" s="1"/>
  <c r="H327" i="7"/>
  <c r="I327" i="7" s="1" a="1"/>
  <c r="I327" i="7" s="1"/>
  <c r="F327" i="7"/>
  <c r="G327" i="7" s="1" a="1"/>
  <c r="G327" i="7" s="1"/>
  <c r="D327" i="7"/>
  <c r="E327" i="7" s="1" a="1"/>
  <c r="E327" i="7" s="1"/>
  <c r="B327" i="7"/>
  <c r="C327" i="7" s="1" a="1"/>
  <c r="C327" i="7" s="1"/>
  <c r="N326" i="7"/>
  <c r="O326" i="7" s="1" a="1"/>
  <c r="O326" i="7" s="1"/>
  <c r="L326" i="7"/>
  <c r="M326" i="7" s="1" a="1"/>
  <c r="M326" i="7" s="1"/>
  <c r="J326" i="7"/>
  <c r="K326" i="7" s="1" a="1"/>
  <c r="K326" i="7" s="1"/>
  <c r="H326" i="7"/>
  <c r="I326" i="7" s="1" a="1"/>
  <c r="I326" i="7" s="1"/>
  <c r="F326" i="7"/>
  <c r="G326" i="7" s="1" a="1"/>
  <c r="G326" i="7" s="1"/>
  <c r="D326" i="7"/>
  <c r="E326" i="7" s="1" a="1"/>
  <c r="E326" i="7" s="1"/>
  <c r="B326" i="7"/>
  <c r="C326" i="7" s="1" a="1"/>
  <c r="C326" i="7" s="1"/>
  <c r="N325" i="7"/>
  <c r="O325" i="7" s="1" a="1"/>
  <c r="O325" i="7" s="1"/>
  <c r="L325" i="7"/>
  <c r="M325" i="7" s="1" a="1"/>
  <c r="M325" i="7" s="1"/>
  <c r="J325" i="7"/>
  <c r="K325" i="7" s="1" a="1"/>
  <c r="K325" i="7" s="1"/>
  <c r="H325" i="7"/>
  <c r="I325" i="7" s="1" a="1"/>
  <c r="I325" i="7" s="1"/>
  <c r="F325" i="7"/>
  <c r="G325" i="7" s="1" a="1"/>
  <c r="G325" i="7" s="1"/>
  <c r="D325" i="7"/>
  <c r="E325" i="7" s="1" a="1"/>
  <c r="E325" i="7" s="1"/>
  <c r="B325" i="7"/>
  <c r="C325" i="7" s="1" a="1"/>
  <c r="C325" i="7" s="1"/>
  <c r="N324" i="7"/>
  <c r="O324" i="7" s="1" a="1"/>
  <c r="O324" i="7" s="1"/>
  <c r="L324" i="7"/>
  <c r="M324" i="7" s="1" a="1"/>
  <c r="M324" i="7" s="1"/>
  <c r="J324" i="7"/>
  <c r="K324" i="7" s="1" a="1"/>
  <c r="K324" i="7" s="1"/>
  <c r="H324" i="7"/>
  <c r="I324" i="7" s="1" a="1"/>
  <c r="I324" i="7" s="1"/>
  <c r="F324" i="7"/>
  <c r="G324" i="7" s="1" a="1"/>
  <c r="G324" i="7" s="1"/>
  <c r="D324" i="7"/>
  <c r="E324" i="7" s="1" a="1"/>
  <c r="E324" i="7" s="1"/>
  <c r="B324" i="7"/>
  <c r="C324" i="7" s="1" a="1"/>
  <c r="C324" i="7" s="1"/>
  <c r="N323" i="7"/>
  <c r="O323" i="7" s="1" a="1"/>
  <c r="O323" i="7" s="1"/>
  <c r="L323" i="7"/>
  <c r="M323" i="7" s="1" a="1"/>
  <c r="M323" i="7" s="1"/>
  <c r="J323" i="7"/>
  <c r="K323" i="7" s="1" a="1"/>
  <c r="K323" i="7" s="1"/>
  <c r="H323" i="7"/>
  <c r="I323" i="7" s="1" a="1"/>
  <c r="I323" i="7" s="1"/>
  <c r="F323" i="7"/>
  <c r="G323" i="7" s="1" a="1"/>
  <c r="G323" i="7" s="1"/>
  <c r="D323" i="7"/>
  <c r="E323" i="7" s="1" a="1"/>
  <c r="E323" i="7" s="1"/>
  <c r="B323" i="7"/>
  <c r="C323" i="7" s="1" a="1"/>
  <c r="C323" i="7" s="1"/>
  <c r="N322" i="7"/>
  <c r="O322" i="7" s="1" a="1"/>
  <c r="O322" i="7" s="1"/>
  <c r="L322" i="7"/>
  <c r="M322" i="7" s="1" a="1"/>
  <c r="M322" i="7" s="1"/>
  <c r="J322" i="7"/>
  <c r="K322" i="7" s="1" a="1"/>
  <c r="K322" i="7" s="1"/>
  <c r="H322" i="7"/>
  <c r="I322" i="7" s="1" a="1"/>
  <c r="I322" i="7" s="1"/>
  <c r="F322" i="7"/>
  <c r="G322" i="7" s="1" a="1"/>
  <c r="G322" i="7" s="1"/>
  <c r="D322" i="7"/>
  <c r="E322" i="7" s="1" a="1"/>
  <c r="E322" i="7" s="1"/>
  <c r="B322" i="7"/>
  <c r="C322" i="7" s="1" a="1"/>
  <c r="C322" i="7" s="1"/>
  <c r="N321" i="7"/>
  <c r="O321" i="7" s="1" a="1"/>
  <c r="O321" i="7" s="1"/>
  <c r="L321" i="7"/>
  <c r="M321" i="7" s="1" a="1"/>
  <c r="M321" i="7" s="1"/>
  <c r="J321" i="7"/>
  <c r="K321" i="7" s="1" a="1"/>
  <c r="K321" i="7" s="1"/>
  <c r="H321" i="7"/>
  <c r="I321" i="7" s="1" a="1"/>
  <c r="I321" i="7" s="1"/>
  <c r="F321" i="7"/>
  <c r="G321" i="7" s="1" a="1"/>
  <c r="G321" i="7" s="1"/>
  <c r="D321" i="7"/>
  <c r="E321" i="7" s="1" a="1"/>
  <c r="E321" i="7" s="1"/>
  <c r="B321" i="7"/>
  <c r="C321" i="7" s="1" a="1"/>
  <c r="C321" i="7" s="1"/>
  <c r="N320" i="7"/>
  <c r="O320" i="7" s="1" a="1"/>
  <c r="O320" i="7" s="1"/>
  <c r="L320" i="7"/>
  <c r="M320" i="7" s="1" a="1"/>
  <c r="M320" i="7" s="1"/>
  <c r="J320" i="7"/>
  <c r="K320" i="7" s="1" a="1"/>
  <c r="K320" i="7" s="1"/>
  <c r="H320" i="7"/>
  <c r="I320" i="7" s="1" a="1"/>
  <c r="I320" i="7" s="1"/>
  <c r="F320" i="7"/>
  <c r="G320" i="7" s="1" a="1"/>
  <c r="G320" i="7" s="1"/>
  <c r="D320" i="7"/>
  <c r="E320" i="7" s="1" a="1"/>
  <c r="E320" i="7" s="1"/>
  <c r="B320" i="7"/>
  <c r="C320" i="7" s="1" a="1"/>
  <c r="C320" i="7" s="1"/>
  <c r="N319" i="7"/>
  <c r="O319" i="7" s="1" a="1"/>
  <c r="O319" i="7" s="1"/>
  <c r="L319" i="7"/>
  <c r="M319" i="7" s="1" a="1"/>
  <c r="M319" i="7" s="1"/>
  <c r="J319" i="7"/>
  <c r="K319" i="7" s="1" a="1"/>
  <c r="K319" i="7" s="1"/>
  <c r="H319" i="7"/>
  <c r="I319" i="7" s="1" a="1"/>
  <c r="I319" i="7" s="1"/>
  <c r="F319" i="7"/>
  <c r="G319" i="7" s="1" a="1"/>
  <c r="G319" i="7" s="1"/>
  <c r="D319" i="7"/>
  <c r="E319" i="7" s="1" a="1"/>
  <c r="E319" i="7" s="1"/>
  <c r="B319" i="7"/>
  <c r="C319" i="7" s="1" a="1"/>
  <c r="C319" i="7" s="1"/>
  <c r="N318" i="7"/>
  <c r="O318" i="7" s="1" a="1"/>
  <c r="O318" i="7" s="1"/>
  <c r="L318" i="7"/>
  <c r="M318" i="7" s="1" a="1"/>
  <c r="M318" i="7" s="1"/>
  <c r="J318" i="7"/>
  <c r="K318" i="7" s="1" a="1"/>
  <c r="K318" i="7" s="1"/>
  <c r="H318" i="7"/>
  <c r="I318" i="7" s="1" a="1"/>
  <c r="I318" i="7" s="1"/>
  <c r="F318" i="7"/>
  <c r="G318" i="7" s="1" a="1"/>
  <c r="G318" i="7" s="1"/>
  <c r="D318" i="7"/>
  <c r="E318" i="7" s="1" a="1"/>
  <c r="E318" i="7" s="1"/>
  <c r="B318" i="7"/>
  <c r="C318" i="7" s="1" a="1"/>
  <c r="C318" i="7" s="1"/>
  <c r="N317" i="7"/>
  <c r="O317" i="7" s="1" a="1"/>
  <c r="O317" i="7" s="1"/>
  <c r="L317" i="7"/>
  <c r="M317" i="7" s="1" a="1"/>
  <c r="M317" i="7" s="1"/>
  <c r="J317" i="7"/>
  <c r="K317" i="7" s="1" a="1"/>
  <c r="K317" i="7" s="1"/>
  <c r="H317" i="7"/>
  <c r="I317" i="7" s="1" a="1"/>
  <c r="I317" i="7" s="1"/>
  <c r="F317" i="7"/>
  <c r="G317" i="7" s="1" a="1"/>
  <c r="G317" i="7" s="1"/>
  <c r="D317" i="7"/>
  <c r="E317" i="7" s="1" a="1"/>
  <c r="E317" i="7" s="1"/>
  <c r="B317" i="7"/>
  <c r="C317" i="7" s="1" a="1"/>
  <c r="C317" i="7" s="1"/>
  <c r="N316" i="7"/>
  <c r="O316" i="7" s="1" a="1"/>
  <c r="O316" i="7" s="1"/>
  <c r="L316" i="7"/>
  <c r="M316" i="7" s="1" a="1"/>
  <c r="M316" i="7" s="1"/>
  <c r="J316" i="7"/>
  <c r="K316" i="7" s="1" a="1"/>
  <c r="K316" i="7" s="1"/>
  <c r="H316" i="7"/>
  <c r="I316" i="7" s="1" a="1"/>
  <c r="I316" i="7" s="1"/>
  <c r="F316" i="7"/>
  <c r="G316" i="7" s="1" a="1"/>
  <c r="G316" i="7" s="1"/>
  <c r="D316" i="7"/>
  <c r="E316" i="7" s="1" a="1"/>
  <c r="E316" i="7" s="1"/>
  <c r="B316" i="7"/>
  <c r="C316" i="7" s="1" a="1"/>
  <c r="C316" i="7" s="1"/>
  <c r="N315" i="7"/>
  <c r="O315" i="7" s="1" a="1"/>
  <c r="O315" i="7" s="1"/>
  <c r="L315" i="7"/>
  <c r="M315" i="7" s="1" a="1"/>
  <c r="M315" i="7" s="1"/>
  <c r="J315" i="7"/>
  <c r="K315" i="7" s="1" a="1"/>
  <c r="K315" i="7" s="1"/>
  <c r="H315" i="7"/>
  <c r="I315" i="7" s="1" a="1"/>
  <c r="I315" i="7" s="1"/>
  <c r="F315" i="7"/>
  <c r="G315" i="7" s="1" a="1"/>
  <c r="G315" i="7" s="1"/>
  <c r="D315" i="7"/>
  <c r="E315" i="7" s="1" a="1"/>
  <c r="E315" i="7" s="1"/>
  <c r="B315" i="7"/>
  <c r="C315" i="7" s="1" a="1"/>
  <c r="C315" i="7" s="1"/>
  <c r="N314" i="7"/>
  <c r="O314" i="7" s="1" a="1"/>
  <c r="O314" i="7" s="1"/>
  <c r="L314" i="7"/>
  <c r="M314" i="7" s="1" a="1"/>
  <c r="M314" i="7" s="1"/>
  <c r="J314" i="7"/>
  <c r="K314" i="7" s="1" a="1"/>
  <c r="K314" i="7" s="1"/>
  <c r="H314" i="7"/>
  <c r="I314" i="7" s="1" a="1"/>
  <c r="I314" i="7" s="1"/>
  <c r="F314" i="7"/>
  <c r="G314" i="7" s="1" a="1"/>
  <c r="G314" i="7" s="1"/>
  <c r="D314" i="7"/>
  <c r="E314" i="7" s="1" a="1"/>
  <c r="E314" i="7" s="1"/>
  <c r="B314" i="7"/>
  <c r="C314" i="7" s="1" a="1"/>
  <c r="C314" i="7" s="1"/>
  <c r="N313" i="7"/>
  <c r="O313" i="7" s="1" a="1"/>
  <c r="O313" i="7" s="1"/>
  <c r="L313" i="7"/>
  <c r="M313" i="7" s="1" a="1"/>
  <c r="M313" i="7" s="1"/>
  <c r="J313" i="7"/>
  <c r="K313" i="7" s="1" a="1"/>
  <c r="K313" i="7" s="1"/>
  <c r="H313" i="7"/>
  <c r="I313" i="7" s="1" a="1"/>
  <c r="I313" i="7" s="1"/>
  <c r="F313" i="7"/>
  <c r="G313" i="7" s="1" a="1"/>
  <c r="G313" i="7" s="1"/>
  <c r="D313" i="7"/>
  <c r="E313" i="7" s="1" a="1"/>
  <c r="E313" i="7" s="1"/>
  <c r="B313" i="7"/>
  <c r="C313" i="7" s="1" a="1"/>
  <c r="C313" i="7" s="1"/>
  <c r="N312" i="7"/>
  <c r="O312" i="7" s="1" a="1"/>
  <c r="O312" i="7" s="1"/>
  <c r="L312" i="7"/>
  <c r="M312" i="7" s="1" a="1"/>
  <c r="M312" i="7" s="1"/>
  <c r="J312" i="7"/>
  <c r="K312" i="7" s="1" a="1"/>
  <c r="K312" i="7" s="1"/>
  <c r="H312" i="7"/>
  <c r="I312" i="7" s="1" a="1"/>
  <c r="I312" i="7" s="1"/>
  <c r="F312" i="7"/>
  <c r="G312" i="7" s="1" a="1"/>
  <c r="G312" i="7" s="1"/>
  <c r="D312" i="7"/>
  <c r="E312" i="7" s="1" a="1"/>
  <c r="E312" i="7" s="1"/>
  <c r="B312" i="7"/>
  <c r="C312" i="7" s="1" a="1"/>
  <c r="C312" i="7" s="1"/>
  <c r="N311" i="7"/>
  <c r="O311" i="7" s="1" a="1"/>
  <c r="O311" i="7" s="1"/>
  <c r="L311" i="7"/>
  <c r="M311" i="7" s="1" a="1"/>
  <c r="M311" i="7" s="1"/>
  <c r="J311" i="7"/>
  <c r="K311" i="7" s="1" a="1"/>
  <c r="K311" i="7" s="1"/>
  <c r="H311" i="7"/>
  <c r="I311" i="7" s="1" a="1"/>
  <c r="I311" i="7" s="1"/>
  <c r="F311" i="7"/>
  <c r="G311" i="7" s="1" a="1"/>
  <c r="G311" i="7" s="1"/>
  <c r="D311" i="7"/>
  <c r="E311" i="7" s="1" a="1"/>
  <c r="E311" i="7" s="1"/>
  <c r="B311" i="7"/>
  <c r="C311" i="7" s="1" a="1"/>
  <c r="C311" i="7" s="1"/>
  <c r="N310" i="7"/>
  <c r="O310" i="7" s="1" a="1"/>
  <c r="O310" i="7" s="1"/>
  <c r="L310" i="7"/>
  <c r="M310" i="7" s="1" a="1"/>
  <c r="M310" i="7" s="1"/>
  <c r="J310" i="7"/>
  <c r="K310" i="7" s="1" a="1"/>
  <c r="K310" i="7" s="1"/>
  <c r="H310" i="7"/>
  <c r="I310" i="7" s="1" a="1"/>
  <c r="I310" i="7" s="1"/>
  <c r="F310" i="7"/>
  <c r="G310" i="7" s="1" a="1"/>
  <c r="G310" i="7" s="1"/>
  <c r="D310" i="7"/>
  <c r="E310" i="7" s="1" a="1"/>
  <c r="E310" i="7" s="1"/>
  <c r="B310" i="7"/>
  <c r="C310" i="7" s="1" a="1"/>
  <c r="C310" i="7" s="1"/>
  <c r="N309" i="7"/>
  <c r="O309" i="7" s="1" a="1"/>
  <c r="O309" i="7" s="1"/>
  <c r="L309" i="7"/>
  <c r="M309" i="7" s="1" a="1"/>
  <c r="M309" i="7" s="1"/>
  <c r="J309" i="7"/>
  <c r="K309" i="7" s="1" a="1"/>
  <c r="K309" i="7" s="1"/>
  <c r="H309" i="7"/>
  <c r="I309" i="7" s="1" a="1"/>
  <c r="I309" i="7" s="1"/>
  <c r="F309" i="7"/>
  <c r="G309" i="7" s="1" a="1"/>
  <c r="G309" i="7" s="1"/>
  <c r="D309" i="7"/>
  <c r="E309" i="7" s="1" a="1"/>
  <c r="E309" i="7" s="1"/>
  <c r="B309" i="7"/>
  <c r="C309" i="7" s="1" a="1"/>
  <c r="C309" i="7" s="1"/>
  <c r="N308" i="7"/>
  <c r="O308" i="7" s="1" a="1"/>
  <c r="O308" i="7" s="1"/>
  <c r="L308" i="7"/>
  <c r="M308" i="7" s="1" a="1"/>
  <c r="M308" i="7" s="1"/>
  <c r="J308" i="7"/>
  <c r="K308" i="7" s="1" a="1"/>
  <c r="K308" i="7" s="1"/>
  <c r="H308" i="7"/>
  <c r="I308" i="7" s="1" a="1"/>
  <c r="I308" i="7" s="1"/>
  <c r="F308" i="7"/>
  <c r="G308" i="7" s="1" a="1"/>
  <c r="G308" i="7" s="1"/>
  <c r="D308" i="7"/>
  <c r="E308" i="7" s="1" a="1"/>
  <c r="E308" i="7" s="1"/>
  <c r="B308" i="7"/>
  <c r="C308" i="7" s="1" a="1"/>
  <c r="C308" i="7" s="1"/>
  <c r="N307" i="7"/>
  <c r="O307" i="7" s="1" a="1"/>
  <c r="O307" i="7" s="1"/>
  <c r="L307" i="7"/>
  <c r="M307" i="7" s="1" a="1"/>
  <c r="M307" i="7" s="1"/>
  <c r="J307" i="7"/>
  <c r="K307" i="7" s="1" a="1"/>
  <c r="K307" i="7" s="1"/>
  <c r="H307" i="7"/>
  <c r="I307" i="7" s="1" a="1"/>
  <c r="I307" i="7" s="1"/>
  <c r="F307" i="7"/>
  <c r="G307" i="7" s="1" a="1"/>
  <c r="G307" i="7" s="1"/>
  <c r="D307" i="7"/>
  <c r="E307" i="7" s="1" a="1"/>
  <c r="E307" i="7" s="1"/>
  <c r="B307" i="7"/>
  <c r="C307" i="7" s="1" a="1"/>
  <c r="C307" i="7" s="1"/>
  <c r="N306" i="7"/>
  <c r="O306" i="7" s="1" a="1"/>
  <c r="O306" i="7" s="1"/>
  <c r="L306" i="7"/>
  <c r="M306" i="7" s="1" a="1"/>
  <c r="M306" i="7" s="1"/>
  <c r="J306" i="7"/>
  <c r="K306" i="7" s="1" a="1"/>
  <c r="K306" i="7" s="1"/>
  <c r="H306" i="7"/>
  <c r="I306" i="7" s="1" a="1"/>
  <c r="I306" i="7" s="1"/>
  <c r="F306" i="7"/>
  <c r="G306" i="7" s="1" a="1"/>
  <c r="G306" i="7" s="1"/>
  <c r="D306" i="7"/>
  <c r="E306" i="7" s="1" a="1"/>
  <c r="E306" i="7" s="1"/>
  <c r="B306" i="7"/>
  <c r="C306" i="7" s="1" a="1"/>
  <c r="C306" i="7" s="1"/>
  <c r="N305" i="7"/>
  <c r="O305" i="7" s="1" a="1"/>
  <c r="O305" i="7" s="1"/>
  <c r="L305" i="7"/>
  <c r="M305" i="7" s="1" a="1"/>
  <c r="M305" i="7" s="1"/>
  <c r="J305" i="7"/>
  <c r="K305" i="7" s="1" a="1"/>
  <c r="K305" i="7" s="1"/>
  <c r="H305" i="7"/>
  <c r="I305" i="7" s="1" a="1"/>
  <c r="I305" i="7" s="1"/>
  <c r="F305" i="7"/>
  <c r="G305" i="7" s="1" a="1"/>
  <c r="G305" i="7" s="1"/>
  <c r="D305" i="7"/>
  <c r="E305" i="7" s="1" a="1"/>
  <c r="E305" i="7" s="1"/>
  <c r="B305" i="7"/>
  <c r="C305" i="7" s="1" a="1"/>
  <c r="C305" i="7" s="1"/>
  <c r="N304" i="7"/>
  <c r="O304" i="7" s="1" a="1"/>
  <c r="O304" i="7" s="1"/>
  <c r="L304" i="7"/>
  <c r="M304" i="7" s="1" a="1"/>
  <c r="M304" i="7" s="1"/>
  <c r="J304" i="7"/>
  <c r="K304" i="7" s="1" a="1"/>
  <c r="K304" i="7" s="1"/>
  <c r="H304" i="7"/>
  <c r="I304" i="7" s="1" a="1"/>
  <c r="I304" i="7" s="1"/>
  <c r="F304" i="7"/>
  <c r="G304" i="7" s="1" a="1"/>
  <c r="G304" i="7" s="1"/>
  <c r="D304" i="7"/>
  <c r="E304" i="7" s="1" a="1"/>
  <c r="E304" i="7" s="1"/>
  <c r="B304" i="7"/>
  <c r="C304" i="7" s="1" a="1"/>
  <c r="C304" i="7" s="1"/>
  <c r="N303" i="7"/>
  <c r="O303" i="7" s="1" a="1"/>
  <c r="O303" i="7" s="1"/>
  <c r="L303" i="7"/>
  <c r="M303" i="7" s="1" a="1"/>
  <c r="M303" i="7" s="1"/>
  <c r="J303" i="7"/>
  <c r="K303" i="7" s="1" a="1"/>
  <c r="K303" i="7" s="1"/>
  <c r="H303" i="7"/>
  <c r="I303" i="7" s="1" a="1"/>
  <c r="I303" i="7" s="1"/>
  <c r="F303" i="7"/>
  <c r="G303" i="7" s="1" a="1"/>
  <c r="G303" i="7" s="1"/>
  <c r="D303" i="7"/>
  <c r="E303" i="7" s="1" a="1"/>
  <c r="E303" i="7" s="1"/>
  <c r="B303" i="7"/>
  <c r="C303" i="7" s="1" a="1"/>
  <c r="C303" i="7" s="1"/>
  <c r="N302" i="7"/>
  <c r="O302" i="7" s="1" a="1"/>
  <c r="O302" i="7" s="1"/>
  <c r="L302" i="7"/>
  <c r="M302" i="7" s="1" a="1"/>
  <c r="M302" i="7" s="1"/>
  <c r="J302" i="7"/>
  <c r="K302" i="7" s="1" a="1"/>
  <c r="K302" i="7" s="1"/>
  <c r="H302" i="7"/>
  <c r="I302" i="7" s="1" a="1"/>
  <c r="I302" i="7" s="1"/>
  <c r="F302" i="7"/>
  <c r="G302" i="7" s="1" a="1"/>
  <c r="G302" i="7" s="1"/>
  <c r="D302" i="7"/>
  <c r="E302" i="7" s="1" a="1"/>
  <c r="E302" i="7" s="1"/>
  <c r="B302" i="7"/>
  <c r="C302" i="7" s="1" a="1"/>
  <c r="C302" i="7" s="1"/>
  <c r="N301" i="7"/>
  <c r="O301" i="7" s="1" a="1"/>
  <c r="O301" i="7" s="1"/>
  <c r="L301" i="7"/>
  <c r="M301" i="7" s="1" a="1"/>
  <c r="M301" i="7" s="1"/>
  <c r="J301" i="7"/>
  <c r="K301" i="7" s="1" a="1"/>
  <c r="K301" i="7" s="1"/>
  <c r="H301" i="7"/>
  <c r="I301" i="7" s="1" a="1"/>
  <c r="I301" i="7" s="1"/>
  <c r="F301" i="7"/>
  <c r="G301" i="7" s="1" a="1"/>
  <c r="G301" i="7" s="1"/>
  <c r="D301" i="7"/>
  <c r="E301" i="7" s="1" a="1"/>
  <c r="E301" i="7" s="1"/>
  <c r="B301" i="7"/>
  <c r="C301" i="7" s="1" a="1"/>
  <c r="C301" i="7" s="1"/>
  <c r="N300" i="7"/>
  <c r="O300" i="7" s="1" a="1"/>
  <c r="O300" i="7" s="1"/>
  <c r="L300" i="7"/>
  <c r="M300" i="7" s="1" a="1"/>
  <c r="M300" i="7" s="1"/>
  <c r="J300" i="7"/>
  <c r="K300" i="7" s="1" a="1"/>
  <c r="K300" i="7" s="1"/>
  <c r="H300" i="7"/>
  <c r="I300" i="7" s="1" a="1"/>
  <c r="I300" i="7" s="1"/>
  <c r="F300" i="7"/>
  <c r="G300" i="7" s="1" a="1"/>
  <c r="G300" i="7" s="1"/>
  <c r="D300" i="7"/>
  <c r="E300" i="7" s="1" a="1"/>
  <c r="E300" i="7" s="1"/>
  <c r="B300" i="7"/>
  <c r="C300" i="7" s="1" a="1"/>
  <c r="C300" i="7" s="1"/>
  <c r="N299" i="7"/>
  <c r="O299" i="7" s="1" a="1"/>
  <c r="O299" i="7" s="1"/>
  <c r="L299" i="7"/>
  <c r="M299" i="7" s="1" a="1"/>
  <c r="M299" i="7" s="1"/>
  <c r="J299" i="7"/>
  <c r="K299" i="7" s="1" a="1"/>
  <c r="K299" i="7" s="1"/>
  <c r="H299" i="7"/>
  <c r="I299" i="7" s="1" a="1"/>
  <c r="I299" i="7" s="1"/>
  <c r="F299" i="7"/>
  <c r="G299" i="7" s="1" a="1"/>
  <c r="G299" i="7" s="1"/>
  <c r="D299" i="7"/>
  <c r="E299" i="7" s="1" a="1"/>
  <c r="E299" i="7" s="1"/>
  <c r="B299" i="7"/>
  <c r="C299" i="7" s="1" a="1"/>
  <c r="C299" i="7" s="1"/>
  <c r="N298" i="7"/>
  <c r="O298" i="7" s="1" a="1"/>
  <c r="O298" i="7" s="1"/>
  <c r="L298" i="7"/>
  <c r="M298" i="7" s="1" a="1"/>
  <c r="M298" i="7" s="1"/>
  <c r="J298" i="7"/>
  <c r="K298" i="7" s="1" a="1"/>
  <c r="K298" i="7" s="1"/>
  <c r="H298" i="7"/>
  <c r="I298" i="7" s="1" a="1"/>
  <c r="I298" i="7" s="1"/>
  <c r="F298" i="7"/>
  <c r="G298" i="7" s="1" a="1"/>
  <c r="G298" i="7" s="1"/>
  <c r="D298" i="7"/>
  <c r="E298" i="7" s="1" a="1"/>
  <c r="E298" i="7" s="1"/>
  <c r="B298" i="7"/>
  <c r="C298" i="7" s="1" a="1"/>
  <c r="C298" i="7" s="1"/>
  <c r="N297" i="7"/>
  <c r="O297" i="7" s="1" a="1"/>
  <c r="O297" i="7" s="1"/>
  <c r="L297" i="7"/>
  <c r="M297" i="7" s="1" a="1"/>
  <c r="M297" i="7" s="1"/>
  <c r="J297" i="7"/>
  <c r="K297" i="7" s="1" a="1"/>
  <c r="K297" i="7" s="1"/>
  <c r="H297" i="7"/>
  <c r="I297" i="7" s="1" a="1"/>
  <c r="I297" i="7" s="1"/>
  <c r="F297" i="7"/>
  <c r="G297" i="7" s="1" a="1"/>
  <c r="G297" i="7" s="1"/>
  <c r="D297" i="7"/>
  <c r="E297" i="7" s="1" a="1"/>
  <c r="E297" i="7" s="1"/>
  <c r="B297" i="7"/>
  <c r="C297" i="7" s="1" a="1"/>
  <c r="C297" i="7" s="1"/>
  <c r="N296" i="7"/>
  <c r="O296" i="7" s="1" a="1"/>
  <c r="O296" i="7" s="1"/>
  <c r="L296" i="7"/>
  <c r="M296" i="7" s="1" a="1"/>
  <c r="M296" i="7" s="1"/>
  <c r="J296" i="7"/>
  <c r="K296" i="7" s="1" a="1"/>
  <c r="K296" i="7" s="1"/>
  <c r="H296" i="7"/>
  <c r="I296" i="7" s="1" a="1"/>
  <c r="I296" i="7" s="1"/>
  <c r="F296" i="7"/>
  <c r="G296" i="7" s="1" a="1"/>
  <c r="G296" i="7" s="1"/>
  <c r="D296" i="7"/>
  <c r="E296" i="7" s="1" a="1"/>
  <c r="E296" i="7" s="1"/>
  <c r="B296" i="7"/>
  <c r="C296" i="7" s="1" a="1"/>
  <c r="C296" i="7" s="1"/>
  <c r="N295" i="7"/>
  <c r="O295" i="7" s="1" a="1"/>
  <c r="O295" i="7" s="1"/>
  <c r="L295" i="7"/>
  <c r="M295" i="7" s="1" a="1"/>
  <c r="M295" i="7" s="1"/>
  <c r="J295" i="7"/>
  <c r="K295" i="7" s="1" a="1"/>
  <c r="K295" i="7" s="1"/>
  <c r="H295" i="7"/>
  <c r="I295" i="7" s="1" a="1"/>
  <c r="I295" i="7" s="1"/>
  <c r="F295" i="7"/>
  <c r="G295" i="7" s="1" a="1"/>
  <c r="G295" i="7" s="1"/>
  <c r="D295" i="7"/>
  <c r="E295" i="7" s="1" a="1"/>
  <c r="E295" i="7" s="1"/>
  <c r="B295" i="7"/>
  <c r="C295" i="7" s="1" a="1"/>
  <c r="C295" i="7" s="1"/>
  <c r="N294" i="7"/>
  <c r="O294" i="7" s="1" a="1"/>
  <c r="O294" i="7" s="1"/>
  <c r="L294" i="7"/>
  <c r="M294" i="7" s="1" a="1"/>
  <c r="M294" i="7" s="1"/>
  <c r="J294" i="7"/>
  <c r="K294" i="7" s="1" a="1"/>
  <c r="K294" i="7" s="1"/>
  <c r="H294" i="7"/>
  <c r="I294" i="7" s="1" a="1"/>
  <c r="I294" i="7" s="1"/>
  <c r="F294" i="7"/>
  <c r="G294" i="7" s="1" a="1"/>
  <c r="G294" i="7" s="1"/>
  <c r="D294" i="7"/>
  <c r="E294" i="7" s="1" a="1"/>
  <c r="E294" i="7" s="1"/>
  <c r="B294" i="7"/>
  <c r="C294" i="7" s="1" a="1"/>
  <c r="C294" i="7" s="1"/>
  <c r="N293" i="7"/>
  <c r="O293" i="7" s="1" a="1"/>
  <c r="O293" i="7" s="1"/>
  <c r="L293" i="7"/>
  <c r="M293" i="7" s="1" a="1"/>
  <c r="M293" i="7" s="1"/>
  <c r="J293" i="7"/>
  <c r="K293" i="7" s="1" a="1"/>
  <c r="K293" i="7" s="1"/>
  <c r="H293" i="7"/>
  <c r="I293" i="7" s="1" a="1"/>
  <c r="I293" i="7" s="1"/>
  <c r="F293" i="7"/>
  <c r="G293" i="7" s="1" a="1"/>
  <c r="G293" i="7" s="1"/>
  <c r="D293" i="7"/>
  <c r="E293" i="7" s="1" a="1"/>
  <c r="E293" i="7" s="1"/>
  <c r="B293" i="7"/>
  <c r="C293" i="7" s="1" a="1"/>
  <c r="C293" i="7" s="1"/>
  <c r="N292" i="7"/>
  <c r="O292" i="7" s="1" a="1"/>
  <c r="O292" i="7" s="1"/>
  <c r="L292" i="7"/>
  <c r="M292" i="7" s="1" a="1"/>
  <c r="M292" i="7" s="1"/>
  <c r="J292" i="7"/>
  <c r="K292" i="7" s="1" a="1"/>
  <c r="K292" i="7" s="1"/>
  <c r="H292" i="7"/>
  <c r="I292" i="7" s="1" a="1"/>
  <c r="I292" i="7" s="1"/>
  <c r="F292" i="7"/>
  <c r="G292" i="7" s="1" a="1"/>
  <c r="G292" i="7" s="1"/>
  <c r="D292" i="7"/>
  <c r="E292" i="7" s="1" a="1"/>
  <c r="E292" i="7" s="1"/>
  <c r="B292" i="7"/>
  <c r="C292" i="7" s="1" a="1"/>
  <c r="C292" i="7" s="1"/>
  <c r="N291" i="7"/>
  <c r="O291" i="7" s="1" a="1"/>
  <c r="O291" i="7" s="1"/>
  <c r="L291" i="7"/>
  <c r="M291" i="7" s="1" a="1"/>
  <c r="M291" i="7" s="1"/>
  <c r="J291" i="7"/>
  <c r="K291" i="7" s="1" a="1"/>
  <c r="K291" i="7" s="1"/>
  <c r="H291" i="7"/>
  <c r="I291" i="7" s="1" a="1"/>
  <c r="I291" i="7" s="1"/>
  <c r="F291" i="7"/>
  <c r="G291" i="7" s="1" a="1"/>
  <c r="G291" i="7" s="1"/>
  <c r="D291" i="7"/>
  <c r="E291" i="7" s="1" a="1"/>
  <c r="E291" i="7" s="1"/>
  <c r="B291" i="7"/>
  <c r="C291" i="7" s="1" a="1"/>
  <c r="C291" i="7" s="1"/>
  <c r="N290" i="7"/>
  <c r="O290" i="7" s="1" a="1"/>
  <c r="O290" i="7" s="1"/>
  <c r="L290" i="7"/>
  <c r="M290" i="7" s="1" a="1"/>
  <c r="M290" i="7" s="1"/>
  <c r="J290" i="7"/>
  <c r="K290" i="7" s="1" a="1"/>
  <c r="K290" i="7" s="1"/>
  <c r="H290" i="7"/>
  <c r="I290" i="7" s="1" a="1"/>
  <c r="I290" i="7" s="1"/>
  <c r="F290" i="7"/>
  <c r="G290" i="7" s="1" a="1"/>
  <c r="G290" i="7" s="1"/>
  <c r="D290" i="7"/>
  <c r="E290" i="7" s="1" a="1"/>
  <c r="E290" i="7" s="1"/>
  <c r="B290" i="7"/>
  <c r="C290" i="7" s="1" a="1"/>
  <c r="C290" i="7" s="1"/>
  <c r="N289" i="7"/>
  <c r="O289" i="7" s="1" a="1"/>
  <c r="O289" i="7" s="1"/>
  <c r="L289" i="7"/>
  <c r="M289" i="7" s="1" a="1"/>
  <c r="M289" i="7" s="1"/>
  <c r="J289" i="7"/>
  <c r="K289" i="7" s="1" a="1"/>
  <c r="K289" i="7" s="1"/>
  <c r="H289" i="7"/>
  <c r="I289" i="7" s="1" a="1"/>
  <c r="I289" i="7" s="1"/>
  <c r="F289" i="7"/>
  <c r="G289" i="7" s="1" a="1"/>
  <c r="G289" i="7" s="1"/>
  <c r="D289" i="7"/>
  <c r="E289" i="7" s="1" a="1"/>
  <c r="E289" i="7" s="1"/>
  <c r="B289" i="7"/>
  <c r="C289" i="7" s="1" a="1"/>
  <c r="C289" i="7" s="1"/>
  <c r="N288" i="7"/>
  <c r="O288" i="7" s="1" a="1"/>
  <c r="O288" i="7" s="1"/>
  <c r="L288" i="7"/>
  <c r="M288" i="7" s="1" a="1"/>
  <c r="M288" i="7" s="1"/>
  <c r="J288" i="7"/>
  <c r="K288" i="7" s="1" a="1"/>
  <c r="K288" i="7" s="1"/>
  <c r="H288" i="7"/>
  <c r="I288" i="7" s="1" a="1"/>
  <c r="I288" i="7" s="1"/>
  <c r="F288" i="7"/>
  <c r="G288" i="7" s="1" a="1"/>
  <c r="G288" i="7" s="1"/>
  <c r="D288" i="7"/>
  <c r="E288" i="7" s="1" a="1"/>
  <c r="E288" i="7" s="1"/>
  <c r="B288" i="7"/>
  <c r="C288" i="7" s="1" a="1"/>
  <c r="C288" i="7" s="1"/>
  <c r="N287" i="7"/>
  <c r="O287" i="7" s="1" a="1"/>
  <c r="O287" i="7" s="1"/>
  <c r="L287" i="7"/>
  <c r="M287" i="7" s="1" a="1"/>
  <c r="M287" i="7" s="1"/>
  <c r="J287" i="7"/>
  <c r="K287" i="7" s="1" a="1"/>
  <c r="K287" i="7" s="1"/>
  <c r="H287" i="7"/>
  <c r="I287" i="7" s="1" a="1"/>
  <c r="I287" i="7" s="1"/>
  <c r="F287" i="7"/>
  <c r="G287" i="7" s="1" a="1"/>
  <c r="G287" i="7" s="1"/>
  <c r="D287" i="7"/>
  <c r="E287" i="7" s="1" a="1"/>
  <c r="E287" i="7" s="1"/>
  <c r="B287" i="7"/>
  <c r="C287" i="7" s="1" a="1"/>
  <c r="C287" i="7" s="1"/>
  <c r="N286" i="7"/>
  <c r="O286" i="7" s="1" a="1"/>
  <c r="O286" i="7" s="1"/>
  <c r="L286" i="7"/>
  <c r="M286" i="7" s="1" a="1"/>
  <c r="M286" i="7" s="1"/>
  <c r="J286" i="7"/>
  <c r="K286" i="7" s="1" a="1"/>
  <c r="K286" i="7" s="1"/>
  <c r="H286" i="7"/>
  <c r="I286" i="7" s="1" a="1"/>
  <c r="I286" i="7" s="1"/>
  <c r="F286" i="7"/>
  <c r="G286" i="7" s="1" a="1"/>
  <c r="G286" i="7" s="1"/>
  <c r="D286" i="7"/>
  <c r="E286" i="7" s="1" a="1"/>
  <c r="E286" i="7" s="1"/>
  <c r="B286" i="7"/>
  <c r="C286" i="7" s="1" a="1"/>
  <c r="C286" i="7" s="1"/>
  <c r="N285" i="7"/>
  <c r="O285" i="7" s="1" a="1"/>
  <c r="O285" i="7" s="1"/>
  <c r="L285" i="7"/>
  <c r="M285" i="7" s="1" a="1"/>
  <c r="M285" i="7" s="1"/>
  <c r="J285" i="7"/>
  <c r="K285" i="7" s="1" a="1"/>
  <c r="K285" i="7" s="1"/>
  <c r="H285" i="7"/>
  <c r="I285" i="7" s="1" a="1"/>
  <c r="I285" i="7" s="1"/>
  <c r="F285" i="7"/>
  <c r="G285" i="7" s="1" a="1"/>
  <c r="G285" i="7" s="1"/>
  <c r="D285" i="7"/>
  <c r="E285" i="7" s="1" a="1"/>
  <c r="E285" i="7" s="1"/>
  <c r="B285" i="7"/>
  <c r="C285" i="7" s="1" a="1"/>
  <c r="C285" i="7" s="1"/>
  <c r="N284" i="7"/>
  <c r="O284" i="7" s="1" a="1"/>
  <c r="O284" i="7" s="1"/>
  <c r="L284" i="7"/>
  <c r="M284" i="7" s="1" a="1"/>
  <c r="M284" i="7" s="1"/>
  <c r="J284" i="7"/>
  <c r="K284" i="7" s="1" a="1"/>
  <c r="K284" i="7" s="1"/>
  <c r="H284" i="7"/>
  <c r="I284" i="7" s="1" a="1"/>
  <c r="I284" i="7" s="1"/>
  <c r="F284" i="7"/>
  <c r="G284" i="7" s="1" a="1"/>
  <c r="G284" i="7" s="1"/>
  <c r="D284" i="7"/>
  <c r="E284" i="7" s="1" a="1"/>
  <c r="E284" i="7" s="1"/>
  <c r="B284" i="7"/>
  <c r="C284" i="7" s="1" a="1"/>
  <c r="C284" i="7" s="1"/>
  <c r="N283" i="7"/>
  <c r="O283" i="7" s="1" a="1"/>
  <c r="O283" i="7" s="1"/>
  <c r="L283" i="7"/>
  <c r="M283" i="7" s="1" a="1"/>
  <c r="M283" i="7" s="1"/>
  <c r="J283" i="7"/>
  <c r="K283" i="7" s="1" a="1"/>
  <c r="K283" i="7" s="1"/>
  <c r="H283" i="7"/>
  <c r="I283" i="7" s="1" a="1"/>
  <c r="I283" i="7" s="1"/>
  <c r="F283" i="7"/>
  <c r="G283" i="7" s="1" a="1"/>
  <c r="G283" i="7" s="1"/>
  <c r="D283" i="7"/>
  <c r="E283" i="7" s="1" a="1"/>
  <c r="E283" i="7" s="1"/>
  <c r="B283" i="7"/>
  <c r="C283" i="7" s="1" a="1"/>
  <c r="C283" i="7" s="1"/>
  <c r="N282" i="7"/>
  <c r="O282" i="7" s="1" a="1"/>
  <c r="O282" i="7" s="1"/>
  <c r="L282" i="7"/>
  <c r="M282" i="7" s="1" a="1"/>
  <c r="M282" i="7" s="1"/>
  <c r="J282" i="7"/>
  <c r="K282" i="7" s="1" a="1"/>
  <c r="K282" i="7" s="1"/>
  <c r="H282" i="7"/>
  <c r="I282" i="7" s="1" a="1"/>
  <c r="I282" i="7" s="1"/>
  <c r="F282" i="7"/>
  <c r="G282" i="7" s="1" a="1"/>
  <c r="G282" i="7" s="1"/>
  <c r="D282" i="7"/>
  <c r="E282" i="7" s="1" a="1"/>
  <c r="E282" i="7" s="1"/>
  <c r="B282" i="7"/>
  <c r="C282" i="7" s="1" a="1"/>
  <c r="C282" i="7" s="1"/>
  <c r="N281" i="7"/>
  <c r="O281" i="7" s="1" a="1"/>
  <c r="O281" i="7" s="1"/>
  <c r="L281" i="7"/>
  <c r="M281" i="7" s="1" a="1"/>
  <c r="M281" i="7" s="1"/>
  <c r="J281" i="7"/>
  <c r="K281" i="7" s="1" a="1"/>
  <c r="K281" i="7" s="1"/>
  <c r="H281" i="7"/>
  <c r="I281" i="7" s="1" a="1"/>
  <c r="I281" i="7" s="1"/>
  <c r="F281" i="7"/>
  <c r="G281" i="7" s="1" a="1"/>
  <c r="G281" i="7" s="1"/>
  <c r="D281" i="7"/>
  <c r="E281" i="7" s="1" a="1"/>
  <c r="E281" i="7" s="1"/>
  <c r="B281" i="7"/>
  <c r="C281" i="7" s="1" a="1"/>
  <c r="C281" i="7" s="1"/>
  <c r="N280" i="7"/>
  <c r="O280" i="7" s="1" a="1"/>
  <c r="O280" i="7" s="1"/>
  <c r="L280" i="7"/>
  <c r="M280" i="7" s="1" a="1"/>
  <c r="M280" i="7" s="1"/>
  <c r="J280" i="7"/>
  <c r="K280" i="7" s="1" a="1"/>
  <c r="K280" i="7" s="1"/>
  <c r="H280" i="7"/>
  <c r="I280" i="7" s="1" a="1"/>
  <c r="I280" i="7" s="1"/>
  <c r="F280" i="7"/>
  <c r="G280" i="7" s="1" a="1"/>
  <c r="G280" i="7" s="1"/>
  <c r="D280" i="7"/>
  <c r="E280" i="7" s="1" a="1"/>
  <c r="E280" i="7" s="1"/>
  <c r="B280" i="7"/>
  <c r="C280" i="7" s="1" a="1"/>
  <c r="C280" i="7" s="1"/>
  <c r="N279" i="7"/>
  <c r="O279" i="7" s="1" a="1"/>
  <c r="O279" i="7" s="1"/>
  <c r="L279" i="7"/>
  <c r="M279" i="7" s="1" a="1"/>
  <c r="M279" i="7" s="1"/>
  <c r="J279" i="7"/>
  <c r="K279" i="7" s="1" a="1"/>
  <c r="K279" i="7" s="1"/>
  <c r="H279" i="7"/>
  <c r="I279" i="7" s="1" a="1"/>
  <c r="I279" i="7" s="1"/>
  <c r="F279" i="7"/>
  <c r="G279" i="7" s="1" a="1"/>
  <c r="G279" i="7" s="1"/>
  <c r="D279" i="7"/>
  <c r="E279" i="7" s="1" a="1"/>
  <c r="E279" i="7" s="1"/>
  <c r="B279" i="7"/>
  <c r="C279" i="7" s="1" a="1"/>
  <c r="C279" i="7" s="1"/>
  <c r="N278" i="7"/>
  <c r="O278" i="7" s="1" a="1"/>
  <c r="O278" i="7" s="1"/>
  <c r="L278" i="7"/>
  <c r="M278" i="7" s="1" a="1"/>
  <c r="M278" i="7" s="1"/>
  <c r="J278" i="7"/>
  <c r="K278" i="7" s="1" a="1"/>
  <c r="K278" i="7" s="1"/>
  <c r="H278" i="7"/>
  <c r="I278" i="7" s="1" a="1"/>
  <c r="I278" i="7" s="1"/>
  <c r="F278" i="7"/>
  <c r="G278" i="7" s="1" a="1"/>
  <c r="G278" i="7" s="1"/>
  <c r="D278" i="7"/>
  <c r="E278" i="7" s="1" a="1"/>
  <c r="E278" i="7" s="1"/>
  <c r="B278" i="7"/>
  <c r="C278" i="7" s="1" a="1"/>
  <c r="C278" i="7" s="1"/>
  <c r="N277" i="7"/>
  <c r="O277" i="7" s="1" a="1"/>
  <c r="O277" i="7" s="1"/>
  <c r="L277" i="7"/>
  <c r="M277" i="7" s="1" a="1"/>
  <c r="M277" i="7" s="1"/>
  <c r="J277" i="7"/>
  <c r="K277" i="7" s="1" a="1"/>
  <c r="K277" i="7" s="1"/>
  <c r="H277" i="7"/>
  <c r="I277" i="7" s="1" a="1"/>
  <c r="I277" i="7" s="1"/>
  <c r="F277" i="7"/>
  <c r="G277" i="7" s="1" a="1"/>
  <c r="G277" i="7" s="1"/>
  <c r="D277" i="7"/>
  <c r="E277" i="7" s="1" a="1"/>
  <c r="E277" i="7" s="1"/>
  <c r="B277" i="7"/>
  <c r="C277" i="7" s="1" a="1"/>
  <c r="C277" i="7" s="1"/>
  <c r="N276" i="7"/>
  <c r="O276" i="7" s="1" a="1"/>
  <c r="O276" i="7" s="1"/>
  <c r="L276" i="7"/>
  <c r="M276" i="7" s="1" a="1"/>
  <c r="M276" i="7" s="1"/>
  <c r="J276" i="7"/>
  <c r="K276" i="7" s="1" a="1"/>
  <c r="K276" i="7" s="1"/>
  <c r="H276" i="7"/>
  <c r="I276" i="7" s="1" a="1"/>
  <c r="I276" i="7" s="1"/>
  <c r="F276" i="7"/>
  <c r="G276" i="7" s="1" a="1"/>
  <c r="G276" i="7" s="1"/>
  <c r="D276" i="7"/>
  <c r="E276" i="7" s="1" a="1"/>
  <c r="E276" i="7" s="1"/>
  <c r="B276" i="7"/>
  <c r="C276" i="7" s="1" a="1"/>
  <c r="C276" i="7" s="1"/>
  <c r="N275" i="7"/>
  <c r="O275" i="7" s="1" a="1"/>
  <c r="O275" i="7" s="1"/>
  <c r="L275" i="7"/>
  <c r="M275" i="7" s="1" a="1"/>
  <c r="M275" i="7" s="1"/>
  <c r="J275" i="7"/>
  <c r="K275" i="7" s="1" a="1"/>
  <c r="K275" i="7" s="1"/>
  <c r="H275" i="7"/>
  <c r="I275" i="7" s="1" a="1"/>
  <c r="I275" i="7" s="1"/>
  <c r="F275" i="7"/>
  <c r="G275" i="7" s="1" a="1"/>
  <c r="G275" i="7" s="1"/>
  <c r="D275" i="7"/>
  <c r="E275" i="7" s="1" a="1"/>
  <c r="E275" i="7" s="1"/>
  <c r="B275" i="7"/>
  <c r="C275" i="7" s="1" a="1"/>
  <c r="C275" i="7" s="1"/>
  <c r="N274" i="7"/>
  <c r="O274" i="7" s="1" a="1"/>
  <c r="O274" i="7" s="1"/>
  <c r="L274" i="7"/>
  <c r="M274" i="7" s="1" a="1"/>
  <c r="M274" i="7" s="1"/>
  <c r="J274" i="7"/>
  <c r="K274" i="7" s="1" a="1"/>
  <c r="K274" i="7" s="1"/>
  <c r="H274" i="7"/>
  <c r="I274" i="7" s="1" a="1"/>
  <c r="I274" i="7" s="1"/>
  <c r="F274" i="7"/>
  <c r="G274" i="7" s="1" a="1"/>
  <c r="G274" i="7" s="1"/>
  <c r="D274" i="7"/>
  <c r="E274" i="7" s="1" a="1"/>
  <c r="E274" i="7" s="1"/>
  <c r="B274" i="7"/>
  <c r="C274" i="7" s="1" a="1"/>
  <c r="C274" i="7" s="1"/>
  <c r="N273" i="7"/>
  <c r="O273" i="7" s="1" a="1"/>
  <c r="O273" i="7" s="1"/>
  <c r="L273" i="7"/>
  <c r="M273" i="7" s="1" a="1"/>
  <c r="M273" i="7" s="1"/>
  <c r="J273" i="7"/>
  <c r="K273" i="7" s="1" a="1"/>
  <c r="K273" i="7" s="1"/>
  <c r="H273" i="7"/>
  <c r="I273" i="7" s="1" a="1"/>
  <c r="I273" i="7" s="1"/>
  <c r="F273" i="7"/>
  <c r="G273" i="7" s="1" a="1"/>
  <c r="G273" i="7" s="1"/>
  <c r="D273" i="7"/>
  <c r="E273" i="7" s="1" a="1"/>
  <c r="E273" i="7" s="1"/>
  <c r="B273" i="7"/>
  <c r="C273" i="7" s="1" a="1"/>
  <c r="C273" i="7" s="1"/>
  <c r="N272" i="7"/>
  <c r="O272" i="7" s="1" a="1"/>
  <c r="O272" i="7" s="1"/>
  <c r="L272" i="7"/>
  <c r="M272" i="7" s="1" a="1"/>
  <c r="M272" i="7" s="1"/>
  <c r="J272" i="7"/>
  <c r="K272" i="7" s="1" a="1"/>
  <c r="K272" i="7" s="1"/>
  <c r="H272" i="7"/>
  <c r="I272" i="7" s="1" a="1"/>
  <c r="I272" i="7" s="1"/>
  <c r="F272" i="7"/>
  <c r="G272" i="7" s="1" a="1"/>
  <c r="G272" i="7" s="1"/>
  <c r="D272" i="7"/>
  <c r="E272" i="7" s="1" a="1"/>
  <c r="E272" i="7" s="1"/>
  <c r="B272" i="7"/>
  <c r="C272" i="7" s="1" a="1"/>
  <c r="C272" i="7" s="1"/>
  <c r="N271" i="7"/>
  <c r="O271" i="7" s="1" a="1"/>
  <c r="O271" i="7" s="1"/>
  <c r="L271" i="7"/>
  <c r="M271" i="7" s="1" a="1"/>
  <c r="M271" i="7" s="1"/>
  <c r="J271" i="7"/>
  <c r="K271" i="7" s="1" a="1"/>
  <c r="K271" i="7" s="1"/>
  <c r="H271" i="7"/>
  <c r="I271" i="7" s="1" a="1"/>
  <c r="I271" i="7" s="1"/>
  <c r="F271" i="7"/>
  <c r="G271" i="7" s="1" a="1"/>
  <c r="G271" i="7" s="1"/>
  <c r="D271" i="7"/>
  <c r="E271" i="7" s="1" a="1"/>
  <c r="E271" i="7" s="1"/>
  <c r="B271" i="7"/>
  <c r="C271" i="7" s="1" a="1"/>
  <c r="C271" i="7" s="1"/>
  <c r="N270" i="7"/>
  <c r="O270" i="7" s="1" a="1"/>
  <c r="O270" i="7" s="1"/>
  <c r="L270" i="7"/>
  <c r="M270" i="7" s="1" a="1"/>
  <c r="M270" i="7" s="1"/>
  <c r="J270" i="7"/>
  <c r="K270" i="7" s="1" a="1"/>
  <c r="K270" i="7" s="1"/>
  <c r="H270" i="7"/>
  <c r="I270" i="7" s="1" a="1"/>
  <c r="I270" i="7" s="1"/>
  <c r="F270" i="7"/>
  <c r="G270" i="7" s="1" a="1"/>
  <c r="G270" i="7" s="1"/>
  <c r="D270" i="7"/>
  <c r="E270" i="7" s="1" a="1"/>
  <c r="E270" i="7" s="1"/>
  <c r="B270" i="7"/>
  <c r="C270" i="7" s="1" a="1"/>
  <c r="C270" i="7" s="1"/>
  <c r="N269" i="7"/>
  <c r="O269" i="7" s="1" a="1"/>
  <c r="O269" i="7" s="1"/>
  <c r="L269" i="7"/>
  <c r="M269" i="7" s="1" a="1"/>
  <c r="M269" i="7" s="1"/>
  <c r="J269" i="7"/>
  <c r="K269" i="7" s="1" a="1"/>
  <c r="K269" i="7" s="1"/>
  <c r="H269" i="7"/>
  <c r="I269" i="7" s="1" a="1"/>
  <c r="I269" i="7" s="1"/>
  <c r="F269" i="7"/>
  <c r="G269" i="7" s="1" a="1"/>
  <c r="G269" i="7" s="1"/>
  <c r="D269" i="7"/>
  <c r="E269" i="7" s="1" a="1"/>
  <c r="E269" i="7" s="1"/>
  <c r="B269" i="7"/>
  <c r="C269" i="7" s="1" a="1"/>
  <c r="C269" i="7" s="1"/>
  <c r="N268" i="7"/>
  <c r="O268" i="7" s="1" a="1"/>
  <c r="O268" i="7" s="1"/>
  <c r="L268" i="7"/>
  <c r="M268" i="7" s="1" a="1"/>
  <c r="M268" i="7" s="1"/>
  <c r="J268" i="7"/>
  <c r="K268" i="7" s="1" a="1"/>
  <c r="K268" i="7" s="1"/>
  <c r="H268" i="7"/>
  <c r="I268" i="7" s="1" a="1"/>
  <c r="I268" i="7" s="1"/>
  <c r="F268" i="7"/>
  <c r="G268" i="7" s="1" a="1"/>
  <c r="G268" i="7" s="1"/>
  <c r="D268" i="7"/>
  <c r="E268" i="7" s="1" a="1"/>
  <c r="E268" i="7" s="1"/>
  <c r="B268" i="7"/>
  <c r="C268" i="7" s="1" a="1"/>
  <c r="C268" i="7" s="1"/>
  <c r="N267" i="7"/>
  <c r="O267" i="7" s="1" a="1"/>
  <c r="O267" i="7" s="1"/>
  <c r="L267" i="7"/>
  <c r="M267" i="7" s="1" a="1"/>
  <c r="M267" i="7" s="1"/>
  <c r="J267" i="7"/>
  <c r="K267" i="7" s="1" a="1"/>
  <c r="K267" i="7" s="1"/>
  <c r="H267" i="7"/>
  <c r="I267" i="7" s="1" a="1"/>
  <c r="I267" i="7" s="1"/>
  <c r="F267" i="7"/>
  <c r="G267" i="7" s="1" a="1"/>
  <c r="G267" i="7" s="1"/>
  <c r="D267" i="7"/>
  <c r="E267" i="7" s="1" a="1"/>
  <c r="E267" i="7" s="1"/>
  <c r="B267" i="7"/>
  <c r="C267" i="7" s="1" a="1"/>
  <c r="C267" i="7" s="1"/>
  <c r="N266" i="7"/>
  <c r="O266" i="7" s="1" a="1"/>
  <c r="O266" i="7" s="1"/>
  <c r="L266" i="7"/>
  <c r="M266" i="7" s="1" a="1"/>
  <c r="M266" i="7" s="1"/>
  <c r="J266" i="7"/>
  <c r="K266" i="7" s="1" a="1"/>
  <c r="K266" i="7" s="1"/>
  <c r="H266" i="7"/>
  <c r="I266" i="7" s="1" a="1"/>
  <c r="I266" i="7" s="1"/>
  <c r="F266" i="7"/>
  <c r="G266" i="7" s="1" a="1"/>
  <c r="G266" i="7" s="1"/>
  <c r="D266" i="7"/>
  <c r="E266" i="7" s="1" a="1"/>
  <c r="E266" i="7" s="1"/>
  <c r="B266" i="7"/>
  <c r="C266" i="7" s="1" a="1"/>
  <c r="C266" i="7" s="1"/>
  <c r="N265" i="7"/>
  <c r="O265" i="7" s="1" a="1"/>
  <c r="O265" i="7" s="1"/>
  <c r="L265" i="7"/>
  <c r="M265" i="7" s="1" a="1"/>
  <c r="M265" i="7" s="1"/>
  <c r="J265" i="7"/>
  <c r="K265" i="7" s="1" a="1"/>
  <c r="K265" i="7" s="1"/>
  <c r="H265" i="7"/>
  <c r="I265" i="7" s="1" a="1"/>
  <c r="I265" i="7" s="1"/>
  <c r="F265" i="7"/>
  <c r="G265" i="7" s="1" a="1"/>
  <c r="G265" i="7" s="1"/>
  <c r="D265" i="7"/>
  <c r="E265" i="7" s="1" a="1"/>
  <c r="E265" i="7" s="1"/>
  <c r="B265" i="7"/>
  <c r="C265" i="7" s="1" a="1"/>
  <c r="C265" i="7" s="1"/>
  <c r="N264" i="7"/>
  <c r="O264" i="7" s="1" a="1"/>
  <c r="O264" i="7" s="1"/>
  <c r="L264" i="7"/>
  <c r="M264" i="7" s="1" a="1"/>
  <c r="M264" i="7" s="1"/>
  <c r="J264" i="7"/>
  <c r="K264" i="7" s="1" a="1"/>
  <c r="K264" i="7" s="1"/>
  <c r="H264" i="7"/>
  <c r="I264" i="7" s="1" a="1"/>
  <c r="I264" i="7" s="1"/>
  <c r="F264" i="7"/>
  <c r="G264" i="7" s="1" a="1"/>
  <c r="G264" i="7" s="1"/>
  <c r="D264" i="7"/>
  <c r="E264" i="7" s="1" a="1"/>
  <c r="E264" i="7" s="1"/>
  <c r="B264" i="7"/>
  <c r="C264" i="7" s="1" a="1"/>
  <c r="C264" i="7" s="1"/>
  <c r="N263" i="7"/>
  <c r="O263" i="7" s="1" a="1"/>
  <c r="O263" i="7" s="1"/>
  <c r="L263" i="7"/>
  <c r="M263" i="7" s="1" a="1"/>
  <c r="M263" i="7" s="1"/>
  <c r="J263" i="7"/>
  <c r="K263" i="7" s="1" a="1"/>
  <c r="K263" i="7" s="1"/>
  <c r="H263" i="7"/>
  <c r="I263" i="7" s="1" a="1"/>
  <c r="I263" i="7" s="1"/>
  <c r="F263" i="7"/>
  <c r="G263" i="7" s="1" a="1"/>
  <c r="G263" i="7" s="1"/>
  <c r="D263" i="7"/>
  <c r="E263" i="7" s="1" a="1"/>
  <c r="E263" i="7" s="1"/>
  <c r="B263" i="7"/>
  <c r="C263" i="7" s="1" a="1"/>
  <c r="C263" i="7" s="1"/>
  <c r="N262" i="7"/>
  <c r="O262" i="7" s="1" a="1"/>
  <c r="O262" i="7" s="1"/>
  <c r="L262" i="7"/>
  <c r="M262" i="7" s="1" a="1"/>
  <c r="M262" i="7" s="1"/>
  <c r="J262" i="7"/>
  <c r="K262" i="7" s="1" a="1"/>
  <c r="K262" i="7" s="1"/>
  <c r="H262" i="7"/>
  <c r="I262" i="7" s="1" a="1"/>
  <c r="I262" i="7" s="1"/>
  <c r="F262" i="7"/>
  <c r="G262" i="7" s="1" a="1"/>
  <c r="G262" i="7" s="1"/>
  <c r="D262" i="7"/>
  <c r="E262" i="7" s="1" a="1"/>
  <c r="E262" i="7" s="1"/>
  <c r="B262" i="7"/>
  <c r="C262" i="7" s="1" a="1"/>
  <c r="C262" i="7" s="1"/>
  <c r="N261" i="7"/>
  <c r="O261" i="7" s="1" a="1"/>
  <c r="O261" i="7" s="1"/>
  <c r="L261" i="7"/>
  <c r="M261" i="7" s="1" a="1"/>
  <c r="M261" i="7" s="1"/>
  <c r="J261" i="7"/>
  <c r="K261" i="7" s="1" a="1"/>
  <c r="K261" i="7" s="1"/>
  <c r="H261" i="7"/>
  <c r="I261" i="7" s="1" a="1"/>
  <c r="I261" i="7" s="1"/>
  <c r="F261" i="7"/>
  <c r="G261" i="7" s="1" a="1"/>
  <c r="G261" i="7" s="1"/>
  <c r="D261" i="7"/>
  <c r="E261" i="7" s="1" a="1"/>
  <c r="E261" i="7" s="1"/>
  <c r="B261" i="7"/>
  <c r="C261" i="7" s="1" a="1"/>
  <c r="C261" i="7" s="1"/>
  <c r="N260" i="7"/>
  <c r="O260" i="7" s="1" a="1"/>
  <c r="O260" i="7" s="1"/>
  <c r="L260" i="7"/>
  <c r="M260" i="7" s="1" a="1"/>
  <c r="M260" i="7" s="1"/>
  <c r="J260" i="7"/>
  <c r="K260" i="7" s="1" a="1"/>
  <c r="K260" i="7" s="1"/>
  <c r="H260" i="7"/>
  <c r="I260" i="7" s="1" a="1"/>
  <c r="I260" i="7" s="1"/>
  <c r="F260" i="7"/>
  <c r="G260" i="7" s="1" a="1"/>
  <c r="G260" i="7" s="1"/>
  <c r="D260" i="7"/>
  <c r="E260" i="7" s="1" a="1"/>
  <c r="E260" i="7" s="1"/>
  <c r="B260" i="7"/>
  <c r="C260" i="7" s="1" a="1"/>
  <c r="C260" i="7" s="1"/>
  <c r="N259" i="7"/>
  <c r="O259" i="7" s="1" a="1"/>
  <c r="O259" i="7" s="1"/>
  <c r="L259" i="7"/>
  <c r="M259" i="7" s="1" a="1"/>
  <c r="M259" i="7" s="1"/>
  <c r="J259" i="7"/>
  <c r="K259" i="7" s="1" a="1"/>
  <c r="K259" i="7" s="1"/>
  <c r="H259" i="7"/>
  <c r="I259" i="7" s="1" a="1"/>
  <c r="I259" i="7" s="1"/>
  <c r="F259" i="7"/>
  <c r="G259" i="7" s="1" a="1"/>
  <c r="G259" i="7" s="1"/>
  <c r="D259" i="7"/>
  <c r="E259" i="7" s="1" a="1"/>
  <c r="E259" i="7" s="1"/>
  <c r="B259" i="7"/>
  <c r="C259" i="7" s="1" a="1"/>
  <c r="C259" i="7" s="1"/>
  <c r="N258" i="7"/>
  <c r="O258" i="7" s="1" a="1"/>
  <c r="O258" i="7" s="1"/>
  <c r="L258" i="7"/>
  <c r="M258" i="7" s="1" a="1"/>
  <c r="M258" i="7" s="1"/>
  <c r="J258" i="7"/>
  <c r="K258" i="7" s="1" a="1"/>
  <c r="K258" i="7" s="1"/>
  <c r="H258" i="7"/>
  <c r="I258" i="7" s="1" a="1"/>
  <c r="I258" i="7" s="1"/>
  <c r="F258" i="7"/>
  <c r="G258" i="7" s="1" a="1"/>
  <c r="G258" i="7" s="1"/>
  <c r="D258" i="7"/>
  <c r="E258" i="7" s="1" a="1"/>
  <c r="E258" i="7" s="1"/>
  <c r="B258" i="7"/>
  <c r="C258" i="7" s="1" a="1"/>
  <c r="C258" i="7" s="1"/>
  <c r="N257" i="7"/>
  <c r="O257" i="7" s="1" a="1"/>
  <c r="O257" i="7" s="1"/>
  <c r="L257" i="7"/>
  <c r="M257" i="7" s="1" a="1"/>
  <c r="M257" i="7" s="1"/>
  <c r="J257" i="7"/>
  <c r="K257" i="7" s="1" a="1"/>
  <c r="K257" i="7" s="1"/>
  <c r="H257" i="7"/>
  <c r="I257" i="7" s="1" a="1"/>
  <c r="I257" i="7" s="1"/>
  <c r="F257" i="7"/>
  <c r="G257" i="7" s="1" a="1"/>
  <c r="G257" i="7" s="1"/>
  <c r="D257" i="7"/>
  <c r="E257" i="7" s="1" a="1"/>
  <c r="E257" i="7" s="1"/>
  <c r="B257" i="7"/>
  <c r="C257" i="7" s="1" a="1"/>
  <c r="C257" i="7" s="1"/>
  <c r="N256" i="7"/>
  <c r="O256" i="7" s="1" a="1"/>
  <c r="O256" i="7" s="1"/>
  <c r="L256" i="7"/>
  <c r="M256" i="7" s="1" a="1"/>
  <c r="M256" i="7" s="1"/>
  <c r="J256" i="7"/>
  <c r="K256" i="7" s="1" a="1"/>
  <c r="K256" i="7" s="1"/>
  <c r="H256" i="7"/>
  <c r="I256" i="7" s="1" a="1"/>
  <c r="I256" i="7" s="1"/>
  <c r="F256" i="7"/>
  <c r="G256" i="7" s="1" a="1"/>
  <c r="G256" i="7" s="1"/>
  <c r="D256" i="7"/>
  <c r="E256" i="7" s="1" a="1"/>
  <c r="E256" i="7" s="1"/>
  <c r="B256" i="7"/>
  <c r="C256" i="7" s="1" a="1"/>
  <c r="C256" i="7" s="1"/>
  <c r="N255" i="7"/>
  <c r="O255" i="7" s="1" a="1"/>
  <c r="O255" i="7" s="1"/>
  <c r="L255" i="7"/>
  <c r="M255" i="7" s="1" a="1"/>
  <c r="M255" i="7" s="1"/>
  <c r="J255" i="7"/>
  <c r="K255" i="7" s="1" a="1"/>
  <c r="K255" i="7" s="1"/>
  <c r="H255" i="7"/>
  <c r="I255" i="7" s="1" a="1"/>
  <c r="I255" i="7" s="1"/>
  <c r="F255" i="7"/>
  <c r="G255" i="7" s="1" a="1"/>
  <c r="G255" i="7" s="1"/>
  <c r="D255" i="7"/>
  <c r="E255" i="7" s="1" a="1"/>
  <c r="E255" i="7" s="1"/>
  <c r="B255" i="7"/>
  <c r="C255" i="7" s="1" a="1"/>
  <c r="C255" i="7" s="1"/>
  <c r="N254" i="7"/>
  <c r="O254" i="7" s="1" a="1"/>
  <c r="O254" i="7" s="1"/>
  <c r="L254" i="7"/>
  <c r="M254" i="7" s="1" a="1"/>
  <c r="M254" i="7" s="1"/>
  <c r="J254" i="7"/>
  <c r="K254" i="7" s="1" a="1"/>
  <c r="K254" i="7" s="1"/>
  <c r="H254" i="7"/>
  <c r="I254" i="7" s="1" a="1"/>
  <c r="I254" i="7" s="1"/>
  <c r="F254" i="7"/>
  <c r="G254" i="7" s="1" a="1"/>
  <c r="G254" i="7" s="1"/>
  <c r="D254" i="7"/>
  <c r="E254" i="7" s="1" a="1"/>
  <c r="E254" i="7" s="1"/>
  <c r="B254" i="7"/>
  <c r="C254" i="7" s="1" a="1"/>
  <c r="C254" i="7" s="1"/>
  <c r="N253" i="7"/>
  <c r="O253" i="7" s="1" a="1"/>
  <c r="O253" i="7" s="1"/>
  <c r="L253" i="7"/>
  <c r="M253" i="7" s="1" a="1"/>
  <c r="M253" i="7" s="1"/>
  <c r="J253" i="7"/>
  <c r="K253" i="7" s="1" a="1"/>
  <c r="K253" i="7" s="1"/>
  <c r="H253" i="7"/>
  <c r="I253" i="7" s="1" a="1"/>
  <c r="I253" i="7" s="1"/>
  <c r="F253" i="7"/>
  <c r="G253" i="7" s="1" a="1"/>
  <c r="G253" i="7" s="1"/>
  <c r="D253" i="7"/>
  <c r="E253" i="7" s="1" a="1"/>
  <c r="E253" i="7" s="1"/>
  <c r="B253" i="7"/>
  <c r="C253" i="7" s="1" a="1"/>
  <c r="C253" i="7" s="1"/>
  <c r="N252" i="7"/>
  <c r="O252" i="7" s="1" a="1"/>
  <c r="O252" i="7" s="1"/>
  <c r="L252" i="7"/>
  <c r="M252" i="7" s="1" a="1"/>
  <c r="M252" i="7" s="1"/>
  <c r="J252" i="7"/>
  <c r="K252" i="7" s="1" a="1"/>
  <c r="K252" i="7" s="1"/>
  <c r="H252" i="7"/>
  <c r="I252" i="7" s="1" a="1"/>
  <c r="I252" i="7" s="1"/>
  <c r="F252" i="7"/>
  <c r="G252" i="7" s="1" a="1"/>
  <c r="G252" i="7" s="1"/>
  <c r="D252" i="7"/>
  <c r="E252" i="7" s="1" a="1"/>
  <c r="E252" i="7" s="1"/>
  <c r="B252" i="7"/>
  <c r="C252" i="7" s="1" a="1"/>
  <c r="C252" i="7" s="1"/>
  <c r="N251" i="7"/>
  <c r="O251" i="7" s="1" a="1"/>
  <c r="O251" i="7" s="1"/>
  <c r="L251" i="7"/>
  <c r="M251" i="7" s="1" a="1"/>
  <c r="M251" i="7" s="1"/>
  <c r="J251" i="7"/>
  <c r="K251" i="7" s="1" a="1"/>
  <c r="K251" i="7" s="1"/>
  <c r="H251" i="7"/>
  <c r="I251" i="7" s="1" a="1"/>
  <c r="I251" i="7" s="1"/>
  <c r="F251" i="7"/>
  <c r="G251" i="7" s="1" a="1"/>
  <c r="G251" i="7" s="1"/>
  <c r="D251" i="7"/>
  <c r="E251" i="7" s="1" a="1"/>
  <c r="E251" i="7" s="1"/>
  <c r="B251" i="7"/>
  <c r="C251" i="7" s="1" a="1"/>
  <c r="C251" i="7" s="1"/>
  <c r="N250" i="7"/>
  <c r="O250" i="7" s="1" a="1"/>
  <c r="O250" i="7" s="1"/>
  <c r="L250" i="7"/>
  <c r="M250" i="7" s="1" a="1"/>
  <c r="M250" i="7" s="1"/>
  <c r="J250" i="7"/>
  <c r="K250" i="7" s="1" a="1"/>
  <c r="K250" i="7" s="1"/>
  <c r="H250" i="7"/>
  <c r="I250" i="7" s="1" a="1"/>
  <c r="I250" i="7" s="1"/>
  <c r="F250" i="7"/>
  <c r="G250" i="7" s="1" a="1"/>
  <c r="G250" i="7" s="1"/>
  <c r="D250" i="7"/>
  <c r="E250" i="7" s="1" a="1"/>
  <c r="E250" i="7" s="1"/>
  <c r="B250" i="7"/>
  <c r="C250" i="7" s="1" a="1"/>
  <c r="C250" i="7" s="1"/>
  <c r="N249" i="7"/>
  <c r="O249" i="7" s="1" a="1"/>
  <c r="O249" i="7" s="1"/>
  <c r="L249" i="7"/>
  <c r="M249" i="7" s="1" a="1"/>
  <c r="M249" i="7" s="1"/>
  <c r="J249" i="7"/>
  <c r="K249" i="7" s="1" a="1"/>
  <c r="K249" i="7" s="1"/>
  <c r="H249" i="7"/>
  <c r="I249" i="7" s="1" a="1"/>
  <c r="I249" i="7" s="1"/>
  <c r="F249" i="7"/>
  <c r="G249" i="7" s="1" a="1"/>
  <c r="G249" i="7" s="1"/>
  <c r="D249" i="7"/>
  <c r="E249" i="7" s="1" a="1"/>
  <c r="E249" i="7" s="1"/>
  <c r="B249" i="7"/>
  <c r="C249" i="7" s="1" a="1"/>
  <c r="C249" i="7" s="1"/>
  <c r="N248" i="7"/>
  <c r="O248" i="7" s="1" a="1"/>
  <c r="O248" i="7" s="1"/>
  <c r="L248" i="7"/>
  <c r="M248" i="7" s="1" a="1"/>
  <c r="M248" i="7" s="1"/>
  <c r="J248" i="7"/>
  <c r="K248" i="7" s="1" a="1"/>
  <c r="K248" i="7" s="1"/>
  <c r="H248" i="7"/>
  <c r="I248" i="7" s="1" a="1"/>
  <c r="I248" i="7" s="1"/>
  <c r="F248" i="7"/>
  <c r="G248" i="7" s="1" a="1"/>
  <c r="G248" i="7" s="1"/>
  <c r="D248" i="7"/>
  <c r="E248" i="7" s="1" a="1"/>
  <c r="E248" i="7" s="1"/>
  <c r="B248" i="7"/>
  <c r="C248" i="7" s="1" a="1"/>
  <c r="C248" i="7" s="1"/>
  <c r="N247" i="7"/>
  <c r="O247" i="7" s="1" a="1"/>
  <c r="O247" i="7" s="1"/>
  <c r="L247" i="7"/>
  <c r="M247" i="7" s="1" a="1"/>
  <c r="M247" i="7" s="1"/>
  <c r="J247" i="7"/>
  <c r="K247" i="7" s="1" a="1"/>
  <c r="K247" i="7" s="1"/>
  <c r="H247" i="7"/>
  <c r="I247" i="7" s="1" a="1"/>
  <c r="I247" i="7" s="1"/>
  <c r="F247" i="7"/>
  <c r="G247" i="7" s="1" a="1"/>
  <c r="G247" i="7" s="1"/>
  <c r="D247" i="7"/>
  <c r="E247" i="7" s="1" a="1"/>
  <c r="E247" i="7" s="1"/>
  <c r="B247" i="7"/>
  <c r="C247" i="7" s="1" a="1"/>
  <c r="C247" i="7" s="1"/>
  <c r="N246" i="7"/>
  <c r="O246" i="7" s="1" a="1"/>
  <c r="O246" i="7" s="1"/>
  <c r="L246" i="7"/>
  <c r="M246" i="7" s="1" a="1"/>
  <c r="M246" i="7" s="1"/>
  <c r="J246" i="7"/>
  <c r="K246" i="7" s="1" a="1"/>
  <c r="K246" i="7" s="1"/>
  <c r="H246" i="7"/>
  <c r="I246" i="7" s="1" a="1"/>
  <c r="I246" i="7" s="1"/>
  <c r="F246" i="7"/>
  <c r="G246" i="7" s="1" a="1"/>
  <c r="G246" i="7" s="1"/>
  <c r="D246" i="7"/>
  <c r="E246" i="7" s="1" a="1"/>
  <c r="E246" i="7" s="1"/>
  <c r="B246" i="7"/>
  <c r="C246" i="7" s="1" a="1"/>
  <c r="C246" i="7" s="1"/>
  <c r="N245" i="7"/>
  <c r="O245" i="7" s="1" a="1"/>
  <c r="O245" i="7" s="1"/>
  <c r="L245" i="7"/>
  <c r="M245" i="7" s="1" a="1"/>
  <c r="M245" i="7" s="1"/>
  <c r="J245" i="7"/>
  <c r="K245" i="7" s="1" a="1"/>
  <c r="K245" i="7" s="1"/>
  <c r="H245" i="7"/>
  <c r="I245" i="7" s="1" a="1"/>
  <c r="I245" i="7" s="1"/>
  <c r="F245" i="7"/>
  <c r="G245" i="7" s="1" a="1"/>
  <c r="G245" i="7" s="1"/>
  <c r="D245" i="7"/>
  <c r="E245" i="7" s="1" a="1"/>
  <c r="E245" i="7" s="1"/>
  <c r="B245" i="7"/>
  <c r="C245" i="7" s="1" a="1"/>
  <c r="C245" i="7" s="1"/>
  <c r="N244" i="7"/>
  <c r="O244" i="7" s="1" a="1"/>
  <c r="O244" i="7" s="1"/>
  <c r="L244" i="7"/>
  <c r="M244" i="7" s="1" a="1"/>
  <c r="M244" i="7" s="1"/>
  <c r="J244" i="7"/>
  <c r="K244" i="7" s="1" a="1"/>
  <c r="K244" i="7" s="1"/>
  <c r="H244" i="7"/>
  <c r="I244" i="7" s="1" a="1"/>
  <c r="I244" i="7" s="1"/>
  <c r="F244" i="7"/>
  <c r="G244" i="7" s="1" a="1"/>
  <c r="G244" i="7" s="1"/>
  <c r="D244" i="7"/>
  <c r="E244" i="7" s="1" a="1"/>
  <c r="E244" i="7" s="1"/>
  <c r="B244" i="7"/>
  <c r="C244" i="7" s="1" a="1"/>
  <c r="C244" i="7" s="1"/>
  <c r="N243" i="7"/>
  <c r="O243" i="7" s="1" a="1"/>
  <c r="O243" i="7" s="1"/>
  <c r="L243" i="7"/>
  <c r="M243" i="7" s="1" a="1"/>
  <c r="M243" i="7" s="1"/>
  <c r="J243" i="7"/>
  <c r="K243" i="7" s="1" a="1"/>
  <c r="K243" i="7" s="1"/>
  <c r="H243" i="7"/>
  <c r="I243" i="7" s="1" a="1"/>
  <c r="I243" i="7" s="1"/>
  <c r="F243" i="7"/>
  <c r="G243" i="7" s="1" a="1"/>
  <c r="G243" i="7" s="1"/>
  <c r="D243" i="7"/>
  <c r="E243" i="7" s="1" a="1"/>
  <c r="E243" i="7" s="1"/>
  <c r="B243" i="7"/>
  <c r="C243" i="7" s="1" a="1"/>
  <c r="C243" i="7" s="1"/>
  <c r="N242" i="7"/>
  <c r="O242" i="7" s="1" a="1"/>
  <c r="O242" i="7" s="1"/>
  <c r="L242" i="7"/>
  <c r="M242" i="7" s="1" a="1"/>
  <c r="M242" i="7" s="1"/>
  <c r="J242" i="7"/>
  <c r="K242" i="7" s="1" a="1"/>
  <c r="K242" i="7" s="1"/>
  <c r="H242" i="7"/>
  <c r="I242" i="7" s="1" a="1"/>
  <c r="I242" i="7" s="1"/>
  <c r="F242" i="7"/>
  <c r="G242" i="7" s="1" a="1"/>
  <c r="G242" i="7" s="1"/>
  <c r="D242" i="7"/>
  <c r="E242" i="7" s="1" a="1"/>
  <c r="E242" i="7" s="1"/>
  <c r="B242" i="7"/>
  <c r="C242" i="7" s="1" a="1"/>
  <c r="C242" i="7" s="1"/>
  <c r="N241" i="7"/>
  <c r="O241" i="7" s="1" a="1"/>
  <c r="O241" i="7" s="1"/>
  <c r="L241" i="7"/>
  <c r="M241" i="7" s="1" a="1"/>
  <c r="M241" i="7" s="1"/>
  <c r="J241" i="7"/>
  <c r="K241" i="7" s="1" a="1"/>
  <c r="K241" i="7" s="1"/>
  <c r="H241" i="7"/>
  <c r="I241" i="7" s="1" a="1"/>
  <c r="I241" i="7" s="1"/>
  <c r="F241" i="7"/>
  <c r="G241" i="7" s="1" a="1"/>
  <c r="G241" i="7" s="1"/>
  <c r="D241" i="7"/>
  <c r="E241" i="7" s="1" a="1"/>
  <c r="E241" i="7" s="1"/>
  <c r="B241" i="7"/>
  <c r="C241" i="7" s="1" a="1"/>
  <c r="C241" i="7" s="1"/>
  <c r="N240" i="7"/>
  <c r="O240" i="7" s="1" a="1"/>
  <c r="O240" i="7" s="1"/>
  <c r="L240" i="7"/>
  <c r="M240" i="7" s="1" a="1"/>
  <c r="M240" i="7" s="1"/>
  <c r="J240" i="7"/>
  <c r="K240" i="7" s="1" a="1"/>
  <c r="K240" i="7" s="1"/>
  <c r="H240" i="7"/>
  <c r="I240" i="7" s="1" a="1"/>
  <c r="I240" i="7" s="1"/>
  <c r="F240" i="7"/>
  <c r="G240" i="7" s="1" a="1"/>
  <c r="G240" i="7" s="1"/>
  <c r="D240" i="7"/>
  <c r="E240" i="7" s="1" a="1"/>
  <c r="E240" i="7" s="1"/>
  <c r="B240" i="7"/>
  <c r="C240" i="7" s="1" a="1"/>
  <c r="C240" i="7" s="1"/>
  <c r="N239" i="7"/>
  <c r="O239" i="7" s="1" a="1"/>
  <c r="O239" i="7" s="1"/>
  <c r="L239" i="7"/>
  <c r="M239" i="7" s="1" a="1"/>
  <c r="M239" i="7" s="1"/>
  <c r="J239" i="7"/>
  <c r="K239" i="7" s="1" a="1"/>
  <c r="K239" i="7" s="1"/>
  <c r="H239" i="7"/>
  <c r="I239" i="7" s="1" a="1"/>
  <c r="I239" i="7" s="1"/>
  <c r="F239" i="7"/>
  <c r="G239" i="7" s="1" a="1"/>
  <c r="G239" i="7" s="1"/>
  <c r="D239" i="7"/>
  <c r="E239" i="7" s="1" a="1"/>
  <c r="E239" i="7" s="1"/>
  <c r="B239" i="7"/>
  <c r="C239" i="7" s="1" a="1"/>
  <c r="C239" i="7" s="1"/>
  <c r="N238" i="7"/>
  <c r="O238" i="7" s="1" a="1"/>
  <c r="O238" i="7" s="1"/>
  <c r="L238" i="7"/>
  <c r="M238" i="7" s="1" a="1"/>
  <c r="M238" i="7" s="1"/>
  <c r="J238" i="7"/>
  <c r="K238" i="7" s="1" a="1"/>
  <c r="K238" i="7" s="1"/>
  <c r="H238" i="7"/>
  <c r="I238" i="7" s="1" a="1"/>
  <c r="I238" i="7" s="1"/>
  <c r="F238" i="7"/>
  <c r="G238" i="7" s="1" a="1"/>
  <c r="G238" i="7" s="1"/>
  <c r="D238" i="7"/>
  <c r="E238" i="7" s="1" a="1"/>
  <c r="E238" i="7" s="1"/>
  <c r="B238" i="7"/>
  <c r="C238" i="7" s="1" a="1"/>
  <c r="C238" i="7" s="1"/>
  <c r="N237" i="7"/>
  <c r="O237" i="7" s="1" a="1"/>
  <c r="O237" i="7" s="1"/>
  <c r="L237" i="7"/>
  <c r="M237" i="7" s="1" a="1"/>
  <c r="M237" i="7" s="1"/>
  <c r="J237" i="7"/>
  <c r="K237" i="7" s="1" a="1"/>
  <c r="K237" i="7" s="1"/>
  <c r="H237" i="7"/>
  <c r="I237" i="7" s="1" a="1"/>
  <c r="I237" i="7" s="1"/>
  <c r="F237" i="7"/>
  <c r="G237" i="7" s="1" a="1"/>
  <c r="G237" i="7" s="1"/>
  <c r="D237" i="7"/>
  <c r="E237" i="7" s="1" a="1"/>
  <c r="E237" i="7" s="1"/>
  <c r="B237" i="7"/>
  <c r="C237" i="7" s="1" a="1"/>
  <c r="C237" i="7" s="1"/>
  <c r="N236" i="7"/>
  <c r="O236" i="7" s="1" a="1"/>
  <c r="O236" i="7" s="1"/>
  <c r="L236" i="7"/>
  <c r="M236" i="7" s="1" a="1"/>
  <c r="M236" i="7" s="1"/>
  <c r="J236" i="7"/>
  <c r="K236" i="7" s="1" a="1"/>
  <c r="K236" i="7" s="1"/>
  <c r="H236" i="7"/>
  <c r="I236" i="7" s="1" a="1"/>
  <c r="I236" i="7" s="1"/>
  <c r="F236" i="7"/>
  <c r="G236" i="7" s="1" a="1"/>
  <c r="G236" i="7" s="1"/>
  <c r="D236" i="7"/>
  <c r="E236" i="7" s="1" a="1"/>
  <c r="E236" i="7" s="1"/>
  <c r="B236" i="7"/>
  <c r="C236" i="7" s="1" a="1"/>
  <c r="C236" i="7" s="1"/>
  <c r="N235" i="7"/>
  <c r="O235" i="7" s="1" a="1"/>
  <c r="O235" i="7" s="1"/>
  <c r="L235" i="7"/>
  <c r="M235" i="7" s="1" a="1"/>
  <c r="M235" i="7" s="1"/>
  <c r="J235" i="7"/>
  <c r="K235" i="7" s="1" a="1"/>
  <c r="K235" i="7" s="1"/>
  <c r="H235" i="7"/>
  <c r="I235" i="7" s="1" a="1"/>
  <c r="I235" i="7" s="1"/>
  <c r="F235" i="7"/>
  <c r="G235" i="7" s="1" a="1"/>
  <c r="G235" i="7" s="1"/>
  <c r="D235" i="7"/>
  <c r="E235" i="7" s="1" a="1"/>
  <c r="E235" i="7" s="1"/>
  <c r="B235" i="7"/>
  <c r="C235" i="7" s="1" a="1"/>
  <c r="C235" i="7" s="1"/>
  <c r="N234" i="7"/>
  <c r="O234" i="7" s="1" a="1"/>
  <c r="O234" i="7" s="1"/>
  <c r="L234" i="7"/>
  <c r="M234" i="7" s="1" a="1"/>
  <c r="M234" i="7" s="1"/>
  <c r="J234" i="7"/>
  <c r="K234" i="7" s="1" a="1"/>
  <c r="K234" i="7" s="1"/>
  <c r="H234" i="7"/>
  <c r="I234" i="7" s="1" a="1"/>
  <c r="I234" i="7" s="1"/>
  <c r="F234" i="7"/>
  <c r="G234" i="7" s="1" a="1"/>
  <c r="G234" i="7" s="1"/>
  <c r="D234" i="7"/>
  <c r="E234" i="7" s="1" a="1"/>
  <c r="E234" i="7" s="1"/>
  <c r="B234" i="7"/>
  <c r="C234" i="7" s="1" a="1"/>
  <c r="C234" i="7" s="1"/>
  <c r="N233" i="7"/>
  <c r="O233" i="7" s="1" a="1"/>
  <c r="O233" i="7" s="1"/>
  <c r="L233" i="7"/>
  <c r="M233" i="7" s="1" a="1"/>
  <c r="M233" i="7" s="1"/>
  <c r="J233" i="7"/>
  <c r="K233" i="7" s="1" a="1"/>
  <c r="K233" i="7" s="1"/>
  <c r="H233" i="7"/>
  <c r="I233" i="7" s="1" a="1"/>
  <c r="I233" i="7" s="1"/>
  <c r="F233" i="7"/>
  <c r="G233" i="7" s="1" a="1"/>
  <c r="G233" i="7" s="1"/>
  <c r="D233" i="7"/>
  <c r="E233" i="7" s="1" a="1"/>
  <c r="E233" i="7" s="1"/>
  <c r="B233" i="7"/>
  <c r="C233" i="7" s="1" a="1"/>
  <c r="C233" i="7" s="1"/>
  <c r="N232" i="7"/>
  <c r="O232" i="7" s="1" a="1"/>
  <c r="O232" i="7" s="1"/>
  <c r="L232" i="7"/>
  <c r="M232" i="7" s="1" a="1"/>
  <c r="M232" i="7" s="1"/>
  <c r="J232" i="7"/>
  <c r="K232" i="7" s="1" a="1"/>
  <c r="K232" i="7" s="1"/>
  <c r="H232" i="7"/>
  <c r="I232" i="7" s="1" a="1"/>
  <c r="I232" i="7" s="1"/>
  <c r="F232" i="7"/>
  <c r="G232" i="7" s="1" a="1"/>
  <c r="G232" i="7" s="1"/>
  <c r="D232" i="7"/>
  <c r="E232" i="7" s="1" a="1"/>
  <c r="E232" i="7" s="1"/>
  <c r="B232" i="7"/>
  <c r="C232" i="7" s="1" a="1"/>
  <c r="C232" i="7" s="1"/>
  <c r="N231" i="7"/>
  <c r="O231" i="7" s="1" a="1"/>
  <c r="O231" i="7" s="1"/>
  <c r="L231" i="7"/>
  <c r="M231" i="7" s="1" a="1"/>
  <c r="M231" i="7" s="1"/>
  <c r="J231" i="7"/>
  <c r="K231" i="7" s="1" a="1"/>
  <c r="K231" i="7" s="1"/>
  <c r="H231" i="7"/>
  <c r="I231" i="7" s="1" a="1"/>
  <c r="I231" i="7" s="1"/>
  <c r="F231" i="7"/>
  <c r="G231" i="7" s="1" a="1"/>
  <c r="G231" i="7" s="1"/>
  <c r="D231" i="7"/>
  <c r="E231" i="7" s="1" a="1"/>
  <c r="E231" i="7" s="1"/>
  <c r="B231" i="7"/>
  <c r="C231" i="7" s="1" a="1"/>
  <c r="C231" i="7" s="1"/>
  <c r="N230" i="7"/>
  <c r="O230" i="7" s="1" a="1"/>
  <c r="O230" i="7" s="1"/>
  <c r="L230" i="7"/>
  <c r="M230" i="7" s="1" a="1"/>
  <c r="M230" i="7" s="1"/>
  <c r="J230" i="7"/>
  <c r="K230" i="7" s="1" a="1"/>
  <c r="K230" i="7" s="1"/>
  <c r="H230" i="7"/>
  <c r="I230" i="7" s="1" a="1"/>
  <c r="I230" i="7" s="1"/>
  <c r="F230" i="7"/>
  <c r="G230" i="7" s="1" a="1"/>
  <c r="G230" i="7" s="1"/>
  <c r="D230" i="7"/>
  <c r="E230" i="7" s="1" a="1"/>
  <c r="E230" i="7" s="1"/>
  <c r="B230" i="7"/>
  <c r="C230" i="7" s="1" a="1"/>
  <c r="C230" i="7" s="1"/>
  <c r="N229" i="7"/>
  <c r="O229" i="7" s="1" a="1"/>
  <c r="O229" i="7" s="1"/>
  <c r="L229" i="7"/>
  <c r="M229" i="7" s="1" a="1"/>
  <c r="M229" i="7" s="1"/>
  <c r="J229" i="7"/>
  <c r="K229" i="7" s="1" a="1"/>
  <c r="K229" i="7" s="1"/>
  <c r="H229" i="7"/>
  <c r="I229" i="7" s="1" a="1"/>
  <c r="I229" i="7" s="1"/>
  <c r="F229" i="7"/>
  <c r="G229" i="7" s="1" a="1"/>
  <c r="G229" i="7" s="1"/>
  <c r="D229" i="7"/>
  <c r="E229" i="7" s="1" a="1"/>
  <c r="E229" i="7" s="1"/>
  <c r="B229" i="7"/>
  <c r="C229" i="7" s="1" a="1"/>
  <c r="C229" i="7" s="1"/>
  <c r="N228" i="7"/>
  <c r="O228" i="7" s="1" a="1"/>
  <c r="O228" i="7" s="1"/>
  <c r="L228" i="7"/>
  <c r="M228" i="7" s="1" a="1"/>
  <c r="M228" i="7" s="1"/>
  <c r="J228" i="7"/>
  <c r="K228" i="7" s="1" a="1"/>
  <c r="K228" i="7" s="1"/>
  <c r="H228" i="7"/>
  <c r="I228" i="7" s="1" a="1"/>
  <c r="I228" i="7" s="1"/>
  <c r="F228" i="7"/>
  <c r="G228" i="7" s="1" a="1"/>
  <c r="G228" i="7" s="1"/>
  <c r="D228" i="7"/>
  <c r="E228" i="7" s="1" a="1"/>
  <c r="E228" i="7" s="1"/>
  <c r="B228" i="7"/>
  <c r="C228" i="7" s="1" a="1"/>
  <c r="C228" i="7" s="1"/>
  <c r="N227" i="7"/>
  <c r="O227" i="7" s="1" a="1"/>
  <c r="O227" i="7" s="1"/>
  <c r="L227" i="7"/>
  <c r="M227" i="7" s="1" a="1"/>
  <c r="M227" i="7" s="1"/>
  <c r="J227" i="7"/>
  <c r="K227" i="7" s="1" a="1"/>
  <c r="K227" i="7" s="1"/>
  <c r="H227" i="7"/>
  <c r="I227" i="7" s="1" a="1"/>
  <c r="I227" i="7" s="1"/>
  <c r="F227" i="7"/>
  <c r="G227" i="7" s="1" a="1"/>
  <c r="G227" i="7" s="1"/>
  <c r="D227" i="7"/>
  <c r="E227" i="7" s="1" a="1"/>
  <c r="E227" i="7" s="1"/>
  <c r="B227" i="7"/>
  <c r="C227" i="7" s="1" a="1"/>
  <c r="C227" i="7" s="1"/>
  <c r="N226" i="7"/>
  <c r="O226" i="7" s="1" a="1"/>
  <c r="O226" i="7" s="1"/>
  <c r="L226" i="7"/>
  <c r="M226" i="7" s="1" a="1"/>
  <c r="M226" i="7" s="1"/>
  <c r="J226" i="7"/>
  <c r="K226" i="7" s="1" a="1"/>
  <c r="K226" i="7" s="1"/>
  <c r="H226" i="7"/>
  <c r="I226" i="7" s="1" a="1"/>
  <c r="I226" i="7" s="1"/>
  <c r="F226" i="7"/>
  <c r="G226" i="7" s="1" a="1"/>
  <c r="G226" i="7" s="1"/>
  <c r="D226" i="7"/>
  <c r="E226" i="7" s="1" a="1"/>
  <c r="E226" i="7" s="1"/>
  <c r="B226" i="7"/>
  <c r="C226" i="7" s="1" a="1"/>
  <c r="C226" i="7" s="1"/>
  <c r="N225" i="7"/>
  <c r="O225" i="7" s="1" a="1"/>
  <c r="O225" i="7" s="1"/>
  <c r="L225" i="7"/>
  <c r="M225" i="7" s="1" a="1"/>
  <c r="M225" i="7" s="1"/>
  <c r="J225" i="7"/>
  <c r="K225" i="7" s="1" a="1"/>
  <c r="K225" i="7" s="1"/>
  <c r="H225" i="7"/>
  <c r="I225" i="7" s="1" a="1"/>
  <c r="I225" i="7" s="1"/>
  <c r="F225" i="7"/>
  <c r="G225" i="7" s="1" a="1"/>
  <c r="G225" i="7" s="1"/>
  <c r="D225" i="7"/>
  <c r="E225" i="7" s="1" a="1"/>
  <c r="E225" i="7" s="1"/>
  <c r="B225" i="7"/>
  <c r="C225" i="7" s="1" a="1"/>
  <c r="C225" i="7" s="1"/>
  <c r="N224" i="7"/>
  <c r="O224" i="7" s="1" a="1"/>
  <c r="O224" i="7" s="1"/>
  <c r="L224" i="7"/>
  <c r="M224" i="7" s="1" a="1"/>
  <c r="M224" i="7" s="1"/>
  <c r="J224" i="7"/>
  <c r="K224" i="7" s="1" a="1"/>
  <c r="K224" i="7" s="1"/>
  <c r="H224" i="7"/>
  <c r="I224" i="7" s="1" a="1"/>
  <c r="I224" i="7" s="1"/>
  <c r="F224" i="7"/>
  <c r="G224" i="7" s="1" a="1"/>
  <c r="G224" i="7" s="1"/>
  <c r="D224" i="7"/>
  <c r="E224" i="7" s="1" a="1"/>
  <c r="E224" i="7" s="1"/>
  <c r="B224" i="7"/>
  <c r="C224" i="7" s="1" a="1"/>
  <c r="C224" i="7" s="1"/>
  <c r="N223" i="7"/>
  <c r="O223" i="7" s="1" a="1"/>
  <c r="O223" i="7" s="1"/>
  <c r="L223" i="7"/>
  <c r="M223" i="7" s="1" a="1"/>
  <c r="M223" i="7" s="1"/>
  <c r="J223" i="7"/>
  <c r="K223" i="7" s="1" a="1"/>
  <c r="K223" i="7" s="1"/>
  <c r="H223" i="7"/>
  <c r="I223" i="7" s="1" a="1"/>
  <c r="I223" i="7" s="1"/>
  <c r="F223" i="7"/>
  <c r="G223" i="7" s="1" a="1"/>
  <c r="G223" i="7" s="1"/>
  <c r="D223" i="7"/>
  <c r="E223" i="7" s="1" a="1"/>
  <c r="E223" i="7" s="1"/>
  <c r="B223" i="7"/>
  <c r="C223" i="7" s="1" a="1"/>
  <c r="C223" i="7" s="1"/>
  <c r="N222" i="7"/>
  <c r="O222" i="7" s="1" a="1"/>
  <c r="O222" i="7" s="1"/>
  <c r="L222" i="7"/>
  <c r="M222" i="7" s="1" a="1"/>
  <c r="M222" i="7" s="1"/>
  <c r="J222" i="7"/>
  <c r="K222" i="7" s="1" a="1"/>
  <c r="K222" i="7" s="1"/>
  <c r="H222" i="7"/>
  <c r="I222" i="7" s="1" a="1"/>
  <c r="I222" i="7" s="1"/>
  <c r="F222" i="7"/>
  <c r="G222" i="7" s="1" a="1"/>
  <c r="G222" i="7" s="1"/>
  <c r="D222" i="7"/>
  <c r="E222" i="7" s="1" a="1"/>
  <c r="E222" i="7" s="1"/>
  <c r="B222" i="7"/>
  <c r="C222" i="7" s="1" a="1"/>
  <c r="C222" i="7" s="1"/>
  <c r="N221" i="7"/>
  <c r="O221" i="7" s="1" a="1"/>
  <c r="O221" i="7" s="1"/>
  <c r="L221" i="7"/>
  <c r="M221" i="7" s="1" a="1"/>
  <c r="M221" i="7" s="1"/>
  <c r="J221" i="7"/>
  <c r="K221" i="7" s="1" a="1"/>
  <c r="K221" i="7" s="1"/>
  <c r="H221" i="7"/>
  <c r="I221" i="7" s="1" a="1"/>
  <c r="I221" i="7" s="1"/>
  <c r="F221" i="7"/>
  <c r="G221" i="7" s="1" a="1"/>
  <c r="G221" i="7" s="1"/>
  <c r="D221" i="7"/>
  <c r="E221" i="7" s="1" a="1"/>
  <c r="E221" i="7" s="1"/>
  <c r="B221" i="7"/>
  <c r="C221" i="7" s="1" a="1"/>
  <c r="C221" i="7" s="1"/>
  <c r="N220" i="7"/>
  <c r="O220" i="7" s="1" a="1"/>
  <c r="O220" i="7" s="1"/>
  <c r="L220" i="7"/>
  <c r="M220" i="7" s="1" a="1"/>
  <c r="M220" i="7" s="1"/>
  <c r="J220" i="7"/>
  <c r="K220" i="7" s="1" a="1"/>
  <c r="K220" i="7" s="1"/>
  <c r="H220" i="7"/>
  <c r="I220" i="7" s="1" a="1"/>
  <c r="I220" i="7" s="1"/>
  <c r="F220" i="7"/>
  <c r="G220" i="7" s="1" a="1"/>
  <c r="G220" i="7" s="1"/>
  <c r="D220" i="7"/>
  <c r="E220" i="7" s="1" a="1"/>
  <c r="E220" i="7" s="1"/>
  <c r="B220" i="7"/>
  <c r="C220" i="7" s="1" a="1"/>
  <c r="C220" i="7" s="1"/>
  <c r="N219" i="7"/>
  <c r="O219" i="7" s="1" a="1"/>
  <c r="O219" i="7" s="1"/>
  <c r="L219" i="7"/>
  <c r="M219" i="7" s="1" a="1"/>
  <c r="M219" i="7" s="1"/>
  <c r="J219" i="7"/>
  <c r="K219" i="7" s="1" a="1"/>
  <c r="K219" i="7" s="1"/>
  <c r="H219" i="7"/>
  <c r="I219" i="7" s="1" a="1"/>
  <c r="I219" i="7" s="1"/>
  <c r="F219" i="7"/>
  <c r="G219" i="7" s="1" a="1"/>
  <c r="G219" i="7" s="1"/>
  <c r="D219" i="7"/>
  <c r="E219" i="7" s="1" a="1"/>
  <c r="E219" i="7" s="1"/>
  <c r="B219" i="7"/>
  <c r="C219" i="7" s="1" a="1"/>
  <c r="C219" i="7" s="1"/>
  <c r="N218" i="7"/>
  <c r="O218" i="7" s="1" a="1"/>
  <c r="O218" i="7" s="1"/>
  <c r="L218" i="7"/>
  <c r="M218" i="7" s="1" a="1"/>
  <c r="M218" i="7" s="1"/>
  <c r="J218" i="7"/>
  <c r="K218" i="7" s="1" a="1"/>
  <c r="K218" i="7" s="1"/>
  <c r="H218" i="7"/>
  <c r="I218" i="7" s="1" a="1"/>
  <c r="I218" i="7" s="1"/>
  <c r="F218" i="7"/>
  <c r="G218" i="7" s="1" a="1"/>
  <c r="G218" i="7" s="1"/>
  <c r="D218" i="7"/>
  <c r="E218" i="7" s="1" a="1"/>
  <c r="E218" i="7" s="1"/>
  <c r="B218" i="7"/>
  <c r="C218" i="7" s="1" a="1"/>
  <c r="C218" i="7" s="1"/>
  <c r="N217" i="7"/>
  <c r="O217" i="7" s="1" a="1"/>
  <c r="O217" i="7" s="1"/>
  <c r="L217" i="7"/>
  <c r="M217" i="7" s="1" a="1"/>
  <c r="M217" i="7" s="1"/>
  <c r="J217" i="7"/>
  <c r="K217" i="7" s="1" a="1"/>
  <c r="K217" i="7" s="1"/>
  <c r="H217" i="7"/>
  <c r="I217" i="7" s="1" a="1"/>
  <c r="I217" i="7" s="1"/>
  <c r="F217" i="7"/>
  <c r="G217" i="7" s="1" a="1"/>
  <c r="G217" i="7" s="1"/>
  <c r="D217" i="7"/>
  <c r="E217" i="7" s="1" a="1"/>
  <c r="E217" i="7" s="1"/>
  <c r="B217" i="7"/>
  <c r="C217" i="7" s="1" a="1"/>
  <c r="C217" i="7" s="1"/>
  <c r="N216" i="7"/>
  <c r="O216" i="7" s="1" a="1"/>
  <c r="O216" i="7" s="1"/>
  <c r="L216" i="7"/>
  <c r="M216" i="7" s="1" a="1"/>
  <c r="M216" i="7" s="1"/>
  <c r="J216" i="7"/>
  <c r="K216" i="7" s="1" a="1"/>
  <c r="K216" i="7" s="1"/>
  <c r="H216" i="7"/>
  <c r="I216" i="7" s="1" a="1"/>
  <c r="I216" i="7" s="1"/>
  <c r="F216" i="7"/>
  <c r="G216" i="7" s="1" a="1"/>
  <c r="G216" i="7" s="1"/>
  <c r="D216" i="7"/>
  <c r="E216" i="7" s="1" a="1"/>
  <c r="E216" i="7" s="1"/>
  <c r="B216" i="7"/>
  <c r="C216" i="7" s="1" a="1"/>
  <c r="C216" i="7" s="1"/>
  <c r="N215" i="7"/>
  <c r="O215" i="7" s="1" a="1"/>
  <c r="O215" i="7" s="1"/>
  <c r="L215" i="7"/>
  <c r="M215" i="7" s="1" a="1"/>
  <c r="M215" i="7" s="1"/>
  <c r="J215" i="7"/>
  <c r="K215" i="7" s="1" a="1"/>
  <c r="K215" i="7" s="1"/>
  <c r="H215" i="7"/>
  <c r="I215" i="7" s="1" a="1"/>
  <c r="I215" i="7" s="1"/>
  <c r="F215" i="7"/>
  <c r="G215" i="7" s="1" a="1"/>
  <c r="G215" i="7" s="1"/>
  <c r="D215" i="7"/>
  <c r="E215" i="7" s="1" a="1"/>
  <c r="E215" i="7" s="1"/>
  <c r="B215" i="7"/>
  <c r="C215" i="7" s="1" a="1"/>
  <c r="C215" i="7" s="1"/>
  <c r="N214" i="7"/>
  <c r="O214" i="7" s="1" a="1"/>
  <c r="O214" i="7" s="1"/>
  <c r="L214" i="7"/>
  <c r="M214" i="7" s="1" a="1"/>
  <c r="M214" i="7" s="1"/>
  <c r="J214" i="7"/>
  <c r="K214" i="7" s="1" a="1"/>
  <c r="K214" i="7" s="1"/>
  <c r="H214" i="7"/>
  <c r="I214" i="7" s="1" a="1"/>
  <c r="I214" i="7" s="1"/>
  <c r="F214" i="7"/>
  <c r="G214" i="7" s="1" a="1"/>
  <c r="G214" i="7" s="1"/>
  <c r="D214" i="7"/>
  <c r="E214" i="7" s="1" a="1"/>
  <c r="E214" i="7" s="1"/>
  <c r="B214" i="7"/>
  <c r="C214" i="7" s="1" a="1"/>
  <c r="C214" i="7" s="1"/>
  <c r="N213" i="7"/>
  <c r="O213" i="7" s="1" a="1"/>
  <c r="O213" i="7" s="1"/>
  <c r="L213" i="7"/>
  <c r="M213" i="7" s="1" a="1"/>
  <c r="M213" i="7" s="1"/>
  <c r="J213" i="7"/>
  <c r="K213" i="7" s="1" a="1"/>
  <c r="K213" i="7" s="1"/>
  <c r="H213" i="7"/>
  <c r="I213" i="7" s="1" a="1"/>
  <c r="I213" i="7" s="1"/>
  <c r="F213" i="7"/>
  <c r="G213" i="7" s="1" a="1"/>
  <c r="G213" i="7" s="1"/>
  <c r="D213" i="7"/>
  <c r="E213" i="7" s="1" a="1"/>
  <c r="E213" i="7" s="1"/>
  <c r="B213" i="7"/>
  <c r="C213" i="7" s="1" a="1"/>
  <c r="C213" i="7" s="1"/>
  <c r="N212" i="7"/>
  <c r="O212" i="7" s="1" a="1"/>
  <c r="O212" i="7" s="1"/>
  <c r="L212" i="7"/>
  <c r="M212" i="7" s="1" a="1"/>
  <c r="M212" i="7" s="1"/>
  <c r="J212" i="7"/>
  <c r="K212" i="7" s="1" a="1"/>
  <c r="K212" i="7" s="1"/>
  <c r="H212" i="7"/>
  <c r="I212" i="7" s="1" a="1"/>
  <c r="I212" i="7" s="1"/>
  <c r="F212" i="7"/>
  <c r="G212" i="7" s="1" a="1"/>
  <c r="G212" i="7" s="1"/>
  <c r="D212" i="7"/>
  <c r="E212" i="7" s="1" a="1"/>
  <c r="E212" i="7" s="1"/>
  <c r="B212" i="7"/>
  <c r="C212" i="7" s="1" a="1"/>
  <c r="C212" i="7" s="1"/>
  <c r="N211" i="7"/>
  <c r="O211" i="7" s="1" a="1"/>
  <c r="O211" i="7" s="1"/>
  <c r="L211" i="7"/>
  <c r="M211" i="7" s="1" a="1"/>
  <c r="M211" i="7" s="1"/>
  <c r="J211" i="7"/>
  <c r="K211" i="7" s="1" a="1"/>
  <c r="K211" i="7" s="1"/>
  <c r="H211" i="7"/>
  <c r="I211" i="7" s="1" a="1"/>
  <c r="I211" i="7" s="1"/>
  <c r="F211" i="7"/>
  <c r="G211" i="7" s="1" a="1"/>
  <c r="G211" i="7" s="1"/>
  <c r="D211" i="7"/>
  <c r="E211" i="7" s="1" a="1"/>
  <c r="E211" i="7" s="1"/>
  <c r="B211" i="7"/>
  <c r="C211" i="7" s="1" a="1"/>
  <c r="C211" i="7" s="1"/>
  <c r="N210" i="7"/>
  <c r="O210" i="7" s="1" a="1"/>
  <c r="O210" i="7" s="1"/>
  <c r="L210" i="7"/>
  <c r="M210" i="7" s="1" a="1"/>
  <c r="M210" i="7" s="1"/>
  <c r="J210" i="7"/>
  <c r="K210" i="7" s="1" a="1"/>
  <c r="K210" i="7" s="1"/>
  <c r="H210" i="7"/>
  <c r="I210" i="7" s="1" a="1"/>
  <c r="I210" i="7" s="1"/>
  <c r="F210" i="7"/>
  <c r="G210" i="7" s="1" a="1"/>
  <c r="G210" i="7" s="1"/>
  <c r="D210" i="7"/>
  <c r="E210" i="7" s="1" a="1"/>
  <c r="E210" i="7" s="1"/>
  <c r="B210" i="7"/>
  <c r="C210" i="7" s="1" a="1"/>
  <c r="C210" i="7" s="1"/>
  <c r="N209" i="7"/>
  <c r="O209" i="7" s="1" a="1"/>
  <c r="O209" i="7" s="1"/>
  <c r="L209" i="7"/>
  <c r="M209" i="7" s="1" a="1"/>
  <c r="M209" i="7" s="1"/>
  <c r="J209" i="7"/>
  <c r="K209" i="7" s="1" a="1"/>
  <c r="K209" i="7" s="1"/>
  <c r="H209" i="7"/>
  <c r="I209" i="7" s="1" a="1"/>
  <c r="I209" i="7" s="1"/>
  <c r="F209" i="7"/>
  <c r="G209" i="7" s="1" a="1"/>
  <c r="G209" i="7" s="1"/>
  <c r="D209" i="7"/>
  <c r="E209" i="7" s="1" a="1"/>
  <c r="E209" i="7" s="1"/>
  <c r="B209" i="7"/>
  <c r="C209" i="7" s="1" a="1"/>
  <c r="C209" i="7" s="1"/>
  <c r="N208" i="7"/>
  <c r="O208" i="7" s="1" a="1"/>
  <c r="O208" i="7" s="1"/>
  <c r="L208" i="7"/>
  <c r="M208" i="7" s="1" a="1"/>
  <c r="M208" i="7" s="1"/>
  <c r="J208" i="7"/>
  <c r="K208" i="7" s="1" a="1"/>
  <c r="K208" i="7" s="1"/>
  <c r="H208" i="7"/>
  <c r="I208" i="7" s="1" a="1"/>
  <c r="I208" i="7" s="1"/>
  <c r="F208" i="7"/>
  <c r="G208" i="7" s="1" a="1"/>
  <c r="G208" i="7" s="1"/>
  <c r="D208" i="7"/>
  <c r="E208" i="7" s="1" a="1"/>
  <c r="E208" i="7" s="1"/>
  <c r="B208" i="7"/>
  <c r="C208" i="7" s="1" a="1"/>
  <c r="C208" i="7" s="1"/>
  <c r="N207" i="7"/>
  <c r="O207" i="7" s="1" a="1"/>
  <c r="O207" i="7" s="1"/>
  <c r="L207" i="7"/>
  <c r="M207" i="7" s="1" a="1"/>
  <c r="M207" i="7" s="1"/>
  <c r="J207" i="7"/>
  <c r="K207" i="7" s="1" a="1"/>
  <c r="K207" i="7" s="1"/>
  <c r="H207" i="7"/>
  <c r="I207" i="7" s="1" a="1"/>
  <c r="I207" i="7" s="1"/>
  <c r="F207" i="7"/>
  <c r="G207" i="7" s="1" a="1"/>
  <c r="G207" i="7" s="1"/>
  <c r="D207" i="7"/>
  <c r="E207" i="7" s="1" a="1"/>
  <c r="E207" i="7" s="1"/>
  <c r="B207" i="7"/>
  <c r="C207" i="7" s="1" a="1"/>
  <c r="C207" i="7" s="1"/>
  <c r="N206" i="7"/>
  <c r="O206" i="7" s="1" a="1"/>
  <c r="O206" i="7" s="1"/>
  <c r="L206" i="7"/>
  <c r="M206" i="7" s="1" a="1"/>
  <c r="M206" i="7" s="1"/>
  <c r="J206" i="7"/>
  <c r="K206" i="7" s="1" a="1"/>
  <c r="K206" i="7" s="1"/>
  <c r="H206" i="7"/>
  <c r="I206" i="7" s="1" a="1"/>
  <c r="I206" i="7" s="1"/>
  <c r="F206" i="7"/>
  <c r="G206" i="7" s="1" a="1"/>
  <c r="G206" i="7" s="1"/>
  <c r="D206" i="7"/>
  <c r="E206" i="7" s="1" a="1"/>
  <c r="E206" i="7" s="1"/>
  <c r="B206" i="7"/>
  <c r="C206" i="7" s="1" a="1"/>
  <c r="C206" i="7" s="1"/>
  <c r="N205" i="7"/>
  <c r="O205" i="7" s="1" a="1"/>
  <c r="O205" i="7" s="1"/>
  <c r="L205" i="7"/>
  <c r="M205" i="7" s="1" a="1"/>
  <c r="M205" i="7" s="1"/>
  <c r="J205" i="7"/>
  <c r="K205" i="7" s="1" a="1"/>
  <c r="K205" i="7" s="1"/>
  <c r="H205" i="7"/>
  <c r="I205" i="7" s="1" a="1"/>
  <c r="I205" i="7" s="1"/>
  <c r="F205" i="7"/>
  <c r="G205" i="7" s="1" a="1"/>
  <c r="G205" i="7" s="1"/>
  <c r="D205" i="7"/>
  <c r="E205" i="7" s="1" a="1"/>
  <c r="E205" i="7" s="1"/>
  <c r="B205" i="7"/>
  <c r="C205" i="7" s="1" a="1"/>
  <c r="C205" i="7" s="1"/>
  <c r="N204" i="7"/>
  <c r="O204" i="7" s="1" a="1"/>
  <c r="O204" i="7" s="1"/>
  <c r="L204" i="7"/>
  <c r="M204" i="7" s="1" a="1"/>
  <c r="M204" i="7" s="1"/>
  <c r="J204" i="7"/>
  <c r="K204" i="7" s="1" a="1"/>
  <c r="K204" i="7" s="1"/>
  <c r="H204" i="7"/>
  <c r="I204" i="7" s="1" a="1"/>
  <c r="I204" i="7" s="1"/>
  <c r="F204" i="7"/>
  <c r="G204" i="7" s="1" a="1"/>
  <c r="G204" i="7" s="1"/>
  <c r="D204" i="7"/>
  <c r="E204" i="7" s="1" a="1"/>
  <c r="E204" i="7" s="1"/>
  <c r="B204" i="7"/>
  <c r="C204" i="7" s="1" a="1"/>
  <c r="C204" i="7" s="1"/>
  <c r="N203" i="7"/>
  <c r="O203" i="7" s="1" a="1"/>
  <c r="O203" i="7" s="1"/>
  <c r="L203" i="7"/>
  <c r="M203" i="7" s="1" a="1"/>
  <c r="M203" i="7" s="1"/>
  <c r="J203" i="7"/>
  <c r="K203" i="7" s="1" a="1"/>
  <c r="K203" i="7" s="1"/>
  <c r="H203" i="7"/>
  <c r="I203" i="7" s="1" a="1"/>
  <c r="I203" i="7" s="1"/>
  <c r="F203" i="7"/>
  <c r="G203" i="7" s="1" a="1"/>
  <c r="G203" i="7" s="1"/>
  <c r="D203" i="7"/>
  <c r="E203" i="7" s="1" a="1"/>
  <c r="E203" i="7" s="1"/>
  <c r="B203" i="7"/>
  <c r="C203" i="7" s="1" a="1"/>
  <c r="C203" i="7" s="1"/>
  <c r="N202" i="7"/>
  <c r="O202" i="7" s="1" a="1"/>
  <c r="O202" i="7" s="1"/>
  <c r="L202" i="7"/>
  <c r="M202" i="7" s="1" a="1"/>
  <c r="M202" i="7" s="1"/>
  <c r="J202" i="7"/>
  <c r="K202" i="7" s="1" a="1"/>
  <c r="K202" i="7" s="1"/>
  <c r="H202" i="7"/>
  <c r="I202" i="7" s="1" a="1"/>
  <c r="I202" i="7" s="1"/>
  <c r="F202" i="7"/>
  <c r="G202" i="7" s="1" a="1"/>
  <c r="G202" i="7" s="1"/>
  <c r="D202" i="7"/>
  <c r="E202" i="7" s="1" a="1"/>
  <c r="E202" i="7" s="1"/>
  <c r="B202" i="7"/>
  <c r="C202" i="7" s="1" a="1"/>
  <c r="C202" i="7" s="1"/>
  <c r="N201" i="7"/>
  <c r="O201" i="7" s="1" a="1"/>
  <c r="O201" i="7" s="1"/>
  <c r="L201" i="7"/>
  <c r="M201" i="7" s="1" a="1"/>
  <c r="M201" i="7" s="1"/>
  <c r="J201" i="7"/>
  <c r="K201" i="7" s="1" a="1"/>
  <c r="K201" i="7" s="1"/>
  <c r="H201" i="7"/>
  <c r="I201" i="7" s="1" a="1"/>
  <c r="I201" i="7" s="1"/>
  <c r="F201" i="7"/>
  <c r="G201" i="7" s="1" a="1"/>
  <c r="G201" i="7" s="1"/>
  <c r="D201" i="7"/>
  <c r="E201" i="7" s="1" a="1"/>
  <c r="E201" i="7" s="1"/>
  <c r="B201" i="7"/>
  <c r="C201" i="7" s="1" a="1"/>
  <c r="C201" i="7" s="1"/>
  <c r="N200" i="7"/>
  <c r="O200" i="7" s="1" a="1"/>
  <c r="O200" i="7" s="1"/>
  <c r="L200" i="7"/>
  <c r="M200" i="7" s="1" a="1"/>
  <c r="M200" i="7" s="1"/>
  <c r="J200" i="7"/>
  <c r="K200" i="7" s="1" a="1"/>
  <c r="K200" i="7" s="1"/>
  <c r="H200" i="7"/>
  <c r="I200" i="7" s="1" a="1"/>
  <c r="I200" i="7" s="1"/>
  <c r="F200" i="7"/>
  <c r="G200" i="7" s="1" a="1"/>
  <c r="G200" i="7" s="1"/>
  <c r="D200" i="7"/>
  <c r="E200" i="7" s="1" a="1"/>
  <c r="E200" i="7" s="1"/>
  <c r="B200" i="7"/>
  <c r="C200" i="7" s="1" a="1"/>
  <c r="C200" i="7" s="1"/>
  <c r="N199" i="7"/>
  <c r="O199" i="7" s="1" a="1"/>
  <c r="O199" i="7" s="1"/>
  <c r="L199" i="7"/>
  <c r="M199" i="7" s="1" a="1"/>
  <c r="M199" i="7" s="1"/>
  <c r="J199" i="7"/>
  <c r="K199" i="7" s="1" a="1"/>
  <c r="K199" i="7" s="1"/>
  <c r="H199" i="7"/>
  <c r="I199" i="7" s="1" a="1"/>
  <c r="I199" i="7" s="1"/>
  <c r="F199" i="7"/>
  <c r="G199" i="7" s="1" a="1"/>
  <c r="G199" i="7" s="1"/>
  <c r="D199" i="7"/>
  <c r="E199" i="7" s="1" a="1"/>
  <c r="E199" i="7" s="1"/>
  <c r="B199" i="7"/>
  <c r="C199" i="7" s="1" a="1"/>
  <c r="C199" i="7" s="1"/>
  <c r="N198" i="7"/>
  <c r="O198" i="7" s="1" a="1"/>
  <c r="O198" i="7" s="1"/>
  <c r="L198" i="7"/>
  <c r="M198" i="7" s="1" a="1"/>
  <c r="M198" i="7" s="1"/>
  <c r="J198" i="7"/>
  <c r="K198" i="7" s="1" a="1"/>
  <c r="K198" i="7" s="1"/>
  <c r="H198" i="7"/>
  <c r="I198" i="7" s="1" a="1"/>
  <c r="I198" i="7" s="1"/>
  <c r="F198" i="7"/>
  <c r="G198" i="7" s="1" a="1"/>
  <c r="G198" i="7" s="1"/>
  <c r="D198" i="7"/>
  <c r="E198" i="7" s="1" a="1"/>
  <c r="E198" i="7" s="1"/>
  <c r="B198" i="7"/>
  <c r="C198" i="7" s="1" a="1"/>
  <c r="C198" i="7" s="1"/>
  <c r="N197" i="7"/>
  <c r="O197" i="7" s="1" a="1"/>
  <c r="O197" i="7" s="1"/>
  <c r="L197" i="7"/>
  <c r="M197" i="7" s="1" a="1"/>
  <c r="M197" i="7" s="1"/>
  <c r="J197" i="7"/>
  <c r="K197" i="7" s="1" a="1"/>
  <c r="K197" i="7" s="1"/>
  <c r="H197" i="7"/>
  <c r="I197" i="7" s="1" a="1"/>
  <c r="I197" i="7" s="1"/>
  <c r="F197" i="7"/>
  <c r="G197" i="7" s="1" a="1"/>
  <c r="G197" i="7" s="1"/>
  <c r="D197" i="7"/>
  <c r="E197" i="7" s="1" a="1"/>
  <c r="E197" i="7" s="1"/>
  <c r="B197" i="7"/>
  <c r="C197" i="7" s="1" a="1"/>
  <c r="C197" i="7" s="1"/>
  <c r="N196" i="7"/>
  <c r="O196" i="7" s="1" a="1"/>
  <c r="O196" i="7" s="1"/>
  <c r="L196" i="7"/>
  <c r="M196" i="7" s="1" a="1"/>
  <c r="M196" i="7" s="1"/>
  <c r="J196" i="7"/>
  <c r="K196" i="7" s="1" a="1"/>
  <c r="K196" i="7" s="1"/>
  <c r="H196" i="7"/>
  <c r="I196" i="7" s="1" a="1"/>
  <c r="I196" i="7" s="1"/>
  <c r="F196" i="7"/>
  <c r="G196" i="7" s="1" a="1"/>
  <c r="G196" i="7" s="1"/>
  <c r="D196" i="7"/>
  <c r="E196" i="7" s="1" a="1"/>
  <c r="E196" i="7" s="1"/>
  <c r="B196" i="7"/>
  <c r="C196" i="7" s="1" a="1"/>
  <c r="C196" i="7" s="1"/>
  <c r="N195" i="7"/>
  <c r="O195" i="7" s="1" a="1"/>
  <c r="O195" i="7" s="1"/>
  <c r="L195" i="7"/>
  <c r="M195" i="7" s="1" a="1"/>
  <c r="M195" i="7" s="1"/>
  <c r="J195" i="7"/>
  <c r="K195" i="7" s="1" a="1"/>
  <c r="K195" i="7" s="1"/>
  <c r="H195" i="7"/>
  <c r="I195" i="7" s="1" a="1"/>
  <c r="I195" i="7" s="1"/>
  <c r="F195" i="7"/>
  <c r="G195" i="7" s="1" a="1"/>
  <c r="G195" i="7" s="1"/>
  <c r="D195" i="7"/>
  <c r="E195" i="7" s="1" a="1"/>
  <c r="E195" i="7" s="1"/>
  <c r="B195" i="7"/>
  <c r="C195" i="7" s="1" a="1"/>
  <c r="C195" i="7" s="1"/>
  <c r="N194" i="7"/>
  <c r="O194" i="7" s="1" a="1"/>
  <c r="O194" i="7" s="1"/>
  <c r="L194" i="7"/>
  <c r="M194" i="7" s="1" a="1"/>
  <c r="M194" i="7" s="1"/>
  <c r="J194" i="7"/>
  <c r="K194" i="7" s="1" a="1"/>
  <c r="K194" i="7" s="1"/>
  <c r="H194" i="7"/>
  <c r="I194" i="7" s="1" a="1"/>
  <c r="I194" i="7" s="1"/>
  <c r="F194" i="7"/>
  <c r="G194" i="7" s="1" a="1"/>
  <c r="G194" i="7" s="1"/>
  <c r="D194" i="7"/>
  <c r="E194" i="7" s="1" a="1"/>
  <c r="E194" i="7" s="1"/>
  <c r="B194" i="7"/>
  <c r="C194" i="7" s="1" a="1"/>
  <c r="C194" i="7" s="1"/>
  <c r="N193" i="7"/>
  <c r="O193" i="7" s="1" a="1"/>
  <c r="O193" i="7" s="1"/>
  <c r="L193" i="7"/>
  <c r="M193" i="7" s="1" a="1"/>
  <c r="M193" i="7" s="1"/>
  <c r="J193" i="7"/>
  <c r="K193" i="7" s="1" a="1"/>
  <c r="K193" i="7" s="1"/>
  <c r="H193" i="7"/>
  <c r="I193" i="7" s="1" a="1"/>
  <c r="I193" i="7" s="1"/>
  <c r="F193" i="7"/>
  <c r="G193" i="7" s="1" a="1"/>
  <c r="G193" i="7" s="1"/>
  <c r="D193" i="7"/>
  <c r="E193" i="7" s="1" a="1"/>
  <c r="E193" i="7" s="1"/>
  <c r="B193" i="7"/>
  <c r="C193" i="7" s="1" a="1"/>
  <c r="C193" i="7" s="1"/>
  <c r="N192" i="7"/>
  <c r="O192" i="7" s="1" a="1"/>
  <c r="O192" i="7" s="1"/>
  <c r="L192" i="7"/>
  <c r="M192" i="7" s="1" a="1"/>
  <c r="M192" i="7" s="1"/>
  <c r="J192" i="7"/>
  <c r="K192" i="7" s="1" a="1"/>
  <c r="K192" i="7" s="1"/>
  <c r="H192" i="7"/>
  <c r="I192" i="7" s="1" a="1"/>
  <c r="I192" i="7" s="1"/>
  <c r="F192" i="7"/>
  <c r="G192" i="7" s="1" a="1"/>
  <c r="G192" i="7" s="1"/>
  <c r="D192" i="7"/>
  <c r="E192" i="7" s="1" a="1"/>
  <c r="E192" i="7" s="1"/>
  <c r="B192" i="7"/>
  <c r="C192" i="7" s="1" a="1"/>
  <c r="C192" i="7" s="1"/>
  <c r="N191" i="7"/>
  <c r="O191" i="7" s="1" a="1"/>
  <c r="O191" i="7" s="1"/>
  <c r="L191" i="7"/>
  <c r="M191" i="7" s="1" a="1"/>
  <c r="M191" i="7" s="1"/>
  <c r="J191" i="7"/>
  <c r="K191" i="7" s="1" a="1"/>
  <c r="K191" i="7" s="1"/>
  <c r="H191" i="7"/>
  <c r="I191" i="7" s="1" a="1"/>
  <c r="I191" i="7" s="1"/>
  <c r="F191" i="7"/>
  <c r="G191" i="7" s="1" a="1"/>
  <c r="G191" i="7" s="1"/>
  <c r="D191" i="7"/>
  <c r="E191" i="7" s="1" a="1"/>
  <c r="E191" i="7" s="1"/>
  <c r="B191" i="7"/>
  <c r="C191" i="7" s="1" a="1"/>
  <c r="C191" i="7" s="1"/>
  <c r="N190" i="7"/>
  <c r="O190" i="7" s="1" a="1"/>
  <c r="O190" i="7" s="1"/>
  <c r="L190" i="7"/>
  <c r="M190" i="7" s="1" a="1"/>
  <c r="M190" i="7" s="1"/>
  <c r="J190" i="7"/>
  <c r="K190" i="7" s="1" a="1"/>
  <c r="K190" i="7" s="1"/>
  <c r="H190" i="7"/>
  <c r="I190" i="7" s="1" a="1"/>
  <c r="I190" i="7" s="1"/>
  <c r="F190" i="7"/>
  <c r="G190" i="7" s="1" a="1"/>
  <c r="G190" i="7" s="1"/>
  <c r="D190" i="7"/>
  <c r="E190" i="7" s="1" a="1"/>
  <c r="E190" i="7" s="1"/>
  <c r="B190" i="7"/>
  <c r="C190" i="7" s="1" a="1"/>
  <c r="C190" i="7" s="1"/>
  <c r="N189" i="7"/>
  <c r="O189" i="7" s="1" a="1"/>
  <c r="O189" i="7" s="1"/>
  <c r="L189" i="7"/>
  <c r="M189" i="7" s="1" a="1"/>
  <c r="M189" i="7" s="1"/>
  <c r="J189" i="7"/>
  <c r="K189" i="7" s="1" a="1"/>
  <c r="K189" i="7" s="1"/>
  <c r="H189" i="7"/>
  <c r="I189" i="7" s="1" a="1"/>
  <c r="I189" i="7" s="1"/>
  <c r="F189" i="7"/>
  <c r="G189" i="7" s="1" a="1"/>
  <c r="G189" i="7" s="1"/>
  <c r="D189" i="7"/>
  <c r="E189" i="7" s="1" a="1"/>
  <c r="E189" i="7" s="1"/>
  <c r="B189" i="7"/>
  <c r="C189" i="7" s="1" a="1"/>
  <c r="C189" i="7" s="1"/>
  <c r="N188" i="7"/>
  <c r="O188" i="7" s="1" a="1"/>
  <c r="O188" i="7" s="1"/>
  <c r="L188" i="7"/>
  <c r="M188" i="7" s="1" a="1"/>
  <c r="M188" i="7" s="1"/>
  <c r="J188" i="7"/>
  <c r="K188" i="7" s="1" a="1"/>
  <c r="K188" i="7" s="1"/>
  <c r="H188" i="7"/>
  <c r="I188" i="7" s="1" a="1"/>
  <c r="I188" i="7" s="1"/>
  <c r="F188" i="7"/>
  <c r="G188" i="7" s="1" a="1"/>
  <c r="G188" i="7" s="1"/>
  <c r="D188" i="7"/>
  <c r="E188" i="7" s="1" a="1"/>
  <c r="E188" i="7" s="1"/>
  <c r="B188" i="7"/>
  <c r="C188" i="7" s="1" a="1"/>
  <c r="C188" i="7" s="1"/>
  <c r="N187" i="7"/>
  <c r="O187" i="7" s="1" a="1"/>
  <c r="O187" i="7" s="1"/>
  <c r="L187" i="7"/>
  <c r="M187" i="7" s="1" a="1"/>
  <c r="M187" i="7" s="1"/>
  <c r="J187" i="7"/>
  <c r="K187" i="7" s="1" a="1"/>
  <c r="K187" i="7" s="1"/>
  <c r="H187" i="7"/>
  <c r="I187" i="7" s="1" a="1"/>
  <c r="I187" i="7" s="1"/>
  <c r="F187" i="7"/>
  <c r="G187" i="7" s="1" a="1"/>
  <c r="G187" i="7" s="1"/>
  <c r="D187" i="7"/>
  <c r="E187" i="7" s="1" a="1"/>
  <c r="E187" i="7" s="1"/>
  <c r="B187" i="7"/>
  <c r="C187" i="7" s="1" a="1"/>
  <c r="C187" i="7" s="1"/>
  <c r="N186" i="7"/>
  <c r="O186" i="7" s="1" a="1"/>
  <c r="O186" i="7" s="1"/>
  <c r="L186" i="7"/>
  <c r="M186" i="7" s="1" a="1"/>
  <c r="M186" i="7" s="1"/>
  <c r="J186" i="7"/>
  <c r="K186" i="7" s="1" a="1"/>
  <c r="K186" i="7" s="1"/>
  <c r="H186" i="7"/>
  <c r="I186" i="7" s="1" a="1"/>
  <c r="I186" i="7" s="1"/>
  <c r="F186" i="7"/>
  <c r="G186" i="7" s="1" a="1"/>
  <c r="G186" i="7" s="1"/>
  <c r="D186" i="7"/>
  <c r="E186" i="7" s="1" a="1"/>
  <c r="E186" i="7" s="1"/>
  <c r="B186" i="7"/>
  <c r="C186" i="7" s="1" a="1"/>
  <c r="C186" i="7" s="1"/>
  <c r="N185" i="7"/>
  <c r="O185" i="7" s="1" a="1"/>
  <c r="O185" i="7" s="1"/>
  <c r="L185" i="7"/>
  <c r="M185" i="7" s="1" a="1"/>
  <c r="M185" i="7" s="1"/>
  <c r="J185" i="7"/>
  <c r="K185" i="7" s="1" a="1"/>
  <c r="K185" i="7" s="1"/>
  <c r="H185" i="7"/>
  <c r="I185" i="7" s="1" a="1"/>
  <c r="I185" i="7" s="1"/>
  <c r="F185" i="7"/>
  <c r="G185" i="7" s="1" a="1"/>
  <c r="G185" i="7" s="1"/>
  <c r="D185" i="7"/>
  <c r="E185" i="7" s="1" a="1"/>
  <c r="E185" i="7" s="1"/>
  <c r="B185" i="7"/>
  <c r="C185" i="7" s="1" a="1"/>
  <c r="C185" i="7" s="1"/>
  <c r="N184" i="7"/>
  <c r="O184" i="7" s="1" a="1"/>
  <c r="O184" i="7" s="1"/>
  <c r="L184" i="7"/>
  <c r="M184" i="7" s="1" a="1"/>
  <c r="M184" i="7" s="1"/>
  <c r="J184" i="7"/>
  <c r="K184" i="7" s="1" a="1"/>
  <c r="K184" i="7" s="1"/>
  <c r="H184" i="7"/>
  <c r="I184" i="7" s="1" a="1"/>
  <c r="I184" i="7" s="1"/>
  <c r="F184" i="7"/>
  <c r="G184" i="7" s="1" a="1"/>
  <c r="G184" i="7" s="1"/>
  <c r="D184" i="7"/>
  <c r="E184" i="7" s="1" a="1"/>
  <c r="E184" i="7" s="1"/>
  <c r="B184" i="7"/>
  <c r="C184" i="7" s="1" a="1"/>
  <c r="C184" i="7" s="1"/>
  <c r="N183" i="7"/>
  <c r="O183" i="7" s="1" a="1"/>
  <c r="O183" i="7" s="1"/>
  <c r="L183" i="7"/>
  <c r="M183" i="7" s="1" a="1"/>
  <c r="M183" i="7" s="1"/>
  <c r="J183" i="7"/>
  <c r="K183" i="7" s="1" a="1"/>
  <c r="K183" i="7" s="1"/>
  <c r="H183" i="7"/>
  <c r="I183" i="7" s="1" a="1"/>
  <c r="I183" i="7" s="1"/>
  <c r="F183" i="7"/>
  <c r="G183" i="7" s="1" a="1"/>
  <c r="G183" i="7" s="1"/>
  <c r="D183" i="7"/>
  <c r="E183" i="7" s="1" a="1"/>
  <c r="E183" i="7" s="1"/>
  <c r="B183" i="7"/>
  <c r="C183" i="7" s="1" a="1"/>
  <c r="C183" i="7" s="1"/>
  <c r="N182" i="7"/>
  <c r="O182" i="7" s="1" a="1"/>
  <c r="O182" i="7" s="1"/>
  <c r="L182" i="7"/>
  <c r="M182" i="7" s="1" a="1"/>
  <c r="M182" i="7" s="1"/>
  <c r="J182" i="7"/>
  <c r="K182" i="7" s="1" a="1"/>
  <c r="K182" i="7" s="1"/>
  <c r="H182" i="7"/>
  <c r="I182" i="7" s="1" a="1"/>
  <c r="I182" i="7" s="1"/>
  <c r="F182" i="7"/>
  <c r="G182" i="7" s="1" a="1"/>
  <c r="G182" i="7" s="1"/>
  <c r="D182" i="7"/>
  <c r="E182" i="7" s="1" a="1"/>
  <c r="E182" i="7" s="1"/>
  <c r="B182" i="7"/>
  <c r="C182" i="7" s="1" a="1"/>
  <c r="C182" i="7" s="1"/>
  <c r="N181" i="7"/>
  <c r="O181" i="7" s="1" a="1"/>
  <c r="O181" i="7" s="1"/>
  <c r="L181" i="7"/>
  <c r="M181" i="7" s="1" a="1"/>
  <c r="M181" i="7" s="1"/>
  <c r="J181" i="7"/>
  <c r="K181" i="7" s="1" a="1"/>
  <c r="K181" i="7" s="1"/>
  <c r="H181" i="7"/>
  <c r="I181" i="7" s="1" a="1"/>
  <c r="I181" i="7" s="1"/>
  <c r="F181" i="7"/>
  <c r="G181" i="7" s="1" a="1"/>
  <c r="G181" i="7" s="1"/>
  <c r="D181" i="7"/>
  <c r="E181" i="7" s="1" a="1"/>
  <c r="E181" i="7" s="1"/>
  <c r="B181" i="7"/>
  <c r="C181" i="7" s="1" a="1"/>
  <c r="C181" i="7" s="1"/>
  <c r="N180" i="7"/>
  <c r="O180" i="7" s="1" a="1"/>
  <c r="O180" i="7" s="1"/>
  <c r="L180" i="7"/>
  <c r="M180" i="7" s="1" a="1"/>
  <c r="M180" i="7" s="1"/>
  <c r="J180" i="7"/>
  <c r="K180" i="7" s="1" a="1"/>
  <c r="K180" i="7" s="1"/>
  <c r="H180" i="7"/>
  <c r="I180" i="7" s="1" a="1"/>
  <c r="I180" i="7" s="1"/>
  <c r="F180" i="7"/>
  <c r="G180" i="7" s="1" a="1"/>
  <c r="G180" i="7" s="1"/>
  <c r="D180" i="7"/>
  <c r="E180" i="7" s="1" a="1"/>
  <c r="E180" i="7" s="1"/>
  <c r="B180" i="7"/>
  <c r="C180" i="7" s="1" a="1"/>
  <c r="C180" i="7" s="1"/>
  <c r="N179" i="7"/>
  <c r="O179" i="7" s="1" a="1"/>
  <c r="O179" i="7" s="1"/>
  <c r="L179" i="7"/>
  <c r="M179" i="7" s="1" a="1"/>
  <c r="M179" i="7" s="1"/>
  <c r="J179" i="7"/>
  <c r="K179" i="7" s="1" a="1"/>
  <c r="K179" i="7" s="1"/>
  <c r="H179" i="7"/>
  <c r="I179" i="7" s="1" a="1"/>
  <c r="I179" i="7" s="1"/>
  <c r="F179" i="7"/>
  <c r="G179" i="7" s="1" a="1"/>
  <c r="G179" i="7" s="1"/>
  <c r="D179" i="7"/>
  <c r="E179" i="7" s="1" a="1"/>
  <c r="E179" i="7" s="1"/>
  <c r="B179" i="7"/>
  <c r="C179" i="7" s="1" a="1"/>
  <c r="C179" i="7" s="1"/>
  <c r="N178" i="7"/>
  <c r="O178" i="7" s="1" a="1"/>
  <c r="O178" i="7" s="1"/>
  <c r="L178" i="7"/>
  <c r="M178" i="7" s="1" a="1"/>
  <c r="M178" i="7" s="1"/>
  <c r="J178" i="7"/>
  <c r="K178" i="7" s="1" a="1"/>
  <c r="K178" i="7" s="1"/>
  <c r="H178" i="7"/>
  <c r="I178" i="7" s="1" a="1"/>
  <c r="I178" i="7" s="1"/>
  <c r="F178" i="7"/>
  <c r="G178" i="7" s="1" a="1"/>
  <c r="G178" i="7" s="1"/>
  <c r="D178" i="7"/>
  <c r="E178" i="7" s="1" a="1"/>
  <c r="E178" i="7" s="1"/>
  <c r="B178" i="7"/>
  <c r="C178" i="7" s="1" a="1"/>
  <c r="C178" i="7" s="1"/>
  <c r="N177" i="7"/>
  <c r="O177" i="7" s="1" a="1"/>
  <c r="O177" i="7" s="1"/>
  <c r="L177" i="7"/>
  <c r="M177" i="7" s="1" a="1"/>
  <c r="M177" i="7" s="1"/>
  <c r="J177" i="7"/>
  <c r="K177" i="7" s="1" a="1"/>
  <c r="K177" i="7" s="1"/>
  <c r="H177" i="7"/>
  <c r="I177" i="7" s="1" a="1"/>
  <c r="I177" i="7" s="1"/>
  <c r="F177" i="7"/>
  <c r="G177" i="7" s="1" a="1"/>
  <c r="G177" i="7" s="1"/>
  <c r="D177" i="7"/>
  <c r="E177" i="7" s="1" a="1"/>
  <c r="E177" i="7" s="1"/>
  <c r="B177" i="7"/>
  <c r="C177" i="7" s="1" a="1"/>
  <c r="C177" i="7" s="1"/>
  <c r="N176" i="7"/>
  <c r="O176" i="7" s="1" a="1"/>
  <c r="O176" i="7" s="1"/>
  <c r="L176" i="7"/>
  <c r="M176" i="7" s="1" a="1"/>
  <c r="M176" i="7" s="1"/>
  <c r="J176" i="7"/>
  <c r="K176" i="7" s="1" a="1"/>
  <c r="K176" i="7" s="1"/>
  <c r="H176" i="7"/>
  <c r="I176" i="7" s="1" a="1"/>
  <c r="I176" i="7" s="1"/>
  <c r="F176" i="7"/>
  <c r="G176" i="7" s="1" a="1"/>
  <c r="G176" i="7" s="1"/>
  <c r="D176" i="7"/>
  <c r="E176" i="7" s="1" a="1"/>
  <c r="E176" i="7" s="1"/>
  <c r="B176" i="7"/>
  <c r="C176" i="7" s="1" a="1"/>
  <c r="C176" i="7" s="1"/>
  <c r="N175" i="7"/>
  <c r="O175" i="7" s="1" a="1"/>
  <c r="O175" i="7" s="1"/>
  <c r="L175" i="7"/>
  <c r="M175" i="7" s="1" a="1"/>
  <c r="M175" i="7" s="1"/>
  <c r="J175" i="7"/>
  <c r="K175" i="7" s="1" a="1"/>
  <c r="K175" i="7" s="1"/>
  <c r="H175" i="7"/>
  <c r="I175" i="7" s="1" a="1"/>
  <c r="I175" i="7" s="1"/>
  <c r="F175" i="7"/>
  <c r="G175" i="7" s="1" a="1"/>
  <c r="G175" i="7" s="1"/>
  <c r="D175" i="7"/>
  <c r="E175" i="7" s="1" a="1"/>
  <c r="E175" i="7" s="1"/>
  <c r="B175" i="7"/>
  <c r="C175" i="7" s="1" a="1"/>
  <c r="C175" i="7" s="1"/>
  <c r="N174" i="7"/>
  <c r="O174" i="7" s="1" a="1"/>
  <c r="O174" i="7" s="1"/>
  <c r="L174" i="7"/>
  <c r="M174" i="7" s="1" a="1"/>
  <c r="M174" i="7" s="1"/>
  <c r="J174" i="7"/>
  <c r="K174" i="7" s="1" a="1"/>
  <c r="K174" i="7" s="1"/>
  <c r="H174" i="7"/>
  <c r="I174" i="7" s="1" a="1"/>
  <c r="I174" i="7" s="1"/>
  <c r="F174" i="7"/>
  <c r="G174" i="7" s="1" a="1"/>
  <c r="G174" i="7" s="1"/>
  <c r="D174" i="7"/>
  <c r="E174" i="7" s="1" a="1"/>
  <c r="E174" i="7" s="1"/>
  <c r="B174" i="7"/>
  <c r="C174" i="7" s="1" a="1"/>
  <c r="C174" i="7" s="1"/>
  <c r="N173" i="7"/>
  <c r="O173" i="7" s="1" a="1"/>
  <c r="O173" i="7" s="1"/>
  <c r="L173" i="7"/>
  <c r="M173" i="7" s="1" a="1"/>
  <c r="M173" i="7" s="1"/>
  <c r="J173" i="7"/>
  <c r="K173" i="7" s="1" a="1"/>
  <c r="K173" i="7" s="1"/>
  <c r="H173" i="7"/>
  <c r="I173" i="7" s="1" a="1"/>
  <c r="I173" i="7" s="1"/>
  <c r="F173" i="7"/>
  <c r="G173" i="7" s="1" a="1"/>
  <c r="G173" i="7" s="1"/>
  <c r="D173" i="7"/>
  <c r="E173" i="7" s="1" a="1"/>
  <c r="E173" i="7" s="1"/>
  <c r="B173" i="7"/>
  <c r="C173" i="7" s="1" a="1"/>
  <c r="C173" i="7" s="1"/>
  <c r="N172" i="7"/>
  <c r="O172" i="7" s="1" a="1"/>
  <c r="O172" i="7" s="1"/>
  <c r="L172" i="7"/>
  <c r="M172" i="7" s="1" a="1"/>
  <c r="M172" i="7" s="1"/>
  <c r="J172" i="7"/>
  <c r="K172" i="7" s="1" a="1"/>
  <c r="K172" i="7" s="1"/>
  <c r="H172" i="7"/>
  <c r="I172" i="7" s="1" a="1"/>
  <c r="I172" i="7" s="1"/>
  <c r="F172" i="7"/>
  <c r="G172" i="7" s="1" a="1"/>
  <c r="G172" i="7" s="1"/>
  <c r="D172" i="7"/>
  <c r="E172" i="7" s="1" a="1"/>
  <c r="E172" i="7" s="1"/>
  <c r="B172" i="7"/>
  <c r="C172" i="7" s="1" a="1"/>
  <c r="C172" i="7" s="1"/>
  <c r="N171" i="7"/>
  <c r="O171" i="7" s="1" a="1"/>
  <c r="O171" i="7" s="1"/>
  <c r="L171" i="7"/>
  <c r="M171" i="7" s="1" a="1"/>
  <c r="M171" i="7" s="1"/>
  <c r="J171" i="7"/>
  <c r="K171" i="7" s="1" a="1"/>
  <c r="K171" i="7" s="1"/>
  <c r="H171" i="7"/>
  <c r="I171" i="7" s="1" a="1"/>
  <c r="I171" i="7" s="1"/>
  <c r="F171" i="7"/>
  <c r="G171" i="7" s="1" a="1"/>
  <c r="G171" i="7" s="1"/>
  <c r="D171" i="7"/>
  <c r="E171" i="7" s="1" a="1"/>
  <c r="E171" i="7" s="1"/>
  <c r="B171" i="7"/>
  <c r="C171" i="7" s="1" a="1"/>
  <c r="C171" i="7" s="1"/>
  <c r="N170" i="7"/>
  <c r="O170" i="7" s="1" a="1"/>
  <c r="O170" i="7" s="1"/>
  <c r="L170" i="7"/>
  <c r="M170" i="7" s="1" a="1"/>
  <c r="M170" i="7" s="1"/>
  <c r="J170" i="7"/>
  <c r="K170" i="7" s="1" a="1"/>
  <c r="K170" i="7" s="1"/>
  <c r="H170" i="7"/>
  <c r="I170" i="7" s="1" a="1"/>
  <c r="I170" i="7" s="1"/>
  <c r="F170" i="7"/>
  <c r="G170" i="7" s="1" a="1"/>
  <c r="G170" i="7" s="1"/>
  <c r="D170" i="7"/>
  <c r="E170" i="7" s="1" a="1"/>
  <c r="E170" i="7" s="1"/>
  <c r="B170" i="7"/>
  <c r="C170" i="7" s="1" a="1"/>
  <c r="C170" i="7" s="1"/>
  <c r="N169" i="7"/>
  <c r="O169" i="7" s="1" a="1"/>
  <c r="O169" i="7" s="1"/>
  <c r="L169" i="7"/>
  <c r="M169" i="7" s="1" a="1"/>
  <c r="M169" i="7" s="1"/>
  <c r="J169" i="7"/>
  <c r="K169" i="7" s="1" a="1"/>
  <c r="K169" i="7" s="1"/>
  <c r="H169" i="7"/>
  <c r="I169" i="7" s="1" a="1"/>
  <c r="I169" i="7" s="1"/>
  <c r="F169" i="7"/>
  <c r="G169" i="7" s="1" a="1"/>
  <c r="G169" i="7" s="1"/>
  <c r="D169" i="7"/>
  <c r="E169" i="7" s="1" a="1"/>
  <c r="E169" i="7" s="1"/>
  <c r="B169" i="7"/>
  <c r="C169" i="7" s="1" a="1"/>
  <c r="C169" i="7" s="1"/>
  <c r="N168" i="7"/>
  <c r="O168" i="7" s="1" a="1"/>
  <c r="O168" i="7" s="1"/>
  <c r="L168" i="7"/>
  <c r="M168" i="7" s="1" a="1"/>
  <c r="M168" i="7" s="1"/>
  <c r="J168" i="7"/>
  <c r="K168" i="7" s="1" a="1"/>
  <c r="K168" i="7" s="1"/>
  <c r="H168" i="7"/>
  <c r="I168" i="7" s="1" a="1"/>
  <c r="I168" i="7" s="1"/>
  <c r="F168" i="7"/>
  <c r="G168" i="7" s="1" a="1"/>
  <c r="G168" i="7" s="1"/>
  <c r="D168" i="7"/>
  <c r="E168" i="7" s="1" a="1"/>
  <c r="E168" i="7" s="1"/>
  <c r="B168" i="7"/>
  <c r="C168" i="7" s="1" a="1"/>
  <c r="C168" i="7" s="1"/>
  <c r="N167" i="7"/>
  <c r="O167" i="7" s="1" a="1"/>
  <c r="O167" i="7" s="1"/>
  <c r="L167" i="7"/>
  <c r="M167" i="7" s="1" a="1"/>
  <c r="M167" i="7" s="1"/>
  <c r="J167" i="7"/>
  <c r="K167" i="7" s="1" a="1"/>
  <c r="K167" i="7" s="1"/>
  <c r="H167" i="7"/>
  <c r="I167" i="7" s="1" a="1"/>
  <c r="I167" i="7" s="1"/>
  <c r="F167" i="7"/>
  <c r="G167" i="7" s="1" a="1"/>
  <c r="G167" i="7" s="1"/>
  <c r="D167" i="7"/>
  <c r="E167" i="7" s="1" a="1"/>
  <c r="E167" i="7" s="1"/>
  <c r="B167" i="7"/>
  <c r="C167" i="7" s="1" a="1"/>
  <c r="C167" i="7" s="1"/>
  <c r="N166" i="7"/>
  <c r="O166" i="7" s="1" a="1"/>
  <c r="O166" i="7" s="1"/>
  <c r="L166" i="7"/>
  <c r="M166" i="7" s="1" a="1"/>
  <c r="M166" i="7" s="1"/>
  <c r="J166" i="7"/>
  <c r="K166" i="7" s="1" a="1"/>
  <c r="K166" i="7" s="1"/>
  <c r="H166" i="7"/>
  <c r="I166" i="7" s="1" a="1"/>
  <c r="I166" i="7" s="1"/>
  <c r="F166" i="7"/>
  <c r="G166" i="7" s="1" a="1"/>
  <c r="G166" i="7" s="1"/>
  <c r="D166" i="7"/>
  <c r="E166" i="7" s="1" a="1"/>
  <c r="E166" i="7" s="1"/>
  <c r="B166" i="7"/>
  <c r="C166" i="7" s="1" a="1"/>
  <c r="C166" i="7" s="1"/>
  <c r="N165" i="7"/>
  <c r="O165" i="7" s="1" a="1"/>
  <c r="O165" i="7" s="1"/>
  <c r="L165" i="7"/>
  <c r="M165" i="7" s="1" a="1"/>
  <c r="M165" i="7" s="1"/>
  <c r="J165" i="7"/>
  <c r="K165" i="7" s="1" a="1"/>
  <c r="K165" i="7" s="1"/>
  <c r="H165" i="7"/>
  <c r="I165" i="7" s="1" a="1"/>
  <c r="I165" i="7" s="1"/>
  <c r="F165" i="7"/>
  <c r="G165" i="7" s="1" a="1"/>
  <c r="G165" i="7" s="1"/>
  <c r="D165" i="7"/>
  <c r="E165" i="7" s="1" a="1"/>
  <c r="E165" i="7" s="1"/>
  <c r="B165" i="7"/>
  <c r="C165" i="7" s="1" a="1"/>
  <c r="C165" i="7" s="1"/>
  <c r="N164" i="7"/>
  <c r="O164" i="7" s="1" a="1"/>
  <c r="O164" i="7" s="1"/>
  <c r="L164" i="7"/>
  <c r="M164" i="7" s="1" a="1"/>
  <c r="M164" i="7" s="1"/>
  <c r="J164" i="7"/>
  <c r="K164" i="7" s="1" a="1"/>
  <c r="K164" i="7" s="1"/>
  <c r="H164" i="7"/>
  <c r="I164" i="7" s="1" a="1"/>
  <c r="I164" i="7" s="1"/>
  <c r="F164" i="7"/>
  <c r="G164" i="7" s="1" a="1"/>
  <c r="G164" i="7" s="1"/>
  <c r="D164" i="7"/>
  <c r="E164" i="7" s="1" a="1"/>
  <c r="E164" i="7" s="1"/>
  <c r="B164" i="7"/>
  <c r="C164" i="7" s="1" a="1"/>
  <c r="C164" i="7" s="1"/>
  <c r="N163" i="7"/>
  <c r="O163" i="7" s="1" a="1"/>
  <c r="O163" i="7" s="1"/>
  <c r="L163" i="7"/>
  <c r="M163" i="7" s="1" a="1"/>
  <c r="M163" i="7" s="1"/>
  <c r="J163" i="7"/>
  <c r="K163" i="7" s="1" a="1"/>
  <c r="K163" i="7" s="1"/>
  <c r="H163" i="7"/>
  <c r="I163" i="7" s="1" a="1"/>
  <c r="I163" i="7" s="1"/>
  <c r="F163" i="7"/>
  <c r="G163" i="7" s="1" a="1"/>
  <c r="G163" i="7" s="1"/>
  <c r="D163" i="7"/>
  <c r="E163" i="7" s="1" a="1"/>
  <c r="E163" i="7" s="1"/>
  <c r="B163" i="7"/>
  <c r="C163" i="7" s="1" a="1"/>
  <c r="C163" i="7" s="1"/>
  <c r="N162" i="7"/>
  <c r="O162" i="7" s="1" a="1"/>
  <c r="O162" i="7" s="1"/>
  <c r="L162" i="7"/>
  <c r="M162" i="7" s="1" a="1"/>
  <c r="M162" i="7" s="1"/>
  <c r="J162" i="7"/>
  <c r="K162" i="7" s="1" a="1"/>
  <c r="K162" i="7" s="1"/>
  <c r="H162" i="7"/>
  <c r="I162" i="7" s="1" a="1"/>
  <c r="I162" i="7" s="1"/>
  <c r="F162" i="7"/>
  <c r="G162" i="7" s="1" a="1"/>
  <c r="G162" i="7" s="1"/>
  <c r="D162" i="7"/>
  <c r="E162" i="7" s="1" a="1"/>
  <c r="E162" i="7" s="1"/>
  <c r="B162" i="7"/>
  <c r="C162" i="7" s="1" a="1"/>
  <c r="C162" i="7" s="1"/>
  <c r="N161" i="7"/>
  <c r="O161" i="7" s="1" a="1"/>
  <c r="O161" i="7" s="1"/>
  <c r="L161" i="7"/>
  <c r="M161" i="7" s="1" a="1"/>
  <c r="M161" i="7" s="1"/>
  <c r="J161" i="7"/>
  <c r="K161" i="7" s="1" a="1"/>
  <c r="K161" i="7" s="1"/>
  <c r="H161" i="7"/>
  <c r="I161" i="7" s="1" a="1"/>
  <c r="I161" i="7" s="1"/>
  <c r="F161" i="7"/>
  <c r="G161" i="7" s="1" a="1"/>
  <c r="G161" i="7" s="1"/>
  <c r="D161" i="7"/>
  <c r="E161" i="7" s="1" a="1"/>
  <c r="E161" i="7" s="1"/>
  <c r="B161" i="7"/>
  <c r="C161" i="7" s="1" a="1"/>
  <c r="C161" i="7" s="1"/>
  <c r="N160" i="7"/>
  <c r="O160" i="7" s="1" a="1"/>
  <c r="O160" i="7" s="1"/>
  <c r="L160" i="7"/>
  <c r="M160" i="7" s="1" a="1"/>
  <c r="M160" i="7" s="1"/>
  <c r="J160" i="7"/>
  <c r="K160" i="7" s="1" a="1"/>
  <c r="K160" i="7" s="1"/>
  <c r="H160" i="7"/>
  <c r="I160" i="7" s="1" a="1"/>
  <c r="I160" i="7" s="1"/>
  <c r="F160" i="7"/>
  <c r="G160" i="7" s="1" a="1"/>
  <c r="G160" i="7" s="1"/>
  <c r="D160" i="7"/>
  <c r="E160" i="7" s="1" a="1"/>
  <c r="E160" i="7" s="1"/>
  <c r="B160" i="7"/>
  <c r="C160" i="7" s="1" a="1"/>
  <c r="C160" i="7" s="1"/>
  <c r="N159" i="7"/>
  <c r="O159" i="7" s="1" a="1"/>
  <c r="O159" i="7" s="1"/>
  <c r="L159" i="7"/>
  <c r="M159" i="7" s="1" a="1"/>
  <c r="M159" i="7" s="1"/>
  <c r="J159" i="7"/>
  <c r="K159" i="7" s="1" a="1"/>
  <c r="K159" i="7" s="1"/>
  <c r="H159" i="7"/>
  <c r="I159" i="7" s="1" a="1"/>
  <c r="I159" i="7" s="1"/>
  <c r="F159" i="7"/>
  <c r="G159" i="7" s="1" a="1"/>
  <c r="G159" i="7" s="1"/>
  <c r="D159" i="7"/>
  <c r="E159" i="7" s="1" a="1"/>
  <c r="E159" i="7" s="1"/>
  <c r="B159" i="7"/>
  <c r="C159" i="7" s="1" a="1"/>
  <c r="C159" i="7" s="1"/>
  <c r="N158" i="7"/>
  <c r="O158" i="7" s="1" a="1"/>
  <c r="O158" i="7" s="1"/>
  <c r="L158" i="7"/>
  <c r="M158" i="7" s="1" a="1"/>
  <c r="M158" i="7" s="1"/>
  <c r="J158" i="7"/>
  <c r="K158" i="7" s="1" a="1"/>
  <c r="K158" i="7" s="1"/>
  <c r="H158" i="7"/>
  <c r="I158" i="7" s="1" a="1"/>
  <c r="I158" i="7" s="1"/>
  <c r="F158" i="7"/>
  <c r="G158" i="7" s="1" a="1"/>
  <c r="G158" i="7" s="1"/>
  <c r="D158" i="7"/>
  <c r="E158" i="7" s="1" a="1"/>
  <c r="E158" i="7" s="1"/>
  <c r="B158" i="7"/>
  <c r="C158" i="7" s="1" a="1"/>
  <c r="C158" i="7" s="1"/>
  <c r="N157" i="7"/>
  <c r="O157" i="7" s="1" a="1"/>
  <c r="O157" i="7" s="1"/>
  <c r="L157" i="7"/>
  <c r="M157" i="7" s="1" a="1"/>
  <c r="M157" i="7" s="1"/>
  <c r="J157" i="7"/>
  <c r="K157" i="7" s="1" a="1"/>
  <c r="K157" i="7" s="1"/>
  <c r="H157" i="7"/>
  <c r="I157" i="7" s="1" a="1"/>
  <c r="I157" i="7" s="1"/>
  <c r="F157" i="7"/>
  <c r="G157" i="7" s="1" a="1"/>
  <c r="G157" i="7" s="1"/>
  <c r="D157" i="7"/>
  <c r="E157" i="7" s="1" a="1"/>
  <c r="E157" i="7" s="1"/>
  <c r="B157" i="7"/>
  <c r="C157" i="7" s="1" a="1"/>
  <c r="C157" i="7" s="1"/>
  <c r="N156" i="7"/>
  <c r="O156" i="7" s="1" a="1"/>
  <c r="O156" i="7" s="1"/>
  <c r="L156" i="7"/>
  <c r="M156" i="7" s="1" a="1"/>
  <c r="M156" i="7" s="1"/>
  <c r="J156" i="7"/>
  <c r="K156" i="7" s="1" a="1"/>
  <c r="K156" i="7" s="1"/>
  <c r="H156" i="7"/>
  <c r="I156" i="7" s="1" a="1"/>
  <c r="I156" i="7" s="1"/>
  <c r="F156" i="7"/>
  <c r="G156" i="7" s="1" a="1"/>
  <c r="G156" i="7" s="1"/>
  <c r="D156" i="7"/>
  <c r="E156" i="7" s="1" a="1"/>
  <c r="E156" i="7" s="1"/>
  <c r="B156" i="7"/>
  <c r="C156" i="7" s="1" a="1"/>
  <c r="C156" i="7" s="1"/>
  <c r="N155" i="7"/>
  <c r="O155" i="7" s="1" a="1"/>
  <c r="O155" i="7" s="1"/>
  <c r="L155" i="7"/>
  <c r="M155" i="7" s="1" a="1"/>
  <c r="M155" i="7" s="1"/>
  <c r="J155" i="7"/>
  <c r="K155" i="7" s="1" a="1"/>
  <c r="K155" i="7" s="1"/>
  <c r="H155" i="7"/>
  <c r="I155" i="7" s="1" a="1"/>
  <c r="I155" i="7" s="1"/>
  <c r="F155" i="7"/>
  <c r="G155" i="7" s="1" a="1"/>
  <c r="G155" i="7" s="1"/>
  <c r="D155" i="7"/>
  <c r="E155" i="7" s="1" a="1"/>
  <c r="E155" i="7" s="1"/>
  <c r="B155" i="7"/>
  <c r="C155" i="7" s="1" a="1"/>
  <c r="C155" i="7" s="1"/>
  <c r="N154" i="7"/>
  <c r="O154" i="7" s="1" a="1"/>
  <c r="O154" i="7" s="1"/>
  <c r="L154" i="7"/>
  <c r="M154" i="7" s="1" a="1"/>
  <c r="M154" i="7" s="1"/>
  <c r="J154" i="7"/>
  <c r="K154" i="7" s="1" a="1"/>
  <c r="K154" i="7" s="1"/>
  <c r="H154" i="7"/>
  <c r="I154" i="7" s="1" a="1"/>
  <c r="I154" i="7" s="1"/>
  <c r="F154" i="7"/>
  <c r="G154" i="7" s="1" a="1"/>
  <c r="G154" i="7" s="1"/>
  <c r="D154" i="7"/>
  <c r="E154" i="7" s="1" a="1"/>
  <c r="E154" i="7" s="1"/>
  <c r="B154" i="7"/>
  <c r="C154" i="7" s="1" a="1"/>
  <c r="C154" i="7" s="1"/>
  <c r="N153" i="7"/>
  <c r="O153" i="7" s="1" a="1"/>
  <c r="O153" i="7" s="1"/>
  <c r="L153" i="7"/>
  <c r="M153" i="7" s="1" a="1"/>
  <c r="M153" i="7" s="1"/>
  <c r="J153" i="7"/>
  <c r="K153" i="7" s="1" a="1"/>
  <c r="K153" i="7" s="1"/>
  <c r="H153" i="7"/>
  <c r="I153" i="7" s="1" a="1"/>
  <c r="I153" i="7" s="1"/>
  <c r="F153" i="7"/>
  <c r="G153" i="7" s="1" a="1"/>
  <c r="G153" i="7" s="1"/>
  <c r="D153" i="7"/>
  <c r="E153" i="7" s="1" a="1"/>
  <c r="E153" i="7" s="1"/>
  <c r="B153" i="7"/>
  <c r="C153" i="7" s="1" a="1"/>
  <c r="C153" i="7" s="1"/>
  <c r="N152" i="7"/>
  <c r="O152" i="7" s="1" a="1"/>
  <c r="O152" i="7" s="1"/>
  <c r="L152" i="7"/>
  <c r="M152" i="7" s="1" a="1"/>
  <c r="M152" i="7" s="1"/>
  <c r="J152" i="7"/>
  <c r="K152" i="7" s="1" a="1"/>
  <c r="K152" i="7" s="1"/>
  <c r="H152" i="7"/>
  <c r="I152" i="7" s="1" a="1"/>
  <c r="I152" i="7" s="1"/>
  <c r="F152" i="7"/>
  <c r="G152" i="7" s="1" a="1"/>
  <c r="G152" i="7" s="1"/>
  <c r="D152" i="7"/>
  <c r="E152" i="7" s="1" a="1"/>
  <c r="E152" i="7" s="1"/>
  <c r="B152" i="7"/>
  <c r="C152" i="7" s="1" a="1"/>
  <c r="C152" i="7" s="1"/>
  <c r="N151" i="7"/>
  <c r="O151" i="7" s="1" a="1"/>
  <c r="O151" i="7" s="1"/>
  <c r="L151" i="7"/>
  <c r="M151" i="7" s="1" a="1"/>
  <c r="M151" i="7" s="1"/>
  <c r="J151" i="7"/>
  <c r="K151" i="7" s="1" a="1"/>
  <c r="K151" i="7" s="1"/>
  <c r="H151" i="7"/>
  <c r="I151" i="7" s="1" a="1"/>
  <c r="I151" i="7" s="1"/>
  <c r="F151" i="7"/>
  <c r="G151" i="7" s="1" a="1"/>
  <c r="G151" i="7" s="1"/>
  <c r="D151" i="7"/>
  <c r="E151" i="7" s="1" a="1"/>
  <c r="E151" i="7" s="1"/>
  <c r="B151" i="7"/>
  <c r="C151" i="7" s="1" a="1"/>
  <c r="C151" i="7" s="1"/>
  <c r="N150" i="7"/>
  <c r="O150" i="7" s="1" a="1"/>
  <c r="O150" i="7" s="1"/>
  <c r="L150" i="7"/>
  <c r="M150" i="7" s="1" a="1"/>
  <c r="M150" i="7" s="1"/>
  <c r="J150" i="7"/>
  <c r="K150" i="7" s="1" a="1"/>
  <c r="K150" i="7" s="1"/>
  <c r="H150" i="7"/>
  <c r="I150" i="7" s="1" a="1"/>
  <c r="I150" i="7" s="1"/>
  <c r="F150" i="7"/>
  <c r="G150" i="7" s="1" a="1"/>
  <c r="G150" i="7" s="1"/>
  <c r="D150" i="7"/>
  <c r="E150" i="7" s="1" a="1"/>
  <c r="E150" i="7" s="1"/>
  <c r="B150" i="7"/>
  <c r="C150" i="7" s="1" a="1"/>
  <c r="C150" i="7" s="1"/>
  <c r="N149" i="7"/>
  <c r="O149" i="7" s="1" a="1"/>
  <c r="O149" i="7" s="1"/>
  <c r="L149" i="7"/>
  <c r="M149" i="7" s="1" a="1"/>
  <c r="M149" i="7" s="1"/>
  <c r="J149" i="7"/>
  <c r="K149" i="7" s="1" a="1"/>
  <c r="K149" i="7" s="1"/>
  <c r="H149" i="7"/>
  <c r="I149" i="7" s="1" a="1"/>
  <c r="I149" i="7" s="1"/>
  <c r="F149" i="7"/>
  <c r="G149" i="7" s="1" a="1"/>
  <c r="G149" i="7" s="1"/>
  <c r="D149" i="7"/>
  <c r="E149" i="7" s="1" a="1"/>
  <c r="E149" i="7" s="1"/>
  <c r="B149" i="7"/>
  <c r="C149" i="7" s="1" a="1"/>
  <c r="C149" i="7" s="1"/>
  <c r="N148" i="7"/>
  <c r="O148" i="7" s="1" a="1"/>
  <c r="O148" i="7" s="1"/>
  <c r="L148" i="7"/>
  <c r="M148" i="7" s="1" a="1"/>
  <c r="M148" i="7" s="1"/>
  <c r="J148" i="7"/>
  <c r="K148" i="7" s="1" a="1"/>
  <c r="K148" i="7" s="1"/>
  <c r="H148" i="7"/>
  <c r="I148" i="7" s="1" a="1"/>
  <c r="I148" i="7" s="1"/>
  <c r="F148" i="7"/>
  <c r="G148" i="7" s="1" a="1"/>
  <c r="G148" i="7" s="1"/>
  <c r="D148" i="7"/>
  <c r="E148" i="7" s="1" a="1"/>
  <c r="E148" i="7" s="1"/>
  <c r="B148" i="7"/>
  <c r="C148" i="7" s="1" a="1"/>
  <c r="C148" i="7" s="1"/>
  <c r="N147" i="7"/>
  <c r="O147" i="7" s="1" a="1"/>
  <c r="O147" i="7" s="1"/>
  <c r="L147" i="7"/>
  <c r="M147" i="7" s="1" a="1"/>
  <c r="M147" i="7" s="1"/>
  <c r="J147" i="7"/>
  <c r="K147" i="7" s="1" a="1"/>
  <c r="K147" i="7" s="1"/>
  <c r="H147" i="7"/>
  <c r="I147" i="7" s="1" a="1"/>
  <c r="I147" i="7" s="1"/>
  <c r="F147" i="7"/>
  <c r="G147" i="7" s="1" a="1"/>
  <c r="G147" i="7" s="1"/>
  <c r="D147" i="7"/>
  <c r="E147" i="7" s="1" a="1"/>
  <c r="E147" i="7" s="1"/>
  <c r="B147" i="7"/>
  <c r="C147" i="7" s="1" a="1"/>
  <c r="C147" i="7" s="1"/>
  <c r="N146" i="7"/>
  <c r="O146" i="7" s="1" a="1"/>
  <c r="O146" i="7" s="1"/>
  <c r="L146" i="7"/>
  <c r="M146" i="7" s="1" a="1"/>
  <c r="M146" i="7" s="1"/>
  <c r="J146" i="7"/>
  <c r="K146" i="7" s="1" a="1"/>
  <c r="K146" i="7" s="1"/>
  <c r="H146" i="7"/>
  <c r="I146" i="7" s="1" a="1"/>
  <c r="I146" i="7" s="1"/>
  <c r="F146" i="7"/>
  <c r="G146" i="7" s="1" a="1"/>
  <c r="G146" i="7" s="1"/>
  <c r="D146" i="7"/>
  <c r="E146" i="7" s="1" a="1"/>
  <c r="E146" i="7" s="1"/>
  <c r="B146" i="7"/>
  <c r="C146" i="7" s="1" a="1"/>
  <c r="C146" i="7" s="1"/>
  <c r="N145" i="7"/>
  <c r="O145" i="7" s="1" a="1"/>
  <c r="O145" i="7" s="1"/>
  <c r="L145" i="7"/>
  <c r="M145" i="7" s="1" a="1"/>
  <c r="M145" i="7" s="1"/>
  <c r="J145" i="7"/>
  <c r="K145" i="7" s="1" a="1"/>
  <c r="K145" i="7" s="1"/>
  <c r="H145" i="7"/>
  <c r="I145" i="7" s="1" a="1"/>
  <c r="I145" i="7" s="1"/>
  <c r="F145" i="7"/>
  <c r="G145" i="7" s="1" a="1"/>
  <c r="G145" i="7" s="1"/>
  <c r="D145" i="7"/>
  <c r="E145" i="7" s="1" a="1"/>
  <c r="E145" i="7" s="1"/>
  <c r="B145" i="7"/>
  <c r="C145" i="7" s="1" a="1"/>
  <c r="C145" i="7" s="1"/>
  <c r="N144" i="7"/>
  <c r="O144" i="7" s="1" a="1"/>
  <c r="O144" i="7" s="1"/>
  <c r="L144" i="7"/>
  <c r="M144" i="7" s="1" a="1"/>
  <c r="M144" i="7" s="1"/>
  <c r="J144" i="7"/>
  <c r="K144" i="7" s="1" a="1"/>
  <c r="K144" i="7" s="1"/>
  <c r="H144" i="7"/>
  <c r="I144" i="7" s="1" a="1"/>
  <c r="I144" i="7" s="1"/>
  <c r="F144" i="7"/>
  <c r="G144" i="7" s="1" a="1"/>
  <c r="G144" i="7" s="1"/>
  <c r="D144" i="7"/>
  <c r="E144" i="7" s="1" a="1"/>
  <c r="E144" i="7" s="1"/>
  <c r="B144" i="7"/>
  <c r="C144" i="7" s="1" a="1"/>
  <c r="C144" i="7" s="1"/>
  <c r="N143" i="7"/>
  <c r="O143" i="7" s="1" a="1"/>
  <c r="O143" i="7" s="1"/>
  <c r="L143" i="7"/>
  <c r="M143" i="7" s="1" a="1"/>
  <c r="M143" i="7" s="1"/>
  <c r="J143" i="7"/>
  <c r="K143" i="7" s="1" a="1"/>
  <c r="K143" i="7" s="1"/>
  <c r="H143" i="7"/>
  <c r="I143" i="7" s="1" a="1"/>
  <c r="I143" i="7" s="1"/>
  <c r="F143" i="7"/>
  <c r="G143" i="7" s="1" a="1"/>
  <c r="G143" i="7" s="1"/>
  <c r="D143" i="7"/>
  <c r="E143" i="7" s="1" a="1"/>
  <c r="E143" i="7" s="1"/>
  <c r="B143" i="7"/>
  <c r="C143" i="7" s="1" a="1"/>
  <c r="C143" i="7" s="1"/>
  <c r="N142" i="7"/>
  <c r="O142" i="7" s="1" a="1"/>
  <c r="O142" i="7" s="1"/>
  <c r="L142" i="7"/>
  <c r="M142" i="7" s="1" a="1"/>
  <c r="M142" i="7" s="1"/>
  <c r="J142" i="7"/>
  <c r="K142" i="7" s="1" a="1"/>
  <c r="K142" i="7" s="1"/>
  <c r="H142" i="7"/>
  <c r="I142" i="7" s="1" a="1"/>
  <c r="I142" i="7" s="1"/>
  <c r="F142" i="7"/>
  <c r="G142" i="7" s="1" a="1"/>
  <c r="G142" i="7" s="1"/>
  <c r="D142" i="7"/>
  <c r="E142" i="7" s="1" a="1"/>
  <c r="E142" i="7" s="1"/>
  <c r="B142" i="7"/>
  <c r="C142" i="7" s="1" a="1"/>
  <c r="C142" i="7" s="1"/>
  <c r="N141" i="7"/>
  <c r="O141" i="7" s="1" a="1"/>
  <c r="O141" i="7" s="1"/>
  <c r="L141" i="7"/>
  <c r="M141" i="7" s="1" a="1"/>
  <c r="M141" i="7" s="1"/>
  <c r="J141" i="7"/>
  <c r="K141" i="7" s="1" a="1"/>
  <c r="K141" i="7" s="1"/>
  <c r="H141" i="7"/>
  <c r="I141" i="7" s="1" a="1"/>
  <c r="I141" i="7" s="1"/>
  <c r="F141" i="7"/>
  <c r="G141" i="7" s="1" a="1"/>
  <c r="G141" i="7" s="1"/>
  <c r="D141" i="7"/>
  <c r="E141" i="7" s="1" a="1"/>
  <c r="E141" i="7" s="1"/>
  <c r="B141" i="7"/>
  <c r="C141" i="7" s="1" a="1"/>
  <c r="C141" i="7" s="1"/>
  <c r="N140" i="7"/>
  <c r="O140" i="7" s="1" a="1"/>
  <c r="O140" i="7" s="1"/>
  <c r="L140" i="7"/>
  <c r="M140" i="7" s="1" a="1"/>
  <c r="M140" i="7" s="1"/>
  <c r="J140" i="7"/>
  <c r="K140" i="7" s="1" a="1"/>
  <c r="K140" i="7" s="1"/>
  <c r="H140" i="7"/>
  <c r="I140" i="7" s="1" a="1"/>
  <c r="I140" i="7" s="1"/>
  <c r="F140" i="7"/>
  <c r="G140" i="7" s="1" a="1"/>
  <c r="G140" i="7" s="1"/>
  <c r="D140" i="7"/>
  <c r="E140" i="7" s="1" a="1"/>
  <c r="E140" i="7" s="1"/>
  <c r="B140" i="7"/>
  <c r="C140" i="7" s="1" a="1"/>
  <c r="C140" i="7" s="1"/>
  <c r="N139" i="7"/>
  <c r="O139" i="7" s="1" a="1"/>
  <c r="O139" i="7" s="1"/>
  <c r="L139" i="7"/>
  <c r="M139" i="7" s="1" a="1"/>
  <c r="M139" i="7" s="1"/>
  <c r="J139" i="7"/>
  <c r="K139" i="7" s="1" a="1"/>
  <c r="K139" i="7" s="1"/>
  <c r="H139" i="7"/>
  <c r="I139" i="7" s="1" a="1"/>
  <c r="I139" i="7" s="1"/>
  <c r="F139" i="7"/>
  <c r="G139" i="7" s="1" a="1"/>
  <c r="G139" i="7" s="1"/>
  <c r="D139" i="7"/>
  <c r="E139" i="7" s="1" a="1"/>
  <c r="E139" i="7" s="1"/>
  <c r="B139" i="7"/>
  <c r="C139" i="7" s="1" a="1"/>
  <c r="C139" i="7" s="1"/>
  <c r="N138" i="7"/>
  <c r="O138" i="7" s="1" a="1"/>
  <c r="O138" i="7" s="1"/>
  <c r="L138" i="7"/>
  <c r="M138" i="7" s="1" a="1"/>
  <c r="M138" i="7" s="1"/>
  <c r="J138" i="7"/>
  <c r="K138" i="7" s="1" a="1"/>
  <c r="K138" i="7" s="1"/>
  <c r="H138" i="7"/>
  <c r="I138" i="7" s="1" a="1"/>
  <c r="I138" i="7" s="1"/>
  <c r="F138" i="7"/>
  <c r="G138" i="7" s="1" a="1"/>
  <c r="G138" i="7" s="1"/>
  <c r="D138" i="7"/>
  <c r="E138" i="7" s="1" a="1"/>
  <c r="E138" i="7" s="1"/>
  <c r="B138" i="7"/>
  <c r="C138" i="7" s="1" a="1"/>
  <c r="C138" i="7" s="1"/>
  <c r="N137" i="7"/>
  <c r="O137" i="7" s="1" a="1"/>
  <c r="O137" i="7" s="1"/>
  <c r="L137" i="7"/>
  <c r="M137" i="7" s="1" a="1"/>
  <c r="M137" i="7" s="1"/>
  <c r="J137" i="7"/>
  <c r="K137" i="7" s="1" a="1"/>
  <c r="K137" i="7" s="1"/>
  <c r="H137" i="7"/>
  <c r="I137" i="7" s="1" a="1"/>
  <c r="I137" i="7" s="1"/>
  <c r="F137" i="7"/>
  <c r="G137" i="7" s="1" a="1"/>
  <c r="G137" i="7" s="1"/>
  <c r="D137" i="7"/>
  <c r="E137" i="7" s="1" a="1"/>
  <c r="E137" i="7" s="1"/>
  <c r="B137" i="7"/>
  <c r="C137" i="7" s="1" a="1"/>
  <c r="C137" i="7" s="1"/>
  <c r="N136" i="7"/>
  <c r="O136" i="7" s="1" a="1"/>
  <c r="O136" i="7" s="1"/>
  <c r="L136" i="7"/>
  <c r="M136" i="7" s="1" a="1"/>
  <c r="M136" i="7" s="1"/>
  <c r="J136" i="7"/>
  <c r="K136" i="7" s="1" a="1"/>
  <c r="K136" i="7" s="1"/>
  <c r="H136" i="7"/>
  <c r="I136" i="7" s="1" a="1"/>
  <c r="I136" i="7" s="1"/>
  <c r="F136" i="7"/>
  <c r="G136" i="7" s="1" a="1"/>
  <c r="G136" i="7" s="1"/>
  <c r="D136" i="7"/>
  <c r="E136" i="7" s="1" a="1"/>
  <c r="E136" i="7" s="1"/>
  <c r="B136" i="7"/>
  <c r="C136" i="7" s="1" a="1"/>
  <c r="C136" i="7" s="1"/>
  <c r="N135" i="7"/>
  <c r="O135" i="7" s="1" a="1"/>
  <c r="O135" i="7" s="1"/>
  <c r="L135" i="7"/>
  <c r="M135" i="7" s="1" a="1"/>
  <c r="M135" i="7" s="1"/>
  <c r="J135" i="7"/>
  <c r="K135" i="7" s="1" a="1"/>
  <c r="K135" i="7" s="1"/>
  <c r="H135" i="7"/>
  <c r="I135" i="7" s="1" a="1"/>
  <c r="I135" i="7" s="1"/>
  <c r="F135" i="7"/>
  <c r="G135" i="7" s="1" a="1"/>
  <c r="G135" i="7" s="1"/>
  <c r="D135" i="7"/>
  <c r="E135" i="7" s="1" a="1"/>
  <c r="E135" i="7" s="1"/>
  <c r="B135" i="7"/>
  <c r="C135" i="7" s="1" a="1"/>
  <c r="C135" i="7" s="1"/>
  <c r="N134" i="7"/>
  <c r="O134" i="7" s="1" a="1"/>
  <c r="O134" i="7" s="1"/>
  <c r="L134" i="7"/>
  <c r="M134" i="7" s="1" a="1"/>
  <c r="M134" i="7" s="1"/>
  <c r="J134" i="7"/>
  <c r="K134" i="7" s="1" a="1"/>
  <c r="K134" i="7" s="1"/>
  <c r="H134" i="7"/>
  <c r="I134" i="7" s="1" a="1"/>
  <c r="I134" i="7" s="1"/>
  <c r="F134" i="7"/>
  <c r="G134" i="7" s="1" a="1"/>
  <c r="G134" i="7" s="1"/>
  <c r="D134" i="7"/>
  <c r="E134" i="7" s="1" a="1"/>
  <c r="E134" i="7" s="1"/>
  <c r="B134" i="7"/>
  <c r="C134" i="7" s="1" a="1"/>
  <c r="C134" i="7" s="1"/>
  <c r="N133" i="7"/>
  <c r="O133" i="7" s="1" a="1"/>
  <c r="O133" i="7" s="1"/>
  <c r="L133" i="7"/>
  <c r="M133" i="7" s="1" a="1"/>
  <c r="M133" i="7" s="1"/>
  <c r="J133" i="7"/>
  <c r="K133" i="7" s="1" a="1"/>
  <c r="K133" i="7" s="1"/>
  <c r="H133" i="7"/>
  <c r="I133" i="7" s="1" a="1"/>
  <c r="I133" i="7" s="1"/>
  <c r="F133" i="7"/>
  <c r="G133" i="7" s="1" a="1"/>
  <c r="G133" i="7" s="1"/>
  <c r="D133" i="7"/>
  <c r="E133" i="7" s="1" a="1"/>
  <c r="E133" i="7" s="1"/>
  <c r="B133" i="7"/>
  <c r="C133" i="7" s="1" a="1"/>
  <c r="C133" i="7" s="1"/>
  <c r="N132" i="7"/>
  <c r="O132" i="7" s="1" a="1"/>
  <c r="O132" i="7" s="1"/>
  <c r="L132" i="7"/>
  <c r="M132" i="7" s="1" a="1"/>
  <c r="M132" i="7" s="1"/>
  <c r="J132" i="7"/>
  <c r="K132" i="7" s="1" a="1"/>
  <c r="K132" i="7" s="1"/>
  <c r="H132" i="7"/>
  <c r="I132" i="7" s="1" a="1"/>
  <c r="I132" i="7" s="1"/>
  <c r="F132" i="7"/>
  <c r="G132" i="7" s="1" a="1"/>
  <c r="G132" i="7" s="1"/>
  <c r="D132" i="7"/>
  <c r="E132" i="7" s="1" a="1"/>
  <c r="E132" i="7" s="1"/>
  <c r="B132" i="7"/>
  <c r="C132" i="7" s="1" a="1"/>
  <c r="C132" i="7" s="1"/>
  <c r="N131" i="7"/>
  <c r="O131" i="7" s="1" a="1"/>
  <c r="O131" i="7" s="1"/>
  <c r="L131" i="7"/>
  <c r="M131" i="7" s="1" a="1"/>
  <c r="M131" i="7" s="1"/>
  <c r="J131" i="7"/>
  <c r="K131" i="7" s="1" a="1"/>
  <c r="K131" i="7" s="1"/>
  <c r="H131" i="7"/>
  <c r="I131" i="7" s="1" a="1"/>
  <c r="I131" i="7" s="1"/>
  <c r="F131" i="7"/>
  <c r="G131" i="7" s="1" a="1"/>
  <c r="G131" i="7" s="1"/>
  <c r="D131" i="7"/>
  <c r="E131" i="7" s="1" a="1"/>
  <c r="E131" i="7" s="1"/>
  <c r="B131" i="7"/>
  <c r="C131" i="7" s="1" a="1"/>
  <c r="C131" i="7" s="1"/>
  <c r="N130" i="7"/>
  <c r="O130" i="7" s="1" a="1"/>
  <c r="O130" i="7" s="1"/>
  <c r="L130" i="7"/>
  <c r="M130" i="7" s="1" a="1"/>
  <c r="M130" i="7" s="1"/>
  <c r="J130" i="7"/>
  <c r="K130" i="7" s="1" a="1"/>
  <c r="K130" i="7" s="1"/>
  <c r="H130" i="7"/>
  <c r="I130" i="7" s="1" a="1"/>
  <c r="I130" i="7" s="1"/>
  <c r="F130" i="7"/>
  <c r="G130" i="7" s="1" a="1"/>
  <c r="G130" i="7" s="1"/>
  <c r="D130" i="7"/>
  <c r="E130" i="7" s="1" a="1"/>
  <c r="E130" i="7" s="1"/>
  <c r="B130" i="7"/>
  <c r="C130" i="7" s="1" a="1"/>
  <c r="C130" i="7" s="1"/>
  <c r="N129" i="7"/>
  <c r="O129" i="7" s="1" a="1"/>
  <c r="O129" i="7" s="1"/>
  <c r="L129" i="7"/>
  <c r="M129" i="7" s="1" a="1"/>
  <c r="M129" i="7" s="1"/>
  <c r="J129" i="7"/>
  <c r="K129" i="7" s="1" a="1"/>
  <c r="K129" i="7" s="1"/>
  <c r="H129" i="7"/>
  <c r="I129" i="7" s="1" a="1"/>
  <c r="I129" i="7" s="1"/>
  <c r="F129" i="7"/>
  <c r="G129" i="7" s="1" a="1"/>
  <c r="G129" i="7" s="1"/>
  <c r="D129" i="7"/>
  <c r="E129" i="7" s="1" a="1"/>
  <c r="E129" i="7" s="1"/>
  <c r="B129" i="7"/>
  <c r="C129" i="7" s="1" a="1"/>
  <c r="C129" i="7" s="1"/>
  <c r="N128" i="7"/>
  <c r="O128" i="7" s="1" a="1"/>
  <c r="O128" i="7" s="1"/>
  <c r="L128" i="7"/>
  <c r="M128" i="7" s="1" a="1"/>
  <c r="M128" i="7" s="1"/>
  <c r="J128" i="7"/>
  <c r="K128" i="7" s="1" a="1"/>
  <c r="K128" i="7" s="1"/>
  <c r="H128" i="7"/>
  <c r="I128" i="7" s="1" a="1"/>
  <c r="I128" i="7" s="1"/>
  <c r="F128" i="7"/>
  <c r="G128" i="7" s="1" a="1"/>
  <c r="G128" i="7" s="1"/>
  <c r="D128" i="7"/>
  <c r="E128" i="7" s="1" a="1"/>
  <c r="E128" i="7" s="1"/>
  <c r="B128" i="7"/>
  <c r="C128" i="7" s="1" a="1"/>
  <c r="C128" i="7" s="1"/>
  <c r="N127" i="7"/>
  <c r="O127" i="7" s="1" a="1"/>
  <c r="O127" i="7" s="1"/>
  <c r="L127" i="7"/>
  <c r="M127" i="7" s="1" a="1"/>
  <c r="M127" i="7" s="1"/>
  <c r="J127" i="7"/>
  <c r="K127" i="7" s="1" a="1"/>
  <c r="K127" i="7" s="1"/>
  <c r="H127" i="7"/>
  <c r="I127" i="7" s="1" a="1"/>
  <c r="I127" i="7" s="1"/>
  <c r="F127" i="7"/>
  <c r="G127" i="7" s="1" a="1"/>
  <c r="G127" i="7" s="1"/>
  <c r="D127" i="7"/>
  <c r="E127" i="7" s="1" a="1"/>
  <c r="E127" i="7" s="1"/>
  <c r="B127" i="7"/>
  <c r="C127" i="7" s="1" a="1"/>
  <c r="C127" i="7" s="1"/>
  <c r="N126" i="7"/>
  <c r="O126" i="7" s="1" a="1"/>
  <c r="O126" i="7" s="1"/>
  <c r="L126" i="7"/>
  <c r="M126" i="7" s="1" a="1"/>
  <c r="M126" i="7" s="1"/>
  <c r="J126" i="7"/>
  <c r="K126" i="7" s="1" a="1"/>
  <c r="K126" i="7" s="1"/>
  <c r="H126" i="7"/>
  <c r="I126" i="7" s="1" a="1"/>
  <c r="I126" i="7" s="1"/>
  <c r="F126" i="7"/>
  <c r="G126" i="7" s="1" a="1"/>
  <c r="G126" i="7" s="1"/>
  <c r="D126" i="7"/>
  <c r="E126" i="7" s="1" a="1"/>
  <c r="E126" i="7" s="1"/>
  <c r="B126" i="7"/>
  <c r="C126" i="7" s="1" a="1"/>
  <c r="C126" i="7" s="1"/>
  <c r="N125" i="7"/>
  <c r="O125" i="7" s="1" a="1"/>
  <c r="O125" i="7" s="1"/>
  <c r="L125" i="7"/>
  <c r="M125" i="7" s="1" a="1"/>
  <c r="M125" i="7" s="1"/>
  <c r="J125" i="7"/>
  <c r="K125" i="7" s="1" a="1"/>
  <c r="K125" i="7" s="1"/>
  <c r="H125" i="7"/>
  <c r="I125" i="7" s="1" a="1"/>
  <c r="I125" i="7" s="1"/>
  <c r="F125" i="7"/>
  <c r="G125" i="7" s="1" a="1"/>
  <c r="G125" i="7" s="1"/>
  <c r="D125" i="7"/>
  <c r="E125" i="7" s="1" a="1"/>
  <c r="E125" i="7" s="1"/>
  <c r="B125" i="7"/>
  <c r="C125" i="7" s="1" a="1"/>
  <c r="C125" i="7" s="1"/>
  <c r="N124" i="7"/>
  <c r="O124" i="7" s="1" a="1"/>
  <c r="O124" i="7" s="1"/>
  <c r="L124" i="7"/>
  <c r="M124" i="7" s="1" a="1"/>
  <c r="M124" i="7" s="1"/>
  <c r="J124" i="7"/>
  <c r="K124" i="7" s="1" a="1"/>
  <c r="K124" i="7" s="1"/>
  <c r="H124" i="7"/>
  <c r="I124" i="7" s="1" a="1"/>
  <c r="I124" i="7" s="1"/>
  <c r="F124" i="7"/>
  <c r="G124" i="7" s="1" a="1"/>
  <c r="G124" i="7" s="1"/>
  <c r="D124" i="7"/>
  <c r="E124" i="7" s="1" a="1"/>
  <c r="E124" i="7" s="1"/>
  <c r="B124" i="7"/>
  <c r="C124" i="7" s="1" a="1"/>
  <c r="C124" i="7" s="1"/>
  <c r="N123" i="7"/>
  <c r="O123" i="7" s="1" a="1"/>
  <c r="O123" i="7" s="1"/>
  <c r="L123" i="7"/>
  <c r="M123" i="7" s="1" a="1"/>
  <c r="M123" i="7" s="1"/>
  <c r="J123" i="7"/>
  <c r="K123" i="7" s="1" a="1"/>
  <c r="K123" i="7" s="1"/>
  <c r="H123" i="7"/>
  <c r="I123" i="7" s="1" a="1"/>
  <c r="I123" i="7" s="1"/>
  <c r="F123" i="7"/>
  <c r="G123" i="7" s="1" a="1"/>
  <c r="G123" i="7" s="1"/>
  <c r="D123" i="7"/>
  <c r="E123" i="7" s="1" a="1"/>
  <c r="E123" i="7" s="1"/>
  <c r="B123" i="7"/>
  <c r="C123" i="7" s="1" a="1"/>
  <c r="C123" i="7" s="1"/>
  <c r="N122" i="7"/>
  <c r="O122" i="7" s="1" a="1"/>
  <c r="O122" i="7" s="1"/>
  <c r="L122" i="7"/>
  <c r="M122" i="7" s="1" a="1"/>
  <c r="M122" i="7" s="1"/>
  <c r="J122" i="7"/>
  <c r="K122" i="7" s="1" a="1"/>
  <c r="K122" i="7" s="1"/>
  <c r="H122" i="7"/>
  <c r="I122" i="7" s="1" a="1"/>
  <c r="I122" i="7" s="1"/>
  <c r="F122" i="7"/>
  <c r="G122" i="7" s="1" a="1"/>
  <c r="G122" i="7" s="1"/>
  <c r="D122" i="7"/>
  <c r="E122" i="7" s="1" a="1"/>
  <c r="E122" i="7" s="1"/>
  <c r="B122" i="7"/>
  <c r="C122" i="7" s="1" a="1"/>
  <c r="C122" i="7" s="1"/>
  <c r="N121" i="7"/>
  <c r="O121" i="7" s="1" a="1"/>
  <c r="O121" i="7" s="1"/>
  <c r="L121" i="7"/>
  <c r="M121" i="7" s="1" a="1"/>
  <c r="M121" i="7" s="1"/>
  <c r="J121" i="7"/>
  <c r="K121" i="7" s="1" a="1"/>
  <c r="K121" i="7" s="1"/>
  <c r="H121" i="7"/>
  <c r="I121" i="7" s="1" a="1"/>
  <c r="I121" i="7" s="1"/>
  <c r="F121" i="7"/>
  <c r="G121" i="7" s="1" a="1"/>
  <c r="G121" i="7" s="1"/>
  <c r="D121" i="7"/>
  <c r="E121" i="7" s="1" a="1"/>
  <c r="E121" i="7" s="1"/>
  <c r="B121" i="7"/>
  <c r="C121" i="7" s="1" a="1"/>
  <c r="C121" i="7" s="1"/>
  <c r="N120" i="7"/>
  <c r="O120" i="7" s="1" a="1"/>
  <c r="O120" i="7" s="1"/>
  <c r="L120" i="7"/>
  <c r="M120" i="7" s="1" a="1"/>
  <c r="M120" i="7" s="1"/>
  <c r="J120" i="7"/>
  <c r="K120" i="7" s="1" a="1"/>
  <c r="K120" i="7" s="1"/>
  <c r="H120" i="7"/>
  <c r="I120" i="7" s="1" a="1"/>
  <c r="I120" i="7" s="1"/>
  <c r="F120" i="7"/>
  <c r="G120" i="7" s="1" a="1"/>
  <c r="G120" i="7" s="1"/>
  <c r="D120" i="7"/>
  <c r="E120" i="7" s="1" a="1"/>
  <c r="E120" i="7" s="1"/>
  <c r="B120" i="7"/>
  <c r="C120" i="7" s="1" a="1"/>
  <c r="C120" i="7" s="1"/>
  <c r="N119" i="7"/>
  <c r="O119" i="7" s="1" a="1"/>
  <c r="O119" i="7" s="1"/>
  <c r="L119" i="7"/>
  <c r="M119" i="7" s="1" a="1"/>
  <c r="M119" i="7" s="1"/>
  <c r="J119" i="7"/>
  <c r="K119" i="7" s="1" a="1"/>
  <c r="K119" i="7" s="1"/>
  <c r="H119" i="7"/>
  <c r="I119" i="7" s="1" a="1"/>
  <c r="I119" i="7" s="1"/>
  <c r="F119" i="7"/>
  <c r="G119" i="7" s="1" a="1"/>
  <c r="G119" i="7" s="1"/>
  <c r="D119" i="7"/>
  <c r="E119" i="7" s="1" a="1"/>
  <c r="E119" i="7" s="1"/>
  <c r="B119" i="7"/>
  <c r="C119" i="7" s="1" a="1"/>
  <c r="C119" i="7" s="1"/>
  <c r="N118" i="7"/>
  <c r="O118" i="7" s="1" a="1"/>
  <c r="O118" i="7" s="1"/>
  <c r="L118" i="7"/>
  <c r="M118" i="7" s="1" a="1"/>
  <c r="M118" i="7" s="1"/>
  <c r="J118" i="7"/>
  <c r="K118" i="7" s="1" a="1"/>
  <c r="K118" i="7" s="1"/>
  <c r="H118" i="7"/>
  <c r="I118" i="7" s="1" a="1"/>
  <c r="I118" i="7" s="1"/>
  <c r="F118" i="7"/>
  <c r="G118" i="7" s="1" a="1"/>
  <c r="G118" i="7" s="1"/>
  <c r="D118" i="7"/>
  <c r="E118" i="7" s="1" a="1"/>
  <c r="E118" i="7" s="1"/>
  <c r="B118" i="7"/>
  <c r="C118" i="7" s="1" a="1"/>
  <c r="C118" i="7" s="1"/>
  <c r="N117" i="7"/>
  <c r="O117" i="7" s="1" a="1"/>
  <c r="O117" i="7" s="1"/>
  <c r="L117" i="7"/>
  <c r="M117" i="7" s="1" a="1"/>
  <c r="M117" i="7" s="1"/>
  <c r="J117" i="7"/>
  <c r="K117" i="7" s="1" a="1"/>
  <c r="K117" i="7" s="1"/>
  <c r="H117" i="7"/>
  <c r="I117" i="7" s="1" a="1"/>
  <c r="I117" i="7" s="1"/>
  <c r="F117" i="7"/>
  <c r="G117" i="7" s="1" a="1"/>
  <c r="G117" i="7" s="1"/>
  <c r="D117" i="7"/>
  <c r="E117" i="7" s="1" a="1"/>
  <c r="E117" i="7" s="1"/>
  <c r="B117" i="7"/>
  <c r="C117" i="7" s="1" a="1"/>
  <c r="C117" i="7" s="1"/>
  <c r="N116" i="7"/>
  <c r="O116" i="7" s="1" a="1"/>
  <c r="O116" i="7" s="1"/>
  <c r="L116" i="7"/>
  <c r="M116" i="7" s="1" a="1"/>
  <c r="M116" i="7" s="1"/>
  <c r="J116" i="7"/>
  <c r="K116" i="7" s="1" a="1"/>
  <c r="K116" i="7" s="1"/>
  <c r="H116" i="7"/>
  <c r="I116" i="7" s="1" a="1"/>
  <c r="I116" i="7" s="1"/>
  <c r="F116" i="7"/>
  <c r="G116" i="7" s="1" a="1"/>
  <c r="G116" i="7" s="1"/>
  <c r="D116" i="7"/>
  <c r="E116" i="7" s="1" a="1"/>
  <c r="E116" i="7" s="1"/>
  <c r="B116" i="7"/>
  <c r="C116" i="7" s="1" a="1"/>
  <c r="C116" i="7" s="1"/>
  <c r="N115" i="7"/>
  <c r="O115" i="7" s="1" a="1"/>
  <c r="O115" i="7" s="1"/>
  <c r="L115" i="7"/>
  <c r="M115" i="7" s="1" a="1"/>
  <c r="M115" i="7" s="1"/>
  <c r="J115" i="7"/>
  <c r="K115" i="7" s="1" a="1"/>
  <c r="K115" i="7" s="1"/>
  <c r="H115" i="7"/>
  <c r="I115" i="7" s="1" a="1"/>
  <c r="I115" i="7" s="1"/>
  <c r="F115" i="7"/>
  <c r="G115" i="7" s="1" a="1"/>
  <c r="G115" i="7" s="1"/>
  <c r="D115" i="7"/>
  <c r="E115" i="7" s="1" a="1"/>
  <c r="E115" i="7" s="1"/>
  <c r="B115" i="7"/>
  <c r="C115" i="7" s="1" a="1"/>
  <c r="C115" i="7" s="1"/>
  <c r="N114" i="7"/>
  <c r="O114" i="7" s="1" a="1"/>
  <c r="O114" i="7" s="1"/>
  <c r="L114" i="7"/>
  <c r="M114" i="7" s="1" a="1"/>
  <c r="M114" i="7" s="1"/>
  <c r="J114" i="7"/>
  <c r="K114" i="7" s="1" a="1"/>
  <c r="K114" i="7" s="1"/>
  <c r="H114" i="7"/>
  <c r="I114" i="7" s="1" a="1"/>
  <c r="I114" i="7" s="1"/>
  <c r="F114" i="7"/>
  <c r="G114" i="7" s="1" a="1"/>
  <c r="G114" i="7" s="1"/>
  <c r="D114" i="7"/>
  <c r="E114" i="7" s="1" a="1"/>
  <c r="E114" i="7" s="1"/>
  <c r="B114" i="7"/>
  <c r="C114" i="7" s="1" a="1"/>
  <c r="C114" i="7" s="1"/>
  <c r="N113" i="7"/>
  <c r="O113" i="7" s="1" a="1"/>
  <c r="O113" i="7" s="1"/>
  <c r="L113" i="7"/>
  <c r="M113" i="7" s="1" a="1"/>
  <c r="M113" i="7" s="1"/>
  <c r="J113" i="7"/>
  <c r="K113" i="7" s="1" a="1"/>
  <c r="K113" i="7" s="1"/>
  <c r="H113" i="7"/>
  <c r="I113" i="7" s="1" a="1"/>
  <c r="I113" i="7" s="1"/>
  <c r="F113" i="7"/>
  <c r="G113" i="7" s="1" a="1"/>
  <c r="G113" i="7" s="1"/>
  <c r="D113" i="7"/>
  <c r="E113" i="7" s="1" a="1"/>
  <c r="E113" i="7" s="1"/>
  <c r="B113" i="7"/>
  <c r="C113" i="7" s="1" a="1"/>
  <c r="C113" i="7" s="1"/>
  <c r="N112" i="7"/>
  <c r="O112" i="7" s="1" a="1"/>
  <c r="O112" i="7" s="1"/>
  <c r="L112" i="7"/>
  <c r="M112" i="7" s="1" a="1"/>
  <c r="M112" i="7" s="1"/>
  <c r="J112" i="7"/>
  <c r="K112" i="7" s="1" a="1"/>
  <c r="K112" i="7" s="1"/>
  <c r="H112" i="7"/>
  <c r="I112" i="7" s="1" a="1"/>
  <c r="I112" i="7" s="1"/>
  <c r="F112" i="7"/>
  <c r="G112" i="7" s="1" a="1"/>
  <c r="G112" i="7" s="1"/>
  <c r="D112" i="7"/>
  <c r="E112" i="7" s="1" a="1"/>
  <c r="E112" i="7" s="1"/>
  <c r="B112" i="7"/>
  <c r="C112" i="7" s="1" a="1"/>
  <c r="C112" i="7" s="1"/>
  <c r="N111" i="7"/>
  <c r="O111" i="7" s="1" a="1"/>
  <c r="O111" i="7" s="1"/>
  <c r="L111" i="7"/>
  <c r="M111" i="7" s="1" a="1"/>
  <c r="M111" i="7" s="1"/>
  <c r="J111" i="7"/>
  <c r="K111" i="7" s="1" a="1"/>
  <c r="K111" i="7" s="1"/>
  <c r="H111" i="7"/>
  <c r="I111" i="7" s="1" a="1"/>
  <c r="I111" i="7" s="1"/>
  <c r="F111" i="7"/>
  <c r="G111" i="7" s="1" a="1"/>
  <c r="G111" i="7" s="1"/>
  <c r="D111" i="7"/>
  <c r="E111" i="7" s="1" a="1"/>
  <c r="E111" i="7" s="1"/>
  <c r="B111" i="7"/>
  <c r="C111" i="7" s="1" a="1"/>
  <c r="C111" i="7" s="1"/>
  <c r="N110" i="7"/>
  <c r="O110" i="7" s="1" a="1"/>
  <c r="O110" i="7" s="1"/>
  <c r="L110" i="7"/>
  <c r="M110" i="7" s="1" a="1"/>
  <c r="M110" i="7" s="1"/>
  <c r="J110" i="7"/>
  <c r="K110" i="7" s="1" a="1"/>
  <c r="K110" i="7" s="1"/>
  <c r="H110" i="7"/>
  <c r="I110" i="7" s="1" a="1"/>
  <c r="I110" i="7" s="1"/>
  <c r="F110" i="7"/>
  <c r="G110" i="7" s="1" a="1"/>
  <c r="G110" i="7" s="1"/>
  <c r="D110" i="7"/>
  <c r="E110" i="7" s="1" a="1"/>
  <c r="E110" i="7" s="1"/>
  <c r="B110" i="7"/>
  <c r="C110" i="7" s="1" a="1"/>
  <c r="C110" i="7" s="1"/>
  <c r="N109" i="7"/>
  <c r="O109" i="7" s="1" a="1"/>
  <c r="O109" i="7" s="1"/>
  <c r="L109" i="7"/>
  <c r="M109" i="7" s="1" a="1"/>
  <c r="M109" i="7" s="1"/>
  <c r="J109" i="7"/>
  <c r="K109" i="7" s="1" a="1"/>
  <c r="K109" i="7" s="1"/>
  <c r="H109" i="7"/>
  <c r="I109" i="7" s="1" a="1"/>
  <c r="I109" i="7" s="1"/>
  <c r="F109" i="7"/>
  <c r="G109" i="7" s="1" a="1"/>
  <c r="G109" i="7" s="1"/>
  <c r="D109" i="7"/>
  <c r="E109" i="7" s="1" a="1"/>
  <c r="E109" i="7" s="1"/>
  <c r="B109" i="7"/>
  <c r="C109" i="7" s="1" a="1"/>
  <c r="C109" i="7" s="1"/>
  <c r="N108" i="7"/>
  <c r="O108" i="7" s="1" a="1"/>
  <c r="O108" i="7" s="1"/>
  <c r="L108" i="7"/>
  <c r="M108" i="7" s="1" a="1"/>
  <c r="M108" i="7" s="1"/>
  <c r="J108" i="7"/>
  <c r="K108" i="7" s="1" a="1"/>
  <c r="K108" i="7" s="1"/>
  <c r="H108" i="7"/>
  <c r="I108" i="7" s="1" a="1"/>
  <c r="I108" i="7" s="1"/>
  <c r="F108" i="7"/>
  <c r="G108" i="7" s="1" a="1"/>
  <c r="G108" i="7" s="1"/>
  <c r="D108" i="7"/>
  <c r="E108" i="7" s="1" a="1"/>
  <c r="E108" i="7" s="1"/>
  <c r="B108" i="7"/>
  <c r="C108" i="7" s="1" a="1"/>
  <c r="C108" i="7" s="1"/>
  <c r="N107" i="7"/>
  <c r="O107" i="7" s="1" a="1"/>
  <c r="O107" i="7" s="1"/>
  <c r="L107" i="7"/>
  <c r="M107" i="7" s="1" a="1"/>
  <c r="M107" i="7" s="1"/>
  <c r="J107" i="7"/>
  <c r="K107" i="7" s="1" a="1"/>
  <c r="K107" i="7" s="1"/>
  <c r="H107" i="7"/>
  <c r="I107" i="7" s="1" a="1"/>
  <c r="I107" i="7" s="1"/>
  <c r="F107" i="7"/>
  <c r="G107" i="7" s="1" a="1"/>
  <c r="G107" i="7" s="1"/>
  <c r="D107" i="7"/>
  <c r="E107" i="7" s="1" a="1"/>
  <c r="E107" i="7" s="1"/>
  <c r="B107" i="7"/>
  <c r="C107" i="7" s="1" a="1"/>
  <c r="C107" i="7" s="1"/>
  <c r="N106" i="7"/>
  <c r="O106" i="7" s="1" a="1"/>
  <c r="O106" i="7" s="1"/>
  <c r="L106" i="7"/>
  <c r="M106" i="7" s="1" a="1"/>
  <c r="M106" i="7" s="1"/>
  <c r="J106" i="7"/>
  <c r="K106" i="7" s="1" a="1"/>
  <c r="K106" i="7" s="1"/>
  <c r="H106" i="7"/>
  <c r="I106" i="7" s="1" a="1"/>
  <c r="I106" i="7" s="1"/>
  <c r="F106" i="7"/>
  <c r="G106" i="7" s="1" a="1"/>
  <c r="G106" i="7" s="1"/>
  <c r="D106" i="7"/>
  <c r="E106" i="7" s="1" a="1"/>
  <c r="E106" i="7" s="1"/>
  <c r="B106" i="7"/>
  <c r="C106" i="7" s="1" a="1"/>
  <c r="C106" i="7" s="1"/>
  <c r="N105" i="7"/>
  <c r="O105" i="7" s="1" a="1"/>
  <c r="O105" i="7" s="1"/>
  <c r="L105" i="7"/>
  <c r="M105" i="7" s="1" a="1"/>
  <c r="M105" i="7" s="1"/>
  <c r="J105" i="7"/>
  <c r="K105" i="7" s="1" a="1"/>
  <c r="K105" i="7" s="1"/>
  <c r="H105" i="7"/>
  <c r="I105" i="7" s="1" a="1"/>
  <c r="I105" i="7" s="1"/>
  <c r="F105" i="7"/>
  <c r="G105" i="7" s="1" a="1"/>
  <c r="G105" i="7" s="1"/>
  <c r="D105" i="7"/>
  <c r="E105" i="7" s="1" a="1"/>
  <c r="E105" i="7" s="1"/>
  <c r="B105" i="7"/>
  <c r="C105" i="7" s="1" a="1"/>
  <c r="C105" i="7" s="1"/>
  <c r="N104" i="7"/>
  <c r="O104" i="7" s="1" a="1"/>
  <c r="O104" i="7" s="1"/>
  <c r="L104" i="7"/>
  <c r="M104" i="7" s="1" a="1"/>
  <c r="M104" i="7" s="1"/>
  <c r="J104" i="7"/>
  <c r="K104" i="7" s="1" a="1"/>
  <c r="K104" i="7" s="1"/>
  <c r="H104" i="7"/>
  <c r="I104" i="7" s="1" a="1"/>
  <c r="I104" i="7" s="1"/>
  <c r="F104" i="7"/>
  <c r="G104" i="7" s="1" a="1"/>
  <c r="G104" i="7" s="1"/>
  <c r="D104" i="7"/>
  <c r="E104" i="7" s="1" a="1"/>
  <c r="E104" i="7" s="1"/>
  <c r="B104" i="7"/>
  <c r="C104" i="7" s="1" a="1"/>
  <c r="C104" i="7" s="1"/>
  <c r="N103" i="7"/>
  <c r="O103" i="7" s="1" a="1"/>
  <c r="O103" i="7" s="1"/>
  <c r="L103" i="7"/>
  <c r="M103" i="7" s="1" a="1"/>
  <c r="M103" i="7" s="1"/>
  <c r="J103" i="7"/>
  <c r="K103" i="7" s="1" a="1"/>
  <c r="K103" i="7" s="1"/>
  <c r="H103" i="7"/>
  <c r="I103" i="7" s="1" a="1"/>
  <c r="I103" i="7" s="1"/>
  <c r="F103" i="7"/>
  <c r="G103" i="7" s="1" a="1"/>
  <c r="G103" i="7" s="1"/>
  <c r="D103" i="7"/>
  <c r="E103" i="7" s="1" a="1"/>
  <c r="E103" i="7" s="1"/>
  <c r="B103" i="7"/>
  <c r="C103" i="7" s="1" a="1"/>
  <c r="C103" i="7" s="1"/>
  <c r="N102" i="7"/>
  <c r="O102" i="7" s="1" a="1"/>
  <c r="O102" i="7" s="1"/>
  <c r="L102" i="7"/>
  <c r="M102" i="7" s="1" a="1"/>
  <c r="M102" i="7" s="1"/>
  <c r="J102" i="7"/>
  <c r="K102" i="7" s="1" a="1"/>
  <c r="K102" i="7" s="1"/>
  <c r="H102" i="7"/>
  <c r="I102" i="7" s="1" a="1"/>
  <c r="I102" i="7" s="1"/>
  <c r="F102" i="7"/>
  <c r="G102" i="7" s="1" a="1"/>
  <c r="G102" i="7" s="1"/>
  <c r="D102" i="7"/>
  <c r="E102" i="7" s="1" a="1"/>
  <c r="E102" i="7" s="1"/>
  <c r="B102" i="7"/>
  <c r="C102" i="7" s="1" a="1"/>
  <c r="C102" i="7" s="1"/>
  <c r="N101" i="7"/>
  <c r="O101" i="7" s="1" a="1"/>
  <c r="O101" i="7" s="1"/>
  <c r="L101" i="7"/>
  <c r="M101" i="7" s="1" a="1"/>
  <c r="M101" i="7" s="1"/>
  <c r="J101" i="7"/>
  <c r="K101" i="7" s="1" a="1"/>
  <c r="K101" i="7" s="1"/>
  <c r="H101" i="7"/>
  <c r="I101" i="7" s="1" a="1"/>
  <c r="I101" i="7" s="1"/>
  <c r="F101" i="7"/>
  <c r="G101" i="7" s="1" a="1"/>
  <c r="G101" i="7" s="1"/>
  <c r="D101" i="7"/>
  <c r="E101" i="7" s="1" a="1"/>
  <c r="E101" i="7" s="1"/>
  <c r="B101" i="7"/>
  <c r="C101" i="7" s="1" a="1"/>
  <c r="C101" i="7" s="1"/>
  <c r="N100" i="7"/>
  <c r="O100" i="7" s="1" a="1"/>
  <c r="O100" i="7" s="1"/>
  <c r="L100" i="7"/>
  <c r="M100" i="7" s="1" a="1"/>
  <c r="M100" i="7" s="1"/>
  <c r="J100" i="7"/>
  <c r="K100" i="7" s="1" a="1"/>
  <c r="K100" i="7" s="1"/>
  <c r="H100" i="7"/>
  <c r="I100" i="7" s="1" a="1"/>
  <c r="I100" i="7" s="1"/>
  <c r="F100" i="7"/>
  <c r="G100" i="7" s="1" a="1"/>
  <c r="G100" i="7" s="1"/>
  <c r="D100" i="7"/>
  <c r="E100" i="7" s="1" a="1"/>
  <c r="E100" i="7" s="1"/>
  <c r="B100" i="7"/>
  <c r="C100" i="7" s="1" a="1"/>
  <c r="C100" i="7" s="1"/>
  <c r="N99" i="7"/>
  <c r="O99" i="7" s="1" a="1"/>
  <c r="O99" i="7" s="1"/>
  <c r="L99" i="7"/>
  <c r="M99" i="7" s="1" a="1"/>
  <c r="M99" i="7" s="1"/>
  <c r="J99" i="7"/>
  <c r="K99" i="7" s="1" a="1"/>
  <c r="K99" i="7" s="1"/>
  <c r="H99" i="7"/>
  <c r="I99" i="7" s="1" a="1"/>
  <c r="I99" i="7" s="1"/>
  <c r="F99" i="7"/>
  <c r="G99" i="7" s="1" a="1"/>
  <c r="G99" i="7" s="1"/>
  <c r="D99" i="7"/>
  <c r="E99" i="7" s="1" a="1"/>
  <c r="E99" i="7" s="1"/>
  <c r="B99" i="7"/>
  <c r="C99" i="7" s="1" a="1"/>
  <c r="C99" i="7" s="1"/>
  <c r="N98" i="7"/>
  <c r="O98" i="7" s="1" a="1"/>
  <c r="O98" i="7" s="1"/>
  <c r="L98" i="7"/>
  <c r="M98" i="7" s="1" a="1"/>
  <c r="M98" i="7" s="1"/>
  <c r="J98" i="7"/>
  <c r="K98" i="7" s="1" a="1"/>
  <c r="K98" i="7" s="1"/>
  <c r="H98" i="7"/>
  <c r="I98" i="7" s="1" a="1"/>
  <c r="I98" i="7" s="1"/>
  <c r="F98" i="7"/>
  <c r="G98" i="7" s="1" a="1"/>
  <c r="G98" i="7" s="1"/>
  <c r="D98" i="7"/>
  <c r="E98" i="7" s="1" a="1"/>
  <c r="E98" i="7" s="1"/>
  <c r="B98" i="7"/>
  <c r="C98" i="7" s="1" a="1"/>
  <c r="C98" i="7" s="1"/>
  <c r="N97" i="7"/>
  <c r="O97" i="7" s="1" a="1"/>
  <c r="O97" i="7" s="1"/>
  <c r="L97" i="7"/>
  <c r="M97" i="7" s="1" a="1"/>
  <c r="M97" i="7" s="1"/>
  <c r="J97" i="7"/>
  <c r="K97" i="7" s="1" a="1"/>
  <c r="K97" i="7" s="1"/>
  <c r="H97" i="7"/>
  <c r="I97" i="7" s="1" a="1"/>
  <c r="I97" i="7" s="1"/>
  <c r="F97" i="7"/>
  <c r="G97" i="7" s="1" a="1"/>
  <c r="G97" i="7" s="1"/>
  <c r="D97" i="7"/>
  <c r="E97" i="7" s="1" a="1"/>
  <c r="E97" i="7" s="1"/>
  <c r="B97" i="7"/>
  <c r="C97" i="7" s="1" a="1"/>
  <c r="C97" i="7" s="1"/>
  <c r="N96" i="7"/>
  <c r="O96" i="7" s="1" a="1"/>
  <c r="O96" i="7" s="1"/>
  <c r="L96" i="7"/>
  <c r="M96" i="7" s="1" a="1"/>
  <c r="M96" i="7" s="1"/>
  <c r="J96" i="7"/>
  <c r="K96" i="7" s="1" a="1"/>
  <c r="K96" i="7" s="1"/>
  <c r="H96" i="7"/>
  <c r="I96" i="7" s="1" a="1"/>
  <c r="I96" i="7" s="1"/>
  <c r="F96" i="7"/>
  <c r="G96" i="7" s="1" a="1"/>
  <c r="G96" i="7" s="1"/>
  <c r="D96" i="7"/>
  <c r="E96" i="7" s="1" a="1"/>
  <c r="E96" i="7" s="1"/>
  <c r="B96" i="7"/>
  <c r="C96" i="7" s="1" a="1"/>
  <c r="C96" i="7" s="1"/>
  <c r="N95" i="7"/>
  <c r="O95" i="7" s="1" a="1"/>
  <c r="O95" i="7" s="1"/>
  <c r="L95" i="7"/>
  <c r="M95" i="7" s="1" a="1"/>
  <c r="M95" i="7" s="1"/>
  <c r="J95" i="7"/>
  <c r="K95" i="7" s="1" a="1"/>
  <c r="K95" i="7" s="1"/>
  <c r="H95" i="7"/>
  <c r="I95" i="7" s="1" a="1"/>
  <c r="I95" i="7" s="1"/>
  <c r="F95" i="7"/>
  <c r="G95" i="7" s="1" a="1"/>
  <c r="G95" i="7" s="1"/>
  <c r="D95" i="7"/>
  <c r="E95" i="7" s="1" a="1"/>
  <c r="E95" i="7" s="1"/>
  <c r="B95" i="7"/>
  <c r="C95" i="7" s="1" a="1"/>
  <c r="C95" i="7" s="1"/>
  <c r="N94" i="7"/>
  <c r="O94" i="7" s="1" a="1"/>
  <c r="O94" i="7" s="1"/>
  <c r="L94" i="7"/>
  <c r="M94" i="7" s="1" a="1"/>
  <c r="M94" i="7" s="1"/>
  <c r="J94" i="7"/>
  <c r="K94" i="7" s="1" a="1"/>
  <c r="K94" i="7" s="1"/>
  <c r="H94" i="7"/>
  <c r="I94" i="7" s="1" a="1"/>
  <c r="I94" i="7" s="1"/>
  <c r="F94" i="7"/>
  <c r="G94" i="7" s="1" a="1"/>
  <c r="G94" i="7" s="1"/>
  <c r="D94" i="7"/>
  <c r="E94" i="7" s="1" a="1"/>
  <c r="E94" i="7" s="1"/>
  <c r="B94" i="7"/>
  <c r="C94" i="7" s="1" a="1"/>
  <c r="C94" i="7" s="1"/>
  <c r="N93" i="7"/>
  <c r="O93" i="7" s="1" a="1"/>
  <c r="O93" i="7" s="1"/>
  <c r="L93" i="7"/>
  <c r="M93" i="7" s="1" a="1"/>
  <c r="M93" i="7" s="1"/>
  <c r="J93" i="7"/>
  <c r="K93" i="7" s="1" a="1"/>
  <c r="K93" i="7" s="1"/>
  <c r="H93" i="7"/>
  <c r="I93" i="7" s="1" a="1"/>
  <c r="I93" i="7" s="1"/>
  <c r="F93" i="7"/>
  <c r="G93" i="7" s="1" a="1"/>
  <c r="G93" i="7" s="1"/>
  <c r="D93" i="7"/>
  <c r="E93" i="7" s="1" a="1"/>
  <c r="E93" i="7" s="1"/>
  <c r="B93" i="7"/>
  <c r="C93" i="7" s="1" a="1"/>
  <c r="C93" i="7" s="1"/>
  <c r="N92" i="7"/>
  <c r="O92" i="7" s="1" a="1"/>
  <c r="O92" i="7" s="1"/>
  <c r="L92" i="7"/>
  <c r="M92" i="7" s="1" a="1"/>
  <c r="M92" i="7" s="1"/>
  <c r="J92" i="7"/>
  <c r="K92" i="7" s="1" a="1"/>
  <c r="K92" i="7" s="1"/>
  <c r="H92" i="7"/>
  <c r="I92" i="7" s="1" a="1"/>
  <c r="I92" i="7" s="1"/>
  <c r="F92" i="7"/>
  <c r="G92" i="7" s="1" a="1"/>
  <c r="G92" i="7" s="1"/>
  <c r="D92" i="7"/>
  <c r="E92" i="7" s="1" a="1"/>
  <c r="E92" i="7" s="1"/>
  <c r="B92" i="7"/>
  <c r="C92" i="7" s="1" a="1"/>
  <c r="C92" i="7" s="1"/>
  <c r="N91" i="7"/>
  <c r="O91" i="7" s="1" a="1"/>
  <c r="O91" i="7" s="1"/>
  <c r="L91" i="7"/>
  <c r="M91" i="7" s="1" a="1"/>
  <c r="M91" i="7" s="1"/>
  <c r="J91" i="7"/>
  <c r="K91" i="7" s="1" a="1"/>
  <c r="K91" i="7" s="1"/>
  <c r="H91" i="7"/>
  <c r="I91" i="7" s="1" a="1"/>
  <c r="I91" i="7" s="1"/>
  <c r="F91" i="7"/>
  <c r="G91" i="7" s="1" a="1"/>
  <c r="G91" i="7" s="1"/>
  <c r="D91" i="7"/>
  <c r="E91" i="7" s="1" a="1"/>
  <c r="E91" i="7" s="1"/>
  <c r="B91" i="7"/>
  <c r="C91" i="7" s="1" a="1"/>
  <c r="C91" i="7" s="1"/>
  <c r="N90" i="7"/>
  <c r="O90" i="7" s="1" a="1"/>
  <c r="O90" i="7" s="1"/>
  <c r="L90" i="7"/>
  <c r="M90" i="7" s="1" a="1"/>
  <c r="M90" i="7" s="1"/>
  <c r="J90" i="7"/>
  <c r="K90" i="7" s="1" a="1"/>
  <c r="K90" i="7" s="1"/>
  <c r="H90" i="7"/>
  <c r="I90" i="7" s="1" a="1"/>
  <c r="I90" i="7" s="1"/>
  <c r="F90" i="7"/>
  <c r="G90" i="7" s="1" a="1"/>
  <c r="G90" i="7" s="1"/>
  <c r="D90" i="7"/>
  <c r="E90" i="7" s="1" a="1"/>
  <c r="E90" i="7" s="1"/>
  <c r="B90" i="7"/>
  <c r="C90" i="7" s="1" a="1"/>
  <c r="C90" i="7" s="1"/>
  <c r="N89" i="7"/>
  <c r="O89" i="7" s="1" a="1"/>
  <c r="O89" i="7" s="1"/>
  <c r="L89" i="7"/>
  <c r="M89" i="7" s="1" a="1"/>
  <c r="M89" i="7" s="1"/>
  <c r="J89" i="7"/>
  <c r="K89" i="7" s="1" a="1"/>
  <c r="K89" i="7" s="1"/>
  <c r="H89" i="7"/>
  <c r="I89" i="7" s="1" a="1"/>
  <c r="I89" i="7" s="1"/>
  <c r="F89" i="7"/>
  <c r="G89" i="7" s="1" a="1"/>
  <c r="G89" i="7" s="1"/>
  <c r="D89" i="7"/>
  <c r="E89" i="7" s="1" a="1"/>
  <c r="E89" i="7" s="1"/>
  <c r="B89" i="7"/>
  <c r="C89" i="7" s="1" a="1"/>
  <c r="C89" i="7" s="1"/>
  <c r="N88" i="7"/>
  <c r="O88" i="7" s="1" a="1"/>
  <c r="O88" i="7" s="1"/>
  <c r="L88" i="7"/>
  <c r="M88" i="7" s="1" a="1"/>
  <c r="M88" i="7" s="1"/>
  <c r="J88" i="7"/>
  <c r="K88" i="7" s="1" a="1"/>
  <c r="K88" i="7" s="1"/>
  <c r="H88" i="7"/>
  <c r="I88" i="7" s="1" a="1"/>
  <c r="I88" i="7" s="1"/>
  <c r="F88" i="7"/>
  <c r="G88" i="7" s="1" a="1"/>
  <c r="G88" i="7" s="1"/>
  <c r="D88" i="7"/>
  <c r="E88" i="7" s="1" a="1"/>
  <c r="E88" i="7" s="1"/>
  <c r="B88" i="7"/>
  <c r="C88" i="7" s="1" a="1"/>
  <c r="C88" i="7" s="1"/>
  <c r="N87" i="7"/>
  <c r="O87" i="7" s="1" a="1"/>
  <c r="O87" i="7" s="1"/>
  <c r="L87" i="7"/>
  <c r="M87" i="7" s="1" a="1"/>
  <c r="M87" i="7" s="1"/>
  <c r="J87" i="7"/>
  <c r="K87" i="7" s="1" a="1"/>
  <c r="K87" i="7" s="1"/>
  <c r="H87" i="7"/>
  <c r="I87" i="7" s="1" a="1"/>
  <c r="I87" i="7" s="1"/>
  <c r="F87" i="7"/>
  <c r="G87" i="7" s="1" a="1"/>
  <c r="G87" i="7" s="1"/>
  <c r="D87" i="7"/>
  <c r="E87" i="7" s="1" a="1"/>
  <c r="E87" i="7" s="1"/>
  <c r="B87" i="7"/>
  <c r="C87" i="7" s="1" a="1"/>
  <c r="C87" i="7" s="1"/>
  <c r="N86" i="7"/>
  <c r="O86" i="7" s="1" a="1"/>
  <c r="O86" i="7" s="1"/>
  <c r="L86" i="7"/>
  <c r="M86" i="7" s="1" a="1"/>
  <c r="M86" i="7" s="1"/>
  <c r="J86" i="7"/>
  <c r="K86" i="7" s="1" a="1"/>
  <c r="K86" i="7" s="1"/>
  <c r="H86" i="7"/>
  <c r="I86" i="7" s="1" a="1"/>
  <c r="I86" i="7" s="1"/>
  <c r="F86" i="7"/>
  <c r="G86" i="7" s="1" a="1"/>
  <c r="G86" i="7" s="1"/>
  <c r="D86" i="7"/>
  <c r="E86" i="7" s="1" a="1"/>
  <c r="E86" i="7" s="1"/>
  <c r="B86" i="7"/>
  <c r="C86" i="7" s="1" a="1"/>
  <c r="C86" i="7" s="1"/>
  <c r="N85" i="7"/>
  <c r="O85" i="7" s="1" a="1"/>
  <c r="O85" i="7" s="1"/>
  <c r="L85" i="7"/>
  <c r="M85" i="7" s="1" a="1"/>
  <c r="M85" i="7" s="1"/>
  <c r="J85" i="7"/>
  <c r="K85" i="7" s="1" a="1"/>
  <c r="K85" i="7" s="1"/>
  <c r="H85" i="7"/>
  <c r="I85" i="7" s="1" a="1"/>
  <c r="I85" i="7" s="1"/>
  <c r="F85" i="7"/>
  <c r="G85" i="7" s="1" a="1"/>
  <c r="G85" i="7" s="1"/>
  <c r="D85" i="7"/>
  <c r="E85" i="7" s="1" a="1"/>
  <c r="E85" i="7" s="1"/>
  <c r="B85" i="7"/>
  <c r="C85" i="7" s="1" a="1"/>
  <c r="C85" i="7" s="1"/>
  <c r="N84" i="7"/>
  <c r="O84" i="7" s="1" a="1"/>
  <c r="O84" i="7" s="1"/>
  <c r="L84" i="7"/>
  <c r="M84" i="7" s="1" a="1"/>
  <c r="M84" i="7" s="1"/>
  <c r="J84" i="7"/>
  <c r="K84" i="7" s="1" a="1"/>
  <c r="K84" i="7" s="1"/>
  <c r="H84" i="7"/>
  <c r="I84" i="7" s="1" a="1"/>
  <c r="I84" i="7" s="1"/>
  <c r="F84" i="7"/>
  <c r="G84" i="7" s="1" a="1"/>
  <c r="G84" i="7" s="1"/>
  <c r="D84" i="7"/>
  <c r="E84" i="7" s="1" a="1"/>
  <c r="E84" i="7" s="1"/>
  <c r="B84" i="7"/>
  <c r="C84" i="7" s="1" a="1"/>
  <c r="C84" i="7" s="1"/>
  <c r="N83" i="7"/>
  <c r="O83" i="7" s="1" a="1"/>
  <c r="O83" i="7" s="1"/>
  <c r="L83" i="7"/>
  <c r="M83" i="7" s="1" a="1"/>
  <c r="M83" i="7" s="1"/>
  <c r="J83" i="7"/>
  <c r="K83" i="7" s="1" a="1"/>
  <c r="K83" i="7" s="1"/>
  <c r="H83" i="7"/>
  <c r="I83" i="7" s="1" a="1"/>
  <c r="I83" i="7" s="1"/>
  <c r="F83" i="7"/>
  <c r="G83" i="7" s="1" a="1"/>
  <c r="G83" i="7" s="1"/>
  <c r="D83" i="7"/>
  <c r="E83" i="7" s="1" a="1"/>
  <c r="E83" i="7" s="1"/>
  <c r="B83" i="7"/>
  <c r="C83" i="7" s="1" a="1"/>
  <c r="C83" i="7" s="1"/>
  <c r="N82" i="7"/>
  <c r="O82" i="7" s="1" a="1"/>
  <c r="O82" i="7" s="1"/>
  <c r="L82" i="7"/>
  <c r="M82" i="7" s="1" a="1"/>
  <c r="M82" i="7" s="1"/>
  <c r="J82" i="7"/>
  <c r="K82" i="7" s="1" a="1"/>
  <c r="K82" i="7" s="1"/>
  <c r="H82" i="7"/>
  <c r="I82" i="7" s="1" a="1"/>
  <c r="I82" i="7" s="1"/>
  <c r="F82" i="7"/>
  <c r="G82" i="7" s="1" a="1"/>
  <c r="G82" i="7" s="1"/>
  <c r="D82" i="7"/>
  <c r="E82" i="7" s="1" a="1"/>
  <c r="E82" i="7" s="1"/>
  <c r="B82" i="7"/>
  <c r="C82" i="7" s="1" a="1"/>
  <c r="C82" i="7" s="1"/>
  <c r="N81" i="7"/>
  <c r="O81" i="7" s="1" a="1"/>
  <c r="O81" i="7" s="1"/>
  <c r="L81" i="7"/>
  <c r="M81" i="7" s="1" a="1"/>
  <c r="M81" i="7" s="1"/>
  <c r="J81" i="7"/>
  <c r="K81" i="7" s="1" a="1"/>
  <c r="K81" i="7" s="1"/>
  <c r="H81" i="7"/>
  <c r="I81" i="7" s="1" a="1"/>
  <c r="I81" i="7" s="1"/>
  <c r="F81" i="7"/>
  <c r="G81" i="7" s="1" a="1"/>
  <c r="G81" i="7" s="1"/>
  <c r="D81" i="7"/>
  <c r="E81" i="7" s="1" a="1"/>
  <c r="E81" i="7" s="1"/>
  <c r="B81" i="7"/>
  <c r="C81" i="7" s="1" a="1"/>
  <c r="C81" i="7" s="1"/>
  <c r="N80" i="7"/>
  <c r="O80" i="7" s="1" a="1"/>
  <c r="O80" i="7" s="1"/>
  <c r="L80" i="7"/>
  <c r="M80" i="7" s="1" a="1"/>
  <c r="M80" i="7" s="1"/>
  <c r="J80" i="7"/>
  <c r="K80" i="7" s="1" a="1"/>
  <c r="K80" i="7" s="1"/>
  <c r="H80" i="7"/>
  <c r="I80" i="7" s="1" a="1"/>
  <c r="I80" i="7" s="1"/>
  <c r="F80" i="7"/>
  <c r="G80" i="7" s="1" a="1"/>
  <c r="G80" i="7" s="1"/>
  <c r="D80" i="7"/>
  <c r="E80" i="7" s="1" a="1"/>
  <c r="E80" i="7" s="1"/>
  <c r="B80" i="7"/>
  <c r="C80" i="7" s="1" a="1"/>
  <c r="C80" i="7" s="1"/>
  <c r="N79" i="7"/>
  <c r="O79" i="7" s="1" a="1"/>
  <c r="O79" i="7" s="1"/>
  <c r="L79" i="7"/>
  <c r="M79" i="7" s="1" a="1"/>
  <c r="M79" i="7" s="1"/>
  <c r="J79" i="7"/>
  <c r="K79" i="7" s="1" a="1"/>
  <c r="K79" i="7" s="1"/>
  <c r="H79" i="7"/>
  <c r="I79" i="7" s="1" a="1"/>
  <c r="I79" i="7" s="1"/>
  <c r="F79" i="7"/>
  <c r="G79" i="7" s="1" a="1"/>
  <c r="G79" i="7" s="1"/>
  <c r="D79" i="7"/>
  <c r="E79" i="7" s="1" a="1"/>
  <c r="E79" i="7" s="1"/>
  <c r="B79" i="7"/>
  <c r="C79" i="7" s="1" a="1"/>
  <c r="C79" i="7" s="1"/>
  <c r="N78" i="7"/>
  <c r="O78" i="7" s="1" a="1"/>
  <c r="O78" i="7" s="1"/>
  <c r="L78" i="7"/>
  <c r="M78" i="7" s="1" a="1"/>
  <c r="M78" i="7" s="1"/>
  <c r="J78" i="7"/>
  <c r="K78" i="7" s="1" a="1"/>
  <c r="K78" i="7" s="1"/>
  <c r="H78" i="7"/>
  <c r="I78" i="7" s="1" a="1"/>
  <c r="I78" i="7" s="1"/>
  <c r="F78" i="7"/>
  <c r="G78" i="7" s="1" a="1"/>
  <c r="G78" i="7" s="1"/>
  <c r="D78" i="7"/>
  <c r="E78" i="7" s="1" a="1"/>
  <c r="E78" i="7" s="1"/>
  <c r="B78" i="7"/>
  <c r="C78" i="7" s="1" a="1"/>
  <c r="C78" i="7" s="1"/>
  <c r="N77" i="7"/>
  <c r="O77" i="7" s="1" a="1"/>
  <c r="O77" i="7" s="1"/>
  <c r="L77" i="7"/>
  <c r="M77" i="7" s="1" a="1"/>
  <c r="M77" i="7" s="1"/>
  <c r="J77" i="7"/>
  <c r="K77" i="7" s="1" a="1"/>
  <c r="K77" i="7" s="1"/>
  <c r="H77" i="7"/>
  <c r="I77" i="7" s="1" a="1"/>
  <c r="I77" i="7" s="1"/>
  <c r="F77" i="7"/>
  <c r="G77" i="7" s="1" a="1"/>
  <c r="G77" i="7" s="1"/>
  <c r="D77" i="7"/>
  <c r="E77" i="7" s="1" a="1"/>
  <c r="E77" i="7" s="1"/>
  <c r="B77" i="7"/>
  <c r="C77" i="7" s="1" a="1"/>
  <c r="C77" i="7" s="1"/>
  <c r="N76" i="7"/>
  <c r="O76" i="7" s="1" a="1"/>
  <c r="O76" i="7" s="1"/>
  <c r="L76" i="7"/>
  <c r="M76" i="7" s="1" a="1"/>
  <c r="M76" i="7" s="1"/>
  <c r="J76" i="7"/>
  <c r="K76" i="7" s="1" a="1"/>
  <c r="K76" i="7" s="1"/>
  <c r="H76" i="7"/>
  <c r="I76" i="7" s="1" a="1"/>
  <c r="I76" i="7" s="1"/>
  <c r="F76" i="7"/>
  <c r="G76" i="7" s="1" a="1"/>
  <c r="G76" i="7" s="1"/>
  <c r="D76" i="7"/>
  <c r="E76" i="7" s="1" a="1"/>
  <c r="E76" i="7" s="1"/>
  <c r="B76" i="7"/>
  <c r="C76" i="7" s="1" a="1"/>
  <c r="C76" i="7" s="1"/>
  <c r="N75" i="7"/>
  <c r="O75" i="7" s="1" a="1"/>
  <c r="O75" i="7" s="1"/>
  <c r="L75" i="7"/>
  <c r="M75" i="7" s="1" a="1"/>
  <c r="M75" i="7" s="1"/>
  <c r="J75" i="7"/>
  <c r="K75" i="7" s="1" a="1"/>
  <c r="K75" i="7" s="1"/>
  <c r="H75" i="7"/>
  <c r="I75" i="7" s="1" a="1"/>
  <c r="I75" i="7" s="1"/>
  <c r="F75" i="7"/>
  <c r="G75" i="7" s="1" a="1"/>
  <c r="G75" i="7" s="1"/>
  <c r="D75" i="7"/>
  <c r="E75" i="7" s="1" a="1"/>
  <c r="E75" i="7" s="1"/>
  <c r="B75" i="7"/>
  <c r="C75" i="7" s="1" a="1"/>
  <c r="C75" i="7" s="1"/>
  <c r="N74" i="7"/>
  <c r="O74" i="7" s="1" a="1"/>
  <c r="O74" i="7" s="1"/>
  <c r="L74" i="7"/>
  <c r="M74" i="7" s="1" a="1"/>
  <c r="M74" i="7" s="1"/>
  <c r="J74" i="7"/>
  <c r="K74" i="7" s="1" a="1"/>
  <c r="K74" i="7" s="1"/>
  <c r="H74" i="7"/>
  <c r="I74" i="7" s="1" a="1"/>
  <c r="I74" i="7" s="1"/>
  <c r="F74" i="7"/>
  <c r="G74" i="7" s="1" a="1"/>
  <c r="G74" i="7" s="1"/>
  <c r="D74" i="7"/>
  <c r="E74" i="7" s="1" a="1"/>
  <c r="E74" i="7" s="1"/>
  <c r="B74" i="7"/>
  <c r="C74" i="7" s="1" a="1"/>
  <c r="C74" i="7" s="1"/>
  <c r="N73" i="7"/>
  <c r="O73" i="7" s="1" a="1"/>
  <c r="O73" i="7" s="1"/>
  <c r="L73" i="7"/>
  <c r="M73" i="7" s="1" a="1"/>
  <c r="M73" i="7" s="1"/>
  <c r="J73" i="7"/>
  <c r="K73" i="7" s="1" a="1"/>
  <c r="K73" i="7" s="1"/>
  <c r="H73" i="7"/>
  <c r="I73" i="7" s="1" a="1"/>
  <c r="I73" i="7" s="1"/>
  <c r="F73" i="7"/>
  <c r="G73" i="7" s="1" a="1"/>
  <c r="G73" i="7" s="1"/>
  <c r="D73" i="7"/>
  <c r="E73" i="7" s="1" a="1"/>
  <c r="E73" i="7" s="1"/>
  <c r="B73" i="7"/>
  <c r="C73" i="7" s="1" a="1"/>
  <c r="C73" i="7" s="1"/>
  <c r="N72" i="7"/>
  <c r="O72" i="7" s="1" a="1"/>
  <c r="O72" i="7" s="1"/>
  <c r="L72" i="7"/>
  <c r="M72" i="7" s="1" a="1"/>
  <c r="M72" i="7" s="1"/>
  <c r="J72" i="7"/>
  <c r="K72" i="7" s="1" a="1"/>
  <c r="K72" i="7" s="1"/>
  <c r="H72" i="7"/>
  <c r="I72" i="7" s="1" a="1"/>
  <c r="I72" i="7" s="1"/>
  <c r="F72" i="7"/>
  <c r="G72" i="7" s="1" a="1"/>
  <c r="G72" i="7" s="1"/>
  <c r="D72" i="7"/>
  <c r="E72" i="7" s="1" a="1"/>
  <c r="E72" i="7" s="1"/>
  <c r="B72" i="7"/>
  <c r="C72" i="7" s="1" a="1"/>
  <c r="C72" i="7" s="1"/>
  <c r="N71" i="7"/>
  <c r="O71" i="7" s="1" a="1"/>
  <c r="O71" i="7" s="1"/>
  <c r="L71" i="7"/>
  <c r="M71" i="7" s="1" a="1"/>
  <c r="M71" i="7" s="1"/>
  <c r="J71" i="7"/>
  <c r="K71" i="7" s="1" a="1"/>
  <c r="K71" i="7" s="1"/>
  <c r="H71" i="7"/>
  <c r="I71" i="7" s="1" a="1"/>
  <c r="I71" i="7" s="1"/>
  <c r="F71" i="7"/>
  <c r="G71" i="7" s="1" a="1"/>
  <c r="G71" i="7" s="1"/>
  <c r="D71" i="7"/>
  <c r="E71" i="7" s="1" a="1"/>
  <c r="E71" i="7" s="1"/>
  <c r="B71" i="7"/>
  <c r="C71" i="7" s="1" a="1"/>
  <c r="C71" i="7" s="1"/>
  <c r="N70" i="7"/>
  <c r="O70" i="7" s="1" a="1"/>
  <c r="O70" i="7" s="1"/>
  <c r="L70" i="7"/>
  <c r="M70" i="7" s="1" a="1"/>
  <c r="M70" i="7" s="1"/>
  <c r="J70" i="7"/>
  <c r="K70" i="7" s="1" a="1"/>
  <c r="K70" i="7" s="1"/>
  <c r="H70" i="7"/>
  <c r="I70" i="7" s="1" a="1"/>
  <c r="I70" i="7" s="1"/>
  <c r="F70" i="7"/>
  <c r="G70" i="7" s="1" a="1"/>
  <c r="G70" i="7" s="1"/>
  <c r="D70" i="7"/>
  <c r="E70" i="7" s="1" a="1"/>
  <c r="E70" i="7" s="1"/>
  <c r="B70" i="7"/>
  <c r="C70" i="7" s="1" a="1"/>
  <c r="C70" i="7" s="1"/>
  <c r="N69" i="7"/>
  <c r="O69" i="7" s="1" a="1"/>
  <c r="O69" i="7" s="1"/>
  <c r="L69" i="7"/>
  <c r="M69" i="7" s="1" a="1"/>
  <c r="M69" i="7" s="1"/>
  <c r="J69" i="7"/>
  <c r="K69" i="7" s="1" a="1"/>
  <c r="K69" i="7" s="1"/>
  <c r="H69" i="7"/>
  <c r="I69" i="7" s="1" a="1"/>
  <c r="I69" i="7" s="1"/>
  <c r="F69" i="7"/>
  <c r="G69" i="7" s="1" a="1"/>
  <c r="G69" i="7" s="1"/>
  <c r="D69" i="7"/>
  <c r="E69" i="7" s="1" a="1"/>
  <c r="E69" i="7" s="1"/>
  <c r="B69" i="7"/>
  <c r="C69" i="7" s="1" a="1"/>
  <c r="C69" i="7" s="1"/>
  <c r="N68" i="7"/>
  <c r="O68" i="7" s="1" a="1"/>
  <c r="O68" i="7" s="1"/>
  <c r="L68" i="7"/>
  <c r="M68" i="7" s="1" a="1"/>
  <c r="M68" i="7" s="1"/>
  <c r="J68" i="7"/>
  <c r="K68" i="7" s="1" a="1"/>
  <c r="K68" i="7" s="1"/>
  <c r="H68" i="7"/>
  <c r="I68" i="7" s="1" a="1"/>
  <c r="I68" i="7" s="1"/>
  <c r="F68" i="7"/>
  <c r="G68" i="7" s="1" a="1"/>
  <c r="G68" i="7" s="1"/>
  <c r="D68" i="7"/>
  <c r="E68" i="7" s="1" a="1"/>
  <c r="E68" i="7" s="1"/>
  <c r="B68" i="7"/>
  <c r="C68" i="7" s="1" a="1"/>
  <c r="C68" i="7" s="1"/>
  <c r="N67" i="7"/>
  <c r="O67" i="7" s="1" a="1"/>
  <c r="O67" i="7" s="1"/>
  <c r="L67" i="7"/>
  <c r="M67" i="7" s="1" a="1"/>
  <c r="M67" i="7" s="1"/>
  <c r="J67" i="7"/>
  <c r="K67" i="7" s="1" a="1"/>
  <c r="K67" i="7" s="1"/>
  <c r="H67" i="7"/>
  <c r="I67" i="7" s="1" a="1"/>
  <c r="I67" i="7" s="1"/>
  <c r="F67" i="7"/>
  <c r="G67" i="7" s="1" a="1"/>
  <c r="G67" i="7" s="1"/>
  <c r="D67" i="7"/>
  <c r="E67" i="7" s="1" a="1"/>
  <c r="E67" i="7" s="1"/>
  <c r="B67" i="7"/>
  <c r="C67" i="7" s="1" a="1"/>
  <c r="C67" i="7" s="1"/>
  <c r="N66" i="7"/>
  <c r="O66" i="7" s="1" a="1"/>
  <c r="O66" i="7" s="1"/>
  <c r="L66" i="7"/>
  <c r="M66" i="7" s="1" a="1"/>
  <c r="M66" i="7" s="1"/>
  <c r="J66" i="7"/>
  <c r="K66" i="7" s="1" a="1"/>
  <c r="K66" i="7" s="1"/>
  <c r="H66" i="7"/>
  <c r="I66" i="7" s="1" a="1"/>
  <c r="I66" i="7" s="1"/>
  <c r="F66" i="7"/>
  <c r="G66" i="7" s="1" a="1"/>
  <c r="G66" i="7" s="1"/>
  <c r="D66" i="7"/>
  <c r="E66" i="7" s="1" a="1"/>
  <c r="E66" i="7" s="1"/>
  <c r="B66" i="7"/>
  <c r="C66" i="7" s="1" a="1"/>
  <c r="C66" i="7" s="1"/>
  <c r="N65" i="7"/>
  <c r="O65" i="7" s="1" a="1"/>
  <c r="O65" i="7" s="1"/>
  <c r="L65" i="7"/>
  <c r="M65" i="7" s="1" a="1"/>
  <c r="M65" i="7" s="1"/>
  <c r="J65" i="7"/>
  <c r="K65" i="7" s="1" a="1"/>
  <c r="K65" i="7" s="1"/>
  <c r="H65" i="7"/>
  <c r="I65" i="7" s="1" a="1"/>
  <c r="I65" i="7" s="1"/>
  <c r="F65" i="7"/>
  <c r="G65" i="7" s="1" a="1"/>
  <c r="G65" i="7" s="1"/>
  <c r="D65" i="7"/>
  <c r="E65" i="7" s="1" a="1"/>
  <c r="E65" i="7" s="1"/>
  <c r="B65" i="7"/>
  <c r="C65" i="7" s="1" a="1"/>
  <c r="C65" i="7" s="1"/>
  <c r="N64" i="7"/>
  <c r="O64" i="7" s="1" a="1"/>
  <c r="O64" i="7" s="1"/>
  <c r="L64" i="7"/>
  <c r="M64" i="7" s="1" a="1"/>
  <c r="M64" i="7" s="1"/>
  <c r="J64" i="7"/>
  <c r="K64" i="7" s="1" a="1"/>
  <c r="K64" i="7" s="1"/>
  <c r="H64" i="7"/>
  <c r="I64" i="7" s="1" a="1"/>
  <c r="I64" i="7" s="1"/>
  <c r="F64" i="7"/>
  <c r="G64" i="7" s="1" a="1"/>
  <c r="G64" i="7" s="1"/>
  <c r="D64" i="7"/>
  <c r="E64" i="7" s="1" a="1"/>
  <c r="E64" i="7" s="1"/>
  <c r="B64" i="7"/>
  <c r="C64" i="7" s="1" a="1"/>
  <c r="C64" i="7" s="1"/>
  <c r="N63" i="7"/>
  <c r="O63" i="7" s="1" a="1"/>
  <c r="O63" i="7" s="1"/>
  <c r="L63" i="7"/>
  <c r="M63" i="7" s="1" a="1"/>
  <c r="M63" i="7" s="1"/>
  <c r="J63" i="7"/>
  <c r="K63" i="7" s="1" a="1"/>
  <c r="K63" i="7" s="1"/>
  <c r="H63" i="7"/>
  <c r="I63" i="7" s="1" a="1"/>
  <c r="I63" i="7" s="1"/>
  <c r="F63" i="7"/>
  <c r="G63" i="7" s="1" a="1"/>
  <c r="G63" i="7" s="1"/>
  <c r="D63" i="7"/>
  <c r="E63" i="7" s="1" a="1"/>
  <c r="E63" i="7" s="1"/>
  <c r="B63" i="7"/>
  <c r="C63" i="7" s="1" a="1"/>
  <c r="C63" i="7" s="1"/>
  <c r="N62" i="7"/>
  <c r="O62" i="7" s="1" a="1"/>
  <c r="O62" i="7" s="1"/>
  <c r="L62" i="7"/>
  <c r="M62" i="7" s="1" a="1"/>
  <c r="M62" i="7" s="1"/>
  <c r="J62" i="7"/>
  <c r="K62" i="7" s="1" a="1"/>
  <c r="K62" i="7" s="1"/>
  <c r="H62" i="7"/>
  <c r="I62" i="7" s="1" a="1"/>
  <c r="I62" i="7" s="1"/>
  <c r="F62" i="7"/>
  <c r="G62" i="7" s="1" a="1"/>
  <c r="G62" i="7" s="1"/>
  <c r="D62" i="7"/>
  <c r="E62" i="7" s="1" a="1"/>
  <c r="E62" i="7" s="1"/>
  <c r="B62" i="7"/>
  <c r="C62" i="7" s="1" a="1"/>
  <c r="C62" i="7" s="1"/>
  <c r="N61" i="7"/>
  <c r="O61" i="7" s="1" a="1"/>
  <c r="O61" i="7" s="1"/>
  <c r="L61" i="7"/>
  <c r="M61" i="7" s="1" a="1"/>
  <c r="M61" i="7" s="1"/>
  <c r="J61" i="7"/>
  <c r="K61" i="7" s="1" a="1"/>
  <c r="K61" i="7" s="1"/>
  <c r="H61" i="7"/>
  <c r="I61" i="7" s="1" a="1"/>
  <c r="I61" i="7" s="1"/>
  <c r="F61" i="7"/>
  <c r="G61" i="7" s="1" a="1"/>
  <c r="G61" i="7" s="1"/>
  <c r="D61" i="7"/>
  <c r="E61" i="7" s="1" a="1"/>
  <c r="E61" i="7" s="1"/>
  <c r="B61" i="7"/>
  <c r="C61" i="7" s="1" a="1"/>
  <c r="C61" i="7" s="1"/>
  <c r="N60" i="7"/>
  <c r="O60" i="7" s="1" a="1"/>
  <c r="O60" i="7" s="1"/>
  <c r="L60" i="7"/>
  <c r="M60" i="7" s="1" a="1"/>
  <c r="M60" i="7" s="1"/>
  <c r="J60" i="7"/>
  <c r="K60" i="7" s="1" a="1"/>
  <c r="K60" i="7" s="1"/>
  <c r="H60" i="7"/>
  <c r="I60" i="7" s="1" a="1"/>
  <c r="I60" i="7" s="1"/>
  <c r="F60" i="7"/>
  <c r="G60" i="7" s="1" a="1"/>
  <c r="G60" i="7" s="1"/>
  <c r="D60" i="7"/>
  <c r="E60" i="7" s="1" a="1"/>
  <c r="E60" i="7" s="1"/>
  <c r="B60" i="7"/>
  <c r="C60" i="7" s="1" a="1"/>
  <c r="C60" i="7" s="1"/>
  <c r="N59" i="7"/>
  <c r="O59" i="7" s="1" a="1"/>
  <c r="O59" i="7" s="1"/>
  <c r="L59" i="7"/>
  <c r="M59" i="7" s="1" a="1"/>
  <c r="M59" i="7" s="1"/>
  <c r="J59" i="7"/>
  <c r="K59" i="7" s="1" a="1"/>
  <c r="K59" i="7" s="1"/>
  <c r="H59" i="7"/>
  <c r="I59" i="7" s="1" a="1"/>
  <c r="I59" i="7" s="1"/>
  <c r="F59" i="7"/>
  <c r="G59" i="7" s="1" a="1"/>
  <c r="G59" i="7" s="1"/>
  <c r="D59" i="7"/>
  <c r="E59" i="7" s="1" a="1"/>
  <c r="E59" i="7" s="1"/>
  <c r="B59" i="7"/>
  <c r="C59" i="7" s="1" a="1"/>
  <c r="C59" i="7" s="1"/>
  <c r="N58" i="7"/>
  <c r="O58" i="7" s="1" a="1"/>
  <c r="O58" i="7" s="1"/>
  <c r="L58" i="7"/>
  <c r="M58" i="7" s="1" a="1"/>
  <c r="M58" i="7" s="1"/>
  <c r="J58" i="7"/>
  <c r="K58" i="7" s="1" a="1"/>
  <c r="K58" i="7" s="1"/>
  <c r="H58" i="7"/>
  <c r="I58" i="7" s="1" a="1"/>
  <c r="I58" i="7" s="1"/>
  <c r="F58" i="7"/>
  <c r="G58" i="7" s="1" a="1"/>
  <c r="G58" i="7" s="1"/>
  <c r="D58" i="7"/>
  <c r="E58" i="7" s="1" a="1"/>
  <c r="E58" i="7" s="1"/>
  <c r="B58" i="7"/>
  <c r="C58" i="7" s="1" a="1"/>
  <c r="C58" i="7" s="1"/>
  <c r="N57" i="7"/>
  <c r="O57" i="7" s="1" a="1"/>
  <c r="O57" i="7" s="1"/>
  <c r="L57" i="7"/>
  <c r="M57" i="7" s="1" a="1"/>
  <c r="M57" i="7" s="1"/>
  <c r="J57" i="7"/>
  <c r="K57" i="7" s="1" a="1"/>
  <c r="K57" i="7" s="1"/>
  <c r="H57" i="7"/>
  <c r="I57" i="7" s="1" a="1"/>
  <c r="I57" i="7" s="1"/>
  <c r="F57" i="7"/>
  <c r="G57" i="7" s="1" a="1"/>
  <c r="G57" i="7" s="1"/>
  <c r="D57" i="7"/>
  <c r="E57" i="7" s="1" a="1"/>
  <c r="E57" i="7" s="1"/>
  <c r="B57" i="7"/>
  <c r="C57" i="7" s="1" a="1"/>
  <c r="C57" i="7" s="1"/>
  <c r="N56" i="7"/>
  <c r="O56" i="7" s="1" a="1"/>
  <c r="O56" i="7" s="1"/>
  <c r="L56" i="7"/>
  <c r="M56" i="7" s="1" a="1"/>
  <c r="M56" i="7" s="1"/>
  <c r="J56" i="7"/>
  <c r="K56" i="7" s="1" a="1"/>
  <c r="K56" i="7" s="1"/>
  <c r="H56" i="7"/>
  <c r="I56" i="7" s="1" a="1"/>
  <c r="I56" i="7" s="1"/>
  <c r="F56" i="7"/>
  <c r="G56" i="7" s="1" a="1"/>
  <c r="G56" i="7" s="1"/>
  <c r="D56" i="7"/>
  <c r="E56" i="7" s="1" a="1"/>
  <c r="E56" i="7" s="1"/>
  <c r="B56" i="7"/>
  <c r="C56" i="7" s="1" a="1"/>
  <c r="C56" i="7" s="1"/>
  <c r="N55" i="7"/>
  <c r="O55" i="7" s="1" a="1"/>
  <c r="O55" i="7" s="1"/>
  <c r="L55" i="7"/>
  <c r="M55" i="7" s="1" a="1"/>
  <c r="M55" i="7" s="1"/>
  <c r="J55" i="7"/>
  <c r="K55" i="7" s="1" a="1"/>
  <c r="K55" i="7" s="1"/>
  <c r="H55" i="7"/>
  <c r="I55" i="7" s="1" a="1"/>
  <c r="I55" i="7" s="1"/>
  <c r="F55" i="7"/>
  <c r="G55" i="7" s="1" a="1"/>
  <c r="G55" i="7" s="1"/>
  <c r="D55" i="7"/>
  <c r="E55" i="7" s="1" a="1"/>
  <c r="E55" i="7" s="1"/>
  <c r="B55" i="7"/>
  <c r="C55" i="7" s="1" a="1"/>
  <c r="C55" i="7" s="1"/>
  <c r="N54" i="7"/>
  <c r="O54" i="7" s="1" a="1"/>
  <c r="O54" i="7" s="1"/>
  <c r="L54" i="7"/>
  <c r="M54" i="7" s="1" a="1"/>
  <c r="M54" i="7" s="1"/>
  <c r="J54" i="7"/>
  <c r="K54" i="7" s="1" a="1"/>
  <c r="K54" i="7" s="1"/>
  <c r="H54" i="7"/>
  <c r="I54" i="7" s="1" a="1"/>
  <c r="I54" i="7" s="1"/>
  <c r="F54" i="7"/>
  <c r="G54" i="7" s="1" a="1"/>
  <c r="G54" i="7" s="1"/>
  <c r="D54" i="7"/>
  <c r="E54" i="7" s="1" a="1"/>
  <c r="E54" i="7" s="1"/>
  <c r="B54" i="7"/>
  <c r="C54" i="7" s="1" a="1"/>
  <c r="C54" i="7" s="1"/>
  <c r="N53" i="7"/>
  <c r="O53" i="7" s="1" a="1"/>
  <c r="O53" i="7" s="1"/>
  <c r="L53" i="7"/>
  <c r="M53" i="7" s="1" a="1"/>
  <c r="M53" i="7" s="1"/>
  <c r="J53" i="7"/>
  <c r="K53" i="7" s="1" a="1"/>
  <c r="K53" i="7" s="1"/>
  <c r="H53" i="7"/>
  <c r="I53" i="7" s="1" a="1"/>
  <c r="I53" i="7" s="1"/>
  <c r="F53" i="7"/>
  <c r="G53" i="7" s="1" a="1"/>
  <c r="G53" i="7" s="1"/>
  <c r="D53" i="7"/>
  <c r="E53" i="7" s="1" a="1"/>
  <c r="E53" i="7" s="1"/>
  <c r="B53" i="7"/>
  <c r="C53" i="7" s="1" a="1"/>
  <c r="C53" i="7" s="1"/>
  <c r="N52" i="7"/>
  <c r="O52" i="7" s="1" a="1"/>
  <c r="O52" i="7" s="1"/>
  <c r="L52" i="7"/>
  <c r="M52" i="7" s="1" a="1"/>
  <c r="M52" i="7" s="1"/>
  <c r="J52" i="7"/>
  <c r="K52" i="7" s="1" a="1"/>
  <c r="K52" i="7" s="1"/>
  <c r="H52" i="7"/>
  <c r="I52" i="7" s="1" a="1"/>
  <c r="I52" i="7" s="1"/>
  <c r="F52" i="7"/>
  <c r="G52" i="7" s="1" a="1"/>
  <c r="G52" i="7" s="1"/>
  <c r="D52" i="7"/>
  <c r="E52" i="7" s="1" a="1"/>
  <c r="E52" i="7" s="1"/>
  <c r="B52" i="7"/>
  <c r="C52" i="7" s="1" a="1"/>
  <c r="C52" i="7" s="1"/>
  <c r="N51" i="7"/>
  <c r="O51" i="7" s="1" a="1"/>
  <c r="O51" i="7" s="1"/>
  <c r="L51" i="7"/>
  <c r="M51" i="7" s="1" a="1"/>
  <c r="M51" i="7" s="1"/>
  <c r="J51" i="7"/>
  <c r="K51" i="7" s="1" a="1"/>
  <c r="K51" i="7" s="1"/>
  <c r="H51" i="7"/>
  <c r="I51" i="7" s="1" a="1"/>
  <c r="I51" i="7" s="1"/>
  <c r="F51" i="7"/>
  <c r="G51" i="7" s="1" a="1"/>
  <c r="G51" i="7" s="1"/>
  <c r="D51" i="7"/>
  <c r="E51" i="7" s="1" a="1"/>
  <c r="E51" i="7" s="1"/>
  <c r="B51" i="7"/>
  <c r="C51" i="7" s="1" a="1"/>
  <c r="C51" i="7" s="1"/>
  <c r="N50" i="7"/>
  <c r="O50" i="7" s="1" a="1"/>
  <c r="O50" i="7" s="1"/>
  <c r="L50" i="7"/>
  <c r="M50" i="7" s="1" a="1"/>
  <c r="M50" i="7" s="1"/>
  <c r="J50" i="7"/>
  <c r="K50" i="7" s="1" a="1"/>
  <c r="K50" i="7" s="1"/>
  <c r="H50" i="7"/>
  <c r="I50" i="7" s="1" a="1"/>
  <c r="I50" i="7" s="1"/>
  <c r="F50" i="7"/>
  <c r="G50" i="7" s="1" a="1"/>
  <c r="G50" i="7" s="1"/>
  <c r="D50" i="7"/>
  <c r="E50" i="7" s="1" a="1"/>
  <c r="E50" i="7" s="1"/>
  <c r="B50" i="7"/>
  <c r="C50" i="7" s="1" a="1"/>
  <c r="C50" i="7" s="1"/>
  <c r="N49" i="7"/>
  <c r="O49" i="7" s="1" a="1"/>
  <c r="O49" i="7" s="1"/>
  <c r="L49" i="7"/>
  <c r="M49" i="7" s="1" a="1"/>
  <c r="M49" i="7" s="1"/>
  <c r="J49" i="7"/>
  <c r="K49" i="7" s="1" a="1"/>
  <c r="K49" i="7" s="1"/>
  <c r="H49" i="7"/>
  <c r="I49" i="7" s="1" a="1"/>
  <c r="I49" i="7" s="1"/>
  <c r="F49" i="7"/>
  <c r="G49" i="7" s="1" a="1"/>
  <c r="G49" i="7" s="1"/>
  <c r="D49" i="7"/>
  <c r="E49" i="7" s="1" a="1"/>
  <c r="E49" i="7" s="1"/>
  <c r="B49" i="7"/>
  <c r="C49" i="7" s="1" a="1"/>
  <c r="C49" i="7" s="1"/>
  <c r="N48" i="7"/>
  <c r="O48" i="7" s="1" a="1"/>
  <c r="O48" i="7" s="1"/>
  <c r="L48" i="7"/>
  <c r="M48" i="7" s="1" a="1"/>
  <c r="M48" i="7" s="1"/>
  <c r="J48" i="7"/>
  <c r="K48" i="7" s="1" a="1"/>
  <c r="K48" i="7" s="1"/>
  <c r="H48" i="7"/>
  <c r="I48" i="7" s="1" a="1"/>
  <c r="I48" i="7" s="1"/>
  <c r="F48" i="7"/>
  <c r="G48" i="7" s="1" a="1"/>
  <c r="G48" i="7" s="1"/>
  <c r="D48" i="7"/>
  <c r="E48" i="7" s="1" a="1"/>
  <c r="E48" i="7" s="1"/>
  <c r="B48" i="7"/>
  <c r="C48" i="7" s="1" a="1"/>
  <c r="C48" i="7" s="1"/>
  <c r="N47" i="7"/>
  <c r="O47" i="7" s="1" a="1"/>
  <c r="O47" i="7" s="1"/>
  <c r="L47" i="7"/>
  <c r="M47" i="7" s="1" a="1"/>
  <c r="M47" i="7" s="1"/>
  <c r="J47" i="7"/>
  <c r="K47" i="7" s="1" a="1"/>
  <c r="K47" i="7" s="1"/>
  <c r="H47" i="7"/>
  <c r="I47" i="7" s="1" a="1"/>
  <c r="I47" i="7" s="1"/>
  <c r="F47" i="7"/>
  <c r="G47" i="7" s="1" a="1"/>
  <c r="G47" i="7" s="1"/>
  <c r="D47" i="7"/>
  <c r="E47" i="7" s="1" a="1"/>
  <c r="E47" i="7" s="1"/>
  <c r="B47" i="7"/>
  <c r="C47" i="7" s="1" a="1"/>
  <c r="C47" i="7" s="1"/>
  <c r="N46" i="7"/>
  <c r="O46" i="7" s="1" a="1"/>
  <c r="O46" i="7" s="1"/>
  <c r="L46" i="7"/>
  <c r="M46" i="7" s="1" a="1"/>
  <c r="M46" i="7" s="1"/>
  <c r="J46" i="7"/>
  <c r="K46" i="7" s="1" a="1"/>
  <c r="K46" i="7" s="1"/>
  <c r="H46" i="7"/>
  <c r="I46" i="7" s="1" a="1"/>
  <c r="I46" i="7" s="1"/>
  <c r="F46" i="7"/>
  <c r="G46" i="7" s="1" a="1"/>
  <c r="G46" i="7" s="1"/>
  <c r="D46" i="7"/>
  <c r="E46" i="7" s="1" a="1"/>
  <c r="E46" i="7" s="1"/>
  <c r="B46" i="7"/>
  <c r="C46" i="7" s="1" a="1"/>
  <c r="C46" i="7" s="1"/>
  <c r="N45" i="7"/>
  <c r="O45" i="7" s="1" a="1"/>
  <c r="O45" i="7" s="1"/>
  <c r="L45" i="7"/>
  <c r="M45" i="7" s="1" a="1"/>
  <c r="M45" i="7" s="1"/>
  <c r="J45" i="7"/>
  <c r="K45" i="7" s="1" a="1"/>
  <c r="K45" i="7" s="1"/>
  <c r="H45" i="7"/>
  <c r="I45" i="7" s="1" a="1"/>
  <c r="I45" i="7" s="1"/>
  <c r="F45" i="7"/>
  <c r="G45" i="7" s="1" a="1"/>
  <c r="G45" i="7" s="1"/>
  <c r="D45" i="7"/>
  <c r="E45" i="7" s="1" a="1"/>
  <c r="E45" i="7" s="1"/>
  <c r="B45" i="7"/>
  <c r="C45" i="7" s="1" a="1"/>
  <c r="C45" i="7" s="1"/>
  <c r="N44" i="7"/>
  <c r="O44" i="7" s="1" a="1"/>
  <c r="O44" i="7" s="1"/>
  <c r="L44" i="7"/>
  <c r="M44" i="7" s="1" a="1"/>
  <c r="M44" i="7" s="1"/>
  <c r="J44" i="7"/>
  <c r="K44" i="7" s="1" a="1"/>
  <c r="K44" i="7" s="1"/>
  <c r="H44" i="7"/>
  <c r="I44" i="7" s="1" a="1"/>
  <c r="I44" i="7" s="1"/>
  <c r="F44" i="7"/>
  <c r="G44" i="7" s="1" a="1"/>
  <c r="G44" i="7" s="1"/>
  <c r="D44" i="7"/>
  <c r="E44" i="7" s="1" a="1"/>
  <c r="E44" i="7" s="1"/>
  <c r="B44" i="7"/>
  <c r="C44" i="7" s="1" a="1"/>
  <c r="C44" i="7" s="1"/>
  <c r="N43" i="7"/>
  <c r="O43" i="7" s="1" a="1"/>
  <c r="O43" i="7" s="1"/>
  <c r="L43" i="7"/>
  <c r="M43" i="7" s="1" a="1"/>
  <c r="M43" i="7" s="1"/>
  <c r="J43" i="7"/>
  <c r="K43" i="7" s="1" a="1"/>
  <c r="K43" i="7" s="1"/>
  <c r="H43" i="7"/>
  <c r="I43" i="7" s="1" a="1"/>
  <c r="I43" i="7" s="1"/>
  <c r="F43" i="7"/>
  <c r="G43" i="7" s="1" a="1"/>
  <c r="G43" i="7" s="1"/>
  <c r="D43" i="7"/>
  <c r="E43" i="7" s="1" a="1"/>
  <c r="E43" i="7" s="1"/>
  <c r="B43" i="7"/>
  <c r="C43" i="7" s="1" a="1"/>
  <c r="C43" i="7" s="1"/>
  <c r="N42" i="7"/>
  <c r="O42" i="7" s="1" a="1"/>
  <c r="O42" i="7" s="1"/>
  <c r="L42" i="7"/>
  <c r="M42" i="7" s="1" a="1"/>
  <c r="M42" i="7" s="1"/>
  <c r="J42" i="7"/>
  <c r="K42" i="7" s="1" a="1"/>
  <c r="K42" i="7" s="1"/>
  <c r="H42" i="7"/>
  <c r="I42" i="7" s="1" a="1"/>
  <c r="I42" i="7" s="1"/>
  <c r="F42" i="7"/>
  <c r="G42" i="7" s="1" a="1"/>
  <c r="G42" i="7" s="1"/>
  <c r="D42" i="7"/>
  <c r="E42" i="7" s="1" a="1"/>
  <c r="E42" i="7" s="1"/>
  <c r="B42" i="7"/>
  <c r="C42" i="7" s="1" a="1"/>
  <c r="C42" i="7" s="1"/>
  <c r="N41" i="7"/>
  <c r="O41" i="7" s="1" a="1"/>
  <c r="O41" i="7" s="1"/>
  <c r="L41" i="7"/>
  <c r="M41" i="7" s="1" a="1"/>
  <c r="M41" i="7" s="1"/>
  <c r="J41" i="7"/>
  <c r="K41" i="7" s="1" a="1"/>
  <c r="K41" i="7" s="1"/>
  <c r="H41" i="7"/>
  <c r="I41" i="7" s="1" a="1"/>
  <c r="I41" i="7" s="1"/>
  <c r="F41" i="7"/>
  <c r="G41" i="7" s="1" a="1"/>
  <c r="G41" i="7" s="1"/>
  <c r="D41" i="7"/>
  <c r="E41" i="7" s="1" a="1"/>
  <c r="E41" i="7" s="1"/>
  <c r="B41" i="7"/>
  <c r="C41" i="7" s="1" a="1"/>
  <c r="C41" i="7" s="1"/>
  <c r="N40" i="7"/>
  <c r="O40" i="7" s="1" a="1"/>
  <c r="O40" i="7" s="1"/>
  <c r="L40" i="7"/>
  <c r="M40" i="7" s="1" a="1"/>
  <c r="M40" i="7" s="1"/>
  <c r="J40" i="7"/>
  <c r="K40" i="7" s="1" a="1"/>
  <c r="K40" i="7" s="1"/>
  <c r="H40" i="7"/>
  <c r="I40" i="7" s="1" a="1"/>
  <c r="I40" i="7" s="1"/>
  <c r="F40" i="7"/>
  <c r="G40" i="7" s="1" a="1"/>
  <c r="G40" i="7" s="1"/>
  <c r="D40" i="7"/>
  <c r="E40" i="7" s="1" a="1"/>
  <c r="E40" i="7" s="1"/>
  <c r="B40" i="7"/>
  <c r="C40" i="7" s="1" a="1"/>
  <c r="C40" i="7" s="1"/>
  <c r="N39" i="7"/>
  <c r="O39" i="7" s="1" a="1"/>
  <c r="O39" i="7" s="1"/>
  <c r="L39" i="7"/>
  <c r="M39" i="7" s="1" a="1"/>
  <c r="M39" i="7" s="1"/>
  <c r="J39" i="7"/>
  <c r="K39" i="7" s="1" a="1"/>
  <c r="K39" i="7" s="1"/>
  <c r="H39" i="7"/>
  <c r="I39" i="7" s="1" a="1"/>
  <c r="I39" i="7" s="1"/>
  <c r="F39" i="7"/>
  <c r="G39" i="7" s="1" a="1"/>
  <c r="G39" i="7" s="1"/>
  <c r="D39" i="7"/>
  <c r="E39" i="7" s="1" a="1"/>
  <c r="E39" i="7" s="1"/>
  <c r="B39" i="7"/>
  <c r="C39" i="7" s="1" a="1"/>
  <c r="C39" i="7" s="1"/>
  <c r="N38" i="7"/>
  <c r="O38" i="7" s="1" a="1"/>
  <c r="O38" i="7" s="1"/>
  <c r="L38" i="7"/>
  <c r="M38" i="7" s="1" a="1"/>
  <c r="M38" i="7" s="1"/>
  <c r="J38" i="7"/>
  <c r="K38" i="7" s="1" a="1"/>
  <c r="K38" i="7" s="1"/>
  <c r="H38" i="7"/>
  <c r="I38" i="7" s="1" a="1"/>
  <c r="I38" i="7" s="1"/>
  <c r="F38" i="7"/>
  <c r="G38" i="7" s="1" a="1"/>
  <c r="G38" i="7" s="1"/>
  <c r="D38" i="7"/>
  <c r="E38" i="7" s="1" a="1"/>
  <c r="E38" i="7" s="1"/>
  <c r="B38" i="7"/>
  <c r="C38" i="7" s="1" a="1"/>
  <c r="C38" i="7" s="1"/>
  <c r="N37" i="7"/>
  <c r="O37" i="7" s="1" a="1"/>
  <c r="O37" i="7" s="1"/>
  <c r="L37" i="7"/>
  <c r="M37" i="7" s="1" a="1"/>
  <c r="M37" i="7" s="1"/>
  <c r="J37" i="7"/>
  <c r="K37" i="7" s="1" a="1"/>
  <c r="K37" i="7" s="1"/>
  <c r="H37" i="7"/>
  <c r="I37" i="7" s="1" a="1"/>
  <c r="I37" i="7" s="1"/>
  <c r="F37" i="7"/>
  <c r="G37" i="7" s="1" a="1"/>
  <c r="G37" i="7" s="1"/>
  <c r="D37" i="7"/>
  <c r="E37" i="7" s="1" a="1"/>
  <c r="E37" i="7" s="1"/>
  <c r="B37" i="7"/>
  <c r="C37" i="7" s="1" a="1"/>
  <c r="C37" i="7" s="1"/>
  <c r="N36" i="7"/>
  <c r="O36" i="7" s="1" a="1"/>
  <c r="O36" i="7" s="1"/>
  <c r="L36" i="7"/>
  <c r="M36" i="7" s="1" a="1"/>
  <c r="M36" i="7" s="1"/>
  <c r="J36" i="7"/>
  <c r="K36" i="7" s="1" a="1"/>
  <c r="K36" i="7" s="1"/>
  <c r="H36" i="7"/>
  <c r="I36" i="7" s="1" a="1"/>
  <c r="I36" i="7" s="1"/>
  <c r="F36" i="7"/>
  <c r="G36" i="7" s="1" a="1"/>
  <c r="G36" i="7" s="1"/>
  <c r="D36" i="7"/>
  <c r="E36" i="7" s="1" a="1"/>
  <c r="E36" i="7" s="1"/>
  <c r="B36" i="7"/>
  <c r="C36" i="7" s="1" a="1"/>
  <c r="C36" i="7" s="1"/>
  <c r="N35" i="7"/>
  <c r="O35" i="7" s="1" a="1"/>
  <c r="O35" i="7" s="1"/>
  <c r="L35" i="7"/>
  <c r="M35" i="7" s="1" a="1"/>
  <c r="M35" i="7" s="1"/>
  <c r="J35" i="7"/>
  <c r="K35" i="7" s="1" a="1"/>
  <c r="K35" i="7" s="1"/>
  <c r="H35" i="7"/>
  <c r="I35" i="7" s="1" a="1"/>
  <c r="I35" i="7" s="1"/>
  <c r="F35" i="7"/>
  <c r="G35" i="7" s="1" a="1"/>
  <c r="G35" i="7" s="1"/>
  <c r="D35" i="7"/>
  <c r="E35" i="7" s="1" a="1"/>
  <c r="E35" i="7" s="1"/>
  <c r="B35" i="7"/>
  <c r="C35" i="7" s="1" a="1"/>
  <c r="C35" i="7" s="1"/>
  <c r="N34" i="7"/>
  <c r="O34" i="7" s="1" a="1"/>
  <c r="O34" i="7" s="1"/>
  <c r="L34" i="7"/>
  <c r="M34" i="7" s="1" a="1"/>
  <c r="M34" i="7" s="1"/>
  <c r="J34" i="7"/>
  <c r="K34" i="7" s="1" a="1"/>
  <c r="K34" i="7" s="1"/>
  <c r="H34" i="7"/>
  <c r="I34" i="7" s="1" a="1"/>
  <c r="I34" i="7" s="1"/>
  <c r="F34" i="7"/>
  <c r="G34" i="7" s="1" a="1"/>
  <c r="G34" i="7" s="1"/>
  <c r="D34" i="7"/>
  <c r="E34" i="7" s="1" a="1"/>
  <c r="E34" i="7" s="1"/>
  <c r="B34" i="7"/>
  <c r="C34" i="7" s="1" a="1"/>
  <c r="C34" i="7" s="1"/>
  <c r="N33" i="7"/>
  <c r="O33" i="7" s="1" a="1"/>
  <c r="O33" i="7" s="1"/>
  <c r="L33" i="7"/>
  <c r="M33" i="7" s="1" a="1"/>
  <c r="M33" i="7" s="1"/>
  <c r="J33" i="7"/>
  <c r="K33" i="7" s="1" a="1"/>
  <c r="K33" i="7" s="1"/>
  <c r="H33" i="7"/>
  <c r="I33" i="7" s="1" a="1"/>
  <c r="I33" i="7" s="1"/>
  <c r="F33" i="7"/>
  <c r="G33" i="7" s="1" a="1"/>
  <c r="G33" i="7" s="1"/>
  <c r="D33" i="7"/>
  <c r="E33" i="7" s="1" a="1"/>
  <c r="E33" i="7" s="1"/>
  <c r="B33" i="7"/>
  <c r="C33" i="7" s="1" a="1"/>
  <c r="C33" i="7" s="1"/>
  <c r="N32" i="7"/>
  <c r="O32" i="7" s="1" a="1"/>
  <c r="O32" i="7" s="1"/>
  <c r="L32" i="7"/>
  <c r="M32" i="7" s="1" a="1"/>
  <c r="M32" i="7" s="1"/>
  <c r="J32" i="7"/>
  <c r="K32" i="7" s="1" a="1"/>
  <c r="K32" i="7" s="1"/>
  <c r="H32" i="7"/>
  <c r="I32" i="7" s="1" a="1"/>
  <c r="I32" i="7" s="1"/>
  <c r="F32" i="7"/>
  <c r="G32" i="7" s="1" a="1"/>
  <c r="G32" i="7" s="1"/>
  <c r="D32" i="7"/>
  <c r="E32" i="7" s="1" a="1"/>
  <c r="E32" i="7" s="1"/>
  <c r="B32" i="7"/>
  <c r="C32" i="7" s="1" a="1"/>
  <c r="C32" i="7" s="1"/>
  <c r="N31" i="7"/>
  <c r="O31" i="7" s="1" a="1"/>
  <c r="O31" i="7" s="1"/>
  <c r="L31" i="7"/>
  <c r="M31" i="7" s="1" a="1"/>
  <c r="M31" i="7" s="1"/>
  <c r="J31" i="7"/>
  <c r="K31" i="7" s="1" a="1"/>
  <c r="K31" i="7" s="1"/>
  <c r="H31" i="7"/>
  <c r="I31" i="7" s="1" a="1"/>
  <c r="I31" i="7" s="1"/>
  <c r="F31" i="7"/>
  <c r="G31" i="7" s="1" a="1"/>
  <c r="G31" i="7" s="1"/>
  <c r="D31" i="7"/>
  <c r="E31" i="7" s="1" a="1"/>
  <c r="E31" i="7" s="1"/>
  <c r="B31" i="7"/>
  <c r="C31" i="7" s="1" a="1"/>
  <c r="C31" i="7" s="1"/>
  <c r="N30" i="7"/>
  <c r="O30" i="7" s="1" a="1"/>
  <c r="O30" i="7" s="1"/>
  <c r="L30" i="7"/>
  <c r="M30" i="7" s="1" a="1"/>
  <c r="M30" i="7" s="1"/>
  <c r="J30" i="7"/>
  <c r="K30" i="7" s="1" a="1"/>
  <c r="K30" i="7" s="1"/>
  <c r="H30" i="7"/>
  <c r="I30" i="7" s="1" a="1"/>
  <c r="I30" i="7" s="1"/>
  <c r="F30" i="7"/>
  <c r="G30" i="7" s="1" a="1"/>
  <c r="G30" i="7" s="1"/>
  <c r="D30" i="7"/>
  <c r="E30" i="7" s="1" a="1"/>
  <c r="E30" i="7" s="1"/>
  <c r="B30" i="7"/>
  <c r="C30" i="7" s="1" a="1"/>
  <c r="C30" i="7" s="1"/>
  <c r="N29" i="7"/>
  <c r="O29" i="7" s="1" a="1"/>
  <c r="O29" i="7" s="1"/>
  <c r="L29" i="7"/>
  <c r="M29" i="7" s="1" a="1"/>
  <c r="M29" i="7" s="1"/>
  <c r="J29" i="7"/>
  <c r="K29" i="7" s="1" a="1"/>
  <c r="K29" i="7" s="1"/>
  <c r="H29" i="7"/>
  <c r="I29" i="7" s="1" a="1"/>
  <c r="I29" i="7" s="1"/>
  <c r="F29" i="7"/>
  <c r="G29" i="7" s="1" a="1"/>
  <c r="G29" i="7" s="1"/>
  <c r="D29" i="7"/>
  <c r="E29" i="7" s="1" a="1"/>
  <c r="E29" i="7" s="1"/>
  <c r="B29" i="7"/>
  <c r="C29" i="7" s="1" a="1"/>
  <c r="C29" i="7" s="1"/>
  <c r="N28" i="7"/>
  <c r="O28" i="7" s="1" a="1"/>
  <c r="O28" i="7" s="1"/>
  <c r="L28" i="7"/>
  <c r="M28" i="7" s="1" a="1"/>
  <c r="M28" i="7" s="1"/>
  <c r="J28" i="7"/>
  <c r="K28" i="7" s="1" a="1"/>
  <c r="K28" i="7" s="1"/>
  <c r="H28" i="7"/>
  <c r="I28" i="7" s="1" a="1"/>
  <c r="I28" i="7" s="1"/>
  <c r="F28" i="7"/>
  <c r="G28" i="7" s="1" a="1"/>
  <c r="G28" i="7" s="1"/>
  <c r="D28" i="7"/>
  <c r="E28" i="7" s="1" a="1"/>
  <c r="E28" i="7" s="1"/>
  <c r="B28" i="7"/>
  <c r="C28" i="7" s="1" a="1"/>
  <c r="C28" i="7" s="1"/>
  <c r="N27" i="7"/>
  <c r="O27" i="7" s="1" a="1"/>
  <c r="O27" i="7" s="1"/>
  <c r="L27" i="7"/>
  <c r="M27" i="7" s="1" a="1"/>
  <c r="M27" i="7" s="1"/>
  <c r="J27" i="7"/>
  <c r="K27" i="7" s="1" a="1"/>
  <c r="K27" i="7" s="1"/>
  <c r="H27" i="7"/>
  <c r="I27" i="7" s="1" a="1"/>
  <c r="I27" i="7" s="1"/>
  <c r="F27" i="7"/>
  <c r="G27" i="7" s="1" a="1"/>
  <c r="G27" i="7" s="1"/>
  <c r="D27" i="7"/>
  <c r="E27" i="7" s="1" a="1"/>
  <c r="E27" i="7" s="1"/>
  <c r="B27" i="7"/>
  <c r="C27" i="7" s="1" a="1"/>
  <c r="C27" i="7" s="1"/>
  <c r="N26" i="7"/>
  <c r="O26" i="7" s="1" a="1"/>
  <c r="O26" i="7" s="1"/>
  <c r="L26" i="7"/>
  <c r="M26" i="7" s="1" a="1"/>
  <c r="M26" i="7" s="1"/>
  <c r="J26" i="7"/>
  <c r="K26" i="7" s="1" a="1"/>
  <c r="K26" i="7" s="1"/>
  <c r="H26" i="7"/>
  <c r="I26" i="7" s="1" a="1"/>
  <c r="I26" i="7" s="1"/>
  <c r="F26" i="7"/>
  <c r="G26" i="7" s="1" a="1"/>
  <c r="G26" i="7" s="1"/>
  <c r="D26" i="7"/>
  <c r="E26" i="7" s="1" a="1"/>
  <c r="E26" i="7" s="1"/>
  <c r="B26" i="7"/>
  <c r="C26" i="7" s="1" a="1"/>
  <c r="C26" i="7" s="1"/>
  <c r="N25" i="7"/>
  <c r="O25" i="7" s="1" a="1"/>
  <c r="O25" i="7" s="1"/>
  <c r="L25" i="7"/>
  <c r="M25" i="7" s="1" a="1"/>
  <c r="M25" i="7" s="1"/>
  <c r="J25" i="7"/>
  <c r="K25" i="7" s="1" a="1"/>
  <c r="K25" i="7" s="1"/>
  <c r="H25" i="7"/>
  <c r="I25" i="7" s="1" a="1"/>
  <c r="I25" i="7" s="1"/>
  <c r="F25" i="7"/>
  <c r="G25" i="7" s="1" a="1"/>
  <c r="G25" i="7" s="1"/>
  <c r="D25" i="7"/>
  <c r="E25" i="7" s="1" a="1"/>
  <c r="E25" i="7" s="1"/>
  <c r="B25" i="7"/>
  <c r="C25" i="7" s="1" a="1"/>
  <c r="C25" i="7" s="1"/>
  <c r="N24" i="7"/>
  <c r="O24" i="7" s="1" a="1"/>
  <c r="O24" i="7" s="1"/>
  <c r="L24" i="7"/>
  <c r="M24" i="7" s="1" a="1"/>
  <c r="M24" i="7" s="1"/>
  <c r="J24" i="7"/>
  <c r="K24" i="7" s="1" a="1"/>
  <c r="K24" i="7" s="1"/>
  <c r="H24" i="7"/>
  <c r="I24" i="7" s="1" a="1"/>
  <c r="I24" i="7" s="1"/>
  <c r="F24" i="7"/>
  <c r="G24" i="7" s="1" a="1"/>
  <c r="G24" i="7" s="1"/>
  <c r="D24" i="7"/>
  <c r="E24" i="7" s="1" a="1"/>
  <c r="E24" i="7" s="1"/>
  <c r="B24" i="7"/>
  <c r="C24" i="7" s="1" a="1"/>
  <c r="C24" i="7" s="1"/>
  <c r="N23" i="7"/>
  <c r="O23" i="7" s="1" a="1"/>
  <c r="O23" i="7" s="1"/>
  <c r="L23" i="7"/>
  <c r="M23" i="7" s="1" a="1"/>
  <c r="M23" i="7" s="1"/>
  <c r="J23" i="7"/>
  <c r="K23" i="7" s="1" a="1"/>
  <c r="K23" i="7" s="1"/>
  <c r="H23" i="7"/>
  <c r="I23" i="7" s="1" a="1"/>
  <c r="I23" i="7" s="1"/>
  <c r="F23" i="7"/>
  <c r="G23" i="7" s="1" a="1"/>
  <c r="G23" i="7" s="1"/>
  <c r="D23" i="7"/>
  <c r="E23" i="7" s="1" a="1"/>
  <c r="E23" i="7" s="1"/>
  <c r="B23" i="7"/>
  <c r="C23" i="7" s="1" a="1"/>
  <c r="C23" i="7" s="1"/>
  <c r="N22" i="7"/>
  <c r="O22" i="7" s="1" a="1"/>
  <c r="O22" i="7" s="1"/>
  <c r="L22" i="7"/>
  <c r="M22" i="7" s="1" a="1"/>
  <c r="M22" i="7" s="1"/>
  <c r="J22" i="7"/>
  <c r="K22" i="7" s="1" a="1"/>
  <c r="K22" i="7" s="1"/>
  <c r="H22" i="7"/>
  <c r="I22" i="7" s="1" a="1"/>
  <c r="I22" i="7" s="1"/>
  <c r="F22" i="7"/>
  <c r="G22" i="7" s="1" a="1"/>
  <c r="G22" i="7" s="1"/>
  <c r="D22" i="7"/>
  <c r="E22" i="7" s="1" a="1"/>
  <c r="E22" i="7" s="1"/>
  <c r="B22" i="7"/>
  <c r="C22" i="7" s="1" a="1"/>
  <c r="C22" i="7" s="1"/>
  <c r="N21" i="7"/>
  <c r="O21" i="7" s="1" a="1"/>
  <c r="O21" i="7" s="1"/>
  <c r="L21" i="7"/>
  <c r="M21" i="7" s="1" a="1"/>
  <c r="M21" i="7" s="1"/>
  <c r="J21" i="7"/>
  <c r="K21" i="7" s="1" a="1"/>
  <c r="K21" i="7" s="1"/>
  <c r="H21" i="7"/>
  <c r="I21" i="7" s="1" a="1"/>
  <c r="I21" i="7" s="1"/>
  <c r="F21" i="7"/>
  <c r="G21" i="7" s="1" a="1"/>
  <c r="G21" i="7" s="1"/>
  <c r="D21" i="7"/>
  <c r="E21" i="7" s="1" a="1"/>
  <c r="E21" i="7" s="1"/>
  <c r="B21" i="7"/>
  <c r="C21" i="7" s="1" a="1"/>
  <c r="C21" i="7" s="1"/>
  <c r="N20" i="7"/>
  <c r="O20" i="7" s="1" a="1"/>
  <c r="O20" i="7" s="1"/>
  <c r="L20" i="7"/>
  <c r="M20" i="7" s="1" a="1"/>
  <c r="M20" i="7" s="1"/>
  <c r="J20" i="7"/>
  <c r="K20" i="7" s="1" a="1"/>
  <c r="K20" i="7" s="1"/>
  <c r="H20" i="7"/>
  <c r="I20" i="7" s="1" a="1"/>
  <c r="I20" i="7" s="1"/>
  <c r="F20" i="7"/>
  <c r="G20" i="7" s="1" a="1"/>
  <c r="G20" i="7" s="1"/>
  <c r="D20" i="7"/>
  <c r="E20" i="7" s="1" a="1"/>
  <c r="E20" i="7" s="1"/>
  <c r="B20" i="7"/>
  <c r="C20" i="7" s="1" a="1"/>
  <c r="C20" i="7" s="1"/>
  <c r="N19" i="7"/>
  <c r="O19" i="7" s="1" a="1"/>
  <c r="O19" i="7" s="1"/>
  <c r="L19" i="7"/>
  <c r="M19" i="7" s="1" a="1"/>
  <c r="M19" i="7" s="1"/>
  <c r="J19" i="7"/>
  <c r="K19" i="7" s="1" a="1"/>
  <c r="K19" i="7" s="1"/>
  <c r="H19" i="7"/>
  <c r="I19" i="7" s="1" a="1"/>
  <c r="I19" i="7" s="1"/>
  <c r="F19" i="7"/>
  <c r="G19" i="7" s="1" a="1"/>
  <c r="G19" i="7" s="1"/>
  <c r="D19" i="7"/>
  <c r="E19" i="7" s="1" a="1"/>
  <c r="E19" i="7" s="1"/>
  <c r="B19" i="7"/>
  <c r="C19" i="7" s="1" a="1"/>
  <c r="C19" i="7" s="1"/>
  <c r="N18" i="7"/>
  <c r="O18" i="7" s="1" a="1"/>
  <c r="O18" i="7" s="1"/>
  <c r="L18" i="7"/>
  <c r="M18" i="7" s="1" a="1"/>
  <c r="M18" i="7" s="1"/>
  <c r="J18" i="7"/>
  <c r="K18" i="7" s="1" a="1"/>
  <c r="K18" i="7" s="1"/>
  <c r="H18" i="7"/>
  <c r="I18" i="7" s="1" a="1"/>
  <c r="I18" i="7" s="1"/>
  <c r="F18" i="7"/>
  <c r="G18" i="7" s="1" a="1"/>
  <c r="G18" i="7" s="1"/>
  <c r="D18" i="7"/>
  <c r="E18" i="7" s="1" a="1"/>
  <c r="E18" i="7" s="1"/>
  <c r="B18" i="7"/>
  <c r="C18" i="7" s="1" a="1"/>
  <c r="C18" i="7" s="1"/>
  <c r="N17" i="7"/>
  <c r="O17" i="7" s="1" a="1"/>
  <c r="O17" i="7" s="1"/>
  <c r="L17" i="7"/>
  <c r="M17" i="7" s="1" a="1"/>
  <c r="M17" i="7" s="1"/>
  <c r="J17" i="7"/>
  <c r="K17" i="7" s="1" a="1"/>
  <c r="K17" i="7" s="1"/>
  <c r="H17" i="7"/>
  <c r="I17" i="7" s="1" a="1"/>
  <c r="I17" i="7" s="1"/>
  <c r="F17" i="7"/>
  <c r="G17" i="7" s="1" a="1"/>
  <c r="G17" i="7" s="1"/>
  <c r="D17" i="7"/>
  <c r="E17" i="7" s="1" a="1"/>
  <c r="E17" i="7" s="1"/>
  <c r="B17" i="7"/>
  <c r="C17" i="7" s="1" a="1"/>
  <c r="C17" i="7" s="1"/>
  <c r="N16" i="7"/>
  <c r="O16" i="7" s="1" a="1"/>
  <c r="O16" i="7" s="1"/>
  <c r="L16" i="7"/>
  <c r="M16" i="7" s="1" a="1"/>
  <c r="M16" i="7" s="1"/>
  <c r="J16" i="7"/>
  <c r="K16" i="7" s="1" a="1"/>
  <c r="K16" i="7" s="1"/>
  <c r="H16" i="7"/>
  <c r="I16" i="7" s="1" a="1"/>
  <c r="I16" i="7" s="1"/>
  <c r="F16" i="7"/>
  <c r="G16" i="7" s="1" a="1"/>
  <c r="G16" i="7" s="1"/>
  <c r="D16" i="7"/>
  <c r="E16" i="7" s="1" a="1"/>
  <c r="E16" i="7" s="1"/>
  <c r="B16" i="7"/>
  <c r="C16" i="7" s="1" a="1"/>
  <c r="C16" i="7" s="1"/>
  <c r="N15" i="7"/>
  <c r="O15" i="7" s="1" a="1"/>
  <c r="O15" i="7" s="1"/>
  <c r="L15" i="7"/>
  <c r="M15" i="7" s="1" a="1"/>
  <c r="M15" i="7" s="1"/>
  <c r="J15" i="7"/>
  <c r="K15" i="7" s="1" a="1"/>
  <c r="K15" i="7" s="1"/>
  <c r="H15" i="7"/>
  <c r="I15" i="7" s="1" a="1"/>
  <c r="I15" i="7" s="1"/>
  <c r="F15" i="7"/>
  <c r="G15" i="7" s="1" a="1"/>
  <c r="G15" i="7" s="1"/>
  <c r="D15" i="7"/>
  <c r="E15" i="7" s="1" a="1"/>
  <c r="E15" i="7" s="1"/>
  <c r="B15" i="7"/>
  <c r="C15" i="7" s="1" a="1"/>
  <c r="C15" i="7" s="1"/>
  <c r="N14" i="7"/>
  <c r="O14" i="7" s="1" a="1"/>
  <c r="O14" i="7" s="1"/>
  <c r="L14" i="7"/>
  <c r="M14" i="7" s="1" a="1"/>
  <c r="M14" i="7" s="1"/>
  <c r="J14" i="7"/>
  <c r="K14" i="7" s="1" a="1"/>
  <c r="K14" i="7" s="1"/>
  <c r="H14" i="7"/>
  <c r="I14" i="7" s="1" a="1"/>
  <c r="I14" i="7" s="1"/>
  <c r="F14" i="7"/>
  <c r="G14" i="7" s="1" a="1"/>
  <c r="G14" i="7" s="1"/>
  <c r="D14" i="7"/>
  <c r="E14" i="7" s="1" a="1"/>
  <c r="E14" i="7" s="1"/>
  <c r="B14" i="7"/>
  <c r="C14" i="7" s="1" a="1"/>
  <c r="C14" i="7" s="1"/>
  <c r="N13" i="7"/>
  <c r="O13" i="7" s="1" a="1"/>
  <c r="O13" i="7" s="1"/>
  <c r="L13" i="7"/>
  <c r="M13" i="7" s="1" a="1"/>
  <c r="M13" i="7" s="1"/>
  <c r="J13" i="7"/>
  <c r="K13" i="7" s="1" a="1"/>
  <c r="K13" i="7" s="1"/>
  <c r="H13" i="7"/>
  <c r="I13" i="7" s="1" a="1"/>
  <c r="I13" i="7" s="1"/>
  <c r="F13" i="7"/>
  <c r="G13" i="7" s="1" a="1"/>
  <c r="G13" i="7" s="1"/>
  <c r="D13" i="7"/>
  <c r="E13" i="7" s="1" a="1"/>
  <c r="E13" i="7" s="1"/>
  <c r="B13" i="7"/>
  <c r="C13" i="7" s="1" a="1"/>
  <c r="C13" i="7" s="1"/>
  <c r="N12" i="7"/>
  <c r="O12" i="7" s="1" a="1"/>
  <c r="O12" i="7" s="1"/>
  <c r="L12" i="7"/>
  <c r="M12" i="7" s="1" a="1"/>
  <c r="M12" i="7" s="1"/>
  <c r="J12" i="7"/>
  <c r="K12" i="7" s="1" a="1"/>
  <c r="K12" i="7" s="1"/>
  <c r="H12" i="7"/>
  <c r="I12" i="7" s="1" a="1"/>
  <c r="I12" i="7" s="1"/>
  <c r="F12" i="7"/>
  <c r="G12" i="7" s="1" a="1"/>
  <c r="G12" i="7" s="1"/>
  <c r="D12" i="7"/>
  <c r="E12" i="7" s="1" a="1"/>
  <c r="E12" i="7" s="1"/>
  <c r="B12" i="7"/>
  <c r="C12" i="7" s="1" a="1"/>
  <c r="C12" i="7" s="1"/>
  <c r="N11" i="7"/>
  <c r="O11" i="7" s="1" a="1"/>
  <c r="O11" i="7" s="1"/>
  <c r="L11" i="7"/>
  <c r="M11" i="7" s="1" a="1"/>
  <c r="M11" i="7" s="1"/>
  <c r="J11" i="7"/>
  <c r="K11" i="7" s="1" a="1"/>
  <c r="K11" i="7" s="1"/>
  <c r="H11" i="7"/>
  <c r="I11" i="7" s="1" a="1"/>
  <c r="I11" i="7" s="1"/>
  <c r="F11" i="7"/>
  <c r="G11" i="7" s="1" a="1"/>
  <c r="G11" i="7" s="1"/>
  <c r="D11" i="7"/>
  <c r="E11" i="7" s="1" a="1"/>
  <c r="E11" i="7" s="1"/>
  <c r="B11" i="7"/>
  <c r="C11" i="7" s="1" a="1"/>
  <c r="C11" i="7" s="1"/>
  <c r="N10" i="7"/>
  <c r="O10" i="7" s="1" a="1"/>
  <c r="O10" i="7" s="1"/>
  <c r="L10" i="7"/>
  <c r="M10" i="7" s="1" a="1"/>
  <c r="M10" i="7" s="1"/>
  <c r="J10" i="7"/>
  <c r="K10" i="7" s="1" a="1"/>
  <c r="K10" i="7" s="1"/>
  <c r="H10" i="7"/>
  <c r="I10" i="7" s="1" a="1"/>
  <c r="I10" i="7" s="1"/>
  <c r="F10" i="7"/>
  <c r="G10" i="7" s="1" a="1"/>
  <c r="G10" i="7" s="1"/>
  <c r="D10" i="7"/>
  <c r="E10" i="7" s="1" a="1"/>
  <c r="E10" i="7" s="1"/>
  <c r="B10" i="7"/>
  <c r="C10" i="7" s="1" a="1"/>
  <c r="C10" i="7" s="1"/>
  <c r="N9" i="7"/>
  <c r="O9" i="7" s="1" a="1"/>
  <c r="O9" i="7" s="1"/>
  <c r="L9" i="7"/>
  <c r="M9" i="7" s="1" a="1"/>
  <c r="M9" i="7" s="1"/>
  <c r="J9" i="7"/>
  <c r="K9" i="7" s="1" a="1"/>
  <c r="K9" i="7" s="1"/>
  <c r="H9" i="7"/>
  <c r="I9" i="7" s="1" a="1"/>
  <c r="I9" i="7" s="1"/>
  <c r="F9" i="7"/>
  <c r="G9" i="7" s="1" a="1"/>
  <c r="G9" i="7" s="1"/>
  <c r="D9" i="7"/>
  <c r="E9" i="7" s="1" a="1"/>
  <c r="E9" i="7" s="1"/>
  <c r="B9" i="7"/>
  <c r="C9" i="7" s="1" a="1"/>
  <c r="C9" i="7" s="1"/>
  <c r="N8" i="7"/>
  <c r="O8" i="7" s="1" a="1"/>
  <c r="O8" i="7" s="1"/>
  <c r="L8" i="7"/>
  <c r="M8" i="7" s="1" a="1"/>
  <c r="M8" i="7" s="1"/>
  <c r="J8" i="7"/>
  <c r="K8" i="7" s="1" a="1"/>
  <c r="K8" i="7" s="1"/>
  <c r="H8" i="7"/>
  <c r="I8" i="7" s="1" a="1"/>
  <c r="I8" i="7" s="1"/>
  <c r="F8" i="7"/>
  <c r="G8" i="7" s="1" a="1"/>
  <c r="G8" i="7" s="1"/>
  <c r="D8" i="7"/>
  <c r="E8" i="7" s="1" a="1"/>
  <c r="E8" i="7" s="1"/>
  <c r="B8" i="7"/>
  <c r="C8" i="7" s="1" a="1"/>
  <c r="C8" i="7" s="1"/>
  <c r="N7" i="7"/>
  <c r="O7" i="7" s="1" a="1"/>
  <c r="O7" i="7" s="1"/>
  <c r="L7" i="7"/>
  <c r="M7" i="7" s="1" a="1"/>
  <c r="M7" i="7" s="1"/>
  <c r="J7" i="7"/>
  <c r="K7" i="7" s="1" a="1"/>
  <c r="K7" i="7" s="1"/>
  <c r="H7" i="7"/>
  <c r="I7" i="7" s="1" a="1"/>
  <c r="I7" i="7" s="1"/>
  <c r="F7" i="7"/>
  <c r="G7" i="7" s="1" a="1"/>
  <c r="G7" i="7" s="1"/>
  <c r="D7" i="7"/>
  <c r="E7" i="7" s="1" a="1"/>
  <c r="E7" i="7" s="1"/>
  <c r="B7" i="7"/>
  <c r="C7" i="7" s="1" a="1"/>
  <c r="C7" i="7" s="1"/>
  <c r="N6" i="7"/>
  <c r="O6" i="7" s="1" a="1"/>
  <c r="O6" i="7" s="1"/>
  <c r="L6" i="7"/>
  <c r="M6" i="7" s="1" a="1"/>
  <c r="M6" i="7" s="1"/>
  <c r="J6" i="7"/>
  <c r="K6" i="7" s="1" a="1"/>
  <c r="K6" i="7" s="1"/>
  <c r="H6" i="7"/>
  <c r="I6" i="7" s="1" a="1"/>
  <c r="I6" i="7" s="1"/>
  <c r="F6" i="7"/>
  <c r="G6" i="7" s="1" a="1"/>
  <c r="G6" i="7" s="1"/>
  <c r="D6" i="7"/>
  <c r="E6" i="7" s="1" a="1"/>
  <c r="E6" i="7" s="1"/>
  <c r="B6" i="7"/>
  <c r="C6" i="7" s="1" a="1"/>
  <c r="C6" i="7" s="1"/>
  <c r="N5" i="7"/>
  <c r="O5" i="7" s="1" a="1"/>
  <c r="O5" i="7" s="1"/>
  <c r="L5" i="7"/>
  <c r="M5" i="7" s="1" a="1"/>
  <c r="M5" i="7" s="1"/>
  <c r="J5" i="7"/>
  <c r="K5" i="7" s="1" a="1"/>
  <c r="K5" i="7" s="1"/>
  <c r="H5" i="7"/>
  <c r="I5" i="7" s="1" a="1"/>
  <c r="I5" i="7" s="1"/>
  <c r="F5" i="7"/>
  <c r="G5" i="7" s="1" a="1"/>
  <c r="G5" i="7" s="1"/>
  <c r="D5" i="7"/>
  <c r="E5" i="7" s="1" a="1"/>
  <c r="E5" i="7" s="1"/>
  <c r="B5" i="7"/>
  <c r="C5" i="7" s="1" a="1"/>
  <c r="C5" i="7" s="1"/>
  <c r="N4" i="7"/>
  <c r="O4" i="7" s="1" a="1"/>
  <c r="O4" i="7" s="1"/>
  <c r="L4" i="7"/>
  <c r="M4" i="7" s="1" a="1"/>
  <c r="M4" i="7" s="1"/>
  <c r="J4" i="7"/>
  <c r="K4" i="7" s="1" a="1"/>
  <c r="K4" i="7" s="1"/>
  <c r="H4" i="7"/>
  <c r="I4" i="7" s="1" a="1"/>
  <c r="I4" i="7" s="1"/>
  <c r="F4" i="7"/>
  <c r="G4" i="7" s="1" a="1"/>
  <c r="G4" i="7" s="1"/>
  <c r="D4" i="7"/>
  <c r="E4" i="7" s="1" a="1"/>
  <c r="E4" i="7" s="1"/>
  <c r="B4" i="7"/>
  <c r="C4" i="7" s="1" a="1"/>
  <c r="C4" i="7" s="1"/>
  <c r="O3" i="7" a="1"/>
  <c r="O3" i="7" s="1"/>
  <c r="N3" i="7"/>
  <c r="M3" i="7" a="1"/>
  <c r="M3" i="7" s="1"/>
  <c r="L3" i="7"/>
  <c r="K3" i="7" a="1"/>
  <c r="K3" i="7" s="1"/>
  <c r="J3" i="7"/>
  <c r="I3" i="7" a="1"/>
  <c r="I3" i="7" s="1"/>
  <c r="H3" i="7"/>
  <c r="G3" i="7" a="1"/>
  <c r="G3" i="7" s="1"/>
  <c r="F3" i="7"/>
  <c r="E3" i="7" a="1"/>
  <c r="E3" i="7" s="1"/>
  <c r="D3" i="7"/>
  <c r="C3" i="7" a="1"/>
  <c r="C3" i="7" s="1"/>
  <c r="B3" i="7"/>
  <c r="N2" i="7"/>
  <c r="L2" i="7"/>
  <c r="J2" i="7"/>
  <c r="H2" i="7"/>
  <c r="F2" i="7"/>
  <c r="D2" i="7"/>
  <c r="B2" i="7"/>
  <c r="S2" i="10" a="1"/>
  <c r="P2" i="10" a="1"/>
  <c r="M2" i="10" a="1"/>
  <c r="J2" i="10" a="1"/>
  <c r="G2" i="10" a="1"/>
  <c r="D2" i="10" a="1"/>
  <c r="A2" i="10" a="1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C75" i="9"/>
  <c r="B75" i="9"/>
  <c r="O75" i="9" s="1"/>
  <c r="A75" i="9"/>
  <c r="C74" i="9"/>
  <c r="B74" i="9"/>
  <c r="O74" i="9" s="1"/>
  <c r="A74" i="9"/>
  <c r="C73" i="9"/>
  <c r="B73" i="9"/>
  <c r="A73" i="9"/>
  <c r="C72" i="9"/>
  <c r="B72" i="9"/>
  <c r="O72" i="9" s="1"/>
  <c r="A72" i="9"/>
  <c r="C71" i="9"/>
  <c r="B71" i="9"/>
  <c r="O71" i="9" s="1"/>
  <c r="A71" i="9"/>
  <c r="C70" i="9"/>
  <c r="B70" i="9"/>
  <c r="O70" i="9" s="1"/>
  <c r="A70" i="9"/>
  <c r="C69" i="9"/>
  <c r="B69" i="9"/>
  <c r="A69" i="9"/>
  <c r="C68" i="9"/>
  <c r="B68" i="9"/>
  <c r="A68" i="9"/>
  <c r="C67" i="9"/>
  <c r="B67" i="9"/>
  <c r="O67" i="9" s="1"/>
  <c r="A67" i="9"/>
  <c r="C66" i="9"/>
  <c r="B66" i="9"/>
  <c r="O66" i="9" s="1"/>
  <c r="A66" i="9"/>
  <c r="C65" i="9"/>
  <c r="B65" i="9"/>
  <c r="A65" i="9"/>
  <c r="C64" i="9"/>
  <c r="B64" i="9"/>
  <c r="O64" i="9" s="1"/>
  <c r="A64" i="9"/>
  <c r="C63" i="9"/>
  <c r="B63" i="9"/>
  <c r="O63" i="9" s="1"/>
  <c r="A63" i="9"/>
  <c r="C62" i="9"/>
  <c r="B62" i="9"/>
  <c r="O62" i="9" s="1"/>
  <c r="A62" i="9"/>
  <c r="C61" i="9"/>
  <c r="B61" i="9"/>
  <c r="O61" i="9" s="1"/>
  <c r="A61" i="9"/>
  <c r="C60" i="9"/>
  <c r="B60" i="9"/>
  <c r="O60" i="9" s="1"/>
  <c r="A60" i="9"/>
  <c r="C59" i="9"/>
  <c r="B59" i="9"/>
  <c r="O59" i="9" s="1"/>
  <c r="A59" i="9"/>
  <c r="C58" i="9"/>
  <c r="B58" i="9"/>
  <c r="A58" i="9"/>
  <c r="C57" i="9"/>
  <c r="B57" i="9"/>
  <c r="O57" i="9" s="1"/>
  <c r="A57" i="9"/>
  <c r="C56" i="9"/>
  <c r="B56" i="9"/>
  <c r="O56" i="9" s="1"/>
  <c r="A56" i="9"/>
  <c r="C55" i="9"/>
  <c r="B55" i="9"/>
  <c r="A55" i="9"/>
  <c r="C54" i="9"/>
  <c r="B54" i="9"/>
  <c r="O54" i="9" s="1"/>
  <c r="A54" i="9"/>
  <c r="C53" i="9"/>
  <c r="B53" i="9"/>
  <c r="O53" i="9" s="1"/>
  <c r="A53" i="9"/>
  <c r="C52" i="9"/>
  <c r="B52" i="9"/>
  <c r="O52" i="9" s="1"/>
  <c r="A52" i="9"/>
  <c r="C51" i="9"/>
  <c r="B51" i="9"/>
  <c r="O51" i="9" s="1"/>
  <c r="A51" i="9"/>
  <c r="C50" i="9"/>
  <c r="B50" i="9"/>
  <c r="O50" i="9" s="1"/>
  <c r="A50" i="9"/>
  <c r="C49" i="9"/>
  <c r="B49" i="9"/>
  <c r="O49" i="9" s="1"/>
  <c r="A49" i="9"/>
  <c r="C48" i="9"/>
  <c r="B48" i="9"/>
  <c r="O48" i="9" s="1"/>
  <c r="A48" i="9"/>
  <c r="C47" i="9"/>
  <c r="B47" i="9"/>
  <c r="O47" i="9" s="1"/>
  <c r="A47" i="9"/>
  <c r="C46" i="9"/>
  <c r="B46" i="9"/>
  <c r="O46" i="9" s="1"/>
  <c r="A46" i="9"/>
  <c r="C45" i="9"/>
  <c r="B45" i="9"/>
  <c r="O45" i="9" s="1"/>
  <c r="A45" i="9"/>
  <c r="C44" i="9"/>
  <c r="B44" i="9"/>
  <c r="A44" i="9"/>
  <c r="C43" i="9"/>
  <c r="B43" i="9"/>
  <c r="A43" i="9"/>
  <c r="C42" i="9"/>
  <c r="B42" i="9"/>
  <c r="A42" i="9"/>
  <c r="C41" i="9"/>
  <c r="B41" i="9"/>
  <c r="O41" i="9" s="1"/>
  <c r="A41" i="9"/>
  <c r="C40" i="9"/>
  <c r="B40" i="9"/>
  <c r="O40" i="9" s="1"/>
  <c r="A40" i="9"/>
  <c r="C39" i="9"/>
  <c r="B39" i="9"/>
  <c r="O39" i="9" s="1"/>
  <c r="A39" i="9"/>
  <c r="C38" i="9"/>
  <c r="B38" i="9"/>
  <c r="O38" i="9" s="1"/>
  <c r="A38" i="9"/>
  <c r="C37" i="9"/>
  <c r="B37" i="9"/>
  <c r="O37" i="9" s="1"/>
  <c r="A37" i="9"/>
  <c r="C36" i="9"/>
  <c r="B36" i="9"/>
  <c r="O36" i="9" s="1"/>
  <c r="A36" i="9"/>
  <c r="C35" i="9"/>
  <c r="B35" i="9"/>
  <c r="O35" i="9" s="1"/>
  <c r="A35" i="9"/>
  <c r="C34" i="9"/>
  <c r="B34" i="9"/>
  <c r="O34" i="9" s="1"/>
  <c r="A34" i="9"/>
  <c r="C33" i="9"/>
  <c r="B33" i="9"/>
  <c r="A33" i="9"/>
  <c r="C32" i="9"/>
  <c r="B32" i="9"/>
  <c r="A32" i="9"/>
  <c r="C31" i="9"/>
  <c r="B31" i="9"/>
  <c r="O31" i="9" s="1"/>
  <c r="A31" i="9"/>
  <c r="C30" i="9"/>
  <c r="B30" i="9"/>
  <c r="O30" i="9" s="1"/>
  <c r="A30" i="9"/>
  <c r="C29" i="9"/>
  <c r="B29" i="9"/>
  <c r="O29" i="9" s="1"/>
  <c r="A29" i="9"/>
  <c r="C28" i="9"/>
  <c r="B28" i="9"/>
  <c r="O28" i="9" s="1"/>
  <c r="A28" i="9"/>
  <c r="C27" i="9"/>
  <c r="B27" i="9"/>
  <c r="O27" i="9" s="1"/>
  <c r="A27" i="9"/>
  <c r="C26" i="9"/>
  <c r="B26" i="9"/>
  <c r="O26" i="9" s="1"/>
  <c r="A26" i="9"/>
  <c r="C25" i="9"/>
  <c r="B25" i="9"/>
  <c r="O25" i="9" s="1"/>
  <c r="A25" i="9"/>
  <c r="C24" i="9"/>
  <c r="B24" i="9"/>
  <c r="O24" i="9" s="1"/>
  <c r="A24" i="9"/>
  <c r="C23" i="9"/>
  <c r="B23" i="9"/>
  <c r="O23" i="9" s="1"/>
  <c r="A23" i="9"/>
  <c r="C22" i="9"/>
  <c r="B22" i="9"/>
  <c r="O22" i="9" s="1"/>
  <c r="A22" i="9"/>
  <c r="C21" i="9"/>
  <c r="B21" i="9"/>
  <c r="O21" i="9" s="1"/>
  <c r="A21" i="9"/>
  <c r="C20" i="9"/>
  <c r="B20" i="9"/>
  <c r="A20" i="9"/>
  <c r="C19" i="9"/>
  <c r="B19" i="9"/>
  <c r="O19" i="9" s="1"/>
  <c r="A19" i="9"/>
  <c r="C18" i="9"/>
  <c r="B18" i="9"/>
  <c r="A18" i="9"/>
  <c r="C17" i="9"/>
  <c r="B17" i="9"/>
  <c r="O17" i="9" s="1"/>
  <c r="A17" i="9"/>
  <c r="C16" i="9"/>
  <c r="B16" i="9"/>
  <c r="O16" i="9" s="1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O11" i="9" s="1"/>
  <c r="A11" i="9"/>
  <c r="C10" i="9"/>
  <c r="B10" i="9"/>
  <c r="O10" i="9" s="1"/>
  <c r="A10" i="9"/>
  <c r="C9" i="9"/>
  <c r="B9" i="9"/>
  <c r="O9" i="9" s="1"/>
  <c r="A9" i="9"/>
  <c r="C8" i="9"/>
  <c r="B8" i="9"/>
  <c r="O8" i="9" s="1"/>
  <c r="A8" i="9"/>
  <c r="C7" i="9"/>
  <c r="B7" i="9"/>
  <c r="O7" i="9" s="1"/>
  <c r="A7" i="9"/>
  <c r="C6" i="9"/>
  <c r="B6" i="9"/>
  <c r="O6" i="9" s="1"/>
  <c r="A6" i="9"/>
  <c r="C5" i="9"/>
  <c r="B5" i="9"/>
  <c r="O5" i="9" s="1"/>
  <c r="A5" i="9"/>
  <c r="C4" i="9"/>
  <c r="B4" i="9"/>
  <c r="O4" i="9" s="1"/>
  <c r="A4" i="9"/>
  <c r="C3" i="9"/>
  <c r="B3" i="9"/>
  <c r="O3" i="9" s="1"/>
  <c r="A3" i="9"/>
  <c r="M2" i="9"/>
  <c r="C2" i="9"/>
  <c r="B2" i="9"/>
  <c r="A2" i="9"/>
  <c r="C75" i="8"/>
  <c r="B75" i="8"/>
  <c r="A75" i="8"/>
  <c r="C74" i="8"/>
  <c r="B74" i="8"/>
  <c r="A74" i="8"/>
  <c r="C73" i="8"/>
  <c r="B73" i="8"/>
  <c r="A73" i="8"/>
  <c r="C72" i="8"/>
  <c r="B72" i="8"/>
  <c r="A72" i="8"/>
  <c r="C71" i="8"/>
  <c r="B71" i="8"/>
  <c r="A71" i="8"/>
  <c r="C70" i="8"/>
  <c r="B70" i="8"/>
  <c r="A70" i="8"/>
  <c r="C69" i="8"/>
  <c r="B69" i="8"/>
  <c r="A69" i="8"/>
  <c r="C68" i="8"/>
  <c r="B68" i="8"/>
  <c r="A68" i="8"/>
  <c r="C67" i="8"/>
  <c r="B67" i="8"/>
  <c r="A67" i="8"/>
  <c r="C66" i="8"/>
  <c r="B66" i="8"/>
  <c r="A66" i="8"/>
  <c r="C65" i="8"/>
  <c r="B65" i="8"/>
  <c r="A65" i="8"/>
  <c r="C64" i="8"/>
  <c r="B64" i="8"/>
  <c r="A64" i="8"/>
  <c r="C63" i="8"/>
  <c r="B63" i="8"/>
  <c r="A63" i="8"/>
  <c r="C62" i="8"/>
  <c r="B62" i="8"/>
  <c r="A62" i="8"/>
  <c r="C61" i="8"/>
  <c r="B61" i="8"/>
  <c r="A61" i="8"/>
  <c r="C60" i="8"/>
  <c r="B60" i="8"/>
  <c r="A60" i="8"/>
  <c r="C59" i="8"/>
  <c r="B59" i="8"/>
  <c r="A59" i="8"/>
  <c r="C58" i="8"/>
  <c r="B58" i="8"/>
  <c r="A58" i="8"/>
  <c r="C57" i="8"/>
  <c r="B57" i="8"/>
  <c r="A57" i="8"/>
  <c r="C56" i="8"/>
  <c r="B56" i="8"/>
  <c r="A56" i="8"/>
  <c r="C55" i="8"/>
  <c r="B55" i="8"/>
  <c r="A55" i="8"/>
  <c r="C54" i="8"/>
  <c r="B54" i="8"/>
  <c r="A54" i="8"/>
  <c r="C53" i="8"/>
  <c r="B53" i="8"/>
  <c r="A53" i="8"/>
  <c r="C52" i="8"/>
  <c r="B52" i="8"/>
  <c r="A52" i="8"/>
  <c r="C51" i="8"/>
  <c r="B51" i="8"/>
  <c r="A51" i="8"/>
  <c r="C50" i="8"/>
  <c r="B50" i="8"/>
  <c r="A50" i="8"/>
  <c r="C49" i="8"/>
  <c r="B49" i="8"/>
  <c r="A49" i="8"/>
  <c r="C48" i="8"/>
  <c r="B48" i="8"/>
  <c r="A48" i="8"/>
  <c r="C47" i="8"/>
  <c r="B47" i="8"/>
  <c r="A47" i="8"/>
  <c r="C46" i="8"/>
  <c r="B46" i="8"/>
  <c r="A46" i="8"/>
  <c r="C45" i="8"/>
  <c r="B45" i="8"/>
  <c r="A45" i="8"/>
  <c r="C44" i="8"/>
  <c r="B44" i="8"/>
  <c r="A44" i="8"/>
  <c r="C43" i="8"/>
  <c r="B43" i="8"/>
  <c r="A43" i="8"/>
  <c r="C42" i="8"/>
  <c r="B42" i="8"/>
  <c r="A42" i="8"/>
  <c r="C41" i="8"/>
  <c r="B41" i="8"/>
  <c r="A41" i="8"/>
  <c r="C40" i="8"/>
  <c r="B40" i="8"/>
  <c r="A40" i="8"/>
  <c r="C39" i="8"/>
  <c r="B39" i="8"/>
  <c r="A39" i="8"/>
  <c r="C38" i="8"/>
  <c r="B38" i="8"/>
  <c r="A38" i="8"/>
  <c r="C37" i="8"/>
  <c r="B37" i="8"/>
  <c r="A37" i="8"/>
  <c r="C36" i="8"/>
  <c r="B36" i="8"/>
  <c r="A36" i="8"/>
  <c r="C35" i="8"/>
  <c r="B35" i="8"/>
  <c r="A35" i="8"/>
  <c r="C34" i="8"/>
  <c r="B34" i="8"/>
  <c r="A34" i="8"/>
  <c r="C33" i="8"/>
  <c r="B33" i="8"/>
  <c r="A33" i="8"/>
  <c r="C32" i="8"/>
  <c r="B32" i="8"/>
  <c r="A32" i="8"/>
  <c r="C31" i="8"/>
  <c r="B31" i="8"/>
  <c r="A31" i="8"/>
  <c r="C30" i="8"/>
  <c r="B30" i="8"/>
  <c r="A30" i="8"/>
  <c r="C29" i="8"/>
  <c r="B29" i="8"/>
  <c r="A29" i="8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C3" i="8"/>
  <c r="B3" i="8"/>
  <c r="A3" i="8"/>
  <c r="C2" i="8"/>
  <c r="B2" i="8"/>
  <c r="D2" i="8" s="1"/>
  <c r="A2" i="8"/>
  <c r="H63" i="1"/>
  <c r="G63" i="1"/>
  <c r="F63" i="1"/>
  <c r="E63" i="1"/>
  <c r="D63" i="1"/>
  <c r="H58" i="1"/>
  <c r="G58" i="1"/>
  <c r="F58" i="1"/>
  <c r="E58" i="1"/>
  <c r="D58" i="1"/>
  <c r="H53" i="1"/>
  <c r="G53" i="1"/>
  <c r="F53" i="1"/>
  <c r="E53" i="1"/>
  <c r="D53" i="1"/>
  <c r="H47" i="1"/>
  <c r="G47" i="1"/>
  <c r="F47" i="1"/>
  <c r="E47" i="1"/>
  <c r="D47" i="1"/>
  <c r="H41" i="1"/>
  <c r="G41" i="1"/>
  <c r="F41" i="1"/>
  <c r="E41" i="1"/>
  <c r="D41" i="1"/>
  <c r="H38" i="1"/>
  <c r="G38" i="1"/>
  <c r="F38" i="1"/>
  <c r="E38" i="1"/>
  <c r="D38" i="1"/>
  <c r="E52" i="5"/>
  <c r="C76" i="2"/>
  <c r="C75" i="2"/>
  <c r="C74" i="2"/>
  <c r="C73" i="2"/>
  <c r="C72" i="2"/>
  <c r="B72" i="2" a="1"/>
  <c r="B72" i="2" s="1"/>
  <c r="D74" i="5"/>
  <c r="D75" i="5"/>
  <c r="D76" i="5"/>
  <c r="H76" i="5" s="1"/>
  <c r="D77" i="5"/>
  <c r="D78" i="5"/>
  <c r="H74" i="5"/>
  <c r="H77" i="5"/>
  <c r="H78" i="5"/>
  <c r="G74" i="5"/>
  <c r="G76" i="5"/>
  <c r="G77" i="5"/>
  <c r="G78" i="5"/>
  <c r="F74" i="5"/>
  <c r="F75" i="5"/>
  <c r="F76" i="5"/>
  <c r="F77" i="5"/>
  <c r="F78" i="5"/>
  <c r="E74" i="5"/>
  <c r="E75" i="5"/>
  <c r="E76" i="5"/>
  <c r="E77" i="5"/>
  <c r="E78" i="5"/>
  <c r="D66" i="5"/>
  <c r="D71" i="5" s="1"/>
  <c r="D67" i="5"/>
  <c r="D68" i="5"/>
  <c r="D69" i="5"/>
  <c r="D70" i="5"/>
  <c r="H66" i="5"/>
  <c r="H67" i="5"/>
  <c r="H68" i="5"/>
  <c r="H69" i="5"/>
  <c r="H70" i="5"/>
  <c r="G66" i="5"/>
  <c r="G67" i="5"/>
  <c r="G68" i="5"/>
  <c r="G69" i="5"/>
  <c r="G70" i="5"/>
  <c r="F66" i="5"/>
  <c r="F67" i="5"/>
  <c r="F68" i="5"/>
  <c r="F69" i="5"/>
  <c r="F70" i="5"/>
  <c r="E66" i="5"/>
  <c r="E67" i="5"/>
  <c r="E68" i="5"/>
  <c r="E69" i="5"/>
  <c r="E70" i="5"/>
  <c r="D55" i="5"/>
  <c r="D56" i="5"/>
  <c r="D57" i="5"/>
  <c r="D58" i="5"/>
  <c r="D59" i="5"/>
  <c r="D60" i="5"/>
  <c r="D61" i="5"/>
  <c r="D62" i="5"/>
  <c r="H55" i="5"/>
  <c r="H56" i="5"/>
  <c r="H57" i="5"/>
  <c r="H58" i="5"/>
  <c r="H59" i="5"/>
  <c r="H60" i="5"/>
  <c r="H61" i="5"/>
  <c r="H62" i="5"/>
  <c r="G55" i="5"/>
  <c r="G56" i="5"/>
  <c r="G57" i="5"/>
  <c r="G58" i="5"/>
  <c r="G59" i="5"/>
  <c r="G60" i="5"/>
  <c r="G61" i="5"/>
  <c r="G62" i="5"/>
  <c r="F55" i="5"/>
  <c r="F56" i="5"/>
  <c r="F57" i="5"/>
  <c r="F58" i="5"/>
  <c r="F59" i="5"/>
  <c r="F60" i="5"/>
  <c r="F61" i="5"/>
  <c r="F62" i="5"/>
  <c r="E55" i="5"/>
  <c r="E56" i="5"/>
  <c r="E57" i="5"/>
  <c r="E58" i="5"/>
  <c r="E59" i="5"/>
  <c r="E60" i="5"/>
  <c r="E61" i="5"/>
  <c r="E62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H39" i="5"/>
  <c r="H40" i="5"/>
  <c r="H41" i="5"/>
  <c r="H52" i="5" s="1"/>
  <c r="H42" i="5"/>
  <c r="H43" i="5"/>
  <c r="H44" i="5"/>
  <c r="H45" i="5"/>
  <c r="H46" i="5"/>
  <c r="H47" i="5"/>
  <c r="H48" i="5"/>
  <c r="H49" i="5"/>
  <c r="H50" i="5"/>
  <c r="H51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F39" i="5"/>
  <c r="F40" i="5"/>
  <c r="F41" i="5"/>
  <c r="F52" i="5" s="1"/>
  <c r="F42" i="5"/>
  <c r="F43" i="5"/>
  <c r="F44" i="5"/>
  <c r="F45" i="5"/>
  <c r="F46" i="5"/>
  <c r="F47" i="5"/>
  <c r="F48" i="5"/>
  <c r="F49" i="5"/>
  <c r="F50" i="5"/>
  <c r="F51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D9" i="5"/>
  <c r="D10" i="5"/>
  <c r="E10" i="5" s="1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G25" i="5" s="1"/>
  <c r="D26" i="5"/>
  <c r="D27" i="5"/>
  <c r="E27" i="5" s="1"/>
  <c r="D28" i="5"/>
  <c r="D29" i="5"/>
  <c r="D30" i="5"/>
  <c r="D31" i="5"/>
  <c r="D32" i="5"/>
  <c r="D33" i="5"/>
  <c r="D34" i="5"/>
  <c r="D35" i="5"/>
  <c r="H9" i="5"/>
  <c r="H10" i="5"/>
  <c r="H11" i="5"/>
  <c r="H12" i="5"/>
  <c r="H13" i="5"/>
  <c r="H14" i="5"/>
  <c r="H15" i="5"/>
  <c r="H16" i="5"/>
  <c r="H17" i="5"/>
  <c r="H18" i="5"/>
  <c r="H19" i="5"/>
  <c r="H20" i="5"/>
  <c r="H22" i="5"/>
  <c r="H23" i="5"/>
  <c r="H24" i="5"/>
  <c r="H25" i="5"/>
  <c r="H26" i="5"/>
  <c r="H27" i="5"/>
  <c r="H28" i="5"/>
  <c r="H29" i="5"/>
  <c r="H30" i="5"/>
  <c r="H31" i="5"/>
  <c r="G13" i="5"/>
  <c r="G23" i="5"/>
  <c r="G27" i="5"/>
  <c r="F19" i="5"/>
  <c r="F25" i="5"/>
  <c r="F27" i="5"/>
  <c r="E20" i="5"/>
  <c r="E25" i="5"/>
  <c r="E35" i="5"/>
  <c r="D52" i="5"/>
  <c r="G61" i="1"/>
  <c r="G62" i="1"/>
  <c r="E50" i="1"/>
  <c r="E51" i="1"/>
  <c r="E52" i="1"/>
  <c r="D62" i="1"/>
  <c r="H61" i="1"/>
  <c r="F61" i="1"/>
  <c r="E61" i="1"/>
  <c r="D61" i="1"/>
  <c r="D57" i="1"/>
  <c r="H56" i="1"/>
  <c r="G56" i="1"/>
  <c r="F56" i="1"/>
  <c r="E56" i="1"/>
  <c r="D56" i="1"/>
  <c r="D52" i="1"/>
  <c r="D51" i="1"/>
  <c r="H50" i="1"/>
  <c r="G50" i="1"/>
  <c r="F50" i="1"/>
  <c r="D50" i="1"/>
  <c r="H46" i="1"/>
  <c r="H45" i="1"/>
  <c r="H44" i="1"/>
  <c r="H43" i="1"/>
  <c r="H40" i="1"/>
  <c r="H36" i="1"/>
  <c r="H34" i="1"/>
  <c r="H35" i="1"/>
  <c r="H37" i="1"/>
  <c r="H33" i="1"/>
  <c r="G44" i="1"/>
  <c r="G43" i="1"/>
  <c r="D44" i="1"/>
  <c r="D46" i="1"/>
  <c r="D45" i="1"/>
  <c r="F43" i="1"/>
  <c r="E43" i="1"/>
  <c r="D43" i="1"/>
  <c r="G40" i="1"/>
  <c r="F40" i="1"/>
  <c r="E40" i="1"/>
  <c r="D40" i="1"/>
  <c r="E34" i="1"/>
  <c r="F34" i="1"/>
  <c r="G34" i="1"/>
  <c r="E35" i="1"/>
  <c r="F35" i="1"/>
  <c r="G35" i="1"/>
  <c r="E36" i="1"/>
  <c r="F36" i="1"/>
  <c r="G36" i="1"/>
  <c r="E37" i="1"/>
  <c r="F37" i="1"/>
  <c r="G37" i="1"/>
  <c r="G33" i="1"/>
  <c r="F33" i="1"/>
  <c r="E33" i="1"/>
  <c r="D33" i="1"/>
  <c r="D34" i="1"/>
  <c r="D35" i="1"/>
  <c r="D36" i="1"/>
  <c r="D37" i="1"/>
  <c r="C61" i="1" a="1"/>
  <c r="C61" i="1" s="1"/>
  <c r="C56" i="1" a="1"/>
  <c r="C56" i="1" s="1"/>
  <c r="C50" i="1" a="1"/>
  <c r="C50" i="1" s="1"/>
  <c r="C43" i="1" a="1"/>
  <c r="C43" i="1" s="1"/>
  <c r="C30" i="1"/>
  <c r="C29" i="1"/>
  <c r="C28" i="1"/>
  <c r="C27" i="1"/>
  <c r="C26" i="1"/>
  <c r="C25" i="1"/>
  <c r="C24" i="1"/>
  <c r="D24" i="1" s="1"/>
  <c r="C40" i="1" a="1"/>
  <c r="C33" i="1" a="1"/>
  <c r="C33" i="1" s="1"/>
  <c r="D30" i="1"/>
  <c r="D29" i="1"/>
  <c r="D28" i="1"/>
  <c r="D27" i="1"/>
  <c r="D26" i="1"/>
  <c r="D25" i="1"/>
  <c r="B24" i="1" a="1"/>
  <c r="B24" i="1" s="1"/>
  <c r="O14" i="9" l="1"/>
  <c r="O13" i="9"/>
  <c r="O15" i="9"/>
  <c r="G31" i="8"/>
  <c r="I31" i="8" s="1"/>
  <c r="F31" i="8"/>
  <c r="H31" i="8" s="1"/>
  <c r="G7" i="8"/>
  <c r="I7" i="8" s="1"/>
  <c r="F7" i="8"/>
  <c r="H7" i="8" s="1"/>
  <c r="O44" i="9"/>
  <c r="O55" i="9"/>
  <c r="O58" i="9"/>
  <c r="O42" i="9"/>
  <c r="O43" i="9"/>
  <c r="O20" i="9"/>
  <c r="O69" i="9"/>
  <c r="G65" i="8"/>
  <c r="I65" i="8" s="1"/>
  <c r="F65" i="8"/>
  <c r="H65" i="8" s="1"/>
  <c r="O12" i="9"/>
  <c r="O73" i="9"/>
  <c r="O18" i="9"/>
  <c r="O33" i="9"/>
  <c r="O68" i="9"/>
  <c r="O65" i="9"/>
  <c r="O32" i="9"/>
  <c r="G75" i="8"/>
  <c r="I75" i="8" s="1"/>
  <c r="F75" i="8"/>
  <c r="H75" i="8" s="1"/>
  <c r="J75" i="8" s="1"/>
  <c r="F74" i="8"/>
  <c r="H74" i="8" s="1"/>
  <c r="G74" i="8"/>
  <c r="I74" i="8" s="1"/>
  <c r="F73" i="8"/>
  <c r="H73" i="8" s="1"/>
  <c r="G73" i="8"/>
  <c r="I73" i="8" s="1"/>
  <c r="G56" i="8"/>
  <c r="I56" i="8" s="1"/>
  <c r="F56" i="8"/>
  <c r="H56" i="8" s="1"/>
  <c r="G47" i="8"/>
  <c r="I47" i="8" s="1"/>
  <c r="F47" i="8"/>
  <c r="H47" i="8" s="1"/>
  <c r="F8" i="8"/>
  <c r="H8" i="8" s="1"/>
  <c r="G8" i="8"/>
  <c r="I8" i="8" s="1"/>
  <c r="F2" i="8"/>
  <c r="H2" i="8" s="1"/>
  <c r="G2" i="8"/>
  <c r="I2" i="8" s="1"/>
  <c r="F75" i="9"/>
  <c r="G75" i="9"/>
  <c r="F74" i="9"/>
  <c r="G74" i="9"/>
  <c r="F71" i="9"/>
  <c r="G71" i="9"/>
  <c r="F70" i="9"/>
  <c r="G70" i="9"/>
  <c r="F69" i="9"/>
  <c r="G69" i="9"/>
  <c r="F68" i="9"/>
  <c r="G68" i="9"/>
  <c r="F65" i="9"/>
  <c r="F64" i="9"/>
  <c r="G64" i="9"/>
  <c r="G52" i="9"/>
  <c r="G51" i="9"/>
  <c r="G33" i="9"/>
  <c r="F30" i="9"/>
  <c r="F24" i="9"/>
  <c r="F22" i="9"/>
  <c r="F21" i="9"/>
  <c r="G20" i="9"/>
  <c r="F18" i="9"/>
  <c r="F16" i="9"/>
  <c r="G12" i="9"/>
  <c r="G7" i="9"/>
  <c r="G5" i="9"/>
  <c r="G3" i="9"/>
  <c r="F63" i="9"/>
  <c r="G63" i="9"/>
  <c r="F59" i="9"/>
  <c r="G59" i="9"/>
  <c r="F58" i="9"/>
  <c r="G58" i="9"/>
  <c r="F55" i="9"/>
  <c r="G55" i="9"/>
  <c r="F54" i="9"/>
  <c r="G54" i="9"/>
  <c r="F53" i="9"/>
  <c r="G53" i="9"/>
  <c r="F52" i="9"/>
  <c r="F51" i="9"/>
  <c r="G38" i="9"/>
  <c r="G32" i="9"/>
  <c r="F31" i="9"/>
  <c r="G30" i="9"/>
  <c r="F26" i="9"/>
  <c r="G23" i="9"/>
  <c r="G21" i="9"/>
  <c r="F19" i="9"/>
  <c r="G18" i="9"/>
  <c r="G16" i="9"/>
  <c r="G11" i="9"/>
  <c r="G8" i="9"/>
  <c r="G6" i="9"/>
  <c r="F4" i="9"/>
  <c r="F3" i="9"/>
  <c r="F50" i="9"/>
  <c r="G50" i="9"/>
  <c r="F49" i="9"/>
  <c r="G49" i="9"/>
  <c r="F48" i="9"/>
  <c r="G48" i="9"/>
  <c r="F45" i="9"/>
  <c r="G45" i="9"/>
  <c r="F44" i="9"/>
  <c r="G44" i="9"/>
  <c r="F43" i="9"/>
  <c r="G43" i="9"/>
  <c r="F42" i="9"/>
  <c r="G42" i="9"/>
  <c r="F41" i="9"/>
  <c r="G41" i="9"/>
  <c r="F40" i="9"/>
  <c r="G40" i="9"/>
  <c r="F39" i="9"/>
  <c r="G39" i="9"/>
  <c r="F38" i="9"/>
  <c r="F32" i="9"/>
  <c r="G31" i="9"/>
  <c r="F29" i="9"/>
  <c r="G29" i="9"/>
  <c r="F25" i="9"/>
  <c r="F23" i="9"/>
  <c r="G22" i="9"/>
  <c r="F20" i="9"/>
  <c r="G19" i="9"/>
  <c r="G17" i="9"/>
  <c r="F15" i="9"/>
  <c r="G15" i="9"/>
  <c r="F14" i="9"/>
  <c r="G14" i="9"/>
  <c r="F13" i="9"/>
  <c r="G13" i="9"/>
  <c r="F12" i="9"/>
  <c r="F11" i="9"/>
  <c r="F10" i="9"/>
  <c r="G10" i="9"/>
  <c r="F9" i="9"/>
  <c r="G9" i="9"/>
  <c r="F8" i="9"/>
  <c r="F7" i="9"/>
  <c r="F6" i="9"/>
  <c r="F5" i="9"/>
  <c r="G4" i="9"/>
  <c r="F2" i="9"/>
  <c r="G2" i="9"/>
  <c r="AD75" i="9"/>
  <c r="AJ75" i="9"/>
  <c r="AH75" i="9"/>
  <c r="N75" i="9"/>
  <c r="Z75" i="9"/>
  <c r="X75" i="9"/>
  <c r="R75" i="9"/>
  <c r="V75" i="9"/>
  <c r="P75" i="9"/>
  <c r="T75" i="9"/>
  <c r="AB75" i="9"/>
  <c r="AF75" i="9"/>
  <c r="T74" i="9"/>
  <c r="X74" i="9"/>
  <c r="AB74" i="9"/>
  <c r="AH74" i="9"/>
  <c r="AD74" i="9"/>
  <c r="Z74" i="9"/>
  <c r="AF74" i="9"/>
  <c r="P74" i="9"/>
  <c r="R74" i="9"/>
  <c r="N74" i="9"/>
  <c r="AJ74" i="9"/>
  <c r="V74" i="9"/>
  <c r="N73" i="9"/>
  <c r="R73" i="9"/>
  <c r="V73" i="9"/>
  <c r="AD73" i="9"/>
  <c r="AH73" i="9"/>
  <c r="Z73" i="9"/>
  <c r="AB73" i="9"/>
  <c r="AF73" i="9"/>
  <c r="AJ73" i="9"/>
  <c r="P73" i="9"/>
  <c r="T73" i="9"/>
  <c r="X73" i="9"/>
  <c r="AB72" i="9"/>
  <c r="Z72" i="9"/>
  <c r="AD72" i="9"/>
  <c r="AJ72" i="9"/>
  <c r="AH72" i="9"/>
  <c r="P72" i="9"/>
  <c r="T72" i="9"/>
  <c r="AF72" i="9"/>
  <c r="V72" i="9"/>
  <c r="R72" i="9"/>
  <c r="N72" i="9"/>
  <c r="X72" i="9"/>
  <c r="AH71" i="9"/>
  <c r="AD71" i="9"/>
  <c r="Z71" i="9"/>
  <c r="X71" i="9"/>
  <c r="T71" i="9"/>
  <c r="R71" i="9"/>
  <c r="P71" i="9"/>
  <c r="N71" i="9"/>
  <c r="AB71" i="9"/>
  <c r="AF71" i="9"/>
  <c r="AJ71" i="9"/>
  <c r="V71" i="9"/>
  <c r="N70" i="9"/>
  <c r="P70" i="9"/>
  <c r="R70" i="9"/>
  <c r="T70" i="9"/>
  <c r="V70" i="9"/>
  <c r="Z70" i="9"/>
  <c r="AB70" i="9"/>
  <c r="AD70" i="9"/>
  <c r="AF70" i="9"/>
  <c r="AH70" i="9"/>
  <c r="AJ70" i="9"/>
  <c r="X70" i="9"/>
  <c r="R69" i="9"/>
  <c r="AD69" i="9"/>
  <c r="AF69" i="9"/>
  <c r="AJ69" i="9"/>
  <c r="V69" i="9"/>
  <c r="AH69" i="9"/>
  <c r="N69" i="9"/>
  <c r="P69" i="9"/>
  <c r="T69" i="9"/>
  <c r="X69" i="9"/>
  <c r="Z69" i="9"/>
  <c r="AB69" i="9"/>
  <c r="Z68" i="9"/>
  <c r="V68" i="9"/>
  <c r="R68" i="9"/>
  <c r="P68" i="9"/>
  <c r="AJ68" i="9"/>
  <c r="T68" i="9"/>
  <c r="X68" i="9"/>
  <c r="AB68" i="9"/>
  <c r="AD68" i="9"/>
  <c r="AH68" i="9"/>
  <c r="AF68" i="9"/>
  <c r="N68" i="9"/>
  <c r="AJ67" i="9"/>
  <c r="AF67" i="9"/>
  <c r="AB67" i="9"/>
  <c r="X67" i="9"/>
  <c r="T67" i="9"/>
  <c r="P67" i="9"/>
  <c r="R67" i="9"/>
  <c r="V67" i="9"/>
  <c r="Z67" i="9"/>
  <c r="N67" i="9"/>
  <c r="AD67" i="9"/>
  <c r="AH67" i="9"/>
  <c r="AJ66" i="9"/>
  <c r="AF66" i="9"/>
  <c r="AB66" i="9"/>
  <c r="X66" i="9"/>
  <c r="T66" i="9"/>
  <c r="P66" i="9"/>
  <c r="V66" i="9"/>
  <c r="AH66" i="9"/>
  <c r="AD66" i="9"/>
  <c r="Z66" i="9"/>
  <c r="R66" i="9"/>
  <c r="N66" i="9"/>
  <c r="AJ65" i="9"/>
  <c r="P65" i="9"/>
  <c r="N65" i="9"/>
  <c r="AB65" i="9"/>
  <c r="T65" i="9"/>
  <c r="AD65" i="9"/>
  <c r="AH65" i="9"/>
  <c r="AF65" i="9"/>
  <c r="R65" i="9"/>
  <c r="V65" i="9"/>
  <c r="X65" i="9"/>
  <c r="Z65" i="9"/>
  <c r="AJ64" i="9"/>
  <c r="X64" i="9"/>
  <c r="N64" i="9"/>
  <c r="R64" i="9"/>
  <c r="Z64" i="9"/>
  <c r="AD64" i="9"/>
  <c r="AH64" i="9"/>
  <c r="V64" i="9"/>
  <c r="P64" i="9"/>
  <c r="T64" i="9"/>
  <c r="AF64" i="9"/>
  <c r="AB64" i="9"/>
  <c r="P63" i="9"/>
  <c r="AJ63" i="9"/>
  <c r="R63" i="9"/>
  <c r="N63" i="9"/>
  <c r="AD63" i="9"/>
  <c r="AH63" i="9"/>
  <c r="AF63" i="9"/>
  <c r="AB63" i="9"/>
  <c r="Z63" i="9"/>
  <c r="V63" i="9"/>
  <c r="X63" i="9"/>
  <c r="T63" i="9"/>
  <c r="AF62" i="9"/>
  <c r="X62" i="9"/>
  <c r="V62" i="9"/>
  <c r="AD62" i="9"/>
  <c r="R62" i="9"/>
  <c r="AH62" i="9"/>
  <c r="AJ62" i="9"/>
  <c r="P62" i="9"/>
  <c r="AB62" i="9"/>
  <c r="T62" i="9"/>
  <c r="Z62" i="9"/>
  <c r="N62" i="9"/>
  <c r="AH61" i="9"/>
  <c r="P61" i="9"/>
  <c r="X61" i="9"/>
  <c r="N61" i="9"/>
  <c r="T61" i="9"/>
  <c r="R61" i="9"/>
  <c r="V61" i="9"/>
  <c r="AB61" i="9"/>
  <c r="AF61" i="9"/>
  <c r="AJ61" i="9"/>
  <c r="AD61" i="9"/>
  <c r="Z61" i="9"/>
  <c r="T60" i="9"/>
  <c r="P60" i="9"/>
  <c r="N60" i="9"/>
  <c r="R60" i="9"/>
  <c r="V60" i="9"/>
  <c r="AB60" i="9"/>
  <c r="AF60" i="9"/>
  <c r="AJ60" i="9"/>
  <c r="AH60" i="9"/>
  <c r="Z60" i="9"/>
  <c r="AD60" i="9"/>
  <c r="X60" i="9"/>
  <c r="R59" i="9"/>
  <c r="N59" i="9"/>
  <c r="P59" i="9"/>
  <c r="AH59" i="9"/>
  <c r="AD59" i="9"/>
  <c r="Z59" i="9"/>
  <c r="X59" i="9"/>
  <c r="T59" i="9"/>
  <c r="AJ59" i="9"/>
  <c r="AF59" i="9"/>
  <c r="AB59" i="9"/>
  <c r="V59" i="9"/>
  <c r="Z58" i="9"/>
  <c r="AB58" i="9"/>
  <c r="AD58" i="9"/>
  <c r="AF58" i="9"/>
  <c r="AJ58" i="9"/>
  <c r="X58" i="9"/>
  <c r="N58" i="9"/>
  <c r="AH58" i="9"/>
  <c r="P58" i="9"/>
  <c r="R58" i="9"/>
  <c r="T58" i="9"/>
  <c r="V58" i="9"/>
  <c r="AH57" i="9"/>
  <c r="X57" i="9"/>
  <c r="Z57" i="9"/>
  <c r="V57" i="9"/>
  <c r="T57" i="9"/>
  <c r="R57" i="9"/>
  <c r="P57" i="9"/>
  <c r="N57" i="9"/>
  <c r="AJ57" i="9"/>
  <c r="AB57" i="9"/>
  <c r="AD57" i="9"/>
  <c r="AF57" i="9"/>
  <c r="AD56" i="9"/>
  <c r="AB56" i="9"/>
  <c r="Z56" i="9"/>
  <c r="X56" i="9"/>
  <c r="V56" i="9"/>
  <c r="T56" i="9"/>
  <c r="R56" i="9"/>
  <c r="P56" i="9"/>
  <c r="N56" i="9"/>
  <c r="AH56" i="9"/>
  <c r="AF56" i="9"/>
  <c r="AJ56" i="9"/>
  <c r="AJ55" i="9"/>
  <c r="N55" i="9"/>
  <c r="P55" i="9"/>
  <c r="R55" i="9"/>
  <c r="T55" i="9"/>
  <c r="V55" i="9"/>
  <c r="X55" i="9"/>
  <c r="Z55" i="9"/>
  <c r="AB55" i="9"/>
  <c r="AD55" i="9"/>
  <c r="AF55" i="9"/>
  <c r="AH55" i="9"/>
  <c r="AH54" i="9"/>
  <c r="AB54" i="9"/>
  <c r="V54" i="9"/>
  <c r="N54" i="9"/>
  <c r="Z54" i="9"/>
  <c r="T54" i="9"/>
  <c r="X54" i="9"/>
  <c r="P54" i="9"/>
  <c r="R54" i="9"/>
  <c r="AJ54" i="9"/>
  <c r="AF54" i="9"/>
  <c r="AD54" i="9"/>
  <c r="Z53" i="9"/>
  <c r="V53" i="9"/>
  <c r="R53" i="9"/>
  <c r="N53" i="9"/>
  <c r="T53" i="9"/>
  <c r="P53" i="9"/>
  <c r="AB53" i="9"/>
  <c r="AD53" i="9"/>
  <c r="AH53" i="9"/>
  <c r="AJ53" i="9"/>
  <c r="X53" i="9"/>
  <c r="AF53" i="9"/>
  <c r="AJ52" i="9"/>
  <c r="AF52" i="9"/>
  <c r="Z52" i="9"/>
  <c r="V52" i="9"/>
  <c r="R52" i="9"/>
  <c r="N52" i="9"/>
  <c r="T52" i="9"/>
  <c r="AH52" i="9"/>
  <c r="AD52" i="9"/>
  <c r="AB52" i="9"/>
  <c r="X52" i="9"/>
  <c r="P52" i="9"/>
  <c r="AF51" i="9"/>
  <c r="Z51" i="9"/>
  <c r="V51" i="9"/>
  <c r="R51" i="9"/>
  <c r="AD51" i="9"/>
  <c r="AH51" i="9"/>
  <c r="AJ51" i="9"/>
  <c r="N51" i="9"/>
  <c r="AB51" i="9"/>
  <c r="P51" i="9"/>
  <c r="T51" i="9"/>
  <c r="X51" i="9"/>
  <c r="AH50" i="9"/>
  <c r="AD50" i="9"/>
  <c r="Z50" i="9"/>
  <c r="V50" i="9"/>
  <c r="P50" i="9"/>
  <c r="N50" i="9"/>
  <c r="X50" i="9"/>
  <c r="AJ50" i="9"/>
  <c r="AF50" i="9"/>
  <c r="AB50" i="9"/>
  <c r="R50" i="9"/>
  <c r="T50" i="9"/>
  <c r="AH49" i="9"/>
  <c r="AD49" i="9"/>
  <c r="Z49" i="9"/>
  <c r="X49" i="9"/>
  <c r="V49" i="9"/>
  <c r="R49" i="9"/>
  <c r="N49" i="9"/>
  <c r="P49" i="9"/>
  <c r="T49" i="9"/>
  <c r="AB49" i="9"/>
  <c r="AF49" i="9"/>
  <c r="AJ49" i="9"/>
  <c r="R48" i="9"/>
  <c r="AD48" i="9"/>
  <c r="AB48" i="9"/>
  <c r="X48" i="9"/>
  <c r="Z48" i="9"/>
  <c r="AF48" i="9"/>
  <c r="AJ48" i="9"/>
  <c r="T48" i="9"/>
  <c r="V48" i="9"/>
  <c r="N48" i="9"/>
  <c r="P48" i="9"/>
  <c r="AH48" i="9"/>
  <c r="AH47" i="9"/>
  <c r="AD47" i="9"/>
  <c r="Z47" i="9"/>
  <c r="X47" i="9"/>
  <c r="T47" i="9"/>
  <c r="P47" i="9"/>
  <c r="AF47" i="9"/>
  <c r="AB47" i="9"/>
  <c r="V47" i="9"/>
  <c r="R47" i="9"/>
  <c r="AJ47" i="9"/>
  <c r="N47" i="9"/>
  <c r="AD46" i="9"/>
  <c r="X46" i="9"/>
  <c r="T46" i="9"/>
  <c r="R46" i="9"/>
  <c r="Z46" i="9"/>
  <c r="N46" i="9"/>
  <c r="P46" i="9"/>
  <c r="AH46" i="9"/>
  <c r="V46" i="9"/>
  <c r="AB46" i="9"/>
  <c r="AF46" i="9"/>
  <c r="AJ46" i="9"/>
  <c r="V45" i="9"/>
  <c r="P45" i="9"/>
  <c r="AH45" i="9"/>
  <c r="R45" i="9"/>
  <c r="T45" i="9"/>
  <c r="X45" i="9"/>
  <c r="Z45" i="9"/>
  <c r="AD45" i="9"/>
  <c r="AB45" i="9"/>
  <c r="AF45" i="9"/>
  <c r="AJ45" i="9"/>
  <c r="N45" i="9"/>
  <c r="P44" i="9"/>
  <c r="V44" i="9"/>
  <c r="AF44" i="9"/>
  <c r="AJ44" i="9"/>
  <c r="AH44" i="9"/>
  <c r="AD44" i="9"/>
  <c r="AB44" i="9"/>
  <c r="Z44" i="9"/>
  <c r="X44" i="9"/>
  <c r="T44" i="9"/>
  <c r="N44" i="9"/>
  <c r="R44" i="9"/>
  <c r="R43" i="9"/>
  <c r="AJ43" i="9"/>
  <c r="T43" i="9"/>
  <c r="X43" i="9"/>
  <c r="Z43" i="9"/>
  <c r="AD43" i="9"/>
  <c r="AF43" i="9"/>
  <c r="P43" i="9"/>
  <c r="V43" i="9"/>
  <c r="AB43" i="9"/>
  <c r="AH43" i="9"/>
  <c r="N43" i="9"/>
  <c r="N42" i="9"/>
  <c r="P42" i="9"/>
  <c r="V42" i="9"/>
  <c r="AB42" i="9"/>
  <c r="AH42" i="9"/>
  <c r="AJ42" i="9"/>
  <c r="AF42" i="9"/>
  <c r="AD42" i="9"/>
  <c r="Z42" i="9"/>
  <c r="X42" i="9"/>
  <c r="T42" i="9"/>
  <c r="R42" i="9"/>
  <c r="P41" i="9"/>
  <c r="AH41" i="9"/>
  <c r="AJ41" i="9"/>
  <c r="T41" i="9"/>
  <c r="AD41" i="9"/>
  <c r="AB41" i="9"/>
  <c r="Z41" i="9"/>
  <c r="N41" i="9"/>
  <c r="X41" i="9"/>
  <c r="V41" i="9"/>
  <c r="R41" i="9"/>
  <c r="AF41" i="9"/>
  <c r="AJ40" i="9"/>
  <c r="AF40" i="9"/>
  <c r="AB40" i="9"/>
  <c r="Z40" i="9"/>
  <c r="P40" i="9"/>
  <c r="R40" i="9"/>
  <c r="V40" i="9"/>
  <c r="AH40" i="9"/>
  <c r="AD40" i="9"/>
  <c r="X40" i="9"/>
  <c r="T40" i="9"/>
  <c r="N40" i="9"/>
  <c r="N39" i="9"/>
  <c r="AD39" i="9"/>
  <c r="R39" i="9"/>
  <c r="V39" i="9"/>
  <c r="P39" i="9"/>
  <c r="T39" i="9"/>
  <c r="AB39" i="9"/>
  <c r="AF39" i="9"/>
  <c r="Z39" i="9"/>
  <c r="AJ39" i="9"/>
  <c r="AH39" i="9"/>
  <c r="X39" i="9"/>
  <c r="N38" i="9"/>
  <c r="AB38" i="9"/>
  <c r="AH38" i="9"/>
  <c r="AD38" i="9"/>
  <c r="Z38" i="9"/>
  <c r="X38" i="9"/>
  <c r="T38" i="9"/>
  <c r="R38" i="9"/>
  <c r="AJ38" i="9"/>
  <c r="AF38" i="9"/>
  <c r="V38" i="9"/>
  <c r="P38" i="9"/>
  <c r="AF37" i="9"/>
  <c r="V37" i="9"/>
  <c r="X37" i="9"/>
  <c r="Z37" i="9"/>
  <c r="AB37" i="9"/>
  <c r="AD37" i="9"/>
  <c r="T37" i="9"/>
  <c r="AH37" i="9"/>
  <c r="AJ37" i="9"/>
  <c r="N37" i="9"/>
  <c r="P37" i="9"/>
  <c r="R37" i="9"/>
  <c r="R36" i="9"/>
  <c r="AD36" i="9"/>
  <c r="AB36" i="9"/>
  <c r="Z36" i="9"/>
  <c r="AJ36" i="9"/>
  <c r="X36" i="9"/>
  <c r="AH36" i="9"/>
  <c r="AF36" i="9"/>
  <c r="V36" i="9"/>
  <c r="T36" i="9"/>
  <c r="P36" i="9"/>
  <c r="N36" i="9"/>
  <c r="P35" i="9"/>
  <c r="T35" i="9"/>
  <c r="V35" i="9"/>
  <c r="X35" i="9"/>
  <c r="AB35" i="9"/>
  <c r="AF35" i="9"/>
  <c r="AH35" i="9"/>
  <c r="R35" i="9"/>
  <c r="AD35" i="9"/>
  <c r="N35" i="9"/>
  <c r="Z35" i="9"/>
  <c r="AJ35" i="9"/>
  <c r="P34" i="9"/>
  <c r="N34" i="9"/>
  <c r="AJ34" i="9"/>
  <c r="AH34" i="9"/>
  <c r="AF34" i="9"/>
  <c r="AD34" i="9"/>
  <c r="AB34" i="9"/>
  <c r="Z34" i="9"/>
  <c r="X34" i="9"/>
  <c r="V34" i="9"/>
  <c r="T34" i="9"/>
  <c r="R34" i="9"/>
  <c r="Z33" i="9"/>
  <c r="AB33" i="9"/>
  <c r="AD33" i="9"/>
  <c r="AF33" i="9"/>
  <c r="AJ33" i="9"/>
  <c r="V33" i="9"/>
  <c r="R33" i="9"/>
  <c r="P33" i="9"/>
  <c r="N33" i="9"/>
  <c r="X33" i="9"/>
  <c r="T33" i="9"/>
  <c r="AH33" i="9"/>
  <c r="T32" i="9"/>
  <c r="AD32" i="9"/>
  <c r="AF32" i="9"/>
  <c r="AH32" i="9"/>
  <c r="AJ32" i="9"/>
  <c r="AB32" i="9"/>
  <c r="R32" i="9"/>
  <c r="P32" i="9"/>
  <c r="N32" i="9"/>
  <c r="V32" i="9"/>
  <c r="X32" i="9"/>
  <c r="Z32" i="9"/>
  <c r="P31" i="9"/>
  <c r="AH31" i="9"/>
  <c r="AF31" i="9"/>
  <c r="AD31" i="9"/>
  <c r="N31" i="9"/>
  <c r="AJ31" i="9"/>
  <c r="R31" i="9"/>
  <c r="V31" i="9"/>
  <c r="X31" i="9"/>
  <c r="Z31" i="9"/>
  <c r="AB31" i="9"/>
  <c r="T31" i="9"/>
  <c r="AH30" i="9"/>
  <c r="AF30" i="9"/>
  <c r="AD30" i="9"/>
  <c r="AB30" i="9"/>
  <c r="Z30" i="9"/>
  <c r="X30" i="9"/>
  <c r="V30" i="9"/>
  <c r="T30" i="9"/>
  <c r="R30" i="9"/>
  <c r="P30" i="9"/>
  <c r="N30" i="9"/>
  <c r="AJ30" i="9"/>
  <c r="P29" i="9"/>
  <c r="R29" i="9"/>
  <c r="V29" i="9"/>
  <c r="X29" i="9"/>
  <c r="AB29" i="9"/>
  <c r="AD29" i="9"/>
  <c r="AF29" i="9"/>
  <c r="AH29" i="9"/>
  <c r="AJ29" i="9"/>
  <c r="Z29" i="9"/>
  <c r="T29" i="9"/>
  <c r="N29" i="9"/>
  <c r="AH28" i="9"/>
  <c r="X28" i="9"/>
  <c r="V28" i="9"/>
  <c r="T28" i="9"/>
  <c r="R28" i="9"/>
  <c r="P28" i="9"/>
  <c r="N28" i="9"/>
  <c r="AB28" i="9"/>
  <c r="AD28" i="9"/>
  <c r="Z28" i="9"/>
  <c r="AF28" i="9"/>
  <c r="AJ28" i="9"/>
  <c r="N27" i="9"/>
  <c r="R27" i="9"/>
  <c r="AD27" i="9"/>
  <c r="AH27" i="9"/>
  <c r="Z27" i="9"/>
  <c r="V27" i="9"/>
  <c r="T27" i="9"/>
  <c r="AJ27" i="9"/>
  <c r="AF27" i="9"/>
  <c r="AB27" i="9"/>
  <c r="P27" i="9"/>
  <c r="X27" i="9"/>
  <c r="AH26" i="9"/>
  <c r="AD26" i="9"/>
  <c r="X26" i="9"/>
  <c r="T26" i="9"/>
  <c r="P26" i="9"/>
  <c r="AF26" i="9"/>
  <c r="AB26" i="9"/>
  <c r="V26" i="9"/>
  <c r="R26" i="9"/>
  <c r="N26" i="9"/>
  <c r="Z26" i="9"/>
  <c r="AJ26" i="9"/>
  <c r="AH25" i="9"/>
  <c r="N25" i="9"/>
  <c r="V25" i="9"/>
  <c r="AB25" i="9"/>
  <c r="AF25" i="9"/>
  <c r="AJ25" i="9"/>
  <c r="R25" i="9"/>
  <c r="P25" i="9"/>
  <c r="T25" i="9"/>
  <c r="X25" i="9"/>
  <c r="Z25" i="9"/>
  <c r="AD25" i="9"/>
  <c r="R24" i="9"/>
  <c r="AB24" i="9"/>
  <c r="AF24" i="9"/>
  <c r="AH24" i="9"/>
  <c r="AJ24" i="9"/>
  <c r="T24" i="9"/>
  <c r="P24" i="9"/>
  <c r="AD24" i="9"/>
  <c r="N24" i="9"/>
  <c r="V24" i="9"/>
  <c r="X24" i="9"/>
  <c r="Z24" i="9"/>
  <c r="N23" i="9"/>
  <c r="P23" i="9"/>
  <c r="T23" i="9"/>
  <c r="X23" i="9"/>
  <c r="Z23" i="9"/>
  <c r="AD23" i="9"/>
  <c r="AH23" i="9"/>
  <c r="AJ23" i="9"/>
  <c r="AF23" i="9"/>
  <c r="AB23" i="9"/>
  <c r="V23" i="9"/>
  <c r="R23" i="9"/>
  <c r="T22" i="9"/>
  <c r="V22" i="9"/>
  <c r="X22" i="9"/>
  <c r="Z22" i="9"/>
  <c r="AB22" i="9"/>
  <c r="AD22" i="9"/>
  <c r="AF22" i="9"/>
  <c r="AH22" i="9"/>
  <c r="AJ22" i="9"/>
  <c r="N22" i="9"/>
  <c r="P22" i="9"/>
  <c r="R22" i="9"/>
  <c r="AJ21" i="9"/>
  <c r="AH21" i="9"/>
  <c r="AF21" i="9"/>
  <c r="AD21" i="9"/>
  <c r="AB21" i="9"/>
  <c r="Z21" i="9"/>
  <c r="X21" i="9"/>
  <c r="V21" i="9"/>
  <c r="T21" i="9"/>
  <c r="R21" i="9"/>
  <c r="P21" i="9"/>
  <c r="N21" i="9"/>
  <c r="AJ20" i="9"/>
  <c r="AH20" i="9"/>
  <c r="AF20" i="9"/>
  <c r="AD20" i="9"/>
  <c r="AB20" i="9"/>
  <c r="Z20" i="9"/>
  <c r="X20" i="9"/>
  <c r="V20" i="9"/>
  <c r="T20" i="9"/>
  <c r="R20" i="9"/>
  <c r="P20" i="9"/>
  <c r="N20" i="9"/>
  <c r="AJ19" i="9"/>
  <c r="AH19" i="9"/>
  <c r="AF19" i="9"/>
  <c r="AD19" i="9"/>
  <c r="AB19" i="9"/>
  <c r="X19" i="9"/>
  <c r="V19" i="9"/>
  <c r="T19" i="9"/>
  <c r="P19" i="9"/>
  <c r="N19" i="9"/>
  <c r="Z19" i="9"/>
  <c r="R19" i="9"/>
  <c r="AH18" i="9"/>
  <c r="AF18" i="9"/>
  <c r="AD18" i="9"/>
  <c r="Z18" i="9"/>
  <c r="X18" i="9"/>
  <c r="T18" i="9"/>
  <c r="R18" i="9"/>
  <c r="N18" i="9"/>
  <c r="P18" i="9"/>
  <c r="V18" i="9"/>
  <c r="AB18" i="9"/>
  <c r="AJ18" i="9"/>
  <c r="AH17" i="9"/>
  <c r="AB17" i="9"/>
  <c r="X17" i="9"/>
  <c r="T17" i="9"/>
  <c r="P17" i="9"/>
  <c r="R17" i="9"/>
  <c r="N17" i="9"/>
  <c r="V17" i="9"/>
  <c r="AD17" i="9"/>
  <c r="AF17" i="9"/>
  <c r="AJ17" i="9"/>
  <c r="Z17" i="9"/>
  <c r="N16" i="9"/>
  <c r="R16" i="9"/>
  <c r="X16" i="9"/>
  <c r="Z16" i="9"/>
  <c r="AH16" i="9"/>
  <c r="AF16" i="9"/>
  <c r="AD16" i="9"/>
  <c r="AB16" i="9"/>
  <c r="V16" i="9"/>
  <c r="T16" i="9"/>
  <c r="P16" i="9"/>
  <c r="AJ16" i="9"/>
  <c r="AJ15" i="9"/>
  <c r="AD15" i="9"/>
  <c r="Z15" i="9"/>
  <c r="V15" i="9"/>
  <c r="N15" i="9"/>
  <c r="P15" i="9"/>
  <c r="T15" i="9"/>
  <c r="X15" i="9"/>
  <c r="AB15" i="9"/>
  <c r="AH15" i="9"/>
  <c r="AF15" i="9"/>
  <c r="R15" i="9"/>
  <c r="AJ14" i="9"/>
  <c r="AH14" i="9"/>
  <c r="AD14" i="9"/>
  <c r="X14" i="9"/>
  <c r="T14" i="9"/>
  <c r="P14" i="9"/>
  <c r="N14" i="9"/>
  <c r="R14" i="9"/>
  <c r="V14" i="9"/>
  <c r="Z14" i="9"/>
  <c r="AB14" i="9"/>
  <c r="AF14" i="9"/>
  <c r="AB13" i="9"/>
  <c r="AD13" i="9"/>
  <c r="AF13" i="9"/>
  <c r="AH13" i="9"/>
  <c r="AJ13" i="9"/>
  <c r="N13" i="9"/>
  <c r="P13" i="9"/>
  <c r="R13" i="9"/>
  <c r="T13" i="9"/>
  <c r="V13" i="9"/>
  <c r="X13" i="9"/>
  <c r="Z13" i="9"/>
  <c r="Z12" i="9"/>
  <c r="AD12" i="9"/>
  <c r="AF12" i="9"/>
  <c r="AB12" i="9"/>
  <c r="X12" i="9"/>
  <c r="T12" i="9"/>
  <c r="P12" i="9"/>
  <c r="N12" i="9"/>
  <c r="R12" i="9"/>
  <c r="AJ12" i="9"/>
  <c r="V12" i="9"/>
  <c r="AH12" i="9"/>
  <c r="Z11" i="9"/>
  <c r="V11" i="9"/>
  <c r="R11" i="9"/>
  <c r="N11" i="9"/>
  <c r="AH11" i="9"/>
  <c r="AB11" i="9"/>
  <c r="P11" i="9"/>
  <c r="T11" i="9"/>
  <c r="X11" i="9"/>
  <c r="AD11" i="9"/>
  <c r="AF11" i="9"/>
  <c r="AJ11" i="9"/>
  <c r="N10" i="9"/>
  <c r="R10" i="9"/>
  <c r="V10" i="9"/>
  <c r="AB10" i="9"/>
  <c r="AF10" i="9"/>
  <c r="AJ10" i="9"/>
  <c r="T10" i="9"/>
  <c r="P10" i="9"/>
  <c r="X10" i="9"/>
  <c r="Z10" i="9"/>
  <c r="AD10" i="9"/>
  <c r="AH10" i="9"/>
  <c r="R9" i="9"/>
  <c r="X9" i="9"/>
  <c r="AH9" i="9"/>
  <c r="AB9" i="9"/>
  <c r="T9" i="9"/>
  <c r="P9" i="9"/>
  <c r="N9" i="9"/>
  <c r="AJ9" i="9"/>
  <c r="AF9" i="9"/>
  <c r="AD9" i="9"/>
  <c r="Z9" i="9"/>
  <c r="V9" i="9"/>
  <c r="AH8" i="9"/>
  <c r="Z8" i="9"/>
  <c r="AD8" i="9"/>
  <c r="AF8" i="9"/>
  <c r="AJ8" i="9"/>
  <c r="V8" i="9"/>
  <c r="R8" i="9"/>
  <c r="AB8" i="9"/>
  <c r="X8" i="9"/>
  <c r="T8" i="9"/>
  <c r="P8" i="9"/>
  <c r="N8" i="9"/>
  <c r="AF7" i="9"/>
  <c r="AJ7" i="9"/>
  <c r="X7" i="9"/>
  <c r="AB7" i="9"/>
  <c r="T7" i="9"/>
  <c r="P7" i="9"/>
  <c r="AH7" i="9"/>
  <c r="AD7" i="9"/>
  <c r="Z7" i="9"/>
  <c r="V7" i="9"/>
  <c r="R7" i="9"/>
  <c r="N7" i="9"/>
  <c r="N6" i="9"/>
  <c r="AJ6" i="9"/>
  <c r="AF6" i="9"/>
  <c r="AB6" i="9"/>
  <c r="V6" i="9"/>
  <c r="R6" i="9"/>
  <c r="AH6" i="9"/>
  <c r="AD6" i="9"/>
  <c r="Z6" i="9"/>
  <c r="X6" i="9"/>
  <c r="T6" i="9"/>
  <c r="P6" i="9"/>
  <c r="AD5" i="9"/>
  <c r="AH5" i="9"/>
  <c r="N5" i="9"/>
  <c r="R5" i="9"/>
  <c r="X5" i="9"/>
  <c r="Z5" i="9"/>
  <c r="AJ5" i="9"/>
  <c r="AF5" i="9"/>
  <c r="AB5" i="9"/>
  <c r="V5" i="9"/>
  <c r="T5" i="9"/>
  <c r="P5" i="9"/>
  <c r="AF4" i="9"/>
  <c r="AB4" i="9"/>
  <c r="X4" i="9"/>
  <c r="T4" i="9"/>
  <c r="P4" i="9"/>
  <c r="AH4" i="9"/>
  <c r="AJ4" i="9"/>
  <c r="AD4" i="9"/>
  <c r="N4" i="9"/>
  <c r="R4" i="9"/>
  <c r="V4" i="9"/>
  <c r="Z4" i="9"/>
  <c r="AB3" i="9"/>
  <c r="Z3" i="9"/>
  <c r="X3" i="9"/>
  <c r="V3" i="9"/>
  <c r="R3" i="9"/>
  <c r="P3" i="9"/>
  <c r="N3" i="9"/>
  <c r="AJ3" i="9"/>
  <c r="AH3" i="9"/>
  <c r="AD3" i="9"/>
  <c r="T3" i="9"/>
  <c r="AF3" i="9"/>
  <c r="D82" i="9"/>
  <c r="D81" i="9"/>
  <c r="Z2" i="9"/>
  <c r="V2" i="9"/>
  <c r="P2" i="9"/>
  <c r="AF2" i="9"/>
  <c r="AJ2" i="9"/>
  <c r="N2" i="9"/>
  <c r="AD2" i="9"/>
  <c r="AB2" i="9"/>
  <c r="X2" i="9"/>
  <c r="T2" i="9"/>
  <c r="R2" i="9"/>
  <c r="AH2" i="9"/>
  <c r="D89" i="9"/>
  <c r="D93" i="9"/>
  <c r="D92" i="9"/>
  <c r="O2" i="9"/>
  <c r="D94" i="9"/>
  <c r="D90" i="9"/>
  <c r="D91" i="9"/>
  <c r="F72" i="9"/>
  <c r="F73" i="9"/>
  <c r="G72" i="9"/>
  <c r="G73" i="9"/>
  <c r="F66" i="9"/>
  <c r="F67" i="9"/>
  <c r="G65" i="9"/>
  <c r="G66" i="9"/>
  <c r="G67" i="9"/>
  <c r="F60" i="9"/>
  <c r="F61" i="9"/>
  <c r="F62" i="9"/>
  <c r="G60" i="9"/>
  <c r="G61" i="9"/>
  <c r="G62" i="9"/>
  <c r="F56" i="9"/>
  <c r="F57" i="9"/>
  <c r="G56" i="9"/>
  <c r="G57" i="9"/>
  <c r="F46" i="9"/>
  <c r="F47" i="9"/>
  <c r="G46" i="9"/>
  <c r="G47" i="9"/>
  <c r="F36" i="9"/>
  <c r="F37" i="9"/>
  <c r="G36" i="9"/>
  <c r="G37" i="9"/>
  <c r="F34" i="9"/>
  <c r="F35" i="9"/>
  <c r="G34" i="9"/>
  <c r="G35" i="9"/>
  <c r="F33" i="9"/>
  <c r="F27" i="9"/>
  <c r="F28" i="9"/>
  <c r="G27" i="9"/>
  <c r="G28" i="9"/>
  <c r="G24" i="9"/>
  <c r="G25" i="9"/>
  <c r="G26" i="9"/>
  <c r="F17" i="9"/>
  <c r="S2" i="10"/>
  <c r="G2" i="10"/>
  <c r="P2" i="10"/>
  <c r="M2" i="10"/>
  <c r="J2" i="10"/>
  <c r="D2" i="10"/>
  <c r="A2" i="10"/>
  <c r="D75" i="8"/>
  <c r="D74" i="8"/>
  <c r="D73" i="8"/>
  <c r="F72" i="8"/>
  <c r="H72" i="8" s="1"/>
  <c r="G72" i="8"/>
  <c r="I72" i="8" s="1"/>
  <c r="D72" i="8"/>
  <c r="F71" i="8"/>
  <c r="H71" i="8" s="1"/>
  <c r="G71" i="8"/>
  <c r="I71" i="8" s="1"/>
  <c r="D71" i="8"/>
  <c r="G70" i="8"/>
  <c r="I70" i="8" s="1"/>
  <c r="F70" i="8"/>
  <c r="H70" i="8" s="1"/>
  <c r="D70" i="8"/>
  <c r="F69" i="8"/>
  <c r="H69" i="8" s="1"/>
  <c r="G69" i="8"/>
  <c r="I69" i="8" s="1"/>
  <c r="D69" i="8"/>
  <c r="G68" i="8"/>
  <c r="I68" i="8" s="1"/>
  <c r="F68" i="8"/>
  <c r="H68" i="8" s="1"/>
  <c r="D68" i="8"/>
  <c r="G67" i="8"/>
  <c r="I67" i="8" s="1"/>
  <c r="F67" i="8"/>
  <c r="H67" i="8" s="1"/>
  <c r="D67" i="8"/>
  <c r="G66" i="8"/>
  <c r="I66" i="8" s="1"/>
  <c r="F66" i="8"/>
  <c r="H66" i="8" s="1"/>
  <c r="D66" i="8"/>
  <c r="D65" i="8"/>
  <c r="G64" i="8"/>
  <c r="I64" i="8" s="1"/>
  <c r="F64" i="8"/>
  <c r="H64" i="8" s="1"/>
  <c r="D64" i="8"/>
  <c r="G63" i="8"/>
  <c r="I63" i="8" s="1"/>
  <c r="F63" i="8"/>
  <c r="H63" i="8" s="1"/>
  <c r="D63" i="8"/>
  <c r="F62" i="8"/>
  <c r="H62" i="8" s="1"/>
  <c r="G62" i="8"/>
  <c r="I62" i="8" s="1"/>
  <c r="D62" i="8"/>
  <c r="F61" i="8"/>
  <c r="H61" i="8" s="1"/>
  <c r="G61" i="8"/>
  <c r="I61" i="8" s="1"/>
  <c r="D61" i="8"/>
  <c r="F60" i="8"/>
  <c r="H60" i="8" s="1"/>
  <c r="G60" i="8"/>
  <c r="I60" i="8" s="1"/>
  <c r="D60" i="8"/>
  <c r="G59" i="8"/>
  <c r="I59" i="8" s="1"/>
  <c r="F59" i="8"/>
  <c r="H59" i="8" s="1"/>
  <c r="D59" i="8"/>
  <c r="G58" i="8"/>
  <c r="I58" i="8" s="1"/>
  <c r="F58" i="8"/>
  <c r="H58" i="8" s="1"/>
  <c r="D58" i="8"/>
  <c r="F57" i="8"/>
  <c r="H57" i="8" s="1"/>
  <c r="G57" i="8"/>
  <c r="I57" i="8" s="1"/>
  <c r="D57" i="8"/>
  <c r="D56" i="8"/>
  <c r="F55" i="8"/>
  <c r="H55" i="8" s="1"/>
  <c r="G55" i="8"/>
  <c r="I55" i="8" s="1"/>
  <c r="D55" i="8"/>
  <c r="G54" i="8"/>
  <c r="I54" i="8" s="1"/>
  <c r="F54" i="8"/>
  <c r="H54" i="8" s="1"/>
  <c r="D54" i="8"/>
  <c r="F53" i="8"/>
  <c r="H53" i="8" s="1"/>
  <c r="G53" i="8"/>
  <c r="I53" i="8" s="1"/>
  <c r="D53" i="8"/>
  <c r="F52" i="8"/>
  <c r="H52" i="8" s="1"/>
  <c r="G52" i="8"/>
  <c r="I52" i="8" s="1"/>
  <c r="D52" i="8"/>
  <c r="G51" i="8"/>
  <c r="I51" i="8" s="1"/>
  <c r="F51" i="8"/>
  <c r="H51" i="8" s="1"/>
  <c r="D51" i="8"/>
  <c r="G50" i="8"/>
  <c r="I50" i="8" s="1"/>
  <c r="F50" i="8"/>
  <c r="H50" i="8" s="1"/>
  <c r="D50" i="8"/>
  <c r="G49" i="8"/>
  <c r="I49" i="8" s="1"/>
  <c r="F49" i="8"/>
  <c r="H49" i="8" s="1"/>
  <c r="D49" i="8"/>
  <c r="F48" i="8"/>
  <c r="H48" i="8" s="1"/>
  <c r="G48" i="8"/>
  <c r="I48" i="8" s="1"/>
  <c r="D48" i="8"/>
  <c r="D47" i="8"/>
  <c r="F46" i="8"/>
  <c r="H46" i="8" s="1"/>
  <c r="G46" i="8"/>
  <c r="I46" i="8" s="1"/>
  <c r="D46" i="8"/>
  <c r="G45" i="8"/>
  <c r="I45" i="8" s="1"/>
  <c r="F45" i="8"/>
  <c r="H45" i="8" s="1"/>
  <c r="D45" i="8"/>
  <c r="F44" i="8"/>
  <c r="H44" i="8" s="1"/>
  <c r="G44" i="8"/>
  <c r="I44" i="8" s="1"/>
  <c r="D44" i="8"/>
  <c r="G43" i="8"/>
  <c r="I43" i="8" s="1"/>
  <c r="F43" i="8"/>
  <c r="H43" i="8" s="1"/>
  <c r="D43" i="8"/>
  <c r="G42" i="8"/>
  <c r="I42" i="8" s="1"/>
  <c r="F42" i="8"/>
  <c r="H42" i="8" s="1"/>
  <c r="D42" i="8"/>
  <c r="F41" i="8"/>
  <c r="H41" i="8" s="1"/>
  <c r="G41" i="8"/>
  <c r="I41" i="8" s="1"/>
  <c r="D41" i="8"/>
  <c r="F40" i="8"/>
  <c r="H40" i="8" s="1"/>
  <c r="G40" i="8"/>
  <c r="I40" i="8" s="1"/>
  <c r="D40" i="8"/>
  <c r="G39" i="8"/>
  <c r="I39" i="8" s="1"/>
  <c r="F39" i="8"/>
  <c r="H39" i="8" s="1"/>
  <c r="D39" i="8"/>
  <c r="F38" i="8"/>
  <c r="H38" i="8" s="1"/>
  <c r="G38" i="8"/>
  <c r="I38" i="8" s="1"/>
  <c r="D38" i="8"/>
  <c r="F37" i="8"/>
  <c r="H37" i="8" s="1"/>
  <c r="G37" i="8"/>
  <c r="I37" i="8" s="1"/>
  <c r="D37" i="8"/>
  <c r="G36" i="8"/>
  <c r="I36" i="8" s="1"/>
  <c r="F36" i="8"/>
  <c r="H36" i="8" s="1"/>
  <c r="D36" i="8"/>
  <c r="F35" i="8"/>
  <c r="H35" i="8" s="1"/>
  <c r="G35" i="8"/>
  <c r="I35" i="8" s="1"/>
  <c r="D35" i="8"/>
  <c r="F34" i="8"/>
  <c r="H34" i="8" s="1"/>
  <c r="G34" i="8"/>
  <c r="I34" i="8" s="1"/>
  <c r="D34" i="8"/>
  <c r="F33" i="8"/>
  <c r="H33" i="8" s="1"/>
  <c r="G33" i="8"/>
  <c r="I33" i="8" s="1"/>
  <c r="D33" i="8"/>
  <c r="G32" i="8"/>
  <c r="I32" i="8" s="1"/>
  <c r="F32" i="8"/>
  <c r="H32" i="8" s="1"/>
  <c r="D32" i="8"/>
  <c r="D31" i="8"/>
  <c r="G30" i="8"/>
  <c r="I30" i="8" s="1"/>
  <c r="F30" i="8"/>
  <c r="H30" i="8" s="1"/>
  <c r="D30" i="8"/>
  <c r="G29" i="8"/>
  <c r="I29" i="8" s="1"/>
  <c r="F29" i="8"/>
  <c r="H29" i="8" s="1"/>
  <c r="D29" i="8"/>
  <c r="F28" i="8"/>
  <c r="H28" i="8" s="1"/>
  <c r="G28" i="8"/>
  <c r="I28" i="8" s="1"/>
  <c r="D28" i="8"/>
  <c r="G27" i="8"/>
  <c r="I27" i="8" s="1"/>
  <c r="F27" i="8"/>
  <c r="H27" i="8" s="1"/>
  <c r="D27" i="8"/>
  <c r="F26" i="8"/>
  <c r="H26" i="8" s="1"/>
  <c r="G26" i="8"/>
  <c r="I26" i="8" s="1"/>
  <c r="D26" i="8"/>
  <c r="F25" i="8"/>
  <c r="H25" i="8" s="1"/>
  <c r="G25" i="8"/>
  <c r="I25" i="8" s="1"/>
  <c r="D25" i="8"/>
  <c r="G24" i="8"/>
  <c r="I24" i="8" s="1"/>
  <c r="F24" i="8"/>
  <c r="H24" i="8" s="1"/>
  <c r="D24" i="8"/>
  <c r="G23" i="8"/>
  <c r="I23" i="8" s="1"/>
  <c r="F23" i="8"/>
  <c r="H23" i="8" s="1"/>
  <c r="D23" i="8"/>
  <c r="G22" i="8"/>
  <c r="I22" i="8" s="1"/>
  <c r="F22" i="8"/>
  <c r="H22" i="8" s="1"/>
  <c r="D22" i="8"/>
  <c r="G21" i="8"/>
  <c r="I21" i="8" s="1"/>
  <c r="F21" i="8"/>
  <c r="H21" i="8" s="1"/>
  <c r="D21" i="8"/>
  <c r="G20" i="8"/>
  <c r="I20" i="8" s="1"/>
  <c r="F20" i="8"/>
  <c r="H20" i="8" s="1"/>
  <c r="D20" i="8"/>
  <c r="F19" i="8"/>
  <c r="H19" i="8" s="1"/>
  <c r="G19" i="8"/>
  <c r="I19" i="8" s="1"/>
  <c r="D19" i="8"/>
  <c r="F18" i="8"/>
  <c r="H18" i="8" s="1"/>
  <c r="G18" i="8"/>
  <c r="I18" i="8" s="1"/>
  <c r="D18" i="8"/>
  <c r="F17" i="8"/>
  <c r="H17" i="8" s="1"/>
  <c r="G17" i="8"/>
  <c r="I17" i="8" s="1"/>
  <c r="D17" i="8"/>
  <c r="F16" i="8"/>
  <c r="H16" i="8" s="1"/>
  <c r="G16" i="8"/>
  <c r="I16" i="8" s="1"/>
  <c r="D16" i="8"/>
  <c r="F15" i="8"/>
  <c r="H15" i="8" s="1"/>
  <c r="G15" i="8"/>
  <c r="I15" i="8" s="1"/>
  <c r="D15" i="8"/>
  <c r="F14" i="8"/>
  <c r="H14" i="8" s="1"/>
  <c r="G14" i="8"/>
  <c r="I14" i="8" s="1"/>
  <c r="D14" i="8"/>
  <c r="F13" i="8"/>
  <c r="H13" i="8" s="1"/>
  <c r="G13" i="8"/>
  <c r="I13" i="8" s="1"/>
  <c r="D13" i="8"/>
  <c r="F12" i="8"/>
  <c r="H12" i="8" s="1"/>
  <c r="G12" i="8"/>
  <c r="I12" i="8" s="1"/>
  <c r="D12" i="8"/>
  <c r="G11" i="8"/>
  <c r="I11" i="8" s="1"/>
  <c r="F11" i="8"/>
  <c r="H11" i="8" s="1"/>
  <c r="D11" i="8"/>
  <c r="F10" i="8"/>
  <c r="H10" i="8" s="1"/>
  <c r="G10" i="8"/>
  <c r="I10" i="8" s="1"/>
  <c r="D10" i="8"/>
  <c r="F9" i="8"/>
  <c r="H9" i="8" s="1"/>
  <c r="G9" i="8"/>
  <c r="I9" i="8" s="1"/>
  <c r="D9" i="8"/>
  <c r="D8" i="8"/>
  <c r="D7" i="8"/>
  <c r="F6" i="8"/>
  <c r="H6" i="8" s="1"/>
  <c r="G6" i="8"/>
  <c r="I6" i="8" s="1"/>
  <c r="D6" i="8"/>
  <c r="G5" i="8"/>
  <c r="I5" i="8" s="1"/>
  <c r="F5" i="8"/>
  <c r="H5" i="8" s="1"/>
  <c r="D5" i="8"/>
  <c r="F4" i="8"/>
  <c r="H4" i="8" s="1"/>
  <c r="G4" i="8"/>
  <c r="I4" i="8" s="1"/>
  <c r="D4" i="8"/>
  <c r="F3" i="8"/>
  <c r="H3" i="8" s="1"/>
  <c r="G3" i="8"/>
  <c r="I3" i="8" s="1"/>
  <c r="D3" i="8"/>
  <c r="D79" i="5"/>
  <c r="H71" i="5"/>
  <c r="G71" i="5"/>
  <c r="F71" i="5"/>
  <c r="G63" i="5"/>
  <c r="G52" i="5"/>
  <c r="D63" i="5"/>
  <c r="H63" i="5"/>
  <c r="E79" i="5"/>
  <c r="E71" i="5"/>
  <c r="E63" i="5"/>
  <c r="F63" i="5"/>
  <c r="H75" i="5"/>
  <c r="H79" i="5" s="1"/>
  <c r="G75" i="5"/>
  <c r="G79" i="5" s="1"/>
  <c r="F9" i="5"/>
  <c r="G9" i="5"/>
  <c r="E9" i="5"/>
  <c r="G11" i="5"/>
  <c r="F11" i="5"/>
  <c r="E11" i="5"/>
  <c r="G12" i="5"/>
  <c r="F12" i="5"/>
  <c r="E12" i="5"/>
  <c r="E13" i="5"/>
  <c r="F13" i="5"/>
  <c r="E15" i="5"/>
  <c r="G15" i="5"/>
  <c r="F15" i="5"/>
  <c r="E16" i="5"/>
  <c r="G16" i="5"/>
  <c r="F16" i="5"/>
  <c r="E17" i="5"/>
  <c r="G17" i="5"/>
  <c r="F17" i="5"/>
  <c r="G18" i="5"/>
  <c r="E18" i="5"/>
  <c r="F18" i="5"/>
  <c r="G19" i="5"/>
  <c r="E19" i="5"/>
  <c r="G20" i="5"/>
  <c r="F20" i="5"/>
  <c r="G21" i="5"/>
  <c r="F21" i="5"/>
  <c r="E21" i="5"/>
  <c r="D36" i="5"/>
  <c r="H21" i="5"/>
  <c r="H36" i="5" s="1"/>
  <c r="G22" i="5"/>
  <c r="E22" i="5"/>
  <c r="F22" i="5"/>
  <c r="E24" i="5"/>
  <c r="G24" i="5"/>
  <c r="F24" i="5"/>
  <c r="E26" i="5"/>
  <c r="G26" i="5"/>
  <c r="F26" i="5"/>
  <c r="E28" i="5"/>
  <c r="G28" i="5"/>
  <c r="F28" i="5"/>
  <c r="G29" i="5"/>
  <c r="F29" i="5"/>
  <c r="E29" i="5"/>
  <c r="G30" i="5"/>
  <c r="F30" i="5"/>
  <c r="E30" i="5"/>
  <c r="F31" i="5"/>
  <c r="E31" i="5"/>
  <c r="G31" i="5"/>
  <c r="F32" i="5"/>
  <c r="H32" i="5"/>
  <c r="E32" i="5"/>
  <c r="G32" i="5"/>
  <c r="H33" i="5"/>
  <c r="E33" i="5"/>
  <c r="G33" i="5"/>
  <c r="F33" i="5"/>
  <c r="F34" i="5"/>
  <c r="H34" i="5"/>
  <c r="G34" i="5"/>
  <c r="E34" i="5"/>
  <c r="H35" i="5"/>
  <c r="F35" i="5"/>
  <c r="G35" i="5"/>
  <c r="G10" i="5"/>
  <c r="F10" i="5"/>
  <c r="G14" i="5"/>
  <c r="F14" i="5"/>
  <c r="E14" i="5"/>
  <c r="F23" i="5"/>
  <c r="E23" i="5"/>
  <c r="F79" i="5"/>
  <c r="H62" i="1"/>
  <c r="F62" i="1"/>
  <c r="E62" i="1"/>
  <c r="H57" i="1"/>
  <c r="G57" i="1"/>
  <c r="F57" i="1"/>
  <c r="H52" i="1"/>
  <c r="G52" i="1"/>
  <c r="F52" i="1"/>
  <c r="H51" i="1"/>
  <c r="G51" i="1"/>
  <c r="F51" i="1"/>
  <c r="G46" i="1"/>
  <c r="F46" i="1"/>
  <c r="G45" i="1"/>
  <c r="E45" i="1"/>
  <c r="F45" i="1"/>
  <c r="E44" i="1"/>
  <c r="F44" i="1"/>
  <c r="C40" i="1"/>
  <c r="J31" i="8" l="1"/>
  <c r="E31" i="9" s="1"/>
  <c r="K31" i="8"/>
  <c r="D31" i="9" s="1"/>
  <c r="L31" i="8"/>
  <c r="J7" i="8"/>
  <c r="E7" i="9" s="1"/>
  <c r="K7" i="8"/>
  <c r="D7" i="9" s="1"/>
  <c r="L7" i="8"/>
  <c r="J65" i="8"/>
  <c r="E65" i="9" s="1"/>
  <c r="L65" i="8"/>
  <c r="K65" i="8"/>
  <c r="D65" i="9" s="1"/>
  <c r="J8" i="8"/>
  <c r="E8" i="9" s="1"/>
  <c r="L8" i="8"/>
  <c r="K8" i="8"/>
  <c r="D8" i="9" s="1"/>
  <c r="J2" i="8"/>
  <c r="E2" i="9" s="1"/>
  <c r="K2" i="8"/>
  <c r="D2" i="9" s="1"/>
  <c r="L2" i="8"/>
  <c r="J22" i="8"/>
  <c r="E22" i="9" s="1"/>
  <c r="K22" i="8"/>
  <c r="D22" i="9" s="1"/>
  <c r="L22" i="8"/>
  <c r="J21" i="8"/>
  <c r="E21" i="9" s="1"/>
  <c r="K21" i="8"/>
  <c r="D21" i="9" s="1"/>
  <c r="L21" i="8"/>
  <c r="K20" i="8"/>
  <c r="D20" i="9" s="1"/>
  <c r="J20" i="8"/>
  <c r="E20" i="9" s="1"/>
  <c r="L20" i="8"/>
  <c r="J19" i="8"/>
  <c r="E19" i="9" s="1"/>
  <c r="K19" i="8"/>
  <c r="D19" i="9" s="1"/>
  <c r="L19" i="8"/>
  <c r="K18" i="8"/>
  <c r="D18" i="9" s="1"/>
  <c r="J18" i="8"/>
  <c r="E18" i="9" s="1"/>
  <c r="L18" i="8"/>
  <c r="J17" i="8"/>
  <c r="E17" i="9" s="1"/>
  <c r="K17" i="8"/>
  <c r="D17" i="9" s="1"/>
  <c r="L17" i="8"/>
  <c r="K16" i="8"/>
  <c r="D16" i="9" s="1"/>
  <c r="L16" i="8"/>
  <c r="J16" i="8"/>
  <c r="E16" i="9" s="1"/>
  <c r="K15" i="8"/>
  <c r="D15" i="9" s="1"/>
  <c r="L15" i="8"/>
  <c r="J15" i="8"/>
  <c r="E15" i="9" s="1"/>
  <c r="J14" i="8"/>
  <c r="E14" i="9" s="1"/>
  <c r="K14" i="8"/>
  <c r="D14" i="9" s="1"/>
  <c r="L14" i="8"/>
  <c r="J13" i="8"/>
  <c r="E13" i="9" s="1"/>
  <c r="K13" i="8"/>
  <c r="D13" i="9" s="1"/>
  <c r="L13" i="8"/>
  <c r="L12" i="8"/>
  <c r="J12" i="8"/>
  <c r="E12" i="9" s="1"/>
  <c r="K12" i="8"/>
  <c r="D12" i="9" s="1"/>
  <c r="L11" i="8"/>
  <c r="J11" i="8"/>
  <c r="E11" i="9" s="1"/>
  <c r="K11" i="8"/>
  <c r="D11" i="9" s="1"/>
  <c r="K10" i="8"/>
  <c r="D10" i="9" s="1"/>
  <c r="L10" i="8"/>
  <c r="J10" i="8"/>
  <c r="E10" i="9" s="1"/>
  <c r="L9" i="8"/>
  <c r="K9" i="8"/>
  <c r="D9" i="9" s="1"/>
  <c r="J9" i="8"/>
  <c r="E9" i="9" s="1"/>
  <c r="J6" i="8"/>
  <c r="E6" i="9" s="1"/>
  <c r="K6" i="8"/>
  <c r="D6" i="9" s="1"/>
  <c r="L6" i="8"/>
  <c r="J5" i="8"/>
  <c r="E5" i="9" s="1"/>
  <c r="K5" i="8"/>
  <c r="D5" i="9" s="1"/>
  <c r="L5" i="8"/>
  <c r="J4" i="8"/>
  <c r="E4" i="9" s="1"/>
  <c r="K4" i="8"/>
  <c r="D4" i="9" s="1"/>
  <c r="L4" i="8"/>
  <c r="J3" i="8"/>
  <c r="E3" i="9" s="1"/>
  <c r="K3" i="8"/>
  <c r="D3" i="9" s="1"/>
  <c r="L3" i="8"/>
  <c r="K75" i="8"/>
  <c r="D75" i="9" s="1"/>
  <c r="L75" i="8"/>
  <c r="J74" i="8"/>
  <c r="E74" i="9" s="1"/>
  <c r="K74" i="8"/>
  <c r="D74" i="9" s="1"/>
  <c r="L74" i="8"/>
  <c r="K73" i="8"/>
  <c r="D73" i="9" s="1"/>
  <c r="J73" i="8"/>
  <c r="E73" i="9" s="1"/>
  <c r="L73" i="8"/>
  <c r="L56" i="8"/>
  <c r="K56" i="8"/>
  <c r="D56" i="9" s="1"/>
  <c r="J56" i="8"/>
  <c r="E56" i="9" s="1"/>
  <c r="J47" i="8"/>
  <c r="E47" i="9" s="1"/>
  <c r="L47" i="8"/>
  <c r="K47" i="8"/>
  <c r="D47" i="9" s="1"/>
  <c r="L72" i="8"/>
  <c r="K72" i="8"/>
  <c r="D72" i="9" s="1"/>
  <c r="J72" i="8"/>
  <c r="E72" i="9" s="1"/>
  <c r="J71" i="8"/>
  <c r="E71" i="9" s="1"/>
  <c r="L71" i="8"/>
  <c r="K71" i="8"/>
  <c r="D71" i="9" s="1"/>
  <c r="K70" i="8"/>
  <c r="D70" i="9" s="1"/>
  <c r="L70" i="8"/>
  <c r="J70" i="8"/>
  <c r="E70" i="9" s="1"/>
  <c r="K69" i="8"/>
  <c r="D69" i="9" s="1"/>
  <c r="J69" i="8"/>
  <c r="E69" i="9" s="1"/>
  <c r="L69" i="8"/>
  <c r="J68" i="8"/>
  <c r="E68" i="9" s="1"/>
  <c r="L68" i="8"/>
  <c r="K68" i="8"/>
  <c r="D68" i="9" s="1"/>
  <c r="K67" i="8"/>
  <c r="D67" i="9" s="1"/>
  <c r="J67" i="8"/>
  <c r="E67" i="9" s="1"/>
  <c r="L67" i="8"/>
  <c r="L66" i="8"/>
  <c r="K66" i="8"/>
  <c r="D66" i="9" s="1"/>
  <c r="J66" i="8"/>
  <c r="E66" i="9" s="1"/>
  <c r="J64" i="8"/>
  <c r="E64" i="9" s="1"/>
  <c r="L64" i="8"/>
  <c r="K64" i="8"/>
  <c r="D64" i="9" s="1"/>
  <c r="K63" i="8"/>
  <c r="D63" i="9" s="1"/>
  <c r="J63" i="8"/>
  <c r="E63" i="9" s="1"/>
  <c r="L63" i="8"/>
  <c r="K62" i="8"/>
  <c r="D62" i="9" s="1"/>
  <c r="L62" i="8"/>
  <c r="J62" i="8"/>
  <c r="E62" i="9" s="1"/>
  <c r="L61" i="8"/>
  <c r="K61" i="8"/>
  <c r="D61" i="9" s="1"/>
  <c r="J61" i="8"/>
  <c r="E61" i="9" s="1"/>
  <c r="L60" i="8"/>
  <c r="K60" i="8"/>
  <c r="D60" i="9" s="1"/>
  <c r="J60" i="8"/>
  <c r="E60" i="9" s="1"/>
  <c r="J59" i="8"/>
  <c r="E59" i="9" s="1"/>
  <c r="K59" i="8"/>
  <c r="D59" i="9" s="1"/>
  <c r="L59" i="8"/>
  <c r="J58" i="8"/>
  <c r="E58" i="9" s="1"/>
  <c r="K58" i="8"/>
  <c r="D58" i="9" s="1"/>
  <c r="L58" i="8"/>
  <c r="J57" i="8"/>
  <c r="E57" i="9" s="1"/>
  <c r="L57" i="8"/>
  <c r="K57" i="8"/>
  <c r="D57" i="9" s="1"/>
  <c r="J55" i="8"/>
  <c r="E55" i="9" s="1"/>
  <c r="L55" i="8"/>
  <c r="K55" i="8"/>
  <c r="D55" i="9" s="1"/>
  <c r="J54" i="8"/>
  <c r="E54" i="9" s="1"/>
  <c r="L54" i="8"/>
  <c r="K54" i="8"/>
  <c r="D54" i="9" s="1"/>
  <c r="L53" i="8"/>
  <c r="J53" i="8"/>
  <c r="E53" i="9" s="1"/>
  <c r="K53" i="8"/>
  <c r="D53" i="9" s="1"/>
  <c r="J52" i="8"/>
  <c r="E52" i="9" s="1"/>
  <c r="K52" i="8"/>
  <c r="D52" i="9" s="1"/>
  <c r="L52" i="8"/>
  <c r="L51" i="8"/>
  <c r="J51" i="8"/>
  <c r="E51" i="9" s="1"/>
  <c r="K51" i="8"/>
  <c r="D51" i="9" s="1"/>
  <c r="K50" i="8"/>
  <c r="D50" i="9" s="1"/>
  <c r="J50" i="8"/>
  <c r="E50" i="9" s="1"/>
  <c r="L50" i="8"/>
  <c r="L49" i="8"/>
  <c r="K49" i="8"/>
  <c r="D49" i="9" s="1"/>
  <c r="J49" i="8"/>
  <c r="E49" i="9" s="1"/>
  <c r="K48" i="8"/>
  <c r="D48" i="9" s="1"/>
  <c r="L48" i="8"/>
  <c r="J48" i="8"/>
  <c r="E48" i="9" s="1"/>
  <c r="J46" i="8"/>
  <c r="E46" i="9" s="1"/>
  <c r="K46" i="8"/>
  <c r="D46" i="9" s="1"/>
  <c r="L46" i="8"/>
  <c r="J45" i="8"/>
  <c r="E45" i="9" s="1"/>
  <c r="K45" i="8"/>
  <c r="D45" i="9" s="1"/>
  <c r="L45" i="8"/>
  <c r="J44" i="8"/>
  <c r="E44" i="9" s="1"/>
  <c r="K44" i="8"/>
  <c r="D44" i="9" s="1"/>
  <c r="L44" i="8"/>
  <c r="J43" i="8"/>
  <c r="E43" i="9" s="1"/>
  <c r="K43" i="8"/>
  <c r="D43" i="9" s="1"/>
  <c r="L43" i="8"/>
  <c r="J42" i="8"/>
  <c r="E42" i="9" s="1"/>
  <c r="K42" i="8"/>
  <c r="D42" i="9" s="1"/>
  <c r="L42" i="8"/>
  <c r="L41" i="8"/>
  <c r="J41" i="8"/>
  <c r="E41" i="9" s="1"/>
  <c r="K41" i="8"/>
  <c r="D41" i="9" s="1"/>
  <c r="L40" i="8"/>
  <c r="K40" i="8"/>
  <c r="D40" i="9" s="1"/>
  <c r="J40" i="8"/>
  <c r="E40" i="9" s="1"/>
  <c r="L39" i="8"/>
  <c r="K39" i="8"/>
  <c r="D39" i="9" s="1"/>
  <c r="J39" i="8"/>
  <c r="E39" i="9" s="1"/>
  <c r="L38" i="8"/>
  <c r="K38" i="8"/>
  <c r="D38" i="9" s="1"/>
  <c r="J38" i="8"/>
  <c r="E38" i="9" s="1"/>
  <c r="J37" i="8"/>
  <c r="E37" i="9" s="1"/>
  <c r="L37" i="8"/>
  <c r="K37" i="8"/>
  <c r="D37" i="9" s="1"/>
  <c r="L36" i="8"/>
  <c r="K36" i="8"/>
  <c r="D36" i="9" s="1"/>
  <c r="J36" i="8"/>
  <c r="E36" i="9" s="1"/>
  <c r="J35" i="8"/>
  <c r="E35" i="9" s="1"/>
  <c r="K35" i="8"/>
  <c r="D35" i="9" s="1"/>
  <c r="L35" i="8"/>
  <c r="L34" i="8"/>
  <c r="J34" i="8"/>
  <c r="E34" i="9" s="1"/>
  <c r="K34" i="8"/>
  <c r="D34" i="9" s="1"/>
  <c r="K33" i="8"/>
  <c r="D33" i="9" s="1"/>
  <c r="L33" i="8"/>
  <c r="J33" i="8"/>
  <c r="E33" i="9" s="1"/>
  <c r="L32" i="8"/>
  <c r="J32" i="8"/>
  <c r="E32" i="9" s="1"/>
  <c r="K32" i="8"/>
  <c r="D32" i="9" s="1"/>
  <c r="J30" i="8"/>
  <c r="E30" i="9" s="1"/>
  <c r="K30" i="8"/>
  <c r="D30" i="9" s="1"/>
  <c r="L30" i="8"/>
  <c r="J29" i="8"/>
  <c r="E29" i="9" s="1"/>
  <c r="K29" i="8"/>
  <c r="D29" i="9" s="1"/>
  <c r="L29" i="8"/>
  <c r="K28" i="8"/>
  <c r="D28" i="9" s="1"/>
  <c r="J28" i="8"/>
  <c r="E28" i="9" s="1"/>
  <c r="L28" i="8"/>
  <c r="J27" i="8"/>
  <c r="E27" i="9" s="1"/>
  <c r="K27" i="8"/>
  <c r="D27" i="9" s="1"/>
  <c r="L27" i="8"/>
  <c r="L26" i="8"/>
  <c r="J26" i="8"/>
  <c r="E26" i="9" s="1"/>
  <c r="K26" i="8"/>
  <c r="D26" i="9" s="1"/>
  <c r="L25" i="8"/>
  <c r="K25" i="8"/>
  <c r="D25" i="9" s="1"/>
  <c r="J25" i="8"/>
  <c r="E25" i="9" s="1"/>
  <c r="K24" i="8"/>
  <c r="D24" i="9" s="1"/>
  <c r="J24" i="8"/>
  <c r="E24" i="9" s="1"/>
  <c r="L24" i="8"/>
  <c r="K23" i="8"/>
  <c r="D23" i="9" s="1"/>
  <c r="J23" i="8"/>
  <c r="E23" i="9" s="1"/>
  <c r="L23" i="8"/>
  <c r="D85" i="9"/>
  <c r="D86" i="9"/>
  <c r="E75" i="9"/>
  <c r="G36" i="5"/>
  <c r="E36" i="5"/>
  <c r="F36" i="5"/>
  <c r="H7" i="9" l="1"/>
  <c r="I7" i="9" s="1"/>
  <c r="Q7" i="9"/>
  <c r="AK7" i="9"/>
  <c r="AI7" i="9"/>
  <c r="AG7" i="9"/>
  <c r="AE7" i="9"/>
  <c r="AC7" i="9"/>
  <c r="AA7" i="9"/>
  <c r="Y7" i="9"/>
  <c r="W7" i="9"/>
  <c r="U7" i="9"/>
  <c r="S7" i="9"/>
  <c r="AK65" i="9"/>
  <c r="U65" i="9"/>
  <c r="AE65" i="9"/>
  <c r="H65" i="9"/>
  <c r="I65" i="9" s="1"/>
  <c r="AA65" i="9"/>
  <c r="Y65" i="9"/>
  <c r="S65" i="9"/>
  <c r="Q65" i="9"/>
  <c r="AI65" i="9"/>
  <c r="AC65" i="9"/>
  <c r="W65" i="9"/>
  <c r="AG65" i="9"/>
  <c r="H8" i="9"/>
  <c r="I8" i="9" s="1"/>
  <c r="S8" i="9"/>
  <c r="AI8" i="9"/>
  <c r="AC8" i="9"/>
  <c r="W8" i="9"/>
  <c r="Q8" i="9"/>
  <c r="AG8" i="9"/>
  <c r="AA8" i="9"/>
  <c r="AK8" i="9"/>
  <c r="AE8" i="9"/>
  <c r="Y8" i="9"/>
  <c r="U8" i="9"/>
  <c r="H16" i="9"/>
  <c r="I16" i="9" s="1"/>
  <c r="W16" i="9"/>
  <c r="U16" i="9"/>
  <c r="S16" i="9"/>
  <c r="Q16" i="9"/>
  <c r="AK16" i="9"/>
  <c r="AI16" i="9"/>
  <c r="AG16" i="9"/>
  <c r="AE16" i="9"/>
  <c r="AC16" i="9"/>
  <c r="AA16" i="9"/>
  <c r="Y16" i="9"/>
  <c r="H15" i="9"/>
  <c r="I15" i="9" s="1"/>
  <c r="U15" i="9"/>
  <c r="S15" i="9"/>
  <c r="Q15" i="9"/>
  <c r="AK15" i="9"/>
  <c r="AI15" i="9"/>
  <c r="AG15" i="9"/>
  <c r="AE15" i="9"/>
  <c r="AC15" i="9"/>
  <c r="AA15" i="9"/>
  <c r="Y15" i="9"/>
  <c r="W15" i="9"/>
  <c r="AK5" i="9"/>
  <c r="AI5" i="9"/>
  <c r="AG5" i="9"/>
  <c r="AE5" i="9"/>
  <c r="AC5" i="9"/>
  <c r="AA5" i="9"/>
  <c r="Q5" i="9"/>
  <c r="S5" i="9"/>
  <c r="U5" i="9"/>
  <c r="W5" i="9"/>
  <c r="Y5" i="9"/>
  <c r="H5" i="9"/>
  <c r="I5" i="9" s="1"/>
  <c r="J16" i="9"/>
  <c r="K16" i="9"/>
  <c r="J15" i="9"/>
  <c r="K15" i="9"/>
  <c r="K8" i="9"/>
  <c r="J8" i="9"/>
  <c r="J7" i="9"/>
  <c r="K7" i="9"/>
  <c r="L15" i="9"/>
  <c r="L8" i="9"/>
  <c r="AA31" i="9"/>
  <c r="AC31" i="9"/>
  <c r="AK31" i="9"/>
  <c r="S31" i="9"/>
  <c r="W31" i="9"/>
  <c r="AG31" i="9"/>
  <c r="U31" i="9"/>
  <c r="AE31" i="9"/>
  <c r="H31" i="9"/>
  <c r="I31" i="9" s="1"/>
  <c r="AI31" i="9"/>
  <c r="Y31" i="9"/>
  <c r="Q31" i="9"/>
  <c r="AC6" i="9"/>
  <c r="AA6" i="9"/>
  <c r="Y6" i="9"/>
  <c r="W6" i="9"/>
  <c r="H6" i="9"/>
  <c r="I6" i="9" s="1"/>
  <c r="U6" i="9"/>
  <c r="S6" i="9"/>
  <c r="Q6" i="9"/>
  <c r="AE6" i="9"/>
  <c r="AG6" i="9"/>
  <c r="AI6" i="9"/>
  <c r="AK6" i="9"/>
  <c r="AE56" i="9"/>
  <c r="S56" i="9"/>
  <c r="Y56" i="9"/>
  <c r="AK56" i="9"/>
  <c r="AC56" i="9"/>
  <c r="U56" i="9"/>
  <c r="Q56" i="9"/>
  <c r="H56" i="9"/>
  <c r="I56" i="9" s="1"/>
  <c r="AA56" i="9"/>
  <c r="AI56" i="9"/>
  <c r="AG56" i="9"/>
  <c r="W56" i="9"/>
  <c r="AI74" i="9"/>
  <c r="AE74" i="9"/>
  <c r="H74" i="9"/>
  <c r="I74" i="9" s="1"/>
  <c r="AA74" i="9"/>
  <c r="Y74" i="9"/>
  <c r="U74" i="9"/>
  <c r="AK74" i="9"/>
  <c r="Q74" i="9"/>
  <c r="AC74" i="9"/>
  <c r="S74" i="9"/>
  <c r="AG74" i="9"/>
  <c r="W74" i="9"/>
  <c r="H73" i="9"/>
  <c r="I73" i="9" s="1"/>
  <c r="AA73" i="9"/>
  <c r="U73" i="9"/>
  <c r="W73" i="9"/>
  <c r="AC73" i="9"/>
  <c r="AI73" i="9"/>
  <c r="AG73" i="9"/>
  <c r="AK73" i="9"/>
  <c r="Q73" i="9"/>
  <c r="S73" i="9"/>
  <c r="Y73" i="9"/>
  <c r="AE73" i="9"/>
  <c r="AK47" i="9"/>
  <c r="AI47" i="9"/>
  <c r="AG47" i="9"/>
  <c r="AE47" i="9"/>
  <c r="AC47" i="9"/>
  <c r="AA47" i="9"/>
  <c r="W47" i="9"/>
  <c r="H47" i="9"/>
  <c r="I47" i="9" s="1"/>
  <c r="Y47" i="9"/>
  <c r="Q47" i="9"/>
  <c r="S47" i="9"/>
  <c r="U47" i="9"/>
  <c r="Y2" i="9"/>
  <c r="AC2" i="9"/>
  <c r="W2" i="9"/>
  <c r="U2" i="9"/>
  <c r="AE2" i="9"/>
  <c r="S2" i="9"/>
  <c r="H2" i="9"/>
  <c r="I2" i="9" s="1"/>
  <c r="Q2" i="9"/>
  <c r="AG2" i="9"/>
  <c r="AI2" i="9"/>
  <c r="AK2" i="9"/>
  <c r="AA2" i="9"/>
  <c r="H75" i="9"/>
  <c r="I75" i="9" s="1"/>
  <c r="AG75" i="9"/>
  <c r="U75" i="9"/>
  <c r="AI75" i="9"/>
  <c r="Q75" i="9"/>
  <c r="S75" i="9"/>
  <c r="Y75" i="9"/>
  <c r="AE75" i="9"/>
  <c r="AC75" i="9"/>
  <c r="W75" i="9"/>
  <c r="AK75" i="9"/>
  <c r="AA75" i="9"/>
  <c r="H72" i="9"/>
  <c r="I72" i="9" s="1"/>
  <c r="AE72" i="9"/>
  <c r="AA72" i="9"/>
  <c r="AK72" i="9"/>
  <c r="S72" i="9"/>
  <c r="Y72" i="9"/>
  <c r="U72" i="9"/>
  <c r="AC72" i="9"/>
  <c r="AI72" i="9"/>
  <c r="Q72" i="9"/>
  <c r="W72" i="9"/>
  <c r="AG72" i="9"/>
  <c r="H71" i="9"/>
  <c r="I71" i="9" s="1"/>
  <c r="S71" i="9"/>
  <c r="AG71" i="9"/>
  <c r="AA71" i="9"/>
  <c r="U71" i="9"/>
  <c r="AE71" i="9"/>
  <c r="W71" i="9"/>
  <c r="AC71" i="9"/>
  <c r="AI71" i="9"/>
  <c r="Y71" i="9"/>
  <c r="AK71" i="9"/>
  <c r="Q71" i="9"/>
  <c r="S70" i="9"/>
  <c r="Y70" i="9"/>
  <c r="AE70" i="9"/>
  <c r="AK70" i="9"/>
  <c r="AI70" i="9"/>
  <c r="W70" i="9"/>
  <c r="AC70" i="9"/>
  <c r="AG70" i="9"/>
  <c r="AA70" i="9"/>
  <c r="U70" i="9"/>
  <c r="Q70" i="9"/>
  <c r="H70" i="9"/>
  <c r="I70" i="9" s="1"/>
  <c r="AC69" i="9"/>
  <c r="H69" i="9"/>
  <c r="I69" i="9" s="1"/>
  <c r="Q69" i="9"/>
  <c r="AK69" i="9"/>
  <c r="AI69" i="9"/>
  <c r="W69" i="9"/>
  <c r="AG69" i="9"/>
  <c r="AE69" i="9"/>
  <c r="Y69" i="9"/>
  <c r="S69" i="9"/>
  <c r="AA69" i="9"/>
  <c r="U69" i="9"/>
  <c r="AA68" i="9"/>
  <c r="U68" i="9"/>
  <c r="Q68" i="9"/>
  <c r="AE68" i="9"/>
  <c r="AG68" i="9"/>
  <c r="Y68" i="9"/>
  <c r="S68" i="9"/>
  <c r="AK68" i="9"/>
  <c r="AI68" i="9"/>
  <c r="H68" i="9"/>
  <c r="I68" i="9" s="1"/>
  <c r="AC68" i="9"/>
  <c r="W68" i="9"/>
  <c r="Q67" i="9"/>
  <c r="H67" i="9"/>
  <c r="I67" i="9" s="1"/>
  <c r="AK67" i="9"/>
  <c r="AI67" i="9"/>
  <c r="AG67" i="9"/>
  <c r="AE67" i="9"/>
  <c r="AA67" i="9"/>
  <c r="Y67" i="9"/>
  <c r="W67" i="9"/>
  <c r="U67" i="9"/>
  <c r="S67" i="9"/>
  <c r="AC67" i="9"/>
  <c r="AK66" i="9"/>
  <c r="AI66" i="9"/>
  <c r="AG66" i="9"/>
  <c r="AE66" i="9"/>
  <c r="AC66" i="9"/>
  <c r="AA66" i="9"/>
  <c r="Y66" i="9"/>
  <c r="W66" i="9"/>
  <c r="U66" i="9"/>
  <c r="S66" i="9"/>
  <c r="Q66" i="9"/>
  <c r="H66" i="9"/>
  <c r="I66" i="9" s="1"/>
  <c r="AI64" i="9"/>
  <c r="AG64" i="9"/>
  <c r="AE64" i="9"/>
  <c r="AC64" i="9"/>
  <c r="AA64" i="9"/>
  <c r="Y64" i="9"/>
  <c r="W64" i="9"/>
  <c r="U64" i="9"/>
  <c r="S64" i="9"/>
  <c r="Q64" i="9"/>
  <c r="AK64" i="9"/>
  <c r="H64" i="9"/>
  <c r="I64" i="9" s="1"/>
  <c r="AK63" i="9"/>
  <c r="AI63" i="9"/>
  <c r="AG63" i="9"/>
  <c r="AE63" i="9"/>
  <c r="AC63" i="9"/>
  <c r="AA63" i="9"/>
  <c r="Y63" i="9"/>
  <c r="W63" i="9"/>
  <c r="U63" i="9"/>
  <c r="S63" i="9"/>
  <c r="Q63" i="9"/>
  <c r="H63" i="9"/>
  <c r="I63" i="9" s="1"/>
  <c r="AE62" i="9"/>
  <c r="AC62" i="9"/>
  <c r="AA62" i="9"/>
  <c r="Y62" i="9"/>
  <c r="W62" i="9"/>
  <c r="U62" i="9"/>
  <c r="S62" i="9"/>
  <c r="Q62" i="9"/>
  <c r="AK62" i="9"/>
  <c r="H62" i="9"/>
  <c r="I62" i="9" s="1"/>
  <c r="AI62" i="9"/>
  <c r="AG62" i="9"/>
  <c r="AC61" i="9"/>
  <c r="AA61" i="9"/>
  <c r="Y61" i="9"/>
  <c r="W61" i="9"/>
  <c r="U61" i="9"/>
  <c r="S61" i="9"/>
  <c r="Q61" i="9"/>
  <c r="AK61" i="9"/>
  <c r="H61" i="9"/>
  <c r="I61" i="9" s="1"/>
  <c r="AI61" i="9"/>
  <c r="AG61" i="9"/>
  <c r="AE61" i="9"/>
  <c r="AK60" i="9"/>
  <c r="AI60" i="9"/>
  <c r="AE60" i="9"/>
  <c r="AC60" i="9"/>
  <c r="AA60" i="9"/>
  <c r="Y60" i="9"/>
  <c r="W60" i="9"/>
  <c r="U60" i="9"/>
  <c r="AG60" i="9"/>
  <c r="Q60" i="9"/>
  <c r="H60" i="9"/>
  <c r="I60" i="9" s="1"/>
  <c r="S60" i="9"/>
  <c r="W59" i="9"/>
  <c r="U59" i="9"/>
  <c r="S59" i="9"/>
  <c r="Q59" i="9"/>
  <c r="AA59" i="9"/>
  <c r="H59" i="9"/>
  <c r="I59" i="9" s="1"/>
  <c r="AK59" i="9"/>
  <c r="AI59" i="9"/>
  <c r="AG59" i="9"/>
  <c r="AE59" i="9"/>
  <c r="AC59" i="9"/>
  <c r="Y59" i="9"/>
  <c r="U58" i="9"/>
  <c r="S58" i="9"/>
  <c r="Q58" i="9"/>
  <c r="AA58" i="9"/>
  <c r="AC58" i="9"/>
  <c r="AE58" i="9"/>
  <c r="AG58" i="9"/>
  <c r="Y58" i="9"/>
  <c r="AI58" i="9"/>
  <c r="H58" i="9"/>
  <c r="I58" i="9" s="1"/>
  <c r="AK58" i="9"/>
  <c r="W58" i="9"/>
  <c r="AI57" i="9"/>
  <c r="AG57" i="9"/>
  <c r="AE57" i="9"/>
  <c r="AA57" i="9"/>
  <c r="Y57" i="9"/>
  <c r="W57" i="9"/>
  <c r="AC57" i="9"/>
  <c r="Q57" i="9"/>
  <c r="S57" i="9"/>
  <c r="U57" i="9"/>
  <c r="H57" i="9"/>
  <c r="I57" i="9" s="1"/>
  <c r="AK57" i="9"/>
  <c r="H55" i="9"/>
  <c r="I55" i="9" s="1"/>
  <c r="Q55" i="9"/>
  <c r="AI55" i="9"/>
  <c r="AA55" i="9"/>
  <c r="S55" i="9"/>
  <c r="U55" i="9"/>
  <c r="AC55" i="9"/>
  <c r="AK55" i="9"/>
  <c r="AE55" i="9"/>
  <c r="W55" i="9"/>
  <c r="AG55" i="9"/>
  <c r="Y55" i="9"/>
  <c r="H54" i="9"/>
  <c r="I54" i="9" s="1"/>
  <c r="AC54" i="9"/>
  <c r="Q54" i="9"/>
  <c r="Y54" i="9"/>
  <c r="U54" i="9"/>
  <c r="AE54" i="9"/>
  <c r="W54" i="9"/>
  <c r="AG54" i="9"/>
  <c r="AI54" i="9"/>
  <c r="S54" i="9"/>
  <c r="AA54" i="9"/>
  <c r="AK54" i="9"/>
  <c r="H53" i="9"/>
  <c r="I53" i="9" s="1"/>
  <c r="Q53" i="9"/>
  <c r="AA53" i="9"/>
  <c r="W53" i="9"/>
  <c r="AE53" i="9"/>
  <c r="AK53" i="9"/>
  <c r="S53" i="9"/>
  <c r="U53" i="9"/>
  <c r="Y53" i="9"/>
  <c r="AC53" i="9"/>
  <c r="AG53" i="9"/>
  <c r="AI53" i="9"/>
  <c r="AI52" i="9"/>
  <c r="AE52" i="9"/>
  <c r="Q52" i="9"/>
  <c r="AK52" i="9"/>
  <c r="Y52" i="9"/>
  <c r="S52" i="9"/>
  <c r="U52" i="9"/>
  <c r="H52" i="9"/>
  <c r="I52" i="9" s="1"/>
  <c r="AA52" i="9"/>
  <c r="W52" i="9"/>
  <c r="AC52" i="9"/>
  <c r="AG52" i="9"/>
  <c r="U51" i="9"/>
  <c r="Q51" i="9"/>
  <c r="Y51" i="9"/>
  <c r="AK51" i="9"/>
  <c r="AG51" i="9"/>
  <c r="AC51" i="9"/>
  <c r="AE51" i="9"/>
  <c r="W51" i="9"/>
  <c r="AI51" i="9"/>
  <c r="H51" i="9"/>
  <c r="I51" i="9" s="1"/>
  <c r="AA51" i="9"/>
  <c r="S51" i="9"/>
  <c r="AE50" i="9"/>
  <c r="AK50" i="9"/>
  <c r="AI50" i="9"/>
  <c r="AC50" i="9"/>
  <c r="W50" i="9"/>
  <c r="AA50" i="9"/>
  <c r="Q50" i="9"/>
  <c r="H50" i="9"/>
  <c r="I50" i="9" s="1"/>
  <c r="S50" i="9"/>
  <c r="Y50" i="9"/>
  <c r="AG50" i="9"/>
  <c r="U50" i="9"/>
  <c r="AE49" i="9"/>
  <c r="W49" i="9"/>
  <c r="AA49" i="9"/>
  <c r="U49" i="9"/>
  <c r="AK49" i="9"/>
  <c r="H49" i="9"/>
  <c r="I49" i="9" s="1"/>
  <c r="AG49" i="9"/>
  <c r="Y49" i="9"/>
  <c r="Q49" i="9"/>
  <c r="AI49" i="9"/>
  <c r="AC49" i="9"/>
  <c r="S49" i="9"/>
  <c r="U48" i="9"/>
  <c r="S48" i="9"/>
  <c r="Q48" i="9"/>
  <c r="AA48" i="9"/>
  <c r="AG48" i="9"/>
  <c r="W48" i="9"/>
  <c r="AE48" i="9"/>
  <c r="AC48" i="9"/>
  <c r="H48" i="9"/>
  <c r="I48" i="9" s="1"/>
  <c r="Y48" i="9"/>
  <c r="AI48" i="9"/>
  <c r="AK48" i="9"/>
  <c r="AE46" i="9"/>
  <c r="AK46" i="9"/>
  <c r="H46" i="9"/>
  <c r="I46" i="9" s="1"/>
  <c r="AC46" i="9"/>
  <c r="AI46" i="9"/>
  <c r="AG46" i="9"/>
  <c r="Q46" i="9"/>
  <c r="S46" i="9"/>
  <c r="AA46" i="9"/>
  <c r="W46" i="9"/>
  <c r="Y46" i="9"/>
  <c r="U46" i="9"/>
  <c r="S45" i="9"/>
  <c r="Q45" i="9"/>
  <c r="H45" i="9"/>
  <c r="I45" i="9" s="1"/>
  <c r="W45" i="9"/>
  <c r="AI45" i="9"/>
  <c r="U45" i="9"/>
  <c r="Y45" i="9"/>
  <c r="AA45" i="9"/>
  <c r="AC45" i="9"/>
  <c r="AE45" i="9"/>
  <c r="AG45" i="9"/>
  <c r="AK45" i="9"/>
  <c r="AK44" i="9"/>
  <c r="AI44" i="9"/>
  <c r="U44" i="9"/>
  <c r="S44" i="9"/>
  <c r="Q44" i="9"/>
  <c r="Y44" i="9"/>
  <c r="H44" i="9"/>
  <c r="I44" i="9" s="1"/>
  <c r="AA44" i="9"/>
  <c r="AC44" i="9"/>
  <c r="AE44" i="9"/>
  <c r="AG44" i="9"/>
  <c r="W44" i="9"/>
  <c r="AA43" i="9"/>
  <c r="AC43" i="9"/>
  <c r="W43" i="9"/>
  <c r="AE43" i="9"/>
  <c r="AG43" i="9"/>
  <c r="AI43" i="9"/>
  <c r="U43" i="9"/>
  <c r="H43" i="9"/>
  <c r="I43" i="9" s="1"/>
  <c r="Y43" i="9"/>
  <c r="S43" i="9"/>
  <c r="Q43" i="9"/>
  <c r="AK43" i="9"/>
  <c r="AI42" i="9"/>
  <c r="AG42" i="9"/>
  <c r="AE42" i="9"/>
  <c r="W42" i="9"/>
  <c r="U42" i="9"/>
  <c r="AA42" i="9"/>
  <c r="AC42" i="9"/>
  <c r="H42" i="9"/>
  <c r="I42" i="9" s="1"/>
  <c r="Y42" i="9"/>
  <c r="Q42" i="9"/>
  <c r="S42" i="9"/>
  <c r="AK42" i="9"/>
  <c r="AG41" i="9"/>
  <c r="AK41" i="9"/>
  <c r="AI41" i="9"/>
  <c r="H41" i="9"/>
  <c r="I41" i="9" s="1"/>
  <c r="AE41" i="9"/>
  <c r="AC41" i="9"/>
  <c r="AA41" i="9"/>
  <c r="Y41" i="9"/>
  <c r="W41" i="9"/>
  <c r="U41" i="9"/>
  <c r="S41" i="9"/>
  <c r="Q41" i="9"/>
  <c r="AC40" i="9"/>
  <c r="AI40" i="9"/>
  <c r="W40" i="9"/>
  <c r="U40" i="9"/>
  <c r="S40" i="9"/>
  <c r="Q40" i="9"/>
  <c r="Y40" i="9"/>
  <c r="AK40" i="9"/>
  <c r="AA40" i="9"/>
  <c r="AG40" i="9"/>
  <c r="AE40" i="9"/>
  <c r="H40" i="9"/>
  <c r="I40" i="9" s="1"/>
  <c r="AK39" i="9"/>
  <c r="AI39" i="9"/>
  <c r="AG39" i="9"/>
  <c r="AE39" i="9"/>
  <c r="AC39" i="9"/>
  <c r="AA39" i="9"/>
  <c r="Y39" i="9"/>
  <c r="W39" i="9"/>
  <c r="U39" i="9"/>
  <c r="H39" i="9"/>
  <c r="I39" i="9" s="1"/>
  <c r="Q39" i="9"/>
  <c r="S39" i="9"/>
  <c r="Y38" i="9"/>
  <c r="W38" i="9"/>
  <c r="AA38" i="9"/>
  <c r="AK38" i="9"/>
  <c r="H38" i="9"/>
  <c r="I38" i="9" s="1"/>
  <c r="AI38" i="9"/>
  <c r="AG38" i="9"/>
  <c r="AE38" i="9"/>
  <c r="AC38" i="9"/>
  <c r="Q38" i="9"/>
  <c r="S38" i="9"/>
  <c r="U38" i="9"/>
  <c r="Q37" i="9"/>
  <c r="S37" i="9"/>
  <c r="U37" i="9"/>
  <c r="Y37" i="9"/>
  <c r="W37" i="9"/>
  <c r="AA37" i="9"/>
  <c r="AC37" i="9"/>
  <c r="AE37" i="9"/>
  <c r="AG37" i="9"/>
  <c r="AI37" i="9"/>
  <c r="AK37" i="9"/>
  <c r="H37" i="9"/>
  <c r="I37" i="9" s="1"/>
  <c r="AA36" i="9"/>
  <c r="AC36" i="9"/>
  <c r="AE36" i="9"/>
  <c r="AG36" i="9"/>
  <c r="AI36" i="9"/>
  <c r="AK36" i="9"/>
  <c r="S36" i="9"/>
  <c r="U36" i="9"/>
  <c r="W36" i="9"/>
  <c r="Y36" i="9"/>
  <c r="H36" i="9"/>
  <c r="I36" i="9" s="1"/>
  <c r="Q36" i="9"/>
  <c r="AA35" i="9"/>
  <c r="Y35" i="9"/>
  <c r="W35" i="9"/>
  <c r="U35" i="9"/>
  <c r="S35" i="9"/>
  <c r="Q35" i="9"/>
  <c r="H35" i="9"/>
  <c r="I35" i="9" s="1"/>
  <c r="AK35" i="9"/>
  <c r="AI35" i="9"/>
  <c r="AG35" i="9"/>
  <c r="AE35" i="9"/>
  <c r="AC35" i="9"/>
  <c r="AK34" i="9"/>
  <c r="H34" i="9"/>
  <c r="I34" i="9" s="1"/>
  <c r="S34" i="9"/>
  <c r="W34" i="9"/>
  <c r="Q34" i="9"/>
  <c r="U34" i="9"/>
  <c r="Y34" i="9"/>
  <c r="AA34" i="9"/>
  <c r="AC34" i="9"/>
  <c r="AE34" i="9"/>
  <c r="AG34" i="9"/>
  <c r="AI34" i="9"/>
  <c r="AC33" i="9"/>
  <c r="AI33" i="9"/>
  <c r="W33" i="9"/>
  <c r="AG33" i="9"/>
  <c r="AK33" i="9"/>
  <c r="AA33" i="9"/>
  <c r="H33" i="9"/>
  <c r="I33" i="9" s="1"/>
  <c r="AE33" i="9"/>
  <c r="S33" i="9"/>
  <c r="U33" i="9"/>
  <c r="Q33" i="9"/>
  <c r="Y33" i="9"/>
  <c r="AA32" i="9"/>
  <c r="Q32" i="9"/>
  <c r="AK32" i="9"/>
  <c r="S32" i="9"/>
  <c r="U32" i="9"/>
  <c r="AE32" i="9"/>
  <c r="AI32" i="9"/>
  <c r="W32" i="9"/>
  <c r="H32" i="9"/>
  <c r="I32" i="9" s="1"/>
  <c r="AG32" i="9"/>
  <c r="AC32" i="9"/>
  <c r="Y32" i="9"/>
  <c r="Q30" i="9"/>
  <c r="S30" i="9"/>
  <c r="U30" i="9"/>
  <c r="W30" i="9"/>
  <c r="Y30" i="9"/>
  <c r="AA30" i="9"/>
  <c r="AE30" i="9"/>
  <c r="AG30" i="9"/>
  <c r="AI30" i="9"/>
  <c r="AK30" i="9"/>
  <c r="AC30" i="9"/>
  <c r="H30" i="9"/>
  <c r="I30" i="9" s="1"/>
  <c r="AG29" i="9"/>
  <c r="AI29" i="9"/>
  <c r="H29" i="9"/>
  <c r="I29" i="9" s="1"/>
  <c r="Y29" i="9"/>
  <c r="AK29" i="9"/>
  <c r="AE29" i="9"/>
  <c r="AC29" i="9"/>
  <c r="AA29" i="9"/>
  <c r="W29" i="9"/>
  <c r="U29" i="9"/>
  <c r="S29" i="9"/>
  <c r="Q29" i="9"/>
  <c r="H28" i="9"/>
  <c r="I28" i="9" s="1"/>
  <c r="AA28" i="9"/>
  <c r="AC28" i="9"/>
  <c r="AG28" i="9"/>
  <c r="AI28" i="9"/>
  <c r="AK28" i="9"/>
  <c r="AE28" i="9"/>
  <c r="Q28" i="9"/>
  <c r="S28" i="9"/>
  <c r="U28" i="9"/>
  <c r="W28" i="9"/>
  <c r="Y28" i="9"/>
  <c r="H27" i="9"/>
  <c r="I27" i="9" s="1"/>
  <c r="W27" i="9"/>
  <c r="Y27" i="9"/>
  <c r="AA27" i="9"/>
  <c r="AI27" i="9"/>
  <c r="AG27" i="9"/>
  <c r="AC27" i="9"/>
  <c r="AE27" i="9"/>
  <c r="Q27" i="9"/>
  <c r="S27" i="9"/>
  <c r="U27" i="9"/>
  <c r="AK27" i="9"/>
  <c r="H26" i="9"/>
  <c r="I26" i="9" s="1"/>
  <c r="AC26" i="9"/>
  <c r="AE26" i="9"/>
  <c r="AG26" i="9"/>
  <c r="AK26" i="9"/>
  <c r="AI26" i="9"/>
  <c r="AA26" i="9"/>
  <c r="Q26" i="9"/>
  <c r="S26" i="9"/>
  <c r="U26" i="9"/>
  <c r="W26" i="9"/>
  <c r="Y26" i="9"/>
  <c r="H25" i="9"/>
  <c r="I25" i="9" s="1"/>
  <c r="AI25" i="9"/>
  <c r="AK25" i="9"/>
  <c r="S25" i="9"/>
  <c r="W25" i="9"/>
  <c r="Y25" i="9"/>
  <c r="AA25" i="9"/>
  <c r="AE25" i="9"/>
  <c r="AC25" i="9"/>
  <c r="AG25" i="9"/>
  <c r="Q25" i="9"/>
  <c r="U25" i="9"/>
  <c r="U24" i="9"/>
  <c r="AK24" i="9"/>
  <c r="AI24" i="9"/>
  <c r="AG24" i="9"/>
  <c r="AE24" i="9"/>
  <c r="AA24" i="9"/>
  <c r="Y24" i="9"/>
  <c r="W24" i="9"/>
  <c r="H24" i="9"/>
  <c r="I24" i="9" s="1"/>
  <c r="S24" i="9"/>
  <c r="Q24" i="9"/>
  <c r="AC24" i="9"/>
  <c r="W23" i="9"/>
  <c r="H23" i="9"/>
  <c r="I23" i="9" s="1"/>
  <c r="AK23" i="9"/>
  <c r="AI23" i="9"/>
  <c r="AG23" i="9"/>
  <c r="AE23" i="9"/>
  <c r="AC23" i="9"/>
  <c r="AA23" i="9"/>
  <c r="Y23" i="9"/>
  <c r="U23" i="9"/>
  <c r="S23" i="9"/>
  <c r="Q23" i="9"/>
  <c r="L23" i="9" s="1"/>
  <c r="H22" i="9"/>
  <c r="I22" i="9" s="1"/>
  <c r="AK22" i="9"/>
  <c r="AI22" i="9"/>
  <c r="S22" i="9"/>
  <c r="AG22" i="9"/>
  <c r="AE22" i="9"/>
  <c r="AC22" i="9"/>
  <c r="AA22" i="9"/>
  <c r="Y22" i="9"/>
  <c r="W22" i="9"/>
  <c r="U22" i="9"/>
  <c r="Q22" i="9"/>
  <c r="S21" i="9"/>
  <c r="U21" i="9"/>
  <c r="Y21" i="9"/>
  <c r="AA21" i="9"/>
  <c r="AC21" i="9"/>
  <c r="AE21" i="9"/>
  <c r="AG21" i="9"/>
  <c r="AI21" i="9"/>
  <c r="AK21" i="9"/>
  <c r="W21" i="9"/>
  <c r="H21" i="9"/>
  <c r="I21" i="9" s="1"/>
  <c r="Q21" i="9"/>
  <c r="AC20" i="9"/>
  <c r="AA20" i="9"/>
  <c r="Y20" i="9"/>
  <c r="W20" i="9"/>
  <c r="U20" i="9"/>
  <c r="S20" i="9"/>
  <c r="Q20" i="9"/>
  <c r="H20" i="9"/>
  <c r="I20" i="9" s="1"/>
  <c r="AE20" i="9"/>
  <c r="AG20" i="9"/>
  <c r="AI20" i="9"/>
  <c r="AK20" i="9"/>
  <c r="AK19" i="9"/>
  <c r="AI19" i="9"/>
  <c r="AE19" i="9"/>
  <c r="AC19" i="9"/>
  <c r="AA19" i="9"/>
  <c r="Y19" i="9"/>
  <c r="W19" i="9"/>
  <c r="U19" i="9"/>
  <c r="S19" i="9"/>
  <c r="Q19" i="9"/>
  <c r="H19" i="9"/>
  <c r="I19" i="9" s="1"/>
  <c r="AG19" i="9"/>
  <c r="W18" i="9"/>
  <c r="Q18" i="9"/>
  <c r="U18" i="9"/>
  <c r="H18" i="9"/>
  <c r="I18" i="9" s="1"/>
  <c r="AK18" i="9"/>
  <c r="AI18" i="9"/>
  <c r="AG18" i="9"/>
  <c r="AE18" i="9"/>
  <c r="Y18" i="9"/>
  <c r="AC18" i="9"/>
  <c r="AA18" i="9"/>
  <c r="S18" i="9"/>
  <c r="AI17" i="9"/>
  <c r="AE17" i="9"/>
  <c r="H17" i="9"/>
  <c r="I17" i="9" s="1"/>
  <c r="U17" i="9"/>
  <c r="S17" i="9"/>
  <c r="Q17" i="9"/>
  <c r="AK17" i="9"/>
  <c r="AC17" i="9"/>
  <c r="AG17" i="9"/>
  <c r="Y17" i="9"/>
  <c r="AA17" i="9"/>
  <c r="W17" i="9"/>
  <c r="AA14" i="9"/>
  <c r="Q14" i="9"/>
  <c r="S14" i="9"/>
  <c r="U14" i="9"/>
  <c r="H14" i="9"/>
  <c r="I14" i="9" s="1"/>
  <c r="AG14" i="9"/>
  <c r="W14" i="9"/>
  <c r="Y14" i="9"/>
  <c r="AC14" i="9"/>
  <c r="AE14" i="9"/>
  <c r="AI14" i="9"/>
  <c r="AK14" i="9"/>
  <c r="AG13" i="9"/>
  <c r="H13" i="9"/>
  <c r="I13" i="9" s="1"/>
  <c r="U13" i="9"/>
  <c r="W13" i="9"/>
  <c r="AE13" i="9"/>
  <c r="Y13" i="9"/>
  <c r="AK13" i="9"/>
  <c r="AA13" i="9"/>
  <c r="AC13" i="9"/>
  <c r="Q13" i="9"/>
  <c r="S13" i="9"/>
  <c r="AI13" i="9"/>
  <c r="AA12" i="9"/>
  <c r="AC12" i="9"/>
  <c r="AE12" i="9"/>
  <c r="AI12" i="9"/>
  <c r="AK12" i="9"/>
  <c r="AG12" i="9"/>
  <c r="U12" i="9"/>
  <c r="W12" i="9"/>
  <c r="Y12" i="9"/>
  <c r="H12" i="9"/>
  <c r="I12" i="9" s="1"/>
  <c r="Q12" i="9"/>
  <c r="S12" i="9"/>
  <c r="AC11" i="9"/>
  <c r="AE11" i="9"/>
  <c r="AG11" i="9"/>
  <c r="AI11" i="9"/>
  <c r="AK11" i="9"/>
  <c r="H11" i="9"/>
  <c r="I11" i="9" s="1"/>
  <c r="AA11" i="9"/>
  <c r="Q11" i="9"/>
  <c r="S11" i="9"/>
  <c r="U11" i="9"/>
  <c r="W11" i="9"/>
  <c r="Y11" i="9"/>
  <c r="Q10" i="9"/>
  <c r="AI10" i="9"/>
  <c r="Y10" i="9"/>
  <c r="AG10" i="9"/>
  <c r="H10" i="9"/>
  <c r="I10" i="9" s="1"/>
  <c r="AA10" i="9"/>
  <c r="AK10" i="9"/>
  <c r="AC10" i="9"/>
  <c r="AE10" i="9"/>
  <c r="W10" i="9"/>
  <c r="U10" i="9"/>
  <c r="S10" i="9"/>
  <c r="AK9" i="9"/>
  <c r="AI9" i="9"/>
  <c r="AG9" i="9"/>
  <c r="AE9" i="9"/>
  <c r="AC9" i="9"/>
  <c r="Q9" i="9"/>
  <c r="S9" i="9"/>
  <c r="U9" i="9"/>
  <c r="AA9" i="9"/>
  <c r="H9" i="9"/>
  <c r="I9" i="9" s="1"/>
  <c r="W9" i="9"/>
  <c r="Y9" i="9"/>
  <c r="AE4" i="9"/>
  <c r="Q4" i="9"/>
  <c r="Y4" i="9"/>
  <c r="AI4" i="9"/>
  <c r="AG4" i="9"/>
  <c r="AC4" i="9"/>
  <c r="AA4" i="9"/>
  <c r="W4" i="9"/>
  <c r="U4" i="9"/>
  <c r="H4" i="9"/>
  <c r="I4" i="9" s="1"/>
  <c r="S4" i="9"/>
  <c r="AK4" i="9"/>
  <c r="Y3" i="9"/>
  <c r="AA3" i="9"/>
  <c r="AC3" i="9"/>
  <c r="AE3" i="9"/>
  <c r="AG3" i="9"/>
  <c r="S3" i="9"/>
  <c r="Q3" i="9"/>
  <c r="U3" i="9"/>
  <c r="AK3" i="9"/>
  <c r="AI3" i="9"/>
  <c r="W3" i="9"/>
  <c r="H3" i="9"/>
  <c r="I3" i="9" s="1"/>
  <c r="L7" i="9" l="1"/>
  <c r="J65" i="9"/>
  <c r="L65" i="9"/>
  <c r="K65" i="9"/>
  <c r="L16" i="9"/>
  <c r="L5" i="9"/>
  <c r="K5" i="9"/>
  <c r="J5" i="9"/>
  <c r="L22" i="9"/>
  <c r="L70" i="9"/>
  <c r="L36" i="9"/>
  <c r="L29" i="9"/>
  <c r="L71" i="9"/>
  <c r="L31" i="9"/>
  <c r="L63" i="9"/>
  <c r="L21" i="9"/>
  <c r="L66" i="9"/>
  <c r="L54" i="9"/>
  <c r="J31" i="9"/>
  <c r="K31" i="9"/>
  <c r="K6" i="9"/>
  <c r="J6" i="9"/>
  <c r="J56" i="9"/>
  <c r="K56" i="9"/>
  <c r="K74" i="9"/>
  <c r="J74" i="9"/>
  <c r="J73" i="9"/>
  <c r="K73" i="9"/>
  <c r="J47" i="9"/>
  <c r="K47" i="9"/>
  <c r="K2" i="9"/>
  <c r="J2" i="9"/>
  <c r="J75" i="9"/>
  <c r="K75" i="9"/>
  <c r="J72" i="9"/>
  <c r="K72" i="9"/>
  <c r="K71" i="9"/>
  <c r="J71" i="9"/>
  <c r="K70" i="9"/>
  <c r="J70" i="9"/>
  <c r="J69" i="9"/>
  <c r="K69" i="9"/>
  <c r="J68" i="9"/>
  <c r="K68" i="9"/>
  <c r="K67" i="9"/>
  <c r="J67" i="9"/>
  <c r="J66" i="9"/>
  <c r="K66" i="9"/>
  <c r="K64" i="9"/>
  <c r="J64" i="9"/>
  <c r="K63" i="9"/>
  <c r="J63" i="9"/>
  <c r="J62" i="9"/>
  <c r="K62" i="9"/>
  <c r="K61" i="9"/>
  <c r="J61" i="9"/>
  <c r="J60" i="9"/>
  <c r="K60" i="9"/>
  <c r="J59" i="9"/>
  <c r="K59" i="9"/>
  <c r="K58" i="9"/>
  <c r="J58" i="9"/>
  <c r="J57" i="9"/>
  <c r="K57" i="9"/>
  <c r="K55" i="9"/>
  <c r="J55" i="9"/>
  <c r="J54" i="9"/>
  <c r="K54" i="9"/>
  <c r="K53" i="9"/>
  <c r="J53" i="9"/>
  <c r="J52" i="9"/>
  <c r="K52" i="9"/>
  <c r="K51" i="9"/>
  <c r="J51" i="9"/>
  <c r="J50" i="9"/>
  <c r="K50" i="9"/>
  <c r="K49" i="9"/>
  <c r="J49" i="9"/>
  <c r="J48" i="9"/>
  <c r="K48" i="9"/>
  <c r="J46" i="9"/>
  <c r="K46" i="9"/>
  <c r="J45" i="9"/>
  <c r="K45" i="9"/>
  <c r="K44" i="9"/>
  <c r="J44" i="9"/>
  <c r="J43" i="9"/>
  <c r="K43" i="9"/>
  <c r="J42" i="9"/>
  <c r="K42" i="9"/>
  <c r="J41" i="9"/>
  <c r="K41" i="9"/>
  <c r="K40" i="9"/>
  <c r="J40" i="9"/>
  <c r="J39" i="9"/>
  <c r="K39" i="9"/>
  <c r="K38" i="9"/>
  <c r="J38" i="9"/>
  <c r="K37" i="9"/>
  <c r="J37" i="9"/>
  <c r="K36" i="9"/>
  <c r="J36" i="9"/>
  <c r="K35" i="9"/>
  <c r="J35" i="9"/>
  <c r="K34" i="9"/>
  <c r="J34" i="9"/>
  <c r="K33" i="9"/>
  <c r="J33" i="9"/>
  <c r="J32" i="9"/>
  <c r="K32" i="9"/>
  <c r="K30" i="9"/>
  <c r="J30" i="9"/>
  <c r="K29" i="9"/>
  <c r="J29" i="9"/>
  <c r="K28" i="9"/>
  <c r="J28" i="9"/>
  <c r="K27" i="9"/>
  <c r="J27" i="9"/>
  <c r="J26" i="9"/>
  <c r="K26" i="9"/>
  <c r="K25" i="9"/>
  <c r="J25" i="9"/>
  <c r="J24" i="9"/>
  <c r="K24" i="9"/>
  <c r="K23" i="9"/>
  <c r="J23" i="9"/>
  <c r="K22" i="9"/>
  <c r="J22" i="9"/>
  <c r="J21" i="9"/>
  <c r="K21" i="9"/>
  <c r="K20" i="9"/>
  <c r="J20" i="9"/>
  <c r="K19" i="9"/>
  <c r="J19" i="9"/>
  <c r="J18" i="9"/>
  <c r="K18" i="9"/>
  <c r="J17" i="9"/>
  <c r="K17" i="9"/>
  <c r="J14" i="9"/>
  <c r="K14" i="9"/>
  <c r="K13" i="9"/>
  <c r="J13" i="9"/>
  <c r="K12" i="9"/>
  <c r="J12" i="9"/>
  <c r="K11" i="9"/>
  <c r="J11" i="9"/>
  <c r="K10" i="9"/>
  <c r="J10" i="9"/>
  <c r="K9" i="9"/>
  <c r="J9" i="9"/>
  <c r="J4" i="9"/>
  <c r="K4" i="9"/>
  <c r="K3" i="9"/>
  <c r="J3" i="9"/>
  <c r="L6" i="9"/>
  <c r="L56" i="9"/>
  <c r="L74" i="9"/>
  <c r="L73" i="9"/>
  <c r="L47" i="9"/>
  <c r="L2" i="9"/>
  <c r="L42" i="9"/>
  <c r="L37" i="9"/>
  <c r="L75" i="9"/>
  <c r="L72" i="9"/>
  <c r="L69" i="9"/>
  <c r="L68" i="9"/>
  <c r="L67" i="9"/>
  <c r="L64" i="9"/>
  <c r="L62" i="9"/>
  <c r="L61" i="9"/>
  <c r="L60" i="9"/>
  <c r="L59" i="9"/>
  <c r="L58" i="9"/>
  <c r="L57" i="9"/>
  <c r="L55" i="9"/>
  <c r="L53" i="9"/>
  <c r="L52" i="9"/>
  <c r="L51" i="9"/>
  <c r="L50" i="9"/>
  <c r="L49" i="9"/>
  <c r="L48" i="9"/>
  <c r="L46" i="9"/>
  <c r="L45" i="9"/>
  <c r="L44" i="9"/>
  <c r="J94" i="9" s="1"/>
  <c r="L43" i="9"/>
  <c r="L41" i="9"/>
  <c r="L40" i="9"/>
  <c r="L35" i="9"/>
  <c r="L34" i="9"/>
  <c r="L33" i="9"/>
  <c r="L32" i="9"/>
  <c r="L30" i="9"/>
  <c r="L28" i="9"/>
  <c r="L27" i="9"/>
  <c r="L14" i="9"/>
  <c r="L26" i="9"/>
  <c r="L25" i="9"/>
  <c r="L24" i="9"/>
  <c r="L20" i="9"/>
  <c r="L19" i="9"/>
  <c r="L18" i="9"/>
  <c r="L17" i="9"/>
  <c r="L13" i="9"/>
  <c r="L12" i="9"/>
  <c r="L11" i="9"/>
  <c r="L10" i="9"/>
  <c r="L9" i="9"/>
  <c r="L4" i="9"/>
  <c r="L3" i="9"/>
  <c r="L39" i="9"/>
  <c r="L38" i="9"/>
  <c r="J90" i="9" l="1"/>
  <c r="K90" i="9" s="1" a="1"/>
  <c r="K90" i="9" s="1"/>
  <c r="J93" i="9"/>
  <c r="K93" i="9" s="1" a="1"/>
  <c r="K93" i="9" s="1"/>
  <c r="E94" i="9"/>
  <c r="I78" i="9"/>
  <c r="H78" i="9"/>
  <c r="H85" i="9"/>
  <c r="H89" i="9"/>
  <c r="I89" i="9" s="1" a="1"/>
  <c r="I89" i="9" s="1"/>
  <c r="H82" i="9"/>
  <c r="I82" i="9" a="1"/>
  <c r="I82" i="9" s="1"/>
  <c r="I85" i="9" a="1"/>
  <c r="I85" i="9" s="1"/>
  <c r="D78" i="9"/>
  <c r="F91" i="9" a="1"/>
  <c r="F91" i="9" s="1"/>
  <c r="F78" i="9"/>
  <c r="G78" i="9"/>
  <c r="E82" i="9"/>
  <c r="G82" i="9" a="1"/>
  <c r="G82" i="9" s="1"/>
  <c r="F86" i="9" a="1"/>
  <c r="F86" i="9" s="1"/>
  <c r="E89" i="9"/>
  <c r="F94" i="9" a="1"/>
  <c r="F94" i="9" s="1"/>
  <c r="F81" i="9" a="1"/>
  <c r="F81" i="9" s="1"/>
  <c r="F85" i="9" a="1"/>
  <c r="F85" i="9" s="1"/>
  <c r="F89" i="9" a="1"/>
  <c r="F89" i="9" s="1"/>
  <c r="F92" i="9" a="1"/>
  <c r="F92" i="9" s="1"/>
  <c r="E78" i="9"/>
  <c r="F82" i="9" a="1"/>
  <c r="F82" i="9" s="1"/>
  <c r="E85" i="9"/>
  <c r="G85" i="9" a="1"/>
  <c r="G85" i="9" s="1"/>
  <c r="F90" i="9" a="1"/>
  <c r="F90" i="9" s="1"/>
  <c r="F93" i="9" a="1"/>
  <c r="F93" i="9" s="1"/>
  <c r="H86" i="9"/>
  <c r="I86" i="9" a="1"/>
  <c r="I86" i="9" s="1"/>
  <c r="E86" i="9"/>
  <c r="G86" i="9" a="1"/>
  <c r="G86" i="9" s="1"/>
  <c r="I81" i="9" a="1"/>
  <c r="I81" i="9" s="1"/>
  <c r="H81" i="9"/>
  <c r="E81" i="9"/>
  <c r="G81" i="9" a="1"/>
  <c r="G81" i="9" s="1"/>
  <c r="K85" i="9" a="1"/>
  <c r="K85" i="9" s="1"/>
  <c r="J85" i="9"/>
  <c r="K82" i="9" a="1"/>
  <c r="K82" i="9" s="1"/>
  <c r="J82" i="9"/>
  <c r="J78" i="9"/>
  <c r="J89" i="9"/>
  <c r="K89" i="9" s="1" a="1"/>
  <c r="K89" i="9" s="1"/>
  <c r="K78" i="9"/>
  <c r="K86" i="9" a="1"/>
  <c r="K86" i="9" s="1"/>
  <c r="J86" i="9"/>
  <c r="J81" i="9"/>
  <c r="K81" i="9" a="1"/>
  <c r="K81" i="9" s="1"/>
  <c r="H92" i="9"/>
  <c r="I92" i="9" s="1" a="1"/>
  <c r="I92" i="9" s="1"/>
  <c r="H93" i="9"/>
  <c r="I93" i="9" s="1" a="1"/>
  <c r="I93" i="9" s="1"/>
  <c r="H94" i="9"/>
  <c r="I94" i="9" s="1" a="1"/>
  <c r="I94" i="9" s="1"/>
  <c r="E93" i="9"/>
  <c r="J91" i="9"/>
  <c r="K91" i="9" s="1" a="1"/>
  <c r="K91" i="9" s="1"/>
  <c r="E92" i="9"/>
  <c r="H91" i="9"/>
  <c r="I91" i="9" s="1" a="1"/>
  <c r="I91" i="9" s="1"/>
  <c r="E91" i="9"/>
  <c r="H90" i="9"/>
  <c r="I90" i="9" s="1" a="1"/>
  <c r="I90" i="9" s="1"/>
  <c r="E90" i="9"/>
  <c r="K94" i="9" a="1"/>
  <c r="K94" i="9" s="1"/>
  <c r="J92" i="9"/>
  <c r="K92" i="9" s="1" a="1"/>
  <c r="K92" i="9" s="1"/>
  <c r="G94" i="9" l="1"/>
  <c r="G89" i="9"/>
  <c r="G90" i="9"/>
  <c r="G92" i="9"/>
  <c r="G93" i="9"/>
  <c r="G9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<sst xmlns="http://schemas.openxmlformats.org/spreadsheetml/2006/main" count="1809" uniqueCount="458">
  <si>
    <t>Event_ID</t>
  </si>
  <si>
    <t>Bank</t>
  </si>
  <si>
    <t>Ticker</t>
  </si>
  <si>
    <t>SPV_Name</t>
  </si>
  <si>
    <t>Servicer</t>
  </si>
  <si>
    <t>GACS_Issuing_Date</t>
  </si>
  <si>
    <t>GBV_EUR_bn</t>
  </si>
  <si>
    <t>Pct_Secured</t>
  </si>
  <si>
    <t>Senior_PctGBV</t>
  </si>
  <si>
    <t>Mezz_PctGBV</t>
  </si>
  <si>
    <t>Junior_PctGBV</t>
  </si>
  <si>
    <t>Senior_Yield</t>
  </si>
  <si>
    <t>Mezz_Yield</t>
  </si>
  <si>
    <t>Buyer</t>
  </si>
  <si>
    <t>GACS</t>
  </si>
  <si>
    <t>Deal_Type</t>
  </si>
  <si>
    <t>Capital_Raise_Simultaneous</t>
  </si>
  <si>
    <t>Bank_NPL_Ratio</t>
  </si>
  <si>
    <t>Bank_CET1</t>
  </si>
  <si>
    <t>Crisis_Period</t>
  </si>
  <si>
    <t>PwC_Source</t>
  </si>
  <si>
    <t>Notes</t>
  </si>
  <si>
    <t>GACS-001</t>
  </si>
  <si>
    <t>Prelios</t>
  </si>
  <si>
    <t>2.1%</t>
  </si>
  <si>
    <t>4.4%</t>
  </si>
  <si>
    <t>9.9%</t>
  </si>
  <si>
    <t>n.a.</t>
  </si>
  <si>
    <t>Yes</t>
  </si>
  <si>
    <t>Bad Loans</t>
  </si>
  <si>
    <t>PwC Dec 2023 pp.20-21</t>
  </si>
  <si>
    <t>GACS-002</t>
  </si>
  <si>
    <t>1.3%</t>
  </si>
  <si>
    <t>GACS-003</t>
  </si>
  <si>
    <t>3.0%</t>
  </si>
  <si>
    <t>1.4%</t>
  </si>
  <si>
    <t>GACS-004</t>
  </si>
  <si>
    <t>UniCredit</t>
  </si>
  <si>
    <t>UCG</t>
  </si>
  <si>
    <t>FINO 1 Securitisation S.r.l.</t>
  </si>
  <si>
    <t>doValue</t>
  </si>
  <si>
    <t>Nov-17</t>
  </si>
  <si>
    <t>52.0%</t>
  </si>
  <si>
    <t>12.1%</t>
  </si>
  <si>
    <t>0.9%</t>
  </si>
  <si>
    <t>5.1%</t>
  </si>
  <si>
    <t>8.7%</t>
  </si>
  <si>
    <t>Fortress/PIMCO</t>
  </si>
  <si>
    <t>GACS-005</t>
  </si>
  <si>
    <t>3.2%</t>
  </si>
  <si>
    <t>GACS-006</t>
  </si>
  <si>
    <t>MPS</t>
  </si>
  <si>
    <t>BMPS</t>
  </si>
  <si>
    <t>Siena NPL 2018 S.r.l.</t>
  </si>
  <si>
    <t>Cerved/Prelios/doValue/CF</t>
  </si>
  <si>
    <t>Jan-18</t>
  </si>
  <si>
    <t>41.6%</t>
  </si>
  <si>
    <t>3.5%</t>
  </si>
  <si>
    <t>2.3%</t>
  </si>
  <si>
    <t>11.6%</t>
  </si>
  <si>
    <t>Quaestio/Atlante II</t>
  </si>
  <si>
    <t>No</t>
  </si>
  <si>
    <t>GACS-007</t>
  </si>
  <si>
    <t>Jun-18</t>
  </si>
  <si>
    <t>0.6%</t>
  </si>
  <si>
    <t>1.5%</t>
  </si>
  <si>
    <t>10.9%</t>
  </si>
  <si>
    <t>GACS-008</t>
  </si>
  <si>
    <t>BPER</t>
  </si>
  <si>
    <t>BPE</t>
  </si>
  <si>
    <t>4Mori Sardegna S.r.l.</t>
  </si>
  <si>
    <t>53.0%</t>
  </si>
  <si>
    <t>22.2%</t>
  </si>
  <si>
    <t>1.2%</t>
  </si>
  <si>
    <t>0.8%</t>
  </si>
  <si>
    <t>11.9%</t>
  </si>
  <si>
    <t>GACS-009</t>
  </si>
  <si>
    <t>28.8%</t>
  </si>
  <si>
    <t>4.3%</t>
  </si>
  <si>
    <t>GACS-010</t>
  </si>
  <si>
    <t>Banco BPM</t>
  </si>
  <si>
    <t>BAMI</t>
  </si>
  <si>
    <t>Red Sea SPV S.r.l.</t>
  </si>
  <si>
    <t>Jul-18</t>
  </si>
  <si>
    <t>76.6%</t>
  </si>
  <si>
    <t>32.5%</t>
  </si>
  <si>
    <t>1.0%</t>
  </si>
  <si>
    <t>4.5%</t>
  </si>
  <si>
    <t>GACS-011</t>
  </si>
  <si>
    <t>GACS-012</t>
  </si>
  <si>
    <t>GACS-013</t>
  </si>
  <si>
    <t>0.2%</t>
  </si>
  <si>
    <t>GACS-014</t>
  </si>
  <si>
    <t>GACS-015</t>
  </si>
  <si>
    <t>2.6%</t>
  </si>
  <si>
    <t>GACS-016</t>
  </si>
  <si>
    <t>Aqui SPV S.r.l.</t>
  </si>
  <si>
    <t>Nov-18</t>
  </si>
  <si>
    <t>59.5%</t>
  </si>
  <si>
    <t>26.2%</t>
  </si>
  <si>
    <t>0.5%</t>
  </si>
  <si>
    <t>2.0%</t>
  </si>
  <si>
    <t>GACS-017</t>
  </si>
  <si>
    <t>GACS-018</t>
  </si>
  <si>
    <t>3.1%</t>
  </si>
  <si>
    <t>Leviticus SPV S.r.l.</t>
  </si>
  <si>
    <t>Credito Fondiario</t>
  </si>
  <si>
    <t>Feb-19</t>
  </si>
  <si>
    <t>66.9%</t>
  </si>
  <si>
    <t>19.5%</t>
  </si>
  <si>
    <t>3.4%</t>
  </si>
  <si>
    <t>SPF Investment Mgmt</t>
  </si>
  <si>
    <t>Prisma SPV S.r.l.</t>
  </si>
  <si>
    <t>Oct-19</t>
  </si>
  <si>
    <t>64.0%</t>
  </si>
  <si>
    <t>20.0%</t>
  </si>
  <si>
    <t>5.4%</t>
  </si>
  <si>
    <t>12.9%</t>
  </si>
  <si>
    <t>13.4%</t>
  </si>
  <si>
    <t>Spring SPV S.r.l.</t>
  </si>
  <si>
    <t>Jun-20</t>
  </si>
  <si>
    <t>52.5%</t>
  </si>
  <si>
    <t>23.2%</t>
  </si>
  <si>
    <t>Banca Popolare di Sondrio</t>
  </si>
  <si>
    <t>BPSO</t>
  </si>
  <si>
    <t>Diana SPV S.r.l.</t>
  </si>
  <si>
    <t>64.7%</t>
  </si>
  <si>
    <t>23.5%</t>
  </si>
  <si>
    <t>0.4%</t>
  </si>
  <si>
    <t>Relais SPV S.r.l.</t>
  </si>
  <si>
    <t>Dec-20</t>
  </si>
  <si>
    <t>86.5%</t>
  </si>
  <si>
    <t>29.4%</t>
  </si>
  <si>
    <t>5.7%</t>
  </si>
  <si>
    <t>Guber</t>
  </si>
  <si>
    <t>53.7%</t>
  </si>
  <si>
    <t>Institutional inv.</t>
  </si>
  <si>
    <t>Intesa Sanpaolo</t>
  </si>
  <si>
    <t>ISP</t>
  </si>
  <si>
    <t>Yoda SPV S.r.l.</t>
  </si>
  <si>
    <t>Intrum</t>
  </si>
  <si>
    <t>41.2%</t>
  </si>
  <si>
    <t>16.7%</t>
  </si>
  <si>
    <t>0.3%</t>
  </si>
  <si>
    <t>4.1%</t>
  </si>
  <si>
    <t>13.1%</t>
  </si>
  <si>
    <t>15.9%</t>
  </si>
  <si>
    <t>Summer SPV S.r.l.</t>
  </si>
  <si>
    <t>Fire</t>
  </si>
  <si>
    <t>44.4%</t>
  </si>
  <si>
    <t>26.5%</t>
  </si>
  <si>
    <t>Aurelia SPV S.r.l.</t>
  </si>
  <si>
    <t>Jun-21</t>
  </si>
  <si>
    <t>50.3%</t>
  </si>
  <si>
    <t>22.6%</t>
  </si>
  <si>
    <t>Olympia SPV S.r.l.</t>
  </si>
  <si>
    <t>Italfondiario/doValue</t>
  </si>
  <si>
    <t>Nov-21</t>
  </si>
  <si>
    <t>35.0%</t>
  </si>
  <si>
    <t>12.0%</t>
  </si>
  <si>
    <t>0.1%</t>
  </si>
  <si>
    <t>Italian Recovery Fund</t>
  </si>
  <si>
    <t>Intesa Sanpaolo/BPER</t>
  </si>
  <si>
    <t>ISP/BPE</t>
  </si>
  <si>
    <t>Grogu SPV S.r.l.</t>
  </si>
  <si>
    <t>Intrum/Prelios</t>
  </si>
  <si>
    <t>Dec-21</t>
  </si>
  <si>
    <t>51.0%</t>
  </si>
  <si>
    <t>15.0%</t>
  </si>
  <si>
    <t>Fortress</t>
  </si>
  <si>
    <t>Luzzatti POP NPLs 2021</t>
  </si>
  <si>
    <t>24.2%</t>
  </si>
  <si>
    <t>May-22</t>
  </si>
  <si>
    <t>Organa SPV S.r.l.</t>
  </si>
  <si>
    <t>11.4%</t>
  </si>
  <si>
    <t>CRC &amp; Bayview</t>
  </si>
  <si>
    <t>Itaca SPV S.r.l.</t>
  </si>
  <si>
    <t>Jun-22</t>
  </si>
  <si>
    <t>29.0%</t>
  </si>
  <si>
    <t>11.1%</t>
  </si>
  <si>
    <t>4.9%</t>
  </si>
  <si>
    <t>CRC</t>
  </si>
  <si>
    <t>Date_Quarter</t>
  </si>
  <si>
    <t>GBV_EUR_m</t>
  </si>
  <si>
    <t>NPE_Category</t>
  </si>
  <si>
    <t>Asset_Class</t>
  </si>
  <si>
    <t>Project_Name</t>
  </si>
  <si>
    <t>NG-001</t>
  </si>
  <si>
    <t>2015 Q1</t>
  </si>
  <si>
    <t>Mixed Sec/Unsec</t>
  </si>
  <si>
    <t>Fortress &amp; Prelios</t>
  </si>
  <si>
    <t>Platform sale + UCCMB</t>
  </si>
  <si>
    <t>PwC Jun 2016 p.23</t>
  </si>
  <si>
    <t>NG-002</t>
  </si>
  <si>
    <t>2015 Q2</t>
  </si>
  <si>
    <t>Unsecured</t>
  </si>
  <si>
    <t>PRA</t>
  </si>
  <si>
    <t>NG-003</t>
  </si>
  <si>
    <t>Leasing</t>
  </si>
  <si>
    <t>Cerberus</t>
  </si>
  <si>
    <t>NG-004</t>
  </si>
  <si>
    <t>2015 Q3</t>
  </si>
  <si>
    <t>Mainly Unsecured</t>
  </si>
  <si>
    <t>Anacap</t>
  </si>
  <si>
    <t>NG-005</t>
  </si>
  <si>
    <t>2015 Q4</t>
  </si>
  <si>
    <t>NG-006</t>
  </si>
  <si>
    <t>Consumer</t>
  </si>
  <si>
    <t>Banca IFIS/Cerberus</t>
  </si>
  <si>
    <t>Consum.it portfolio</t>
  </si>
  <si>
    <t>NG-007</t>
  </si>
  <si>
    <t>Deutsche Bank</t>
  </si>
  <si>
    <t>NG-008</t>
  </si>
  <si>
    <t>2017 Q1</t>
  </si>
  <si>
    <t>Project Fino (total incl. GACS)</t>
  </si>
  <si>
    <t>PwC Jul 2017 p.21</t>
  </si>
  <si>
    <t>NG-009</t>
  </si>
  <si>
    <t>2017 Q2</t>
  </si>
  <si>
    <t>Mixed</t>
  </si>
  <si>
    <t>Christofferson Robb/Bayview</t>
  </si>
  <si>
    <t>Project Beyond the Clouds</t>
  </si>
  <si>
    <t>NG-010</t>
  </si>
  <si>
    <t>Algebris Investments</t>
  </si>
  <si>
    <t>Project Rainbow</t>
  </si>
  <si>
    <t>NG-011</t>
  </si>
  <si>
    <t>NG-013</t>
  </si>
  <si>
    <t>2018 Q2</t>
  </si>
  <si>
    <t>Mainly Secured</t>
  </si>
  <si>
    <t>ISP-Intrum deal</t>
  </si>
  <si>
    <t>PwC Dec 2019 p.52</t>
  </si>
  <si>
    <t>NG-014</t>
  </si>
  <si>
    <t>NG-016</t>
  </si>
  <si>
    <t>2018 Q3</t>
  </si>
  <si>
    <t>UtP</t>
  </si>
  <si>
    <t>Secured</t>
  </si>
  <si>
    <t>Confidential</t>
  </si>
  <si>
    <t>NG-017</t>
  </si>
  <si>
    <t>NPE</t>
  </si>
  <si>
    <t>SC Lowy</t>
  </si>
  <si>
    <t>NG-018</t>
  </si>
  <si>
    <t>2018 Q4</t>
  </si>
  <si>
    <t>IFIS NPL/CF/Balbec</t>
  </si>
  <si>
    <t>PwC Dec 2019 p.51</t>
  </si>
  <si>
    <t>NG-019</t>
  </si>
  <si>
    <t>Bain Capital Credit</t>
  </si>
  <si>
    <t>Project Morgana (leasing)</t>
  </si>
  <si>
    <t>NG-020</t>
  </si>
  <si>
    <t>NG-021</t>
  </si>
  <si>
    <t>2018 Q1</t>
  </si>
  <si>
    <t>NG-022</t>
  </si>
  <si>
    <t>Aggregate single names</t>
  </si>
  <si>
    <t>NG-025</t>
  </si>
  <si>
    <t>NG-027</t>
  </si>
  <si>
    <t>MBCredit Solutions</t>
  </si>
  <si>
    <t>NG-028</t>
  </si>
  <si>
    <t>NG-029</t>
  </si>
  <si>
    <t>J-Invest &amp; illimity</t>
  </si>
  <si>
    <t>NG-030</t>
  </si>
  <si>
    <t>NG-031</t>
  </si>
  <si>
    <t>IFIS NPL</t>
  </si>
  <si>
    <t>NG-032</t>
  </si>
  <si>
    <t>Banca IFIS</t>
  </si>
  <si>
    <t>NG-033</t>
  </si>
  <si>
    <t>NG-035</t>
  </si>
  <si>
    <t>2019 Q4</t>
  </si>
  <si>
    <t>PwC Dec 2019 p.50</t>
  </si>
  <si>
    <t>NG-036</t>
  </si>
  <si>
    <t>2019 Q3</t>
  </si>
  <si>
    <t>NG-037</t>
  </si>
  <si>
    <t>illimity</t>
  </si>
  <si>
    <t>NG-038</t>
  </si>
  <si>
    <t>NG-039</t>
  </si>
  <si>
    <t>NG-040</t>
  </si>
  <si>
    <t>Guber &amp; Barclays</t>
  </si>
  <si>
    <t>NG-041</t>
  </si>
  <si>
    <t>DK / Prelios</t>
  </si>
  <si>
    <t>Project M</t>
  </si>
  <si>
    <t>NG-042</t>
  </si>
  <si>
    <t>2019 Q1</t>
  </si>
  <si>
    <t>WRM</t>
  </si>
  <si>
    <t>NG-043</t>
  </si>
  <si>
    <t>NG-044</t>
  </si>
  <si>
    <t>NG-045</t>
  </si>
  <si>
    <t>NG-046</t>
  </si>
  <si>
    <t>Unknown</t>
  </si>
  <si>
    <t>NG-047</t>
  </si>
  <si>
    <t>NG-048</t>
  </si>
  <si>
    <t>BofA Merrill Lynch</t>
  </si>
  <si>
    <t>NG-049</t>
  </si>
  <si>
    <t>2019 Q2</t>
  </si>
  <si>
    <t>NG-050</t>
  </si>
  <si>
    <t>UnipolReC</t>
  </si>
  <si>
    <t>NG-051</t>
  </si>
  <si>
    <t>2020 Q1</t>
  </si>
  <si>
    <t>PwC Dec 2021 p.15</t>
  </si>
  <si>
    <t>NG-052</t>
  </si>
  <si>
    <t>2020 Q3</t>
  </si>
  <si>
    <t>IFIS NPL/Guber/Barclays</t>
  </si>
  <si>
    <t>NG-053</t>
  </si>
  <si>
    <t>illimity/Guber/Barclays</t>
  </si>
  <si>
    <t>NG-054</t>
  </si>
  <si>
    <t>2020 Q2</t>
  </si>
  <si>
    <t>NG-056</t>
  </si>
  <si>
    <t>2020 Q4</t>
  </si>
  <si>
    <t>Illimity</t>
  </si>
  <si>
    <t>NG-057</t>
  </si>
  <si>
    <t>Pimco/GWM/AREC</t>
  </si>
  <si>
    <t>NG-058</t>
  </si>
  <si>
    <t>NG-060</t>
  </si>
  <si>
    <t>Ifis NPL</t>
  </si>
  <si>
    <t>NG-061</t>
  </si>
  <si>
    <t>AMCO</t>
  </si>
  <si>
    <t>NG-062</t>
  </si>
  <si>
    <t>NG-064</t>
  </si>
  <si>
    <t>AMCO/CF/other</t>
  </si>
  <si>
    <t>NG-067</t>
  </si>
  <si>
    <t>2021 Q2</t>
  </si>
  <si>
    <t>Kruk/MBCredit</t>
  </si>
  <si>
    <t>PwC Dec 2021 p.14</t>
  </si>
  <si>
    <t>2021 Q3</t>
  </si>
  <si>
    <t>Intrum/Deva Capital</t>
  </si>
  <si>
    <t>2021 Q4</t>
  </si>
  <si>
    <t>Efesto Fund</t>
  </si>
  <si>
    <t>2021 Q1</t>
  </si>
  <si>
    <t>2022 Q2</t>
  </si>
  <si>
    <t>PwC Dec 2023 p.17</t>
  </si>
  <si>
    <t>2022 Q1</t>
  </si>
  <si>
    <t>Bad Loans/UtP</t>
  </si>
  <si>
    <t>Kruk Italia</t>
  </si>
  <si>
    <t>2022 Q3</t>
  </si>
  <si>
    <t>Gardant</t>
  </si>
  <si>
    <t>NG-012</t>
  </si>
  <si>
    <t>NG-015</t>
  </si>
  <si>
    <t>NG-023</t>
  </si>
  <si>
    <t>NG-024</t>
  </si>
  <si>
    <t>NG-026</t>
  </si>
  <si>
    <t>NG-034</t>
  </si>
  <si>
    <t>NG-055</t>
  </si>
  <si>
    <t>NG-059</t>
  </si>
  <si>
    <t>NG-063</t>
  </si>
  <si>
    <t>NG-065</t>
  </si>
  <si>
    <t>NG-066</t>
  </si>
  <si>
    <t>NG-068</t>
  </si>
  <si>
    <t>Date</t>
  </si>
  <si>
    <t>Company</t>
  </si>
  <si>
    <t>Count</t>
  </si>
  <si>
    <t>Pfm 1 day</t>
  </si>
  <si>
    <t>Pfm 1 week</t>
  </si>
  <si>
    <t>Pfm 1 month</t>
  </si>
  <si>
    <t>Pfm next three days</t>
  </si>
  <si>
    <t>Price on event day</t>
  </si>
  <si>
    <t>/</t>
  </si>
  <si>
    <t>Event ID</t>
  </si>
  <si>
    <t>Verified Date</t>
  </si>
  <si>
    <t>Verified GBV (€m)</t>
  </si>
  <si>
    <t>Correct. Portfolio sold to Fortress.</t>
  </si>
  <si>
    <t>Correct (rounded from 449). Sold to J-Invest and illimity.</t>
  </si>
  <si>
    <t>Correct. Sold to Guber Banca.</t>
  </si>
  <si>
    <t>Correct. Consumer and credit card loans to IFIS.</t>
  </si>
  <si>
    <t>Adjustment. Official announcement was Aug 3, not Aug 31.</t>
  </si>
  <si>
    <t>Correct. Small unsecured portfolio to MBCredit.</t>
  </si>
  <si>
    <t>Correct. Major unsecured bad loan disposal.</t>
  </si>
  <si>
    <t>Correct. Sold to SPF Investment Management.</t>
  </si>
  <si>
    <t>Correct. Real estate secured portfolio to illimity.</t>
  </si>
  <si>
    <t>Correct. Part of the "Sandokan" series of disposals.</t>
  </si>
  <si>
    <t>Adjustment. This specific deal with illimity was announced Dec 13.</t>
  </si>
  <si>
    <t>Correct. Announced during the 2019-2023 Strategic Plan rollout.</t>
  </si>
  <si>
    <t>Average Performance</t>
  </si>
  <si>
    <t>Announcement_Date</t>
  </si>
  <si>
    <t>Source_Sheet</t>
  </si>
  <si>
    <t>Non-GACS</t>
  </si>
  <si>
    <t>GACS-015a</t>
  </si>
  <si>
    <t>GACS-015b</t>
  </si>
  <si>
    <t>UCG.MI_Close</t>
  </si>
  <si>
    <t>UCG.MI_Return</t>
  </si>
  <si>
    <t>BMPS.MI_Close</t>
  </si>
  <si>
    <t>BMPS.MI_Return</t>
  </si>
  <si>
    <t>ISP.MI_Close</t>
  </si>
  <si>
    <t>ISP.MI_Return</t>
  </si>
  <si>
    <t>BPE.MI_Close</t>
  </si>
  <si>
    <t>BPE.MI_Return</t>
  </si>
  <si>
    <t>BAMI.MI_Close</t>
  </si>
  <si>
    <t>BAMI.MI_Return</t>
  </si>
  <si>
    <t>BPSO.MI_Close</t>
  </si>
  <si>
    <t>BPSO.MI_Return</t>
  </si>
  <si>
    <t>Ticker_Return_Col</t>
  </si>
  <si>
    <t>Market_Return_Col</t>
  </si>
  <si>
    <t>Est_Window_Start</t>
  </si>
  <si>
    <t>Est_Window_End</t>
  </si>
  <si>
    <t>Est_Start_Row</t>
  </si>
  <si>
    <t>Est_End_Row</t>
  </si>
  <si>
    <t>Beta</t>
  </si>
  <si>
    <t>Alpha</t>
  </si>
  <si>
    <t>R_squared</t>
  </si>
  <si>
    <t>C</t>
  </si>
  <si>
    <t>R_actual_t0</t>
  </si>
  <si>
    <t>R_market_t0</t>
  </si>
  <si>
    <t>R_normal_t0</t>
  </si>
  <si>
    <t>AR_t0</t>
  </si>
  <si>
    <t>CAR[-1,+1]</t>
  </si>
  <si>
    <t>CAR[-1,+3]</t>
  </si>
  <si>
    <t>CAR[-5,+5]</t>
  </si>
  <si>
    <t>Day-5_Date</t>
  </si>
  <si>
    <t>Day-5_AR</t>
  </si>
  <si>
    <t>Day-4_Date</t>
  </si>
  <si>
    <t>Day-4_AR</t>
  </si>
  <si>
    <t>Day-3_Date</t>
  </si>
  <si>
    <t>Day-3_AR</t>
  </si>
  <si>
    <t>Day-2_Date</t>
  </si>
  <si>
    <t>Day-2_AR</t>
  </si>
  <si>
    <t>Day-1_Date</t>
  </si>
  <si>
    <t>Day-1_AR</t>
  </si>
  <si>
    <t>Day0_Date</t>
  </si>
  <si>
    <t>Day0_AR</t>
  </si>
  <si>
    <t>Day+1_Date</t>
  </si>
  <si>
    <t>Day+1_AR</t>
  </si>
  <si>
    <t>Day+2_Date</t>
  </si>
  <si>
    <t>Day+2_AR</t>
  </si>
  <si>
    <t>Day+3_Date</t>
  </si>
  <si>
    <t>Day+3_AR</t>
  </si>
  <si>
    <t>Day+4_Date</t>
  </si>
  <si>
    <t>Day+4_AR</t>
  </si>
  <si>
    <t>Day+5_Date</t>
  </si>
  <si>
    <t>Day+5_AR</t>
  </si>
  <si>
    <t>SUMMARY STATISTICS</t>
  </si>
  <si>
    <t>Avg CAR[-1,+1]</t>
  </si>
  <si>
    <t>StdDev CAR[-1,+1]</t>
  </si>
  <si>
    <t>t-Statistic</t>
  </si>
  <si>
    <t>Avg CAR[-1,+3]</t>
  </si>
  <si>
    <t>t-Stat CAR[-1,+3]</t>
  </si>
  <si>
    <t>Avg CAR[-5,+5]</t>
  </si>
  <si>
    <t>t-Stat CAR[-5,+5]</t>
  </si>
  <si>
    <t>Overall</t>
  </si>
  <si>
    <t>By GACS Status</t>
  </si>
  <si>
    <t>StdDev</t>
  </si>
  <si>
    <t>t-Stat</t>
  </si>
  <si>
    <t>GACS = Yes</t>
  </si>
  <si>
    <t>GACS = No</t>
  </si>
  <si>
    <t>By Crisis Period</t>
  </si>
  <si>
    <t>Crisis (≤2017)</t>
  </si>
  <si>
    <t>Post-Crisis (&gt;2017)</t>
  </si>
  <si>
    <t>By Ticker</t>
  </si>
  <si>
    <t>FTSEMIB.MI_Close</t>
  </si>
  <si>
    <t>FTSEMIB.MI_Return</t>
  </si>
  <si>
    <t>FTSEMIB_Date</t>
  </si>
  <si>
    <t>FTSEMIB_Close</t>
  </si>
  <si>
    <t>UCG_Date</t>
  </si>
  <si>
    <t>UCG_Close</t>
  </si>
  <si>
    <t>BMPS_Date</t>
  </si>
  <si>
    <t>BMPS_Close</t>
  </si>
  <si>
    <t>ISP_Date</t>
  </si>
  <si>
    <t>ISP_Close</t>
  </si>
  <si>
    <t>BPE_Date</t>
  </si>
  <si>
    <t>BPE_Close</t>
  </si>
  <si>
    <t>BAMI_Date</t>
  </si>
  <si>
    <t>BAMI_Close</t>
  </si>
  <si>
    <t>BPSO_Date</t>
  </si>
  <si>
    <t>BPSO_Close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</si>
</sst>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%"/>
    <numFmt numFmtId="166" formatCode="#,##0.0"/>
    <numFmt numFmtId="167" formatCode="0.0000"/>
    <numFmt numFmtId="168" formatCode="0.000000"/>
    <numFmt numFmtId="169" formatCode="0.00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8E8E8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4" borderId="1" xfId="0" applyFont="1" applyFill="1" applyBorder="1"/>
    <xf numFmtId="15" fontId="2" fillId="3" borderId="1" xfId="0" applyNumberFormat="1" applyFont="1" applyFill="1" applyBorder="1"/>
    <xf numFmtId="15" fontId="2" fillId="4" borderId="1" xfId="0" applyNumberFormat="1" applyFont="1" applyFill="1" applyBorder="1"/>
    <xf numFmtId="15" fontId="0" fillId="0" borderId="0" xfId="0" applyNumberFormat="1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2" fontId="4" fillId="0" borderId="3" xfId="0" applyNumberFormat="1" applyFont="1" applyBorder="1"/>
    <xf numFmtId="10" fontId="4" fillId="0" borderId="3" xfId="0" applyNumberFormat="1" applyFont="1" applyBorder="1"/>
    <xf numFmtId="0" fontId="5" fillId="5" borderId="0" xfId="0" applyFont="1" applyFill="1"/>
    <xf numFmtId="14" fontId="5" fillId="5" borderId="0" xfId="0" applyNumberFormat="1" applyFont="1" applyFill="1"/>
    <xf numFmtId="0" fontId="7" fillId="5" borderId="0" xfId="0" applyFont="1" applyFill="1"/>
    <xf numFmtId="0" fontId="5" fillId="5" borderId="4" xfId="0" applyFont="1" applyFill="1" applyBorder="1"/>
    <xf numFmtId="14" fontId="5" fillId="5" borderId="4" xfId="0" applyNumberFormat="1" applyFont="1" applyFill="1" applyBorder="1"/>
    <xf numFmtId="165" fontId="6" fillId="5" borderId="4" xfId="0" applyNumberFormat="1" applyFont="1" applyFill="1" applyBorder="1"/>
    <xf numFmtId="165" fontId="5" fillId="5" borderId="4" xfId="0" applyNumberFormat="1" applyFont="1" applyFill="1" applyBorder="1"/>
    <xf numFmtId="165" fontId="6" fillId="5" borderId="0" xfId="0" applyNumberFormat="1" applyFont="1" applyFill="1"/>
    <xf numFmtId="165" fontId="5" fillId="5" borderId="0" xfId="0" applyNumberFormat="1" applyFont="1" applyFill="1"/>
    <xf numFmtId="14" fontId="7" fillId="5" borderId="5" xfId="0" applyNumberFormat="1" applyFont="1" applyFill="1" applyBorder="1"/>
    <xf numFmtId="0" fontId="7" fillId="5" borderId="5" xfId="0" applyFont="1" applyFill="1" applyBorder="1"/>
    <xf numFmtId="165" fontId="7" fillId="5" borderId="5" xfId="0" applyNumberFormat="1" applyFont="1" applyFill="1" applyBorder="1"/>
    <xf numFmtId="0" fontId="8" fillId="5" borderId="5" xfId="0" applyFont="1" applyFill="1" applyBorder="1"/>
    <xf numFmtId="165" fontId="8" fillId="5" borderId="5" xfId="0" applyNumberFormat="1" applyFont="1" applyFill="1" applyBorder="1"/>
    <xf numFmtId="0" fontId="4" fillId="0" borderId="0" xfId="0" applyFont="1"/>
    <xf numFmtId="0" fontId="4" fillId="6" borderId="0" xfId="0" applyFont="1" applyFill="1"/>
    <xf numFmtId="49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9" fillId="6" borderId="0" xfId="0" applyFont="1" applyFill="1"/>
    <xf numFmtId="169" fontId="0" fillId="0" borderId="0" xfId="0" applyNumberFormat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2378B4-8CDD-4A9F-8E2A-2C7376EBB8A4}">
  <we:reference id="wa200002252" version="1.0.0.3" store="en-US" storeType="OMEX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ebextensions/webextension2.xml><?xml version="1.0" encoding="utf-8"?>
<we:webextension xmlns:we="http://schemas.microsoft.com/office/webextensions/webextension/2010/11" id="{E93A8941-D26C-4EC3-ACC7-B3D150D1D82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abSelected="1" workbookViewId="0">
      <pane ySplit="1" topLeftCell="A2" activePane="bottomLeft" state="frozen"/>
      <selection pane="bottomLeft" activeCell="L43" sqref="L43"/>
    </sheetView>
  </sheetViews>
  <sheetFormatPr defaultRowHeight="14.4" x14ac:dyDescent="0.3"/>
  <cols>
    <col min="1" max="1" width="10" customWidth="1"/>
    <col min="2" max="2" width="25" customWidth="1"/>
    <col min="3" max="3" width="12.44140625" customWidth="1"/>
    <col min="4" max="4" width="16" customWidth="1"/>
    <col min="5" max="5" width="20.5546875" bestFit="1" customWidth="1"/>
    <col min="6" max="23" width="16" customWidth="1"/>
  </cols>
  <sheetData>
    <row r="1" spans="1:23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2" t="s">
        <v>22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4">
        <v>43081</v>
      </c>
      <c r="H2" s="2">
        <v>5.4</v>
      </c>
      <c r="I2" s="2" t="s">
        <v>42</v>
      </c>
      <c r="J2" s="2" t="s">
        <v>43</v>
      </c>
      <c r="K2" s="2" t="s">
        <v>32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28</v>
      </c>
      <c r="Q2" s="2" t="s">
        <v>29</v>
      </c>
      <c r="R2" s="2"/>
      <c r="S2" s="2"/>
      <c r="T2" s="2"/>
      <c r="U2" s="2" t="s">
        <v>28</v>
      </c>
      <c r="V2" s="2" t="s">
        <v>30</v>
      </c>
      <c r="W2" s="2"/>
    </row>
    <row r="3" spans="1:23" x14ac:dyDescent="0.3">
      <c r="A3" s="2" t="s">
        <v>31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4">
        <v>43230</v>
      </c>
      <c r="H3" s="2">
        <v>24.1</v>
      </c>
      <c r="I3" s="2" t="s">
        <v>56</v>
      </c>
      <c r="J3" s="2" t="s">
        <v>43</v>
      </c>
      <c r="K3" s="2" t="s">
        <v>57</v>
      </c>
      <c r="L3" s="2" t="s">
        <v>58</v>
      </c>
      <c r="M3" s="2" t="s">
        <v>45</v>
      </c>
      <c r="N3" s="2" t="s">
        <v>59</v>
      </c>
      <c r="O3" s="2" t="s">
        <v>60</v>
      </c>
      <c r="P3" s="2" t="s">
        <v>28</v>
      </c>
      <c r="Q3" s="2" t="s">
        <v>29</v>
      </c>
      <c r="R3" s="2"/>
      <c r="S3" s="2"/>
      <c r="T3" s="2"/>
      <c r="U3" s="2" t="s">
        <v>61</v>
      </c>
      <c r="V3" s="2" t="s">
        <v>30</v>
      </c>
      <c r="W3" s="2"/>
    </row>
    <row r="4" spans="1:23" x14ac:dyDescent="0.3">
      <c r="A4" s="2" t="s">
        <v>33</v>
      </c>
      <c r="B4" s="2" t="s">
        <v>68</v>
      </c>
      <c r="C4" s="2" t="s">
        <v>69</v>
      </c>
      <c r="D4" s="2" t="s">
        <v>70</v>
      </c>
      <c r="E4" s="2" t="s">
        <v>23</v>
      </c>
      <c r="F4" s="2" t="s">
        <v>63</v>
      </c>
      <c r="G4" s="4">
        <v>43273</v>
      </c>
      <c r="H4" s="2">
        <v>1</v>
      </c>
      <c r="I4" s="2" t="s">
        <v>71</v>
      </c>
      <c r="J4" s="2" t="s">
        <v>72</v>
      </c>
      <c r="K4" s="2" t="s">
        <v>73</v>
      </c>
      <c r="L4" s="2" t="s">
        <v>74</v>
      </c>
      <c r="M4" s="2" t="s">
        <v>35</v>
      </c>
      <c r="N4" s="2" t="s">
        <v>75</v>
      </c>
      <c r="O4" s="2" t="s">
        <v>27</v>
      </c>
      <c r="P4" s="2" t="s">
        <v>28</v>
      </c>
      <c r="Q4" s="2" t="s">
        <v>29</v>
      </c>
      <c r="R4" s="2"/>
      <c r="S4" s="2"/>
      <c r="T4" s="2"/>
      <c r="U4" s="2" t="s">
        <v>61</v>
      </c>
      <c r="V4" s="2" t="s">
        <v>30</v>
      </c>
      <c r="W4" s="2"/>
    </row>
    <row r="5" spans="1:23" x14ac:dyDescent="0.3">
      <c r="A5" s="2" t="s">
        <v>36</v>
      </c>
      <c r="B5" s="2" t="s">
        <v>80</v>
      </c>
      <c r="C5" s="2" t="s">
        <v>81</v>
      </c>
      <c r="D5" s="2" t="s">
        <v>82</v>
      </c>
      <c r="E5" s="2" t="s">
        <v>23</v>
      </c>
      <c r="F5" s="2" t="s">
        <v>83</v>
      </c>
      <c r="G5" s="4">
        <v>43251</v>
      </c>
      <c r="H5" s="2">
        <v>5.0999999999999996</v>
      </c>
      <c r="I5" s="2" t="s">
        <v>84</v>
      </c>
      <c r="J5" s="2" t="s">
        <v>85</v>
      </c>
      <c r="K5" s="2" t="s">
        <v>34</v>
      </c>
      <c r="L5" s="2" t="s">
        <v>86</v>
      </c>
      <c r="M5" s="2" t="s">
        <v>87</v>
      </c>
      <c r="N5" s="2" t="s">
        <v>26</v>
      </c>
      <c r="O5" s="2" t="s">
        <v>27</v>
      </c>
      <c r="P5" s="2" t="s">
        <v>28</v>
      </c>
      <c r="Q5" s="2" t="s">
        <v>29</v>
      </c>
      <c r="R5" s="2"/>
      <c r="S5" s="2"/>
      <c r="T5" s="2"/>
      <c r="U5" s="2" t="s">
        <v>61</v>
      </c>
      <c r="V5" s="2" t="s">
        <v>30</v>
      </c>
      <c r="W5" s="2"/>
    </row>
    <row r="6" spans="1:23" x14ac:dyDescent="0.3">
      <c r="A6" s="2" t="s">
        <v>48</v>
      </c>
      <c r="B6" s="2" t="s">
        <v>68</v>
      </c>
      <c r="C6" s="2" t="s">
        <v>69</v>
      </c>
      <c r="D6" s="2" t="s">
        <v>96</v>
      </c>
      <c r="E6" s="2" t="s">
        <v>23</v>
      </c>
      <c r="F6" s="2" t="s">
        <v>97</v>
      </c>
      <c r="G6" s="4">
        <v>43412</v>
      </c>
      <c r="H6" s="2">
        <v>2.1</v>
      </c>
      <c r="I6" s="2" t="s">
        <v>98</v>
      </c>
      <c r="J6" s="2" t="s">
        <v>99</v>
      </c>
      <c r="K6" s="2" t="s">
        <v>34</v>
      </c>
      <c r="L6" s="2" t="s">
        <v>100</v>
      </c>
      <c r="M6" s="2" t="s">
        <v>101</v>
      </c>
      <c r="N6" s="2" t="s">
        <v>66</v>
      </c>
      <c r="O6" s="2" t="s">
        <v>27</v>
      </c>
      <c r="P6" s="2" t="s">
        <v>28</v>
      </c>
      <c r="Q6" s="2" t="s">
        <v>29</v>
      </c>
      <c r="R6" s="2"/>
      <c r="S6" s="2"/>
      <c r="T6" s="2"/>
      <c r="U6" s="2" t="s">
        <v>61</v>
      </c>
      <c r="V6" s="2" t="s">
        <v>30</v>
      </c>
      <c r="W6" s="2"/>
    </row>
    <row r="7" spans="1:23" x14ac:dyDescent="0.3">
      <c r="A7" s="2" t="s">
        <v>50</v>
      </c>
      <c r="B7" s="2" t="s">
        <v>80</v>
      </c>
      <c r="C7" s="2" t="s">
        <v>81</v>
      </c>
      <c r="D7" s="2" t="s">
        <v>105</v>
      </c>
      <c r="E7" s="2" t="s">
        <v>106</v>
      </c>
      <c r="F7" s="2" t="s">
        <v>107</v>
      </c>
      <c r="G7" s="4">
        <v>43444</v>
      </c>
      <c r="H7" s="2">
        <v>7.4</v>
      </c>
      <c r="I7" s="2" t="s">
        <v>108</v>
      </c>
      <c r="J7" s="2" t="s">
        <v>109</v>
      </c>
      <c r="K7" s="2" t="s">
        <v>34</v>
      </c>
      <c r="L7" s="2" t="s">
        <v>110</v>
      </c>
      <c r="M7" s="2" t="s">
        <v>24</v>
      </c>
      <c r="N7" s="2" t="s">
        <v>75</v>
      </c>
      <c r="O7" s="2" t="s">
        <v>27</v>
      </c>
      <c r="P7" s="2" t="s">
        <v>28</v>
      </c>
      <c r="Q7" s="2" t="s">
        <v>29</v>
      </c>
      <c r="R7" s="2"/>
      <c r="S7" s="2"/>
      <c r="T7" s="2"/>
      <c r="U7" s="2" t="s">
        <v>61</v>
      </c>
      <c r="V7" s="2" t="s">
        <v>30</v>
      </c>
      <c r="W7" s="2"/>
    </row>
    <row r="8" spans="1:23" x14ac:dyDescent="0.3">
      <c r="A8" s="2" t="s">
        <v>62</v>
      </c>
      <c r="B8" s="2" t="s">
        <v>37</v>
      </c>
      <c r="C8" s="2" t="s">
        <v>38</v>
      </c>
      <c r="D8" s="2" t="s">
        <v>112</v>
      </c>
      <c r="E8" s="2" t="s">
        <v>40</v>
      </c>
      <c r="F8" s="2" t="s">
        <v>113</v>
      </c>
      <c r="G8" s="4">
        <v>43756</v>
      </c>
      <c r="H8" s="2">
        <v>6.1</v>
      </c>
      <c r="I8" s="2" t="s">
        <v>114</v>
      </c>
      <c r="J8" s="2" t="s">
        <v>115</v>
      </c>
      <c r="K8" s="2" t="s">
        <v>32</v>
      </c>
      <c r="L8" s="2" t="s">
        <v>100</v>
      </c>
      <c r="M8" s="2" t="s">
        <v>116</v>
      </c>
      <c r="N8" s="2" t="s">
        <v>117</v>
      </c>
      <c r="O8" s="2" t="s">
        <v>27</v>
      </c>
      <c r="P8" s="2" t="s">
        <v>28</v>
      </c>
      <c r="Q8" s="2" t="s">
        <v>29</v>
      </c>
      <c r="R8" s="2"/>
      <c r="S8" s="2"/>
      <c r="T8" s="2"/>
      <c r="U8" s="2" t="s">
        <v>61</v>
      </c>
      <c r="V8" s="2" t="s">
        <v>30</v>
      </c>
      <c r="W8" s="2"/>
    </row>
    <row r="9" spans="1:23" x14ac:dyDescent="0.3">
      <c r="A9" s="2" t="s">
        <v>67</v>
      </c>
      <c r="B9" s="2" t="s">
        <v>68</v>
      </c>
      <c r="C9" s="2" t="s">
        <v>69</v>
      </c>
      <c r="D9" s="2" t="s">
        <v>119</v>
      </c>
      <c r="E9" s="2" t="s">
        <v>23</v>
      </c>
      <c r="F9" s="2" t="s">
        <v>120</v>
      </c>
      <c r="G9" s="4">
        <v>44000</v>
      </c>
      <c r="H9" s="2">
        <v>1.4</v>
      </c>
      <c r="I9" s="2" t="s">
        <v>121</v>
      </c>
      <c r="J9" s="2" t="s">
        <v>122</v>
      </c>
      <c r="K9" s="2" t="s">
        <v>65</v>
      </c>
      <c r="L9" s="2" t="s">
        <v>91</v>
      </c>
      <c r="M9" s="2" t="s">
        <v>25</v>
      </c>
      <c r="N9" s="2" t="s">
        <v>118</v>
      </c>
      <c r="O9" s="2" t="s">
        <v>27</v>
      </c>
      <c r="P9" s="2" t="s">
        <v>28</v>
      </c>
      <c r="Q9" s="2" t="s">
        <v>29</v>
      </c>
      <c r="R9" s="2"/>
      <c r="S9" s="2"/>
      <c r="T9" s="2"/>
      <c r="U9" s="2" t="s">
        <v>61</v>
      </c>
      <c r="V9" s="2" t="s">
        <v>30</v>
      </c>
      <c r="W9" s="2"/>
    </row>
    <row r="10" spans="1:23" x14ac:dyDescent="0.3">
      <c r="A10" s="2" t="s">
        <v>76</v>
      </c>
      <c r="B10" s="2" t="s">
        <v>123</v>
      </c>
      <c r="C10" s="2" t="s">
        <v>124</v>
      </c>
      <c r="D10" s="2" t="s">
        <v>125</v>
      </c>
      <c r="E10" s="2" t="s">
        <v>23</v>
      </c>
      <c r="F10" s="2" t="s">
        <v>120</v>
      </c>
      <c r="G10" s="4">
        <v>43999</v>
      </c>
      <c r="H10" s="2">
        <v>1</v>
      </c>
      <c r="I10" s="2" t="s">
        <v>126</v>
      </c>
      <c r="J10" s="2" t="s">
        <v>127</v>
      </c>
      <c r="K10" s="2" t="s">
        <v>57</v>
      </c>
      <c r="L10" s="2" t="s">
        <v>128</v>
      </c>
      <c r="M10" s="2" t="s">
        <v>25</v>
      </c>
      <c r="N10" s="2" t="s">
        <v>117</v>
      </c>
      <c r="O10" s="2" t="s">
        <v>27</v>
      </c>
      <c r="P10" s="2" t="s">
        <v>28</v>
      </c>
      <c r="Q10" s="2" t="s">
        <v>29</v>
      </c>
      <c r="R10" s="2"/>
      <c r="S10" s="2"/>
      <c r="T10" s="2"/>
      <c r="U10" s="2" t="s">
        <v>61</v>
      </c>
      <c r="V10" s="2" t="s">
        <v>30</v>
      </c>
      <c r="W10" s="2"/>
    </row>
    <row r="11" spans="1:23" x14ac:dyDescent="0.3">
      <c r="A11" s="2" t="s">
        <v>79</v>
      </c>
      <c r="B11" s="2" t="s">
        <v>37</v>
      </c>
      <c r="C11" s="2" t="s">
        <v>38</v>
      </c>
      <c r="D11" s="2" t="s">
        <v>129</v>
      </c>
      <c r="E11" s="2" t="s">
        <v>40</v>
      </c>
      <c r="F11" s="2" t="s">
        <v>130</v>
      </c>
      <c r="G11" s="4">
        <v>44179</v>
      </c>
      <c r="H11" s="2">
        <v>1.6</v>
      </c>
      <c r="I11" s="2" t="s">
        <v>131</v>
      </c>
      <c r="J11" s="2" t="s">
        <v>132</v>
      </c>
      <c r="K11" s="2" t="s">
        <v>133</v>
      </c>
      <c r="L11" s="2" t="s">
        <v>64</v>
      </c>
      <c r="M11" s="2" t="s">
        <v>116</v>
      </c>
      <c r="N11" s="2" t="s">
        <v>118</v>
      </c>
      <c r="O11" s="2" t="s">
        <v>27</v>
      </c>
      <c r="P11" s="2" t="s">
        <v>28</v>
      </c>
      <c r="Q11" s="2" t="s">
        <v>29</v>
      </c>
      <c r="R11" s="2"/>
      <c r="S11" s="2"/>
      <c r="T11" s="2"/>
      <c r="U11" s="2" t="s">
        <v>61</v>
      </c>
      <c r="V11" s="2" t="s">
        <v>30</v>
      </c>
      <c r="W11" s="2"/>
    </row>
    <row r="12" spans="1:23" x14ac:dyDescent="0.3">
      <c r="A12" s="2" t="s">
        <v>88</v>
      </c>
      <c r="B12" s="2" t="s">
        <v>137</v>
      </c>
      <c r="C12" s="2" t="s">
        <v>138</v>
      </c>
      <c r="D12" s="2" t="s">
        <v>139</v>
      </c>
      <c r="E12" s="2" t="s">
        <v>140</v>
      </c>
      <c r="F12" s="2" t="s">
        <v>130</v>
      </c>
      <c r="G12" s="4">
        <v>44183</v>
      </c>
      <c r="H12" s="2">
        <v>6</v>
      </c>
      <c r="I12" s="2" t="s">
        <v>141</v>
      </c>
      <c r="J12" s="2" t="s">
        <v>142</v>
      </c>
      <c r="K12" s="2" t="s">
        <v>57</v>
      </c>
      <c r="L12" s="2" t="s">
        <v>143</v>
      </c>
      <c r="M12" s="2" t="s">
        <v>144</v>
      </c>
      <c r="N12" s="2" t="s">
        <v>145</v>
      </c>
      <c r="O12" s="2" t="s">
        <v>27</v>
      </c>
      <c r="P12" s="2" t="s">
        <v>28</v>
      </c>
      <c r="Q12" s="2" t="s">
        <v>29</v>
      </c>
      <c r="R12" s="2"/>
      <c r="S12" s="2"/>
      <c r="T12" s="2"/>
      <c r="U12" s="2" t="s">
        <v>61</v>
      </c>
      <c r="V12" s="2" t="s">
        <v>30</v>
      </c>
      <c r="W12" s="2"/>
    </row>
    <row r="13" spans="1:23" x14ac:dyDescent="0.3">
      <c r="A13" s="2" t="s">
        <v>89</v>
      </c>
      <c r="B13" s="2" t="s">
        <v>68</v>
      </c>
      <c r="C13" s="2" t="s">
        <v>69</v>
      </c>
      <c r="D13" s="2" t="s">
        <v>147</v>
      </c>
      <c r="E13" s="2" t="s">
        <v>148</v>
      </c>
      <c r="F13" s="2" t="s">
        <v>130</v>
      </c>
      <c r="G13" s="4">
        <v>44195</v>
      </c>
      <c r="H13" s="2">
        <v>0.3</v>
      </c>
      <c r="I13" s="2" t="s">
        <v>149</v>
      </c>
      <c r="J13" s="2" t="s">
        <v>150</v>
      </c>
      <c r="K13" s="2" t="s">
        <v>104</v>
      </c>
      <c r="L13" s="2" t="s">
        <v>143</v>
      </c>
      <c r="M13" s="2" t="s">
        <v>25</v>
      </c>
      <c r="N13" s="2" t="s">
        <v>146</v>
      </c>
      <c r="O13" s="2" t="s">
        <v>136</v>
      </c>
      <c r="P13" s="2" t="s">
        <v>28</v>
      </c>
      <c r="Q13" s="2" t="s">
        <v>29</v>
      </c>
      <c r="R13" s="2"/>
      <c r="S13" s="2"/>
      <c r="T13" s="2"/>
      <c r="U13" s="2" t="s">
        <v>61</v>
      </c>
      <c r="V13" s="2" t="s">
        <v>30</v>
      </c>
      <c r="W13" s="2"/>
    </row>
    <row r="14" spans="1:23" x14ac:dyDescent="0.3">
      <c r="A14" s="2" t="s">
        <v>90</v>
      </c>
      <c r="B14" s="2" t="s">
        <v>80</v>
      </c>
      <c r="C14" s="2" t="s">
        <v>81</v>
      </c>
      <c r="D14" s="2" t="s">
        <v>151</v>
      </c>
      <c r="E14" s="2" t="s">
        <v>106</v>
      </c>
      <c r="F14" s="2" t="s">
        <v>152</v>
      </c>
      <c r="G14" s="4">
        <v>44369</v>
      </c>
      <c r="H14" s="2">
        <v>1.5</v>
      </c>
      <c r="I14" s="2" t="s">
        <v>153</v>
      </c>
      <c r="J14" s="2" t="s">
        <v>154</v>
      </c>
      <c r="K14" s="2" t="s">
        <v>94</v>
      </c>
      <c r="L14" s="2" t="s">
        <v>74</v>
      </c>
      <c r="M14" s="2" t="s">
        <v>25</v>
      </c>
      <c r="N14" s="2" t="s">
        <v>75</v>
      </c>
      <c r="O14" s="2" t="s">
        <v>136</v>
      </c>
      <c r="P14" s="2" t="s">
        <v>28</v>
      </c>
      <c r="Q14" s="2" t="s">
        <v>29</v>
      </c>
      <c r="R14" s="2"/>
      <c r="S14" s="2"/>
      <c r="T14" s="2"/>
      <c r="U14" s="2" t="s">
        <v>61</v>
      </c>
      <c r="V14" s="2" t="s">
        <v>30</v>
      </c>
      <c r="W14" s="2"/>
    </row>
    <row r="15" spans="1:23" x14ac:dyDescent="0.3">
      <c r="A15" s="2" t="s">
        <v>92</v>
      </c>
      <c r="B15" s="2" t="s">
        <v>37</v>
      </c>
      <c r="C15" s="2" t="s">
        <v>38</v>
      </c>
      <c r="D15" s="2" t="s">
        <v>155</v>
      </c>
      <c r="E15" s="2" t="s">
        <v>156</v>
      </c>
      <c r="F15" s="2" t="s">
        <v>157</v>
      </c>
      <c r="G15" s="4">
        <v>44525</v>
      </c>
      <c r="H15" s="2">
        <v>2.2000000000000002</v>
      </c>
      <c r="I15" s="2" t="s">
        <v>158</v>
      </c>
      <c r="J15" s="2" t="s">
        <v>159</v>
      </c>
      <c r="K15" s="2" t="s">
        <v>73</v>
      </c>
      <c r="L15" s="2" t="s">
        <v>160</v>
      </c>
      <c r="M15" s="2" t="s">
        <v>116</v>
      </c>
      <c r="N15" s="2" t="s">
        <v>118</v>
      </c>
      <c r="O15" s="2" t="s">
        <v>161</v>
      </c>
      <c r="P15" s="2" t="s">
        <v>28</v>
      </c>
      <c r="Q15" s="2" t="s">
        <v>29</v>
      </c>
      <c r="R15" s="2"/>
      <c r="S15" s="2"/>
      <c r="T15" s="2"/>
      <c r="U15" s="2" t="s">
        <v>61</v>
      </c>
      <c r="V15" s="2" t="s">
        <v>30</v>
      </c>
      <c r="W15" s="2"/>
    </row>
    <row r="16" spans="1:23" x14ac:dyDescent="0.3">
      <c r="A16" s="2" t="s">
        <v>93</v>
      </c>
      <c r="B16" s="2" t="s">
        <v>162</v>
      </c>
      <c r="C16" s="2" t="s">
        <v>163</v>
      </c>
      <c r="D16" s="2" t="s">
        <v>164</v>
      </c>
      <c r="E16" s="2" t="s">
        <v>165</v>
      </c>
      <c r="F16" s="2" t="s">
        <v>166</v>
      </c>
      <c r="G16" s="4">
        <v>44552</v>
      </c>
      <c r="H16" s="2">
        <v>3.1</v>
      </c>
      <c r="I16" s="2" t="s">
        <v>167</v>
      </c>
      <c r="J16" s="2" t="s">
        <v>168</v>
      </c>
      <c r="K16" s="2" t="s">
        <v>73</v>
      </c>
      <c r="L16" s="2" t="s">
        <v>160</v>
      </c>
      <c r="M16" s="2" t="s">
        <v>78</v>
      </c>
      <c r="N16" s="2" t="s">
        <v>145</v>
      </c>
      <c r="O16" s="2" t="s">
        <v>169</v>
      </c>
      <c r="P16" s="2" t="s">
        <v>28</v>
      </c>
      <c r="Q16" s="2" t="s">
        <v>29</v>
      </c>
      <c r="R16" s="2"/>
      <c r="S16" s="2"/>
      <c r="T16" s="2"/>
      <c r="U16" s="2" t="s">
        <v>61</v>
      </c>
      <c r="V16" s="2" t="s">
        <v>30</v>
      </c>
      <c r="W16" s="2"/>
    </row>
    <row r="17" spans="1:23" x14ac:dyDescent="0.3">
      <c r="A17" s="2" t="s">
        <v>95</v>
      </c>
      <c r="B17" s="2" t="s">
        <v>123</v>
      </c>
      <c r="C17" s="2" t="s">
        <v>124</v>
      </c>
      <c r="D17" s="2" t="s">
        <v>170</v>
      </c>
      <c r="E17" s="2" t="s">
        <v>40</v>
      </c>
      <c r="F17" s="2" t="s">
        <v>166</v>
      </c>
      <c r="G17" s="4">
        <v>44553</v>
      </c>
      <c r="H17" s="2">
        <v>0.8</v>
      </c>
      <c r="I17" s="2" t="s">
        <v>135</v>
      </c>
      <c r="J17" s="2" t="s">
        <v>171</v>
      </c>
      <c r="K17" s="2" t="s">
        <v>49</v>
      </c>
      <c r="L17" s="2" t="s">
        <v>32</v>
      </c>
      <c r="M17" s="2" t="s">
        <v>27</v>
      </c>
      <c r="N17" s="2" t="s">
        <v>27</v>
      </c>
      <c r="O17" s="2" t="s">
        <v>27</v>
      </c>
      <c r="P17" s="2" t="s">
        <v>28</v>
      </c>
      <c r="Q17" s="2" t="s">
        <v>29</v>
      </c>
      <c r="R17" s="2"/>
      <c r="S17" s="2"/>
      <c r="T17" s="2"/>
      <c r="U17" s="2" t="s">
        <v>61</v>
      </c>
      <c r="V17" s="2" t="s">
        <v>30</v>
      </c>
      <c r="W17" s="2"/>
    </row>
    <row r="18" spans="1:23" x14ac:dyDescent="0.3">
      <c r="A18" s="2" t="s">
        <v>102</v>
      </c>
      <c r="B18" s="2" t="s">
        <v>137</v>
      </c>
      <c r="C18" s="2" t="s">
        <v>138</v>
      </c>
      <c r="D18" s="2" t="s">
        <v>173</v>
      </c>
      <c r="E18" s="2" t="s">
        <v>140</v>
      </c>
      <c r="F18" s="2" t="s">
        <v>172</v>
      </c>
      <c r="G18" s="4">
        <v>44672</v>
      </c>
      <c r="H18" s="2">
        <v>8.5</v>
      </c>
      <c r="I18" s="2" t="s">
        <v>77</v>
      </c>
      <c r="J18" s="2" t="s">
        <v>174</v>
      </c>
      <c r="K18" s="2" t="s">
        <v>65</v>
      </c>
      <c r="L18" s="2" t="s">
        <v>91</v>
      </c>
      <c r="M18" s="2" t="s">
        <v>144</v>
      </c>
      <c r="N18" s="2" t="s">
        <v>145</v>
      </c>
      <c r="O18" s="2" t="s">
        <v>175</v>
      </c>
      <c r="P18" s="2" t="s">
        <v>28</v>
      </c>
      <c r="Q18" s="2" t="s">
        <v>29</v>
      </c>
      <c r="R18" s="2"/>
      <c r="S18" s="2"/>
      <c r="T18" s="2"/>
      <c r="U18" s="2" t="s">
        <v>61</v>
      </c>
      <c r="V18" s="2" t="s">
        <v>30</v>
      </c>
      <c r="W18" s="2"/>
    </row>
    <row r="19" spans="1:23" x14ac:dyDescent="0.3">
      <c r="A19" s="2" t="s">
        <v>103</v>
      </c>
      <c r="B19" s="2" t="s">
        <v>37</v>
      </c>
      <c r="C19" s="2" t="s">
        <v>38</v>
      </c>
      <c r="D19" s="2" t="s">
        <v>176</v>
      </c>
      <c r="E19" s="2" t="s">
        <v>40</v>
      </c>
      <c r="F19" s="2" t="s">
        <v>177</v>
      </c>
      <c r="G19" s="4">
        <v>44727</v>
      </c>
      <c r="H19" s="2">
        <v>1.1000000000000001</v>
      </c>
      <c r="I19" s="2" t="s">
        <v>178</v>
      </c>
      <c r="J19" s="2" t="s">
        <v>179</v>
      </c>
      <c r="K19" s="2" t="s">
        <v>24</v>
      </c>
      <c r="L19" s="2" t="s">
        <v>100</v>
      </c>
      <c r="M19" s="2" t="s">
        <v>180</v>
      </c>
      <c r="N19" s="2" t="s">
        <v>118</v>
      </c>
      <c r="O19" s="2" t="s">
        <v>181</v>
      </c>
      <c r="P19" s="2" t="s">
        <v>28</v>
      </c>
      <c r="Q19" s="2" t="s">
        <v>29</v>
      </c>
      <c r="R19" s="2"/>
      <c r="S19" s="2"/>
      <c r="T19" s="2"/>
      <c r="U19" s="2" t="s">
        <v>61</v>
      </c>
      <c r="V19" s="2" t="s">
        <v>30</v>
      </c>
      <c r="W19" s="2"/>
    </row>
    <row r="23" spans="1:23" x14ac:dyDescent="0.3">
      <c r="B23" t="s">
        <v>344</v>
      </c>
      <c r="C23" t="s">
        <v>2</v>
      </c>
      <c r="D23" t="s">
        <v>345</v>
      </c>
    </row>
    <row r="24" spans="1:23" x14ac:dyDescent="0.3">
      <c r="B24" t="str" cm="1">
        <f t="array" ref="B24:B30">_xlfn.UNIQUE(B2:B19)</f>
        <v>UniCredit</v>
      </c>
      <c r="C24" t="str">
        <f>VLOOKUP(B24,$B$2:$C$19,2, FALSE)</f>
        <v>UCG</v>
      </c>
      <c r="D24">
        <f>COUNTIF($C$2:$C$19,C24)</f>
        <v>5</v>
      </c>
    </row>
    <row r="25" spans="1:23" x14ac:dyDescent="0.3">
      <c r="B25" t="str">
        <v>MPS</v>
      </c>
      <c r="C25" t="str">
        <f t="shared" ref="C25:C30" si="0">VLOOKUP(B25,$B$2:$C$19,2, FALSE)</f>
        <v>BMPS</v>
      </c>
      <c r="D25">
        <f t="shared" ref="D25:D30" si="1">COUNTIF($C$2:$C$19,C25)</f>
        <v>1</v>
      </c>
    </row>
    <row r="26" spans="1:23" x14ac:dyDescent="0.3">
      <c r="B26" t="str">
        <v>BPER</v>
      </c>
      <c r="C26" t="str">
        <f t="shared" si="0"/>
        <v>BPE</v>
      </c>
      <c r="D26">
        <f t="shared" si="1"/>
        <v>4</v>
      </c>
    </row>
    <row r="27" spans="1:23" x14ac:dyDescent="0.3">
      <c r="B27" t="str">
        <v>Banco BPM</v>
      </c>
      <c r="C27" t="str">
        <f t="shared" si="0"/>
        <v>BAMI</v>
      </c>
      <c r="D27">
        <f t="shared" si="1"/>
        <v>3</v>
      </c>
    </row>
    <row r="28" spans="1:23" x14ac:dyDescent="0.3">
      <c r="B28" t="str">
        <v>Banca Popolare di Sondrio</v>
      </c>
      <c r="C28" t="str">
        <f t="shared" si="0"/>
        <v>BPSO</v>
      </c>
      <c r="D28">
        <f t="shared" si="1"/>
        <v>2</v>
      </c>
    </row>
    <row r="29" spans="1:23" x14ac:dyDescent="0.3">
      <c r="B29" t="str">
        <v>Intesa Sanpaolo</v>
      </c>
      <c r="C29" t="str">
        <f t="shared" si="0"/>
        <v>ISP</v>
      </c>
      <c r="D29">
        <f t="shared" si="1"/>
        <v>2</v>
      </c>
    </row>
    <row r="30" spans="1:23" x14ac:dyDescent="0.3">
      <c r="B30" t="str">
        <v>Intesa Sanpaolo/BPER</v>
      </c>
      <c r="C30" t="str">
        <f t="shared" si="0"/>
        <v>ISP/BPE</v>
      </c>
      <c r="D30">
        <f t="shared" si="1"/>
        <v>1</v>
      </c>
    </row>
    <row r="32" spans="1:23" x14ac:dyDescent="0.3">
      <c r="B32" s="18" t="s">
        <v>38</v>
      </c>
      <c r="C32" s="16"/>
      <c r="D32" s="18" t="s">
        <v>350</v>
      </c>
      <c r="E32" s="18" t="s">
        <v>346</v>
      </c>
      <c r="F32" s="18" t="s">
        <v>349</v>
      </c>
      <c r="G32" s="18" t="s">
        <v>347</v>
      </c>
      <c r="H32" s="18" t="s">
        <v>348</v>
      </c>
    </row>
    <row r="33" spans="2:8" x14ac:dyDescent="0.3">
      <c r="B33" s="19"/>
      <c r="C33" s="20" cm="1">
        <f t="array" ref="C33:C37">_xlfn._xlws.FILTER($G$2:$G$19,$C$2:$C$19=B32)</f>
        <v>43081</v>
      </c>
      <c r="D33" s="19">
        <f>SUM(_xldudf_WISEPRICE($B$32 &amp; ".MI", "Close",, TEXT($C33, "yyyy-mm-dd"), TEXT($C33, "yyyy-mm-dd")))</f>
        <v>17.41</v>
      </c>
      <c r="E33" s="21">
        <f>(SUM(_xldudf_WISEPRICE($B$32 &amp; ".MI", "Close",, TEXT(WORKDAY($C33, 1), "yyyy-mm-dd"), TEXT(WORKDAY($C33, 1), "yyyy-mm-dd"))) / $D33) - 1</f>
        <v>-4.65249856404365E-2</v>
      </c>
      <c r="F33" s="21">
        <f>(SUM(_xldudf_WISEPRICE($B$32 &amp; ".MI", "Close",, TEXT(WORKDAY($C33, 3), "yyyy-mm-dd"), TEXT(WORKDAY($C33, 3), "yyyy-mm-dd"))) / $D33) - 1</f>
        <v>-7.2372199885123556E-2</v>
      </c>
      <c r="G33" s="22">
        <f>(SUM(_xldudf_WISEPRICE($B$32 &amp; ".MI", "Close",, TEXT(WORKDAY($C33, 5), "yyyy-mm-dd"), TEXT(WORKDAY($C33, 5), "yyyy-mm-dd"))) / $D33) - 1</f>
        <v>-5.0545663411832198E-2</v>
      </c>
      <c r="H33" s="22">
        <f>(SUM(_xldudf_WISEPRICE($B$32 &amp; ".MI", "Close",, TEXT(WORKDAY(EDATE($C33, 1)-1, 1), "yyyy-mm-dd"), TEXT(WORKDAY(EDATE($C33, 1)-1, 1), "yyyy-mm-dd"))) / $D33) - 1</f>
        <v>3.4462952326248519E-3</v>
      </c>
    </row>
    <row r="34" spans="2:8" x14ac:dyDescent="0.3">
      <c r="B34" s="16"/>
      <c r="C34" s="17">
        <v>43756</v>
      </c>
      <c r="D34" s="16">
        <f>SUM(_xldudf_WISEPRICE("UCG.MI","Close",,C34,C34))</f>
        <v>11.5</v>
      </c>
      <c r="E34" s="23">
        <f>(SUM(_xldudf_WISEPRICE($B$32 &amp; ".MI", "Close",, TEXT(WORKDAY($C34, 1), "yyyy-mm-dd"), TEXT(WORKDAY($C34, 1), "yyyy-mm-dd"))) / $D34) - 1</f>
        <v>2.0869565217391362E-2</v>
      </c>
      <c r="F34" s="23">
        <f>(SUM(_xldudf_WISEPRICE($B$32 &amp; ".MI", "Close",, TEXT(WORKDAY($C34, 3), "yyyy-mm-dd"), TEXT(WORKDAY($C34, 3), "yyyy-mm-dd"))) / $D34) - 1</f>
        <v>1.3913043478260834E-2</v>
      </c>
      <c r="G34" s="24">
        <f>(SUM(_xldudf_WISEPRICE($B$32 &amp; ".MI", "Close",, TEXT(WORKDAY($C34, 5), "yyyy-mm-dd"), TEXT(WORKDAY($C34, 5), "yyyy-mm-dd"))) / $D34) - 1</f>
        <v>2.6086956521738092E-3</v>
      </c>
      <c r="H34" s="24">
        <f>(SUM(_xldudf_WISEPRICE($B$32 &amp; ".MI", "Close",, TEXT(WORKDAY(EDATE($C34, 1)-1, 1), "yyyy-mm-dd"), TEXT(WORKDAY(EDATE($C34, 1)-1, 1), "yyyy-mm-dd"))) / $D34) - 1</f>
        <v>7.3043478260869543E-2</v>
      </c>
    </row>
    <row r="35" spans="2:8" x14ac:dyDescent="0.3">
      <c r="B35" s="16"/>
      <c r="C35" s="17">
        <v>44179</v>
      </c>
      <c r="D35" s="16">
        <f>SUM(_xldudf_WISEPRICE("UCG.MI","Close",,C35,C35))</f>
        <v>7.69</v>
      </c>
      <c r="E35" s="23">
        <f>(SUM(_xldudf_WISEPRICE($B$32 &amp; ".MI", "Close",, TEXT(WORKDAY($C35, 1), "yyyy-mm-dd"), TEXT(WORKDAY($C35, 1), "yyyy-mm-dd"))) / $D35) - 1</f>
        <v>2.6007802340702213E-2</v>
      </c>
      <c r="F35" s="23">
        <f>(SUM(_xldudf_WISEPRICE($B$32 &amp; ".MI", "Close",, TEXT(WORKDAY($C35, 3), "yyyy-mm-dd"), TEXT(WORKDAY($C35, 3), "yyyy-mm-dd"))) / $D35) - 1</f>
        <v>1.3003901170351106E-2</v>
      </c>
      <c r="G35" s="24">
        <f>(SUM(_xldudf_WISEPRICE($B$32 &amp; ".MI", "Close",, TEXT(WORKDAY($C35, 5), "yyyy-mm-dd"), TEXT(WORKDAY($C35, 5), "yyyy-mm-dd"))) / $D35) - 1</f>
        <v>-3.5110533159948054E-2</v>
      </c>
      <c r="H35" s="24">
        <f>(SUM(_xldudf_WISEPRICE($B$32 &amp; ".MI", "Close",, TEXT(WORKDAY(EDATE($C35, 1)-1, 1), "yyyy-mm-dd"), TEXT(WORKDAY(EDATE($C35, 1)-1, 1), "yyyy-mm-dd"))) / $D35) - 1</f>
        <v>1.950585175552666E-2</v>
      </c>
    </row>
    <row r="36" spans="2:8" x14ac:dyDescent="0.3">
      <c r="B36" s="16"/>
      <c r="C36" s="17">
        <v>44525</v>
      </c>
      <c r="D36" s="16">
        <f>SUM(_xldudf_WISEPRICE("UCG.MI","Close",,C36,C36))</f>
        <v>11.27</v>
      </c>
      <c r="E36" s="23">
        <f>(SUM(_xldudf_WISEPRICE($B$32 &amp; ".MI", "Close",, TEXT(WORKDAY($C36, 1), "yyyy-mm-dd"), TEXT(WORKDAY($C36, 1), "yyyy-mm-dd"))) / $D36) - 1</f>
        <v>-6.9210292812777241E-2</v>
      </c>
      <c r="F36" s="23">
        <f>(SUM(_xldudf_WISEPRICE($B$32 &amp; ".MI", "Close",, TEXT(WORKDAY($C36, 3), "yyyy-mm-dd"), TEXT(WORKDAY($C36, 3), "yyyy-mm-dd"))) / $D36) - 1</f>
        <v>-5.1464063886424105E-2</v>
      </c>
      <c r="G36" s="24">
        <f>(SUM(_xldudf_WISEPRICE($B$32 &amp; ".MI", "Close",, TEXT(WORKDAY($C36, 5), "yyyy-mm-dd"), TEXT(WORKDAY($C36, 5), "yyyy-mm-dd"))) / $D36) - 1</f>
        <v>-2.3070097604259043E-2</v>
      </c>
      <c r="H36" s="24">
        <f>(SUM(_xldudf_WISEPRICE($B$32 &amp; ".MI", "Close",, TEXT(WORKDAY(EDATE($C36, 1)-1, 1), "yyyy-mm-dd"), TEXT(WORKDAY(EDATE($C36, 1)-1, 1), "yyyy-mm-dd"))) / $D36) - 1</f>
        <v>0.20053238686779062</v>
      </c>
    </row>
    <row r="37" spans="2:8" x14ac:dyDescent="0.3">
      <c r="B37" s="16"/>
      <c r="C37" s="17">
        <v>44727</v>
      </c>
      <c r="D37" s="16">
        <f>SUM(_xldudf_WISEPRICE("UCG.MI","Close",,C37,C37))</f>
        <v>10.08</v>
      </c>
      <c r="E37" s="23">
        <f>(SUM(_xldudf_WISEPRICE($B$32 &amp; ".MI", "Close",, TEXT(WORKDAY($C37, 1), "yyyy-mm-dd"), TEXT(WORKDAY($C37, 1), "yyyy-mm-dd"))) / $D37) - 1</f>
        <v>-3.2738095238095233E-2</v>
      </c>
      <c r="F37" s="23">
        <f>(SUM(_xldudf_WISEPRICE($B$32 &amp; ".MI", "Close",, TEXT(WORKDAY($C37, 3), "yyyy-mm-dd"), TEXT(WORKDAY($C37, 3), "yyyy-mm-dd"))) / $D37) - 1</f>
        <v>1.5873015873015817E-2</v>
      </c>
      <c r="G37" s="24">
        <f>(SUM(_xldudf_WISEPRICE($B$32 &amp; ".MI", "Close",, TEXT(WORKDAY($C37, 5), "yyyy-mm-dd"), TEXT(WORKDAY($C37, 5), "yyyy-mm-dd"))) / $D37) - 1</f>
        <v>1.388888888888884E-2</v>
      </c>
      <c r="H37" s="24">
        <f>(SUM(_xldudf_WISEPRICE($B$32 &amp; ".MI", "Close",, TEXT(WORKDAY(EDATE($C37, 1)-1, 1), "yyyy-mm-dd"), TEXT(WORKDAY(EDATE($C37, 1)-1, 1), "yyyy-mm-dd"))) / $D37) - 1</f>
        <v>-0.14980158730158732</v>
      </c>
    </row>
    <row r="38" spans="2:8" x14ac:dyDescent="0.3">
      <c r="B38" s="16"/>
      <c r="C38" s="25" t="s">
        <v>367</v>
      </c>
      <c r="D38" s="26">
        <f>_xlfn.AGGREGATE(1,6,D33:D37)</f>
        <v>11.59</v>
      </c>
      <c r="E38" s="27">
        <f>_xlfn.AGGREGATE(1,6,E33:E37)</f>
        <v>-2.0319201226643081E-2</v>
      </c>
      <c r="F38" s="27">
        <f>_xlfn.AGGREGATE(1,6,F33:F37)</f>
        <v>-1.6209260649983979E-2</v>
      </c>
      <c r="G38" s="27">
        <f>_xlfn.AGGREGATE(1,6,G33:G37)</f>
        <v>-1.8445741926995329E-2</v>
      </c>
      <c r="H38" s="27">
        <f>_xlfn.AGGREGATE(1,6,H33:H37)</f>
        <v>2.9345284963044872E-2</v>
      </c>
    </row>
    <row r="39" spans="2:8" x14ac:dyDescent="0.3">
      <c r="B39" s="18" t="s">
        <v>52</v>
      </c>
      <c r="C39" s="17"/>
      <c r="D39" s="18" t="s">
        <v>350</v>
      </c>
      <c r="E39" s="18" t="s">
        <v>346</v>
      </c>
      <c r="F39" s="18" t="s">
        <v>349</v>
      </c>
      <c r="G39" s="18" t="s">
        <v>347</v>
      </c>
      <c r="H39" s="18" t="s">
        <v>348</v>
      </c>
    </row>
    <row r="40" spans="2:8" x14ac:dyDescent="0.3">
      <c r="B40" s="19"/>
      <c r="C40" s="20" cm="1">
        <f t="array" ref="C40">_xlfn._xlws.FILTER($G$2:$G$19,$C$2:$C$19=B39)</f>
        <v>43230</v>
      </c>
      <c r="D40" s="19">
        <f>SUM(_xldudf_WISEPRICE($B$39 &amp; ".MI", "Close",, TEXT($C40, "yyyy-mm-dd"), TEXT($C40, "yyyy-mm-dd")))</f>
        <v>272</v>
      </c>
      <c r="E40" s="21">
        <f>(SUM(_xldudf_WISEPRICE($B$39 &amp; ".MI", "Close",, TEXT(WORKDAY($C40, 1), "yyyy-mm-dd"), TEXT(WORKDAY($C40, 1), "yyyy-mm-dd"))) / $D40) - 1</f>
        <v>0.17647058823529416</v>
      </c>
      <c r="F40" s="21">
        <f>(SUM(_xldudf_WISEPRICE($B$39 &amp; ".MI", "Close",, TEXT(WORKDAY($C40, 3), "yyyy-mm-dd"), TEXT(WORKDAY($C40, 3), "yyyy-mm-dd"))) / $D40) - 1</f>
        <v>0.1875</v>
      </c>
      <c r="G40" s="22">
        <f>(SUM(_xldudf_WISEPRICE($B$39 &amp; ".MI", "Close",, TEXT(WORKDAY($C40, 5), "yyyy-mm-dd"), TEXT(WORKDAY($C40, 5), "yyyy-mm-dd"))) / $D40) - 1</f>
        <v>7.4632308823529447E-2</v>
      </c>
      <c r="H40" s="22">
        <f>(SUM(_xldudf_WISEPRICE($B$39 &amp; ".MI", "Close",, TEXT(WORKDAY(EDATE($C40, 1)-1, 1), "yyyy-mm-dd"), TEXT(WORKDAY(EDATE($C40, 1)-1, 1), "yyyy-mm-dd"))) / $D40) - 1</f>
        <v>2.2058823529411686E-2</v>
      </c>
    </row>
    <row r="41" spans="2:8" x14ac:dyDescent="0.3">
      <c r="B41" s="16"/>
      <c r="C41" s="25" t="s">
        <v>367</v>
      </c>
      <c r="D41" s="26">
        <f>_xlfn.AGGREGATE(1,6,D40:D40)</f>
        <v>272</v>
      </c>
      <c r="E41" s="27">
        <f>_xlfn.AGGREGATE(1,6,E40:E40)</f>
        <v>0.17647058823529416</v>
      </c>
      <c r="F41" s="27">
        <f>_xlfn.AGGREGATE(1,6,F40:F40)</f>
        <v>0.1875</v>
      </c>
      <c r="G41" s="27">
        <f>_xlfn.AGGREGATE(1,6,G40:G40)</f>
        <v>7.4632308823529447E-2</v>
      </c>
      <c r="H41" s="27">
        <f>_xlfn.AGGREGATE(1,6,H40:H40)</f>
        <v>2.2058823529411686E-2</v>
      </c>
    </row>
    <row r="42" spans="2:8" x14ac:dyDescent="0.3">
      <c r="B42" s="18" t="s">
        <v>69</v>
      </c>
      <c r="C42" s="17"/>
      <c r="D42" s="18" t="s">
        <v>350</v>
      </c>
      <c r="E42" s="18" t="s">
        <v>346</v>
      </c>
      <c r="F42" s="18" t="s">
        <v>349</v>
      </c>
      <c r="G42" s="18" t="s">
        <v>347</v>
      </c>
      <c r="H42" s="18" t="s">
        <v>348</v>
      </c>
    </row>
    <row r="43" spans="2:8" x14ac:dyDescent="0.3">
      <c r="B43" s="19"/>
      <c r="C43" s="20" cm="1">
        <f t="array" ref="C43:C46">_xlfn._xlws.FILTER($G$2:$G$19,$C$2:$C$19=B42)</f>
        <v>43273</v>
      </c>
      <c r="D43" s="19">
        <f>SUM(_xldudf_WISEPRICE($B$42 &amp; ".MI", "Close",, TEXT($C43, "yyyy-mm-dd"), TEXT($C43, "yyyy-mm-dd")))</f>
        <v>3.24</v>
      </c>
      <c r="E43" s="21">
        <f>(SUM(_xldudf_WISEPRICE($B$42 &amp; ".MI", "Close",, TEXT(WORKDAY($C43, 1), "yyyy-mm-dd"), TEXT(WORKDAY($C43, 1), "yyyy-mm-dd"))) / $D43) - 1</f>
        <v>-2.1604938271605034E-2</v>
      </c>
      <c r="F43" s="21">
        <f>(SUM(_xldudf_WISEPRICE($B$42 &amp; ".MI", "Close",, TEXT(WORKDAY($C43, 3), "yyyy-mm-dd"), TEXT(WORKDAY($C43, 3), "yyyy-mm-dd"))) / $D43) - 1</f>
        <v>-3.0864197530864224E-2</v>
      </c>
      <c r="G43" s="22">
        <f>(SUM(_xldudf_WISEPRICE($B$42 &amp; ".MI", "Close",, TEXT(WORKDAY($C43, 5), "yyyy-mm-dd"), TEXT(WORKDAY($C43, 5), "yyyy-mm-dd"))) / $D43) - 1</f>
        <v>-1.5432098765432167E-2</v>
      </c>
      <c r="H43" s="22">
        <f>(SUM(_xldudf_WISEPRICE($B$42 &amp; ".MI", "Close",, TEXT(WORKDAY(EDATE($C43, 1)-1, 1), "yyyy-mm-dd"), TEXT(WORKDAY(EDATE($C43, 1)-1, 1), "yyyy-mm-dd"))) / $D43) - 1</f>
        <v>-5.2469135802469258E-2</v>
      </c>
    </row>
    <row r="44" spans="2:8" x14ac:dyDescent="0.3">
      <c r="B44" s="16"/>
      <c r="C44" s="17">
        <v>43412</v>
      </c>
      <c r="D44" s="16">
        <f>SUM(_xldudf_WISEPRICE($B$42 &amp; ".MI", "Close",, TEXT($C44, "yyyy-mm-dd"), TEXT($C44, "yyyy-mm-dd")))</f>
        <v>2.34</v>
      </c>
      <c r="E44" s="23">
        <f>(SUM(_xldudf_WISEPRICE($B$42 &amp; ".MI", "Close",, TEXT(WORKDAY($C44, 1), "yyyy-mm-dd"), TEXT(WORKDAY($C44, 1), "yyyy-mm-dd"))) / $D44) - 1</f>
        <v>8.5470085470085166E-3</v>
      </c>
      <c r="F44" s="23">
        <f>(SUM(_xldudf_WISEPRICE($B$42 &amp; ".MI", "Close",, TEXT(WORKDAY($C44, 3), "yyyy-mm-dd"), TEXT(WORKDAY($C44, 3), "yyyy-mm-dd"))) / $D44) - 1</f>
        <v>1.2820512820512997E-2</v>
      </c>
      <c r="G44" s="24">
        <f>(SUM(_xldudf_WISEPRICE($B$42 &amp; ".MI", "Close",, TEXT(WORKDAY($C44, 5), "yyyy-mm-dd"), TEXT(WORKDAY($C44, 5), "yyyy-mm-dd"))) / $D44) - 1</f>
        <v>-1.2820512820512775E-2</v>
      </c>
      <c r="H44" s="24">
        <f>(SUM(_xldudf_WISEPRICE($B$42 &amp; ".MI", "Close",, TEXT(WORKDAY(EDATE($C44, 1)-1, 1), "yyyy-mm-dd"), TEXT(WORKDAY(EDATE($C44, 1)-1, 1), "yyyy-mm-dd"))) / $D44) - 1</f>
        <v>2.1367521367521514E-2</v>
      </c>
    </row>
    <row r="45" spans="2:8" x14ac:dyDescent="0.3">
      <c r="B45" s="16"/>
      <c r="C45" s="17">
        <v>44000</v>
      </c>
      <c r="D45" s="16">
        <f>SUM(_xldudf_WISEPRICE($B$42 &amp; ".MI", "Close",, TEXT($C45, "yyyy-mm-dd"), TEXT($C45, "yyyy-mm-dd")))</f>
        <v>1.58</v>
      </c>
      <c r="E45" s="23">
        <f>(SUM(_xldudf_WISEPRICE($B$42 &amp; ".MI", "Close",, TEXT(WORKDAY($C45, 1), "yyyy-mm-dd"), TEXT(WORKDAY($C45, 1), "yyyy-mm-dd"))) / $D45) - 1</f>
        <v>1.2658227848101333E-2</v>
      </c>
      <c r="F45" s="23">
        <f>(SUM(_xldudf_WISEPRICE($B$42 &amp; ".MI", "Close",, TEXT(WORKDAY($C45, 3), "yyyy-mm-dd"), TEXT(WORKDAY($C45, 3), "yyyy-mm-dd"))) / $D45) - 1</f>
        <v>-6.3291139240506666E-3</v>
      </c>
      <c r="G45" s="24">
        <f>(SUM(_xldudf_WISEPRICE($B$42 &amp; ".MI", "Close",, TEXT(WORKDAY($C45, 5), "yyyy-mm-dd"), TEXT(WORKDAY($C45, 5), "yyyy-mm-dd"))) / $D45) - 1</f>
        <v>-4.4303797468354444E-2</v>
      </c>
      <c r="H45" s="24">
        <f>(SUM(_xldudf_WISEPRICE($B$42 &amp; ".MI", "Close",, TEXT(WORKDAY(EDATE($C45, 1)-1, 1), "yyyy-mm-dd"), TEXT(WORKDAY(EDATE($C45, 1)-1, 1), "yyyy-mm-dd"))) / $D45) - 1</f>
        <v>6.3291139240506222E-2</v>
      </c>
    </row>
    <row r="46" spans="2:8" x14ac:dyDescent="0.3">
      <c r="B46" s="16"/>
      <c r="C46" s="17">
        <v>44195</v>
      </c>
      <c r="D46" s="16">
        <f>SUM(_xldudf_WISEPRICE($B$42 &amp; ".MI", "Close",, TEXT($C46, "yyyy-mm-dd"), TEXT($C46, "yyyy-mm-dd")))</f>
        <v>1.49</v>
      </c>
      <c r="E46" s="23" t="s">
        <v>351</v>
      </c>
      <c r="F46" s="23">
        <f>(SUM(_xldudf_WISEPRICE($B$42 &amp; ".MI", "Close",, TEXT(WORKDAY($C46, 3), "yyyy-mm-dd"), TEXT(WORKDAY($C46, 3), "yyyy-mm-dd"))) / $D46) - 1</f>
        <v>-2.0134228187919434E-2</v>
      </c>
      <c r="G46" s="24">
        <f>(SUM(_xldudf_WISEPRICE($B$42 &amp; ".MI", "Close",, TEXT(WORKDAY($C46, 5), "yyyy-mm-dd"), TEXT(WORKDAY($C46, 5), "yyyy-mm-dd"))) / $D46) - 1</f>
        <v>4.0268456375838868E-2</v>
      </c>
      <c r="H46" s="24">
        <f>(SUM(_xldudf_WISEPRICE($B$42 &amp; ".MI", "Close",, TEXT(WORKDAY(EDATE($C46, 1)-1, 1), "yyyy-mm-dd"), TEXT(WORKDAY(EDATE($C46, 1)-1, 1), "yyyy-mm-dd"))) / $D46) - 1</f>
        <v>2.6845637583892579E-2</v>
      </c>
    </row>
    <row r="47" spans="2:8" x14ac:dyDescent="0.3">
      <c r="B47" s="16"/>
      <c r="C47" s="25" t="s">
        <v>367</v>
      </c>
      <c r="D47" s="26">
        <f>_xlfn.AGGREGATE(1,6,D43:D46)</f>
        <v>2.1625000000000001</v>
      </c>
      <c r="E47" s="27">
        <f>_xlfn.AGGREGATE(1,6,E43:E46)</f>
        <v>-1.3323395883172809E-4</v>
      </c>
      <c r="F47" s="27">
        <f>_xlfn.AGGREGATE(1,6,F43:F46)</f>
        <v>-1.1126756705580332E-2</v>
      </c>
      <c r="G47" s="27">
        <f>_xlfn.AGGREGATE(1,6,G43:G46)</f>
        <v>-8.0719881696151297E-3</v>
      </c>
      <c r="H47" s="27">
        <f>_xlfn.AGGREGATE(1,6,H43:H46)</f>
        <v>1.4758790597362764E-2</v>
      </c>
    </row>
    <row r="48" spans="2:8" x14ac:dyDescent="0.3">
      <c r="B48" s="18" t="s">
        <v>81</v>
      </c>
      <c r="C48" s="17"/>
      <c r="D48" s="16"/>
      <c r="E48" s="16"/>
      <c r="F48" s="16"/>
      <c r="G48" s="16"/>
      <c r="H48" s="16"/>
    </row>
    <row r="49" spans="2:8" x14ac:dyDescent="0.3">
      <c r="B49" s="16"/>
      <c r="C49" s="17"/>
      <c r="D49" s="18" t="s">
        <v>350</v>
      </c>
      <c r="E49" s="18" t="s">
        <v>346</v>
      </c>
      <c r="F49" s="18" t="s">
        <v>349</v>
      </c>
      <c r="G49" s="18" t="s">
        <v>347</v>
      </c>
      <c r="H49" s="18" t="s">
        <v>348</v>
      </c>
    </row>
    <row r="50" spans="2:8" x14ac:dyDescent="0.3">
      <c r="B50" s="19"/>
      <c r="C50" s="20" cm="1">
        <f t="array" ref="C50:C52">_xlfn._xlws.FILTER($G$2:$G$19,$C$2:$C$19=B48)</f>
        <v>43251</v>
      </c>
      <c r="D50" s="19">
        <f>SUM(_xldudf_WISEPRICE($B$48 &amp; ".MI", "Close",, TEXT($C50, "yyyy-mm-dd"), TEXT($C50, "yyyy-mm-dd")))</f>
        <v>2.2200000000000002</v>
      </c>
      <c r="E50" s="21">
        <f>(SUM(_xldudf_WISEPRICE($B$48 &amp; ".MI", "Close",, TEXT(WORKDAY($C50, 1), "yyyy-mm-dd"), TEXT(WORKDAY($C50, 1), "yyyy-mm-dd"))) / $D50) - 1</f>
        <v>8.55855855855856E-2</v>
      </c>
      <c r="F50" s="21">
        <f>(SUM(_xldudf_WISEPRICE($B$48 &amp; ".MI", "Close",, TEXT(WORKDAY($C50, 3), "yyyy-mm-dd"), TEXT(WORKDAY($C50, 3), "yyyy-mm-dd"))) / $D50) - 1</f>
        <v>2.7027027027026751E-2</v>
      </c>
      <c r="G50" s="22">
        <f>(SUM(_xldudf_WISEPRICE($B$48 &amp; ".MI", "Close",, TEXT(WORKDAY($C50, 5), "yyyy-mm-dd"), TEXT(WORKDAY($C50, 5), "yyyy-mm-dd"))) / $D50) - 1</f>
        <v>8.1081081081080919E-2</v>
      </c>
      <c r="H50" s="22">
        <f>(SUM(_xldudf_WISEPRICE($B$48 &amp; ".MI", "Close",, TEXT(WORKDAY(EDATE($C50, 1)-1, 1), "yyyy-mm-dd"), TEXT(WORKDAY(EDATE($C50, 1)-1, 1), "yyyy-mm-dd"))) / $D50) - 1</f>
        <v>0.13963963963963955</v>
      </c>
    </row>
    <row r="51" spans="2:8" x14ac:dyDescent="0.3">
      <c r="B51" s="16"/>
      <c r="C51" s="17">
        <v>43444</v>
      </c>
      <c r="D51" s="16">
        <f>SUM(_xldudf_WISEPRICE($B$48 &amp; ".MI", "Close",, TEXT($C51, "yyyy-mm-dd"), TEXT($C51, "yyyy-mm-dd")))</f>
        <v>2.0699999999999998</v>
      </c>
      <c r="E51" s="23">
        <f>(SUM(_xldudf_WISEPRICE($B$48 &amp; ".MI", "Close",, TEXT(WORKDAY($C51, 1), "yyyy-mm-dd"), TEXT(WORKDAY($C51, 1), "yyyy-mm-dd"))) / $D51) - 1</f>
        <v>2.4154589371980784E-2</v>
      </c>
      <c r="F51" s="23">
        <f>(SUM(_xldudf_WISEPRICE($B$48 &amp; ".MI", "Close",, TEXT(WORKDAY($C51, 3), "yyyy-mm-dd"), TEXT(WORKDAY($C51, 3), "yyyy-mm-dd"))) / $D51) - 1</f>
        <v>1.449275362318847E-2</v>
      </c>
      <c r="G51" s="24">
        <f>(SUM(_xldudf_WISEPRICE($B$48 &amp; ".MI", "Close",, TEXT(WORKDAY($C51, 5), "yyyy-mm-dd"), TEXT(WORKDAY($C51, 5), "yyyy-mm-dd"))) / $D51) - 1</f>
        <v>-2.8985507246376829E-2</v>
      </c>
      <c r="H51" s="24">
        <f>(SUM(_xldudf_WISEPRICE($B$48 &amp; ".MI", "Close",, TEXT(WORKDAY(EDATE($C51, 1)-1, 1), "yyyy-mm-dd"), TEXT(WORKDAY(EDATE($C51, 1)-1, 1), "yyyy-mm-dd"))) / $D51) - 1</f>
        <v>-1.9323671497584516E-2</v>
      </c>
    </row>
    <row r="52" spans="2:8" x14ac:dyDescent="0.3">
      <c r="B52" s="16"/>
      <c r="C52" s="17">
        <v>44369</v>
      </c>
      <c r="D52" s="16">
        <f>SUM(_xldudf_WISEPRICE($B$48 &amp; ".MI", "Close",, TEXT($C52, "yyyy-mm-dd"), TEXT($C52, "yyyy-mm-dd")))</f>
        <v>2.85</v>
      </c>
      <c r="E52" s="23">
        <f>(SUM(_xldudf_WISEPRICE($B$48 &amp; ".MI", "Close",, TEXT(WORKDAY($C52, 1), "yyyy-mm-dd"), TEXT(WORKDAY($C52, 1), "yyyy-mm-dd"))) / $D52) - 1</f>
        <v>-3.5087719298246833E-3</v>
      </c>
      <c r="F52" s="23">
        <f>(SUM(_xldudf_WISEPRICE($B$48 &amp; ".MI", "Close",, TEXT(WORKDAY($C52, 3), "yyyy-mm-dd"), TEXT(WORKDAY($C52, 3), "yyyy-mm-dd"))) / $D52) - 1</f>
        <v>-3.5087719298246833E-3</v>
      </c>
      <c r="G52" s="24">
        <f>(SUM(_xldudf_WISEPRICE($B$48 &amp; ".MI", "Close",, TEXT(WORKDAY($C52, 5), "yyyy-mm-dd"), TEXT(WORKDAY($C52, 5), "yyyy-mm-dd"))) / $D52) - 1</f>
        <v>-3.8596491228070184E-2</v>
      </c>
      <c r="H52" s="24">
        <f>(SUM(_xldudf_WISEPRICE($B$48 &amp; ".MI", "Close",, TEXT(WORKDAY(EDATE($C52, 1)-1, 1), "yyyy-mm-dd"), TEXT(WORKDAY(EDATE($C52, 1)-1, 1), "yyyy-mm-dd"))) / $D52) - 1</f>
        <v>-9.1228070175438658E-2</v>
      </c>
    </row>
    <row r="53" spans="2:8" x14ac:dyDescent="0.3">
      <c r="B53" s="16"/>
      <c r="C53" s="25" t="s">
        <v>367</v>
      </c>
      <c r="D53" s="26">
        <f>_xlfn.AGGREGATE(1,6,D50:D52)</f>
        <v>2.3800000000000003</v>
      </c>
      <c r="E53" s="27">
        <f>_xlfn.AGGREGATE(1,6,E50:E52)</f>
        <v>3.5410467675913902E-2</v>
      </c>
      <c r="F53" s="27">
        <f>_xlfn.AGGREGATE(1,6,F50:F52)</f>
        <v>1.2670336240130179E-2</v>
      </c>
      <c r="G53" s="27">
        <f>_xlfn.AGGREGATE(1,6,G50:G52)</f>
        <v>4.4996942022113018E-3</v>
      </c>
      <c r="H53" s="27">
        <f>_xlfn.AGGREGATE(1,6,H50:H52)</f>
        <v>9.6959659888721239E-3</v>
      </c>
    </row>
    <row r="54" spans="2:8" x14ac:dyDescent="0.3">
      <c r="B54" s="18" t="s">
        <v>124</v>
      </c>
      <c r="C54" s="17"/>
      <c r="D54" s="16"/>
      <c r="E54" s="16"/>
      <c r="F54" s="16"/>
      <c r="G54" s="16"/>
      <c r="H54" s="16"/>
    </row>
    <row r="55" spans="2:8" x14ac:dyDescent="0.3">
      <c r="B55" s="16"/>
      <c r="C55" s="17"/>
      <c r="D55" s="18" t="s">
        <v>350</v>
      </c>
      <c r="E55" s="18" t="s">
        <v>346</v>
      </c>
      <c r="F55" s="18" t="s">
        <v>349</v>
      </c>
      <c r="G55" s="18" t="s">
        <v>347</v>
      </c>
      <c r="H55" s="18" t="s">
        <v>348</v>
      </c>
    </row>
    <row r="56" spans="2:8" x14ac:dyDescent="0.3">
      <c r="B56" s="19"/>
      <c r="C56" s="20" cm="1">
        <f t="array" ref="C56:C57">_xlfn._xlws.FILTER($G$2:$G$19,$C$2:$C$19=B54)</f>
        <v>43999</v>
      </c>
      <c r="D56" s="19">
        <f>SUM(_xldudf_WISEPRICE($B$54 &amp; ".MI", "Close",, TEXT($C56, "yyyy-mm-dd"), TEXT($C56, "yyyy-mm-dd")))</f>
        <v>1.57</v>
      </c>
      <c r="E56" s="21">
        <f>(SUM(_xldudf_WISEPRICE($B$54 &amp; ".MI", "Close",, TEXT(WORKDAY($C56, 1), "yyyy-mm-dd"), TEXT(WORKDAY($C56, 1), "yyyy-mm-dd"))) / $D56) - 1</f>
        <v>3.8216560509554132E-2</v>
      </c>
      <c r="F56" s="21">
        <f>(SUM(_xldudf_WISEPRICE($B$54 &amp; ".MI", "Close",, TEXT(WORKDAY($C56, 3), "yyyy-mm-dd"), TEXT(WORKDAY($C56, 3), "yyyy-mm-dd"))) / $D56) - 1</f>
        <v>-1.9108280254777066E-2</v>
      </c>
      <c r="G56" s="22">
        <f>(SUM(_xldudf_WISEPRICE($B$54 &amp; ".MI", "Close",, TEXT(WORKDAY($C56, 5), "yyyy-mm-dd"), TEXT(WORKDAY($C56, 5), "yyyy-mm-dd"))) / $D56) - 1</f>
        <v>-1.2738853503184711E-2</v>
      </c>
      <c r="H56" s="22">
        <f>(SUM(_xldudf_WISEPRICE($B$54 &amp; ".MI", "Close",, TEXT(WORKDAY(EDATE($C56, 1)-1, 1), "yyyy-mm-dd"), TEXT(WORKDAY(EDATE($C56, 1)-1, 1), "yyyy-mm-dd"))) / $D56) - 1</f>
        <v>0.22292993630573243</v>
      </c>
    </row>
    <row r="57" spans="2:8" x14ac:dyDescent="0.3">
      <c r="B57" s="16"/>
      <c r="C57" s="17">
        <v>44553</v>
      </c>
      <c r="D57" s="16">
        <f>SUM(_xldudf_WISEPRICE($B$54 &amp; ".MI", "Close",, TEXT($C57, "yyyy-mm-dd"), TEXT($C57, "yyyy-mm-dd")))</f>
        <v>3.71</v>
      </c>
      <c r="E57" s="23" t="s">
        <v>351</v>
      </c>
      <c r="F57" s="23">
        <f>(SUM(_xldudf_WISEPRICE($B$54 &amp; ".MI", "Close",, TEXT(WORKDAY($C57, 3), "yyyy-mm-dd"), TEXT(WORKDAY($C57, 3), "yyyy-mm-dd"))) / $D57) - 1</f>
        <v>2.6954177897575704E-3</v>
      </c>
      <c r="G57" s="24">
        <f>(SUM(_xldudf_WISEPRICE($B$54 &amp; ".MI", "Close",, TEXT(WORKDAY($C57, 5), "yyyy-mm-dd"), TEXT(WORKDAY($C57, 5), "yyyy-mm-dd"))) / $D57) - 1</f>
        <v>-2.6954177897573484E-3</v>
      </c>
      <c r="H57" s="24">
        <f>(SUM(_xldudf_WISEPRICE($B$54 &amp; ".MI", "Close",, TEXT(WORKDAY(EDATE($C57, 1)-1, 1), "yyyy-mm-dd"), TEXT(WORKDAY(EDATE($C57, 1)-1, 1), "yyyy-mm-dd"))) / $D57) - 1</f>
        <v>-3.7735849056603765E-2</v>
      </c>
    </row>
    <row r="58" spans="2:8" x14ac:dyDescent="0.3">
      <c r="B58" s="16"/>
      <c r="C58" s="25" t="s">
        <v>367</v>
      </c>
      <c r="D58" s="26">
        <f>_xlfn.AGGREGATE(1,6,D56:D57)</f>
        <v>2.64</v>
      </c>
      <c r="E58" s="27">
        <f>_xlfn.AGGREGATE(1,6,E56:E57)</f>
        <v>3.8216560509554132E-2</v>
      </c>
      <c r="F58" s="27">
        <f>_xlfn.AGGREGATE(1,6,F56:F57)</f>
        <v>-8.2064312325097477E-3</v>
      </c>
      <c r="G58" s="27">
        <f>_xlfn.AGGREGATE(1,6,G56:G57)</f>
        <v>-7.7171356464710295E-3</v>
      </c>
      <c r="H58" s="27">
        <f>_xlfn.AGGREGATE(1,6,H56:H57)</f>
        <v>9.2597043624564335E-2</v>
      </c>
    </row>
    <row r="59" spans="2:8" x14ac:dyDescent="0.3">
      <c r="B59" s="18" t="s">
        <v>138</v>
      </c>
      <c r="C59" s="17"/>
      <c r="D59" s="16"/>
      <c r="E59" s="16"/>
      <c r="F59" s="16"/>
      <c r="G59" s="16"/>
      <c r="H59" s="16"/>
    </row>
    <row r="60" spans="2:8" x14ac:dyDescent="0.3">
      <c r="B60" s="16"/>
      <c r="C60" s="17"/>
      <c r="D60" s="18" t="s">
        <v>350</v>
      </c>
      <c r="E60" s="18" t="s">
        <v>346</v>
      </c>
      <c r="F60" s="18" t="s">
        <v>349</v>
      </c>
      <c r="G60" s="18" t="s">
        <v>347</v>
      </c>
      <c r="H60" s="18" t="s">
        <v>348</v>
      </c>
    </row>
    <row r="61" spans="2:8" x14ac:dyDescent="0.3">
      <c r="B61" s="19"/>
      <c r="C61" s="20" cm="1">
        <f t="array" ref="C61:C62">_xlfn._xlws.FILTER($G$2:$G$19,$C$2:$C$19=B59)</f>
        <v>44183</v>
      </c>
      <c r="D61" s="19">
        <f>SUM(_xldudf_WISEPRICE($B$59 &amp; ".MI", "Close",, TEXT($C61, "yyyy-mm-dd"), TEXT($C61, "yyyy-mm-dd")))</f>
        <v>1.94</v>
      </c>
      <c r="E61" s="21">
        <f>(SUM(_xldudf_WISEPRICE($B$59 &amp; ".MI", "Close",, TEXT(WORKDAY($C61, 1), "yyyy-mm-dd"), TEXT(WORKDAY($C61, 1), "yyyy-mm-dd"))) / $D61) - 1</f>
        <v>-3.6082474226803996E-2</v>
      </c>
      <c r="F61" s="21">
        <f>(SUM(_xldudf_WISEPRICE($B$59 &amp; ".MI", "Close",, TEXT(WORKDAY($C61, 3), "yyyy-mm-dd"), TEXT(WORKDAY($C61, 3), "yyyy-mm-dd"))) / $D61) - 1</f>
        <v>-1.5463917525773252E-2</v>
      </c>
      <c r="G61" s="22">
        <f>(SUM(_xldudf_WISEPRICE($B$59 &amp; ".MI", "Close", , "2020-12-28", "2020-12-28")) / $D61) - 1</f>
        <v>-1.0309278350515427E-2</v>
      </c>
      <c r="H61" s="22">
        <f>(SUM(_xldudf_WISEPRICE($B$59 &amp; ".MI", "Close",, TEXT(WORKDAY(EDATE($C61, 1)-1, 1), "yyyy-mm-dd"), TEXT(WORKDAY(EDATE($C61, 1)-1, 1), "yyyy-mm-dd"))) / $D61) - 1</f>
        <v>-1.0309278350515427E-2</v>
      </c>
    </row>
    <row r="62" spans="2:8" x14ac:dyDescent="0.3">
      <c r="B62" s="16"/>
      <c r="C62" s="17">
        <v>44672</v>
      </c>
      <c r="D62" s="16">
        <f>SUM(_xldudf_WISEPRICE($B$59 &amp; ".MI", "Close",, TEXT($C62, "yyyy-mm-dd"), TEXT($C62, "yyyy-mm-dd")))</f>
        <v>2.0299999999999998</v>
      </c>
      <c r="E62" s="23">
        <f>(SUM(_xldudf_WISEPRICE($B$59 &amp; ".MI", "Close",, TEXT(WORKDAY($C62, 1), "yyyy-mm-dd"), TEXT(WORKDAY($C62, 1), "yyyy-mm-dd"))) / $D62) - 1</f>
        <v>-2.4630541871921152E-2</v>
      </c>
      <c r="F62" s="23">
        <f>(SUM(_xldudf_WISEPRICE($B$59 &amp; ".MI", "Close",, TEXT(WORKDAY($C62, 3), "yyyy-mm-dd"), TEXT(WORKDAY($C62, 3), "yyyy-mm-dd"))) / $D62) - 1</f>
        <v>-5.4187192118226535E-2</v>
      </c>
      <c r="G62" s="24">
        <f>(SUM(_xldudf_WISEPRICE($B$59 &amp; ".MI", "Close",, TEXT(WORKDAY($C62, 5), "yyyy-mm-dd"), TEXT(WORKDAY($C62, 5), "yyyy-mm-dd"))) / $D62) - 1</f>
        <v>-4.9261083743842304E-2</v>
      </c>
      <c r="H62" s="24">
        <f>(SUM(_xldudf_WISEPRICE($B$59 &amp; ".MI", "Close",, TEXT(WORKDAY(EDATE($C62, 1)-1, 1), "yyyy-mm-dd"), TEXT(WORKDAY(EDATE($C62, 1)-1, 1), "yyyy-mm-dd"))) / $D62) - 1</f>
        <v>-2.4630541871921152E-2</v>
      </c>
    </row>
    <row r="63" spans="2:8" x14ac:dyDescent="0.3">
      <c r="C63" s="28" t="s">
        <v>367</v>
      </c>
      <c r="D63" s="28">
        <f>_xlfn.AGGREGATE(1,6,D61:D62)</f>
        <v>1.9849999999999999</v>
      </c>
      <c r="E63" s="29">
        <f>_xlfn.AGGREGATE(1,6,E61:E62)</f>
        <v>-3.0356508049362574E-2</v>
      </c>
      <c r="F63" s="29">
        <f>_xlfn.AGGREGATE(1,6,F61:F62)</f>
        <v>-3.4825554821999893E-2</v>
      </c>
      <c r="G63" s="29">
        <f>_xlfn.AGGREGATE(1,6,G61:G62)</f>
        <v>-2.9785181047178866E-2</v>
      </c>
      <c r="H63" s="29">
        <f>_xlfn.AGGREGATE(1,6,H61:H62)</f>
        <v>-1.746991011121829E-2</v>
      </c>
    </row>
  </sheetData>
  <autoFilter ref="A1:W19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6"/>
  <sheetViews>
    <sheetView workbookViewId="0">
      <pane ySplit="1" topLeftCell="A55" activePane="bottomLeft" state="frozen"/>
      <selection pane="bottomLeft" activeCell="F80" sqref="F80"/>
    </sheetView>
  </sheetViews>
  <sheetFormatPr defaultRowHeight="14.4" x14ac:dyDescent="0.3"/>
  <cols>
    <col min="1" max="1" width="10" customWidth="1"/>
    <col min="2" max="2" width="25" customWidth="1"/>
    <col min="3" max="3" width="8" customWidth="1"/>
    <col min="4" max="5" width="16" customWidth="1"/>
    <col min="6" max="6" width="18.77734375" customWidth="1"/>
    <col min="7" max="17" width="16" customWidth="1"/>
  </cols>
  <sheetData>
    <row r="1" spans="1:17" ht="27" customHeight="1" x14ac:dyDescent="0.3">
      <c r="A1" s="1" t="s">
        <v>0</v>
      </c>
      <c r="B1" s="1" t="s">
        <v>1</v>
      </c>
      <c r="C1" s="1" t="s">
        <v>2</v>
      </c>
      <c r="D1" s="1" t="s">
        <v>182</v>
      </c>
      <c r="E1" s="1" t="s">
        <v>343</v>
      </c>
      <c r="F1" s="1" t="s">
        <v>183</v>
      </c>
      <c r="G1" s="1" t="s">
        <v>184</v>
      </c>
      <c r="H1" s="1" t="s">
        <v>185</v>
      </c>
      <c r="I1" s="1" t="s">
        <v>13</v>
      </c>
      <c r="J1" s="1" t="s">
        <v>186</v>
      </c>
      <c r="K1" s="1" t="s">
        <v>14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 x14ac:dyDescent="0.3">
      <c r="A2" s="3" t="s">
        <v>187</v>
      </c>
      <c r="B2" s="3" t="s">
        <v>37</v>
      </c>
      <c r="C2" s="3" t="s">
        <v>38</v>
      </c>
      <c r="D2" s="3" t="s">
        <v>188</v>
      </c>
      <c r="E2" s="5">
        <v>42046</v>
      </c>
      <c r="F2" s="3">
        <v>2400</v>
      </c>
      <c r="G2" s="3" t="s">
        <v>29</v>
      </c>
      <c r="H2" s="3" t="s">
        <v>189</v>
      </c>
      <c r="I2" s="3" t="s">
        <v>190</v>
      </c>
      <c r="J2" s="3" t="s">
        <v>191</v>
      </c>
      <c r="K2" s="3" t="s">
        <v>61</v>
      </c>
      <c r="L2" s="3"/>
      <c r="M2" s="3"/>
      <c r="N2" s="3"/>
      <c r="O2" s="3" t="s">
        <v>28</v>
      </c>
      <c r="P2" s="3" t="s">
        <v>192</v>
      </c>
      <c r="Q2" s="3"/>
    </row>
    <row r="3" spans="1:17" x14ac:dyDescent="0.3">
      <c r="A3" s="3" t="s">
        <v>193</v>
      </c>
      <c r="B3" s="3" t="s">
        <v>37</v>
      </c>
      <c r="C3" s="3" t="s">
        <v>38</v>
      </c>
      <c r="D3" s="3" t="s">
        <v>194</v>
      </c>
      <c r="E3" s="5">
        <v>42185</v>
      </c>
      <c r="F3" s="3">
        <v>625</v>
      </c>
      <c r="G3" s="3" t="s">
        <v>29</v>
      </c>
      <c r="H3" s="3" t="s">
        <v>195</v>
      </c>
      <c r="I3" s="3" t="s">
        <v>196</v>
      </c>
      <c r="J3" s="3"/>
      <c r="K3" s="3" t="s">
        <v>61</v>
      </c>
      <c r="L3" s="3"/>
      <c r="M3" s="3"/>
      <c r="N3" s="3"/>
      <c r="O3" s="3" t="s">
        <v>28</v>
      </c>
      <c r="P3" s="3" t="s">
        <v>192</v>
      </c>
      <c r="Q3" s="3"/>
    </row>
    <row r="4" spans="1:17" x14ac:dyDescent="0.3">
      <c r="A4" s="3" t="s">
        <v>197</v>
      </c>
      <c r="B4" s="3" t="s">
        <v>37</v>
      </c>
      <c r="C4" s="3" t="s">
        <v>38</v>
      </c>
      <c r="D4" s="3" t="s">
        <v>194</v>
      </c>
      <c r="E4" s="5">
        <v>42186</v>
      </c>
      <c r="F4" s="3">
        <v>205</v>
      </c>
      <c r="G4" s="3" t="s">
        <v>29</v>
      </c>
      <c r="H4" s="3" t="s">
        <v>198</v>
      </c>
      <c r="I4" s="3" t="s">
        <v>199</v>
      </c>
      <c r="J4" s="3"/>
      <c r="K4" s="3" t="s">
        <v>61</v>
      </c>
      <c r="L4" s="3"/>
      <c r="M4" s="3"/>
      <c r="N4" s="3"/>
      <c r="O4" s="3" t="s">
        <v>28</v>
      </c>
      <c r="P4" s="3" t="s">
        <v>192</v>
      </c>
      <c r="Q4" s="3"/>
    </row>
    <row r="5" spans="1:17" x14ac:dyDescent="0.3">
      <c r="A5" s="3" t="s">
        <v>200</v>
      </c>
      <c r="B5" s="3" t="s">
        <v>37</v>
      </c>
      <c r="C5" s="3" t="s">
        <v>38</v>
      </c>
      <c r="D5" s="3" t="s">
        <v>201</v>
      </c>
      <c r="E5" s="5">
        <v>42275</v>
      </c>
      <c r="F5" s="3">
        <v>1200</v>
      </c>
      <c r="G5" s="3" t="s">
        <v>29</v>
      </c>
      <c r="H5" s="3" t="s">
        <v>202</v>
      </c>
      <c r="I5" s="3" t="s">
        <v>203</v>
      </c>
      <c r="J5" s="3"/>
      <c r="K5" s="3" t="s">
        <v>61</v>
      </c>
      <c r="L5" s="3"/>
      <c r="M5" s="3"/>
      <c r="N5" s="3"/>
      <c r="O5" s="3" t="s">
        <v>28</v>
      </c>
      <c r="P5" s="3" t="s">
        <v>192</v>
      </c>
      <c r="Q5" s="3"/>
    </row>
    <row r="6" spans="1:17" x14ac:dyDescent="0.3">
      <c r="A6" s="3" t="s">
        <v>204</v>
      </c>
      <c r="B6" s="3" t="s">
        <v>37</v>
      </c>
      <c r="C6" s="3" t="s">
        <v>38</v>
      </c>
      <c r="D6" s="3" t="s">
        <v>205</v>
      </c>
      <c r="E6" s="5">
        <v>42355</v>
      </c>
      <c r="F6" s="3">
        <v>250</v>
      </c>
      <c r="G6" s="3" t="s">
        <v>29</v>
      </c>
      <c r="H6" s="3" t="s">
        <v>189</v>
      </c>
      <c r="I6" s="3" t="s">
        <v>199</v>
      </c>
      <c r="J6" s="3"/>
      <c r="K6" s="3" t="s">
        <v>61</v>
      </c>
      <c r="L6" s="3"/>
      <c r="M6" s="3"/>
      <c r="N6" s="3"/>
      <c r="O6" s="3" t="s">
        <v>28</v>
      </c>
      <c r="P6" s="3" t="s">
        <v>192</v>
      </c>
      <c r="Q6" s="3"/>
    </row>
    <row r="7" spans="1:17" x14ac:dyDescent="0.3">
      <c r="A7" s="3" t="s">
        <v>206</v>
      </c>
      <c r="B7" s="3" t="s">
        <v>51</v>
      </c>
      <c r="C7" s="3" t="s">
        <v>52</v>
      </c>
      <c r="D7" s="3" t="s">
        <v>194</v>
      </c>
      <c r="E7" s="5">
        <v>42178</v>
      </c>
      <c r="F7" s="3">
        <v>1300</v>
      </c>
      <c r="G7" s="3" t="s">
        <v>29</v>
      </c>
      <c r="H7" s="3" t="s">
        <v>207</v>
      </c>
      <c r="I7" s="3" t="s">
        <v>208</v>
      </c>
      <c r="J7" s="3" t="s">
        <v>209</v>
      </c>
      <c r="K7" s="3" t="s">
        <v>61</v>
      </c>
      <c r="L7" s="3"/>
      <c r="M7" s="3"/>
      <c r="N7" s="3"/>
      <c r="O7" s="3" t="s">
        <v>28</v>
      </c>
      <c r="P7" s="3" t="s">
        <v>192</v>
      </c>
      <c r="Q7" s="3"/>
    </row>
    <row r="8" spans="1:17" x14ac:dyDescent="0.3">
      <c r="A8" s="3" t="s">
        <v>210</v>
      </c>
      <c r="B8" s="3" t="s">
        <v>51</v>
      </c>
      <c r="C8" s="3" t="s">
        <v>52</v>
      </c>
      <c r="D8" s="3" t="s">
        <v>205</v>
      </c>
      <c r="E8" s="5">
        <v>42366</v>
      </c>
      <c r="F8" s="3">
        <v>1700</v>
      </c>
      <c r="G8" s="3" t="s">
        <v>29</v>
      </c>
      <c r="H8" s="3" t="s">
        <v>195</v>
      </c>
      <c r="I8" s="3" t="s">
        <v>211</v>
      </c>
      <c r="J8" s="3"/>
      <c r="K8" s="3" t="s">
        <v>61</v>
      </c>
      <c r="L8" s="3"/>
      <c r="M8" s="3"/>
      <c r="N8" s="3"/>
      <c r="O8" s="3" t="s">
        <v>28</v>
      </c>
      <c r="P8" s="3" t="s">
        <v>192</v>
      </c>
      <c r="Q8" s="3"/>
    </row>
    <row r="9" spans="1:17" x14ac:dyDescent="0.3">
      <c r="A9" s="3" t="s">
        <v>212</v>
      </c>
      <c r="B9" s="3" t="s">
        <v>37</v>
      </c>
      <c r="C9" s="3" t="s">
        <v>38</v>
      </c>
      <c r="D9" s="3" t="s">
        <v>213</v>
      </c>
      <c r="E9" s="5">
        <v>42717</v>
      </c>
      <c r="F9" s="3">
        <v>17700</v>
      </c>
      <c r="G9" s="3" t="s">
        <v>29</v>
      </c>
      <c r="H9" s="3" t="s">
        <v>189</v>
      </c>
      <c r="I9" s="3" t="s">
        <v>47</v>
      </c>
      <c r="J9" s="3" t="s">
        <v>214</v>
      </c>
      <c r="K9" s="3" t="s">
        <v>61</v>
      </c>
      <c r="L9" s="3"/>
      <c r="M9" s="3"/>
      <c r="N9" s="3"/>
      <c r="O9" s="3" t="s">
        <v>28</v>
      </c>
      <c r="P9" s="3" t="s">
        <v>215</v>
      </c>
      <c r="Q9" s="3"/>
    </row>
    <row r="10" spans="1:17" x14ac:dyDescent="0.3">
      <c r="A10" s="3" t="s">
        <v>216</v>
      </c>
      <c r="B10" s="3" t="s">
        <v>137</v>
      </c>
      <c r="C10" s="3" t="s">
        <v>138</v>
      </c>
      <c r="D10" s="3" t="s">
        <v>217</v>
      </c>
      <c r="E10" s="5">
        <v>42859</v>
      </c>
      <c r="F10" s="3">
        <v>2500</v>
      </c>
      <c r="G10" s="3" t="s">
        <v>29</v>
      </c>
      <c r="H10" s="3" t="s">
        <v>218</v>
      </c>
      <c r="I10" s="3" t="s">
        <v>219</v>
      </c>
      <c r="J10" s="3" t="s">
        <v>220</v>
      </c>
      <c r="K10" s="3" t="s">
        <v>61</v>
      </c>
      <c r="L10" s="3"/>
      <c r="M10" s="3"/>
      <c r="N10" s="3"/>
      <c r="O10" s="3" t="s">
        <v>28</v>
      </c>
      <c r="P10" s="3" t="s">
        <v>215</v>
      </c>
      <c r="Q10" s="3"/>
    </row>
    <row r="11" spans="1:17" x14ac:dyDescent="0.3">
      <c r="A11" s="3" t="s">
        <v>221</v>
      </c>
      <c r="B11" s="3" t="s">
        <v>80</v>
      </c>
      <c r="C11" s="3" t="s">
        <v>81</v>
      </c>
      <c r="D11" s="3" t="s">
        <v>217</v>
      </c>
      <c r="E11" s="5">
        <v>42908</v>
      </c>
      <c r="F11" s="3">
        <v>750</v>
      </c>
      <c r="G11" s="3" t="s">
        <v>29</v>
      </c>
      <c r="H11" s="3" t="s">
        <v>27</v>
      </c>
      <c r="I11" s="3" t="s">
        <v>222</v>
      </c>
      <c r="J11" s="3" t="s">
        <v>223</v>
      </c>
      <c r="K11" s="3" t="s">
        <v>61</v>
      </c>
      <c r="L11" s="3"/>
      <c r="M11" s="3"/>
      <c r="N11" s="3"/>
      <c r="O11" s="3" t="s">
        <v>28</v>
      </c>
      <c r="P11" s="3" t="s">
        <v>215</v>
      </c>
      <c r="Q11" s="3"/>
    </row>
    <row r="12" spans="1:17" x14ac:dyDescent="0.3">
      <c r="A12" s="3" t="s">
        <v>224</v>
      </c>
      <c r="B12" s="3" t="s">
        <v>137</v>
      </c>
      <c r="C12" s="3" t="s">
        <v>138</v>
      </c>
      <c r="D12" s="3" t="s">
        <v>226</v>
      </c>
      <c r="E12" s="5">
        <v>43206</v>
      </c>
      <c r="F12" s="3">
        <v>10800</v>
      </c>
      <c r="G12" s="3" t="s">
        <v>29</v>
      </c>
      <c r="H12" s="3" t="s">
        <v>227</v>
      </c>
      <c r="I12" s="3" t="s">
        <v>140</v>
      </c>
      <c r="J12" s="3" t="s">
        <v>228</v>
      </c>
      <c r="K12" s="3" t="s">
        <v>61</v>
      </c>
      <c r="L12" s="3"/>
      <c r="M12" s="3"/>
      <c r="N12" s="3"/>
      <c r="O12" s="3" t="s">
        <v>61</v>
      </c>
      <c r="P12" s="3" t="s">
        <v>229</v>
      </c>
      <c r="Q12" s="3"/>
    </row>
    <row r="13" spans="1:17" x14ac:dyDescent="0.3">
      <c r="A13" s="3" t="s">
        <v>331</v>
      </c>
      <c r="B13" s="3" t="s">
        <v>80</v>
      </c>
      <c r="C13" s="3" t="s">
        <v>81</v>
      </c>
      <c r="D13" s="3" t="s">
        <v>226</v>
      </c>
      <c r="E13" s="5">
        <v>43270</v>
      </c>
      <c r="F13" s="3">
        <v>5100</v>
      </c>
      <c r="G13" s="3" t="s">
        <v>29</v>
      </c>
      <c r="H13" s="3" t="s">
        <v>227</v>
      </c>
      <c r="I13" s="3" t="s">
        <v>181</v>
      </c>
      <c r="J13" s="3"/>
      <c r="K13" s="3" t="s">
        <v>61</v>
      </c>
      <c r="L13" s="3"/>
      <c r="M13" s="3"/>
      <c r="N13" s="3"/>
      <c r="O13" s="3" t="s">
        <v>61</v>
      </c>
      <c r="P13" s="3" t="s">
        <v>229</v>
      </c>
      <c r="Q13" s="3"/>
    </row>
    <row r="14" spans="1:17" x14ac:dyDescent="0.3">
      <c r="A14" s="3" t="s">
        <v>225</v>
      </c>
      <c r="B14" s="3" t="s">
        <v>51</v>
      </c>
      <c r="C14" s="3" t="s">
        <v>52</v>
      </c>
      <c r="D14" s="3" t="s">
        <v>232</v>
      </c>
      <c r="E14" s="5">
        <v>43497</v>
      </c>
      <c r="F14" s="3">
        <v>300</v>
      </c>
      <c r="G14" s="3" t="s">
        <v>233</v>
      </c>
      <c r="H14" s="3" t="s">
        <v>234</v>
      </c>
      <c r="I14" s="3" t="s">
        <v>235</v>
      </c>
      <c r="J14" s="3"/>
      <c r="K14" s="3" t="s">
        <v>61</v>
      </c>
      <c r="L14" s="3"/>
      <c r="M14" s="3"/>
      <c r="N14" s="3"/>
      <c r="O14" s="3" t="s">
        <v>61</v>
      </c>
      <c r="P14" s="3" t="s">
        <v>229</v>
      </c>
      <c r="Q14" s="3"/>
    </row>
    <row r="15" spans="1:17" x14ac:dyDescent="0.3">
      <c r="A15" s="3" t="s">
        <v>230</v>
      </c>
      <c r="B15" s="3" t="s">
        <v>51</v>
      </c>
      <c r="C15" s="3" t="s">
        <v>52</v>
      </c>
      <c r="D15" s="3" t="s">
        <v>232</v>
      </c>
      <c r="E15" s="5">
        <v>43313</v>
      </c>
      <c r="F15" s="3">
        <v>135</v>
      </c>
      <c r="G15" s="3" t="s">
        <v>237</v>
      </c>
      <c r="H15" s="3" t="s">
        <v>234</v>
      </c>
      <c r="I15" s="3" t="s">
        <v>238</v>
      </c>
      <c r="J15" s="3"/>
      <c r="K15" s="3" t="s">
        <v>61</v>
      </c>
      <c r="L15" s="3"/>
      <c r="M15" s="3"/>
      <c r="N15" s="3"/>
      <c r="O15" s="3" t="s">
        <v>61</v>
      </c>
      <c r="P15" s="3" t="s">
        <v>229</v>
      </c>
      <c r="Q15" s="3"/>
    </row>
    <row r="16" spans="1:17" x14ac:dyDescent="0.3">
      <c r="A16" s="3" t="s">
        <v>332</v>
      </c>
      <c r="B16" s="3" t="s">
        <v>51</v>
      </c>
      <c r="C16" s="3" t="s">
        <v>52</v>
      </c>
      <c r="D16" s="3" t="s">
        <v>240</v>
      </c>
      <c r="E16" s="5">
        <v>43497</v>
      </c>
      <c r="F16" s="3">
        <v>2200</v>
      </c>
      <c r="G16" s="3" t="s">
        <v>29</v>
      </c>
      <c r="H16" s="3" t="s">
        <v>195</v>
      </c>
      <c r="I16" s="3" t="s">
        <v>241</v>
      </c>
      <c r="J16" s="3"/>
      <c r="K16" s="3" t="s">
        <v>61</v>
      </c>
      <c r="L16" s="3"/>
      <c r="M16" s="3"/>
      <c r="N16" s="3"/>
      <c r="O16" s="3" t="s">
        <v>61</v>
      </c>
      <c r="P16" s="3" t="s">
        <v>242</v>
      </c>
      <c r="Q16" s="3"/>
    </row>
    <row r="17" spans="1:27" x14ac:dyDescent="0.3">
      <c r="A17" s="3" t="s">
        <v>231</v>
      </c>
      <c r="B17" s="3" t="s">
        <v>51</v>
      </c>
      <c r="C17" s="3" t="s">
        <v>52</v>
      </c>
      <c r="D17" s="3" t="s">
        <v>240</v>
      </c>
      <c r="E17" s="5">
        <v>43454</v>
      </c>
      <c r="F17" s="3">
        <v>900</v>
      </c>
      <c r="G17" s="3" t="s">
        <v>29</v>
      </c>
      <c r="H17" s="3" t="s">
        <v>189</v>
      </c>
      <c r="I17" s="3" t="s">
        <v>244</v>
      </c>
      <c r="J17" s="3" t="s">
        <v>245</v>
      </c>
      <c r="K17" s="3" t="s">
        <v>61</v>
      </c>
      <c r="L17" s="3"/>
      <c r="M17" s="3"/>
      <c r="N17" s="3"/>
      <c r="O17" s="3" t="s">
        <v>61</v>
      </c>
      <c r="P17" s="3" t="s">
        <v>242</v>
      </c>
      <c r="Q17" s="3"/>
    </row>
    <row r="18" spans="1:27" x14ac:dyDescent="0.3">
      <c r="A18" s="3" t="s">
        <v>236</v>
      </c>
      <c r="B18" s="3" t="s">
        <v>51</v>
      </c>
      <c r="C18" s="3" t="s">
        <v>52</v>
      </c>
      <c r="D18" s="3" t="s">
        <v>248</v>
      </c>
      <c r="E18" s="5">
        <v>43190</v>
      </c>
      <c r="F18" s="3">
        <v>100</v>
      </c>
      <c r="G18" s="3" t="s">
        <v>233</v>
      </c>
      <c r="H18" s="3" t="s">
        <v>234</v>
      </c>
      <c r="I18" s="3" t="s">
        <v>235</v>
      </c>
      <c r="J18" s="3"/>
      <c r="K18" s="3" t="s">
        <v>61</v>
      </c>
      <c r="L18" s="3"/>
      <c r="M18" s="3"/>
      <c r="N18" s="3"/>
      <c r="O18" s="3" t="s">
        <v>61</v>
      </c>
      <c r="P18" s="3" t="s">
        <v>229</v>
      </c>
      <c r="Q18" s="3"/>
    </row>
    <row r="19" spans="1:27" x14ac:dyDescent="0.3">
      <c r="A19" s="3" t="s">
        <v>239</v>
      </c>
      <c r="B19" s="3" t="s">
        <v>51</v>
      </c>
      <c r="C19" s="3" t="s">
        <v>52</v>
      </c>
      <c r="D19" s="3" t="s">
        <v>226</v>
      </c>
      <c r="E19" s="5">
        <v>43281</v>
      </c>
      <c r="F19" s="3">
        <v>500</v>
      </c>
      <c r="G19" s="3" t="s">
        <v>233</v>
      </c>
      <c r="H19" s="3" t="s">
        <v>234</v>
      </c>
      <c r="I19" s="3" t="s">
        <v>235</v>
      </c>
      <c r="J19" s="3" t="s">
        <v>250</v>
      </c>
      <c r="K19" s="3" t="s">
        <v>61</v>
      </c>
      <c r="L19" s="3"/>
      <c r="M19" s="3"/>
      <c r="N19" s="3"/>
      <c r="O19" s="3" t="s">
        <v>61</v>
      </c>
      <c r="P19" s="3" t="s">
        <v>229</v>
      </c>
      <c r="Q19" s="3"/>
    </row>
    <row r="20" spans="1:27" x14ac:dyDescent="0.3">
      <c r="A20" s="3" t="s">
        <v>243</v>
      </c>
      <c r="B20" s="3" t="s">
        <v>68</v>
      </c>
      <c r="C20" s="3" t="s">
        <v>69</v>
      </c>
      <c r="D20" s="3" t="s">
        <v>240</v>
      </c>
      <c r="E20" s="5">
        <v>43454</v>
      </c>
      <c r="F20" s="3">
        <v>200</v>
      </c>
      <c r="G20" s="3" t="s">
        <v>29</v>
      </c>
      <c r="H20" s="3" t="s">
        <v>189</v>
      </c>
      <c r="I20" s="3" t="s">
        <v>253</v>
      </c>
      <c r="J20" s="3"/>
      <c r="K20" s="3" t="s">
        <v>61</v>
      </c>
      <c r="L20" s="3"/>
      <c r="M20" s="3"/>
      <c r="N20" s="3"/>
      <c r="O20" s="3" t="s">
        <v>61</v>
      </c>
      <c r="P20" s="3" t="s">
        <v>242</v>
      </c>
      <c r="Q20" s="3"/>
      <c r="X20" t="s">
        <v>352</v>
      </c>
      <c r="Y20" t="s">
        <v>353</v>
      </c>
      <c r="Z20" t="s">
        <v>354</v>
      </c>
      <c r="AA20" t="s">
        <v>21</v>
      </c>
    </row>
    <row r="21" spans="1:27" x14ac:dyDescent="0.3">
      <c r="A21" s="3" t="s">
        <v>246</v>
      </c>
      <c r="B21" s="3" t="s">
        <v>37</v>
      </c>
      <c r="C21" s="3" t="s">
        <v>38</v>
      </c>
      <c r="D21" s="3" t="s">
        <v>240</v>
      </c>
      <c r="E21" s="5">
        <v>43445</v>
      </c>
      <c r="F21" s="3">
        <v>642</v>
      </c>
      <c r="G21" s="3" t="s">
        <v>29</v>
      </c>
      <c r="H21" s="3" t="s">
        <v>234</v>
      </c>
      <c r="I21" s="3" t="s">
        <v>169</v>
      </c>
      <c r="J21" s="3"/>
      <c r="K21" s="3" t="s">
        <v>61</v>
      </c>
      <c r="L21" s="3"/>
      <c r="M21" s="3"/>
      <c r="N21" s="3"/>
      <c r="O21" s="3" t="s">
        <v>61</v>
      </c>
      <c r="P21" s="3" t="s">
        <v>242</v>
      </c>
      <c r="Q21" s="3"/>
      <c r="X21" t="s">
        <v>246</v>
      </c>
      <c r="Y21" s="6">
        <v>43445</v>
      </c>
      <c r="Z21">
        <v>642</v>
      </c>
      <c r="AA21" t="s">
        <v>355</v>
      </c>
    </row>
    <row r="22" spans="1:27" x14ac:dyDescent="0.3">
      <c r="A22" s="3" t="s">
        <v>247</v>
      </c>
      <c r="B22" s="3" t="s">
        <v>37</v>
      </c>
      <c r="C22" s="3" t="s">
        <v>38</v>
      </c>
      <c r="D22" s="3" t="s">
        <v>240</v>
      </c>
      <c r="E22" s="5">
        <v>43454</v>
      </c>
      <c r="F22" s="3">
        <v>449</v>
      </c>
      <c r="G22" s="3" t="s">
        <v>29</v>
      </c>
      <c r="H22" s="3" t="s">
        <v>195</v>
      </c>
      <c r="I22" s="3" t="s">
        <v>256</v>
      </c>
      <c r="J22" s="3"/>
      <c r="K22" s="3" t="s">
        <v>61</v>
      </c>
      <c r="L22" s="3"/>
      <c r="M22" s="3"/>
      <c r="N22" s="3"/>
      <c r="O22" s="3" t="s">
        <v>61</v>
      </c>
      <c r="P22" s="3" t="s">
        <v>242</v>
      </c>
      <c r="Q22" s="3"/>
      <c r="X22" t="s">
        <v>247</v>
      </c>
      <c r="Y22" s="6">
        <v>43454</v>
      </c>
      <c r="Z22">
        <v>450</v>
      </c>
      <c r="AA22" t="s">
        <v>356</v>
      </c>
    </row>
    <row r="23" spans="1:27" x14ac:dyDescent="0.3">
      <c r="A23" s="3" t="s">
        <v>249</v>
      </c>
      <c r="B23" s="3" t="s">
        <v>37</v>
      </c>
      <c r="C23" s="3" t="s">
        <v>38</v>
      </c>
      <c r="D23" s="3" t="s">
        <v>240</v>
      </c>
      <c r="E23" s="5">
        <v>43462</v>
      </c>
      <c r="F23" s="3">
        <v>170</v>
      </c>
      <c r="G23" s="3" t="s">
        <v>29</v>
      </c>
      <c r="H23" s="3" t="s">
        <v>195</v>
      </c>
      <c r="I23" s="3" t="s">
        <v>134</v>
      </c>
      <c r="J23" s="3"/>
      <c r="K23" s="3" t="s">
        <v>61</v>
      </c>
      <c r="L23" s="3"/>
      <c r="M23" s="3"/>
      <c r="N23" s="3"/>
      <c r="O23" s="3" t="s">
        <v>61</v>
      </c>
      <c r="P23" s="3" t="s">
        <v>242</v>
      </c>
      <c r="Q23" s="3"/>
      <c r="X23" t="s">
        <v>249</v>
      </c>
      <c r="Y23" s="6">
        <v>43462</v>
      </c>
      <c r="Z23">
        <v>170</v>
      </c>
      <c r="AA23" t="s">
        <v>357</v>
      </c>
    </row>
    <row r="24" spans="1:27" x14ac:dyDescent="0.3">
      <c r="A24" s="3" t="s">
        <v>333</v>
      </c>
      <c r="B24" s="3" t="s">
        <v>37</v>
      </c>
      <c r="C24" s="3" t="s">
        <v>38</v>
      </c>
      <c r="D24" s="3" t="s">
        <v>232</v>
      </c>
      <c r="E24" s="5">
        <v>43371</v>
      </c>
      <c r="F24" s="3">
        <v>1090</v>
      </c>
      <c r="G24" s="3" t="s">
        <v>237</v>
      </c>
      <c r="H24" s="3" t="s">
        <v>195</v>
      </c>
      <c r="I24" s="3" t="s">
        <v>259</v>
      </c>
      <c r="J24" s="3"/>
      <c r="K24" s="3" t="s">
        <v>61</v>
      </c>
      <c r="L24" s="3"/>
      <c r="M24" s="3"/>
      <c r="N24" s="3"/>
      <c r="O24" s="3" t="s">
        <v>61</v>
      </c>
      <c r="P24" s="3" t="s">
        <v>242</v>
      </c>
      <c r="Q24" s="3"/>
      <c r="X24" t="s">
        <v>333</v>
      </c>
      <c r="Y24" s="6">
        <v>43371</v>
      </c>
      <c r="Z24" s="7">
        <v>1090</v>
      </c>
      <c r="AA24" t="s">
        <v>358</v>
      </c>
    </row>
    <row r="25" spans="1:27" x14ac:dyDescent="0.3">
      <c r="A25" s="3" t="s">
        <v>334</v>
      </c>
      <c r="B25" s="3" t="s">
        <v>37</v>
      </c>
      <c r="C25" s="3" t="s">
        <v>38</v>
      </c>
      <c r="D25" s="3" t="s">
        <v>232</v>
      </c>
      <c r="E25" s="5">
        <v>43315</v>
      </c>
      <c r="F25" s="3">
        <v>537</v>
      </c>
      <c r="G25" s="3" t="s">
        <v>237</v>
      </c>
      <c r="H25" s="3" t="s">
        <v>189</v>
      </c>
      <c r="I25" s="3" t="s">
        <v>261</v>
      </c>
      <c r="J25" s="3"/>
      <c r="K25" s="3" t="s">
        <v>61</v>
      </c>
      <c r="L25" s="3"/>
      <c r="M25" s="3"/>
      <c r="N25" s="3"/>
      <c r="O25" s="3" t="s">
        <v>61</v>
      </c>
      <c r="P25" s="3" t="s">
        <v>242</v>
      </c>
      <c r="Q25" s="3"/>
      <c r="X25" t="s">
        <v>334</v>
      </c>
      <c r="Y25" s="6">
        <v>43315</v>
      </c>
      <c r="Z25">
        <v>537</v>
      </c>
      <c r="AA25" t="s">
        <v>359</v>
      </c>
    </row>
    <row r="26" spans="1:27" x14ac:dyDescent="0.3">
      <c r="A26" s="3" t="s">
        <v>251</v>
      </c>
      <c r="B26" s="3" t="s">
        <v>37</v>
      </c>
      <c r="C26" s="3" t="s">
        <v>38</v>
      </c>
      <c r="D26" s="3" t="s">
        <v>226</v>
      </c>
      <c r="E26" s="5">
        <v>43280</v>
      </c>
      <c r="F26" s="3">
        <v>124</v>
      </c>
      <c r="G26" s="3" t="s">
        <v>237</v>
      </c>
      <c r="H26" s="3" t="s">
        <v>195</v>
      </c>
      <c r="I26" s="3" t="s">
        <v>253</v>
      </c>
      <c r="J26" s="3"/>
      <c r="K26" s="3" t="s">
        <v>61</v>
      </c>
      <c r="L26" s="3"/>
      <c r="M26" s="3"/>
      <c r="N26" s="3"/>
      <c r="O26" s="3" t="s">
        <v>61</v>
      </c>
      <c r="P26" s="3" t="s">
        <v>229</v>
      </c>
      <c r="Q26" s="3"/>
      <c r="X26" t="s">
        <v>251</v>
      </c>
      <c r="Y26" s="6">
        <v>43280</v>
      </c>
      <c r="Z26">
        <v>124</v>
      </c>
      <c r="AA26" t="s">
        <v>360</v>
      </c>
    </row>
    <row r="27" spans="1:27" x14ac:dyDescent="0.3">
      <c r="A27" s="3" t="s">
        <v>335</v>
      </c>
      <c r="B27" s="3" t="s">
        <v>37</v>
      </c>
      <c r="C27" s="3" t="s">
        <v>38</v>
      </c>
      <c r="D27" s="3" t="s">
        <v>264</v>
      </c>
      <c r="E27" s="5">
        <v>43818</v>
      </c>
      <c r="F27" s="3">
        <v>1039</v>
      </c>
      <c r="G27" s="3" t="s">
        <v>29</v>
      </c>
      <c r="H27" s="3" t="s">
        <v>195</v>
      </c>
      <c r="I27" s="3" t="s">
        <v>235</v>
      </c>
      <c r="J27" s="3"/>
      <c r="K27" s="3" t="s">
        <v>61</v>
      </c>
      <c r="L27" s="3"/>
      <c r="M27" s="3"/>
      <c r="N27" s="3"/>
      <c r="O27" s="3" t="s">
        <v>61</v>
      </c>
      <c r="P27" s="3" t="s">
        <v>265</v>
      </c>
      <c r="Q27" s="3"/>
      <c r="X27" t="s">
        <v>335</v>
      </c>
      <c r="Y27" s="6">
        <v>43818</v>
      </c>
      <c r="Z27" s="7">
        <v>1039</v>
      </c>
      <c r="AA27" t="s">
        <v>361</v>
      </c>
    </row>
    <row r="28" spans="1:27" x14ac:dyDescent="0.3">
      <c r="A28" s="3" t="s">
        <v>252</v>
      </c>
      <c r="B28" s="3" t="s">
        <v>37</v>
      </c>
      <c r="C28" s="3" t="s">
        <v>38</v>
      </c>
      <c r="D28" s="3" t="s">
        <v>267</v>
      </c>
      <c r="E28" s="5">
        <v>43734</v>
      </c>
      <c r="F28" s="3">
        <v>1100</v>
      </c>
      <c r="G28" s="3" t="s">
        <v>29</v>
      </c>
      <c r="H28" s="3" t="s">
        <v>195</v>
      </c>
      <c r="I28" s="3" t="s">
        <v>111</v>
      </c>
      <c r="J28" s="3"/>
      <c r="K28" s="3" t="s">
        <v>61</v>
      </c>
      <c r="L28" s="3"/>
      <c r="M28" s="3"/>
      <c r="N28" s="3"/>
      <c r="O28" s="3" t="s">
        <v>61</v>
      </c>
      <c r="P28" s="3" t="s">
        <v>265</v>
      </c>
      <c r="Q28" s="3"/>
      <c r="X28" t="s">
        <v>252</v>
      </c>
      <c r="Y28" s="6">
        <v>43734</v>
      </c>
      <c r="Z28" s="7">
        <v>1100</v>
      </c>
      <c r="AA28" t="s">
        <v>362</v>
      </c>
    </row>
    <row r="29" spans="1:27" x14ac:dyDescent="0.3">
      <c r="A29" s="3" t="s">
        <v>254</v>
      </c>
      <c r="B29" s="3" t="s">
        <v>37</v>
      </c>
      <c r="C29" s="3" t="s">
        <v>38</v>
      </c>
      <c r="D29" s="3" t="s">
        <v>267</v>
      </c>
      <c r="E29" s="5">
        <v>43735</v>
      </c>
      <c r="F29" s="3">
        <v>664</v>
      </c>
      <c r="G29" s="3" t="s">
        <v>29</v>
      </c>
      <c r="H29" s="3" t="s">
        <v>234</v>
      </c>
      <c r="I29" s="3" t="s">
        <v>269</v>
      </c>
      <c r="J29" s="3"/>
      <c r="K29" s="3" t="s">
        <v>61</v>
      </c>
      <c r="L29" s="3"/>
      <c r="M29" s="3"/>
      <c r="N29" s="3"/>
      <c r="O29" s="3" t="s">
        <v>61</v>
      </c>
      <c r="P29" s="3" t="s">
        <v>265</v>
      </c>
      <c r="Q29" s="3"/>
      <c r="X29" t="s">
        <v>254</v>
      </c>
      <c r="Y29" s="6">
        <v>43735</v>
      </c>
      <c r="Z29">
        <v>664</v>
      </c>
      <c r="AA29" t="s">
        <v>363</v>
      </c>
    </row>
    <row r="30" spans="1:27" x14ac:dyDescent="0.3">
      <c r="A30" s="3" t="s">
        <v>255</v>
      </c>
      <c r="B30" s="3" t="s">
        <v>37</v>
      </c>
      <c r="C30" s="3" t="s">
        <v>38</v>
      </c>
      <c r="D30" s="3" t="s">
        <v>267</v>
      </c>
      <c r="E30" s="5">
        <v>43738</v>
      </c>
      <c r="F30" s="3">
        <v>375</v>
      </c>
      <c r="G30" s="3" t="s">
        <v>29</v>
      </c>
      <c r="H30" s="3" t="s">
        <v>202</v>
      </c>
      <c r="I30" s="3" t="s">
        <v>27</v>
      </c>
      <c r="J30" s="3"/>
      <c r="K30" s="3" t="s">
        <v>61</v>
      </c>
      <c r="L30" s="3"/>
      <c r="M30" s="3"/>
      <c r="N30" s="3"/>
      <c r="O30" s="3" t="s">
        <v>61</v>
      </c>
      <c r="P30" s="3" t="s">
        <v>265</v>
      </c>
      <c r="Q30" s="3"/>
      <c r="X30" t="s">
        <v>255</v>
      </c>
      <c r="Y30" s="6">
        <v>43738</v>
      </c>
      <c r="Z30">
        <v>375</v>
      </c>
      <c r="AA30" t="s">
        <v>364</v>
      </c>
    </row>
    <row r="31" spans="1:27" x14ac:dyDescent="0.3">
      <c r="A31" s="3" t="s">
        <v>257</v>
      </c>
      <c r="B31" s="3" t="s">
        <v>37</v>
      </c>
      <c r="C31" s="3" t="s">
        <v>38</v>
      </c>
      <c r="D31" s="3" t="s">
        <v>267</v>
      </c>
      <c r="E31" s="5">
        <v>43812</v>
      </c>
      <c r="F31" s="3">
        <v>240</v>
      </c>
      <c r="G31" s="3" t="s">
        <v>29</v>
      </c>
      <c r="H31" s="3" t="s">
        <v>195</v>
      </c>
      <c r="I31" s="3" t="s">
        <v>269</v>
      </c>
      <c r="J31" s="3"/>
      <c r="K31" s="3" t="s">
        <v>61</v>
      </c>
      <c r="L31" s="3"/>
      <c r="M31" s="3"/>
      <c r="N31" s="3"/>
      <c r="O31" s="3" t="s">
        <v>61</v>
      </c>
      <c r="P31" s="3" t="s">
        <v>265</v>
      </c>
      <c r="Q31" s="3"/>
      <c r="X31" t="s">
        <v>257</v>
      </c>
      <c r="Y31" s="6">
        <v>43812</v>
      </c>
      <c r="Z31">
        <v>240</v>
      </c>
      <c r="AA31" t="s">
        <v>365</v>
      </c>
    </row>
    <row r="32" spans="1:27" x14ac:dyDescent="0.3">
      <c r="A32" s="3" t="s">
        <v>258</v>
      </c>
      <c r="B32" s="3" t="s">
        <v>37</v>
      </c>
      <c r="C32" s="3" t="s">
        <v>38</v>
      </c>
      <c r="D32" s="3" t="s">
        <v>267</v>
      </c>
      <c r="E32" s="5">
        <v>43804</v>
      </c>
      <c r="F32" s="3">
        <v>210</v>
      </c>
      <c r="G32" s="3" t="s">
        <v>29</v>
      </c>
      <c r="H32" s="3" t="s">
        <v>195</v>
      </c>
      <c r="I32" s="3" t="s">
        <v>273</v>
      </c>
      <c r="J32" s="3"/>
      <c r="K32" s="3" t="s">
        <v>61</v>
      </c>
      <c r="L32" s="3"/>
      <c r="M32" s="3"/>
      <c r="N32" s="3"/>
      <c r="O32" s="3" t="s">
        <v>61</v>
      </c>
      <c r="P32" s="3" t="s">
        <v>265</v>
      </c>
      <c r="Q32" s="3"/>
      <c r="X32" t="s">
        <v>258</v>
      </c>
      <c r="Y32" s="6">
        <v>43804</v>
      </c>
      <c r="Z32">
        <v>210</v>
      </c>
      <c r="AA32" t="s">
        <v>366</v>
      </c>
    </row>
    <row r="33" spans="1:17" x14ac:dyDescent="0.3">
      <c r="A33" s="3" t="s">
        <v>260</v>
      </c>
      <c r="B33" s="3" t="s">
        <v>137</v>
      </c>
      <c r="C33" s="3" t="s">
        <v>138</v>
      </c>
      <c r="D33" s="3" t="s">
        <v>267</v>
      </c>
      <c r="E33" s="5">
        <v>43733</v>
      </c>
      <c r="F33" s="3">
        <v>3000</v>
      </c>
      <c r="G33" s="3" t="s">
        <v>233</v>
      </c>
      <c r="H33" s="3" t="s">
        <v>189</v>
      </c>
      <c r="I33" s="3" t="s">
        <v>275</v>
      </c>
      <c r="J33" s="3" t="s">
        <v>276</v>
      </c>
      <c r="K33" s="3" t="s">
        <v>61</v>
      </c>
      <c r="L33" s="3"/>
      <c r="M33" s="3"/>
      <c r="N33" s="3"/>
      <c r="O33" s="3" t="s">
        <v>61</v>
      </c>
      <c r="P33" s="3" t="s">
        <v>265</v>
      </c>
      <c r="Q33" s="3"/>
    </row>
    <row r="34" spans="1:17" x14ac:dyDescent="0.3">
      <c r="A34" s="3" t="s">
        <v>262</v>
      </c>
      <c r="B34" s="3" t="s">
        <v>137</v>
      </c>
      <c r="C34" s="3" t="s">
        <v>138</v>
      </c>
      <c r="D34" s="3" t="s">
        <v>278</v>
      </c>
      <c r="E34" s="5">
        <v>43552</v>
      </c>
      <c r="F34" s="3">
        <v>187</v>
      </c>
      <c r="G34" s="3" t="s">
        <v>237</v>
      </c>
      <c r="H34" s="3" t="s">
        <v>234</v>
      </c>
      <c r="I34" s="3" t="s">
        <v>279</v>
      </c>
      <c r="J34" s="3"/>
      <c r="K34" s="3" t="s">
        <v>61</v>
      </c>
      <c r="L34" s="3"/>
      <c r="M34" s="3"/>
      <c r="N34" s="3"/>
      <c r="O34" s="3" t="s">
        <v>61</v>
      </c>
      <c r="P34" s="3" t="s">
        <v>265</v>
      </c>
      <c r="Q34" s="3"/>
    </row>
    <row r="35" spans="1:17" x14ac:dyDescent="0.3">
      <c r="A35" s="3" t="s">
        <v>336</v>
      </c>
      <c r="B35" s="3" t="s">
        <v>51</v>
      </c>
      <c r="C35" s="3" t="s">
        <v>52</v>
      </c>
      <c r="D35" s="3" t="s">
        <v>267</v>
      </c>
      <c r="E35" s="5">
        <v>43738</v>
      </c>
      <c r="F35" s="3">
        <v>455</v>
      </c>
      <c r="G35" s="3" t="s">
        <v>233</v>
      </c>
      <c r="H35" s="3" t="s">
        <v>234</v>
      </c>
      <c r="I35" s="3" t="s">
        <v>199</v>
      </c>
      <c r="J35" s="3"/>
      <c r="K35" s="3" t="s">
        <v>61</v>
      </c>
      <c r="L35" s="3"/>
      <c r="M35" s="3"/>
      <c r="N35" s="3"/>
      <c r="O35" s="3" t="s">
        <v>61</v>
      </c>
      <c r="P35" s="3" t="s">
        <v>265</v>
      </c>
      <c r="Q35" s="3"/>
    </row>
    <row r="36" spans="1:17" x14ac:dyDescent="0.3">
      <c r="A36" s="3" t="s">
        <v>263</v>
      </c>
      <c r="B36" s="3" t="s">
        <v>51</v>
      </c>
      <c r="C36" s="3" t="s">
        <v>52</v>
      </c>
      <c r="D36" s="3" t="s">
        <v>267</v>
      </c>
      <c r="E36" s="5">
        <v>43677</v>
      </c>
      <c r="F36" s="3">
        <v>450</v>
      </c>
      <c r="G36" s="3" t="s">
        <v>233</v>
      </c>
      <c r="H36" s="3" t="s">
        <v>202</v>
      </c>
      <c r="I36" s="3" t="s">
        <v>269</v>
      </c>
      <c r="J36" s="3"/>
      <c r="K36" s="3" t="s">
        <v>61</v>
      </c>
      <c r="L36" s="3"/>
      <c r="M36" s="3"/>
      <c r="N36" s="3"/>
      <c r="O36" s="3" t="s">
        <v>61</v>
      </c>
      <c r="P36" s="3" t="s">
        <v>265</v>
      </c>
      <c r="Q36" s="3"/>
    </row>
    <row r="37" spans="1:17" x14ac:dyDescent="0.3">
      <c r="A37" s="3" t="s">
        <v>266</v>
      </c>
      <c r="B37" s="3" t="s">
        <v>51</v>
      </c>
      <c r="C37" s="3" t="s">
        <v>52</v>
      </c>
      <c r="D37" s="3" t="s">
        <v>267</v>
      </c>
      <c r="E37" s="5">
        <v>43677</v>
      </c>
      <c r="F37" s="3">
        <v>240</v>
      </c>
      <c r="G37" s="3" t="s">
        <v>29</v>
      </c>
      <c r="H37" s="3" t="s">
        <v>189</v>
      </c>
      <c r="I37" s="3" t="s">
        <v>269</v>
      </c>
      <c r="J37" s="3"/>
      <c r="K37" s="3" t="s">
        <v>61</v>
      </c>
      <c r="L37" s="3"/>
      <c r="M37" s="3"/>
      <c r="N37" s="3"/>
      <c r="O37" s="3" t="s">
        <v>61</v>
      </c>
      <c r="P37" s="3" t="s">
        <v>265</v>
      </c>
      <c r="Q37" s="3"/>
    </row>
    <row r="38" spans="1:17" x14ac:dyDescent="0.3">
      <c r="A38" s="3" t="s">
        <v>268</v>
      </c>
      <c r="B38" s="3" t="s">
        <v>51</v>
      </c>
      <c r="C38" s="3" t="s">
        <v>52</v>
      </c>
      <c r="D38" s="3" t="s">
        <v>267</v>
      </c>
      <c r="E38" s="5">
        <v>43690</v>
      </c>
      <c r="F38" s="3">
        <v>202</v>
      </c>
      <c r="G38" s="3" t="s">
        <v>233</v>
      </c>
      <c r="H38" s="3" t="s">
        <v>227</v>
      </c>
      <c r="I38" s="3" t="s">
        <v>284</v>
      </c>
      <c r="J38" s="3"/>
      <c r="K38" s="3" t="s">
        <v>61</v>
      </c>
      <c r="L38" s="3"/>
      <c r="M38" s="3"/>
      <c r="N38" s="3"/>
      <c r="O38" s="3" t="s">
        <v>61</v>
      </c>
      <c r="P38" s="3" t="s">
        <v>265</v>
      </c>
      <c r="Q38" s="3"/>
    </row>
    <row r="39" spans="1:17" x14ac:dyDescent="0.3">
      <c r="A39" s="3" t="s">
        <v>270</v>
      </c>
      <c r="B39" s="3" t="s">
        <v>51</v>
      </c>
      <c r="C39" s="3" t="s">
        <v>52</v>
      </c>
      <c r="D39" s="3" t="s">
        <v>267</v>
      </c>
      <c r="E39" s="5">
        <v>43690</v>
      </c>
      <c r="F39" s="3">
        <v>137</v>
      </c>
      <c r="G39" s="3" t="s">
        <v>29</v>
      </c>
      <c r="H39" s="3" t="s">
        <v>189</v>
      </c>
      <c r="I39" s="3" t="s">
        <v>284</v>
      </c>
      <c r="J39" s="3"/>
      <c r="K39" s="3" t="s">
        <v>61</v>
      </c>
      <c r="L39" s="3"/>
      <c r="M39" s="3"/>
      <c r="N39" s="3"/>
      <c r="O39" s="3" t="s">
        <v>61</v>
      </c>
      <c r="P39" s="3" t="s">
        <v>265</v>
      </c>
      <c r="Q39" s="3"/>
    </row>
    <row r="40" spans="1:17" x14ac:dyDescent="0.3">
      <c r="A40" s="3" t="s">
        <v>271</v>
      </c>
      <c r="B40" s="3" t="s">
        <v>51</v>
      </c>
      <c r="C40" s="3" t="s">
        <v>52</v>
      </c>
      <c r="D40" s="3" t="s">
        <v>267</v>
      </c>
      <c r="E40" s="5">
        <v>43614</v>
      </c>
      <c r="F40" s="3">
        <v>130</v>
      </c>
      <c r="G40" s="3" t="s">
        <v>233</v>
      </c>
      <c r="H40" s="3" t="s">
        <v>234</v>
      </c>
      <c r="I40" s="3" t="s">
        <v>287</v>
      </c>
      <c r="J40" s="3"/>
      <c r="K40" s="3" t="s">
        <v>61</v>
      </c>
      <c r="L40" s="3"/>
      <c r="M40" s="3"/>
      <c r="N40" s="3"/>
      <c r="O40" s="3" t="s">
        <v>61</v>
      </c>
      <c r="P40" s="3" t="s">
        <v>265</v>
      </c>
      <c r="Q40" s="3"/>
    </row>
    <row r="41" spans="1:17" x14ac:dyDescent="0.3">
      <c r="A41" s="3" t="s">
        <v>272</v>
      </c>
      <c r="B41" s="3" t="s">
        <v>80</v>
      </c>
      <c r="C41" s="3" t="s">
        <v>81</v>
      </c>
      <c r="D41" s="3" t="s">
        <v>289</v>
      </c>
      <c r="E41" s="5">
        <v>43572</v>
      </c>
      <c r="F41" s="3">
        <v>650</v>
      </c>
      <c r="G41" s="3" t="s">
        <v>29</v>
      </c>
      <c r="H41" s="3" t="s">
        <v>234</v>
      </c>
      <c r="I41" s="3" t="s">
        <v>269</v>
      </c>
      <c r="J41" s="3"/>
      <c r="K41" s="3" t="s">
        <v>61</v>
      </c>
      <c r="L41" s="3"/>
      <c r="M41" s="3"/>
      <c r="N41" s="3"/>
      <c r="O41" s="3" t="s">
        <v>61</v>
      </c>
      <c r="P41" s="3" t="s">
        <v>265</v>
      </c>
      <c r="Q41" s="3"/>
    </row>
    <row r="42" spans="1:17" x14ac:dyDescent="0.3">
      <c r="A42" s="3" t="s">
        <v>274</v>
      </c>
      <c r="B42" s="3" t="s">
        <v>68</v>
      </c>
      <c r="C42" s="3" t="s">
        <v>69</v>
      </c>
      <c r="D42" s="3" t="s">
        <v>278</v>
      </c>
      <c r="E42" s="5">
        <v>43504</v>
      </c>
      <c r="F42" s="3">
        <v>1300</v>
      </c>
      <c r="G42" s="3" t="s">
        <v>29</v>
      </c>
      <c r="H42" s="3" t="s">
        <v>202</v>
      </c>
      <c r="I42" s="3" t="s">
        <v>291</v>
      </c>
      <c r="J42" s="3"/>
      <c r="K42" s="3" t="s">
        <v>61</v>
      </c>
      <c r="L42" s="3"/>
      <c r="M42" s="3"/>
      <c r="N42" s="3"/>
      <c r="O42" s="3" t="s">
        <v>61</v>
      </c>
      <c r="P42" s="3" t="s">
        <v>265</v>
      </c>
      <c r="Q42" s="3"/>
    </row>
    <row r="43" spans="1:17" x14ac:dyDescent="0.3">
      <c r="A43" s="3" t="s">
        <v>277</v>
      </c>
      <c r="B43" s="3" t="s">
        <v>37</v>
      </c>
      <c r="C43" s="3" t="s">
        <v>38</v>
      </c>
      <c r="D43" s="3" t="s">
        <v>293</v>
      </c>
      <c r="E43" s="5">
        <v>43867</v>
      </c>
      <c r="F43" s="3">
        <v>115</v>
      </c>
      <c r="G43" s="3" t="s">
        <v>29</v>
      </c>
      <c r="H43" s="3" t="s">
        <v>234</v>
      </c>
      <c r="I43" s="3" t="s">
        <v>269</v>
      </c>
      <c r="J43" s="3"/>
      <c r="K43" s="3" t="s">
        <v>61</v>
      </c>
      <c r="L43" s="3"/>
      <c r="M43" s="3"/>
      <c r="N43" s="3"/>
      <c r="O43" s="3" t="s">
        <v>61</v>
      </c>
      <c r="P43" s="3" t="s">
        <v>294</v>
      </c>
      <c r="Q43" s="3"/>
    </row>
    <row r="44" spans="1:17" x14ac:dyDescent="0.3">
      <c r="A44" s="3" t="s">
        <v>280</v>
      </c>
      <c r="B44" s="3" t="s">
        <v>37</v>
      </c>
      <c r="C44" s="3" t="s">
        <v>38</v>
      </c>
      <c r="D44" s="3" t="s">
        <v>296</v>
      </c>
      <c r="E44" s="5">
        <v>44034</v>
      </c>
      <c r="F44" s="3">
        <v>840</v>
      </c>
      <c r="G44" s="3" t="s">
        <v>29</v>
      </c>
      <c r="H44" s="3" t="s">
        <v>195</v>
      </c>
      <c r="I44" s="3" t="s">
        <v>297</v>
      </c>
      <c r="J44" s="3"/>
      <c r="K44" s="3" t="s">
        <v>61</v>
      </c>
      <c r="L44" s="3"/>
      <c r="M44" s="3"/>
      <c r="N44" s="3"/>
      <c r="O44" s="3" t="s">
        <v>61</v>
      </c>
      <c r="P44" s="3" t="s">
        <v>294</v>
      </c>
      <c r="Q44" s="3"/>
    </row>
    <row r="45" spans="1:17" x14ac:dyDescent="0.3">
      <c r="A45" s="3" t="s">
        <v>281</v>
      </c>
      <c r="B45" s="3" t="s">
        <v>37</v>
      </c>
      <c r="C45" s="3" t="s">
        <v>38</v>
      </c>
      <c r="D45" s="3" t="s">
        <v>296</v>
      </c>
      <c r="E45" s="5">
        <v>44033</v>
      </c>
      <c r="F45" s="3">
        <v>702</v>
      </c>
      <c r="G45" s="3" t="s">
        <v>29</v>
      </c>
      <c r="H45" s="3" t="s">
        <v>195</v>
      </c>
      <c r="I45" s="3" t="s">
        <v>299</v>
      </c>
      <c r="J45" s="3"/>
      <c r="K45" s="3" t="s">
        <v>61</v>
      </c>
      <c r="L45" s="3"/>
      <c r="M45" s="3"/>
      <c r="N45" s="3"/>
      <c r="O45" s="3" t="s">
        <v>61</v>
      </c>
      <c r="P45" s="3" t="s">
        <v>294</v>
      </c>
      <c r="Q45" s="3"/>
    </row>
    <row r="46" spans="1:17" x14ac:dyDescent="0.3">
      <c r="A46" s="3" t="s">
        <v>282</v>
      </c>
      <c r="B46" s="3" t="s">
        <v>37</v>
      </c>
      <c r="C46" s="3" t="s">
        <v>38</v>
      </c>
      <c r="D46" s="3" t="s">
        <v>301</v>
      </c>
      <c r="E46" s="5">
        <v>44014</v>
      </c>
      <c r="F46" s="3">
        <v>335</v>
      </c>
      <c r="G46" s="3" t="s">
        <v>29</v>
      </c>
      <c r="H46" s="3" t="s">
        <v>195</v>
      </c>
      <c r="I46" s="3" t="s">
        <v>261</v>
      </c>
      <c r="J46" s="3"/>
      <c r="K46" s="3" t="s">
        <v>61</v>
      </c>
      <c r="L46" s="3"/>
      <c r="M46" s="3"/>
      <c r="N46" s="3"/>
      <c r="O46" s="3" t="s">
        <v>61</v>
      </c>
      <c r="P46" s="3" t="s">
        <v>294</v>
      </c>
      <c r="Q46" s="3"/>
    </row>
    <row r="47" spans="1:17" x14ac:dyDescent="0.3">
      <c r="A47" s="3" t="s">
        <v>283</v>
      </c>
      <c r="B47" s="3" t="s">
        <v>37</v>
      </c>
      <c r="C47" s="3" t="s">
        <v>38</v>
      </c>
      <c r="D47" s="3" t="s">
        <v>303</v>
      </c>
      <c r="E47" s="5">
        <v>44125</v>
      </c>
      <c r="F47" s="3">
        <v>692</v>
      </c>
      <c r="G47" s="3" t="s">
        <v>29</v>
      </c>
      <c r="H47" s="3" t="s">
        <v>234</v>
      </c>
      <c r="I47" s="3" t="s">
        <v>304</v>
      </c>
      <c r="J47" s="3"/>
      <c r="K47" s="3" t="s">
        <v>61</v>
      </c>
      <c r="L47" s="3"/>
      <c r="M47" s="3"/>
      <c r="N47" s="3"/>
      <c r="O47" s="3" t="s">
        <v>61</v>
      </c>
      <c r="P47" s="3" t="s">
        <v>294</v>
      </c>
      <c r="Q47" s="3"/>
    </row>
    <row r="48" spans="1:17" x14ac:dyDescent="0.3">
      <c r="A48" s="3" t="s">
        <v>285</v>
      </c>
      <c r="B48" s="3" t="s">
        <v>37</v>
      </c>
      <c r="C48" s="3" t="s">
        <v>38</v>
      </c>
      <c r="D48" s="3" t="s">
        <v>303</v>
      </c>
      <c r="E48" s="5">
        <v>43622</v>
      </c>
      <c r="F48" s="3">
        <v>908</v>
      </c>
      <c r="G48" s="3" t="s">
        <v>233</v>
      </c>
      <c r="H48" s="3" t="s">
        <v>189</v>
      </c>
      <c r="I48" s="3" t="s">
        <v>306</v>
      </c>
      <c r="J48" s="3"/>
      <c r="K48" s="3" t="s">
        <v>61</v>
      </c>
      <c r="L48" s="3"/>
      <c r="M48" s="3"/>
      <c r="N48" s="3"/>
      <c r="O48" s="3" t="s">
        <v>61</v>
      </c>
      <c r="P48" s="3" t="s">
        <v>294</v>
      </c>
      <c r="Q48" s="3"/>
    </row>
    <row r="49" spans="1:17" x14ac:dyDescent="0.3">
      <c r="A49" s="3" t="s">
        <v>286</v>
      </c>
      <c r="B49" s="3" t="s">
        <v>137</v>
      </c>
      <c r="C49" s="3" t="s">
        <v>138</v>
      </c>
      <c r="D49" s="3" t="s">
        <v>303</v>
      </c>
      <c r="E49" s="5">
        <v>44146</v>
      </c>
      <c r="F49" s="3">
        <v>553</v>
      </c>
      <c r="G49" s="3" t="s">
        <v>29</v>
      </c>
      <c r="H49" s="3" t="s">
        <v>195</v>
      </c>
      <c r="I49" s="3" t="s">
        <v>309</v>
      </c>
      <c r="J49" s="3"/>
      <c r="K49" s="3" t="s">
        <v>61</v>
      </c>
      <c r="L49" s="3"/>
      <c r="M49" s="3"/>
      <c r="N49" s="3"/>
      <c r="O49" s="3" t="s">
        <v>61</v>
      </c>
      <c r="P49" s="3" t="s">
        <v>294</v>
      </c>
      <c r="Q49" s="3"/>
    </row>
    <row r="50" spans="1:17" x14ac:dyDescent="0.3">
      <c r="A50" s="3" t="s">
        <v>288</v>
      </c>
      <c r="B50" s="3" t="s">
        <v>51</v>
      </c>
      <c r="C50" s="3" t="s">
        <v>52</v>
      </c>
      <c r="D50" s="3" t="s">
        <v>303</v>
      </c>
      <c r="E50" s="5">
        <v>44011</v>
      </c>
      <c r="F50" s="3">
        <v>4900</v>
      </c>
      <c r="G50" s="3" t="s">
        <v>29</v>
      </c>
      <c r="H50" s="3" t="s">
        <v>189</v>
      </c>
      <c r="I50" s="3" t="s">
        <v>311</v>
      </c>
      <c r="J50" s="3"/>
      <c r="K50" s="3" t="s">
        <v>61</v>
      </c>
      <c r="L50" s="3"/>
      <c r="M50" s="3"/>
      <c r="N50" s="3"/>
      <c r="O50" s="3" t="s">
        <v>61</v>
      </c>
      <c r="P50" s="3" t="s">
        <v>294</v>
      </c>
      <c r="Q50" s="3"/>
    </row>
    <row r="51" spans="1:17" x14ac:dyDescent="0.3">
      <c r="A51" s="3" t="s">
        <v>290</v>
      </c>
      <c r="B51" s="3" t="s">
        <v>51</v>
      </c>
      <c r="C51" s="3" t="s">
        <v>52</v>
      </c>
      <c r="D51" s="3" t="s">
        <v>303</v>
      </c>
      <c r="E51" s="5">
        <v>44011</v>
      </c>
      <c r="F51" s="3">
        <v>2600</v>
      </c>
      <c r="G51" s="3" t="s">
        <v>233</v>
      </c>
      <c r="H51" s="3" t="s">
        <v>189</v>
      </c>
      <c r="I51" s="3" t="s">
        <v>311</v>
      </c>
      <c r="J51" s="3"/>
      <c r="K51" s="3" t="s">
        <v>61</v>
      </c>
      <c r="L51" s="3"/>
      <c r="M51" s="3"/>
      <c r="N51" s="3"/>
      <c r="O51" s="3" t="s">
        <v>61</v>
      </c>
      <c r="P51" s="3" t="s">
        <v>294</v>
      </c>
      <c r="Q51" s="3"/>
    </row>
    <row r="52" spans="1:17" x14ac:dyDescent="0.3">
      <c r="A52" s="3" t="s">
        <v>292</v>
      </c>
      <c r="B52" s="3" t="s">
        <v>80</v>
      </c>
      <c r="C52" s="3" t="s">
        <v>81</v>
      </c>
      <c r="D52" s="3" t="s">
        <v>303</v>
      </c>
      <c r="E52" s="5">
        <v>44140</v>
      </c>
      <c r="F52" s="3">
        <v>1017</v>
      </c>
      <c r="G52" s="3" t="s">
        <v>233</v>
      </c>
      <c r="H52" s="3" t="s">
        <v>189</v>
      </c>
      <c r="I52" s="3" t="s">
        <v>314</v>
      </c>
      <c r="J52" s="3"/>
      <c r="K52" s="3" t="s">
        <v>61</v>
      </c>
      <c r="L52" s="3"/>
      <c r="M52" s="3"/>
      <c r="N52" s="3"/>
      <c r="O52" s="3" t="s">
        <v>61</v>
      </c>
      <c r="P52" s="3" t="s">
        <v>294</v>
      </c>
      <c r="Q52" s="3"/>
    </row>
    <row r="53" spans="1:17" x14ac:dyDescent="0.3">
      <c r="A53" s="3" t="s">
        <v>295</v>
      </c>
      <c r="B53" s="3" t="s">
        <v>37</v>
      </c>
      <c r="C53" s="3" t="s">
        <v>38</v>
      </c>
      <c r="D53" s="3" t="s">
        <v>316</v>
      </c>
      <c r="E53" s="5">
        <v>44368</v>
      </c>
      <c r="F53" s="3">
        <v>220</v>
      </c>
      <c r="G53" s="3" t="s">
        <v>29</v>
      </c>
      <c r="H53" s="3" t="s">
        <v>195</v>
      </c>
      <c r="I53" s="3" t="s">
        <v>317</v>
      </c>
      <c r="J53" s="3"/>
      <c r="K53" s="3" t="s">
        <v>61</v>
      </c>
      <c r="L53" s="3"/>
      <c r="M53" s="3"/>
      <c r="N53" s="3"/>
      <c r="O53" s="3" t="s">
        <v>61</v>
      </c>
      <c r="P53" s="3" t="s">
        <v>318</v>
      </c>
      <c r="Q53" s="3"/>
    </row>
    <row r="54" spans="1:17" x14ac:dyDescent="0.3">
      <c r="A54" s="3" t="s">
        <v>298</v>
      </c>
      <c r="B54" s="3" t="s">
        <v>137</v>
      </c>
      <c r="C54" s="3" t="s">
        <v>138</v>
      </c>
      <c r="D54" s="3" t="s">
        <v>319</v>
      </c>
      <c r="E54" s="5">
        <v>44411</v>
      </c>
      <c r="F54" s="3">
        <v>1100</v>
      </c>
      <c r="G54" s="3" t="s">
        <v>29</v>
      </c>
      <c r="H54" s="3" t="s">
        <v>234</v>
      </c>
      <c r="I54" s="3" t="s">
        <v>320</v>
      </c>
      <c r="J54" s="3"/>
      <c r="K54" s="3" t="s">
        <v>61</v>
      </c>
      <c r="L54" s="3"/>
      <c r="M54" s="3"/>
      <c r="N54" s="3"/>
      <c r="O54" s="3" t="s">
        <v>61</v>
      </c>
      <c r="P54" s="3" t="s">
        <v>318</v>
      </c>
      <c r="Q54" s="3"/>
    </row>
    <row r="55" spans="1:17" x14ac:dyDescent="0.3">
      <c r="A55" s="3" t="s">
        <v>300</v>
      </c>
      <c r="B55" s="3" t="s">
        <v>137</v>
      </c>
      <c r="C55" s="3" t="s">
        <v>138</v>
      </c>
      <c r="D55" s="3" t="s">
        <v>319</v>
      </c>
      <c r="E55" s="5">
        <v>44411</v>
      </c>
      <c r="F55" s="3">
        <v>610</v>
      </c>
      <c r="G55" s="3" t="s">
        <v>29</v>
      </c>
      <c r="H55" s="3" t="s">
        <v>189</v>
      </c>
      <c r="I55" s="3" t="s">
        <v>320</v>
      </c>
      <c r="J55" s="3"/>
      <c r="K55" s="3" t="s">
        <v>61</v>
      </c>
      <c r="L55" s="3"/>
      <c r="M55" s="3"/>
      <c r="N55" s="3"/>
      <c r="O55" s="3" t="s">
        <v>61</v>
      </c>
      <c r="P55" s="3" t="s">
        <v>318</v>
      </c>
      <c r="Q55" s="3"/>
    </row>
    <row r="56" spans="1:17" x14ac:dyDescent="0.3">
      <c r="A56" s="3" t="s">
        <v>337</v>
      </c>
      <c r="B56" s="3" t="s">
        <v>137</v>
      </c>
      <c r="C56" s="3" t="s">
        <v>138</v>
      </c>
      <c r="D56" s="3" t="s">
        <v>319</v>
      </c>
      <c r="E56" s="5">
        <v>44468</v>
      </c>
      <c r="F56" s="3">
        <v>2600</v>
      </c>
      <c r="G56" s="3" t="s">
        <v>29</v>
      </c>
      <c r="H56" s="3" t="s">
        <v>195</v>
      </c>
      <c r="I56" s="3" t="s">
        <v>253</v>
      </c>
      <c r="J56" s="3"/>
      <c r="K56" s="3" t="s">
        <v>61</v>
      </c>
      <c r="L56" s="3"/>
      <c r="M56" s="3"/>
      <c r="N56" s="3"/>
      <c r="O56" s="3" t="s">
        <v>61</v>
      </c>
      <c r="P56" s="3" t="s">
        <v>318</v>
      </c>
      <c r="Q56" s="3"/>
    </row>
    <row r="57" spans="1:17" x14ac:dyDescent="0.3">
      <c r="A57" s="3" t="s">
        <v>302</v>
      </c>
      <c r="B57" s="3" t="s">
        <v>137</v>
      </c>
      <c r="C57" s="3" t="s">
        <v>138</v>
      </c>
      <c r="D57" s="3" t="s">
        <v>319</v>
      </c>
      <c r="E57" s="5">
        <v>44411</v>
      </c>
      <c r="F57" s="3">
        <v>225</v>
      </c>
      <c r="G57" s="3" t="s">
        <v>29</v>
      </c>
      <c r="H57" s="3" t="s">
        <v>195</v>
      </c>
      <c r="I57" s="3" t="s">
        <v>140</v>
      </c>
      <c r="J57" s="3"/>
      <c r="K57" s="3" t="s">
        <v>61</v>
      </c>
      <c r="L57" s="3"/>
      <c r="M57" s="3"/>
      <c r="N57" s="3"/>
      <c r="O57" s="3" t="s">
        <v>61</v>
      </c>
      <c r="P57" s="3" t="s">
        <v>318</v>
      </c>
      <c r="Q57" s="3"/>
    </row>
    <row r="58" spans="1:17" x14ac:dyDescent="0.3">
      <c r="A58" s="3" t="s">
        <v>305</v>
      </c>
      <c r="B58" s="3" t="s">
        <v>68</v>
      </c>
      <c r="C58" s="3" t="s">
        <v>69</v>
      </c>
      <c r="D58" s="3" t="s">
        <v>321</v>
      </c>
      <c r="E58" s="5">
        <v>44552</v>
      </c>
      <c r="F58" s="3">
        <v>1000</v>
      </c>
      <c r="G58" s="3" t="s">
        <v>29</v>
      </c>
      <c r="H58" s="3" t="s">
        <v>189</v>
      </c>
      <c r="I58" s="3" t="s">
        <v>235</v>
      </c>
      <c r="J58" s="3"/>
      <c r="K58" s="3" t="s">
        <v>61</v>
      </c>
      <c r="L58" s="3"/>
      <c r="M58" s="3"/>
      <c r="N58" s="3"/>
      <c r="O58" s="3" t="s">
        <v>61</v>
      </c>
      <c r="P58" s="3" t="s">
        <v>318</v>
      </c>
      <c r="Q58" s="3"/>
    </row>
    <row r="59" spans="1:17" x14ac:dyDescent="0.3">
      <c r="A59" s="3" t="s">
        <v>307</v>
      </c>
      <c r="B59" s="3" t="s">
        <v>68</v>
      </c>
      <c r="C59" s="3" t="s">
        <v>69</v>
      </c>
      <c r="D59" s="3" t="s">
        <v>319</v>
      </c>
      <c r="E59" s="5">
        <v>44305</v>
      </c>
      <c r="F59" s="3">
        <v>122</v>
      </c>
      <c r="G59" s="3" t="s">
        <v>233</v>
      </c>
      <c r="H59" s="3" t="s">
        <v>234</v>
      </c>
      <c r="I59" s="3" t="s">
        <v>322</v>
      </c>
      <c r="J59" s="3"/>
      <c r="K59" s="3" t="s">
        <v>61</v>
      </c>
      <c r="L59" s="3"/>
      <c r="M59" s="3"/>
      <c r="N59" s="3"/>
      <c r="O59" s="3" t="s">
        <v>61</v>
      </c>
      <c r="P59" s="3" t="s">
        <v>318</v>
      </c>
      <c r="Q59" s="3"/>
    </row>
    <row r="60" spans="1:17" x14ac:dyDescent="0.3">
      <c r="A60" s="3" t="s">
        <v>338</v>
      </c>
      <c r="B60" s="3" t="s">
        <v>68</v>
      </c>
      <c r="C60" s="3" t="s">
        <v>69</v>
      </c>
      <c r="D60" s="3" t="s">
        <v>323</v>
      </c>
      <c r="E60" s="5">
        <v>44305</v>
      </c>
      <c r="F60" s="3">
        <v>248</v>
      </c>
      <c r="G60" s="3" t="s">
        <v>233</v>
      </c>
      <c r="H60" s="3" t="s">
        <v>234</v>
      </c>
      <c r="I60" s="3" t="s">
        <v>320</v>
      </c>
      <c r="J60" s="3"/>
      <c r="K60" s="3" t="s">
        <v>61</v>
      </c>
      <c r="L60" s="3"/>
      <c r="M60" s="3"/>
      <c r="N60" s="3"/>
      <c r="O60" s="3" t="s">
        <v>61</v>
      </c>
      <c r="P60" s="3" t="s">
        <v>318</v>
      </c>
      <c r="Q60" s="3"/>
    </row>
    <row r="61" spans="1:17" x14ac:dyDescent="0.3">
      <c r="A61" s="3" t="s">
        <v>308</v>
      </c>
      <c r="B61" s="3" t="s">
        <v>37</v>
      </c>
      <c r="C61" s="3" t="s">
        <v>38</v>
      </c>
      <c r="D61" s="3" t="s">
        <v>324</v>
      </c>
      <c r="E61" s="5">
        <v>44747</v>
      </c>
      <c r="F61" s="3">
        <v>1300</v>
      </c>
      <c r="G61" s="3" t="s">
        <v>29</v>
      </c>
      <c r="H61" s="3" t="s">
        <v>195</v>
      </c>
      <c r="I61" s="3" t="s">
        <v>269</v>
      </c>
      <c r="J61" s="3"/>
      <c r="K61" s="3" t="s">
        <v>61</v>
      </c>
      <c r="L61" s="3"/>
      <c r="M61" s="3"/>
      <c r="N61" s="3"/>
      <c r="O61" s="3" t="s">
        <v>61</v>
      </c>
      <c r="P61" s="3" t="s">
        <v>325</v>
      </c>
      <c r="Q61" s="3"/>
    </row>
    <row r="62" spans="1:17" x14ac:dyDescent="0.3">
      <c r="A62" s="3" t="s">
        <v>310</v>
      </c>
      <c r="B62" s="3" t="s">
        <v>37</v>
      </c>
      <c r="C62" s="3" t="s">
        <v>38</v>
      </c>
      <c r="D62" s="3" t="s">
        <v>326</v>
      </c>
      <c r="E62" s="5">
        <v>44579</v>
      </c>
      <c r="F62" s="3">
        <v>222</v>
      </c>
      <c r="G62" s="3" t="s">
        <v>327</v>
      </c>
      <c r="H62" s="3" t="s">
        <v>189</v>
      </c>
      <c r="I62" s="3" t="s">
        <v>328</v>
      </c>
      <c r="J62" s="3"/>
      <c r="K62" s="3" t="s">
        <v>61</v>
      </c>
      <c r="L62" s="3"/>
      <c r="M62" s="3"/>
      <c r="N62" s="3"/>
      <c r="O62" s="3" t="s">
        <v>61</v>
      </c>
      <c r="P62" s="3" t="s">
        <v>325</v>
      </c>
      <c r="Q62" s="3"/>
    </row>
    <row r="63" spans="1:17" x14ac:dyDescent="0.3">
      <c r="A63" s="3" t="s">
        <v>312</v>
      </c>
      <c r="B63" s="3" t="s">
        <v>137</v>
      </c>
      <c r="C63" s="3" t="s">
        <v>138</v>
      </c>
      <c r="D63" s="3" t="s">
        <v>324</v>
      </c>
      <c r="E63" s="5">
        <v>44743</v>
      </c>
      <c r="F63" s="3">
        <v>1400</v>
      </c>
      <c r="G63" s="3" t="s">
        <v>29</v>
      </c>
      <c r="H63" s="3" t="s">
        <v>234</v>
      </c>
      <c r="I63" s="3" t="s">
        <v>311</v>
      </c>
      <c r="J63" s="3"/>
      <c r="K63" s="3" t="s">
        <v>61</v>
      </c>
      <c r="L63" s="3"/>
      <c r="M63" s="3"/>
      <c r="N63" s="3"/>
      <c r="O63" s="3" t="s">
        <v>61</v>
      </c>
      <c r="P63" s="3" t="s">
        <v>325</v>
      </c>
      <c r="Q63" s="3"/>
    </row>
    <row r="64" spans="1:17" x14ac:dyDescent="0.3">
      <c r="A64" s="3" t="s">
        <v>339</v>
      </c>
      <c r="B64" s="3" t="s">
        <v>137</v>
      </c>
      <c r="C64" s="3" t="s">
        <v>138</v>
      </c>
      <c r="D64" s="3" t="s">
        <v>324</v>
      </c>
      <c r="E64" s="5">
        <v>44743</v>
      </c>
      <c r="F64" s="3">
        <v>120</v>
      </c>
      <c r="G64" s="3" t="s">
        <v>233</v>
      </c>
      <c r="H64" s="3" t="s">
        <v>27</v>
      </c>
      <c r="I64" s="3" t="s">
        <v>311</v>
      </c>
      <c r="J64" s="3"/>
      <c r="K64" s="3" t="s">
        <v>61</v>
      </c>
      <c r="L64" s="3"/>
      <c r="M64" s="3"/>
      <c r="N64" s="3"/>
      <c r="O64" s="3" t="s">
        <v>61</v>
      </c>
      <c r="P64" s="3" t="s">
        <v>325</v>
      </c>
      <c r="Q64" s="3"/>
    </row>
    <row r="65" spans="1:17" x14ac:dyDescent="0.3">
      <c r="A65" s="3" t="s">
        <v>313</v>
      </c>
      <c r="B65" s="3" t="s">
        <v>51</v>
      </c>
      <c r="C65" s="3" t="s">
        <v>52</v>
      </c>
      <c r="D65" s="3" t="s">
        <v>329</v>
      </c>
      <c r="E65" s="5">
        <v>44778</v>
      </c>
      <c r="F65" s="3">
        <v>208</v>
      </c>
      <c r="G65" s="3" t="s">
        <v>29</v>
      </c>
      <c r="H65" s="3" t="s">
        <v>234</v>
      </c>
      <c r="I65" s="3" t="s">
        <v>311</v>
      </c>
      <c r="J65" s="3"/>
      <c r="K65" s="3" t="s">
        <v>61</v>
      </c>
      <c r="L65" s="3"/>
      <c r="M65" s="3"/>
      <c r="N65" s="3"/>
      <c r="O65" s="3" t="s">
        <v>61</v>
      </c>
      <c r="P65" s="3" t="s">
        <v>325</v>
      </c>
      <c r="Q65" s="3"/>
    </row>
    <row r="66" spans="1:17" x14ac:dyDescent="0.3">
      <c r="A66" s="3" t="s">
        <v>340</v>
      </c>
      <c r="B66" s="3" t="s">
        <v>51</v>
      </c>
      <c r="C66" s="3" t="s">
        <v>52</v>
      </c>
      <c r="D66" s="3" t="s">
        <v>329</v>
      </c>
      <c r="E66" s="5">
        <v>44778</v>
      </c>
      <c r="F66" s="3">
        <v>366</v>
      </c>
      <c r="G66" s="3" t="s">
        <v>29</v>
      </c>
      <c r="H66" s="3" t="s">
        <v>195</v>
      </c>
      <c r="I66" s="3" t="s">
        <v>140</v>
      </c>
      <c r="J66" s="3"/>
      <c r="K66" s="3" t="s">
        <v>61</v>
      </c>
      <c r="L66" s="3"/>
      <c r="M66" s="3"/>
      <c r="N66" s="3"/>
      <c r="O66" s="3" t="s">
        <v>61</v>
      </c>
      <c r="P66" s="3" t="s">
        <v>325</v>
      </c>
      <c r="Q66" s="3"/>
    </row>
    <row r="67" spans="1:17" x14ac:dyDescent="0.3">
      <c r="A67" s="3" t="s">
        <v>341</v>
      </c>
      <c r="B67" s="3" t="s">
        <v>51</v>
      </c>
      <c r="C67" s="3" t="s">
        <v>52</v>
      </c>
      <c r="D67" s="3" t="s">
        <v>329</v>
      </c>
      <c r="E67" s="6">
        <v>44778</v>
      </c>
      <c r="F67" s="3">
        <v>344</v>
      </c>
      <c r="G67" s="3" t="s">
        <v>233</v>
      </c>
      <c r="H67" s="3" t="s">
        <v>27</v>
      </c>
      <c r="I67" s="3" t="s">
        <v>304</v>
      </c>
      <c r="J67" s="3"/>
      <c r="K67" s="3" t="s">
        <v>61</v>
      </c>
      <c r="L67" s="3"/>
      <c r="M67" s="3"/>
      <c r="N67" s="3"/>
      <c r="O67" s="3" t="s">
        <v>61</v>
      </c>
      <c r="P67" s="3" t="s">
        <v>325</v>
      </c>
      <c r="Q67" s="3"/>
    </row>
    <row r="68" spans="1:17" x14ac:dyDescent="0.3">
      <c r="A68" s="3" t="s">
        <v>315</v>
      </c>
      <c r="B68" s="3" t="s">
        <v>80</v>
      </c>
      <c r="C68" s="3" t="s">
        <v>81</v>
      </c>
      <c r="D68" s="3" t="s">
        <v>324</v>
      </c>
      <c r="E68" s="5">
        <v>44686</v>
      </c>
      <c r="F68" s="3">
        <v>700</v>
      </c>
      <c r="G68" s="3" t="s">
        <v>327</v>
      </c>
      <c r="H68" s="3" t="s">
        <v>189</v>
      </c>
      <c r="I68" s="3" t="s">
        <v>330</v>
      </c>
      <c r="J68" s="3"/>
      <c r="K68" s="3" t="s">
        <v>61</v>
      </c>
      <c r="L68" s="3"/>
      <c r="M68" s="3"/>
      <c r="N68" s="3"/>
      <c r="O68" s="3" t="s">
        <v>61</v>
      </c>
      <c r="P68" s="3" t="s">
        <v>325</v>
      </c>
      <c r="Q68" s="3"/>
    </row>
    <row r="69" spans="1:17" x14ac:dyDescent="0.3">
      <c r="A69" s="3" t="s">
        <v>342</v>
      </c>
      <c r="B69" s="3" t="s">
        <v>68</v>
      </c>
      <c r="C69" s="3" t="s">
        <v>69</v>
      </c>
      <c r="D69" s="3" t="s">
        <v>329</v>
      </c>
      <c r="E69" s="6">
        <v>44777</v>
      </c>
      <c r="F69" s="3">
        <v>1500</v>
      </c>
      <c r="G69" s="3" t="s">
        <v>29</v>
      </c>
      <c r="H69" s="3" t="s">
        <v>189</v>
      </c>
      <c r="I69" s="3" t="s">
        <v>330</v>
      </c>
      <c r="J69" s="3"/>
      <c r="K69" s="3" t="s">
        <v>61</v>
      </c>
      <c r="L69" s="3"/>
      <c r="M69" s="3"/>
      <c r="N69" s="3"/>
      <c r="O69" s="3" t="s">
        <v>61</v>
      </c>
      <c r="P69" s="3" t="s">
        <v>325</v>
      </c>
      <c r="Q69" s="3"/>
    </row>
    <row r="72" spans="1:17" x14ac:dyDescent="0.3">
      <c r="B72" t="str" cm="1">
        <f t="array" ref="B72:B76">_xlfn.UNIQUE(C2:C69)</f>
        <v>UCG</v>
      </c>
      <c r="C72">
        <f>COUNTIF($C$1:$C$69,B72)</f>
        <v>27</v>
      </c>
    </row>
    <row r="73" spans="1:17" x14ac:dyDescent="0.3">
      <c r="B73" t="str">
        <v>BMPS</v>
      </c>
      <c r="C73">
        <f t="shared" ref="C73:C76" si="0">COUNTIF($C$1:$C$69,B73)</f>
        <v>19</v>
      </c>
    </row>
    <row r="74" spans="1:17" x14ac:dyDescent="0.3">
      <c r="B74" t="str">
        <v>ISP</v>
      </c>
      <c r="C74">
        <f t="shared" si="0"/>
        <v>11</v>
      </c>
    </row>
    <row r="75" spans="1:17" x14ac:dyDescent="0.3">
      <c r="B75" t="str">
        <v>BAMI</v>
      </c>
      <c r="C75">
        <f t="shared" si="0"/>
        <v>5</v>
      </c>
    </row>
    <row r="76" spans="1:17" x14ac:dyDescent="0.3">
      <c r="B76" t="str">
        <v>BPE</v>
      </c>
      <c r="C76">
        <f t="shared" si="0"/>
        <v>6</v>
      </c>
    </row>
  </sheetData>
  <autoFilter ref="A1:Q86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451D-6409-4ECB-BD03-14B747EA3375}">
  <dimension ref="B1:H79"/>
  <sheetViews>
    <sheetView topLeftCell="C46" workbookViewId="0">
      <selection activeCell="D69" sqref="D69"/>
    </sheetView>
  </sheetViews>
  <sheetFormatPr defaultRowHeight="14.4" x14ac:dyDescent="0.3"/>
  <cols>
    <col min="2" max="2" width="14.109375" bestFit="1" customWidth="1"/>
    <col min="3" max="3" width="16.6640625" customWidth="1"/>
    <col min="4" max="4" width="22.21875" customWidth="1"/>
    <col min="5" max="8" width="25.88671875" customWidth="1"/>
  </cols>
  <sheetData>
    <row r="1" spans="2:8" x14ac:dyDescent="0.3">
      <c r="B1" s="11" t="s">
        <v>344</v>
      </c>
      <c r="C1" s="11" t="s">
        <v>2</v>
      </c>
      <c r="D1" s="11" t="s">
        <v>345</v>
      </c>
      <c r="E1" s="12"/>
      <c r="F1" s="12"/>
      <c r="G1" s="12"/>
      <c r="H1" s="12"/>
    </row>
    <row r="2" spans="2:8" x14ac:dyDescent="0.3">
      <c r="B2" t="s">
        <v>37</v>
      </c>
      <c r="C2" t="s">
        <v>38</v>
      </c>
      <c r="D2">
        <v>27</v>
      </c>
    </row>
    <row r="3" spans="2:8" x14ac:dyDescent="0.3">
      <c r="B3" t="s">
        <v>51</v>
      </c>
      <c r="C3" t="s">
        <v>52</v>
      </c>
      <c r="D3">
        <v>19</v>
      </c>
    </row>
    <row r="4" spans="2:8" x14ac:dyDescent="0.3">
      <c r="B4" t="s">
        <v>137</v>
      </c>
      <c r="C4" t="s">
        <v>138</v>
      </c>
      <c r="D4">
        <v>11</v>
      </c>
    </row>
    <row r="5" spans="2:8" x14ac:dyDescent="0.3">
      <c r="B5" t="s">
        <v>80</v>
      </c>
      <c r="C5" t="s">
        <v>81</v>
      </c>
      <c r="D5">
        <v>5</v>
      </c>
    </row>
    <row r="6" spans="2:8" x14ac:dyDescent="0.3">
      <c r="B6" t="s">
        <v>68</v>
      </c>
      <c r="C6" t="s">
        <v>69</v>
      </c>
      <c r="D6">
        <v>6</v>
      </c>
    </row>
    <row r="8" spans="2:8" x14ac:dyDescent="0.3">
      <c r="B8" s="11" t="s">
        <v>38</v>
      </c>
      <c r="C8" s="11"/>
      <c r="D8" s="11" t="s">
        <v>350</v>
      </c>
      <c r="E8" s="11" t="s">
        <v>346</v>
      </c>
      <c r="F8" s="11" t="s">
        <v>349</v>
      </c>
      <c r="G8" s="11" t="s">
        <v>347</v>
      </c>
      <c r="H8" s="11" t="s">
        <v>348</v>
      </c>
    </row>
    <row r="9" spans="2:8" x14ac:dyDescent="0.3">
      <c r="C9" s="8">
        <v>42046</v>
      </c>
      <c r="D9" s="9">
        <f t="shared" ref="D9:D35" si="0">IF(SUM(_xldudf_WISEPRICE($B$8 &amp; ".MI", "Close",, TEXT(WORKDAY($C9+1,-1), "yyyy-mm-dd"), TEXT(WORKDAY($C9+1,-1), "yyyy-mm-dd")))=0, "/", SUM(_xldudf_WISEPRICE($B$8 &amp; ".MI", "Close",, TEXT(WORKDAY($C9+1,-1), "yyyy-mm-dd"), TEXT(WORKDAY($C9+1,-1), "yyyy-mm-dd"))))</f>
        <v>26.55</v>
      </c>
      <c r="E9" s="10">
        <f t="shared" ref="E9:E35" si="1">IFERROR(IF(SUM(_xldudf_WISEPRICE($B$8 &amp; ".MI", "Close",, TEXT(WORKDAY(WORKDAY($C9+1,-1), 1), "yyyy-mm-dd"), TEXT(WORKDAY(WORKDAY($C9+1,-1), 1), "yyyy-mm-dd")))=0, "/", (SUM(_xldudf_WISEPRICE($B$8 &amp; ".MI", "Close",, TEXT(WORKDAY(WORKDAY($C9+1,-1), 1), "yyyy-mm-dd"), TEXT(WORKDAY(WORKDAY($C9+1,-1), 1), "yyyy-mm-dd"))) / $D9) - 1), "/")</f>
        <v>5.6497175141241307E-3</v>
      </c>
      <c r="F9" s="10">
        <f t="shared" ref="F9:F35" si="2">IFERROR(IF(SUM(_xldudf_WISEPRICE($B$8 &amp; ".MI", "Close",, TEXT(WORKDAY(WORKDAY($C9+1,-1), 3), "yyyy-mm-dd"), TEXT(WORKDAY(WORKDAY($C9+1,-1), 3), "yyyy-mm-dd")))=0, "/", (SUM(_xldudf_WISEPRICE($B$8 &amp; ".MI", "Close",, TEXT(WORKDAY(WORKDAY($C9+1,-1), 3), "yyyy-mm-dd"), TEXT(WORKDAY(WORKDAY($C9+1,-1), 3), "yyyy-mm-dd"))) / $D9) - 1), "/")</f>
        <v>4.7457627118643986E-2</v>
      </c>
      <c r="G9" s="10">
        <f t="shared" ref="G9:G35" si="3">IFERROR(IF(SUM(_xldudf_WISEPRICE($B$8 &amp; ".MI", "Close",, TEXT(WORKDAY(WORKDAY($C9+1,-1), 5), "yyyy-mm-dd"), TEXT(WORKDAY(WORKDAY($C9+1,-1), 5), "yyyy-mm-dd")))=0, "/", (SUM(_xldudf_WISEPRICE($B$8 &amp; ".MI", "Close",, TEXT(WORKDAY(WORKDAY($C9+1,-1), 5), "yyyy-mm-dd"), TEXT(WORKDAY(WORKDAY($C9+1,-1), 5), "yyyy-mm-dd"))) / $D9) - 1), "/")</f>
        <v>8.3239171374764664E-2</v>
      </c>
      <c r="H9" s="10">
        <f t="shared" ref="H9:H35" si="4">IFERROR(IF(SUM(_xldudf_WISEPRICE($B$8 &amp; ".MI", "Close",, TEXT(WORKDAY(EDATE(WORKDAY($C9+1,-1), 1)-1, 1), "yyyy-mm-dd"), TEXT(WORKDAY(EDATE(WORKDAY($C9+1,-1), 1)-1, 1), "yyyy-mm-dd")))=0, "/", (SUM(_xldudf_WISEPRICE($B$8 &amp; ".MI", "Close",, TEXT(WORKDAY(EDATE(WORKDAY($C9+1,-1), 1)-1, 1), "yyyy-mm-dd"), TEXT(WORKDAY(EDATE(WORKDAY($C9+1,-1), 1)-1, 1), "yyyy-mm-dd"))) / $D9) - 1), "/")</f>
        <v>0.15593220338983049</v>
      </c>
    </row>
    <row r="10" spans="2:8" x14ac:dyDescent="0.3">
      <c r="C10" s="8">
        <v>42185</v>
      </c>
      <c r="D10" s="9">
        <f t="shared" si="0"/>
        <v>30.19</v>
      </c>
      <c r="E10" s="10">
        <f t="shared" si="1"/>
        <v>3.3786021861543558E-2</v>
      </c>
      <c r="F10" s="10">
        <f t="shared" si="2"/>
        <v>3.9748261013579089E-3</v>
      </c>
      <c r="G10" s="10">
        <f t="shared" si="3"/>
        <v>-9.3739648890361127E-2</v>
      </c>
      <c r="H10" s="10">
        <f t="shared" si="4"/>
        <v>-9.2745942365022316E-3</v>
      </c>
    </row>
    <row r="11" spans="2:8" x14ac:dyDescent="0.3">
      <c r="C11" s="8">
        <v>42186</v>
      </c>
      <c r="D11" s="9">
        <f t="shared" si="0"/>
        <v>31.21</v>
      </c>
      <c r="E11" s="10">
        <f t="shared" si="1"/>
        <v>-1.9224607497597024E-2</v>
      </c>
      <c r="F11" s="10">
        <f t="shared" si="2"/>
        <v>-8.8112784363985952E-2</v>
      </c>
      <c r="G11" s="10">
        <f t="shared" si="3"/>
        <v>-9.3880166613264926E-2</v>
      </c>
      <c r="H11" s="10">
        <f t="shared" si="4"/>
        <v>-3.0438961871195103E-2</v>
      </c>
    </row>
    <row r="12" spans="2:8" x14ac:dyDescent="0.3">
      <c r="C12" s="8">
        <v>42275</v>
      </c>
      <c r="D12" s="9">
        <f t="shared" si="0"/>
        <v>26.98</v>
      </c>
      <c r="E12" s="10">
        <f t="shared" si="1"/>
        <v>7.4128984432908496E-4</v>
      </c>
      <c r="F12" s="10">
        <f t="shared" si="2"/>
        <v>3.8176426982950318E-2</v>
      </c>
      <c r="G12" s="10">
        <f t="shared" si="3"/>
        <v>7.8947368421052655E-2</v>
      </c>
      <c r="H12" s="10">
        <f t="shared" si="4"/>
        <v>0.11971830985915499</v>
      </c>
    </row>
    <row r="13" spans="2:8" x14ac:dyDescent="0.3">
      <c r="C13" s="8">
        <v>42355</v>
      </c>
      <c r="D13" s="9">
        <f t="shared" si="0"/>
        <v>26.08</v>
      </c>
      <c r="E13" s="10">
        <f t="shared" si="1"/>
        <v>-1.8404907975460016E-2</v>
      </c>
      <c r="F13" s="10">
        <f t="shared" si="2"/>
        <v>-1.4570552147239235E-2</v>
      </c>
      <c r="G13" s="10" t="str">
        <f t="shared" si="3"/>
        <v>/</v>
      </c>
      <c r="H13" s="10">
        <f t="shared" si="4"/>
        <v>-0.20053680981595079</v>
      </c>
    </row>
    <row r="14" spans="2:8" x14ac:dyDescent="0.3">
      <c r="C14" s="8">
        <v>42717</v>
      </c>
      <c r="D14" s="9">
        <f t="shared" si="0"/>
        <v>14.08</v>
      </c>
      <c r="E14" s="10">
        <f t="shared" si="1"/>
        <v>-6.3920454545454586E-2</v>
      </c>
      <c r="F14" s="10">
        <f t="shared" si="2"/>
        <v>2.2017045454545414E-2</v>
      </c>
      <c r="G14" s="10">
        <f t="shared" si="3"/>
        <v>-4.2613636363636465E-3</v>
      </c>
      <c r="H14" s="10">
        <f t="shared" si="4"/>
        <v>-4.9715909090909061E-2</v>
      </c>
    </row>
    <row r="15" spans="2:8" x14ac:dyDescent="0.3">
      <c r="C15" s="8">
        <v>43280</v>
      </c>
      <c r="D15" s="9">
        <f t="shared" si="0"/>
        <v>14.3</v>
      </c>
      <c r="E15" s="10">
        <f t="shared" si="1"/>
        <v>-4.1958041958042314E-3</v>
      </c>
      <c r="F15" s="10">
        <f t="shared" si="2"/>
        <v>2.3776223776223793E-2</v>
      </c>
      <c r="G15" s="10">
        <f t="shared" si="3"/>
        <v>2.7272727272727115E-2</v>
      </c>
      <c r="H15" s="10">
        <f t="shared" si="4"/>
        <v>4.8951048951048959E-2</v>
      </c>
    </row>
    <row r="16" spans="2:8" x14ac:dyDescent="0.3">
      <c r="C16" s="8">
        <v>43315</v>
      </c>
      <c r="D16" s="9">
        <f t="shared" si="0"/>
        <v>14.39</v>
      </c>
      <c r="E16" s="10">
        <f t="shared" si="1"/>
        <v>-6.9492703266160749E-4</v>
      </c>
      <c r="F16" s="10">
        <f t="shared" si="2"/>
        <v>2.4322446143155041E-2</v>
      </c>
      <c r="G16" s="10">
        <f t="shared" si="3"/>
        <v>-4.2390548992355837E-2</v>
      </c>
      <c r="H16" s="10">
        <f t="shared" si="4"/>
        <v>-0.13203613620569843</v>
      </c>
    </row>
    <row r="17" spans="3:8" x14ac:dyDescent="0.3">
      <c r="C17" s="8">
        <v>43371</v>
      </c>
      <c r="D17" s="9">
        <f t="shared" si="0"/>
        <v>12.96</v>
      </c>
      <c r="E17" s="10">
        <f t="shared" si="1"/>
        <v>-2.3148148148148251E-2</v>
      </c>
      <c r="F17" s="10">
        <f t="shared" si="2"/>
        <v>-3.3950617283950768E-2</v>
      </c>
      <c r="G17" s="10">
        <f t="shared" si="3"/>
        <v>-4.2438271604938294E-2</v>
      </c>
      <c r="H17" s="10">
        <f t="shared" si="4"/>
        <v>-0.11651234567901247</v>
      </c>
    </row>
    <row r="18" spans="3:8" x14ac:dyDescent="0.3">
      <c r="C18" s="8">
        <v>43445</v>
      </c>
      <c r="D18" s="9">
        <f t="shared" si="0"/>
        <v>10.54</v>
      </c>
      <c r="E18" s="10">
        <f t="shared" si="1"/>
        <v>2.4667931688804767E-2</v>
      </c>
      <c r="F18" s="10">
        <f t="shared" si="2"/>
        <v>2.5616698292220352E-2</v>
      </c>
      <c r="G18" s="10">
        <f t="shared" si="3"/>
        <v>-6.6413662239087623E-3</v>
      </c>
      <c r="H18" s="10">
        <f t="shared" si="4"/>
        <v>4.7438330170779253E-3</v>
      </c>
    </row>
    <row r="19" spans="3:8" x14ac:dyDescent="0.3">
      <c r="C19" s="8">
        <v>43454</v>
      </c>
      <c r="D19" s="9">
        <f t="shared" si="0"/>
        <v>10.210000000000001</v>
      </c>
      <c r="E19" s="10">
        <f t="shared" si="1"/>
        <v>-3.8197845249755225E-2</v>
      </c>
      <c r="F19" s="10" t="str">
        <f t="shared" si="2"/>
        <v>/</v>
      </c>
      <c r="G19" s="10">
        <f t="shared" si="3"/>
        <v>-5.9745347698335061E-2</v>
      </c>
      <c r="H19" s="10">
        <f t="shared" si="4"/>
        <v>4.1136141038197849E-2</v>
      </c>
    </row>
    <row r="20" spans="3:8" x14ac:dyDescent="0.3">
      <c r="C20" s="8">
        <v>43462</v>
      </c>
      <c r="D20" s="9">
        <f t="shared" si="0"/>
        <v>9.89</v>
      </c>
      <c r="E20" s="10" t="str">
        <f t="shared" si="1"/>
        <v>/</v>
      </c>
      <c r="F20" s="10">
        <f t="shared" si="2"/>
        <v>-1.213346814964622E-2</v>
      </c>
      <c r="G20" s="10">
        <f t="shared" si="3"/>
        <v>3.2355915065722884E-2</v>
      </c>
      <c r="H20" s="10">
        <f t="shared" si="4"/>
        <v>8.3923154701718961E-2</v>
      </c>
    </row>
    <row r="21" spans="3:8" x14ac:dyDescent="0.3">
      <c r="C21" s="8">
        <v>43622</v>
      </c>
      <c r="D21" s="9">
        <f t="shared" si="0"/>
        <v>9.9600000000000009</v>
      </c>
      <c r="E21" s="10">
        <f t="shared" si="1"/>
        <v>6.0240963855420215E-3</v>
      </c>
      <c r="F21" s="10">
        <f t="shared" si="2"/>
        <v>3.1124497991967814E-2</v>
      </c>
      <c r="G21" s="10">
        <f t="shared" si="3"/>
        <v>2.409638554216853E-2</v>
      </c>
      <c r="H21" s="10">
        <f t="shared" si="4"/>
        <v>0.13955823293172687</v>
      </c>
    </row>
    <row r="22" spans="3:8" x14ac:dyDescent="0.3">
      <c r="C22" s="8">
        <v>43734</v>
      </c>
      <c r="D22" s="9">
        <f t="shared" si="0"/>
        <v>10.65</v>
      </c>
      <c r="E22" s="10">
        <f t="shared" si="1"/>
        <v>1.4084507042253502E-2</v>
      </c>
      <c r="F22" s="10">
        <f t="shared" si="2"/>
        <v>3.7558685446008599E-3</v>
      </c>
      <c r="G22" s="10">
        <f t="shared" si="3"/>
        <v>-4.2253521126760618E-2</v>
      </c>
      <c r="H22" s="10">
        <f t="shared" si="4"/>
        <v>8.7323943661971715E-2</v>
      </c>
    </row>
    <row r="23" spans="3:8" x14ac:dyDescent="0.3">
      <c r="C23" s="8">
        <v>43735</v>
      </c>
      <c r="D23" s="9">
        <f t="shared" si="0"/>
        <v>10.8</v>
      </c>
      <c r="E23" s="10">
        <f t="shared" si="1"/>
        <v>1.8518518518517713E-3</v>
      </c>
      <c r="F23" s="10">
        <f t="shared" si="2"/>
        <v>-5.0000000000000044E-2</v>
      </c>
      <c r="G23" s="10">
        <f t="shared" si="3"/>
        <v>-5.4629629629629584E-2</v>
      </c>
      <c r="H23" s="10">
        <f t="shared" si="4"/>
        <v>7.2222222222222188E-2</v>
      </c>
    </row>
    <row r="24" spans="3:8" x14ac:dyDescent="0.3">
      <c r="C24" s="8">
        <v>43738</v>
      </c>
      <c r="D24" s="9">
        <f t="shared" si="0"/>
        <v>10.82</v>
      </c>
      <c r="E24" s="10">
        <f t="shared" si="1"/>
        <v>-1.201478743068396E-2</v>
      </c>
      <c r="F24" s="10">
        <f t="shared" si="2"/>
        <v>-5.7301293900184902E-2</v>
      </c>
      <c r="G24" s="10">
        <f t="shared" si="3"/>
        <v>-4.8983364140480656E-2</v>
      </c>
      <c r="H24" s="10">
        <f t="shared" si="4"/>
        <v>6.0998151571164616E-2</v>
      </c>
    </row>
    <row r="25" spans="3:8" x14ac:dyDescent="0.3">
      <c r="C25" s="8">
        <v>43804</v>
      </c>
      <c r="D25" s="9">
        <f t="shared" si="0"/>
        <v>12.38</v>
      </c>
      <c r="E25" s="10">
        <f t="shared" si="1"/>
        <v>2.9886914378028928E-2</v>
      </c>
      <c r="F25" s="10">
        <f t="shared" si="2"/>
        <v>3.8772213247172838E-2</v>
      </c>
      <c r="G25" s="10">
        <f t="shared" si="3"/>
        <v>7.1890145395799632E-2</v>
      </c>
      <c r="H25" s="10">
        <f t="shared" si="4"/>
        <v>5.6542810985460434E-2</v>
      </c>
    </row>
    <row r="26" spans="3:8" x14ac:dyDescent="0.3">
      <c r="C26" s="8">
        <v>43812</v>
      </c>
      <c r="D26" s="9">
        <f t="shared" si="0"/>
        <v>13.09</v>
      </c>
      <c r="E26" s="10">
        <f t="shared" si="1"/>
        <v>1.7570664629488197E-2</v>
      </c>
      <c r="F26" s="10">
        <f t="shared" si="2"/>
        <v>1.5278838808250539E-2</v>
      </c>
      <c r="G26" s="10">
        <f t="shared" si="3"/>
        <v>2.8265851795263641E-2</v>
      </c>
      <c r="H26" s="10">
        <f t="shared" si="4"/>
        <v>1.5278838808250539E-2</v>
      </c>
    </row>
    <row r="27" spans="3:8" x14ac:dyDescent="0.3">
      <c r="C27" s="8">
        <v>43818</v>
      </c>
      <c r="D27" s="9">
        <f t="shared" si="0"/>
        <v>13.49</v>
      </c>
      <c r="E27" s="10">
        <f t="shared" si="1"/>
        <v>-2.2238695329873659E-3</v>
      </c>
      <c r="F27" s="10" t="str">
        <f t="shared" si="2"/>
        <v>/</v>
      </c>
      <c r="G27" s="10" t="str">
        <f t="shared" si="3"/>
        <v>/</v>
      </c>
      <c r="H27" s="10">
        <f t="shared" si="4"/>
        <v>-4.2253521126760618E-2</v>
      </c>
    </row>
    <row r="28" spans="3:8" x14ac:dyDescent="0.3">
      <c r="C28" s="8">
        <v>43867</v>
      </c>
      <c r="D28" s="9">
        <f t="shared" si="0"/>
        <v>13.88</v>
      </c>
      <c r="E28" s="10">
        <f t="shared" si="1"/>
        <v>2.161383285302465E-3</v>
      </c>
      <c r="F28" s="10">
        <f t="shared" si="2"/>
        <v>2.0893371757924939E-2</v>
      </c>
      <c r="G28" s="10">
        <f t="shared" si="3"/>
        <v>1.0806916426512769E-2</v>
      </c>
      <c r="H28" s="10">
        <f t="shared" si="4"/>
        <v>-0.28314121037463991</v>
      </c>
    </row>
    <row r="29" spans="3:8" x14ac:dyDescent="0.3">
      <c r="C29" s="8">
        <v>44014</v>
      </c>
      <c r="D29" s="9">
        <f t="shared" si="0"/>
        <v>8.57</v>
      </c>
      <c r="E29" s="10">
        <f t="shared" si="1"/>
        <v>-1.7502917152858899E-2</v>
      </c>
      <c r="F29" s="10">
        <f t="shared" si="2"/>
        <v>1.1668611435239118E-2</v>
      </c>
      <c r="G29" s="10">
        <f t="shared" si="3"/>
        <v>-3.1505250875145774E-2</v>
      </c>
      <c r="H29" s="10">
        <f t="shared" si="4"/>
        <v>-9.5682613768961478E-2</v>
      </c>
    </row>
    <row r="30" spans="3:8" x14ac:dyDescent="0.3">
      <c r="C30" s="8">
        <v>44033</v>
      </c>
      <c r="D30" s="9">
        <f t="shared" si="0"/>
        <v>8.9600000000000009</v>
      </c>
      <c r="E30" s="10">
        <f t="shared" si="1"/>
        <v>1.1160714285713969E-3</v>
      </c>
      <c r="F30" s="10">
        <f t="shared" si="2"/>
        <v>-3.1250000000000111E-2</v>
      </c>
      <c r="G30" s="10">
        <f t="shared" si="3"/>
        <v>-5.46875E-2</v>
      </c>
      <c r="H30" s="10">
        <f t="shared" si="4"/>
        <v>-9.3750000000000222E-2</v>
      </c>
    </row>
    <row r="31" spans="3:8" x14ac:dyDescent="0.3">
      <c r="C31" s="8">
        <v>44034</v>
      </c>
      <c r="D31" s="9">
        <f t="shared" si="0"/>
        <v>8.9700000000000006</v>
      </c>
      <c r="E31" s="10">
        <f t="shared" si="1"/>
        <v>-2.4526198439241975E-2</v>
      </c>
      <c r="F31" s="10">
        <f t="shared" si="2"/>
        <v>-4.5707915273132671E-2</v>
      </c>
      <c r="G31" s="10">
        <f t="shared" si="3"/>
        <v>-8.2497212931995523E-2</v>
      </c>
      <c r="H31" s="10">
        <f t="shared" si="4"/>
        <v>-7.46934225195095E-2</v>
      </c>
    </row>
    <row r="32" spans="3:8" x14ac:dyDescent="0.3">
      <c r="C32" s="8">
        <v>44125</v>
      </c>
      <c r="D32" s="9">
        <f t="shared" si="0"/>
        <v>6.79</v>
      </c>
      <c r="E32" s="10">
        <f t="shared" si="1"/>
        <v>4.4182621502208974E-3</v>
      </c>
      <c r="F32" s="10">
        <f t="shared" si="2"/>
        <v>8.8365243004417948E-3</v>
      </c>
      <c r="G32" s="10">
        <f t="shared" si="3"/>
        <v>-6.9219440353460948E-2</v>
      </c>
      <c r="H32" s="10">
        <f t="shared" si="4"/>
        <v>0.29013254786450648</v>
      </c>
    </row>
    <row r="33" spans="2:8" x14ac:dyDescent="0.3">
      <c r="C33" s="8">
        <v>44368</v>
      </c>
      <c r="D33" s="9">
        <f t="shared" si="0"/>
        <v>10.210000000000001</v>
      </c>
      <c r="E33" s="10">
        <f t="shared" si="1"/>
        <v>-1.0773751224290029E-2</v>
      </c>
      <c r="F33" s="10">
        <f t="shared" si="2"/>
        <v>1.5670910871694366E-2</v>
      </c>
      <c r="G33" s="10">
        <f t="shared" si="3"/>
        <v>-1.0773751224290029E-2</v>
      </c>
      <c r="H33" s="10">
        <f t="shared" si="4"/>
        <v>-7.2477962781586691E-2</v>
      </c>
    </row>
    <row r="34" spans="2:8" x14ac:dyDescent="0.3">
      <c r="C34" s="8">
        <v>44579</v>
      </c>
      <c r="D34" s="9">
        <f t="shared" si="0"/>
        <v>13.7</v>
      </c>
      <c r="E34" s="10">
        <f t="shared" si="1"/>
        <v>-9.4890510948903994E-3</v>
      </c>
      <c r="F34" s="10">
        <f t="shared" si="2"/>
        <v>-3.7956204379562042E-2</v>
      </c>
      <c r="G34" s="10">
        <f t="shared" si="3"/>
        <v>-3.7956204379562042E-2</v>
      </c>
      <c r="H34" s="10">
        <f t="shared" si="4"/>
        <v>6.7883211678832156E-2</v>
      </c>
    </row>
    <row r="35" spans="2:8" x14ac:dyDescent="0.3">
      <c r="C35" s="8">
        <v>44747</v>
      </c>
      <c r="D35" s="9">
        <f t="shared" si="0"/>
        <v>8.83</v>
      </c>
      <c r="E35" s="10">
        <f t="shared" si="1"/>
        <v>0</v>
      </c>
      <c r="F35" s="10">
        <f t="shared" si="2"/>
        <v>7.4745186862967161E-2</v>
      </c>
      <c r="G35" s="10">
        <f t="shared" si="3"/>
        <v>3.0577576443941101E-2</v>
      </c>
      <c r="H35" s="10">
        <f t="shared" si="4"/>
        <v>0.12004530011325043</v>
      </c>
    </row>
    <row r="36" spans="2:8" x14ac:dyDescent="0.3">
      <c r="C36" s="13" t="s">
        <v>367</v>
      </c>
      <c r="D36" s="14">
        <f>_xlfn.AGGREGATE(1,6,D9:D35)</f>
        <v>14.388148148148149</v>
      </c>
      <c r="E36" s="15">
        <f>_xlfn.AGGREGATE(1,6,E9:E35)</f>
        <v>-3.9368675946066479E-3</v>
      </c>
      <c r="F36" s="15">
        <f>_xlfn.AGGREGATE(1,6,F9:F35)</f>
        <v>1.4041792876661719E-3</v>
      </c>
      <c r="G36" s="15">
        <f>_xlfn.AGGREGATE(1,6,G9:G35)</f>
        <v>-1.5526021223315993E-2</v>
      </c>
      <c r="H36" s="15">
        <f>_xlfn.AGGREGATE(1,6,H9:H35)</f>
        <v>6.0694986416180777E-3</v>
      </c>
    </row>
    <row r="38" spans="2:8" x14ac:dyDescent="0.3">
      <c r="B38" s="11" t="s">
        <v>52</v>
      </c>
      <c r="C38" s="11"/>
      <c r="D38" s="11" t="s">
        <v>350</v>
      </c>
      <c r="E38" s="11" t="s">
        <v>346</v>
      </c>
      <c r="F38" s="11" t="s">
        <v>349</v>
      </c>
      <c r="G38" s="11" t="s">
        <v>347</v>
      </c>
      <c r="H38" s="11" t="s">
        <v>348</v>
      </c>
    </row>
    <row r="39" spans="2:8" x14ac:dyDescent="0.3">
      <c r="C39" s="8">
        <v>42178</v>
      </c>
      <c r="D39" s="9">
        <f t="shared" ref="D39:D51" si="5">IF(SUM(_xldudf_WISEPRICE($B$38 &amp; ".MI", "Close",, TEXT(WORKDAY($C39+1,-1), "yyyy-mm-dd"), TEXT(WORKDAY($C39+1,-1), "yyyy-mm-dd")))=0, "/", SUM(_xldudf_WISEPRICE($B$38 &amp; ".MI", "Close",, TEXT(WORKDAY($C39+1,-1), "yyyy-mm-dd"), TEXT(WORKDAY($C39+1,-1), "yyyy-mm-dd"))))</f>
        <v>19560</v>
      </c>
      <c r="E39" s="10">
        <f t="shared" ref="E39:E51" si="6">IFERROR(IF(SUM(_xldudf_WISEPRICE($B$38 &amp; ".MI", "Close",, TEXT(WORKDAY(WORKDAY($C39+1,-1), 1), "yyyy-mm-dd"), TEXT(WORKDAY(WORKDAY($C39+1,-1), 1), "yyyy-mm-dd")))=0, "/", (SUM(_xldudf_WISEPRICE($B$38 &amp; ".MI", "Close",, TEXT(WORKDAY(WORKDAY($C39+1,-1), 1), "yyyy-mm-dd"), TEXT(WORKDAY(WORKDAY($C39+1,-1), 1), "yyyy-mm-dd"))) / $D39) - 1), "/")</f>
        <v>-2.0449897750511203E-2</v>
      </c>
      <c r="F39" s="10">
        <f t="shared" ref="F39:F51" si="7">IFERROR(IF(SUM(_xldudf_WISEPRICE($B$38 &amp; ".MI", "Close",, TEXT(WORKDAY(WORKDAY($C39+1,-1), 3), "yyyy-mm-dd"), TEXT(WORKDAY(WORKDAY($C39+1,-1), 3), "yyyy-mm-dd")))=0, "/", (SUM(_xldudf_WISEPRICE($B$38 &amp; ".MI", "Close",, TEXT(WORKDAY(WORKDAY($C39+1,-1), 3), "yyyy-mm-dd"), TEXT(WORKDAY(WORKDAY($C39+1,-1), 3), "yyyy-mm-dd"))) / $D39) - 1), "/")</f>
        <v>8.1799591002045258E-3</v>
      </c>
      <c r="G39" s="10">
        <f t="shared" ref="G39:G51" si="8">IFERROR(IF(SUM(_xldudf_WISEPRICE($B$38 &amp; ".MI", "Close",, TEXT(WORKDAY(WORKDAY($C39+1,-1), 5), "yyyy-mm-dd"), TEXT(WORKDAY(WORKDAY($C39+1,-1), 5), "yyyy-mm-dd")))=0, "/", (SUM(_xldudf_WISEPRICE($B$38 &amp; ".MI", "Close",, TEXT(WORKDAY(WORKDAY($C39+1,-1), 5), "yyyy-mm-dd"), TEXT(WORKDAY(WORKDAY($C39+1,-1), 5), "yyyy-mm-dd"))) / $D39) - 1), "/")</f>
        <v>-0.1073619631901841</v>
      </c>
      <c r="H39" s="10">
        <f t="shared" ref="H39:H51" si="9">IFERROR(IF(SUM(_xldudf_WISEPRICE($B$38 &amp; ".MI", "Close",, TEXT(WORKDAY(EDATE(WORKDAY($C39+1,-1), 1)-1, 1), "yyyy-mm-dd"), TEXT(WORKDAY(EDATE(WORKDAY($C39+1,-1), 1)-1, 1), "yyyy-mm-dd")))=0, "/", (SUM(_xldudf_WISEPRICE($B$38 &amp; ".MI", "Close",, TEXT(WORKDAY(EDATE(WORKDAY($C39+1,-1), 1)-1, 1), "yyyy-mm-dd"), TEXT(WORKDAY(EDATE(WORKDAY($C39+1,-1), 1)-1, 1), "yyyy-mm-dd"))) / $D39) - 1), "/")</f>
        <v>-3.834355828220859E-2</v>
      </c>
    </row>
    <row r="40" spans="2:8" x14ac:dyDescent="0.3">
      <c r="C40" s="8">
        <v>42366</v>
      </c>
      <c r="D40" s="9">
        <f t="shared" si="5"/>
        <v>12520</v>
      </c>
      <c r="E40" s="10">
        <f t="shared" si="6"/>
        <v>-3.1948881789137795E-3</v>
      </c>
      <c r="F40" s="10">
        <f t="shared" si="7"/>
        <v>-1.5974440894568676E-2</v>
      </c>
      <c r="G40" s="10">
        <f t="shared" si="8"/>
        <v>-6.6293929712460065E-2</v>
      </c>
      <c r="H40" s="10">
        <f t="shared" si="9"/>
        <v>-0.47683706070287535</v>
      </c>
    </row>
    <row r="41" spans="2:8" x14ac:dyDescent="0.3">
      <c r="C41" s="8">
        <v>43190</v>
      </c>
      <c r="D41" s="9" t="str">
        <f t="shared" si="5"/>
        <v>/</v>
      </c>
      <c r="E41" s="10" t="str">
        <f t="shared" si="6"/>
        <v>/</v>
      </c>
      <c r="F41" s="10" t="str">
        <f t="shared" si="7"/>
        <v>/</v>
      </c>
      <c r="G41" s="10" t="str">
        <f t="shared" si="8"/>
        <v>/</v>
      </c>
      <c r="H41" s="10" t="str">
        <f t="shared" si="9"/>
        <v>/</v>
      </c>
    </row>
    <row r="42" spans="2:8" x14ac:dyDescent="0.3">
      <c r="C42" s="8">
        <v>43281</v>
      </c>
      <c r="D42" s="9">
        <f t="shared" si="5"/>
        <v>246.5</v>
      </c>
      <c r="E42" s="10">
        <f t="shared" si="6"/>
        <v>1.2170507099391603E-3</v>
      </c>
      <c r="F42" s="10">
        <f t="shared" si="7"/>
        <v>-3.6510912778904281E-3</v>
      </c>
      <c r="G42" s="10">
        <f t="shared" si="8"/>
        <v>-5.6794888438133073E-3</v>
      </c>
      <c r="H42" s="10">
        <f t="shared" si="9"/>
        <v>6.4908722109533468E-2</v>
      </c>
    </row>
    <row r="43" spans="2:8" x14ac:dyDescent="0.3">
      <c r="C43" s="8">
        <v>43313</v>
      </c>
      <c r="D43" s="9">
        <f t="shared" si="5"/>
        <v>260</v>
      </c>
      <c r="E43" s="10">
        <f t="shared" si="6"/>
        <v>-4.8846142307692242E-2</v>
      </c>
      <c r="F43" s="10">
        <f t="shared" si="7"/>
        <v>-8.8846176923076947E-2</v>
      </c>
      <c r="G43" s="10">
        <f t="shared" si="8"/>
        <v>-6.9999988461538432E-2</v>
      </c>
      <c r="H43" s="10">
        <f t="shared" si="9"/>
        <v>-0.17846151538461541</v>
      </c>
    </row>
    <row r="44" spans="2:8" x14ac:dyDescent="0.3">
      <c r="C44" s="8">
        <v>43454</v>
      </c>
      <c r="D44" s="9">
        <f t="shared" si="5"/>
        <v>149.949997</v>
      </c>
      <c r="E44" s="10">
        <f t="shared" si="6"/>
        <v>2.6342094558361229E-2</v>
      </c>
      <c r="F44" s="10" t="str">
        <f t="shared" si="7"/>
        <v>/</v>
      </c>
      <c r="G44" s="10">
        <f t="shared" si="8"/>
        <v>-1.0003334644948292E-2</v>
      </c>
      <c r="H44" s="10">
        <f t="shared" si="9"/>
        <v>-0.18672891337236908</v>
      </c>
    </row>
    <row r="45" spans="2:8" x14ac:dyDescent="0.3">
      <c r="C45" s="8">
        <v>43497</v>
      </c>
      <c r="D45" s="9">
        <f t="shared" si="5"/>
        <v>120.849998</v>
      </c>
      <c r="E45" s="10">
        <f t="shared" si="6"/>
        <v>-9.1021764021874674E-3</v>
      </c>
      <c r="F45" s="10">
        <f t="shared" si="7"/>
        <v>2.4410467925700896E-2</v>
      </c>
      <c r="G45" s="10">
        <f t="shared" si="8"/>
        <v>1.8204427276862667E-2</v>
      </c>
      <c r="H45" s="10">
        <f t="shared" si="9"/>
        <v>0.11129503700943388</v>
      </c>
    </row>
    <row r="46" spans="2:8" x14ac:dyDescent="0.3">
      <c r="C46" s="8">
        <v>43614</v>
      </c>
      <c r="D46" s="9">
        <f t="shared" si="5"/>
        <v>106.400002</v>
      </c>
      <c r="E46" s="10">
        <f t="shared" si="6"/>
        <v>-1.4097744095907028E-2</v>
      </c>
      <c r="F46" s="10">
        <f t="shared" si="7"/>
        <v>-3.1015074604979764E-2</v>
      </c>
      <c r="G46" s="10">
        <f t="shared" si="8"/>
        <v>-4.5112818700886903E-2</v>
      </c>
      <c r="H46" s="10">
        <f t="shared" si="9"/>
        <v>5.8270638002431596E-2</v>
      </c>
    </row>
    <row r="47" spans="2:8" x14ac:dyDescent="0.3">
      <c r="C47" s="8">
        <v>43677</v>
      </c>
      <c r="D47" s="9">
        <f t="shared" si="5"/>
        <v>131.199997</v>
      </c>
      <c r="E47" s="10">
        <f t="shared" si="6"/>
        <v>1.3719535374684622E-2</v>
      </c>
      <c r="F47" s="10">
        <f t="shared" si="7"/>
        <v>-1.5243674129047369E-3</v>
      </c>
      <c r="G47" s="10">
        <f t="shared" si="8"/>
        <v>-3.2012172988083232E-2</v>
      </c>
      <c r="H47" s="10">
        <f t="shared" si="9"/>
        <v>0.17759149034126898</v>
      </c>
    </row>
    <row r="48" spans="2:8" x14ac:dyDescent="0.3">
      <c r="C48" s="8">
        <v>43690</v>
      </c>
      <c r="D48" s="9">
        <f t="shared" si="5"/>
        <v>129.10000600000001</v>
      </c>
      <c r="E48" s="10">
        <f t="shared" si="6"/>
        <v>9.2950963921720753E-3</v>
      </c>
      <c r="F48" s="10">
        <f t="shared" si="7"/>
        <v>5.3446891396736307E-2</v>
      </c>
      <c r="G48" s="10">
        <f t="shared" si="8"/>
        <v>3.0209092321808129E-2</v>
      </c>
      <c r="H48" s="10">
        <f t="shared" si="9"/>
        <v>0.26491088621638004</v>
      </c>
    </row>
    <row r="49" spans="2:8" x14ac:dyDescent="0.3">
      <c r="C49" s="8">
        <v>43738</v>
      </c>
      <c r="D49" s="9">
        <f t="shared" si="5"/>
        <v>152.800003</v>
      </c>
      <c r="E49" s="10">
        <f t="shared" si="6"/>
        <v>-1.9633507467928468E-2</v>
      </c>
      <c r="F49" s="10">
        <f t="shared" si="7"/>
        <v>-4.1230385316157414E-2</v>
      </c>
      <c r="G49" s="10">
        <f t="shared" si="8"/>
        <v>-2.6178009957238069E-2</v>
      </c>
      <c r="H49" s="10">
        <f t="shared" si="9"/>
        <v>-5.3010509430421959E-2</v>
      </c>
    </row>
    <row r="50" spans="2:8" x14ac:dyDescent="0.3">
      <c r="C50" s="8">
        <v>44011</v>
      </c>
      <c r="D50" s="9">
        <f t="shared" si="5"/>
        <v>161.60000600000001</v>
      </c>
      <c r="E50" s="10">
        <f t="shared" si="6"/>
        <v>-2.413371816335208E-2</v>
      </c>
      <c r="F50" s="10">
        <f t="shared" si="7"/>
        <v>-3.5272350175531653E-2</v>
      </c>
      <c r="G50" s="10">
        <f t="shared" si="8"/>
        <v>-2.3514869176428199E-2</v>
      </c>
      <c r="H50" s="10">
        <f t="shared" si="9"/>
        <v>-8.0445727211173601E-3</v>
      </c>
    </row>
    <row r="51" spans="2:8" x14ac:dyDescent="0.3">
      <c r="C51" s="8">
        <v>44778</v>
      </c>
      <c r="D51" s="9">
        <f t="shared" si="5"/>
        <v>41.5</v>
      </c>
      <c r="E51" s="10">
        <f t="shared" si="6"/>
        <v>1.0120433734939649E-2</v>
      </c>
      <c r="F51" s="10">
        <f t="shared" si="7"/>
        <v>-1.4458072289156298E-3</v>
      </c>
      <c r="G51" s="10">
        <f t="shared" si="8"/>
        <v>3.518069879518082E-2</v>
      </c>
      <c r="H51" s="10">
        <f t="shared" si="9"/>
        <v>-0.26891566265060241</v>
      </c>
    </row>
    <row r="52" spans="2:8" x14ac:dyDescent="0.3">
      <c r="C52" s="13" t="s">
        <v>367</v>
      </c>
      <c r="D52" s="14">
        <f>_xlfn.AGGREGATE(1,6,D39:D51)</f>
        <v>2798.3250007500005</v>
      </c>
      <c r="E52" s="15">
        <f>_xlfn.AGGREGATE(1,6,E39:E51)</f>
        <v>-6.5636552996996278E-3</v>
      </c>
      <c r="F52" s="15">
        <f>_xlfn.AGGREGATE(1,6,F39:F51)</f>
        <v>-1.2083852310125775E-2</v>
      </c>
      <c r="G52" s="15">
        <f>_xlfn.AGGREGATE(1,6,G39:G51)</f>
        <v>-2.5213529773477416E-2</v>
      </c>
      <c r="H52" s="15">
        <f>_xlfn.AGGREGATE(1,6,H39:H51)</f>
        <v>-4.444708490543018E-2</v>
      </c>
    </row>
    <row r="54" spans="2:8" x14ac:dyDescent="0.3">
      <c r="B54" s="11" t="s">
        <v>138</v>
      </c>
      <c r="C54" s="11"/>
      <c r="D54" s="11" t="s">
        <v>350</v>
      </c>
      <c r="E54" s="11" t="s">
        <v>346</v>
      </c>
      <c r="F54" s="11" t="s">
        <v>349</v>
      </c>
      <c r="G54" s="11" t="s">
        <v>347</v>
      </c>
      <c r="H54" s="11" t="s">
        <v>348</v>
      </c>
    </row>
    <row r="55" spans="2:8" x14ac:dyDescent="0.3">
      <c r="C55" s="8">
        <v>42859</v>
      </c>
      <c r="D55" s="9">
        <f t="shared" ref="D55:D62" si="10">IF(SUM(_xldudf_WISEPRICE($B$54 &amp; ".MI", "Close",, TEXT(WORKDAY($C55+1,-1), "yyyy-mm-dd"), TEXT(WORKDAY($C55+1,-1), "yyyy-mm-dd")))=0, "/", SUM(_xldudf_WISEPRICE($B$54 &amp; ".MI", "Close",, TEXT(WORKDAY($C55+1,-1), "yyyy-mm-dd"), TEXT(WORKDAY($C55+1,-1), "yyyy-mm-dd"))))</f>
        <v>2.76</v>
      </c>
      <c r="E55" s="10">
        <f t="shared" ref="E55:E62" si="11">IFERROR(IF(SUM(_xldudf_WISEPRICE($B$54 &amp; ".MI", "Close",, TEXT(WORKDAY(WORKDAY($C55+1,-1), 1), "yyyy-mm-dd"), TEXT(WORKDAY(WORKDAY($C55+1,-1), 1), "yyyy-mm-dd")))=0, "/", (SUM(_xldudf_WISEPRICE($B$54 &amp; ".MI", "Close",, TEXT(WORKDAY(WORKDAY($C55+1,-1), 1), "yyyy-mm-dd"), TEXT(WORKDAY(WORKDAY($C55+1,-1), 1), "yyyy-mm-dd"))) / $D55) - 1), "/")</f>
        <v>2.898550724637694E-2</v>
      </c>
      <c r="F55" s="10">
        <f t="shared" ref="F55:F62" si="12">IFERROR(IF(SUM(_xldudf_WISEPRICE($B$54 &amp; ".MI", "Close",, TEXT(WORKDAY(WORKDAY($C55+1,-1), 3), "yyyy-mm-dd"), TEXT(WORKDAY(WORKDAY($C55+1,-1), 3), "yyyy-mm-dd")))=0, "/", (SUM(_xldudf_WISEPRICE($B$54 &amp; ".MI", "Close",, TEXT(WORKDAY(WORKDAY($C55+1,-1), 3), "yyyy-mm-dd"), TEXT(WORKDAY(WORKDAY($C55+1,-1), 3), "yyyy-mm-dd"))) / $D55) - 1), "/")</f>
        <v>3.2608695652174058E-2</v>
      </c>
      <c r="G55" s="10">
        <f t="shared" ref="G55:G62" si="13">IFERROR(IF(SUM(_xldudf_WISEPRICE($B$54 &amp; ".MI", "Close",, TEXT(WORKDAY(WORKDAY($C55+1,-1), 5), "yyyy-mm-dd"), TEXT(WORKDAY(WORKDAY($C55+1,-1), 5), "yyyy-mm-dd")))=0, "/", (SUM(_xldudf_WISEPRICE($B$54 &amp; ".MI", "Close",, TEXT(WORKDAY(WORKDAY($C55+1,-1), 5), "yyyy-mm-dd"), TEXT(WORKDAY(WORKDAY($C55+1,-1), 5), "yyyy-mm-dd"))) / $D55) - 1), "/")</f>
        <v>2.5362318840579823E-2</v>
      </c>
      <c r="H55" s="10">
        <f t="shared" ref="H55:H62" si="14">IFERROR(IF(SUM(_xldudf_WISEPRICE($B$54 &amp; ".MI", "Close",, TEXT(WORKDAY(EDATE(WORKDAY($C55+1,-1), 1)-1, 1), "yyyy-mm-dd"), TEXT(WORKDAY(EDATE(WORKDAY($C55+1,-1), 1)-1, 1), "yyyy-mm-dd")))=0, "/", (SUM(_xldudf_WISEPRICE($B$54 &amp; ".MI", "Close",, TEXT(WORKDAY(EDATE(WORKDAY($C55+1,-1), 1)-1, 1), "yyyy-mm-dd"), TEXT(WORKDAY(EDATE(WORKDAY($C55+1,-1), 1)-1, 1), "yyyy-mm-dd"))) / $D55) - 1), "/")</f>
        <v>-7.2463768115941907E-2</v>
      </c>
    </row>
    <row r="56" spans="2:8" x14ac:dyDescent="0.3">
      <c r="C56" s="8">
        <v>43206</v>
      </c>
      <c r="D56" s="9">
        <f t="shared" si="10"/>
        <v>3.08</v>
      </c>
      <c r="E56" s="10">
        <f t="shared" si="11"/>
        <v>9.7402597402596047E-3</v>
      </c>
      <c r="F56" s="10">
        <f t="shared" si="12"/>
        <v>9.7402597402596047E-3</v>
      </c>
      <c r="G56" s="10">
        <f t="shared" si="13"/>
        <v>2.9220779220779258E-2</v>
      </c>
      <c r="H56" s="10">
        <f t="shared" si="14"/>
        <v>6.4935064935065512E-3</v>
      </c>
    </row>
    <row r="57" spans="2:8" x14ac:dyDescent="0.3">
      <c r="C57" s="8">
        <v>43552</v>
      </c>
      <c r="D57" s="9">
        <f t="shared" si="10"/>
        <v>2.16</v>
      </c>
      <c r="E57" s="10">
        <f t="shared" si="11"/>
        <v>4.6296296296295392E-3</v>
      </c>
      <c r="F57" s="10">
        <f t="shared" si="12"/>
        <v>1.8518518518518601E-2</v>
      </c>
      <c r="G57" s="10">
        <f t="shared" si="13"/>
        <v>3.240740740740744E-2</v>
      </c>
      <c r="H57" s="10">
        <f t="shared" si="14"/>
        <v>7.870370370370372E-2</v>
      </c>
    </row>
    <row r="58" spans="2:8" x14ac:dyDescent="0.3">
      <c r="C58" s="8">
        <v>43733</v>
      </c>
      <c r="D58" s="9">
        <f t="shared" si="10"/>
        <v>2.13</v>
      </c>
      <c r="E58" s="10">
        <f t="shared" si="11"/>
        <v>4.6948356807512415E-3</v>
      </c>
      <c r="F58" s="10">
        <f t="shared" si="12"/>
        <v>2.3474178403755985E-2</v>
      </c>
      <c r="G58" s="10">
        <f t="shared" si="13"/>
        <v>-1.8779342723004744E-2</v>
      </c>
      <c r="H58" s="10">
        <f t="shared" si="14"/>
        <v>6.5727699530516492E-2</v>
      </c>
    </row>
    <row r="59" spans="2:8" x14ac:dyDescent="0.3">
      <c r="C59" s="8">
        <v>44146</v>
      </c>
      <c r="D59" s="9">
        <f t="shared" si="10"/>
        <v>1.82</v>
      </c>
      <c r="E59" s="10">
        <f t="shared" si="11"/>
        <v>-1.098901098901095E-2</v>
      </c>
      <c r="F59" s="10">
        <f t="shared" si="12"/>
        <v>1.098901098901095E-2</v>
      </c>
      <c r="G59" s="10">
        <f t="shared" si="13"/>
        <v>2.7472527472527597E-2</v>
      </c>
      <c r="H59" s="10">
        <f t="shared" si="14"/>
        <v>6.5934065934065922E-2</v>
      </c>
    </row>
    <row r="60" spans="2:8" x14ac:dyDescent="0.3">
      <c r="C60" s="8">
        <v>44411</v>
      </c>
      <c r="D60" s="9">
        <f t="shared" si="10"/>
        <v>2.33</v>
      </c>
      <c r="E60" s="10">
        <f t="shared" si="11"/>
        <v>4.2918454935620964E-3</v>
      </c>
      <c r="F60" s="10">
        <f t="shared" si="12"/>
        <v>3.0042918454935563E-2</v>
      </c>
      <c r="G60" s="10">
        <f t="shared" si="13"/>
        <v>3.4334763948497882E-2</v>
      </c>
      <c r="H60" s="10">
        <f t="shared" si="14"/>
        <v>2.5751072961373467E-2</v>
      </c>
    </row>
    <row r="61" spans="2:8" x14ac:dyDescent="0.3">
      <c r="C61" s="8">
        <v>44468</v>
      </c>
      <c r="D61" s="9">
        <f t="shared" si="10"/>
        <v>2.46</v>
      </c>
      <c r="E61" s="10">
        <f t="shared" si="11"/>
        <v>-4.0650406504064707E-3</v>
      </c>
      <c r="F61" s="10">
        <f t="shared" si="12"/>
        <v>-1.6260162601625994E-2</v>
      </c>
      <c r="G61" s="10">
        <f t="shared" si="13"/>
        <v>8.1300813008129413E-3</v>
      </c>
      <c r="H61" s="10">
        <f t="shared" si="14"/>
        <v>0</v>
      </c>
    </row>
    <row r="62" spans="2:8" x14ac:dyDescent="0.3">
      <c r="C62" s="8">
        <v>44743</v>
      </c>
      <c r="D62" s="9">
        <f t="shared" si="10"/>
        <v>1.77</v>
      </c>
      <c r="E62" s="10">
        <f t="shared" si="11"/>
        <v>-2.2598870056497189E-2</v>
      </c>
      <c r="F62" s="10">
        <f t="shared" si="12"/>
        <v>-5.0847457627118731E-2</v>
      </c>
      <c r="G62" s="10">
        <f t="shared" si="13"/>
        <v>-5.6497175141243527E-3</v>
      </c>
      <c r="H62" s="10">
        <f t="shared" si="14"/>
        <v>-1.1299435028248594E-2</v>
      </c>
    </row>
    <row r="63" spans="2:8" x14ac:dyDescent="0.3">
      <c r="C63" s="13" t="s">
        <v>367</v>
      </c>
      <c r="D63" s="14">
        <f>_xlfn.AGGREGATE(1,6,D55:D62)</f>
        <v>2.3137499999999998</v>
      </c>
      <c r="E63" s="15">
        <f>_xlfn.AGGREGATE(1,6,E55:E62)</f>
        <v>1.8361445118331016E-3</v>
      </c>
      <c r="F63" s="15">
        <f>_xlfn.AGGREGATE(1,6,F55:F62)</f>
        <v>7.2832451912387547E-3</v>
      </c>
      <c r="G63" s="15">
        <f>_xlfn.AGGREGATE(1,6,G55:G62)</f>
        <v>1.6562352244184481E-2</v>
      </c>
      <c r="H63" s="15">
        <f>_xlfn.AGGREGATE(1,6,H55:H62)</f>
        <v>1.9855855684871956E-2</v>
      </c>
    </row>
    <row r="65" spans="2:8" x14ac:dyDescent="0.3">
      <c r="B65" s="11" t="s">
        <v>81</v>
      </c>
      <c r="C65" s="11"/>
      <c r="D65" s="11" t="s">
        <v>350</v>
      </c>
      <c r="E65" s="11" t="s">
        <v>346</v>
      </c>
      <c r="F65" s="11" t="s">
        <v>349</v>
      </c>
      <c r="G65" s="11" t="s">
        <v>347</v>
      </c>
      <c r="H65" s="11" t="s">
        <v>348</v>
      </c>
    </row>
    <row r="66" spans="2:8" x14ac:dyDescent="0.3">
      <c r="C66" s="8">
        <v>42908</v>
      </c>
      <c r="D66" s="9">
        <f>IF(SUM(_xldudf_WISEPRICE($B$65 &amp; ".MI", "Close",, TEXT(WORKDAY($C66+1,-1), "yyyy-mm-dd"), TEXT(WORKDAY($C66+1,-1), "yyyy-mm-dd")))=0, "/", SUM(_xldudf_WISEPRICE($B$65 &amp; ".MI", "Close",, TEXT(WORKDAY($C66+1,-1), "yyyy-mm-dd"), TEXT(WORKDAY($C66+1,-1), "yyyy-mm-dd"))))</f>
        <v>2.73</v>
      </c>
      <c r="E66" s="10">
        <f>IFERROR(IF(SUM(_xldudf_WISEPRICE($B$65 &amp; ".MI", "Close",, TEXT(WORKDAY(WORKDAY($C66+1,-1), 1), "yyyy-mm-dd"), TEXT(WORKDAY(WORKDAY($C66+1,-1), 1), "yyyy-mm-dd")))=0, "/", (SUM(_xldudf_WISEPRICE($B$65 &amp; ".MI", "Close",, TEXT(WORKDAY(WORKDAY($C66+1,-1), 1), "yyyy-mm-dd"), TEXT(WORKDAY(WORKDAY($C66+1,-1), 1), "yyyy-mm-dd"))) / $D66) - 1), "/")</f>
        <v>-1.4652014652014711E-2</v>
      </c>
      <c r="F66" s="10">
        <f>IFERROR(IF(SUM(_xldudf_WISEPRICE($B$65 &amp; ".MI", "Close",, TEXT(WORKDAY(WORKDAY($C66+1,-1), 3), "yyyy-mm-dd"), TEXT(WORKDAY(WORKDAY($C66+1,-1), 3), "yyyy-mm-dd")))=0, "/", (SUM(_xldudf_WISEPRICE($B$65 &amp; ".MI", "Close",, TEXT(WORKDAY(WORKDAY($C66+1,-1), 3), "yyyy-mm-dd"), TEXT(WORKDAY(WORKDAY($C66+1,-1), 3), "yyyy-mm-dd"))) / $D66) - 1), "/")</f>
        <v>1.831501831501825E-2</v>
      </c>
      <c r="G66" s="10">
        <f>IFERROR(IF(SUM(_xldudf_WISEPRICE($B$65 &amp; ".MI", "Close",, TEXT(WORKDAY(WORKDAY($C66+1,-1), 5), "yyyy-mm-dd"), TEXT(WORKDAY(WORKDAY($C66+1,-1), 5), "yyyy-mm-dd")))=0, "/", (SUM(_xldudf_WISEPRICE($B$65 &amp; ".MI", "Close",, TEXT(WORKDAY(WORKDAY($C66+1,-1), 5), "yyyy-mm-dd"), TEXT(WORKDAY(WORKDAY($C66+1,-1), 5), "yyyy-mm-dd"))) / $D66) - 1), "/")</f>
        <v>7.6923076923076872E-2</v>
      </c>
      <c r="H66" s="10">
        <f>IFERROR(IF(SUM(_xldudf_WISEPRICE($B$65 &amp; ".MI", "Close",, TEXT(WORKDAY(EDATE(WORKDAY($C66+1,-1), 1)-1, 1), "yyyy-mm-dd"), TEXT(WORKDAY(EDATE(WORKDAY($C66+1,-1), 1)-1, 1), "yyyy-mm-dd")))=0, "/", (SUM(_xldudf_WISEPRICE($B$65 &amp; ".MI", "Close",, TEXT(WORKDAY(EDATE(WORKDAY($C66+1,-1), 1)-1, 1), "yyyy-mm-dd"), TEXT(WORKDAY(EDATE(WORKDAY($C66+1,-1), 1)-1, 1), "yyyy-mm-dd"))) / $D66) - 1), "/")</f>
        <v>0.15384615384615374</v>
      </c>
    </row>
    <row r="67" spans="2:8" x14ac:dyDescent="0.3">
      <c r="C67" s="8">
        <v>43270</v>
      </c>
      <c r="D67" s="9">
        <f>IF(SUM(_xldudf_WISEPRICE($B$65 &amp; ".MI", "Close",, TEXT(WORKDAY($C67+1,-1), "yyyy-mm-dd"), TEXT(WORKDAY($C67+1,-1), "yyyy-mm-dd")))=0, "/", SUM(_xldudf_WISEPRICE($B$65 &amp; ".MI", "Close",, TEXT(WORKDAY($C67+1,-1), "yyyy-mm-dd"), TEXT(WORKDAY($C67+1,-1), "yyyy-mm-dd"))))</f>
        <v>2.5299999999999998</v>
      </c>
      <c r="E67" s="10">
        <f>IFERROR(IF(SUM(_xldudf_WISEPRICE($B$65 &amp; ".MI", "Close",, TEXT(WORKDAY(WORKDAY($C67+1,-1), 1), "yyyy-mm-dd"), TEXT(WORKDAY(WORKDAY($C67+1,-1), 1), "yyyy-mm-dd")))=0, "/", (SUM(_xldudf_WISEPRICE($B$65 &amp; ".MI", "Close",, TEXT(WORKDAY(WORKDAY($C67+1,-1), 1), "yyyy-mm-dd"), TEXT(WORKDAY(WORKDAY($C67+1,-1), 1), "yyyy-mm-dd"))) / $D67) - 1), "/")</f>
        <v>2.7667984189723382E-2</v>
      </c>
      <c r="F67" s="10">
        <f>IFERROR(IF(SUM(_xldudf_WISEPRICE($B$65 &amp; ".MI", "Close",, TEXT(WORKDAY(WORKDAY($C67+1,-1), 3), "yyyy-mm-dd"), TEXT(WORKDAY(WORKDAY($C67+1,-1), 3), "yyyy-mm-dd")))=0, "/", (SUM(_xldudf_WISEPRICE($B$65 &amp; ".MI", "Close",, TEXT(WORKDAY(WORKDAY($C67+1,-1), 3), "yyyy-mm-dd"), TEXT(WORKDAY(WORKDAY($C67+1,-1), 3), "yyyy-mm-dd"))) / $D67) - 1), "/")</f>
        <v>4.347826086956541E-2</v>
      </c>
      <c r="G67" s="10">
        <f>IFERROR(IF(SUM(_xldudf_WISEPRICE($B$65 &amp; ".MI", "Close",, TEXT(WORKDAY(WORKDAY($C67+1,-1), 5), "yyyy-mm-dd"), TEXT(WORKDAY(WORKDAY($C67+1,-1), 5), "yyyy-mm-dd")))=0, "/", (SUM(_xldudf_WISEPRICE($B$65 &amp; ".MI", "Close",, TEXT(WORKDAY(WORKDAY($C67+1,-1), 5), "yyyy-mm-dd"), TEXT(WORKDAY(WORKDAY($C67+1,-1), 5), "yyyy-mm-dd"))) / $D67) - 1), "/")</f>
        <v>-1.9762845849802257E-2</v>
      </c>
      <c r="H67" s="10">
        <f>IFERROR(IF(SUM(_xldudf_WISEPRICE($B$65 &amp; ".MI", "Close",, TEXT(WORKDAY(EDATE(WORKDAY($C67+1,-1), 1)-1, 1), "yyyy-mm-dd"), TEXT(WORKDAY(EDATE(WORKDAY($C67+1,-1), 1)-1, 1), "yyyy-mm-dd")))=0, "/", (SUM(_xldudf_WISEPRICE($B$65 &amp; ".MI", "Close",, TEXT(WORKDAY(EDATE(WORKDAY($C67+1,-1), 1)-1, 1), "yyyy-mm-dd"), TEXT(WORKDAY(EDATE(WORKDAY($C67+1,-1), 1)-1, 1), "yyyy-mm-dd"))) / $D67) - 1), "/")</f>
        <v>3.5573122529644285E-2</v>
      </c>
    </row>
    <row r="68" spans="2:8" x14ac:dyDescent="0.3">
      <c r="C68" s="8">
        <v>43572</v>
      </c>
      <c r="D68" s="9">
        <f>IF(SUM(_xldudf_WISEPRICE($B$65 &amp; ".MI", "Close",, TEXT(WORKDAY($C68+1,-1), "yyyy-mm-dd"), TEXT(WORKDAY($C68+1,-1), "yyyy-mm-dd")))=0, "/", SUM(_xldudf_WISEPRICE($B$65 &amp; ".MI", "Close",, TEXT(WORKDAY($C68+1,-1), "yyyy-mm-dd"), TEXT(WORKDAY($C68+1,-1), "yyyy-mm-dd"))))</f>
        <v>2.13</v>
      </c>
      <c r="E68" s="10">
        <f>IFERROR(IF(SUM(_xldudf_WISEPRICE($B$65 &amp; ".MI", "Close",, TEXT(WORKDAY(WORKDAY($C68+1,-1), 1), "yyyy-mm-dd"), TEXT(WORKDAY(WORKDAY($C68+1,-1), 1), "yyyy-mm-dd")))=0, "/", (SUM(_xldudf_WISEPRICE($B$65 &amp; ".MI", "Close",, TEXT(WORKDAY(WORKDAY($C68+1,-1), 1), "yyyy-mm-dd"), TEXT(WORKDAY(WORKDAY($C68+1,-1), 1), "yyyy-mm-dd"))) / $D68) - 1), "/")</f>
        <v>0</v>
      </c>
      <c r="F68" s="10" t="str">
        <f>IFERROR(IF(SUM(_xldudf_WISEPRICE($B$65 &amp; ".MI", "Close",, TEXT(WORKDAY(WORKDAY($C68+1,-1), 3), "yyyy-mm-dd"), TEXT(WORKDAY(WORKDAY($C68+1,-1), 3), "yyyy-mm-dd")))=0, "/", (SUM(_xldudf_WISEPRICE($B$65 &amp; ".MI", "Close",, TEXT(WORKDAY(WORKDAY($C68+1,-1), 3), "yyyy-mm-dd"), TEXT(WORKDAY(WORKDAY($C68+1,-1), 3), "yyyy-mm-dd"))) / $D68) - 1), "/")</f>
        <v>/</v>
      </c>
      <c r="G68" s="10">
        <f>IFERROR(IF(SUM(_xldudf_WISEPRICE($B$65 &amp; ".MI", "Close",, TEXT(WORKDAY(WORKDAY($C68+1,-1), 5), "yyyy-mm-dd"), TEXT(WORKDAY(WORKDAY($C68+1,-1), 5), "yyyy-mm-dd")))=0, "/", (SUM(_xldudf_WISEPRICE($B$65 &amp; ".MI", "Close",, TEXT(WORKDAY(WORKDAY($C68+1,-1), 5), "yyyy-mm-dd"), TEXT(WORKDAY(WORKDAY($C68+1,-1), 5), "yyyy-mm-dd"))) / $D68) - 1), "/")</f>
        <v>-3.7558685446009377E-2</v>
      </c>
      <c r="H68" s="10">
        <f>IFERROR(IF(SUM(_xldudf_WISEPRICE($B$65 &amp; ".MI", "Close",, TEXT(WORKDAY(EDATE(WORKDAY($C68+1,-1), 1)-1, 1), "yyyy-mm-dd"), TEXT(WORKDAY(EDATE(WORKDAY($C68+1,-1), 1)-1, 1), "yyyy-mm-dd")))=0, "/", (SUM(_xldudf_WISEPRICE($B$65 &amp; ".MI", "Close",, TEXT(WORKDAY(EDATE(WORKDAY($C68+1,-1), 1)-1, 1), "yyyy-mm-dd"), TEXT(WORKDAY(EDATE(WORKDAY($C68+1,-1), 1)-1, 1), "yyyy-mm-dd"))) / $D68) - 1), "/")</f>
        <v>-0.18779342723004688</v>
      </c>
    </row>
    <row r="69" spans="2:8" x14ac:dyDescent="0.3">
      <c r="C69" s="8">
        <v>44140</v>
      </c>
      <c r="D69" s="9">
        <f>IF(SUM(_xldudf_WISEPRICE($B$65 &amp; ".MI", "Close",, TEXT(WORKDAY($C69+1,-1), "yyyy-mm-dd"), TEXT(WORKDAY($C69+1,-1), "yyyy-mm-dd")))=0, "/", SUM(_xldudf_WISEPRICE($B$65 &amp; ".MI", "Close",, TEXT(WORKDAY($C69+1,-1), "yyyy-mm-dd"), TEXT(WORKDAY($C69+1,-1), "yyyy-mm-dd"))))</f>
        <v>1.65</v>
      </c>
      <c r="E69" s="10">
        <f>IFERROR(IF(SUM(_xldudf_WISEPRICE($B$65 &amp; ".MI", "Close",, TEXT(WORKDAY(WORKDAY($C69+1,-1), 1), "yyyy-mm-dd"), TEXT(WORKDAY(WORKDAY($C69+1,-1), 1), "yyyy-mm-dd")))=0, "/", (SUM(_xldudf_WISEPRICE($B$65 &amp; ".MI", "Close",, TEXT(WORKDAY(WORKDAY($C69+1,-1), 1), "yyyy-mm-dd"), TEXT(WORKDAY(WORKDAY($C69+1,-1), 1), "yyyy-mm-dd"))) / $D69) - 1), "/")</f>
        <v>0</v>
      </c>
      <c r="F69" s="10">
        <f>IFERROR(IF(SUM(_xldudf_WISEPRICE($B$65 &amp; ".MI", "Close",, TEXT(WORKDAY(WORKDAY($C69+1,-1), 3), "yyyy-mm-dd"), TEXT(WORKDAY(WORKDAY($C69+1,-1), 3), "yyyy-mm-dd")))=0, "/", (SUM(_xldudf_WISEPRICE($B$65 &amp; ".MI", "Close",, TEXT(WORKDAY(WORKDAY($C69+1,-1), 3), "yyyy-mm-dd"), TEXT(WORKDAY(WORKDAY($C69+1,-1), 3), "yyyy-mm-dd"))) / $D69) - 1), "/")</f>
        <v>9.090909090909105E-2</v>
      </c>
      <c r="G69" s="10">
        <f>IFERROR(IF(SUM(_xldudf_WISEPRICE($B$65 &amp; ".MI", "Close",, TEXT(WORKDAY(WORKDAY($C69+1,-1), 5), "yyyy-mm-dd"), TEXT(WORKDAY(WORKDAY($C69+1,-1), 5), "yyyy-mm-dd")))=0, "/", (SUM(_xldudf_WISEPRICE($B$65 &amp; ".MI", "Close",, TEXT(WORKDAY(WORKDAY($C69+1,-1), 5), "yyyy-mm-dd"), TEXT(WORKDAY(WORKDAY($C69+1,-1), 5), "yyyy-mm-dd"))) / $D69) - 1), "/")</f>
        <v>8.4848484848484951E-2</v>
      </c>
      <c r="H69" s="10">
        <f>IFERROR(IF(SUM(_xldudf_WISEPRICE($B$65 &amp; ".MI", "Close",, TEXT(WORKDAY(EDATE(WORKDAY($C69+1,-1), 1)-1, 1), "yyyy-mm-dd"), TEXT(WORKDAY(EDATE(WORKDAY($C69+1,-1), 1)-1, 1), "yyyy-mm-dd")))=0, "/", (SUM(_xldudf_WISEPRICE($B$65 &amp; ".MI", "Close",, TEXT(WORKDAY(EDATE(WORKDAY($C69+1,-1), 1)-1, 1), "yyyy-mm-dd"), TEXT(WORKDAY(EDATE(WORKDAY($C69+1,-1), 1)-1, 1), "yyyy-mm-dd"))) / $D69) - 1), "/")</f>
        <v>0.10909090909090913</v>
      </c>
    </row>
    <row r="70" spans="2:8" x14ac:dyDescent="0.3">
      <c r="C70" s="8">
        <v>44686</v>
      </c>
      <c r="D70" s="9">
        <f>IF(SUM(_xldudf_WISEPRICE($B$65 &amp; ".MI", "Close",, TEXT(WORKDAY($C70+1,-1), "yyyy-mm-dd"), TEXT(WORKDAY($C70+1,-1), "yyyy-mm-dd")))=0, "/", SUM(_xldudf_WISEPRICE($B$65 &amp; ".MI", "Close",, TEXT(WORKDAY($C70+1,-1), "yyyy-mm-dd"), TEXT(WORKDAY($C70+1,-1), "yyyy-mm-dd"))))</f>
        <v>2.92</v>
      </c>
      <c r="E70" s="10">
        <f>IFERROR(IF(SUM(_xldudf_WISEPRICE($B$65 &amp; ".MI", "Close",, TEXT(WORKDAY(WORKDAY($C70+1,-1), 1), "yyyy-mm-dd"), TEXT(WORKDAY(WORKDAY($C70+1,-1), 1), "yyyy-mm-dd")))=0, "/", (SUM(_xldudf_WISEPRICE($B$65 &amp; ".MI", "Close",, TEXT(WORKDAY(WORKDAY($C70+1,-1), 1), "yyyy-mm-dd"), TEXT(WORKDAY(WORKDAY($C70+1,-1), 1), "yyyy-mm-dd"))) / $D70) - 1), "/")</f>
        <v>-1.0273972602739656E-2</v>
      </c>
      <c r="F70" s="10">
        <f>IFERROR(IF(SUM(_xldudf_WISEPRICE($B$65 &amp; ".MI", "Close",, TEXT(WORKDAY(WORKDAY($C70+1,-1), 3), "yyyy-mm-dd"), TEXT(WORKDAY(WORKDAY($C70+1,-1), 3), "yyyy-mm-dd")))=0, "/", (SUM(_xldudf_WISEPRICE($B$65 &amp; ".MI", "Close",, TEXT(WORKDAY(WORKDAY($C70+1,-1), 3), "yyyy-mm-dd"), TEXT(WORKDAY(WORKDAY($C70+1,-1), 3), "yyyy-mm-dd"))) / $D70) - 1), "/")</f>
        <v>-3.4246575342465779E-2</v>
      </c>
      <c r="G70" s="10">
        <f>IFERROR(IF(SUM(_xldudf_WISEPRICE($B$65 &amp; ".MI", "Close",, TEXT(WORKDAY(WORKDAY($C70+1,-1), 5), "yyyy-mm-dd"), TEXT(WORKDAY(WORKDAY($C70+1,-1), 5), "yyyy-mm-dd")))=0, "/", (SUM(_xldudf_WISEPRICE($B$65 &amp; ".MI", "Close",, TEXT(WORKDAY(WORKDAY($C70+1,-1), 5), "yyyy-mm-dd"), TEXT(WORKDAY(WORKDAY($C70+1,-1), 5), "yyyy-mm-dd"))) / $D70) - 1), "/")</f>
        <v>6.8493150684931781E-3</v>
      </c>
      <c r="H70" s="10">
        <f>IFERROR(IF(SUM(_xldudf_WISEPRICE($B$65 &amp; ".MI", "Close",, TEXT(WORKDAY(EDATE(WORKDAY($C70+1,-1), 1)-1, 1), "yyyy-mm-dd"), TEXT(WORKDAY(EDATE(WORKDAY($C70+1,-1), 1)-1, 1), "yyyy-mm-dd")))=0, "/", (SUM(_xldudf_WISEPRICE($B$65 &amp; ".MI", "Close",, TEXT(WORKDAY(EDATE(WORKDAY($C70+1,-1), 1)-1, 1), "yyyy-mm-dd"), TEXT(WORKDAY(EDATE(WORKDAY($C70+1,-1), 1)-1, 1), "yyyy-mm-dd"))) / $D70) - 1), "/")</f>
        <v>9.5890410958904271E-2</v>
      </c>
    </row>
    <row r="71" spans="2:8" x14ac:dyDescent="0.3">
      <c r="C71" s="13" t="s">
        <v>367</v>
      </c>
      <c r="D71" s="14">
        <f>_xlfn.AGGREGATE(1,6,D66:D70)</f>
        <v>2.3919999999999999</v>
      </c>
      <c r="E71" s="15">
        <f>_xlfn.AGGREGATE(1,6,E66:E70)</f>
        <v>5.4839938699380308E-4</v>
      </c>
      <c r="F71" s="15">
        <f>_xlfn.AGGREGATE(1,6,F66:F70)</f>
        <v>2.9613948687802233E-2</v>
      </c>
      <c r="G71" s="15">
        <f>_xlfn.AGGREGATE(1,6,G66:G70)</f>
        <v>2.2259869108848675E-2</v>
      </c>
      <c r="H71" s="15">
        <f>_xlfn.AGGREGATE(1,6,H66:H70)</f>
        <v>4.1321433839112909E-2</v>
      </c>
    </row>
    <row r="73" spans="2:8" x14ac:dyDescent="0.3">
      <c r="B73" s="11" t="s">
        <v>69</v>
      </c>
      <c r="C73" s="11"/>
      <c r="D73" s="11" t="s">
        <v>350</v>
      </c>
      <c r="E73" s="11" t="s">
        <v>346</v>
      </c>
      <c r="F73" s="11" t="s">
        <v>349</v>
      </c>
      <c r="G73" s="11" t="s">
        <v>347</v>
      </c>
      <c r="H73" s="11" t="s">
        <v>348</v>
      </c>
    </row>
    <row r="74" spans="2:8" x14ac:dyDescent="0.3">
      <c r="C74" s="8">
        <v>43454</v>
      </c>
      <c r="D74" s="9">
        <f>IF(SUM(_xldudf_WISEPRICE($B$73 &amp; ".MI", "Close",, TEXT(WORKDAY($C74+1,-1), "yyyy-mm-dd"), TEXT(WORKDAY($C74+1,-1), "yyyy-mm-dd")))=0, "/", SUM(_xldudf_WISEPRICE($B$73 &amp; ".MI", "Close",, TEXT(WORKDAY($C74+1,-1), "yyyy-mm-dd"), TEXT(WORKDAY($C74+1,-1), "yyyy-mm-dd"))))</f>
        <v>2.27</v>
      </c>
      <c r="E74" s="10">
        <f>IFERROR(IF(SUM(_xldudf_WISEPRICE($B$73 &amp; ".MI", "Close",, TEXT(WORKDAY(WORKDAY($C74+1,-1), 1), "yyyy-mm-dd"), TEXT(WORKDAY(WORKDAY($C74+1,-1), 1), "yyyy-mm-dd")))=0, "/", (SUM(_xldudf_WISEPRICE($B$73 &amp; ".MI", "Close",, TEXT(WORKDAY(WORKDAY($C74+1,-1), 1), "yyyy-mm-dd"), TEXT(WORKDAY(WORKDAY($C74+1,-1), 1), "yyyy-mm-dd"))) / $D74) - 1), "/")</f>
        <v>-8.8105726872246271E-3</v>
      </c>
      <c r="F74" s="10" t="str">
        <f>IFERROR(IF(SUM(_xldudf_WISEPRICE($B$73 &amp; ".MI", "Close",, TEXT(WORKDAY(WORKDAY($C74+1,-1), 3), "yyyy-mm-dd"), TEXT(WORKDAY(WORKDAY($C74+1,-1), 3), "yyyy-mm-dd")))=0, "/", (SUM(_xldudf_WISEPRICE($B$73 &amp; ".MI", "Close",, TEXT(WORKDAY(WORKDAY($C74+1,-1), 3), "yyyy-mm-dd"), TEXT(WORKDAY(WORKDAY($C74+1,-1), 3), "yyyy-mm-dd"))) / $D74) - 1), "/")</f>
        <v>/</v>
      </c>
      <c r="G74" s="10">
        <f>IFERROR(IF(SUM(_xldudf_WISEPRICE($B$73 &amp; ".MI", "Close",, TEXT(WORKDAY(WORKDAY($C74+1,-1), 5), "yyyy-mm-dd"), TEXT(WORKDAY(WORKDAY($C74+1,-1), 5), "yyyy-mm-dd")))=0, "/", (SUM(_xldudf_WISEPRICE($B$73 &amp; ".MI", "Close",, TEXT(WORKDAY(WORKDAY($C74+1,-1), 5), "yyyy-mm-dd"), TEXT(WORKDAY(WORKDAY($C74+1,-1), 5), "yyyy-mm-dd"))) / $D74) - 1), "/")</f>
        <v>-2.2026431718061623E-2</v>
      </c>
      <c r="H74" s="10">
        <f>IFERROR(IF(SUM(_xldudf_WISEPRICE($B$73 &amp; ".MI", "Close",, TEXT(WORKDAY(EDATE(WORKDAY($C74+1,-1), 1)-1, 1), "yyyy-mm-dd"), TEXT(WORKDAY(EDATE(WORKDAY($C74+1,-1), 1)-1, 1), "yyyy-mm-dd")))=0, "/", (SUM(_xldudf_WISEPRICE($B$73 &amp; ".MI", "Close",, TEXT(WORKDAY(EDATE(WORKDAY($C74+1,-1), 1)-1, 1), "yyyy-mm-dd"), TEXT(WORKDAY(EDATE(WORKDAY($C74+1,-1), 1)-1, 1), "yyyy-mm-dd"))) / $D74) - 1), "/")</f>
        <v>-8.3700440528634346E-2</v>
      </c>
    </row>
    <row r="75" spans="2:8" x14ac:dyDescent="0.3">
      <c r="C75" s="8">
        <v>43504</v>
      </c>
      <c r="D75" s="9">
        <f>IF(SUM(_xldudf_WISEPRICE($B$73 &amp; ".MI", "Close",, TEXT(WORKDAY($C75+1,-1), "yyyy-mm-dd"), TEXT(WORKDAY($C75+1,-1), "yyyy-mm-dd")))=0, "/", SUM(_xldudf_WISEPRICE($B$73 &amp; ".MI", "Close",, TEXT(WORKDAY($C75+1,-1), "yyyy-mm-dd"), TEXT(WORKDAY($C75+1,-1), "yyyy-mm-dd"))))</f>
        <v>2.2200000000000002</v>
      </c>
      <c r="E75" s="10">
        <f>IFERROR(IF(SUM(_xldudf_WISEPRICE($B$73 &amp; ".MI", "Close",, TEXT(WORKDAY(WORKDAY($C75+1,-1), 1), "yyyy-mm-dd"), TEXT(WORKDAY(WORKDAY($C75+1,-1), 1), "yyyy-mm-dd")))=0, "/", (SUM(_xldudf_WISEPRICE($B$73 &amp; ".MI", "Close",, TEXT(WORKDAY(WORKDAY($C75+1,-1), 1), "yyyy-mm-dd"), TEXT(WORKDAY(WORKDAY($C75+1,-1), 1), "yyyy-mm-dd"))) / $D75) - 1), "/")</f>
        <v>4.0540540540540571E-2</v>
      </c>
      <c r="F75" s="10">
        <f>IFERROR(IF(SUM(_xldudf_WISEPRICE($B$73 &amp; ".MI", "Close",, TEXT(WORKDAY(WORKDAY($C75+1,-1), 3), "yyyy-mm-dd"), TEXT(WORKDAY(WORKDAY($C75+1,-1), 3), "yyyy-mm-dd")))=0, "/", (SUM(_xldudf_WISEPRICE($B$73 &amp; ".MI", "Close",, TEXT(WORKDAY(WORKDAY($C75+1,-1), 3), "yyyy-mm-dd"), TEXT(WORKDAY(WORKDAY($C75+1,-1), 3), "yyyy-mm-dd"))) / $D75) - 1), "/")</f>
        <v>3.1531531531531432E-2</v>
      </c>
      <c r="G75" s="10">
        <f>IFERROR(IF(SUM(_xldudf_WISEPRICE($B$73 &amp; ".MI", "Close",, TEXT(WORKDAY(WORKDAY($C75+1,-1), 5), "yyyy-mm-dd"), TEXT(WORKDAY(WORKDAY($C75+1,-1), 5), "yyyy-mm-dd")))=0, "/", (SUM(_xldudf_WISEPRICE($B$73 &amp; ".MI", "Close",, TEXT(WORKDAY(WORKDAY($C75+1,-1), 5), "yyyy-mm-dd"), TEXT(WORKDAY(WORKDAY($C75+1,-1), 5), "yyyy-mm-dd"))) / $D75) - 1), "/")</f>
        <v>7.6576576576576461E-2</v>
      </c>
      <c r="H75" s="10">
        <f>IFERROR(IF(SUM(_xldudf_WISEPRICE($B$73 &amp; ".MI", "Close",, TEXT(WORKDAY(EDATE(WORKDAY($C75+1,-1), 1)-1, 1), "yyyy-mm-dd"), TEXT(WORKDAY(EDATE(WORKDAY($C75+1,-1), 1)-1, 1), "yyyy-mm-dd")))=0, "/", (SUM(_xldudf_WISEPRICE($B$73 &amp; ".MI", "Close",, TEXT(WORKDAY(EDATE(WORKDAY($C75+1,-1), 1)-1, 1), "yyyy-mm-dd"), TEXT(WORKDAY(EDATE(WORKDAY($C75+1,-1), 1)-1, 1), "yyyy-mm-dd"))) / $D75) - 1), "/")</f>
        <v>7.2072072072072002E-2</v>
      </c>
    </row>
    <row r="76" spans="2:8" x14ac:dyDescent="0.3">
      <c r="C76" s="8">
        <v>44305</v>
      </c>
      <c r="D76" s="9">
        <f>IF(SUM(_xldudf_WISEPRICE($B$73 &amp; ".MI", "Close",, TEXT(WORKDAY($C76+1,-1), "yyyy-mm-dd"), TEXT(WORKDAY($C76+1,-1), "yyyy-mm-dd")))=0, "/", SUM(_xldudf_WISEPRICE($B$73 &amp; ".MI", "Close",, TEXT(WORKDAY($C76+1,-1), "yyyy-mm-dd"), TEXT(WORKDAY($C76+1,-1), "yyyy-mm-dd"))))</f>
        <v>1.95</v>
      </c>
      <c r="E76" s="10">
        <f>IFERROR(IF(SUM(_xldudf_WISEPRICE($B$73 &amp; ".MI", "Close",, TEXT(WORKDAY(WORKDAY($C76+1,-1), 1), "yyyy-mm-dd"), TEXT(WORKDAY(WORKDAY($C76+1,-1), 1), "yyyy-mm-dd")))=0, "/", (SUM(_xldudf_WISEPRICE($B$73 &amp; ".MI", "Close",, TEXT(WORKDAY(WORKDAY($C76+1,-1), 1), "yyyy-mm-dd"), TEXT(WORKDAY(WORKDAY($C76+1,-1), 1), "yyyy-mm-dd"))) / $D76) - 1), "/")</f>
        <v>-5.1282051282051211E-2</v>
      </c>
      <c r="F76" s="10">
        <f>IFERROR(IF(SUM(_xldudf_WISEPRICE($B$73 &amp; ".MI", "Close",, TEXT(WORKDAY(WORKDAY($C76+1,-1), 3), "yyyy-mm-dd"), TEXT(WORKDAY(WORKDAY($C76+1,-1), 3), "yyyy-mm-dd")))=0, "/", (SUM(_xldudf_WISEPRICE($B$73 &amp; ".MI", "Close",, TEXT(WORKDAY(WORKDAY($C76+1,-1), 3), "yyyy-mm-dd"), TEXT(WORKDAY(WORKDAY($C76+1,-1), 3), "yyyy-mm-dd"))) / $D76) - 1), "/")</f>
        <v>-7.1794871794871762E-2</v>
      </c>
      <c r="G76" s="10">
        <f>IFERROR(IF(SUM(_xldudf_WISEPRICE($B$73 &amp; ".MI", "Close",, TEXT(WORKDAY(WORKDAY($C76+1,-1), 5), "yyyy-mm-dd"), TEXT(WORKDAY(WORKDAY($C76+1,-1), 5), "yyyy-mm-dd")))=0, "/", (SUM(_xldudf_WISEPRICE($B$73 &amp; ".MI", "Close",, TEXT(WORKDAY(WORKDAY($C76+1,-1), 5), "yyyy-mm-dd"), TEXT(WORKDAY(WORKDAY($C76+1,-1), 5), "yyyy-mm-dd"))) / $D76) - 1), "/")</f>
        <v>-4.1025641025640991E-2</v>
      </c>
      <c r="H76" s="10">
        <f>IFERROR(IF(SUM(_xldudf_WISEPRICE($B$73 &amp; ".MI", "Close",, TEXT(WORKDAY(EDATE(WORKDAY($C76+1,-1), 1)-1, 1), "yyyy-mm-dd"), TEXT(WORKDAY(EDATE(WORKDAY($C76+1,-1), 1)-1, 1), "yyyy-mm-dd")))=0, "/", (SUM(_xldudf_WISEPRICE($B$73 &amp; ".MI", "Close",, TEXT(WORKDAY(EDATE(WORKDAY($C76+1,-1), 1)-1, 1), "yyyy-mm-dd"), TEXT(WORKDAY(EDATE(WORKDAY($C76+1,-1), 1)-1, 1), "yyyy-mm-dd"))) / $D76) - 1), "/")</f>
        <v>1.538461538461533E-2</v>
      </c>
    </row>
    <row r="77" spans="2:8" x14ac:dyDescent="0.3">
      <c r="C77" s="8">
        <v>44552</v>
      </c>
      <c r="D77" s="9">
        <f>IF(SUM(_xldudf_WISEPRICE($B$73 &amp; ".MI", "Close",, TEXT(WORKDAY($C77+1,-1), "yyyy-mm-dd"), TEXT(WORKDAY($C77+1,-1), "yyyy-mm-dd")))=0, "/", SUM(_xldudf_WISEPRICE($B$73 &amp; ".MI", "Close",, TEXT(WORKDAY($C77+1,-1), "yyyy-mm-dd"), TEXT(WORKDAY($C77+1,-1), "yyyy-mm-dd"))))</f>
        <v>1.78</v>
      </c>
      <c r="E77" s="10">
        <f>IFERROR(IF(SUM(_xldudf_WISEPRICE($B$73 &amp; ".MI", "Close",, TEXT(WORKDAY(WORKDAY($C77+1,-1), 1), "yyyy-mm-dd"), TEXT(WORKDAY(WORKDAY($C77+1,-1), 1), "yyyy-mm-dd")))=0, "/", (SUM(_xldudf_WISEPRICE($B$73 &amp; ".MI", "Close",, TEXT(WORKDAY(WORKDAY($C77+1,-1), 1), "yyyy-mm-dd"), TEXT(WORKDAY(WORKDAY($C77+1,-1), 1), "yyyy-mm-dd"))) / $D77) - 1), "/")</f>
        <v>-1.1235955056179803E-2</v>
      </c>
      <c r="F77" s="10">
        <f>IFERROR(IF(SUM(_xldudf_WISEPRICE($B$73 &amp; ".MI", "Close",, TEXT(WORKDAY(WORKDAY($C77+1,-1), 3), "yyyy-mm-dd"), TEXT(WORKDAY(WORKDAY($C77+1,-1), 3), "yyyy-mm-dd")))=0, "/", (SUM(_xldudf_WISEPRICE($B$73 &amp; ".MI", "Close",, TEXT(WORKDAY(WORKDAY($C77+1,-1), 3), "yyyy-mm-dd"), TEXT(WORKDAY(WORKDAY($C77+1,-1), 3), "yyyy-mm-dd"))) / $D77) - 1), "/")</f>
        <v>5.6179775280897903E-3</v>
      </c>
      <c r="G77" s="10">
        <f>IFERROR(IF(SUM(_xldudf_WISEPRICE($B$73 &amp; ".MI", "Close",, TEXT(WORKDAY(WORKDAY($C77+1,-1), 5), "yyyy-mm-dd"), TEXT(WORKDAY(WORKDAY($C77+1,-1), 5), "yyyy-mm-dd")))=0, "/", (SUM(_xldudf_WISEPRICE($B$73 &amp; ".MI", "Close",, TEXT(WORKDAY(WORKDAY($C77+1,-1), 5), "yyyy-mm-dd"), TEXT(WORKDAY(WORKDAY($C77+1,-1), 5), "yyyy-mm-dd"))) / $D77) - 1), "/")</f>
        <v>2.8089887640449396E-2</v>
      </c>
      <c r="H77" s="10">
        <f>IFERROR(IF(SUM(_xldudf_WISEPRICE($B$73 &amp; ".MI", "Close",, TEXT(WORKDAY(EDATE(WORKDAY($C77+1,-1), 1)-1, 1), "yyyy-mm-dd"), TEXT(WORKDAY(EDATE(WORKDAY($C77+1,-1), 1)-1, 1), "yyyy-mm-dd")))=0, "/", (SUM(_xldudf_WISEPRICE($B$73 &amp; ".MI", "Close",, TEXT(WORKDAY(EDATE(WORKDAY($C77+1,-1), 1)-1, 1), "yyyy-mm-dd"), TEXT(WORKDAY(EDATE(WORKDAY($C77+1,-1), 1)-1, 1), "yyyy-mm-dd"))) / $D77) - 1), "/")</f>
        <v>5.6179775280897903E-3</v>
      </c>
    </row>
    <row r="78" spans="2:8" x14ac:dyDescent="0.3">
      <c r="C78" s="8">
        <v>44777</v>
      </c>
      <c r="D78" s="9">
        <f>IF(SUM(_xldudf_WISEPRICE($B$73 &amp; ".MI", "Close",, TEXT(WORKDAY($C78+1,-1), "yyyy-mm-dd"), TEXT(WORKDAY($C78+1,-1), "yyyy-mm-dd")))=0, "/", SUM(_xldudf_WISEPRICE($B$73 &amp; ".MI", "Close",, TEXT(WORKDAY($C78+1,-1), "yyyy-mm-dd"), TEXT(WORKDAY($C78+1,-1), "yyyy-mm-dd"))))</f>
        <v>1.43</v>
      </c>
      <c r="E78" s="10">
        <f>IFERROR(IF(SUM(_xldudf_WISEPRICE($B$73 &amp; ".MI", "Close",, TEXT(WORKDAY(WORKDAY($C78+1,-1), 1), "yyyy-mm-dd"), TEXT(WORKDAY(WORKDAY($C78+1,-1), 1), "yyyy-mm-dd")))=0, "/", (SUM(_xldudf_WISEPRICE($B$73 &amp; ".MI", "Close",, TEXT(WORKDAY(WORKDAY($C78+1,-1), 1), "yyyy-mm-dd"), TEXT(WORKDAY(WORKDAY($C78+1,-1), 1), "yyyy-mm-dd"))) / $D78) - 1), "/")</f>
        <v>9.7902097902097918E-2</v>
      </c>
      <c r="F78" s="10">
        <f>IFERROR(IF(SUM(_xldudf_WISEPRICE($B$73 &amp; ".MI", "Close",, TEXT(WORKDAY(WORKDAY($C78+1,-1), 3), "yyyy-mm-dd"), TEXT(WORKDAY(WORKDAY($C78+1,-1), 3), "yyyy-mm-dd")))=0, "/", (SUM(_xldudf_WISEPRICE($B$73 &amp; ".MI", "Close",, TEXT(WORKDAY(WORKDAY($C78+1,-1), 3), "yyyy-mm-dd"), TEXT(WORKDAY(WORKDAY($C78+1,-1), 3), "yyyy-mm-dd"))) / $D78) - 1), "/")</f>
        <v>0.13286713286713292</v>
      </c>
      <c r="G78" s="10">
        <f>IFERROR(IF(SUM(_xldudf_WISEPRICE($B$73 &amp; ".MI", "Close",, TEXT(WORKDAY(WORKDAY($C78+1,-1), 5), "yyyy-mm-dd"), TEXT(WORKDAY(WORKDAY($C78+1,-1), 5), "yyyy-mm-dd")))=0, "/", (SUM(_xldudf_WISEPRICE($B$73 &amp; ".MI", "Close",, TEXT(WORKDAY(WORKDAY($C78+1,-1), 5), "yyyy-mm-dd"), TEXT(WORKDAY(WORKDAY($C78+1,-1), 5), "yyyy-mm-dd"))) / $D78) - 1), "/")</f>
        <v>0.14685314685314688</v>
      </c>
      <c r="H78" s="10">
        <f>IFERROR(IF(SUM(_xldudf_WISEPRICE($B$73 &amp; ".MI", "Close",, TEXT(WORKDAY(EDATE(WORKDAY($C78+1,-1), 1)-1, 1), "yyyy-mm-dd"), TEXT(WORKDAY(EDATE(WORKDAY($C78+1,-1), 1)-1, 1), "yyyy-mm-dd")))=0, "/", (SUM(_xldudf_WISEPRICE($B$73 &amp; ".MI", "Close",, TEXT(WORKDAY(EDATE(WORKDAY($C78+1,-1), 1)-1, 1), "yyyy-mm-dd"), TEXT(WORKDAY(EDATE(WORKDAY($C78+1,-1), 1)-1, 1), "yyyy-mm-dd"))) / $D78) - 1), "/")</f>
        <v>2.7972027972027913E-2</v>
      </c>
    </row>
    <row r="79" spans="2:8" x14ac:dyDescent="0.3">
      <c r="C79" s="13" t="s">
        <v>367</v>
      </c>
      <c r="D79" s="14">
        <f>_xlfn.AGGREGATE(1,6,D74:D78)</f>
        <v>1.9300000000000002</v>
      </c>
      <c r="E79" s="15">
        <f>_xlfn.AGGREGATE(1,6,E74:E78)</f>
        <v>1.342281188343657E-2</v>
      </c>
      <c r="F79" s="15">
        <f>_xlfn.AGGREGATE(1,6,F74:F78)</f>
        <v>2.4555442532970595E-2</v>
      </c>
      <c r="G79" s="15">
        <f>_xlfn.AGGREGATE(1,6,G74:G78)</f>
        <v>3.7693507665294022E-2</v>
      </c>
      <c r="H79" s="15">
        <f>_xlfn.AGGREGATE(1,6,H74:H78)</f>
        <v>7.4692504856341381E-3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B0E2-9CB7-43F0-B3AA-C14DFF9D0CF3}">
  <dimension ref="A1:H7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bestFit="1" customWidth="1"/>
    <col min="2" max="2" width="22.6640625" bestFit="1" customWidth="1"/>
    <col min="3" max="3" width="6" bestFit="1" customWidth="1"/>
    <col min="4" max="4" width="19.21875" bestFit="1" customWidth="1"/>
    <col min="5" max="5" width="11.6640625" bestFit="1" customWidth="1"/>
    <col min="6" max="6" width="5.5546875" bestFit="1" customWidth="1"/>
    <col min="7" max="7" width="13.21875" bestFit="1" customWidth="1"/>
    <col min="8" max="8" width="12.5546875" bestFit="1" customWidth="1"/>
  </cols>
  <sheetData>
    <row r="1" spans="1:8" x14ac:dyDescent="0.3">
      <c r="A1" s="31" t="s">
        <v>0</v>
      </c>
      <c r="B1" s="31" t="s">
        <v>1</v>
      </c>
      <c r="C1" s="31" t="s">
        <v>2</v>
      </c>
      <c r="D1" s="31" t="s">
        <v>368</v>
      </c>
      <c r="E1" s="31" t="s">
        <v>183</v>
      </c>
      <c r="F1" s="31" t="s">
        <v>14</v>
      </c>
      <c r="G1" s="31" t="s">
        <v>15</v>
      </c>
      <c r="H1" s="31" t="s">
        <v>369</v>
      </c>
    </row>
    <row r="2" spans="1:8" x14ac:dyDescent="0.3">
      <c r="A2" s="32" t="s">
        <v>187</v>
      </c>
      <c r="B2" s="32" t="s">
        <v>37</v>
      </c>
      <c r="C2" s="32" t="s">
        <v>38</v>
      </c>
      <c r="D2" s="8">
        <v>42046</v>
      </c>
      <c r="E2" s="33">
        <v>2400</v>
      </c>
      <c r="F2" s="32" t="s">
        <v>61</v>
      </c>
      <c r="G2" s="32" t="s">
        <v>29</v>
      </c>
      <c r="H2" s="32" t="s">
        <v>370</v>
      </c>
    </row>
    <row r="3" spans="1:8" x14ac:dyDescent="0.3">
      <c r="A3" s="32" t="s">
        <v>206</v>
      </c>
      <c r="B3" s="32" t="s">
        <v>51</v>
      </c>
      <c r="C3" s="32" t="s">
        <v>52</v>
      </c>
      <c r="D3" s="8">
        <v>42178</v>
      </c>
      <c r="E3" s="33">
        <v>1300</v>
      </c>
      <c r="F3" s="32" t="s">
        <v>61</v>
      </c>
      <c r="G3" s="32" t="s">
        <v>29</v>
      </c>
      <c r="H3" s="32" t="s">
        <v>370</v>
      </c>
    </row>
    <row r="4" spans="1:8" x14ac:dyDescent="0.3">
      <c r="A4" s="32" t="s">
        <v>193</v>
      </c>
      <c r="B4" s="32" t="s">
        <v>37</v>
      </c>
      <c r="C4" s="32" t="s">
        <v>38</v>
      </c>
      <c r="D4" s="8">
        <v>42185</v>
      </c>
      <c r="E4" s="33">
        <v>625</v>
      </c>
      <c r="F4" s="32" t="s">
        <v>61</v>
      </c>
      <c r="G4" s="32" t="s">
        <v>29</v>
      </c>
      <c r="H4" s="32" t="s">
        <v>370</v>
      </c>
    </row>
    <row r="5" spans="1:8" x14ac:dyDescent="0.3">
      <c r="A5" s="32" t="s">
        <v>197</v>
      </c>
      <c r="B5" s="32" t="s">
        <v>37</v>
      </c>
      <c r="C5" s="32" t="s">
        <v>38</v>
      </c>
      <c r="D5" s="8">
        <v>42186</v>
      </c>
      <c r="E5" s="33">
        <v>205</v>
      </c>
      <c r="F5" s="32" t="s">
        <v>61</v>
      </c>
      <c r="G5" s="32" t="s">
        <v>29</v>
      </c>
      <c r="H5" s="32" t="s">
        <v>370</v>
      </c>
    </row>
    <row r="6" spans="1:8" x14ac:dyDescent="0.3">
      <c r="A6" s="32" t="s">
        <v>200</v>
      </c>
      <c r="B6" s="32" t="s">
        <v>37</v>
      </c>
      <c r="C6" s="32" t="s">
        <v>38</v>
      </c>
      <c r="D6" s="8">
        <v>42275</v>
      </c>
      <c r="E6" s="33">
        <v>1200</v>
      </c>
      <c r="F6" s="32" t="s">
        <v>61</v>
      </c>
      <c r="G6" s="32" t="s">
        <v>29</v>
      </c>
      <c r="H6" s="32" t="s">
        <v>370</v>
      </c>
    </row>
    <row r="7" spans="1:8" x14ac:dyDescent="0.3">
      <c r="A7" s="32" t="s">
        <v>204</v>
      </c>
      <c r="B7" s="32" t="s">
        <v>37</v>
      </c>
      <c r="C7" s="32" t="s">
        <v>38</v>
      </c>
      <c r="D7" s="8">
        <v>42355</v>
      </c>
      <c r="E7" s="33">
        <v>250</v>
      </c>
      <c r="F7" s="32" t="s">
        <v>61</v>
      </c>
      <c r="G7" s="32" t="s">
        <v>29</v>
      </c>
      <c r="H7" s="32" t="s">
        <v>370</v>
      </c>
    </row>
    <row r="8" spans="1:8" x14ac:dyDescent="0.3">
      <c r="A8" s="32" t="s">
        <v>212</v>
      </c>
      <c r="B8" s="32" t="s">
        <v>37</v>
      </c>
      <c r="C8" s="32" t="s">
        <v>38</v>
      </c>
      <c r="D8" s="8">
        <v>42717</v>
      </c>
      <c r="E8" s="33">
        <v>17700</v>
      </c>
      <c r="F8" s="32" t="s">
        <v>61</v>
      </c>
      <c r="G8" s="32" t="s">
        <v>29</v>
      </c>
      <c r="H8" s="32" t="s">
        <v>370</v>
      </c>
    </row>
    <row r="9" spans="1:8" x14ac:dyDescent="0.3">
      <c r="A9" s="32" t="s">
        <v>216</v>
      </c>
      <c r="B9" s="32" t="s">
        <v>137</v>
      </c>
      <c r="C9" s="32" t="s">
        <v>138</v>
      </c>
      <c r="D9" s="8">
        <v>42859</v>
      </c>
      <c r="E9" s="33">
        <v>2500</v>
      </c>
      <c r="F9" s="32" t="s">
        <v>61</v>
      </c>
      <c r="G9" s="32" t="s">
        <v>29</v>
      </c>
      <c r="H9" s="32" t="s">
        <v>370</v>
      </c>
    </row>
    <row r="10" spans="1:8" x14ac:dyDescent="0.3">
      <c r="A10" s="32" t="s">
        <v>221</v>
      </c>
      <c r="B10" s="32" t="s">
        <v>80</v>
      </c>
      <c r="C10" s="32" t="s">
        <v>81</v>
      </c>
      <c r="D10" s="8">
        <v>42908</v>
      </c>
      <c r="E10" s="33">
        <v>750</v>
      </c>
      <c r="F10" s="32" t="s">
        <v>61</v>
      </c>
      <c r="G10" s="32" t="s">
        <v>29</v>
      </c>
      <c r="H10" s="32" t="s">
        <v>370</v>
      </c>
    </row>
    <row r="11" spans="1:8" x14ac:dyDescent="0.3">
      <c r="A11" s="32" t="s">
        <v>22</v>
      </c>
      <c r="B11" s="32" t="s">
        <v>37</v>
      </c>
      <c r="C11" s="32" t="s">
        <v>38</v>
      </c>
      <c r="D11" s="8">
        <v>43081</v>
      </c>
      <c r="E11" s="33">
        <v>5400</v>
      </c>
      <c r="F11" s="32" t="s">
        <v>28</v>
      </c>
      <c r="G11" s="32" t="s">
        <v>29</v>
      </c>
      <c r="H11" s="32" t="s">
        <v>14</v>
      </c>
    </row>
    <row r="12" spans="1:8" x14ac:dyDescent="0.3">
      <c r="A12" s="32" t="s">
        <v>224</v>
      </c>
      <c r="B12" s="32" t="s">
        <v>137</v>
      </c>
      <c r="C12" s="32" t="s">
        <v>138</v>
      </c>
      <c r="D12" s="8">
        <v>43206</v>
      </c>
      <c r="E12" s="33">
        <v>10800</v>
      </c>
      <c r="F12" s="32" t="s">
        <v>61</v>
      </c>
      <c r="G12" s="32" t="s">
        <v>29</v>
      </c>
      <c r="H12" s="32" t="s">
        <v>370</v>
      </c>
    </row>
    <row r="13" spans="1:8" x14ac:dyDescent="0.3">
      <c r="A13" s="32" t="s">
        <v>31</v>
      </c>
      <c r="B13" s="32" t="s">
        <v>51</v>
      </c>
      <c r="C13" s="32" t="s">
        <v>52</v>
      </c>
      <c r="D13" s="8">
        <v>43230</v>
      </c>
      <c r="E13" s="33">
        <v>24100</v>
      </c>
      <c r="F13" s="32" t="s">
        <v>28</v>
      </c>
      <c r="G13" s="32" t="s">
        <v>29</v>
      </c>
      <c r="H13" s="32" t="s">
        <v>14</v>
      </c>
    </row>
    <row r="14" spans="1:8" x14ac:dyDescent="0.3">
      <c r="A14" s="32" t="s">
        <v>36</v>
      </c>
      <c r="B14" s="32" t="s">
        <v>80</v>
      </c>
      <c r="C14" s="32" t="s">
        <v>81</v>
      </c>
      <c r="D14" s="8">
        <v>43251</v>
      </c>
      <c r="E14" s="33">
        <v>5100</v>
      </c>
      <c r="F14" s="32" t="s">
        <v>28</v>
      </c>
      <c r="G14" s="32" t="s">
        <v>29</v>
      </c>
      <c r="H14" s="32" t="s">
        <v>14</v>
      </c>
    </row>
    <row r="15" spans="1:8" x14ac:dyDescent="0.3">
      <c r="A15" s="32" t="s">
        <v>331</v>
      </c>
      <c r="B15" s="32" t="s">
        <v>80</v>
      </c>
      <c r="C15" s="32" t="s">
        <v>81</v>
      </c>
      <c r="D15" s="8">
        <v>43270</v>
      </c>
      <c r="E15" s="33">
        <v>5100</v>
      </c>
      <c r="F15" s="32" t="s">
        <v>61</v>
      </c>
      <c r="G15" s="32" t="s">
        <v>29</v>
      </c>
      <c r="H15" s="32" t="s">
        <v>370</v>
      </c>
    </row>
    <row r="16" spans="1:8" x14ac:dyDescent="0.3">
      <c r="A16" s="32" t="s">
        <v>33</v>
      </c>
      <c r="B16" s="32" t="s">
        <v>68</v>
      </c>
      <c r="C16" s="32" t="s">
        <v>69</v>
      </c>
      <c r="D16" s="8">
        <v>43273</v>
      </c>
      <c r="E16" s="33">
        <v>1000</v>
      </c>
      <c r="F16" s="32" t="s">
        <v>28</v>
      </c>
      <c r="G16" s="32" t="s">
        <v>29</v>
      </c>
      <c r="H16" s="32" t="s">
        <v>14</v>
      </c>
    </row>
    <row r="17" spans="1:8" x14ac:dyDescent="0.3">
      <c r="A17" s="32" t="s">
        <v>251</v>
      </c>
      <c r="B17" s="32" t="s">
        <v>37</v>
      </c>
      <c r="C17" s="32" t="s">
        <v>38</v>
      </c>
      <c r="D17" s="8">
        <v>43280</v>
      </c>
      <c r="E17" s="33">
        <v>124</v>
      </c>
      <c r="F17" s="32" t="s">
        <v>61</v>
      </c>
      <c r="G17" s="32" t="s">
        <v>237</v>
      </c>
      <c r="H17" s="32" t="s">
        <v>370</v>
      </c>
    </row>
    <row r="18" spans="1:8" x14ac:dyDescent="0.3">
      <c r="A18" s="32" t="s">
        <v>230</v>
      </c>
      <c r="B18" s="32" t="s">
        <v>51</v>
      </c>
      <c r="C18" s="32" t="s">
        <v>52</v>
      </c>
      <c r="D18" s="8">
        <v>43313</v>
      </c>
      <c r="E18" s="33">
        <v>135</v>
      </c>
      <c r="F18" s="32" t="s">
        <v>61</v>
      </c>
      <c r="G18" s="32" t="s">
        <v>237</v>
      </c>
      <c r="H18" s="32" t="s">
        <v>370</v>
      </c>
    </row>
    <row r="19" spans="1:8" x14ac:dyDescent="0.3">
      <c r="A19" s="32" t="s">
        <v>334</v>
      </c>
      <c r="B19" s="32" t="s">
        <v>37</v>
      </c>
      <c r="C19" s="32" t="s">
        <v>38</v>
      </c>
      <c r="D19" s="8">
        <v>43315</v>
      </c>
      <c r="E19" s="33">
        <v>537</v>
      </c>
      <c r="F19" s="32" t="s">
        <v>61</v>
      </c>
      <c r="G19" s="32" t="s">
        <v>237</v>
      </c>
      <c r="H19" s="32" t="s">
        <v>370</v>
      </c>
    </row>
    <row r="20" spans="1:8" x14ac:dyDescent="0.3">
      <c r="A20" s="32" t="s">
        <v>333</v>
      </c>
      <c r="B20" s="32" t="s">
        <v>37</v>
      </c>
      <c r="C20" s="32" t="s">
        <v>38</v>
      </c>
      <c r="D20" s="8">
        <v>43371</v>
      </c>
      <c r="E20" s="33">
        <v>1090</v>
      </c>
      <c r="F20" s="32" t="s">
        <v>61</v>
      </c>
      <c r="G20" s="32" t="s">
        <v>237</v>
      </c>
      <c r="H20" s="32" t="s">
        <v>370</v>
      </c>
    </row>
    <row r="21" spans="1:8" x14ac:dyDescent="0.3">
      <c r="A21" s="32" t="s">
        <v>48</v>
      </c>
      <c r="B21" s="32" t="s">
        <v>68</v>
      </c>
      <c r="C21" s="32" t="s">
        <v>69</v>
      </c>
      <c r="D21" s="8">
        <v>43412</v>
      </c>
      <c r="E21" s="33">
        <v>2100</v>
      </c>
      <c r="F21" s="32" t="s">
        <v>28</v>
      </c>
      <c r="G21" s="32" t="s">
        <v>29</v>
      </c>
      <c r="H21" s="32" t="s">
        <v>14</v>
      </c>
    </row>
    <row r="22" spans="1:8" x14ac:dyDescent="0.3">
      <c r="A22" s="32" t="s">
        <v>50</v>
      </c>
      <c r="B22" s="32" t="s">
        <v>80</v>
      </c>
      <c r="C22" s="32" t="s">
        <v>81</v>
      </c>
      <c r="D22" s="8">
        <v>43444</v>
      </c>
      <c r="E22" s="33">
        <v>7400</v>
      </c>
      <c r="F22" s="32" t="s">
        <v>28</v>
      </c>
      <c r="G22" s="32" t="s">
        <v>29</v>
      </c>
      <c r="H22" s="32" t="s">
        <v>14</v>
      </c>
    </row>
    <row r="23" spans="1:8" x14ac:dyDescent="0.3">
      <c r="A23" s="32" t="s">
        <v>246</v>
      </c>
      <c r="B23" s="32" t="s">
        <v>37</v>
      </c>
      <c r="C23" s="32" t="s">
        <v>38</v>
      </c>
      <c r="D23" s="8">
        <v>43445</v>
      </c>
      <c r="E23" s="33">
        <v>642</v>
      </c>
      <c r="F23" s="32" t="s">
        <v>61</v>
      </c>
      <c r="G23" s="32" t="s">
        <v>29</v>
      </c>
      <c r="H23" s="32" t="s">
        <v>370</v>
      </c>
    </row>
    <row r="24" spans="1:8" x14ac:dyDescent="0.3">
      <c r="A24" s="32" t="s">
        <v>231</v>
      </c>
      <c r="B24" s="32" t="s">
        <v>51</v>
      </c>
      <c r="C24" s="32" t="s">
        <v>52</v>
      </c>
      <c r="D24" s="8">
        <v>43454</v>
      </c>
      <c r="E24" s="33">
        <v>900</v>
      </c>
      <c r="F24" s="32" t="s">
        <v>61</v>
      </c>
      <c r="G24" s="32" t="s">
        <v>29</v>
      </c>
      <c r="H24" s="32" t="s">
        <v>370</v>
      </c>
    </row>
    <row r="25" spans="1:8" x14ac:dyDescent="0.3">
      <c r="A25" s="32" t="s">
        <v>243</v>
      </c>
      <c r="B25" s="32" t="s">
        <v>68</v>
      </c>
      <c r="C25" s="32" t="s">
        <v>69</v>
      </c>
      <c r="D25" s="8">
        <v>43454</v>
      </c>
      <c r="E25" s="33">
        <v>200</v>
      </c>
      <c r="F25" s="32" t="s">
        <v>61</v>
      </c>
      <c r="G25" s="32" t="s">
        <v>29</v>
      </c>
      <c r="H25" s="32" t="s">
        <v>370</v>
      </c>
    </row>
    <row r="26" spans="1:8" x14ac:dyDescent="0.3">
      <c r="A26" s="32" t="s">
        <v>247</v>
      </c>
      <c r="B26" s="32" t="s">
        <v>37</v>
      </c>
      <c r="C26" s="32" t="s">
        <v>38</v>
      </c>
      <c r="D26" s="8">
        <v>43454</v>
      </c>
      <c r="E26" s="33">
        <v>449</v>
      </c>
      <c r="F26" s="32" t="s">
        <v>61</v>
      </c>
      <c r="G26" s="32" t="s">
        <v>29</v>
      </c>
      <c r="H26" s="32" t="s">
        <v>370</v>
      </c>
    </row>
    <row r="27" spans="1:8" x14ac:dyDescent="0.3">
      <c r="A27" s="32" t="s">
        <v>225</v>
      </c>
      <c r="B27" s="32" t="s">
        <v>51</v>
      </c>
      <c r="C27" s="32" t="s">
        <v>52</v>
      </c>
      <c r="D27" s="8">
        <v>43497</v>
      </c>
      <c r="E27" s="33">
        <v>300</v>
      </c>
      <c r="F27" s="32" t="s">
        <v>61</v>
      </c>
      <c r="G27" s="32" t="s">
        <v>233</v>
      </c>
      <c r="H27" s="32" t="s">
        <v>370</v>
      </c>
    </row>
    <row r="28" spans="1:8" x14ac:dyDescent="0.3">
      <c r="A28" s="32" t="s">
        <v>332</v>
      </c>
      <c r="B28" s="32" t="s">
        <v>51</v>
      </c>
      <c r="C28" s="32" t="s">
        <v>52</v>
      </c>
      <c r="D28" s="8">
        <v>43497</v>
      </c>
      <c r="E28" s="33">
        <v>2200</v>
      </c>
      <c r="F28" s="32" t="s">
        <v>61</v>
      </c>
      <c r="G28" s="32" t="s">
        <v>29</v>
      </c>
      <c r="H28" s="32" t="s">
        <v>370</v>
      </c>
    </row>
    <row r="29" spans="1:8" x14ac:dyDescent="0.3">
      <c r="A29" s="32" t="s">
        <v>274</v>
      </c>
      <c r="B29" s="32" t="s">
        <v>68</v>
      </c>
      <c r="C29" s="32" t="s">
        <v>69</v>
      </c>
      <c r="D29" s="8">
        <v>43504</v>
      </c>
      <c r="E29" s="33">
        <v>1300</v>
      </c>
      <c r="F29" s="32" t="s">
        <v>61</v>
      </c>
      <c r="G29" s="32" t="s">
        <v>29</v>
      </c>
      <c r="H29" s="32" t="s">
        <v>370</v>
      </c>
    </row>
    <row r="30" spans="1:8" x14ac:dyDescent="0.3">
      <c r="A30" s="32" t="s">
        <v>262</v>
      </c>
      <c r="B30" s="32" t="s">
        <v>137</v>
      </c>
      <c r="C30" s="32" t="s">
        <v>138</v>
      </c>
      <c r="D30" s="8">
        <v>43552</v>
      </c>
      <c r="E30" s="33">
        <v>187</v>
      </c>
      <c r="F30" s="32" t="s">
        <v>61</v>
      </c>
      <c r="G30" s="32" t="s">
        <v>237</v>
      </c>
      <c r="H30" s="32" t="s">
        <v>370</v>
      </c>
    </row>
    <row r="31" spans="1:8" x14ac:dyDescent="0.3">
      <c r="A31" s="32" t="s">
        <v>272</v>
      </c>
      <c r="B31" s="32" t="s">
        <v>80</v>
      </c>
      <c r="C31" s="32" t="s">
        <v>81</v>
      </c>
      <c r="D31" s="8">
        <v>43572</v>
      </c>
      <c r="E31" s="33">
        <v>650</v>
      </c>
      <c r="F31" s="32" t="s">
        <v>61</v>
      </c>
      <c r="G31" s="32" t="s">
        <v>29</v>
      </c>
      <c r="H31" s="32" t="s">
        <v>370</v>
      </c>
    </row>
    <row r="32" spans="1:8" x14ac:dyDescent="0.3">
      <c r="A32" s="32" t="s">
        <v>271</v>
      </c>
      <c r="B32" s="32" t="s">
        <v>51</v>
      </c>
      <c r="C32" s="32" t="s">
        <v>52</v>
      </c>
      <c r="D32" s="8">
        <v>43614</v>
      </c>
      <c r="E32" s="33">
        <v>130</v>
      </c>
      <c r="F32" s="32" t="s">
        <v>61</v>
      </c>
      <c r="G32" s="32" t="s">
        <v>233</v>
      </c>
      <c r="H32" s="32" t="s">
        <v>370</v>
      </c>
    </row>
    <row r="33" spans="1:8" x14ac:dyDescent="0.3">
      <c r="A33" s="32" t="s">
        <v>285</v>
      </c>
      <c r="B33" s="32" t="s">
        <v>37</v>
      </c>
      <c r="C33" s="32" t="s">
        <v>38</v>
      </c>
      <c r="D33" s="8">
        <v>43622</v>
      </c>
      <c r="E33" s="33">
        <v>908</v>
      </c>
      <c r="F33" s="32" t="s">
        <v>61</v>
      </c>
      <c r="G33" s="32" t="s">
        <v>233</v>
      </c>
      <c r="H33" s="32" t="s">
        <v>370</v>
      </c>
    </row>
    <row r="34" spans="1:8" x14ac:dyDescent="0.3">
      <c r="A34" s="32" t="s">
        <v>263</v>
      </c>
      <c r="B34" s="32" t="s">
        <v>51</v>
      </c>
      <c r="C34" s="32" t="s">
        <v>52</v>
      </c>
      <c r="D34" s="8">
        <v>43677</v>
      </c>
      <c r="E34" s="33">
        <v>450</v>
      </c>
      <c r="F34" s="32" t="s">
        <v>61</v>
      </c>
      <c r="G34" s="32" t="s">
        <v>233</v>
      </c>
      <c r="H34" s="32" t="s">
        <v>370</v>
      </c>
    </row>
    <row r="35" spans="1:8" x14ac:dyDescent="0.3">
      <c r="A35" s="32" t="s">
        <v>266</v>
      </c>
      <c r="B35" s="32" t="s">
        <v>51</v>
      </c>
      <c r="C35" s="32" t="s">
        <v>52</v>
      </c>
      <c r="D35" s="8">
        <v>43677</v>
      </c>
      <c r="E35" s="33">
        <v>240</v>
      </c>
      <c r="F35" s="32" t="s">
        <v>61</v>
      </c>
      <c r="G35" s="32" t="s">
        <v>29</v>
      </c>
      <c r="H35" s="32" t="s">
        <v>370</v>
      </c>
    </row>
    <row r="36" spans="1:8" x14ac:dyDescent="0.3">
      <c r="A36" s="32" t="s">
        <v>268</v>
      </c>
      <c r="B36" s="32" t="s">
        <v>51</v>
      </c>
      <c r="C36" s="32" t="s">
        <v>52</v>
      </c>
      <c r="D36" s="8">
        <v>43690</v>
      </c>
      <c r="E36" s="33">
        <v>202</v>
      </c>
      <c r="F36" s="32" t="s">
        <v>61</v>
      </c>
      <c r="G36" s="32" t="s">
        <v>233</v>
      </c>
      <c r="H36" s="32" t="s">
        <v>370</v>
      </c>
    </row>
    <row r="37" spans="1:8" x14ac:dyDescent="0.3">
      <c r="A37" s="32" t="s">
        <v>270</v>
      </c>
      <c r="B37" s="32" t="s">
        <v>51</v>
      </c>
      <c r="C37" s="32" t="s">
        <v>52</v>
      </c>
      <c r="D37" s="8">
        <v>43690</v>
      </c>
      <c r="E37" s="33">
        <v>137</v>
      </c>
      <c r="F37" s="32" t="s">
        <v>61</v>
      </c>
      <c r="G37" s="32" t="s">
        <v>29</v>
      </c>
      <c r="H37" s="32" t="s">
        <v>370</v>
      </c>
    </row>
    <row r="38" spans="1:8" x14ac:dyDescent="0.3">
      <c r="A38" s="32" t="s">
        <v>260</v>
      </c>
      <c r="B38" s="32" t="s">
        <v>137</v>
      </c>
      <c r="C38" s="32" t="s">
        <v>138</v>
      </c>
      <c r="D38" s="8">
        <v>43733</v>
      </c>
      <c r="E38" s="33">
        <v>3000</v>
      </c>
      <c r="F38" s="32" t="s">
        <v>61</v>
      </c>
      <c r="G38" s="32" t="s">
        <v>233</v>
      </c>
      <c r="H38" s="32" t="s">
        <v>370</v>
      </c>
    </row>
    <row r="39" spans="1:8" x14ac:dyDescent="0.3">
      <c r="A39" s="32" t="s">
        <v>62</v>
      </c>
      <c r="B39" s="32" t="s">
        <v>37</v>
      </c>
      <c r="C39" s="32" t="s">
        <v>38</v>
      </c>
      <c r="D39" s="8">
        <v>43756</v>
      </c>
      <c r="E39" s="33">
        <v>6100</v>
      </c>
      <c r="F39" s="32" t="s">
        <v>28</v>
      </c>
      <c r="G39" s="32" t="s">
        <v>29</v>
      </c>
      <c r="H39" s="32" t="s">
        <v>14</v>
      </c>
    </row>
    <row r="40" spans="1:8" x14ac:dyDescent="0.3">
      <c r="A40" s="32" t="s">
        <v>258</v>
      </c>
      <c r="B40" s="32" t="s">
        <v>37</v>
      </c>
      <c r="C40" s="32" t="s">
        <v>38</v>
      </c>
      <c r="D40" s="8">
        <v>43804</v>
      </c>
      <c r="E40" s="33">
        <v>210</v>
      </c>
      <c r="F40" s="32" t="s">
        <v>61</v>
      </c>
      <c r="G40" s="32" t="s">
        <v>29</v>
      </c>
      <c r="H40" s="32" t="s">
        <v>370</v>
      </c>
    </row>
    <row r="41" spans="1:8" x14ac:dyDescent="0.3">
      <c r="A41" s="32" t="s">
        <v>257</v>
      </c>
      <c r="B41" s="32" t="s">
        <v>37</v>
      </c>
      <c r="C41" s="32" t="s">
        <v>38</v>
      </c>
      <c r="D41" s="8">
        <v>43812</v>
      </c>
      <c r="E41" s="33">
        <v>240</v>
      </c>
      <c r="F41" s="32" t="s">
        <v>61</v>
      </c>
      <c r="G41" s="32" t="s">
        <v>29</v>
      </c>
      <c r="H41" s="32" t="s">
        <v>370</v>
      </c>
    </row>
    <row r="42" spans="1:8" x14ac:dyDescent="0.3">
      <c r="A42" s="32" t="s">
        <v>335</v>
      </c>
      <c r="B42" s="32" t="s">
        <v>37</v>
      </c>
      <c r="C42" s="32" t="s">
        <v>38</v>
      </c>
      <c r="D42" s="8">
        <v>43818</v>
      </c>
      <c r="E42" s="33">
        <v>1039</v>
      </c>
      <c r="F42" s="32" t="s">
        <v>61</v>
      </c>
      <c r="G42" s="32" t="s">
        <v>29</v>
      </c>
      <c r="H42" s="32" t="s">
        <v>370</v>
      </c>
    </row>
    <row r="43" spans="1:8" x14ac:dyDescent="0.3">
      <c r="A43" s="32" t="s">
        <v>277</v>
      </c>
      <c r="B43" s="32" t="s">
        <v>37</v>
      </c>
      <c r="C43" s="32" t="s">
        <v>38</v>
      </c>
      <c r="D43" s="8">
        <v>43867</v>
      </c>
      <c r="E43" s="33">
        <v>115</v>
      </c>
      <c r="F43" s="32" t="s">
        <v>61</v>
      </c>
      <c r="G43" s="32" t="s">
        <v>29</v>
      </c>
      <c r="H43" s="32" t="s">
        <v>370</v>
      </c>
    </row>
    <row r="44" spans="1:8" x14ac:dyDescent="0.3">
      <c r="A44" s="32" t="s">
        <v>76</v>
      </c>
      <c r="B44" s="32" t="s">
        <v>123</v>
      </c>
      <c r="C44" s="32" t="s">
        <v>124</v>
      </c>
      <c r="D44" s="8">
        <v>43999</v>
      </c>
      <c r="E44" s="33">
        <v>1000</v>
      </c>
      <c r="F44" s="32" t="s">
        <v>28</v>
      </c>
      <c r="G44" s="32" t="s">
        <v>29</v>
      </c>
      <c r="H44" s="32" t="s">
        <v>14</v>
      </c>
    </row>
    <row r="45" spans="1:8" x14ac:dyDescent="0.3">
      <c r="A45" s="32" t="s">
        <v>67</v>
      </c>
      <c r="B45" s="32" t="s">
        <v>68</v>
      </c>
      <c r="C45" s="32" t="s">
        <v>69</v>
      </c>
      <c r="D45" s="8">
        <v>44000</v>
      </c>
      <c r="E45" s="33">
        <v>1400</v>
      </c>
      <c r="F45" s="32" t="s">
        <v>28</v>
      </c>
      <c r="G45" s="32" t="s">
        <v>29</v>
      </c>
      <c r="H45" s="32" t="s">
        <v>14</v>
      </c>
    </row>
    <row r="46" spans="1:8" x14ac:dyDescent="0.3">
      <c r="A46" s="32" t="s">
        <v>288</v>
      </c>
      <c r="B46" s="32" t="s">
        <v>51</v>
      </c>
      <c r="C46" s="32" t="s">
        <v>52</v>
      </c>
      <c r="D46" s="8">
        <v>44011</v>
      </c>
      <c r="E46" s="33">
        <v>4900</v>
      </c>
      <c r="F46" s="32" t="s">
        <v>61</v>
      </c>
      <c r="G46" s="32" t="s">
        <v>29</v>
      </c>
      <c r="H46" s="32" t="s">
        <v>370</v>
      </c>
    </row>
    <row r="47" spans="1:8" x14ac:dyDescent="0.3">
      <c r="A47" s="32" t="s">
        <v>290</v>
      </c>
      <c r="B47" s="32" t="s">
        <v>51</v>
      </c>
      <c r="C47" s="32" t="s">
        <v>52</v>
      </c>
      <c r="D47" s="8">
        <v>44011</v>
      </c>
      <c r="E47" s="33">
        <v>2600</v>
      </c>
      <c r="F47" s="32" t="s">
        <v>61</v>
      </c>
      <c r="G47" s="32" t="s">
        <v>233</v>
      </c>
      <c r="H47" s="32" t="s">
        <v>370</v>
      </c>
    </row>
    <row r="48" spans="1:8" x14ac:dyDescent="0.3">
      <c r="A48" s="32" t="s">
        <v>282</v>
      </c>
      <c r="B48" s="32" t="s">
        <v>37</v>
      </c>
      <c r="C48" s="32" t="s">
        <v>38</v>
      </c>
      <c r="D48" s="8">
        <v>44014</v>
      </c>
      <c r="E48" s="33">
        <v>335</v>
      </c>
      <c r="F48" s="32" t="s">
        <v>61</v>
      </c>
      <c r="G48" s="32" t="s">
        <v>29</v>
      </c>
      <c r="H48" s="32" t="s">
        <v>370</v>
      </c>
    </row>
    <row r="49" spans="1:8" x14ac:dyDescent="0.3">
      <c r="A49" s="32" t="s">
        <v>281</v>
      </c>
      <c r="B49" s="32" t="s">
        <v>37</v>
      </c>
      <c r="C49" s="32" t="s">
        <v>38</v>
      </c>
      <c r="D49" s="8">
        <v>44033</v>
      </c>
      <c r="E49" s="33">
        <v>702</v>
      </c>
      <c r="F49" s="32" t="s">
        <v>61</v>
      </c>
      <c r="G49" s="32" t="s">
        <v>29</v>
      </c>
      <c r="H49" s="32" t="s">
        <v>370</v>
      </c>
    </row>
    <row r="50" spans="1:8" x14ac:dyDescent="0.3">
      <c r="A50" s="32" t="s">
        <v>280</v>
      </c>
      <c r="B50" s="32" t="s">
        <v>37</v>
      </c>
      <c r="C50" s="32" t="s">
        <v>38</v>
      </c>
      <c r="D50" s="8">
        <v>44034</v>
      </c>
      <c r="E50" s="33">
        <v>840</v>
      </c>
      <c r="F50" s="32" t="s">
        <v>61</v>
      </c>
      <c r="G50" s="32" t="s">
        <v>29</v>
      </c>
      <c r="H50" s="32" t="s">
        <v>370</v>
      </c>
    </row>
    <row r="51" spans="1:8" x14ac:dyDescent="0.3">
      <c r="A51" s="32" t="s">
        <v>283</v>
      </c>
      <c r="B51" s="32" t="s">
        <v>37</v>
      </c>
      <c r="C51" s="32" t="s">
        <v>38</v>
      </c>
      <c r="D51" s="8">
        <v>44125</v>
      </c>
      <c r="E51" s="33">
        <v>692</v>
      </c>
      <c r="F51" s="32" t="s">
        <v>61</v>
      </c>
      <c r="G51" s="32" t="s">
        <v>29</v>
      </c>
      <c r="H51" s="32" t="s">
        <v>370</v>
      </c>
    </row>
    <row r="52" spans="1:8" x14ac:dyDescent="0.3">
      <c r="A52" s="32" t="s">
        <v>292</v>
      </c>
      <c r="B52" s="32" t="s">
        <v>80</v>
      </c>
      <c r="C52" s="32" t="s">
        <v>81</v>
      </c>
      <c r="D52" s="8">
        <v>44140</v>
      </c>
      <c r="E52" s="33">
        <v>1017</v>
      </c>
      <c r="F52" s="32" t="s">
        <v>61</v>
      </c>
      <c r="G52" s="32" t="s">
        <v>233</v>
      </c>
      <c r="H52" s="32" t="s">
        <v>370</v>
      </c>
    </row>
    <row r="53" spans="1:8" x14ac:dyDescent="0.3">
      <c r="A53" s="32" t="s">
        <v>286</v>
      </c>
      <c r="B53" s="32" t="s">
        <v>137</v>
      </c>
      <c r="C53" s="32" t="s">
        <v>138</v>
      </c>
      <c r="D53" s="8">
        <v>44146</v>
      </c>
      <c r="E53" s="33">
        <v>553</v>
      </c>
      <c r="F53" s="32" t="s">
        <v>61</v>
      </c>
      <c r="G53" s="32" t="s">
        <v>29</v>
      </c>
      <c r="H53" s="32" t="s">
        <v>370</v>
      </c>
    </row>
    <row r="54" spans="1:8" x14ac:dyDescent="0.3">
      <c r="A54" s="32" t="s">
        <v>79</v>
      </c>
      <c r="B54" s="32" t="s">
        <v>37</v>
      </c>
      <c r="C54" s="32" t="s">
        <v>38</v>
      </c>
      <c r="D54" s="8">
        <v>44179</v>
      </c>
      <c r="E54" s="33">
        <v>1600</v>
      </c>
      <c r="F54" s="32" t="s">
        <v>28</v>
      </c>
      <c r="G54" s="32" t="s">
        <v>29</v>
      </c>
      <c r="H54" s="32" t="s">
        <v>14</v>
      </c>
    </row>
    <row r="55" spans="1:8" x14ac:dyDescent="0.3">
      <c r="A55" s="32" t="s">
        <v>88</v>
      </c>
      <c r="B55" s="32" t="s">
        <v>137</v>
      </c>
      <c r="C55" s="32" t="s">
        <v>138</v>
      </c>
      <c r="D55" s="8">
        <v>44183</v>
      </c>
      <c r="E55" s="33">
        <v>6000</v>
      </c>
      <c r="F55" s="32" t="s">
        <v>28</v>
      </c>
      <c r="G55" s="32" t="s">
        <v>29</v>
      </c>
      <c r="H55" s="32" t="s">
        <v>14</v>
      </c>
    </row>
    <row r="56" spans="1:8" x14ac:dyDescent="0.3">
      <c r="A56" s="32" t="s">
        <v>307</v>
      </c>
      <c r="B56" s="32" t="s">
        <v>68</v>
      </c>
      <c r="C56" s="32" t="s">
        <v>69</v>
      </c>
      <c r="D56" s="8">
        <v>44305</v>
      </c>
      <c r="E56" s="33">
        <v>122</v>
      </c>
      <c r="F56" s="32" t="s">
        <v>61</v>
      </c>
      <c r="G56" s="32" t="s">
        <v>233</v>
      </c>
      <c r="H56" s="32" t="s">
        <v>370</v>
      </c>
    </row>
    <row r="57" spans="1:8" x14ac:dyDescent="0.3">
      <c r="A57" s="32" t="s">
        <v>338</v>
      </c>
      <c r="B57" s="32" t="s">
        <v>68</v>
      </c>
      <c r="C57" s="32" t="s">
        <v>69</v>
      </c>
      <c r="D57" s="8">
        <v>44305</v>
      </c>
      <c r="E57" s="33">
        <v>248</v>
      </c>
      <c r="F57" s="32" t="s">
        <v>61</v>
      </c>
      <c r="G57" s="32" t="s">
        <v>233</v>
      </c>
      <c r="H57" s="32" t="s">
        <v>370</v>
      </c>
    </row>
    <row r="58" spans="1:8" x14ac:dyDescent="0.3">
      <c r="A58" s="32" t="s">
        <v>295</v>
      </c>
      <c r="B58" s="32" t="s">
        <v>37</v>
      </c>
      <c r="C58" s="32" t="s">
        <v>38</v>
      </c>
      <c r="D58" s="8">
        <v>44368</v>
      </c>
      <c r="E58" s="33">
        <v>220</v>
      </c>
      <c r="F58" s="32" t="s">
        <v>61</v>
      </c>
      <c r="G58" s="32" t="s">
        <v>29</v>
      </c>
      <c r="H58" s="32" t="s">
        <v>370</v>
      </c>
    </row>
    <row r="59" spans="1:8" x14ac:dyDescent="0.3">
      <c r="A59" s="32" t="s">
        <v>90</v>
      </c>
      <c r="B59" s="32" t="s">
        <v>80</v>
      </c>
      <c r="C59" s="32" t="s">
        <v>81</v>
      </c>
      <c r="D59" s="8">
        <v>44369</v>
      </c>
      <c r="E59" s="33">
        <v>1500</v>
      </c>
      <c r="F59" s="32" t="s">
        <v>28</v>
      </c>
      <c r="G59" s="32" t="s">
        <v>29</v>
      </c>
      <c r="H59" s="32" t="s">
        <v>14</v>
      </c>
    </row>
    <row r="60" spans="1:8" x14ac:dyDescent="0.3">
      <c r="A60" s="32" t="s">
        <v>298</v>
      </c>
      <c r="B60" s="32" t="s">
        <v>137</v>
      </c>
      <c r="C60" s="32" t="s">
        <v>138</v>
      </c>
      <c r="D60" s="8">
        <v>44411</v>
      </c>
      <c r="E60" s="33">
        <v>1100</v>
      </c>
      <c r="F60" s="32" t="s">
        <v>61</v>
      </c>
      <c r="G60" s="32" t="s">
        <v>29</v>
      </c>
      <c r="H60" s="32" t="s">
        <v>370</v>
      </c>
    </row>
    <row r="61" spans="1:8" x14ac:dyDescent="0.3">
      <c r="A61" s="32" t="s">
        <v>300</v>
      </c>
      <c r="B61" s="32" t="s">
        <v>137</v>
      </c>
      <c r="C61" s="32" t="s">
        <v>138</v>
      </c>
      <c r="D61" s="8">
        <v>44411</v>
      </c>
      <c r="E61" s="33">
        <v>610</v>
      </c>
      <c r="F61" s="32" t="s">
        <v>61</v>
      </c>
      <c r="G61" s="32" t="s">
        <v>29</v>
      </c>
      <c r="H61" s="32" t="s">
        <v>370</v>
      </c>
    </row>
    <row r="62" spans="1:8" x14ac:dyDescent="0.3">
      <c r="A62" s="32" t="s">
        <v>302</v>
      </c>
      <c r="B62" s="32" t="s">
        <v>137</v>
      </c>
      <c r="C62" s="32" t="s">
        <v>138</v>
      </c>
      <c r="D62" s="8">
        <v>44411</v>
      </c>
      <c r="E62" s="33">
        <v>225</v>
      </c>
      <c r="F62" s="32" t="s">
        <v>61</v>
      </c>
      <c r="G62" s="32" t="s">
        <v>29</v>
      </c>
      <c r="H62" s="32" t="s">
        <v>370</v>
      </c>
    </row>
    <row r="63" spans="1:8" x14ac:dyDescent="0.3">
      <c r="A63" s="32" t="s">
        <v>337</v>
      </c>
      <c r="B63" s="32" t="s">
        <v>137</v>
      </c>
      <c r="C63" s="32" t="s">
        <v>138</v>
      </c>
      <c r="D63" s="8">
        <v>44468</v>
      </c>
      <c r="E63" s="33">
        <v>2600</v>
      </c>
      <c r="F63" s="32" t="s">
        <v>61</v>
      </c>
      <c r="G63" s="32" t="s">
        <v>29</v>
      </c>
      <c r="H63" s="32" t="s">
        <v>370</v>
      </c>
    </row>
    <row r="64" spans="1:8" x14ac:dyDescent="0.3">
      <c r="A64" s="32" t="s">
        <v>92</v>
      </c>
      <c r="B64" s="32" t="s">
        <v>37</v>
      </c>
      <c r="C64" s="32" t="s">
        <v>38</v>
      </c>
      <c r="D64" s="8">
        <v>44525</v>
      </c>
      <c r="E64" s="33">
        <v>2200</v>
      </c>
      <c r="F64" s="32" t="s">
        <v>28</v>
      </c>
      <c r="G64" s="32" t="s">
        <v>29</v>
      </c>
      <c r="H64" s="32" t="s">
        <v>14</v>
      </c>
    </row>
    <row r="65" spans="1:8" x14ac:dyDescent="0.3">
      <c r="A65" s="32" t="s">
        <v>371</v>
      </c>
      <c r="B65" s="32" t="s">
        <v>137</v>
      </c>
      <c r="C65" s="32" t="s">
        <v>138</v>
      </c>
      <c r="D65" s="8">
        <v>44552</v>
      </c>
      <c r="E65" s="33">
        <v>1550</v>
      </c>
      <c r="F65" s="32" t="s">
        <v>28</v>
      </c>
      <c r="G65" s="32" t="s">
        <v>29</v>
      </c>
      <c r="H65" s="32" t="s">
        <v>14</v>
      </c>
    </row>
    <row r="66" spans="1:8" x14ac:dyDescent="0.3">
      <c r="A66" s="32" t="s">
        <v>372</v>
      </c>
      <c r="B66" s="32" t="s">
        <v>68</v>
      </c>
      <c r="C66" s="32" t="s">
        <v>69</v>
      </c>
      <c r="D66" s="8">
        <v>44552</v>
      </c>
      <c r="E66" s="33">
        <v>1550</v>
      </c>
      <c r="F66" s="32" t="s">
        <v>28</v>
      </c>
      <c r="G66" s="32" t="s">
        <v>29</v>
      </c>
      <c r="H66" s="32" t="s">
        <v>14</v>
      </c>
    </row>
    <row r="67" spans="1:8" x14ac:dyDescent="0.3">
      <c r="A67" s="32" t="s">
        <v>305</v>
      </c>
      <c r="B67" s="32" t="s">
        <v>68</v>
      </c>
      <c r="C67" s="32" t="s">
        <v>69</v>
      </c>
      <c r="D67" s="8">
        <v>44552</v>
      </c>
      <c r="E67" s="33">
        <v>1000</v>
      </c>
      <c r="F67" s="32" t="s">
        <v>61</v>
      </c>
      <c r="G67" s="32" t="s">
        <v>29</v>
      </c>
      <c r="H67" s="32" t="s">
        <v>370</v>
      </c>
    </row>
    <row r="68" spans="1:8" x14ac:dyDescent="0.3">
      <c r="A68" s="32" t="s">
        <v>310</v>
      </c>
      <c r="B68" s="32" t="s">
        <v>37</v>
      </c>
      <c r="C68" s="32" t="s">
        <v>38</v>
      </c>
      <c r="D68" s="8">
        <v>44579</v>
      </c>
      <c r="E68" s="33">
        <v>222</v>
      </c>
      <c r="F68" s="32" t="s">
        <v>61</v>
      </c>
      <c r="G68" s="32" t="s">
        <v>327</v>
      </c>
      <c r="H68" s="32" t="s">
        <v>370</v>
      </c>
    </row>
    <row r="69" spans="1:8" x14ac:dyDescent="0.3">
      <c r="A69" s="32" t="s">
        <v>102</v>
      </c>
      <c r="B69" s="32" t="s">
        <v>137</v>
      </c>
      <c r="C69" s="32" t="s">
        <v>138</v>
      </c>
      <c r="D69" s="8">
        <v>44672</v>
      </c>
      <c r="E69" s="33">
        <v>8500</v>
      </c>
      <c r="F69" s="32" t="s">
        <v>28</v>
      </c>
      <c r="G69" s="32" t="s">
        <v>29</v>
      </c>
      <c r="H69" s="32" t="s">
        <v>14</v>
      </c>
    </row>
    <row r="70" spans="1:8" x14ac:dyDescent="0.3">
      <c r="A70" s="32" t="s">
        <v>315</v>
      </c>
      <c r="B70" s="32" t="s">
        <v>80</v>
      </c>
      <c r="C70" s="32" t="s">
        <v>81</v>
      </c>
      <c r="D70" s="8">
        <v>44686</v>
      </c>
      <c r="E70" s="33">
        <v>700</v>
      </c>
      <c r="F70" s="32" t="s">
        <v>61</v>
      </c>
      <c r="G70" s="32" t="s">
        <v>327</v>
      </c>
      <c r="H70" s="32" t="s">
        <v>370</v>
      </c>
    </row>
    <row r="71" spans="1:8" x14ac:dyDescent="0.3">
      <c r="A71" s="32" t="s">
        <v>103</v>
      </c>
      <c r="B71" s="32" t="s">
        <v>37</v>
      </c>
      <c r="C71" s="32" t="s">
        <v>38</v>
      </c>
      <c r="D71" s="8">
        <v>44727</v>
      </c>
      <c r="E71" s="33">
        <v>1100</v>
      </c>
      <c r="F71" s="32" t="s">
        <v>28</v>
      </c>
      <c r="G71" s="32" t="s">
        <v>29</v>
      </c>
      <c r="H71" s="32" t="s">
        <v>14</v>
      </c>
    </row>
    <row r="72" spans="1:8" x14ac:dyDescent="0.3">
      <c r="A72" s="32" t="s">
        <v>312</v>
      </c>
      <c r="B72" s="32" t="s">
        <v>137</v>
      </c>
      <c r="C72" s="32" t="s">
        <v>138</v>
      </c>
      <c r="D72" s="8">
        <v>44743</v>
      </c>
      <c r="E72" s="33">
        <v>1400</v>
      </c>
      <c r="F72" s="32" t="s">
        <v>61</v>
      </c>
      <c r="G72" s="32" t="s">
        <v>29</v>
      </c>
      <c r="H72" s="32" t="s">
        <v>370</v>
      </c>
    </row>
    <row r="73" spans="1:8" x14ac:dyDescent="0.3">
      <c r="A73" s="32" t="s">
        <v>339</v>
      </c>
      <c r="B73" s="32" t="s">
        <v>137</v>
      </c>
      <c r="C73" s="32" t="s">
        <v>138</v>
      </c>
      <c r="D73" s="8">
        <v>44743</v>
      </c>
      <c r="E73" s="33">
        <v>120</v>
      </c>
      <c r="F73" s="32" t="s">
        <v>61</v>
      </c>
      <c r="G73" s="32" t="s">
        <v>233</v>
      </c>
      <c r="H73" s="32" t="s">
        <v>370</v>
      </c>
    </row>
    <row r="74" spans="1:8" x14ac:dyDescent="0.3">
      <c r="A74" s="32" t="s">
        <v>308</v>
      </c>
      <c r="B74" s="32" t="s">
        <v>37</v>
      </c>
      <c r="C74" s="32" t="s">
        <v>38</v>
      </c>
      <c r="D74" s="8">
        <v>44747</v>
      </c>
      <c r="E74" s="33">
        <v>1300</v>
      </c>
      <c r="F74" s="32" t="s">
        <v>61</v>
      </c>
      <c r="G74" s="32" t="s">
        <v>29</v>
      </c>
      <c r="H74" s="32" t="s">
        <v>370</v>
      </c>
    </row>
    <row r="75" spans="1:8" x14ac:dyDescent="0.3">
      <c r="A75" s="32" t="s">
        <v>342</v>
      </c>
      <c r="B75" s="32" t="s">
        <v>68</v>
      </c>
      <c r="C75" s="32" t="s">
        <v>69</v>
      </c>
      <c r="D75" s="8">
        <v>44777</v>
      </c>
      <c r="E75" s="33">
        <v>1500</v>
      </c>
      <c r="F75" s="32" t="s">
        <v>61</v>
      </c>
      <c r="G75" s="32" t="s">
        <v>29</v>
      </c>
      <c r="H75" s="32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CCD3-E7EF-4296-A56E-400E43209E57}">
  <dimension ref="A1:O310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8.77734375" bestFit="1" customWidth="1"/>
    <col min="3" max="3" width="20" bestFit="1" customWidth="1"/>
    <col min="4" max="4" width="13.109375" bestFit="1" customWidth="1"/>
    <col min="5" max="5" width="14.33203125" bestFit="1" customWidth="1"/>
    <col min="6" max="6" width="14.44140625" bestFit="1" customWidth="1"/>
    <col min="7" max="7" width="15.6640625" bestFit="1" customWidth="1"/>
    <col min="8" max="8" width="12" bestFit="1" customWidth="1"/>
    <col min="9" max="9" width="13.33203125" bestFit="1" customWidth="1"/>
    <col min="10" max="10" width="12.5546875" bestFit="1" customWidth="1"/>
    <col min="11" max="11" width="13.88671875" bestFit="1" customWidth="1"/>
    <col min="12" max="12" width="14.109375" bestFit="1" customWidth="1"/>
    <col min="13" max="13" width="15.33203125" bestFit="1" customWidth="1"/>
    <col min="14" max="14" width="14" bestFit="1" customWidth="1"/>
    <col min="15" max="15" width="15.21875" bestFit="1" customWidth="1"/>
  </cols>
  <sheetData>
    <row r="1" spans="1:15" x14ac:dyDescent="0.3">
      <c r="A1" s="31" t="s">
        <v>343</v>
      </c>
      <c r="B1" s="31" t="s">
        <v>442</v>
      </c>
      <c r="C1" s="31" t="s">
        <v>443</v>
      </c>
      <c r="D1" s="31" t="s">
        <v>373</v>
      </c>
      <c r="E1" s="31" t="s">
        <v>374</v>
      </c>
      <c r="F1" s="31" t="s">
        <v>375</v>
      </c>
      <c r="G1" s="31" t="s">
        <v>376</v>
      </c>
      <c r="H1" s="31" t="s">
        <v>377</v>
      </c>
      <c r="I1" s="31" t="s">
        <v>378</v>
      </c>
      <c r="J1" s="31" t="s">
        <v>379</v>
      </c>
      <c r="K1" s="31" t="s">
        <v>380</v>
      </c>
      <c r="L1" s="31" t="s">
        <v>381</v>
      </c>
      <c r="M1" s="31" t="s">
        <v>382</v>
      </c>
      <c r="N1" s="31" t="s">
        <v>383</v>
      </c>
      <c r="O1" s="31" t="s">
        <v>384</v>
      </c>
    </row>
    <row r="2" spans="1:15" x14ac:dyDescent="0.3">
      <c r="A2" s="8">
        <v>41821</v>
      </c>
      <c r="B2" s="34">
        <f>IFERROR(INDEX('Price Data'!B:B,MATCH(TEXT(A2,"YYYY-MM-DD"),'Price Data'!A:A,0)),"")</f>
        <v>21563</v>
      </c>
      <c r="C2" s="10"/>
      <c r="D2" s="34">
        <f>IFERROR(INDEX('Price Data'!E:E,MATCH(TEXT(A2,"YYYY-MM-DD"),'Price Data'!D:D,0)),"")</f>
        <v>31.39</v>
      </c>
      <c r="E2" s="10"/>
      <c r="F2" s="34">
        <f>IFERROR(INDEX('Price Data'!H:H,MATCH(TEXT(A2,"YYYY-MM-DD"),'Price Data'!G:G,0)),"")</f>
        <v>62503.816405999998</v>
      </c>
      <c r="G2" s="10"/>
      <c r="H2" s="34">
        <f>IFERROR(INDEX('Price Data'!K:K,MATCH(TEXT(A2,"YYYY-MM-DD"),'Price Data'!J:J,0)),"")</f>
        <v>2.3199999999999998</v>
      </c>
      <c r="I2" s="10"/>
      <c r="J2" s="34">
        <f>IFERROR(INDEX('Price Data'!N:N,MATCH(TEXT(A2,"YYYY-MM-DD"),'Price Data'!M:M,0)),"")</f>
        <v>4.6399999999999997</v>
      </c>
      <c r="K2" s="10"/>
      <c r="L2" s="34">
        <f>IFERROR(INDEX('Price Data'!Q:Q,MATCH(TEXT(A2,"YYYY-MM-DD"),'Price Data'!P:P,0)),"")</f>
        <v>9.24</v>
      </c>
      <c r="M2" s="10"/>
      <c r="N2" s="34">
        <f>IFERROR(INDEX('Price Data'!T:T,MATCH(TEXT(A2,"YYYY-MM-DD"),'Price Data'!S:S,0)),"")</f>
        <v>3.6</v>
      </c>
      <c r="O2" s="10"/>
    </row>
    <row r="3" spans="1:15" x14ac:dyDescent="0.3">
      <c r="A3" s="8">
        <v>41822</v>
      </c>
      <c r="B3" s="34">
        <f>IFERROR(INDEX('Price Data'!B:B,MATCH(TEXT(A3,"YYYY-MM-DD"),'Price Data'!A:A,0)),"")</f>
        <v>21678</v>
      </c>
      <c r="C3" s="10" cm="1">
        <f t="array" ref="C3">IFERROR(IF(ISNUMBER(B3),(B3-INDEX('Price Data'!B:B,MATCH(TEXT(A3,"YYYY-MM-DD"),'Price Data'!A:A,0)+1))/INDEX('Price Data'!B:B,MATCH(TEXT(A3,"YYYY-MM-DD"),'Price Data'!A:A,0)+1),""),"")</f>
        <v>5.3332096647034271E-3</v>
      </c>
      <c r="D3" s="34">
        <f>IFERROR(INDEX('Price Data'!E:E,MATCH(TEXT(A3,"YYYY-MM-DD"),'Price Data'!D:D,0)),"")</f>
        <v>31.49</v>
      </c>
      <c r="E3" s="10" cm="1">
        <f t="array" ref="E3">IFERROR(IF(ISNUMBER(D3),(D3-INDEX('Price Data'!E:E,MATCH(TEXT(A3,"YYYY-MM-DD"),'Price Data'!D:D,0)+1))/INDEX('Price Data'!E:E,MATCH(TEXT(A3,"YYYY-MM-DD"),'Price Data'!D:D,0)+1),""),"")</f>
        <v>3.1857279388339556E-3</v>
      </c>
      <c r="F3" s="34">
        <f>IFERROR(INDEX('Price Data'!H:H,MATCH(TEXT(A3,"YYYY-MM-DD"),'Price Data'!G:G,0)),"")</f>
        <v>61812.039062999997</v>
      </c>
      <c r="G3" s="10" cm="1">
        <f t="array" ref="G3">IFERROR(IF(ISNUMBER(F3),(F3-INDEX('Price Data'!H:H,MATCH(TEXT(A3,"YYYY-MM-DD"),'Price Data'!G:G,0)+1))/INDEX('Price Data'!H:H,MATCH(TEXT(A3,"YYYY-MM-DD"),'Price Data'!G:G,0)+1),""),"")</f>
        <v>-1.1067761662847758E-2</v>
      </c>
      <c r="H3" s="34">
        <f>IFERROR(INDEX('Price Data'!K:K,MATCH(TEXT(A3,"YYYY-MM-DD"),'Price Data'!J:J,0)),"")</f>
        <v>2.33</v>
      </c>
      <c r="I3" s="10" cm="1">
        <f t="array" ref="I3">IFERROR(IF(ISNUMBER(H3),(H3-INDEX('Price Data'!K:K,MATCH(TEXT(A3,"YYYY-MM-DD"),'Price Data'!J:J,0)+1))/INDEX('Price Data'!K:K,MATCH(TEXT(A3,"YYYY-MM-DD"),'Price Data'!J:J,0)+1),""),"")</f>
        <v>4.3103448275863066E-3</v>
      </c>
      <c r="J3" s="34">
        <f>IFERROR(INDEX('Price Data'!N:N,MATCH(TEXT(A3,"YYYY-MM-DD"),'Price Data'!M:M,0)),"")</f>
        <v>4.7</v>
      </c>
      <c r="K3" s="10" cm="1">
        <f t="array" ref="K3">IFERROR(IF(ISNUMBER(J3),(J3-INDEX('Price Data'!N:N,MATCH(TEXT(A3,"YYYY-MM-DD"),'Price Data'!M:M,0)+1))/INDEX('Price Data'!N:N,MATCH(TEXT(A3,"YYYY-MM-DD"),'Price Data'!M:M,0)+1),""),"")</f>
        <v>1.2931034482758728E-2</v>
      </c>
      <c r="L3" s="34">
        <f>IFERROR(INDEX('Price Data'!Q:Q,MATCH(TEXT(A3,"YYYY-MM-DD"),'Price Data'!P:P,0)),"")</f>
        <v>9.32</v>
      </c>
      <c r="M3" s="10" cm="1">
        <f t="array" ref="M3">IFERROR(IF(ISNUMBER(L3),(L3-INDEX('Price Data'!Q:Q,MATCH(TEXT(A3,"YYYY-MM-DD"),'Price Data'!P:P,0)+1))/INDEX('Price Data'!Q:Q,MATCH(TEXT(A3,"YYYY-MM-DD"),'Price Data'!P:P,0)+1),""),"")</f>
        <v>8.6580086580086649E-3</v>
      </c>
      <c r="N3" s="34">
        <f>IFERROR(INDEX('Price Data'!T:T,MATCH(TEXT(A3,"YYYY-MM-DD"),'Price Data'!S:S,0)),"")</f>
        <v>3.75</v>
      </c>
      <c r="O3" s="10" cm="1">
        <f t="array" ref="O3">IFERROR(IF(ISNUMBER(N3),(N3-INDEX('Price Data'!T:T,MATCH(TEXT(A3,"YYYY-MM-DD"),'Price Data'!S:S,0)+1))/INDEX('Price Data'!T:T,MATCH(TEXT(A3,"YYYY-MM-DD"),'Price Data'!S:S,0)+1),""),"")</f>
        <v>4.1666666666666644E-2</v>
      </c>
    </row>
    <row r="4" spans="1:15" x14ac:dyDescent="0.3">
      <c r="A4" s="8">
        <v>41823</v>
      </c>
      <c r="B4" s="34">
        <f>IFERROR(INDEX('Price Data'!B:B,MATCH(TEXT(A4,"YYYY-MM-DD"),'Price Data'!A:A,0)),"")</f>
        <v>21884</v>
      </c>
      <c r="C4" s="10" cm="1">
        <f t="array" ref="C4">IFERROR(IF(ISNUMBER(B4),(B4-INDEX('Price Data'!B:B,MATCH(TEXT(A4,"YYYY-MM-DD"),'Price Data'!A:A,0)+1))/INDEX('Price Data'!B:B,MATCH(TEXT(A4,"YYYY-MM-DD"),'Price Data'!A:A,0)+1),""),"")</f>
        <v>9.5027216532890483E-3</v>
      </c>
      <c r="D4" s="34">
        <f>IFERROR(INDEX('Price Data'!E:E,MATCH(TEXT(A4,"YYYY-MM-DD"),'Price Data'!D:D,0)),"")</f>
        <v>32.01</v>
      </c>
      <c r="E4" s="10" cm="1">
        <f t="array" ref="E4">IFERROR(IF(ISNUMBER(D4),(D4-INDEX('Price Data'!E:E,MATCH(TEXT(A4,"YYYY-MM-DD"),'Price Data'!D:D,0)+1))/INDEX('Price Data'!E:E,MATCH(TEXT(A4,"YYYY-MM-DD"),'Price Data'!D:D,0)+1),""),"")</f>
        <v>1.6513178786916469E-2</v>
      </c>
      <c r="F4" s="34">
        <f>IFERROR(INDEX('Price Data'!H:H,MATCH(TEXT(A4,"YYYY-MM-DD"),'Price Data'!G:G,0)),"")</f>
        <v>62625.894530999998</v>
      </c>
      <c r="G4" s="10" cm="1">
        <f t="array" ref="G4">IFERROR(IF(ISNUMBER(F4),(F4-INDEX('Price Data'!H:H,MATCH(TEXT(A4,"YYYY-MM-DD"),'Price Data'!G:G,0)+1))/INDEX('Price Data'!H:H,MATCH(TEXT(A4,"YYYY-MM-DD"),'Price Data'!G:G,0)+1),""),"")</f>
        <v>1.31666173829099E-2</v>
      </c>
      <c r="H4" s="34">
        <f>IFERROR(INDEX('Price Data'!K:K,MATCH(TEXT(A4,"YYYY-MM-DD"),'Price Data'!J:J,0)),"")</f>
        <v>2.35</v>
      </c>
      <c r="I4" s="10" cm="1">
        <f t="array" ref="I4">IFERROR(IF(ISNUMBER(H4),(H4-INDEX('Price Data'!K:K,MATCH(TEXT(A4,"YYYY-MM-DD"),'Price Data'!J:J,0)+1))/INDEX('Price Data'!K:K,MATCH(TEXT(A4,"YYYY-MM-DD"),'Price Data'!J:J,0)+1),""),"")</f>
        <v>8.5836909871244704E-3</v>
      </c>
      <c r="J4" s="34">
        <f>IFERROR(INDEX('Price Data'!N:N,MATCH(TEXT(A4,"YYYY-MM-DD"),'Price Data'!M:M,0)),"")</f>
        <v>4.6900000000000004</v>
      </c>
      <c r="K4" s="10" cm="1">
        <f t="array" ref="K4">IFERROR(IF(ISNUMBER(J4),(J4-INDEX('Price Data'!N:N,MATCH(TEXT(A4,"YYYY-MM-DD"),'Price Data'!M:M,0)+1))/INDEX('Price Data'!N:N,MATCH(TEXT(A4,"YYYY-MM-DD"),'Price Data'!M:M,0)+1),""),"")</f>
        <v>-2.1276595744680396E-3</v>
      </c>
      <c r="L4" s="34">
        <f>IFERROR(INDEX('Price Data'!Q:Q,MATCH(TEXT(A4,"YYYY-MM-DD"),'Price Data'!P:P,0)),"")</f>
        <v>9.06</v>
      </c>
      <c r="M4" s="10" cm="1">
        <f t="array" ref="M4">IFERROR(IF(ISNUMBER(L4),(L4-INDEX('Price Data'!Q:Q,MATCH(TEXT(A4,"YYYY-MM-DD"),'Price Data'!P:P,0)+1))/INDEX('Price Data'!Q:Q,MATCH(TEXT(A4,"YYYY-MM-DD"),'Price Data'!P:P,0)+1),""),"")</f>
        <v>-2.7896995708154484E-2</v>
      </c>
      <c r="N4" s="34">
        <f>IFERROR(INDEX('Price Data'!T:T,MATCH(TEXT(A4,"YYYY-MM-DD"),'Price Data'!S:S,0)),"")</f>
        <v>3.77</v>
      </c>
      <c r="O4" s="10" cm="1">
        <f t="array" ref="O4">IFERROR(IF(ISNUMBER(N4),(N4-INDEX('Price Data'!T:T,MATCH(TEXT(A4,"YYYY-MM-DD"),'Price Data'!S:S,0)+1))/INDEX('Price Data'!T:T,MATCH(TEXT(A4,"YYYY-MM-DD"),'Price Data'!S:S,0)+1),""),"")</f>
        <v>5.3333333333333384E-3</v>
      </c>
    </row>
    <row r="5" spans="1:15" x14ac:dyDescent="0.3">
      <c r="A5" s="8">
        <v>41824</v>
      </c>
      <c r="B5" s="34">
        <f>IFERROR(INDEX('Price Data'!B:B,MATCH(TEXT(A5,"YYYY-MM-DD"),'Price Data'!A:A,0)),"")</f>
        <v>21559</v>
      </c>
      <c r="C5" s="10" cm="1">
        <f t="array" ref="C5">IFERROR(IF(ISNUMBER(B5),(B5-INDEX('Price Data'!B:B,MATCH(TEXT(A5,"YYYY-MM-DD"),'Price Data'!A:A,0)+1))/INDEX('Price Data'!B:B,MATCH(TEXT(A5,"YYYY-MM-DD"),'Price Data'!A:A,0)+1),""),"")</f>
        <v>-1.4851032717967465E-2</v>
      </c>
      <c r="D5" s="34">
        <f>IFERROR(INDEX('Price Data'!E:E,MATCH(TEXT(A5,"YYYY-MM-DD"),'Price Data'!D:D,0)),"")</f>
        <v>30.99</v>
      </c>
      <c r="E5" s="10" cm="1">
        <f t="array" ref="E5">IFERROR(IF(ISNUMBER(D5),(D5-INDEX('Price Data'!E:E,MATCH(TEXT(A5,"YYYY-MM-DD"),'Price Data'!D:D,0)+1))/INDEX('Price Data'!E:E,MATCH(TEXT(A5,"YYYY-MM-DD"),'Price Data'!D:D,0)+1),""),"")</f>
        <v>-3.1865042174320513E-2</v>
      </c>
      <c r="F5" s="34">
        <f>IFERROR(INDEX('Price Data'!H:H,MATCH(TEXT(A5,"YYYY-MM-DD"),'Price Data'!G:G,0)),"")</f>
        <v>61038.882812999997</v>
      </c>
      <c r="G5" s="10" cm="1">
        <f t="array" ref="G5">IFERROR(IF(ISNUMBER(F5),(F5-INDEX('Price Data'!H:H,MATCH(TEXT(A5,"YYYY-MM-DD"),'Price Data'!G:G,0)+1))/INDEX('Price Data'!H:H,MATCH(TEXT(A5,"YYYY-MM-DD"),'Price Data'!G:G,0)+1),""),"")</f>
        <v>-2.5341142507983277E-2</v>
      </c>
      <c r="H5" s="34">
        <f>IFERROR(INDEX('Price Data'!K:K,MATCH(TEXT(A5,"YYYY-MM-DD"),'Price Data'!J:J,0)),"")</f>
        <v>2.27</v>
      </c>
      <c r="I5" s="10" cm="1">
        <f t="array" ref="I5">IFERROR(IF(ISNUMBER(H5),(H5-INDEX('Price Data'!K:K,MATCH(TEXT(A5,"YYYY-MM-DD"),'Price Data'!J:J,0)+1))/INDEX('Price Data'!K:K,MATCH(TEXT(A5,"YYYY-MM-DD"),'Price Data'!J:J,0)+1),""),"")</f>
        <v>-3.404255319148939E-2</v>
      </c>
      <c r="J5" s="34">
        <f>IFERROR(INDEX('Price Data'!N:N,MATCH(TEXT(A5,"YYYY-MM-DD"),'Price Data'!M:M,0)),"")</f>
        <v>4.55</v>
      </c>
      <c r="K5" s="10" cm="1">
        <f t="array" ref="K5">IFERROR(IF(ISNUMBER(J5),(J5-INDEX('Price Data'!N:N,MATCH(TEXT(A5,"YYYY-MM-DD"),'Price Data'!M:M,0)+1))/INDEX('Price Data'!N:N,MATCH(TEXT(A5,"YYYY-MM-DD"),'Price Data'!M:M,0)+1),""),"")</f>
        <v>-2.9850746268656834E-2</v>
      </c>
      <c r="L5" s="34">
        <f>IFERROR(INDEX('Price Data'!Q:Q,MATCH(TEXT(A5,"YYYY-MM-DD"),'Price Data'!P:P,0)),"")</f>
        <v>8.8699999999999992</v>
      </c>
      <c r="M5" s="10" cm="1">
        <f t="array" ref="M5">IFERROR(IF(ISNUMBER(L5),(L5-INDEX('Price Data'!Q:Q,MATCH(TEXT(A5,"YYYY-MM-DD"),'Price Data'!P:P,0)+1))/INDEX('Price Data'!Q:Q,MATCH(TEXT(A5,"YYYY-MM-DD"),'Price Data'!P:P,0)+1),""),"")</f>
        <v>-2.0971302428256209E-2</v>
      </c>
      <c r="N5" s="34">
        <f>IFERROR(INDEX('Price Data'!T:T,MATCH(TEXT(A5,"YYYY-MM-DD"),'Price Data'!S:S,0)),"")</f>
        <v>3.65</v>
      </c>
      <c r="O5" s="10" cm="1">
        <f t="array" ref="O5">IFERROR(IF(ISNUMBER(N5),(N5-INDEX('Price Data'!T:T,MATCH(TEXT(A5,"YYYY-MM-DD"),'Price Data'!S:S,0)+1))/INDEX('Price Data'!T:T,MATCH(TEXT(A5,"YYYY-MM-DD"),'Price Data'!S:S,0)+1),""),"")</f>
        <v>-3.1830238726790479E-2</v>
      </c>
    </row>
    <row r="6" spans="1:15" x14ac:dyDescent="0.3">
      <c r="A6" s="8">
        <v>41825</v>
      </c>
      <c r="B6" s="34" t="str">
        <f>IFERROR(INDEX('Price Data'!B:B,MATCH(TEXT(A6,"YYYY-MM-DD"),'Price Data'!A:A,0)),"")</f>
        <v/>
      </c>
      <c r="C6" s="10" t="str" cm="1">
        <f t="array" ref="C6">IFERROR(IF(ISNUMBER(B6),(B6-INDEX('Price Data'!B:B,MATCH(TEXT(A6,"YYYY-MM-DD"),'Price Data'!A:A,0)+1))/INDEX('Price Data'!B:B,MATCH(TEXT(A6,"YYYY-MM-DD"),'Price Data'!A:A,0)+1),""),"")</f>
        <v/>
      </c>
      <c r="D6" s="34" t="str">
        <f>IFERROR(INDEX('Price Data'!E:E,MATCH(TEXT(A6,"YYYY-MM-DD"),'Price Data'!D:D,0)),"")</f>
        <v/>
      </c>
      <c r="E6" s="10" t="str" cm="1">
        <f t="array" ref="E6">IFERROR(IF(ISNUMBER(D6),(D6-INDEX('Price Data'!E:E,MATCH(TEXT(A6,"YYYY-MM-DD"),'Price Data'!D:D,0)+1))/INDEX('Price Data'!E:E,MATCH(TEXT(A6,"YYYY-MM-DD"),'Price Data'!D:D,0)+1),""),"")</f>
        <v/>
      </c>
      <c r="F6" s="34" t="str">
        <f>IFERROR(INDEX('Price Data'!H:H,MATCH(TEXT(A6,"YYYY-MM-DD"),'Price Data'!G:G,0)),"")</f>
        <v/>
      </c>
      <c r="G6" s="10" t="str" cm="1">
        <f t="array" ref="G6">IFERROR(IF(ISNUMBER(F6),(F6-INDEX('Price Data'!H:H,MATCH(TEXT(A6,"YYYY-MM-DD"),'Price Data'!G:G,0)+1))/INDEX('Price Data'!H:H,MATCH(TEXT(A6,"YYYY-MM-DD"),'Price Data'!G:G,0)+1),""),"")</f>
        <v/>
      </c>
      <c r="H6" s="34" t="str">
        <f>IFERROR(INDEX('Price Data'!K:K,MATCH(TEXT(A6,"YYYY-MM-DD"),'Price Data'!J:J,0)),"")</f>
        <v/>
      </c>
      <c r="I6" s="10" t="str" cm="1">
        <f t="array" ref="I6">IFERROR(IF(ISNUMBER(H6),(H6-INDEX('Price Data'!K:K,MATCH(TEXT(A6,"YYYY-MM-DD"),'Price Data'!J:J,0)+1))/INDEX('Price Data'!K:K,MATCH(TEXT(A6,"YYYY-MM-DD"),'Price Data'!J:J,0)+1),""),"")</f>
        <v/>
      </c>
      <c r="J6" s="34" t="str">
        <f>IFERROR(INDEX('Price Data'!N:N,MATCH(TEXT(A6,"YYYY-MM-DD"),'Price Data'!M:M,0)),"")</f>
        <v/>
      </c>
      <c r="K6" s="10" t="str" cm="1">
        <f t="array" ref="K6">IFERROR(IF(ISNUMBER(J6),(J6-INDEX('Price Data'!N:N,MATCH(TEXT(A6,"YYYY-MM-DD"),'Price Data'!M:M,0)+1))/INDEX('Price Data'!N:N,MATCH(TEXT(A6,"YYYY-MM-DD"),'Price Data'!M:M,0)+1),""),"")</f>
        <v/>
      </c>
      <c r="L6" s="34" t="str">
        <f>IFERROR(INDEX('Price Data'!Q:Q,MATCH(TEXT(A6,"YYYY-MM-DD"),'Price Data'!P:P,0)),"")</f>
        <v/>
      </c>
      <c r="M6" s="10" t="str" cm="1">
        <f t="array" ref="M6">IFERROR(IF(ISNUMBER(L6),(L6-INDEX('Price Data'!Q:Q,MATCH(TEXT(A6,"YYYY-MM-DD"),'Price Data'!P:P,0)+1))/INDEX('Price Data'!Q:Q,MATCH(TEXT(A6,"YYYY-MM-DD"),'Price Data'!P:P,0)+1),""),"")</f>
        <v/>
      </c>
      <c r="N6" s="34" t="str">
        <f>IFERROR(INDEX('Price Data'!T:T,MATCH(TEXT(A6,"YYYY-MM-DD"),'Price Data'!S:S,0)),"")</f>
        <v/>
      </c>
      <c r="O6" s="10" t="str" cm="1">
        <f t="array" ref="O6">IFERROR(IF(ISNUMBER(N6),(N6-INDEX('Price Data'!T:T,MATCH(TEXT(A6,"YYYY-MM-DD"),'Price Data'!S:S,0)+1))/INDEX('Price Data'!T:T,MATCH(TEXT(A6,"YYYY-MM-DD"),'Price Data'!S:S,0)+1),""),"")</f>
        <v/>
      </c>
    </row>
    <row r="7" spans="1:15" x14ac:dyDescent="0.3">
      <c r="A7" s="8">
        <v>41826</v>
      </c>
      <c r="B7" s="34" t="str">
        <f>IFERROR(INDEX('Price Data'!B:B,MATCH(TEXT(A7,"YYYY-MM-DD"),'Price Data'!A:A,0)),"")</f>
        <v/>
      </c>
      <c r="C7" s="10" t="str" cm="1">
        <f t="array" ref="C7">IFERROR(IF(ISNUMBER(B7),(B7-INDEX('Price Data'!B:B,MATCH(TEXT(A7,"YYYY-MM-DD"),'Price Data'!A:A,0)+1))/INDEX('Price Data'!B:B,MATCH(TEXT(A7,"YYYY-MM-DD"),'Price Data'!A:A,0)+1),""),"")</f>
        <v/>
      </c>
      <c r="D7" s="34" t="str">
        <f>IFERROR(INDEX('Price Data'!E:E,MATCH(TEXT(A7,"YYYY-MM-DD"),'Price Data'!D:D,0)),"")</f>
        <v/>
      </c>
      <c r="E7" s="10" t="str" cm="1">
        <f t="array" ref="E7">IFERROR(IF(ISNUMBER(D7),(D7-INDEX('Price Data'!E:E,MATCH(TEXT(A7,"YYYY-MM-DD"),'Price Data'!D:D,0)+1))/INDEX('Price Data'!E:E,MATCH(TEXT(A7,"YYYY-MM-DD"),'Price Data'!D:D,0)+1),""),"")</f>
        <v/>
      </c>
      <c r="F7" s="34" t="str">
        <f>IFERROR(INDEX('Price Data'!H:H,MATCH(TEXT(A7,"YYYY-MM-DD"),'Price Data'!G:G,0)),"")</f>
        <v/>
      </c>
      <c r="G7" s="10" t="str" cm="1">
        <f t="array" ref="G7">IFERROR(IF(ISNUMBER(F7),(F7-INDEX('Price Data'!H:H,MATCH(TEXT(A7,"YYYY-MM-DD"),'Price Data'!G:G,0)+1))/INDEX('Price Data'!H:H,MATCH(TEXT(A7,"YYYY-MM-DD"),'Price Data'!G:G,0)+1),""),"")</f>
        <v/>
      </c>
      <c r="H7" s="34" t="str">
        <f>IFERROR(INDEX('Price Data'!K:K,MATCH(TEXT(A7,"YYYY-MM-DD"),'Price Data'!J:J,0)),"")</f>
        <v/>
      </c>
      <c r="I7" s="10" t="str" cm="1">
        <f t="array" ref="I7">IFERROR(IF(ISNUMBER(H7),(H7-INDEX('Price Data'!K:K,MATCH(TEXT(A7,"YYYY-MM-DD"),'Price Data'!J:J,0)+1))/INDEX('Price Data'!K:K,MATCH(TEXT(A7,"YYYY-MM-DD"),'Price Data'!J:J,0)+1),""),"")</f>
        <v/>
      </c>
      <c r="J7" s="34" t="str">
        <f>IFERROR(INDEX('Price Data'!N:N,MATCH(TEXT(A7,"YYYY-MM-DD"),'Price Data'!M:M,0)),"")</f>
        <v/>
      </c>
      <c r="K7" s="10" t="str" cm="1">
        <f t="array" ref="K7">IFERROR(IF(ISNUMBER(J7),(J7-INDEX('Price Data'!N:N,MATCH(TEXT(A7,"YYYY-MM-DD"),'Price Data'!M:M,0)+1))/INDEX('Price Data'!N:N,MATCH(TEXT(A7,"YYYY-MM-DD"),'Price Data'!M:M,0)+1),""),"")</f>
        <v/>
      </c>
      <c r="L7" s="34" t="str">
        <f>IFERROR(INDEX('Price Data'!Q:Q,MATCH(TEXT(A7,"YYYY-MM-DD"),'Price Data'!P:P,0)),"")</f>
        <v/>
      </c>
      <c r="M7" s="10" t="str" cm="1">
        <f t="array" ref="M7">IFERROR(IF(ISNUMBER(L7),(L7-INDEX('Price Data'!Q:Q,MATCH(TEXT(A7,"YYYY-MM-DD"),'Price Data'!P:P,0)+1))/INDEX('Price Data'!Q:Q,MATCH(TEXT(A7,"YYYY-MM-DD"),'Price Data'!P:P,0)+1),""),"")</f>
        <v/>
      </c>
      <c r="N7" s="34" t="str">
        <f>IFERROR(INDEX('Price Data'!T:T,MATCH(TEXT(A7,"YYYY-MM-DD"),'Price Data'!S:S,0)),"")</f>
        <v/>
      </c>
      <c r="O7" s="10" t="str" cm="1">
        <f t="array" ref="O7">IFERROR(IF(ISNUMBER(N7),(N7-INDEX('Price Data'!T:T,MATCH(TEXT(A7,"YYYY-MM-DD"),'Price Data'!S:S,0)+1))/INDEX('Price Data'!T:T,MATCH(TEXT(A7,"YYYY-MM-DD"),'Price Data'!S:S,0)+1),""),"")</f>
        <v/>
      </c>
    </row>
    <row r="8" spans="1:15" x14ac:dyDescent="0.3">
      <c r="A8" s="8">
        <v>41827</v>
      </c>
      <c r="B8" s="34">
        <f>IFERROR(INDEX('Price Data'!B:B,MATCH(TEXT(A8,"YYYY-MM-DD"),'Price Data'!A:A,0)),"")</f>
        <v>21273</v>
      </c>
      <c r="C8" s="10" cm="1">
        <f t="array" ref="C8">IFERROR(IF(ISNUMBER(B8),(B8-INDEX('Price Data'!B:B,MATCH(TEXT(A8,"YYYY-MM-DD"),'Price Data'!A:A,0)+1))/INDEX('Price Data'!B:B,MATCH(TEXT(A8,"YYYY-MM-DD"),'Price Data'!A:A,0)+1),""),"")</f>
        <v>-1.3265921424926944E-2</v>
      </c>
      <c r="D8" s="34">
        <f>IFERROR(INDEX('Price Data'!E:E,MATCH(TEXT(A8,"YYYY-MM-DD"),'Price Data'!D:D,0)),"")</f>
        <v>30.51</v>
      </c>
      <c r="E8" s="10" cm="1">
        <f t="array" ref="E8">IFERROR(IF(ISNUMBER(D8),(D8-INDEX('Price Data'!E:E,MATCH(TEXT(A8,"YYYY-MM-DD"),'Price Data'!D:D,0)+1))/INDEX('Price Data'!E:E,MATCH(TEXT(A8,"YYYY-MM-DD"),'Price Data'!D:D,0)+1),""),"")</f>
        <v>-1.5488867376572988E-2</v>
      </c>
      <c r="F8" s="34">
        <f>IFERROR(INDEX('Price Data'!H:H,MATCH(TEXT(A8,"YYYY-MM-DD"),'Price Data'!G:G,0)),"")</f>
        <v>59126.332030999998</v>
      </c>
      <c r="G8" s="10" cm="1">
        <f t="array" ref="G8">IFERROR(IF(ISNUMBER(F8),(F8-INDEX('Price Data'!H:H,MATCH(TEXT(A8,"YYYY-MM-DD"),'Price Data'!G:G,0)+1))/INDEX('Price Data'!H:H,MATCH(TEXT(A8,"YYYY-MM-DD"),'Price Data'!G:G,0)+1),""),"")</f>
        <v>-3.1333318924911015E-2</v>
      </c>
      <c r="H8" s="34">
        <f>IFERROR(INDEX('Price Data'!K:K,MATCH(TEXT(A8,"YYYY-MM-DD"),'Price Data'!J:J,0)),"")</f>
        <v>2.23</v>
      </c>
      <c r="I8" s="10" cm="1">
        <f t="array" ref="I8">IFERROR(IF(ISNUMBER(H8),(H8-INDEX('Price Data'!K:K,MATCH(TEXT(A8,"YYYY-MM-DD"),'Price Data'!J:J,0)+1))/INDEX('Price Data'!K:K,MATCH(TEXT(A8,"YYYY-MM-DD"),'Price Data'!J:J,0)+1),""),"")</f>
        <v>-1.7621145374449355E-2</v>
      </c>
      <c r="J8" s="34">
        <f>IFERROR(INDEX('Price Data'!N:N,MATCH(TEXT(A8,"YYYY-MM-DD"),'Price Data'!M:M,0)),"")</f>
        <v>4.41</v>
      </c>
      <c r="K8" s="10" cm="1">
        <f t="array" ref="K8">IFERROR(IF(ISNUMBER(J8),(J8-INDEX('Price Data'!N:N,MATCH(TEXT(A8,"YYYY-MM-DD"),'Price Data'!M:M,0)+1))/INDEX('Price Data'!N:N,MATCH(TEXT(A8,"YYYY-MM-DD"),'Price Data'!M:M,0)+1),""),"")</f>
        <v>-3.0769230769230702E-2</v>
      </c>
      <c r="L8" s="34">
        <f>IFERROR(INDEX('Price Data'!Q:Q,MATCH(TEXT(A8,"YYYY-MM-DD"),'Price Data'!P:P,0)),"")</f>
        <v>8.68</v>
      </c>
      <c r="M8" s="10" cm="1">
        <f t="array" ref="M8">IFERROR(IF(ISNUMBER(L8),(L8-INDEX('Price Data'!Q:Q,MATCH(TEXT(A8,"YYYY-MM-DD"),'Price Data'!P:P,0)+1))/INDEX('Price Data'!Q:Q,MATCH(TEXT(A8,"YYYY-MM-DD"),'Price Data'!P:P,0)+1),""),"")</f>
        <v>-2.1420518602029259E-2</v>
      </c>
      <c r="N8" s="34">
        <f>IFERROR(INDEX('Price Data'!T:T,MATCH(TEXT(A8,"YYYY-MM-DD"),'Price Data'!S:S,0)),"")</f>
        <v>3.59</v>
      </c>
      <c r="O8" s="10" cm="1">
        <f t="array" ref="O8">IFERROR(IF(ISNUMBER(N8),(N8-INDEX('Price Data'!T:T,MATCH(TEXT(A8,"YYYY-MM-DD"),'Price Data'!S:S,0)+1))/INDEX('Price Data'!T:T,MATCH(TEXT(A8,"YYYY-MM-DD"),'Price Data'!S:S,0)+1),""),"")</f>
        <v>-1.6438356164383577E-2</v>
      </c>
    </row>
    <row r="9" spans="1:15" x14ac:dyDescent="0.3">
      <c r="A9" s="8">
        <v>41828</v>
      </c>
      <c r="B9" s="34">
        <f>IFERROR(INDEX('Price Data'!B:B,MATCH(TEXT(A9,"YYYY-MM-DD"),'Price Data'!A:A,0)),"")</f>
        <v>20700</v>
      </c>
      <c r="C9" s="10" cm="1">
        <f t="array" ref="C9">IFERROR(IF(ISNUMBER(B9),(B9-INDEX('Price Data'!B:B,MATCH(TEXT(A9,"YYYY-MM-DD"),'Price Data'!A:A,0)+1))/INDEX('Price Data'!B:B,MATCH(TEXT(A9,"YYYY-MM-DD"),'Price Data'!A:A,0)+1),""),"")</f>
        <v>-2.6935552108306303E-2</v>
      </c>
      <c r="D9" s="34">
        <f>IFERROR(INDEX('Price Data'!E:E,MATCH(TEXT(A9,"YYYY-MM-DD"),'Price Data'!D:D,0)),"")</f>
        <v>29.51</v>
      </c>
      <c r="E9" s="10" cm="1">
        <f t="array" ref="E9">IFERROR(IF(ISNUMBER(D9),(D9-INDEX('Price Data'!E:E,MATCH(TEXT(A9,"YYYY-MM-DD"),'Price Data'!D:D,0)+1))/INDEX('Price Data'!E:E,MATCH(TEXT(A9,"YYYY-MM-DD"),'Price Data'!D:D,0)+1),""),"")</f>
        <v>-3.2776138970829233E-2</v>
      </c>
      <c r="F9" s="34">
        <f>IFERROR(INDEX('Price Data'!H:H,MATCH(TEXT(A9,"YYYY-MM-DD"),'Price Data'!G:G,0)),"")</f>
        <v>55260.535155999998</v>
      </c>
      <c r="G9" s="10" cm="1">
        <f t="array" ref="G9">IFERROR(IF(ISNUMBER(F9),(F9-INDEX('Price Data'!H:H,MATCH(TEXT(A9,"YYYY-MM-DD"),'Price Data'!G:G,0)+1))/INDEX('Price Data'!H:H,MATCH(TEXT(A9,"YYYY-MM-DD"),'Price Data'!G:G,0)+1),""),"")</f>
        <v>-6.5381983664624402E-2</v>
      </c>
      <c r="H9" s="34">
        <f>IFERROR(INDEX('Price Data'!K:K,MATCH(TEXT(A9,"YYYY-MM-DD"),'Price Data'!J:J,0)),"")</f>
        <v>2.14</v>
      </c>
      <c r="I9" s="10" cm="1">
        <f t="array" ref="I9">IFERROR(IF(ISNUMBER(H9),(H9-INDEX('Price Data'!K:K,MATCH(TEXT(A9,"YYYY-MM-DD"),'Price Data'!J:J,0)+1))/INDEX('Price Data'!K:K,MATCH(TEXT(A9,"YYYY-MM-DD"),'Price Data'!J:J,0)+1),""),"")</f>
        <v>-4.035874439461877E-2</v>
      </c>
      <c r="J9" s="34">
        <f>IFERROR(INDEX('Price Data'!N:N,MATCH(TEXT(A9,"YYYY-MM-DD"),'Price Data'!M:M,0)),"")</f>
        <v>4.22</v>
      </c>
      <c r="K9" s="10" cm="1">
        <f t="array" ref="K9">IFERROR(IF(ISNUMBER(J9),(J9-INDEX('Price Data'!N:N,MATCH(TEXT(A9,"YYYY-MM-DD"),'Price Data'!M:M,0)+1))/INDEX('Price Data'!N:N,MATCH(TEXT(A9,"YYYY-MM-DD"),'Price Data'!M:M,0)+1),""),"")</f>
        <v>-4.3083900226757454E-2</v>
      </c>
      <c r="L9" s="34">
        <f>IFERROR(INDEX('Price Data'!Q:Q,MATCH(TEXT(A9,"YYYY-MM-DD"),'Price Data'!P:P,0)),"")</f>
        <v>8.26</v>
      </c>
      <c r="M9" s="10" cm="1">
        <f t="array" ref="M9">IFERROR(IF(ISNUMBER(L9),(L9-INDEX('Price Data'!Q:Q,MATCH(TEXT(A9,"YYYY-MM-DD"),'Price Data'!P:P,0)+1))/INDEX('Price Data'!Q:Q,MATCH(TEXT(A9,"YYYY-MM-DD"),'Price Data'!P:P,0)+1),""),"")</f>
        <v>-4.838709677419354E-2</v>
      </c>
      <c r="N9" s="34">
        <f>IFERROR(INDEX('Price Data'!T:T,MATCH(TEXT(A9,"YYYY-MM-DD"),'Price Data'!S:S,0)),"")</f>
        <v>3.56</v>
      </c>
      <c r="O9" s="10" cm="1">
        <f t="array" ref="O9">IFERROR(IF(ISNUMBER(N9),(N9-INDEX('Price Data'!T:T,MATCH(TEXT(A9,"YYYY-MM-DD"),'Price Data'!S:S,0)+1))/INDEX('Price Data'!T:T,MATCH(TEXT(A9,"YYYY-MM-DD"),'Price Data'!S:S,0)+1),""),"")</f>
        <v>-8.3565459610027322E-3</v>
      </c>
    </row>
    <row r="10" spans="1:15" x14ac:dyDescent="0.3">
      <c r="A10" s="8">
        <v>41829</v>
      </c>
      <c r="B10" s="34">
        <f>IFERROR(INDEX('Price Data'!B:B,MATCH(TEXT(A10,"YYYY-MM-DD"),'Price Data'!A:A,0)),"")</f>
        <v>20885</v>
      </c>
      <c r="C10" s="10" cm="1">
        <f t="array" ref="C10">IFERROR(IF(ISNUMBER(B10),(B10-INDEX('Price Data'!B:B,MATCH(TEXT(A10,"YYYY-MM-DD"),'Price Data'!A:A,0)+1))/INDEX('Price Data'!B:B,MATCH(TEXT(A10,"YYYY-MM-DD"),'Price Data'!A:A,0)+1),""),"")</f>
        <v>8.9371980676328511E-3</v>
      </c>
      <c r="D10" s="34">
        <f>IFERROR(INDEX('Price Data'!E:E,MATCH(TEXT(A10,"YYYY-MM-DD"),'Price Data'!D:D,0)),"")</f>
        <v>29.81</v>
      </c>
      <c r="E10" s="10" cm="1">
        <f t="array" ref="E10">IFERROR(IF(ISNUMBER(D10),(D10-INDEX('Price Data'!E:E,MATCH(TEXT(A10,"YYYY-MM-DD"),'Price Data'!D:D,0)+1))/INDEX('Price Data'!E:E,MATCH(TEXT(A10,"YYYY-MM-DD"),'Price Data'!D:D,0)+1),""),"")</f>
        <v>1.016604540833606E-2</v>
      </c>
      <c r="F10" s="34">
        <f>IFERROR(INDEX('Price Data'!H:H,MATCH(TEXT(A10,"YYYY-MM-DD"),'Price Data'!G:G,0)),"")</f>
        <v>56888.238280999998</v>
      </c>
      <c r="G10" s="10" cm="1">
        <f t="array" ref="G10">IFERROR(IF(ISNUMBER(F10),(F10-INDEX('Price Data'!H:H,MATCH(TEXT(A10,"YYYY-MM-DD"),'Price Data'!G:G,0)+1))/INDEX('Price Data'!H:H,MATCH(TEXT(A10,"YYYY-MM-DD"),'Price Data'!G:G,0)+1),""),"")</f>
        <v>2.9455073505984128E-2</v>
      </c>
      <c r="H10" s="34">
        <f>IFERROR(INDEX('Price Data'!K:K,MATCH(TEXT(A10,"YYYY-MM-DD"),'Price Data'!J:J,0)),"")</f>
        <v>2.2000000000000002</v>
      </c>
      <c r="I10" s="10" cm="1">
        <f t="array" ref="I10">IFERROR(IF(ISNUMBER(H10),(H10-INDEX('Price Data'!K:K,MATCH(TEXT(A10,"YYYY-MM-DD"),'Price Data'!J:J,0)+1))/INDEX('Price Data'!K:K,MATCH(TEXT(A10,"YYYY-MM-DD"),'Price Data'!J:J,0)+1),""),"")</f>
        <v>2.8037383177570117E-2</v>
      </c>
      <c r="J10" s="34">
        <f>IFERROR(INDEX('Price Data'!N:N,MATCH(TEXT(A10,"YYYY-MM-DD"),'Price Data'!M:M,0)),"")</f>
        <v>4.29</v>
      </c>
      <c r="K10" s="10" cm="1">
        <f t="array" ref="K10">IFERROR(IF(ISNUMBER(J10),(J10-INDEX('Price Data'!N:N,MATCH(TEXT(A10,"YYYY-MM-DD"),'Price Data'!M:M,0)+1))/INDEX('Price Data'!N:N,MATCH(TEXT(A10,"YYYY-MM-DD"),'Price Data'!M:M,0)+1),""),"")</f>
        <v>1.6587677725118551E-2</v>
      </c>
      <c r="L10" s="34">
        <f>IFERROR(INDEX('Price Data'!Q:Q,MATCH(TEXT(A10,"YYYY-MM-DD"),'Price Data'!P:P,0)),"")</f>
        <v>8.5299999999999994</v>
      </c>
      <c r="M10" s="10" cm="1">
        <f t="array" ref="M10">IFERROR(IF(ISNUMBER(L10),(L10-INDEX('Price Data'!Q:Q,MATCH(TEXT(A10,"YYYY-MM-DD"),'Price Data'!P:P,0)+1))/INDEX('Price Data'!Q:Q,MATCH(TEXT(A10,"YYYY-MM-DD"),'Price Data'!P:P,0)+1),""),"")</f>
        <v>3.2687651331719081E-2</v>
      </c>
      <c r="N10" s="34">
        <f>IFERROR(INDEX('Price Data'!T:T,MATCH(TEXT(A10,"YYYY-MM-DD"),'Price Data'!S:S,0)),"")</f>
        <v>3.48</v>
      </c>
      <c r="O10" s="10" cm="1">
        <f t="array" ref="O10">IFERROR(IF(ISNUMBER(N10),(N10-INDEX('Price Data'!T:T,MATCH(TEXT(A10,"YYYY-MM-DD"),'Price Data'!S:S,0)+1))/INDEX('Price Data'!T:T,MATCH(TEXT(A10,"YYYY-MM-DD"),'Price Data'!S:S,0)+1),""),"")</f>
        <v>-2.2471910112359571E-2</v>
      </c>
    </row>
    <row r="11" spans="1:15" x14ac:dyDescent="0.3">
      <c r="A11" s="8">
        <v>41830</v>
      </c>
      <c r="B11" s="34">
        <f>IFERROR(INDEX('Price Data'!B:B,MATCH(TEXT(A11,"YYYY-MM-DD"),'Price Data'!A:A,0)),"")</f>
        <v>20488</v>
      </c>
      <c r="C11" s="10" cm="1">
        <f t="array" ref="C11">IFERROR(IF(ISNUMBER(B11),(B11-INDEX('Price Data'!B:B,MATCH(TEXT(A11,"YYYY-MM-DD"),'Price Data'!A:A,0)+1))/INDEX('Price Data'!B:B,MATCH(TEXT(A11,"YYYY-MM-DD"),'Price Data'!A:A,0)+1),""),"")</f>
        <v>-1.9008858032080439E-2</v>
      </c>
      <c r="D11" s="34">
        <f>IFERROR(INDEX('Price Data'!E:E,MATCH(TEXT(A11,"YYYY-MM-DD"),'Price Data'!D:D,0)),"")</f>
        <v>29.06</v>
      </c>
      <c r="E11" s="10" cm="1">
        <f t="array" ref="E11">IFERROR(IF(ISNUMBER(D11),(D11-INDEX('Price Data'!E:E,MATCH(TEXT(A11,"YYYY-MM-DD"),'Price Data'!D:D,0)+1))/INDEX('Price Data'!E:E,MATCH(TEXT(A11,"YYYY-MM-DD"),'Price Data'!D:D,0)+1),""),"")</f>
        <v>-2.5159342502515936E-2</v>
      </c>
      <c r="F11" s="34">
        <f>IFERROR(INDEX('Price Data'!H:H,MATCH(TEXT(A11,"YYYY-MM-DD"),'Price Data'!G:G,0)),"")</f>
        <v>54446.683594000002</v>
      </c>
      <c r="G11" s="10" cm="1">
        <f t="array" ref="G11">IFERROR(IF(ISNUMBER(F11),(F11-INDEX('Price Data'!H:H,MATCH(TEXT(A11,"YYYY-MM-DD"),'Price Data'!G:G,0)+1))/INDEX('Price Data'!H:H,MATCH(TEXT(A11,"YYYY-MM-DD"),'Price Data'!G:G,0)+1),""),"")</f>
        <v>-4.2918444317785222E-2</v>
      </c>
      <c r="H11" s="34">
        <f>IFERROR(INDEX('Price Data'!K:K,MATCH(TEXT(A11,"YYYY-MM-DD"),'Price Data'!J:J,0)),"")</f>
        <v>2.1800000000000002</v>
      </c>
      <c r="I11" s="10" cm="1">
        <f t="array" ref="I11">IFERROR(IF(ISNUMBER(H11),(H11-INDEX('Price Data'!K:K,MATCH(TEXT(A11,"YYYY-MM-DD"),'Price Data'!J:J,0)+1))/INDEX('Price Data'!K:K,MATCH(TEXT(A11,"YYYY-MM-DD"),'Price Data'!J:J,0)+1),""),"")</f>
        <v>-9.0909090909090974E-3</v>
      </c>
      <c r="J11" s="34">
        <f>IFERROR(INDEX('Price Data'!N:N,MATCH(TEXT(A11,"YYYY-MM-DD"),'Price Data'!M:M,0)),"")</f>
        <v>4.1900000000000004</v>
      </c>
      <c r="K11" s="10" cm="1">
        <f t="array" ref="K11">IFERROR(IF(ISNUMBER(J11),(J11-INDEX('Price Data'!N:N,MATCH(TEXT(A11,"YYYY-MM-DD"),'Price Data'!M:M,0)+1))/INDEX('Price Data'!N:N,MATCH(TEXT(A11,"YYYY-MM-DD"),'Price Data'!M:M,0)+1),""),"")</f>
        <v>-2.3310023310023228E-2</v>
      </c>
      <c r="L11" s="34">
        <f>IFERROR(INDEX('Price Data'!Q:Q,MATCH(TEXT(A11,"YYYY-MM-DD"),'Price Data'!P:P,0)),"")</f>
        <v>8.2899999999999991</v>
      </c>
      <c r="M11" s="10" cm="1">
        <f t="array" ref="M11">IFERROR(IF(ISNUMBER(L11),(L11-INDEX('Price Data'!Q:Q,MATCH(TEXT(A11,"YYYY-MM-DD"),'Price Data'!P:P,0)+1))/INDEX('Price Data'!Q:Q,MATCH(TEXT(A11,"YYYY-MM-DD"),'Price Data'!P:P,0)+1),""),"")</f>
        <v>-2.8135990621336485E-2</v>
      </c>
      <c r="N11" s="34">
        <f>IFERROR(INDEX('Price Data'!T:T,MATCH(TEXT(A11,"YYYY-MM-DD"),'Price Data'!S:S,0)),"")</f>
        <v>3.43</v>
      </c>
      <c r="O11" s="10" cm="1">
        <f t="array" ref="O11">IFERROR(IF(ISNUMBER(N11),(N11-INDEX('Price Data'!T:T,MATCH(TEXT(A11,"YYYY-MM-DD"),'Price Data'!S:S,0)+1))/INDEX('Price Data'!T:T,MATCH(TEXT(A11,"YYYY-MM-DD"),'Price Data'!S:S,0)+1),""),"")</f>
        <v>-1.4367816091953972E-2</v>
      </c>
    </row>
    <row r="12" spans="1:15" x14ac:dyDescent="0.3">
      <c r="A12" s="8">
        <v>41831</v>
      </c>
      <c r="B12" s="34">
        <f>IFERROR(INDEX('Price Data'!B:B,MATCH(TEXT(A12,"YYYY-MM-DD"),'Price Data'!A:A,0)),"")</f>
        <v>20614</v>
      </c>
      <c r="C12" s="10" cm="1">
        <f t="array" ref="C12">IFERROR(IF(ISNUMBER(B12),(B12-INDEX('Price Data'!B:B,MATCH(TEXT(A12,"YYYY-MM-DD"),'Price Data'!A:A,0)+1))/INDEX('Price Data'!B:B,MATCH(TEXT(A12,"YYYY-MM-DD"),'Price Data'!A:A,0)+1),""),"")</f>
        <v>6.1499414291292468E-3</v>
      </c>
      <c r="D12" s="34">
        <f>IFERROR(INDEX('Price Data'!E:E,MATCH(TEXT(A12,"YYYY-MM-DD"),'Price Data'!D:D,0)),"")</f>
        <v>29.03</v>
      </c>
      <c r="E12" s="10" cm="1">
        <f t="array" ref="E12">IFERROR(IF(ISNUMBER(D12),(D12-INDEX('Price Data'!E:E,MATCH(TEXT(A12,"YYYY-MM-DD"),'Price Data'!D:D,0)+1))/INDEX('Price Data'!E:E,MATCH(TEXT(A12,"YYYY-MM-DD"),'Price Data'!D:D,0)+1),""),"")</f>
        <v>-1.0323468685477491E-3</v>
      </c>
      <c r="F12" s="34">
        <f>IFERROR(INDEX('Price Data'!H:H,MATCH(TEXT(A12,"YYYY-MM-DD"),'Price Data'!G:G,0)),"")</f>
        <v>54568.761719000002</v>
      </c>
      <c r="G12" s="10" cm="1">
        <f t="array" ref="G12">IFERROR(IF(ISNUMBER(F12),(F12-INDEX('Price Data'!H:H,MATCH(TEXT(A12,"YYYY-MM-DD"),'Price Data'!G:G,0)+1))/INDEX('Price Data'!H:H,MATCH(TEXT(A12,"YYYY-MM-DD"),'Price Data'!G:G,0)+1),""),"")</f>
        <v>2.2421590617036765E-3</v>
      </c>
      <c r="H12" s="34">
        <f>IFERROR(INDEX('Price Data'!K:K,MATCH(TEXT(A12,"YYYY-MM-DD"),'Price Data'!J:J,0)),"")</f>
        <v>2.2000000000000002</v>
      </c>
      <c r="I12" s="10" cm="1">
        <f t="array" ref="I12">IFERROR(IF(ISNUMBER(H12),(H12-INDEX('Price Data'!K:K,MATCH(TEXT(A12,"YYYY-MM-DD"),'Price Data'!J:J,0)+1))/INDEX('Price Data'!K:K,MATCH(TEXT(A12,"YYYY-MM-DD"),'Price Data'!J:J,0)+1),""),"")</f>
        <v>9.174311926605512E-3</v>
      </c>
      <c r="J12" s="34">
        <f>IFERROR(INDEX('Price Data'!N:N,MATCH(TEXT(A12,"YYYY-MM-DD"),'Price Data'!M:M,0)),"")</f>
        <v>4.2699999999999996</v>
      </c>
      <c r="K12" s="10" cm="1">
        <f t="array" ref="K12">IFERROR(IF(ISNUMBER(J12),(J12-INDEX('Price Data'!N:N,MATCH(TEXT(A12,"YYYY-MM-DD"),'Price Data'!M:M,0)+1))/INDEX('Price Data'!N:N,MATCH(TEXT(A12,"YYYY-MM-DD"),'Price Data'!M:M,0)+1),""),"")</f>
        <v>1.9093078758949684E-2</v>
      </c>
      <c r="L12" s="34">
        <f>IFERROR(INDEX('Price Data'!Q:Q,MATCH(TEXT(A12,"YYYY-MM-DD"),'Price Data'!P:P,0)),"")</f>
        <v>8.27</v>
      </c>
      <c r="M12" s="10" cm="1">
        <f t="array" ref="M12">IFERROR(IF(ISNUMBER(L12),(L12-INDEX('Price Data'!Q:Q,MATCH(TEXT(A12,"YYYY-MM-DD"),'Price Data'!P:P,0)+1))/INDEX('Price Data'!Q:Q,MATCH(TEXT(A12,"YYYY-MM-DD"),'Price Data'!P:P,0)+1),""),"")</f>
        <v>-2.4125452352231091E-3</v>
      </c>
      <c r="N12" s="34">
        <f>IFERROR(INDEX('Price Data'!T:T,MATCH(TEXT(A12,"YYYY-MM-DD"),'Price Data'!S:S,0)),"")</f>
        <v>3.38</v>
      </c>
      <c r="O12" s="10" cm="1">
        <f t="array" ref="O12">IFERROR(IF(ISNUMBER(N12),(N12-INDEX('Price Data'!T:T,MATCH(TEXT(A12,"YYYY-MM-DD"),'Price Data'!S:S,0)+1))/INDEX('Price Data'!T:T,MATCH(TEXT(A12,"YYYY-MM-DD"),'Price Data'!S:S,0)+1),""),"")</f>
        <v>-1.4577259475218736E-2</v>
      </c>
    </row>
    <row r="13" spans="1:15" x14ac:dyDescent="0.3">
      <c r="A13" s="8">
        <v>41832</v>
      </c>
      <c r="B13" s="34" t="str">
        <f>IFERROR(INDEX('Price Data'!B:B,MATCH(TEXT(A13,"YYYY-MM-DD"),'Price Data'!A:A,0)),"")</f>
        <v/>
      </c>
      <c r="C13" s="10" t="str" cm="1">
        <f t="array" ref="C13">IFERROR(IF(ISNUMBER(B13),(B13-INDEX('Price Data'!B:B,MATCH(TEXT(A13,"YYYY-MM-DD"),'Price Data'!A:A,0)+1))/INDEX('Price Data'!B:B,MATCH(TEXT(A13,"YYYY-MM-DD"),'Price Data'!A:A,0)+1),""),"")</f>
        <v/>
      </c>
      <c r="D13" s="34" t="str">
        <f>IFERROR(INDEX('Price Data'!E:E,MATCH(TEXT(A13,"YYYY-MM-DD"),'Price Data'!D:D,0)),"")</f>
        <v/>
      </c>
      <c r="E13" s="10" t="str" cm="1">
        <f t="array" ref="E13">IFERROR(IF(ISNUMBER(D13),(D13-INDEX('Price Data'!E:E,MATCH(TEXT(A13,"YYYY-MM-DD"),'Price Data'!D:D,0)+1))/INDEX('Price Data'!E:E,MATCH(TEXT(A13,"YYYY-MM-DD"),'Price Data'!D:D,0)+1),""),"")</f>
        <v/>
      </c>
      <c r="F13" s="34" t="str">
        <f>IFERROR(INDEX('Price Data'!H:H,MATCH(TEXT(A13,"YYYY-MM-DD"),'Price Data'!G:G,0)),"")</f>
        <v/>
      </c>
      <c r="G13" s="10" t="str" cm="1">
        <f t="array" ref="G13">IFERROR(IF(ISNUMBER(F13),(F13-INDEX('Price Data'!H:H,MATCH(TEXT(A13,"YYYY-MM-DD"),'Price Data'!G:G,0)+1))/INDEX('Price Data'!H:H,MATCH(TEXT(A13,"YYYY-MM-DD"),'Price Data'!G:G,0)+1),""),"")</f>
        <v/>
      </c>
      <c r="H13" s="34" t="str">
        <f>IFERROR(INDEX('Price Data'!K:K,MATCH(TEXT(A13,"YYYY-MM-DD"),'Price Data'!J:J,0)),"")</f>
        <v/>
      </c>
      <c r="I13" s="10" t="str" cm="1">
        <f t="array" ref="I13">IFERROR(IF(ISNUMBER(H13),(H13-INDEX('Price Data'!K:K,MATCH(TEXT(A13,"YYYY-MM-DD"),'Price Data'!J:J,0)+1))/INDEX('Price Data'!K:K,MATCH(TEXT(A13,"YYYY-MM-DD"),'Price Data'!J:J,0)+1),""),"")</f>
        <v/>
      </c>
      <c r="J13" s="34" t="str">
        <f>IFERROR(INDEX('Price Data'!N:N,MATCH(TEXT(A13,"YYYY-MM-DD"),'Price Data'!M:M,0)),"")</f>
        <v/>
      </c>
      <c r="K13" s="10" t="str" cm="1">
        <f t="array" ref="K13">IFERROR(IF(ISNUMBER(J13),(J13-INDEX('Price Data'!N:N,MATCH(TEXT(A13,"YYYY-MM-DD"),'Price Data'!M:M,0)+1))/INDEX('Price Data'!N:N,MATCH(TEXT(A13,"YYYY-MM-DD"),'Price Data'!M:M,0)+1),""),"")</f>
        <v/>
      </c>
      <c r="L13" s="34" t="str">
        <f>IFERROR(INDEX('Price Data'!Q:Q,MATCH(TEXT(A13,"YYYY-MM-DD"),'Price Data'!P:P,0)),"")</f>
        <v/>
      </c>
      <c r="M13" s="10" t="str" cm="1">
        <f t="array" ref="M13">IFERROR(IF(ISNUMBER(L13),(L13-INDEX('Price Data'!Q:Q,MATCH(TEXT(A13,"YYYY-MM-DD"),'Price Data'!P:P,0)+1))/INDEX('Price Data'!Q:Q,MATCH(TEXT(A13,"YYYY-MM-DD"),'Price Data'!P:P,0)+1),""),"")</f>
        <v/>
      </c>
      <c r="N13" s="34" t="str">
        <f>IFERROR(INDEX('Price Data'!T:T,MATCH(TEXT(A13,"YYYY-MM-DD"),'Price Data'!S:S,0)),"")</f>
        <v/>
      </c>
      <c r="O13" s="10" t="str" cm="1">
        <f t="array" ref="O13">IFERROR(IF(ISNUMBER(N13),(N13-INDEX('Price Data'!T:T,MATCH(TEXT(A13,"YYYY-MM-DD"),'Price Data'!S:S,0)+1))/INDEX('Price Data'!T:T,MATCH(TEXT(A13,"YYYY-MM-DD"),'Price Data'!S:S,0)+1),""),"")</f>
        <v/>
      </c>
    </row>
    <row r="14" spans="1:15" x14ac:dyDescent="0.3">
      <c r="A14" s="8">
        <v>41833</v>
      </c>
      <c r="B14" s="34" t="str">
        <f>IFERROR(INDEX('Price Data'!B:B,MATCH(TEXT(A14,"YYYY-MM-DD"),'Price Data'!A:A,0)),"")</f>
        <v/>
      </c>
      <c r="C14" s="10" t="str" cm="1">
        <f t="array" ref="C14">IFERROR(IF(ISNUMBER(B14),(B14-INDEX('Price Data'!B:B,MATCH(TEXT(A14,"YYYY-MM-DD"),'Price Data'!A:A,0)+1))/INDEX('Price Data'!B:B,MATCH(TEXT(A14,"YYYY-MM-DD"),'Price Data'!A:A,0)+1),""),"")</f>
        <v/>
      </c>
      <c r="D14" s="34" t="str">
        <f>IFERROR(INDEX('Price Data'!E:E,MATCH(TEXT(A14,"YYYY-MM-DD"),'Price Data'!D:D,0)),"")</f>
        <v/>
      </c>
      <c r="E14" s="10" t="str" cm="1">
        <f t="array" ref="E14">IFERROR(IF(ISNUMBER(D14),(D14-INDEX('Price Data'!E:E,MATCH(TEXT(A14,"YYYY-MM-DD"),'Price Data'!D:D,0)+1))/INDEX('Price Data'!E:E,MATCH(TEXT(A14,"YYYY-MM-DD"),'Price Data'!D:D,0)+1),""),"")</f>
        <v/>
      </c>
      <c r="F14" s="34" t="str">
        <f>IFERROR(INDEX('Price Data'!H:H,MATCH(TEXT(A14,"YYYY-MM-DD"),'Price Data'!G:G,0)),"")</f>
        <v/>
      </c>
      <c r="G14" s="10" t="str" cm="1">
        <f t="array" ref="G14">IFERROR(IF(ISNUMBER(F14),(F14-INDEX('Price Data'!H:H,MATCH(TEXT(A14,"YYYY-MM-DD"),'Price Data'!G:G,0)+1))/INDEX('Price Data'!H:H,MATCH(TEXT(A14,"YYYY-MM-DD"),'Price Data'!G:G,0)+1),""),"")</f>
        <v/>
      </c>
      <c r="H14" s="34" t="str">
        <f>IFERROR(INDEX('Price Data'!K:K,MATCH(TEXT(A14,"YYYY-MM-DD"),'Price Data'!J:J,0)),"")</f>
        <v/>
      </c>
      <c r="I14" s="10" t="str" cm="1">
        <f t="array" ref="I14">IFERROR(IF(ISNUMBER(H14),(H14-INDEX('Price Data'!K:K,MATCH(TEXT(A14,"YYYY-MM-DD"),'Price Data'!J:J,0)+1))/INDEX('Price Data'!K:K,MATCH(TEXT(A14,"YYYY-MM-DD"),'Price Data'!J:J,0)+1),""),"")</f>
        <v/>
      </c>
      <c r="J14" s="34" t="str">
        <f>IFERROR(INDEX('Price Data'!N:N,MATCH(TEXT(A14,"YYYY-MM-DD"),'Price Data'!M:M,0)),"")</f>
        <v/>
      </c>
      <c r="K14" s="10" t="str" cm="1">
        <f t="array" ref="K14">IFERROR(IF(ISNUMBER(J14),(J14-INDEX('Price Data'!N:N,MATCH(TEXT(A14,"YYYY-MM-DD"),'Price Data'!M:M,0)+1))/INDEX('Price Data'!N:N,MATCH(TEXT(A14,"YYYY-MM-DD"),'Price Data'!M:M,0)+1),""),"")</f>
        <v/>
      </c>
      <c r="L14" s="34" t="str">
        <f>IFERROR(INDEX('Price Data'!Q:Q,MATCH(TEXT(A14,"YYYY-MM-DD"),'Price Data'!P:P,0)),"")</f>
        <v/>
      </c>
      <c r="M14" s="10" t="str" cm="1">
        <f t="array" ref="M14">IFERROR(IF(ISNUMBER(L14),(L14-INDEX('Price Data'!Q:Q,MATCH(TEXT(A14,"YYYY-MM-DD"),'Price Data'!P:P,0)+1))/INDEX('Price Data'!Q:Q,MATCH(TEXT(A14,"YYYY-MM-DD"),'Price Data'!P:P,0)+1),""),"")</f>
        <v/>
      </c>
      <c r="N14" s="34" t="str">
        <f>IFERROR(INDEX('Price Data'!T:T,MATCH(TEXT(A14,"YYYY-MM-DD"),'Price Data'!S:S,0)),"")</f>
        <v/>
      </c>
      <c r="O14" s="10" t="str" cm="1">
        <f t="array" ref="O14">IFERROR(IF(ISNUMBER(N14),(N14-INDEX('Price Data'!T:T,MATCH(TEXT(A14,"YYYY-MM-DD"),'Price Data'!S:S,0)+1))/INDEX('Price Data'!T:T,MATCH(TEXT(A14,"YYYY-MM-DD"),'Price Data'!S:S,0)+1),""),"")</f>
        <v/>
      </c>
    </row>
    <row r="15" spans="1:15" x14ac:dyDescent="0.3">
      <c r="A15" s="8">
        <v>41834</v>
      </c>
      <c r="B15" s="34">
        <f>IFERROR(INDEX('Price Data'!B:B,MATCH(TEXT(A15,"YYYY-MM-DD"),'Price Data'!A:A,0)),"")</f>
        <v>20697</v>
      </c>
      <c r="C15" s="10" cm="1">
        <f t="array" ref="C15">IFERROR(IF(ISNUMBER(B15),(B15-INDEX('Price Data'!B:B,MATCH(TEXT(A15,"YYYY-MM-DD"),'Price Data'!A:A,0)+1))/INDEX('Price Data'!B:B,MATCH(TEXT(A15,"YYYY-MM-DD"),'Price Data'!A:A,0)+1),""),"")</f>
        <v>4.0263898321529056E-3</v>
      </c>
      <c r="D15" s="34">
        <f>IFERROR(INDEX('Price Data'!E:E,MATCH(TEXT(A15,"YYYY-MM-DD"),'Price Data'!D:D,0)),"")</f>
        <v>29.71</v>
      </c>
      <c r="E15" s="10" cm="1">
        <f t="array" ref="E15">IFERROR(IF(ISNUMBER(D15),(D15-INDEX('Price Data'!E:E,MATCH(TEXT(A15,"YYYY-MM-DD"),'Price Data'!D:D,0)+1))/INDEX('Price Data'!E:E,MATCH(TEXT(A15,"YYYY-MM-DD"),'Price Data'!D:D,0)+1),""),"")</f>
        <v>2.342404409231828E-2</v>
      </c>
      <c r="F15" s="34">
        <f>IFERROR(INDEX('Price Data'!H:H,MATCH(TEXT(A15,"YYYY-MM-DD"),'Price Data'!G:G,0)),"")</f>
        <v>53103.828125</v>
      </c>
      <c r="G15" s="10" cm="1">
        <f t="array" ref="G15">IFERROR(IF(ISNUMBER(F15),(F15-INDEX('Price Data'!H:H,MATCH(TEXT(A15,"YYYY-MM-DD"),'Price Data'!G:G,0)+1))/INDEX('Price Data'!H:H,MATCH(TEXT(A15,"YYYY-MM-DD"),'Price Data'!G:G,0)+1),""),"")</f>
        <v>-2.6845644794793549E-2</v>
      </c>
      <c r="H15" s="34">
        <f>IFERROR(INDEX('Price Data'!K:K,MATCH(TEXT(A15,"YYYY-MM-DD"),'Price Data'!J:J,0)),"")</f>
        <v>2.2400000000000002</v>
      </c>
      <c r="I15" s="10" cm="1">
        <f t="array" ref="I15">IFERROR(IF(ISNUMBER(H15),(H15-INDEX('Price Data'!K:K,MATCH(TEXT(A15,"YYYY-MM-DD"),'Price Data'!J:J,0)+1))/INDEX('Price Data'!K:K,MATCH(TEXT(A15,"YYYY-MM-DD"),'Price Data'!J:J,0)+1),""),"")</f>
        <v>1.8181818181818195E-2</v>
      </c>
      <c r="J15" s="34">
        <f>IFERROR(INDEX('Price Data'!N:N,MATCH(TEXT(A15,"YYYY-MM-DD"),'Price Data'!M:M,0)),"")</f>
        <v>4.41</v>
      </c>
      <c r="K15" s="10" cm="1">
        <f t="array" ref="K15">IFERROR(IF(ISNUMBER(J15),(J15-INDEX('Price Data'!N:N,MATCH(TEXT(A15,"YYYY-MM-DD"),'Price Data'!M:M,0)+1))/INDEX('Price Data'!N:N,MATCH(TEXT(A15,"YYYY-MM-DD"),'Price Data'!M:M,0)+1),""),"")</f>
        <v>3.2786885245901773E-2</v>
      </c>
      <c r="L15" s="34">
        <f>IFERROR(INDEX('Price Data'!Q:Q,MATCH(TEXT(A15,"YYYY-MM-DD"),'Price Data'!P:P,0)),"")</f>
        <v>7.98</v>
      </c>
      <c r="M15" s="10" cm="1">
        <f t="array" ref="M15">IFERROR(IF(ISNUMBER(L15),(L15-INDEX('Price Data'!Q:Q,MATCH(TEXT(A15,"YYYY-MM-DD"),'Price Data'!P:P,0)+1))/INDEX('Price Data'!Q:Q,MATCH(TEXT(A15,"YYYY-MM-DD"),'Price Data'!P:P,0)+1),""),"")</f>
        <v>-3.5066505441354194E-2</v>
      </c>
      <c r="N15" s="34">
        <f>IFERROR(INDEX('Price Data'!T:T,MATCH(TEXT(A15,"YYYY-MM-DD"),'Price Data'!S:S,0)),"")</f>
        <v>3.45</v>
      </c>
      <c r="O15" s="10" cm="1">
        <f t="array" ref="O15">IFERROR(IF(ISNUMBER(N15),(N15-INDEX('Price Data'!T:T,MATCH(TEXT(A15,"YYYY-MM-DD"),'Price Data'!S:S,0)+1))/INDEX('Price Data'!T:T,MATCH(TEXT(A15,"YYYY-MM-DD"),'Price Data'!S:S,0)+1),""),"")</f>
        <v>2.0710059171597718E-2</v>
      </c>
    </row>
    <row r="16" spans="1:15" x14ac:dyDescent="0.3">
      <c r="A16" s="8">
        <v>41835</v>
      </c>
      <c r="B16" s="34">
        <f>IFERROR(INDEX('Price Data'!B:B,MATCH(TEXT(A16,"YYYY-MM-DD"),'Price Data'!A:A,0)),"")</f>
        <v>20422</v>
      </c>
      <c r="C16" s="10" cm="1">
        <f t="array" ref="C16">IFERROR(IF(ISNUMBER(B16),(B16-INDEX('Price Data'!B:B,MATCH(TEXT(A16,"YYYY-MM-DD"),'Price Data'!A:A,0)+1))/INDEX('Price Data'!B:B,MATCH(TEXT(A16,"YYYY-MM-DD"),'Price Data'!A:A,0)+1),""),"")</f>
        <v>-1.3286949799487848E-2</v>
      </c>
      <c r="D16" s="34">
        <f>IFERROR(INDEX('Price Data'!E:E,MATCH(TEXT(A16,"YYYY-MM-DD"),'Price Data'!D:D,0)),"")</f>
        <v>29.08</v>
      </c>
      <c r="E16" s="10" cm="1">
        <f t="array" ref="E16">IFERROR(IF(ISNUMBER(D16),(D16-INDEX('Price Data'!E:E,MATCH(TEXT(A16,"YYYY-MM-DD"),'Price Data'!D:D,0)+1))/INDEX('Price Data'!E:E,MATCH(TEXT(A16,"YYYY-MM-DD"),'Price Data'!D:D,0)+1),""),"")</f>
        <v>-2.1204981487714658E-2</v>
      </c>
      <c r="F16" s="34">
        <f>IFERROR(INDEX('Price Data'!H:H,MATCH(TEXT(A16,"YYYY-MM-DD"),'Price Data'!G:G,0)),"")</f>
        <v>54528.066405999998</v>
      </c>
      <c r="G16" s="10" cm="1">
        <f t="array" ref="G16">IFERROR(IF(ISNUMBER(F16),(F16-INDEX('Price Data'!H:H,MATCH(TEXT(A16,"YYYY-MM-DD"),'Price Data'!G:G,0)+1))/INDEX('Price Data'!H:H,MATCH(TEXT(A16,"YYYY-MM-DD"),'Price Data'!G:G,0)+1),""),"")</f>
        <v>2.681987968263819E-2</v>
      </c>
      <c r="H16" s="34">
        <f>IFERROR(INDEX('Price Data'!K:K,MATCH(TEXT(A16,"YYYY-MM-DD"),'Price Data'!J:J,0)),"")</f>
        <v>2.2000000000000002</v>
      </c>
      <c r="I16" s="10" cm="1">
        <f t="array" ref="I16">IFERROR(IF(ISNUMBER(H16),(H16-INDEX('Price Data'!K:K,MATCH(TEXT(A16,"YYYY-MM-DD"),'Price Data'!J:J,0)+1))/INDEX('Price Data'!K:K,MATCH(TEXT(A16,"YYYY-MM-DD"),'Price Data'!J:J,0)+1),""),"")</f>
        <v>-1.785714285714287E-2</v>
      </c>
      <c r="J16" s="34">
        <f>IFERROR(INDEX('Price Data'!N:N,MATCH(TEXT(A16,"YYYY-MM-DD"),'Price Data'!M:M,0)),"")</f>
        <v>4.42</v>
      </c>
      <c r="K16" s="10" cm="1">
        <f t="array" ref="K16">IFERROR(IF(ISNUMBER(J16),(J16-INDEX('Price Data'!N:N,MATCH(TEXT(A16,"YYYY-MM-DD"),'Price Data'!M:M,0)+1))/INDEX('Price Data'!N:N,MATCH(TEXT(A16,"YYYY-MM-DD"),'Price Data'!M:M,0)+1),""),"")</f>
        <v>2.2675736961450762E-3</v>
      </c>
      <c r="L16" s="34">
        <f>IFERROR(INDEX('Price Data'!Q:Q,MATCH(TEXT(A16,"YYYY-MM-DD"),'Price Data'!P:P,0)),"")</f>
        <v>8.09</v>
      </c>
      <c r="M16" s="10" cm="1">
        <f t="array" ref="M16">IFERROR(IF(ISNUMBER(L16),(L16-INDEX('Price Data'!Q:Q,MATCH(TEXT(A16,"YYYY-MM-DD"),'Price Data'!P:P,0)+1))/INDEX('Price Data'!Q:Q,MATCH(TEXT(A16,"YYYY-MM-DD"),'Price Data'!P:P,0)+1),""),"")</f>
        <v>1.3784461152882134E-2</v>
      </c>
      <c r="N16" s="34">
        <f>IFERROR(INDEX('Price Data'!T:T,MATCH(TEXT(A16,"YYYY-MM-DD"),'Price Data'!S:S,0)),"")</f>
        <v>3.38</v>
      </c>
      <c r="O16" s="10" cm="1">
        <f t="array" ref="O16">IFERROR(IF(ISNUMBER(N16),(N16-INDEX('Price Data'!T:T,MATCH(TEXT(A16,"YYYY-MM-DD"),'Price Data'!S:S,0)+1))/INDEX('Price Data'!T:T,MATCH(TEXT(A16,"YYYY-MM-DD"),'Price Data'!S:S,0)+1),""),"")</f>
        <v>-2.028985507246385E-2</v>
      </c>
    </row>
    <row r="17" spans="1:15" x14ac:dyDescent="0.3">
      <c r="A17" s="8">
        <v>41836</v>
      </c>
      <c r="B17" s="34">
        <f>IFERROR(INDEX('Price Data'!B:B,MATCH(TEXT(A17,"YYYY-MM-DD"),'Price Data'!A:A,0)),"")</f>
        <v>21069</v>
      </c>
      <c r="C17" s="10" cm="1">
        <f t="array" ref="C17">IFERROR(IF(ISNUMBER(B17),(B17-INDEX('Price Data'!B:B,MATCH(TEXT(A17,"YYYY-MM-DD"),'Price Data'!A:A,0)+1))/INDEX('Price Data'!B:B,MATCH(TEXT(A17,"YYYY-MM-DD"),'Price Data'!A:A,0)+1),""),"")</f>
        <v>3.1681519929487804E-2</v>
      </c>
      <c r="D17" s="34">
        <f>IFERROR(INDEX('Price Data'!E:E,MATCH(TEXT(A17,"YYYY-MM-DD"),'Price Data'!D:D,0)),"")</f>
        <v>29.81</v>
      </c>
      <c r="E17" s="10" cm="1">
        <f t="array" ref="E17">IFERROR(IF(ISNUMBER(D17),(D17-INDEX('Price Data'!E:E,MATCH(TEXT(A17,"YYYY-MM-DD"),'Price Data'!D:D,0)+1))/INDEX('Price Data'!E:E,MATCH(TEXT(A17,"YYYY-MM-DD"),'Price Data'!D:D,0)+1),""),"")</f>
        <v>2.510316368638241E-2</v>
      </c>
      <c r="F17" s="34">
        <f>IFERROR(INDEX('Price Data'!H:H,MATCH(TEXT(A17,"YYYY-MM-DD"),'Price Data'!G:G,0)),"")</f>
        <v>55748.84375</v>
      </c>
      <c r="G17" s="10" cm="1">
        <f t="array" ref="G17">IFERROR(IF(ISNUMBER(F17),(F17-INDEX('Price Data'!H:H,MATCH(TEXT(A17,"YYYY-MM-DD"),'Price Data'!G:G,0)+1))/INDEX('Price Data'!H:H,MATCH(TEXT(A17,"YYYY-MM-DD"),'Price Data'!G:G,0)+1),""),"")</f>
        <v>2.23880548947115E-2</v>
      </c>
      <c r="H17" s="34">
        <f>IFERROR(INDEX('Price Data'!K:K,MATCH(TEXT(A17,"YYYY-MM-DD"),'Price Data'!J:J,0)),"")</f>
        <v>2.2999999999999998</v>
      </c>
      <c r="I17" s="10" cm="1">
        <f t="array" ref="I17">IFERROR(IF(ISNUMBER(H17),(H17-INDEX('Price Data'!K:K,MATCH(TEXT(A17,"YYYY-MM-DD"),'Price Data'!J:J,0)+1))/INDEX('Price Data'!K:K,MATCH(TEXT(A17,"YYYY-MM-DD"),'Price Data'!J:J,0)+1),""),"")</f>
        <v>4.5454545454545289E-2</v>
      </c>
      <c r="J17" s="34">
        <f>IFERROR(INDEX('Price Data'!N:N,MATCH(TEXT(A17,"YYYY-MM-DD"),'Price Data'!M:M,0)),"")</f>
        <v>4.5599999999999996</v>
      </c>
      <c r="K17" s="10" cm="1">
        <f t="array" ref="K17">IFERROR(IF(ISNUMBER(J17),(J17-INDEX('Price Data'!N:N,MATCH(TEXT(A17,"YYYY-MM-DD"),'Price Data'!M:M,0)+1))/INDEX('Price Data'!N:N,MATCH(TEXT(A17,"YYYY-MM-DD"),'Price Data'!M:M,0)+1),""),"")</f>
        <v>3.1674208144796309E-2</v>
      </c>
      <c r="L17" s="34">
        <f>IFERROR(INDEX('Price Data'!Q:Q,MATCH(TEXT(A17,"YYYY-MM-DD"),'Price Data'!P:P,0)),"")</f>
        <v>8.73</v>
      </c>
      <c r="M17" s="10" cm="1">
        <f t="array" ref="M17">IFERROR(IF(ISNUMBER(L17),(L17-INDEX('Price Data'!Q:Q,MATCH(TEXT(A17,"YYYY-MM-DD"),'Price Data'!P:P,0)+1))/INDEX('Price Data'!Q:Q,MATCH(TEXT(A17,"YYYY-MM-DD"),'Price Data'!P:P,0)+1),""),"")</f>
        <v>7.9110012360939508E-2</v>
      </c>
      <c r="N17" s="34">
        <f>IFERROR(INDEX('Price Data'!T:T,MATCH(TEXT(A17,"YYYY-MM-DD"),'Price Data'!S:S,0)),"")</f>
        <v>3.48</v>
      </c>
      <c r="O17" s="10" cm="1">
        <f t="array" ref="O17">IFERROR(IF(ISNUMBER(N17),(N17-INDEX('Price Data'!T:T,MATCH(TEXT(A17,"YYYY-MM-DD"),'Price Data'!S:S,0)+1))/INDEX('Price Data'!T:T,MATCH(TEXT(A17,"YYYY-MM-DD"),'Price Data'!S:S,0)+1),""),"")</f>
        <v>2.9585798816568074E-2</v>
      </c>
    </row>
    <row r="18" spans="1:15" x14ac:dyDescent="0.3">
      <c r="A18" s="8">
        <v>41837</v>
      </c>
      <c r="B18" s="34">
        <f>IFERROR(INDEX('Price Data'!B:B,MATCH(TEXT(A18,"YYYY-MM-DD"),'Price Data'!A:A,0)),"")</f>
        <v>20603</v>
      </c>
      <c r="C18" s="10" cm="1">
        <f t="array" ref="C18">IFERROR(IF(ISNUMBER(B18),(B18-INDEX('Price Data'!B:B,MATCH(TEXT(A18,"YYYY-MM-DD"),'Price Data'!A:A,0)+1))/INDEX('Price Data'!B:B,MATCH(TEXT(A18,"YYYY-MM-DD"),'Price Data'!A:A,0)+1),""),"")</f>
        <v>-2.2117803407850398E-2</v>
      </c>
      <c r="D18" s="34">
        <f>IFERROR(INDEX('Price Data'!E:E,MATCH(TEXT(A18,"YYYY-MM-DD"),'Price Data'!D:D,0)),"")</f>
        <v>28.83</v>
      </c>
      <c r="E18" s="10" cm="1">
        <f t="array" ref="E18">IFERROR(IF(ISNUMBER(D18),(D18-INDEX('Price Data'!E:E,MATCH(TEXT(A18,"YYYY-MM-DD"),'Price Data'!D:D,0)+1))/INDEX('Price Data'!E:E,MATCH(TEXT(A18,"YYYY-MM-DD"),'Price Data'!D:D,0)+1),""),"")</f>
        <v>-3.2874874203287503E-2</v>
      </c>
      <c r="F18" s="34">
        <f>IFERROR(INDEX('Price Data'!H:H,MATCH(TEXT(A18,"YYYY-MM-DD"),'Price Data'!G:G,0)),"")</f>
        <v>53917.679687999997</v>
      </c>
      <c r="G18" s="10" cm="1">
        <f t="array" ref="G18">IFERROR(IF(ISNUMBER(F18),(F18-INDEX('Price Data'!H:H,MATCH(TEXT(A18,"YYYY-MM-DD"),'Price Data'!G:G,0)+1))/INDEX('Price Data'!H:H,MATCH(TEXT(A18,"YYYY-MM-DD"),'Price Data'!G:G,0)+1),""),"")</f>
        <v>-3.2846673380557842E-2</v>
      </c>
      <c r="H18" s="34">
        <f>IFERROR(INDEX('Price Data'!K:K,MATCH(TEXT(A18,"YYYY-MM-DD"),'Price Data'!J:J,0)),"")</f>
        <v>2.23</v>
      </c>
      <c r="I18" s="10" cm="1">
        <f t="array" ref="I18">IFERROR(IF(ISNUMBER(H18),(H18-INDEX('Price Data'!K:K,MATCH(TEXT(A18,"YYYY-MM-DD"),'Price Data'!J:J,0)+1))/INDEX('Price Data'!K:K,MATCH(TEXT(A18,"YYYY-MM-DD"),'Price Data'!J:J,0)+1),""),"")</f>
        <v>-3.0434782608695584E-2</v>
      </c>
      <c r="J18" s="34">
        <f>IFERROR(INDEX('Price Data'!N:N,MATCH(TEXT(A18,"YYYY-MM-DD"),'Price Data'!M:M,0)),"")</f>
        <v>4.41</v>
      </c>
      <c r="K18" s="10" cm="1">
        <f t="array" ref="K18">IFERROR(IF(ISNUMBER(J18),(J18-INDEX('Price Data'!N:N,MATCH(TEXT(A18,"YYYY-MM-DD"),'Price Data'!M:M,0)+1))/INDEX('Price Data'!N:N,MATCH(TEXT(A18,"YYYY-MM-DD"),'Price Data'!M:M,0)+1),""),"")</f>
        <v>-3.289473684210515E-2</v>
      </c>
      <c r="L18" s="34">
        <f>IFERROR(INDEX('Price Data'!Q:Q,MATCH(TEXT(A18,"YYYY-MM-DD"),'Price Data'!P:P,0)),"")</f>
        <v>8.41</v>
      </c>
      <c r="M18" s="10" cm="1">
        <f t="array" ref="M18">IFERROR(IF(ISNUMBER(L18),(L18-INDEX('Price Data'!Q:Q,MATCH(TEXT(A18,"YYYY-MM-DD"),'Price Data'!P:P,0)+1))/INDEX('Price Data'!Q:Q,MATCH(TEXT(A18,"YYYY-MM-DD"),'Price Data'!P:P,0)+1),""),"")</f>
        <v>-3.6655211912943901E-2</v>
      </c>
      <c r="N18" s="34">
        <f>IFERROR(INDEX('Price Data'!T:T,MATCH(TEXT(A18,"YYYY-MM-DD"),'Price Data'!S:S,0)),"")</f>
        <v>3.4</v>
      </c>
      <c r="O18" s="10" cm="1">
        <f t="array" ref="O18">IFERROR(IF(ISNUMBER(N18),(N18-INDEX('Price Data'!T:T,MATCH(TEXT(A18,"YYYY-MM-DD"),'Price Data'!S:S,0)+1))/INDEX('Price Data'!T:T,MATCH(TEXT(A18,"YYYY-MM-DD"),'Price Data'!S:S,0)+1),""),"")</f>
        <v>-2.2988505747126457E-2</v>
      </c>
    </row>
    <row r="19" spans="1:15" x14ac:dyDescent="0.3">
      <c r="A19" s="8">
        <v>41838</v>
      </c>
      <c r="B19" s="34">
        <f>IFERROR(INDEX('Price Data'!B:B,MATCH(TEXT(A19,"YYYY-MM-DD"),'Price Data'!A:A,0)),"")</f>
        <v>20737</v>
      </c>
      <c r="C19" s="10" cm="1">
        <f t="array" ref="C19">IFERROR(IF(ISNUMBER(B19),(B19-INDEX('Price Data'!B:B,MATCH(TEXT(A19,"YYYY-MM-DD"),'Price Data'!A:A,0)+1))/INDEX('Price Data'!B:B,MATCH(TEXT(A19,"YYYY-MM-DD"),'Price Data'!A:A,0)+1),""),"")</f>
        <v>6.5039071979808762E-3</v>
      </c>
      <c r="D19" s="34">
        <f>IFERROR(INDEX('Price Data'!E:E,MATCH(TEXT(A19,"YYYY-MM-DD"),'Price Data'!D:D,0)),"")</f>
        <v>29.36</v>
      </c>
      <c r="E19" s="10" cm="1">
        <f t="array" ref="E19">IFERROR(IF(ISNUMBER(D19),(D19-INDEX('Price Data'!E:E,MATCH(TEXT(A19,"YYYY-MM-DD"),'Price Data'!D:D,0)+1))/INDEX('Price Data'!E:E,MATCH(TEXT(A19,"YYYY-MM-DD"),'Price Data'!D:D,0)+1),""),"")</f>
        <v>1.8383628165105834E-2</v>
      </c>
      <c r="F19" s="34">
        <f>IFERROR(INDEX('Price Data'!H:H,MATCH(TEXT(A19,"YYYY-MM-DD"),'Price Data'!G:G,0)),"")</f>
        <v>53714.214844000002</v>
      </c>
      <c r="G19" s="10" cm="1">
        <f t="array" ref="G19">IFERROR(IF(ISNUMBER(F19),(F19-INDEX('Price Data'!H:H,MATCH(TEXT(A19,"YYYY-MM-DD"),'Price Data'!G:G,0)+1))/INDEX('Price Data'!H:H,MATCH(TEXT(A19,"YYYY-MM-DD"),'Price Data'!G:G,0)+1),""),"")</f>
        <v>-3.7736201775997063E-3</v>
      </c>
      <c r="H19" s="34">
        <f>IFERROR(INDEX('Price Data'!K:K,MATCH(TEXT(A19,"YYYY-MM-DD"),'Price Data'!J:J,0)),"")</f>
        <v>2.2400000000000002</v>
      </c>
      <c r="I19" s="10" cm="1">
        <f t="array" ref="I19">IFERROR(IF(ISNUMBER(H19),(H19-INDEX('Price Data'!K:K,MATCH(TEXT(A19,"YYYY-MM-DD"),'Price Data'!J:J,0)+1))/INDEX('Price Data'!K:K,MATCH(TEXT(A19,"YYYY-MM-DD"),'Price Data'!J:J,0)+1),""),"")</f>
        <v>4.48430493273553E-3</v>
      </c>
      <c r="J19" s="34">
        <f>IFERROR(INDEX('Price Data'!N:N,MATCH(TEXT(A19,"YYYY-MM-DD"),'Price Data'!M:M,0)),"")</f>
        <v>4.45</v>
      </c>
      <c r="K19" s="10" cm="1">
        <f t="array" ref="K19">IFERROR(IF(ISNUMBER(J19),(J19-INDEX('Price Data'!N:N,MATCH(TEXT(A19,"YYYY-MM-DD"),'Price Data'!M:M,0)+1))/INDEX('Price Data'!N:N,MATCH(TEXT(A19,"YYYY-MM-DD"),'Price Data'!M:M,0)+1),""),"")</f>
        <v>9.070294784580506E-3</v>
      </c>
      <c r="L19" s="34">
        <f>IFERROR(INDEX('Price Data'!Q:Q,MATCH(TEXT(A19,"YYYY-MM-DD"),'Price Data'!P:P,0)),"")</f>
        <v>8.73</v>
      </c>
      <c r="M19" s="10" cm="1">
        <f t="array" ref="M19">IFERROR(IF(ISNUMBER(L19),(L19-INDEX('Price Data'!Q:Q,MATCH(TEXT(A19,"YYYY-MM-DD"),'Price Data'!P:P,0)+1))/INDEX('Price Data'!Q:Q,MATCH(TEXT(A19,"YYYY-MM-DD"),'Price Data'!P:P,0)+1),""),"")</f>
        <v>3.8049940546967927E-2</v>
      </c>
      <c r="N19" s="34">
        <f>IFERROR(INDEX('Price Data'!T:T,MATCH(TEXT(A19,"YYYY-MM-DD"),'Price Data'!S:S,0)),"")</f>
        <v>3.39</v>
      </c>
      <c r="O19" s="10" cm="1">
        <f t="array" ref="O19">IFERROR(IF(ISNUMBER(N19),(N19-INDEX('Price Data'!T:T,MATCH(TEXT(A19,"YYYY-MM-DD"),'Price Data'!S:S,0)+1))/INDEX('Price Data'!T:T,MATCH(TEXT(A19,"YYYY-MM-DD"),'Price Data'!S:S,0)+1),""),"")</f>
        <v>-2.9411764705881728E-3</v>
      </c>
    </row>
    <row r="20" spans="1:15" x14ac:dyDescent="0.3">
      <c r="A20" s="8">
        <v>41839</v>
      </c>
      <c r="B20" s="34" t="str">
        <f>IFERROR(INDEX('Price Data'!B:B,MATCH(TEXT(A20,"YYYY-MM-DD"),'Price Data'!A:A,0)),"")</f>
        <v/>
      </c>
      <c r="C20" s="10" t="str" cm="1">
        <f t="array" ref="C20">IFERROR(IF(ISNUMBER(B20),(B20-INDEX('Price Data'!B:B,MATCH(TEXT(A20,"YYYY-MM-DD"),'Price Data'!A:A,0)+1))/INDEX('Price Data'!B:B,MATCH(TEXT(A20,"YYYY-MM-DD"),'Price Data'!A:A,0)+1),""),"")</f>
        <v/>
      </c>
      <c r="D20" s="34" t="str">
        <f>IFERROR(INDEX('Price Data'!E:E,MATCH(TEXT(A20,"YYYY-MM-DD"),'Price Data'!D:D,0)),"")</f>
        <v/>
      </c>
      <c r="E20" s="10" t="str" cm="1">
        <f t="array" ref="E20">IFERROR(IF(ISNUMBER(D20),(D20-INDEX('Price Data'!E:E,MATCH(TEXT(A20,"YYYY-MM-DD"),'Price Data'!D:D,0)+1))/INDEX('Price Data'!E:E,MATCH(TEXT(A20,"YYYY-MM-DD"),'Price Data'!D:D,0)+1),""),"")</f>
        <v/>
      </c>
      <c r="F20" s="34" t="str">
        <f>IFERROR(INDEX('Price Data'!H:H,MATCH(TEXT(A20,"YYYY-MM-DD"),'Price Data'!G:G,0)),"")</f>
        <v/>
      </c>
      <c r="G20" s="10" t="str" cm="1">
        <f t="array" ref="G20">IFERROR(IF(ISNUMBER(F20),(F20-INDEX('Price Data'!H:H,MATCH(TEXT(A20,"YYYY-MM-DD"),'Price Data'!G:G,0)+1))/INDEX('Price Data'!H:H,MATCH(TEXT(A20,"YYYY-MM-DD"),'Price Data'!G:G,0)+1),""),"")</f>
        <v/>
      </c>
      <c r="H20" s="34" t="str">
        <f>IFERROR(INDEX('Price Data'!K:K,MATCH(TEXT(A20,"YYYY-MM-DD"),'Price Data'!J:J,0)),"")</f>
        <v/>
      </c>
      <c r="I20" s="10" t="str" cm="1">
        <f t="array" ref="I20">IFERROR(IF(ISNUMBER(H20),(H20-INDEX('Price Data'!K:K,MATCH(TEXT(A20,"YYYY-MM-DD"),'Price Data'!J:J,0)+1))/INDEX('Price Data'!K:K,MATCH(TEXT(A20,"YYYY-MM-DD"),'Price Data'!J:J,0)+1),""),"")</f>
        <v/>
      </c>
      <c r="J20" s="34" t="str">
        <f>IFERROR(INDEX('Price Data'!N:N,MATCH(TEXT(A20,"YYYY-MM-DD"),'Price Data'!M:M,0)),"")</f>
        <v/>
      </c>
      <c r="K20" s="10" t="str" cm="1">
        <f t="array" ref="K20">IFERROR(IF(ISNUMBER(J20),(J20-INDEX('Price Data'!N:N,MATCH(TEXT(A20,"YYYY-MM-DD"),'Price Data'!M:M,0)+1))/INDEX('Price Data'!N:N,MATCH(TEXT(A20,"YYYY-MM-DD"),'Price Data'!M:M,0)+1),""),"")</f>
        <v/>
      </c>
      <c r="L20" s="34" t="str">
        <f>IFERROR(INDEX('Price Data'!Q:Q,MATCH(TEXT(A20,"YYYY-MM-DD"),'Price Data'!P:P,0)),"")</f>
        <v/>
      </c>
      <c r="M20" s="10" t="str" cm="1">
        <f t="array" ref="M20">IFERROR(IF(ISNUMBER(L20),(L20-INDEX('Price Data'!Q:Q,MATCH(TEXT(A20,"YYYY-MM-DD"),'Price Data'!P:P,0)+1))/INDEX('Price Data'!Q:Q,MATCH(TEXT(A20,"YYYY-MM-DD"),'Price Data'!P:P,0)+1),""),"")</f>
        <v/>
      </c>
      <c r="N20" s="34" t="str">
        <f>IFERROR(INDEX('Price Data'!T:T,MATCH(TEXT(A20,"YYYY-MM-DD"),'Price Data'!S:S,0)),"")</f>
        <v/>
      </c>
      <c r="O20" s="10" t="str" cm="1">
        <f t="array" ref="O20">IFERROR(IF(ISNUMBER(N20),(N20-INDEX('Price Data'!T:T,MATCH(TEXT(A20,"YYYY-MM-DD"),'Price Data'!S:S,0)+1))/INDEX('Price Data'!T:T,MATCH(TEXT(A20,"YYYY-MM-DD"),'Price Data'!S:S,0)+1),""),"")</f>
        <v/>
      </c>
    </row>
    <row r="21" spans="1:15" x14ac:dyDescent="0.3">
      <c r="A21" s="8">
        <v>41840</v>
      </c>
      <c r="B21" s="34" t="str">
        <f>IFERROR(INDEX('Price Data'!B:B,MATCH(TEXT(A21,"YYYY-MM-DD"),'Price Data'!A:A,0)),"")</f>
        <v/>
      </c>
      <c r="C21" s="10" t="str" cm="1">
        <f t="array" ref="C21">IFERROR(IF(ISNUMBER(B21),(B21-INDEX('Price Data'!B:B,MATCH(TEXT(A21,"YYYY-MM-DD"),'Price Data'!A:A,0)+1))/INDEX('Price Data'!B:B,MATCH(TEXT(A21,"YYYY-MM-DD"),'Price Data'!A:A,0)+1),""),"")</f>
        <v/>
      </c>
      <c r="D21" s="34" t="str">
        <f>IFERROR(INDEX('Price Data'!E:E,MATCH(TEXT(A21,"YYYY-MM-DD"),'Price Data'!D:D,0)),"")</f>
        <v/>
      </c>
      <c r="E21" s="10" t="str" cm="1">
        <f t="array" ref="E21">IFERROR(IF(ISNUMBER(D21),(D21-INDEX('Price Data'!E:E,MATCH(TEXT(A21,"YYYY-MM-DD"),'Price Data'!D:D,0)+1))/INDEX('Price Data'!E:E,MATCH(TEXT(A21,"YYYY-MM-DD"),'Price Data'!D:D,0)+1),""),"")</f>
        <v/>
      </c>
      <c r="F21" s="34" t="str">
        <f>IFERROR(INDEX('Price Data'!H:H,MATCH(TEXT(A21,"YYYY-MM-DD"),'Price Data'!G:G,0)),"")</f>
        <v/>
      </c>
      <c r="G21" s="10" t="str" cm="1">
        <f t="array" ref="G21">IFERROR(IF(ISNUMBER(F21),(F21-INDEX('Price Data'!H:H,MATCH(TEXT(A21,"YYYY-MM-DD"),'Price Data'!G:G,0)+1))/INDEX('Price Data'!H:H,MATCH(TEXT(A21,"YYYY-MM-DD"),'Price Data'!G:G,0)+1),""),"")</f>
        <v/>
      </c>
      <c r="H21" s="34" t="str">
        <f>IFERROR(INDEX('Price Data'!K:K,MATCH(TEXT(A21,"YYYY-MM-DD"),'Price Data'!J:J,0)),"")</f>
        <v/>
      </c>
      <c r="I21" s="10" t="str" cm="1">
        <f t="array" ref="I21">IFERROR(IF(ISNUMBER(H21),(H21-INDEX('Price Data'!K:K,MATCH(TEXT(A21,"YYYY-MM-DD"),'Price Data'!J:J,0)+1))/INDEX('Price Data'!K:K,MATCH(TEXT(A21,"YYYY-MM-DD"),'Price Data'!J:J,0)+1),""),"")</f>
        <v/>
      </c>
      <c r="J21" s="34" t="str">
        <f>IFERROR(INDEX('Price Data'!N:N,MATCH(TEXT(A21,"YYYY-MM-DD"),'Price Data'!M:M,0)),"")</f>
        <v/>
      </c>
      <c r="K21" s="10" t="str" cm="1">
        <f t="array" ref="K21">IFERROR(IF(ISNUMBER(J21),(J21-INDEX('Price Data'!N:N,MATCH(TEXT(A21,"YYYY-MM-DD"),'Price Data'!M:M,0)+1))/INDEX('Price Data'!N:N,MATCH(TEXT(A21,"YYYY-MM-DD"),'Price Data'!M:M,0)+1),""),"")</f>
        <v/>
      </c>
      <c r="L21" s="34" t="str">
        <f>IFERROR(INDEX('Price Data'!Q:Q,MATCH(TEXT(A21,"YYYY-MM-DD"),'Price Data'!P:P,0)),"")</f>
        <v/>
      </c>
      <c r="M21" s="10" t="str" cm="1">
        <f t="array" ref="M21">IFERROR(IF(ISNUMBER(L21),(L21-INDEX('Price Data'!Q:Q,MATCH(TEXT(A21,"YYYY-MM-DD"),'Price Data'!P:P,0)+1))/INDEX('Price Data'!Q:Q,MATCH(TEXT(A21,"YYYY-MM-DD"),'Price Data'!P:P,0)+1),""),"")</f>
        <v/>
      </c>
      <c r="N21" s="34" t="str">
        <f>IFERROR(INDEX('Price Data'!T:T,MATCH(TEXT(A21,"YYYY-MM-DD"),'Price Data'!S:S,0)),"")</f>
        <v/>
      </c>
      <c r="O21" s="10" t="str" cm="1">
        <f t="array" ref="O21">IFERROR(IF(ISNUMBER(N21),(N21-INDEX('Price Data'!T:T,MATCH(TEXT(A21,"YYYY-MM-DD"),'Price Data'!S:S,0)+1))/INDEX('Price Data'!T:T,MATCH(TEXT(A21,"YYYY-MM-DD"),'Price Data'!S:S,0)+1),""),"")</f>
        <v/>
      </c>
    </row>
    <row r="22" spans="1:15" x14ac:dyDescent="0.3">
      <c r="A22" s="8">
        <v>41841</v>
      </c>
      <c r="B22" s="34">
        <f>IFERROR(INDEX('Price Data'!B:B,MATCH(TEXT(A22,"YYYY-MM-DD"),'Price Data'!A:A,0)),"")</f>
        <v>20431</v>
      </c>
      <c r="C22" s="10" cm="1">
        <f t="array" ref="C22">IFERROR(IF(ISNUMBER(B22),(B22-INDEX('Price Data'!B:B,MATCH(TEXT(A22,"YYYY-MM-DD"),'Price Data'!A:A,0)+1))/INDEX('Price Data'!B:B,MATCH(TEXT(A22,"YYYY-MM-DD"),'Price Data'!A:A,0)+1),""),"")</f>
        <v>-1.4756232820562281E-2</v>
      </c>
      <c r="D22" s="34">
        <f>IFERROR(INDEX('Price Data'!E:E,MATCH(TEXT(A22,"YYYY-MM-DD"),'Price Data'!D:D,0)),"")</f>
        <v>28.71</v>
      </c>
      <c r="E22" s="10" cm="1">
        <f t="array" ref="E22">IFERROR(IF(ISNUMBER(D22),(D22-INDEX('Price Data'!E:E,MATCH(TEXT(A22,"YYYY-MM-DD"),'Price Data'!D:D,0)+1))/INDEX('Price Data'!E:E,MATCH(TEXT(A22,"YYYY-MM-DD"),'Price Data'!D:D,0)+1),""),"")</f>
        <v>-2.2138964577656628E-2</v>
      </c>
      <c r="F22" s="34">
        <f>IFERROR(INDEX('Price Data'!H:H,MATCH(TEXT(A22,"YYYY-MM-DD"),'Price Data'!G:G,0)),"")</f>
        <v>52818.980469000002</v>
      </c>
      <c r="G22" s="10" cm="1">
        <f t="array" ref="G22">IFERROR(IF(ISNUMBER(F22),(F22-INDEX('Price Data'!H:H,MATCH(TEXT(A22,"YYYY-MM-DD"),'Price Data'!G:G,0)+1))/INDEX('Price Data'!H:H,MATCH(TEXT(A22,"YYYY-MM-DD"),'Price Data'!G:G,0)+1),""),"")</f>
        <v>-1.6666619396746143E-2</v>
      </c>
      <c r="H22" s="34">
        <f>IFERROR(INDEX('Price Data'!K:K,MATCH(TEXT(A22,"YYYY-MM-DD"),'Price Data'!J:J,0)),"")</f>
        <v>2.2000000000000002</v>
      </c>
      <c r="I22" s="10" cm="1">
        <f t="array" ref="I22">IFERROR(IF(ISNUMBER(H22),(H22-INDEX('Price Data'!K:K,MATCH(TEXT(A22,"YYYY-MM-DD"),'Price Data'!J:J,0)+1))/INDEX('Price Data'!K:K,MATCH(TEXT(A22,"YYYY-MM-DD"),'Price Data'!J:J,0)+1),""),"")</f>
        <v>-1.785714285714287E-2</v>
      </c>
      <c r="J22" s="34">
        <f>IFERROR(INDEX('Price Data'!N:N,MATCH(TEXT(A22,"YYYY-MM-DD"),'Price Data'!M:M,0)),"")</f>
        <v>4.33</v>
      </c>
      <c r="K22" s="10" cm="1">
        <f t="array" ref="K22">IFERROR(IF(ISNUMBER(J22),(J22-INDEX('Price Data'!N:N,MATCH(TEXT(A22,"YYYY-MM-DD"),'Price Data'!M:M,0)+1))/INDEX('Price Data'!N:N,MATCH(TEXT(A22,"YYYY-MM-DD"),'Price Data'!M:M,0)+1),""),"")</f>
        <v>-2.6966292134831482E-2</v>
      </c>
      <c r="L22" s="34">
        <f>IFERROR(INDEX('Price Data'!Q:Q,MATCH(TEXT(A22,"YYYY-MM-DD"),'Price Data'!P:P,0)),"")</f>
        <v>8.5299999999999994</v>
      </c>
      <c r="M22" s="10" cm="1">
        <f t="array" ref="M22">IFERROR(IF(ISNUMBER(L22),(L22-INDEX('Price Data'!Q:Q,MATCH(TEXT(A22,"YYYY-MM-DD"),'Price Data'!P:P,0)+1))/INDEX('Price Data'!Q:Q,MATCH(TEXT(A22,"YYYY-MM-DD"),'Price Data'!P:P,0)+1),""),"")</f>
        <v>-2.290950744559004E-2</v>
      </c>
      <c r="N22" s="34">
        <f>IFERROR(INDEX('Price Data'!T:T,MATCH(TEXT(A22,"YYYY-MM-DD"),'Price Data'!S:S,0)),"")</f>
        <v>3.36</v>
      </c>
      <c r="O22" s="10" cm="1">
        <f t="array" ref="O22">IFERROR(IF(ISNUMBER(N22),(N22-INDEX('Price Data'!T:T,MATCH(TEXT(A22,"YYYY-MM-DD"),'Price Data'!S:S,0)+1))/INDEX('Price Data'!T:T,MATCH(TEXT(A22,"YYYY-MM-DD"),'Price Data'!S:S,0)+1),""),"")</f>
        <v>-8.8495575221239665E-3</v>
      </c>
    </row>
    <row r="23" spans="1:15" x14ac:dyDescent="0.3">
      <c r="A23" s="8">
        <v>41842</v>
      </c>
      <c r="B23" s="34">
        <f>IFERROR(INDEX('Price Data'!B:B,MATCH(TEXT(A23,"YYYY-MM-DD"),'Price Data'!A:A,0)),"")</f>
        <v>20873</v>
      </c>
      <c r="C23" s="10" cm="1">
        <f t="array" ref="C23">IFERROR(IF(ISNUMBER(B23),(B23-INDEX('Price Data'!B:B,MATCH(TEXT(A23,"YYYY-MM-DD"),'Price Data'!A:A,0)+1))/INDEX('Price Data'!B:B,MATCH(TEXT(A23,"YYYY-MM-DD"),'Price Data'!A:A,0)+1),""),"")</f>
        <v>2.1633791786990358E-2</v>
      </c>
      <c r="D23" s="34">
        <f>IFERROR(INDEX('Price Data'!E:E,MATCH(TEXT(A23,"YYYY-MM-DD"),'Price Data'!D:D,0)),"")</f>
        <v>28.91</v>
      </c>
      <c r="E23" s="10" cm="1">
        <f t="array" ref="E23">IFERROR(IF(ISNUMBER(D23),(D23-INDEX('Price Data'!E:E,MATCH(TEXT(A23,"YYYY-MM-DD"),'Price Data'!D:D,0)+1))/INDEX('Price Data'!E:E,MATCH(TEXT(A23,"YYYY-MM-DD"),'Price Data'!D:D,0)+1),""),"")</f>
        <v>6.9662138627655619E-3</v>
      </c>
      <c r="F23" s="34">
        <f>IFERROR(INDEX('Price Data'!H:H,MATCH(TEXT(A23,"YYYY-MM-DD"),'Price Data'!G:G,0)),"")</f>
        <v>53307.289062999997</v>
      </c>
      <c r="G23" s="10" cm="1">
        <f t="array" ref="G23">IFERROR(IF(ISNUMBER(F23),(F23-INDEX('Price Data'!H:H,MATCH(TEXT(A23,"YYYY-MM-DD"),'Price Data'!G:G,0)+1))/INDEX('Price Data'!H:H,MATCH(TEXT(A23,"YYYY-MM-DD"),'Price Data'!G:G,0)+1),""),"")</f>
        <v>9.2449454658934185E-3</v>
      </c>
      <c r="H23" s="34">
        <f>IFERROR(INDEX('Price Data'!K:K,MATCH(TEXT(A23,"YYYY-MM-DD"),'Price Data'!J:J,0)),"")</f>
        <v>2.2400000000000002</v>
      </c>
      <c r="I23" s="10" cm="1">
        <f t="array" ref="I23">IFERROR(IF(ISNUMBER(H23),(H23-INDEX('Price Data'!K:K,MATCH(TEXT(A23,"YYYY-MM-DD"),'Price Data'!J:J,0)+1))/INDEX('Price Data'!K:K,MATCH(TEXT(A23,"YYYY-MM-DD"),'Price Data'!J:J,0)+1),""),"")</f>
        <v>1.8181818181818195E-2</v>
      </c>
      <c r="J23" s="34">
        <f>IFERROR(INDEX('Price Data'!N:N,MATCH(TEXT(A23,"YYYY-MM-DD"),'Price Data'!M:M,0)),"")</f>
        <v>4.37</v>
      </c>
      <c r="K23" s="10" cm="1">
        <f t="array" ref="K23">IFERROR(IF(ISNUMBER(J23),(J23-INDEX('Price Data'!N:N,MATCH(TEXT(A23,"YYYY-MM-DD"),'Price Data'!M:M,0)+1))/INDEX('Price Data'!N:N,MATCH(TEXT(A23,"YYYY-MM-DD"),'Price Data'!M:M,0)+1),""),"")</f>
        <v>9.2378752886836113E-3</v>
      </c>
      <c r="L23" s="34">
        <f>IFERROR(INDEX('Price Data'!Q:Q,MATCH(TEXT(A23,"YYYY-MM-DD"),'Price Data'!P:P,0)),"")</f>
        <v>8.73</v>
      </c>
      <c r="M23" s="10" cm="1">
        <f t="array" ref="M23">IFERROR(IF(ISNUMBER(L23),(L23-INDEX('Price Data'!Q:Q,MATCH(TEXT(A23,"YYYY-MM-DD"),'Price Data'!P:P,0)+1))/INDEX('Price Data'!Q:Q,MATCH(TEXT(A23,"YYYY-MM-DD"),'Price Data'!P:P,0)+1),""),"")</f>
        <v>2.3446658851113841E-2</v>
      </c>
      <c r="N23" s="34">
        <f>IFERROR(INDEX('Price Data'!T:T,MATCH(TEXT(A23,"YYYY-MM-DD"),'Price Data'!S:S,0)),"")</f>
        <v>3.39</v>
      </c>
      <c r="O23" s="10" cm="1">
        <f t="array" ref="O23">IFERROR(IF(ISNUMBER(N23),(N23-INDEX('Price Data'!T:T,MATCH(TEXT(A23,"YYYY-MM-DD"),'Price Data'!S:S,0)+1))/INDEX('Price Data'!T:T,MATCH(TEXT(A23,"YYYY-MM-DD"),'Price Data'!S:S,0)+1),""),"")</f>
        <v>8.9285714285715027E-3</v>
      </c>
    </row>
    <row r="24" spans="1:15" x14ac:dyDescent="0.3">
      <c r="A24" s="8">
        <v>41843</v>
      </c>
      <c r="B24" s="34">
        <f>IFERROR(INDEX('Price Data'!B:B,MATCH(TEXT(A24,"YYYY-MM-DD"),'Price Data'!A:A,0)),"")</f>
        <v>20831</v>
      </c>
      <c r="C24" s="10" cm="1">
        <f t="array" ref="C24">IFERROR(IF(ISNUMBER(B24),(B24-INDEX('Price Data'!B:B,MATCH(TEXT(A24,"YYYY-MM-DD"),'Price Data'!A:A,0)+1))/INDEX('Price Data'!B:B,MATCH(TEXT(A24,"YYYY-MM-DD"),'Price Data'!A:A,0)+1),""),"")</f>
        <v>-2.0121688305466392E-3</v>
      </c>
      <c r="D24" s="34">
        <f>IFERROR(INDEX('Price Data'!E:E,MATCH(TEXT(A24,"YYYY-MM-DD"),'Price Data'!D:D,0)),"")</f>
        <v>29.41</v>
      </c>
      <c r="E24" s="10" cm="1">
        <f t="array" ref="E24">IFERROR(IF(ISNUMBER(D24),(D24-INDEX('Price Data'!E:E,MATCH(TEXT(A24,"YYYY-MM-DD"),'Price Data'!D:D,0)+1))/INDEX('Price Data'!E:E,MATCH(TEXT(A24,"YYYY-MM-DD"),'Price Data'!D:D,0)+1),""),"")</f>
        <v>1.7295053614666205E-2</v>
      </c>
      <c r="F24" s="34">
        <f>IFERROR(INDEX('Price Data'!H:H,MATCH(TEXT(A24,"YYYY-MM-DD"),'Price Data'!G:G,0)),"")</f>
        <v>53063.132812999997</v>
      </c>
      <c r="G24" s="10" cm="1">
        <f t="array" ref="G24">IFERROR(IF(ISNUMBER(F24),(F24-INDEX('Price Data'!H:H,MATCH(TEXT(A24,"YYYY-MM-DD"),'Price Data'!G:G,0)+1))/INDEX('Price Data'!H:H,MATCH(TEXT(A24,"YYYY-MM-DD"),'Price Data'!G:G,0)+1),""),"")</f>
        <v>-4.5801663204341446E-3</v>
      </c>
      <c r="H24" s="34">
        <f>IFERROR(INDEX('Price Data'!K:K,MATCH(TEXT(A24,"YYYY-MM-DD"),'Price Data'!J:J,0)),"")</f>
        <v>2.2599999999999998</v>
      </c>
      <c r="I24" s="10" cm="1">
        <f t="array" ref="I24">IFERROR(IF(ISNUMBER(H24),(H24-INDEX('Price Data'!K:K,MATCH(TEXT(A24,"YYYY-MM-DD"),'Price Data'!J:J,0)+1))/INDEX('Price Data'!K:K,MATCH(TEXT(A24,"YYYY-MM-DD"),'Price Data'!J:J,0)+1),""),"")</f>
        <v>8.9285714285712373E-3</v>
      </c>
      <c r="J24" s="34">
        <f>IFERROR(INDEX('Price Data'!N:N,MATCH(TEXT(A24,"YYYY-MM-DD"),'Price Data'!M:M,0)),"")</f>
        <v>4.3099999999999996</v>
      </c>
      <c r="K24" s="10" cm="1">
        <f t="array" ref="K24">IFERROR(IF(ISNUMBER(J24),(J24-INDEX('Price Data'!N:N,MATCH(TEXT(A24,"YYYY-MM-DD"),'Price Data'!M:M,0)+1))/INDEX('Price Data'!N:N,MATCH(TEXT(A24,"YYYY-MM-DD"),'Price Data'!M:M,0)+1),""),"")</f>
        <v>-1.3729977116704919E-2</v>
      </c>
      <c r="L24" s="34">
        <f>IFERROR(INDEX('Price Data'!Q:Q,MATCH(TEXT(A24,"YYYY-MM-DD"),'Price Data'!P:P,0)),"")</f>
        <v>8.84</v>
      </c>
      <c r="M24" s="10" cm="1">
        <f t="array" ref="M24">IFERROR(IF(ISNUMBER(L24),(L24-INDEX('Price Data'!Q:Q,MATCH(TEXT(A24,"YYYY-MM-DD"),'Price Data'!P:P,0)+1))/INDEX('Price Data'!Q:Q,MATCH(TEXT(A24,"YYYY-MM-DD"),'Price Data'!P:P,0)+1),""),"")</f>
        <v>1.260022909507439E-2</v>
      </c>
      <c r="N24" s="34">
        <f>IFERROR(INDEX('Price Data'!T:T,MATCH(TEXT(A24,"YYYY-MM-DD"),'Price Data'!S:S,0)),"")</f>
        <v>3.42</v>
      </c>
      <c r="O24" s="10" cm="1">
        <f t="array" ref="O24">IFERROR(IF(ISNUMBER(N24),(N24-INDEX('Price Data'!T:T,MATCH(TEXT(A24,"YYYY-MM-DD"),'Price Data'!S:S,0)+1))/INDEX('Price Data'!T:T,MATCH(TEXT(A24,"YYYY-MM-DD"),'Price Data'!S:S,0)+1),""),"")</f>
        <v>8.8495575221238364E-3</v>
      </c>
    </row>
    <row r="25" spans="1:15" x14ac:dyDescent="0.3">
      <c r="A25" s="8">
        <v>41844</v>
      </c>
      <c r="B25" s="34">
        <f>IFERROR(INDEX('Price Data'!B:B,MATCH(TEXT(A25,"YYYY-MM-DD"),'Price Data'!A:A,0)),"")</f>
        <v>21255</v>
      </c>
      <c r="C25" s="10" cm="1">
        <f t="array" ref="C25">IFERROR(IF(ISNUMBER(B25),(B25-INDEX('Price Data'!B:B,MATCH(TEXT(A25,"YYYY-MM-DD"),'Price Data'!A:A,0)+1))/INDEX('Price Data'!B:B,MATCH(TEXT(A25,"YYYY-MM-DD"),'Price Data'!A:A,0)+1),""),"")</f>
        <v>2.0354279679324086E-2</v>
      </c>
      <c r="D25" s="34">
        <f>IFERROR(INDEX('Price Data'!E:E,MATCH(TEXT(A25,"YYYY-MM-DD"),'Price Data'!D:D,0)),"")</f>
        <v>30.51</v>
      </c>
      <c r="E25" s="10" cm="1">
        <f t="array" ref="E25">IFERROR(IF(ISNUMBER(D25),(D25-INDEX('Price Data'!E:E,MATCH(TEXT(A25,"YYYY-MM-DD"),'Price Data'!D:D,0)+1))/INDEX('Price Data'!E:E,MATCH(TEXT(A25,"YYYY-MM-DD"),'Price Data'!D:D,0)+1),""),"")</f>
        <v>3.7402244134648127E-2</v>
      </c>
      <c r="F25" s="34">
        <f>IFERROR(INDEX('Price Data'!H:H,MATCH(TEXT(A25,"YYYY-MM-DD"),'Price Data'!G:G,0)),"")</f>
        <v>56522.003905999998</v>
      </c>
      <c r="G25" s="10" cm="1">
        <f t="array" ref="G25">IFERROR(IF(ISNUMBER(F25),(F25-INDEX('Price Data'!H:H,MATCH(TEXT(A25,"YYYY-MM-DD"),'Price Data'!G:G,0)+1))/INDEX('Price Data'!H:H,MATCH(TEXT(A25,"YYYY-MM-DD"),'Price Data'!G:G,0)+1),""),"")</f>
        <v>6.518407243668449E-2</v>
      </c>
      <c r="H25" s="34">
        <f>IFERROR(INDEX('Price Data'!K:K,MATCH(TEXT(A25,"YYYY-MM-DD"),'Price Data'!J:J,0)),"")</f>
        <v>2.34</v>
      </c>
      <c r="I25" s="10" cm="1">
        <f t="array" ref="I25">IFERROR(IF(ISNUMBER(H25),(H25-INDEX('Price Data'!K:K,MATCH(TEXT(A25,"YYYY-MM-DD"),'Price Data'!J:J,0)+1))/INDEX('Price Data'!K:K,MATCH(TEXT(A25,"YYYY-MM-DD"),'Price Data'!J:J,0)+1),""),"")</f>
        <v>3.5398230088495609E-2</v>
      </c>
      <c r="J25" s="34">
        <f>IFERROR(INDEX('Price Data'!N:N,MATCH(TEXT(A25,"YYYY-MM-DD"),'Price Data'!M:M,0)),"")</f>
        <v>4.58</v>
      </c>
      <c r="K25" s="10" cm="1">
        <f t="array" ref="K25">IFERROR(IF(ISNUMBER(J25),(J25-INDEX('Price Data'!N:N,MATCH(TEXT(A25,"YYYY-MM-DD"),'Price Data'!M:M,0)+1))/INDEX('Price Data'!N:N,MATCH(TEXT(A25,"YYYY-MM-DD"),'Price Data'!M:M,0)+1),""),"")</f>
        <v>6.2645011600928183E-2</v>
      </c>
      <c r="L25" s="34">
        <f>IFERROR(INDEX('Price Data'!Q:Q,MATCH(TEXT(A25,"YYYY-MM-DD"),'Price Data'!P:P,0)),"")</f>
        <v>9.27</v>
      </c>
      <c r="M25" s="10" cm="1">
        <f t="array" ref="M25">IFERROR(IF(ISNUMBER(L25),(L25-INDEX('Price Data'!Q:Q,MATCH(TEXT(A25,"YYYY-MM-DD"),'Price Data'!P:P,0)+1))/INDEX('Price Data'!Q:Q,MATCH(TEXT(A25,"YYYY-MM-DD"),'Price Data'!P:P,0)+1),""),"")</f>
        <v>4.864253393665155E-2</v>
      </c>
      <c r="N25" s="34">
        <f>IFERROR(INDEX('Price Data'!T:T,MATCH(TEXT(A25,"YYYY-MM-DD"),'Price Data'!S:S,0)),"")</f>
        <v>3.57</v>
      </c>
      <c r="O25" s="10" cm="1">
        <f t="array" ref="O25">IFERROR(IF(ISNUMBER(N25),(N25-INDEX('Price Data'!T:T,MATCH(TEXT(A25,"YYYY-MM-DD"),'Price Data'!S:S,0)+1))/INDEX('Price Data'!T:T,MATCH(TEXT(A25,"YYYY-MM-DD"),'Price Data'!S:S,0)+1),""),"")</f>
        <v>4.3859649122806994E-2</v>
      </c>
    </row>
    <row r="26" spans="1:15" x14ac:dyDescent="0.3">
      <c r="A26" s="8">
        <v>41845</v>
      </c>
      <c r="B26" s="34">
        <f>IFERROR(INDEX('Price Data'!B:B,MATCH(TEXT(A26,"YYYY-MM-DD"),'Price Data'!A:A,0)),"")</f>
        <v>21063</v>
      </c>
      <c r="C26" s="10" cm="1">
        <f t="array" ref="C26">IFERROR(IF(ISNUMBER(B26),(B26-INDEX('Price Data'!B:B,MATCH(TEXT(A26,"YYYY-MM-DD"),'Price Data'!A:A,0)+1))/INDEX('Price Data'!B:B,MATCH(TEXT(A26,"YYYY-MM-DD"),'Price Data'!A:A,0)+1),""),"")</f>
        <v>-9.0331686661961896E-3</v>
      </c>
      <c r="D26" s="34">
        <f>IFERROR(INDEX('Price Data'!E:E,MATCH(TEXT(A26,"YYYY-MM-DD"),'Price Data'!D:D,0)),"")</f>
        <v>30.09</v>
      </c>
      <c r="E26" s="10" cm="1">
        <f t="array" ref="E26">IFERROR(IF(ISNUMBER(D26),(D26-INDEX('Price Data'!E:E,MATCH(TEXT(A26,"YYYY-MM-DD"),'Price Data'!D:D,0)+1))/INDEX('Price Data'!E:E,MATCH(TEXT(A26,"YYYY-MM-DD"),'Price Data'!D:D,0)+1),""),"")</f>
        <v>-1.3765978367748335E-2</v>
      </c>
      <c r="F26" s="34">
        <f>IFERROR(INDEX('Price Data'!H:H,MATCH(TEXT(A26,"YYYY-MM-DD"),'Price Data'!G:G,0)),"")</f>
        <v>56603.390625</v>
      </c>
      <c r="G26" s="10" cm="1">
        <f t="array" ref="G26">IFERROR(IF(ISNUMBER(F26),(F26-INDEX('Price Data'!H:H,MATCH(TEXT(A26,"YYYY-MM-DD"),'Price Data'!G:G,0)+1))/INDEX('Price Data'!H:H,MATCH(TEXT(A26,"YYYY-MM-DD"),'Price Data'!G:G,0)+1),""),"")</f>
        <v>1.4399121293603399E-3</v>
      </c>
      <c r="H26" s="34">
        <f>IFERROR(INDEX('Price Data'!K:K,MATCH(TEXT(A26,"YYYY-MM-DD"),'Price Data'!J:J,0)),"")</f>
        <v>2.2999999999999998</v>
      </c>
      <c r="I26" s="10" cm="1">
        <f t="array" ref="I26">IFERROR(IF(ISNUMBER(H26),(H26-INDEX('Price Data'!K:K,MATCH(TEXT(A26,"YYYY-MM-DD"),'Price Data'!J:J,0)+1))/INDEX('Price Data'!K:K,MATCH(TEXT(A26,"YYYY-MM-DD"),'Price Data'!J:J,0)+1),""),"")</f>
        <v>-1.709401709401711E-2</v>
      </c>
      <c r="J26" s="34">
        <f>IFERROR(INDEX('Price Data'!N:N,MATCH(TEXT(A26,"YYYY-MM-DD"),'Price Data'!M:M,0)),"")</f>
        <v>4.4400000000000004</v>
      </c>
      <c r="K26" s="10" cm="1">
        <f t="array" ref="K26">IFERROR(IF(ISNUMBER(J26),(J26-INDEX('Price Data'!N:N,MATCH(TEXT(A26,"YYYY-MM-DD"),'Price Data'!M:M,0)+1))/INDEX('Price Data'!N:N,MATCH(TEXT(A26,"YYYY-MM-DD"),'Price Data'!M:M,0)+1),""),"")</f>
        <v>-3.056768558951958E-2</v>
      </c>
      <c r="L26" s="34">
        <f>IFERROR(INDEX('Price Data'!Q:Q,MATCH(TEXT(A26,"YYYY-MM-DD"),'Price Data'!P:P,0)),"")</f>
        <v>9.08</v>
      </c>
      <c r="M26" s="10" cm="1">
        <f t="array" ref="M26">IFERROR(IF(ISNUMBER(L26),(L26-INDEX('Price Data'!Q:Q,MATCH(TEXT(A26,"YYYY-MM-DD"),'Price Data'!P:P,0)+1))/INDEX('Price Data'!Q:Q,MATCH(TEXT(A26,"YYYY-MM-DD"),'Price Data'!P:P,0)+1),""),"")</f>
        <v>-2.0496224379719472E-2</v>
      </c>
      <c r="N26" s="34">
        <f>IFERROR(INDEX('Price Data'!T:T,MATCH(TEXT(A26,"YYYY-MM-DD"),'Price Data'!S:S,0)),"")</f>
        <v>3.53</v>
      </c>
      <c r="O26" s="10" cm="1">
        <f t="array" ref="O26">IFERROR(IF(ISNUMBER(N26),(N26-INDEX('Price Data'!T:T,MATCH(TEXT(A26,"YYYY-MM-DD"),'Price Data'!S:S,0)+1))/INDEX('Price Data'!T:T,MATCH(TEXT(A26,"YYYY-MM-DD"),'Price Data'!S:S,0)+1),""),"")</f>
        <v>-1.1204481792717097E-2</v>
      </c>
    </row>
    <row r="27" spans="1:15" x14ac:dyDescent="0.3">
      <c r="A27" s="8">
        <v>41846</v>
      </c>
      <c r="B27" s="34" t="str">
        <f>IFERROR(INDEX('Price Data'!B:B,MATCH(TEXT(A27,"YYYY-MM-DD"),'Price Data'!A:A,0)),"")</f>
        <v/>
      </c>
      <c r="C27" s="10" t="str" cm="1">
        <f t="array" ref="C27">IFERROR(IF(ISNUMBER(B27),(B27-INDEX('Price Data'!B:B,MATCH(TEXT(A27,"YYYY-MM-DD"),'Price Data'!A:A,0)+1))/INDEX('Price Data'!B:B,MATCH(TEXT(A27,"YYYY-MM-DD"),'Price Data'!A:A,0)+1),""),"")</f>
        <v/>
      </c>
      <c r="D27" s="34" t="str">
        <f>IFERROR(INDEX('Price Data'!E:E,MATCH(TEXT(A27,"YYYY-MM-DD"),'Price Data'!D:D,0)),"")</f>
        <v/>
      </c>
      <c r="E27" s="10" t="str" cm="1">
        <f t="array" ref="E27">IFERROR(IF(ISNUMBER(D27),(D27-INDEX('Price Data'!E:E,MATCH(TEXT(A27,"YYYY-MM-DD"),'Price Data'!D:D,0)+1))/INDEX('Price Data'!E:E,MATCH(TEXT(A27,"YYYY-MM-DD"),'Price Data'!D:D,0)+1),""),"")</f>
        <v/>
      </c>
      <c r="F27" s="34" t="str">
        <f>IFERROR(INDEX('Price Data'!H:H,MATCH(TEXT(A27,"YYYY-MM-DD"),'Price Data'!G:G,0)),"")</f>
        <v/>
      </c>
      <c r="G27" s="10" t="str" cm="1">
        <f t="array" ref="G27">IFERROR(IF(ISNUMBER(F27),(F27-INDEX('Price Data'!H:H,MATCH(TEXT(A27,"YYYY-MM-DD"),'Price Data'!G:G,0)+1))/INDEX('Price Data'!H:H,MATCH(TEXT(A27,"YYYY-MM-DD"),'Price Data'!G:G,0)+1),""),"")</f>
        <v/>
      </c>
      <c r="H27" s="34" t="str">
        <f>IFERROR(INDEX('Price Data'!K:K,MATCH(TEXT(A27,"YYYY-MM-DD"),'Price Data'!J:J,0)),"")</f>
        <v/>
      </c>
      <c r="I27" s="10" t="str" cm="1">
        <f t="array" ref="I27">IFERROR(IF(ISNUMBER(H27),(H27-INDEX('Price Data'!K:K,MATCH(TEXT(A27,"YYYY-MM-DD"),'Price Data'!J:J,0)+1))/INDEX('Price Data'!K:K,MATCH(TEXT(A27,"YYYY-MM-DD"),'Price Data'!J:J,0)+1),""),"")</f>
        <v/>
      </c>
      <c r="J27" s="34" t="str">
        <f>IFERROR(INDEX('Price Data'!N:N,MATCH(TEXT(A27,"YYYY-MM-DD"),'Price Data'!M:M,0)),"")</f>
        <v/>
      </c>
      <c r="K27" s="10" t="str" cm="1">
        <f t="array" ref="K27">IFERROR(IF(ISNUMBER(J27),(J27-INDEX('Price Data'!N:N,MATCH(TEXT(A27,"YYYY-MM-DD"),'Price Data'!M:M,0)+1))/INDEX('Price Data'!N:N,MATCH(TEXT(A27,"YYYY-MM-DD"),'Price Data'!M:M,0)+1),""),"")</f>
        <v/>
      </c>
      <c r="L27" s="34" t="str">
        <f>IFERROR(INDEX('Price Data'!Q:Q,MATCH(TEXT(A27,"YYYY-MM-DD"),'Price Data'!P:P,0)),"")</f>
        <v/>
      </c>
      <c r="M27" s="10" t="str" cm="1">
        <f t="array" ref="M27">IFERROR(IF(ISNUMBER(L27),(L27-INDEX('Price Data'!Q:Q,MATCH(TEXT(A27,"YYYY-MM-DD"),'Price Data'!P:P,0)+1))/INDEX('Price Data'!Q:Q,MATCH(TEXT(A27,"YYYY-MM-DD"),'Price Data'!P:P,0)+1),""),"")</f>
        <v/>
      </c>
      <c r="N27" s="34" t="str">
        <f>IFERROR(INDEX('Price Data'!T:T,MATCH(TEXT(A27,"YYYY-MM-DD"),'Price Data'!S:S,0)),"")</f>
        <v/>
      </c>
      <c r="O27" s="10" t="str" cm="1">
        <f t="array" ref="O27">IFERROR(IF(ISNUMBER(N27),(N27-INDEX('Price Data'!T:T,MATCH(TEXT(A27,"YYYY-MM-DD"),'Price Data'!S:S,0)+1))/INDEX('Price Data'!T:T,MATCH(TEXT(A27,"YYYY-MM-DD"),'Price Data'!S:S,0)+1),""),"")</f>
        <v/>
      </c>
    </row>
    <row r="28" spans="1:15" x14ac:dyDescent="0.3">
      <c r="A28" s="8">
        <v>41847</v>
      </c>
      <c r="B28" s="34" t="str">
        <f>IFERROR(INDEX('Price Data'!B:B,MATCH(TEXT(A28,"YYYY-MM-DD"),'Price Data'!A:A,0)),"")</f>
        <v/>
      </c>
      <c r="C28" s="10" t="str" cm="1">
        <f t="array" ref="C28">IFERROR(IF(ISNUMBER(B28),(B28-INDEX('Price Data'!B:B,MATCH(TEXT(A28,"YYYY-MM-DD"),'Price Data'!A:A,0)+1))/INDEX('Price Data'!B:B,MATCH(TEXT(A28,"YYYY-MM-DD"),'Price Data'!A:A,0)+1),""),"")</f>
        <v/>
      </c>
      <c r="D28" s="34" t="str">
        <f>IFERROR(INDEX('Price Data'!E:E,MATCH(TEXT(A28,"YYYY-MM-DD"),'Price Data'!D:D,0)),"")</f>
        <v/>
      </c>
      <c r="E28" s="10" t="str" cm="1">
        <f t="array" ref="E28">IFERROR(IF(ISNUMBER(D28),(D28-INDEX('Price Data'!E:E,MATCH(TEXT(A28,"YYYY-MM-DD"),'Price Data'!D:D,0)+1))/INDEX('Price Data'!E:E,MATCH(TEXT(A28,"YYYY-MM-DD"),'Price Data'!D:D,0)+1),""),"")</f>
        <v/>
      </c>
      <c r="F28" s="34" t="str">
        <f>IFERROR(INDEX('Price Data'!H:H,MATCH(TEXT(A28,"YYYY-MM-DD"),'Price Data'!G:G,0)),"")</f>
        <v/>
      </c>
      <c r="G28" s="10" t="str" cm="1">
        <f t="array" ref="G28">IFERROR(IF(ISNUMBER(F28),(F28-INDEX('Price Data'!H:H,MATCH(TEXT(A28,"YYYY-MM-DD"),'Price Data'!G:G,0)+1))/INDEX('Price Data'!H:H,MATCH(TEXT(A28,"YYYY-MM-DD"),'Price Data'!G:G,0)+1),""),"")</f>
        <v/>
      </c>
      <c r="H28" s="34" t="str">
        <f>IFERROR(INDEX('Price Data'!K:K,MATCH(TEXT(A28,"YYYY-MM-DD"),'Price Data'!J:J,0)),"")</f>
        <v/>
      </c>
      <c r="I28" s="10" t="str" cm="1">
        <f t="array" ref="I28">IFERROR(IF(ISNUMBER(H28),(H28-INDEX('Price Data'!K:K,MATCH(TEXT(A28,"YYYY-MM-DD"),'Price Data'!J:J,0)+1))/INDEX('Price Data'!K:K,MATCH(TEXT(A28,"YYYY-MM-DD"),'Price Data'!J:J,0)+1),""),"")</f>
        <v/>
      </c>
      <c r="J28" s="34" t="str">
        <f>IFERROR(INDEX('Price Data'!N:N,MATCH(TEXT(A28,"YYYY-MM-DD"),'Price Data'!M:M,0)),"")</f>
        <v/>
      </c>
      <c r="K28" s="10" t="str" cm="1">
        <f t="array" ref="K28">IFERROR(IF(ISNUMBER(J28),(J28-INDEX('Price Data'!N:N,MATCH(TEXT(A28,"YYYY-MM-DD"),'Price Data'!M:M,0)+1))/INDEX('Price Data'!N:N,MATCH(TEXT(A28,"YYYY-MM-DD"),'Price Data'!M:M,0)+1),""),"")</f>
        <v/>
      </c>
      <c r="L28" s="34" t="str">
        <f>IFERROR(INDEX('Price Data'!Q:Q,MATCH(TEXT(A28,"YYYY-MM-DD"),'Price Data'!P:P,0)),"")</f>
        <v/>
      </c>
      <c r="M28" s="10" t="str" cm="1">
        <f t="array" ref="M28">IFERROR(IF(ISNUMBER(L28),(L28-INDEX('Price Data'!Q:Q,MATCH(TEXT(A28,"YYYY-MM-DD"),'Price Data'!P:P,0)+1))/INDEX('Price Data'!Q:Q,MATCH(TEXT(A28,"YYYY-MM-DD"),'Price Data'!P:P,0)+1),""),"")</f>
        <v/>
      </c>
      <c r="N28" s="34" t="str">
        <f>IFERROR(INDEX('Price Data'!T:T,MATCH(TEXT(A28,"YYYY-MM-DD"),'Price Data'!S:S,0)),"")</f>
        <v/>
      </c>
      <c r="O28" s="10" t="str" cm="1">
        <f t="array" ref="O28">IFERROR(IF(ISNUMBER(N28),(N28-INDEX('Price Data'!T:T,MATCH(TEXT(A28,"YYYY-MM-DD"),'Price Data'!S:S,0)+1))/INDEX('Price Data'!T:T,MATCH(TEXT(A28,"YYYY-MM-DD"),'Price Data'!S:S,0)+1),""),"")</f>
        <v/>
      </c>
    </row>
    <row r="29" spans="1:15" x14ac:dyDescent="0.3">
      <c r="A29" s="8">
        <v>41848</v>
      </c>
      <c r="B29" s="34">
        <f>IFERROR(INDEX('Price Data'!B:B,MATCH(TEXT(A29,"YYYY-MM-DD"),'Price Data'!A:A,0)),"")</f>
        <v>20939</v>
      </c>
      <c r="C29" s="10" cm="1">
        <f t="array" ref="C29">IFERROR(IF(ISNUMBER(B29),(B29-INDEX('Price Data'!B:B,MATCH(TEXT(A29,"YYYY-MM-DD"),'Price Data'!A:A,0)+1))/INDEX('Price Data'!B:B,MATCH(TEXT(A29,"YYYY-MM-DD"),'Price Data'!A:A,0)+1),""),"")</f>
        <v>-5.8871006029530453E-3</v>
      </c>
      <c r="D29" s="34">
        <f>IFERROR(INDEX('Price Data'!E:E,MATCH(TEXT(A29,"YYYY-MM-DD"),'Price Data'!D:D,0)),"")</f>
        <v>29.99</v>
      </c>
      <c r="E29" s="10" cm="1">
        <f t="array" ref="E29">IFERROR(IF(ISNUMBER(D29),(D29-INDEX('Price Data'!E:E,MATCH(TEXT(A29,"YYYY-MM-DD"),'Price Data'!D:D,0)+1))/INDEX('Price Data'!E:E,MATCH(TEXT(A29,"YYYY-MM-DD"),'Price Data'!D:D,0)+1),""),"")</f>
        <v>-3.3233632436025732E-3</v>
      </c>
      <c r="F29" s="34">
        <f>IFERROR(INDEX('Price Data'!H:H,MATCH(TEXT(A29,"YYYY-MM-DD"),'Price Data'!G:G,0)),"")</f>
        <v>55545.382812999997</v>
      </c>
      <c r="G29" s="10" cm="1">
        <f t="array" ref="G29">IFERROR(IF(ISNUMBER(F29),(F29-INDEX('Price Data'!H:H,MATCH(TEXT(A29,"YYYY-MM-DD"),'Price Data'!G:G,0)+1))/INDEX('Price Data'!H:H,MATCH(TEXT(A29,"YYYY-MM-DD"),'Price Data'!G:G,0)+1),""),"")</f>
        <v>-1.8691597805674798E-2</v>
      </c>
      <c r="H29" s="34">
        <f>IFERROR(INDEX('Price Data'!K:K,MATCH(TEXT(A29,"YYYY-MM-DD"),'Price Data'!J:J,0)),"")</f>
        <v>2.29</v>
      </c>
      <c r="I29" s="10" cm="1">
        <f t="array" ref="I29">IFERROR(IF(ISNUMBER(H29),(H29-INDEX('Price Data'!K:K,MATCH(TEXT(A29,"YYYY-MM-DD"),'Price Data'!J:J,0)+1))/INDEX('Price Data'!K:K,MATCH(TEXT(A29,"YYYY-MM-DD"),'Price Data'!J:J,0)+1),""),"")</f>
        <v>-4.347826086956429E-3</v>
      </c>
      <c r="J29" s="34">
        <f>IFERROR(INDEX('Price Data'!N:N,MATCH(TEXT(A29,"YYYY-MM-DD"),'Price Data'!M:M,0)),"")</f>
        <v>4.37</v>
      </c>
      <c r="K29" s="10" cm="1">
        <f t="array" ref="K29">IFERROR(IF(ISNUMBER(J29),(J29-INDEX('Price Data'!N:N,MATCH(TEXT(A29,"YYYY-MM-DD"),'Price Data'!M:M,0)+1))/INDEX('Price Data'!N:N,MATCH(TEXT(A29,"YYYY-MM-DD"),'Price Data'!M:M,0)+1),""),"")</f>
        <v>-1.5765765765765827E-2</v>
      </c>
      <c r="L29" s="34">
        <f>IFERROR(INDEX('Price Data'!Q:Q,MATCH(TEXT(A29,"YYYY-MM-DD"),'Price Data'!P:P,0)),"")</f>
        <v>8.9</v>
      </c>
      <c r="M29" s="10" cm="1">
        <f t="array" ref="M29">IFERROR(IF(ISNUMBER(L29),(L29-INDEX('Price Data'!Q:Q,MATCH(TEXT(A29,"YYYY-MM-DD"),'Price Data'!P:P,0)+1))/INDEX('Price Data'!Q:Q,MATCH(TEXT(A29,"YYYY-MM-DD"),'Price Data'!P:P,0)+1),""),"")</f>
        <v>-1.9823788546255477E-2</v>
      </c>
      <c r="N29" s="34">
        <f>IFERROR(INDEX('Price Data'!T:T,MATCH(TEXT(A29,"YYYY-MM-DD"),'Price Data'!S:S,0)),"")</f>
        <v>3.45</v>
      </c>
      <c r="O29" s="10" cm="1">
        <f t="array" ref="O29">IFERROR(IF(ISNUMBER(N29),(N29-INDEX('Price Data'!T:T,MATCH(TEXT(A29,"YYYY-MM-DD"),'Price Data'!S:S,0)+1))/INDEX('Price Data'!T:T,MATCH(TEXT(A29,"YYYY-MM-DD"),'Price Data'!S:S,0)+1),""),"")</f>
        <v>-2.2662889518413495E-2</v>
      </c>
    </row>
    <row r="30" spans="1:15" x14ac:dyDescent="0.3">
      <c r="A30" s="8">
        <v>41849</v>
      </c>
      <c r="B30" s="34">
        <f>IFERROR(INDEX('Price Data'!B:B,MATCH(TEXT(A30,"YYYY-MM-DD"),'Price Data'!A:A,0)),"")</f>
        <v>21085</v>
      </c>
      <c r="C30" s="10" cm="1">
        <f t="array" ref="C30">IFERROR(IF(ISNUMBER(B30),(B30-INDEX('Price Data'!B:B,MATCH(TEXT(A30,"YYYY-MM-DD"),'Price Data'!A:A,0)+1))/INDEX('Price Data'!B:B,MATCH(TEXT(A30,"YYYY-MM-DD"),'Price Data'!A:A,0)+1),""),"")</f>
        <v>6.9726347963130998E-3</v>
      </c>
      <c r="D30" s="34">
        <f>IFERROR(INDEX('Price Data'!E:E,MATCH(TEXT(A30,"YYYY-MM-DD"),'Price Data'!D:D,0)),"")</f>
        <v>30.39</v>
      </c>
      <c r="E30" s="10" cm="1">
        <f t="array" ref="E30">IFERROR(IF(ISNUMBER(D30),(D30-INDEX('Price Data'!E:E,MATCH(TEXT(A30,"YYYY-MM-DD"),'Price Data'!D:D,0)+1))/INDEX('Price Data'!E:E,MATCH(TEXT(A30,"YYYY-MM-DD"),'Price Data'!D:D,0)+1),""),"")</f>
        <v>1.3337779259753322E-2</v>
      </c>
      <c r="F30" s="34">
        <f>IFERROR(INDEX('Price Data'!H:H,MATCH(TEXT(A30,"YYYY-MM-DD"),'Price Data'!G:G,0)),"")</f>
        <v>55789.539062999997</v>
      </c>
      <c r="G30" s="10" cm="1">
        <f t="array" ref="G30">IFERROR(IF(ISNUMBER(F30),(F30-INDEX('Price Data'!H:H,MATCH(TEXT(A30,"YYYY-MM-DD"),'Price Data'!G:G,0)+1))/INDEX('Price Data'!H:H,MATCH(TEXT(A30,"YYYY-MM-DD"),'Price Data'!G:G,0)+1),""),"")</f>
        <v>4.3956173787113948E-3</v>
      </c>
      <c r="H30" s="34">
        <f>IFERROR(INDEX('Price Data'!K:K,MATCH(TEXT(A30,"YYYY-MM-DD"),'Price Data'!J:J,0)),"")</f>
        <v>2.2999999999999998</v>
      </c>
      <c r="I30" s="10" cm="1">
        <f t="array" ref="I30">IFERROR(IF(ISNUMBER(H30),(H30-INDEX('Price Data'!K:K,MATCH(TEXT(A30,"YYYY-MM-DD"),'Price Data'!J:J,0)+1))/INDEX('Price Data'!K:K,MATCH(TEXT(A30,"YYYY-MM-DD"),'Price Data'!J:J,0)+1),""),"")</f>
        <v>4.3668122270741428E-3</v>
      </c>
      <c r="J30" s="34">
        <f>IFERROR(INDEX('Price Data'!N:N,MATCH(TEXT(A30,"YYYY-MM-DD"),'Price Data'!M:M,0)),"")</f>
        <v>4.42</v>
      </c>
      <c r="K30" s="10" cm="1">
        <f t="array" ref="K30">IFERROR(IF(ISNUMBER(J30),(J30-INDEX('Price Data'!N:N,MATCH(TEXT(A30,"YYYY-MM-DD"),'Price Data'!M:M,0)+1))/INDEX('Price Data'!N:N,MATCH(TEXT(A30,"YYYY-MM-DD"),'Price Data'!M:M,0)+1),""),"")</f>
        <v>1.1441647597253964E-2</v>
      </c>
      <c r="L30" s="34">
        <f>IFERROR(INDEX('Price Data'!Q:Q,MATCH(TEXT(A30,"YYYY-MM-DD"),'Price Data'!P:P,0)),"")</f>
        <v>8.98</v>
      </c>
      <c r="M30" s="10" cm="1">
        <f t="array" ref="M30">IFERROR(IF(ISNUMBER(L30),(L30-INDEX('Price Data'!Q:Q,MATCH(TEXT(A30,"YYYY-MM-DD"),'Price Data'!P:P,0)+1))/INDEX('Price Data'!Q:Q,MATCH(TEXT(A30,"YYYY-MM-DD"),'Price Data'!P:P,0)+1),""),"")</f>
        <v>8.988764044943828E-3</v>
      </c>
      <c r="N30" s="34">
        <f>IFERROR(INDEX('Price Data'!T:T,MATCH(TEXT(A30,"YYYY-MM-DD"),'Price Data'!S:S,0)),"")</f>
        <v>3.47</v>
      </c>
      <c r="O30" s="10" cm="1">
        <f t="array" ref="O30">IFERROR(IF(ISNUMBER(N30),(N30-INDEX('Price Data'!T:T,MATCH(TEXT(A30,"YYYY-MM-DD"),'Price Data'!S:S,0)+1))/INDEX('Price Data'!T:T,MATCH(TEXT(A30,"YYYY-MM-DD"),'Price Data'!S:S,0)+1),""),"")</f>
        <v>5.7971014492753676E-3</v>
      </c>
    </row>
    <row r="31" spans="1:15" x14ac:dyDescent="0.3">
      <c r="A31" s="8">
        <v>41850</v>
      </c>
      <c r="B31" s="34">
        <f>IFERROR(INDEX('Price Data'!B:B,MATCH(TEXT(A31,"YYYY-MM-DD"),'Price Data'!A:A,0)),"")</f>
        <v>20887</v>
      </c>
      <c r="C31" s="10" cm="1">
        <f t="array" ref="C31">IFERROR(IF(ISNUMBER(B31),(B31-INDEX('Price Data'!B:B,MATCH(TEXT(A31,"YYYY-MM-DD"),'Price Data'!A:A,0)+1))/INDEX('Price Data'!B:B,MATCH(TEXT(A31,"YYYY-MM-DD"),'Price Data'!A:A,0)+1),""),"")</f>
        <v>-9.390562010908229E-3</v>
      </c>
      <c r="D31" s="34">
        <f>IFERROR(INDEX('Price Data'!E:E,MATCH(TEXT(A31,"YYYY-MM-DD"),'Price Data'!D:D,0)),"")</f>
        <v>30.26</v>
      </c>
      <c r="E31" s="10" cm="1">
        <f t="array" ref="E31">IFERROR(IF(ISNUMBER(D31),(D31-INDEX('Price Data'!E:E,MATCH(TEXT(A31,"YYYY-MM-DD"),'Price Data'!D:D,0)+1))/INDEX('Price Data'!E:E,MATCH(TEXT(A31,"YYYY-MM-DD"),'Price Data'!D:D,0)+1),""),"")</f>
        <v>-4.2777229351760116E-3</v>
      </c>
      <c r="F31" s="34">
        <f>IFERROR(INDEX('Price Data'!H:H,MATCH(TEXT(A31,"YYYY-MM-DD"),'Price Data'!G:G,0)),"")</f>
        <v>56155.769530999998</v>
      </c>
      <c r="G31" s="10" cm="1">
        <f t="array" ref="G31">IFERROR(IF(ISNUMBER(F31),(F31-INDEX('Price Data'!H:H,MATCH(TEXT(A31,"YYYY-MM-DD"),'Price Data'!G:G,0)+1))/INDEX('Price Data'!H:H,MATCH(TEXT(A31,"YYYY-MM-DD"),'Price Data'!G:G,0)+1),""),"")</f>
        <v>6.564500695846188E-3</v>
      </c>
      <c r="H31" s="34">
        <f>IFERROR(INDEX('Price Data'!K:K,MATCH(TEXT(A31,"YYYY-MM-DD"),'Price Data'!J:J,0)),"")</f>
        <v>2.29</v>
      </c>
      <c r="I31" s="10" cm="1">
        <f t="array" ref="I31">IFERROR(IF(ISNUMBER(H31),(H31-INDEX('Price Data'!K:K,MATCH(TEXT(A31,"YYYY-MM-DD"),'Price Data'!J:J,0)+1))/INDEX('Price Data'!K:K,MATCH(TEXT(A31,"YYYY-MM-DD"),'Price Data'!J:J,0)+1),""),"")</f>
        <v>-4.347826086956429E-3</v>
      </c>
      <c r="J31" s="34">
        <f>IFERROR(INDEX('Price Data'!N:N,MATCH(TEXT(A31,"YYYY-MM-DD"),'Price Data'!M:M,0)),"")</f>
        <v>4.45</v>
      </c>
      <c r="K31" s="10" cm="1">
        <f t="array" ref="K31">IFERROR(IF(ISNUMBER(J31),(J31-INDEX('Price Data'!N:N,MATCH(TEXT(A31,"YYYY-MM-DD"),'Price Data'!M:M,0)+1))/INDEX('Price Data'!N:N,MATCH(TEXT(A31,"YYYY-MM-DD"),'Price Data'!M:M,0)+1),""),"")</f>
        <v>6.787330316742138E-3</v>
      </c>
      <c r="L31" s="34">
        <f>IFERROR(INDEX('Price Data'!Q:Q,MATCH(TEXT(A31,"YYYY-MM-DD"),'Price Data'!P:P,0)),"")</f>
        <v>8.94</v>
      </c>
      <c r="M31" s="10" cm="1">
        <f t="array" ref="M31">IFERROR(IF(ISNUMBER(L31),(L31-INDEX('Price Data'!Q:Q,MATCH(TEXT(A31,"YYYY-MM-DD"),'Price Data'!P:P,0)+1))/INDEX('Price Data'!Q:Q,MATCH(TEXT(A31,"YYYY-MM-DD"),'Price Data'!P:P,0)+1),""),"")</f>
        <v>-4.4543429844099026E-3</v>
      </c>
      <c r="N31" s="34">
        <f>IFERROR(INDEX('Price Data'!T:T,MATCH(TEXT(A31,"YYYY-MM-DD"),'Price Data'!S:S,0)),"")</f>
        <v>3.51</v>
      </c>
      <c r="O31" s="10" cm="1">
        <f t="array" ref="O31">IFERROR(IF(ISNUMBER(N31),(N31-INDEX('Price Data'!T:T,MATCH(TEXT(A31,"YYYY-MM-DD"),'Price Data'!S:S,0)+1))/INDEX('Price Data'!T:T,MATCH(TEXT(A31,"YYYY-MM-DD"),'Price Data'!S:S,0)+1),""),"")</f>
        <v>1.1527377521613714E-2</v>
      </c>
    </row>
    <row r="32" spans="1:15" x14ac:dyDescent="0.3">
      <c r="A32" s="8">
        <v>41851</v>
      </c>
      <c r="B32" s="34">
        <f>IFERROR(INDEX('Price Data'!B:B,MATCH(TEXT(A32,"YYYY-MM-DD"),'Price Data'!A:A,0)),"")</f>
        <v>20570</v>
      </c>
      <c r="C32" s="10" cm="1">
        <f t="array" ref="C32">IFERROR(IF(ISNUMBER(B32),(B32-INDEX('Price Data'!B:B,MATCH(TEXT(A32,"YYYY-MM-DD"),'Price Data'!A:A,0)+1))/INDEX('Price Data'!B:B,MATCH(TEXT(A32,"YYYY-MM-DD"),'Price Data'!A:A,0)+1),""),"")</f>
        <v>-1.5176904294537273E-2</v>
      </c>
      <c r="D32" s="34">
        <f>IFERROR(INDEX('Price Data'!E:E,MATCH(TEXT(A32,"YYYY-MM-DD"),'Price Data'!D:D,0)),"")</f>
        <v>29.36</v>
      </c>
      <c r="E32" s="10" cm="1">
        <f t="array" ref="E32">IFERROR(IF(ISNUMBER(D32),(D32-INDEX('Price Data'!E:E,MATCH(TEXT(A32,"YYYY-MM-DD"),'Price Data'!D:D,0)+1))/INDEX('Price Data'!E:E,MATCH(TEXT(A32,"YYYY-MM-DD"),'Price Data'!D:D,0)+1),""),"")</f>
        <v>-2.9742233972240649E-2</v>
      </c>
      <c r="F32" s="34">
        <f>IFERROR(INDEX('Price Data'!H:H,MATCH(TEXT(A32,"YYYY-MM-DD"),'Price Data'!G:G,0)),"")</f>
        <v>54934.992187999997</v>
      </c>
      <c r="G32" s="10" cm="1">
        <f t="array" ref="G32">IFERROR(IF(ISNUMBER(F32),(F32-INDEX('Price Data'!H:H,MATCH(TEXT(A32,"YYYY-MM-DD"),'Price Data'!G:G,0)+1))/INDEX('Price Data'!H:H,MATCH(TEXT(A32,"YYYY-MM-DD"),'Price Data'!G:G,0)+1),""),"")</f>
        <v>-2.1739125884938478E-2</v>
      </c>
      <c r="H32" s="34">
        <f>IFERROR(INDEX('Price Data'!K:K,MATCH(TEXT(A32,"YYYY-MM-DD"),'Price Data'!J:J,0)),"")</f>
        <v>2.23</v>
      </c>
      <c r="I32" s="10" cm="1">
        <f t="array" ref="I32">IFERROR(IF(ISNUMBER(H32),(H32-INDEX('Price Data'!K:K,MATCH(TEXT(A32,"YYYY-MM-DD"),'Price Data'!J:J,0)+1))/INDEX('Price Data'!K:K,MATCH(TEXT(A32,"YYYY-MM-DD"),'Price Data'!J:J,0)+1),""),"")</f>
        <v>-2.6200873362445438E-2</v>
      </c>
      <c r="J32" s="34">
        <f>IFERROR(INDEX('Price Data'!N:N,MATCH(TEXT(A32,"YYYY-MM-DD"),'Price Data'!M:M,0)),"")</f>
        <v>4.3</v>
      </c>
      <c r="K32" s="10" cm="1">
        <f t="array" ref="K32">IFERROR(IF(ISNUMBER(J32),(J32-INDEX('Price Data'!N:N,MATCH(TEXT(A32,"YYYY-MM-DD"),'Price Data'!M:M,0)+1))/INDEX('Price Data'!N:N,MATCH(TEXT(A32,"YYYY-MM-DD"),'Price Data'!M:M,0)+1),""),"")</f>
        <v>-3.3707865168539401E-2</v>
      </c>
      <c r="L32" s="34">
        <f>IFERROR(INDEX('Price Data'!Q:Q,MATCH(TEXT(A32,"YYYY-MM-DD"),'Price Data'!P:P,0)),"")</f>
        <v>8.6199999999999992</v>
      </c>
      <c r="M32" s="10" cm="1">
        <f t="array" ref="M32">IFERROR(IF(ISNUMBER(L32),(L32-INDEX('Price Data'!Q:Q,MATCH(TEXT(A32,"YYYY-MM-DD"),'Price Data'!P:P,0)+1))/INDEX('Price Data'!Q:Q,MATCH(TEXT(A32,"YYYY-MM-DD"),'Price Data'!P:P,0)+1),""),"")</f>
        <v>-3.5794183445190191E-2</v>
      </c>
      <c r="N32" s="34">
        <f>IFERROR(INDEX('Price Data'!T:T,MATCH(TEXT(A32,"YYYY-MM-DD"),'Price Data'!S:S,0)),"")</f>
        <v>3.4</v>
      </c>
      <c r="O32" s="10" cm="1">
        <f t="array" ref="O32">IFERROR(IF(ISNUMBER(N32),(N32-INDEX('Price Data'!T:T,MATCH(TEXT(A32,"YYYY-MM-DD"),'Price Data'!S:S,0)+1))/INDEX('Price Data'!T:T,MATCH(TEXT(A32,"YYYY-MM-DD"),'Price Data'!S:S,0)+1),""),"")</f>
        <v>-3.1339031339031306E-2</v>
      </c>
    </row>
    <row r="33" spans="1:15" x14ac:dyDescent="0.3">
      <c r="A33" s="8">
        <v>41852</v>
      </c>
      <c r="B33" s="34">
        <f>IFERROR(INDEX('Price Data'!B:B,MATCH(TEXT(A33,"YYYY-MM-DD"),'Price Data'!A:A,0)),"")</f>
        <v>20362</v>
      </c>
      <c r="C33" s="10" cm="1">
        <f t="array" ref="C33">IFERROR(IF(ISNUMBER(B33),(B33-INDEX('Price Data'!B:B,MATCH(TEXT(A33,"YYYY-MM-DD"),'Price Data'!A:A,0)+1))/INDEX('Price Data'!B:B,MATCH(TEXT(A33,"YYYY-MM-DD"),'Price Data'!A:A,0)+1),""),"")</f>
        <v>-1.011181332036947E-2</v>
      </c>
      <c r="D33" s="34">
        <f>IFERROR(INDEX('Price Data'!E:E,MATCH(TEXT(A33,"YYYY-MM-DD"),'Price Data'!D:D,0)),"")</f>
        <v>29.43</v>
      </c>
      <c r="E33" s="10" cm="1">
        <f t="array" ref="E33">IFERROR(IF(ISNUMBER(D33),(D33-INDEX('Price Data'!E:E,MATCH(TEXT(A33,"YYYY-MM-DD"),'Price Data'!D:D,0)+1))/INDEX('Price Data'!E:E,MATCH(TEXT(A33,"YYYY-MM-DD"),'Price Data'!D:D,0)+1),""),"")</f>
        <v>2.3841961852861132E-3</v>
      </c>
      <c r="F33" s="34">
        <f>IFERROR(INDEX('Price Data'!H:H,MATCH(TEXT(A33,"YYYY-MM-DD"),'Price Data'!G:G,0)),"")</f>
        <v>54405.988280999998</v>
      </c>
      <c r="G33" s="10" cm="1">
        <f t="array" ref="G33">IFERROR(IF(ISNUMBER(F33),(F33-INDEX('Price Data'!H:H,MATCH(TEXT(A33,"YYYY-MM-DD"),'Price Data'!G:G,0)+1))/INDEX('Price Data'!H:H,MATCH(TEXT(A33,"YYYY-MM-DD"),'Price Data'!G:G,0)+1),""),"")</f>
        <v>-9.6296346996760668E-3</v>
      </c>
      <c r="H33" s="34">
        <f>IFERROR(INDEX('Price Data'!K:K,MATCH(TEXT(A33,"YYYY-MM-DD"),'Price Data'!J:J,0)),"")</f>
        <v>2.2599999999999998</v>
      </c>
      <c r="I33" s="10" cm="1">
        <f t="array" ref="I33">IFERROR(IF(ISNUMBER(H33),(H33-INDEX('Price Data'!K:K,MATCH(TEXT(A33,"YYYY-MM-DD"),'Price Data'!J:J,0)+1))/INDEX('Price Data'!K:K,MATCH(TEXT(A33,"YYYY-MM-DD"),'Price Data'!J:J,0)+1),""),"")</f>
        <v>1.345291479820619E-2</v>
      </c>
      <c r="J33" s="34">
        <f>IFERROR(INDEX('Price Data'!N:N,MATCH(TEXT(A33,"YYYY-MM-DD"),'Price Data'!M:M,0)),"")</f>
        <v>4.2300000000000004</v>
      </c>
      <c r="K33" s="10" cm="1">
        <f t="array" ref="K33">IFERROR(IF(ISNUMBER(J33),(J33-INDEX('Price Data'!N:N,MATCH(TEXT(A33,"YYYY-MM-DD"),'Price Data'!M:M,0)+1))/INDEX('Price Data'!N:N,MATCH(TEXT(A33,"YYYY-MM-DD"),'Price Data'!M:M,0)+1),""),"")</f>
        <v>-1.6279069767441721E-2</v>
      </c>
      <c r="L33" s="34">
        <f>IFERROR(INDEX('Price Data'!Q:Q,MATCH(TEXT(A33,"YYYY-MM-DD"),'Price Data'!P:P,0)),"")</f>
        <v>8.5500000000000007</v>
      </c>
      <c r="M33" s="10" cm="1">
        <f t="array" ref="M33">IFERROR(IF(ISNUMBER(L33),(L33-INDEX('Price Data'!Q:Q,MATCH(TEXT(A33,"YYYY-MM-DD"),'Price Data'!P:P,0)+1))/INDEX('Price Data'!Q:Q,MATCH(TEXT(A33,"YYYY-MM-DD"),'Price Data'!P:P,0)+1),""),"")</f>
        <v>-8.1206496519719857E-3</v>
      </c>
      <c r="N33" s="34">
        <f>IFERROR(INDEX('Price Data'!T:T,MATCH(TEXT(A33,"YYYY-MM-DD"),'Price Data'!S:S,0)),"")</f>
        <v>3.36</v>
      </c>
      <c r="O33" s="10" cm="1">
        <f t="array" ref="O33">IFERROR(IF(ISNUMBER(N33),(N33-INDEX('Price Data'!T:T,MATCH(TEXT(A33,"YYYY-MM-DD"),'Price Data'!S:S,0)+1))/INDEX('Price Data'!T:T,MATCH(TEXT(A33,"YYYY-MM-DD"),'Price Data'!S:S,0)+1),""),"")</f>
        <v>-1.1764705882352951E-2</v>
      </c>
    </row>
    <row r="34" spans="1:15" x14ac:dyDescent="0.3">
      <c r="A34" s="8">
        <v>41853</v>
      </c>
      <c r="B34" s="34" t="str">
        <f>IFERROR(INDEX('Price Data'!B:B,MATCH(TEXT(A34,"YYYY-MM-DD"),'Price Data'!A:A,0)),"")</f>
        <v/>
      </c>
      <c r="C34" s="10" t="str" cm="1">
        <f t="array" ref="C34">IFERROR(IF(ISNUMBER(B34),(B34-INDEX('Price Data'!B:B,MATCH(TEXT(A34,"YYYY-MM-DD"),'Price Data'!A:A,0)+1))/INDEX('Price Data'!B:B,MATCH(TEXT(A34,"YYYY-MM-DD"),'Price Data'!A:A,0)+1),""),"")</f>
        <v/>
      </c>
      <c r="D34" s="34" t="str">
        <f>IFERROR(INDEX('Price Data'!E:E,MATCH(TEXT(A34,"YYYY-MM-DD"),'Price Data'!D:D,0)),"")</f>
        <v/>
      </c>
      <c r="E34" s="10" t="str" cm="1">
        <f t="array" ref="E34">IFERROR(IF(ISNUMBER(D34),(D34-INDEX('Price Data'!E:E,MATCH(TEXT(A34,"YYYY-MM-DD"),'Price Data'!D:D,0)+1))/INDEX('Price Data'!E:E,MATCH(TEXT(A34,"YYYY-MM-DD"),'Price Data'!D:D,0)+1),""),"")</f>
        <v/>
      </c>
      <c r="F34" s="34" t="str">
        <f>IFERROR(INDEX('Price Data'!H:H,MATCH(TEXT(A34,"YYYY-MM-DD"),'Price Data'!G:G,0)),"")</f>
        <v/>
      </c>
      <c r="G34" s="10" t="str" cm="1">
        <f t="array" ref="G34">IFERROR(IF(ISNUMBER(F34),(F34-INDEX('Price Data'!H:H,MATCH(TEXT(A34,"YYYY-MM-DD"),'Price Data'!G:G,0)+1))/INDEX('Price Data'!H:H,MATCH(TEXT(A34,"YYYY-MM-DD"),'Price Data'!G:G,0)+1),""),"")</f>
        <v/>
      </c>
      <c r="H34" s="34" t="str">
        <f>IFERROR(INDEX('Price Data'!K:K,MATCH(TEXT(A34,"YYYY-MM-DD"),'Price Data'!J:J,0)),"")</f>
        <v/>
      </c>
      <c r="I34" s="10" t="str" cm="1">
        <f t="array" ref="I34">IFERROR(IF(ISNUMBER(H34),(H34-INDEX('Price Data'!K:K,MATCH(TEXT(A34,"YYYY-MM-DD"),'Price Data'!J:J,0)+1))/INDEX('Price Data'!K:K,MATCH(TEXT(A34,"YYYY-MM-DD"),'Price Data'!J:J,0)+1),""),"")</f>
        <v/>
      </c>
      <c r="J34" s="34" t="str">
        <f>IFERROR(INDEX('Price Data'!N:N,MATCH(TEXT(A34,"YYYY-MM-DD"),'Price Data'!M:M,0)),"")</f>
        <v/>
      </c>
      <c r="K34" s="10" t="str" cm="1">
        <f t="array" ref="K34">IFERROR(IF(ISNUMBER(J34),(J34-INDEX('Price Data'!N:N,MATCH(TEXT(A34,"YYYY-MM-DD"),'Price Data'!M:M,0)+1))/INDEX('Price Data'!N:N,MATCH(TEXT(A34,"YYYY-MM-DD"),'Price Data'!M:M,0)+1),""),"")</f>
        <v/>
      </c>
      <c r="L34" s="34" t="str">
        <f>IFERROR(INDEX('Price Data'!Q:Q,MATCH(TEXT(A34,"YYYY-MM-DD"),'Price Data'!P:P,0)),"")</f>
        <v/>
      </c>
      <c r="M34" s="10" t="str" cm="1">
        <f t="array" ref="M34">IFERROR(IF(ISNUMBER(L34),(L34-INDEX('Price Data'!Q:Q,MATCH(TEXT(A34,"YYYY-MM-DD"),'Price Data'!P:P,0)+1))/INDEX('Price Data'!Q:Q,MATCH(TEXT(A34,"YYYY-MM-DD"),'Price Data'!P:P,0)+1),""),"")</f>
        <v/>
      </c>
      <c r="N34" s="34" t="str">
        <f>IFERROR(INDEX('Price Data'!T:T,MATCH(TEXT(A34,"YYYY-MM-DD"),'Price Data'!S:S,0)),"")</f>
        <v/>
      </c>
      <c r="O34" s="10" t="str" cm="1">
        <f t="array" ref="O34">IFERROR(IF(ISNUMBER(N34),(N34-INDEX('Price Data'!T:T,MATCH(TEXT(A34,"YYYY-MM-DD"),'Price Data'!S:S,0)+1))/INDEX('Price Data'!T:T,MATCH(TEXT(A34,"YYYY-MM-DD"),'Price Data'!S:S,0)+1),""),"")</f>
        <v/>
      </c>
    </row>
    <row r="35" spans="1:15" x14ac:dyDescent="0.3">
      <c r="A35" s="8">
        <v>41854</v>
      </c>
      <c r="B35" s="34" t="str">
        <f>IFERROR(INDEX('Price Data'!B:B,MATCH(TEXT(A35,"YYYY-MM-DD"),'Price Data'!A:A,0)),"")</f>
        <v/>
      </c>
      <c r="C35" s="10" t="str" cm="1">
        <f t="array" ref="C35">IFERROR(IF(ISNUMBER(B35),(B35-INDEX('Price Data'!B:B,MATCH(TEXT(A35,"YYYY-MM-DD"),'Price Data'!A:A,0)+1))/INDEX('Price Data'!B:B,MATCH(TEXT(A35,"YYYY-MM-DD"),'Price Data'!A:A,0)+1),""),"")</f>
        <v/>
      </c>
      <c r="D35" s="34" t="str">
        <f>IFERROR(INDEX('Price Data'!E:E,MATCH(TEXT(A35,"YYYY-MM-DD"),'Price Data'!D:D,0)),"")</f>
        <v/>
      </c>
      <c r="E35" s="10" t="str" cm="1">
        <f t="array" ref="E35">IFERROR(IF(ISNUMBER(D35),(D35-INDEX('Price Data'!E:E,MATCH(TEXT(A35,"YYYY-MM-DD"),'Price Data'!D:D,0)+1))/INDEX('Price Data'!E:E,MATCH(TEXT(A35,"YYYY-MM-DD"),'Price Data'!D:D,0)+1),""),"")</f>
        <v/>
      </c>
      <c r="F35" s="34" t="str">
        <f>IFERROR(INDEX('Price Data'!H:H,MATCH(TEXT(A35,"YYYY-MM-DD"),'Price Data'!G:G,0)),"")</f>
        <v/>
      </c>
      <c r="G35" s="10" t="str" cm="1">
        <f t="array" ref="G35">IFERROR(IF(ISNUMBER(F35),(F35-INDEX('Price Data'!H:H,MATCH(TEXT(A35,"YYYY-MM-DD"),'Price Data'!G:G,0)+1))/INDEX('Price Data'!H:H,MATCH(TEXT(A35,"YYYY-MM-DD"),'Price Data'!G:G,0)+1),""),"")</f>
        <v/>
      </c>
      <c r="H35" s="34" t="str">
        <f>IFERROR(INDEX('Price Data'!K:K,MATCH(TEXT(A35,"YYYY-MM-DD"),'Price Data'!J:J,0)),"")</f>
        <v/>
      </c>
      <c r="I35" s="10" t="str" cm="1">
        <f t="array" ref="I35">IFERROR(IF(ISNUMBER(H35),(H35-INDEX('Price Data'!K:K,MATCH(TEXT(A35,"YYYY-MM-DD"),'Price Data'!J:J,0)+1))/INDEX('Price Data'!K:K,MATCH(TEXT(A35,"YYYY-MM-DD"),'Price Data'!J:J,0)+1),""),"")</f>
        <v/>
      </c>
      <c r="J35" s="34" t="str">
        <f>IFERROR(INDEX('Price Data'!N:N,MATCH(TEXT(A35,"YYYY-MM-DD"),'Price Data'!M:M,0)),"")</f>
        <v/>
      </c>
      <c r="K35" s="10" t="str" cm="1">
        <f t="array" ref="K35">IFERROR(IF(ISNUMBER(J35),(J35-INDEX('Price Data'!N:N,MATCH(TEXT(A35,"YYYY-MM-DD"),'Price Data'!M:M,0)+1))/INDEX('Price Data'!N:N,MATCH(TEXT(A35,"YYYY-MM-DD"),'Price Data'!M:M,0)+1),""),"")</f>
        <v/>
      </c>
      <c r="L35" s="34" t="str">
        <f>IFERROR(INDEX('Price Data'!Q:Q,MATCH(TEXT(A35,"YYYY-MM-DD"),'Price Data'!P:P,0)),"")</f>
        <v/>
      </c>
      <c r="M35" s="10" t="str" cm="1">
        <f t="array" ref="M35">IFERROR(IF(ISNUMBER(L35),(L35-INDEX('Price Data'!Q:Q,MATCH(TEXT(A35,"YYYY-MM-DD"),'Price Data'!P:P,0)+1))/INDEX('Price Data'!Q:Q,MATCH(TEXT(A35,"YYYY-MM-DD"),'Price Data'!P:P,0)+1),""),"")</f>
        <v/>
      </c>
      <c r="N35" s="34" t="str">
        <f>IFERROR(INDEX('Price Data'!T:T,MATCH(TEXT(A35,"YYYY-MM-DD"),'Price Data'!S:S,0)),"")</f>
        <v/>
      </c>
      <c r="O35" s="10" t="str" cm="1">
        <f t="array" ref="O35">IFERROR(IF(ISNUMBER(N35),(N35-INDEX('Price Data'!T:T,MATCH(TEXT(A35,"YYYY-MM-DD"),'Price Data'!S:S,0)+1))/INDEX('Price Data'!T:T,MATCH(TEXT(A35,"YYYY-MM-DD"),'Price Data'!S:S,0)+1),""),"")</f>
        <v/>
      </c>
    </row>
    <row r="36" spans="1:15" x14ac:dyDescent="0.3">
      <c r="A36" s="8">
        <v>41855</v>
      </c>
      <c r="B36" s="34">
        <f>IFERROR(INDEX('Price Data'!B:B,MATCH(TEXT(A36,"YYYY-MM-DD"),'Price Data'!A:A,0)),"")</f>
        <v>20381</v>
      </c>
      <c r="C36" s="10" cm="1">
        <f t="array" ref="C36">IFERROR(IF(ISNUMBER(B36),(B36-INDEX('Price Data'!B:B,MATCH(TEXT(A36,"YYYY-MM-DD"),'Price Data'!A:A,0)+1))/INDEX('Price Data'!B:B,MATCH(TEXT(A36,"YYYY-MM-DD"),'Price Data'!A:A,0)+1),""),"")</f>
        <v>9.3311069639524606E-4</v>
      </c>
      <c r="D36" s="34">
        <f>IFERROR(INDEX('Price Data'!E:E,MATCH(TEXT(A36,"YYYY-MM-DD"),'Price Data'!D:D,0)),"")</f>
        <v>29.66</v>
      </c>
      <c r="E36" s="10" cm="1">
        <f t="array" ref="E36">IFERROR(IF(ISNUMBER(D36),(D36-INDEX('Price Data'!E:E,MATCH(TEXT(A36,"YYYY-MM-DD"),'Price Data'!D:D,0)+1))/INDEX('Price Data'!E:E,MATCH(TEXT(A36,"YYYY-MM-DD"),'Price Data'!D:D,0)+1),""),"")</f>
        <v>7.815154604145445E-3</v>
      </c>
      <c r="F36" s="34">
        <f>IFERROR(INDEX('Price Data'!H:H,MATCH(TEXT(A36,"YYYY-MM-DD"),'Price Data'!G:G,0)),"")</f>
        <v>53795.601562999997</v>
      </c>
      <c r="G36" s="10" cm="1">
        <f t="array" ref="G36">IFERROR(IF(ISNUMBER(F36),(F36-INDEX('Price Data'!H:H,MATCH(TEXT(A36,"YYYY-MM-DD"),'Price Data'!G:G,0)+1))/INDEX('Price Data'!H:H,MATCH(TEXT(A36,"YYYY-MM-DD"),'Price Data'!G:G,0)+1),""),"")</f>
        <v>-1.1219109095995682E-2</v>
      </c>
      <c r="H36" s="34">
        <f>IFERROR(INDEX('Price Data'!K:K,MATCH(TEXT(A36,"YYYY-MM-DD"),'Price Data'!J:J,0)),"")</f>
        <v>2.29</v>
      </c>
      <c r="I36" s="10" cm="1">
        <f t="array" ref="I36">IFERROR(IF(ISNUMBER(H36),(H36-INDEX('Price Data'!K:K,MATCH(TEXT(A36,"YYYY-MM-DD"),'Price Data'!J:J,0)+1))/INDEX('Price Data'!K:K,MATCH(TEXT(A36,"YYYY-MM-DD"),'Price Data'!J:J,0)+1),""),"")</f>
        <v>1.3274336283185952E-2</v>
      </c>
      <c r="J36" s="34">
        <f>IFERROR(INDEX('Price Data'!N:N,MATCH(TEXT(A36,"YYYY-MM-DD"),'Price Data'!M:M,0)),"")</f>
        <v>4.28</v>
      </c>
      <c r="K36" s="10" cm="1">
        <f t="array" ref="K36">IFERROR(IF(ISNUMBER(J36),(J36-INDEX('Price Data'!N:N,MATCH(TEXT(A36,"YYYY-MM-DD"),'Price Data'!M:M,0)+1))/INDEX('Price Data'!N:N,MATCH(TEXT(A36,"YYYY-MM-DD"),'Price Data'!M:M,0)+1),""),"")</f>
        <v>1.1820330969267096E-2</v>
      </c>
      <c r="L36" s="34">
        <f>IFERROR(INDEX('Price Data'!Q:Q,MATCH(TEXT(A36,"YYYY-MM-DD"),'Price Data'!P:P,0)),"")</f>
        <v>8.39</v>
      </c>
      <c r="M36" s="10" cm="1">
        <f t="array" ref="M36">IFERROR(IF(ISNUMBER(L36),(L36-INDEX('Price Data'!Q:Q,MATCH(TEXT(A36,"YYYY-MM-DD"),'Price Data'!P:P,0)+1))/INDEX('Price Data'!Q:Q,MATCH(TEXT(A36,"YYYY-MM-DD"),'Price Data'!P:P,0)+1),""),"")</f>
        <v>-1.8713450292397675E-2</v>
      </c>
      <c r="N36" s="34">
        <f>IFERROR(INDEX('Price Data'!T:T,MATCH(TEXT(A36,"YYYY-MM-DD"),'Price Data'!S:S,0)),"")</f>
        <v>3.45</v>
      </c>
      <c r="O36" s="10" cm="1">
        <f t="array" ref="O36">IFERROR(IF(ISNUMBER(N36),(N36-INDEX('Price Data'!T:T,MATCH(TEXT(A36,"YYYY-MM-DD"),'Price Data'!S:S,0)+1))/INDEX('Price Data'!T:T,MATCH(TEXT(A36,"YYYY-MM-DD"),'Price Data'!S:S,0)+1),""),"")</f>
        <v>2.6785714285714378E-2</v>
      </c>
    </row>
    <row r="37" spans="1:15" x14ac:dyDescent="0.3">
      <c r="A37" s="8">
        <v>41856</v>
      </c>
      <c r="B37" s="34">
        <f>IFERROR(INDEX('Price Data'!B:B,MATCH(TEXT(A37,"YYYY-MM-DD"),'Price Data'!A:A,0)),"")</f>
        <v>20052</v>
      </c>
      <c r="C37" s="10" cm="1">
        <f t="array" ref="C37">IFERROR(IF(ISNUMBER(B37),(B37-INDEX('Price Data'!B:B,MATCH(TEXT(A37,"YYYY-MM-DD"),'Price Data'!A:A,0)+1))/INDEX('Price Data'!B:B,MATCH(TEXT(A37,"YYYY-MM-DD"),'Price Data'!A:A,0)+1),""),"")</f>
        <v>-1.6142485648398017E-2</v>
      </c>
      <c r="D37" s="34">
        <f>IFERROR(INDEX('Price Data'!E:E,MATCH(TEXT(A37,"YYYY-MM-DD"),'Price Data'!D:D,0)),"")</f>
        <v>29.36</v>
      </c>
      <c r="E37" s="10" cm="1">
        <f t="array" ref="E37">IFERROR(IF(ISNUMBER(D37),(D37-INDEX('Price Data'!E:E,MATCH(TEXT(A37,"YYYY-MM-DD"),'Price Data'!D:D,0)+1))/INDEX('Price Data'!E:E,MATCH(TEXT(A37,"YYYY-MM-DD"),'Price Data'!D:D,0)+1),""),"")</f>
        <v>-1.0114632501685795E-2</v>
      </c>
      <c r="F37" s="34">
        <f>IFERROR(INDEX('Price Data'!H:H,MATCH(TEXT(A37,"YYYY-MM-DD"),'Price Data'!G:G,0)),"")</f>
        <v>51354.046875</v>
      </c>
      <c r="G37" s="10" cm="1">
        <f t="array" ref="G37">IFERROR(IF(ISNUMBER(F37),(F37-INDEX('Price Data'!H:H,MATCH(TEXT(A37,"YYYY-MM-DD"),'Price Data'!G:G,0)+1))/INDEX('Price Data'!H:H,MATCH(TEXT(A37,"YYYY-MM-DD"),'Price Data'!G:G,0)+1),""),"")</f>
        <v>-4.5385767926411108E-2</v>
      </c>
      <c r="H37" s="34">
        <f>IFERROR(INDEX('Price Data'!K:K,MATCH(TEXT(A37,"YYYY-MM-DD"),'Price Data'!J:J,0)),"")</f>
        <v>2.2400000000000002</v>
      </c>
      <c r="I37" s="10" cm="1">
        <f t="array" ref="I37">IFERROR(IF(ISNUMBER(H37),(H37-INDEX('Price Data'!K:K,MATCH(TEXT(A37,"YYYY-MM-DD"),'Price Data'!J:J,0)+1))/INDEX('Price Data'!K:K,MATCH(TEXT(A37,"YYYY-MM-DD"),'Price Data'!J:J,0)+1),""),"")</f>
        <v>-2.1834061135371102E-2</v>
      </c>
      <c r="J37" s="34">
        <f>IFERROR(INDEX('Price Data'!N:N,MATCH(TEXT(A37,"YYYY-MM-DD"),'Price Data'!M:M,0)),"")</f>
        <v>4.25</v>
      </c>
      <c r="K37" s="10" cm="1">
        <f t="array" ref="K37">IFERROR(IF(ISNUMBER(J37),(J37-INDEX('Price Data'!N:N,MATCH(TEXT(A37,"YYYY-MM-DD"),'Price Data'!M:M,0)+1))/INDEX('Price Data'!N:N,MATCH(TEXT(A37,"YYYY-MM-DD"),'Price Data'!M:M,0)+1),""),"")</f>
        <v>-7.0093457943925814E-3</v>
      </c>
      <c r="L37" s="34">
        <f>IFERROR(INDEX('Price Data'!Q:Q,MATCH(TEXT(A37,"YYYY-MM-DD"),'Price Data'!P:P,0)),"")</f>
        <v>8.07</v>
      </c>
      <c r="M37" s="10" cm="1">
        <f t="array" ref="M37">IFERROR(IF(ISNUMBER(L37),(L37-INDEX('Price Data'!Q:Q,MATCH(TEXT(A37,"YYYY-MM-DD"),'Price Data'!P:P,0)+1))/INDEX('Price Data'!Q:Q,MATCH(TEXT(A37,"YYYY-MM-DD"),'Price Data'!P:P,0)+1),""),"")</f>
        <v>-3.8140643623361177E-2</v>
      </c>
      <c r="N37" s="34">
        <f>IFERROR(INDEX('Price Data'!T:T,MATCH(TEXT(A37,"YYYY-MM-DD"),'Price Data'!S:S,0)),"")</f>
        <v>3.31</v>
      </c>
      <c r="O37" s="10" cm="1">
        <f t="array" ref="O37">IFERROR(IF(ISNUMBER(N37),(N37-INDEX('Price Data'!T:T,MATCH(TEXT(A37,"YYYY-MM-DD"),'Price Data'!S:S,0)+1))/INDEX('Price Data'!T:T,MATCH(TEXT(A37,"YYYY-MM-DD"),'Price Data'!S:S,0)+1),""),"")</f>
        <v>-4.0579710144927568E-2</v>
      </c>
    </row>
    <row r="38" spans="1:15" x14ac:dyDescent="0.3">
      <c r="A38" s="8">
        <v>41857</v>
      </c>
      <c r="B38" s="34">
        <f>IFERROR(INDEX('Price Data'!B:B,MATCH(TEXT(A38,"YYYY-MM-DD"),'Price Data'!A:A,0)),"")</f>
        <v>19509</v>
      </c>
      <c r="C38" s="10" cm="1">
        <f t="array" ref="C38">IFERROR(IF(ISNUMBER(B38),(B38-INDEX('Price Data'!B:B,MATCH(TEXT(A38,"YYYY-MM-DD"),'Price Data'!A:A,0)+1))/INDEX('Price Data'!B:B,MATCH(TEXT(A38,"YYYY-MM-DD"),'Price Data'!A:A,0)+1),""),"")</f>
        <v>-2.7079593058049072E-2</v>
      </c>
      <c r="D38" s="34">
        <f>IFERROR(INDEX('Price Data'!E:E,MATCH(TEXT(A38,"YYYY-MM-DD"),'Price Data'!D:D,0)),"")</f>
        <v>28.26</v>
      </c>
      <c r="E38" s="10" cm="1">
        <f t="array" ref="E38">IFERROR(IF(ISNUMBER(D38),(D38-INDEX('Price Data'!E:E,MATCH(TEXT(A38,"YYYY-MM-DD"),'Price Data'!D:D,0)+1))/INDEX('Price Data'!E:E,MATCH(TEXT(A38,"YYYY-MM-DD"),'Price Data'!D:D,0)+1),""),"")</f>
        <v>-3.7465940054495842E-2</v>
      </c>
      <c r="F38" s="34">
        <f>IFERROR(INDEX('Price Data'!H:H,MATCH(TEXT(A38,"YYYY-MM-DD"),'Price Data'!G:G,0)),"")</f>
        <v>48302.101562999997</v>
      </c>
      <c r="G38" s="10" cm="1">
        <f t="array" ref="G38">IFERROR(IF(ISNUMBER(F38),(F38-INDEX('Price Data'!H:H,MATCH(TEXT(A38,"YYYY-MM-DD"),'Price Data'!G:G,0)+1))/INDEX('Price Data'!H:H,MATCH(TEXT(A38,"YYYY-MM-DD"),'Price Data'!G:G,0)+1),""),"")</f>
        <v>-5.9429499673680851E-2</v>
      </c>
      <c r="H38" s="34">
        <f>IFERROR(INDEX('Price Data'!K:K,MATCH(TEXT(A38,"YYYY-MM-DD"),'Price Data'!J:J,0)),"")</f>
        <v>2.16</v>
      </c>
      <c r="I38" s="10" cm="1">
        <f t="array" ref="I38">IFERROR(IF(ISNUMBER(H38),(H38-INDEX('Price Data'!K:K,MATCH(TEXT(A38,"YYYY-MM-DD"),'Price Data'!J:J,0)+1))/INDEX('Price Data'!K:K,MATCH(TEXT(A38,"YYYY-MM-DD"),'Price Data'!J:J,0)+1),""),"")</f>
        <v>-3.571428571428574E-2</v>
      </c>
      <c r="J38" s="34">
        <f>IFERROR(INDEX('Price Data'!N:N,MATCH(TEXT(A38,"YYYY-MM-DD"),'Price Data'!M:M,0)),"")</f>
        <v>3.97</v>
      </c>
      <c r="K38" s="10" cm="1">
        <f t="array" ref="K38">IFERROR(IF(ISNUMBER(J38),(J38-INDEX('Price Data'!N:N,MATCH(TEXT(A38,"YYYY-MM-DD"),'Price Data'!M:M,0)+1))/INDEX('Price Data'!N:N,MATCH(TEXT(A38,"YYYY-MM-DD"),'Price Data'!M:M,0)+1),""),"")</f>
        <v>-6.588235294117642E-2</v>
      </c>
      <c r="L38" s="34">
        <f>IFERROR(INDEX('Price Data'!Q:Q,MATCH(TEXT(A38,"YYYY-MM-DD"),'Price Data'!P:P,0)),"")</f>
        <v>7.68</v>
      </c>
      <c r="M38" s="10" cm="1">
        <f t="array" ref="M38">IFERROR(IF(ISNUMBER(L38),(L38-INDEX('Price Data'!Q:Q,MATCH(TEXT(A38,"YYYY-MM-DD"),'Price Data'!P:P,0)+1))/INDEX('Price Data'!Q:Q,MATCH(TEXT(A38,"YYYY-MM-DD"),'Price Data'!P:P,0)+1),""),"")</f>
        <v>-4.8327137546468467E-2</v>
      </c>
      <c r="N38" s="34">
        <f>IFERROR(INDEX('Price Data'!T:T,MATCH(TEXT(A38,"YYYY-MM-DD"),'Price Data'!S:S,0)),"")</f>
        <v>3.24</v>
      </c>
      <c r="O38" s="10" cm="1">
        <f t="array" ref="O38">IFERROR(IF(ISNUMBER(N38),(N38-INDEX('Price Data'!T:T,MATCH(TEXT(A38,"YYYY-MM-DD"),'Price Data'!S:S,0)+1))/INDEX('Price Data'!T:T,MATCH(TEXT(A38,"YYYY-MM-DD"),'Price Data'!S:S,0)+1),""),"")</f>
        <v>-2.1148036253776387E-2</v>
      </c>
    </row>
    <row r="39" spans="1:15" x14ac:dyDescent="0.3">
      <c r="A39" s="8">
        <v>41858</v>
      </c>
      <c r="B39" s="34">
        <f>IFERROR(INDEX('Price Data'!B:B,MATCH(TEXT(A39,"YYYY-MM-DD"),'Price Data'!A:A,0)),"")</f>
        <v>19130</v>
      </c>
      <c r="C39" s="10" cm="1">
        <f t="array" ref="C39">IFERROR(IF(ISNUMBER(B39),(B39-INDEX('Price Data'!B:B,MATCH(TEXT(A39,"YYYY-MM-DD"),'Price Data'!A:A,0)+1))/INDEX('Price Data'!B:B,MATCH(TEXT(A39,"YYYY-MM-DD"),'Price Data'!A:A,0)+1),""),"")</f>
        <v>-1.9426931159977446E-2</v>
      </c>
      <c r="D39" s="34">
        <f>IFERROR(INDEX('Price Data'!E:E,MATCH(TEXT(A39,"YYYY-MM-DD"),'Price Data'!D:D,0)),"")</f>
        <v>27.93</v>
      </c>
      <c r="E39" s="10" cm="1">
        <f t="array" ref="E39">IFERROR(IF(ISNUMBER(D39),(D39-INDEX('Price Data'!E:E,MATCH(TEXT(A39,"YYYY-MM-DD"),'Price Data'!D:D,0)+1))/INDEX('Price Data'!E:E,MATCH(TEXT(A39,"YYYY-MM-DD"),'Price Data'!D:D,0)+1),""),"")</f>
        <v>-1.1677282377919386E-2</v>
      </c>
      <c r="F39" s="34">
        <f>IFERROR(INDEX('Price Data'!H:H,MATCH(TEXT(A39,"YYYY-MM-DD"),'Price Data'!G:G,0)),"")</f>
        <v>46552.320312999997</v>
      </c>
      <c r="G39" s="10" cm="1">
        <f t="array" ref="G39">IFERROR(IF(ISNUMBER(F39),(F39-INDEX('Price Data'!H:H,MATCH(TEXT(A39,"YYYY-MM-DD"),'Price Data'!G:G,0)+1))/INDEX('Price Data'!H:H,MATCH(TEXT(A39,"YYYY-MM-DD"),'Price Data'!G:G,0)+1),""),"")</f>
        <v>-3.6225778866324811E-2</v>
      </c>
      <c r="H39" s="34">
        <f>IFERROR(INDEX('Price Data'!K:K,MATCH(TEXT(A39,"YYYY-MM-DD"),'Price Data'!J:J,0)),"")</f>
        <v>2.11</v>
      </c>
      <c r="I39" s="10" cm="1">
        <f t="array" ref="I39">IFERROR(IF(ISNUMBER(H39),(H39-INDEX('Price Data'!K:K,MATCH(TEXT(A39,"YYYY-MM-DD"),'Price Data'!J:J,0)+1))/INDEX('Price Data'!K:K,MATCH(TEXT(A39,"YYYY-MM-DD"),'Price Data'!J:J,0)+1),""),"")</f>
        <v>-2.3148148148148268E-2</v>
      </c>
      <c r="J39" s="34">
        <f>IFERROR(INDEX('Price Data'!N:N,MATCH(TEXT(A39,"YYYY-MM-DD"),'Price Data'!M:M,0)),"")</f>
        <v>3.43</v>
      </c>
      <c r="K39" s="10" cm="1">
        <f t="array" ref="K39">IFERROR(IF(ISNUMBER(J39),(J39-INDEX('Price Data'!N:N,MATCH(TEXT(A39,"YYYY-MM-DD"),'Price Data'!M:M,0)+1))/INDEX('Price Data'!N:N,MATCH(TEXT(A39,"YYYY-MM-DD"),'Price Data'!M:M,0)+1),""),"")</f>
        <v>-0.13602015113350127</v>
      </c>
      <c r="L39" s="34">
        <f>IFERROR(INDEX('Price Data'!Q:Q,MATCH(TEXT(A39,"YYYY-MM-DD"),'Price Data'!P:P,0)),"")</f>
        <v>7.35</v>
      </c>
      <c r="M39" s="10" cm="1">
        <f t="array" ref="M39">IFERROR(IF(ISNUMBER(L39),(L39-INDEX('Price Data'!Q:Q,MATCH(TEXT(A39,"YYYY-MM-DD"),'Price Data'!P:P,0)+1))/INDEX('Price Data'!Q:Q,MATCH(TEXT(A39,"YYYY-MM-DD"),'Price Data'!P:P,0)+1),""),"")</f>
        <v>-4.2968750000000014E-2</v>
      </c>
      <c r="N39" s="34">
        <f>IFERROR(INDEX('Price Data'!T:T,MATCH(TEXT(A39,"YYYY-MM-DD"),'Price Data'!S:S,0)),"")</f>
        <v>3.14</v>
      </c>
      <c r="O39" s="10" cm="1">
        <f t="array" ref="O39">IFERROR(IF(ISNUMBER(N39),(N39-INDEX('Price Data'!T:T,MATCH(TEXT(A39,"YYYY-MM-DD"),'Price Data'!S:S,0)+1))/INDEX('Price Data'!T:T,MATCH(TEXT(A39,"YYYY-MM-DD"),'Price Data'!S:S,0)+1),""),"")</f>
        <v>-3.0864197530864224E-2</v>
      </c>
    </row>
    <row r="40" spans="1:15" x14ac:dyDescent="0.3">
      <c r="A40" s="8">
        <v>41859</v>
      </c>
      <c r="B40" s="34">
        <f>IFERROR(INDEX('Price Data'!B:B,MATCH(TEXT(A40,"YYYY-MM-DD"),'Price Data'!A:A,0)),"")</f>
        <v>19193</v>
      </c>
      <c r="C40" s="10" cm="1">
        <f t="array" ref="C40">IFERROR(IF(ISNUMBER(B40),(B40-INDEX('Price Data'!B:B,MATCH(TEXT(A40,"YYYY-MM-DD"),'Price Data'!A:A,0)+1))/INDEX('Price Data'!B:B,MATCH(TEXT(A40,"YYYY-MM-DD"),'Price Data'!A:A,0)+1),""),"")</f>
        <v>3.293256664924203E-3</v>
      </c>
      <c r="D40" s="34">
        <f>IFERROR(INDEX('Price Data'!E:E,MATCH(TEXT(A40,"YYYY-MM-DD"),'Price Data'!D:D,0)),"")</f>
        <v>27.86</v>
      </c>
      <c r="E40" s="10" cm="1">
        <f t="array" ref="E40">IFERROR(IF(ISNUMBER(D40),(D40-INDEX('Price Data'!E:E,MATCH(TEXT(A40,"YYYY-MM-DD"),'Price Data'!D:D,0)+1))/INDEX('Price Data'!E:E,MATCH(TEXT(A40,"YYYY-MM-DD"),'Price Data'!D:D,0)+1),""),"")</f>
        <v>-2.5062656641604113E-3</v>
      </c>
      <c r="F40" s="34">
        <f>IFERROR(INDEX('Price Data'!H:H,MATCH(TEXT(A40,"YYYY-MM-DD"),'Price Data'!G:G,0)),"")</f>
        <v>42686.523437999997</v>
      </c>
      <c r="G40" s="10" cm="1">
        <f t="array" ref="G40">IFERROR(IF(ISNUMBER(F40),(F40-INDEX('Price Data'!H:H,MATCH(TEXT(A40,"YYYY-MM-DD"),'Price Data'!G:G,0)+1))/INDEX('Price Data'!H:H,MATCH(TEXT(A40,"YYYY-MM-DD"),'Price Data'!G:G,0)+1),""),"")</f>
        <v>-8.3041980485781597E-2</v>
      </c>
      <c r="H40" s="34">
        <f>IFERROR(INDEX('Price Data'!K:K,MATCH(TEXT(A40,"YYYY-MM-DD"),'Price Data'!J:J,0)),"")</f>
        <v>2.13</v>
      </c>
      <c r="I40" s="10" cm="1">
        <f t="array" ref="I40">IFERROR(IF(ISNUMBER(H40),(H40-INDEX('Price Data'!K:K,MATCH(TEXT(A40,"YYYY-MM-DD"),'Price Data'!J:J,0)+1))/INDEX('Price Data'!K:K,MATCH(TEXT(A40,"YYYY-MM-DD"),'Price Data'!J:J,0)+1),""),"")</f>
        <v>9.4786729857819999E-3</v>
      </c>
      <c r="J40" s="34">
        <f>IFERROR(INDEX('Price Data'!N:N,MATCH(TEXT(A40,"YYYY-MM-DD"),'Price Data'!M:M,0)),"")</f>
        <v>3.81</v>
      </c>
      <c r="K40" s="10" cm="1">
        <f t="array" ref="K40">IFERROR(IF(ISNUMBER(J40),(J40-INDEX('Price Data'!N:N,MATCH(TEXT(A40,"YYYY-MM-DD"),'Price Data'!M:M,0)+1))/INDEX('Price Data'!N:N,MATCH(TEXT(A40,"YYYY-MM-DD"),'Price Data'!M:M,0)+1),""),"")</f>
        <v>0.11078717201166177</v>
      </c>
      <c r="L40" s="34">
        <f>IFERROR(INDEX('Price Data'!Q:Q,MATCH(TEXT(A40,"YYYY-MM-DD"),'Price Data'!P:P,0)),"")</f>
        <v>7.47</v>
      </c>
      <c r="M40" s="10" cm="1">
        <f t="array" ref="M40">IFERROR(IF(ISNUMBER(L40),(L40-INDEX('Price Data'!Q:Q,MATCH(TEXT(A40,"YYYY-MM-DD"),'Price Data'!P:P,0)+1))/INDEX('Price Data'!Q:Q,MATCH(TEXT(A40,"YYYY-MM-DD"),'Price Data'!P:P,0)+1),""),"")</f>
        <v>1.6326530612244913E-2</v>
      </c>
      <c r="N40" s="34">
        <f>IFERROR(INDEX('Price Data'!T:T,MATCH(TEXT(A40,"YYYY-MM-DD"),'Price Data'!S:S,0)),"")</f>
        <v>3.1</v>
      </c>
      <c r="O40" s="10" cm="1">
        <f t="array" ref="O40">IFERROR(IF(ISNUMBER(N40),(N40-INDEX('Price Data'!T:T,MATCH(TEXT(A40,"YYYY-MM-DD"),'Price Data'!S:S,0)+1))/INDEX('Price Data'!T:T,MATCH(TEXT(A40,"YYYY-MM-DD"),'Price Data'!S:S,0)+1),""),"")</f>
        <v>-1.2738853503184724E-2</v>
      </c>
    </row>
    <row r="41" spans="1:15" x14ac:dyDescent="0.3">
      <c r="A41" s="8">
        <v>41860</v>
      </c>
      <c r="B41" s="34" t="str">
        <f>IFERROR(INDEX('Price Data'!B:B,MATCH(TEXT(A41,"YYYY-MM-DD"),'Price Data'!A:A,0)),"")</f>
        <v/>
      </c>
      <c r="C41" s="10" t="str" cm="1">
        <f t="array" ref="C41">IFERROR(IF(ISNUMBER(B41),(B41-INDEX('Price Data'!B:B,MATCH(TEXT(A41,"YYYY-MM-DD"),'Price Data'!A:A,0)+1))/INDEX('Price Data'!B:B,MATCH(TEXT(A41,"YYYY-MM-DD"),'Price Data'!A:A,0)+1),""),"")</f>
        <v/>
      </c>
      <c r="D41" s="34" t="str">
        <f>IFERROR(INDEX('Price Data'!E:E,MATCH(TEXT(A41,"YYYY-MM-DD"),'Price Data'!D:D,0)),"")</f>
        <v/>
      </c>
      <c r="E41" s="10" t="str" cm="1">
        <f t="array" ref="E41">IFERROR(IF(ISNUMBER(D41),(D41-INDEX('Price Data'!E:E,MATCH(TEXT(A41,"YYYY-MM-DD"),'Price Data'!D:D,0)+1))/INDEX('Price Data'!E:E,MATCH(TEXT(A41,"YYYY-MM-DD"),'Price Data'!D:D,0)+1),""),"")</f>
        <v/>
      </c>
      <c r="F41" s="34" t="str">
        <f>IFERROR(INDEX('Price Data'!H:H,MATCH(TEXT(A41,"YYYY-MM-DD"),'Price Data'!G:G,0)),"")</f>
        <v/>
      </c>
      <c r="G41" s="10" t="str" cm="1">
        <f t="array" ref="G41">IFERROR(IF(ISNUMBER(F41),(F41-INDEX('Price Data'!H:H,MATCH(TEXT(A41,"YYYY-MM-DD"),'Price Data'!G:G,0)+1))/INDEX('Price Data'!H:H,MATCH(TEXT(A41,"YYYY-MM-DD"),'Price Data'!G:G,0)+1),""),"")</f>
        <v/>
      </c>
      <c r="H41" s="34" t="str">
        <f>IFERROR(INDEX('Price Data'!K:K,MATCH(TEXT(A41,"YYYY-MM-DD"),'Price Data'!J:J,0)),"")</f>
        <v/>
      </c>
      <c r="I41" s="10" t="str" cm="1">
        <f t="array" ref="I41">IFERROR(IF(ISNUMBER(H41),(H41-INDEX('Price Data'!K:K,MATCH(TEXT(A41,"YYYY-MM-DD"),'Price Data'!J:J,0)+1))/INDEX('Price Data'!K:K,MATCH(TEXT(A41,"YYYY-MM-DD"),'Price Data'!J:J,0)+1),""),"")</f>
        <v/>
      </c>
      <c r="J41" s="34" t="str">
        <f>IFERROR(INDEX('Price Data'!N:N,MATCH(TEXT(A41,"YYYY-MM-DD"),'Price Data'!M:M,0)),"")</f>
        <v/>
      </c>
      <c r="K41" s="10" t="str" cm="1">
        <f t="array" ref="K41">IFERROR(IF(ISNUMBER(J41),(J41-INDEX('Price Data'!N:N,MATCH(TEXT(A41,"YYYY-MM-DD"),'Price Data'!M:M,0)+1))/INDEX('Price Data'!N:N,MATCH(TEXT(A41,"YYYY-MM-DD"),'Price Data'!M:M,0)+1),""),"")</f>
        <v/>
      </c>
      <c r="L41" s="34" t="str">
        <f>IFERROR(INDEX('Price Data'!Q:Q,MATCH(TEXT(A41,"YYYY-MM-DD"),'Price Data'!P:P,0)),"")</f>
        <v/>
      </c>
      <c r="M41" s="10" t="str" cm="1">
        <f t="array" ref="M41">IFERROR(IF(ISNUMBER(L41),(L41-INDEX('Price Data'!Q:Q,MATCH(TEXT(A41,"YYYY-MM-DD"),'Price Data'!P:P,0)+1))/INDEX('Price Data'!Q:Q,MATCH(TEXT(A41,"YYYY-MM-DD"),'Price Data'!P:P,0)+1),""),"")</f>
        <v/>
      </c>
      <c r="N41" s="34" t="str">
        <f>IFERROR(INDEX('Price Data'!T:T,MATCH(TEXT(A41,"YYYY-MM-DD"),'Price Data'!S:S,0)),"")</f>
        <v/>
      </c>
      <c r="O41" s="10" t="str" cm="1">
        <f t="array" ref="O41">IFERROR(IF(ISNUMBER(N41),(N41-INDEX('Price Data'!T:T,MATCH(TEXT(A41,"YYYY-MM-DD"),'Price Data'!S:S,0)+1))/INDEX('Price Data'!T:T,MATCH(TEXT(A41,"YYYY-MM-DD"),'Price Data'!S:S,0)+1),""),"")</f>
        <v/>
      </c>
    </row>
    <row r="42" spans="1:15" x14ac:dyDescent="0.3">
      <c r="A42" s="8">
        <v>41861</v>
      </c>
      <c r="B42" s="34" t="str">
        <f>IFERROR(INDEX('Price Data'!B:B,MATCH(TEXT(A42,"YYYY-MM-DD"),'Price Data'!A:A,0)),"")</f>
        <v/>
      </c>
      <c r="C42" s="10" t="str" cm="1">
        <f t="array" ref="C42">IFERROR(IF(ISNUMBER(B42),(B42-INDEX('Price Data'!B:B,MATCH(TEXT(A42,"YYYY-MM-DD"),'Price Data'!A:A,0)+1))/INDEX('Price Data'!B:B,MATCH(TEXT(A42,"YYYY-MM-DD"),'Price Data'!A:A,0)+1),""),"")</f>
        <v/>
      </c>
      <c r="D42" s="34" t="str">
        <f>IFERROR(INDEX('Price Data'!E:E,MATCH(TEXT(A42,"YYYY-MM-DD"),'Price Data'!D:D,0)),"")</f>
        <v/>
      </c>
      <c r="E42" s="10" t="str" cm="1">
        <f t="array" ref="E42">IFERROR(IF(ISNUMBER(D42),(D42-INDEX('Price Data'!E:E,MATCH(TEXT(A42,"YYYY-MM-DD"),'Price Data'!D:D,0)+1))/INDEX('Price Data'!E:E,MATCH(TEXT(A42,"YYYY-MM-DD"),'Price Data'!D:D,0)+1),""),"")</f>
        <v/>
      </c>
      <c r="F42" s="34" t="str">
        <f>IFERROR(INDEX('Price Data'!H:H,MATCH(TEXT(A42,"YYYY-MM-DD"),'Price Data'!G:G,0)),"")</f>
        <v/>
      </c>
      <c r="G42" s="10" t="str" cm="1">
        <f t="array" ref="G42">IFERROR(IF(ISNUMBER(F42),(F42-INDEX('Price Data'!H:H,MATCH(TEXT(A42,"YYYY-MM-DD"),'Price Data'!G:G,0)+1))/INDEX('Price Data'!H:H,MATCH(TEXT(A42,"YYYY-MM-DD"),'Price Data'!G:G,0)+1),""),"")</f>
        <v/>
      </c>
      <c r="H42" s="34" t="str">
        <f>IFERROR(INDEX('Price Data'!K:K,MATCH(TEXT(A42,"YYYY-MM-DD"),'Price Data'!J:J,0)),"")</f>
        <v/>
      </c>
      <c r="I42" s="10" t="str" cm="1">
        <f t="array" ref="I42">IFERROR(IF(ISNUMBER(H42),(H42-INDEX('Price Data'!K:K,MATCH(TEXT(A42,"YYYY-MM-DD"),'Price Data'!J:J,0)+1))/INDEX('Price Data'!K:K,MATCH(TEXT(A42,"YYYY-MM-DD"),'Price Data'!J:J,0)+1),""),"")</f>
        <v/>
      </c>
      <c r="J42" s="34" t="str">
        <f>IFERROR(INDEX('Price Data'!N:N,MATCH(TEXT(A42,"YYYY-MM-DD"),'Price Data'!M:M,0)),"")</f>
        <v/>
      </c>
      <c r="K42" s="10" t="str" cm="1">
        <f t="array" ref="K42">IFERROR(IF(ISNUMBER(J42),(J42-INDEX('Price Data'!N:N,MATCH(TEXT(A42,"YYYY-MM-DD"),'Price Data'!M:M,0)+1))/INDEX('Price Data'!N:N,MATCH(TEXT(A42,"YYYY-MM-DD"),'Price Data'!M:M,0)+1),""),"")</f>
        <v/>
      </c>
      <c r="L42" s="34" t="str">
        <f>IFERROR(INDEX('Price Data'!Q:Q,MATCH(TEXT(A42,"YYYY-MM-DD"),'Price Data'!P:P,0)),"")</f>
        <v/>
      </c>
      <c r="M42" s="10" t="str" cm="1">
        <f t="array" ref="M42">IFERROR(IF(ISNUMBER(L42),(L42-INDEX('Price Data'!Q:Q,MATCH(TEXT(A42,"YYYY-MM-DD"),'Price Data'!P:P,0)+1))/INDEX('Price Data'!Q:Q,MATCH(TEXT(A42,"YYYY-MM-DD"),'Price Data'!P:P,0)+1),""),"")</f>
        <v/>
      </c>
      <c r="N42" s="34" t="str">
        <f>IFERROR(INDEX('Price Data'!T:T,MATCH(TEXT(A42,"YYYY-MM-DD"),'Price Data'!S:S,0)),"")</f>
        <v/>
      </c>
      <c r="O42" s="10" t="str" cm="1">
        <f t="array" ref="O42">IFERROR(IF(ISNUMBER(N42),(N42-INDEX('Price Data'!T:T,MATCH(TEXT(A42,"YYYY-MM-DD"),'Price Data'!S:S,0)+1))/INDEX('Price Data'!T:T,MATCH(TEXT(A42,"YYYY-MM-DD"),'Price Data'!S:S,0)+1),""),"")</f>
        <v/>
      </c>
    </row>
    <row r="43" spans="1:15" x14ac:dyDescent="0.3">
      <c r="A43" s="8">
        <v>41862</v>
      </c>
      <c r="B43" s="34">
        <f>IFERROR(INDEX('Price Data'!B:B,MATCH(TEXT(A43,"YYYY-MM-DD"),'Price Data'!A:A,0)),"")</f>
        <v>19460</v>
      </c>
      <c r="C43" s="10" cm="1">
        <f t="array" ref="C43">IFERROR(IF(ISNUMBER(B43),(B43-INDEX('Price Data'!B:B,MATCH(TEXT(A43,"YYYY-MM-DD"),'Price Data'!A:A,0)+1))/INDEX('Price Data'!B:B,MATCH(TEXT(A43,"YYYY-MM-DD"),'Price Data'!A:A,0)+1),""),"")</f>
        <v>1.3911321836086073E-2</v>
      </c>
      <c r="D43" s="34">
        <f>IFERROR(INDEX('Price Data'!E:E,MATCH(TEXT(A43,"YYYY-MM-DD"),'Price Data'!D:D,0)),"")</f>
        <v>27.96</v>
      </c>
      <c r="E43" s="10" cm="1">
        <f t="array" ref="E43">IFERROR(IF(ISNUMBER(D43),(D43-INDEX('Price Data'!E:E,MATCH(TEXT(A43,"YYYY-MM-DD"),'Price Data'!D:D,0)+1))/INDEX('Price Data'!E:E,MATCH(TEXT(A43,"YYYY-MM-DD"),'Price Data'!D:D,0)+1),""),"")</f>
        <v>3.5893754486719821E-3</v>
      </c>
      <c r="F43" s="34">
        <f>IFERROR(INDEX('Price Data'!H:H,MATCH(TEXT(A43,"YYYY-MM-DD"),'Price Data'!G:G,0)),"")</f>
        <v>41913.367187999997</v>
      </c>
      <c r="G43" s="10" cm="1">
        <f t="array" ref="G43">IFERROR(IF(ISNUMBER(F43),(F43-INDEX('Price Data'!H:H,MATCH(TEXT(A43,"YYYY-MM-DD"),'Price Data'!G:G,0)+1))/INDEX('Price Data'!H:H,MATCH(TEXT(A43,"YYYY-MM-DD"),'Price Data'!G:G,0)+1),""),"")</f>
        <v>-1.8112420214379137E-2</v>
      </c>
      <c r="H43" s="34">
        <f>IFERROR(INDEX('Price Data'!K:K,MATCH(TEXT(A43,"YYYY-MM-DD"),'Price Data'!J:J,0)),"")</f>
        <v>2.15</v>
      </c>
      <c r="I43" s="10" cm="1">
        <f t="array" ref="I43">IFERROR(IF(ISNUMBER(H43),(H43-INDEX('Price Data'!K:K,MATCH(TEXT(A43,"YYYY-MM-DD"),'Price Data'!J:J,0)+1))/INDEX('Price Data'!K:K,MATCH(TEXT(A43,"YYYY-MM-DD"),'Price Data'!J:J,0)+1),""),"")</f>
        <v>9.3896713615023563E-3</v>
      </c>
      <c r="J43" s="34">
        <f>IFERROR(INDEX('Price Data'!N:N,MATCH(TEXT(A43,"YYYY-MM-DD"),'Price Data'!M:M,0)),"")</f>
        <v>3.93</v>
      </c>
      <c r="K43" s="10" cm="1">
        <f t="array" ref="K43">IFERROR(IF(ISNUMBER(J43),(J43-INDEX('Price Data'!N:N,MATCH(TEXT(A43,"YYYY-MM-DD"),'Price Data'!M:M,0)+1))/INDEX('Price Data'!N:N,MATCH(TEXT(A43,"YYYY-MM-DD"),'Price Data'!M:M,0)+1),""),"")</f>
        <v>3.1496062992126012E-2</v>
      </c>
      <c r="L43" s="34">
        <f>IFERROR(INDEX('Price Data'!Q:Q,MATCH(TEXT(A43,"YYYY-MM-DD"),'Price Data'!P:P,0)),"")</f>
        <v>8.09</v>
      </c>
      <c r="M43" s="10" cm="1">
        <f t="array" ref="M43">IFERROR(IF(ISNUMBER(L43),(L43-INDEX('Price Data'!Q:Q,MATCH(TEXT(A43,"YYYY-MM-DD"),'Price Data'!P:P,0)+1))/INDEX('Price Data'!Q:Q,MATCH(TEXT(A43,"YYYY-MM-DD"),'Price Data'!P:P,0)+1),""),"")</f>
        <v>8.2998661311914343E-2</v>
      </c>
      <c r="N43" s="34">
        <f>IFERROR(INDEX('Price Data'!T:T,MATCH(TEXT(A43,"YYYY-MM-DD"),'Price Data'!S:S,0)),"")</f>
        <v>3.14</v>
      </c>
      <c r="O43" s="10" cm="1">
        <f t="array" ref="O43">IFERROR(IF(ISNUMBER(N43),(N43-INDEX('Price Data'!T:T,MATCH(TEXT(A43,"YYYY-MM-DD"),'Price Data'!S:S,0)+1))/INDEX('Price Data'!T:T,MATCH(TEXT(A43,"YYYY-MM-DD"),'Price Data'!S:S,0)+1),""),"")</f>
        <v>1.2903225806451623E-2</v>
      </c>
    </row>
    <row r="44" spans="1:15" x14ac:dyDescent="0.3">
      <c r="A44" s="8">
        <v>41863</v>
      </c>
      <c r="B44" s="34">
        <f>IFERROR(INDEX('Price Data'!B:B,MATCH(TEXT(A44,"YYYY-MM-DD"),'Price Data'!A:A,0)),"")</f>
        <v>19416</v>
      </c>
      <c r="C44" s="10" cm="1">
        <f t="array" ref="C44">IFERROR(IF(ISNUMBER(B44),(B44-INDEX('Price Data'!B:B,MATCH(TEXT(A44,"YYYY-MM-DD"),'Price Data'!A:A,0)+1))/INDEX('Price Data'!B:B,MATCH(TEXT(A44,"YYYY-MM-DD"),'Price Data'!A:A,0)+1),""),"")</f>
        <v>-2.2610483042137717E-3</v>
      </c>
      <c r="D44" s="34">
        <f>IFERROR(INDEX('Price Data'!E:E,MATCH(TEXT(A44,"YYYY-MM-DD"),'Price Data'!D:D,0)),"")</f>
        <v>28.08</v>
      </c>
      <c r="E44" s="10" cm="1">
        <f t="array" ref="E44">IFERROR(IF(ISNUMBER(D44),(D44-INDEX('Price Data'!E:E,MATCH(TEXT(A44,"YYYY-MM-DD"),'Price Data'!D:D,0)+1))/INDEX('Price Data'!E:E,MATCH(TEXT(A44,"YYYY-MM-DD"),'Price Data'!D:D,0)+1),""),"")</f>
        <v>4.2918454935621398E-3</v>
      </c>
      <c r="F44" s="34">
        <f>IFERROR(INDEX('Price Data'!H:H,MATCH(TEXT(A44,"YYYY-MM-DD"),'Price Data'!G:G,0)),"")</f>
        <v>43907.300780999998</v>
      </c>
      <c r="G44" s="10" cm="1">
        <f t="array" ref="G44">IFERROR(IF(ISNUMBER(F44),(F44-INDEX('Price Data'!H:H,MATCH(TEXT(A44,"YYYY-MM-DD"),'Price Data'!G:G,0)+1))/INDEX('Price Data'!H:H,MATCH(TEXT(A44,"YYYY-MM-DD"),'Price Data'!G:G,0)+1),""),"")</f>
        <v>4.7572736975684322E-2</v>
      </c>
      <c r="H44" s="34">
        <f>IFERROR(INDEX('Price Data'!K:K,MATCH(TEXT(A44,"YYYY-MM-DD"),'Price Data'!J:J,0)),"")</f>
        <v>2.12</v>
      </c>
      <c r="I44" s="10" cm="1">
        <f t="array" ref="I44">IFERROR(IF(ISNUMBER(H44),(H44-INDEX('Price Data'!K:K,MATCH(TEXT(A44,"YYYY-MM-DD"),'Price Data'!J:J,0)+1))/INDEX('Price Data'!K:K,MATCH(TEXT(A44,"YYYY-MM-DD"),'Price Data'!J:J,0)+1),""),"")</f>
        <v>-1.3953488372092933E-2</v>
      </c>
      <c r="J44" s="34">
        <f>IFERROR(INDEX('Price Data'!N:N,MATCH(TEXT(A44,"YYYY-MM-DD"),'Price Data'!M:M,0)),"")</f>
        <v>3.96</v>
      </c>
      <c r="K44" s="10" cm="1">
        <f t="array" ref="K44">IFERROR(IF(ISNUMBER(J44),(J44-INDEX('Price Data'!N:N,MATCH(TEXT(A44,"YYYY-MM-DD"),'Price Data'!M:M,0)+1))/INDEX('Price Data'!N:N,MATCH(TEXT(A44,"YYYY-MM-DD"),'Price Data'!M:M,0)+1),""),"")</f>
        <v>7.6335877862594922E-3</v>
      </c>
      <c r="L44" s="34">
        <f>IFERROR(INDEX('Price Data'!Q:Q,MATCH(TEXT(A44,"YYYY-MM-DD"),'Price Data'!P:P,0)),"")</f>
        <v>8.16</v>
      </c>
      <c r="M44" s="10" cm="1">
        <f t="array" ref="M44">IFERROR(IF(ISNUMBER(L44),(L44-INDEX('Price Data'!Q:Q,MATCH(TEXT(A44,"YYYY-MM-DD"),'Price Data'!P:P,0)+1))/INDEX('Price Data'!Q:Q,MATCH(TEXT(A44,"YYYY-MM-DD"),'Price Data'!P:P,0)+1),""),"")</f>
        <v>8.6526576019777864E-3</v>
      </c>
      <c r="N44" s="34">
        <f>IFERROR(INDEX('Price Data'!T:T,MATCH(TEXT(A44,"YYYY-MM-DD"),'Price Data'!S:S,0)),"")</f>
        <v>3.24</v>
      </c>
      <c r="O44" s="10" cm="1">
        <f t="array" ref="O44">IFERROR(IF(ISNUMBER(N44),(N44-INDEX('Price Data'!T:T,MATCH(TEXT(A44,"YYYY-MM-DD"),'Price Data'!S:S,0)+1))/INDEX('Price Data'!T:T,MATCH(TEXT(A44,"YYYY-MM-DD"),'Price Data'!S:S,0)+1),""),"")</f>
        <v>3.1847133757961811E-2</v>
      </c>
    </row>
    <row r="45" spans="1:15" x14ac:dyDescent="0.3">
      <c r="A45" s="8">
        <v>41864</v>
      </c>
      <c r="B45" s="34">
        <f>IFERROR(INDEX('Price Data'!B:B,MATCH(TEXT(A45,"YYYY-MM-DD"),'Price Data'!A:A,0)),"")</f>
        <v>19537</v>
      </c>
      <c r="C45" s="10" cm="1">
        <f t="array" ref="C45">IFERROR(IF(ISNUMBER(B45),(B45-INDEX('Price Data'!B:B,MATCH(TEXT(A45,"YYYY-MM-DD"),'Price Data'!A:A,0)+1))/INDEX('Price Data'!B:B,MATCH(TEXT(A45,"YYYY-MM-DD"),'Price Data'!A:A,0)+1),""),"")</f>
        <v>6.2319736299958793E-3</v>
      </c>
      <c r="D45" s="34">
        <f>IFERROR(INDEX('Price Data'!E:E,MATCH(TEXT(A45,"YYYY-MM-DD"),'Price Data'!D:D,0)),"")</f>
        <v>28.51</v>
      </c>
      <c r="E45" s="10" cm="1">
        <f t="array" ref="E45">IFERROR(IF(ISNUMBER(D45),(D45-INDEX('Price Data'!E:E,MATCH(TEXT(A45,"YYYY-MM-DD"),'Price Data'!D:D,0)+1))/INDEX('Price Data'!E:E,MATCH(TEXT(A45,"YYYY-MM-DD"),'Price Data'!D:D,0)+1),""),"")</f>
        <v>1.5313390313390431E-2</v>
      </c>
      <c r="F45" s="34">
        <f>IFERROR(INDEX('Price Data'!H:H,MATCH(TEXT(A45,"YYYY-MM-DD"),'Price Data'!G:G,0)),"")</f>
        <v>43378.296875</v>
      </c>
      <c r="G45" s="10" cm="1">
        <f t="array" ref="G45">IFERROR(IF(ISNUMBER(F45),(F45-INDEX('Price Data'!H:H,MATCH(TEXT(A45,"YYYY-MM-DD"),'Price Data'!G:G,0)+1))/INDEX('Price Data'!H:H,MATCH(TEXT(A45,"YYYY-MM-DD"),'Price Data'!G:G,0)+1),""),"")</f>
        <v>-1.2048199196724793E-2</v>
      </c>
      <c r="H45" s="34">
        <f>IFERROR(INDEX('Price Data'!K:K,MATCH(TEXT(A45,"YYYY-MM-DD"),'Price Data'!J:J,0)),"")</f>
        <v>2.14</v>
      </c>
      <c r="I45" s="10" cm="1">
        <f t="array" ref="I45">IFERROR(IF(ISNUMBER(H45),(H45-INDEX('Price Data'!K:K,MATCH(TEXT(A45,"YYYY-MM-DD"),'Price Data'!J:J,0)+1))/INDEX('Price Data'!K:K,MATCH(TEXT(A45,"YYYY-MM-DD"),'Price Data'!J:J,0)+1),""),"")</f>
        <v>9.4339622641509517E-3</v>
      </c>
      <c r="J45" s="34">
        <f>IFERROR(INDEX('Price Data'!N:N,MATCH(TEXT(A45,"YYYY-MM-DD"),'Price Data'!M:M,0)),"")</f>
        <v>4.01</v>
      </c>
      <c r="K45" s="10" cm="1">
        <f t="array" ref="K45">IFERROR(IF(ISNUMBER(J45),(J45-INDEX('Price Data'!N:N,MATCH(TEXT(A45,"YYYY-MM-DD"),'Price Data'!M:M,0)+1))/INDEX('Price Data'!N:N,MATCH(TEXT(A45,"YYYY-MM-DD"),'Price Data'!M:M,0)+1),""),"")</f>
        <v>1.2626262626262581E-2</v>
      </c>
      <c r="L45" s="34">
        <f>IFERROR(INDEX('Price Data'!Q:Q,MATCH(TEXT(A45,"YYYY-MM-DD"),'Price Data'!P:P,0)),"")</f>
        <v>8.49</v>
      </c>
      <c r="M45" s="10" cm="1">
        <f t="array" ref="M45">IFERROR(IF(ISNUMBER(L45),(L45-INDEX('Price Data'!Q:Q,MATCH(TEXT(A45,"YYYY-MM-DD"),'Price Data'!P:P,0)+1))/INDEX('Price Data'!Q:Q,MATCH(TEXT(A45,"YYYY-MM-DD"),'Price Data'!P:P,0)+1),""),"")</f>
        <v>4.0441176470588244E-2</v>
      </c>
      <c r="N45" s="34">
        <f>IFERROR(INDEX('Price Data'!T:T,MATCH(TEXT(A45,"YYYY-MM-DD"),'Price Data'!S:S,0)),"")</f>
        <v>3.22</v>
      </c>
      <c r="O45" s="10" cm="1">
        <f t="array" ref="O45">IFERROR(IF(ISNUMBER(N45),(N45-INDEX('Price Data'!T:T,MATCH(TEXT(A45,"YYYY-MM-DD"),'Price Data'!S:S,0)+1))/INDEX('Price Data'!T:T,MATCH(TEXT(A45,"YYYY-MM-DD"),'Price Data'!S:S,0)+1),""),"")</f>
        <v>-6.1728395061728444E-3</v>
      </c>
    </row>
    <row r="46" spans="1:15" x14ac:dyDescent="0.3">
      <c r="A46" s="8">
        <v>41865</v>
      </c>
      <c r="B46" s="34">
        <f>IFERROR(INDEX('Price Data'!B:B,MATCH(TEXT(A46,"YYYY-MM-DD"),'Price Data'!A:A,0)),"")</f>
        <v>19480</v>
      </c>
      <c r="C46" s="10" cm="1">
        <f t="array" ref="C46">IFERROR(IF(ISNUMBER(B46),(B46-INDEX('Price Data'!B:B,MATCH(TEXT(A46,"YYYY-MM-DD"),'Price Data'!A:A,0)+1))/INDEX('Price Data'!B:B,MATCH(TEXT(A46,"YYYY-MM-DD"),'Price Data'!A:A,0)+1),""),"")</f>
        <v>-2.9175410759072528E-3</v>
      </c>
      <c r="D46" s="34">
        <f>IFERROR(INDEX('Price Data'!E:E,MATCH(TEXT(A46,"YYYY-MM-DD"),'Price Data'!D:D,0)),"")</f>
        <v>27.98</v>
      </c>
      <c r="E46" s="10" cm="1">
        <f t="array" ref="E46">IFERROR(IF(ISNUMBER(D46),(D46-INDEX('Price Data'!E:E,MATCH(TEXT(A46,"YYYY-MM-DD"),'Price Data'!D:D,0)+1))/INDEX('Price Data'!E:E,MATCH(TEXT(A46,"YYYY-MM-DD"),'Price Data'!D:D,0)+1),""),"")</f>
        <v>-1.8589968432129116E-2</v>
      </c>
      <c r="F46" s="34">
        <f>IFERROR(INDEX('Price Data'!H:H,MATCH(TEXT(A46,"YYYY-MM-DD"),'Price Data'!G:G,0)),"")</f>
        <v>42483.0625</v>
      </c>
      <c r="G46" s="10" cm="1">
        <f t="array" ref="G46">IFERROR(IF(ISNUMBER(F46),(F46-INDEX('Price Data'!H:H,MATCH(TEXT(A46,"YYYY-MM-DD"),'Price Data'!G:G,0)+1))/INDEX('Price Data'!H:H,MATCH(TEXT(A46,"YYYY-MM-DD"),'Price Data'!G:G,0)+1),""),"")</f>
        <v>-2.0637840567593744E-2</v>
      </c>
      <c r="H46" s="34">
        <f>IFERROR(INDEX('Price Data'!K:K,MATCH(TEXT(A46,"YYYY-MM-DD"),'Price Data'!J:J,0)),"")</f>
        <v>2.12</v>
      </c>
      <c r="I46" s="10" cm="1">
        <f t="array" ref="I46">IFERROR(IF(ISNUMBER(H46),(H46-INDEX('Price Data'!K:K,MATCH(TEXT(A46,"YYYY-MM-DD"),'Price Data'!J:J,0)+1))/INDEX('Price Data'!K:K,MATCH(TEXT(A46,"YYYY-MM-DD"),'Price Data'!J:J,0)+1),""),"")</f>
        <v>-9.3457943925233725E-3</v>
      </c>
      <c r="J46" s="34">
        <f>IFERROR(INDEX('Price Data'!N:N,MATCH(TEXT(A46,"YYYY-MM-DD"),'Price Data'!M:M,0)),"")</f>
        <v>3.95</v>
      </c>
      <c r="K46" s="10" cm="1">
        <f t="array" ref="K46">IFERROR(IF(ISNUMBER(J46),(J46-INDEX('Price Data'!N:N,MATCH(TEXT(A46,"YYYY-MM-DD"),'Price Data'!M:M,0)+1))/INDEX('Price Data'!N:N,MATCH(TEXT(A46,"YYYY-MM-DD"),'Price Data'!M:M,0)+1),""),"")</f>
        <v>-1.4962593516209379E-2</v>
      </c>
      <c r="L46" s="34">
        <f>IFERROR(INDEX('Price Data'!Q:Q,MATCH(TEXT(A46,"YYYY-MM-DD"),'Price Data'!P:P,0)),"")</f>
        <v>8.2899999999999991</v>
      </c>
      <c r="M46" s="10" cm="1">
        <f t="array" ref="M46">IFERROR(IF(ISNUMBER(L46),(L46-INDEX('Price Data'!Q:Q,MATCH(TEXT(A46,"YYYY-MM-DD"),'Price Data'!P:P,0)+1))/INDEX('Price Data'!Q:Q,MATCH(TEXT(A46,"YYYY-MM-DD"),'Price Data'!P:P,0)+1),""),"")</f>
        <v>-2.355712603062439E-2</v>
      </c>
      <c r="N46" s="34">
        <f>IFERROR(INDEX('Price Data'!T:T,MATCH(TEXT(A46,"YYYY-MM-DD"),'Price Data'!S:S,0)),"")</f>
        <v>3.17</v>
      </c>
      <c r="O46" s="10" cm="1">
        <f t="array" ref="O46">IFERROR(IF(ISNUMBER(N46),(N46-INDEX('Price Data'!T:T,MATCH(TEXT(A46,"YYYY-MM-DD"),'Price Data'!S:S,0)+1))/INDEX('Price Data'!T:T,MATCH(TEXT(A46,"YYYY-MM-DD"),'Price Data'!S:S,0)+1),""),"")</f>
        <v>-1.5527950310559088E-2</v>
      </c>
    </row>
    <row r="47" spans="1:15" x14ac:dyDescent="0.3">
      <c r="A47" s="8">
        <v>41866</v>
      </c>
      <c r="B47" s="34" t="str">
        <f>IFERROR(INDEX('Price Data'!B:B,MATCH(TEXT(A47,"YYYY-MM-DD"),'Price Data'!A:A,0)),"")</f>
        <v/>
      </c>
      <c r="C47" s="10" t="str" cm="1">
        <f t="array" ref="C47">IFERROR(IF(ISNUMBER(B47),(B47-INDEX('Price Data'!B:B,MATCH(TEXT(A47,"YYYY-MM-DD"),'Price Data'!A:A,0)+1))/INDEX('Price Data'!B:B,MATCH(TEXT(A47,"YYYY-MM-DD"),'Price Data'!A:A,0)+1),""),"")</f>
        <v/>
      </c>
      <c r="D47" s="34" t="str">
        <f>IFERROR(INDEX('Price Data'!E:E,MATCH(TEXT(A47,"YYYY-MM-DD"),'Price Data'!D:D,0)),"")</f>
        <v/>
      </c>
      <c r="E47" s="10" t="str" cm="1">
        <f t="array" ref="E47">IFERROR(IF(ISNUMBER(D47),(D47-INDEX('Price Data'!E:E,MATCH(TEXT(A47,"YYYY-MM-DD"),'Price Data'!D:D,0)+1))/INDEX('Price Data'!E:E,MATCH(TEXT(A47,"YYYY-MM-DD"),'Price Data'!D:D,0)+1),""),"")</f>
        <v/>
      </c>
      <c r="F47" s="34" t="str">
        <f>IFERROR(INDEX('Price Data'!H:H,MATCH(TEXT(A47,"YYYY-MM-DD"),'Price Data'!G:G,0)),"")</f>
        <v/>
      </c>
      <c r="G47" s="10" t="str" cm="1">
        <f t="array" ref="G47">IFERROR(IF(ISNUMBER(F47),(F47-INDEX('Price Data'!H:H,MATCH(TEXT(A47,"YYYY-MM-DD"),'Price Data'!G:G,0)+1))/INDEX('Price Data'!H:H,MATCH(TEXT(A47,"YYYY-MM-DD"),'Price Data'!G:G,0)+1),""),"")</f>
        <v/>
      </c>
      <c r="H47" s="34" t="str">
        <f>IFERROR(INDEX('Price Data'!K:K,MATCH(TEXT(A47,"YYYY-MM-DD"),'Price Data'!J:J,0)),"")</f>
        <v/>
      </c>
      <c r="I47" s="10" t="str" cm="1">
        <f t="array" ref="I47">IFERROR(IF(ISNUMBER(H47),(H47-INDEX('Price Data'!K:K,MATCH(TEXT(A47,"YYYY-MM-DD"),'Price Data'!J:J,0)+1))/INDEX('Price Data'!K:K,MATCH(TEXT(A47,"YYYY-MM-DD"),'Price Data'!J:J,0)+1),""),"")</f>
        <v/>
      </c>
      <c r="J47" s="34" t="str">
        <f>IFERROR(INDEX('Price Data'!N:N,MATCH(TEXT(A47,"YYYY-MM-DD"),'Price Data'!M:M,0)),"")</f>
        <v/>
      </c>
      <c r="K47" s="10" t="str" cm="1">
        <f t="array" ref="K47">IFERROR(IF(ISNUMBER(J47),(J47-INDEX('Price Data'!N:N,MATCH(TEXT(A47,"YYYY-MM-DD"),'Price Data'!M:M,0)+1))/INDEX('Price Data'!N:N,MATCH(TEXT(A47,"YYYY-MM-DD"),'Price Data'!M:M,0)+1),""),"")</f>
        <v/>
      </c>
      <c r="L47" s="34" t="str">
        <f>IFERROR(INDEX('Price Data'!Q:Q,MATCH(TEXT(A47,"YYYY-MM-DD"),'Price Data'!P:P,0)),"")</f>
        <v/>
      </c>
      <c r="M47" s="10" t="str" cm="1">
        <f t="array" ref="M47">IFERROR(IF(ISNUMBER(L47),(L47-INDEX('Price Data'!Q:Q,MATCH(TEXT(A47,"YYYY-MM-DD"),'Price Data'!P:P,0)+1))/INDEX('Price Data'!Q:Q,MATCH(TEXT(A47,"YYYY-MM-DD"),'Price Data'!P:P,0)+1),""),"")</f>
        <v/>
      </c>
      <c r="N47" s="34" t="str">
        <f>IFERROR(INDEX('Price Data'!T:T,MATCH(TEXT(A47,"YYYY-MM-DD"),'Price Data'!S:S,0)),"")</f>
        <v/>
      </c>
      <c r="O47" s="10" t="str" cm="1">
        <f t="array" ref="O47">IFERROR(IF(ISNUMBER(N47),(N47-INDEX('Price Data'!T:T,MATCH(TEXT(A47,"YYYY-MM-DD"),'Price Data'!S:S,0)+1))/INDEX('Price Data'!T:T,MATCH(TEXT(A47,"YYYY-MM-DD"),'Price Data'!S:S,0)+1),""),"")</f>
        <v/>
      </c>
    </row>
    <row r="48" spans="1:15" x14ac:dyDescent="0.3">
      <c r="A48" s="8">
        <v>41867</v>
      </c>
      <c r="B48" s="34" t="str">
        <f>IFERROR(INDEX('Price Data'!B:B,MATCH(TEXT(A48,"YYYY-MM-DD"),'Price Data'!A:A,0)),"")</f>
        <v/>
      </c>
      <c r="C48" s="10" t="str" cm="1">
        <f t="array" ref="C48">IFERROR(IF(ISNUMBER(B48),(B48-INDEX('Price Data'!B:B,MATCH(TEXT(A48,"YYYY-MM-DD"),'Price Data'!A:A,0)+1))/INDEX('Price Data'!B:B,MATCH(TEXT(A48,"YYYY-MM-DD"),'Price Data'!A:A,0)+1),""),"")</f>
        <v/>
      </c>
      <c r="D48" s="34" t="str">
        <f>IFERROR(INDEX('Price Data'!E:E,MATCH(TEXT(A48,"YYYY-MM-DD"),'Price Data'!D:D,0)),"")</f>
        <v/>
      </c>
      <c r="E48" s="10" t="str" cm="1">
        <f t="array" ref="E48">IFERROR(IF(ISNUMBER(D48),(D48-INDEX('Price Data'!E:E,MATCH(TEXT(A48,"YYYY-MM-DD"),'Price Data'!D:D,0)+1))/INDEX('Price Data'!E:E,MATCH(TEXT(A48,"YYYY-MM-DD"),'Price Data'!D:D,0)+1),""),"")</f>
        <v/>
      </c>
      <c r="F48" s="34" t="str">
        <f>IFERROR(INDEX('Price Data'!H:H,MATCH(TEXT(A48,"YYYY-MM-DD"),'Price Data'!G:G,0)),"")</f>
        <v/>
      </c>
      <c r="G48" s="10" t="str" cm="1">
        <f t="array" ref="G48">IFERROR(IF(ISNUMBER(F48),(F48-INDEX('Price Data'!H:H,MATCH(TEXT(A48,"YYYY-MM-DD"),'Price Data'!G:G,0)+1))/INDEX('Price Data'!H:H,MATCH(TEXT(A48,"YYYY-MM-DD"),'Price Data'!G:G,0)+1),""),"")</f>
        <v/>
      </c>
      <c r="H48" s="34" t="str">
        <f>IFERROR(INDEX('Price Data'!K:K,MATCH(TEXT(A48,"YYYY-MM-DD"),'Price Data'!J:J,0)),"")</f>
        <v/>
      </c>
      <c r="I48" s="10" t="str" cm="1">
        <f t="array" ref="I48">IFERROR(IF(ISNUMBER(H48),(H48-INDEX('Price Data'!K:K,MATCH(TEXT(A48,"YYYY-MM-DD"),'Price Data'!J:J,0)+1))/INDEX('Price Data'!K:K,MATCH(TEXT(A48,"YYYY-MM-DD"),'Price Data'!J:J,0)+1),""),"")</f>
        <v/>
      </c>
      <c r="J48" s="34" t="str">
        <f>IFERROR(INDEX('Price Data'!N:N,MATCH(TEXT(A48,"YYYY-MM-DD"),'Price Data'!M:M,0)),"")</f>
        <v/>
      </c>
      <c r="K48" s="10" t="str" cm="1">
        <f t="array" ref="K48">IFERROR(IF(ISNUMBER(J48),(J48-INDEX('Price Data'!N:N,MATCH(TEXT(A48,"YYYY-MM-DD"),'Price Data'!M:M,0)+1))/INDEX('Price Data'!N:N,MATCH(TEXT(A48,"YYYY-MM-DD"),'Price Data'!M:M,0)+1),""),"")</f>
        <v/>
      </c>
      <c r="L48" s="34" t="str">
        <f>IFERROR(INDEX('Price Data'!Q:Q,MATCH(TEXT(A48,"YYYY-MM-DD"),'Price Data'!P:P,0)),"")</f>
        <v/>
      </c>
      <c r="M48" s="10" t="str" cm="1">
        <f t="array" ref="M48">IFERROR(IF(ISNUMBER(L48),(L48-INDEX('Price Data'!Q:Q,MATCH(TEXT(A48,"YYYY-MM-DD"),'Price Data'!P:P,0)+1))/INDEX('Price Data'!Q:Q,MATCH(TEXT(A48,"YYYY-MM-DD"),'Price Data'!P:P,0)+1),""),"")</f>
        <v/>
      </c>
      <c r="N48" s="34" t="str">
        <f>IFERROR(INDEX('Price Data'!T:T,MATCH(TEXT(A48,"YYYY-MM-DD"),'Price Data'!S:S,0)),"")</f>
        <v/>
      </c>
      <c r="O48" s="10" t="str" cm="1">
        <f t="array" ref="O48">IFERROR(IF(ISNUMBER(N48),(N48-INDEX('Price Data'!T:T,MATCH(TEXT(A48,"YYYY-MM-DD"),'Price Data'!S:S,0)+1))/INDEX('Price Data'!T:T,MATCH(TEXT(A48,"YYYY-MM-DD"),'Price Data'!S:S,0)+1),""),"")</f>
        <v/>
      </c>
    </row>
    <row r="49" spans="1:15" x14ac:dyDescent="0.3">
      <c r="A49" s="8">
        <v>41868</v>
      </c>
      <c r="B49" s="34" t="str">
        <f>IFERROR(INDEX('Price Data'!B:B,MATCH(TEXT(A49,"YYYY-MM-DD"),'Price Data'!A:A,0)),"")</f>
        <v/>
      </c>
      <c r="C49" s="10" t="str" cm="1">
        <f t="array" ref="C49">IFERROR(IF(ISNUMBER(B49),(B49-INDEX('Price Data'!B:B,MATCH(TEXT(A49,"YYYY-MM-DD"),'Price Data'!A:A,0)+1))/INDEX('Price Data'!B:B,MATCH(TEXT(A49,"YYYY-MM-DD"),'Price Data'!A:A,0)+1),""),"")</f>
        <v/>
      </c>
      <c r="D49" s="34" t="str">
        <f>IFERROR(INDEX('Price Data'!E:E,MATCH(TEXT(A49,"YYYY-MM-DD"),'Price Data'!D:D,0)),"")</f>
        <v/>
      </c>
      <c r="E49" s="10" t="str" cm="1">
        <f t="array" ref="E49">IFERROR(IF(ISNUMBER(D49),(D49-INDEX('Price Data'!E:E,MATCH(TEXT(A49,"YYYY-MM-DD"),'Price Data'!D:D,0)+1))/INDEX('Price Data'!E:E,MATCH(TEXT(A49,"YYYY-MM-DD"),'Price Data'!D:D,0)+1),""),"")</f>
        <v/>
      </c>
      <c r="F49" s="34" t="str">
        <f>IFERROR(INDEX('Price Data'!H:H,MATCH(TEXT(A49,"YYYY-MM-DD"),'Price Data'!G:G,0)),"")</f>
        <v/>
      </c>
      <c r="G49" s="10" t="str" cm="1">
        <f t="array" ref="G49">IFERROR(IF(ISNUMBER(F49),(F49-INDEX('Price Data'!H:H,MATCH(TEXT(A49,"YYYY-MM-DD"),'Price Data'!G:G,0)+1))/INDEX('Price Data'!H:H,MATCH(TEXT(A49,"YYYY-MM-DD"),'Price Data'!G:G,0)+1),""),"")</f>
        <v/>
      </c>
      <c r="H49" s="34" t="str">
        <f>IFERROR(INDEX('Price Data'!K:K,MATCH(TEXT(A49,"YYYY-MM-DD"),'Price Data'!J:J,0)),"")</f>
        <v/>
      </c>
      <c r="I49" s="10" t="str" cm="1">
        <f t="array" ref="I49">IFERROR(IF(ISNUMBER(H49),(H49-INDEX('Price Data'!K:K,MATCH(TEXT(A49,"YYYY-MM-DD"),'Price Data'!J:J,0)+1))/INDEX('Price Data'!K:K,MATCH(TEXT(A49,"YYYY-MM-DD"),'Price Data'!J:J,0)+1),""),"")</f>
        <v/>
      </c>
      <c r="J49" s="34" t="str">
        <f>IFERROR(INDEX('Price Data'!N:N,MATCH(TEXT(A49,"YYYY-MM-DD"),'Price Data'!M:M,0)),"")</f>
        <v/>
      </c>
      <c r="K49" s="10" t="str" cm="1">
        <f t="array" ref="K49">IFERROR(IF(ISNUMBER(J49),(J49-INDEX('Price Data'!N:N,MATCH(TEXT(A49,"YYYY-MM-DD"),'Price Data'!M:M,0)+1))/INDEX('Price Data'!N:N,MATCH(TEXT(A49,"YYYY-MM-DD"),'Price Data'!M:M,0)+1),""),"")</f>
        <v/>
      </c>
      <c r="L49" s="34" t="str">
        <f>IFERROR(INDEX('Price Data'!Q:Q,MATCH(TEXT(A49,"YYYY-MM-DD"),'Price Data'!P:P,0)),"")</f>
        <v/>
      </c>
      <c r="M49" s="10" t="str" cm="1">
        <f t="array" ref="M49">IFERROR(IF(ISNUMBER(L49),(L49-INDEX('Price Data'!Q:Q,MATCH(TEXT(A49,"YYYY-MM-DD"),'Price Data'!P:P,0)+1))/INDEX('Price Data'!Q:Q,MATCH(TEXT(A49,"YYYY-MM-DD"),'Price Data'!P:P,0)+1),""),"")</f>
        <v/>
      </c>
      <c r="N49" s="34" t="str">
        <f>IFERROR(INDEX('Price Data'!T:T,MATCH(TEXT(A49,"YYYY-MM-DD"),'Price Data'!S:S,0)),"")</f>
        <v/>
      </c>
      <c r="O49" s="10" t="str" cm="1">
        <f t="array" ref="O49">IFERROR(IF(ISNUMBER(N49),(N49-INDEX('Price Data'!T:T,MATCH(TEXT(A49,"YYYY-MM-DD"),'Price Data'!S:S,0)+1))/INDEX('Price Data'!T:T,MATCH(TEXT(A49,"YYYY-MM-DD"),'Price Data'!S:S,0)+1),""),"")</f>
        <v/>
      </c>
    </row>
    <row r="50" spans="1:15" x14ac:dyDescent="0.3">
      <c r="A50" s="8">
        <v>41869</v>
      </c>
      <c r="B50" s="34">
        <f>IFERROR(INDEX('Price Data'!B:B,MATCH(TEXT(A50,"YYYY-MM-DD"),'Price Data'!A:A,0)),"")</f>
        <v>19639</v>
      </c>
      <c r="C50" s="10" cm="1">
        <f t="array" ref="C50">IFERROR(IF(ISNUMBER(B50),(B50-INDEX('Price Data'!B:B,MATCH(TEXT(A50,"YYYY-MM-DD"),'Price Data'!A:A,0)+1))/INDEX('Price Data'!B:B,MATCH(TEXT(A50,"YYYY-MM-DD"),'Price Data'!A:A,0)+1),""),"")</f>
        <v>8.1622176591375772E-3</v>
      </c>
      <c r="D50" s="34">
        <f>IFERROR(INDEX('Price Data'!E:E,MATCH(TEXT(A50,"YYYY-MM-DD"),'Price Data'!D:D,0)),"")</f>
        <v>28.06</v>
      </c>
      <c r="E50" s="10" cm="1">
        <f t="array" ref="E50">IFERROR(IF(ISNUMBER(D50),(D50-INDEX('Price Data'!E:E,MATCH(TEXT(A50,"YYYY-MM-DD"),'Price Data'!D:D,0)+1))/INDEX('Price Data'!E:E,MATCH(TEXT(A50,"YYYY-MM-DD"),'Price Data'!D:D,0)+1),""),"")</f>
        <v>2.8591851322372513E-3</v>
      </c>
      <c r="F50" s="34">
        <f>IFERROR(INDEX('Price Data'!H:H,MATCH(TEXT(A50,"YYYY-MM-DD"),'Price Data'!G:G,0)),"")</f>
        <v>42483.0625</v>
      </c>
      <c r="G50" s="10" cm="1">
        <f t="array" ref="G50">IFERROR(IF(ISNUMBER(F50),(F50-INDEX('Price Data'!H:H,MATCH(TEXT(A50,"YYYY-MM-DD"),'Price Data'!G:G,0)+1))/INDEX('Price Data'!H:H,MATCH(TEXT(A50,"YYYY-MM-DD"),'Price Data'!G:G,0)+1),""),"")</f>
        <v>0</v>
      </c>
      <c r="H50" s="34">
        <f>IFERROR(INDEX('Price Data'!K:K,MATCH(TEXT(A50,"YYYY-MM-DD"),'Price Data'!J:J,0)),"")</f>
        <v>2.16</v>
      </c>
      <c r="I50" s="10" cm="1">
        <f t="array" ref="I50">IFERROR(IF(ISNUMBER(H50),(H50-INDEX('Price Data'!K:K,MATCH(TEXT(A50,"YYYY-MM-DD"),'Price Data'!J:J,0)+1))/INDEX('Price Data'!K:K,MATCH(TEXT(A50,"YYYY-MM-DD"),'Price Data'!J:J,0)+1),""),"")</f>
        <v>1.8867924528301903E-2</v>
      </c>
      <c r="J50" s="34">
        <f>IFERROR(INDEX('Price Data'!N:N,MATCH(TEXT(A50,"YYYY-MM-DD"),'Price Data'!M:M,0)),"")</f>
        <v>4.07</v>
      </c>
      <c r="K50" s="10" cm="1">
        <f t="array" ref="K50">IFERROR(IF(ISNUMBER(J50),(J50-INDEX('Price Data'!N:N,MATCH(TEXT(A50,"YYYY-MM-DD"),'Price Data'!M:M,0)+1))/INDEX('Price Data'!N:N,MATCH(TEXT(A50,"YYYY-MM-DD"),'Price Data'!M:M,0)+1),""),"")</f>
        <v>3.0379746835443065E-2</v>
      </c>
      <c r="L50" s="34">
        <f>IFERROR(INDEX('Price Data'!Q:Q,MATCH(TEXT(A50,"YYYY-MM-DD"),'Price Data'!P:P,0)),"")</f>
        <v>8.3800000000000008</v>
      </c>
      <c r="M50" s="10" cm="1">
        <f t="array" ref="M50">IFERROR(IF(ISNUMBER(L50),(L50-INDEX('Price Data'!Q:Q,MATCH(TEXT(A50,"YYYY-MM-DD"),'Price Data'!P:P,0)+1))/INDEX('Price Data'!Q:Q,MATCH(TEXT(A50,"YYYY-MM-DD"),'Price Data'!P:P,0)+1),""),"")</f>
        <v>1.085645355850442E-2</v>
      </c>
      <c r="N50" s="34">
        <f>IFERROR(INDEX('Price Data'!T:T,MATCH(TEXT(A50,"YYYY-MM-DD"),'Price Data'!S:S,0)),"")</f>
        <v>3.25</v>
      </c>
      <c r="O50" s="10" cm="1">
        <f t="array" ref="O50">IFERROR(IF(ISNUMBER(N50),(N50-INDEX('Price Data'!T:T,MATCH(TEXT(A50,"YYYY-MM-DD"),'Price Data'!S:S,0)+1))/INDEX('Price Data'!T:T,MATCH(TEXT(A50,"YYYY-MM-DD"),'Price Data'!S:S,0)+1),""),"")</f>
        <v>2.5236593059936932E-2</v>
      </c>
    </row>
    <row r="51" spans="1:15" x14ac:dyDescent="0.3">
      <c r="A51" s="8">
        <v>41870</v>
      </c>
      <c r="B51" s="34">
        <f>IFERROR(INDEX('Price Data'!B:B,MATCH(TEXT(A51,"YYYY-MM-DD"),'Price Data'!A:A,0)),"")</f>
        <v>19644</v>
      </c>
      <c r="C51" s="10" cm="1">
        <f t="array" ref="C51">IFERROR(IF(ISNUMBER(B51),(B51-INDEX('Price Data'!B:B,MATCH(TEXT(A51,"YYYY-MM-DD"),'Price Data'!A:A,0)+1))/INDEX('Price Data'!B:B,MATCH(TEXT(A51,"YYYY-MM-DD"),'Price Data'!A:A,0)+1),""),"")</f>
        <v>2.5459544783339275E-4</v>
      </c>
      <c r="D51" s="34">
        <f>IFERROR(INDEX('Price Data'!E:E,MATCH(TEXT(A51,"YYYY-MM-DD"),'Price Data'!D:D,0)),"")</f>
        <v>28.23</v>
      </c>
      <c r="E51" s="10" cm="1">
        <f t="array" ref="E51">IFERROR(IF(ISNUMBER(D51),(D51-INDEX('Price Data'!E:E,MATCH(TEXT(A51,"YYYY-MM-DD"),'Price Data'!D:D,0)+1))/INDEX('Price Data'!E:E,MATCH(TEXT(A51,"YYYY-MM-DD"),'Price Data'!D:D,0)+1),""),"")</f>
        <v>6.0584461867427553E-3</v>
      </c>
      <c r="F51" s="34">
        <f>IFERROR(INDEX('Price Data'!H:H,MATCH(TEXT(A51,"YYYY-MM-DD"),'Price Data'!G:G,0)),"")</f>
        <v>42889.988280999998</v>
      </c>
      <c r="G51" s="10" cm="1">
        <f t="array" ref="G51">IFERROR(IF(ISNUMBER(F51),(F51-INDEX('Price Data'!H:H,MATCH(TEXT(A51,"YYYY-MM-DD"),'Price Data'!G:G,0)+1))/INDEX('Price Data'!H:H,MATCH(TEXT(A51,"YYYY-MM-DD"),'Price Data'!G:G,0)+1),""),"")</f>
        <v>9.5785415893686592E-3</v>
      </c>
      <c r="H51" s="34">
        <f>IFERROR(INDEX('Price Data'!K:K,MATCH(TEXT(A51,"YYYY-MM-DD"),'Price Data'!J:J,0)),"")</f>
        <v>2.16</v>
      </c>
      <c r="I51" s="10" cm="1">
        <f t="array" ref="I51">IFERROR(IF(ISNUMBER(H51),(H51-INDEX('Price Data'!K:K,MATCH(TEXT(A51,"YYYY-MM-DD"),'Price Data'!J:J,0)+1))/INDEX('Price Data'!K:K,MATCH(TEXT(A51,"YYYY-MM-DD"),'Price Data'!J:J,0)+1),""),"")</f>
        <v>0</v>
      </c>
      <c r="J51" s="34">
        <f>IFERROR(INDEX('Price Data'!N:N,MATCH(TEXT(A51,"YYYY-MM-DD"),'Price Data'!M:M,0)),"")</f>
        <v>4.03</v>
      </c>
      <c r="K51" s="10" cm="1">
        <f t="array" ref="K51">IFERROR(IF(ISNUMBER(J51),(J51-INDEX('Price Data'!N:N,MATCH(TEXT(A51,"YYYY-MM-DD"),'Price Data'!M:M,0)+1))/INDEX('Price Data'!N:N,MATCH(TEXT(A51,"YYYY-MM-DD"),'Price Data'!M:M,0)+1),""),"")</f>
        <v>-9.8280098280098364E-3</v>
      </c>
      <c r="L51" s="34">
        <f>IFERROR(INDEX('Price Data'!Q:Q,MATCH(TEXT(A51,"YYYY-MM-DD"),'Price Data'!P:P,0)),"")</f>
        <v>8.15</v>
      </c>
      <c r="M51" s="10" cm="1">
        <f t="array" ref="M51">IFERROR(IF(ISNUMBER(L51),(L51-INDEX('Price Data'!Q:Q,MATCH(TEXT(A51,"YYYY-MM-DD"),'Price Data'!P:P,0)+1))/INDEX('Price Data'!Q:Q,MATCH(TEXT(A51,"YYYY-MM-DD"),'Price Data'!P:P,0)+1),""),"")</f>
        <v>-2.7446300715990503E-2</v>
      </c>
      <c r="N51" s="34">
        <f>IFERROR(INDEX('Price Data'!T:T,MATCH(TEXT(A51,"YYYY-MM-DD"),'Price Data'!S:S,0)),"")</f>
        <v>3.28</v>
      </c>
      <c r="O51" s="10" cm="1">
        <f t="array" ref="O51">IFERROR(IF(ISNUMBER(N51),(N51-INDEX('Price Data'!T:T,MATCH(TEXT(A51,"YYYY-MM-DD"),'Price Data'!S:S,0)+1))/INDEX('Price Data'!T:T,MATCH(TEXT(A51,"YYYY-MM-DD"),'Price Data'!S:S,0)+1),""),"")</f>
        <v>9.2307692307691709E-3</v>
      </c>
    </row>
    <row r="52" spans="1:15" x14ac:dyDescent="0.3">
      <c r="A52" s="8">
        <v>41871</v>
      </c>
      <c r="B52" s="34">
        <f>IFERROR(INDEX('Price Data'!B:B,MATCH(TEXT(A52,"YYYY-MM-DD"),'Price Data'!A:A,0)),"")</f>
        <v>19605</v>
      </c>
      <c r="C52" s="10" cm="1">
        <f t="array" ref="C52">IFERROR(IF(ISNUMBER(B52),(B52-INDEX('Price Data'!B:B,MATCH(TEXT(A52,"YYYY-MM-DD"),'Price Data'!A:A,0)+1))/INDEX('Price Data'!B:B,MATCH(TEXT(A52,"YYYY-MM-DD"),'Price Data'!A:A,0)+1),""),"")</f>
        <v>-1.9853390348197925E-3</v>
      </c>
      <c r="D52" s="34">
        <f>IFERROR(INDEX('Price Data'!E:E,MATCH(TEXT(A52,"YYYY-MM-DD"),'Price Data'!D:D,0)),"")</f>
        <v>28.11</v>
      </c>
      <c r="E52" s="10" cm="1">
        <f t="array" ref="E52">IFERROR(IF(ISNUMBER(D52),(D52-INDEX('Price Data'!E:E,MATCH(TEXT(A52,"YYYY-MM-DD"),'Price Data'!D:D,0)+1))/INDEX('Price Data'!E:E,MATCH(TEXT(A52,"YYYY-MM-DD"),'Price Data'!D:D,0)+1),""),"")</f>
        <v>-4.2507970244421182E-3</v>
      </c>
      <c r="F52" s="34">
        <f>IFERROR(INDEX('Price Data'!H:H,MATCH(TEXT(A52,"YYYY-MM-DD"),'Price Data'!G:G,0)),"")</f>
        <v>42889.988280999998</v>
      </c>
      <c r="G52" s="10" cm="1">
        <f t="array" ref="G52">IFERROR(IF(ISNUMBER(F52),(F52-INDEX('Price Data'!H:H,MATCH(TEXT(A52,"YYYY-MM-DD"),'Price Data'!G:G,0)+1))/INDEX('Price Data'!H:H,MATCH(TEXT(A52,"YYYY-MM-DD"),'Price Data'!G:G,0)+1),""),"")</f>
        <v>0</v>
      </c>
      <c r="H52" s="34">
        <f>IFERROR(INDEX('Price Data'!K:K,MATCH(TEXT(A52,"YYYY-MM-DD"),'Price Data'!J:J,0)),"")</f>
        <v>2.16</v>
      </c>
      <c r="I52" s="10" cm="1">
        <f t="array" ref="I52">IFERROR(IF(ISNUMBER(H52),(H52-INDEX('Price Data'!K:K,MATCH(TEXT(A52,"YYYY-MM-DD"),'Price Data'!J:J,0)+1))/INDEX('Price Data'!K:K,MATCH(TEXT(A52,"YYYY-MM-DD"),'Price Data'!J:J,0)+1),""),"")</f>
        <v>0</v>
      </c>
      <c r="J52" s="34">
        <f>IFERROR(INDEX('Price Data'!N:N,MATCH(TEXT(A52,"YYYY-MM-DD"),'Price Data'!M:M,0)),"")</f>
        <v>3.89</v>
      </c>
      <c r="K52" s="10" cm="1">
        <f t="array" ref="K52">IFERROR(IF(ISNUMBER(J52),(J52-INDEX('Price Data'!N:N,MATCH(TEXT(A52,"YYYY-MM-DD"),'Price Data'!M:M,0)+1))/INDEX('Price Data'!N:N,MATCH(TEXT(A52,"YYYY-MM-DD"),'Price Data'!M:M,0)+1),""),"")</f>
        <v>-3.4739454094292833E-2</v>
      </c>
      <c r="L52" s="34">
        <f>IFERROR(INDEX('Price Data'!Q:Q,MATCH(TEXT(A52,"YYYY-MM-DD"),'Price Data'!P:P,0)),"")</f>
        <v>8.23</v>
      </c>
      <c r="M52" s="10" cm="1">
        <f t="array" ref="M52">IFERROR(IF(ISNUMBER(L52),(L52-INDEX('Price Data'!Q:Q,MATCH(TEXT(A52,"YYYY-MM-DD"),'Price Data'!P:P,0)+1))/INDEX('Price Data'!Q:Q,MATCH(TEXT(A52,"YYYY-MM-DD"),'Price Data'!P:P,0)+1),""),"")</f>
        <v>9.8159509202454063E-3</v>
      </c>
      <c r="N52" s="34">
        <f>IFERROR(INDEX('Price Data'!T:T,MATCH(TEXT(A52,"YYYY-MM-DD"),'Price Data'!S:S,0)),"")</f>
        <v>3.28</v>
      </c>
      <c r="O52" s="10" cm="1">
        <f t="array" ref="O52">IFERROR(IF(ISNUMBER(N52),(N52-INDEX('Price Data'!T:T,MATCH(TEXT(A52,"YYYY-MM-DD"),'Price Data'!S:S,0)+1))/INDEX('Price Data'!T:T,MATCH(TEXT(A52,"YYYY-MM-DD"),'Price Data'!S:S,0)+1),""),"")</f>
        <v>0</v>
      </c>
    </row>
    <row r="53" spans="1:15" x14ac:dyDescent="0.3">
      <c r="A53" s="8">
        <v>41872</v>
      </c>
      <c r="B53" s="34">
        <f>IFERROR(INDEX('Price Data'!B:B,MATCH(TEXT(A53,"YYYY-MM-DD"),'Price Data'!A:A,0)),"")</f>
        <v>20010</v>
      </c>
      <c r="C53" s="10" cm="1">
        <f t="array" ref="C53">IFERROR(IF(ISNUMBER(B53),(B53-INDEX('Price Data'!B:B,MATCH(TEXT(A53,"YYYY-MM-DD"),'Price Data'!A:A,0)+1))/INDEX('Price Data'!B:B,MATCH(TEXT(A53,"YYYY-MM-DD"),'Price Data'!A:A,0)+1),""),"")</f>
        <v>2.0657995409334353E-2</v>
      </c>
      <c r="D53" s="34">
        <f>IFERROR(INDEX('Price Data'!E:E,MATCH(TEXT(A53,"YYYY-MM-DD"),'Price Data'!D:D,0)),"")</f>
        <v>28.98</v>
      </c>
      <c r="E53" s="10" cm="1">
        <f t="array" ref="E53">IFERROR(IF(ISNUMBER(D53),(D53-INDEX('Price Data'!E:E,MATCH(TEXT(A53,"YYYY-MM-DD"),'Price Data'!D:D,0)+1))/INDEX('Price Data'!E:E,MATCH(TEXT(A53,"YYYY-MM-DD"),'Price Data'!D:D,0)+1),""),"")</f>
        <v>3.0949839914621167E-2</v>
      </c>
      <c r="F53" s="34">
        <f>IFERROR(INDEX('Price Data'!H:H,MATCH(TEXT(A53,"YYYY-MM-DD"),'Price Data'!G:G,0)),"")</f>
        <v>43215.527344000002</v>
      </c>
      <c r="G53" s="10" cm="1">
        <f t="array" ref="G53">IFERROR(IF(ISNUMBER(F53),(F53-INDEX('Price Data'!H:H,MATCH(TEXT(A53,"YYYY-MM-DD"),'Price Data'!G:G,0)+1))/INDEX('Price Data'!H:H,MATCH(TEXT(A53,"YYYY-MM-DD"),'Price Data'!G:G,0)+1),""),"")</f>
        <v>7.590094473031498E-3</v>
      </c>
      <c r="H53" s="34">
        <f>IFERROR(INDEX('Price Data'!K:K,MATCH(TEXT(A53,"YYYY-MM-DD"),'Price Data'!J:J,0)),"")</f>
        <v>2.23</v>
      </c>
      <c r="I53" s="10" cm="1">
        <f t="array" ref="I53">IFERROR(IF(ISNUMBER(H53),(H53-INDEX('Price Data'!K:K,MATCH(TEXT(A53,"YYYY-MM-DD"),'Price Data'!J:J,0)+1))/INDEX('Price Data'!K:K,MATCH(TEXT(A53,"YYYY-MM-DD"),'Price Data'!J:J,0)+1),""),"")</f>
        <v>3.2407407407407329E-2</v>
      </c>
      <c r="J53" s="34">
        <f>IFERROR(INDEX('Price Data'!N:N,MATCH(TEXT(A53,"YYYY-MM-DD"),'Price Data'!M:M,0)),"")</f>
        <v>4</v>
      </c>
      <c r="K53" s="10" cm="1">
        <f t="array" ref="K53">IFERROR(IF(ISNUMBER(J53),(J53-INDEX('Price Data'!N:N,MATCH(TEXT(A53,"YYYY-MM-DD"),'Price Data'!M:M,0)+1))/INDEX('Price Data'!N:N,MATCH(TEXT(A53,"YYYY-MM-DD"),'Price Data'!M:M,0)+1),""),"")</f>
        <v>2.8277634961439556E-2</v>
      </c>
      <c r="L53" s="34">
        <f>IFERROR(INDEX('Price Data'!Q:Q,MATCH(TEXT(A53,"YYYY-MM-DD"),'Price Data'!P:P,0)),"")</f>
        <v>8.56</v>
      </c>
      <c r="M53" s="10" cm="1">
        <f t="array" ref="M53">IFERROR(IF(ISNUMBER(L53),(L53-INDEX('Price Data'!Q:Q,MATCH(TEXT(A53,"YYYY-MM-DD"),'Price Data'!P:P,0)+1))/INDEX('Price Data'!Q:Q,MATCH(TEXT(A53,"YYYY-MM-DD"),'Price Data'!P:P,0)+1),""),"")</f>
        <v>4.0097205346294053E-2</v>
      </c>
      <c r="N53" s="34">
        <f>IFERROR(INDEX('Price Data'!T:T,MATCH(TEXT(A53,"YYYY-MM-DD"),'Price Data'!S:S,0)),"")</f>
        <v>3.36</v>
      </c>
      <c r="O53" s="10" cm="1">
        <f t="array" ref="O53">IFERROR(IF(ISNUMBER(N53),(N53-INDEX('Price Data'!T:T,MATCH(TEXT(A53,"YYYY-MM-DD"),'Price Data'!S:S,0)+1))/INDEX('Price Data'!T:T,MATCH(TEXT(A53,"YYYY-MM-DD"),'Price Data'!S:S,0)+1),""),"")</f>
        <v>2.4390243902439046E-2</v>
      </c>
    </row>
    <row r="54" spans="1:15" x14ac:dyDescent="0.3">
      <c r="A54" s="8">
        <v>41873</v>
      </c>
      <c r="B54" s="34">
        <f>IFERROR(INDEX('Price Data'!B:B,MATCH(TEXT(A54,"YYYY-MM-DD"),'Price Data'!A:A,0)),"")</f>
        <v>19917</v>
      </c>
      <c r="C54" s="10" cm="1">
        <f t="array" ref="C54">IFERROR(IF(ISNUMBER(B54),(B54-INDEX('Price Data'!B:B,MATCH(TEXT(A54,"YYYY-MM-DD"),'Price Data'!A:A,0)+1))/INDEX('Price Data'!B:B,MATCH(TEXT(A54,"YYYY-MM-DD"),'Price Data'!A:A,0)+1),""),"")</f>
        <v>-4.6476761619190406E-3</v>
      </c>
      <c r="D54" s="34">
        <f>IFERROR(INDEX('Price Data'!E:E,MATCH(TEXT(A54,"YYYY-MM-DD"),'Price Data'!D:D,0)),"")</f>
        <v>28.91</v>
      </c>
      <c r="E54" s="10" cm="1">
        <f t="array" ref="E54">IFERROR(IF(ISNUMBER(D54),(D54-INDEX('Price Data'!E:E,MATCH(TEXT(A54,"YYYY-MM-DD"),'Price Data'!D:D,0)+1))/INDEX('Price Data'!E:E,MATCH(TEXT(A54,"YYYY-MM-DD"),'Price Data'!D:D,0)+1),""),"")</f>
        <v>-2.4154589371980775E-3</v>
      </c>
      <c r="F54" s="34">
        <f>IFERROR(INDEX('Price Data'!H:H,MATCH(TEXT(A54,"YYYY-MM-DD"),'Price Data'!G:G,0)),"")</f>
        <v>44436.304687999997</v>
      </c>
      <c r="G54" s="10" cm="1">
        <f t="array" ref="G54">IFERROR(IF(ISNUMBER(F54),(F54-INDEX('Price Data'!H:H,MATCH(TEXT(A54,"YYYY-MM-DD"),'Price Data'!G:G,0)+1))/INDEX('Price Data'!H:H,MATCH(TEXT(A54,"YYYY-MM-DD"),'Price Data'!G:G,0)+1),""),"")</f>
        <v>2.8248581448109669E-2</v>
      </c>
      <c r="H54" s="34">
        <f>IFERROR(INDEX('Price Data'!K:K,MATCH(TEXT(A54,"YYYY-MM-DD"),'Price Data'!J:J,0)),"")</f>
        <v>2.23</v>
      </c>
      <c r="I54" s="10" cm="1">
        <f t="array" ref="I54">IFERROR(IF(ISNUMBER(H54),(H54-INDEX('Price Data'!K:K,MATCH(TEXT(A54,"YYYY-MM-DD"),'Price Data'!J:J,0)+1))/INDEX('Price Data'!K:K,MATCH(TEXT(A54,"YYYY-MM-DD"),'Price Data'!J:J,0)+1),""),"")</f>
        <v>0</v>
      </c>
      <c r="J54" s="34">
        <f>IFERROR(INDEX('Price Data'!N:N,MATCH(TEXT(A54,"YYYY-MM-DD"),'Price Data'!M:M,0)),"")</f>
        <v>4.0199999999999996</v>
      </c>
      <c r="K54" s="10" cm="1">
        <f t="array" ref="K54">IFERROR(IF(ISNUMBER(J54),(J54-INDEX('Price Data'!N:N,MATCH(TEXT(A54,"YYYY-MM-DD"),'Price Data'!M:M,0)+1))/INDEX('Price Data'!N:N,MATCH(TEXT(A54,"YYYY-MM-DD"),'Price Data'!M:M,0)+1),""),"")</f>
        <v>4.9999999999998934E-3</v>
      </c>
      <c r="L54" s="34">
        <f>IFERROR(INDEX('Price Data'!Q:Q,MATCH(TEXT(A54,"YYYY-MM-DD"),'Price Data'!P:P,0)),"")</f>
        <v>8.75</v>
      </c>
      <c r="M54" s="10" cm="1">
        <f t="array" ref="M54">IFERROR(IF(ISNUMBER(L54),(L54-INDEX('Price Data'!Q:Q,MATCH(TEXT(A54,"YYYY-MM-DD"),'Price Data'!P:P,0)+1))/INDEX('Price Data'!Q:Q,MATCH(TEXT(A54,"YYYY-MM-DD"),'Price Data'!P:P,0)+1),""),"")</f>
        <v>2.2196261682242931E-2</v>
      </c>
      <c r="N54" s="34">
        <f>IFERROR(INDEX('Price Data'!T:T,MATCH(TEXT(A54,"YYYY-MM-DD"),'Price Data'!S:S,0)),"")</f>
        <v>3.37</v>
      </c>
      <c r="O54" s="10" cm="1">
        <f t="array" ref="O54">IFERROR(IF(ISNUMBER(N54),(N54-INDEX('Price Data'!T:T,MATCH(TEXT(A54,"YYYY-MM-DD"),'Price Data'!S:S,0)+1))/INDEX('Price Data'!T:T,MATCH(TEXT(A54,"YYYY-MM-DD"),'Price Data'!S:S,0)+1),""),"")</f>
        <v>2.976190476190545E-3</v>
      </c>
    </row>
    <row r="55" spans="1:15" x14ac:dyDescent="0.3">
      <c r="A55" s="8">
        <v>41874</v>
      </c>
      <c r="B55" s="34" t="str">
        <f>IFERROR(INDEX('Price Data'!B:B,MATCH(TEXT(A55,"YYYY-MM-DD"),'Price Data'!A:A,0)),"")</f>
        <v/>
      </c>
      <c r="C55" s="10" t="str" cm="1">
        <f t="array" ref="C55">IFERROR(IF(ISNUMBER(B55),(B55-INDEX('Price Data'!B:B,MATCH(TEXT(A55,"YYYY-MM-DD"),'Price Data'!A:A,0)+1))/INDEX('Price Data'!B:B,MATCH(TEXT(A55,"YYYY-MM-DD"),'Price Data'!A:A,0)+1),""),"")</f>
        <v/>
      </c>
      <c r="D55" s="34" t="str">
        <f>IFERROR(INDEX('Price Data'!E:E,MATCH(TEXT(A55,"YYYY-MM-DD"),'Price Data'!D:D,0)),"")</f>
        <v/>
      </c>
      <c r="E55" s="10" t="str" cm="1">
        <f t="array" ref="E55">IFERROR(IF(ISNUMBER(D55),(D55-INDEX('Price Data'!E:E,MATCH(TEXT(A55,"YYYY-MM-DD"),'Price Data'!D:D,0)+1))/INDEX('Price Data'!E:E,MATCH(TEXT(A55,"YYYY-MM-DD"),'Price Data'!D:D,0)+1),""),"")</f>
        <v/>
      </c>
      <c r="F55" s="34" t="str">
        <f>IFERROR(INDEX('Price Data'!H:H,MATCH(TEXT(A55,"YYYY-MM-DD"),'Price Data'!G:G,0)),"")</f>
        <v/>
      </c>
      <c r="G55" s="10" t="str" cm="1">
        <f t="array" ref="G55">IFERROR(IF(ISNUMBER(F55),(F55-INDEX('Price Data'!H:H,MATCH(TEXT(A55,"YYYY-MM-DD"),'Price Data'!G:G,0)+1))/INDEX('Price Data'!H:H,MATCH(TEXT(A55,"YYYY-MM-DD"),'Price Data'!G:G,0)+1),""),"")</f>
        <v/>
      </c>
      <c r="H55" s="34" t="str">
        <f>IFERROR(INDEX('Price Data'!K:K,MATCH(TEXT(A55,"YYYY-MM-DD"),'Price Data'!J:J,0)),"")</f>
        <v/>
      </c>
      <c r="I55" s="10" t="str" cm="1">
        <f t="array" ref="I55">IFERROR(IF(ISNUMBER(H55),(H55-INDEX('Price Data'!K:K,MATCH(TEXT(A55,"YYYY-MM-DD"),'Price Data'!J:J,0)+1))/INDEX('Price Data'!K:K,MATCH(TEXT(A55,"YYYY-MM-DD"),'Price Data'!J:J,0)+1),""),"")</f>
        <v/>
      </c>
      <c r="J55" s="34" t="str">
        <f>IFERROR(INDEX('Price Data'!N:N,MATCH(TEXT(A55,"YYYY-MM-DD"),'Price Data'!M:M,0)),"")</f>
        <v/>
      </c>
      <c r="K55" s="10" t="str" cm="1">
        <f t="array" ref="K55">IFERROR(IF(ISNUMBER(J55),(J55-INDEX('Price Data'!N:N,MATCH(TEXT(A55,"YYYY-MM-DD"),'Price Data'!M:M,0)+1))/INDEX('Price Data'!N:N,MATCH(TEXT(A55,"YYYY-MM-DD"),'Price Data'!M:M,0)+1),""),"")</f>
        <v/>
      </c>
      <c r="L55" s="34" t="str">
        <f>IFERROR(INDEX('Price Data'!Q:Q,MATCH(TEXT(A55,"YYYY-MM-DD"),'Price Data'!P:P,0)),"")</f>
        <v/>
      </c>
      <c r="M55" s="10" t="str" cm="1">
        <f t="array" ref="M55">IFERROR(IF(ISNUMBER(L55),(L55-INDEX('Price Data'!Q:Q,MATCH(TEXT(A55,"YYYY-MM-DD"),'Price Data'!P:P,0)+1))/INDEX('Price Data'!Q:Q,MATCH(TEXT(A55,"YYYY-MM-DD"),'Price Data'!P:P,0)+1),""),"")</f>
        <v/>
      </c>
      <c r="N55" s="34" t="str">
        <f>IFERROR(INDEX('Price Data'!T:T,MATCH(TEXT(A55,"YYYY-MM-DD"),'Price Data'!S:S,0)),"")</f>
        <v/>
      </c>
      <c r="O55" s="10" t="str" cm="1">
        <f t="array" ref="O55">IFERROR(IF(ISNUMBER(N55),(N55-INDEX('Price Data'!T:T,MATCH(TEXT(A55,"YYYY-MM-DD"),'Price Data'!S:S,0)+1))/INDEX('Price Data'!T:T,MATCH(TEXT(A55,"YYYY-MM-DD"),'Price Data'!S:S,0)+1),""),"")</f>
        <v/>
      </c>
    </row>
    <row r="56" spans="1:15" x14ac:dyDescent="0.3">
      <c r="A56" s="8">
        <v>41875</v>
      </c>
      <c r="B56" s="34" t="str">
        <f>IFERROR(INDEX('Price Data'!B:B,MATCH(TEXT(A56,"YYYY-MM-DD"),'Price Data'!A:A,0)),"")</f>
        <v/>
      </c>
      <c r="C56" s="10" t="str" cm="1">
        <f t="array" ref="C56">IFERROR(IF(ISNUMBER(B56),(B56-INDEX('Price Data'!B:B,MATCH(TEXT(A56,"YYYY-MM-DD"),'Price Data'!A:A,0)+1))/INDEX('Price Data'!B:B,MATCH(TEXT(A56,"YYYY-MM-DD"),'Price Data'!A:A,0)+1),""),"")</f>
        <v/>
      </c>
      <c r="D56" s="34" t="str">
        <f>IFERROR(INDEX('Price Data'!E:E,MATCH(TEXT(A56,"YYYY-MM-DD"),'Price Data'!D:D,0)),"")</f>
        <v/>
      </c>
      <c r="E56" s="10" t="str" cm="1">
        <f t="array" ref="E56">IFERROR(IF(ISNUMBER(D56),(D56-INDEX('Price Data'!E:E,MATCH(TEXT(A56,"YYYY-MM-DD"),'Price Data'!D:D,0)+1))/INDEX('Price Data'!E:E,MATCH(TEXT(A56,"YYYY-MM-DD"),'Price Data'!D:D,0)+1),""),"")</f>
        <v/>
      </c>
      <c r="F56" s="34" t="str">
        <f>IFERROR(INDEX('Price Data'!H:H,MATCH(TEXT(A56,"YYYY-MM-DD"),'Price Data'!G:G,0)),"")</f>
        <v/>
      </c>
      <c r="G56" s="10" t="str" cm="1">
        <f t="array" ref="G56">IFERROR(IF(ISNUMBER(F56),(F56-INDEX('Price Data'!H:H,MATCH(TEXT(A56,"YYYY-MM-DD"),'Price Data'!G:G,0)+1))/INDEX('Price Data'!H:H,MATCH(TEXT(A56,"YYYY-MM-DD"),'Price Data'!G:G,0)+1),""),"")</f>
        <v/>
      </c>
      <c r="H56" s="34" t="str">
        <f>IFERROR(INDEX('Price Data'!K:K,MATCH(TEXT(A56,"YYYY-MM-DD"),'Price Data'!J:J,0)),"")</f>
        <v/>
      </c>
      <c r="I56" s="10" t="str" cm="1">
        <f t="array" ref="I56">IFERROR(IF(ISNUMBER(H56),(H56-INDEX('Price Data'!K:K,MATCH(TEXT(A56,"YYYY-MM-DD"),'Price Data'!J:J,0)+1))/INDEX('Price Data'!K:K,MATCH(TEXT(A56,"YYYY-MM-DD"),'Price Data'!J:J,0)+1),""),"")</f>
        <v/>
      </c>
      <c r="J56" s="34" t="str">
        <f>IFERROR(INDEX('Price Data'!N:N,MATCH(TEXT(A56,"YYYY-MM-DD"),'Price Data'!M:M,0)),"")</f>
        <v/>
      </c>
      <c r="K56" s="10" t="str" cm="1">
        <f t="array" ref="K56">IFERROR(IF(ISNUMBER(J56),(J56-INDEX('Price Data'!N:N,MATCH(TEXT(A56,"YYYY-MM-DD"),'Price Data'!M:M,0)+1))/INDEX('Price Data'!N:N,MATCH(TEXT(A56,"YYYY-MM-DD"),'Price Data'!M:M,0)+1),""),"")</f>
        <v/>
      </c>
      <c r="L56" s="34" t="str">
        <f>IFERROR(INDEX('Price Data'!Q:Q,MATCH(TEXT(A56,"YYYY-MM-DD"),'Price Data'!P:P,0)),"")</f>
        <v/>
      </c>
      <c r="M56" s="10" t="str" cm="1">
        <f t="array" ref="M56">IFERROR(IF(ISNUMBER(L56),(L56-INDEX('Price Data'!Q:Q,MATCH(TEXT(A56,"YYYY-MM-DD"),'Price Data'!P:P,0)+1))/INDEX('Price Data'!Q:Q,MATCH(TEXT(A56,"YYYY-MM-DD"),'Price Data'!P:P,0)+1),""),"")</f>
        <v/>
      </c>
      <c r="N56" s="34" t="str">
        <f>IFERROR(INDEX('Price Data'!T:T,MATCH(TEXT(A56,"YYYY-MM-DD"),'Price Data'!S:S,0)),"")</f>
        <v/>
      </c>
      <c r="O56" s="10" t="str" cm="1">
        <f t="array" ref="O56">IFERROR(IF(ISNUMBER(N56),(N56-INDEX('Price Data'!T:T,MATCH(TEXT(A56,"YYYY-MM-DD"),'Price Data'!S:S,0)+1))/INDEX('Price Data'!T:T,MATCH(TEXT(A56,"YYYY-MM-DD"),'Price Data'!S:S,0)+1),""),"")</f>
        <v/>
      </c>
    </row>
    <row r="57" spans="1:15" x14ac:dyDescent="0.3">
      <c r="A57" s="8">
        <v>41876</v>
      </c>
      <c r="B57" s="34">
        <f>IFERROR(INDEX('Price Data'!B:B,MATCH(TEXT(A57,"YYYY-MM-DD"),'Price Data'!A:A,0)),"")</f>
        <v>20375</v>
      </c>
      <c r="C57" s="10" cm="1">
        <f t="array" ref="C57">IFERROR(IF(ISNUMBER(B57),(B57-INDEX('Price Data'!B:B,MATCH(TEXT(A57,"YYYY-MM-DD"),'Price Data'!A:A,0)+1))/INDEX('Price Data'!B:B,MATCH(TEXT(A57,"YYYY-MM-DD"),'Price Data'!A:A,0)+1),""),"")</f>
        <v>2.2995431038811066E-2</v>
      </c>
      <c r="D57" s="34">
        <f>IFERROR(INDEX('Price Data'!E:E,MATCH(TEXT(A57,"YYYY-MM-DD"),'Price Data'!D:D,0)),"")</f>
        <v>29.53</v>
      </c>
      <c r="E57" s="10" cm="1">
        <f t="array" ref="E57">IFERROR(IF(ISNUMBER(D57),(D57-INDEX('Price Data'!E:E,MATCH(TEXT(A57,"YYYY-MM-DD"),'Price Data'!D:D,0)+1))/INDEX('Price Data'!E:E,MATCH(TEXT(A57,"YYYY-MM-DD"),'Price Data'!D:D,0)+1),""),"")</f>
        <v>2.1445866482186129E-2</v>
      </c>
      <c r="F57" s="34">
        <f>IFERROR(INDEX('Price Data'!H:H,MATCH(TEXT(A57,"YYYY-MM-DD"),'Price Data'!G:G,0)),"")</f>
        <v>46999.9375</v>
      </c>
      <c r="G57" s="10" cm="1">
        <f t="array" ref="G57">IFERROR(IF(ISNUMBER(F57),(F57-INDEX('Price Data'!H:H,MATCH(TEXT(A57,"YYYY-MM-DD"),'Price Data'!G:G,0)+1))/INDEX('Price Data'!H:H,MATCH(TEXT(A57,"YYYY-MM-DD"),'Price Data'!G:G,0)+1),""),"")</f>
        <v>5.7692304299378688E-2</v>
      </c>
      <c r="H57" s="34">
        <f>IFERROR(INDEX('Price Data'!K:K,MATCH(TEXT(A57,"YYYY-MM-DD"),'Price Data'!J:J,0)),"")</f>
        <v>2.29</v>
      </c>
      <c r="I57" s="10" cm="1">
        <f t="array" ref="I57">IFERROR(IF(ISNUMBER(H57),(H57-INDEX('Price Data'!K:K,MATCH(TEXT(A57,"YYYY-MM-DD"),'Price Data'!J:J,0)+1))/INDEX('Price Data'!K:K,MATCH(TEXT(A57,"YYYY-MM-DD"),'Price Data'!J:J,0)+1),""),"")</f>
        <v>2.6905829596412582E-2</v>
      </c>
      <c r="J57" s="34">
        <f>IFERROR(INDEX('Price Data'!N:N,MATCH(TEXT(A57,"YYYY-MM-DD"),'Price Data'!M:M,0)),"")</f>
        <v>4.2</v>
      </c>
      <c r="K57" s="10" cm="1">
        <f t="array" ref="K57">IFERROR(IF(ISNUMBER(J57),(J57-INDEX('Price Data'!N:N,MATCH(TEXT(A57,"YYYY-MM-DD"),'Price Data'!M:M,0)+1))/INDEX('Price Data'!N:N,MATCH(TEXT(A57,"YYYY-MM-DD"),'Price Data'!M:M,0)+1),""),"")</f>
        <v>4.4776119402985232E-2</v>
      </c>
      <c r="L57" s="34">
        <f>IFERROR(INDEX('Price Data'!Q:Q,MATCH(TEXT(A57,"YYYY-MM-DD"),'Price Data'!P:P,0)),"")</f>
        <v>8.89</v>
      </c>
      <c r="M57" s="10" cm="1">
        <f t="array" ref="M57">IFERROR(IF(ISNUMBER(L57),(L57-INDEX('Price Data'!Q:Q,MATCH(TEXT(A57,"YYYY-MM-DD"),'Price Data'!P:P,0)+1))/INDEX('Price Data'!Q:Q,MATCH(TEXT(A57,"YYYY-MM-DD"),'Price Data'!P:P,0)+1),""),"")</f>
        <v>1.6000000000000066E-2</v>
      </c>
      <c r="N57" s="34">
        <f>IFERROR(INDEX('Price Data'!T:T,MATCH(TEXT(A57,"YYYY-MM-DD"),'Price Data'!S:S,0)),"")</f>
        <v>3.42</v>
      </c>
      <c r="O57" s="10" cm="1">
        <f t="array" ref="O57">IFERROR(IF(ISNUMBER(N57),(N57-INDEX('Price Data'!T:T,MATCH(TEXT(A57,"YYYY-MM-DD"),'Price Data'!S:S,0)+1))/INDEX('Price Data'!T:T,MATCH(TEXT(A57,"YYYY-MM-DD"),'Price Data'!S:S,0)+1),""),"")</f>
        <v>1.4836795252225466E-2</v>
      </c>
    </row>
    <row r="58" spans="1:15" x14ac:dyDescent="0.3">
      <c r="A58" s="8">
        <v>41877</v>
      </c>
      <c r="B58" s="34">
        <f>IFERROR(INDEX('Price Data'!B:B,MATCH(TEXT(A58,"YYYY-MM-DD"),'Price Data'!A:A,0)),"")</f>
        <v>20645</v>
      </c>
      <c r="C58" s="10" cm="1">
        <f t="array" ref="C58">IFERROR(IF(ISNUMBER(B58),(B58-INDEX('Price Data'!B:B,MATCH(TEXT(A58,"YYYY-MM-DD"),'Price Data'!A:A,0)+1))/INDEX('Price Data'!B:B,MATCH(TEXT(A58,"YYYY-MM-DD"),'Price Data'!A:A,0)+1),""),"")</f>
        <v>1.3251533742331288E-2</v>
      </c>
      <c r="D58" s="34">
        <f>IFERROR(INDEX('Price Data'!E:E,MATCH(TEXT(A58,"YYYY-MM-DD"),'Price Data'!D:D,0)),"")</f>
        <v>30.21</v>
      </c>
      <c r="E58" s="10" cm="1">
        <f t="array" ref="E58">IFERROR(IF(ISNUMBER(D58),(D58-INDEX('Price Data'!E:E,MATCH(TEXT(A58,"YYYY-MM-DD"),'Price Data'!D:D,0)+1))/INDEX('Price Data'!E:E,MATCH(TEXT(A58,"YYYY-MM-DD"),'Price Data'!D:D,0)+1),""),"")</f>
        <v>2.3027429732475437E-2</v>
      </c>
      <c r="F58" s="34">
        <f>IFERROR(INDEX('Price Data'!H:H,MATCH(TEXT(A58,"YYYY-MM-DD"),'Price Data'!G:G,0)),"")</f>
        <v>47569.636719000002</v>
      </c>
      <c r="G58" s="10" cm="1">
        <f t="array" ref="G58">IFERROR(IF(ISNUMBER(F58),(F58-INDEX('Price Data'!H:H,MATCH(TEXT(A58,"YYYY-MM-DD"),'Price Data'!G:G,0)+1))/INDEX('Price Data'!H:H,MATCH(TEXT(A58,"YYYY-MM-DD"),'Price Data'!G:G,0)+1),""),"")</f>
        <v>1.2121276097441659E-2</v>
      </c>
      <c r="H58" s="34">
        <f>IFERROR(INDEX('Price Data'!K:K,MATCH(TEXT(A58,"YYYY-MM-DD"),'Price Data'!J:J,0)),"")</f>
        <v>2.33</v>
      </c>
      <c r="I58" s="10" cm="1">
        <f t="array" ref="I58">IFERROR(IF(ISNUMBER(H58),(H58-INDEX('Price Data'!K:K,MATCH(TEXT(A58,"YYYY-MM-DD"),'Price Data'!J:J,0)+1))/INDEX('Price Data'!K:K,MATCH(TEXT(A58,"YYYY-MM-DD"),'Price Data'!J:J,0)+1),""),"")</f>
        <v>1.746724890829696E-2</v>
      </c>
      <c r="J58" s="34">
        <f>IFERROR(INDEX('Price Data'!N:N,MATCH(TEXT(A58,"YYYY-MM-DD"),'Price Data'!M:M,0)),"")</f>
        <v>4.33</v>
      </c>
      <c r="K58" s="10" cm="1">
        <f t="array" ref="K58">IFERROR(IF(ISNUMBER(J58),(J58-INDEX('Price Data'!N:N,MATCH(TEXT(A58,"YYYY-MM-DD"),'Price Data'!M:M,0)+1))/INDEX('Price Data'!N:N,MATCH(TEXT(A58,"YYYY-MM-DD"),'Price Data'!M:M,0)+1),""),"")</f>
        <v>3.0952380952380926E-2</v>
      </c>
      <c r="L58" s="34">
        <f>IFERROR(INDEX('Price Data'!Q:Q,MATCH(TEXT(A58,"YYYY-MM-DD"),'Price Data'!P:P,0)),"")</f>
        <v>8.99</v>
      </c>
      <c r="M58" s="10" cm="1">
        <f t="array" ref="M58">IFERROR(IF(ISNUMBER(L58),(L58-INDEX('Price Data'!Q:Q,MATCH(TEXT(A58,"YYYY-MM-DD"),'Price Data'!P:P,0)+1))/INDEX('Price Data'!Q:Q,MATCH(TEXT(A58,"YYYY-MM-DD"),'Price Data'!P:P,0)+1),""),"")</f>
        <v>1.124859392575924E-2</v>
      </c>
      <c r="N58" s="34">
        <f>IFERROR(INDEX('Price Data'!T:T,MATCH(TEXT(A58,"YYYY-MM-DD"),'Price Data'!S:S,0)),"")</f>
        <v>3.52</v>
      </c>
      <c r="O58" s="10" cm="1">
        <f t="array" ref="O58">IFERROR(IF(ISNUMBER(N58),(N58-INDEX('Price Data'!T:T,MATCH(TEXT(A58,"YYYY-MM-DD"),'Price Data'!S:S,0)+1))/INDEX('Price Data'!T:T,MATCH(TEXT(A58,"YYYY-MM-DD"),'Price Data'!S:S,0)+1),""),"")</f>
        <v>2.9239766081871371E-2</v>
      </c>
    </row>
    <row r="59" spans="1:15" x14ac:dyDescent="0.3">
      <c r="A59" s="8">
        <v>41878</v>
      </c>
      <c r="B59" s="34">
        <f>IFERROR(INDEX('Price Data'!B:B,MATCH(TEXT(A59,"YYYY-MM-DD"),'Price Data'!A:A,0)),"")</f>
        <v>20763</v>
      </c>
      <c r="C59" s="10" cm="1">
        <f t="array" ref="C59">IFERROR(IF(ISNUMBER(B59),(B59-INDEX('Price Data'!B:B,MATCH(TEXT(A59,"YYYY-MM-DD"),'Price Data'!A:A,0)+1))/INDEX('Price Data'!B:B,MATCH(TEXT(A59,"YYYY-MM-DD"),'Price Data'!A:A,0)+1),""),"")</f>
        <v>5.7156696536691696E-3</v>
      </c>
      <c r="D59" s="34">
        <f>IFERROR(INDEX('Price Data'!E:E,MATCH(TEXT(A59,"YYYY-MM-DD"),'Price Data'!D:D,0)),"")</f>
        <v>30.51</v>
      </c>
      <c r="E59" s="10" cm="1">
        <f t="array" ref="E59">IFERROR(IF(ISNUMBER(D59),(D59-INDEX('Price Data'!E:E,MATCH(TEXT(A59,"YYYY-MM-DD"),'Price Data'!D:D,0)+1))/INDEX('Price Data'!E:E,MATCH(TEXT(A59,"YYYY-MM-DD"),'Price Data'!D:D,0)+1),""),"")</f>
        <v>9.930486593843121E-3</v>
      </c>
      <c r="F59" s="34">
        <f>IFERROR(INDEX('Price Data'!H:H,MATCH(TEXT(A59,"YYYY-MM-DD"),'Price Data'!G:G,0)),"")</f>
        <v>47406.863280999998</v>
      </c>
      <c r="G59" s="10" cm="1">
        <f t="array" ref="G59">IFERROR(IF(ISNUMBER(F59),(F59-INDEX('Price Data'!H:H,MATCH(TEXT(A59,"YYYY-MM-DD"),'Price Data'!G:G,0)+1))/INDEX('Price Data'!H:H,MATCH(TEXT(A59,"YYYY-MM-DD"),'Price Data'!G:G,0)+1),""),"")</f>
        <v>-3.4217927490497262E-3</v>
      </c>
      <c r="H59" s="34">
        <f>IFERROR(INDEX('Price Data'!K:K,MATCH(TEXT(A59,"YYYY-MM-DD"),'Price Data'!J:J,0)),"")</f>
        <v>2.33</v>
      </c>
      <c r="I59" s="10" cm="1">
        <f t="array" ref="I59">IFERROR(IF(ISNUMBER(H59),(H59-INDEX('Price Data'!K:K,MATCH(TEXT(A59,"YYYY-MM-DD"),'Price Data'!J:J,0)+1))/INDEX('Price Data'!K:K,MATCH(TEXT(A59,"YYYY-MM-DD"),'Price Data'!J:J,0)+1),""),"")</f>
        <v>0</v>
      </c>
      <c r="J59" s="34">
        <f>IFERROR(INDEX('Price Data'!N:N,MATCH(TEXT(A59,"YYYY-MM-DD"),'Price Data'!M:M,0)),"")</f>
        <v>4.49</v>
      </c>
      <c r="K59" s="10" cm="1">
        <f t="array" ref="K59">IFERROR(IF(ISNUMBER(J59),(J59-INDEX('Price Data'!N:N,MATCH(TEXT(A59,"YYYY-MM-DD"),'Price Data'!M:M,0)+1))/INDEX('Price Data'!N:N,MATCH(TEXT(A59,"YYYY-MM-DD"),'Price Data'!M:M,0)+1),""),"")</f>
        <v>3.6951501154734445E-2</v>
      </c>
      <c r="L59" s="34">
        <f>IFERROR(INDEX('Price Data'!Q:Q,MATCH(TEXT(A59,"YYYY-MM-DD"),'Price Data'!P:P,0)),"")</f>
        <v>9.15</v>
      </c>
      <c r="M59" s="10" cm="1">
        <f t="array" ref="M59">IFERROR(IF(ISNUMBER(L59),(L59-INDEX('Price Data'!Q:Q,MATCH(TEXT(A59,"YYYY-MM-DD"),'Price Data'!P:P,0)+1))/INDEX('Price Data'!Q:Q,MATCH(TEXT(A59,"YYYY-MM-DD"),'Price Data'!P:P,0)+1),""),"")</f>
        <v>1.7797552836484997E-2</v>
      </c>
      <c r="N59" s="34">
        <f>IFERROR(INDEX('Price Data'!T:T,MATCH(TEXT(A59,"YYYY-MM-DD"),'Price Data'!S:S,0)),"")</f>
        <v>3.54</v>
      </c>
      <c r="O59" s="10" cm="1">
        <f t="array" ref="O59">IFERROR(IF(ISNUMBER(N59),(N59-INDEX('Price Data'!T:T,MATCH(TEXT(A59,"YYYY-MM-DD"),'Price Data'!S:S,0)+1))/INDEX('Price Data'!T:T,MATCH(TEXT(A59,"YYYY-MM-DD"),'Price Data'!S:S,0)+1),""),"")</f>
        <v>5.6818181818181872E-3</v>
      </c>
    </row>
    <row r="60" spans="1:15" x14ac:dyDescent="0.3">
      <c r="A60" s="8">
        <v>41879</v>
      </c>
      <c r="B60" s="34">
        <f>IFERROR(INDEX('Price Data'!B:B,MATCH(TEXT(A60,"YYYY-MM-DD"),'Price Data'!A:A,0)),"")</f>
        <v>20341</v>
      </c>
      <c r="C60" s="10" cm="1">
        <f t="array" ref="C60">IFERROR(IF(ISNUMBER(B60),(B60-INDEX('Price Data'!B:B,MATCH(TEXT(A60,"YYYY-MM-DD"),'Price Data'!A:A,0)+1))/INDEX('Price Data'!B:B,MATCH(TEXT(A60,"YYYY-MM-DD"),'Price Data'!A:A,0)+1),""),"")</f>
        <v>-2.0324615903289506E-2</v>
      </c>
      <c r="D60" s="34">
        <f>IFERROR(INDEX('Price Data'!E:E,MATCH(TEXT(A60,"YYYY-MM-DD"),'Price Data'!D:D,0)),"")</f>
        <v>29.48</v>
      </c>
      <c r="E60" s="10" cm="1">
        <f t="array" ref="E60">IFERROR(IF(ISNUMBER(D60),(D60-INDEX('Price Data'!E:E,MATCH(TEXT(A60,"YYYY-MM-DD"),'Price Data'!D:D,0)+1))/INDEX('Price Data'!E:E,MATCH(TEXT(A60,"YYYY-MM-DD"),'Price Data'!D:D,0)+1),""),"")</f>
        <v>-3.3759423139954149E-2</v>
      </c>
      <c r="F60" s="34">
        <f>IFERROR(INDEX('Price Data'!H:H,MATCH(TEXT(A60,"YYYY-MM-DD"),'Price Data'!G:G,0)),"")</f>
        <v>45860.546875</v>
      </c>
      <c r="G60" s="10" cm="1">
        <f t="array" ref="G60">IFERROR(IF(ISNUMBER(F60),(F60-INDEX('Price Data'!H:H,MATCH(TEXT(A60,"YYYY-MM-DD"),'Price Data'!G:G,0)+1))/INDEX('Price Data'!H:H,MATCH(TEXT(A60,"YYYY-MM-DD"),'Price Data'!G:G,0)+1),""),"")</f>
        <v>-3.2617986067425386E-2</v>
      </c>
      <c r="H60" s="34">
        <f>IFERROR(INDEX('Price Data'!K:K,MATCH(TEXT(A60,"YYYY-MM-DD"),'Price Data'!J:J,0)),"")</f>
        <v>2.2599999999999998</v>
      </c>
      <c r="I60" s="10" cm="1">
        <f t="array" ref="I60">IFERROR(IF(ISNUMBER(H60),(H60-INDEX('Price Data'!K:K,MATCH(TEXT(A60,"YYYY-MM-DD"),'Price Data'!J:J,0)+1))/INDEX('Price Data'!K:K,MATCH(TEXT(A60,"YYYY-MM-DD"),'Price Data'!J:J,0)+1),""),"")</f>
        <v>-3.0042918454935744E-2</v>
      </c>
      <c r="J60" s="34">
        <f>IFERROR(INDEX('Price Data'!N:N,MATCH(TEXT(A60,"YYYY-MM-DD"),'Price Data'!M:M,0)),"")</f>
        <v>4.3499999999999996</v>
      </c>
      <c r="K60" s="10" cm="1">
        <f t="array" ref="K60">IFERROR(IF(ISNUMBER(J60),(J60-INDEX('Price Data'!N:N,MATCH(TEXT(A60,"YYYY-MM-DD"),'Price Data'!M:M,0)+1))/INDEX('Price Data'!N:N,MATCH(TEXT(A60,"YYYY-MM-DD"),'Price Data'!M:M,0)+1),""),"")</f>
        <v>-3.1180400890868723E-2</v>
      </c>
      <c r="L60" s="34">
        <f>IFERROR(INDEX('Price Data'!Q:Q,MATCH(TEXT(A60,"YYYY-MM-DD"),'Price Data'!P:P,0)),"")</f>
        <v>8.6999999999999993</v>
      </c>
      <c r="M60" s="10" cm="1">
        <f t="array" ref="M60">IFERROR(IF(ISNUMBER(L60),(L60-INDEX('Price Data'!Q:Q,MATCH(TEXT(A60,"YYYY-MM-DD"),'Price Data'!P:P,0)+1))/INDEX('Price Data'!Q:Q,MATCH(TEXT(A60,"YYYY-MM-DD"),'Price Data'!P:P,0)+1),""),"")</f>
        <v>-4.9180327868852576E-2</v>
      </c>
      <c r="N60" s="34">
        <f>IFERROR(INDEX('Price Data'!T:T,MATCH(TEXT(A60,"YYYY-MM-DD"),'Price Data'!S:S,0)),"")</f>
        <v>3.49</v>
      </c>
      <c r="O60" s="10" cm="1">
        <f t="array" ref="O60">IFERROR(IF(ISNUMBER(N60),(N60-INDEX('Price Data'!T:T,MATCH(TEXT(A60,"YYYY-MM-DD"),'Price Data'!S:S,0)+1))/INDEX('Price Data'!T:T,MATCH(TEXT(A60,"YYYY-MM-DD"),'Price Data'!S:S,0)+1),""),"")</f>
        <v>-1.4124293785310684E-2</v>
      </c>
    </row>
    <row r="61" spans="1:15" x14ac:dyDescent="0.3">
      <c r="A61" s="8">
        <v>41880</v>
      </c>
      <c r="B61" s="34">
        <f>IFERROR(INDEX('Price Data'!B:B,MATCH(TEXT(A61,"YYYY-MM-DD"),'Price Data'!A:A,0)),"")</f>
        <v>20450</v>
      </c>
      <c r="C61" s="10" cm="1">
        <f t="array" ref="C61">IFERROR(IF(ISNUMBER(B61),(B61-INDEX('Price Data'!B:B,MATCH(TEXT(A61,"YYYY-MM-DD"),'Price Data'!A:A,0)+1))/INDEX('Price Data'!B:B,MATCH(TEXT(A61,"YYYY-MM-DD"),'Price Data'!A:A,0)+1),""),"")</f>
        <v>5.3586352686691907E-3</v>
      </c>
      <c r="D61" s="34">
        <f>IFERROR(INDEX('Price Data'!E:E,MATCH(TEXT(A61,"YYYY-MM-DD"),'Price Data'!D:D,0)),"")</f>
        <v>29.51</v>
      </c>
      <c r="E61" s="10" cm="1">
        <f t="array" ref="E61">IFERROR(IF(ISNUMBER(D61),(D61-INDEX('Price Data'!E:E,MATCH(TEXT(A61,"YYYY-MM-DD"),'Price Data'!D:D,0)+1))/INDEX('Price Data'!E:E,MATCH(TEXT(A61,"YYYY-MM-DD"),'Price Data'!D:D,0)+1),""),"")</f>
        <v>1.0176390773406084E-3</v>
      </c>
      <c r="F61" s="34">
        <f>IFERROR(INDEX('Price Data'!H:H,MATCH(TEXT(A61,"YYYY-MM-DD"),'Price Data'!G:G,0)),"")</f>
        <v>46308.164062999997</v>
      </c>
      <c r="G61" s="10" cm="1">
        <f t="array" ref="G61">IFERROR(IF(ISNUMBER(F61),(F61-INDEX('Price Data'!H:H,MATCH(TEXT(A61,"YYYY-MM-DD"),'Price Data'!G:G,0)+1))/INDEX('Price Data'!H:H,MATCH(TEXT(A61,"YYYY-MM-DD"),'Price Data'!G:G,0)+1),""),"")</f>
        <v>9.7603979564405609E-3</v>
      </c>
      <c r="H61" s="34">
        <f>IFERROR(INDEX('Price Data'!K:K,MATCH(TEXT(A61,"YYYY-MM-DD"),'Price Data'!J:J,0)),"")</f>
        <v>2.2599999999999998</v>
      </c>
      <c r="I61" s="10" cm="1">
        <f t="array" ref="I61">IFERROR(IF(ISNUMBER(H61),(H61-INDEX('Price Data'!K:K,MATCH(TEXT(A61,"YYYY-MM-DD"),'Price Data'!J:J,0)+1))/INDEX('Price Data'!K:K,MATCH(TEXT(A61,"YYYY-MM-DD"),'Price Data'!J:J,0)+1),""),"")</f>
        <v>0</v>
      </c>
      <c r="J61" s="34">
        <f>IFERROR(INDEX('Price Data'!N:N,MATCH(TEXT(A61,"YYYY-MM-DD"),'Price Data'!M:M,0)),"")</f>
        <v>4.32</v>
      </c>
      <c r="K61" s="10" cm="1">
        <f t="array" ref="K61">IFERROR(IF(ISNUMBER(J61),(J61-INDEX('Price Data'!N:N,MATCH(TEXT(A61,"YYYY-MM-DD"),'Price Data'!M:M,0)+1))/INDEX('Price Data'!N:N,MATCH(TEXT(A61,"YYYY-MM-DD"),'Price Data'!M:M,0)+1),""),"")</f>
        <v>-6.8965517241377844E-3</v>
      </c>
      <c r="L61" s="34">
        <f>IFERROR(INDEX('Price Data'!Q:Q,MATCH(TEXT(A61,"YYYY-MM-DD"),'Price Data'!P:P,0)),"")</f>
        <v>8.81</v>
      </c>
      <c r="M61" s="10" cm="1">
        <f t="array" ref="M61">IFERROR(IF(ISNUMBER(L61),(L61-INDEX('Price Data'!Q:Q,MATCH(TEXT(A61,"YYYY-MM-DD"),'Price Data'!P:P,0)+1))/INDEX('Price Data'!Q:Q,MATCH(TEXT(A61,"YYYY-MM-DD"),'Price Data'!P:P,0)+1),""),"")</f>
        <v>1.2643678160919681E-2</v>
      </c>
      <c r="N61" s="34">
        <f>IFERROR(INDEX('Price Data'!T:T,MATCH(TEXT(A61,"YYYY-MM-DD"),'Price Data'!S:S,0)),"")</f>
        <v>3.46</v>
      </c>
      <c r="O61" s="10" cm="1">
        <f t="array" ref="O61">IFERROR(IF(ISNUMBER(N61),(N61-INDEX('Price Data'!T:T,MATCH(TEXT(A61,"YYYY-MM-DD"),'Price Data'!S:S,0)+1))/INDEX('Price Data'!T:T,MATCH(TEXT(A61,"YYYY-MM-DD"),'Price Data'!S:S,0)+1),""),"")</f>
        <v>-8.5959885386820197E-3</v>
      </c>
    </row>
    <row r="62" spans="1:15" x14ac:dyDescent="0.3">
      <c r="A62" s="8">
        <v>41881</v>
      </c>
      <c r="B62" s="34" t="str">
        <f>IFERROR(INDEX('Price Data'!B:B,MATCH(TEXT(A62,"YYYY-MM-DD"),'Price Data'!A:A,0)),"")</f>
        <v/>
      </c>
      <c r="C62" s="10" t="str" cm="1">
        <f t="array" ref="C62">IFERROR(IF(ISNUMBER(B62),(B62-INDEX('Price Data'!B:B,MATCH(TEXT(A62,"YYYY-MM-DD"),'Price Data'!A:A,0)+1))/INDEX('Price Data'!B:B,MATCH(TEXT(A62,"YYYY-MM-DD"),'Price Data'!A:A,0)+1),""),"")</f>
        <v/>
      </c>
      <c r="D62" s="34" t="str">
        <f>IFERROR(INDEX('Price Data'!E:E,MATCH(TEXT(A62,"YYYY-MM-DD"),'Price Data'!D:D,0)),"")</f>
        <v/>
      </c>
      <c r="E62" s="10" t="str" cm="1">
        <f t="array" ref="E62">IFERROR(IF(ISNUMBER(D62),(D62-INDEX('Price Data'!E:E,MATCH(TEXT(A62,"YYYY-MM-DD"),'Price Data'!D:D,0)+1))/INDEX('Price Data'!E:E,MATCH(TEXT(A62,"YYYY-MM-DD"),'Price Data'!D:D,0)+1),""),"")</f>
        <v/>
      </c>
      <c r="F62" s="34" t="str">
        <f>IFERROR(INDEX('Price Data'!H:H,MATCH(TEXT(A62,"YYYY-MM-DD"),'Price Data'!G:G,0)),"")</f>
        <v/>
      </c>
      <c r="G62" s="10" t="str" cm="1">
        <f t="array" ref="G62">IFERROR(IF(ISNUMBER(F62),(F62-INDEX('Price Data'!H:H,MATCH(TEXT(A62,"YYYY-MM-DD"),'Price Data'!G:G,0)+1))/INDEX('Price Data'!H:H,MATCH(TEXT(A62,"YYYY-MM-DD"),'Price Data'!G:G,0)+1),""),"")</f>
        <v/>
      </c>
      <c r="H62" s="34" t="str">
        <f>IFERROR(INDEX('Price Data'!K:K,MATCH(TEXT(A62,"YYYY-MM-DD"),'Price Data'!J:J,0)),"")</f>
        <v/>
      </c>
      <c r="I62" s="10" t="str" cm="1">
        <f t="array" ref="I62">IFERROR(IF(ISNUMBER(H62),(H62-INDEX('Price Data'!K:K,MATCH(TEXT(A62,"YYYY-MM-DD"),'Price Data'!J:J,0)+1))/INDEX('Price Data'!K:K,MATCH(TEXT(A62,"YYYY-MM-DD"),'Price Data'!J:J,0)+1),""),"")</f>
        <v/>
      </c>
      <c r="J62" s="34" t="str">
        <f>IFERROR(INDEX('Price Data'!N:N,MATCH(TEXT(A62,"YYYY-MM-DD"),'Price Data'!M:M,0)),"")</f>
        <v/>
      </c>
      <c r="K62" s="10" t="str" cm="1">
        <f t="array" ref="K62">IFERROR(IF(ISNUMBER(J62),(J62-INDEX('Price Data'!N:N,MATCH(TEXT(A62,"YYYY-MM-DD"),'Price Data'!M:M,0)+1))/INDEX('Price Data'!N:N,MATCH(TEXT(A62,"YYYY-MM-DD"),'Price Data'!M:M,0)+1),""),"")</f>
        <v/>
      </c>
      <c r="L62" s="34" t="str">
        <f>IFERROR(INDEX('Price Data'!Q:Q,MATCH(TEXT(A62,"YYYY-MM-DD"),'Price Data'!P:P,0)),"")</f>
        <v/>
      </c>
      <c r="M62" s="10" t="str" cm="1">
        <f t="array" ref="M62">IFERROR(IF(ISNUMBER(L62),(L62-INDEX('Price Data'!Q:Q,MATCH(TEXT(A62,"YYYY-MM-DD"),'Price Data'!P:P,0)+1))/INDEX('Price Data'!Q:Q,MATCH(TEXT(A62,"YYYY-MM-DD"),'Price Data'!P:P,0)+1),""),"")</f>
        <v/>
      </c>
      <c r="N62" s="34" t="str">
        <f>IFERROR(INDEX('Price Data'!T:T,MATCH(TEXT(A62,"YYYY-MM-DD"),'Price Data'!S:S,0)),"")</f>
        <v/>
      </c>
      <c r="O62" s="10" t="str" cm="1">
        <f t="array" ref="O62">IFERROR(IF(ISNUMBER(N62),(N62-INDEX('Price Data'!T:T,MATCH(TEXT(A62,"YYYY-MM-DD"),'Price Data'!S:S,0)+1))/INDEX('Price Data'!T:T,MATCH(TEXT(A62,"YYYY-MM-DD"),'Price Data'!S:S,0)+1),""),"")</f>
        <v/>
      </c>
    </row>
    <row r="63" spans="1:15" x14ac:dyDescent="0.3">
      <c r="A63" s="8">
        <v>41882</v>
      </c>
      <c r="B63" s="34" t="str">
        <f>IFERROR(INDEX('Price Data'!B:B,MATCH(TEXT(A63,"YYYY-MM-DD"),'Price Data'!A:A,0)),"")</f>
        <v/>
      </c>
      <c r="C63" s="10" t="str" cm="1">
        <f t="array" ref="C63">IFERROR(IF(ISNUMBER(B63),(B63-INDEX('Price Data'!B:B,MATCH(TEXT(A63,"YYYY-MM-DD"),'Price Data'!A:A,0)+1))/INDEX('Price Data'!B:B,MATCH(TEXT(A63,"YYYY-MM-DD"),'Price Data'!A:A,0)+1),""),"")</f>
        <v/>
      </c>
      <c r="D63" s="34" t="str">
        <f>IFERROR(INDEX('Price Data'!E:E,MATCH(TEXT(A63,"YYYY-MM-DD"),'Price Data'!D:D,0)),"")</f>
        <v/>
      </c>
      <c r="E63" s="10" t="str" cm="1">
        <f t="array" ref="E63">IFERROR(IF(ISNUMBER(D63),(D63-INDEX('Price Data'!E:E,MATCH(TEXT(A63,"YYYY-MM-DD"),'Price Data'!D:D,0)+1))/INDEX('Price Data'!E:E,MATCH(TEXT(A63,"YYYY-MM-DD"),'Price Data'!D:D,0)+1),""),"")</f>
        <v/>
      </c>
      <c r="F63" s="34" t="str">
        <f>IFERROR(INDEX('Price Data'!H:H,MATCH(TEXT(A63,"YYYY-MM-DD"),'Price Data'!G:G,0)),"")</f>
        <v/>
      </c>
      <c r="G63" s="10" t="str" cm="1">
        <f t="array" ref="G63">IFERROR(IF(ISNUMBER(F63),(F63-INDEX('Price Data'!H:H,MATCH(TEXT(A63,"YYYY-MM-DD"),'Price Data'!G:G,0)+1))/INDEX('Price Data'!H:H,MATCH(TEXT(A63,"YYYY-MM-DD"),'Price Data'!G:G,0)+1),""),"")</f>
        <v/>
      </c>
      <c r="H63" s="34" t="str">
        <f>IFERROR(INDEX('Price Data'!K:K,MATCH(TEXT(A63,"YYYY-MM-DD"),'Price Data'!J:J,0)),"")</f>
        <v/>
      </c>
      <c r="I63" s="10" t="str" cm="1">
        <f t="array" ref="I63">IFERROR(IF(ISNUMBER(H63),(H63-INDEX('Price Data'!K:K,MATCH(TEXT(A63,"YYYY-MM-DD"),'Price Data'!J:J,0)+1))/INDEX('Price Data'!K:K,MATCH(TEXT(A63,"YYYY-MM-DD"),'Price Data'!J:J,0)+1),""),"")</f>
        <v/>
      </c>
      <c r="J63" s="34" t="str">
        <f>IFERROR(INDEX('Price Data'!N:N,MATCH(TEXT(A63,"YYYY-MM-DD"),'Price Data'!M:M,0)),"")</f>
        <v/>
      </c>
      <c r="K63" s="10" t="str" cm="1">
        <f t="array" ref="K63">IFERROR(IF(ISNUMBER(J63),(J63-INDEX('Price Data'!N:N,MATCH(TEXT(A63,"YYYY-MM-DD"),'Price Data'!M:M,0)+1))/INDEX('Price Data'!N:N,MATCH(TEXT(A63,"YYYY-MM-DD"),'Price Data'!M:M,0)+1),""),"")</f>
        <v/>
      </c>
      <c r="L63" s="34" t="str">
        <f>IFERROR(INDEX('Price Data'!Q:Q,MATCH(TEXT(A63,"YYYY-MM-DD"),'Price Data'!P:P,0)),"")</f>
        <v/>
      </c>
      <c r="M63" s="10" t="str" cm="1">
        <f t="array" ref="M63">IFERROR(IF(ISNUMBER(L63),(L63-INDEX('Price Data'!Q:Q,MATCH(TEXT(A63,"YYYY-MM-DD"),'Price Data'!P:P,0)+1))/INDEX('Price Data'!Q:Q,MATCH(TEXT(A63,"YYYY-MM-DD"),'Price Data'!P:P,0)+1),""),"")</f>
        <v/>
      </c>
      <c r="N63" s="34" t="str">
        <f>IFERROR(INDEX('Price Data'!T:T,MATCH(TEXT(A63,"YYYY-MM-DD"),'Price Data'!S:S,0)),"")</f>
        <v/>
      </c>
      <c r="O63" s="10" t="str" cm="1">
        <f t="array" ref="O63">IFERROR(IF(ISNUMBER(N63),(N63-INDEX('Price Data'!T:T,MATCH(TEXT(A63,"YYYY-MM-DD"),'Price Data'!S:S,0)+1))/INDEX('Price Data'!T:T,MATCH(TEXT(A63,"YYYY-MM-DD"),'Price Data'!S:S,0)+1),""),"")</f>
        <v/>
      </c>
    </row>
    <row r="64" spans="1:15" x14ac:dyDescent="0.3">
      <c r="A64" s="8">
        <v>41883</v>
      </c>
      <c r="B64" s="34">
        <f>IFERROR(INDEX('Price Data'!B:B,MATCH(TEXT(A64,"YYYY-MM-DD"),'Price Data'!A:A,0)),"")</f>
        <v>20345</v>
      </c>
      <c r="C64" s="10" cm="1">
        <f t="array" ref="C64">IFERROR(IF(ISNUMBER(B64),(B64-INDEX('Price Data'!B:B,MATCH(TEXT(A64,"YYYY-MM-DD"),'Price Data'!A:A,0)+1))/INDEX('Price Data'!B:B,MATCH(TEXT(A64,"YYYY-MM-DD"),'Price Data'!A:A,0)+1),""),"")</f>
        <v>-5.1344743276283619E-3</v>
      </c>
      <c r="D64" s="34">
        <f>IFERROR(INDEX('Price Data'!E:E,MATCH(TEXT(A64,"YYYY-MM-DD"),'Price Data'!D:D,0)),"")</f>
        <v>29.28</v>
      </c>
      <c r="E64" s="10" cm="1">
        <f t="array" ref="E64">IFERROR(IF(ISNUMBER(D64),(D64-INDEX('Price Data'!E:E,MATCH(TEXT(A64,"YYYY-MM-DD"),'Price Data'!D:D,0)+1))/INDEX('Price Data'!E:E,MATCH(TEXT(A64,"YYYY-MM-DD"),'Price Data'!D:D,0)+1),""),"")</f>
        <v>-7.7939681463910677E-3</v>
      </c>
      <c r="F64" s="34">
        <f>IFERROR(INDEX('Price Data'!H:H,MATCH(TEXT(A64,"YYYY-MM-DD"),'Price Data'!G:G,0)),"")</f>
        <v>45128.078125</v>
      </c>
      <c r="G64" s="10" cm="1">
        <f t="array" ref="G64">IFERROR(IF(ISNUMBER(F64),(F64-INDEX('Price Data'!H:H,MATCH(TEXT(A64,"YYYY-MM-DD"),'Price Data'!G:G,0)+1))/INDEX('Price Data'!H:H,MATCH(TEXT(A64,"YYYY-MM-DD"),'Price Data'!G:G,0)+1),""),"")</f>
        <v>-2.5483323769747105E-2</v>
      </c>
      <c r="H64" s="34">
        <f>IFERROR(INDEX('Price Data'!K:K,MATCH(TEXT(A64,"YYYY-MM-DD"),'Price Data'!J:J,0)),"")</f>
        <v>2.25</v>
      </c>
      <c r="I64" s="10" cm="1">
        <f t="array" ref="I64">IFERROR(IF(ISNUMBER(H64),(H64-INDEX('Price Data'!K:K,MATCH(TEXT(A64,"YYYY-MM-DD"),'Price Data'!J:J,0)+1))/INDEX('Price Data'!K:K,MATCH(TEXT(A64,"YYYY-MM-DD"),'Price Data'!J:J,0)+1),""),"")</f>
        <v>-4.4247787610618532E-3</v>
      </c>
      <c r="J64" s="34">
        <f>IFERROR(INDEX('Price Data'!N:N,MATCH(TEXT(A64,"YYYY-MM-DD"),'Price Data'!M:M,0)),"")</f>
        <v>4.25</v>
      </c>
      <c r="K64" s="10" cm="1">
        <f t="array" ref="K64">IFERROR(IF(ISNUMBER(J64),(J64-INDEX('Price Data'!N:N,MATCH(TEXT(A64,"YYYY-MM-DD"),'Price Data'!M:M,0)+1))/INDEX('Price Data'!N:N,MATCH(TEXT(A64,"YYYY-MM-DD"),'Price Data'!M:M,0)+1),""),"")</f>
        <v>-1.6203703703703769E-2</v>
      </c>
      <c r="L64" s="34">
        <f>IFERROR(INDEX('Price Data'!Q:Q,MATCH(TEXT(A64,"YYYY-MM-DD"),'Price Data'!P:P,0)),"")</f>
        <v>8.61</v>
      </c>
      <c r="M64" s="10" cm="1">
        <f t="array" ref="M64">IFERROR(IF(ISNUMBER(L64),(L64-INDEX('Price Data'!Q:Q,MATCH(TEXT(A64,"YYYY-MM-DD"),'Price Data'!P:P,0)+1))/INDEX('Price Data'!Q:Q,MATCH(TEXT(A64,"YYYY-MM-DD"),'Price Data'!P:P,0)+1),""),"")</f>
        <v>-2.2701475595913855E-2</v>
      </c>
      <c r="N64" s="34">
        <f>IFERROR(INDEX('Price Data'!T:T,MATCH(TEXT(A64,"YYYY-MM-DD"),'Price Data'!S:S,0)),"")</f>
        <v>3.43</v>
      </c>
      <c r="O64" s="10" cm="1">
        <f t="array" ref="O64">IFERROR(IF(ISNUMBER(N64),(N64-INDEX('Price Data'!T:T,MATCH(TEXT(A64,"YYYY-MM-DD"),'Price Data'!S:S,0)+1))/INDEX('Price Data'!T:T,MATCH(TEXT(A64,"YYYY-MM-DD"),'Price Data'!S:S,0)+1),""),"")</f>
        <v>-8.6705202312138165E-3</v>
      </c>
    </row>
    <row r="65" spans="1:15" x14ac:dyDescent="0.3">
      <c r="A65" s="8">
        <v>41884</v>
      </c>
      <c r="B65" s="34">
        <f>IFERROR(INDEX('Price Data'!B:B,MATCH(TEXT(A65,"YYYY-MM-DD"),'Price Data'!A:A,0)),"")</f>
        <v>20446</v>
      </c>
      <c r="C65" s="10" cm="1">
        <f t="array" ref="C65">IFERROR(IF(ISNUMBER(B65),(B65-INDEX('Price Data'!B:B,MATCH(TEXT(A65,"YYYY-MM-DD"),'Price Data'!A:A,0)+1))/INDEX('Price Data'!B:B,MATCH(TEXT(A65,"YYYY-MM-DD"),'Price Data'!A:A,0)+1),""),"")</f>
        <v>4.9643647087736541E-3</v>
      </c>
      <c r="D65" s="34">
        <f>IFERROR(INDEX('Price Data'!E:E,MATCH(TEXT(A65,"YYYY-MM-DD"),'Price Data'!D:D,0)),"")</f>
        <v>29.63</v>
      </c>
      <c r="E65" s="10" cm="1">
        <f t="array" ref="E65">IFERROR(IF(ISNUMBER(D65),(D65-INDEX('Price Data'!E:E,MATCH(TEXT(A65,"YYYY-MM-DD"),'Price Data'!D:D,0)+1))/INDEX('Price Data'!E:E,MATCH(TEXT(A65,"YYYY-MM-DD"),'Price Data'!D:D,0)+1),""),"")</f>
        <v>1.1953551912568233E-2</v>
      </c>
      <c r="F65" s="34">
        <f>IFERROR(INDEX('Price Data'!H:H,MATCH(TEXT(A65,"YYYY-MM-DD"),'Price Data'!G:G,0)),"")</f>
        <v>45779.160155999998</v>
      </c>
      <c r="G65" s="10" cm="1">
        <f t="array" ref="G65">IFERROR(IF(ISNUMBER(F65),(F65-INDEX('Price Data'!H:H,MATCH(TEXT(A65,"YYYY-MM-DD"),'Price Data'!G:G,0)+1))/INDEX('Price Data'!H:H,MATCH(TEXT(A65,"YYYY-MM-DD"),'Price Data'!G:G,0)+1),""),"")</f>
        <v>1.4427426516958462E-2</v>
      </c>
      <c r="H65" s="34">
        <f>IFERROR(INDEX('Price Data'!K:K,MATCH(TEXT(A65,"YYYY-MM-DD"),'Price Data'!J:J,0)),"")</f>
        <v>2.2599999999999998</v>
      </c>
      <c r="I65" s="10" cm="1">
        <f t="array" ref="I65">IFERROR(IF(ISNUMBER(H65),(H65-INDEX('Price Data'!K:K,MATCH(TEXT(A65,"YYYY-MM-DD"),'Price Data'!J:J,0)+1))/INDEX('Price Data'!K:K,MATCH(TEXT(A65,"YYYY-MM-DD"),'Price Data'!J:J,0)+1),""),"")</f>
        <v>4.4444444444443499E-3</v>
      </c>
      <c r="J65" s="34">
        <f>IFERROR(INDEX('Price Data'!N:N,MATCH(TEXT(A65,"YYYY-MM-DD"),'Price Data'!M:M,0)),"")</f>
        <v>4.2699999999999996</v>
      </c>
      <c r="K65" s="10" cm="1">
        <f t="array" ref="K65">IFERROR(IF(ISNUMBER(J65),(J65-INDEX('Price Data'!N:N,MATCH(TEXT(A65,"YYYY-MM-DD"),'Price Data'!M:M,0)+1))/INDEX('Price Data'!N:N,MATCH(TEXT(A65,"YYYY-MM-DD"),'Price Data'!M:M,0)+1),""),"")</f>
        <v>4.7058823529410763E-3</v>
      </c>
      <c r="L65" s="34">
        <f>IFERROR(INDEX('Price Data'!Q:Q,MATCH(TEXT(A65,"YYYY-MM-DD"),'Price Data'!P:P,0)),"")</f>
        <v>8.73</v>
      </c>
      <c r="M65" s="10" cm="1">
        <f t="array" ref="M65">IFERROR(IF(ISNUMBER(L65),(L65-INDEX('Price Data'!Q:Q,MATCH(TEXT(A65,"YYYY-MM-DD"),'Price Data'!P:P,0)+1))/INDEX('Price Data'!Q:Q,MATCH(TEXT(A65,"YYYY-MM-DD"),'Price Data'!P:P,0)+1),""),"")</f>
        <v>1.3937282229965273E-2</v>
      </c>
      <c r="N65" s="34">
        <f>IFERROR(INDEX('Price Data'!T:T,MATCH(TEXT(A65,"YYYY-MM-DD"),'Price Data'!S:S,0)),"")</f>
        <v>3.47</v>
      </c>
      <c r="O65" s="10" cm="1">
        <f t="array" ref="O65">IFERROR(IF(ISNUMBER(N65),(N65-INDEX('Price Data'!T:T,MATCH(TEXT(A65,"YYYY-MM-DD"),'Price Data'!S:S,0)+1))/INDEX('Price Data'!T:T,MATCH(TEXT(A65,"YYYY-MM-DD"),'Price Data'!S:S,0)+1),""),"")</f>
        <v>1.1661807580174937E-2</v>
      </c>
    </row>
    <row r="66" spans="1:15" x14ac:dyDescent="0.3">
      <c r="A66" s="8">
        <v>41885</v>
      </c>
      <c r="B66" s="34">
        <f>IFERROR(INDEX('Price Data'!B:B,MATCH(TEXT(A66,"YYYY-MM-DD"),'Price Data'!A:A,0)),"")</f>
        <v>20831</v>
      </c>
      <c r="C66" s="10" cm="1">
        <f t="array" ref="C66">IFERROR(IF(ISNUMBER(B66),(B66-INDEX('Price Data'!B:B,MATCH(TEXT(A66,"YYYY-MM-DD"),'Price Data'!A:A,0)+1))/INDEX('Price Data'!B:B,MATCH(TEXT(A66,"YYYY-MM-DD"),'Price Data'!A:A,0)+1),""),"")</f>
        <v>1.8830089014966252E-2</v>
      </c>
      <c r="D66" s="34">
        <f>IFERROR(INDEX('Price Data'!E:E,MATCH(TEXT(A66,"YYYY-MM-DD"),'Price Data'!D:D,0)),"")</f>
        <v>30.49</v>
      </c>
      <c r="E66" s="10" cm="1">
        <f t="array" ref="E66">IFERROR(IF(ISNUMBER(D66),(D66-INDEX('Price Data'!E:E,MATCH(TEXT(A66,"YYYY-MM-DD"),'Price Data'!D:D,0)+1))/INDEX('Price Data'!E:E,MATCH(TEXT(A66,"YYYY-MM-DD"),'Price Data'!D:D,0)+1),""),"")</f>
        <v>2.9024637192035081E-2</v>
      </c>
      <c r="F66" s="34">
        <f>IFERROR(INDEX('Price Data'!H:H,MATCH(TEXT(A66,"YYYY-MM-DD"),'Price Data'!G:G,0)),"")</f>
        <v>46267.472655999998</v>
      </c>
      <c r="G66" s="10" cm="1">
        <f t="array" ref="G66">IFERROR(IF(ISNUMBER(F66),(F66-INDEX('Price Data'!H:H,MATCH(TEXT(A66,"YYYY-MM-DD"),'Price Data'!G:G,0)+1))/INDEX('Price Data'!H:H,MATCH(TEXT(A66,"YYYY-MM-DD"),'Price Data'!G:G,0)+1),""),"")</f>
        <v>1.0666698522559066E-2</v>
      </c>
      <c r="H66" s="34">
        <f>IFERROR(INDEX('Price Data'!K:K,MATCH(TEXT(A66,"YYYY-MM-DD"),'Price Data'!J:J,0)),"")</f>
        <v>2.33</v>
      </c>
      <c r="I66" s="10" cm="1">
        <f t="array" ref="I66">IFERROR(IF(ISNUMBER(H66),(H66-INDEX('Price Data'!K:K,MATCH(TEXT(A66,"YYYY-MM-DD"),'Price Data'!J:J,0)+1))/INDEX('Price Data'!K:K,MATCH(TEXT(A66,"YYYY-MM-DD"),'Price Data'!J:J,0)+1),""),"")</f>
        <v>3.0973451327433756E-2</v>
      </c>
      <c r="J66" s="34">
        <f>IFERROR(INDEX('Price Data'!N:N,MATCH(TEXT(A66,"YYYY-MM-DD"),'Price Data'!M:M,0)),"")</f>
        <v>4.41</v>
      </c>
      <c r="K66" s="10" cm="1">
        <f t="array" ref="K66">IFERROR(IF(ISNUMBER(J66),(J66-INDEX('Price Data'!N:N,MATCH(TEXT(A66,"YYYY-MM-DD"),'Price Data'!M:M,0)+1))/INDEX('Price Data'!N:N,MATCH(TEXT(A66,"YYYY-MM-DD"),'Price Data'!M:M,0)+1),""),"")</f>
        <v>3.2786885245901773E-2</v>
      </c>
      <c r="L66" s="34">
        <f>IFERROR(INDEX('Price Data'!Q:Q,MATCH(TEXT(A66,"YYYY-MM-DD"),'Price Data'!P:P,0)),"")</f>
        <v>8.8699999999999992</v>
      </c>
      <c r="M66" s="10" cm="1">
        <f t="array" ref="M66">IFERROR(IF(ISNUMBER(L66),(L66-INDEX('Price Data'!Q:Q,MATCH(TEXT(A66,"YYYY-MM-DD"),'Price Data'!P:P,0)+1))/INDEX('Price Data'!Q:Q,MATCH(TEXT(A66,"YYYY-MM-DD"),'Price Data'!P:P,0)+1),""),"")</f>
        <v>1.6036655211912804E-2</v>
      </c>
      <c r="N66" s="34">
        <f>IFERROR(INDEX('Price Data'!T:T,MATCH(TEXT(A66,"YYYY-MM-DD"),'Price Data'!S:S,0)),"")</f>
        <v>3.51</v>
      </c>
      <c r="O66" s="10" cm="1">
        <f t="array" ref="O66">IFERROR(IF(ISNUMBER(N66),(N66-INDEX('Price Data'!T:T,MATCH(TEXT(A66,"YYYY-MM-DD"),'Price Data'!S:S,0)+1))/INDEX('Price Data'!T:T,MATCH(TEXT(A66,"YYYY-MM-DD"),'Price Data'!S:S,0)+1),""),"")</f>
        <v>1.1527377521613714E-2</v>
      </c>
    </row>
    <row r="67" spans="1:15" x14ac:dyDescent="0.3">
      <c r="A67" s="8">
        <v>41886</v>
      </c>
      <c r="B67" s="34">
        <f>IFERROR(INDEX('Price Data'!B:B,MATCH(TEXT(A67,"YYYY-MM-DD"),'Price Data'!A:A,0)),"")</f>
        <v>21419</v>
      </c>
      <c r="C67" s="10" cm="1">
        <f t="array" ref="C67">IFERROR(IF(ISNUMBER(B67),(B67-INDEX('Price Data'!B:B,MATCH(TEXT(A67,"YYYY-MM-DD"),'Price Data'!A:A,0)+1))/INDEX('Price Data'!B:B,MATCH(TEXT(A67,"YYYY-MM-DD"),'Price Data'!A:A,0)+1),""),"")</f>
        <v>2.8227161442081514E-2</v>
      </c>
      <c r="D67" s="34">
        <f>IFERROR(INDEX('Price Data'!E:E,MATCH(TEXT(A67,"YYYY-MM-DD"),'Price Data'!D:D,0)),"")</f>
        <v>32.04</v>
      </c>
      <c r="E67" s="10" cm="1">
        <f t="array" ref="E67">IFERROR(IF(ISNUMBER(D67),(D67-INDEX('Price Data'!E:E,MATCH(TEXT(A67,"YYYY-MM-DD"),'Price Data'!D:D,0)+1))/INDEX('Price Data'!E:E,MATCH(TEXT(A67,"YYYY-MM-DD"),'Price Data'!D:D,0)+1),""),"")</f>
        <v>5.0836339783535613E-2</v>
      </c>
      <c r="F67" s="34">
        <f>IFERROR(INDEX('Price Data'!H:H,MATCH(TEXT(A67,"YYYY-MM-DD"),'Price Data'!G:G,0)),"")</f>
        <v>48424.179687999997</v>
      </c>
      <c r="G67" s="10" cm="1">
        <f t="array" ref="G67">IFERROR(IF(ISNUMBER(F67),(F67-INDEX('Price Data'!H:H,MATCH(TEXT(A67,"YYYY-MM-DD"),'Price Data'!G:G,0)+1))/INDEX('Price Data'!H:H,MATCH(TEXT(A67,"YYYY-MM-DD"),'Price Data'!G:G,0)+1),""),"")</f>
        <v>4.6613893264392844E-2</v>
      </c>
      <c r="H67" s="34">
        <f>IFERROR(INDEX('Price Data'!K:K,MATCH(TEXT(A67,"YYYY-MM-DD"),'Price Data'!J:J,0)),"")</f>
        <v>2.46</v>
      </c>
      <c r="I67" s="10" cm="1">
        <f t="array" ref="I67">IFERROR(IF(ISNUMBER(H67),(H67-INDEX('Price Data'!K:K,MATCH(TEXT(A67,"YYYY-MM-DD"),'Price Data'!J:J,0)+1))/INDEX('Price Data'!K:K,MATCH(TEXT(A67,"YYYY-MM-DD"),'Price Data'!J:J,0)+1),""),"")</f>
        <v>5.5793991416308968E-2</v>
      </c>
      <c r="J67" s="34">
        <f>IFERROR(INDEX('Price Data'!N:N,MATCH(TEXT(A67,"YYYY-MM-DD"),'Price Data'!M:M,0)),"")</f>
        <v>4.63</v>
      </c>
      <c r="K67" s="10" cm="1">
        <f t="array" ref="K67">IFERROR(IF(ISNUMBER(J67),(J67-INDEX('Price Data'!N:N,MATCH(TEXT(A67,"YYYY-MM-DD"),'Price Data'!M:M,0)+1))/INDEX('Price Data'!N:N,MATCH(TEXT(A67,"YYYY-MM-DD"),'Price Data'!M:M,0)+1),""),"")</f>
        <v>4.9886621315192684E-2</v>
      </c>
      <c r="L67" s="34">
        <f>IFERROR(INDEX('Price Data'!Q:Q,MATCH(TEXT(A67,"YYYY-MM-DD"),'Price Data'!P:P,0)),"")</f>
        <v>9.26</v>
      </c>
      <c r="M67" s="10" cm="1">
        <f t="array" ref="M67">IFERROR(IF(ISNUMBER(L67),(L67-INDEX('Price Data'!Q:Q,MATCH(TEXT(A67,"YYYY-MM-DD"),'Price Data'!P:P,0)+1))/INDEX('Price Data'!Q:Q,MATCH(TEXT(A67,"YYYY-MM-DD"),'Price Data'!P:P,0)+1),""),"")</f>
        <v>4.3968432919954975E-2</v>
      </c>
      <c r="N67" s="34">
        <f>IFERROR(INDEX('Price Data'!T:T,MATCH(TEXT(A67,"YYYY-MM-DD"),'Price Data'!S:S,0)),"")</f>
        <v>3.65</v>
      </c>
      <c r="O67" s="10" cm="1">
        <f t="array" ref="O67">IFERROR(IF(ISNUMBER(N67),(N67-INDEX('Price Data'!T:T,MATCH(TEXT(A67,"YYYY-MM-DD"),'Price Data'!S:S,0)+1))/INDEX('Price Data'!T:T,MATCH(TEXT(A67,"YYYY-MM-DD"),'Price Data'!S:S,0)+1),""),"")</f>
        <v>3.9886039886039927E-2</v>
      </c>
    </row>
    <row r="68" spans="1:15" x14ac:dyDescent="0.3">
      <c r="A68" s="8">
        <v>41887</v>
      </c>
      <c r="B68" s="34">
        <f>IFERROR(INDEX('Price Data'!B:B,MATCH(TEXT(A68,"YYYY-MM-DD"),'Price Data'!A:A,0)),"")</f>
        <v>21395</v>
      </c>
      <c r="C68" s="10" cm="1">
        <f t="array" ref="C68">IFERROR(IF(ISNUMBER(B68),(B68-INDEX('Price Data'!B:B,MATCH(TEXT(A68,"YYYY-MM-DD"),'Price Data'!A:A,0)+1))/INDEX('Price Data'!B:B,MATCH(TEXT(A68,"YYYY-MM-DD"),'Price Data'!A:A,0)+1),""),"")</f>
        <v>-1.1205004902189646E-3</v>
      </c>
      <c r="D68" s="34">
        <f>IFERROR(INDEX('Price Data'!E:E,MATCH(TEXT(A68,"YYYY-MM-DD"),'Price Data'!D:D,0)),"")</f>
        <v>32.11</v>
      </c>
      <c r="E68" s="10" cm="1">
        <f t="array" ref="E68">IFERROR(IF(ISNUMBER(D68),(D68-INDEX('Price Data'!E:E,MATCH(TEXT(A68,"YYYY-MM-DD"),'Price Data'!D:D,0)+1))/INDEX('Price Data'!E:E,MATCH(TEXT(A68,"YYYY-MM-DD"),'Price Data'!D:D,0)+1),""),"")</f>
        <v>2.1847690387016318E-3</v>
      </c>
      <c r="F68" s="34">
        <f>IFERROR(INDEX('Price Data'!H:H,MATCH(TEXT(A68,"YYYY-MM-DD"),'Price Data'!G:G,0)),"")</f>
        <v>47976.5625</v>
      </c>
      <c r="G68" s="10" cm="1">
        <f t="array" ref="G68">IFERROR(IF(ISNUMBER(F68),(F68-INDEX('Price Data'!H:H,MATCH(TEXT(A68,"YYYY-MM-DD"),'Price Data'!G:G,0)+1))/INDEX('Price Data'!H:H,MATCH(TEXT(A68,"YYYY-MM-DD"),'Price Data'!G:G,0)+1),""),"")</f>
        <v>-9.243671052024463E-3</v>
      </c>
      <c r="H68" s="34">
        <f>IFERROR(INDEX('Price Data'!K:K,MATCH(TEXT(A68,"YYYY-MM-DD"),'Price Data'!J:J,0)),"")</f>
        <v>2.46</v>
      </c>
      <c r="I68" s="10" cm="1">
        <f t="array" ref="I68">IFERROR(IF(ISNUMBER(H68),(H68-INDEX('Price Data'!K:K,MATCH(TEXT(A68,"YYYY-MM-DD"),'Price Data'!J:J,0)+1))/INDEX('Price Data'!K:K,MATCH(TEXT(A68,"YYYY-MM-DD"),'Price Data'!J:J,0)+1),""),"")</f>
        <v>0</v>
      </c>
      <c r="J68" s="34">
        <f>IFERROR(INDEX('Price Data'!N:N,MATCH(TEXT(A68,"YYYY-MM-DD"),'Price Data'!M:M,0)),"")</f>
        <v>4.63</v>
      </c>
      <c r="K68" s="10" cm="1">
        <f t="array" ref="K68">IFERROR(IF(ISNUMBER(J68),(J68-INDEX('Price Data'!N:N,MATCH(TEXT(A68,"YYYY-MM-DD"),'Price Data'!M:M,0)+1))/INDEX('Price Data'!N:N,MATCH(TEXT(A68,"YYYY-MM-DD"),'Price Data'!M:M,0)+1),""),"")</f>
        <v>0</v>
      </c>
      <c r="L68" s="34">
        <f>IFERROR(INDEX('Price Data'!Q:Q,MATCH(TEXT(A68,"YYYY-MM-DD"),'Price Data'!P:P,0)),"")</f>
        <v>9.68</v>
      </c>
      <c r="M68" s="10" cm="1">
        <f t="array" ref="M68">IFERROR(IF(ISNUMBER(L68),(L68-INDEX('Price Data'!Q:Q,MATCH(TEXT(A68,"YYYY-MM-DD"),'Price Data'!P:P,0)+1))/INDEX('Price Data'!Q:Q,MATCH(TEXT(A68,"YYYY-MM-DD"),'Price Data'!P:P,0)+1),""),"")</f>
        <v>4.5356371490280774E-2</v>
      </c>
      <c r="N68" s="34">
        <f>IFERROR(INDEX('Price Data'!T:T,MATCH(TEXT(A68,"YYYY-MM-DD"),'Price Data'!S:S,0)),"")</f>
        <v>3.64</v>
      </c>
      <c r="O68" s="10" cm="1">
        <f t="array" ref="O68">IFERROR(IF(ISNUMBER(N68),(N68-INDEX('Price Data'!T:T,MATCH(TEXT(A68,"YYYY-MM-DD"),'Price Data'!S:S,0)+1))/INDEX('Price Data'!T:T,MATCH(TEXT(A68,"YYYY-MM-DD"),'Price Data'!S:S,0)+1),""),"")</f>
        <v>-2.7397260273972017E-3</v>
      </c>
    </row>
    <row r="69" spans="1:15" x14ac:dyDescent="0.3">
      <c r="A69" s="8">
        <v>41888</v>
      </c>
      <c r="B69" s="34" t="str">
        <f>IFERROR(INDEX('Price Data'!B:B,MATCH(TEXT(A69,"YYYY-MM-DD"),'Price Data'!A:A,0)),"")</f>
        <v/>
      </c>
      <c r="C69" s="10" t="str" cm="1">
        <f t="array" ref="C69">IFERROR(IF(ISNUMBER(B69),(B69-INDEX('Price Data'!B:B,MATCH(TEXT(A69,"YYYY-MM-DD"),'Price Data'!A:A,0)+1))/INDEX('Price Data'!B:B,MATCH(TEXT(A69,"YYYY-MM-DD"),'Price Data'!A:A,0)+1),""),"")</f>
        <v/>
      </c>
      <c r="D69" s="34" t="str">
        <f>IFERROR(INDEX('Price Data'!E:E,MATCH(TEXT(A69,"YYYY-MM-DD"),'Price Data'!D:D,0)),"")</f>
        <v/>
      </c>
      <c r="E69" s="10" t="str" cm="1">
        <f t="array" ref="E69">IFERROR(IF(ISNUMBER(D69),(D69-INDEX('Price Data'!E:E,MATCH(TEXT(A69,"YYYY-MM-DD"),'Price Data'!D:D,0)+1))/INDEX('Price Data'!E:E,MATCH(TEXT(A69,"YYYY-MM-DD"),'Price Data'!D:D,0)+1),""),"")</f>
        <v/>
      </c>
      <c r="F69" s="34" t="str">
        <f>IFERROR(INDEX('Price Data'!H:H,MATCH(TEXT(A69,"YYYY-MM-DD"),'Price Data'!G:G,0)),"")</f>
        <v/>
      </c>
      <c r="G69" s="10" t="str" cm="1">
        <f t="array" ref="G69">IFERROR(IF(ISNUMBER(F69),(F69-INDEX('Price Data'!H:H,MATCH(TEXT(A69,"YYYY-MM-DD"),'Price Data'!G:G,0)+1))/INDEX('Price Data'!H:H,MATCH(TEXT(A69,"YYYY-MM-DD"),'Price Data'!G:G,0)+1),""),"")</f>
        <v/>
      </c>
      <c r="H69" s="34" t="str">
        <f>IFERROR(INDEX('Price Data'!K:K,MATCH(TEXT(A69,"YYYY-MM-DD"),'Price Data'!J:J,0)),"")</f>
        <v/>
      </c>
      <c r="I69" s="10" t="str" cm="1">
        <f t="array" ref="I69">IFERROR(IF(ISNUMBER(H69),(H69-INDEX('Price Data'!K:K,MATCH(TEXT(A69,"YYYY-MM-DD"),'Price Data'!J:J,0)+1))/INDEX('Price Data'!K:K,MATCH(TEXT(A69,"YYYY-MM-DD"),'Price Data'!J:J,0)+1),""),"")</f>
        <v/>
      </c>
      <c r="J69" s="34" t="str">
        <f>IFERROR(INDEX('Price Data'!N:N,MATCH(TEXT(A69,"YYYY-MM-DD"),'Price Data'!M:M,0)),"")</f>
        <v/>
      </c>
      <c r="K69" s="10" t="str" cm="1">
        <f t="array" ref="K69">IFERROR(IF(ISNUMBER(J69),(J69-INDEX('Price Data'!N:N,MATCH(TEXT(A69,"YYYY-MM-DD"),'Price Data'!M:M,0)+1))/INDEX('Price Data'!N:N,MATCH(TEXT(A69,"YYYY-MM-DD"),'Price Data'!M:M,0)+1),""),"")</f>
        <v/>
      </c>
      <c r="L69" s="34" t="str">
        <f>IFERROR(INDEX('Price Data'!Q:Q,MATCH(TEXT(A69,"YYYY-MM-DD"),'Price Data'!P:P,0)),"")</f>
        <v/>
      </c>
      <c r="M69" s="10" t="str" cm="1">
        <f t="array" ref="M69">IFERROR(IF(ISNUMBER(L69),(L69-INDEX('Price Data'!Q:Q,MATCH(TEXT(A69,"YYYY-MM-DD"),'Price Data'!P:P,0)+1))/INDEX('Price Data'!Q:Q,MATCH(TEXT(A69,"YYYY-MM-DD"),'Price Data'!P:P,0)+1),""),"")</f>
        <v/>
      </c>
      <c r="N69" s="34" t="str">
        <f>IFERROR(INDEX('Price Data'!T:T,MATCH(TEXT(A69,"YYYY-MM-DD"),'Price Data'!S:S,0)),"")</f>
        <v/>
      </c>
      <c r="O69" s="10" t="str" cm="1">
        <f t="array" ref="O69">IFERROR(IF(ISNUMBER(N69),(N69-INDEX('Price Data'!T:T,MATCH(TEXT(A69,"YYYY-MM-DD"),'Price Data'!S:S,0)+1))/INDEX('Price Data'!T:T,MATCH(TEXT(A69,"YYYY-MM-DD"),'Price Data'!S:S,0)+1),""),"")</f>
        <v/>
      </c>
    </row>
    <row r="70" spans="1:15" x14ac:dyDescent="0.3">
      <c r="A70" s="8">
        <v>41889</v>
      </c>
      <c r="B70" s="34" t="str">
        <f>IFERROR(INDEX('Price Data'!B:B,MATCH(TEXT(A70,"YYYY-MM-DD"),'Price Data'!A:A,0)),"")</f>
        <v/>
      </c>
      <c r="C70" s="10" t="str" cm="1">
        <f t="array" ref="C70">IFERROR(IF(ISNUMBER(B70),(B70-INDEX('Price Data'!B:B,MATCH(TEXT(A70,"YYYY-MM-DD"),'Price Data'!A:A,0)+1))/INDEX('Price Data'!B:B,MATCH(TEXT(A70,"YYYY-MM-DD"),'Price Data'!A:A,0)+1),""),"")</f>
        <v/>
      </c>
      <c r="D70" s="34" t="str">
        <f>IFERROR(INDEX('Price Data'!E:E,MATCH(TEXT(A70,"YYYY-MM-DD"),'Price Data'!D:D,0)),"")</f>
        <v/>
      </c>
      <c r="E70" s="10" t="str" cm="1">
        <f t="array" ref="E70">IFERROR(IF(ISNUMBER(D70),(D70-INDEX('Price Data'!E:E,MATCH(TEXT(A70,"YYYY-MM-DD"),'Price Data'!D:D,0)+1))/INDEX('Price Data'!E:E,MATCH(TEXT(A70,"YYYY-MM-DD"),'Price Data'!D:D,0)+1),""),"")</f>
        <v/>
      </c>
      <c r="F70" s="34" t="str">
        <f>IFERROR(INDEX('Price Data'!H:H,MATCH(TEXT(A70,"YYYY-MM-DD"),'Price Data'!G:G,0)),"")</f>
        <v/>
      </c>
      <c r="G70" s="10" t="str" cm="1">
        <f t="array" ref="G70">IFERROR(IF(ISNUMBER(F70),(F70-INDEX('Price Data'!H:H,MATCH(TEXT(A70,"YYYY-MM-DD"),'Price Data'!G:G,0)+1))/INDEX('Price Data'!H:H,MATCH(TEXT(A70,"YYYY-MM-DD"),'Price Data'!G:G,0)+1),""),"")</f>
        <v/>
      </c>
      <c r="H70" s="34" t="str">
        <f>IFERROR(INDEX('Price Data'!K:K,MATCH(TEXT(A70,"YYYY-MM-DD"),'Price Data'!J:J,0)),"")</f>
        <v/>
      </c>
      <c r="I70" s="10" t="str" cm="1">
        <f t="array" ref="I70">IFERROR(IF(ISNUMBER(H70),(H70-INDEX('Price Data'!K:K,MATCH(TEXT(A70,"YYYY-MM-DD"),'Price Data'!J:J,0)+1))/INDEX('Price Data'!K:K,MATCH(TEXT(A70,"YYYY-MM-DD"),'Price Data'!J:J,0)+1),""),"")</f>
        <v/>
      </c>
      <c r="J70" s="34" t="str">
        <f>IFERROR(INDEX('Price Data'!N:N,MATCH(TEXT(A70,"YYYY-MM-DD"),'Price Data'!M:M,0)),"")</f>
        <v/>
      </c>
      <c r="K70" s="10" t="str" cm="1">
        <f t="array" ref="K70">IFERROR(IF(ISNUMBER(J70),(J70-INDEX('Price Data'!N:N,MATCH(TEXT(A70,"YYYY-MM-DD"),'Price Data'!M:M,0)+1))/INDEX('Price Data'!N:N,MATCH(TEXT(A70,"YYYY-MM-DD"),'Price Data'!M:M,0)+1),""),"")</f>
        <v/>
      </c>
      <c r="L70" s="34" t="str">
        <f>IFERROR(INDEX('Price Data'!Q:Q,MATCH(TEXT(A70,"YYYY-MM-DD"),'Price Data'!P:P,0)),"")</f>
        <v/>
      </c>
      <c r="M70" s="10" t="str" cm="1">
        <f t="array" ref="M70">IFERROR(IF(ISNUMBER(L70),(L70-INDEX('Price Data'!Q:Q,MATCH(TEXT(A70,"YYYY-MM-DD"),'Price Data'!P:P,0)+1))/INDEX('Price Data'!Q:Q,MATCH(TEXT(A70,"YYYY-MM-DD"),'Price Data'!P:P,0)+1),""),"")</f>
        <v/>
      </c>
      <c r="N70" s="34" t="str">
        <f>IFERROR(INDEX('Price Data'!T:T,MATCH(TEXT(A70,"YYYY-MM-DD"),'Price Data'!S:S,0)),"")</f>
        <v/>
      </c>
      <c r="O70" s="10" t="str" cm="1">
        <f t="array" ref="O70">IFERROR(IF(ISNUMBER(N70),(N70-INDEX('Price Data'!T:T,MATCH(TEXT(A70,"YYYY-MM-DD"),'Price Data'!S:S,0)+1))/INDEX('Price Data'!T:T,MATCH(TEXT(A70,"YYYY-MM-DD"),'Price Data'!S:S,0)+1),""),"")</f>
        <v/>
      </c>
    </row>
    <row r="71" spans="1:15" x14ac:dyDescent="0.3">
      <c r="A71" s="8">
        <v>41890</v>
      </c>
      <c r="B71" s="34">
        <f>IFERROR(INDEX('Price Data'!B:B,MATCH(TEXT(A71,"YYYY-MM-DD"),'Price Data'!A:A,0)),"")</f>
        <v>21294</v>
      </c>
      <c r="C71" s="10" cm="1">
        <f t="array" ref="C71">IFERROR(IF(ISNUMBER(B71),(B71-INDEX('Price Data'!B:B,MATCH(TEXT(A71,"YYYY-MM-DD"),'Price Data'!A:A,0)+1))/INDEX('Price Data'!B:B,MATCH(TEXT(A71,"YYYY-MM-DD"),'Price Data'!A:A,0)+1),""),"")</f>
        <v>-4.7207291423229727E-3</v>
      </c>
      <c r="D71" s="34">
        <f>IFERROR(INDEX('Price Data'!E:E,MATCH(TEXT(A71,"YYYY-MM-DD"),'Price Data'!D:D,0)),"")</f>
        <v>31.96</v>
      </c>
      <c r="E71" s="10" cm="1">
        <f t="array" ref="E71">IFERROR(IF(ISNUMBER(D71),(D71-INDEX('Price Data'!E:E,MATCH(TEXT(A71,"YYYY-MM-DD"),'Price Data'!D:D,0)+1))/INDEX('Price Data'!E:E,MATCH(TEXT(A71,"YYYY-MM-DD"),'Price Data'!D:D,0)+1),""),"")</f>
        <v>-4.6714419184054369E-3</v>
      </c>
      <c r="F71" s="34">
        <f>IFERROR(INDEX('Price Data'!H:H,MATCH(TEXT(A71,"YYYY-MM-DD"),'Price Data'!G:G,0)),"")</f>
        <v>47284.785155999998</v>
      </c>
      <c r="G71" s="10" cm="1">
        <f t="array" ref="G71">IFERROR(IF(ISNUMBER(F71),(F71-INDEX('Price Data'!H:H,MATCH(TEXT(A71,"YYYY-MM-DD"),'Price Data'!G:G,0)+1))/INDEX('Price Data'!H:H,MATCH(TEXT(A71,"YYYY-MM-DD"),'Price Data'!G:G,0)+1),""),"")</f>
        <v>-1.4419068560820753E-2</v>
      </c>
      <c r="H71" s="34">
        <f>IFERROR(INDEX('Price Data'!K:K,MATCH(TEXT(A71,"YYYY-MM-DD"),'Price Data'!J:J,0)),"")</f>
        <v>2.46</v>
      </c>
      <c r="I71" s="10" cm="1">
        <f t="array" ref="I71">IFERROR(IF(ISNUMBER(H71),(H71-INDEX('Price Data'!K:K,MATCH(TEXT(A71,"YYYY-MM-DD"),'Price Data'!J:J,0)+1))/INDEX('Price Data'!K:K,MATCH(TEXT(A71,"YYYY-MM-DD"),'Price Data'!J:J,0)+1),""),"")</f>
        <v>0</v>
      </c>
      <c r="J71" s="34">
        <f>IFERROR(INDEX('Price Data'!N:N,MATCH(TEXT(A71,"YYYY-MM-DD"),'Price Data'!M:M,0)),"")</f>
        <v>4.63</v>
      </c>
      <c r="K71" s="10" cm="1">
        <f t="array" ref="K71">IFERROR(IF(ISNUMBER(J71),(J71-INDEX('Price Data'!N:N,MATCH(TEXT(A71,"YYYY-MM-DD"),'Price Data'!M:M,0)+1))/INDEX('Price Data'!N:N,MATCH(TEXT(A71,"YYYY-MM-DD"),'Price Data'!M:M,0)+1),""),"")</f>
        <v>0</v>
      </c>
      <c r="L71" s="34">
        <f>IFERROR(INDEX('Price Data'!Q:Q,MATCH(TEXT(A71,"YYYY-MM-DD"),'Price Data'!P:P,0)),"")</f>
        <v>9.73</v>
      </c>
      <c r="M71" s="10" cm="1">
        <f t="array" ref="M71">IFERROR(IF(ISNUMBER(L71),(L71-INDEX('Price Data'!Q:Q,MATCH(TEXT(A71,"YYYY-MM-DD"),'Price Data'!P:P,0)+1))/INDEX('Price Data'!Q:Q,MATCH(TEXT(A71,"YYYY-MM-DD"),'Price Data'!P:P,0)+1),""),"")</f>
        <v>5.165289256198421E-3</v>
      </c>
      <c r="N71" s="34">
        <f>IFERROR(INDEX('Price Data'!T:T,MATCH(TEXT(A71,"YYYY-MM-DD"),'Price Data'!S:S,0)),"")</f>
        <v>3.62</v>
      </c>
      <c r="O71" s="10" cm="1">
        <f t="array" ref="O71">IFERROR(IF(ISNUMBER(N71),(N71-INDEX('Price Data'!T:T,MATCH(TEXT(A71,"YYYY-MM-DD"),'Price Data'!S:S,0)+1))/INDEX('Price Data'!T:T,MATCH(TEXT(A71,"YYYY-MM-DD"),'Price Data'!S:S,0)+1),""),"")</f>
        <v>-5.4945054945054993E-3</v>
      </c>
    </row>
    <row r="72" spans="1:15" x14ac:dyDescent="0.3">
      <c r="A72" s="8">
        <v>41891</v>
      </c>
      <c r="B72" s="34">
        <f>IFERROR(INDEX('Price Data'!B:B,MATCH(TEXT(A72,"YYYY-MM-DD"),'Price Data'!A:A,0)),"")</f>
        <v>21149</v>
      </c>
      <c r="C72" s="10" cm="1">
        <f t="array" ref="C72">IFERROR(IF(ISNUMBER(B72),(B72-INDEX('Price Data'!B:B,MATCH(TEXT(A72,"YYYY-MM-DD"),'Price Data'!A:A,0)+1))/INDEX('Price Data'!B:B,MATCH(TEXT(A72,"YYYY-MM-DD"),'Price Data'!A:A,0)+1),""),"")</f>
        <v>-6.8094298863529629E-3</v>
      </c>
      <c r="D72" s="34">
        <f>IFERROR(INDEX('Price Data'!E:E,MATCH(TEXT(A72,"YYYY-MM-DD"),'Price Data'!D:D,0)),"")</f>
        <v>31.56</v>
      </c>
      <c r="E72" s="10" cm="1">
        <f t="array" ref="E72">IFERROR(IF(ISNUMBER(D72),(D72-INDEX('Price Data'!E:E,MATCH(TEXT(A72,"YYYY-MM-DD"),'Price Data'!D:D,0)+1))/INDEX('Price Data'!E:E,MATCH(TEXT(A72,"YYYY-MM-DD"),'Price Data'!D:D,0)+1),""),"")</f>
        <v>-1.2515644555694684E-2</v>
      </c>
      <c r="F72" s="34">
        <f>IFERROR(INDEX('Price Data'!H:H,MATCH(TEXT(A72,"YYYY-MM-DD"),'Price Data'!G:G,0)),"")</f>
        <v>45128.078125</v>
      </c>
      <c r="G72" s="10" cm="1">
        <f t="array" ref="G72">IFERROR(IF(ISNUMBER(F72),(F72-INDEX('Price Data'!H:H,MATCH(TEXT(A72,"YYYY-MM-DD"),'Price Data'!G:G,0)+1))/INDEX('Price Data'!H:H,MATCH(TEXT(A72,"YYYY-MM-DD"),'Price Data'!G:G,0)+1),""),"")</f>
        <v>-4.5611014703454397E-2</v>
      </c>
      <c r="H72" s="34">
        <f>IFERROR(INDEX('Price Data'!K:K,MATCH(TEXT(A72,"YYYY-MM-DD"),'Price Data'!J:J,0)),"")</f>
        <v>2.44</v>
      </c>
      <c r="I72" s="10" cm="1">
        <f t="array" ref="I72">IFERROR(IF(ISNUMBER(H72),(H72-INDEX('Price Data'!K:K,MATCH(TEXT(A72,"YYYY-MM-DD"),'Price Data'!J:J,0)+1))/INDEX('Price Data'!K:K,MATCH(TEXT(A72,"YYYY-MM-DD"),'Price Data'!J:J,0)+1),""),"")</f>
        <v>-8.1300813008130159E-3</v>
      </c>
      <c r="J72" s="34">
        <f>IFERROR(INDEX('Price Data'!N:N,MATCH(TEXT(A72,"YYYY-MM-DD"),'Price Data'!M:M,0)),"")</f>
        <v>4.46</v>
      </c>
      <c r="K72" s="10" cm="1">
        <f t="array" ref="K72">IFERROR(IF(ISNUMBER(J72),(J72-INDEX('Price Data'!N:N,MATCH(TEXT(A72,"YYYY-MM-DD"),'Price Data'!M:M,0)+1))/INDEX('Price Data'!N:N,MATCH(TEXT(A72,"YYYY-MM-DD"),'Price Data'!M:M,0)+1),""),"")</f>
        <v>-3.6717062634989188E-2</v>
      </c>
      <c r="L72" s="34">
        <f>IFERROR(INDEX('Price Data'!Q:Q,MATCH(TEXT(A72,"YYYY-MM-DD"),'Price Data'!P:P,0)),"")</f>
        <v>9.6</v>
      </c>
      <c r="M72" s="10" cm="1">
        <f t="array" ref="M72">IFERROR(IF(ISNUMBER(L72),(L72-INDEX('Price Data'!Q:Q,MATCH(TEXT(A72,"YYYY-MM-DD"),'Price Data'!P:P,0)+1))/INDEX('Price Data'!Q:Q,MATCH(TEXT(A72,"YYYY-MM-DD"),'Price Data'!P:P,0)+1),""),"")</f>
        <v>-1.3360739979445094E-2</v>
      </c>
      <c r="N72" s="34">
        <f>IFERROR(INDEX('Price Data'!T:T,MATCH(TEXT(A72,"YYYY-MM-DD"),'Price Data'!S:S,0)),"")</f>
        <v>3.53</v>
      </c>
      <c r="O72" s="10" cm="1">
        <f t="array" ref="O72">IFERROR(IF(ISNUMBER(N72),(N72-INDEX('Price Data'!T:T,MATCH(TEXT(A72,"YYYY-MM-DD"),'Price Data'!S:S,0)+1))/INDEX('Price Data'!T:T,MATCH(TEXT(A72,"YYYY-MM-DD"),'Price Data'!S:S,0)+1),""),"")</f>
        <v>-2.4861878453038756E-2</v>
      </c>
    </row>
    <row r="73" spans="1:15" x14ac:dyDescent="0.3">
      <c r="A73" s="8">
        <v>41892</v>
      </c>
      <c r="B73" s="34">
        <f>IFERROR(INDEX('Price Data'!B:B,MATCH(TEXT(A73,"YYYY-MM-DD"),'Price Data'!A:A,0)),"")</f>
        <v>21140</v>
      </c>
      <c r="C73" s="10" cm="1">
        <f t="array" ref="C73">IFERROR(IF(ISNUMBER(B73),(B73-INDEX('Price Data'!B:B,MATCH(TEXT(A73,"YYYY-MM-DD"),'Price Data'!A:A,0)+1))/INDEX('Price Data'!B:B,MATCH(TEXT(A73,"YYYY-MM-DD"),'Price Data'!A:A,0)+1),""),"")</f>
        <v>-4.2555203555723673E-4</v>
      </c>
      <c r="D73" s="34">
        <f>IFERROR(INDEX('Price Data'!E:E,MATCH(TEXT(A73,"YYYY-MM-DD"),'Price Data'!D:D,0)),"")</f>
        <v>31.56</v>
      </c>
      <c r="E73" s="10" cm="1">
        <f t="array" ref="E73">IFERROR(IF(ISNUMBER(D73),(D73-INDEX('Price Data'!E:E,MATCH(TEXT(A73,"YYYY-MM-DD"),'Price Data'!D:D,0)+1))/INDEX('Price Data'!E:E,MATCH(TEXT(A73,"YYYY-MM-DD"),'Price Data'!D:D,0)+1),""),"")</f>
        <v>0</v>
      </c>
      <c r="F73" s="34">
        <f>IFERROR(INDEX('Price Data'!H:H,MATCH(TEXT(A73,"YYYY-MM-DD"),'Price Data'!G:G,0)),"")</f>
        <v>45941.933594000002</v>
      </c>
      <c r="G73" s="10" cm="1">
        <f t="array" ref="G73">IFERROR(IF(ISNUMBER(F73),(F73-INDEX('Price Data'!H:H,MATCH(TEXT(A73,"YYYY-MM-DD"),'Price Data'!G:G,0)+1))/INDEX('Price Data'!H:H,MATCH(TEXT(A73,"YYYY-MM-DD"),'Price Data'!G:G,0)+1),""),"")</f>
        <v>1.8034348078057046E-2</v>
      </c>
      <c r="H73" s="34">
        <f>IFERROR(INDEX('Price Data'!K:K,MATCH(TEXT(A73,"YYYY-MM-DD"),'Price Data'!J:J,0)),"")</f>
        <v>2.44</v>
      </c>
      <c r="I73" s="10" cm="1">
        <f t="array" ref="I73">IFERROR(IF(ISNUMBER(H73),(H73-INDEX('Price Data'!K:K,MATCH(TEXT(A73,"YYYY-MM-DD"),'Price Data'!J:J,0)+1))/INDEX('Price Data'!K:K,MATCH(TEXT(A73,"YYYY-MM-DD"),'Price Data'!J:J,0)+1),""),"")</f>
        <v>0</v>
      </c>
      <c r="J73" s="34">
        <f>IFERROR(INDEX('Price Data'!N:N,MATCH(TEXT(A73,"YYYY-MM-DD"),'Price Data'!M:M,0)),"")</f>
        <v>4.45</v>
      </c>
      <c r="K73" s="10" cm="1">
        <f t="array" ref="K73">IFERROR(IF(ISNUMBER(J73),(J73-INDEX('Price Data'!N:N,MATCH(TEXT(A73,"YYYY-MM-DD"),'Price Data'!M:M,0)+1))/INDEX('Price Data'!N:N,MATCH(TEXT(A73,"YYYY-MM-DD"),'Price Data'!M:M,0)+1),""),"")</f>
        <v>-2.2421524663676653E-3</v>
      </c>
      <c r="L73" s="34">
        <f>IFERROR(INDEX('Price Data'!Q:Q,MATCH(TEXT(A73,"YYYY-MM-DD"),'Price Data'!P:P,0)),"")</f>
        <v>9.6199999999999992</v>
      </c>
      <c r="M73" s="10" cm="1">
        <f t="array" ref="M73">IFERROR(IF(ISNUMBER(L73),(L73-INDEX('Price Data'!Q:Q,MATCH(TEXT(A73,"YYYY-MM-DD"),'Price Data'!P:P,0)+1))/INDEX('Price Data'!Q:Q,MATCH(TEXT(A73,"YYYY-MM-DD"),'Price Data'!P:P,0)+1),""),"")</f>
        <v>2.0833333333332891E-3</v>
      </c>
      <c r="N73" s="34">
        <f>IFERROR(INDEX('Price Data'!T:T,MATCH(TEXT(A73,"YYYY-MM-DD"),'Price Data'!S:S,0)),"")</f>
        <v>3.59</v>
      </c>
      <c r="O73" s="10" cm="1">
        <f t="array" ref="O73">IFERROR(IF(ISNUMBER(N73),(N73-INDEX('Price Data'!T:T,MATCH(TEXT(A73,"YYYY-MM-DD"),'Price Data'!S:S,0)+1))/INDEX('Price Data'!T:T,MATCH(TEXT(A73,"YYYY-MM-DD"),'Price Data'!S:S,0)+1),""),"")</f>
        <v>1.6997167138810214E-2</v>
      </c>
    </row>
    <row r="74" spans="1:15" x14ac:dyDescent="0.3">
      <c r="A74" s="8">
        <v>41893</v>
      </c>
      <c r="B74" s="34">
        <f>IFERROR(INDEX('Price Data'!B:B,MATCH(TEXT(A74,"YYYY-MM-DD"),'Price Data'!A:A,0)),"")</f>
        <v>21092</v>
      </c>
      <c r="C74" s="10" cm="1">
        <f t="array" ref="C74">IFERROR(IF(ISNUMBER(B74),(B74-INDEX('Price Data'!B:B,MATCH(TEXT(A74,"YYYY-MM-DD"),'Price Data'!A:A,0)+1))/INDEX('Price Data'!B:B,MATCH(TEXT(A74,"YYYY-MM-DD"),'Price Data'!A:A,0)+1),""),"")</f>
        <v>-2.2705771050141911E-3</v>
      </c>
      <c r="D74" s="34">
        <f>IFERROR(INDEX('Price Data'!E:E,MATCH(TEXT(A74,"YYYY-MM-DD"),'Price Data'!D:D,0)),"")</f>
        <v>31.61</v>
      </c>
      <c r="E74" s="10" cm="1">
        <f t="array" ref="E74">IFERROR(IF(ISNUMBER(D74),(D74-INDEX('Price Data'!E:E,MATCH(TEXT(A74,"YYYY-MM-DD"),'Price Data'!D:D,0)+1))/INDEX('Price Data'!E:E,MATCH(TEXT(A74,"YYYY-MM-DD"),'Price Data'!D:D,0)+1),""),"")</f>
        <v>1.5842839036755612E-3</v>
      </c>
      <c r="F74" s="34">
        <f>IFERROR(INDEX('Price Data'!H:H,MATCH(TEXT(A74,"YYYY-MM-DD"),'Price Data'!G:G,0)),"")</f>
        <v>45331.542969000002</v>
      </c>
      <c r="G74" s="10" cm="1">
        <f t="array" ref="G74">IFERROR(IF(ISNUMBER(F74),(F74-INDEX('Price Data'!H:H,MATCH(TEXT(A74,"YYYY-MM-DD"),'Price Data'!G:G,0)+1))/INDEX('Price Data'!H:H,MATCH(TEXT(A74,"YYYY-MM-DD"),'Price Data'!G:G,0)+1),""),"")</f>
        <v>-1.3286132673347401E-2</v>
      </c>
      <c r="H74" s="34">
        <f>IFERROR(INDEX('Price Data'!K:K,MATCH(TEXT(A74,"YYYY-MM-DD"),'Price Data'!J:J,0)),"")</f>
        <v>2.4500000000000002</v>
      </c>
      <c r="I74" s="10" cm="1">
        <f t="array" ref="I74">IFERROR(IF(ISNUMBER(H74),(H74-INDEX('Price Data'!K:K,MATCH(TEXT(A74,"YYYY-MM-DD"),'Price Data'!J:J,0)+1))/INDEX('Price Data'!K:K,MATCH(TEXT(A74,"YYYY-MM-DD"),'Price Data'!J:J,0)+1),""),"")</f>
        <v>4.0983606557377997E-3</v>
      </c>
      <c r="J74" s="34">
        <f>IFERROR(INDEX('Price Data'!N:N,MATCH(TEXT(A74,"YYYY-MM-DD"),'Price Data'!M:M,0)),"")</f>
        <v>4.42</v>
      </c>
      <c r="K74" s="10" cm="1">
        <f t="array" ref="K74">IFERROR(IF(ISNUMBER(J74),(J74-INDEX('Price Data'!N:N,MATCH(TEXT(A74,"YYYY-MM-DD"),'Price Data'!M:M,0)+1))/INDEX('Price Data'!N:N,MATCH(TEXT(A74,"YYYY-MM-DD"),'Price Data'!M:M,0)+1),""),"")</f>
        <v>-6.7415730337079208E-3</v>
      </c>
      <c r="L74" s="34">
        <f>IFERROR(INDEX('Price Data'!Q:Q,MATCH(TEXT(A74,"YYYY-MM-DD"),'Price Data'!P:P,0)),"")</f>
        <v>9.6199999999999992</v>
      </c>
      <c r="M74" s="10" cm="1">
        <f t="array" ref="M74">IFERROR(IF(ISNUMBER(L74),(L74-INDEX('Price Data'!Q:Q,MATCH(TEXT(A74,"YYYY-MM-DD"),'Price Data'!P:P,0)+1))/INDEX('Price Data'!Q:Q,MATCH(TEXT(A74,"YYYY-MM-DD"),'Price Data'!P:P,0)+1),""),"")</f>
        <v>0</v>
      </c>
      <c r="N74" s="34">
        <f>IFERROR(INDEX('Price Data'!T:T,MATCH(TEXT(A74,"YYYY-MM-DD"),'Price Data'!S:S,0)),"")</f>
        <v>3.6</v>
      </c>
      <c r="O74" s="10" cm="1">
        <f t="array" ref="O74">IFERROR(IF(ISNUMBER(N74),(N74-INDEX('Price Data'!T:T,MATCH(TEXT(A74,"YYYY-MM-DD"),'Price Data'!S:S,0)+1))/INDEX('Price Data'!T:T,MATCH(TEXT(A74,"YYYY-MM-DD"),'Price Data'!S:S,0)+1),""),"")</f>
        <v>2.7855153203343265E-3</v>
      </c>
    </row>
    <row r="75" spans="1:15" x14ac:dyDescent="0.3">
      <c r="A75" s="8">
        <v>41894</v>
      </c>
      <c r="B75" s="34">
        <f>IFERROR(INDEX('Price Data'!B:B,MATCH(TEXT(A75,"YYYY-MM-DD"),'Price Data'!A:A,0)),"")</f>
        <v>21071</v>
      </c>
      <c r="C75" s="10" cm="1">
        <f t="array" ref="C75">IFERROR(IF(ISNUMBER(B75),(B75-INDEX('Price Data'!B:B,MATCH(TEXT(A75,"YYYY-MM-DD"),'Price Data'!A:A,0)+1))/INDEX('Price Data'!B:B,MATCH(TEXT(A75,"YYYY-MM-DD"),'Price Data'!A:A,0)+1),""),"")</f>
        <v>-9.9563815664706996E-4</v>
      </c>
      <c r="D75" s="34">
        <f>IFERROR(INDEX('Price Data'!E:E,MATCH(TEXT(A75,"YYYY-MM-DD"),'Price Data'!D:D,0)),"")</f>
        <v>31.51</v>
      </c>
      <c r="E75" s="10" cm="1">
        <f t="array" ref="E75">IFERROR(IF(ISNUMBER(D75),(D75-INDEX('Price Data'!E:E,MATCH(TEXT(A75,"YYYY-MM-DD"),'Price Data'!D:D,0)+1))/INDEX('Price Data'!E:E,MATCH(TEXT(A75,"YYYY-MM-DD"),'Price Data'!D:D,0)+1),""),"")</f>
        <v>-3.1635558367604515E-3</v>
      </c>
      <c r="F75" s="34">
        <f>IFERROR(INDEX('Price Data'!H:H,MATCH(TEXT(A75,"YYYY-MM-DD"),'Price Data'!G:G,0)),"")</f>
        <v>46633.707030999998</v>
      </c>
      <c r="G75" s="10" cm="1">
        <f t="array" ref="G75">IFERROR(IF(ISNUMBER(F75),(F75-INDEX('Price Data'!H:H,MATCH(TEXT(A75,"YYYY-MM-DD"),'Price Data'!G:G,0)+1))/INDEX('Price Data'!H:H,MATCH(TEXT(A75,"YYYY-MM-DD"),'Price Data'!G:G,0)+1),""),"")</f>
        <v>2.8725341709424753E-2</v>
      </c>
      <c r="H75" s="34">
        <f>IFERROR(INDEX('Price Data'!K:K,MATCH(TEXT(A75,"YYYY-MM-DD"),'Price Data'!J:J,0)),"")</f>
        <v>2.42</v>
      </c>
      <c r="I75" s="10" cm="1">
        <f t="array" ref="I75">IFERROR(IF(ISNUMBER(H75),(H75-INDEX('Price Data'!K:K,MATCH(TEXT(A75,"YYYY-MM-DD"),'Price Data'!J:J,0)+1))/INDEX('Price Data'!K:K,MATCH(TEXT(A75,"YYYY-MM-DD"),'Price Data'!J:J,0)+1),""),"")</f>
        <v>-1.2244897959183773E-2</v>
      </c>
      <c r="J75" s="34">
        <f>IFERROR(INDEX('Price Data'!N:N,MATCH(TEXT(A75,"YYYY-MM-DD"),'Price Data'!M:M,0)),"")</f>
        <v>4.42</v>
      </c>
      <c r="K75" s="10" cm="1">
        <f t="array" ref="K75">IFERROR(IF(ISNUMBER(J75),(J75-INDEX('Price Data'!N:N,MATCH(TEXT(A75,"YYYY-MM-DD"),'Price Data'!M:M,0)+1))/INDEX('Price Data'!N:N,MATCH(TEXT(A75,"YYYY-MM-DD"),'Price Data'!M:M,0)+1),""),"")</f>
        <v>0</v>
      </c>
      <c r="L75" s="34">
        <f>IFERROR(INDEX('Price Data'!Q:Q,MATCH(TEXT(A75,"YYYY-MM-DD"),'Price Data'!P:P,0)),"")</f>
        <v>9.6300000000000008</v>
      </c>
      <c r="M75" s="10" cm="1">
        <f t="array" ref="M75">IFERROR(IF(ISNUMBER(L75),(L75-INDEX('Price Data'!Q:Q,MATCH(TEXT(A75,"YYYY-MM-DD"),'Price Data'!P:P,0)+1))/INDEX('Price Data'!Q:Q,MATCH(TEXT(A75,"YYYY-MM-DD"),'Price Data'!P:P,0)+1),""),"")</f>
        <v>1.039501039501202E-3</v>
      </c>
      <c r="N75" s="34">
        <f>IFERROR(INDEX('Price Data'!T:T,MATCH(TEXT(A75,"YYYY-MM-DD"),'Price Data'!S:S,0)),"")</f>
        <v>3.59</v>
      </c>
      <c r="O75" s="10" cm="1">
        <f t="array" ref="O75">IFERROR(IF(ISNUMBER(N75),(N75-INDEX('Price Data'!T:T,MATCH(TEXT(A75,"YYYY-MM-DD"),'Price Data'!S:S,0)+1))/INDEX('Price Data'!T:T,MATCH(TEXT(A75,"YYYY-MM-DD"),'Price Data'!S:S,0)+1),""),"")</f>
        <v>-2.7777777777778421E-3</v>
      </c>
    </row>
    <row r="76" spans="1:15" x14ac:dyDescent="0.3">
      <c r="A76" s="8">
        <v>41895</v>
      </c>
      <c r="B76" s="34" t="str">
        <f>IFERROR(INDEX('Price Data'!B:B,MATCH(TEXT(A76,"YYYY-MM-DD"),'Price Data'!A:A,0)),"")</f>
        <v/>
      </c>
      <c r="C76" s="10" t="str" cm="1">
        <f t="array" ref="C76">IFERROR(IF(ISNUMBER(B76),(B76-INDEX('Price Data'!B:B,MATCH(TEXT(A76,"YYYY-MM-DD"),'Price Data'!A:A,0)+1))/INDEX('Price Data'!B:B,MATCH(TEXT(A76,"YYYY-MM-DD"),'Price Data'!A:A,0)+1),""),"")</f>
        <v/>
      </c>
      <c r="D76" s="34" t="str">
        <f>IFERROR(INDEX('Price Data'!E:E,MATCH(TEXT(A76,"YYYY-MM-DD"),'Price Data'!D:D,0)),"")</f>
        <v/>
      </c>
      <c r="E76" s="10" t="str" cm="1">
        <f t="array" ref="E76">IFERROR(IF(ISNUMBER(D76),(D76-INDEX('Price Data'!E:E,MATCH(TEXT(A76,"YYYY-MM-DD"),'Price Data'!D:D,0)+1))/INDEX('Price Data'!E:E,MATCH(TEXT(A76,"YYYY-MM-DD"),'Price Data'!D:D,0)+1),""),"")</f>
        <v/>
      </c>
      <c r="F76" s="34" t="str">
        <f>IFERROR(INDEX('Price Data'!H:H,MATCH(TEXT(A76,"YYYY-MM-DD"),'Price Data'!G:G,0)),"")</f>
        <v/>
      </c>
      <c r="G76" s="10" t="str" cm="1">
        <f t="array" ref="G76">IFERROR(IF(ISNUMBER(F76),(F76-INDEX('Price Data'!H:H,MATCH(TEXT(A76,"YYYY-MM-DD"),'Price Data'!G:G,0)+1))/INDEX('Price Data'!H:H,MATCH(TEXT(A76,"YYYY-MM-DD"),'Price Data'!G:G,0)+1),""),"")</f>
        <v/>
      </c>
      <c r="H76" s="34" t="str">
        <f>IFERROR(INDEX('Price Data'!K:K,MATCH(TEXT(A76,"YYYY-MM-DD"),'Price Data'!J:J,0)),"")</f>
        <v/>
      </c>
      <c r="I76" s="10" t="str" cm="1">
        <f t="array" ref="I76">IFERROR(IF(ISNUMBER(H76),(H76-INDEX('Price Data'!K:K,MATCH(TEXT(A76,"YYYY-MM-DD"),'Price Data'!J:J,0)+1))/INDEX('Price Data'!K:K,MATCH(TEXT(A76,"YYYY-MM-DD"),'Price Data'!J:J,0)+1),""),"")</f>
        <v/>
      </c>
      <c r="J76" s="34" t="str">
        <f>IFERROR(INDEX('Price Data'!N:N,MATCH(TEXT(A76,"YYYY-MM-DD"),'Price Data'!M:M,0)),"")</f>
        <v/>
      </c>
      <c r="K76" s="10" t="str" cm="1">
        <f t="array" ref="K76">IFERROR(IF(ISNUMBER(J76),(J76-INDEX('Price Data'!N:N,MATCH(TEXT(A76,"YYYY-MM-DD"),'Price Data'!M:M,0)+1))/INDEX('Price Data'!N:N,MATCH(TEXT(A76,"YYYY-MM-DD"),'Price Data'!M:M,0)+1),""),"")</f>
        <v/>
      </c>
      <c r="L76" s="34" t="str">
        <f>IFERROR(INDEX('Price Data'!Q:Q,MATCH(TEXT(A76,"YYYY-MM-DD"),'Price Data'!P:P,0)),"")</f>
        <v/>
      </c>
      <c r="M76" s="10" t="str" cm="1">
        <f t="array" ref="M76">IFERROR(IF(ISNUMBER(L76),(L76-INDEX('Price Data'!Q:Q,MATCH(TEXT(A76,"YYYY-MM-DD"),'Price Data'!P:P,0)+1))/INDEX('Price Data'!Q:Q,MATCH(TEXT(A76,"YYYY-MM-DD"),'Price Data'!P:P,0)+1),""),"")</f>
        <v/>
      </c>
      <c r="N76" s="34" t="str">
        <f>IFERROR(INDEX('Price Data'!T:T,MATCH(TEXT(A76,"YYYY-MM-DD"),'Price Data'!S:S,0)),"")</f>
        <v/>
      </c>
      <c r="O76" s="10" t="str" cm="1">
        <f t="array" ref="O76">IFERROR(IF(ISNUMBER(N76),(N76-INDEX('Price Data'!T:T,MATCH(TEXT(A76,"YYYY-MM-DD"),'Price Data'!S:S,0)+1))/INDEX('Price Data'!T:T,MATCH(TEXT(A76,"YYYY-MM-DD"),'Price Data'!S:S,0)+1),""),"")</f>
        <v/>
      </c>
    </row>
    <row r="77" spans="1:15" x14ac:dyDescent="0.3">
      <c r="A77" s="8">
        <v>41896</v>
      </c>
      <c r="B77" s="34" t="str">
        <f>IFERROR(INDEX('Price Data'!B:B,MATCH(TEXT(A77,"YYYY-MM-DD"),'Price Data'!A:A,0)),"")</f>
        <v/>
      </c>
      <c r="C77" s="10" t="str" cm="1">
        <f t="array" ref="C77">IFERROR(IF(ISNUMBER(B77),(B77-INDEX('Price Data'!B:B,MATCH(TEXT(A77,"YYYY-MM-DD"),'Price Data'!A:A,0)+1))/INDEX('Price Data'!B:B,MATCH(TEXT(A77,"YYYY-MM-DD"),'Price Data'!A:A,0)+1),""),"")</f>
        <v/>
      </c>
      <c r="D77" s="34" t="str">
        <f>IFERROR(INDEX('Price Data'!E:E,MATCH(TEXT(A77,"YYYY-MM-DD"),'Price Data'!D:D,0)),"")</f>
        <v/>
      </c>
      <c r="E77" s="10" t="str" cm="1">
        <f t="array" ref="E77">IFERROR(IF(ISNUMBER(D77),(D77-INDEX('Price Data'!E:E,MATCH(TEXT(A77,"YYYY-MM-DD"),'Price Data'!D:D,0)+1))/INDEX('Price Data'!E:E,MATCH(TEXT(A77,"YYYY-MM-DD"),'Price Data'!D:D,0)+1),""),"")</f>
        <v/>
      </c>
      <c r="F77" s="34" t="str">
        <f>IFERROR(INDEX('Price Data'!H:H,MATCH(TEXT(A77,"YYYY-MM-DD"),'Price Data'!G:G,0)),"")</f>
        <v/>
      </c>
      <c r="G77" s="10" t="str" cm="1">
        <f t="array" ref="G77">IFERROR(IF(ISNUMBER(F77),(F77-INDEX('Price Data'!H:H,MATCH(TEXT(A77,"YYYY-MM-DD"),'Price Data'!G:G,0)+1))/INDEX('Price Data'!H:H,MATCH(TEXT(A77,"YYYY-MM-DD"),'Price Data'!G:G,0)+1),""),"")</f>
        <v/>
      </c>
      <c r="H77" s="34" t="str">
        <f>IFERROR(INDEX('Price Data'!K:K,MATCH(TEXT(A77,"YYYY-MM-DD"),'Price Data'!J:J,0)),"")</f>
        <v/>
      </c>
      <c r="I77" s="10" t="str" cm="1">
        <f t="array" ref="I77">IFERROR(IF(ISNUMBER(H77),(H77-INDEX('Price Data'!K:K,MATCH(TEXT(A77,"YYYY-MM-DD"),'Price Data'!J:J,0)+1))/INDEX('Price Data'!K:K,MATCH(TEXT(A77,"YYYY-MM-DD"),'Price Data'!J:J,0)+1),""),"")</f>
        <v/>
      </c>
      <c r="J77" s="34" t="str">
        <f>IFERROR(INDEX('Price Data'!N:N,MATCH(TEXT(A77,"YYYY-MM-DD"),'Price Data'!M:M,0)),"")</f>
        <v/>
      </c>
      <c r="K77" s="10" t="str" cm="1">
        <f t="array" ref="K77">IFERROR(IF(ISNUMBER(J77),(J77-INDEX('Price Data'!N:N,MATCH(TEXT(A77,"YYYY-MM-DD"),'Price Data'!M:M,0)+1))/INDEX('Price Data'!N:N,MATCH(TEXT(A77,"YYYY-MM-DD"),'Price Data'!M:M,0)+1),""),"")</f>
        <v/>
      </c>
      <c r="L77" s="34" t="str">
        <f>IFERROR(INDEX('Price Data'!Q:Q,MATCH(TEXT(A77,"YYYY-MM-DD"),'Price Data'!P:P,0)),"")</f>
        <v/>
      </c>
      <c r="M77" s="10" t="str" cm="1">
        <f t="array" ref="M77">IFERROR(IF(ISNUMBER(L77),(L77-INDEX('Price Data'!Q:Q,MATCH(TEXT(A77,"YYYY-MM-DD"),'Price Data'!P:P,0)+1))/INDEX('Price Data'!Q:Q,MATCH(TEXT(A77,"YYYY-MM-DD"),'Price Data'!P:P,0)+1),""),"")</f>
        <v/>
      </c>
      <c r="N77" s="34" t="str">
        <f>IFERROR(INDEX('Price Data'!T:T,MATCH(TEXT(A77,"YYYY-MM-DD"),'Price Data'!S:S,0)),"")</f>
        <v/>
      </c>
      <c r="O77" s="10" t="str" cm="1">
        <f t="array" ref="O77">IFERROR(IF(ISNUMBER(N77),(N77-INDEX('Price Data'!T:T,MATCH(TEXT(A77,"YYYY-MM-DD"),'Price Data'!S:S,0)+1))/INDEX('Price Data'!T:T,MATCH(TEXT(A77,"YYYY-MM-DD"),'Price Data'!S:S,0)+1),""),"")</f>
        <v/>
      </c>
    </row>
    <row r="78" spans="1:15" x14ac:dyDescent="0.3">
      <c r="A78" s="8">
        <v>41897</v>
      </c>
      <c r="B78" s="34">
        <f>IFERROR(INDEX('Price Data'!B:B,MATCH(TEXT(A78,"YYYY-MM-DD"),'Price Data'!A:A,0)),"")</f>
        <v>20851</v>
      </c>
      <c r="C78" s="10" cm="1">
        <f t="array" ref="C78">IFERROR(IF(ISNUMBER(B78),(B78-INDEX('Price Data'!B:B,MATCH(TEXT(A78,"YYYY-MM-DD"),'Price Data'!A:A,0)+1))/INDEX('Price Data'!B:B,MATCH(TEXT(A78,"YYYY-MM-DD"),'Price Data'!A:A,0)+1),""),"")</f>
        <v>-1.0440890323193014E-2</v>
      </c>
      <c r="D78" s="34">
        <f>IFERROR(INDEX('Price Data'!E:E,MATCH(TEXT(A78,"YYYY-MM-DD"),'Price Data'!D:D,0)),"")</f>
        <v>31.04</v>
      </c>
      <c r="E78" s="10" cm="1">
        <f t="array" ref="E78">IFERROR(IF(ISNUMBER(D78),(D78-INDEX('Price Data'!E:E,MATCH(TEXT(A78,"YYYY-MM-DD"),'Price Data'!D:D,0)+1))/INDEX('Price Data'!E:E,MATCH(TEXT(A78,"YYYY-MM-DD"),'Price Data'!D:D,0)+1),""),"")</f>
        <v>-1.4915899714376464E-2</v>
      </c>
      <c r="F78" s="34">
        <f>IFERROR(INDEX('Price Data'!H:H,MATCH(TEXT(A78,"YYYY-MM-DD"),'Price Data'!G:G,0)),"")</f>
        <v>44883.925780999998</v>
      </c>
      <c r="G78" s="10" cm="1">
        <f t="array" ref="G78">IFERROR(IF(ISNUMBER(F78),(F78-INDEX('Price Data'!H:H,MATCH(TEXT(A78,"YYYY-MM-DD"),'Price Data'!G:G,0)+1))/INDEX('Price Data'!H:H,MATCH(TEXT(A78,"YYYY-MM-DD"),'Price Data'!G:G,0)+1),""),"")</f>
        <v>-3.7521813327789359E-2</v>
      </c>
      <c r="H78" s="34">
        <f>IFERROR(INDEX('Price Data'!K:K,MATCH(TEXT(A78,"YYYY-MM-DD"),'Price Data'!J:J,0)),"")</f>
        <v>2.4300000000000002</v>
      </c>
      <c r="I78" s="10" cm="1">
        <f t="array" ref="I78">IFERROR(IF(ISNUMBER(H78),(H78-INDEX('Price Data'!K:K,MATCH(TEXT(A78,"YYYY-MM-DD"),'Price Data'!J:J,0)+1))/INDEX('Price Data'!K:K,MATCH(TEXT(A78,"YYYY-MM-DD"),'Price Data'!J:J,0)+1),""),"")</f>
        <v>4.1322314049587732E-3</v>
      </c>
      <c r="J78" s="34">
        <f>IFERROR(INDEX('Price Data'!N:N,MATCH(TEXT(A78,"YYYY-MM-DD"),'Price Data'!M:M,0)),"")</f>
        <v>4.42</v>
      </c>
      <c r="K78" s="10" cm="1">
        <f t="array" ref="K78">IFERROR(IF(ISNUMBER(J78),(J78-INDEX('Price Data'!N:N,MATCH(TEXT(A78,"YYYY-MM-DD"),'Price Data'!M:M,0)+1))/INDEX('Price Data'!N:N,MATCH(TEXT(A78,"YYYY-MM-DD"),'Price Data'!M:M,0)+1),""),"")</f>
        <v>0</v>
      </c>
      <c r="L78" s="34">
        <f>IFERROR(INDEX('Price Data'!Q:Q,MATCH(TEXT(A78,"YYYY-MM-DD"),'Price Data'!P:P,0)),"")</f>
        <v>9.3000000000000007</v>
      </c>
      <c r="M78" s="10" cm="1">
        <f t="array" ref="M78">IFERROR(IF(ISNUMBER(L78),(L78-INDEX('Price Data'!Q:Q,MATCH(TEXT(A78,"YYYY-MM-DD"),'Price Data'!P:P,0)+1))/INDEX('Price Data'!Q:Q,MATCH(TEXT(A78,"YYYY-MM-DD"),'Price Data'!P:P,0)+1),""),"")</f>
        <v>-3.4267912772585674E-2</v>
      </c>
      <c r="N78" s="34">
        <f>IFERROR(INDEX('Price Data'!T:T,MATCH(TEXT(A78,"YYYY-MM-DD"),'Price Data'!S:S,0)),"")</f>
        <v>3.54</v>
      </c>
      <c r="O78" s="10" cm="1">
        <f t="array" ref="O78">IFERROR(IF(ISNUMBER(N78),(N78-INDEX('Price Data'!T:T,MATCH(TEXT(A78,"YYYY-MM-DD"),'Price Data'!S:S,0)+1))/INDEX('Price Data'!T:T,MATCH(TEXT(A78,"YYYY-MM-DD"),'Price Data'!S:S,0)+1),""),"")</f>
        <v>-1.392757660167126E-2</v>
      </c>
    </row>
    <row r="79" spans="1:15" x14ac:dyDescent="0.3">
      <c r="A79" s="8">
        <v>41898</v>
      </c>
      <c r="B79" s="34">
        <f>IFERROR(INDEX('Price Data'!B:B,MATCH(TEXT(A79,"YYYY-MM-DD"),'Price Data'!A:A,0)),"")</f>
        <v>20788</v>
      </c>
      <c r="C79" s="10" cm="1">
        <f t="array" ref="C79">IFERROR(IF(ISNUMBER(B79),(B79-INDEX('Price Data'!B:B,MATCH(TEXT(A79,"YYYY-MM-DD"),'Price Data'!A:A,0)+1))/INDEX('Price Data'!B:B,MATCH(TEXT(A79,"YYYY-MM-DD"),'Price Data'!A:A,0)+1),""),"")</f>
        <v>-3.0214378207280225E-3</v>
      </c>
      <c r="D79" s="34">
        <f>IFERROR(INDEX('Price Data'!E:E,MATCH(TEXT(A79,"YYYY-MM-DD"),'Price Data'!D:D,0)),"")</f>
        <v>31.14</v>
      </c>
      <c r="E79" s="10" cm="1">
        <f t="array" ref="E79">IFERROR(IF(ISNUMBER(D79),(D79-INDEX('Price Data'!E:E,MATCH(TEXT(A79,"YYYY-MM-DD"),'Price Data'!D:D,0)+1))/INDEX('Price Data'!E:E,MATCH(TEXT(A79,"YYYY-MM-DD"),'Price Data'!D:D,0)+1),""),"")</f>
        <v>3.2216494845361283E-3</v>
      </c>
      <c r="F79" s="34">
        <f>IFERROR(INDEX('Price Data'!H:H,MATCH(TEXT(A79,"YYYY-MM-DD"),'Price Data'!G:G,0)),"")</f>
        <v>43541.070312999997</v>
      </c>
      <c r="G79" s="10" cm="1">
        <f t="array" ref="G79">IFERROR(IF(ISNUMBER(F79),(F79-INDEX('Price Data'!H:H,MATCH(TEXT(A79,"YYYY-MM-DD"),'Price Data'!G:G,0)+1))/INDEX('Price Data'!H:H,MATCH(TEXT(A79,"YYYY-MM-DD"),'Price Data'!G:G,0)+1),""),"")</f>
        <v>-2.9918404966449066E-2</v>
      </c>
      <c r="H79" s="34">
        <f>IFERROR(INDEX('Price Data'!K:K,MATCH(TEXT(A79,"YYYY-MM-DD"),'Price Data'!J:J,0)),"")</f>
        <v>2.41</v>
      </c>
      <c r="I79" s="10" cm="1">
        <f t="array" ref="I79">IFERROR(IF(ISNUMBER(H79),(H79-INDEX('Price Data'!K:K,MATCH(TEXT(A79,"YYYY-MM-DD"),'Price Data'!J:J,0)+1))/INDEX('Price Data'!K:K,MATCH(TEXT(A79,"YYYY-MM-DD"),'Price Data'!J:J,0)+1),""),"")</f>
        <v>-8.2304526748971252E-3</v>
      </c>
      <c r="J79" s="34">
        <f>IFERROR(INDEX('Price Data'!N:N,MATCH(TEXT(A79,"YYYY-MM-DD"),'Price Data'!M:M,0)),"")</f>
        <v>4.33</v>
      </c>
      <c r="K79" s="10" cm="1">
        <f t="array" ref="K79">IFERROR(IF(ISNUMBER(J79),(J79-INDEX('Price Data'!N:N,MATCH(TEXT(A79,"YYYY-MM-DD"),'Price Data'!M:M,0)+1))/INDEX('Price Data'!N:N,MATCH(TEXT(A79,"YYYY-MM-DD"),'Price Data'!M:M,0)+1),""),"")</f>
        <v>-2.0361990950226214E-2</v>
      </c>
      <c r="L79" s="34">
        <f>IFERROR(INDEX('Price Data'!Q:Q,MATCH(TEXT(A79,"YYYY-MM-DD"),'Price Data'!P:P,0)),"")</f>
        <v>9.14</v>
      </c>
      <c r="M79" s="10" cm="1">
        <f t="array" ref="M79">IFERROR(IF(ISNUMBER(L79),(L79-INDEX('Price Data'!Q:Q,MATCH(TEXT(A79,"YYYY-MM-DD"),'Price Data'!P:P,0)+1))/INDEX('Price Data'!Q:Q,MATCH(TEXT(A79,"YYYY-MM-DD"),'Price Data'!P:P,0)+1),""),"")</f>
        <v>-1.7204301075268831E-2</v>
      </c>
      <c r="N79" s="34">
        <f>IFERROR(INDEX('Price Data'!T:T,MATCH(TEXT(A79,"YYYY-MM-DD"),'Price Data'!S:S,0)),"")</f>
        <v>3.49</v>
      </c>
      <c r="O79" s="10" cm="1">
        <f t="array" ref="O79">IFERROR(IF(ISNUMBER(N79),(N79-INDEX('Price Data'!T:T,MATCH(TEXT(A79,"YYYY-MM-DD"),'Price Data'!S:S,0)+1))/INDEX('Price Data'!T:T,MATCH(TEXT(A79,"YYYY-MM-DD"),'Price Data'!S:S,0)+1),""),"")</f>
        <v>-1.4124293785310684E-2</v>
      </c>
    </row>
    <row r="80" spans="1:15" x14ac:dyDescent="0.3">
      <c r="A80" s="8">
        <v>41899</v>
      </c>
      <c r="B80" s="34">
        <f>IFERROR(INDEX('Price Data'!B:B,MATCH(TEXT(A80,"YYYY-MM-DD"),'Price Data'!A:A,0)),"")</f>
        <v>21111</v>
      </c>
      <c r="C80" s="10" cm="1">
        <f t="array" ref="C80">IFERROR(IF(ISNUMBER(B80),(B80-INDEX('Price Data'!B:B,MATCH(TEXT(A80,"YYYY-MM-DD"),'Price Data'!A:A,0)+1))/INDEX('Price Data'!B:B,MATCH(TEXT(A80,"YYYY-MM-DD"),'Price Data'!A:A,0)+1),""),"")</f>
        <v>1.5537810275158746E-2</v>
      </c>
      <c r="D80" s="34">
        <f>IFERROR(INDEX('Price Data'!E:E,MATCH(TEXT(A80,"YYYY-MM-DD"),'Price Data'!D:D,0)),"")</f>
        <v>31.79</v>
      </c>
      <c r="E80" s="10" cm="1">
        <f t="array" ref="E80">IFERROR(IF(ISNUMBER(D80),(D80-INDEX('Price Data'!E:E,MATCH(TEXT(A80,"YYYY-MM-DD"),'Price Data'!D:D,0)+1))/INDEX('Price Data'!E:E,MATCH(TEXT(A80,"YYYY-MM-DD"),'Price Data'!D:D,0)+1),""),"")</f>
        <v>2.0873474630700019E-2</v>
      </c>
      <c r="F80" s="34">
        <f>IFERROR(INDEX('Price Data'!H:H,MATCH(TEXT(A80,"YYYY-MM-DD"),'Price Data'!G:G,0)),"")</f>
        <v>43825.917969000002</v>
      </c>
      <c r="G80" s="10" cm="1">
        <f t="array" ref="G80">IFERROR(IF(ISNUMBER(F80),(F80-INDEX('Price Data'!H:H,MATCH(TEXT(A80,"YYYY-MM-DD"),'Price Data'!G:G,0)+1))/INDEX('Price Data'!H:H,MATCH(TEXT(A80,"YYYY-MM-DD"),'Price Data'!G:G,0)+1),""),"")</f>
        <v>6.5420453367899594E-3</v>
      </c>
      <c r="H80" s="34">
        <f>IFERROR(INDEX('Price Data'!K:K,MATCH(TEXT(A80,"YYYY-MM-DD"),'Price Data'!J:J,0)),"")</f>
        <v>2.46</v>
      </c>
      <c r="I80" s="10" cm="1">
        <f t="array" ref="I80">IFERROR(IF(ISNUMBER(H80),(H80-INDEX('Price Data'!K:K,MATCH(TEXT(A80,"YYYY-MM-DD"),'Price Data'!J:J,0)+1))/INDEX('Price Data'!K:K,MATCH(TEXT(A80,"YYYY-MM-DD"),'Price Data'!J:J,0)+1),""),"")</f>
        <v>2.0746887966804906E-2</v>
      </c>
      <c r="J80" s="34">
        <f>IFERROR(INDEX('Price Data'!N:N,MATCH(TEXT(A80,"YYYY-MM-DD"),'Price Data'!M:M,0)),"")</f>
        <v>4.41</v>
      </c>
      <c r="K80" s="10" cm="1">
        <f t="array" ref="K80">IFERROR(IF(ISNUMBER(J80),(J80-INDEX('Price Data'!N:N,MATCH(TEXT(A80,"YYYY-MM-DD"),'Price Data'!M:M,0)+1))/INDEX('Price Data'!N:N,MATCH(TEXT(A80,"YYYY-MM-DD"),'Price Data'!M:M,0)+1),""),"")</f>
        <v>1.8475750577367223E-2</v>
      </c>
      <c r="L80" s="34">
        <f>IFERROR(INDEX('Price Data'!Q:Q,MATCH(TEXT(A80,"YYYY-MM-DD"),'Price Data'!P:P,0)),"")</f>
        <v>9.42</v>
      </c>
      <c r="M80" s="10" cm="1">
        <f t="array" ref="M80">IFERROR(IF(ISNUMBER(L80),(L80-INDEX('Price Data'!Q:Q,MATCH(TEXT(A80,"YYYY-MM-DD"),'Price Data'!P:P,0)+1))/INDEX('Price Data'!Q:Q,MATCH(TEXT(A80,"YYYY-MM-DD"),'Price Data'!P:P,0)+1),""),"")</f>
        <v>3.0634573304157479E-2</v>
      </c>
      <c r="N80" s="34">
        <f>IFERROR(INDEX('Price Data'!T:T,MATCH(TEXT(A80,"YYYY-MM-DD"),'Price Data'!S:S,0)),"")</f>
        <v>3.57</v>
      </c>
      <c r="O80" s="10" cm="1">
        <f t="array" ref="O80">IFERROR(IF(ISNUMBER(N80),(N80-INDEX('Price Data'!T:T,MATCH(TEXT(A80,"YYYY-MM-DD"),'Price Data'!S:S,0)+1))/INDEX('Price Data'!T:T,MATCH(TEXT(A80,"YYYY-MM-DD"),'Price Data'!S:S,0)+1),""),"")</f>
        <v>2.2922636103151754E-2</v>
      </c>
    </row>
    <row r="81" spans="1:15" x14ac:dyDescent="0.3">
      <c r="A81" s="8">
        <v>41900</v>
      </c>
      <c r="B81" s="34">
        <f>IFERROR(INDEX('Price Data'!B:B,MATCH(TEXT(A81,"YYYY-MM-DD"),'Price Data'!A:A,0)),"")</f>
        <v>21128</v>
      </c>
      <c r="C81" s="10" cm="1">
        <f t="array" ref="C81">IFERROR(IF(ISNUMBER(B81),(B81-INDEX('Price Data'!B:B,MATCH(TEXT(A81,"YYYY-MM-DD"),'Price Data'!A:A,0)+1))/INDEX('Price Data'!B:B,MATCH(TEXT(A81,"YYYY-MM-DD"),'Price Data'!A:A,0)+1),""),"")</f>
        <v>8.0526739614419029E-4</v>
      </c>
      <c r="D81" s="34">
        <f>IFERROR(INDEX('Price Data'!E:E,MATCH(TEXT(A81,"YYYY-MM-DD"),'Price Data'!D:D,0)),"")</f>
        <v>32.14</v>
      </c>
      <c r="E81" s="10" cm="1">
        <f t="array" ref="E81">IFERROR(IF(ISNUMBER(D81),(D81-INDEX('Price Data'!E:E,MATCH(TEXT(A81,"YYYY-MM-DD"),'Price Data'!D:D,0)+1))/INDEX('Price Data'!E:E,MATCH(TEXT(A81,"YYYY-MM-DD"),'Price Data'!D:D,0)+1),""),"")</f>
        <v>1.1009751494180604E-2</v>
      </c>
      <c r="F81" s="34">
        <f>IFERROR(INDEX('Price Data'!H:H,MATCH(TEXT(A81,"YYYY-MM-DD"),'Price Data'!G:G,0)),"")</f>
        <v>42930.679687999997</v>
      </c>
      <c r="G81" s="10" cm="1">
        <f t="array" ref="G81">IFERROR(IF(ISNUMBER(F81),(F81-INDEX('Price Data'!H:H,MATCH(TEXT(A81,"YYYY-MM-DD"),'Price Data'!G:G,0)+1))/INDEX('Price Data'!H:H,MATCH(TEXT(A81,"YYYY-MM-DD"),'Price Data'!G:G,0)+1),""),"")</f>
        <v>-2.0427142715715545E-2</v>
      </c>
      <c r="H81" s="34">
        <f>IFERROR(INDEX('Price Data'!K:K,MATCH(TEXT(A81,"YYYY-MM-DD"),'Price Data'!J:J,0)),"")</f>
        <v>2.4700000000000002</v>
      </c>
      <c r="I81" s="10" cm="1">
        <f t="array" ref="I81">IFERROR(IF(ISNUMBER(H81),(H81-INDEX('Price Data'!K:K,MATCH(TEXT(A81,"YYYY-MM-DD"),'Price Data'!J:J,0)+1))/INDEX('Price Data'!K:K,MATCH(TEXT(A81,"YYYY-MM-DD"),'Price Data'!J:J,0)+1),""),"")</f>
        <v>4.0650406504065982E-3</v>
      </c>
      <c r="J81" s="34">
        <f>IFERROR(INDEX('Price Data'!N:N,MATCH(TEXT(A81,"YYYY-MM-DD"),'Price Data'!M:M,0)),"")</f>
        <v>4.25</v>
      </c>
      <c r="K81" s="10" cm="1">
        <f t="array" ref="K81">IFERROR(IF(ISNUMBER(J81),(J81-INDEX('Price Data'!N:N,MATCH(TEXT(A81,"YYYY-MM-DD"),'Price Data'!M:M,0)+1))/INDEX('Price Data'!N:N,MATCH(TEXT(A81,"YYYY-MM-DD"),'Price Data'!M:M,0)+1),""),"")</f>
        <v>-3.6281179138322024E-2</v>
      </c>
      <c r="L81" s="34">
        <f>IFERROR(INDEX('Price Data'!Q:Q,MATCH(TEXT(A81,"YYYY-MM-DD"),'Price Data'!P:P,0)),"")</f>
        <v>9.3699999999999992</v>
      </c>
      <c r="M81" s="10" cm="1">
        <f t="array" ref="M81">IFERROR(IF(ISNUMBER(L81),(L81-INDEX('Price Data'!Q:Q,MATCH(TEXT(A81,"YYYY-MM-DD"),'Price Data'!P:P,0)+1))/INDEX('Price Data'!Q:Q,MATCH(TEXT(A81,"YYYY-MM-DD"),'Price Data'!P:P,0)+1),""),"")</f>
        <v>-5.3078556263270391E-3</v>
      </c>
      <c r="N81" s="34">
        <f>IFERROR(INDEX('Price Data'!T:T,MATCH(TEXT(A81,"YYYY-MM-DD"),'Price Data'!S:S,0)),"")</f>
        <v>3.55</v>
      </c>
      <c r="O81" s="10" cm="1">
        <f t="array" ref="O81">IFERROR(IF(ISNUMBER(N81),(N81-INDEX('Price Data'!T:T,MATCH(TEXT(A81,"YYYY-MM-DD"),'Price Data'!S:S,0)+1))/INDEX('Price Data'!T:T,MATCH(TEXT(A81,"YYYY-MM-DD"),'Price Data'!S:S,0)+1),""),"")</f>
        <v>-5.6022408963585487E-3</v>
      </c>
    </row>
    <row r="82" spans="1:15" x14ac:dyDescent="0.3">
      <c r="A82" s="8">
        <v>41901</v>
      </c>
      <c r="B82" s="34">
        <f>IFERROR(INDEX('Price Data'!B:B,MATCH(TEXT(A82,"YYYY-MM-DD"),'Price Data'!A:A,0)),"")</f>
        <v>20972</v>
      </c>
      <c r="C82" s="10" cm="1">
        <f t="array" ref="C82">IFERROR(IF(ISNUMBER(B82),(B82-INDEX('Price Data'!B:B,MATCH(TEXT(A82,"YYYY-MM-DD"),'Price Data'!A:A,0)+1))/INDEX('Price Data'!B:B,MATCH(TEXT(A82,"YYYY-MM-DD"),'Price Data'!A:A,0)+1),""),"")</f>
        <v>-7.3835668307459298E-3</v>
      </c>
      <c r="D82" s="34">
        <f>IFERROR(INDEX('Price Data'!E:E,MATCH(TEXT(A82,"YYYY-MM-DD"),'Price Data'!D:D,0)),"")</f>
        <v>31.56</v>
      </c>
      <c r="E82" s="10" cm="1">
        <f t="array" ref="E82">IFERROR(IF(ISNUMBER(D82),(D82-INDEX('Price Data'!E:E,MATCH(TEXT(A82,"YYYY-MM-DD"),'Price Data'!D:D,0)+1))/INDEX('Price Data'!E:E,MATCH(TEXT(A82,"YYYY-MM-DD"),'Price Data'!D:D,0)+1),""),"")</f>
        <v>-1.8046048537647848E-2</v>
      </c>
      <c r="F82" s="34">
        <f>IFERROR(INDEX('Price Data'!H:H,MATCH(TEXT(A82,"YYYY-MM-DD"),'Price Data'!G:G,0)),"")</f>
        <v>43052.757812999997</v>
      </c>
      <c r="G82" s="10" cm="1">
        <f t="array" ref="G82">IFERROR(IF(ISNUMBER(F82),(F82-INDEX('Price Data'!H:H,MATCH(TEXT(A82,"YYYY-MM-DD"),'Price Data'!G:G,0)+1))/INDEX('Price Data'!H:H,MATCH(TEXT(A82,"YYYY-MM-DD"),'Price Data'!G:G,0)+1),""),"")</f>
        <v>2.843610347825994E-3</v>
      </c>
      <c r="H82" s="34">
        <f>IFERROR(INDEX('Price Data'!K:K,MATCH(TEXT(A82,"YYYY-MM-DD"),'Price Data'!J:J,0)),"")</f>
        <v>2.42</v>
      </c>
      <c r="I82" s="10" cm="1">
        <f t="array" ref="I82">IFERROR(IF(ISNUMBER(H82),(H82-INDEX('Price Data'!K:K,MATCH(TEXT(A82,"YYYY-MM-DD"),'Price Data'!J:J,0)+1))/INDEX('Price Data'!K:K,MATCH(TEXT(A82,"YYYY-MM-DD"),'Price Data'!J:J,0)+1),""),"")</f>
        <v>-2.0242914979757193E-2</v>
      </c>
      <c r="J82" s="34">
        <f>IFERROR(INDEX('Price Data'!N:N,MATCH(TEXT(A82,"YYYY-MM-DD"),'Price Data'!M:M,0)),"")</f>
        <v>4.24</v>
      </c>
      <c r="K82" s="10" cm="1">
        <f t="array" ref="K82">IFERROR(IF(ISNUMBER(J82),(J82-INDEX('Price Data'!N:N,MATCH(TEXT(A82,"YYYY-MM-DD"),'Price Data'!M:M,0)+1))/INDEX('Price Data'!N:N,MATCH(TEXT(A82,"YYYY-MM-DD"),'Price Data'!M:M,0)+1),""),"")</f>
        <v>-2.3529411764705382E-3</v>
      </c>
      <c r="L82" s="34">
        <f>IFERROR(INDEX('Price Data'!Q:Q,MATCH(TEXT(A82,"YYYY-MM-DD"),'Price Data'!P:P,0)),"")</f>
        <v>9.24</v>
      </c>
      <c r="M82" s="10" cm="1">
        <f t="array" ref="M82">IFERROR(IF(ISNUMBER(L82),(L82-INDEX('Price Data'!Q:Q,MATCH(TEXT(A82,"YYYY-MM-DD"),'Price Data'!P:P,0)+1))/INDEX('Price Data'!Q:Q,MATCH(TEXT(A82,"YYYY-MM-DD"),'Price Data'!P:P,0)+1),""),"")</f>
        <v>-1.3874066168623161E-2</v>
      </c>
      <c r="N82" s="34">
        <f>IFERROR(INDEX('Price Data'!T:T,MATCH(TEXT(A82,"YYYY-MM-DD"),'Price Data'!S:S,0)),"")</f>
        <v>3.49</v>
      </c>
      <c r="O82" s="10" cm="1">
        <f t="array" ref="O82">IFERROR(IF(ISNUMBER(N82),(N82-INDEX('Price Data'!T:T,MATCH(TEXT(A82,"YYYY-MM-DD"),'Price Data'!S:S,0)+1))/INDEX('Price Data'!T:T,MATCH(TEXT(A82,"YYYY-MM-DD"),'Price Data'!S:S,0)+1),""),"")</f>
        <v>-1.6901408450704116E-2</v>
      </c>
    </row>
    <row r="83" spans="1:15" x14ac:dyDescent="0.3">
      <c r="A83" s="8">
        <v>41902</v>
      </c>
      <c r="B83" s="34" t="str">
        <f>IFERROR(INDEX('Price Data'!B:B,MATCH(TEXT(A83,"YYYY-MM-DD"),'Price Data'!A:A,0)),"")</f>
        <v/>
      </c>
      <c r="C83" s="10" t="str" cm="1">
        <f t="array" ref="C83">IFERROR(IF(ISNUMBER(B83),(B83-INDEX('Price Data'!B:B,MATCH(TEXT(A83,"YYYY-MM-DD"),'Price Data'!A:A,0)+1))/INDEX('Price Data'!B:B,MATCH(TEXT(A83,"YYYY-MM-DD"),'Price Data'!A:A,0)+1),""),"")</f>
        <v/>
      </c>
      <c r="D83" s="34" t="str">
        <f>IFERROR(INDEX('Price Data'!E:E,MATCH(TEXT(A83,"YYYY-MM-DD"),'Price Data'!D:D,0)),"")</f>
        <v/>
      </c>
      <c r="E83" s="10" t="str" cm="1">
        <f t="array" ref="E83">IFERROR(IF(ISNUMBER(D83),(D83-INDEX('Price Data'!E:E,MATCH(TEXT(A83,"YYYY-MM-DD"),'Price Data'!D:D,0)+1))/INDEX('Price Data'!E:E,MATCH(TEXT(A83,"YYYY-MM-DD"),'Price Data'!D:D,0)+1),""),"")</f>
        <v/>
      </c>
      <c r="F83" s="34" t="str">
        <f>IFERROR(INDEX('Price Data'!H:H,MATCH(TEXT(A83,"YYYY-MM-DD"),'Price Data'!G:G,0)),"")</f>
        <v/>
      </c>
      <c r="G83" s="10" t="str" cm="1">
        <f t="array" ref="G83">IFERROR(IF(ISNUMBER(F83),(F83-INDEX('Price Data'!H:H,MATCH(TEXT(A83,"YYYY-MM-DD"),'Price Data'!G:G,0)+1))/INDEX('Price Data'!H:H,MATCH(TEXT(A83,"YYYY-MM-DD"),'Price Data'!G:G,0)+1),""),"")</f>
        <v/>
      </c>
      <c r="H83" s="34" t="str">
        <f>IFERROR(INDEX('Price Data'!K:K,MATCH(TEXT(A83,"YYYY-MM-DD"),'Price Data'!J:J,0)),"")</f>
        <v/>
      </c>
      <c r="I83" s="10" t="str" cm="1">
        <f t="array" ref="I83">IFERROR(IF(ISNUMBER(H83),(H83-INDEX('Price Data'!K:K,MATCH(TEXT(A83,"YYYY-MM-DD"),'Price Data'!J:J,0)+1))/INDEX('Price Data'!K:K,MATCH(TEXT(A83,"YYYY-MM-DD"),'Price Data'!J:J,0)+1),""),"")</f>
        <v/>
      </c>
      <c r="J83" s="34" t="str">
        <f>IFERROR(INDEX('Price Data'!N:N,MATCH(TEXT(A83,"YYYY-MM-DD"),'Price Data'!M:M,0)),"")</f>
        <v/>
      </c>
      <c r="K83" s="10" t="str" cm="1">
        <f t="array" ref="K83">IFERROR(IF(ISNUMBER(J83),(J83-INDEX('Price Data'!N:N,MATCH(TEXT(A83,"YYYY-MM-DD"),'Price Data'!M:M,0)+1))/INDEX('Price Data'!N:N,MATCH(TEXT(A83,"YYYY-MM-DD"),'Price Data'!M:M,0)+1),""),"")</f>
        <v/>
      </c>
      <c r="L83" s="34" t="str">
        <f>IFERROR(INDEX('Price Data'!Q:Q,MATCH(TEXT(A83,"YYYY-MM-DD"),'Price Data'!P:P,0)),"")</f>
        <v/>
      </c>
      <c r="M83" s="10" t="str" cm="1">
        <f t="array" ref="M83">IFERROR(IF(ISNUMBER(L83),(L83-INDEX('Price Data'!Q:Q,MATCH(TEXT(A83,"YYYY-MM-DD"),'Price Data'!P:P,0)+1))/INDEX('Price Data'!Q:Q,MATCH(TEXT(A83,"YYYY-MM-DD"),'Price Data'!P:P,0)+1),""),"")</f>
        <v/>
      </c>
      <c r="N83" s="34" t="str">
        <f>IFERROR(INDEX('Price Data'!T:T,MATCH(TEXT(A83,"YYYY-MM-DD"),'Price Data'!S:S,0)),"")</f>
        <v/>
      </c>
      <c r="O83" s="10" t="str" cm="1">
        <f t="array" ref="O83">IFERROR(IF(ISNUMBER(N83),(N83-INDEX('Price Data'!T:T,MATCH(TEXT(A83,"YYYY-MM-DD"),'Price Data'!S:S,0)+1))/INDEX('Price Data'!T:T,MATCH(TEXT(A83,"YYYY-MM-DD"),'Price Data'!S:S,0)+1),""),"")</f>
        <v/>
      </c>
    </row>
    <row r="84" spans="1:15" x14ac:dyDescent="0.3">
      <c r="A84" s="8">
        <v>41903</v>
      </c>
      <c r="B84" s="34" t="str">
        <f>IFERROR(INDEX('Price Data'!B:B,MATCH(TEXT(A84,"YYYY-MM-DD"),'Price Data'!A:A,0)),"")</f>
        <v/>
      </c>
      <c r="C84" s="10" t="str" cm="1">
        <f t="array" ref="C84">IFERROR(IF(ISNUMBER(B84),(B84-INDEX('Price Data'!B:B,MATCH(TEXT(A84,"YYYY-MM-DD"),'Price Data'!A:A,0)+1))/INDEX('Price Data'!B:B,MATCH(TEXT(A84,"YYYY-MM-DD"),'Price Data'!A:A,0)+1),""),"")</f>
        <v/>
      </c>
      <c r="D84" s="34" t="str">
        <f>IFERROR(INDEX('Price Data'!E:E,MATCH(TEXT(A84,"YYYY-MM-DD"),'Price Data'!D:D,0)),"")</f>
        <v/>
      </c>
      <c r="E84" s="10" t="str" cm="1">
        <f t="array" ref="E84">IFERROR(IF(ISNUMBER(D84),(D84-INDEX('Price Data'!E:E,MATCH(TEXT(A84,"YYYY-MM-DD"),'Price Data'!D:D,0)+1))/INDEX('Price Data'!E:E,MATCH(TEXT(A84,"YYYY-MM-DD"),'Price Data'!D:D,0)+1),""),"")</f>
        <v/>
      </c>
      <c r="F84" s="34" t="str">
        <f>IFERROR(INDEX('Price Data'!H:H,MATCH(TEXT(A84,"YYYY-MM-DD"),'Price Data'!G:G,0)),"")</f>
        <v/>
      </c>
      <c r="G84" s="10" t="str" cm="1">
        <f t="array" ref="G84">IFERROR(IF(ISNUMBER(F84),(F84-INDEX('Price Data'!H:H,MATCH(TEXT(A84,"YYYY-MM-DD"),'Price Data'!G:G,0)+1))/INDEX('Price Data'!H:H,MATCH(TEXT(A84,"YYYY-MM-DD"),'Price Data'!G:G,0)+1),""),"")</f>
        <v/>
      </c>
      <c r="H84" s="34" t="str">
        <f>IFERROR(INDEX('Price Data'!K:K,MATCH(TEXT(A84,"YYYY-MM-DD"),'Price Data'!J:J,0)),"")</f>
        <v/>
      </c>
      <c r="I84" s="10" t="str" cm="1">
        <f t="array" ref="I84">IFERROR(IF(ISNUMBER(H84),(H84-INDEX('Price Data'!K:K,MATCH(TEXT(A84,"YYYY-MM-DD"),'Price Data'!J:J,0)+1))/INDEX('Price Data'!K:K,MATCH(TEXT(A84,"YYYY-MM-DD"),'Price Data'!J:J,0)+1),""),"")</f>
        <v/>
      </c>
      <c r="J84" s="34" t="str">
        <f>IFERROR(INDEX('Price Data'!N:N,MATCH(TEXT(A84,"YYYY-MM-DD"),'Price Data'!M:M,0)),"")</f>
        <v/>
      </c>
      <c r="K84" s="10" t="str" cm="1">
        <f t="array" ref="K84">IFERROR(IF(ISNUMBER(J84),(J84-INDEX('Price Data'!N:N,MATCH(TEXT(A84,"YYYY-MM-DD"),'Price Data'!M:M,0)+1))/INDEX('Price Data'!N:N,MATCH(TEXT(A84,"YYYY-MM-DD"),'Price Data'!M:M,0)+1),""),"")</f>
        <v/>
      </c>
      <c r="L84" s="34" t="str">
        <f>IFERROR(INDEX('Price Data'!Q:Q,MATCH(TEXT(A84,"YYYY-MM-DD"),'Price Data'!P:P,0)),"")</f>
        <v/>
      </c>
      <c r="M84" s="10" t="str" cm="1">
        <f t="array" ref="M84">IFERROR(IF(ISNUMBER(L84),(L84-INDEX('Price Data'!Q:Q,MATCH(TEXT(A84,"YYYY-MM-DD"),'Price Data'!P:P,0)+1))/INDEX('Price Data'!Q:Q,MATCH(TEXT(A84,"YYYY-MM-DD"),'Price Data'!P:P,0)+1),""),"")</f>
        <v/>
      </c>
      <c r="N84" s="34" t="str">
        <f>IFERROR(INDEX('Price Data'!T:T,MATCH(TEXT(A84,"YYYY-MM-DD"),'Price Data'!S:S,0)),"")</f>
        <v/>
      </c>
      <c r="O84" s="10" t="str" cm="1">
        <f t="array" ref="O84">IFERROR(IF(ISNUMBER(N84),(N84-INDEX('Price Data'!T:T,MATCH(TEXT(A84,"YYYY-MM-DD"),'Price Data'!S:S,0)+1))/INDEX('Price Data'!T:T,MATCH(TEXT(A84,"YYYY-MM-DD"),'Price Data'!S:S,0)+1),""),"")</f>
        <v/>
      </c>
    </row>
    <row r="85" spans="1:15" x14ac:dyDescent="0.3">
      <c r="A85" s="8">
        <v>41904</v>
      </c>
      <c r="B85" s="34">
        <f>IFERROR(INDEX('Price Data'!B:B,MATCH(TEXT(A85,"YYYY-MM-DD"),'Price Data'!A:A,0)),"")</f>
        <v>20673</v>
      </c>
      <c r="C85" s="10" cm="1">
        <f t="array" ref="C85">IFERROR(IF(ISNUMBER(B85),(B85-INDEX('Price Data'!B:B,MATCH(TEXT(A85,"YYYY-MM-DD"),'Price Data'!A:A,0)+1))/INDEX('Price Data'!B:B,MATCH(TEXT(A85,"YYYY-MM-DD"),'Price Data'!A:A,0)+1),""),"")</f>
        <v>-1.4257104711043295E-2</v>
      </c>
      <c r="D85" s="34">
        <f>IFERROR(INDEX('Price Data'!E:E,MATCH(TEXT(A85,"YYYY-MM-DD"),'Price Data'!D:D,0)),"")</f>
        <v>31.36</v>
      </c>
      <c r="E85" s="10" cm="1">
        <f t="array" ref="E85">IFERROR(IF(ISNUMBER(D85),(D85-INDEX('Price Data'!E:E,MATCH(TEXT(A85,"YYYY-MM-DD"),'Price Data'!D:D,0)+1))/INDEX('Price Data'!E:E,MATCH(TEXT(A85,"YYYY-MM-DD"),'Price Data'!D:D,0)+1),""),"")</f>
        <v>-6.3371356147021328E-3</v>
      </c>
      <c r="F85" s="34">
        <f>IFERROR(INDEX('Price Data'!H:H,MATCH(TEXT(A85,"YYYY-MM-DD"),'Price Data'!G:G,0)),"")</f>
        <v>41669.210937999997</v>
      </c>
      <c r="G85" s="10" cm="1">
        <f t="array" ref="G85">IFERROR(IF(ISNUMBER(F85),(F85-INDEX('Price Data'!H:H,MATCH(TEXT(A85,"YYYY-MM-DD"),'Price Data'!G:G,0)+1))/INDEX('Price Data'!H:H,MATCH(TEXT(A85,"YYYY-MM-DD"),'Price Data'!G:G,0)+1),""),"")</f>
        <v>-3.2136080132414445E-2</v>
      </c>
      <c r="H85" s="34">
        <f>IFERROR(INDEX('Price Data'!K:K,MATCH(TEXT(A85,"YYYY-MM-DD"),'Price Data'!J:J,0)),"")</f>
        <v>2.41</v>
      </c>
      <c r="I85" s="10" cm="1">
        <f t="array" ref="I85">IFERROR(IF(ISNUMBER(H85),(H85-INDEX('Price Data'!K:K,MATCH(TEXT(A85,"YYYY-MM-DD"),'Price Data'!J:J,0)+1))/INDEX('Price Data'!K:K,MATCH(TEXT(A85,"YYYY-MM-DD"),'Price Data'!J:J,0)+1),""),"")</f>
        <v>-4.1322314049585893E-3</v>
      </c>
      <c r="J85" s="34">
        <f>IFERROR(INDEX('Price Data'!N:N,MATCH(TEXT(A85,"YYYY-MM-DD"),'Price Data'!M:M,0)),"")</f>
        <v>4.12</v>
      </c>
      <c r="K85" s="10" cm="1">
        <f t="array" ref="K85">IFERROR(IF(ISNUMBER(J85),(J85-INDEX('Price Data'!N:N,MATCH(TEXT(A85,"YYYY-MM-DD"),'Price Data'!M:M,0)+1))/INDEX('Price Data'!N:N,MATCH(TEXT(A85,"YYYY-MM-DD"),'Price Data'!M:M,0)+1),""),"")</f>
        <v>-2.8301886792452855E-2</v>
      </c>
      <c r="L85" s="34">
        <f>IFERROR(INDEX('Price Data'!Q:Q,MATCH(TEXT(A85,"YYYY-MM-DD"),'Price Data'!P:P,0)),"")</f>
        <v>8.89</v>
      </c>
      <c r="M85" s="10" cm="1">
        <f t="array" ref="M85">IFERROR(IF(ISNUMBER(L85),(L85-INDEX('Price Data'!Q:Q,MATCH(TEXT(A85,"YYYY-MM-DD"),'Price Data'!P:P,0)+1))/INDEX('Price Data'!Q:Q,MATCH(TEXT(A85,"YYYY-MM-DD"),'Price Data'!P:P,0)+1),""),"")</f>
        <v>-3.7878787878787838E-2</v>
      </c>
      <c r="N85" s="34">
        <f>IFERROR(INDEX('Price Data'!T:T,MATCH(TEXT(A85,"YYYY-MM-DD"),'Price Data'!S:S,0)),"")</f>
        <v>3.41</v>
      </c>
      <c r="O85" s="10" cm="1">
        <f t="array" ref="O85">IFERROR(IF(ISNUMBER(N85),(N85-INDEX('Price Data'!T:T,MATCH(TEXT(A85,"YYYY-MM-DD"),'Price Data'!S:S,0)+1))/INDEX('Price Data'!T:T,MATCH(TEXT(A85,"YYYY-MM-DD"),'Price Data'!S:S,0)+1),""),"")</f>
        <v>-2.2922636103151883E-2</v>
      </c>
    </row>
    <row r="86" spans="1:15" x14ac:dyDescent="0.3">
      <c r="A86" s="8">
        <v>41905</v>
      </c>
      <c r="B86" s="34">
        <f>IFERROR(INDEX('Price Data'!B:B,MATCH(TEXT(A86,"YYYY-MM-DD"),'Price Data'!A:A,0)),"")</f>
        <v>20351</v>
      </c>
      <c r="C86" s="10" cm="1">
        <f t="array" ref="C86">IFERROR(IF(ISNUMBER(B86),(B86-INDEX('Price Data'!B:B,MATCH(TEXT(A86,"YYYY-MM-DD"),'Price Data'!A:A,0)+1))/INDEX('Price Data'!B:B,MATCH(TEXT(A86,"YYYY-MM-DD"),'Price Data'!A:A,0)+1),""),"")</f>
        <v>-1.5575871910221062E-2</v>
      </c>
      <c r="D86" s="34">
        <f>IFERROR(INDEX('Price Data'!E:E,MATCH(TEXT(A86,"YYYY-MM-DD"),'Price Data'!D:D,0)),"")</f>
        <v>30.64</v>
      </c>
      <c r="E86" s="10" cm="1">
        <f t="array" ref="E86">IFERROR(IF(ISNUMBER(D86),(D86-INDEX('Price Data'!E:E,MATCH(TEXT(A86,"YYYY-MM-DD"),'Price Data'!D:D,0)+1))/INDEX('Price Data'!E:E,MATCH(TEXT(A86,"YYYY-MM-DD"),'Price Data'!D:D,0)+1),""),"")</f>
        <v>-2.2959183673469351E-2</v>
      </c>
      <c r="F86" s="34">
        <f>IFERROR(INDEX('Price Data'!H:H,MATCH(TEXT(A86,"YYYY-MM-DD"),'Price Data'!G:G,0)),"")</f>
        <v>40896.050780999998</v>
      </c>
      <c r="G86" s="10" cm="1">
        <f t="array" ref="G86">IFERROR(IF(ISNUMBER(F86),(F86-INDEX('Price Data'!H:H,MATCH(TEXT(A86,"YYYY-MM-DD"),'Price Data'!G:G,0)+1))/INDEX('Price Data'!H:H,MATCH(TEXT(A86,"YYYY-MM-DD"),'Price Data'!G:G,0)+1),""),"")</f>
        <v>-1.8554710770750868E-2</v>
      </c>
      <c r="H86" s="34">
        <f>IFERROR(INDEX('Price Data'!K:K,MATCH(TEXT(A86,"YYYY-MM-DD"),'Price Data'!J:J,0)),"")</f>
        <v>2.37</v>
      </c>
      <c r="I86" s="10" cm="1">
        <f t="array" ref="I86">IFERROR(IF(ISNUMBER(H86),(H86-INDEX('Price Data'!K:K,MATCH(TEXT(A86,"YYYY-MM-DD"),'Price Data'!J:J,0)+1))/INDEX('Price Data'!K:K,MATCH(TEXT(A86,"YYYY-MM-DD"),'Price Data'!J:J,0)+1),""),"")</f>
        <v>-1.6597510373443997E-2</v>
      </c>
      <c r="J86" s="34">
        <f>IFERROR(INDEX('Price Data'!N:N,MATCH(TEXT(A86,"YYYY-MM-DD"),'Price Data'!M:M,0)),"")</f>
        <v>4.13</v>
      </c>
      <c r="K86" s="10" cm="1">
        <f t="array" ref="K86">IFERROR(IF(ISNUMBER(J86),(J86-INDEX('Price Data'!N:N,MATCH(TEXT(A86,"YYYY-MM-DD"),'Price Data'!M:M,0)+1))/INDEX('Price Data'!N:N,MATCH(TEXT(A86,"YYYY-MM-DD"),'Price Data'!M:M,0)+1),""),"")</f>
        <v>2.4271844660193657E-3</v>
      </c>
      <c r="L86" s="34">
        <f>IFERROR(INDEX('Price Data'!Q:Q,MATCH(TEXT(A86,"YYYY-MM-DD"),'Price Data'!P:P,0)),"")</f>
        <v>8.66</v>
      </c>
      <c r="M86" s="10" cm="1">
        <f t="array" ref="M86">IFERROR(IF(ISNUMBER(L86),(L86-INDEX('Price Data'!Q:Q,MATCH(TEXT(A86,"YYYY-MM-DD"),'Price Data'!P:P,0)+1))/INDEX('Price Data'!Q:Q,MATCH(TEXT(A86,"YYYY-MM-DD"),'Price Data'!P:P,0)+1),""),"")</f>
        <v>-2.5871766029246391E-2</v>
      </c>
      <c r="N86" s="34">
        <f>IFERROR(INDEX('Price Data'!T:T,MATCH(TEXT(A86,"YYYY-MM-DD"),'Price Data'!S:S,0)),"")</f>
        <v>3.39</v>
      </c>
      <c r="O86" s="10" cm="1">
        <f t="array" ref="O86">IFERROR(IF(ISNUMBER(N86),(N86-INDEX('Price Data'!T:T,MATCH(TEXT(A86,"YYYY-MM-DD"),'Price Data'!S:S,0)+1))/INDEX('Price Data'!T:T,MATCH(TEXT(A86,"YYYY-MM-DD"),'Price Data'!S:S,0)+1),""),"")</f>
        <v>-5.8651026392961929E-3</v>
      </c>
    </row>
    <row r="87" spans="1:15" x14ac:dyDescent="0.3">
      <c r="A87" s="8">
        <v>41906</v>
      </c>
      <c r="B87" s="34">
        <f>IFERROR(INDEX('Price Data'!B:B,MATCH(TEXT(A87,"YYYY-MM-DD"),'Price Data'!A:A,0)),"")</f>
        <v>20691</v>
      </c>
      <c r="C87" s="10" cm="1">
        <f t="array" ref="C87">IFERROR(IF(ISNUMBER(B87),(B87-INDEX('Price Data'!B:B,MATCH(TEXT(A87,"YYYY-MM-DD"),'Price Data'!A:A,0)+1))/INDEX('Price Data'!B:B,MATCH(TEXT(A87,"YYYY-MM-DD"),'Price Data'!A:A,0)+1),""),"")</f>
        <v>1.6706795734853324E-2</v>
      </c>
      <c r="D87" s="34">
        <f>IFERROR(INDEX('Price Data'!E:E,MATCH(TEXT(A87,"YYYY-MM-DD"),'Price Data'!D:D,0)),"")</f>
        <v>31.09</v>
      </c>
      <c r="E87" s="10" cm="1">
        <f t="array" ref="E87">IFERROR(IF(ISNUMBER(D87),(D87-INDEX('Price Data'!E:E,MATCH(TEXT(A87,"YYYY-MM-DD"),'Price Data'!D:D,0)+1))/INDEX('Price Data'!E:E,MATCH(TEXT(A87,"YYYY-MM-DD"),'Price Data'!D:D,0)+1),""),"")</f>
        <v>1.4686684073107026E-2</v>
      </c>
      <c r="F87" s="34">
        <f>IFERROR(INDEX('Price Data'!H:H,MATCH(TEXT(A87,"YYYY-MM-DD"),'Price Data'!G:G,0)),"")</f>
        <v>41913.367187999997</v>
      </c>
      <c r="G87" s="10" cm="1">
        <f t="array" ref="G87">IFERROR(IF(ISNUMBER(F87),(F87-INDEX('Price Data'!H:H,MATCH(TEXT(A87,"YYYY-MM-DD"),'Price Data'!G:G,0)+1))/INDEX('Price Data'!H:H,MATCH(TEXT(A87,"YYYY-MM-DD"),'Price Data'!G:G,0)+1),""),"")</f>
        <v>2.487566372723295E-2</v>
      </c>
      <c r="H87" s="34">
        <f>IFERROR(INDEX('Price Data'!K:K,MATCH(TEXT(A87,"YYYY-MM-DD"),'Price Data'!J:J,0)),"")</f>
        <v>2.41</v>
      </c>
      <c r="I87" s="10" cm="1">
        <f t="array" ref="I87">IFERROR(IF(ISNUMBER(H87),(H87-INDEX('Price Data'!K:K,MATCH(TEXT(A87,"YYYY-MM-DD"),'Price Data'!J:J,0)+1))/INDEX('Price Data'!K:K,MATCH(TEXT(A87,"YYYY-MM-DD"),'Price Data'!J:J,0)+1),""),"")</f>
        <v>1.6877637130801704E-2</v>
      </c>
      <c r="J87" s="34">
        <f>IFERROR(INDEX('Price Data'!N:N,MATCH(TEXT(A87,"YYYY-MM-DD"),'Price Data'!M:M,0)),"")</f>
        <v>4.16</v>
      </c>
      <c r="K87" s="10" cm="1">
        <f t="array" ref="K87">IFERROR(IF(ISNUMBER(J87),(J87-INDEX('Price Data'!N:N,MATCH(TEXT(A87,"YYYY-MM-DD"),'Price Data'!M:M,0)+1))/INDEX('Price Data'!N:N,MATCH(TEXT(A87,"YYYY-MM-DD"),'Price Data'!M:M,0)+1),""),"")</f>
        <v>7.2639225181598665E-3</v>
      </c>
      <c r="L87" s="34">
        <f>IFERROR(INDEX('Price Data'!Q:Q,MATCH(TEXT(A87,"YYYY-MM-DD"),'Price Data'!P:P,0)),"")</f>
        <v>8.5</v>
      </c>
      <c r="M87" s="10" cm="1">
        <f t="array" ref="M87">IFERROR(IF(ISNUMBER(L87),(L87-INDEX('Price Data'!Q:Q,MATCH(TEXT(A87,"YYYY-MM-DD"),'Price Data'!P:P,0)+1))/INDEX('Price Data'!Q:Q,MATCH(TEXT(A87,"YYYY-MM-DD"),'Price Data'!P:P,0)+1),""),"")</f>
        <v>-1.8475750577367223E-2</v>
      </c>
      <c r="N87" s="34">
        <f>IFERROR(INDEX('Price Data'!T:T,MATCH(TEXT(A87,"YYYY-MM-DD"),'Price Data'!S:S,0)),"")</f>
        <v>3.43</v>
      </c>
      <c r="O87" s="10" cm="1">
        <f t="array" ref="O87">IFERROR(IF(ISNUMBER(N87),(N87-INDEX('Price Data'!T:T,MATCH(TEXT(A87,"YYYY-MM-DD"),'Price Data'!S:S,0)+1))/INDEX('Price Data'!T:T,MATCH(TEXT(A87,"YYYY-MM-DD"),'Price Data'!S:S,0)+1),""),"")</f>
        <v>1.1799410029498535E-2</v>
      </c>
    </row>
    <row r="88" spans="1:15" x14ac:dyDescent="0.3">
      <c r="A88" s="8">
        <v>41907</v>
      </c>
      <c r="B88" s="34">
        <f>IFERROR(INDEX('Price Data'!B:B,MATCH(TEXT(A88,"YYYY-MM-DD"),'Price Data'!A:A,0)),"")</f>
        <v>20411</v>
      </c>
      <c r="C88" s="10" cm="1">
        <f t="array" ref="C88">IFERROR(IF(ISNUMBER(B88),(B88-INDEX('Price Data'!B:B,MATCH(TEXT(A88,"YYYY-MM-DD"),'Price Data'!A:A,0)+1))/INDEX('Price Data'!B:B,MATCH(TEXT(A88,"YYYY-MM-DD"),'Price Data'!A:A,0)+1),""),"")</f>
        <v>-1.3532453723841284E-2</v>
      </c>
      <c r="D88" s="34">
        <f>IFERROR(INDEX('Price Data'!E:E,MATCH(TEXT(A88,"YYYY-MM-DD"),'Price Data'!D:D,0)),"")</f>
        <v>30.44</v>
      </c>
      <c r="E88" s="10" cm="1">
        <f t="array" ref="E88">IFERROR(IF(ISNUMBER(D88),(D88-INDEX('Price Data'!E:E,MATCH(TEXT(A88,"YYYY-MM-DD"),'Price Data'!D:D,0)+1))/INDEX('Price Data'!E:E,MATCH(TEXT(A88,"YYYY-MM-DD"),'Price Data'!D:D,0)+1),""),"")</f>
        <v>-2.0907044065615908E-2</v>
      </c>
      <c r="F88" s="34">
        <f>IFERROR(INDEX('Price Data'!H:H,MATCH(TEXT(A88,"YYYY-MM-DD"),'Price Data'!G:G,0)),"")</f>
        <v>40896.050780999998</v>
      </c>
      <c r="G88" s="10" cm="1">
        <f t="array" ref="G88">IFERROR(IF(ISNUMBER(F88),(F88-INDEX('Price Data'!H:H,MATCH(TEXT(A88,"YYYY-MM-DD"),'Price Data'!G:G,0)+1))/INDEX('Price Data'!H:H,MATCH(TEXT(A88,"YYYY-MM-DD"),'Price Data'!G:G,0)+1),""),"")</f>
        <v>-2.4271884490618095E-2</v>
      </c>
      <c r="H88" s="34">
        <f>IFERROR(INDEX('Price Data'!K:K,MATCH(TEXT(A88,"YYYY-MM-DD"),'Price Data'!J:J,0)),"")</f>
        <v>2.36</v>
      </c>
      <c r="I88" s="10" cm="1">
        <f t="array" ref="I88">IFERROR(IF(ISNUMBER(H88),(H88-INDEX('Price Data'!K:K,MATCH(TEXT(A88,"YYYY-MM-DD"),'Price Data'!J:J,0)+1))/INDEX('Price Data'!K:K,MATCH(TEXT(A88,"YYYY-MM-DD"),'Price Data'!J:J,0)+1),""),"")</f>
        <v>-2.0746887966805089E-2</v>
      </c>
      <c r="J88" s="34">
        <f>IFERROR(INDEX('Price Data'!N:N,MATCH(TEXT(A88,"YYYY-MM-DD"),'Price Data'!M:M,0)),"")</f>
        <v>4.05</v>
      </c>
      <c r="K88" s="10" cm="1">
        <f t="array" ref="K88">IFERROR(IF(ISNUMBER(J88),(J88-INDEX('Price Data'!N:N,MATCH(TEXT(A88,"YYYY-MM-DD"),'Price Data'!M:M,0)+1))/INDEX('Price Data'!N:N,MATCH(TEXT(A88,"YYYY-MM-DD"),'Price Data'!M:M,0)+1),""),"")</f>
        <v>-2.6442307692307768E-2</v>
      </c>
      <c r="L88" s="34">
        <f>IFERROR(INDEX('Price Data'!Q:Q,MATCH(TEXT(A88,"YYYY-MM-DD"),'Price Data'!P:P,0)),"")</f>
        <v>8.17</v>
      </c>
      <c r="M88" s="10" cm="1">
        <f t="array" ref="M88">IFERROR(IF(ISNUMBER(L88),(L88-INDEX('Price Data'!Q:Q,MATCH(TEXT(A88,"YYYY-MM-DD"),'Price Data'!P:P,0)+1))/INDEX('Price Data'!Q:Q,MATCH(TEXT(A88,"YYYY-MM-DD"),'Price Data'!P:P,0)+1),""),"")</f>
        <v>-3.8823529411764715E-2</v>
      </c>
      <c r="N88" s="34">
        <f>IFERROR(INDEX('Price Data'!T:T,MATCH(TEXT(A88,"YYYY-MM-DD"),'Price Data'!S:S,0)),"")</f>
        <v>3.41</v>
      </c>
      <c r="O88" s="10" cm="1">
        <f t="array" ref="O88">IFERROR(IF(ISNUMBER(N88),(N88-INDEX('Price Data'!T:T,MATCH(TEXT(A88,"YYYY-MM-DD"),'Price Data'!S:S,0)+1))/INDEX('Price Data'!T:T,MATCH(TEXT(A88,"YYYY-MM-DD"),'Price Data'!S:S,0)+1),""),"")</f>
        <v>-5.8309037900874687E-3</v>
      </c>
    </row>
    <row r="89" spans="1:15" x14ac:dyDescent="0.3">
      <c r="A89" s="8">
        <v>41908</v>
      </c>
      <c r="B89" s="34">
        <f>IFERROR(INDEX('Price Data'!B:B,MATCH(TEXT(A89,"YYYY-MM-DD"),'Price Data'!A:A,0)),"")</f>
        <v>20795</v>
      </c>
      <c r="C89" s="10" cm="1">
        <f t="array" ref="C89">IFERROR(IF(ISNUMBER(B89),(B89-INDEX('Price Data'!B:B,MATCH(TEXT(A89,"YYYY-MM-DD"),'Price Data'!A:A,0)+1))/INDEX('Price Data'!B:B,MATCH(TEXT(A89,"YYYY-MM-DD"),'Price Data'!A:A,0)+1),""),"")</f>
        <v>1.8813384939493409E-2</v>
      </c>
      <c r="D89" s="34">
        <f>IFERROR(INDEX('Price Data'!E:E,MATCH(TEXT(A89,"YYYY-MM-DD"),'Price Data'!D:D,0)),"")</f>
        <v>31.11</v>
      </c>
      <c r="E89" s="10" cm="1">
        <f t="array" ref="E89">IFERROR(IF(ISNUMBER(D89),(D89-INDEX('Price Data'!E:E,MATCH(TEXT(A89,"YYYY-MM-DD"),'Price Data'!D:D,0)+1))/INDEX('Price Data'!E:E,MATCH(TEXT(A89,"YYYY-MM-DD"),'Price Data'!D:D,0)+1),""),"")</f>
        <v>2.2010512483574184E-2</v>
      </c>
      <c r="F89" s="34">
        <f>IFERROR(INDEX('Price Data'!H:H,MATCH(TEXT(A89,"YYYY-MM-DD"),'Price Data'!G:G,0)),"")</f>
        <v>41994.75</v>
      </c>
      <c r="G89" s="10" cm="1">
        <f t="array" ref="G89">IFERROR(IF(ISNUMBER(F89),(F89-INDEX('Price Data'!H:H,MATCH(TEXT(A89,"YYYY-MM-DD"),'Price Data'!G:G,0)+1))/INDEX('Price Data'!H:H,MATCH(TEXT(A89,"YYYY-MM-DD"),'Price Data'!G:G,0)+1),""),"")</f>
        <v>2.6865655681121401E-2</v>
      </c>
      <c r="H89" s="34">
        <f>IFERROR(INDEX('Price Data'!K:K,MATCH(TEXT(A89,"YYYY-MM-DD"),'Price Data'!J:J,0)),"")</f>
        <v>2.4300000000000002</v>
      </c>
      <c r="I89" s="10" cm="1">
        <f t="array" ref="I89">IFERROR(IF(ISNUMBER(H89),(H89-INDEX('Price Data'!K:K,MATCH(TEXT(A89,"YYYY-MM-DD"),'Price Data'!J:J,0)+1))/INDEX('Price Data'!K:K,MATCH(TEXT(A89,"YYYY-MM-DD"),'Price Data'!J:J,0)+1),""),"")</f>
        <v>2.9661016949152665E-2</v>
      </c>
      <c r="J89" s="34">
        <f>IFERROR(INDEX('Price Data'!N:N,MATCH(TEXT(A89,"YYYY-MM-DD"),'Price Data'!M:M,0)),"")</f>
        <v>4.18</v>
      </c>
      <c r="K89" s="10" cm="1">
        <f t="array" ref="K89">IFERROR(IF(ISNUMBER(J89),(J89-INDEX('Price Data'!N:N,MATCH(TEXT(A89,"YYYY-MM-DD"),'Price Data'!M:M,0)+1))/INDEX('Price Data'!N:N,MATCH(TEXT(A89,"YYYY-MM-DD"),'Price Data'!M:M,0)+1),""),"")</f>
        <v>3.209876543209874E-2</v>
      </c>
      <c r="L89" s="34">
        <f>IFERROR(INDEX('Price Data'!Q:Q,MATCH(TEXT(A89,"YYYY-MM-DD"),'Price Data'!P:P,0)),"")</f>
        <v>8.51</v>
      </c>
      <c r="M89" s="10" cm="1">
        <f t="array" ref="M89">IFERROR(IF(ISNUMBER(L89),(L89-INDEX('Price Data'!Q:Q,MATCH(TEXT(A89,"YYYY-MM-DD"),'Price Data'!P:P,0)+1))/INDEX('Price Data'!Q:Q,MATCH(TEXT(A89,"YYYY-MM-DD"),'Price Data'!P:P,0)+1),""),"")</f>
        <v>4.1615667074663389E-2</v>
      </c>
      <c r="N89" s="34">
        <f>IFERROR(INDEX('Price Data'!T:T,MATCH(TEXT(A89,"YYYY-MM-DD"),'Price Data'!S:S,0)),"")</f>
        <v>3.43</v>
      </c>
      <c r="O89" s="10" cm="1">
        <f t="array" ref="O89">IFERROR(IF(ISNUMBER(N89),(N89-INDEX('Price Data'!T:T,MATCH(TEXT(A89,"YYYY-MM-DD"),'Price Data'!S:S,0)+1))/INDEX('Price Data'!T:T,MATCH(TEXT(A89,"YYYY-MM-DD"),'Price Data'!S:S,0)+1),""),"")</f>
        <v>5.8651026392961929E-3</v>
      </c>
    </row>
    <row r="90" spans="1:15" x14ac:dyDescent="0.3">
      <c r="A90" s="8">
        <v>41909</v>
      </c>
      <c r="B90" s="34" t="str">
        <f>IFERROR(INDEX('Price Data'!B:B,MATCH(TEXT(A90,"YYYY-MM-DD"),'Price Data'!A:A,0)),"")</f>
        <v/>
      </c>
      <c r="C90" s="10" t="str" cm="1">
        <f t="array" ref="C90">IFERROR(IF(ISNUMBER(B90),(B90-INDEX('Price Data'!B:B,MATCH(TEXT(A90,"YYYY-MM-DD"),'Price Data'!A:A,0)+1))/INDEX('Price Data'!B:B,MATCH(TEXT(A90,"YYYY-MM-DD"),'Price Data'!A:A,0)+1),""),"")</f>
        <v/>
      </c>
      <c r="D90" s="34" t="str">
        <f>IFERROR(INDEX('Price Data'!E:E,MATCH(TEXT(A90,"YYYY-MM-DD"),'Price Data'!D:D,0)),"")</f>
        <v/>
      </c>
      <c r="E90" s="10" t="str" cm="1">
        <f t="array" ref="E90">IFERROR(IF(ISNUMBER(D90),(D90-INDEX('Price Data'!E:E,MATCH(TEXT(A90,"YYYY-MM-DD"),'Price Data'!D:D,0)+1))/INDEX('Price Data'!E:E,MATCH(TEXT(A90,"YYYY-MM-DD"),'Price Data'!D:D,0)+1),""),"")</f>
        <v/>
      </c>
      <c r="F90" s="34" t="str">
        <f>IFERROR(INDEX('Price Data'!H:H,MATCH(TEXT(A90,"YYYY-MM-DD"),'Price Data'!G:G,0)),"")</f>
        <v/>
      </c>
      <c r="G90" s="10" t="str" cm="1">
        <f t="array" ref="G90">IFERROR(IF(ISNUMBER(F90),(F90-INDEX('Price Data'!H:H,MATCH(TEXT(A90,"YYYY-MM-DD"),'Price Data'!G:G,0)+1))/INDEX('Price Data'!H:H,MATCH(TEXT(A90,"YYYY-MM-DD"),'Price Data'!G:G,0)+1),""),"")</f>
        <v/>
      </c>
      <c r="H90" s="34" t="str">
        <f>IFERROR(INDEX('Price Data'!K:K,MATCH(TEXT(A90,"YYYY-MM-DD"),'Price Data'!J:J,0)),"")</f>
        <v/>
      </c>
      <c r="I90" s="10" t="str" cm="1">
        <f t="array" ref="I90">IFERROR(IF(ISNUMBER(H90),(H90-INDEX('Price Data'!K:K,MATCH(TEXT(A90,"YYYY-MM-DD"),'Price Data'!J:J,0)+1))/INDEX('Price Data'!K:K,MATCH(TEXT(A90,"YYYY-MM-DD"),'Price Data'!J:J,0)+1),""),"")</f>
        <v/>
      </c>
      <c r="J90" s="34" t="str">
        <f>IFERROR(INDEX('Price Data'!N:N,MATCH(TEXT(A90,"YYYY-MM-DD"),'Price Data'!M:M,0)),"")</f>
        <v/>
      </c>
      <c r="K90" s="10" t="str" cm="1">
        <f t="array" ref="K90">IFERROR(IF(ISNUMBER(J90),(J90-INDEX('Price Data'!N:N,MATCH(TEXT(A90,"YYYY-MM-DD"),'Price Data'!M:M,0)+1))/INDEX('Price Data'!N:N,MATCH(TEXT(A90,"YYYY-MM-DD"),'Price Data'!M:M,0)+1),""),"")</f>
        <v/>
      </c>
      <c r="L90" s="34" t="str">
        <f>IFERROR(INDEX('Price Data'!Q:Q,MATCH(TEXT(A90,"YYYY-MM-DD"),'Price Data'!P:P,0)),"")</f>
        <v/>
      </c>
      <c r="M90" s="10" t="str" cm="1">
        <f t="array" ref="M90">IFERROR(IF(ISNUMBER(L90),(L90-INDEX('Price Data'!Q:Q,MATCH(TEXT(A90,"YYYY-MM-DD"),'Price Data'!P:P,0)+1))/INDEX('Price Data'!Q:Q,MATCH(TEXT(A90,"YYYY-MM-DD"),'Price Data'!P:P,0)+1),""),"")</f>
        <v/>
      </c>
      <c r="N90" s="34" t="str">
        <f>IFERROR(INDEX('Price Data'!T:T,MATCH(TEXT(A90,"YYYY-MM-DD"),'Price Data'!S:S,0)),"")</f>
        <v/>
      </c>
      <c r="O90" s="10" t="str" cm="1">
        <f t="array" ref="O90">IFERROR(IF(ISNUMBER(N90),(N90-INDEX('Price Data'!T:T,MATCH(TEXT(A90,"YYYY-MM-DD"),'Price Data'!S:S,0)+1))/INDEX('Price Data'!T:T,MATCH(TEXT(A90,"YYYY-MM-DD"),'Price Data'!S:S,0)+1),""),"")</f>
        <v/>
      </c>
    </row>
    <row r="91" spans="1:15" x14ac:dyDescent="0.3">
      <c r="A91" s="8">
        <v>41910</v>
      </c>
      <c r="B91" s="34" t="str">
        <f>IFERROR(INDEX('Price Data'!B:B,MATCH(TEXT(A91,"YYYY-MM-DD"),'Price Data'!A:A,0)),"")</f>
        <v/>
      </c>
      <c r="C91" s="10" t="str" cm="1">
        <f t="array" ref="C91">IFERROR(IF(ISNUMBER(B91),(B91-INDEX('Price Data'!B:B,MATCH(TEXT(A91,"YYYY-MM-DD"),'Price Data'!A:A,0)+1))/INDEX('Price Data'!B:B,MATCH(TEXT(A91,"YYYY-MM-DD"),'Price Data'!A:A,0)+1),""),"")</f>
        <v/>
      </c>
      <c r="D91" s="34" t="str">
        <f>IFERROR(INDEX('Price Data'!E:E,MATCH(TEXT(A91,"YYYY-MM-DD"),'Price Data'!D:D,0)),"")</f>
        <v/>
      </c>
      <c r="E91" s="10" t="str" cm="1">
        <f t="array" ref="E91">IFERROR(IF(ISNUMBER(D91),(D91-INDEX('Price Data'!E:E,MATCH(TEXT(A91,"YYYY-MM-DD"),'Price Data'!D:D,0)+1))/INDEX('Price Data'!E:E,MATCH(TEXT(A91,"YYYY-MM-DD"),'Price Data'!D:D,0)+1),""),"")</f>
        <v/>
      </c>
      <c r="F91" s="34" t="str">
        <f>IFERROR(INDEX('Price Data'!H:H,MATCH(TEXT(A91,"YYYY-MM-DD"),'Price Data'!G:G,0)),"")</f>
        <v/>
      </c>
      <c r="G91" s="10" t="str" cm="1">
        <f t="array" ref="G91">IFERROR(IF(ISNUMBER(F91),(F91-INDEX('Price Data'!H:H,MATCH(TEXT(A91,"YYYY-MM-DD"),'Price Data'!G:G,0)+1))/INDEX('Price Data'!H:H,MATCH(TEXT(A91,"YYYY-MM-DD"),'Price Data'!G:G,0)+1),""),"")</f>
        <v/>
      </c>
      <c r="H91" s="34" t="str">
        <f>IFERROR(INDEX('Price Data'!K:K,MATCH(TEXT(A91,"YYYY-MM-DD"),'Price Data'!J:J,0)),"")</f>
        <v/>
      </c>
      <c r="I91" s="10" t="str" cm="1">
        <f t="array" ref="I91">IFERROR(IF(ISNUMBER(H91),(H91-INDEX('Price Data'!K:K,MATCH(TEXT(A91,"YYYY-MM-DD"),'Price Data'!J:J,0)+1))/INDEX('Price Data'!K:K,MATCH(TEXT(A91,"YYYY-MM-DD"),'Price Data'!J:J,0)+1),""),"")</f>
        <v/>
      </c>
      <c r="J91" s="34" t="str">
        <f>IFERROR(INDEX('Price Data'!N:N,MATCH(TEXT(A91,"YYYY-MM-DD"),'Price Data'!M:M,0)),"")</f>
        <v/>
      </c>
      <c r="K91" s="10" t="str" cm="1">
        <f t="array" ref="K91">IFERROR(IF(ISNUMBER(J91),(J91-INDEX('Price Data'!N:N,MATCH(TEXT(A91,"YYYY-MM-DD"),'Price Data'!M:M,0)+1))/INDEX('Price Data'!N:N,MATCH(TEXT(A91,"YYYY-MM-DD"),'Price Data'!M:M,0)+1),""),"")</f>
        <v/>
      </c>
      <c r="L91" s="34" t="str">
        <f>IFERROR(INDEX('Price Data'!Q:Q,MATCH(TEXT(A91,"YYYY-MM-DD"),'Price Data'!P:P,0)),"")</f>
        <v/>
      </c>
      <c r="M91" s="10" t="str" cm="1">
        <f t="array" ref="M91">IFERROR(IF(ISNUMBER(L91),(L91-INDEX('Price Data'!Q:Q,MATCH(TEXT(A91,"YYYY-MM-DD"),'Price Data'!P:P,0)+1))/INDEX('Price Data'!Q:Q,MATCH(TEXT(A91,"YYYY-MM-DD"),'Price Data'!P:P,0)+1),""),"")</f>
        <v/>
      </c>
      <c r="N91" s="34" t="str">
        <f>IFERROR(INDEX('Price Data'!T:T,MATCH(TEXT(A91,"YYYY-MM-DD"),'Price Data'!S:S,0)),"")</f>
        <v/>
      </c>
      <c r="O91" s="10" t="str" cm="1">
        <f t="array" ref="O91">IFERROR(IF(ISNUMBER(N91),(N91-INDEX('Price Data'!T:T,MATCH(TEXT(A91,"YYYY-MM-DD"),'Price Data'!S:S,0)+1))/INDEX('Price Data'!T:T,MATCH(TEXT(A91,"YYYY-MM-DD"),'Price Data'!S:S,0)+1),""),"")</f>
        <v/>
      </c>
    </row>
    <row r="92" spans="1:15" x14ac:dyDescent="0.3">
      <c r="A92" s="8">
        <v>41911</v>
      </c>
      <c r="B92" s="34">
        <f>IFERROR(INDEX('Price Data'!B:B,MATCH(TEXT(A92,"YYYY-MM-DD"),'Price Data'!A:A,0)),"")</f>
        <v>20526</v>
      </c>
      <c r="C92" s="10" cm="1">
        <f t="array" ref="C92">IFERROR(IF(ISNUMBER(B92),(B92-INDEX('Price Data'!B:B,MATCH(TEXT(A92,"YYYY-MM-DD"),'Price Data'!A:A,0)+1))/INDEX('Price Data'!B:B,MATCH(TEXT(A92,"YYYY-MM-DD"),'Price Data'!A:A,0)+1),""),"")</f>
        <v>-1.293580187545083E-2</v>
      </c>
      <c r="D92" s="34">
        <f>IFERROR(INDEX('Price Data'!E:E,MATCH(TEXT(A92,"YYYY-MM-DD"),'Price Data'!D:D,0)),"")</f>
        <v>30.51</v>
      </c>
      <c r="E92" s="10" cm="1">
        <f t="array" ref="E92">IFERROR(IF(ISNUMBER(D92),(D92-INDEX('Price Data'!E:E,MATCH(TEXT(A92,"YYYY-MM-DD"),'Price Data'!D:D,0)+1))/INDEX('Price Data'!E:E,MATCH(TEXT(A92,"YYYY-MM-DD"),'Price Data'!D:D,0)+1),""),"")</f>
        <v>-1.9286403085824425E-2</v>
      </c>
      <c r="F92" s="34">
        <f>IFERROR(INDEX('Price Data'!H:H,MATCH(TEXT(A92,"YYYY-MM-DD"),'Price Data'!G:G,0)),"")</f>
        <v>40936.742187999997</v>
      </c>
      <c r="G92" s="10" cm="1">
        <f t="array" ref="G92">IFERROR(IF(ISNUMBER(F92),(F92-INDEX('Price Data'!H:H,MATCH(TEXT(A92,"YYYY-MM-DD"),'Price Data'!G:G,0)+1))/INDEX('Price Data'!H:H,MATCH(TEXT(A92,"YYYY-MM-DD"),'Price Data'!G:G,0)+1),""),"")</f>
        <v>-2.5193811416903387E-2</v>
      </c>
      <c r="H92" s="34">
        <f>IFERROR(INDEX('Price Data'!K:K,MATCH(TEXT(A92,"YYYY-MM-DD"),'Price Data'!J:J,0)),"")</f>
        <v>2.38</v>
      </c>
      <c r="I92" s="10" cm="1">
        <f t="array" ref="I92">IFERROR(IF(ISNUMBER(H92),(H92-INDEX('Price Data'!K:K,MATCH(TEXT(A92,"YYYY-MM-DD"),'Price Data'!J:J,0)+1))/INDEX('Price Data'!K:K,MATCH(TEXT(A92,"YYYY-MM-DD"),'Price Data'!J:J,0)+1),""),"")</f>
        <v>-2.0576131687242906E-2</v>
      </c>
      <c r="J92" s="34">
        <f>IFERROR(INDEX('Price Data'!N:N,MATCH(TEXT(A92,"YYYY-MM-DD"),'Price Data'!M:M,0)),"")</f>
        <v>4.08</v>
      </c>
      <c r="K92" s="10" cm="1">
        <f t="array" ref="K92">IFERROR(IF(ISNUMBER(J92),(J92-INDEX('Price Data'!N:N,MATCH(TEXT(A92,"YYYY-MM-DD"),'Price Data'!M:M,0)+1))/INDEX('Price Data'!N:N,MATCH(TEXT(A92,"YYYY-MM-DD"),'Price Data'!M:M,0)+1),""),"")</f>
        <v>-2.3923444976076472E-2</v>
      </c>
      <c r="L92" s="34">
        <f>IFERROR(INDEX('Price Data'!Q:Q,MATCH(TEXT(A92,"YYYY-MM-DD"),'Price Data'!P:P,0)),"")</f>
        <v>8.33</v>
      </c>
      <c r="M92" s="10" cm="1">
        <f t="array" ref="M92">IFERROR(IF(ISNUMBER(L92),(L92-INDEX('Price Data'!Q:Q,MATCH(TEXT(A92,"YYYY-MM-DD"),'Price Data'!P:P,0)+1))/INDEX('Price Data'!Q:Q,MATCH(TEXT(A92,"YYYY-MM-DD"),'Price Data'!P:P,0)+1),""),"")</f>
        <v>-2.115158636897764E-2</v>
      </c>
      <c r="N92" s="34">
        <f>IFERROR(INDEX('Price Data'!T:T,MATCH(TEXT(A92,"YYYY-MM-DD"),'Price Data'!S:S,0)),"")</f>
        <v>3.38</v>
      </c>
      <c r="O92" s="10" cm="1">
        <f t="array" ref="O92">IFERROR(IF(ISNUMBER(N92),(N92-INDEX('Price Data'!T:T,MATCH(TEXT(A92,"YYYY-MM-DD"),'Price Data'!S:S,0)+1))/INDEX('Price Data'!T:T,MATCH(TEXT(A92,"YYYY-MM-DD"),'Price Data'!S:S,0)+1),""),"")</f>
        <v>-1.4577259475218736E-2</v>
      </c>
    </row>
    <row r="93" spans="1:15" x14ac:dyDescent="0.3">
      <c r="A93" s="8">
        <v>41912</v>
      </c>
      <c r="B93" s="34">
        <f>IFERROR(INDEX('Price Data'!B:B,MATCH(TEXT(A93,"YYYY-MM-DD"),'Price Data'!A:A,0)),"")</f>
        <v>20892</v>
      </c>
      <c r="C93" s="10" cm="1">
        <f t="array" ref="C93">IFERROR(IF(ISNUMBER(B93),(B93-INDEX('Price Data'!B:B,MATCH(TEXT(A93,"YYYY-MM-DD"),'Price Data'!A:A,0)+1))/INDEX('Price Data'!B:B,MATCH(TEXT(A93,"YYYY-MM-DD"),'Price Data'!A:A,0)+1),""),"")</f>
        <v>1.7831043554516222E-2</v>
      </c>
      <c r="D93" s="34">
        <f>IFERROR(INDEX('Price Data'!E:E,MATCH(TEXT(A93,"YYYY-MM-DD"),'Price Data'!D:D,0)),"")</f>
        <v>31.36</v>
      </c>
      <c r="E93" s="10" cm="1">
        <f t="array" ref="E93">IFERROR(IF(ISNUMBER(D93),(D93-INDEX('Price Data'!E:E,MATCH(TEXT(A93,"YYYY-MM-DD"),'Price Data'!D:D,0)+1))/INDEX('Price Data'!E:E,MATCH(TEXT(A93,"YYYY-MM-DD"),'Price Data'!D:D,0)+1),""),"")</f>
        <v>2.7859718125204779E-2</v>
      </c>
      <c r="F93" s="34">
        <f>IFERROR(INDEX('Price Data'!H:H,MATCH(TEXT(A93,"YYYY-MM-DD"),'Price Data'!G:G,0)),"")</f>
        <v>42483.0625</v>
      </c>
      <c r="G93" s="10" cm="1">
        <f t="array" ref="G93">IFERROR(IF(ISNUMBER(F93),(F93-INDEX('Price Data'!H:H,MATCH(TEXT(A93,"YYYY-MM-DD"),'Price Data'!G:G,0)+1))/INDEX('Price Data'!H:H,MATCH(TEXT(A93,"YYYY-MM-DD"),'Price Data'!G:G,0)+1),""),"")</f>
        <v>3.7773409151578369E-2</v>
      </c>
      <c r="H93" s="34">
        <f>IFERROR(INDEX('Price Data'!K:K,MATCH(TEXT(A93,"YYYY-MM-DD"),'Price Data'!J:J,0)),"")</f>
        <v>2.41</v>
      </c>
      <c r="I93" s="10" cm="1">
        <f t="array" ref="I93">IFERROR(IF(ISNUMBER(H93),(H93-INDEX('Price Data'!K:K,MATCH(TEXT(A93,"YYYY-MM-DD"),'Price Data'!J:J,0)+1))/INDEX('Price Data'!K:K,MATCH(TEXT(A93,"YYYY-MM-DD"),'Price Data'!J:J,0)+1),""),"")</f>
        <v>1.2605042016806827E-2</v>
      </c>
      <c r="J93" s="34">
        <f>IFERROR(INDEX('Price Data'!N:N,MATCH(TEXT(A93,"YYYY-MM-DD"),'Price Data'!M:M,0)),"")</f>
        <v>4.26</v>
      </c>
      <c r="K93" s="10" cm="1">
        <f t="array" ref="K93">IFERROR(IF(ISNUMBER(J93),(J93-INDEX('Price Data'!N:N,MATCH(TEXT(A93,"YYYY-MM-DD"),'Price Data'!M:M,0)+1))/INDEX('Price Data'!N:N,MATCH(TEXT(A93,"YYYY-MM-DD"),'Price Data'!M:M,0)+1),""),"")</f>
        <v>4.4117647058823456E-2</v>
      </c>
      <c r="L93" s="34">
        <f>IFERROR(INDEX('Price Data'!Q:Q,MATCH(TEXT(A93,"YYYY-MM-DD"),'Price Data'!P:P,0)),"")</f>
        <v>8.6300000000000008</v>
      </c>
      <c r="M93" s="10" cm="1">
        <f t="array" ref="M93">IFERROR(IF(ISNUMBER(L93),(L93-INDEX('Price Data'!Q:Q,MATCH(TEXT(A93,"YYYY-MM-DD"),'Price Data'!P:P,0)+1))/INDEX('Price Data'!Q:Q,MATCH(TEXT(A93,"YYYY-MM-DD"),'Price Data'!P:P,0)+1),""),"")</f>
        <v>3.601440576230501E-2</v>
      </c>
      <c r="N93" s="34">
        <f>IFERROR(INDEX('Price Data'!T:T,MATCH(TEXT(A93,"YYYY-MM-DD"),'Price Data'!S:S,0)),"")</f>
        <v>3.41</v>
      </c>
      <c r="O93" s="10" cm="1">
        <f t="array" ref="O93">IFERROR(IF(ISNUMBER(N93),(N93-INDEX('Price Data'!T:T,MATCH(TEXT(A93,"YYYY-MM-DD"),'Price Data'!S:S,0)+1))/INDEX('Price Data'!T:T,MATCH(TEXT(A93,"YYYY-MM-DD"),'Price Data'!S:S,0)+1),""),"")</f>
        <v>8.8757396449704873E-3</v>
      </c>
    </row>
    <row r="94" spans="1:15" x14ac:dyDescent="0.3">
      <c r="A94" s="8">
        <v>41913</v>
      </c>
      <c r="B94" s="34">
        <f>IFERROR(INDEX('Price Data'!B:B,MATCH(TEXT(A94,"YYYY-MM-DD"),'Price Data'!A:A,0)),"")</f>
        <v>20706</v>
      </c>
      <c r="C94" s="10" cm="1">
        <f t="array" ref="C94">IFERROR(IF(ISNUMBER(B94),(B94-INDEX('Price Data'!B:B,MATCH(TEXT(A94,"YYYY-MM-DD"),'Price Data'!A:A,0)+1))/INDEX('Price Data'!B:B,MATCH(TEXT(A94,"YYYY-MM-DD"),'Price Data'!A:A,0)+1),""),"")</f>
        <v>-8.9029293509477313E-3</v>
      </c>
      <c r="D94" s="34">
        <f>IFERROR(INDEX('Price Data'!E:E,MATCH(TEXT(A94,"YYYY-MM-DD"),'Price Data'!D:D,0)),"")</f>
        <v>31.59</v>
      </c>
      <c r="E94" s="10" cm="1">
        <f t="array" ref="E94">IFERROR(IF(ISNUMBER(D94),(D94-INDEX('Price Data'!E:E,MATCH(TEXT(A94,"YYYY-MM-DD"),'Price Data'!D:D,0)+1))/INDEX('Price Data'!E:E,MATCH(TEXT(A94,"YYYY-MM-DD"),'Price Data'!D:D,0)+1),""),"")</f>
        <v>7.3341836734694011E-3</v>
      </c>
      <c r="F94" s="34">
        <f>IFERROR(INDEX('Price Data'!H:H,MATCH(TEXT(A94,"YYYY-MM-DD"),'Price Data'!G:G,0)),"")</f>
        <v>42035.441405999998</v>
      </c>
      <c r="G94" s="10" cm="1">
        <f t="array" ref="G94">IFERROR(IF(ISNUMBER(F94),(F94-INDEX('Price Data'!H:H,MATCH(TEXT(A94,"YYYY-MM-DD"),'Price Data'!G:G,0)+1))/INDEX('Price Data'!H:H,MATCH(TEXT(A94,"YYYY-MM-DD"),'Price Data'!G:G,0)+1),""),"")</f>
        <v>-1.0536460124549682E-2</v>
      </c>
      <c r="H94" s="34">
        <f>IFERROR(INDEX('Price Data'!K:K,MATCH(TEXT(A94,"YYYY-MM-DD"),'Price Data'!J:J,0)),"")</f>
        <v>2.4</v>
      </c>
      <c r="I94" s="10" cm="1">
        <f t="array" ref="I94">IFERROR(IF(ISNUMBER(H94),(H94-INDEX('Price Data'!K:K,MATCH(TEXT(A94,"YYYY-MM-DD"),'Price Data'!J:J,0)+1))/INDEX('Price Data'!K:K,MATCH(TEXT(A94,"YYYY-MM-DD"),'Price Data'!J:J,0)+1),""),"")</f>
        <v>-4.1493775933610913E-3</v>
      </c>
      <c r="J94" s="34">
        <f>IFERROR(INDEX('Price Data'!N:N,MATCH(TEXT(A94,"YYYY-MM-DD"),'Price Data'!M:M,0)),"")</f>
        <v>4.2699999999999996</v>
      </c>
      <c r="K94" s="10" cm="1">
        <f t="array" ref="K94">IFERROR(IF(ISNUMBER(J94),(J94-INDEX('Price Data'!N:N,MATCH(TEXT(A94,"YYYY-MM-DD"),'Price Data'!M:M,0)+1))/INDEX('Price Data'!N:N,MATCH(TEXT(A94,"YYYY-MM-DD"),'Price Data'!M:M,0)+1),""),"")</f>
        <v>2.347417840375537E-3</v>
      </c>
      <c r="L94" s="34">
        <f>IFERROR(INDEX('Price Data'!Q:Q,MATCH(TEXT(A94,"YYYY-MM-DD"),'Price Data'!P:P,0)),"")</f>
        <v>8.75</v>
      </c>
      <c r="M94" s="10" cm="1">
        <f t="array" ref="M94">IFERROR(IF(ISNUMBER(L94),(L94-INDEX('Price Data'!Q:Q,MATCH(TEXT(A94,"YYYY-MM-DD"),'Price Data'!P:P,0)+1))/INDEX('Price Data'!Q:Q,MATCH(TEXT(A94,"YYYY-MM-DD"),'Price Data'!P:P,0)+1),""),"")</f>
        <v>1.3904982618771634E-2</v>
      </c>
      <c r="N94" s="34">
        <f>IFERROR(INDEX('Price Data'!T:T,MATCH(TEXT(A94,"YYYY-MM-DD"),'Price Data'!S:S,0)),"")</f>
        <v>3.42</v>
      </c>
      <c r="O94" s="10" cm="1">
        <f t="array" ref="O94">IFERROR(IF(ISNUMBER(N94),(N94-INDEX('Price Data'!T:T,MATCH(TEXT(A94,"YYYY-MM-DD"),'Price Data'!S:S,0)+1))/INDEX('Price Data'!T:T,MATCH(TEXT(A94,"YYYY-MM-DD"),'Price Data'!S:S,0)+1),""),"")</f>
        <v>2.9325513196480314E-3</v>
      </c>
    </row>
    <row r="95" spans="1:15" x14ac:dyDescent="0.3">
      <c r="A95" s="8">
        <v>41914</v>
      </c>
      <c r="B95" s="34">
        <f>IFERROR(INDEX('Price Data'!B:B,MATCH(TEXT(A95,"YYYY-MM-DD"),'Price Data'!A:A,0)),"")</f>
        <v>19894</v>
      </c>
      <c r="C95" s="10" cm="1">
        <f t="array" ref="C95">IFERROR(IF(ISNUMBER(B95),(B95-INDEX('Price Data'!B:B,MATCH(TEXT(A95,"YYYY-MM-DD"),'Price Data'!A:A,0)+1))/INDEX('Price Data'!B:B,MATCH(TEXT(A95,"YYYY-MM-DD"),'Price Data'!A:A,0)+1),""),"")</f>
        <v>-3.9215686274509803E-2</v>
      </c>
      <c r="D95" s="34">
        <f>IFERROR(INDEX('Price Data'!E:E,MATCH(TEXT(A95,"YYYY-MM-DD"),'Price Data'!D:D,0)),"")</f>
        <v>30.06</v>
      </c>
      <c r="E95" s="10" cm="1">
        <f t="array" ref="E95">IFERROR(IF(ISNUMBER(D95),(D95-INDEX('Price Data'!E:E,MATCH(TEXT(A95,"YYYY-MM-DD"),'Price Data'!D:D,0)+1))/INDEX('Price Data'!E:E,MATCH(TEXT(A95,"YYYY-MM-DD"),'Price Data'!D:D,0)+1),""),"")</f>
        <v>-4.8433048433048471E-2</v>
      </c>
      <c r="F95" s="34">
        <f>IFERROR(INDEX('Price Data'!H:H,MATCH(TEXT(A95,"YYYY-MM-DD"),'Price Data'!G:G,0)),"")</f>
        <v>39899.082030999998</v>
      </c>
      <c r="G95" s="10" cm="1">
        <f t="array" ref="G95">IFERROR(IF(ISNUMBER(F95),(F95-INDEX('Price Data'!H:H,MATCH(TEXT(A95,"YYYY-MM-DD"),'Price Data'!G:G,0)+1))/INDEX('Price Data'!H:H,MATCH(TEXT(A95,"YYYY-MM-DD"),'Price Data'!G:G,0)+1),""),"")</f>
        <v>-5.0822812929830763E-2</v>
      </c>
      <c r="H95" s="34">
        <f>IFERROR(INDEX('Price Data'!K:K,MATCH(TEXT(A95,"YYYY-MM-DD"),'Price Data'!J:J,0)),"")</f>
        <v>2.27</v>
      </c>
      <c r="I95" s="10" cm="1">
        <f t="array" ref="I95">IFERROR(IF(ISNUMBER(H95),(H95-INDEX('Price Data'!K:K,MATCH(TEXT(A95,"YYYY-MM-DD"),'Price Data'!J:J,0)+1))/INDEX('Price Data'!K:K,MATCH(TEXT(A95,"YYYY-MM-DD"),'Price Data'!J:J,0)+1),""),"")</f>
        <v>-5.4166666666666627E-2</v>
      </c>
      <c r="J95" s="34">
        <f>IFERROR(INDEX('Price Data'!N:N,MATCH(TEXT(A95,"YYYY-MM-DD"),'Price Data'!M:M,0)),"")</f>
        <v>4.0199999999999996</v>
      </c>
      <c r="K95" s="10" cm="1">
        <f t="array" ref="K95">IFERROR(IF(ISNUMBER(J95),(J95-INDEX('Price Data'!N:N,MATCH(TEXT(A95,"YYYY-MM-DD"),'Price Data'!M:M,0)+1))/INDEX('Price Data'!N:N,MATCH(TEXT(A95,"YYYY-MM-DD"),'Price Data'!M:M,0)+1),""),"")</f>
        <v>-5.8548009367681501E-2</v>
      </c>
      <c r="L95" s="34">
        <f>IFERROR(INDEX('Price Data'!Q:Q,MATCH(TEXT(A95,"YYYY-MM-DD"),'Price Data'!P:P,0)),"")</f>
        <v>8.2100000000000009</v>
      </c>
      <c r="M95" s="10" cm="1">
        <f t="array" ref="M95">IFERROR(IF(ISNUMBER(L95),(L95-INDEX('Price Data'!Q:Q,MATCH(TEXT(A95,"YYYY-MM-DD"),'Price Data'!P:P,0)+1))/INDEX('Price Data'!Q:Q,MATCH(TEXT(A95,"YYYY-MM-DD"),'Price Data'!P:P,0)+1),""),"")</f>
        <v>-6.1714285714285617E-2</v>
      </c>
      <c r="N95" s="34">
        <f>IFERROR(INDEX('Price Data'!T:T,MATCH(TEXT(A95,"YYYY-MM-DD"),'Price Data'!S:S,0)),"")</f>
        <v>3.25</v>
      </c>
      <c r="O95" s="10" cm="1">
        <f t="array" ref="O95">IFERROR(IF(ISNUMBER(N95),(N95-INDEX('Price Data'!T:T,MATCH(TEXT(A95,"YYYY-MM-DD"),'Price Data'!S:S,0)+1))/INDEX('Price Data'!T:T,MATCH(TEXT(A95,"YYYY-MM-DD"),'Price Data'!S:S,0)+1),""),"")</f>
        <v>-4.970760233918127E-2</v>
      </c>
    </row>
    <row r="96" spans="1:15" x14ac:dyDescent="0.3">
      <c r="A96" s="8">
        <v>41915</v>
      </c>
      <c r="B96" s="34">
        <f>IFERROR(INDEX('Price Data'!B:B,MATCH(TEXT(A96,"YYYY-MM-DD"),'Price Data'!A:A,0)),"")</f>
        <v>20200</v>
      </c>
      <c r="C96" s="10" cm="1">
        <f t="array" ref="C96">IFERROR(IF(ISNUMBER(B96),(B96-INDEX('Price Data'!B:B,MATCH(TEXT(A96,"YYYY-MM-DD"),'Price Data'!A:A,0)+1))/INDEX('Price Data'!B:B,MATCH(TEXT(A96,"YYYY-MM-DD"),'Price Data'!A:A,0)+1),""),"")</f>
        <v>1.538152206695486E-2</v>
      </c>
      <c r="D96" s="34">
        <f>IFERROR(INDEX('Price Data'!E:E,MATCH(TEXT(A96,"YYYY-MM-DD"),'Price Data'!D:D,0)),"")</f>
        <v>30.79</v>
      </c>
      <c r="E96" s="10" cm="1">
        <f t="array" ref="E96">IFERROR(IF(ISNUMBER(D96),(D96-INDEX('Price Data'!E:E,MATCH(TEXT(A96,"YYYY-MM-DD"),'Price Data'!D:D,0)+1))/INDEX('Price Data'!E:E,MATCH(TEXT(A96,"YYYY-MM-DD"),'Price Data'!D:D,0)+1),""),"")</f>
        <v>2.4284763805721903E-2</v>
      </c>
      <c r="F96" s="34">
        <f>IFERROR(INDEX('Price Data'!H:H,MATCH(TEXT(A96,"YYYY-MM-DD"),'Price Data'!G:G,0)),"")</f>
        <v>40896.050780999998</v>
      </c>
      <c r="G96" s="10" cm="1">
        <f t="array" ref="G96">IFERROR(IF(ISNUMBER(F96),(F96-INDEX('Price Data'!H:H,MATCH(TEXT(A96,"YYYY-MM-DD"),'Price Data'!G:G,0)+1))/INDEX('Price Data'!H:H,MATCH(TEXT(A96,"YYYY-MM-DD"),'Price Data'!G:G,0)+1),""),"")</f>
        <v>2.4987260339107427E-2</v>
      </c>
      <c r="H96" s="34">
        <f>IFERROR(INDEX('Price Data'!K:K,MATCH(TEXT(A96,"YYYY-MM-DD"),'Price Data'!J:J,0)),"")</f>
        <v>2.33</v>
      </c>
      <c r="I96" s="10" cm="1">
        <f t="array" ref="I96">IFERROR(IF(ISNUMBER(H96),(H96-INDEX('Price Data'!K:K,MATCH(TEXT(A96,"YYYY-MM-DD"),'Price Data'!J:J,0)+1))/INDEX('Price Data'!K:K,MATCH(TEXT(A96,"YYYY-MM-DD"),'Price Data'!J:J,0)+1),""),"")</f>
        <v>2.6431718061674034E-2</v>
      </c>
      <c r="J96" s="34">
        <f>IFERROR(INDEX('Price Data'!N:N,MATCH(TEXT(A96,"YYYY-MM-DD"),'Price Data'!M:M,0)),"")</f>
        <v>4.16</v>
      </c>
      <c r="K96" s="10" cm="1">
        <f t="array" ref="K96">IFERROR(IF(ISNUMBER(J96),(J96-INDEX('Price Data'!N:N,MATCH(TEXT(A96,"YYYY-MM-DD"),'Price Data'!M:M,0)+1))/INDEX('Price Data'!N:N,MATCH(TEXT(A96,"YYYY-MM-DD"),'Price Data'!M:M,0)+1),""),"")</f>
        <v>3.4825870646766316E-2</v>
      </c>
      <c r="L96" s="34">
        <f>IFERROR(INDEX('Price Data'!Q:Q,MATCH(TEXT(A96,"YYYY-MM-DD"),'Price Data'!P:P,0)),"")</f>
        <v>8.35</v>
      </c>
      <c r="M96" s="10" cm="1">
        <f t="array" ref="M96">IFERROR(IF(ISNUMBER(L96),(L96-INDEX('Price Data'!Q:Q,MATCH(TEXT(A96,"YYYY-MM-DD"),'Price Data'!P:P,0)+1))/INDEX('Price Data'!Q:Q,MATCH(TEXT(A96,"YYYY-MM-DD"),'Price Data'!P:P,0)+1),""),"")</f>
        <v>1.7052375152253201E-2</v>
      </c>
      <c r="N96" s="34">
        <f>IFERROR(INDEX('Price Data'!T:T,MATCH(TEXT(A96,"YYYY-MM-DD"),'Price Data'!S:S,0)),"")</f>
        <v>3.3</v>
      </c>
      <c r="O96" s="10" cm="1">
        <f t="array" ref="O96">IFERROR(IF(ISNUMBER(N96),(N96-INDEX('Price Data'!T:T,MATCH(TEXT(A96,"YYYY-MM-DD"),'Price Data'!S:S,0)+1))/INDEX('Price Data'!T:T,MATCH(TEXT(A96,"YYYY-MM-DD"),'Price Data'!S:S,0)+1),""),"")</f>
        <v>1.538461538461533E-2</v>
      </c>
    </row>
    <row r="97" spans="1:15" x14ac:dyDescent="0.3">
      <c r="A97" s="8">
        <v>41916</v>
      </c>
      <c r="B97" s="34" t="str">
        <f>IFERROR(INDEX('Price Data'!B:B,MATCH(TEXT(A97,"YYYY-MM-DD"),'Price Data'!A:A,0)),"")</f>
        <v/>
      </c>
      <c r="C97" s="10" t="str" cm="1">
        <f t="array" ref="C97">IFERROR(IF(ISNUMBER(B97),(B97-INDEX('Price Data'!B:B,MATCH(TEXT(A97,"YYYY-MM-DD"),'Price Data'!A:A,0)+1))/INDEX('Price Data'!B:B,MATCH(TEXT(A97,"YYYY-MM-DD"),'Price Data'!A:A,0)+1),""),"")</f>
        <v/>
      </c>
      <c r="D97" s="34" t="str">
        <f>IFERROR(INDEX('Price Data'!E:E,MATCH(TEXT(A97,"YYYY-MM-DD"),'Price Data'!D:D,0)),"")</f>
        <v/>
      </c>
      <c r="E97" s="10" t="str" cm="1">
        <f t="array" ref="E97">IFERROR(IF(ISNUMBER(D97),(D97-INDEX('Price Data'!E:E,MATCH(TEXT(A97,"YYYY-MM-DD"),'Price Data'!D:D,0)+1))/INDEX('Price Data'!E:E,MATCH(TEXT(A97,"YYYY-MM-DD"),'Price Data'!D:D,0)+1),""),"")</f>
        <v/>
      </c>
      <c r="F97" s="34" t="str">
        <f>IFERROR(INDEX('Price Data'!H:H,MATCH(TEXT(A97,"YYYY-MM-DD"),'Price Data'!G:G,0)),"")</f>
        <v/>
      </c>
      <c r="G97" s="10" t="str" cm="1">
        <f t="array" ref="G97">IFERROR(IF(ISNUMBER(F97),(F97-INDEX('Price Data'!H:H,MATCH(TEXT(A97,"YYYY-MM-DD"),'Price Data'!G:G,0)+1))/INDEX('Price Data'!H:H,MATCH(TEXT(A97,"YYYY-MM-DD"),'Price Data'!G:G,0)+1),""),"")</f>
        <v/>
      </c>
      <c r="H97" s="34" t="str">
        <f>IFERROR(INDEX('Price Data'!K:K,MATCH(TEXT(A97,"YYYY-MM-DD"),'Price Data'!J:J,0)),"")</f>
        <v/>
      </c>
      <c r="I97" s="10" t="str" cm="1">
        <f t="array" ref="I97">IFERROR(IF(ISNUMBER(H97),(H97-INDEX('Price Data'!K:K,MATCH(TEXT(A97,"YYYY-MM-DD"),'Price Data'!J:J,0)+1))/INDEX('Price Data'!K:K,MATCH(TEXT(A97,"YYYY-MM-DD"),'Price Data'!J:J,0)+1),""),"")</f>
        <v/>
      </c>
      <c r="J97" s="34" t="str">
        <f>IFERROR(INDEX('Price Data'!N:N,MATCH(TEXT(A97,"YYYY-MM-DD"),'Price Data'!M:M,0)),"")</f>
        <v/>
      </c>
      <c r="K97" s="10" t="str" cm="1">
        <f t="array" ref="K97">IFERROR(IF(ISNUMBER(J97),(J97-INDEX('Price Data'!N:N,MATCH(TEXT(A97,"YYYY-MM-DD"),'Price Data'!M:M,0)+1))/INDEX('Price Data'!N:N,MATCH(TEXT(A97,"YYYY-MM-DD"),'Price Data'!M:M,0)+1),""),"")</f>
        <v/>
      </c>
      <c r="L97" s="34" t="str">
        <f>IFERROR(INDEX('Price Data'!Q:Q,MATCH(TEXT(A97,"YYYY-MM-DD"),'Price Data'!P:P,0)),"")</f>
        <v/>
      </c>
      <c r="M97" s="10" t="str" cm="1">
        <f t="array" ref="M97">IFERROR(IF(ISNUMBER(L97),(L97-INDEX('Price Data'!Q:Q,MATCH(TEXT(A97,"YYYY-MM-DD"),'Price Data'!P:P,0)+1))/INDEX('Price Data'!Q:Q,MATCH(TEXT(A97,"YYYY-MM-DD"),'Price Data'!P:P,0)+1),""),"")</f>
        <v/>
      </c>
      <c r="N97" s="34" t="str">
        <f>IFERROR(INDEX('Price Data'!T:T,MATCH(TEXT(A97,"YYYY-MM-DD"),'Price Data'!S:S,0)),"")</f>
        <v/>
      </c>
      <c r="O97" s="10" t="str" cm="1">
        <f t="array" ref="O97">IFERROR(IF(ISNUMBER(N97),(N97-INDEX('Price Data'!T:T,MATCH(TEXT(A97,"YYYY-MM-DD"),'Price Data'!S:S,0)+1))/INDEX('Price Data'!T:T,MATCH(TEXT(A97,"YYYY-MM-DD"),'Price Data'!S:S,0)+1),""),"")</f>
        <v/>
      </c>
    </row>
    <row r="98" spans="1:15" x14ac:dyDescent="0.3">
      <c r="A98" s="8">
        <v>41917</v>
      </c>
      <c r="B98" s="34" t="str">
        <f>IFERROR(INDEX('Price Data'!B:B,MATCH(TEXT(A98,"YYYY-MM-DD"),'Price Data'!A:A,0)),"")</f>
        <v/>
      </c>
      <c r="C98" s="10" t="str" cm="1">
        <f t="array" ref="C98">IFERROR(IF(ISNUMBER(B98),(B98-INDEX('Price Data'!B:B,MATCH(TEXT(A98,"YYYY-MM-DD"),'Price Data'!A:A,0)+1))/INDEX('Price Data'!B:B,MATCH(TEXT(A98,"YYYY-MM-DD"),'Price Data'!A:A,0)+1),""),"")</f>
        <v/>
      </c>
      <c r="D98" s="34" t="str">
        <f>IFERROR(INDEX('Price Data'!E:E,MATCH(TEXT(A98,"YYYY-MM-DD"),'Price Data'!D:D,0)),"")</f>
        <v/>
      </c>
      <c r="E98" s="10" t="str" cm="1">
        <f t="array" ref="E98">IFERROR(IF(ISNUMBER(D98),(D98-INDEX('Price Data'!E:E,MATCH(TEXT(A98,"YYYY-MM-DD"),'Price Data'!D:D,0)+1))/INDEX('Price Data'!E:E,MATCH(TEXT(A98,"YYYY-MM-DD"),'Price Data'!D:D,0)+1),""),"")</f>
        <v/>
      </c>
      <c r="F98" s="34" t="str">
        <f>IFERROR(INDEX('Price Data'!H:H,MATCH(TEXT(A98,"YYYY-MM-DD"),'Price Data'!G:G,0)),"")</f>
        <v/>
      </c>
      <c r="G98" s="10" t="str" cm="1">
        <f t="array" ref="G98">IFERROR(IF(ISNUMBER(F98),(F98-INDEX('Price Data'!H:H,MATCH(TEXT(A98,"YYYY-MM-DD"),'Price Data'!G:G,0)+1))/INDEX('Price Data'!H:H,MATCH(TEXT(A98,"YYYY-MM-DD"),'Price Data'!G:G,0)+1),""),"")</f>
        <v/>
      </c>
      <c r="H98" s="34" t="str">
        <f>IFERROR(INDEX('Price Data'!K:K,MATCH(TEXT(A98,"YYYY-MM-DD"),'Price Data'!J:J,0)),"")</f>
        <v/>
      </c>
      <c r="I98" s="10" t="str" cm="1">
        <f t="array" ref="I98">IFERROR(IF(ISNUMBER(H98),(H98-INDEX('Price Data'!K:K,MATCH(TEXT(A98,"YYYY-MM-DD"),'Price Data'!J:J,0)+1))/INDEX('Price Data'!K:K,MATCH(TEXT(A98,"YYYY-MM-DD"),'Price Data'!J:J,0)+1),""),"")</f>
        <v/>
      </c>
      <c r="J98" s="34" t="str">
        <f>IFERROR(INDEX('Price Data'!N:N,MATCH(TEXT(A98,"YYYY-MM-DD"),'Price Data'!M:M,0)),"")</f>
        <v/>
      </c>
      <c r="K98" s="10" t="str" cm="1">
        <f t="array" ref="K98">IFERROR(IF(ISNUMBER(J98),(J98-INDEX('Price Data'!N:N,MATCH(TEXT(A98,"YYYY-MM-DD"),'Price Data'!M:M,0)+1))/INDEX('Price Data'!N:N,MATCH(TEXT(A98,"YYYY-MM-DD"),'Price Data'!M:M,0)+1),""),"")</f>
        <v/>
      </c>
      <c r="L98" s="34" t="str">
        <f>IFERROR(INDEX('Price Data'!Q:Q,MATCH(TEXT(A98,"YYYY-MM-DD"),'Price Data'!P:P,0)),"")</f>
        <v/>
      </c>
      <c r="M98" s="10" t="str" cm="1">
        <f t="array" ref="M98">IFERROR(IF(ISNUMBER(L98),(L98-INDEX('Price Data'!Q:Q,MATCH(TEXT(A98,"YYYY-MM-DD"),'Price Data'!P:P,0)+1))/INDEX('Price Data'!Q:Q,MATCH(TEXT(A98,"YYYY-MM-DD"),'Price Data'!P:P,0)+1),""),"")</f>
        <v/>
      </c>
      <c r="N98" s="34" t="str">
        <f>IFERROR(INDEX('Price Data'!T:T,MATCH(TEXT(A98,"YYYY-MM-DD"),'Price Data'!S:S,0)),"")</f>
        <v/>
      </c>
      <c r="O98" s="10" t="str" cm="1">
        <f t="array" ref="O98">IFERROR(IF(ISNUMBER(N98),(N98-INDEX('Price Data'!T:T,MATCH(TEXT(A98,"YYYY-MM-DD"),'Price Data'!S:S,0)+1))/INDEX('Price Data'!T:T,MATCH(TEXT(A98,"YYYY-MM-DD"),'Price Data'!S:S,0)+1),""),"")</f>
        <v/>
      </c>
    </row>
    <row r="99" spans="1:15" x14ac:dyDescent="0.3">
      <c r="A99" s="8">
        <v>41918</v>
      </c>
      <c r="B99" s="34">
        <f>IFERROR(INDEX('Price Data'!B:B,MATCH(TEXT(A99,"YYYY-MM-DD"),'Price Data'!A:A,0)),"")</f>
        <v>20119</v>
      </c>
      <c r="C99" s="10" cm="1">
        <f t="array" ref="C99">IFERROR(IF(ISNUMBER(B99),(B99-INDEX('Price Data'!B:B,MATCH(TEXT(A99,"YYYY-MM-DD"),'Price Data'!A:A,0)+1))/INDEX('Price Data'!B:B,MATCH(TEXT(A99,"YYYY-MM-DD"),'Price Data'!A:A,0)+1),""),"")</f>
        <v>-4.00990099009901E-3</v>
      </c>
      <c r="D99" s="34">
        <f>IFERROR(INDEX('Price Data'!E:E,MATCH(TEXT(A99,"YYYY-MM-DD"),'Price Data'!D:D,0)),"")</f>
        <v>30.59</v>
      </c>
      <c r="E99" s="10" cm="1">
        <f t="array" ref="E99">IFERROR(IF(ISNUMBER(D99),(D99-INDEX('Price Data'!E:E,MATCH(TEXT(A99,"YYYY-MM-DD"),'Price Data'!D:D,0)+1))/INDEX('Price Data'!E:E,MATCH(TEXT(A99,"YYYY-MM-DD"),'Price Data'!D:D,0)+1),""),"")</f>
        <v>-6.4956154595647705E-3</v>
      </c>
      <c r="F99" s="34">
        <f>IFERROR(INDEX('Price Data'!H:H,MATCH(TEXT(A99,"YYYY-MM-DD"),'Price Data'!G:G,0)),"")</f>
        <v>40733.28125</v>
      </c>
      <c r="G99" s="10" cm="1">
        <f t="array" ref="G99">IFERROR(IF(ISNUMBER(F99),(F99-INDEX('Price Data'!H:H,MATCH(TEXT(A99,"YYYY-MM-DD"),'Price Data'!G:G,0)+1))/INDEX('Price Data'!H:H,MATCH(TEXT(A99,"YYYY-MM-DD"),'Price Data'!G:G,0)+1),""),"")</f>
        <v>-3.9800794426737068E-3</v>
      </c>
      <c r="H99" s="34">
        <f>IFERROR(INDEX('Price Data'!K:K,MATCH(TEXT(A99,"YYYY-MM-DD"),'Price Data'!J:J,0)),"")</f>
        <v>2.33</v>
      </c>
      <c r="I99" s="10" cm="1">
        <f t="array" ref="I99">IFERROR(IF(ISNUMBER(H99),(H99-INDEX('Price Data'!K:K,MATCH(TEXT(A99,"YYYY-MM-DD"),'Price Data'!J:J,0)+1))/INDEX('Price Data'!K:K,MATCH(TEXT(A99,"YYYY-MM-DD"),'Price Data'!J:J,0)+1),""),"")</f>
        <v>0</v>
      </c>
      <c r="J99" s="34">
        <f>IFERROR(INDEX('Price Data'!N:N,MATCH(TEXT(A99,"YYYY-MM-DD"),'Price Data'!M:M,0)),"")</f>
        <v>4.18</v>
      </c>
      <c r="K99" s="10" cm="1">
        <f t="array" ref="K99">IFERROR(IF(ISNUMBER(J99),(J99-INDEX('Price Data'!N:N,MATCH(TEXT(A99,"YYYY-MM-DD"),'Price Data'!M:M,0)+1))/INDEX('Price Data'!N:N,MATCH(TEXT(A99,"YYYY-MM-DD"),'Price Data'!M:M,0)+1),""),"")</f>
        <v>4.8076923076922047E-3</v>
      </c>
      <c r="L99" s="34">
        <f>IFERROR(INDEX('Price Data'!Q:Q,MATCH(TEXT(A99,"YYYY-MM-DD"),'Price Data'!P:P,0)),"")</f>
        <v>8.32</v>
      </c>
      <c r="M99" s="10" cm="1">
        <f t="array" ref="M99">IFERROR(IF(ISNUMBER(L99),(L99-INDEX('Price Data'!Q:Q,MATCH(TEXT(A99,"YYYY-MM-DD"),'Price Data'!P:P,0)+1))/INDEX('Price Data'!Q:Q,MATCH(TEXT(A99,"YYYY-MM-DD"),'Price Data'!P:P,0)+1),""),"")</f>
        <v>-3.5928143712574087E-3</v>
      </c>
      <c r="N99" s="34">
        <f>IFERROR(INDEX('Price Data'!T:T,MATCH(TEXT(A99,"YYYY-MM-DD"),'Price Data'!S:S,0)),"")</f>
        <v>3.32</v>
      </c>
      <c r="O99" s="10" cm="1">
        <f t="array" ref="O99">IFERROR(IF(ISNUMBER(N99),(N99-INDEX('Price Data'!T:T,MATCH(TEXT(A99,"YYYY-MM-DD"),'Price Data'!S:S,0)+1))/INDEX('Price Data'!T:T,MATCH(TEXT(A99,"YYYY-MM-DD"),'Price Data'!S:S,0)+1),""),"")</f>
        <v>6.0606060606060667E-3</v>
      </c>
    </row>
    <row r="100" spans="1:15" x14ac:dyDescent="0.3">
      <c r="A100" s="8">
        <v>41919</v>
      </c>
      <c r="B100" s="34">
        <f>IFERROR(INDEX('Price Data'!B:B,MATCH(TEXT(A100,"YYYY-MM-DD"),'Price Data'!A:A,0)),"")</f>
        <v>19771</v>
      </c>
      <c r="C100" s="10" cm="1">
        <f t="array" ref="C100">IFERROR(IF(ISNUMBER(B100),(B100-INDEX('Price Data'!B:B,MATCH(TEXT(A100,"YYYY-MM-DD"),'Price Data'!A:A,0)+1))/INDEX('Price Data'!B:B,MATCH(TEXT(A100,"YYYY-MM-DD"),'Price Data'!A:A,0)+1),""),"")</f>
        <v>-1.7297082359958249E-2</v>
      </c>
      <c r="D100" s="34">
        <f>IFERROR(INDEX('Price Data'!E:E,MATCH(TEXT(A100,"YYYY-MM-DD"),'Price Data'!D:D,0)),"")</f>
        <v>30.19</v>
      </c>
      <c r="E100" s="10" cm="1">
        <f t="array" ref="E100">IFERROR(IF(ISNUMBER(D100),(D100-INDEX('Price Data'!E:E,MATCH(TEXT(A100,"YYYY-MM-DD"),'Price Data'!D:D,0)+1))/INDEX('Price Data'!E:E,MATCH(TEXT(A100,"YYYY-MM-DD"),'Price Data'!D:D,0)+1),""),"")</f>
        <v>-1.3076168682575958E-2</v>
      </c>
      <c r="F100" s="34">
        <f>IFERROR(INDEX('Price Data'!H:H,MATCH(TEXT(A100,"YYYY-MM-DD"),'Price Data'!G:G,0)),"")</f>
        <v>40773.972655999998</v>
      </c>
      <c r="G100" s="10" cm="1">
        <f t="array" ref="G100">IFERROR(IF(ISNUMBER(F100),(F100-INDEX('Price Data'!H:H,MATCH(TEXT(A100,"YYYY-MM-DD"),'Price Data'!G:G,0)+1))/INDEX('Price Data'!H:H,MATCH(TEXT(A100,"YYYY-MM-DD"),'Price Data'!G:G,0)+1),""),"")</f>
        <v>9.9897196472474451E-4</v>
      </c>
      <c r="H100" s="34">
        <f>IFERROR(INDEX('Price Data'!K:K,MATCH(TEXT(A100,"YYYY-MM-DD"),'Price Data'!J:J,0)),"")</f>
        <v>2.2799999999999998</v>
      </c>
      <c r="I100" s="10" cm="1">
        <f t="array" ref="I100">IFERROR(IF(ISNUMBER(H100),(H100-INDEX('Price Data'!K:K,MATCH(TEXT(A100,"YYYY-MM-DD"),'Price Data'!J:J,0)+1))/INDEX('Price Data'!K:K,MATCH(TEXT(A100,"YYYY-MM-DD"),'Price Data'!J:J,0)+1),""),"")</f>
        <v>-2.1459227467811273E-2</v>
      </c>
      <c r="J100" s="34">
        <f>IFERROR(INDEX('Price Data'!N:N,MATCH(TEXT(A100,"YYYY-MM-DD"),'Price Data'!M:M,0)),"")</f>
        <v>4.1900000000000004</v>
      </c>
      <c r="K100" s="10" cm="1">
        <f t="array" ref="K100">IFERROR(IF(ISNUMBER(J100),(J100-INDEX('Price Data'!N:N,MATCH(TEXT(A100,"YYYY-MM-DD"),'Price Data'!M:M,0)+1))/INDEX('Price Data'!N:N,MATCH(TEXT(A100,"YYYY-MM-DD"),'Price Data'!M:M,0)+1),""),"")</f>
        <v>2.3923444976078172E-3</v>
      </c>
      <c r="L100" s="34">
        <f>IFERROR(INDEX('Price Data'!Q:Q,MATCH(TEXT(A100,"YYYY-MM-DD"),'Price Data'!P:P,0)),"")</f>
        <v>8.3000000000000007</v>
      </c>
      <c r="M100" s="10" cm="1">
        <f t="array" ref="M100">IFERROR(IF(ISNUMBER(L100),(L100-INDEX('Price Data'!Q:Q,MATCH(TEXT(A100,"YYYY-MM-DD"),'Price Data'!P:P,0)+1))/INDEX('Price Data'!Q:Q,MATCH(TEXT(A100,"YYYY-MM-DD"),'Price Data'!P:P,0)+1),""),"")</f>
        <v>-2.4038461538461024E-3</v>
      </c>
      <c r="N100" s="34">
        <f>IFERROR(INDEX('Price Data'!T:T,MATCH(TEXT(A100,"YYYY-MM-DD"),'Price Data'!S:S,0)),"")</f>
        <v>3.29</v>
      </c>
      <c r="O100" s="10" cm="1">
        <f t="array" ref="O100">IFERROR(IF(ISNUMBER(N100),(N100-INDEX('Price Data'!T:T,MATCH(TEXT(A100,"YYYY-MM-DD"),'Price Data'!S:S,0)+1))/INDEX('Price Data'!T:T,MATCH(TEXT(A100,"YYYY-MM-DD"),'Price Data'!S:S,0)+1),""),"")</f>
        <v>-9.0361445783131954E-3</v>
      </c>
    </row>
    <row r="101" spans="1:15" x14ac:dyDescent="0.3">
      <c r="A101" s="8">
        <v>41920</v>
      </c>
      <c r="B101" s="34">
        <f>IFERROR(INDEX('Price Data'!B:B,MATCH(TEXT(A101,"YYYY-MM-DD"),'Price Data'!A:A,0)),"")</f>
        <v>19645</v>
      </c>
      <c r="C101" s="10" cm="1">
        <f t="array" ref="C101">IFERROR(IF(ISNUMBER(B101),(B101-INDEX('Price Data'!B:B,MATCH(TEXT(A101,"YYYY-MM-DD"),'Price Data'!A:A,0)+1))/INDEX('Price Data'!B:B,MATCH(TEXT(A101,"YYYY-MM-DD"),'Price Data'!A:A,0)+1),""),"")</f>
        <v>-6.3729705123665974E-3</v>
      </c>
      <c r="D101" s="34">
        <f>IFERROR(INDEX('Price Data'!E:E,MATCH(TEXT(A101,"YYYY-MM-DD"),'Price Data'!D:D,0)),"")</f>
        <v>29.86</v>
      </c>
      <c r="E101" s="10" cm="1">
        <f t="array" ref="E101">IFERROR(IF(ISNUMBER(D101),(D101-INDEX('Price Data'!E:E,MATCH(TEXT(A101,"YYYY-MM-DD"),'Price Data'!D:D,0)+1))/INDEX('Price Data'!E:E,MATCH(TEXT(A101,"YYYY-MM-DD"),'Price Data'!D:D,0)+1),""),"")</f>
        <v>-1.093077177873474E-2</v>
      </c>
      <c r="F101" s="34">
        <f>IFERROR(INDEX('Price Data'!H:H,MATCH(TEXT(A101,"YYYY-MM-DD"),'Price Data'!G:G,0)),"")</f>
        <v>41262.285155999998</v>
      </c>
      <c r="G101" s="10" cm="1">
        <f t="array" ref="G101">IFERROR(IF(ISNUMBER(F101),(F101-INDEX('Price Data'!H:H,MATCH(TEXT(A101,"YYYY-MM-DD"),'Price Data'!G:G,0)+1))/INDEX('Price Data'!H:H,MATCH(TEXT(A101,"YYYY-MM-DD"),'Price Data'!G:G,0)+1),""),"")</f>
        <v>1.1976083471673775E-2</v>
      </c>
      <c r="H101" s="34">
        <f>IFERROR(INDEX('Price Data'!K:K,MATCH(TEXT(A101,"YYYY-MM-DD"),'Price Data'!J:J,0)),"")</f>
        <v>2.2799999999999998</v>
      </c>
      <c r="I101" s="10" cm="1">
        <f t="array" ref="I101">IFERROR(IF(ISNUMBER(H101),(H101-INDEX('Price Data'!K:K,MATCH(TEXT(A101,"YYYY-MM-DD"),'Price Data'!J:J,0)+1))/INDEX('Price Data'!K:K,MATCH(TEXT(A101,"YYYY-MM-DD"),'Price Data'!J:J,0)+1),""),"")</f>
        <v>0</v>
      </c>
      <c r="J101" s="34">
        <f>IFERROR(INDEX('Price Data'!N:N,MATCH(TEXT(A101,"YYYY-MM-DD"),'Price Data'!M:M,0)),"")</f>
        <v>4.17</v>
      </c>
      <c r="K101" s="10" cm="1">
        <f t="array" ref="K101">IFERROR(IF(ISNUMBER(J101),(J101-INDEX('Price Data'!N:N,MATCH(TEXT(A101,"YYYY-MM-DD"),'Price Data'!M:M,0)+1))/INDEX('Price Data'!N:N,MATCH(TEXT(A101,"YYYY-MM-DD"),'Price Data'!M:M,0)+1),""),"")</f>
        <v>-4.7732696897375797E-3</v>
      </c>
      <c r="L101" s="34">
        <f>IFERROR(INDEX('Price Data'!Q:Q,MATCH(TEXT(A101,"YYYY-MM-DD"),'Price Data'!P:P,0)),"")</f>
        <v>8.35</v>
      </c>
      <c r="M101" s="10" cm="1">
        <f t="array" ref="M101">IFERROR(IF(ISNUMBER(L101),(L101-INDEX('Price Data'!Q:Q,MATCH(TEXT(A101,"YYYY-MM-DD"),'Price Data'!P:P,0)+1))/INDEX('Price Data'!Q:Q,MATCH(TEXT(A101,"YYYY-MM-DD"),'Price Data'!P:P,0)+1),""),"")</f>
        <v>6.0240963855420398E-3</v>
      </c>
      <c r="N101" s="34">
        <f>IFERROR(INDEX('Price Data'!T:T,MATCH(TEXT(A101,"YYYY-MM-DD"),'Price Data'!S:S,0)),"")</f>
        <v>3.25</v>
      </c>
      <c r="O101" s="10" cm="1">
        <f t="array" ref="O101">IFERROR(IF(ISNUMBER(N101),(N101-INDEX('Price Data'!T:T,MATCH(TEXT(A101,"YYYY-MM-DD"),'Price Data'!S:S,0)+1))/INDEX('Price Data'!T:T,MATCH(TEXT(A101,"YYYY-MM-DD"),'Price Data'!S:S,0)+1),""),"")</f>
        <v>-1.2158054711246211E-2</v>
      </c>
    </row>
    <row r="102" spans="1:15" x14ac:dyDescent="0.3">
      <c r="A102" s="8">
        <v>41921</v>
      </c>
      <c r="B102" s="34">
        <f>IFERROR(INDEX('Price Data'!B:B,MATCH(TEXT(A102,"YYYY-MM-DD"),'Price Data'!A:A,0)),"")</f>
        <v>19382</v>
      </c>
      <c r="C102" s="10" cm="1">
        <f t="array" ref="C102">IFERROR(IF(ISNUMBER(B102),(B102-INDEX('Price Data'!B:B,MATCH(TEXT(A102,"YYYY-MM-DD"),'Price Data'!A:A,0)+1))/INDEX('Price Data'!B:B,MATCH(TEXT(A102,"YYYY-MM-DD"),'Price Data'!A:A,0)+1),""),"")</f>
        <v>-1.3387630440315603E-2</v>
      </c>
      <c r="D102" s="34">
        <f>IFERROR(INDEX('Price Data'!E:E,MATCH(TEXT(A102,"YYYY-MM-DD"),'Price Data'!D:D,0)),"")</f>
        <v>29.23</v>
      </c>
      <c r="E102" s="10" cm="1">
        <f t="array" ref="E102">IFERROR(IF(ISNUMBER(D102),(D102-INDEX('Price Data'!E:E,MATCH(TEXT(A102,"YYYY-MM-DD"),'Price Data'!D:D,0)+1))/INDEX('Price Data'!E:E,MATCH(TEXT(A102,"YYYY-MM-DD"),'Price Data'!D:D,0)+1),""),"")</f>
        <v>-2.1098459477561924E-2</v>
      </c>
      <c r="F102" s="34">
        <f>IFERROR(INDEX('Price Data'!H:H,MATCH(TEXT(A102,"YYYY-MM-DD"),'Price Data'!G:G,0)),"")</f>
        <v>41343.667969000002</v>
      </c>
      <c r="G102" s="10" cm="1">
        <f t="array" ref="G102">IFERROR(IF(ISNUMBER(F102),(F102-INDEX('Price Data'!H:H,MATCH(TEXT(A102,"YYYY-MM-DD"),'Price Data'!G:G,0)+1))/INDEX('Price Data'!H:H,MATCH(TEXT(A102,"YYYY-MM-DD"),'Price Data'!G:G,0)+1),""),"")</f>
        <v>1.9723292758101118E-3</v>
      </c>
      <c r="H102" s="34">
        <f>IFERROR(INDEX('Price Data'!K:K,MATCH(TEXT(A102,"YYYY-MM-DD"),'Price Data'!J:J,0)),"")</f>
        <v>2.21</v>
      </c>
      <c r="I102" s="10" cm="1">
        <f t="array" ref="I102">IFERROR(IF(ISNUMBER(H102),(H102-INDEX('Price Data'!K:K,MATCH(TEXT(A102,"YYYY-MM-DD"),'Price Data'!J:J,0)+1))/INDEX('Price Data'!K:K,MATCH(TEXT(A102,"YYYY-MM-DD"),'Price Data'!J:J,0)+1),""),"")</f>
        <v>-3.0701754385964845E-2</v>
      </c>
      <c r="J102" s="34">
        <f>IFERROR(INDEX('Price Data'!N:N,MATCH(TEXT(A102,"YYYY-MM-DD"),'Price Data'!M:M,0)),"")</f>
        <v>4.12</v>
      </c>
      <c r="K102" s="10" cm="1">
        <f t="array" ref="K102">IFERROR(IF(ISNUMBER(J102),(J102-INDEX('Price Data'!N:N,MATCH(TEXT(A102,"YYYY-MM-DD"),'Price Data'!M:M,0)+1))/INDEX('Price Data'!N:N,MATCH(TEXT(A102,"YYYY-MM-DD"),'Price Data'!M:M,0)+1),""),"")</f>
        <v>-1.199040767386087E-2</v>
      </c>
      <c r="L102" s="34">
        <f>IFERROR(INDEX('Price Data'!Q:Q,MATCH(TEXT(A102,"YYYY-MM-DD"),'Price Data'!P:P,0)),"")</f>
        <v>8.3000000000000007</v>
      </c>
      <c r="M102" s="10" cm="1">
        <f t="array" ref="M102">IFERROR(IF(ISNUMBER(L102),(L102-INDEX('Price Data'!Q:Q,MATCH(TEXT(A102,"YYYY-MM-DD"),'Price Data'!P:P,0)+1))/INDEX('Price Data'!Q:Q,MATCH(TEXT(A102,"YYYY-MM-DD"),'Price Data'!P:P,0)+1),""),"")</f>
        <v>-5.9880239520956812E-3</v>
      </c>
      <c r="N102" s="34">
        <f>IFERROR(INDEX('Price Data'!T:T,MATCH(TEXT(A102,"YYYY-MM-DD"),'Price Data'!S:S,0)),"")</f>
        <v>3.19</v>
      </c>
      <c r="O102" s="10" cm="1">
        <f t="array" ref="O102">IFERROR(IF(ISNUMBER(N102),(N102-INDEX('Price Data'!T:T,MATCH(TEXT(A102,"YYYY-MM-DD"),'Price Data'!S:S,0)+1))/INDEX('Price Data'!T:T,MATCH(TEXT(A102,"YYYY-MM-DD"),'Price Data'!S:S,0)+1),""),"")</f>
        <v>-1.8461538461538477E-2</v>
      </c>
    </row>
    <row r="103" spans="1:15" x14ac:dyDescent="0.3">
      <c r="A103" s="8">
        <v>41922</v>
      </c>
      <c r="B103" s="34">
        <f>IFERROR(INDEX('Price Data'!B:B,MATCH(TEXT(A103,"YYYY-MM-DD"),'Price Data'!A:A,0)),"")</f>
        <v>19200</v>
      </c>
      <c r="C103" s="10" cm="1">
        <f t="array" ref="C103">IFERROR(IF(ISNUMBER(B103),(B103-INDEX('Price Data'!B:B,MATCH(TEXT(A103,"YYYY-MM-DD"),'Price Data'!A:A,0)+1))/INDEX('Price Data'!B:B,MATCH(TEXT(A103,"YYYY-MM-DD"),'Price Data'!A:A,0)+1),""),"")</f>
        <v>-9.3901558146734076E-3</v>
      </c>
      <c r="D103" s="34">
        <f>IFERROR(INDEX('Price Data'!E:E,MATCH(TEXT(A103,"YYYY-MM-DD"),'Price Data'!D:D,0)),"")</f>
        <v>29.06</v>
      </c>
      <c r="E103" s="10" cm="1">
        <f t="array" ref="E103">IFERROR(IF(ISNUMBER(D103),(D103-INDEX('Price Data'!E:E,MATCH(TEXT(A103,"YYYY-MM-DD"),'Price Data'!D:D,0)+1))/INDEX('Price Data'!E:E,MATCH(TEXT(A103,"YYYY-MM-DD"),'Price Data'!D:D,0)+1),""),"")</f>
        <v>-5.8159425248033424E-3</v>
      </c>
      <c r="F103" s="34">
        <f>IFERROR(INDEX('Price Data'!H:H,MATCH(TEXT(A103,"YYYY-MM-DD"),'Price Data'!G:G,0)),"")</f>
        <v>40570.511719000002</v>
      </c>
      <c r="G103" s="10" cm="1">
        <f t="array" ref="G103">IFERROR(IF(ISNUMBER(F103),(F103-INDEX('Price Data'!H:H,MATCH(TEXT(A103,"YYYY-MM-DD"),'Price Data'!G:G,0)+1))/INDEX('Price Data'!H:H,MATCH(TEXT(A103,"YYYY-MM-DD"),'Price Data'!G:G,0)+1),""),"")</f>
        <v>-1.8700717376593731E-2</v>
      </c>
      <c r="H103" s="34">
        <f>IFERROR(INDEX('Price Data'!K:K,MATCH(TEXT(A103,"YYYY-MM-DD"),'Price Data'!J:J,0)),"")</f>
        <v>2.21</v>
      </c>
      <c r="I103" s="10" cm="1">
        <f t="array" ref="I103">IFERROR(IF(ISNUMBER(H103),(H103-INDEX('Price Data'!K:K,MATCH(TEXT(A103,"YYYY-MM-DD"),'Price Data'!J:J,0)+1))/INDEX('Price Data'!K:K,MATCH(TEXT(A103,"YYYY-MM-DD"),'Price Data'!J:J,0)+1),""),"")</f>
        <v>0</v>
      </c>
      <c r="J103" s="34">
        <f>IFERROR(INDEX('Price Data'!N:N,MATCH(TEXT(A103,"YYYY-MM-DD"),'Price Data'!M:M,0)),"")</f>
        <v>4.1500000000000004</v>
      </c>
      <c r="K103" s="10" cm="1">
        <f t="array" ref="K103">IFERROR(IF(ISNUMBER(J103),(J103-INDEX('Price Data'!N:N,MATCH(TEXT(A103,"YYYY-MM-DD"),'Price Data'!M:M,0)+1))/INDEX('Price Data'!N:N,MATCH(TEXT(A103,"YYYY-MM-DD"),'Price Data'!M:M,0)+1),""),"")</f>
        <v>7.2815533980583125E-3</v>
      </c>
      <c r="L103" s="34">
        <f>IFERROR(INDEX('Price Data'!Q:Q,MATCH(TEXT(A103,"YYYY-MM-DD"),'Price Data'!P:P,0)),"")</f>
        <v>8.5</v>
      </c>
      <c r="M103" s="10" cm="1">
        <f t="array" ref="M103">IFERROR(IF(ISNUMBER(L103),(L103-INDEX('Price Data'!Q:Q,MATCH(TEXT(A103,"YYYY-MM-DD"),'Price Data'!P:P,0)+1))/INDEX('Price Data'!Q:Q,MATCH(TEXT(A103,"YYYY-MM-DD"),'Price Data'!P:P,0)+1),""),"")</f>
        <v>2.4096385542168586E-2</v>
      </c>
      <c r="N103" s="34">
        <f>IFERROR(INDEX('Price Data'!T:T,MATCH(TEXT(A103,"YYYY-MM-DD"),'Price Data'!S:S,0)),"")</f>
        <v>3.25</v>
      </c>
      <c r="O103" s="10" cm="1">
        <f t="array" ref="O103">IFERROR(IF(ISNUMBER(N103),(N103-INDEX('Price Data'!T:T,MATCH(TEXT(A103,"YYYY-MM-DD"),'Price Data'!S:S,0)+1))/INDEX('Price Data'!T:T,MATCH(TEXT(A103,"YYYY-MM-DD"),'Price Data'!S:S,0)+1),""),"")</f>
        <v>1.8808777429467103E-2</v>
      </c>
    </row>
    <row r="104" spans="1:15" x14ac:dyDescent="0.3">
      <c r="A104" s="8">
        <v>41923</v>
      </c>
      <c r="B104" s="34" t="str">
        <f>IFERROR(INDEX('Price Data'!B:B,MATCH(TEXT(A104,"YYYY-MM-DD"),'Price Data'!A:A,0)),"")</f>
        <v/>
      </c>
      <c r="C104" s="10" t="str" cm="1">
        <f t="array" ref="C104">IFERROR(IF(ISNUMBER(B104),(B104-INDEX('Price Data'!B:B,MATCH(TEXT(A104,"YYYY-MM-DD"),'Price Data'!A:A,0)+1))/INDEX('Price Data'!B:B,MATCH(TEXT(A104,"YYYY-MM-DD"),'Price Data'!A:A,0)+1),""),"")</f>
        <v/>
      </c>
      <c r="D104" s="34" t="str">
        <f>IFERROR(INDEX('Price Data'!E:E,MATCH(TEXT(A104,"YYYY-MM-DD"),'Price Data'!D:D,0)),"")</f>
        <v/>
      </c>
      <c r="E104" s="10" t="str" cm="1">
        <f t="array" ref="E104">IFERROR(IF(ISNUMBER(D104),(D104-INDEX('Price Data'!E:E,MATCH(TEXT(A104,"YYYY-MM-DD"),'Price Data'!D:D,0)+1))/INDEX('Price Data'!E:E,MATCH(TEXT(A104,"YYYY-MM-DD"),'Price Data'!D:D,0)+1),""),"")</f>
        <v/>
      </c>
      <c r="F104" s="34" t="str">
        <f>IFERROR(INDEX('Price Data'!H:H,MATCH(TEXT(A104,"YYYY-MM-DD"),'Price Data'!G:G,0)),"")</f>
        <v/>
      </c>
      <c r="G104" s="10" t="str" cm="1">
        <f t="array" ref="G104">IFERROR(IF(ISNUMBER(F104),(F104-INDEX('Price Data'!H:H,MATCH(TEXT(A104,"YYYY-MM-DD"),'Price Data'!G:G,0)+1))/INDEX('Price Data'!H:H,MATCH(TEXT(A104,"YYYY-MM-DD"),'Price Data'!G:G,0)+1),""),"")</f>
        <v/>
      </c>
      <c r="H104" s="34" t="str">
        <f>IFERROR(INDEX('Price Data'!K:K,MATCH(TEXT(A104,"YYYY-MM-DD"),'Price Data'!J:J,0)),"")</f>
        <v/>
      </c>
      <c r="I104" s="10" t="str" cm="1">
        <f t="array" ref="I104">IFERROR(IF(ISNUMBER(H104),(H104-INDEX('Price Data'!K:K,MATCH(TEXT(A104,"YYYY-MM-DD"),'Price Data'!J:J,0)+1))/INDEX('Price Data'!K:K,MATCH(TEXT(A104,"YYYY-MM-DD"),'Price Data'!J:J,0)+1),""),"")</f>
        <v/>
      </c>
      <c r="J104" s="34" t="str">
        <f>IFERROR(INDEX('Price Data'!N:N,MATCH(TEXT(A104,"YYYY-MM-DD"),'Price Data'!M:M,0)),"")</f>
        <v/>
      </c>
      <c r="K104" s="10" t="str" cm="1">
        <f t="array" ref="K104">IFERROR(IF(ISNUMBER(J104),(J104-INDEX('Price Data'!N:N,MATCH(TEXT(A104,"YYYY-MM-DD"),'Price Data'!M:M,0)+1))/INDEX('Price Data'!N:N,MATCH(TEXT(A104,"YYYY-MM-DD"),'Price Data'!M:M,0)+1),""),"")</f>
        <v/>
      </c>
      <c r="L104" s="34" t="str">
        <f>IFERROR(INDEX('Price Data'!Q:Q,MATCH(TEXT(A104,"YYYY-MM-DD"),'Price Data'!P:P,0)),"")</f>
        <v/>
      </c>
      <c r="M104" s="10" t="str" cm="1">
        <f t="array" ref="M104">IFERROR(IF(ISNUMBER(L104),(L104-INDEX('Price Data'!Q:Q,MATCH(TEXT(A104,"YYYY-MM-DD"),'Price Data'!P:P,0)+1))/INDEX('Price Data'!Q:Q,MATCH(TEXT(A104,"YYYY-MM-DD"),'Price Data'!P:P,0)+1),""),"")</f>
        <v/>
      </c>
      <c r="N104" s="34" t="str">
        <f>IFERROR(INDEX('Price Data'!T:T,MATCH(TEXT(A104,"YYYY-MM-DD"),'Price Data'!S:S,0)),"")</f>
        <v/>
      </c>
      <c r="O104" s="10" t="str" cm="1">
        <f t="array" ref="O104">IFERROR(IF(ISNUMBER(N104),(N104-INDEX('Price Data'!T:T,MATCH(TEXT(A104,"YYYY-MM-DD"),'Price Data'!S:S,0)+1))/INDEX('Price Data'!T:T,MATCH(TEXT(A104,"YYYY-MM-DD"),'Price Data'!S:S,0)+1),""),"")</f>
        <v/>
      </c>
    </row>
    <row r="105" spans="1:15" x14ac:dyDescent="0.3">
      <c r="A105" s="8">
        <v>41924</v>
      </c>
      <c r="B105" s="34" t="str">
        <f>IFERROR(INDEX('Price Data'!B:B,MATCH(TEXT(A105,"YYYY-MM-DD"),'Price Data'!A:A,0)),"")</f>
        <v/>
      </c>
      <c r="C105" s="10" t="str" cm="1">
        <f t="array" ref="C105">IFERROR(IF(ISNUMBER(B105),(B105-INDEX('Price Data'!B:B,MATCH(TEXT(A105,"YYYY-MM-DD"),'Price Data'!A:A,0)+1))/INDEX('Price Data'!B:B,MATCH(TEXT(A105,"YYYY-MM-DD"),'Price Data'!A:A,0)+1),""),"")</f>
        <v/>
      </c>
      <c r="D105" s="34" t="str">
        <f>IFERROR(INDEX('Price Data'!E:E,MATCH(TEXT(A105,"YYYY-MM-DD"),'Price Data'!D:D,0)),"")</f>
        <v/>
      </c>
      <c r="E105" s="10" t="str" cm="1">
        <f t="array" ref="E105">IFERROR(IF(ISNUMBER(D105),(D105-INDEX('Price Data'!E:E,MATCH(TEXT(A105,"YYYY-MM-DD"),'Price Data'!D:D,0)+1))/INDEX('Price Data'!E:E,MATCH(TEXT(A105,"YYYY-MM-DD"),'Price Data'!D:D,0)+1),""),"")</f>
        <v/>
      </c>
      <c r="F105" s="34" t="str">
        <f>IFERROR(INDEX('Price Data'!H:H,MATCH(TEXT(A105,"YYYY-MM-DD"),'Price Data'!G:G,0)),"")</f>
        <v/>
      </c>
      <c r="G105" s="10" t="str" cm="1">
        <f t="array" ref="G105">IFERROR(IF(ISNUMBER(F105),(F105-INDEX('Price Data'!H:H,MATCH(TEXT(A105,"YYYY-MM-DD"),'Price Data'!G:G,0)+1))/INDEX('Price Data'!H:H,MATCH(TEXT(A105,"YYYY-MM-DD"),'Price Data'!G:G,0)+1),""),"")</f>
        <v/>
      </c>
      <c r="H105" s="34" t="str">
        <f>IFERROR(INDEX('Price Data'!K:K,MATCH(TEXT(A105,"YYYY-MM-DD"),'Price Data'!J:J,0)),"")</f>
        <v/>
      </c>
      <c r="I105" s="10" t="str" cm="1">
        <f t="array" ref="I105">IFERROR(IF(ISNUMBER(H105),(H105-INDEX('Price Data'!K:K,MATCH(TEXT(A105,"YYYY-MM-DD"),'Price Data'!J:J,0)+1))/INDEX('Price Data'!K:K,MATCH(TEXT(A105,"YYYY-MM-DD"),'Price Data'!J:J,0)+1),""),"")</f>
        <v/>
      </c>
      <c r="J105" s="34" t="str">
        <f>IFERROR(INDEX('Price Data'!N:N,MATCH(TEXT(A105,"YYYY-MM-DD"),'Price Data'!M:M,0)),"")</f>
        <v/>
      </c>
      <c r="K105" s="10" t="str" cm="1">
        <f t="array" ref="K105">IFERROR(IF(ISNUMBER(J105),(J105-INDEX('Price Data'!N:N,MATCH(TEXT(A105,"YYYY-MM-DD"),'Price Data'!M:M,0)+1))/INDEX('Price Data'!N:N,MATCH(TEXT(A105,"YYYY-MM-DD"),'Price Data'!M:M,0)+1),""),"")</f>
        <v/>
      </c>
      <c r="L105" s="34" t="str">
        <f>IFERROR(INDEX('Price Data'!Q:Q,MATCH(TEXT(A105,"YYYY-MM-DD"),'Price Data'!P:P,0)),"")</f>
        <v/>
      </c>
      <c r="M105" s="10" t="str" cm="1">
        <f t="array" ref="M105">IFERROR(IF(ISNUMBER(L105),(L105-INDEX('Price Data'!Q:Q,MATCH(TEXT(A105,"YYYY-MM-DD"),'Price Data'!P:P,0)+1))/INDEX('Price Data'!Q:Q,MATCH(TEXT(A105,"YYYY-MM-DD"),'Price Data'!P:P,0)+1),""),"")</f>
        <v/>
      </c>
      <c r="N105" s="34" t="str">
        <f>IFERROR(INDEX('Price Data'!T:T,MATCH(TEXT(A105,"YYYY-MM-DD"),'Price Data'!S:S,0)),"")</f>
        <v/>
      </c>
      <c r="O105" s="10" t="str" cm="1">
        <f t="array" ref="O105">IFERROR(IF(ISNUMBER(N105),(N105-INDEX('Price Data'!T:T,MATCH(TEXT(A105,"YYYY-MM-DD"),'Price Data'!S:S,0)+1))/INDEX('Price Data'!T:T,MATCH(TEXT(A105,"YYYY-MM-DD"),'Price Data'!S:S,0)+1),""),"")</f>
        <v/>
      </c>
    </row>
    <row r="106" spans="1:15" x14ac:dyDescent="0.3">
      <c r="A106" s="8">
        <v>41925</v>
      </c>
      <c r="B106" s="34">
        <f>IFERROR(INDEX('Price Data'!B:B,MATCH(TEXT(A106,"YYYY-MM-DD"),'Price Data'!A:A,0)),"")</f>
        <v>19139</v>
      </c>
      <c r="C106" s="10" cm="1">
        <f t="array" ref="C106">IFERROR(IF(ISNUMBER(B106),(B106-INDEX('Price Data'!B:B,MATCH(TEXT(A106,"YYYY-MM-DD"),'Price Data'!A:A,0)+1))/INDEX('Price Data'!B:B,MATCH(TEXT(A106,"YYYY-MM-DD"),'Price Data'!A:A,0)+1),""),"")</f>
        <v>-3.1770833333333334E-3</v>
      </c>
      <c r="D106" s="34">
        <f>IFERROR(INDEX('Price Data'!E:E,MATCH(TEXT(A106,"YYYY-MM-DD"),'Price Data'!D:D,0)),"")</f>
        <v>29.16</v>
      </c>
      <c r="E106" s="10" cm="1">
        <f t="array" ref="E106">IFERROR(IF(ISNUMBER(D106),(D106-INDEX('Price Data'!E:E,MATCH(TEXT(A106,"YYYY-MM-DD"),'Price Data'!D:D,0)+1))/INDEX('Price Data'!E:E,MATCH(TEXT(A106,"YYYY-MM-DD"),'Price Data'!D:D,0)+1),""),"")</f>
        <v>3.4411562284928227E-3</v>
      </c>
      <c r="F106" s="34">
        <f>IFERROR(INDEX('Price Data'!H:H,MATCH(TEXT(A106,"YYYY-MM-DD"),'Price Data'!G:G,0)),"")</f>
        <v>41018.128905999998</v>
      </c>
      <c r="G106" s="10" cm="1">
        <f t="array" ref="G106">IFERROR(IF(ISNUMBER(F106),(F106-INDEX('Price Data'!H:H,MATCH(TEXT(A106,"YYYY-MM-DD"),'Price Data'!G:G,0)+1))/INDEX('Price Data'!H:H,MATCH(TEXT(A106,"YYYY-MM-DD"),'Price Data'!G:G,0)+1),""),"")</f>
        <v>1.1033067319936413E-2</v>
      </c>
      <c r="H106" s="34">
        <f>IFERROR(INDEX('Price Data'!K:K,MATCH(TEXT(A106,"YYYY-MM-DD"),'Price Data'!J:J,0)),"")</f>
        <v>2.23</v>
      </c>
      <c r="I106" s="10" cm="1">
        <f t="array" ref="I106">IFERROR(IF(ISNUMBER(H106),(H106-INDEX('Price Data'!K:K,MATCH(TEXT(A106,"YYYY-MM-DD"),'Price Data'!J:J,0)+1))/INDEX('Price Data'!K:K,MATCH(TEXT(A106,"YYYY-MM-DD"),'Price Data'!J:J,0)+1),""),"")</f>
        <v>9.0497737556561163E-3</v>
      </c>
      <c r="J106" s="34">
        <f>IFERROR(INDEX('Price Data'!N:N,MATCH(TEXT(A106,"YYYY-MM-DD"),'Price Data'!M:M,0)),"")</f>
        <v>4.13</v>
      </c>
      <c r="K106" s="10" cm="1">
        <f t="array" ref="K106">IFERROR(IF(ISNUMBER(J106),(J106-INDEX('Price Data'!N:N,MATCH(TEXT(A106,"YYYY-MM-DD"),'Price Data'!M:M,0)+1))/INDEX('Price Data'!N:N,MATCH(TEXT(A106,"YYYY-MM-DD"),'Price Data'!M:M,0)+1),""),"")</f>
        <v>-4.8192771084338455E-3</v>
      </c>
      <c r="L106" s="34">
        <f>IFERROR(INDEX('Price Data'!Q:Q,MATCH(TEXT(A106,"YYYY-MM-DD"),'Price Data'!P:P,0)),"")</f>
        <v>8.61</v>
      </c>
      <c r="M106" s="10" cm="1">
        <f t="array" ref="M106">IFERROR(IF(ISNUMBER(L106),(L106-INDEX('Price Data'!Q:Q,MATCH(TEXT(A106,"YYYY-MM-DD"),'Price Data'!P:P,0)+1))/INDEX('Price Data'!Q:Q,MATCH(TEXT(A106,"YYYY-MM-DD"),'Price Data'!P:P,0)+1),""),"")</f>
        <v>1.2941176470588168E-2</v>
      </c>
      <c r="N106" s="34">
        <f>IFERROR(INDEX('Price Data'!T:T,MATCH(TEXT(A106,"YYYY-MM-DD"),'Price Data'!S:S,0)),"")</f>
        <v>3.27</v>
      </c>
      <c r="O106" s="10" cm="1">
        <f t="array" ref="O106">IFERROR(IF(ISNUMBER(N106),(N106-INDEX('Price Data'!T:T,MATCH(TEXT(A106,"YYYY-MM-DD"),'Price Data'!S:S,0)+1))/INDEX('Price Data'!T:T,MATCH(TEXT(A106,"YYYY-MM-DD"),'Price Data'!S:S,0)+1),""),"")</f>
        <v>6.153846153846159E-3</v>
      </c>
    </row>
    <row r="107" spans="1:15" x14ac:dyDescent="0.3">
      <c r="A107" s="8">
        <v>41926</v>
      </c>
      <c r="B107" s="34">
        <f>IFERROR(INDEX('Price Data'!B:B,MATCH(TEXT(A107,"YYYY-MM-DD"),'Price Data'!A:A,0)),"")</f>
        <v>19155</v>
      </c>
      <c r="C107" s="10" cm="1">
        <f t="array" ref="C107">IFERROR(IF(ISNUMBER(B107),(B107-INDEX('Price Data'!B:B,MATCH(TEXT(A107,"YYYY-MM-DD"),'Price Data'!A:A,0)+1))/INDEX('Price Data'!B:B,MATCH(TEXT(A107,"YYYY-MM-DD"),'Price Data'!A:A,0)+1),""),"")</f>
        <v>8.3598934113590054E-4</v>
      </c>
      <c r="D107" s="34">
        <f>IFERROR(INDEX('Price Data'!E:E,MATCH(TEXT(A107,"YYYY-MM-DD"),'Price Data'!D:D,0)),"")</f>
        <v>28.98</v>
      </c>
      <c r="E107" s="10" cm="1">
        <f t="array" ref="E107">IFERROR(IF(ISNUMBER(D107),(D107-INDEX('Price Data'!E:E,MATCH(TEXT(A107,"YYYY-MM-DD"),'Price Data'!D:D,0)+1))/INDEX('Price Data'!E:E,MATCH(TEXT(A107,"YYYY-MM-DD"),'Price Data'!D:D,0)+1),""),"")</f>
        <v>-6.1728395061728296E-3</v>
      </c>
      <c r="F107" s="34">
        <f>IFERROR(INDEX('Price Data'!H:H,MATCH(TEXT(A107,"YYYY-MM-DD"),'Price Data'!G:G,0)),"")</f>
        <v>39431.117187999997</v>
      </c>
      <c r="G107" s="10" cm="1">
        <f t="array" ref="G107">IFERROR(IF(ISNUMBER(F107),(F107-INDEX('Price Data'!H:H,MATCH(TEXT(A107,"YYYY-MM-DD"),'Price Data'!G:G,0)+1))/INDEX('Price Data'!H:H,MATCH(TEXT(A107,"YYYY-MM-DD"),'Price Data'!G:G,0)+1),""),"")</f>
        <v>-3.8690495162197872E-2</v>
      </c>
      <c r="H107" s="34">
        <f>IFERROR(INDEX('Price Data'!K:K,MATCH(TEXT(A107,"YYYY-MM-DD"),'Price Data'!J:J,0)),"")</f>
        <v>2.2599999999999998</v>
      </c>
      <c r="I107" s="10" cm="1">
        <f t="array" ref="I107">IFERROR(IF(ISNUMBER(H107),(H107-INDEX('Price Data'!K:K,MATCH(TEXT(A107,"YYYY-MM-DD"),'Price Data'!J:J,0)+1))/INDEX('Price Data'!K:K,MATCH(TEXT(A107,"YYYY-MM-DD"),'Price Data'!J:J,0)+1),""),"")</f>
        <v>1.345291479820619E-2</v>
      </c>
      <c r="J107" s="34">
        <f>IFERROR(INDEX('Price Data'!N:N,MATCH(TEXT(A107,"YYYY-MM-DD"),'Price Data'!M:M,0)),"")</f>
        <v>4.12</v>
      </c>
      <c r="K107" s="10" cm="1">
        <f t="array" ref="K107">IFERROR(IF(ISNUMBER(J107),(J107-INDEX('Price Data'!N:N,MATCH(TEXT(A107,"YYYY-MM-DD"),'Price Data'!M:M,0)+1))/INDEX('Price Data'!N:N,MATCH(TEXT(A107,"YYYY-MM-DD"),'Price Data'!M:M,0)+1),""),"")</f>
        <v>-2.4213075060532173E-3</v>
      </c>
      <c r="L107" s="34">
        <f>IFERROR(INDEX('Price Data'!Q:Q,MATCH(TEXT(A107,"YYYY-MM-DD"),'Price Data'!P:P,0)),"")</f>
        <v>8.5299999999999994</v>
      </c>
      <c r="M107" s="10" cm="1">
        <f t="array" ref="M107">IFERROR(IF(ISNUMBER(L107),(L107-INDEX('Price Data'!Q:Q,MATCH(TEXT(A107,"YYYY-MM-DD"),'Price Data'!P:P,0)+1))/INDEX('Price Data'!Q:Q,MATCH(TEXT(A107,"YYYY-MM-DD"),'Price Data'!P:P,0)+1),""),"")</f>
        <v>-9.2915214866434465E-3</v>
      </c>
      <c r="N107" s="34">
        <f>IFERROR(INDEX('Price Data'!T:T,MATCH(TEXT(A107,"YYYY-MM-DD"),'Price Data'!S:S,0)),"")</f>
        <v>3.24</v>
      </c>
      <c r="O107" s="10" cm="1">
        <f t="array" ref="O107">IFERROR(IF(ISNUMBER(N107),(N107-INDEX('Price Data'!T:T,MATCH(TEXT(A107,"YYYY-MM-DD"),'Price Data'!S:S,0)+1))/INDEX('Price Data'!T:T,MATCH(TEXT(A107,"YYYY-MM-DD"),'Price Data'!S:S,0)+1),""),"")</f>
        <v>-9.1743119266054444E-3</v>
      </c>
    </row>
    <row r="108" spans="1:15" x14ac:dyDescent="0.3">
      <c r="A108" s="8">
        <v>41927</v>
      </c>
      <c r="B108" s="34">
        <f>IFERROR(INDEX('Price Data'!B:B,MATCH(TEXT(A108,"YYYY-MM-DD"),'Price Data'!A:A,0)),"")</f>
        <v>18304</v>
      </c>
      <c r="C108" s="10" cm="1">
        <f t="array" ref="C108">IFERROR(IF(ISNUMBER(B108),(B108-INDEX('Price Data'!B:B,MATCH(TEXT(A108,"YYYY-MM-DD"),'Price Data'!A:A,0)+1))/INDEX('Price Data'!B:B,MATCH(TEXT(A108,"YYYY-MM-DD"),'Price Data'!A:A,0)+1),""),"")</f>
        <v>-4.4427042547637692E-2</v>
      </c>
      <c r="D108" s="34">
        <f>IFERROR(INDEX('Price Data'!E:E,MATCH(TEXT(A108,"YYYY-MM-DD"),'Price Data'!D:D,0)),"")</f>
        <v>27.2</v>
      </c>
      <c r="E108" s="10" cm="1">
        <f t="array" ref="E108">IFERROR(IF(ISNUMBER(D108),(D108-INDEX('Price Data'!E:E,MATCH(TEXT(A108,"YYYY-MM-DD"),'Price Data'!D:D,0)+1))/INDEX('Price Data'!E:E,MATCH(TEXT(A108,"YYYY-MM-DD"),'Price Data'!D:D,0)+1),""),"")</f>
        <v>-6.142167011732233E-2</v>
      </c>
      <c r="F108" s="34">
        <f>IFERROR(INDEX('Price Data'!H:H,MATCH(TEXT(A108,"YYYY-MM-DD"),'Price Data'!G:G,0)),"")</f>
        <v>36419.867187999997</v>
      </c>
      <c r="G108" s="10" cm="1">
        <f t="array" ref="G108">IFERROR(IF(ISNUMBER(F108),(F108-INDEX('Price Data'!H:H,MATCH(TEXT(A108,"YYYY-MM-DD"),'Price Data'!G:G,0)+1))/INDEX('Price Data'!H:H,MATCH(TEXT(A108,"YYYY-MM-DD"),'Price Data'!G:G,0)+1),""),"")</f>
        <v>-7.6367351846586995E-2</v>
      </c>
      <c r="H108" s="34">
        <f>IFERROR(INDEX('Price Data'!K:K,MATCH(TEXT(A108,"YYYY-MM-DD"),'Price Data'!J:J,0)),"")</f>
        <v>2.12</v>
      </c>
      <c r="I108" s="10" cm="1">
        <f t="array" ref="I108">IFERROR(IF(ISNUMBER(H108),(H108-INDEX('Price Data'!K:K,MATCH(TEXT(A108,"YYYY-MM-DD"),'Price Data'!J:J,0)+1))/INDEX('Price Data'!K:K,MATCH(TEXT(A108,"YYYY-MM-DD"),'Price Data'!J:J,0)+1),""),"")</f>
        <v>-6.1946902654867124E-2</v>
      </c>
      <c r="J108" s="34">
        <f>IFERROR(INDEX('Price Data'!N:N,MATCH(TEXT(A108,"YYYY-MM-DD"),'Price Data'!M:M,0)),"")</f>
        <v>3.8</v>
      </c>
      <c r="K108" s="10" cm="1">
        <f t="array" ref="K108">IFERROR(IF(ISNUMBER(J108),(J108-INDEX('Price Data'!N:N,MATCH(TEXT(A108,"YYYY-MM-DD"),'Price Data'!M:M,0)+1))/INDEX('Price Data'!N:N,MATCH(TEXT(A108,"YYYY-MM-DD"),'Price Data'!M:M,0)+1),""),"")</f>
        <v>-7.7669902912621422E-2</v>
      </c>
      <c r="L108" s="34">
        <f>IFERROR(INDEX('Price Data'!Q:Q,MATCH(TEXT(A108,"YYYY-MM-DD"),'Price Data'!P:P,0)),"")</f>
        <v>7.84</v>
      </c>
      <c r="M108" s="10" cm="1">
        <f t="array" ref="M108">IFERROR(IF(ISNUMBER(L108),(L108-INDEX('Price Data'!Q:Q,MATCH(TEXT(A108,"YYYY-MM-DD"),'Price Data'!P:P,0)+1))/INDEX('Price Data'!Q:Q,MATCH(TEXT(A108,"YYYY-MM-DD"),'Price Data'!P:P,0)+1),""),"")</f>
        <v>-8.0890973036342267E-2</v>
      </c>
      <c r="N108" s="34">
        <f>IFERROR(INDEX('Price Data'!T:T,MATCH(TEXT(A108,"YYYY-MM-DD"),'Price Data'!S:S,0)),"")</f>
        <v>3.05</v>
      </c>
      <c r="O108" s="10" cm="1">
        <f t="array" ref="O108">IFERROR(IF(ISNUMBER(N108),(N108-INDEX('Price Data'!T:T,MATCH(TEXT(A108,"YYYY-MM-DD"),'Price Data'!S:S,0)+1))/INDEX('Price Data'!T:T,MATCH(TEXT(A108,"YYYY-MM-DD"),'Price Data'!S:S,0)+1),""),"")</f>
        <v>-5.864197530864209E-2</v>
      </c>
    </row>
    <row r="109" spans="1:15" x14ac:dyDescent="0.3">
      <c r="A109" s="8">
        <v>41928</v>
      </c>
      <c r="B109" s="34">
        <f>IFERROR(INDEX('Price Data'!B:B,MATCH(TEXT(A109,"YYYY-MM-DD"),'Price Data'!A:A,0)),"")</f>
        <v>18083</v>
      </c>
      <c r="C109" s="10" cm="1">
        <f t="array" ref="C109">IFERROR(IF(ISNUMBER(B109),(B109-INDEX('Price Data'!B:B,MATCH(TEXT(A109,"YYYY-MM-DD"),'Price Data'!A:A,0)+1))/INDEX('Price Data'!B:B,MATCH(TEXT(A109,"YYYY-MM-DD"),'Price Data'!A:A,0)+1),""),"")</f>
        <v>-1.2073863636363636E-2</v>
      </c>
      <c r="D109" s="34">
        <f>IFERROR(INDEX('Price Data'!E:E,MATCH(TEXT(A109,"YYYY-MM-DD"),'Price Data'!D:D,0)),"")</f>
        <v>26.38</v>
      </c>
      <c r="E109" s="10" cm="1">
        <f t="array" ref="E109">IFERROR(IF(ISNUMBER(D109),(D109-INDEX('Price Data'!E:E,MATCH(TEXT(A109,"YYYY-MM-DD"),'Price Data'!D:D,0)+1))/INDEX('Price Data'!E:E,MATCH(TEXT(A109,"YYYY-MM-DD"),'Price Data'!D:D,0)+1),""),"")</f>
        <v>-3.0147058823529423E-2</v>
      </c>
      <c r="F109" s="34">
        <f>IFERROR(INDEX('Price Data'!H:H,MATCH(TEXT(A109,"YYYY-MM-DD"),'Price Data'!G:G,0)),"")</f>
        <v>33245.84375</v>
      </c>
      <c r="G109" s="10" cm="1">
        <f t="array" ref="G109">IFERROR(IF(ISNUMBER(F109),(F109-INDEX('Price Data'!H:H,MATCH(TEXT(A109,"YYYY-MM-DD"),'Price Data'!G:G,0)+1))/INDEX('Price Data'!H:H,MATCH(TEXT(A109,"YYYY-MM-DD"),'Price Data'!G:G,0)+1),""),"")</f>
        <v>-8.7150878986340927E-2</v>
      </c>
      <c r="H109" s="34">
        <f>IFERROR(INDEX('Price Data'!K:K,MATCH(TEXT(A109,"YYYY-MM-DD"),'Price Data'!J:J,0)),"")</f>
        <v>2.1</v>
      </c>
      <c r="I109" s="10" cm="1">
        <f t="array" ref="I109">IFERROR(IF(ISNUMBER(H109),(H109-INDEX('Price Data'!K:K,MATCH(TEXT(A109,"YYYY-MM-DD"),'Price Data'!J:J,0)+1))/INDEX('Price Data'!K:K,MATCH(TEXT(A109,"YYYY-MM-DD"),'Price Data'!J:J,0)+1),""),"")</f>
        <v>-9.4339622641509517E-3</v>
      </c>
      <c r="J109" s="34">
        <f>IFERROR(INDEX('Price Data'!N:N,MATCH(TEXT(A109,"YYYY-MM-DD"),'Price Data'!M:M,0)),"")</f>
        <v>3.72</v>
      </c>
      <c r="K109" s="10" cm="1">
        <f t="array" ref="K109">IFERROR(IF(ISNUMBER(J109),(J109-INDEX('Price Data'!N:N,MATCH(TEXT(A109,"YYYY-MM-DD"),'Price Data'!M:M,0)+1))/INDEX('Price Data'!N:N,MATCH(TEXT(A109,"YYYY-MM-DD"),'Price Data'!M:M,0)+1),""),"")</f>
        <v>-2.1052631578947271E-2</v>
      </c>
      <c r="L109" s="34">
        <f>IFERROR(INDEX('Price Data'!Q:Q,MATCH(TEXT(A109,"YYYY-MM-DD"),'Price Data'!P:P,0)),"")</f>
        <v>7.81</v>
      </c>
      <c r="M109" s="10" cm="1">
        <f t="array" ref="M109">IFERROR(IF(ISNUMBER(L109),(L109-INDEX('Price Data'!Q:Q,MATCH(TEXT(A109,"YYYY-MM-DD"),'Price Data'!P:P,0)+1))/INDEX('Price Data'!Q:Q,MATCH(TEXT(A109,"YYYY-MM-DD"),'Price Data'!P:P,0)+1),""),"")</f>
        <v>-3.82653061224493E-3</v>
      </c>
      <c r="N109" s="34">
        <f>IFERROR(INDEX('Price Data'!T:T,MATCH(TEXT(A109,"YYYY-MM-DD"),'Price Data'!S:S,0)),"")</f>
        <v>3.09</v>
      </c>
      <c r="O109" s="10" cm="1">
        <f t="array" ref="O109">IFERROR(IF(ISNUMBER(N109),(N109-INDEX('Price Data'!T:T,MATCH(TEXT(A109,"YYYY-MM-DD"),'Price Data'!S:S,0)+1))/INDEX('Price Data'!T:T,MATCH(TEXT(A109,"YYYY-MM-DD"),'Price Data'!S:S,0)+1),""),"")</f>
        <v>1.3114754098360668E-2</v>
      </c>
    </row>
    <row r="110" spans="1:15" x14ac:dyDescent="0.3">
      <c r="A110" s="8">
        <v>41929</v>
      </c>
      <c r="B110" s="34">
        <f>IFERROR(INDEX('Price Data'!B:B,MATCH(TEXT(A110,"YYYY-MM-DD"),'Price Data'!A:A,0)),"")</f>
        <v>18700</v>
      </c>
      <c r="C110" s="10" cm="1">
        <f t="array" ref="C110">IFERROR(IF(ISNUMBER(B110),(B110-INDEX('Price Data'!B:B,MATCH(TEXT(A110,"YYYY-MM-DD"),'Price Data'!A:A,0)+1))/INDEX('Price Data'!B:B,MATCH(TEXT(A110,"YYYY-MM-DD"),'Price Data'!A:A,0)+1),""),"")</f>
        <v>3.4120444616490629E-2</v>
      </c>
      <c r="D110" s="34">
        <f>IFERROR(INDEX('Price Data'!E:E,MATCH(TEXT(A110,"YYYY-MM-DD"),'Price Data'!D:D,0)),"")</f>
        <v>27.81</v>
      </c>
      <c r="E110" s="10" cm="1">
        <f t="array" ref="E110">IFERROR(IF(ISNUMBER(D110),(D110-INDEX('Price Data'!E:E,MATCH(TEXT(A110,"YYYY-MM-DD"),'Price Data'!D:D,0)+1))/INDEX('Price Data'!E:E,MATCH(TEXT(A110,"YYYY-MM-DD"),'Price Data'!D:D,0)+1),""),"")</f>
        <v>5.4207733131159959E-2</v>
      </c>
      <c r="F110" s="34">
        <f>IFERROR(INDEX('Price Data'!H:H,MATCH(TEXT(A110,"YYYY-MM-DD"),'Price Data'!G:G,0)),"")</f>
        <v>34649.738280999998</v>
      </c>
      <c r="G110" s="10" cm="1">
        <f t="array" ref="G110">IFERROR(IF(ISNUMBER(F110),(F110-INDEX('Price Data'!H:H,MATCH(TEXT(A110,"YYYY-MM-DD"),'Price Data'!G:G,0)+1))/INDEX('Price Data'!H:H,MATCH(TEXT(A110,"YYYY-MM-DD"),'Price Data'!G:G,0)+1),""),"")</f>
        <v>4.2227670368570447E-2</v>
      </c>
      <c r="H110" s="34">
        <f>IFERROR(INDEX('Price Data'!K:K,MATCH(TEXT(A110,"YYYY-MM-DD"),'Price Data'!J:J,0)),"")</f>
        <v>2.19</v>
      </c>
      <c r="I110" s="10" cm="1">
        <f t="array" ref="I110">IFERROR(IF(ISNUMBER(H110),(H110-INDEX('Price Data'!K:K,MATCH(TEXT(A110,"YYYY-MM-DD"),'Price Data'!J:J,0)+1))/INDEX('Price Data'!K:K,MATCH(TEXT(A110,"YYYY-MM-DD"),'Price Data'!J:J,0)+1),""),"")</f>
        <v>4.2857142857142788E-2</v>
      </c>
      <c r="J110" s="34">
        <f>IFERROR(INDEX('Price Data'!N:N,MATCH(TEXT(A110,"YYYY-MM-DD"),'Price Data'!M:M,0)),"")</f>
        <v>3.99</v>
      </c>
      <c r="K110" s="10" cm="1">
        <f t="array" ref="K110">IFERROR(IF(ISNUMBER(J110),(J110-INDEX('Price Data'!N:N,MATCH(TEXT(A110,"YYYY-MM-DD"),'Price Data'!M:M,0)+1))/INDEX('Price Data'!N:N,MATCH(TEXT(A110,"YYYY-MM-DD"),'Price Data'!M:M,0)+1),""),"")</f>
        <v>7.2580645161290328E-2</v>
      </c>
      <c r="L110" s="34">
        <f>IFERROR(INDEX('Price Data'!Q:Q,MATCH(TEXT(A110,"YYYY-MM-DD"),'Price Data'!P:P,0)),"")</f>
        <v>8.3699999999999992</v>
      </c>
      <c r="M110" s="10" cm="1">
        <f t="array" ref="M110">IFERROR(IF(ISNUMBER(L110),(L110-INDEX('Price Data'!Q:Q,MATCH(TEXT(A110,"YYYY-MM-DD"),'Price Data'!P:P,0)+1))/INDEX('Price Data'!Q:Q,MATCH(TEXT(A110,"YYYY-MM-DD"),'Price Data'!P:P,0)+1),""),"")</f>
        <v>7.1702944942381511E-2</v>
      </c>
      <c r="N110" s="34">
        <f>IFERROR(INDEX('Price Data'!T:T,MATCH(TEXT(A110,"YYYY-MM-DD"),'Price Data'!S:S,0)),"")</f>
        <v>3.24</v>
      </c>
      <c r="O110" s="10" cm="1">
        <f t="array" ref="O110">IFERROR(IF(ISNUMBER(N110),(N110-INDEX('Price Data'!T:T,MATCH(TEXT(A110,"YYYY-MM-DD"),'Price Data'!S:S,0)+1))/INDEX('Price Data'!T:T,MATCH(TEXT(A110,"YYYY-MM-DD"),'Price Data'!S:S,0)+1),""),"")</f>
        <v>4.8543689320388467E-2</v>
      </c>
    </row>
    <row r="111" spans="1:15" x14ac:dyDescent="0.3">
      <c r="A111" s="8">
        <v>41930</v>
      </c>
      <c r="B111" s="34" t="str">
        <f>IFERROR(INDEX('Price Data'!B:B,MATCH(TEXT(A111,"YYYY-MM-DD"),'Price Data'!A:A,0)),"")</f>
        <v/>
      </c>
      <c r="C111" s="10" t="str" cm="1">
        <f t="array" ref="C111">IFERROR(IF(ISNUMBER(B111),(B111-INDEX('Price Data'!B:B,MATCH(TEXT(A111,"YYYY-MM-DD"),'Price Data'!A:A,0)+1))/INDEX('Price Data'!B:B,MATCH(TEXT(A111,"YYYY-MM-DD"),'Price Data'!A:A,0)+1),""),"")</f>
        <v/>
      </c>
      <c r="D111" s="34" t="str">
        <f>IFERROR(INDEX('Price Data'!E:E,MATCH(TEXT(A111,"YYYY-MM-DD"),'Price Data'!D:D,0)),"")</f>
        <v/>
      </c>
      <c r="E111" s="10" t="str" cm="1">
        <f t="array" ref="E111">IFERROR(IF(ISNUMBER(D111),(D111-INDEX('Price Data'!E:E,MATCH(TEXT(A111,"YYYY-MM-DD"),'Price Data'!D:D,0)+1))/INDEX('Price Data'!E:E,MATCH(TEXT(A111,"YYYY-MM-DD"),'Price Data'!D:D,0)+1),""),"")</f>
        <v/>
      </c>
      <c r="F111" s="34" t="str">
        <f>IFERROR(INDEX('Price Data'!H:H,MATCH(TEXT(A111,"YYYY-MM-DD"),'Price Data'!G:G,0)),"")</f>
        <v/>
      </c>
      <c r="G111" s="10" t="str" cm="1">
        <f t="array" ref="G111">IFERROR(IF(ISNUMBER(F111),(F111-INDEX('Price Data'!H:H,MATCH(TEXT(A111,"YYYY-MM-DD"),'Price Data'!G:G,0)+1))/INDEX('Price Data'!H:H,MATCH(TEXT(A111,"YYYY-MM-DD"),'Price Data'!G:G,0)+1),""),"")</f>
        <v/>
      </c>
      <c r="H111" s="34" t="str">
        <f>IFERROR(INDEX('Price Data'!K:K,MATCH(TEXT(A111,"YYYY-MM-DD"),'Price Data'!J:J,0)),"")</f>
        <v/>
      </c>
      <c r="I111" s="10" t="str" cm="1">
        <f t="array" ref="I111">IFERROR(IF(ISNUMBER(H111),(H111-INDEX('Price Data'!K:K,MATCH(TEXT(A111,"YYYY-MM-DD"),'Price Data'!J:J,0)+1))/INDEX('Price Data'!K:K,MATCH(TEXT(A111,"YYYY-MM-DD"),'Price Data'!J:J,0)+1),""),"")</f>
        <v/>
      </c>
      <c r="J111" s="34" t="str">
        <f>IFERROR(INDEX('Price Data'!N:N,MATCH(TEXT(A111,"YYYY-MM-DD"),'Price Data'!M:M,0)),"")</f>
        <v/>
      </c>
      <c r="K111" s="10" t="str" cm="1">
        <f t="array" ref="K111">IFERROR(IF(ISNUMBER(J111),(J111-INDEX('Price Data'!N:N,MATCH(TEXT(A111,"YYYY-MM-DD"),'Price Data'!M:M,0)+1))/INDEX('Price Data'!N:N,MATCH(TEXT(A111,"YYYY-MM-DD"),'Price Data'!M:M,0)+1),""),"")</f>
        <v/>
      </c>
      <c r="L111" s="34" t="str">
        <f>IFERROR(INDEX('Price Data'!Q:Q,MATCH(TEXT(A111,"YYYY-MM-DD"),'Price Data'!P:P,0)),"")</f>
        <v/>
      </c>
      <c r="M111" s="10" t="str" cm="1">
        <f t="array" ref="M111">IFERROR(IF(ISNUMBER(L111),(L111-INDEX('Price Data'!Q:Q,MATCH(TEXT(A111,"YYYY-MM-DD"),'Price Data'!P:P,0)+1))/INDEX('Price Data'!Q:Q,MATCH(TEXT(A111,"YYYY-MM-DD"),'Price Data'!P:P,0)+1),""),"")</f>
        <v/>
      </c>
      <c r="N111" s="34" t="str">
        <f>IFERROR(INDEX('Price Data'!T:T,MATCH(TEXT(A111,"YYYY-MM-DD"),'Price Data'!S:S,0)),"")</f>
        <v/>
      </c>
      <c r="O111" s="10" t="str" cm="1">
        <f t="array" ref="O111">IFERROR(IF(ISNUMBER(N111),(N111-INDEX('Price Data'!T:T,MATCH(TEXT(A111,"YYYY-MM-DD"),'Price Data'!S:S,0)+1))/INDEX('Price Data'!T:T,MATCH(TEXT(A111,"YYYY-MM-DD"),'Price Data'!S:S,0)+1),""),"")</f>
        <v/>
      </c>
    </row>
    <row r="112" spans="1:15" x14ac:dyDescent="0.3">
      <c r="A112" s="8">
        <v>41931</v>
      </c>
      <c r="B112" s="34" t="str">
        <f>IFERROR(INDEX('Price Data'!B:B,MATCH(TEXT(A112,"YYYY-MM-DD"),'Price Data'!A:A,0)),"")</f>
        <v/>
      </c>
      <c r="C112" s="10" t="str" cm="1">
        <f t="array" ref="C112">IFERROR(IF(ISNUMBER(B112),(B112-INDEX('Price Data'!B:B,MATCH(TEXT(A112,"YYYY-MM-DD"),'Price Data'!A:A,0)+1))/INDEX('Price Data'!B:B,MATCH(TEXT(A112,"YYYY-MM-DD"),'Price Data'!A:A,0)+1),""),"")</f>
        <v/>
      </c>
      <c r="D112" s="34" t="str">
        <f>IFERROR(INDEX('Price Data'!E:E,MATCH(TEXT(A112,"YYYY-MM-DD"),'Price Data'!D:D,0)),"")</f>
        <v/>
      </c>
      <c r="E112" s="10" t="str" cm="1">
        <f t="array" ref="E112">IFERROR(IF(ISNUMBER(D112),(D112-INDEX('Price Data'!E:E,MATCH(TEXT(A112,"YYYY-MM-DD"),'Price Data'!D:D,0)+1))/INDEX('Price Data'!E:E,MATCH(TEXT(A112,"YYYY-MM-DD"),'Price Data'!D:D,0)+1),""),"")</f>
        <v/>
      </c>
      <c r="F112" s="34" t="str">
        <f>IFERROR(INDEX('Price Data'!H:H,MATCH(TEXT(A112,"YYYY-MM-DD"),'Price Data'!G:G,0)),"")</f>
        <v/>
      </c>
      <c r="G112" s="10" t="str" cm="1">
        <f t="array" ref="G112">IFERROR(IF(ISNUMBER(F112),(F112-INDEX('Price Data'!H:H,MATCH(TEXT(A112,"YYYY-MM-DD"),'Price Data'!G:G,0)+1))/INDEX('Price Data'!H:H,MATCH(TEXT(A112,"YYYY-MM-DD"),'Price Data'!G:G,0)+1),""),"")</f>
        <v/>
      </c>
      <c r="H112" s="34" t="str">
        <f>IFERROR(INDEX('Price Data'!K:K,MATCH(TEXT(A112,"YYYY-MM-DD"),'Price Data'!J:J,0)),"")</f>
        <v/>
      </c>
      <c r="I112" s="10" t="str" cm="1">
        <f t="array" ref="I112">IFERROR(IF(ISNUMBER(H112),(H112-INDEX('Price Data'!K:K,MATCH(TEXT(A112,"YYYY-MM-DD"),'Price Data'!J:J,0)+1))/INDEX('Price Data'!K:K,MATCH(TEXT(A112,"YYYY-MM-DD"),'Price Data'!J:J,0)+1),""),"")</f>
        <v/>
      </c>
      <c r="J112" s="34" t="str">
        <f>IFERROR(INDEX('Price Data'!N:N,MATCH(TEXT(A112,"YYYY-MM-DD"),'Price Data'!M:M,0)),"")</f>
        <v/>
      </c>
      <c r="K112" s="10" t="str" cm="1">
        <f t="array" ref="K112">IFERROR(IF(ISNUMBER(J112),(J112-INDEX('Price Data'!N:N,MATCH(TEXT(A112,"YYYY-MM-DD"),'Price Data'!M:M,0)+1))/INDEX('Price Data'!N:N,MATCH(TEXT(A112,"YYYY-MM-DD"),'Price Data'!M:M,0)+1),""),"")</f>
        <v/>
      </c>
      <c r="L112" s="34" t="str">
        <f>IFERROR(INDEX('Price Data'!Q:Q,MATCH(TEXT(A112,"YYYY-MM-DD"),'Price Data'!P:P,0)),"")</f>
        <v/>
      </c>
      <c r="M112" s="10" t="str" cm="1">
        <f t="array" ref="M112">IFERROR(IF(ISNUMBER(L112),(L112-INDEX('Price Data'!Q:Q,MATCH(TEXT(A112,"YYYY-MM-DD"),'Price Data'!P:P,0)+1))/INDEX('Price Data'!Q:Q,MATCH(TEXT(A112,"YYYY-MM-DD"),'Price Data'!P:P,0)+1),""),"")</f>
        <v/>
      </c>
      <c r="N112" s="34" t="str">
        <f>IFERROR(INDEX('Price Data'!T:T,MATCH(TEXT(A112,"YYYY-MM-DD"),'Price Data'!S:S,0)),"")</f>
        <v/>
      </c>
      <c r="O112" s="10" t="str" cm="1">
        <f t="array" ref="O112">IFERROR(IF(ISNUMBER(N112),(N112-INDEX('Price Data'!T:T,MATCH(TEXT(A112,"YYYY-MM-DD"),'Price Data'!S:S,0)+1))/INDEX('Price Data'!T:T,MATCH(TEXT(A112,"YYYY-MM-DD"),'Price Data'!S:S,0)+1),""),"")</f>
        <v/>
      </c>
    </row>
    <row r="113" spans="1:15" x14ac:dyDescent="0.3">
      <c r="A113" s="8">
        <v>41932</v>
      </c>
      <c r="B113" s="34">
        <f>IFERROR(INDEX('Price Data'!B:B,MATCH(TEXT(A113,"YYYY-MM-DD"),'Price Data'!A:A,0)),"")</f>
        <v>18540</v>
      </c>
      <c r="C113" s="10" cm="1">
        <f t="array" ref="C113">IFERROR(IF(ISNUMBER(B113),(B113-INDEX('Price Data'!B:B,MATCH(TEXT(A113,"YYYY-MM-DD"),'Price Data'!A:A,0)+1))/INDEX('Price Data'!B:B,MATCH(TEXT(A113,"YYYY-MM-DD"),'Price Data'!A:A,0)+1),""),"")</f>
        <v>-8.5561497326203211E-3</v>
      </c>
      <c r="D113" s="34">
        <f>IFERROR(INDEX('Price Data'!E:E,MATCH(TEXT(A113,"YYYY-MM-DD"),'Price Data'!D:D,0)),"")</f>
        <v>27.56</v>
      </c>
      <c r="E113" s="10" cm="1">
        <f t="array" ref="E113">IFERROR(IF(ISNUMBER(D113),(D113-INDEX('Price Data'!E:E,MATCH(TEXT(A113,"YYYY-MM-DD"),'Price Data'!D:D,0)+1))/INDEX('Price Data'!E:E,MATCH(TEXT(A113,"YYYY-MM-DD"),'Price Data'!D:D,0)+1),""),"")</f>
        <v>-8.9895720963682132E-3</v>
      </c>
      <c r="F113" s="34">
        <f>IFERROR(INDEX('Price Data'!H:H,MATCH(TEXT(A113,"YYYY-MM-DD"),'Price Data'!G:G,0)),"")</f>
        <v>33998.65625</v>
      </c>
      <c r="G113" s="10" cm="1">
        <f t="array" ref="G113">IFERROR(IF(ISNUMBER(F113),(F113-INDEX('Price Data'!H:H,MATCH(TEXT(A113,"YYYY-MM-DD"),'Price Data'!G:G,0)+1))/INDEX('Price Data'!H:H,MATCH(TEXT(A113,"YYYY-MM-DD"),'Price Data'!G:G,0)+1),""),"")</f>
        <v>-1.8790388132802018E-2</v>
      </c>
      <c r="H113" s="34">
        <f>IFERROR(INDEX('Price Data'!K:K,MATCH(TEXT(A113,"YYYY-MM-DD"),'Price Data'!J:J,0)),"")</f>
        <v>2.17</v>
      </c>
      <c r="I113" s="10" cm="1">
        <f t="array" ref="I113">IFERROR(IF(ISNUMBER(H113),(H113-INDEX('Price Data'!K:K,MATCH(TEXT(A113,"YYYY-MM-DD"),'Price Data'!J:J,0)+1))/INDEX('Price Data'!K:K,MATCH(TEXT(A113,"YYYY-MM-DD"),'Price Data'!J:J,0)+1),""),"")</f>
        <v>-9.1324200913242091E-3</v>
      </c>
      <c r="J113" s="34">
        <f>IFERROR(INDEX('Price Data'!N:N,MATCH(TEXT(A113,"YYYY-MM-DD"),'Price Data'!M:M,0)),"")</f>
        <v>4.05</v>
      </c>
      <c r="K113" s="10" cm="1">
        <f t="array" ref="K113">IFERROR(IF(ISNUMBER(J113),(J113-INDEX('Price Data'!N:N,MATCH(TEXT(A113,"YYYY-MM-DD"),'Price Data'!M:M,0)+1))/INDEX('Price Data'!N:N,MATCH(TEXT(A113,"YYYY-MM-DD"),'Price Data'!M:M,0)+1),""),"")</f>
        <v>1.5037593984962308E-2</v>
      </c>
      <c r="L113" s="34">
        <f>IFERROR(INDEX('Price Data'!Q:Q,MATCH(TEXT(A113,"YYYY-MM-DD"),'Price Data'!P:P,0)),"")</f>
        <v>8.4499999999999993</v>
      </c>
      <c r="M113" s="10" cm="1">
        <f t="array" ref="M113">IFERROR(IF(ISNUMBER(L113),(L113-INDEX('Price Data'!Q:Q,MATCH(TEXT(A113,"YYYY-MM-DD"),'Price Data'!P:P,0)+1))/INDEX('Price Data'!Q:Q,MATCH(TEXT(A113,"YYYY-MM-DD"),'Price Data'!P:P,0)+1),""),"")</f>
        <v>9.5579450418160194E-3</v>
      </c>
      <c r="N113" s="34">
        <f>IFERROR(INDEX('Price Data'!T:T,MATCH(TEXT(A113,"YYYY-MM-DD"),'Price Data'!S:S,0)),"")</f>
        <v>3.26</v>
      </c>
      <c r="O113" s="10" cm="1">
        <f t="array" ref="O113">IFERROR(IF(ISNUMBER(N113),(N113-INDEX('Price Data'!T:T,MATCH(TEXT(A113,"YYYY-MM-DD"),'Price Data'!S:S,0)+1))/INDEX('Price Data'!T:T,MATCH(TEXT(A113,"YYYY-MM-DD"),'Price Data'!S:S,0)+1),""),"")</f>
        <v>6.1728395061727073E-3</v>
      </c>
    </row>
    <row r="114" spans="1:15" x14ac:dyDescent="0.3">
      <c r="A114" s="8">
        <v>41933</v>
      </c>
      <c r="B114" s="34">
        <f>IFERROR(INDEX('Price Data'!B:B,MATCH(TEXT(A114,"YYYY-MM-DD"),'Price Data'!A:A,0)),"")</f>
        <v>19057</v>
      </c>
      <c r="C114" s="10" cm="1">
        <f t="array" ref="C114">IFERROR(IF(ISNUMBER(B114),(B114-INDEX('Price Data'!B:B,MATCH(TEXT(A114,"YYYY-MM-DD"),'Price Data'!A:A,0)+1))/INDEX('Price Data'!B:B,MATCH(TEXT(A114,"YYYY-MM-DD"),'Price Data'!A:A,0)+1),""),"")</f>
        <v>2.7885652642934196E-2</v>
      </c>
      <c r="D114" s="34">
        <f>IFERROR(INDEX('Price Data'!E:E,MATCH(TEXT(A114,"YYYY-MM-DD"),'Price Data'!D:D,0)),"")</f>
        <v>28.61</v>
      </c>
      <c r="E114" s="10" cm="1">
        <f t="array" ref="E114">IFERROR(IF(ISNUMBER(D114),(D114-INDEX('Price Data'!E:E,MATCH(TEXT(A114,"YYYY-MM-DD"),'Price Data'!D:D,0)+1))/INDEX('Price Data'!E:E,MATCH(TEXT(A114,"YYYY-MM-DD"),'Price Data'!D:D,0)+1),""),"")</f>
        <v>3.8098693759071142E-2</v>
      </c>
      <c r="F114" s="34">
        <f>IFERROR(INDEX('Price Data'!H:H,MATCH(TEXT(A114,"YYYY-MM-DD"),'Price Data'!G:G,0)),"")</f>
        <v>35707.746094000002</v>
      </c>
      <c r="G114" s="10" cm="1">
        <f t="array" ref="G114">IFERROR(IF(ISNUMBER(F114),(F114-INDEX('Price Data'!H:H,MATCH(TEXT(A114,"YYYY-MM-DD"),'Price Data'!G:G,0)+1))/INDEX('Price Data'!H:H,MATCH(TEXT(A114,"YYYY-MM-DD"),'Price Data'!G:G,0)+1),""),"")</f>
        <v>5.0269335100560093E-2</v>
      </c>
      <c r="H114" s="34">
        <f>IFERROR(INDEX('Price Data'!K:K,MATCH(TEXT(A114,"YYYY-MM-DD"),'Price Data'!J:J,0)),"")</f>
        <v>2.27</v>
      </c>
      <c r="I114" s="10" cm="1">
        <f t="array" ref="I114">IFERROR(IF(ISNUMBER(H114),(H114-INDEX('Price Data'!K:K,MATCH(TEXT(A114,"YYYY-MM-DD"),'Price Data'!J:J,0)+1))/INDEX('Price Data'!K:K,MATCH(TEXT(A114,"YYYY-MM-DD"),'Price Data'!J:J,0)+1),""),"")</f>
        <v>4.6082949308755804E-2</v>
      </c>
      <c r="J114" s="34">
        <f>IFERROR(INDEX('Price Data'!N:N,MATCH(TEXT(A114,"YYYY-MM-DD"),'Price Data'!M:M,0)),"")</f>
        <v>4.26</v>
      </c>
      <c r="K114" s="10" cm="1">
        <f t="array" ref="K114">IFERROR(IF(ISNUMBER(J114),(J114-INDEX('Price Data'!N:N,MATCH(TEXT(A114,"YYYY-MM-DD"),'Price Data'!M:M,0)+1))/INDEX('Price Data'!N:N,MATCH(TEXT(A114,"YYYY-MM-DD"),'Price Data'!M:M,0)+1),""),"")</f>
        <v>5.1851851851851843E-2</v>
      </c>
      <c r="L114" s="34">
        <f>IFERROR(INDEX('Price Data'!Q:Q,MATCH(TEXT(A114,"YYYY-MM-DD"),'Price Data'!P:P,0)),"")</f>
        <v>8.8800000000000008</v>
      </c>
      <c r="M114" s="10" cm="1">
        <f t="array" ref="M114">IFERROR(IF(ISNUMBER(L114),(L114-INDEX('Price Data'!Q:Q,MATCH(TEXT(A114,"YYYY-MM-DD"),'Price Data'!P:P,0)+1))/INDEX('Price Data'!Q:Q,MATCH(TEXT(A114,"YYYY-MM-DD"),'Price Data'!P:P,0)+1),""),"")</f>
        <v>5.0887573964497224E-2</v>
      </c>
      <c r="N114" s="34">
        <f>IFERROR(INDEX('Price Data'!T:T,MATCH(TEXT(A114,"YYYY-MM-DD"),'Price Data'!S:S,0)),"")</f>
        <v>3.39</v>
      </c>
      <c r="O114" s="10" cm="1">
        <f t="array" ref="O114">IFERROR(IF(ISNUMBER(N114),(N114-INDEX('Price Data'!T:T,MATCH(TEXT(A114,"YYYY-MM-DD"),'Price Data'!S:S,0)+1))/INDEX('Price Data'!T:T,MATCH(TEXT(A114,"YYYY-MM-DD"),'Price Data'!S:S,0)+1),""),"")</f>
        <v>3.9877300613497035E-2</v>
      </c>
    </row>
    <row r="115" spans="1:15" x14ac:dyDescent="0.3">
      <c r="A115" s="8">
        <v>41934</v>
      </c>
      <c r="B115" s="34">
        <f>IFERROR(INDEX('Price Data'!B:B,MATCH(TEXT(A115,"YYYY-MM-DD"),'Price Data'!A:A,0)),"")</f>
        <v>19266</v>
      </c>
      <c r="C115" s="10" cm="1">
        <f t="array" ref="C115">IFERROR(IF(ISNUMBER(B115),(B115-INDEX('Price Data'!B:B,MATCH(TEXT(A115,"YYYY-MM-DD"),'Price Data'!A:A,0)+1))/INDEX('Price Data'!B:B,MATCH(TEXT(A115,"YYYY-MM-DD"),'Price Data'!A:A,0)+1),""),"")</f>
        <v>1.0967098703888335E-2</v>
      </c>
      <c r="D115" s="34">
        <f>IFERROR(INDEX('Price Data'!E:E,MATCH(TEXT(A115,"YYYY-MM-DD"),'Price Data'!D:D,0)),"")</f>
        <v>29.06</v>
      </c>
      <c r="E115" s="10" cm="1">
        <f t="array" ref="E115">IFERROR(IF(ISNUMBER(D115),(D115-INDEX('Price Data'!E:E,MATCH(TEXT(A115,"YYYY-MM-DD"),'Price Data'!D:D,0)+1))/INDEX('Price Data'!E:E,MATCH(TEXT(A115,"YYYY-MM-DD"),'Price Data'!D:D,0)+1),""),"")</f>
        <v>1.5728766165676311E-2</v>
      </c>
      <c r="F115" s="34">
        <f>IFERROR(INDEX('Price Data'!H:H,MATCH(TEXT(A115,"YYYY-MM-DD"),'Price Data'!G:G,0)),"")</f>
        <v>37193.023437999997</v>
      </c>
      <c r="G115" s="10" cm="1">
        <f t="array" ref="G115">IFERROR(IF(ISNUMBER(F115),(F115-INDEX('Price Data'!H:H,MATCH(TEXT(A115,"YYYY-MM-DD"),'Price Data'!G:G,0)+1))/INDEX('Price Data'!H:H,MATCH(TEXT(A115,"YYYY-MM-DD"),'Price Data'!G:G,0)+1),""),"")</f>
        <v>4.1595382136134514E-2</v>
      </c>
      <c r="H115" s="34">
        <f>IFERROR(INDEX('Price Data'!K:K,MATCH(TEXT(A115,"YYYY-MM-DD"),'Price Data'!J:J,0)),"")</f>
        <v>2.2999999999999998</v>
      </c>
      <c r="I115" s="10" cm="1">
        <f t="array" ref="I115">IFERROR(IF(ISNUMBER(H115),(H115-INDEX('Price Data'!K:K,MATCH(TEXT(A115,"YYYY-MM-DD"),'Price Data'!J:J,0)+1))/INDEX('Price Data'!K:K,MATCH(TEXT(A115,"YYYY-MM-DD"),'Price Data'!J:J,0)+1),""),"")</f>
        <v>1.3215859030836918E-2</v>
      </c>
      <c r="J115" s="34">
        <f>IFERROR(INDEX('Price Data'!N:N,MATCH(TEXT(A115,"YYYY-MM-DD"),'Price Data'!M:M,0)),"")</f>
        <v>4.2699999999999996</v>
      </c>
      <c r="K115" s="10" cm="1">
        <f t="array" ref="K115">IFERROR(IF(ISNUMBER(J115),(J115-INDEX('Price Data'!N:N,MATCH(TEXT(A115,"YYYY-MM-DD"),'Price Data'!M:M,0)+1))/INDEX('Price Data'!N:N,MATCH(TEXT(A115,"YYYY-MM-DD"),'Price Data'!M:M,0)+1),""),"")</f>
        <v>2.347417840375537E-3</v>
      </c>
      <c r="L115" s="34">
        <f>IFERROR(INDEX('Price Data'!Q:Q,MATCH(TEXT(A115,"YYYY-MM-DD"),'Price Data'!P:P,0)),"")</f>
        <v>8.83</v>
      </c>
      <c r="M115" s="10" cm="1">
        <f t="array" ref="M115">IFERROR(IF(ISNUMBER(L115),(L115-INDEX('Price Data'!Q:Q,MATCH(TEXT(A115,"YYYY-MM-DD"),'Price Data'!P:P,0)+1))/INDEX('Price Data'!Q:Q,MATCH(TEXT(A115,"YYYY-MM-DD"),'Price Data'!P:P,0)+1),""),"")</f>
        <v>-5.6306306306307102E-3</v>
      </c>
      <c r="N115" s="34">
        <f>IFERROR(INDEX('Price Data'!T:T,MATCH(TEXT(A115,"YYYY-MM-DD"),'Price Data'!S:S,0)),"")</f>
        <v>3.37</v>
      </c>
      <c r="O115" s="10" cm="1">
        <f t="array" ref="O115">IFERROR(IF(ISNUMBER(N115),(N115-INDEX('Price Data'!T:T,MATCH(TEXT(A115,"YYYY-MM-DD"),'Price Data'!S:S,0)+1))/INDEX('Price Data'!T:T,MATCH(TEXT(A115,"YYYY-MM-DD"),'Price Data'!S:S,0)+1),""),"")</f>
        <v>-5.8997050147492677E-3</v>
      </c>
    </row>
    <row r="116" spans="1:15" x14ac:dyDescent="0.3">
      <c r="A116" s="8">
        <v>41935</v>
      </c>
      <c r="B116" s="34">
        <f>IFERROR(INDEX('Price Data'!B:B,MATCH(TEXT(A116,"YYYY-MM-DD"),'Price Data'!A:A,0)),"")</f>
        <v>19434</v>
      </c>
      <c r="C116" s="10" cm="1">
        <f t="array" ref="C116">IFERROR(IF(ISNUMBER(B116),(B116-INDEX('Price Data'!B:B,MATCH(TEXT(A116,"YYYY-MM-DD"),'Price Data'!A:A,0)+1))/INDEX('Price Data'!B:B,MATCH(TEXT(A116,"YYYY-MM-DD"),'Price Data'!A:A,0)+1),""),"")</f>
        <v>8.7200249143568973E-3</v>
      </c>
      <c r="D116" s="34">
        <f>IFERROR(INDEX('Price Data'!E:E,MATCH(TEXT(A116,"YYYY-MM-DD"),'Price Data'!D:D,0)),"")</f>
        <v>29.38</v>
      </c>
      <c r="E116" s="10" cm="1">
        <f t="array" ref="E116">IFERROR(IF(ISNUMBER(D116),(D116-INDEX('Price Data'!E:E,MATCH(TEXT(A116,"YYYY-MM-DD"),'Price Data'!D:D,0)+1))/INDEX('Price Data'!E:E,MATCH(TEXT(A116,"YYYY-MM-DD"),'Price Data'!D:D,0)+1),""),"")</f>
        <v>1.1011699931176885E-2</v>
      </c>
      <c r="F116" s="34">
        <f>IFERROR(INDEX('Price Data'!H:H,MATCH(TEXT(A116,"YYYY-MM-DD"),'Price Data'!G:G,0)),"")</f>
        <v>36765.753905999998</v>
      </c>
      <c r="G116" s="10" cm="1">
        <f t="array" ref="G116">IFERROR(IF(ISNUMBER(F116),(F116-INDEX('Price Data'!H:H,MATCH(TEXT(A116,"YYYY-MM-DD"),'Price Data'!G:G,0)+1))/INDEX('Price Data'!H:H,MATCH(TEXT(A116,"YYYY-MM-DD"),'Price Data'!G:G,0)+1),""),"")</f>
        <v>-1.1487894570126786E-2</v>
      </c>
      <c r="H116" s="34">
        <f>IFERROR(INDEX('Price Data'!K:K,MATCH(TEXT(A116,"YYYY-MM-DD"),'Price Data'!J:J,0)),"")</f>
        <v>2.3199999999999998</v>
      </c>
      <c r="I116" s="10" cm="1">
        <f t="array" ref="I116">IFERROR(IF(ISNUMBER(H116),(H116-INDEX('Price Data'!K:K,MATCH(TEXT(A116,"YYYY-MM-DD"),'Price Data'!J:J,0)+1))/INDEX('Price Data'!K:K,MATCH(TEXT(A116,"YYYY-MM-DD"),'Price Data'!J:J,0)+1),""),"")</f>
        <v>8.6956521739130523E-3</v>
      </c>
      <c r="J116" s="34">
        <f>IFERROR(INDEX('Price Data'!N:N,MATCH(TEXT(A116,"YYYY-MM-DD"),'Price Data'!M:M,0)),"")</f>
        <v>4.25</v>
      </c>
      <c r="K116" s="10" cm="1">
        <f t="array" ref="K116">IFERROR(IF(ISNUMBER(J116),(J116-INDEX('Price Data'!N:N,MATCH(TEXT(A116,"YYYY-MM-DD"),'Price Data'!M:M,0)+1))/INDEX('Price Data'!N:N,MATCH(TEXT(A116,"YYYY-MM-DD"),'Price Data'!M:M,0)+1),""),"")</f>
        <v>-4.6838407494144202E-3</v>
      </c>
      <c r="L116" s="34">
        <f>IFERROR(INDEX('Price Data'!Q:Q,MATCH(TEXT(A116,"YYYY-MM-DD"),'Price Data'!P:P,0)),"")</f>
        <v>8.9600000000000009</v>
      </c>
      <c r="M116" s="10" cm="1">
        <f t="array" ref="M116">IFERROR(IF(ISNUMBER(L116),(L116-INDEX('Price Data'!Q:Q,MATCH(TEXT(A116,"YYYY-MM-DD"),'Price Data'!P:P,0)+1))/INDEX('Price Data'!Q:Q,MATCH(TEXT(A116,"YYYY-MM-DD"),'Price Data'!P:P,0)+1),""),"")</f>
        <v>1.4722536806342104E-2</v>
      </c>
      <c r="N116" s="34">
        <f>IFERROR(INDEX('Price Data'!T:T,MATCH(TEXT(A116,"YYYY-MM-DD"),'Price Data'!S:S,0)),"")</f>
        <v>3.38</v>
      </c>
      <c r="O116" s="10" cm="1">
        <f t="array" ref="O116">IFERROR(IF(ISNUMBER(N116),(N116-INDEX('Price Data'!T:T,MATCH(TEXT(A116,"YYYY-MM-DD"),'Price Data'!S:S,0)+1))/INDEX('Price Data'!T:T,MATCH(TEXT(A116,"YYYY-MM-DD"),'Price Data'!S:S,0)+1),""),"")</f>
        <v>2.9673590504450406E-3</v>
      </c>
    </row>
    <row r="117" spans="1:15" x14ac:dyDescent="0.3">
      <c r="A117" s="8">
        <v>41936</v>
      </c>
      <c r="B117" s="34">
        <f>IFERROR(INDEX('Price Data'!B:B,MATCH(TEXT(A117,"YYYY-MM-DD"),'Price Data'!A:A,0)),"")</f>
        <v>19495</v>
      </c>
      <c r="C117" s="10" cm="1">
        <f t="array" ref="C117">IFERROR(IF(ISNUMBER(B117),(B117-INDEX('Price Data'!B:B,MATCH(TEXT(A117,"YYYY-MM-DD"),'Price Data'!A:A,0)+1))/INDEX('Price Data'!B:B,MATCH(TEXT(A117,"YYYY-MM-DD"),'Price Data'!A:A,0)+1),""),"")</f>
        <v>3.1388288566429967E-3</v>
      </c>
      <c r="D117" s="34">
        <f>IFERROR(INDEX('Price Data'!E:E,MATCH(TEXT(A117,"YYYY-MM-DD"),'Price Data'!D:D,0)),"")</f>
        <v>29.48</v>
      </c>
      <c r="E117" s="10" cm="1">
        <f t="array" ref="E117">IFERROR(IF(ISNUMBER(D117),(D117-INDEX('Price Data'!E:E,MATCH(TEXT(A117,"YYYY-MM-DD"),'Price Data'!D:D,0)+1))/INDEX('Price Data'!E:E,MATCH(TEXT(A117,"YYYY-MM-DD"),'Price Data'!D:D,0)+1),""),"")</f>
        <v>3.4036759700476998E-3</v>
      </c>
      <c r="F117" s="34">
        <f>IFERROR(INDEX('Price Data'!H:H,MATCH(TEXT(A117,"YYYY-MM-DD"),'Price Data'!G:G,0)),"")</f>
        <v>40692.585937999997</v>
      </c>
      <c r="G117" s="10" cm="1">
        <f t="array" ref="G117">IFERROR(IF(ISNUMBER(F117),(F117-INDEX('Price Data'!H:H,MATCH(TEXT(A117,"YYYY-MM-DD"),'Price Data'!G:G,0)+1))/INDEX('Price Data'!H:H,MATCH(TEXT(A117,"YYYY-MM-DD"),'Price Data'!G:G,0)+1),""),"")</f>
        <v>0.10680678661016545</v>
      </c>
      <c r="H117" s="34">
        <f>IFERROR(INDEX('Price Data'!K:K,MATCH(TEXT(A117,"YYYY-MM-DD"),'Price Data'!J:J,0)),"")</f>
        <v>2.36</v>
      </c>
      <c r="I117" s="10" cm="1">
        <f t="array" ref="I117">IFERROR(IF(ISNUMBER(H117),(H117-INDEX('Price Data'!K:K,MATCH(TEXT(A117,"YYYY-MM-DD"),'Price Data'!J:J,0)+1))/INDEX('Price Data'!K:K,MATCH(TEXT(A117,"YYYY-MM-DD"),'Price Data'!J:J,0)+1),""),"")</f>
        <v>1.7241379310344845E-2</v>
      </c>
      <c r="J117" s="34">
        <f>IFERROR(INDEX('Price Data'!N:N,MATCH(TEXT(A117,"YYYY-MM-DD"),'Price Data'!M:M,0)),"")</f>
        <v>4.32</v>
      </c>
      <c r="K117" s="10" cm="1">
        <f t="array" ref="K117">IFERROR(IF(ISNUMBER(J117),(J117-INDEX('Price Data'!N:N,MATCH(TEXT(A117,"YYYY-MM-DD"),'Price Data'!M:M,0)+1))/INDEX('Price Data'!N:N,MATCH(TEXT(A117,"YYYY-MM-DD"),'Price Data'!M:M,0)+1),""),"")</f>
        <v>1.6470588235294185E-2</v>
      </c>
      <c r="L117" s="34">
        <f>IFERROR(INDEX('Price Data'!Q:Q,MATCH(TEXT(A117,"YYYY-MM-DD"),'Price Data'!P:P,0)),"")</f>
        <v>9.14</v>
      </c>
      <c r="M117" s="10" cm="1">
        <f t="array" ref="M117">IFERROR(IF(ISNUMBER(L117),(L117-INDEX('Price Data'!Q:Q,MATCH(TEXT(A117,"YYYY-MM-DD"),'Price Data'!P:P,0)+1))/INDEX('Price Data'!Q:Q,MATCH(TEXT(A117,"YYYY-MM-DD"),'Price Data'!P:P,0)+1),""),"")</f>
        <v>2.0089285714285681E-2</v>
      </c>
      <c r="N117" s="34">
        <f>IFERROR(INDEX('Price Data'!T:T,MATCH(TEXT(A117,"YYYY-MM-DD"),'Price Data'!S:S,0)),"")</f>
        <v>3.45</v>
      </c>
      <c r="O117" s="10" cm="1">
        <f t="array" ref="O117">IFERROR(IF(ISNUMBER(N117),(N117-INDEX('Price Data'!T:T,MATCH(TEXT(A117,"YYYY-MM-DD"),'Price Data'!S:S,0)+1))/INDEX('Price Data'!T:T,MATCH(TEXT(A117,"YYYY-MM-DD"),'Price Data'!S:S,0)+1),""),"")</f>
        <v>2.0710059171597718E-2</v>
      </c>
    </row>
    <row r="118" spans="1:15" x14ac:dyDescent="0.3">
      <c r="A118" s="8">
        <v>41937</v>
      </c>
      <c r="B118" s="34" t="str">
        <f>IFERROR(INDEX('Price Data'!B:B,MATCH(TEXT(A118,"YYYY-MM-DD"),'Price Data'!A:A,0)),"")</f>
        <v/>
      </c>
      <c r="C118" s="10" t="str" cm="1">
        <f t="array" ref="C118">IFERROR(IF(ISNUMBER(B118),(B118-INDEX('Price Data'!B:B,MATCH(TEXT(A118,"YYYY-MM-DD"),'Price Data'!A:A,0)+1))/INDEX('Price Data'!B:B,MATCH(TEXT(A118,"YYYY-MM-DD"),'Price Data'!A:A,0)+1),""),"")</f>
        <v/>
      </c>
      <c r="D118" s="34" t="str">
        <f>IFERROR(INDEX('Price Data'!E:E,MATCH(TEXT(A118,"YYYY-MM-DD"),'Price Data'!D:D,0)),"")</f>
        <v/>
      </c>
      <c r="E118" s="10" t="str" cm="1">
        <f t="array" ref="E118">IFERROR(IF(ISNUMBER(D118),(D118-INDEX('Price Data'!E:E,MATCH(TEXT(A118,"YYYY-MM-DD"),'Price Data'!D:D,0)+1))/INDEX('Price Data'!E:E,MATCH(TEXT(A118,"YYYY-MM-DD"),'Price Data'!D:D,0)+1),""),"")</f>
        <v/>
      </c>
      <c r="F118" s="34" t="str">
        <f>IFERROR(INDEX('Price Data'!H:H,MATCH(TEXT(A118,"YYYY-MM-DD"),'Price Data'!G:G,0)),"")</f>
        <v/>
      </c>
      <c r="G118" s="10" t="str" cm="1">
        <f t="array" ref="G118">IFERROR(IF(ISNUMBER(F118),(F118-INDEX('Price Data'!H:H,MATCH(TEXT(A118,"YYYY-MM-DD"),'Price Data'!G:G,0)+1))/INDEX('Price Data'!H:H,MATCH(TEXT(A118,"YYYY-MM-DD"),'Price Data'!G:G,0)+1),""),"")</f>
        <v/>
      </c>
      <c r="H118" s="34" t="str">
        <f>IFERROR(INDEX('Price Data'!K:K,MATCH(TEXT(A118,"YYYY-MM-DD"),'Price Data'!J:J,0)),"")</f>
        <v/>
      </c>
      <c r="I118" s="10" t="str" cm="1">
        <f t="array" ref="I118">IFERROR(IF(ISNUMBER(H118),(H118-INDEX('Price Data'!K:K,MATCH(TEXT(A118,"YYYY-MM-DD"),'Price Data'!J:J,0)+1))/INDEX('Price Data'!K:K,MATCH(TEXT(A118,"YYYY-MM-DD"),'Price Data'!J:J,0)+1),""),"")</f>
        <v/>
      </c>
      <c r="J118" s="34" t="str">
        <f>IFERROR(INDEX('Price Data'!N:N,MATCH(TEXT(A118,"YYYY-MM-DD"),'Price Data'!M:M,0)),"")</f>
        <v/>
      </c>
      <c r="K118" s="10" t="str" cm="1">
        <f t="array" ref="K118">IFERROR(IF(ISNUMBER(J118),(J118-INDEX('Price Data'!N:N,MATCH(TEXT(A118,"YYYY-MM-DD"),'Price Data'!M:M,0)+1))/INDEX('Price Data'!N:N,MATCH(TEXT(A118,"YYYY-MM-DD"),'Price Data'!M:M,0)+1),""),"")</f>
        <v/>
      </c>
      <c r="L118" s="34" t="str">
        <f>IFERROR(INDEX('Price Data'!Q:Q,MATCH(TEXT(A118,"YYYY-MM-DD"),'Price Data'!P:P,0)),"")</f>
        <v/>
      </c>
      <c r="M118" s="10" t="str" cm="1">
        <f t="array" ref="M118">IFERROR(IF(ISNUMBER(L118),(L118-INDEX('Price Data'!Q:Q,MATCH(TEXT(A118,"YYYY-MM-DD"),'Price Data'!P:P,0)+1))/INDEX('Price Data'!Q:Q,MATCH(TEXT(A118,"YYYY-MM-DD"),'Price Data'!P:P,0)+1),""),"")</f>
        <v/>
      </c>
      <c r="N118" s="34" t="str">
        <f>IFERROR(INDEX('Price Data'!T:T,MATCH(TEXT(A118,"YYYY-MM-DD"),'Price Data'!S:S,0)),"")</f>
        <v/>
      </c>
      <c r="O118" s="10" t="str" cm="1">
        <f t="array" ref="O118">IFERROR(IF(ISNUMBER(N118),(N118-INDEX('Price Data'!T:T,MATCH(TEXT(A118,"YYYY-MM-DD"),'Price Data'!S:S,0)+1))/INDEX('Price Data'!T:T,MATCH(TEXT(A118,"YYYY-MM-DD"),'Price Data'!S:S,0)+1),""),"")</f>
        <v/>
      </c>
    </row>
    <row r="119" spans="1:15" x14ac:dyDescent="0.3">
      <c r="A119" s="8">
        <v>41938</v>
      </c>
      <c r="B119" s="34" t="str">
        <f>IFERROR(INDEX('Price Data'!B:B,MATCH(TEXT(A119,"YYYY-MM-DD"),'Price Data'!A:A,0)),"")</f>
        <v/>
      </c>
      <c r="C119" s="10" t="str" cm="1">
        <f t="array" ref="C119">IFERROR(IF(ISNUMBER(B119),(B119-INDEX('Price Data'!B:B,MATCH(TEXT(A119,"YYYY-MM-DD"),'Price Data'!A:A,0)+1))/INDEX('Price Data'!B:B,MATCH(TEXT(A119,"YYYY-MM-DD"),'Price Data'!A:A,0)+1),""),"")</f>
        <v/>
      </c>
      <c r="D119" s="34" t="str">
        <f>IFERROR(INDEX('Price Data'!E:E,MATCH(TEXT(A119,"YYYY-MM-DD"),'Price Data'!D:D,0)),"")</f>
        <v/>
      </c>
      <c r="E119" s="10" t="str" cm="1">
        <f t="array" ref="E119">IFERROR(IF(ISNUMBER(D119),(D119-INDEX('Price Data'!E:E,MATCH(TEXT(A119,"YYYY-MM-DD"),'Price Data'!D:D,0)+1))/INDEX('Price Data'!E:E,MATCH(TEXT(A119,"YYYY-MM-DD"),'Price Data'!D:D,0)+1),""),"")</f>
        <v/>
      </c>
      <c r="F119" s="34" t="str">
        <f>IFERROR(INDEX('Price Data'!H:H,MATCH(TEXT(A119,"YYYY-MM-DD"),'Price Data'!G:G,0)),"")</f>
        <v/>
      </c>
      <c r="G119" s="10" t="str" cm="1">
        <f t="array" ref="G119">IFERROR(IF(ISNUMBER(F119),(F119-INDEX('Price Data'!H:H,MATCH(TEXT(A119,"YYYY-MM-DD"),'Price Data'!G:G,0)+1))/INDEX('Price Data'!H:H,MATCH(TEXT(A119,"YYYY-MM-DD"),'Price Data'!G:G,0)+1),""),"")</f>
        <v/>
      </c>
      <c r="H119" s="34" t="str">
        <f>IFERROR(INDEX('Price Data'!K:K,MATCH(TEXT(A119,"YYYY-MM-DD"),'Price Data'!J:J,0)),"")</f>
        <v/>
      </c>
      <c r="I119" s="10" t="str" cm="1">
        <f t="array" ref="I119">IFERROR(IF(ISNUMBER(H119),(H119-INDEX('Price Data'!K:K,MATCH(TEXT(A119,"YYYY-MM-DD"),'Price Data'!J:J,0)+1))/INDEX('Price Data'!K:K,MATCH(TEXT(A119,"YYYY-MM-DD"),'Price Data'!J:J,0)+1),""),"")</f>
        <v/>
      </c>
      <c r="J119" s="34" t="str">
        <f>IFERROR(INDEX('Price Data'!N:N,MATCH(TEXT(A119,"YYYY-MM-DD"),'Price Data'!M:M,0)),"")</f>
        <v/>
      </c>
      <c r="K119" s="10" t="str" cm="1">
        <f t="array" ref="K119">IFERROR(IF(ISNUMBER(J119),(J119-INDEX('Price Data'!N:N,MATCH(TEXT(A119,"YYYY-MM-DD"),'Price Data'!M:M,0)+1))/INDEX('Price Data'!N:N,MATCH(TEXT(A119,"YYYY-MM-DD"),'Price Data'!M:M,0)+1),""),"")</f>
        <v/>
      </c>
      <c r="L119" s="34" t="str">
        <f>IFERROR(INDEX('Price Data'!Q:Q,MATCH(TEXT(A119,"YYYY-MM-DD"),'Price Data'!P:P,0)),"")</f>
        <v/>
      </c>
      <c r="M119" s="10" t="str" cm="1">
        <f t="array" ref="M119">IFERROR(IF(ISNUMBER(L119),(L119-INDEX('Price Data'!Q:Q,MATCH(TEXT(A119,"YYYY-MM-DD"),'Price Data'!P:P,0)+1))/INDEX('Price Data'!Q:Q,MATCH(TEXT(A119,"YYYY-MM-DD"),'Price Data'!P:P,0)+1),""),"")</f>
        <v/>
      </c>
      <c r="N119" s="34" t="str">
        <f>IFERROR(INDEX('Price Data'!T:T,MATCH(TEXT(A119,"YYYY-MM-DD"),'Price Data'!S:S,0)),"")</f>
        <v/>
      </c>
      <c r="O119" s="10" t="str" cm="1">
        <f t="array" ref="O119">IFERROR(IF(ISNUMBER(N119),(N119-INDEX('Price Data'!T:T,MATCH(TEXT(A119,"YYYY-MM-DD"),'Price Data'!S:S,0)+1))/INDEX('Price Data'!T:T,MATCH(TEXT(A119,"YYYY-MM-DD"),'Price Data'!S:S,0)+1),""),"")</f>
        <v/>
      </c>
    </row>
    <row r="120" spans="1:15" x14ac:dyDescent="0.3">
      <c r="A120" s="8">
        <v>41939</v>
      </c>
      <c r="B120" s="34">
        <f>IFERROR(INDEX('Price Data'!B:B,MATCH(TEXT(A120,"YYYY-MM-DD"),'Price Data'!A:A,0)),"")</f>
        <v>19028</v>
      </c>
      <c r="C120" s="10" cm="1">
        <f t="array" ref="C120">IFERROR(IF(ISNUMBER(B120),(B120-INDEX('Price Data'!B:B,MATCH(TEXT(A120,"YYYY-MM-DD"),'Price Data'!A:A,0)+1))/INDEX('Price Data'!B:B,MATCH(TEXT(A120,"YYYY-MM-DD"),'Price Data'!A:A,0)+1),""),"")</f>
        <v>-2.3954860220569377E-2</v>
      </c>
      <c r="D120" s="34">
        <f>IFERROR(INDEX('Price Data'!E:E,MATCH(TEXT(A120,"YYYY-MM-DD"),'Price Data'!D:D,0)),"")</f>
        <v>28.73</v>
      </c>
      <c r="E120" s="10" cm="1">
        <f t="array" ref="E120">IFERROR(IF(ISNUMBER(D120),(D120-INDEX('Price Data'!E:E,MATCH(TEXT(A120,"YYYY-MM-DD"),'Price Data'!D:D,0)+1))/INDEX('Price Data'!E:E,MATCH(TEXT(A120,"YYYY-MM-DD"),'Price Data'!D:D,0)+1),""),"")</f>
        <v>-2.5440976933514246E-2</v>
      </c>
      <c r="F120" s="34">
        <f>IFERROR(INDEX('Price Data'!H:H,MATCH(TEXT(A120,"YYYY-MM-DD"),'Price Data'!G:G,0)),"")</f>
        <v>31943.681640999999</v>
      </c>
      <c r="G120" s="10" cm="1">
        <f t="array" ref="G120">IFERROR(IF(ISNUMBER(F120),(F120-INDEX('Price Data'!H:H,MATCH(TEXT(A120,"YYYY-MM-DD"),'Price Data'!G:G,0)+1))/INDEX('Price Data'!H:H,MATCH(TEXT(A120,"YYYY-MM-DD"),'Price Data'!G:G,0)+1),""),"")</f>
        <v>-0.21499995872294761</v>
      </c>
      <c r="H120" s="34">
        <f>IFERROR(INDEX('Price Data'!K:K,MATCH(TEXT(A120,"YYYY-MM-DD"),'Price Data'!J:J,0)),"")</f>
        <v>2.2799999999999998</v>
      </c>
      <c r="I120" s="10" cm="1">
        <f t="array" ref="I120">IFERROR(IF(ISNUMBER(H120),(H120-INDEX('Price Data'!K:K,MATCH(TEXT(A120,"YYYY-MM-DD"),'Price Data'!J:J,0)+1))/INDEX('Price Data'!K:K,MATCH(TEXT(A120,"YYYY-MM-DD"),'Price Data'!J:J,0)+1),""),"")</f>
        <v>-3.3898305084745797E-2</v>
      </c>
      <c r="J120" s="34">
        <f>IFERROR(INDEX('Price Data'!N:N,MATCH(TEXT(A120,"YYYY-MM-DD"),'Price Data'!M:M,0)),"")</f>
        <v>4.1399999999999997</v>
      </c>
      <c r="K120" s="10" cm="1">
        <f t="array" ref="K120">IFERROR(IF(ISNUMBER(J120),(J120-INDEX('Price Data'!N:N,MATCH(TEXT(A120,"YYYY-MM-DD"),'Price Data'!M:M,0)+1))/INDEX('Price Data'!N:N,MATCH(TEXT(A120,"YYYY-MM-DD"),'Price Data'!M:M,0)+1),""),"")</f>
        <v>-4.1666666666666803E-2</v>
      </c>
      <c r="L120" s="34">
        <f>IFERROR(INDEX('Price Data'!Q:Q,MATCH(TEXT(A120,"YYYY-MM-DD"),'Price Data'!P:P,0)),"")</f>
        <v>8.98</v>
      </c>
      <c r="M120" s="10" cm="1">
        <f t="array" ref="M120">IFERROR(IF(ISNUMBER(L120),(L120-INDEX('Price Data'!Q:Q,MATCH(TEXT(A120,"YYYY-MM-DD"),'Price Data'!P:P,0)+1))/INDEX('Price Data'!Q:Q,MATCH(TEXT(A120,"YYYY-MM-DD"),'Price Data'!P:P,0)+1),""),"")</f>
        <v>-1.7505470459518613E-2</v>
      </c>
      <c r="N120" s="34">
        <f>IFERROR(INDEX('Price Data'!T:T,MATCH(TEXT(A120,"YYYY-MM-DD"),'Price Data'!S:S,0)),"")</f>
        <v>3.31</v>
      </c>
      <c r="O120" s="10" cm="1">
        <f t="array" ref="O120">IFERROR(IF(ISNUMBER(N120),(N120-INDEX('Price Data'!T:T,MATCH(TEXT(A120,"YYYY-MM-DD"),'Price Data'!S:S,0)+1))/INDEX('Price Data'!T:T,MATCH(TEXT(A120,"YYYY-MM-DD"),'Price Data'!S:S,0)+1),""),"")</f>
        <v>-4.0579710144927568E-2</v>
      </c>
    </row>
    <row r="121" spans="1:15" x14ac:dyDescent="0.3">
      <c r="A121" s="8">
        <v>41940</v>
      </c>
      <c r="B121" s="34">
        <f>IFERROR(INDEX('Price Data'!B:B,MATCH(TEXT(A121,"YYYY-MM-DD"),'Price Data'!A:A,0)),"")</f>
        <v>19476</v>
      </c>
      <c r="C121" s="10" cm="1">
        <f t="array" ref="C121">IFERROR(IF(ISNUMBER(B121),(B121-INDEX('Price Data'!B:B,MATCH(TEXT(A121,"YYYY-MM-DD"),'Price Data'!A:A,0)+1))/INDEX('Price Data'!B:B,MATCH(TEXT(A121,"YYYY-MM-DD"),'Price Data'!A:A,0)+1),""),"")</f>
        <v>2.3544250578095439E-2</v>
      </c>
      <c r="D121" s="34">
        <f>IFERROR(INDEX('Price Data'!E:E,MATCH(TEXT(A121,"YYYY-MM-DD"),'Price Data'!D:D,0)),"")</f>
        <v>29.06</v>
      </c>
      <c r="E121" s="10" cm="1">
        <f t="array" ref="E121">IFERROR(IF(ISNUMBER(D121),(D121-INDEX('Price Data'!E:E,MATCH(TEXT(A121,"YYYY-MM-DD"),'Price Data'!D:D,0)+1))/INDEX('Price Data'!E:E,MATCH(TEXT(A121,"YYYY-MM-DD"),'Price Data'!D:D,0)+1),""),"")</f>
        <v>1.1486251305255771E-2</v>
      </c>
      <c r="F121" s="34">
        <f>IFERROR(INDEX('Price Data'!H:H,MATCH(TEXT(A121,"YYYY-MM-DD"),'Price Data'!G:G,0)),"")</f>
        <v>32391.300781000002</v>
      </c>
      <c r="G121" s="10" cm="1">
        <f t="array" ref="G121">IFERROR(IF(ISNUMBER(F121),(F121-INDEX('Price Data'!H:H,MATCH(TEXT(A121,"YYYY-MM-DD"),'Price Data'!G:G,0)+1))/INDEX('Price Data'!H:H,MATCH(TEXT(A121,"YYYY-MM-DD"),'Price Data'!G:G,0)+1),""),"")</f>
        <v>1.401275986376847E-2</v>
      </c>
      <c r="H121" s="34">
        <f>IFERROR(INDEX('Price Data'!K:K,MATCH(TEXT(A121,"YYYY-MM-DD"),'Price Data'!J:J,0)),"")</f>
        <v>2.34</v>
      </c>
      <c r="I121" s="10" cm="1">
        <f t="array" ref="I121">IFERROR(IF(ISNUMBER(H121),(H121-INDEX('Price Data'!K:K,MATCH(TEXT(A121,"YYYY-MM-DD"),'Price Data'!J:J,0)+1))/INDEX('Price Data'!K:K,MATCH(TEXT(A121,"YYYY-MM-DD"),'Price Data'!J:J,0)+1),""),"")</f>
        <v>2.6315789473684237E-2</v>
      </c>
      <c r="J121" s="34">
        <f>IFERROR(INDEX('Price Data'!N:N,MATCH(TEXT(A121,"YYYY-MM-DD"),'Price Data'!M:M,0)),"")</f>
        <v>4.3099999999999996</v>
      </c>
      <c r="K121" s="10" cm="1">
        <f t="array" ref="K121">IFERROR(IF(ISNUMBER(J121),(J121-INDEX('Price Data'!N:N,MATCH(TEXT(A121,"YYYY-MM-DD"),'Price Data'!M:M,0)+1))/INDEX('Price Data'!N:N,MATCH(TEXT(A121,"YYYY-MM-DD"),'Price Data'!M:M,0)+1),""),"")</f>
        <v>4.1062801932367138E-2</v>
      </c>
      <c r="L121" s="34">
        <f>IFERROR(INDEX('Price Data'!Q:Q,MATCH(TEXT(A121,"YYYY-MM-DD"),'Price Data'!P:P,0)),"")</f>
        <v>9.08</v>
      </c>
      <c r="M121" s="10" cm="1">
        <f t="array" ref="M121">IFERROR(IF(ISNUMBER(L121),(L121-INDEX('Price Data'!Q:Q,MATCH(TEXT(A121,"YYYY-MM-DD"),'Price Data'!P:P,0)+1))/INDEX('Price Data'!Q:Q,MATCH(TEXT(A121,"YYYY-MM-DD"),'Price Data'!P:P,0)+1),""),"")</f>
        <v>1.1135857461024459E-2</v>
      </c>
      <c r="N121" s="34">
        <f>IFERROR(INDEX('Price Data'!T:T,MATCH(TEXT(A121,"YYYY-MM-DD"),'Price Data'!S:S,0)),"")</f>
        <v>3.3</v>
      </c>
      <c r="O121" s="10" cm="1">
        <f t="array" ref="O121">IFERROR(IF(ISNUMBER(N121),(N121-INDEX('Price Data'!T:T,MATCH(TEXT(A121,"YYYY-MM-DD"),'Price Data'!S:S,0)+1))/INDEX('Price Data'!T:T,MATCH(TEXT(A121,"YYYY-MM-DD"),'Price Data'!S:S,0)+1),""),"")</f>
        <v>-3.0211480362538463E-3</v>
      </c>
    </row>
    <row r="122" spans="1:15" x14ac:dyDescent="0.3">
      <c r="A122" s="8">
        <v>41941</v>
      </c>
      <c r="B122" s="34">
        <f>IFERROR(INDEX('Price Data'!B:B,MATCH(TEXT(A122,"YYYY-MM-DD"),'Price Data'!A:A,0)),"")</f>
        <v>19157</v>
      </c>
      <c r="C122" s="10" cm="1">
        <f t="array" ref="C122">IFERROR(IF(ISNUMBER(B122),(B122-INDEX('Price Data'!B:B,MATCH(TEXT(A122,"YYYY-MM-DD"),'Price Data'!A:A,0)+1))/INDEX('Price Data'!B:B,MATCH(TEXT(A122,"YYYY-MM-DD"),'Price Data'!A:A,0)+1),""),"")</f>
        <v>-1.6379133292257136E-2</v>
      </c>
      <c r="D122" s="34">
        <f>IFERROR(INDEX('Price Data'!E:E,MATCH(TEXT(A122,"YYYY-MM-DD"),'Price Data'!D:D,0)),"")</f>
        <v>27.76</v>
      </c>
      <c r="E122" s="10" cm="1">
        <f t="array" ref="E122">IFERROR(IF(ISNUMBER(D122),(D122-INDEX('Price Data'!E:E,MATCH(TEXT(A122,"YYYY-MM-DD"),'Price Data'!D:D,0)+1))/INDEX('Price Data'!E:E,MATCH(TEXT(A122,"YYYY-MM-DD"),'Price Data'!D:D,0)+1),""),"")</f>
        <v>-4.4735030970405959E-2</v>
      </c>
      <c r="F122" s="34">
        <f>IFERROR(INDEX('Price Data'!H:H,MATCH(TEXT(A122,"YYYY-MM-DD"),'Price Data'!G:G,0)),"")</f>
        <v>29725.935547000001</v>
      </c>
      <c r="G122" s="10" cm="1">
        <f t="array" ref="G122">IFERROR(IF(ISNUMBER(F122),(F122-INDEX('Price Data'!H:H,MATCH(TEXT(A122,"YYYY-MM-DD"),'Price Data'!G:G,0)+1))/INDEX('Price Data'!H:H,MATCH(TEXT(A122,"YYYY-MM-DD"),'Price Data'!G:G,0)+1),""),"")</f>
        <v>-8.2286452526890902E-2</v>
      </c>
      <c r="H122" s="34">
        <f>IFERROR(INDEX('Price Data'!K:K,MATCH(TEXT(A122,"YYYY-MM-DD"),'Price Data'!J:J,0)),"")</f>
        <v>2.25</v>
      </c>
      <c r="I122" s="10" cm="1">
        <f t="array" ref="I122">IFERROR(IF(ISNUMBER(H122),(H122-INDEX('Price Data'!K:K,MATCH(TEXT(A122,"YYYY-MM-DD"),'Price Data'!J:J,0)+1))/INDEX('Price Data'!K:K,MATCH(TEXT(A122,"YYYY-MM-DD"),'Price Data'!J:J,0)+1),""),"")</f>
        <v>-3.8461538461538401E-2</v>
      </c>
      <c r="J122" s="34">
        <f>IFERROR(INDEX('Price Data'!N:N,MATCH(TEXT(A122,"YYYY-MM-DD"),'Price Data'!M:M,0)),"")</f>
        <v>4.0599999999999996</v>
      </c>
      <c r="K122" s="10" cm="1">
        <f t="array" ref="K122">IFERROR(IF(ISNUMBER(J122),(J122-INDEX('Price Data'!N:N,MATCH(TEXT(A122,"YYYY-MM-DD"),'Price Data'!M:M,0)+1))/INDEX('Price Data'!N:N,MATCH(TEXT(A122,"YYYY-MM-DD"),'Price Data'!M:M,0)+1),""),"")</f>
        <v>-5.8004640371229703E-2</v>
      </c>
      <c r="L122" s="34">
        <f>IFERROR(INDEX('Price Data'!Q:Q,MATCH(TEXT(A122,"YYYY-MM-DD"),'Price Data'!P:P,0)),"")</f>
        <v>8.56</v>
      </c>
      <c r="M122" s="10" cm="1">
        <f t="array" ref="M122">IFERROR(IF(ISNUMBER(L122),(L122-INDEX('Price Data'!Q:Q,MATCH(TEXT(A122,"YYYY-MM-DD"),'Price Data'!P:P,0)+1))/INDEX('Price Data'!Q:Q,MATCH(TEXT(A122,"YYYY-MM-DD"),'Price Data'!P:P,0)+1),""),"")</f>
        <v>-5.7268722466960305E-2</v>
      </c>
      <c r="N122" s="34">
        <f>IFERROR(INDEX('Price Data'!T:T,MATCH(TEXT(A122,"YYYY-MM-DD"),'Price Data'!S:S,0)),"")</f>
        <v>3.2</v>
      </c>
      <c r="O122" s="10" cm="1">
        <f t="array" ref="O122">IFERROR(IF(ISNUMBER(N122),(N122-INDEX('Price Data'!T:T,MATCH(TEXT(A122,"YYYY-MM-DD"),'Price Data'!S:S,0)+1))/INDEX('Price Data'!T:T,MATCH(TEXT(A122,"YYYY-MM-DD"),'Price Data'!S:S,0)+1),""),"")</f>
        <v>-3.0303030303030196E-2</v>
      </c>
    </row>
    <row r="123" spans="1:15" x14ac:dyDescent="0.3">
      <c r="A123" s="8">
        <v>41942</v>
      </c>
      <c r="B123" s="34">
        <f>IFERROR(INDEX('Price Data'!B:B,MATCH(TEXT(A123,"YYYY-MM-DD"),'Price Data'!A:A,0)),"")</f>
        <v>19194</v>
      </c>
      <c r="C123" s="10" cm="1">
        <f t="array" ref="C123">IFERROR(IF(ISNUMBER(B123),(B123-INDEX('Price Data'!B:B,MATCH(TEXT(A123,"YYYY-MM-DD"),'Price Data'!A:A,0)+1))/INDEX('Price Data'!B:B,MATCH(TEXT(A123,"YYYY-MM-DD"),'Price Data'!A:A,0)+1),""),"")</f>
        <v>1.9314088844808687E-3</v>
      </c>
      <c r="D123" s="34">
        <f>IFERROR(INDEX('Price Data'!E:E,MATCH(TEXT(A123,"YYYY-MM-DD"),'Price Data'!D:D,0)),"")</f>
        <v>27.68</v>
      </c>
      <c r="E123" s="10" cm="1">
        <f t="array" ref="E123">IFERROR(IF(ISNUMBER(D123),(D123-INDEX('Price Data'!E:E,MATCH(TEXT(A123,"YYYY-MM-DD"),'Price Data'!D:D,0)+1))/INDEX('Price Data'!E:E,MATCH(TEXT(A123,"YYYY-MM-DD"),'Price Data'!D:D,0)+1),""),"")</f>
        <v>-2.8818443804035248E-3</v>
      </c>
      <c r="F123" s="34">
        <f>IFERROR(INDEX('Price Data'!H:H,MATCH(TEXT(A123,"YYYY-MM-DD"),'Price Data'!G:G,0)),"")</f>
        <v>27630.267577999999</v>
      </c>
      <c r="G123" s="10" cm="1">
        <f t="array" ref="G123">IFERROR(IF(ISNUMBER(F123),(F123-INDEX('Price Data'!H:H,MATCH(TEXT(A123,"YYYY-MM-DD"),'Price Data'!G:G,0)+1))/INDEX('Price Data'!H:H,MATCH(TEXT(A123,"YYYY-MM-DD"),'Price Data'!G:G,0)+1),""),"")</f>
        <v>-7.0499647208294533E-2</v>
      </c>
      <c r="H123" s="34">
        <f>IFERROR(INDEX('Price Data'!K:K,MATCH(TEXT(A123,"YYYY-MM-DD"),'Price Data'!J:J,0)),"")</f>
        <v>2.25</v>
      </c>
      <c r="I123" s="10" cm="1">
        <f t="array" ref="I123">IFERROR(IF(ISNUMBER(H123),(H123-INDEX('Price Data'!K:K,MATCH(TEXT(A123,"YYYY-MM-DD"),'Price Data'!J:J,0)+1))/INDEX('Price Data'!K:K,MATCH(TEXT(A123,"YYYY-MM-DD"),'Price Data'!J:J,0)+1),""),"")</f>
        <v>0</v>
      </c>
      <c r="J123" s="34">
        <f>IFERROR(INDEX('Price Data'!N:N,MATCH(TEXT(A123,"YYYY-MM-DD"),'Price Data'!M:M,0)),"")</f>
        <v>3.99</v>
      </c>
      <c r="K123" s="10" cm="1">
        <f t="array" ref="K123">IFERROR(IF(ISNUMBER(J123),(J123-INDEX('Price Data'!N:N,MATCH(TEXT(A123,"YYYY-MM-DD"),'Price Data'!M:M,0)+1))/INDEX('Price Data'!N:N,MATCH(TEXT(A123,"YYYY-MM-DD"),'Price Data'!M:M,0)+1),""),"")</f>
        <v>-1.7241379310344682E-2</v>
      </c>
      <c r="L123" s="34">
        <f>IFERROR(INDEX('Price Data'!Q:Q,MATCH(TEXT(A123,"YYYY-MM-DD"),'Price Data'!P:P,0)),"")</f>
        <v>8.3699999999999992</v>
      </c>
      <c r="M123" s="10" cm="1">
        <f t="array" ref="M123">IFERROR(IF(ISNUMBER(L123),(L123-INDEX('Price Data'!Q:Q,MATCH(TEXT(A123,"YYYY-MM-DD"),'Price Data'!P:P,0)+1))/INDEX('Price Data'!Q:Q,MATCH(TEXT(A123,"YYYY-MM-DD"),'Price Data'!P:P,0)+1),""),"")</f>
        <v>-2.2196261682243139E-2</v>
      </c>
      <c r="N123" s="34">
        <f>IFERROR(INDEX('Price Data'!T:T,MATCH(TEXT(A123,"YYYY-MM-DD"),'Price Data'!S:S,0)),"")</f>
        <v>3.13</v>
      </c>
      <c r="O123" s="10" cm="1">
        <f t="array" ref="O123">IFERROR(IF(ISNUMBER(N123),(N123-INDEX('Price Data'!T:T,MATCH(TEXT(A123,"YYYY-MM-DD"),'Price Data'!S:S,0)+1))/INDEX('Price Data'!T:T,MATCH(TEXT(A123,"YYYY-MM-DD"),'Price Data'!S:S,0)+1),""),"")</f>
        <v>-2.1875000000000089E-2</v>
      </c>
    </row>
    <row r="124" spans="1:15" x14ac:dyDescent="0.3">
      <c r="A124" s="8">
        <v>41943</v>
      </c>
      <c r="B124" s="34">
        <f>IFERROR(INDEX('Price Data'!B:B,MATCH(TEXT(A124,"YYYY-MM-DD"),'Price Data'!A:A,0)),"")</f>
        <v>19783</v>
      </c>
      <c r="C124" s="10" cm="1">
        <f t="array" ref="C124">IFERROR(IF(ISNUMBER(B124),(B124-INDEX('Price Data'!B:B,MATCH(TEXT(A124,"YYYY-MM-DD"),'Price Data'!A:A,0)+1))/INDEX('Price Data'!B:B,MATCH(TEXT(A124,"YYYY-MM-DD"),'Price Data'!A:A,0)+1),""),"")</f>
        <v>3.0686672918620404E-2</v>
      </c>
      <c r="D124" s="34">
        <f>IFERROR(INDEX('Price Data'!E:E,MATCH(TEXT(A124,"YYYY-MM-DD"),'Price Data'!D:D,0)),"")</f>
        <v>28.86</v>
      </c>
      <c r="E124" s="10" cm="1">
        <f t="array" ref="E124">IFERROR(IF(ISNUMBER(D124),(D124-INDEX('Price Data'!E:E,MATCH(TEXT(A124,"YYYY-MM-DD"),'Price Data'!D:D,0)+1))/INDEX('Price Data'!E:E,MATCH(TEXT(A124,"YYYY-MM-DD"),'Price Data'!D:D,0)+1),""),"")</f>
        <v>4.2630057803468201E-2</v>
      </c>
      <c r="F124" s="34">
        <f>IFERROR(INDEX('Price Data'!H:H,MATCH(TEXT(A124,"YYYY-MM-DD"),'Price Data'!G:G,0)),"")</f>
        <v>24741.09375</v>
      </c>
      <c r="G124" s="10" cm="1">
        <f t="array" ref="G124">IFERROR(IF(ISNUMBER(F124),(F124-INDEX('Price Data'!H:H,MATCH(TEXT(A124,"YYYY-MM-DD"),'Price Data'!G:G,0)+1))/INDEX('Price Data'!H:H,MATCH(TEXT(A124,"YYYY-MM-DD"),'Price Data'!G:G,0)+1),""),"")</f>
        <v>-0.10456553921687103</v>
      </c>
      <c r="H124" s="34">
        <f>IFERROR(INDEX('Price Data'!K:K,MATCH(TEXT(A124,"YYYY-MM-DD"),'Price Data'!J:J,0)),"")</f>
        <v>2.34</v>
      </c>
      <c r="I124" s="10" cm="1">
        <f t="array" ref="I124">IFERROR(IF(ISNUMBER(H124),(H124-INDEX('Price Data'!K:K,MATCH(TEXT(A124,"YYYY-MM-DD"),'Price Data'!J:J,0)+1))/INDEX('Price Data'!K:K,MATCH(TEXT(A124,"YYYY-MM-DD"),'Price Data'!J:J,0)+1),""),"")</f>
        <v>3.9999999999999938E-2</v>
      </c>
      <c r="J124" s="34">
        <f>IFERROR(INDEX('Price Data'!N:N,MATCH(TEXT(A124,"YYYY-MM-DD"),'Price Data'!M:M,0)),"")</f>
        <v>4.1100000000000003</v>
      </c>
      <c r="K124" s="10" cm="1">
        <f t="array" ref="K124">IFERROR(IF(ISNUMBER(J124),(J124-INDEX('Price Data'!N:N,MATCH(TEXT(A124,"YYYY-MM-DD"),'Price Data'!M:M,0)+1))/INDEX('Price Data'!N:N,MATCH(TEXT(A124,"YYYY-MM-DD"),'Price Data'!M:M,0)+1),""),"")</f>
        <v>3.0075187969924838E-2</v>
      </c>
      <c r="L124" s="34">
        <f>IFERROR(INDEX('Price Data'!Q:Q,MATCH(TEXT(A124,"YYYY-MM-DD"),'Price Data'!P:P,0)),"")</f>
        <v>8.56</v>
      </c>
      <c r="M124" s="10" cm="1">
        <f t="array" ref="M124">IFERROR(IF(ISNUMBER(L124),(L124-INDEX('Price Data'!Q:Q,MATCH(TEXT(A124,"YYYY-MM-DD"),'Price Data'!P:P,0)+1))/INDEX('Price Data'!Q:Q,MATCH(TEXT(A124,"YYYY-MM-DD"),'Price Data'!P:P,0)+1),""),"")</f>
        <v>2.2700119474313177E-2</v>
      </c>
      <c r="N124" s="34">
        <f>IFERROR(INDEX('Price Data'!T:T,MATCH(TEXT(A124,"YYYY-MM-DD"),'Price Data'!S:S,0)),"")</f>
        <v>3.19</v>
      </c>
      <c r="O124" s="10" cm="1">
        <f t="array" ref="O124">IFERROR(IF(ISNUMBER(N124),(N124-INDEX('Price Data'!T:T,MATCH(TEXT(A124,"YYYY-MM-DD"),'Price Data'!S:S,0)+1))/INDEX('Price Data'!T:T,MATCH(TEXT(A124,"YYYY-MM-DD"),'Price Data'!S:S,0)+1),""),"")</f>
        <v>1.9169329073482445E-2</v>
      </c>
    </row>
    <row r="125" spans="1:15" x14ac:dyDescent="0.3">
      <c r="A125" s="8">
        <v>41944</v>
      </c>
      <c r="B125" s="34" t="str">
        <f>IFERROR(INDEX('Price Data'!B:B,MATCH(TEXT(A125,"YYYY-MM-DD"),'Price Data'!A:A,0)),"")</f>
        <v/>
      </c>
      <c r="C125" s="10" t="str" cm="1">
        <f t="array" ref="C125">IFERROR(IF(ISNUMBER(B125),(B125-INDEX('Price Data'!B:B,MATCH(TEXT(A125,"YYYY-MM-DD"),'Price Data'!A:A,0)+1))/INDEX('Price Data'!B:B,MATCH(TEXT(A125,"YYYY-MM-DD"),'Price Data'!A:A,0)+1),""),"")</f>
        <v/>
      </c>
      <c r="D125" s="34" t="str">
        <f>IFERROR(INDEX('Price Data'!E:E,MATCH(TEXT(A125,"YYYY-MM-DD"),'Price Data'!D:D,0)),"")</f>
        <v/>
      </c>
      <c r="E125" s="10" t="str" cm="1">
        <f t="array" ref="E125">IFERROR(IF(ISNUMBER(D125),(D125-INDEX('Price Data'!E:E,MATCH(TEXT(A125,"YYYY-MM-DD"),'Price Data'!D:D,0)+1))/INDEX('Price Data'!E:E,MATCH(TEXT(A125,"YYYY-MM-DD"),'Price Data'!D:D,0)+1),""),"")</f>
        <v/>
      </c>
      <c r="F125" s="34" t="str">
        <f>IFERROR(INDEX('Price Data'!H:H,MATCH(TEXT(A125,"YYYY-MM-DD"),'Price Data'!G:G,0)),"")</f>
        <v/>
      </c>
      <c r="G125" s="10" t="str" cm="1">
        <f t="array" ref="G125">IFERROR(IF(ISNUMBER(F125),(F125-INDEX('Price Data'!H:H,MATCH(TEXT(A125,"YYYY-MM-DD"),'Price Data'!G:G,0)+1))/INDEX('Price Data'!H:H,MATCH(TEXT(A125,"YYYY-MM-DD"),'Price Data'!G:G,0)+1),""),"")</f>
        <v/>
      </c>
      <c r="H125" s="34" t="str">
        <f>IFERROR(INDEX('Price Data'!K:K,MATCH(TEXT(A125,"YYYY-MM-DD"),'Price Data'!J:J,0)),"")</f>
        <v/>
      </c>
      <c r="I125" s="10" t="str" cm="1">
        <f t="array" ref="I125">IFERROR(IF(ISNUMBER(H125),(H125-INDEX('Price Data'!K:K,MATCH(TEXT(A125,"YYYY-MM-DD"),'Price Data'!J:J,0)+1))/INDEX('Price Data'!K:K,MATCH(TEXT(A125,"YYYY-MM-DD"),'Price Data'!J:J,0)+1),""),"")</f>
        <v/>
      </c>
      <c r="J125" s="34" t="str">
        <f>IFERROR(INDEX('Price Data'!N:N,MATCH(TEXT(A125,"YYYY-MM-DD"),'Price Data'!M:M,0)),"")</f>
        <v/>
      </c>
      <c r="K125" s="10" t="str" cm="1">
        <f t="array" ref="K125">IFERROR(IF(ISNUMBER(J125),(J125-INDEX('Price Data'!N:N,MATCH(TEXT(A125,"YYYY-MM-DD"),'Price Data'!M:M,0)+1))/INDEX('Price Data'!N:N,MATCH(TEXT(A125,"YYYY-MM-DD"),'Price Data'!M:M,0)+1),""),"")</f>
        <v/>
      </c>
      <c r="L125" s="34" t="str">
        <f>IFERROR(INDEX('Price Data'!Q:Q,MATCH(TEXT(A125,"YYYY-MM-DD"),'Price Data'!P:P,0)),"")</f>
        <v/>
      </c>
      <c r="M125" s="10" t="str" cm="1">
        <f t="array" ref="M125">IFERROR(IF(ISNUMBER(L125),(L125-INDEX('Price Data'!Q:Q,MATCH(TEXT(A125,"YYYY-MM-DD"),'Price Data'!P:P,0)+1))/INDEX('Price Data'!Q:Q,MATCH(TEXT(A125,"YYYY-MM-DD"),'Price Data'!P:P,0)+1),""),"")</f>
        <v/>
      </c>
      <c r="N125" s="34" t="str">
        <f>IFERROR(INDEX('Price Data'!T:T,MATCH(TEXT(A125,"YYYY-MM-DD"),'Price Data'!S:S,0)),"")</f>
        <v/>
      </c>
      <c r="O125" s="10" t="str" cm="1">
        <f t="array" ref="O125">IFERROR(IF(ISNUMBER(N125),(N125-INDEX('Price Data'!T:T,MATCH(TEXT(A125,"YYYY-MM-DD"),'Price Data'!S:S,0)+1))/INDEX('Price Data'!T:T,MATCH(TEXT(A125,"YYYY-MM-DD"),'Price Data'!S:S,0)+1),""),"")</f>
        <v/>
      </c>
    </row>
    <row r="126" spans="1:15" x14ac:dyDescent="0.3">
      <c r="A126" s="8">
        <v>41945</v>
      </c>
      <c r="B126" s="34" t="str">
        <f>IFERROR(INDEX('Price Data'!B:B,MATCH(TEXT(A126,"YYYY-MM-DD"),'Price Data'!A:A,0)),"")</f>
        <v/>
      </c>
      <c r="C126" s="10" t="str" cm="1">
        <f t="array" ref="C126">IFERROR(IF(ISNUMBER(B126),(B126-INDEX('Price Data'!B:B,MATCH(TEXT(A126,"YYYY-MM-DD"),'Price Data'!A:A,0)+1))/INDEX('Price Data'!B:B,MATCH(TEXT(A126,"YYYY-MM-DD"),'Price Data'!A:A,0)+1),""),"")</f>
        <v/>
      </c>
      <c r="D126" s="34" t="str">
        <f>IFERROR(INDEX('Price Data'!E:E,MATCH(TEXT(A126,"YYYY-MM-DD"),'Price Data'!D:D,0)),"")</f>
        <v/>
      </c>
      <c r="E126" s="10" t="str" cm="1">
        <f t="array" ref="E126">IFERROR(IF(ISNUMBER(D126),(D126-INDEX('Price Data'!E:E,MATCH(TEXT(A126,"YYYY-MM-DD"),'Price Data'!D:D,0)+1))/INDEX('Price Data'!E:E,MATCH(TEXT(A126,"YYYY-MM-DD"),'Price Data'!D:D,0)+1),""),"")</f>
        <v/>
      </c>
      <c r="F126" s="34" t="str">
        <f>IFERROR(INDEX('Price Data'!H:H,MATCH(TEXT(A126,"YYYY-MM-DD"),'Price Data'!G:G,0)),"")</f>
        <v/>
      </c>
      <c r="G126" s="10" t="str" cm="1">
        <f t="array" ref="G126">IFERROR(IF(ISNUMBER(F126),(F126-INDEX('Price Data'!H:H,MATCH(TEXT(A126,"YYYY-MM-DD"),'Price Data'!G:G,0)+1))/INDEX('Price Data'!H:H,MATCH(TEXT(A126,"YYYY-MM-DD"),'Price Data'!G:G,0)+1),""),"")</f>
        <v/>
      </c>
      <c r="H126" s="34" t="str">
        <f>IFERROR(INDEX('Price Data'!K:K,MATCH(TEXT(A126,"YYYY-MM-DD"),'Price Data'!J:J,0)),"")</f>
        <v/>
      </c>
      <c r="I126" s="10" t="str" cm="1">
        <f t="array" ref="I126">IFERROR(IF(ISNUMBER(H126),(H126-INDEX('Price Data'!K:K,MATCH(TEXT(A126,"YYYY-MM-DD"),'Price Data'!J:J,0)+1))/INDEX('Price Data'!K:K,MATCH(TEXT(A126,"YYYY-MM-DD"),'Price Data'!J:J,0)+1),""),"")</f>
        <v/>
      </c>
      <c r="J126" s="34" t="str">
        <f>IFERROR(INDEX('Price Data'!N:N,MATCH(TEXT(A126,"YYYY-MM-DD"),'Price Data'!M:M,0)),"")</f>
        <v/>
      </c>
      <c r="K126" s="10" t="str" cm="1">
        <f t="array" ref="K126">IFERROR(IF(ISNUMBER(J126),(J126-INDEX('Price Data'!N:N,MATCH(TEXT(A126,"YYYY-MM-DD"),'Price Data'!M:M,0)+1))/INDEX('Price Data'!N:N,MATCH(TEXT(A126,"YYYY-MM-DD"),'Price Data'!M:M,0)+1),""),"")</f>
        <v/>
      </c>
      <c r="L126" s="34" t="str">
        <f>IFERROR(INDEX('Price Data'!Q:Q,MATCH(TEXT(A126,"YYYY-MM-DD"),'Price Data'!P:P,0)),"")</f>
        <v/>
      </c>
      <c r="M126" s="10" t="str" cm="1">
        <f t="array" ref="M126">IFERROR(IF(ISNUMBER(L126),(L126-INDEX('Price Data'!Q:Q,MATCH(TEXT(A126,"YYYY-MM-DD"),'Price Data'!P:P,0)+1))/INDEX('Price Data'!Q:Q,MATCH(TEXT(A126,"YYYY-MM-DD"),'Price Data'!P:P,0)+1),""),"")</f>
        <v/>
      </c>
      <c r="N126" s="34" t="str">
        <f>IFERROR(INDEX('Price Data'!T:T,MATCH(TEXT(A126,"YYYY-MM-DD"),'Price Data'!S:S,0)),"")</f>
        <v/>
      </c>
      <c r="O126" s="10" t="str" cm="1">
        <f t="array" ref="O126">IFERROR(IF(ISNUMBER(N126),(N126-INDEX('Price Data'!T:T,MATCH(TEXT(A126,"YYYY-MM-DD"),'Price Data'!S:S,0)+1))/INDEX('Price Data'!T:T,MATCH(TEXT(A126,"YYYY-MM-DD"),'Price Data'!S:S,0)+1),""),"")</f>
        <v/>
      </c>
    </row>
    <row r="127" spans="1:15" x14ac:dyDescent="0.3">
      <c r="A127" s="8">
        <v>41946</v>
      </c>
      <c r="B127" s="34">
        <f>IFERROR(INDEX('Price Data'!B:B,MATCH(TEXT(A127,"YYYY-MM-DD"),'Price Data'!A:A,0)),"")</f>
        <v>19369</v>
      </c>
      <c r="C127" s="10" cm="1">
        <f t="array" ref="C127">IFERROR(IF(ISNUMBER(B127),(B127-INDEX('Price Data'!B:B,MATCH(TEXT(A127,"YYYY-MM-DD"),'Price Data'!A:A,0)+1))/INDEX('Price Data'!B:B,MATCH(TEXT(A127,"YYYY-MM-DD"),'Price Data'!A:A,0)+1),""),"")</f>
        <v>-2.092705858565435E-2</v>
      </c>
      <c r="D127" s="34">
        <f>IFERROR(INDEX('Price Data'!E:E,MATCH(TEXT(A127,"YYYY-MM-DD"),'Price Data'!D:D,0)),"")</f>
        <v>28.66</v>
      </c>
      <c r="E127" s="10" cm="1">
        <f t="array" ref="E127">IFERROR(IF(ISNUMBER(D127),(D127-INDEX('Price Data'!E:E,MATCH(TEXT(A127,"YYYY-MM-DD"),'Price Data'!D:D,0)+1))/INDEX('Price Data'!E:E,MATCH(TEXT(A127,"YYYY-MM-DD"),'Price Data'!D:D,0)+1),""),"")</f>
        <v>-6.9300069300069055E-3</v>
      </c>
      <c r="F127" s="34">
        <f>IFERROR(INDEX('Price Data'!H:H,MATCH(TEXT(A127,"YYYY-MM-DD"),'Price Data'!G:G,0)),"")</f>
        <v>25107.326172000001</v>
      </c>
      <c r="G127" s="10" cm="1">
        <f t="array" ref="G127">IFERROR(IF(ISNUMBER(F127),(F127-INDEX('Price Data'!H:H,MATCH(TEXT(A127,"YYYY-MM-DD"),'Price Data'!G:G,0)+1))/INDEX('Price Data'!H:H,MATCH(TEXT(A127,"YYYY-MM-DD"),'Price Data'!G:G,0)+1),""),"")</f>
        <v>1.4802596267596333E-2</v>
      </c>
      <c r="H127" s="34">
        <f>IFERROR(INDEX('Price Data'!K:K,MATCH(TEXT(A127,"YYYY-MM-DD"),'Price Data'!J:J,0)),"")</f>
        <v>2.2799999999999998</v>
      </c>
      <c r="I127" s="10" cm="1">
        <f t="array" ref="I127">IFERROR(IF(ISNUMBER(H127),(H127-INDEX('Price Data'!K:K,MATCH(TEXT(A127,"YYYY-MM-DD"),'Price Data'!J:J,0)+1))/INDEX('Price Data'!K:K,MATCH(TEXT(A127,"YYYY-MM-DD"),'Price Data'!J:J,0)+1),""),"")</f>
        <v>-2.5641025641025664E-2</v>
      </c>
      <c r="J127" s="34">
        <f>IFERROR(INDEX('Price Data'!N:N,MATCH(TEXT(A127,"YYYY-MM-DD"),'Price Data'!M:M,0)),"")</f>
        <v>4.04</v>
      </c>
      <c r="K127" s="10" cm="1">
        <f t="array" ref="K127">IFERROR(IF(ISNUMBER(J127),(J127-INDEX('Price Data'!N:N,MATCH(TEXT(A127,"YYYY-MM-DD"),'Price Data'!M:M,0)+1))/INDEX('Price Data'!N:N,MATCH(TEXT(A127,"YYYY-MM-DD"),'Price Data'!M:M,0)+1),""),"")</f>
        <v>-1.7031630170316371E-2</v>
      </c>
      <c r="L127" s="34">
        <f>IFERROR(INDEX('Price Data'!Q:Q,MATCH(TEXT(A127,"YYYY-MM-DD"),'Price Data'!P:P,0)),"")</f>
        <v>8.42</v>
      </c>
      <c r="M127" s="10" cm="1">
        <f t="array" ref="M127">IFERROR(IF(ISNUMBER(L127),(L127-INDEX('Price Data'!Q:Q,MATCH(TEXT(A127,"YYYY-MM-DD"),'Price Data'!P:P,0)+1))/INDEX('Price Data'!Q:Q,MATCH(TEXT(A127,"YYYY-MM-DD"),'Price Data'!P:P,0)+1),""),"")</f>
        <v>-1.6355140186915952E-2</v>
      </c>
      <c r="N127" s="34">
        <f>IFERROR(INDEX('Price Data'!T:T,MATCH(TEXT(A127,"YYYY-MM-DD"),'Price Data'!S:S,0)),"")</f>
        <v>3.11</v>
      </c>
      <c r="O127" s="10" cm="1">
        <f t="array" ref="O127">IFERROR(IF(ISNUMBER(N127),(N127-INDEX('Price Data'!T:T,MATCH(TEXT(A127,"YYYY-MM-DD"),'Price Data'!S:S,0)+1))/INDEX('Price Data'!T:T,MATCH(TEXT(A127,"YYYY-MM-DD"),'Price Data'!S:S,0)+1),""),"")</f>
        <v>-2.5078369905956136E-2</v>
      </c>
    </row>
    <row r="128" spans="1:15" x14ac:dyDescent="0.3">
      <c r="A128" s="8">
        <v>41947</v>
      </c>
      <c r="B128" s="34">
        <f>IFERROR(INDEX('Price Data'!B:B,MATCH(TEXT(A128,"YYYY-MM-DD"),'Price Data'!A:A,0)),"")</f>
        <v>18934</v>
      </c>
      <c r="C128" s="10" cm="1">
        <f t="array" ref="C128">IFERROR(IF(ISNUMBER(B128),(B128-INDEX('Price Data'!B:B,MATCH(TEXT(A128,"YYYY-MM-DD"),'Price Data'!A:A,0)+1))/INDEX('Price Data'!B:B,MATCH(TEXT(A128,"YYYY-MM-DD"),'Price Data'!A:A,0)+1),""),"")</f>
        <v>-2.2458567814549021E-2</v>
      </c>
      <c r="D128" s="34">
        <f>IFERROR(INDEX('Price Data'!E:E,MATCH(TEXT(A128,"YYYY-MM-DD"),'Price Data'!D:D,0)),"")</f>
        <v>27.76</v>
      </c>
      <c r="E128" s="10" cm="1">
        <f t="array" ref="E128">IFERROR(IF(ISNUMBER(D128),(D128-INDEX('Price Data'!E:E,MATCH(TEXT(A128,"YYYY-MM-DD"),'Price Data'!D:D,0)+1))/INDEX('Price Data'!E:E,MATCH(TEXT(A128,"YYYY-MM-DD"),'Price Data'!D:D,0)+1),""),"")</f>
        <v>-3.1402651779483551E-2</v>
      </c>
      <c r="F128" s="34">
        <f>IFERROR(INDEX('Price Data'!H:H,MATCH(TEXT(A128,"YYYY-MM-DD"),'Price Data'!G:G,0)),"")</f>
        <v>26450.181640999999</v>
      </c>
      <c r="G128" s="10" cm="1">
        <f t="array" ref="G128">IFERROR(IF(ISNUMBER(F128),(F128-INDEX('Price Data'!H:H,MATCH(TEXT(A128,"YYYY-MM-DD"),'Price Data'!G:G,0)+1))/INDEX('Price Data'!H:H,MATCH(TEXT(A128,"YYYY-MM-DD"),'Price Data'!G:G,0)+1),""),"")</f>
        <v>5.3484606835496773E-2</v>
      </c>
      <c r="H128" s="34">
        <f>IFERROR(INDEX('Price Data'!K:K,MATCH(TEXT(A128,"YYYY-MM-DD"),'Price Data'!J:J,0)),"")</f>
        <v>2.2000000000000002</v>
      </c>
      <c r="I128" s="10" cm="1">
        <f t="array" ref="I128">IFERROR(IF(ISNUMBER(H128),(H128-INDEX('Price Data'!K:K,MATCH(TEXT(A128,"YYYY-MM-DD"),'Price Data'!J:J,0)+1))/INDEX('Price Data'!K:K,MATCH(TEXT(A128,"YYYY-MM-DD"),'Price Data'!J:J,0)+1),""),"")</f>
        <v>-3.5087719298245452E-2</v>
      </c>
      <c r="J128" s="34">
        <f>IFERROR(INDEX('Price Data'!N:N,MATCH(TEXT(A128,"YYYY-MM-DD"),'Price Data'!M:M,0)),"")</f>
        <v>3.88</v>
      </c>
      <c r="K128" s="10" cm="1">
        <f t="array" ref="K128">IFERROR(IF(ISNUMBER(J128),(J128-INDEX('Price Data'!N:N,MATCH(TEXT(A128,"YYYY-MM-DD"),'Price Data'!M:M,0)+1))/INDEX('Price Data'!N:N,MATCH(TEXT(A128,"YYYY-MM-DD"),'Price Data'!M:M,0)+1),""),"")</f>
        <v>-3.9603960396039639E-2</v>
      </c>
      <c r="L128" s="34">
        <f>IFERROR(INDEX('Price Data'!Q:Q,MATCH(TEXT(A128,"YYYY-MM-DD"),'Price Data'!P:P,0)),"")</f>
        <v>8.16</v>
      </c>
      <c r="M128" s="10" cm="1">
        <f t="array" ref="M128">IFERROR(IF(ISNUMBER(L128),(L128-INDEX('Price Data'!Q:Q,MATCH(TEXT(A128,"YYYY-MM-DD"),'Price Data'!P:P,0)+1))/INDEX('Price Data'!Q:Q,MATCH(TEXT(A128,"YYYY-MM-DD"),'Price Data'!P:P,0)+1),""),"")</f>
        <v>-3.087885985748216E-2</v>
      </c>
      <c r="N128" s="34">
        <f>IFERROR(INDEX('Price Data'!T:T,MATCH(TEXT(A128,"YYYY-MM-DD"),'Price Data'!S:S,0)),"")</f>
        <v>3.04</v>
      </c>
      <c r="O128" s="10" cm="1">
        <f t="array" ref="O128">IFERROR(IF(ISNUMBER(N128),(N128-INDEX('Price Data'!T:T,MATCH(TEXT(A128,"YYYY-MM-DD"),'Price Data'!S:S,0)+1))/INDEX('Price Data'!T:T,MATCH(TEXT(A128,"YYYY-MM-DD"),'Price Data'!S:S,0)+1),""),"")</f>
        <v>-2.2508038585208952E-2</v>
      </c>
    </row>
    <row r="129" spans="1:15" x14ac:dyDescent="0.3">
      <c r="A129" s="8">
        <v>41948</v>
      </c>
      <c r="B129" s="34">
        <f>IFERROR(INDEX('Price Data'!B:B,MATCH(TEXT(A129,"YYYY-MM-DD"),'Price Data'!A:A,0)),"")</f>
        <v>19427</v>
      </c>
      <c r="C129" s="10" cm="1">
        <f t="array" ref="C129">IFERROR(IF(ISNUMBER(B129),(B129-INDEX('Price Data'!B:B,MATCH(TEXT(A129,"YYYY-MM-DD"),'Price Data'!A:A,0)+1))/INDEX('Price Data'!B:B,MATCH(TEXT(A129,"YYYY-MM-DD"),'Price Data'!A:A,0)+1),""),"")</f>
        <v>2.6037815569874299E-2</v>
      </c>
      <c r="D129" s="34">
        <f>IFERROR(INDEX('Price Data'!E:E,MATCH(TEXT(A129,"YYYY-MM-DD"),'Price Data'!D:D,0)),"")</f>
        <v>28.78</v>
      </c>
      <c r="E129" s="10" cm="1">
        <f t="array" ref="E129">IFERROR(IF(ISNUMBER(D129),(D129-INDEX('Price Data'!E:E,MATCH(TEXT(A129,"YYYY-MM-DD"),'Price Data'!D:D,0)+1))/INDEX('Price Data'!E:E,MATCH(TEXT(A129,"YYYY-MM-DD"),'Price Data'!D:D,0)+1),""),"")</f>
        <v>3.6743515850144078E-2</v>
      </c>
      <c r="F129" s="34">
        <f>IFERROR(INDEX('Price Data'!H:H,MATCH(TEXT(A129,"YYYY-MM-DD"),'Price Data'!G:G,0)),"")</f>
        <v>28118.578125</v>
      </c>
      <c r="G129" s="10" cm="1">
        <f t="array" ref="G129">IFERROR(IF(ISNUMBER(F129),(F129-INDEX('Price Data'!H:H,MATCH(TEXT(A129,"YYYY-MM-DD"),'Price Data'!G:G,0)+1))/INDEX('Price Data'!H:H,MATCH(TEXT(A129,"YYYY-MM-DD"),'Price Data'!G:G,0)+1),""),"")</f>
        <v>6.3076938625398565E-2</v>
      </c>
      <c r="H129" s="34">
        <f>IFERROR(INDEX('Price Data'!K:K,MATCH(TEXT(A129,"YYYY-MM-DD"),'Price Data'!J:J,0)),"")</f>
        <v>2.2599999999999998</v>
      </c>
      <c r="I129" s="10" cm="1">
        <f t="array" ref="I129">IFERROR(IF(ISNUMBER(H129),(H129-INDEX('Price Data'!K:K,MATCH(TEXT(A129,"YYYY-MM-DD"),'Price Data'!J:J,0)+1))/INDEX('Price Data'!K:K,MATCH(TEXT(A129,"YYYY-MM-DD"),'Price Data'!J:J,0)+1),""),"")</f>
        <v>2.7272727272727094E-2</v>
      </c>
      <c r="J129" s="34">
        <f>IFERROR(INDEX('Price Data'!N:N,MATCH(TEXT(A129,"YYYY-MM-DD"),'Price Data'!M:M,0)),"")</f>
        <v>3.99</v>
      </c>
      <c r="K129" s="10" cm="1">
        <f t="array" ref="K129">IFERROR(IF(ISNUMBER(J129),(J129-INDEX('Price Data'!N:N,MATCH(TEXT(A129,"YYYY-MM-DD"),'Price Data'!M:M,0)+1))/INDEX('Price Data'!N:N,MATCH(TEXT(A129,"YYYY-MM-DD"),'Price Data'!M:M,0)+1),""),"")</f>
        <v>2.8350515463917609E-2</v>
      </c>
      <c r="L129" s="34">
        <f>IFERROR(INDEX('Price Data'!Q:Q,MATCH(TEXT(A129,"YYYY-MM-DD"),'Price Data'!P:P,0)),"")</f>
        <v>8.41</v>
      </c>
      <c r="M129" s="10" cm="1">
        <f t="array" ref="M129">IFERROR(IF(ISNUMBER(L129),(L129-INDEX('Price Data'!Q:Q,MATCH(TEXT(A129,"YYYY-MM-DD"),'Price Data'!P:P,0)+1))/INDEX('Price Data'!Q:Q,MATCH(TEXT(A129,"YYYY-MM-DD"),'Price Data'!P:P,0)+1),""),"")</f>
        <v>3.0637254901960783E-2</v>
      </c>
      <c r="N129" s="34">
        <f>IFERROR(INDEX('Price Data'!T:T,MATCH(TEXT(A129,"YYYY-MM-DD"),'Price Data'!S:S,0)),"")</f>
        <v>3.16</v>
      </c>
      <c r="O129" s="10" cm="1">
        <f t="array" ref="O129">IFERROR(IF(ISNUMBER(N129),(N129-INDEX('Price Data'!T:T,MATCH(TEXT(A129,"YYYY-MM-DD"),'Price Data'!S:S,0)+1))/INDEX('Price Data'!T:T,MATCH(TEXT(A129,"YYYY-MM-DD"),'Price Data'!S:S,0)+1),""),"")</f>
        <v>3.9473684210526348E-2</v>
      </c>
    </row>
    <row r="130" spans="1:15" x14ac:dyDescent="0.3">
      <c r="A130" s="8">
        <v>41949</v>
      </c>
      <c r="B130" s="34">
        <f>IFERROR(INDEX('Price Data'!B:B,MATCH(TEXT(A130,"YYYY-MM-DD"),'Price Data'!A:A,0)),"")</f>
        <v>19285</v>
      </c>
      <c r="C130" s="10" cm="1">
        <f t="array" ref="C130">IFERROR(IF(ISNUMBER(B130),(B130-INDEX('Price Data'!B:B,MATCH(TEXT(A130,"YYYY-MM-DD"),'Price Data'!A:A,0)+1))/INDEX('Price Data'!B:B,MATCH(TEXT(A130,"YYYY-MM-DD"),'Price Data'!A:A,0)+1),""),"")</f>
        <v>-7.3094147320739182E-3</v>
      </c>
      <c r="D130" s="34">
        <f>IFERROR(INDEX('Price Data'!E:E,MATCH(TEXT(A130,"YYYY-MM-DD"),'Price Data'!D:D,0)),"")</f>
        <v>28.51</v>
      </c>
      <c r="E130" s="10" cm="1">
        <f t="array" ref="E130">IFERROR(IF(ISNUMBER(D130),(D130-INDEX('Price Data'!E:E,MATCH(TEXT(A130,"YYYY-MM-DD"),'Price Data'!D:D,0)+1))/INDEX('Price Data'!E:E,MATCH(TEXT(A130,"YYYY-MM-DD"),'Price Data'!D:D,0)+1),""),"")</f>
        <v>-9.3815149409311877E-3</v>
      </c>
      <c r="F130" s="34">
        <f>IFERROR(INDEX('Price Data'!H:H,MATCH(TEXT(A130,"YYYY-MM-DD"),'Price Data'!G:G,0)),"")</f>
        <v>27101.263672000001</v>
      </c>
      <c r="G130" s="10" cm="1">
        <f t="array" ref="G130">IFERROR(IF(ISNUMBER(F130),(F130-INDEX('Price Data'!H:H,MATCH(TEXT(A130,"YYYY-MM-DD"),'Price Data'!G:G,0)+1))/INDEX('Price Data'!H:H,MATCH(TEXT(A130,"YYYY-MM-DD"),'Price Data'!G:G,0)+1),""),"")</f>
        <v>-3.6179441523592294E-2</v>
      </c>
      <c r="H130" s="34">
        <f>IFERROR(INDEX('Price Data'!K:K,MATCH(TEXT(A130,"YYYY-MM-DD"),'Price Data'!J:J,0)),"")</f>
        <v>2.2400000000000002</v>
      </c>
      <c r="I130" s="10" cm="1">
        <f t="array" ref="I130">IFERROR(IF(ISNUMBER(H130),(H130-INDEX('Price Data'!K:K,MATCH(TEXT(A130,"YYYY-MM-DD"),'Price Data'!J:J,0)+1))/INDEX('Price Data'!K:K,MATCH(TEXT(A130,"YYYY-MM-DD"),'Price Data'!J:J,0)+1),""),"")</f>
        <v>-8.8495575221237063E-3</v>
      </c>
      <c r="J130" s="34">
        <f>IFERROR(INDEX('Price Data'!N:N,MATCH(TEXT(A130,"YYYY-MM-DD"),'Price Data'!M:M,0)),"")</f>
        <v>3.88</v>
      </c>
      <c r="K130" s="10" cm="1">
        <f t="array" ref="K130">IFERROR(IF(ISNUMBER(J130),(J130-INDEX('Price Data'!N:N,MATCH(TEXT(A130,"YYYY-MM-DD"),'Price Data'!M:M,0)+1))/INDEX('Price Data'!N:N,MATCH(TEXT(A130,"YYYY-MM-DD"),'Price Data'!M:M,0)+1),""),"")</f>
        <v>-2.7568922305764489E-2</v>
      </c>
      <c r="L130" s="34">
        <f>IFERROR(INDEX('Price Data'!Q:Q,MATCH(TEXT(A130,"YYYY-MM-DD"),'Price Data'!P:P,0)),"")</f>
        <v>8.2100000000000009</v>
      </c>
      <c r="M130" s="10" cm="1">
        <f t="array" ref="M130">IFERROR(IF(ISNUMBER(L130),(L130-INDEX('Price Data'!Q:Q,MATCH(TEXT(A130,"YYYY-MM-DD"),'Price Data'!P:P,0)+1))/INDEX('Price Data'!Q:Q,MATCH(TEXT(A130,"YYYY-MM-DD"),'Price Data'!P:P,0)+1),""),"")</f>
        <v>-2.3781212841854849E-2</v>
      </c>
      <c r="N130" s="34">
        <f>IFERROR(INDEX('Price Data'!T:T,MATCH(TEXT(A130,"YYYY-MM-DD"),'Price Data'!S:S,0)),"")</f>
        <v>3.07</v>
      </c>
      <c r="O130" s="10" cm="1">
        <f t="array" ref="O130">IFERROR(IF(ISNUMBER(N130),(N130-INDEX('Price Data'!T:T,MATCH(TEXT(A130,"YYYY-MM-DD"),'Price Data'!S:S,0)+1))/INDEX('Price Data'!T:T,MATCH(TEXT(A130,"YYYY-MM-DD"),'Price Data'!S:S,0)+1),""),"")</f>
        <v>-2.8481012658227941E-2</v>
      </c>
    </row>
    <row r="131" spans="1:15" x14ac:dyDescent="0.3">
      <c r="A131" s="8">
        <v>41950</v>
      </c>
      <c r="B131" s="34">
        <f>IFERROR(INDEX('Price Data'!B:B,MATCH(TEXT(A131,"YYYY-MM-DD"),'Price Data'!A:A,0)),"")</f>
        <v>19095</v>
      </c>
      <c r="C131" s="10" cm="1">
        <f t="array" ref="C131">IFERROR(IF(ISNUMBER(B131),(B131-INDEX('Price Data'!B:B,MATCH(TEXT(A131,"YYYY-MM-DD"),'Price Data'!A:A,0)+1))/INDEX('Price Data'!B:B,MATCH(TEXT(A131,"YYYY-MM-DD"),'Price Data'!A:A,0)+1),""),"")</f>
        <v>-9.852216748768473E-3</v>
      </c>
      <c r="D131" s="34">
        <f>IFERROR(INDEX('Price Data'!E:E,MATCH(TEXT(A131,"YYYY-MM-DD"),'Price Data'!D:D,0)),"")</f>
        <v>27.56</v>
      </c>
      <c r="E131" s="10" cm="1">
        <f t="array" ref="E131">IFERROR(IF(ISNUMBER(D131),(D131-INDEX('Price Data'!E:E,MATCH(TEXT(A131,"YYYY-MM-DD"),'Price Data'!D:D,0)+1))/INDEX('Price Data'!E:E,MATCH(TEXT(A131,"YYYY-MM-DD"),'Price Data'!D:D,0)+1),""),"")</f>
        <v>-3.3321641529288064E-2</v>
      </c>
      <c r="F131" s="34">
        <f>IFERROR(INDEX('Price Data'!H:H,MATCH(TEXT(A131,"YYYY-MM-DD"),'Price Data'!G:G,0)),"")</f>
        <v>27141.957031000002</v>
      </c>
      <c r="G131" s="10" cm="1">
        <f t="array" ref="G131">IFERROR(IF(ISNUMBER(F131),(F131-INDEX('Price Data'!H:H,MATCH(TEXT(A131,"YYYY-MM-DD"),'Price Data'!G:G,0)+1))/INDEX('Price Data'!H:H,MATCH(TEXT(A131,"YYYY-MM-DD"),'Price Data'!G:G,0)+1),""),"")</f>
        <v>1.5015299468136469E-3</v>
      </c>
      <c r="H131" s="34">
        <f>IFERROR(INDEX('Price Data'!K:K,MATCH(TEXT(A131,"YYYY-MM-DD"),'Price Data'!J:J,0)),"")</f>
        <v>2.21</v>
      </c>
      <c r="I131" s="10" cm="1">
        <f t="array" ref="I131">IFERROR(IF(ISNUMBER(H131),(H131-INDEX('Price Data'!K:K,MATCH(TEXT(A131,"YYYY-MM-DD"),'Price Data'!J:J,0)+1))/INDEX('Price Data'!K:K,MATCH(TEXT(A131,"YYYY-MM-DD"),'Price Data'!J:J,0)+1),""),"")</f>
        <v>-1.3392857142857253E-2</v>
      </c>
      <c r="J131" s="34">
        <f>IFERROR(INDEX('Price Data'!N:N,MATCH(TEXT(A131,"YYYY-MM-DD"),'Price Data'!M:M,0)),"")</f>
        <v>3.76</v>
      </c>
      <c r="K131" s="10" cm="1">
        <f t="array" ref="K131">IFERROR(IF(ISNUMBER(J131),(J131-INDEX('Price Data'!N:N,MATCH(TEXT(A131,"YYYY-MM-DD"),'Price Data'!M:M,0)+1))/INDEX('Price Data'!N:N,MATCH(TEXT(A131,"YYYY-MM-DD"),'Price Data'!M:M,0)+1),""),"")</f>
        <v>-3.0927835051546421E-2</v>
      </c>
      <c r="L131" s="34">
        <f>IFERROR(INDEX('Price Data'!Q:Q,MATCH(TEXT(A131,"YYYY-MM-DD"),'Price Data'!P:P,0)),"")</f>
        <v>7.97</v>
      </c>
      <c r="M131" s="10" cm="1">
        <f t="array" ref="M131">IFERROR(IF(ISNUMBER(L131),(L131-INDEX('Price Data'!Q:Q,MATCH(TEXT(A131,"YYYY-MM-DD"),'Price Data'!P:P,0)+1))/INDEX('Price Data'!Q:Q,MATCH(TEXT(A131,"YYYY-MM-DD"),'Price Data'!P:P,0)+1),""),"")</f>
        <v>-2.923264311814873E-2</v>
      </c>
      <c r="N131" s="34">
        <f>IFERROR(INDEX('Price Data'!T:T,MATCH(TEXT(A131,"YYYY-MM-DD"),'Price Data'!S:S,0)),"")</f>
        <v>3.02</v>
      </c>
      <c r="O131" s="10" cm="1">
        <f t="array" ref="O131">IFERROR(IF(ISNUMBER(N131),(N131-INDEX('Price Data'!T:T,MATCH(TEXT(A131,"YYYY-MM-DD"),'Price Data'!S:S,0)+1))/INDEX('Price Data'!T:T,MATCH(TEXT(A131,"YYYY-MM-DD"),'Price Data'!S:S,0)+1),""),"")</f>
        <v>-1.6286644951140006E-2</v>
      </c>
    </row>
    <row r="132" spans="1:15" x14ac:dyDescent="0.3">
      <c r="A132" s="8">
        <v>41951</v>
      </c>
      <c r="B132" s="34" t="str">
        <f>IFERROR(INDEX('Price Data'!B:B,MATCH(TEXT(A132,"YYYY-MM-DD"),'Price Data'!A:A,0)),"")</f>
        <v/>
      </c>
      <c r="C132" s="10" t="str" cm="1">
        <f t="array" ref="C132">IFERROR(IF(ISNUMBER(B132),(B132-INDEX('Price Data'!B:B,MATCH(TEXT(A132,"YYYY-MM-DD"),'Price Data'!A:A,0)+1))/INDEX('Price Data'!B:B,MATCH(TEXT(A132,"YYYY-MM-DD"),'Price Data'!A:A,0)+1),""),"")</f>
        <v/>
      </c>
      <c r="D132" s="34" t="str">
        <f>IFERROR(INDEX('Price Data'!E:E,MATCH(TEXT(A132,"YYYY-MM-DD"),'Price Data'!D:D,0)),"")</f>
        <v/>
      </c>
      <c r="E132" s="10" t="str" cm="1">
        <f t="array" ref="E132">IFERROR(IF(ISNUMBER(D132),(D132-INDEX('Price Data'!E:E,MATCH(TEXT(A132,"YYYY-MM-DD"),'Price Data'!D:D,0)+1))/INDEX('Price Data'!E:E,MATCH(TEXT(A132,"YYYY-MM-DD"),'Price Data'!D:D,0)+1),""),"")</f>
        <v/>
      </c>
      <c r="F132" s="34" t="str">
        <f>IFERROR(INDEX('Price Data'!H:H,MATCH(TEXT(A132,"YYYY-MM-DD"),'Price Data'!G:G,0)),"")</f>
        <v/>
      </c>
      <c r="G132" s="10" t="str" cm="1">
        <f t="array" ref="G132">IFERROR(IF(ISNUMBER(F132),(F132-INDEX('Price Data'!H:H,MATCH(TEXT(A132,"YYYY-MM-DD"),'Price Data'!G:G,0)+1))/INDEX('Price Data'!H:H,MATCH(TEXT(A132,"YYYY-MM-DD"),'Price Data'!G:G,0)+1),""),"")</f>
        <v/>
      </c>
      <c r="H132" s="34" t="str">
        <f>IFERROR(INDEX('Price Data'!K:K,MATCH(TEXT(A132,"YYYY-MM-DD"),'Price Data'!J:J,0)),"")</f>
        <v/>
      </c>
      <c r="I132" s="10" t="str" cm="1">
        <f t="array" ref="I132">IFERROR(IF(ISNUMBER(H132),(H132-INDEX('Price Data'!K:K,MATCH(TEXT(A132,"YYYY-MM-DD"),'Price Data'!J:J,0)+1))/INDEX('Price Data'!K:K,MATCH(TEXT(A132,"YYYY-MM-DD"),'Price Data'!J:J,0)+1),""),"")</f>
        <v/>
      </c>
      <c r="J132" s="34" t="str">
        <f>IFERROR(INDEX('Price Data'!N:N,MATCH(TEXT(A132,"YYYY-MM-DD"),'Price Data'!M:M,0)),"")</f>
        <v/>
      </c>
      <c r="K132" s="10" t="str" cm="1">
        <f t="array" ref="K132">IFERROR(IF(ISNUMBER(J132),(J132-INDEX('Price Data'!N:N,MATCH(TEXT(A132,"YYYY-MM-DD"),'Price Data'!M:M,0)+1))/INDEX('Price Data'!N:N,MATCH(TEXT(A132,"YYYY-MM-DD"),'Price Data'!M:M,0)+1),""),"")</f>
        <v/>
      </c>
      <c r="L132" s="34" t="str">
        <f>IFERROR(INDEX('Price Data'!Q:Q,MATCH(TEXT(A132,"YYYY-MM-DD"),'Price Data'!P:P,0)),"")</f>
        <v/>
      </c>
      <c r="M132" s="10" t="str" cm="1">
        <f t="array" ref="M132">IFERROR(IF(ISNUMBER(L132),(L132-INDEX('Price Data'!Q:Q,MATCH(TEXT(A132,"YYYY-MM-DD"),'Price Data'!P:P,0)+1))/INDEX('Price Data'!Q:Q,MATCH(TEXT(A132,"YYYY-MM-DD"),'Price Data'!P:P,0)+1),""),"")</f>
        <v/>
      </c>
      <c r="N132" s="34" t="str">
        <f>IFERROR(INDEX('Price Data'!T:T,MATCH(TEXT(A132,"YYYY-MM-DD"),'Price Data'!S:S,0)),"")</f>
        <v/>
      </c>
      <c r="O132" s="10" t="str" cm="1">
        <f t="array" ref="O132">IFERROR(IF(ISNUMBER(N132),(N132-INDEX('Price Data'!T:T,MATCH(TEXT(A132,"YYYY-MM-DD"),'Price Data'!S:S,0)+1))/INDEX('Price Data'!T:T,MATCH(TEXT(A132,"YYYY-MM-DD"),'Price Data'!S:S,0)+1),""),"")</f>
        <v/>
      </c>
    </row>
    <row r="133" spans="1:15" x14ac:dyDescent="0.3">
      <c r="A133" s="8">
        <v>41952</v>
      </c>
      <c r="B133" s="34" t="str">
        <f>IFERROR(INDEX('Price Data'!B:B,MATCH(TEXT(A133,"YYYY-MM-DD"),'Price Data'!A:A,0)),"")</f>
        <v/>
      </c>
      <c r="C133" s="10" t="str" cm="1">
        <f t="array" ref="C133">IFERROR(IF(ISNUMBER(B133),(B133-INDEX('Price Data'!B:B,MATCH(TEXT(A133,"YYYY-MM-DD"),'Price Data'!A:A,0)+1))/INDEX('Price Data'!B:B,MATCH(TEXT(A133,"YYYY-MM-DD"),'Price Data'!A:A,0)+1),""),"")</f>
        <v/>
      </c>
      <c r="D133" s="34" t="str">
        <f>IFERROR(INDEX('Price Data'!E:E,MATCH(TEXT(A133,"YYYY-MM-DD"),'Price Data'!D:D,0)),"")</f>
        <v/>
      </c>
      <c r="E133" s="10" t="str" cm="1">
        <f t="array" ref="E133">IFERROR(IF(ISNUMBER(D133),(D133-INDEX('Price Data'!E:E,MATCH(TEXT(A133,"YYYY-MM-DD"),'Price Data'!D:D,0)+1))/INDEX('Price Data'!E:E,MATCH(TEXT(A133,"YYYY-MM-DD"),'Price Data'!D:D,0)+1),""),"")</f>
        <v/>
      </c>
      <c r="F133" s="34" t="str">
        <f>IFERROR(INDEX('Price Data'!H:H,MATCH(TEXT(A133,"YYYY-MM-DD"),'Price Data'!G:G,0)),"")</f>
        <v/>
      </c>
      <c r="G133" s="10" t="str" cm="1">
        <f t="array" ref="G133">IFERROR(IF(ISNUMBER(F133),(F133-INDEX('Price Data'!H:H,MATCH(TEXT(A133,"YYYY-MM-DD"),'Price Data'!G:G,0)+1))/INDEX('Price Data'!H:H,MATCH(TEXT(A133,"YYYY-MM-DD"),'Price Data'!G:G,0)+1),""),"")</f>
        <v/>
      </c>
      <c r="H133" s="34" t="str">
        <f>IFERROR(INDEX('Price Data'!K:K,MATCH(TEXT(A133,"YYYY-MM-DD"),'Price Data'!J:J,0)),"")</f>
        <v/>
      </c>
      <c r="I133" s="10" t="str" cm="1">
        <f t="array" ref="I133">IFERROR(IF(ISNUMBER(H133),(H133-INDEX('Price Data'!K:K,MATCH(TEXT(A133,"YYYY-MM-DD"),'Price Data'!J:J,0)+1))/INDEX('Price Data'!K:K,MATCH(TEXT(A133,"YYYY-MM-DD"),'Price Data'!J:J,0)+1),""),"")</f>
        <v/>
      </c>
      <c r="J133" s="34" t="str">
        <f>IFERROR(INDEX('Price Data'!N:N,MATCH(TEXT(A133,"YYYY-MM-DD"),'Price Data'!M:M,0)),"")</f>
        <v/>
      </c>
      <c r="K133" s="10" t="str" cm="1">
        <f t="array" ref="K133">IFERROR(IF(ISNUMBER(J133),(J133-INDEX('Price Data'!N:N,MATCH(TEXT(A133,"YYYY-MM-DD"),'Price Data'!M:M,0)+1))/INDEX('Price Data'!N:N,MATCH(TEXT(A133,"YYYY-MM-DD"),'Price Data'!M:M,0)+1),""),"")</f>
        <v/>
      </c>
      <c r="L133" s="34" t="str">
        <f>IFERROR(INDEX('Price Data'!Q:Q,MATCH(TEXT(A133,"YYYY-MM-DD"),'Price Data'!P:P,0)),"")</f>
        <v/>
      </c>
      <c r="M133" s="10" t="str" cm="1">
        <f t="array" ref="M133">IFERROR(IF(ISNUMBER(L133),(L133-INDEX('Price Data'!Q:Q,MATCH(TEXT(A133,"YYYY-MM-DD"),'Price Data'!P:P,0)+1))/INDEX('Price Data'!Q:Q,MATCH(TEXT(A133,"YYYY-MM-DD"),'Price Data'!P:P,0)+1),""),"")</f>
        <v/>
      </c>
      <c r="N133" s="34" t="str">
        <f>IFERROR(INDEX('Price Data'!T:T,MATCH(TEXT(A133,"YYYY-MM-DD"),'Price Data'!S:S,0)),"")</f>
        <v/>
      </c>
      <c r="O133" s="10" t="str" cm="1">
        <f t="array" ref="O133">IFERROR(IF(ISNUMBER(N133),(N133-INDEX('Price Data'!T:T,MATCH(TEXT(A133,"YYYY-MM-DD"),'Price Data'!S:S,0)+1))/INDEX('Price Data'!T:T,MATCH(TEXT(A133,"YYYY-MM-DD"),'Price Data'!S:S,0)+1),""),"")</f>
        <v/>
      </c>
    </row>
    <row r="134" spans="1:15" x14ac:dyDescent="0.3">
      <c r="A134" s="8">
        <v>41953</v>
      </c>
      <c r="B134" s="34">
        <f>IFERROR(INDEX('Price Data'!B:B,MATCH(TEXT(A134,"YYYY-MM-DD"),'Price Data'!A:A,0)),"")</f>
        <v>19258</v>
      </c>
      <c r="C134" s="10" cm="1">
        <f t="array" ref="C134">IFERROR(IF(ISNUMBER(B134),(B134-INDEX('Price Data'!B:B,MATCH(TEXT(A134,"YYYY-MM-DD"),'Price Data'!A:A,0)+1))/INDEX('Price Data'!B:B,MATCH(TEXT(A134,"YYYY-MM-DD"),'Price Data'!A:A,0)+1),""),"")</f>
        <v>8.5362660382299026E-3</v>
      </c>
      <c r="D134" s="34">
        <f>IFERROR(INDEX('Price Data'!E:E,MATCH(TEXT(A134,"YYYY-MM-DD"),'Price Data'!D:D,0)),"")</f>
        <v>28.03</v>
      </c>
      <c r="E134" s="10" cm="1">
        <f t="array" ref="E134">IFERROR(IF(ISNUMBER(D134),(D134-INDEX('Price Data'!E:E,MATCH(TEXT(A134,"YYYY-MM-DD"),'Price Data'!D:D,0)+1))/INDEX('Price Data'!E:E,MATCH(TEXT(A134,"YYYY-MM-DD"),'Price Data'!D:D,0)+1),""),"")</f>
        <v>1.7053701015965254E-2</v>
      </c>
      <c r="F134" s="34">
        <f>IFERROR(INDEX('Price Data'!H:H,MATCH(TEXT(A134,"YYYY-MM-DD"),'Price Data'!G:G,0)),"")</f>
        <v>27101.263672000001</v>
      </c>
      <c r="G134" s="10" cm="1">
        <f t="array" ref="G134">IFERROR(IF(ISNUMBER(F134),(F134-INDEX('Price Data'!H:H,MATCH(TEXT(A134,"YYYY-MM-DD"),'Price Data'!G:G,0)+1))/INDEX('Price Data'!H:H,MATCH(TEXT(A134,"YYYY-MM-DD"),'Price Data'!G:G,0)+1),""),"")</f>
        <v>-1.4992787348945818E-3</v>
      </c>
      <c r="H134" s="34">
        <f>IFERROR(INDEX('Price Data'!K:K,MATCH(TEXT(A134,"YYYY-MM-DD"),'Price Data'!J:J,0)),"")</f>
        <v>2.2400000000000002</v>
      </c>
      <c r="I134" s="10" cm="1">
        <f t="array" ref="I134">IFERROR(IF(ISNUMBER(H134),(H134-INDEX('Price Data'!K:K,MATCH(TEXT(A134,"YYYY-MM-DD"),'Price Data'!J:J,0)+1))/INDEX('Price Data'!K:K,MATCH(TEXT(A134,"YYYY-MM-DD"),'Price Data'!J:J,0)+1),""),"")</f>
        <v>1.3574660633484276E-2</v>
      </c>
      <c r="J134" s="34">
        <f>IFERROR(INDEX('Price Data'!N:N,MATCH(TEXT(A134,"YYYY-MM-DD"),'Price Data'!M:M,0)),"")</f>
        <v>3.7</v>
      </c>
      <c r="K134" s="10" cm="1">
        <f t="array" ref="K134">IFERROR(IF(ISNUMBER(J134),(J134-INDEX('Price Data'!N:N,MATCH(TEXT(A134,"YYYY-MM-DD"),'Price Data'!M:M,0)+1))/INDEX('Price Data'!N:N,MATCH(TEXT(A134,"YYYY-MM-DD"),'Price Data'!M:M,0)+1),""),"")</f>
        <v>-1.5957446808510536E-2</v>
      </c>
      <c r="L134" s="34">
        <f>IFERROR(INDEX('Price Data'!Q:Q,MATCH(TEXT(A134,"YYYY-MM-DD"),'Price Data'!P:P,0)),"")</f>
        <v>7.72</v>
      </c>
      <c r="M134" s="10" cm="1">
        <f t="array" ref="M134">IFERROR(IF(ISNUMBER(L134),(L134-INDEX('Price Data'!Q:Q,MATCH(TEXT(A134,"YYYY-MM-DD"),'Price Data'!P:P,0)+1))/INDEX('Price Data'!Q:Q,MATCH(TEXT(A134,"YYYY-MM-DD"),'Price Data'!P:P,0)+1),""),"")</f>
        <v>-3.1367628607277293E-2</v>
      </c>
      <c r="N134" s="34">
        <f>IFERROR(INDEX('Price Data'!T:T,MATCH(TEXT(A134,"YYYY-MM-DD"),'Price Data'!S:S,0)),"")</f>
        <v>3.04</v>
      </c>
      <c r="O134" s="10" cm="1">
        <f t="array" ref="O134">IFERROR(IF(ISNUMBER(N134),(N134-INDEX('Price Data'!T:T,MATCH(TEXT(A134,"YYYY-MM-DD"),'Price Data'!S:S,0)+1))/INDEX('Price Data'!T:T,MATCH(TEXT(A134,"YYYY-MM-DD"),'Price Data'!S:S,0)+1),""),"")</f>
        <v>6.6225165562913968E-3</v>
      </c>
    </row>
    <row r="135" spans="1:15" x14ac:dyDescent="0.3">
      <c r="A135" s="8">
        <v>41954</v>
      </c>
      <c r="B135" s="34">
        <f>IFERROR(INDEX('Price Data'!B:B,MATCH(TEXT(A135,"YYYY-MM-DD"),'Price Data'!A:A,0)),"")</f>
        <v>19255</v>
      </c>
      <c r="C135" s="10" cm="1">
        <f t="array" ref="C135">IFERROR(IF(ISNUMBER(B135),(B135-INDEX('Price Data'!B:B,MATCH(TEXT(A135,"YYYY-MM-DD"),'Price Data'!A:A,0)+1))/INDEX('Price Data'!B:B,MATCH(TEXT(A135,"YYYY-MM-DD"),'Price Data'!A:A,0)+1),""),"")</f>
        <v>-1.5577941634645342E-4</v>
      </c>
      <c r="D135" s="34">
        <f>IFERROR(INDEX('Price Data'!E:E,MATCH(TEXT(A135,"YYYY-MM-DD"),'Price Data'!D:D,0)),"")</f>
        <v>27.1</v>
      </c>
      <c r="E135" s="10" cm="1">
        <f t="array" ref="E135">IFERROR(IF(ISNUMBER(D135),(D135-INDEX('Price Data'!E:E,MATCH(TEXT(A135,"YYYY-MM-DD"),'Price Data'!D:D,0)+1))/INDEX('Price Data'!E:E,MATCH(TEXT(A135,"YYYY-MM-DD"),'Price Data'!D:D,0)+1),""),"")</f>
        <v>-3.3178737067427744E-2</v>
      </c>
      <c r="F135" s="34">
        <f>IFERROR(INDEX('Price Data'!H:H,MATCH(TEXT(A135,"YYYY-MM-DD"),'Price Data'!G:G,0)),"")</f>
        <v>27630.267577999999</v>
      </c>
      <c r="G135" s="10" cm="1">
        <f t="array" ref="G135">IFERROR(IF(ISNUMBER(F135),(F135-INDEX('Price Data'!H:H,MATCH(TEXT(A135,"YYYY-MM-DD"),'Price Data'!G:G,0)+1))/INDEX('Price Data'!H:H,MATCH(TEXT(A135,"YYYY-MM-DD"),'Price Data'!G:G,0)+1),""),"")</f>
        <v>1.9519529140869726E-2</v>
      </c>
      <c r="H135" s="34">
        <f>IFERROR(INDEX('Price Data'!K:K,MATCH(TEXT(A135,"YYYY-MM-DD"),'Price Data'!J:J,0)),"")</f>
        <v>2.2400000000000002</v>
      </c>
      <c r="I135" s="10" cm="1">
        <f t="array" ref="I135">IFERROR(IF(ISNUMBER(H135),(H135-INDEX('Price Data'!K:K,MATCH(TEXT(A135,"YYYY-MM-DD"),'Price Data'!J:J,0)+1))/INDEX('Price Data'!K:K,MATCH(TEXT(A135,"YYYY-MM-DD"),'Price Data'!J:J,0)+1),""),"")</f>
        <v>0</v>
      </c>
      <c r="J135" s="34">
        <f>IFERROR(INDEX('Price Data'!N:N,MATCH(TEXT(A135,"YYYY-MM-DD"),'Price Data'!M:M,0)),"")</f>
        <v>3.65</v>
      </c>
      <c r="K135" s="10" cm="1">
        <f t="array" ref="K135">IFERROR(IF(ISNUMBER(J135),(J135-INDEX('Price Data'!N:N,MATCH(TEXT(A135,"YYYY-MM-DD"),'Price Data'!M:M,0)+1))/INDEX('Price Data'!N:N,MATCH(TEXT(A135,"YYYY-MM-DD"),'Price Data'!M:M,0)+1),""),"")</f>
        <v>-1.3513513513513585E-2</v>
      </c>
      <c r="L135" s="34">
        <f>IFERROR(INDEX('Price Data'!Q:Q,MATCH(TEXT(A135,"YYYY-MM-DD"),'Price Data'!P:P,0)),"")</f>
        <v>7.64</v>
      </c>
      <c r="M135" s="10" cm="1">
        <f t="array" ref="M135">IFERROR(IF(ISNUMBER(L135),(L135-INDEX('Price Data'!Q:Q,MATCH(TEXT(A135,"YYYY-MM-DD"),'Price Data'!P:P,0)+1))/INDEX('Price Data'!Q:Q,MATCH(TEXT(A135,"YYYY-MM-DD"),'Price Data'!P:P,0)+1),""),"")</f>
        <v>-1.0362694300518144E-2</v>
      </c>
      <c r="N135" s="34">
        <f>IFERROR(INDEX('Price Data'!T:T,MATCH(TEXT(A135,"YYYY-MM-DD"),'Price Data'!S:S,0)),"")</f>
        <v>3.1</v>
      </c>
      <c r="O135" s="10" cm="1">
        <f t="array" ref="O135">IFERROR(IF(ISNUMBER(N135),(N135-INDEX('Price Data'!T:T,MATCH(TEXT(A135,"YYYY-MM-DD"),'Price Data'!S:S,0)+1))/INDEX('Price Data'!T:T,MATCH(TEXT(A135,"YYYY-MM-DD"),'Price Data'!S:S,0)+1),""),"")</f>
        <v>1.9736842105263174E-2</v>
      </c>
    </row>
    <row r="136" spans="1:15" x14ac:dyDescent="0.3">
      <c r="A136" s="8">
        <v>41955</v>
      </c>
      <c r="B136" s="34">
        <f>IFERROR(INDEX('Price Data'!B:B,MATCH(TEXT(A136,"YYYY-MM-DD"),'Price Data'!A:A,0)),"")</f>
        <v>18702</v>
      </c>
      <c r="C136" s="10" cm="1">
        <f t="array" ref="C136">IFERROR(IF(ISNUMBER(B136),(B136-INDEX('Price Data'!B:B,MATCH(TEXT(A136,"YYYY-MM-DD"),'Price Data'!A:A,0)+1))/INDEX('Price Data'!B:B,MATCH(TEXT(A136,"YYYY-MM-DD"),'Price Data'!A:A,0)+1),""),"")</f>
        <v>-2.8719813035575175E-2</v>
      </c>
      <c r="D136" s="34">
        <f>IFERROR(INDEX('Price Data'!E:E,MATCH(TEXT(A136,"YYYY-MM-DD"),'Price Data'!D:D,0)),"")</f>
        <v>25.58</v>
      </c>
      <c r="E136" s="10" cm="1">
        <f t="array" ref="E136">IFERROR(IF(ISNUMBER(D136),(D136-INDEX('Price Data'!E:E,MATCH(TEXT(A136,"YYYY-MM-DD"),'Price Data'!D:D,0)+1))/INDEX('Price Data'!E:E,MATCH(TEXT(A136,"YYYY-MM-DD"),'Price Data'!D:D,0)+1),""),"")</f>
        <v>-5.6088560885608971E-2</v>
      </c>
      <c r="F136" s="34">
        <f>IFERROR(INDEX('Price Data'!H:H,MATCH(TEXT(A136,"YYYY-MM-DD"),'Price Data'!G:G,0)),"")</f>
        <v>25839.792968999998</v>
      </c>
      <c r="G136" s="10" cm="1">
        <f t="array" ref="G136">IFERROR(IF(ISNUMBER(F136),(F136-INDEX('Price Data'!H:H,MATCH(TEXT(A136,"YYYY-MM-DD"),'Price Data'!G:G,0)+1))/INDEX('Price Data'!H:H,MATCH(TEXT(A136,"YYYY-MM-DD"),'Price Data'!G:G,0)+1),""),"")</f>
        <v>-6.4801204112320196E-2</v>
      </c>
      <c r="H136" s="34">
        <f>IFERROR(INDEX('Price Data'!K:K,MATCH(TEXT(A136,"YYYY-MM-DD"),'Price Data'!J:J,0)),"")</f>
        <v>2.16</v>
      </c>
      <c r="I136" s="10" cm="1">
        <f t="array" ref="I136">IFERROR(IF(ISNUMBER(H136),(H136-INDEX('Price Data'!K:K,MATCH(TEXT(A136,"YYYY-MM-DD"),'Price Data'!J:J,0)+1))/INDEX('Price Data'!K:K,MATCH(TEXT(A136,"YYYY-MM-DD"),'Price Data'!J:J,0)+1),""),"")</f>
        <v>-3.571428571428574E-2</v>
      </c>
      <c r="J136" s="34">
        <f>IFERROR(INDEX('Price Data'!N:N,MATCH(TEXT(A136,"YYYY-MM-DD"),'Price Data'!M:M,0)),"")</f>
        <v>3.43</v>
      </c>
      <c r="K136" s="10" cm="1">
        <f t="array" ref="K136">IFERROR(IF(ISNUMBER(J136),(J136-INDEX('Price Data'!N:N,MATCH(TEXT(A136,"YYYY-MM-DD"),'Price Data'!M:M,0)+1))/INDEX('Price Data'!N:N,MATCH(TEXT(A136,"YYYY-MM-DD"),'Price Data'!M:M,0)+1),""),"")</f>
        <v>-6.0273972602739659E-2</v>
      </c>
      <c r="L136" s="34">
        <f>IFERROR(INDEX('Price Data'!Q:Q,MATCH(TEXT(A136,"YYYY-MM-DD"),'Price Data'!P:P,0)),"")</f>
        <v>7.32</v>
      </c>
      <c r="M136" s="10" cm="1">
        <f t="array" ref="M136">IFERROR(IF(ISNUMBER(L136),(L136-INDEX('Price Data'!Q:Q,MATCH(TEXT(A136,"YYYY-MM-DD"),'Price Data'!P:P,0)+1))/INDEX('Price Data'!Q:Q,MATCH(TEXT(A136,"YYYY-MM-DD"),'Price Data'!P:P,0)+1),""),"")</f>
        <v>-4.1884816753926621E-2</v>
      </c>
      <c r="N136" s="34">
        <f>IFERROR(INDEX('Price Data'!T:T,MATCH(TEXT(A136,"YYYY-MM-DD"),'Price Data'!S:S,0)),"")</f>
        <v>3.01</v>
      </c>
      <c r="O136" s="10" cm="1">
        <f t="array" ref="O136">IFERROR(IF(ISNUMBER(N136),(N136-INDEX('Price Data'!T:T,MATCH(TEXT(A136,"YYYY-MM-DD"),'Price Data'!S:S,0)+1))/INDEX('Price Data'!T:T,MATCH(TEXT(A136,"YYYY-MM-DD"),'Price Data'!S:S,0)+1),""),"")</f>
        <v>-2.9032258064516224E-2</v>
      </c>
    </row>
    <row r="137" spans="1:15" x14ac:dyDescent="0.3">
      <c r="A137" s="8">
        <v>41956</v>
      </c>
      <c r="B137" s="34">
        <f>IFERROR(INDEX('Price Data'!B:B,MATCH(TEXT(A137,"YYYY-MM-DD"),'Price Data'!A:A,0)),"")</f>
        <v>18782</v>
      </c>
      <c r="C137" s="10" cm="1">
        <f t="array" ref="C137">IFERROR(IF(ISNUMBER(B137),(B137-INDEX('Price Data'!B:B,MATCH(TEXT(A137,"YYYY-MM-DD"),'Price Data'!A:A,0)+1))/INDEX('Price Data'!B:B,MATCH(TEXT(A137,"YYYY-MM-DD"),'Price Data'!A:A,0)+1),""),"")</f>
        <v>4.2776173671265107E-3</v>
      </c>
      <c r="D137" s="34">
        <f>IFERROR(INDEX('Price Data'!E:E,MATCH(TEXT(A137,"YYYY-MM-DD"),'Price Data'!D:D,0)),"")</f>
        <v>25.7</v>
      </c>
      <c r="E137" s="10" cm="1">
        <f t="array" ref="E137">IFERROR(IF(ISNUMBER(D137),(D137-INDEX('Price Data'!E:E,MATCH(TEXT(A137,"YYYY-MM-DD"),'Price Data'!D:D,0)+1))/INDEX('Price Data'!E:E,MATCH(TEXT(A137,"YYYY-MM-DD"),'Price Data'!D:D,0)+1),""),"")</f>
        <v>4.6911649726349104E-3</v>
      </c>
      <c r="F137" s="34">
        <f>IFERROR(INDEX('Price Data'!H:H,MATCH(TEXT(A137,"YYYY-MM-DD"),'Price Data'!G:G,0)),"")</f>
        <v>26796.068359000001</v>
      </c>
      <c r="G137" s="10" cm="1">
        <f t="array" ref="G137">IFERROR(IF(ISNUMBER(F137),(F137-INDEX('Price Data'!H:H,MATCH(TEXT(A137,"YYYY-MM-DD"),'Price Data'!G:G,0)+1))/INDEX('Price Data'!H:H,MATCH(TEXT(A137,"YYYY-MM-DD"),'Price Data'!G:G,0)+1),""),"")</f>
        <v>3.7007858040784082E-2</v>
      </c>
      <c r="H137" s="34">
        <f>IFERROR(INDEX('Price Data'!K:K,MATCH(TEXT(A137,"YYYY-MM-DD"),'Price Data'!J:J,0)),"")</f>
        <v>2.1800000000000002</v>
      </c>
      <c r="I137" s="10" cm="1">
        <f t="array" ref="I137">IFERROR(IF(ISNUMBER(H137),(H137-INDEX('Price Data'!K:K,MATCH(TEXT(A137,"YYYY-MM-DD"),'Price Data'!J:J,0)+1))/INDEX('Price Data'!K:K,MATCH(TEXT(A137,"YYYY-MM-DD"),'Price Data'!J:J,0)+1),""),"")</f>
        <v>9.2592592592592674E-3</v>
      </c>
      <c r="J137" s="34">
        <f>IFERROR(INDEX('Price Data'!N:N,MATCH(TEXT(A137,"YYYY-MM-DD"),'Price Data'!M:M,0)),"")</f>
        <v>3.43</v>
      </c>
      <c r="K137" s="10" cm="1">
        <f t="array" ref="K137">IFERROR(IF(ISNUMBER(J137),(J137-INDEX('Price Data'!N:N,MATCH(TEXT(A137,"YYYY-MM-DD"),'Price Data'!M:M,0)+1))/INDEX('Price Data'!N:N,MATCH(TEXT(A137,"YYYY-MM-DD"),'Price Data'!M:M,0)+1),""),"")</f>
        <v>0</v>
      </c>
      <c r="L137" s="34">
        <f>IFERROR(INDEX('Price Data'!Q:Q,MATCH(TEXT(A137,"YYYY-MM-DD"),'Price Data'!P:P,0)),"")</f>
        <v>7.21</v>
      </c>
      <c r="M137" s="10" cm="1">
        <f t="array" ref="M137">IFERROR(IF(ISNUMBER(L137),(L137-INDEX('Price Data'!Q:Q,MATCH(TEXT(A137,"YYYY-MM-DD"),'Price Data'!P:P,0)+1))/INDEX('Price Data'!Q:Q,MATCH(TEXT(A137,"YYYY-MM-DD"),'Price Data'!P:P,0)+1),""),"")</f>
        <v>-1.5027322404371627E-2</v>
      </c>
      <c r="N137" s="34">
        <f>IFERROR(INDEX('Price Data'!T:T,MATCH(TEXT(A137,"YYYY-MM-DD"),'Price Data'!S:S,0)),"")</f>
        <v>2.99</v>
      </c>
      <c r="O137" s="10" cm="1">
        <f t="array" ref="O137">IFERROR(IF(ISNUMBER(N137),(N137-INDEX('Price Data'!T:T,MATCH(TEXT(A137,"YYYY-MM-DD"),'Price Data'!S:S,0)+1))/INDEX('Price Data'!T:T,MATCH(TEXT(A137,"YYYY-MM-DD"),'Price Data'!S:S,0)+1),""),"")</f>
        <v>-6.6445182724251079E-3</v>
      </c>
    </row>
    <row r="138" spans="1:15" x14ac:dyDescent="0.3">
      <c r="A138" s="8">
        <v>41957</v>
      </c>
      <c r="B138" s="34">
        <f>IFERROR(INDEX('Price Data'!B:B,MATCH(TEXT(A138,"YYYY-MM-DD"),'Price Data'!A:A,0)),"")</f>
        <v>18965</v>
      </c>
      <c r="C138" s="10" cm="1">
        <f t="array" ref="C138">IFERROR(IF(ISNUMBER(B138),(B138-INDEX('Price Data'!B:B,MATCH(TEXT(A138,"YYYY-MM-DD"),'Price Data'!A:A,0)+1))/INDEX('Price Data'!B:B,MATCH(TEXT(A138,"YYYY-MM-DD"),'Price Data'!A:A,0)+1),""),"")</f>
        <v>9.7433713129592165E-3</v>
      </c>
      <c r="D138" s="34">
        <f>IFERROR(INDEX('Price Data'!E:E,MATCH(TEXT(A138,"YYYY-MM-DD"),'Price Data'!D:D,0)),"")</f>
        <v>26.33</v>
      </c>
      <c r="E138" s="10" cm="1">
        <f t="array" ref="E138">IFERROR(IF(ISNUMBER(D138),(D138-INDEX('Price Data'!E:E,MATCH(TEXT(A138,"YYYY-MM-DD"),'Price Data'!D:D,0)+1))/INDEX('Price Data'!E:E,MATCH(TEXT(A138,"YYYY-MM-DD"),'Price Data'!D:D,0)+1),""),"")</f>
        <v>2.4513618677042763E-2</v>
      </c>
      <c r="F138" s="34">
        <f>IFERROR(INDEX('Price Data'!H:H,MATCH(TEXT(A138,"YYYY-MM-DD"),'Price Data'!G:G,0)),"")</f>
        <v>27345.419922000001</v>
      </c>
      <c r="G138" s="10" cm="1">
        <f t="array" ref="G138">IFERROR(IF(ISNUMBER(F138),(F138-INDEX('Price Data'!H:H,MATCH(TEXT(A138,"YYYY-MM-DD"),'Price Data'!G:G,0)+1))/INDEX('Price Data'!H:H,MATCH(TEXT(A138,"YYYY-MM-DD"),'Price Data'!G:G,0)+1),""),"")</f>
        <v>2.0501200237291132E-2</v>
      </c>
      <c r="H138" s="34">
        <f>IFERROR(INDEX('Price Data'!K:K,MATCH(TEXT(A138,"YYYY-MM-DD"),'Price Data'!J:J,0)),"")</f>
        <v>2.21</v>
      </c>
      <c r="I138" s="10" cm="1">
        <f t="array" ref="I138">IFERROR(IF(ISNUMBER(H138),(H138-INDEX('Price Data'!K:K,MATCH(TEXT(A138,"YYYY-MM-DD"),'Price Data'!J:J,0)+1))/INDEX('Price Data'!K:K,MATCH(TEXT(A138,"YYYY-MM-DD"),'Price Data'!J:J,0)+1),""),"")</f>
        <v>1.3761467889908166E-2</v>
      </c>
      <c r="J138" s="34">
        <f>IFERROR(INDEX('Price Data'!N:N,MATCH(TEXT(A138,"YYYY-MM-DD"),'Price Data'!M:M,0)),"")</f>
        <v>3.4</v>
      </c>
      <c r="K138" s="10" cm="1">
        <f t="array" ref="K138">IFERROR(IF(ISNUMBER(J138),(J138-INDEX('Price Data'!N:N,MATCH(TEXT(A138,"YYYY-MM-DD"),'Price Data'!M:M,0)+1))/INDEX('Price Data'!N:N,MATCH(TEXT(A138,"YYYY-MM-DD"),'Price Data'!M:M,0)+1),""),"")</f>
        <v>-8.7463556851312668E-3</v>
      </c>
      <c r="L138" s="34">
        <f>IFERROR(INDEX('Price Data'!Q:Q,MATCH(TEXT(A138,"YYYY-MM-DD"),'Price Data'!P:P,0)),"")</f>
        <v>7.16</v>
      </c>
      <c r="M138" s="10" cm="1">
        <f t="array" ref="M138">IFERROR(IF(ISNUMBER(L138),(L138-INDEX('Price Data'!Q:Q,MATCH(TEXT(A138,"YYYY-MM-DD"),'Price Data'!P:P,0)+1))/INDEX('Price Data'!Q:Q,MATCH(TEXT(A138,"YYYY-MM-DD"),'Price Data'!P:P,0)+1),""),"")</f>
        <v>-6.9348127600554537E-3</v>
      </c>
      <c r="N138" s="34">
        <f>IFERROR(INDEX('Price Data'!T:T,MATCH(TEXT(A138,"YYYY-MM-DD"),'Price Data'!S:S,0)),"")</f>
        <v>3.01</v>
      </c>
      <c r="O138" s="10" cm="1">
        <f t="array" ref="O138">IFERROR(IF(ISNUMBER(N138),(N138-INDEX('Price Data'!T:T,MATCH(TEXT(A138,"YYYY-MM-DD"),'Price Data'!S:S,0)+1))/INDEX('Price Data'!T:T,MATCH(TEXT(A138,"YYYY-MM-DD"),'Price Data'!S:S,0)+1),""),"")</f>
        <v>6.6889632107021979E-3</v>
      </c>
    </row>
    <row r="139" spans="1:15" x14ac:dyDescent="0.3">
      <c r="A139" s="8">
        <v>41958</v>
      </c>
      <c r="B139" s="34" t="str">
        <f>IFERROR(INDEX('Price Data'!B:B,MATCH(TEXT(A139,"YYYY-MM-DD"),'Price Data'!A:A,0)),"")</f>
        <v/>
      </c>
      <c r="C139" s="10" t="str" cm="1">
        <f t="array" ref="C139">IFERROR(IF(ISNUMBER(B139),(B139-INDEX('Price Data'!B:B,MATCH(TEXT(A139,"YYYY-MM-DD"),'Price Data'!A:A,0)+1))/INDEX('Price Data'!B:B,MATCH(TEXT(A139,"YYYY-MM-DD"),'Price Data'!A:A,0)+1),""),"")</f>
        <v/>
      </c>
      <c r="D139" s="34" t="str">
        <f>IFERROR(INDEX('Price Data'!E:E,MATCH(TEXT(A139,"YYYY-MM-DD"),'Price Data'!D:D,0)),"")</f>
        <v/>
      </c>
      <c r="E139" s="10" t="str" cm="1">
        <f t="array" ref="E139">IFERROR(IF(ISNUMBER(D139),(D139-INDEX('Price Data'!E:E,MATCH(TEXT(A139,"YYYY-MM-DD"),'Price Data'!D:D,0)+1))/INDEX('Price Data'!E:E,MATCH(TEXT(A139,"YYYY-MM-DD"),'Price Data'!D:D,0)+1),""),"")</f>
        <v/>
      </c>
      <c r="F139" s="34" t="str">
        <f>IFERROR(INDEX('Price Data'!H:H,MATCH(TEXT(A139,"YYYY-MM-DD"),'Price Data'!G:G,0)),"")</f>
        <v/>
      </c>
      <c r="G139" s="10" t="str" cm="1">
        <f t="array" ref="G139">IFERROR(IF(ISNUMBER(F139),(F139-INDEX('Price Data'!H:H,MATCH(TEXT(A139,"YYYY-MM-DD"),'Price Data'!G:G,0)+1))/INDEX('Price Data'!H:H,MATCH(TEXT(A139,"YYYY-MM-DD"),'Price Data'!G:G,0)+1),""),"")</f>
        <v/>
      </c>
      <c r="H139" s="34" t="str">
        <f>IFERROR(INDEX('Price Data'!K:K,MATCH(TEXT(A139,"YYYY-MM-DD"),'Price Data'!J:J,0)),"")</f>
        <v/>
      </c>
      <c r="I139" s="10" t="str" cm="1">
        <f t="array" ref="I139">IFERROR(IF(ISNUMBER(H139),(H139-INDEX('Price Data'!K:K,MATCH(TEXT(A139,"YYYY-MM-DD"),'Price Data'!J:J,0)+1))/INDEX('Price Data'!K:K,MATCH(TEXT(A139,"YYYY-MM-DD"),'Price Data'!J:J,0)+1),""),"")</f>
        <v/>
      </c>
      <c r="J139" s="34" t="str">
        <f>IFERROR(INDEX('Price Data'!N:N,MATCH(TEXT(A139,"YYYY-MM-DD"),'Price Data'!M:M,0)),"")</f>
        <v/>
      </c>
      <c r="K139" s="10" t="str" cm="1">
        <f t="array" ref="K139">IFERROR(IF(ISNUMBER(J139),(J139-INDEX('Price Data'!N:N,MATCH(TEXT(A139,"YYYY-MM-DD"),'Price Data'!M:M,0)+1))/INDEX('Price Data'!N:N,MATCH(TEXT(A139,"YYYY-MM-DD"),'Price Data'!M:M,0)+1),""),"")</f>
        <v/>
      </c>
      <c r="L139" s="34" t="str">
        <f>IFERROR(INDEX('Price Data'!Q:Q,MATCH(TEXT(A139,"YYYY-MM-DD"),'Price Data'!P:P,0)),"")</f>
        <v/>
      </c>
      <c r="M139" s="10" t="str" cm="1">
        <f t="array" ref="M139">IFERROR(IF(ISNUMBER(L139),(L139-INDEX('Price Data'!Q:Q,MATCH(TEXT(A139,"YYYY-MM-DD"),'Price Data'!P:P,0)+1))/INDEX('Price Data'!Q:Q,MATCH(TEXT(A139,"YYYY-MM-DD"),'Price Data'!P:P,0)+1),""),"")</f>
        <v/>
      </c>
      <c r="N139" s="34" t="str">
        <f>IFERROR(INDEX('Price Data'!T:T,MATCH(TEXT(A139,"YYYY-MM-DD"),'Price Data'!S:S,0)),"")</f>
        <v/>
      </c>
      <c r="O139" s="10" t="str" cm="1">
        <f t="array" ref="O139">IFERROR(IF(ISNUMBER(N139),(N139-INDEX('Price Data'!T:T,MATCH(TEXT(A139,"YYYY-MM-DD"),'Price Data'!S:S,0)+1))/INDEX('Price Data'!T:T,MATCH(TEXT(A139,"YYYY-MM-DD"),'Price Data'!S:S,0)+1),""),"")</f>
        <v/>
      </c>
    </row>
    <row r="140" spans="1:15" x14ac:dyDescent="0.3">
      <c r="A140" s="8">
        <v>41959</v>
      </c>
      <c r="B140" s="34" t="str">
        <f>IFERROR(INDEX('Price Data'!B:B,MATCH(TEXT(A140,"YYYY-MM-DD"),'Price Data'!A:A,0)),"")</f>
        <v/>
      </c>
      <c r="C140" s="10" t="str" cm="1">
        <f t="array" ref="C140">IFERROR(IF(ISNUMBER(B140),(B140-INDEX('Price Data'!B:B,MATCH(TEXT(A140,"YYYY-MM-DD"),'Price Data'!A:A,0)+1))/INDEX('Price Data'!B:B,MATCH(TEXT(A140,"YYYY-MM-DD"),'Price Data'!A:A,0)+1),""),"")</f>
        <v/>
      </c>
      <c r="D140" s="34" t="str">
        <f>IFERROR(INDEX('Price Data'!E:E,MATCH(TEXT(A140,"YYYY-MM-DD"),'Price Data'!D:D,0)),"")</f>
        <v/>
      </c>
      <c r="E140" s="10" t="str" cm="1">
        <f t="array" ref="E140">IFERROR(IF(ISNUMBER(D140),(D140-INDEX('Price Data'!E:E,MATCH(TEXT(A140,"YYYY-MM-DD"),'Price Data'!D:D,0)+1))/INDEX('Price Data'!E:E,MATCH(TEXT(A140,"YYYY-MM-DD"),'Price Data'!D:D,0)+1),""),"")</f>
        <v/>
      </c>
      <c r="F140" s="34" t="str">
        <f>IFERROR(INDEX('Price Data'!H:H,MATCH(TEXT(A140,"YYYY-MM-DD"),'Price Data'!G:G,0)),"")</f>
        <v/>
      </c>
      <c r="G140" s="10" t="str" cm="1">
        <f t="array" ref="G140">IFERROR(IF(ISNUMBER(F140),(F140-INDEX('Price Data'!H:H,MATCH(TEXT(A140,"YYYY-MM-DD"),'Price Data'!G:G,0)+1))/INDEX('Price Data'!H:H,MATCH(TEXT(A140,"YYYY-MM-DD"),'Price Data'!G:G,0)+1),""),"")</f>
        <v/>
      </c>
      <c r="H140" s="34" t="str">
        <f>IFERROR(INDEX('Price Data'!K:K,MATCH(TEXT(A140,"YYYY-MM-DD"),'Price Data'!J:J,0)),"")</f>
        <v/>
      </c>
      <c r="I140" s="10" t="str" cm="1">
        <f t="array" ref="I140">IFERROR(IF(ISNUMBER(H140),(H140-INDEX('Price Data'!K:K,MATCH(TEXT(A140,"YYYY-MM-DD"),'Price Data'!J:J,0)+1))/INDEX('Price Data'!K:K,MATCH(TEXT(A140,"YYYY-MM-DD"),'Price Data'!J:J,0)+1),""),"")</f>
        <v/>
      </c>
      <c r="J140" s="34" t="str">
        <f>IFERROR(INDEX('Price Data'!N:N,MATCH(TEXT(A140,"YYYY-MM-DD"),'Price Data'!M:M,0)),"")</f>
        <v/>
      </c>
      <c r="K140" s="10" t="str" cm="1">
        <f t="array" ref="K140">IFERROR(IF(ISNUMBER(J140),(J140-INDEX('Price Data'!N:N,MATCH(TEXT(A140,"YYYY-MM-DD"),'Price Data'!M:M,0)+1))/INDEX('Price Data'!N:N,MATCH(TEXT(A140,"YYYY-MM-DD"),'Price Data'!M:M,0)+1),""),"")</f>
        <v/>
      </c>
      <c r="L140" s="34" t="str">
        <f>IFERROR(INDEX('Price Data'!Q:Q,MATCH(TEXT(A140,"YYYY-MM-DD"),'Price Data'!P:P,0)),"")</f>
        <v/>
      </c>
      <c r="M140" s="10" t="str" cm="1">
        <f t="array" ref="M140">IFERROR(IF(ISNUMBER(L140),(L140-INDEX('Price Data'!Q:Q,MATCH(TEXT(A140,"YYYY-MM-DD"),'Price Data'!P:P,0)+1))/INDEX('Price Data'!Q:Q,MATCH(TEXT(A140,"YYYY-MM-DD"),'Price Data'!P:P,0)+1),""),"")</f>
        <v/>
      </c>
      <c r="N140" s="34" t="str">
        <f>IFERROR(INDEX('Price Data'!T:T,MATCH(TEXT(A140,"YYYY-MM-DD"),'Price Data'!S:S,0)),"")</f>
        <v/>
      </c>
      <c r="O140" s="10" t="str" cm="1">
        <f t="array" ref="O140">IFERROR(IF(ISNUMBER(N140),(N140-INDEX('Price Data'!T:T,MATCH(TEXT(A140,"YYYY-MM-DD"),'Price Data'!S:S,0)+1))/INDEX('Price Data'!T:T,MATCH(TEXT(A140,"YYYY-MM-DD"),'Price Data'!S:S,0)+1),""),"")</f>
        <v/>
      </c>
    </row>
    <row r="141" spans="1:15" x14ac:dyDescent="0.3">
      <c r="A141" s="8">
        <v>41960</v>
      </c>
      <c r="B141" s="34">
        <f>IFERROR(INDEX('Price Data'!B:B,MATCH(TEXT(A141,"YYYY-MM-DD"),'Price Data'!A:A,0)),"")</f>
        <v>19216</v>
      </c>
      <c r="C141" s="10" cm="1">
        <f t="array" ref="C141">IFERROR(IF(ISNUMBER(B141),(B141-INDEX('Price Data'!B:B,MATCH(TEXT(A141,"YYYY-MM-DD"),'Price Data'!A:A,0)+1))/INDEX('Price Data'!B:B,MATCH(TEXT(A141,"YYYY-MM-DD"),'Price Data'!A:A,0)+1),""),"")</f>
        <v>1.323490640653836E-2</v>
      </c>
      <c r="D141" s="34">
        <f>IFERROR(INDEX('Price Data'!E:E,MATCH(TEXT(A141,"YYYY-MM-DD"),'Price Data'!D:D,0)),"")</f>
        <v>27.18</v>
      </c>
      <c r="E141" s="10" cm="1">
        <f t="array" ref="E141">IFERROR(IF(ISNUMBER(D141),(D141-INDEX('Price Data'!E:E,MATCH(TEXT(A141,"YYYY-MM-DD"),'Price Data'!D:D,0)+1))/INDEX('Price Data'!E:E,MATCH(TEXT(A141,"YYYY-MM-DD"),'Price Data'!D:D,0)+1),""),"")</f>
        <v>3.2282567413596711E-2</v>
      </c>
      <c r="F141" s="34">
        <f>IFERROR(INDEX('Price Data'!H:H,MATCH(TEXT(A141,"YYYY-MM-DD"),'Price Data'!G:G,0)),"")</f>
        <v>28179.617188</v>
      </c>
      <c r="G141" s="10" cm="1">
        <f t="array" ref="G141">IFERROR(IF(ISNUMBER(F141),(F141-INDEX('Price Data'!H:H,MATCH(TEXT(A141,"YYYY-MM-DD"),'Price Data'!G:G,0)+1))/INDEX('Price Data'!H:H,MATCH(TEXT(A141,"YYYY-MM-DD"),'Price Data'!G:G,0)+1),""),"")</f>
        <v>3.0505922687582093E-2</v>
      </c>
      <c r="H141" s="34">
        <f>IFERROR(INDEX('Price Data'!K:K,MATCH(TEXT(A141,"YYYY-MM-DD"),'Price Data'!J:J,0)),"")</f>
        <v>2.25</v>
      </c>
      <c r="I141" s="10" cm="1">
        <f t="array" ref="I141">IFERROR(IF(ISNUMBER(H141),(H141-INDEX('Price Data'!K:K,MATCH(TEXT(A141,"YYYY-MM-DD"),'Price Data'!J:J,0)+1))/INDEX('Price Data'!K:K,MATCH(TEXT(A141,"YYYY-MM-DD"),'Price Data'!J:J,0)+1),""),"")</f>
        <v>1.8099547511312233E-2</v>
      </c>
      <c r="J141" s="34">
        <f>IFERROR(INDEX('Price Data'!N:N,MATCH(TEXT(A141,"YYYY-MM-DD"),'Price Data'!M:M,0)),"")</f>
        <v>3.52</v>
      </c>
      <c r="K141" s="10" cm="1">
        <f t="array" ref="K141">IFERROR(IF(ISNUMBER(J141),(J141-INDEX('Price Data'!N:N,MATCH(TEXT(A141,"YYYY-MM-DD"),'Price Data'!M:M,0)+1))/INDEX('Price Data'!N:N,MATCH(TEXT(A141,"YYYY-MM-DD"),'Price Data'!M:M,0)+1),""),"")</f>
        <v>3.5294117647058858E-2</v>
      </c>
      <c r="L141" s="34">
        <f>IFERROR(INDEX('Price Data'!Q:Q,MATCH(TEXT(A141,"YYYY-MM-DD"),'Price Data'!P:P,0)),"")</f>
        <v>7.37</v>
      </c>
      <c r="M141" s="10" cm="1">
        <f t="array" ref="M141">IFERROR(IF(ISNUMBER(L141),(L141-INDEX('Price Data'!Q:Q,MATCH(TEXT(A141,"YYYY-MM-DD"),'Price Data'!P:P,0)+1))/INDEX('Price Data'!Q:Q,MATCH(TEXT(A141,"YYYY-MM-DD"),'Price Data'!P:P,0)+1),""),"")</f>
        <v>2.9329608938547479E-2</v>
      </c>
      <c r="N141" s="34">
        <f>IFERROR(INDEX('Price Data'!T:T,MATCH(TEXT(A141,"YYYY-MM-DD"),'Price Data'!S:S,0)),"")</f>
        <v>3.04</v>
      </c>
      <c r="O141" s="10" cm="1">
        <f t="array" ref="O141">IFERROR(IF(ISNUMBER(N141),(N141-INDEX('Price Data'!T:T,MATCH(TEXT(A141,"YYYY-MM-DD"),'Price Data'!S:S,0)+1))/INDEX('Price Data'!T:T,MATCH(TEXT(A141,"YYYY-MM-DD"),'Price Data'!S:S,0)+1),""),"")</f>
        <v>9.9667774086379564E-3</v>
      </c>
    </row>
    <row r="142" spans="1:15" x14ac:dyDescent="0.3">
      <c r="A142" s="8">
        <v>41961</v>
      </c>
      <c r="B142" s="34">
        <f>IFERROR(INDEX('Price Data'!B:B,MATCH(TEXT(A142,"YYYY-MM-DD"),'Price Data'!A:A,0)),"")</f>
        <v>19352</v>
      </c>
      <c r="C142" s="10" cm="1">
        <f t="array" ref="C142">IFERROR(IF(ISNUMBER(B142),(B142-INDEX('Price Data'!B:B,MATCH(TEXT(A142,"YYYY-MM-DD"),'Price Data'!A:A,0)+1))/INDEX('Price Data'!B:B,MATCH(TEXT(A142,"YYYY-MM-DD"),'Price Data'!A:A,0)+1),""),"")</f>
        <v>7.0774354704412987E-3</v>
      </c>
      <c r="D142" s="34">
        <f>IFERROR(INDEX('Price Data'!E:E,MATCH(TEXT(A142,"YYYY-MM-DD"),'Price Data'!D:D,0)),"")</f>
        <v>27.58</v>
      </c>
      <c r="E142" s="10" cm="1">
        <f t="array" ref="E142">IFERROR(IF(ISNUMBER(D142),(D142-INDEX('Price Data'!E:E,MATCH(TEXT(A142,"YYYY-MM-DD"),'Price Data'!D:D,0)+1))/INDEX('Price Data'!E:E,MATCH(TEXT(A142,"YYYY-MM-DD"),'Price Data'!D:D,0)+1),""),"")</f>
        <v>1.4716703458425261E-2</v>
      </c>
      <c r="F142" s="34">
        <f>IFERROR(INDEX('Price Data'!H:H,MATCH(TEXT(A142,"YYYY-MM-DD"),'Price Data'!G:G,0)),"")</f>
        <v>27894.769531000002</v>
      </c>
      <c r="G142" s="10" cm="1">
        <f t="array" ref="G142">IFERROR(IF(ISNUMBER(F142),(F142-INDEX('Price Data'!H:H,MATCH(TEXT(A142,"YYYY-MM-DD"),'Price Data'!G:G,0)+1))/INDEX('Price Data'!H:H,MATCH(TEXT(A142,"YYYY-MM-DD"),'Price Data'!G:G,0)+1),""),"")</f>
        <v>-1.0108286961445945E-2</v>
      </c>
      <c r="H142" s="34">
        <f>IFERROR(INDEX('Price Data'!K:K,MATCH(TEXT(A142,"YYYY-MM-DD"),'Price Data'!J:J,0)),"")</f>
        <v>2.2599999999999998</v>
      </c>
      <c r="I142" s="10" cm="1">
        <f t="array" ref="I142">IFERROR(IF(ISNUMBER(H142),(H142-INDEX('Price Data'!K:K,MATCH(TEXT(A142,"YYYY-MM-DD"),'Price Data'!J:J,0)+1))/INDEX('Price Data'!K:K,MATCH(TEXT(A142,"YYYY-MM-DD"),'Price Data'!J:J,0)+1),""),"")</f>
        <v>4.4444444444443499E-3</v>
      </c>
      <c r="J142" s="34">
        <f>IFERROR(INDEX('Price Data'!N:N,MATCH(TEXT(A142,"YYYY-MM-DD"),'Price Data'!M:M,0)),"")</f>
        <v>3.58</v>
      </c>
      <c r="K142" s="10" cm="1">
        <f t="array" ref="K142">IFERROR(IF(ISNUMBER(J142),(J142-INDEX('Price Data'!N:N,MATCH(TEXT(A142,"YYYY-MM-DD"),'Price Data'!M:M,0)+1))/INDEX('Price Data'!N:N,MATCH(TEXT(A142,"YYYY-MM-DD"),'Price Data'!M:M,0)+1),""),"")</f>
        <v>1.7045454545454562E-2</v>
      </c>
      <c r="L142" s="34">
        <f>IFERROR(INDEX('Price Data'!Q:Q,MATCH(TEXT(A142,"YYYY-MM-DD"),'Price Data'!P:P,0)),"")</f>
        <v>7.47</v>
      </c>
      <c r="M142" s="10" cm="1">
        <f t="array" ref="M142">IFERROR(IF(ISNUMBER(L142),(L142-INDEX('Price Data'!Q:Q,MATCH(TEXT(A142,"YYYY-MM-DD"),'Price Data'!P:P,0)+1))/INDEX('Price Data'!Q:Q,MATCH(TEXT(A142,"YYYY-MM-DD"),'Price Data'!P:P,0)+1),""),"")</f>
        <v>1.356852103120755E-2</v>
      </c>
      <c r="N142" s="34">
        <f>IFERROR(INDEX('Price Data'!T:T,MATCH(TEXT(A142,"YYYY-MM-DD"),'Price Data'!S:S,0)),"")</f>
        <v>3.05</v>
      </c>
      <c r="O142" s="10" cm="1">
        <f t="array" ref="O142">IFERROR(IF(ISNUMBER(N142),(N142-INDEX('Price Data'!T:T,MATCH(TEXT(A142,"YYYY-MM-DD"),'Price Data'!S:S,0)+1))/INDEX('Price Data'!T:T,MATCH(TEXT(A142,"YYYY-MM-DD"),'Price Data'!S:S,0)+1),""),"")</f>
        <v>3.2894736842104563E-3</v>
      </c>
    </row>
    <row r="143" spans="1:15" x14ac:dyDescent="0.3">
      <c r="A143" s="8">
        <v>41962</v>
      </c>
      <c r="B143" s="34">
        <f>IFERROR(INDEX('Price Data'!B:B,MATCH(TEXT(A143,"YYYY-MM-DD"),'Price Data'!A:A,0)),"")</f>
        <v>19379</v>
      </c>
      <c r="C143" s="10" cm="1">
        <f t="array" ref="C143">IFERROR(IF(ISNUMBER(B143),(B143-INDEX('Price Data'!B:B,MATCH(TEXT(A143,"YYYY-MM-DD"),'Price Data'!A:A,0)+1))/INDEX('Price Data'!B:B,MATCH(TEXT(A143,"YYYY-MM-DD"),'Price Data'!A:A,0)+1),""),"")</f>
        <v>1.3952046300124018E-3</v>
      </c>
      <c r="D143" s="34">
        <f>IFERROR(INDEX('Price Data'!E:E,MATCH(TEXT(A143,"YYYY-MM-DD"),'Price Data'!D:D,0)),"")</f>
        <v>27.83</v>
      </c>
      <c r="E143" s="10" cm="1">
        <f t="array" ref="E143">IFERROR(IF(ISNUMBER(D143),(D143-INDEX('Price Data'!E:E,MATCH(TEXT(A143,"YYYY-MM-DD"),'Price Data'!D:D,0)+1))/INDEX('Price Data'!E:E,MATCH(TEXT(A143,"YYYY-MM-DD"),'Price Data'!D:D,0)+1),""),"")</f>
        <v>9.0645395213923147E-3</v>
      </c>
      <c r="F143" s="34">
        <f>IFERROR(INDEX('Price Data'!H:H,MATCH(TEXT(A143,"YYYY-MM-DD"),'Price Data'!G:G,0)),"")</f>
        <v>27426.804688</v>
      </c>
      <c r="G143" s="10" cm="1">
        <f t="array" ref="G143">IFERROR(IF(ISNUMBER(F143),(F143-INDEX('Price Data'!H:H,MATCH(TEXT(A143,"YYYY-MM-DD"),'Price Data'!G:G,0)+1))/INDEX('Price Data'!H:H,MATCH(TEXT(A143,"YYYY-MM-DD"),'Price Data'!G:G,0)+1),""),"")</f>
        <v>-1.6776078485966451E-2</v>
      </c>
      <c r="H143" s="34">
        <f>IFERROR(INDEX('Price Data'!K:K,MATCH(TEXT(A143,"YYYY-MM-DD"),'Price Data'!J:J,0)),"")</f>
        <v>2.29</v>
      </c>
      <c r="I143" s="10" cm="1">
        <f t="array" ref="I143">IFERROR(IF(ISNUMBER(H143),(H143-INDEX('Price Data'!K:K,MATCH(TEXT(A143,"YYYY-MM-DD"),'Price Data'!J:J,0)+1))/INDEX('Price Data'!K:K,MATCH(TEXT(A143,"YYYY-MM-DD"),'Price Data'!J:J,0)+1),""),"")</f>
        <v>1.3274336283185952E-2</v>
      </c>
      <c r="J143" s="34">
        <f>IFERROR(INDEX('Price Data'!N:N,MATCH(TEXT(A143,"YYYY-MM-DD"),'Price Data'!M:M,0)),"")</f>
        <v>3.56</v>
      </c>
      <c r="K143" s="10" cm="1">
        <f t="array" ref="K143">IFERROR(IF(ISNUMBER(J143),(J143-INDEX('Price Data'!N:N,MATCH(TEXT(A143,"YYYY-MM-DD"),'Price Data'!M:M,0)+1))/INDEX('Price Data'!N:N,MATCH(TEXT(A143,"YYYY-MM-DD"),'Price Data'!M:M,0)+1),""),"")</f>
        <v>-5.5865921787709542E-3</v>
      </c>
      <c r="L143" s="34">
        <f>IFERROR(INDEX('Price Data'!Q:Q,MATCH(TEXT(A143,"YYYY-MM-DD"),'Price Data'!P:P,0)),"")</f>
        <v>7.59</v>
      </c>
      <c r="M143" s="10" cm="1">
        <f t="array" ref="M143">IFERROR(IF(ISNUMBER(L143),(L143-INDEX('Price Data'!Q:Q,MATCH(TEXT(A143,"YYYY-MM-DD"),'Price Data'!P:P,0)+1))/INDEX('Price Data'!Q:Q,MATCH(TEXT(A143,"YYYY-MM-DD"),'Price Data'!P:P,0)+1),""),"")</f>
        <v>1.6064257028112466E-2</v>
      </c>
      <c r="N143" s="34">
        <f>IFERROR(INDEX('Price Data'!T:T,MATCH(TEXT(A143,"YYYY-MM-DD"),'Price Data'!S:S,0)),"")</f>
        <v>3.05</v>
      </c>
      <c r="O143" s="10" cm="1">
        <f t="array" ref="O143">IFERROR(IF(ISNUMBER(N143),(N143-INDEX('Price Data'!T:T,MATCH(TEXT(A143,"YYYY-MM-DD"),'Price Data'!S:S,0)+1))/INDEX('Price Data'!T:T,MATCH(TEXT(A143,"YYYY-MM-DD"),'Price Data'!S:S,0)+1),""),"")</f>
        <v>0</v>
      </c>
    </row>
    <row r="144" spans="1:15" x14ac:dyDescent="0.3">
      <c r="A144" s="8">
        <v>41963</v>
      </c>
      <c r="B144" s="34">
        <f>IFERROR(INDEX('Price Data'!B:B,MATCH(TEXT(A144,"YYYY-MM-DD"),'Price Data'!A:A,0)),"")</f>
        <v>19209</v>
      </c>
      <c r="C144" s="10" cm="1">
        <f t="array" ref="C144">IFERROR(IF(ISNUMBER(B144),(B144-INDEX('Price Data'!B:B,MATCH(TEXT(A144,"YYYY-MM-DD"),'Price Data'!A:A,0)+1))/INDEX('Price Data'!B:B,MATCH(TEXT(A144,"YYYY-MM-DD"),'Price Data'!A:A,0)+1),""),"")</f>
        <v>-8.7723824758759485E-3</v>
      </c>
      <c r="D144" s="34">
        <f>IFERROR(INDEX('Price Data'!E:E,MATCH(TEXT(A144,"YYYY-MM-DD"),'Price Data'!D:D,0)),"")</f>
        <v>27.41</v>
      </c>
      <c r="E144" s="10" cm="1">
        <f t="array" ref="E144">IFERROR(IF(ISNUMBER(D144),(D144-INDEX('Price Data'!E:E,MATCH(TEXT(A144,"YYYY-MM-DD"),'Price Data'!D:D,0)+1))/INDEX('Price Data'!E:E,MATCH(TEXT(A144,"YYYY-MM-DD"),'Price Data'!D:D,0)+1),""),"")</f>
        <v>-1.5091627739849019E-2</v>
      </c>
      <c r="F144" s="34">
        <f>IFERROR(INDEX('Price Data'!H:H,MATCH(TEXT(A144,"YYYY-MM-DD"),'Price Data'!G:G,0)),"")</f>
        <v>26836.761718999998</v>
      </c>
      <c r="G144" s="10" cm="1">
        <f t="array" ref="G144">IFERROR(IF(ISNUMBER(F144),(F144-INDEX('Price Data'!H:H,MATCH(TEXT(A144,"YYYY-MM-DD"),'Price Data'!G:G,0)+1))/INDEX('Price Data'!H:H,MATCH(TEXT(A144,"YYYY-MM-DD"),'Price Data'!G:G,0)+1),""),"")</f>
        <v>-2.1513368972877922E-2</v>
      </c>
      <c r="H144" s="34">
        <f>IFERROR(INDEX('Price Data'!K:K,MATCH(TEXT(A144,"YYYY-MM-DD"),'Price Data'!J:J,0)),"")</f>
        <v>2.25</v>
      </c>
      <c r="I144" s="10" cm="1">
        <f t="array" ref="I144">IFERROR(IF(ISNUMBER(H144),(H144-INDEX('Price Data'!K:K,MATCH(TEXT(A144,"YYYY-MM-DD"),'Price Data'!J:J,0)+1))/INDEX('Price Data'!K:K,MATCH(TEXT(A144,"YYYY-MM-DD"),'Price Data'!J:J,0)+1),""),"")</f>
        <v>-1.746724890829696E-2</v>
      </c>
      <c r="J144" s="34">
        <f>IFERROR(INDEX('Price Data'!N:N,MATCH(TEXT(A144,"YYYY-MM-DD"),'Price Data'!M:M,0)),"")</f>
        <v>3.45</v>
      </c>
      <c r="K144" s="10" cm="1">
        <f t="array" ref="K144">IFERROR(IF(ISNUMBER(J144),(J144-INDEX('Price Data'!N:N,MATCH(TEXT(A144,"YYYY-MM-DD"),'Price Data'!M:M,0)+1))/INDEX('Price Data'!N:N,MATCH(TEXT(A144,"YYYY-MM-DD"),'Price Data'!M:M,0)+1),""),"")</f>
        <v>-3.0898876404494346E-2</v>
      </c>
      <c r="L144" s="34">
        <f>IFERROR(INDEX('Price Data'!Q:Q,MATCH(TEXT(A144,"YYYY-MM-DD"),'Price Data'!P:P,0)),"")</f>
        <v>7.33</v>
      </c>
      <c r="M144" s="10" cm="1">
        <f t="array" ref="M144">IFERROR(IF(ISNUMBER(L144),(L144-INDEX('Price Data'!Q:Q,MATCH(TEXT(A144,"YYYY-MM-DD"),'Price Data'!P:P,0)+1))/INDEX('Price Data'!Q:Q,MATCH(TEXT(A144,"YYYY-MM-DD"),'Price Data'!P:P,0)+1),""),"")</f>
        <v>-3.4255599472990748E-2</v>
      </c>
      <c r="N144" s="34">
        <f>IFERROR(INDEX('Price Data'!T:T,MATCH(TEXT(A144,"YYYY-MM-DD"),'Price Data'!S:S,0)),"")</f>
        <v>3.01</v>
      </c>
      <c r="O144" s="10" cm="1">
        <f t="array" ref="O144">IFERROR(IF(ISNUMBER(N144),(N144-INDEX('Price Data'!T:T,MATCH(TEXT(A144,"YYYY-MM-DD"),'Price Data'!S:S,0)+1))/INDEX('Price Data'!T:T,MATCH(TEXT(A144,"YYYY-MM-DD"),'Price Data'!S:S,0)+1),""),"")</f>
        <v>-1.3114754098360668E-2</v>
      </c>
    </row>
    <row r="145" spans="1:15" x14ac:dyDescent="0.3">
      <c r="A145" s="8">
        <v>41964</v>
      </c>
      <c r="B145" s="34">
        <f>IFERROR(INDEX('Price Data'!B:B,MATCH(TEXT(A145,"YYYY-MM-DD"),'Price Data'!A:A,0)),"")</f>
        <v>19954</v>
      </c>
      <c r="C145" s="10" cm="1">
        <f t="array" ref="C145">IFERROR(IF(ISNUMBER(B145),(B145-INDEX('Price Data'!B:B,MATCH(TEXT(A145,"YYYY-MM-DD"),'Price Data'!A:A,0)+1))/INDEX('Price Data'!B:B,MATCH(TEXT(A145,"YYYY-MM-DD"),'Price Data'!A:A,0)+1),""),"")</f>
        <v>3.8783903378624605E-2</v>
      </c>
      <c r="D145" s="34">
        <f>IFERROR(INDEX('Price Data'!E:E,MATCH(TEXT(A145,"YYYY-MM-DD"),'Price Data'!D:D,0)),"")</f>
        <v>28.93</v>
      </c>
      <c r="E145" s="10" cm="1">
        <f t="array" ref="E145">IFERROR(IF(ISNUMBER(D145),(D145-INDEX('Price Data'!E:E,MATCH(TEXT(A145,"YYYY-MM-DD"),'Price Data'!D:D,0)+1))/INDEX('Price Data'!E:E,MATCH(TEXT(A145,"YYYY-MM-DD"),'Price Data'!D:D,0)+1),""),"")</f>
        <v>5.5454213790587362E-2</v>
      </c>
      <c r="F145" s="34">
        <f>IFERROR(INDEX('Price Data'!H:H,MATCH(TEXT(A145,"YYYY-MM-DD"),'Price Data'!G:G,0)),"")</f>
        <v>27426.804688</v>
      </c>
      <c r="G145" s="10" cm="1">
        <f t="array" ref="G145">IFERROR(IF(ISNUMBER(F145),(F145-INDEX('Price Data'!H:H,MATCH(TEXT(A145,"YYYY-MM-DD"),'Price Data'!G:G,0)+1))/INDEX('Price Data'!H:H,MATCH(TEXT(A145,"YYYY-MM-DD"),'Price Data'!G:G,0)+1),""),"")</f>
        <v>2.1986369860051369E-2</v>
      </c>
      <c r="H145" s="34">
        <f>IFERROR(INDEX('Price Data'!K:K,MATCH(TEXT(A145,"YYYY-MM-DD"),'Price Data'!J:J,0)),"")</f>
        <v>2.36</v>
      </c>
      <c r="I145" s="10" cm="1">
        <f t="array" ref="I145">IFERROR(IF(ISNUMBER(H145),(H145-INDEX('Price Data'!K:K,MATCH(TEXT(A145,"YYYY-MM-DD"),'Price Data'!J:J,0)+1))/INDEX('Price Data'!K:K,MATCH(TEXT(A145,"YYYY-MM-DD"),'Price Data'!J:J,0)+1),""),"")</f>
        <v>4.8888888888888836E-2</v>
      </c>
      <c r="J145" s="34">
        <f>IFERROR(INDEX('Price Data'!N:N,MATCH(TEXT(A145,"YYYY-MM-DD"),'Price Data'!M:M,0)),"")</f>
        <v>3.63</v>
      </c>
      <c r="K145" s="10" cm="1">
        <f t="array" ref="K145">IFERROR(IF(ISNUMBER(J145),(J145-INDEX('Price Data'!N:N,MATCH(TEXT(A145,"YYYY-MM-DD"),'Price Data'!M:M,0)+1))/INDEX('Price Data'!N:N,MATCH(TEXT(A145,"YYYY-MM-DD"),'Price Data'!M:M,0)+1),""),"")</f>
        <v>5.2173913043478175E-2</v>
      </c>
      <c r="L145" s="34">
        <f>IFERROR(INDEX('Price Data'!Q:Q,MATCH(TEXT(A145,"YYYY-MM-DD"),'Price Data'!P:P,0)),"")</f>
        <v>7.73</v>
      </c>
      <c r="M145" s="10" cm="1">
        <f t="array" ref="M145">IFERROR(IF(ISNUMBER(L145),(L145-INDEX('Price Data'!Q:Q,MATCH(TEXT(A145,"YYYY-MM-DD"),'Price Data'!P:P,0)+1))/INDEX('Price Data'!Q:Q,MATCH(TEXT(A145,"YYYY-MM-DD"),'Price Data'!P:P,0)+1),""),"")</f>
        <v>5.4570259208731292E-2</v>
      </c>
      <c r="N145" s="34">
        <f>IFERROR(INDEX('Price Data'!T:T,MATCH(TEXT(A145,"YYYY-MM-DD"),'Price Data'!S:S,0)),"")</f>
        <v>3.1</v>
      </c>
      <c r="O145" s="10" cm="1">
        <f t="array" ref="O145">IFERROR(IF(ISNUMBER(N145),(N145-INDEX('Price Data'!T:T,MATCH(TEXT(A145,"YYYY-MM-DD"),'Price Data'!S:S,0)+1))/INDEX('Price Data'!T:T,MATCH(TEXT(A145,"YYYY-MM-DD"),'Price Data'!S:S,0)+1),""),"")</f>
        <v>2.9900332225913723E-2</v>
      </c>
    </row>
    <row r="146" spans="1:15" x14ac:dyDescent="0.3">
      <c r="A146" s="8">
        <v>41965</v>
      </c>
      <c r="B146" s="34" t="str">
        <f>IFERROR(INDEX('Price Data'!B:B,MATCH(TEXT(A146,"YYYY-MM-DD"),'Price Data'!A:A,0)),"")</f>
        <v/>
      </c>
      <c r="C146" s="10" t="str" cm="1">
        <f t="array" ref="C146">IFERROR(IF(ISNUMBER(B146),(B146-INDEX('Price Data'!B:B,MATCH(TEXT(A146,"YYYY-MM-DD"),'Price Data'!A:A,0)+1))/INDEX('Price Data'!B:B,MATCH(TEXT(A146,"YYYY-MM-DD"),'Price Data'!A:A,0)+1),""),"")</f>
        <v/>
      </c>
      <c r="D146" s="34" t="str">
        <f>IFERROR(INDEX('Price Data'!E:E,MATCH(TEXT(A146,"YYYY-MM-DD"),'Price Data'!D:D,0)),"")</f>
        <v/>
      </c>
      <c r="E146" s="10" t="str" cm="1">
        <f t="array" ref="E146">IFERROR(IF(ISNUMBER(D146),(D146-INDEX('Price Data'!E:E,MATCH(TEXT(A146,"YYYY-MM-DD"),'Price Data'!D:D,0)+1))/INDEX('Price Data'!E:E,MATCH(TEXT(A146,"YYYY-MM-DD"),'Price Data'!D:D,0)+1),""),"")</f>
        <v/>
      </c>
      <c r="F146" s="34" t="str">
        <f>IFERROR(INDEX('Price Data'!H:H,MATCH(TEXT(A146,"YYYY-MM-DD"),'Price Data'!G:G,0)),"")</f>
        <v/>
      </c>
      <c r="G146" s="10" t="str" cm="1">
        <f t="array" ref="G146">IFERROR(IF(ISNUMBER(F146),(F146-INDEX('Price Data'!H:H,MATCH(TEXT(A146,"YYYY-MM-DD"),'Price Data'!G:G,0)+1))/INDEX('Price Data'!H:H,MATCH(TEXT(A146,"YYYY-MM-DD"),'Price Data'!G:G,0)+1),""),"")</f>
        <v/>
      </c>
      <c r="H146" s="34" t="str">
        <f>IFERROR(INDEX('Price Data'!K:K,MATCH(TEXT(A146,"YYYY-MM-DD"),'Price Data'!J:J,0)),"")</f>
        <v/>
      </c>
      <c r="I146" s="10" t="str" cm="1">
        <f t="array" ref="I146">IFERROR(IF(ISNUMBER(H146),(H146-INDEX('Price Data'!K:K,MATCH(TEXT(A146,"YYYY-MM-DD"),'Price Data'!J:J,0)+1))/INDEX('Price Data'!K:K,MATCH(TEXT(A146,"YYYY-MM-DD"),'Price Data'!J:J,0)+1),""),"")</f>
        <v/>
      </c>
      <c r="J146" s="34" t="str">
        <f>IFERROR(INDEX('Price Data'!N:N,MATCH(TEXT(A146,"YYYY-MM-DD"),'Price Data'!M:M,0)),"")</f>
        <v/>
      </c>
      <c r="K146" s="10" t="str" cm="1">
        <f t="array" ref="K146">IFERROR(IF(ISNUMBER(J146),(J146-INDEX('Price Data'!N:N,MATCH(TEXT(A146,"YYYY-MM-DD"),'Price Data'!M:M,0)+1))/INDEX('Price Data'!N:N,MATCH(TEXT(A146,"YYYY-MM-DD"),'Price Data'!M:M,0)+1),""),"")</f>
        <v/>
      </c>
      <c r="L146" s="34" t="str">
        <f>IFERROR(INDEX('Price Data'!Q:Q,MATCH(TEXT(A146,"YYYY-MM-DD"),'Price Data'!P:P,0)),"")</f>
        <v/>
      </c>
      <c r="M146" s="10" t="str" cm="1">
        <f t="array" ref="M146">IFERROR(IF(ISNUMBER(L146),(L146-INDEX('Price Data'!Q:Q,MATCH(TEXT(A146,"YYYY-MM-DD"),'Price Data'!P:P,0)+1))/INDEX('Price Data'!Q:Q,MATCH(TEXT(A146,"YYYY-MM-DD"),'Price Data'!P:P,0)+1),""),"")</f>
        <v/>
      </c>
      <c r="N146" s="34" t="str">
        <f>IFERROR(INDEX('Price Data'!T:T,MATCH(TEXT(A146,"YYYY-MM-DD"),'Price Data'!S:S,0)),"")</f>
        <v/>
      </c>
      <c r="O146" s="10" t="str" cm="1">
        <f t="array" ref="O146">IFERROR(IF(ISNUMBER(N146),(N146-INDEX('Price Data'!T:T,MATCH(TEXT(A146,"YYYY-MM-DD"),'Price Data'!S:S,0)+1))/INDEX('Price Data'!T:T,MATCH(TEXT(A146,"YYYY-MM-DD"),'Price Data'!S:S,0)+1),""),"")</f>
        <v/>
      </c>
    </row>
    <row r="147" spans="1:15" x14ac:dyDescent="0.3">
      <c r="A147" s="8">
        <v>41966</v>
      </c>
      <c r="B147" s="34" t="str">
        <f>IFERROR(INDEX('Price Data'!B:B,MATCH(TEXT(A147,"YYYY-MM-DD"),'Price Data'!A:A,0)),"")</f>
        <v/>
      </c>
      <c r="C147" s="10" t="str" cm="1">
        <f t="array" ref="C147">IFERROR(IF(ISNUMBER(B147),(B147-INDEX('Price Data'!B:B,MATCH(TEXT(A147,"YYYY-MM-DD"),'Price Data'!A:A,0)+1))/INDEX('Price Data'!B:B,MATCH(TEXT(A147,"YYYY-MM-DD"),'Price Data'!A:A,0)+1),""),"")</f>
        <v/>
      </c>
      <c r="D147" s="34" t="str">
        <f>IFERROR(INDEX('Price Data'!E:E,MATCH(TEXT(A147,"YYYY-MM-DD"),'Price Data'!D:D,0)),"")</f>
        <v/>
      </c>
      <c r="E147" s="10" t="str" cm="1">
        <f t="array" ref="E147">IFERROR(IF(ISNUMBER(D147),(D147-INDEX('Price Data'!E:E,MATCH(TEXT(A147,"YYYY-MM-DD"),'Price Data'!D:D,0)+1))/INDEX('Price Data'!E:E,MATCH(TEXT(A147,"YYYY-MM-DD"),'Price Data'!D:D,0)+1),""),"")</f>
        <v/>
      </c>
      <c r="F147" s="34" t="str">
        <f>IFERROR(INDEX('Price Data'!H:H,MATCH(TEXT(A147,"YYYY-MM-DD"),'Price Data'!G:G,0)),"")</f>
        <v/>
      </c>
      <c r="G147" s="10" t="str" cm="1">
        <f t="array" ref="G147">IFERROR(IF(ISNUMBER(F147),(F147-INDEX('Price Data'!H:H,MATCH(TEXT(A147,"YYYY-MM-DD"),'Price Data'!G:G,0)+1))/INDEX('Price Data'!H:H,MATCH(TEXT(A147,"YYYY-MM-DD"),'Price Data'!G:G,0)+1),""),"")</f>
        <v/>
      </c>
      <c r="H147" s="34" t="str">
        <f>IFERROR(INDEX('Price Data'!K:K,MATCH(TEXT(A147,"YYYY-MM-DD"),'Price Data'!J:J,0)),"")</f>
        <v/>
      </c>
      <c r="I147" s="10" t="str" cm="1">
        <f t="array" ref="I147">IFERROR(IF(ISNUMBER(H147),(H147-INDEX('Price Data'!K:K,MATCH(TEXT(A147,"YYYY-MM-DD"),'Price Data'!J:J,0)+1))/INDEX('Price Data'!K:K,MATCH(TEXT(A147,"YYYY-MM-DD"),'Price Data'!J:J,0)+1),""),"")</f>
        <v/>
      </c>
      <c r="J147" s="34" t="str">
        <f>IFERROR(INDEX('Price Data'!N:N,MATCH(TEXT(A147,"YYYY-MM-DD"),'Price Data'!M:M,0)),"")</f>
        <v/>
      </c>
      <c r="K147" s="10" t="str" cm="1">
        <f t="array" ref="K147">IFERROR(IF(ISNUMBER(J147),(J147-INDEX('Price Data'!N:N,MATCH(TEXT(A147,"YYYY-MM-DD"),'Price Data'!M:M,0)+1))/INDEX('Price Data'!N:N,MATCH(TEXT(A147,"YYYY-MM-DD"),'Price Data'!M:M,0)+1),""),"")</f>
        <v/>
      </c>
      <c r="L147" s="34" t="str">
        <f>IFERROR(INDEX('Price Data'!Q:Q,MATCH(TEXT(A147,"YYYY-MM-DD"),'Price Data'!P:P,0)),"")</f>
        <v/>
      </c>
      <c r="M147" s="10" t="str" cm="1">
        <f t="array" ref="M147">IFERROR(IF(ISNUMBER(L147),(L147-INDEX('Price Data'!Q:Q,MATCH(TEXT(A147,"YYYY-MM-DD"),'Price Data'!P:P,0)+1))/INDEX('Price Data'!Q:Q,MATCH(TEXT(A147,"YYYY-MM-DD"),'Price Data'!P:P,0)+1),""),"")</f>
        <v/>
      </c>
      <c r="N147" s="34" t="str">
        <f>IFERROR(INDEX('Price Data'!T:T,MATCH(TEXT(A147,"YYYY-MM-DD"),'Price Data'!S:S,0)),"")</f>
        <v/>
      </c>
      <c r="O147" s="10" t="str" cm="1">
        <f t="array" ref="O147">IFERROR(IF(ISNUMBER(N147),(N147-INDEX('Price Data'!T:T,MATCH(TEXT(A147,"YYYY-MM-DD"),'Price Data'!S:S,0)+1))/INDEX('Price Data'!T:T,MATCH(TEXT(A147,"YYYY-MM-DD"),'Price Data'!S:S,0)+1),""),"")</f>
        <v/>
      </c>
    </row>
    <row r="148" spans="1:15" x14ac:dyDescent="0.3">
      <c r="A148" s="8">
        <v>41967</v>
      </c>
      <c r="B148" s="34">
        <f>IFERROR(INDEX('Price Data'!B:B,MATCH(TEXT(A148,"YYYY-MM-DD"),'Price Data'!A:A,0)),"")</f>
        <v>19925</v>
      </c>
      <c r="C148" s="10" cm="1">
        <f t="array" ref="C148">IFERROR(IF(ISNUMBER(B148),(B148-INDEX('Price Data'!B:B,MATCH(TEXT(A148,"YYYY-MM-DD"),'Price Data'!A:A,0)+1))/INDEX('Price Data'!B:B,MATCH(TEXT(A148,"YYYY-MM-DD"),'Price Data'!A:A,0)+1),""),"")</f>
        <v>-1.4533426881828205E-3</v>
      </c>
      <c r="D148" s="34">
        <f>IFERROR(INDEX('Price Data'!E:E,MATCH(TEXT(A148,"YYYY-MM-DD"),'Price Data'!D:D,0)),"")</f>
        <v>29.08</v>
      </c>
      <c r="E148" s="10" cm="1">
        <f t="array" ref="E148">IFERROR(IF(ISNUMBER(D148),(D148-INDEX('Price Data'!E:E,MATCH(TEXT(A148,"YYYY-MM-DD"),'Price Data'!D:D,0)+1))/INDEX('Price Data'!E:E,MATCH(TEXT(A148,"YYYY-MM-DD"),'Price Data'!D:D,0)+1),""),"")</f>
        <v>5.1849291393017138E-3</v>
      </c>
      <c r="F148" s="34">
        <f>IFERROR(INDEX('Price Data'!H:H,MATCH(TEXT(A148,"YYYY-MM-DD"),'Price Data'!G:G,0)),"")</f>
        <v>27406.457031000002</v>
      </c>
      <c r="G148" s="10" cm="1">
        <f t="array" ref="G148">IFERROR(IF(ISNUMBER(F148),(F148-INDEX('Price Data'!H:H,MATCH(TEXT(A148,"YYYY-MM-DD"),'Price Data'!G:G,0)+1))/INDEX('Price Data'!H:H,MATCH(TEXT(A148,"YYYY-MM-DD"),'Price Data'!G:G,0)+1),""),"")</f>
        <v>-7.41889448350544E-4</v>
      </c>
      <c r="H148" s="34">
        <f>IFERROR(INDEX('Price Data'!K:K,MATCH(TEXT(A148,"YYYY-MM-DD"),'Price Data'!J:J,0)),"")</f>
        <v>2.39</v>
      </c>
      <c r="I148" s="10" cm="1">
        <f t="array" ref="I148">IFERROR(IF(ISNUMBER(H148),(H148-INDEX('Price Data'!K:K,MATCH(TEXT(A148,"YYYY-MM-DD"),'Price Data'!J:J,0)+1))/INDEX('Price Data'!K:K,MATCH(TEXT(A148,"YYYY-MM-DD"),'Price Data'!J:J,0)+1),""),"")</f>
        <v>1.2711864406779768E-2</v>
      </c>
      <c r="J148" s="34">
        <f>IFERROR(INDEX('Price Data'!N:N,MATCH(TEXT(A148,"YYYY-MM-DD"),'Price Data'!M:M,0)),"")</f>
        <v>3.72</v>
      </c>
      <c r="K148" s="10" cm="1">
        <f t="array" ref="K148">IFERROR(IF(ISNUMBER(J148),(J148-INDEX('Price Data'!N:N,MATCH(TEXT(A148,"YYYY-MM-DD"),'Price Data'!M:M,0)+1))/INDEX('Price Data'!N:N,MATCH(TEXT(A148,"YYYY-MM-DD"),'Price Data'!M:M,0)+1),""),"")</f>
        <v>2.479338842975215E-2</v>
      </c>
      <c r="L148" s="34">
        <f>IFERROR(INDEX('Price Data'!Q:Q,MATCH(TEXT(A148,"YYYY-MM-DD"),'Price Data'!P:P,0)),"")</f>
        <v>7.88</v>
      </c>
      <c r="M148" s="10" cm="1">
        <f t="array" ref="M148">IFERROR(IF(ISNUMBER(L148),(L148-INDEX('Price Data'!Q:Q,MATCH(TEXT(A148,"YYYY-MM-DD"),'Price Data'!P:P,0)+1))/INDEX('Price Data'!Q:Q,MATCH(TEXT(A148,"YYYY-MM-DD"),'Price Data'!P:P,0)+1),""),"")</f>
        <v>1.9404915912030977E-2</v>
      </c>
      <c r="N148" s="34">
        <f>IFERROR(INDEX('Price Data'!T:T,MATCH(TEXT(A148,"YYYY-MM-DD"),'Price Data'!S:S,0)),"")</f>
        <v>3.15</v>
      </c>
      <c r="O148" s="10" cm="1">
        <f t="array" ref="O148">IFERROR(IF(ISNUMBER(N148),(N148-INDEX('Price Data'!T:T,MATCH(TEXT(A148,"YYYY-MM-DD"),'Price Data'!S:S,0)+1))/INDEX('Price Data'!T:T,MATCH(TEXT(A148,"YYYY-MM-DD"),'Price Data'!S:S,0)+1),""),"")</f>
        <v>1.6129032258064457E-2</v>
      </c>
    </row>
    <row r="149" spans="1:15" x14ac:dyDescent="0.3">
      <c r="A149" s="8">
        <v>41968</v>
      </c>
      <c r="B149" s="34">
        <f>IFERROR(INDEX('Price Data'!B:B,MATCH(TEXT(A149,"YYYY-MM-DD"),'Price Data'!A:A,0)),"")</f>
        <v>20009</v>
      </c>
      <c r="C149" s="10" cm="1">
        <f t="array" ref="C149">IFERROR(IF(ISNUMBER(B149),(B149-INDEX('Price Data'!B:B,MATCH(TEXT(A149,"YYYY-MM-DD"),'Price Data'!A:A,0)+1))/INDEX('Price Data'!B:B,MATCH(TEXT(A149,"YYYY-MM-DD"),'Price Data'!A:A,0)+1),""),"")</f>
        <v>4.2158092848180676E-3</v>
      </c>
      <c r="D149" s="34">
        <f>IFERROR(INDEX('Price Data'!E:E,MATCH(TEXT(A149,"YYYY-MM-DD"),'Price Data'!D:D,0)),"")</f>
        <v>29.16</v>
      </c>
      <c r="E149" s="10" cm="1">
        <f t="array" ref="E149">IFERROR(IF(ISNUMBER(D149),(D149-INDEX('Price Data'!E:E,MATCH(TEXT(A149,"YYYY-MM-DD"),'Price Data'!D:D,0)+1))/INDEX('Price Data'!E:E,MATCH(TEXT(A149,"YYYY-MM-DD"),'Price Data'!D:D,0)+1),""),"")</f>
        <v>2.7510316368638877E-3</v>
      </c>
      <c r="F149" s="34">
        <f>IFERROR(INDEX('Price Data'!H:H,MATCH(TEXT(A149,"YYYY-MM-DD"),'Price Data'!G:G,0)),"")</f>
        <v>27243.6875</v>
      </c>
      <c r="G149" s="10" cm="1">
        <f t="array" ref="G149">IFERROR(IF(ISNUMBER(F149),(F149-INDEX('Price Data'!H:H,MATCH(TEXT(A149,"YYYY-MM-DD"),'Price Data'!G:G,0)+1))/INDEX('Price Data'!H:H,MATCH(TEXT(A149,"YYYY-MM-DD"),'Price Data'!G:G,0)+1),""),"")</f>
        <v>-5.9390942366570696E-3</v>
      </c>
      <c r="H149" s="34">
        <f>IFERROR(INDEX('Price Data'!K:K,MATCH(TEXT(A149,"YYYY-MM-DD"),'Price Data'!J:J,0)),"")</f>
        <v>2.4300000000000002</v>
      </c>
      <c r="I149" s="10" cm="1">
        <f t="array" ref="I149">IFERROR(IF(ISNUMBER(H149),(H149-INDEX('Price Data'!K:K,MATCH(TEXT(A149,"YYYY-MM-DD"),'Price Data'!J:J,0)+1))/INDEX('Price Data'!K:K,MATCH(TEXT(A149,"YYYY-MM-DD"),'Price Data'!J:J,0)+1),""),"")</f>
        <v>1.673640167364018E-2</v>
      </c>
      <c r="J149" s="34">
        <f>IFERROR(INDEX('Price Data'!N:N,MATCH(TEXT(A149,"YYYY-MM-DD"),'Price Data'!M:M,0)),"")</f>
        <v>3.8</v>
      </c>
      <c r="K149" s="10" cm="1">
        <f t="array" ref="K149">IFERROR(IF(ISNUMBER(J149),(J149-INDEX('Price Data'!N:N,MATCH(TEXT(A149,"YYYY-MM-DD"),'Price Data'!M:M,0)+1))/INDEX('Price Data'!N:N,MATCH(TEXT(A149,"YYYY-MM-DD"),'Price Data'!M:M,0)+1),""),"")</f>
        <v>2.1505376344085919E-2</v>
      </c>
      <c r="L149" s="34">
        <f>IFERROR(INDEX('Price Data'!Q:Q,MATCH(TEXT(A149,"YYYY-MM-DD"),'Price Data'!P:P,0)),"")</f>
        <v>7.99</v>
      </c>
      <c r="M149" s="10" cm="1">
        <f t="array" ref="M149">IFERROR(IF(ISNUMBER(L149),(L149-INDEX('Price Data'!Q:Q,MATCH(TEXT(A149,"YYYY-MM-DD"),'Price Data'!P:P,0)+1))/INDEX('Price Data'!Q:Q,MATCH(TEXT(A149,"YYYY-MM-DD"),'Price Data'!P:P,0)+1),""),"")</f>
        <v>1.3959390862944203E-2</v>
      </c>
      <c r="N149" s="34">
        <f>IFERROR(INDEX('Price Data'!T:T,MATCH(TEXT(A149,"YYYY-MM-DD"),'Price Data'!S:S,0)),"")</f>
        <v>3.18</v>
      </c>
      <c r="O149" s="10" cm="1">
        <f t="array" ref="O149">IFERROR(IF(ISNUMBER(N149),(N149-INDEX('Price Data'!T:T,MATCH(TEXT(A149,"YYYY-MM-DD"),'Price Data'!S:S,0)+1))/INDEX('Price Data'!T:T,MATCH(TEXT(A149,"YYYY-MM-DD"),'Price Data'!S:S,0)+1),""),"")</f>
        <v>9.5238095238096027E-3</v>
      </c>
    </row>
    <row r="150" spans="1:15" x14ac:dyDescent="0.3">
      <c r="A150" s="8">
        <v>41969</v>
      </c>
      <c r="B150" s="34">
        <f>IFERROR(INDEX('Price Data'!B:B,MATCH(TEXT(A150,"YYYY-MM-DD"),'Price Data'!A:A,0)),"")</f>
        <v>19938</v>
      </c>
      <c r="C150" s="10" cm="1">
        <f t="array" ref="C150">IFERROR(IF(ISNUMBER(B150),(B150-INDEX('Price Data'!B:B,MATCH(TEXT(A150,"YYYY-MM-DD"),'Price Data'!A:A,0)+1))/INDEX('Price Data'!B:B,MATCH(TEXT(A150,"YYYY-MM-DD"),'Price Data'!A:A,0)+1),""),"")</f>
        <v>-3.5484032185516519E-3</v>
      </c>
      <c r="D150" s="34">
        <f>IFERROR(INDEX('Price Data'!E:E,MATCH(TEXT(A150,"YYYY-MM-DD"),'Price Data'!D:D,0)),"")</f>
        <v>29.31</v>
      </c>
      <c r="E150" s="10" cm="1">
        <f t="array" ref="E150">IFERROR(IF(ISNUMBER(D150),(D150-INDEX('Price Data'!E:E,MATCH(TEXT(A150,"YYYY-MM-DD"),'Price Data'!D:D,0)+1))/INDEX('Price Data'!E:E,MATCH(TEXT(A150,"YYYY-MM-DD"),'Price Data'!D:D,0)+1),""),"")</f>
        <v>5.144032921810651E-3</v>
      </c>
      <c r="F150" s="34">
        <f>IFERROR(INDEX('Price Data'!H:H,MATCH(TEXT(A150,"YYYY-MM-DD"),'Price Data'!G:G,0)),"")</f>
        <v>26836.761718999998</v>
      </c>
      <c r="G150" s="10" cm="1">
        <f t="array" ref="G150">IFERROR(IF(ISNUMBER(F150),(F150-INDEX('Price Data'!H:H,MATCH(TEXT(A150,"YYYY-MM-DD"),'Price Data'!G:G,0)+1))/INDEX('Price Data'!H:H,MATCH(TEXT(A150,"YYYY-MM-DD"),'Price Data'!G:G,0)+1),""),"")</f>
        <v>-1.4936516248029998E-2</v>
      </c>
      <c r="H150" s="34">
        <f>IFERROR(INDEX('Price Data'!K:K,MATCH(TEXT(A150,"YYYY-MM-DD"),'Price Data'!J:J,0)),"")</f>
        <v>2.41</v>
      </c>
      <c r="I150" s="10" cm="1">
        <f t="array" ref="I150">IFERROR(IF(ISNUMBER(H150),(H150-INDEX('Price Data'!K:K,MATCH(TEXT(A150,"YYYY-MM-DD"),'Price Data'!J:J,0)+1))/INDEX('Price Data'!K:K,MATCH(TEXT(A150,"YYYY-MM-DD"),'Price Data'!J:J,0)+1),""),"")</f>
        <v>-8.2304526748971252E-3</v>
      </c>
      <c r="J150" s="34">
        <f>IFERROR(INDEX('Price Data'!N:N,MATCH(TEXT(A150,"YYYY-MM-DD"),'Price Data'!M:M,0)),"")</f>
        <v>3.78</v>
      </c>
      <c r="K150" s="10" cm="1">
        <f t="array" ref="K150">IFERROR(IF(ISNUMBER(J150),(J150-INDEX('Price Data'!N:N,MATCH(TEXT(A150,"YYYY-MM-DD"),'Price Data'!M:M,0)+1))/INDEX('Price Data'!N:N,MATCH(TEXT(A150,"YYYY-MM-DD"),'Price Data'!M:M,0)+1),""),"")</f>
        <v>-5.2631578947368472E-3</v>
      </c>
      <c r="L150" s="34">
        <f>IFERROR(INDEX('Price Data'!Q:Q,MATCH(TEXT(A150,"YYYY-MM-DD"),'Price Data'!P:P,0)),"")</f>
        <v>7.98</v>
      </c>
      <c r="M150" s="10" cm="1">
        <f t="array" ref="M150">IFERROR(IF(ISNUMBER(L150),(L150-INDEX('Price Data'!Q:Q,MATCH(TEXT(A150,"YYYY-MM-DD"),'Price Data'!P:P,0)+1))/INDEX('Price Data'!Q:Q,MATCH(TEXT(A150,"YYYY-MM-DD"),'Price Data'!P:P,0)+1),""),"")</f>
        <v>-1.2515644555694352E-3</v>
      </c>
      <c r="N150" s="34">
        <f>IFERROR(INDEX('Price Data'!T:T,MATCH(TEXT(A150,"YYYY-MM-DD"),'Price Data'!S:S,0)),"")</f>
        <v>3.15</v>
      </c>
      <c r="O150" s="10" cm="1">
        <f t="array" ref="O150">IFERROR(IF(ISNUMBER(N150),(N150-INDEX('Price Data'!T:T,MATCH(TEXT(A150,"YYYY-MM-DD"),'Price Data'!S:S,0)+1))/INDEX('Price Data'!T:T,MATCH(TEXT(A150,"YYYY-MM-DD"),'Price Data'!S:S,0)+1),""),"")</f>
        <v>-9.4339622641510211E-3</v>
      </c>
    </row>
    <row r="151" spans="1:15" x14ac:dyDescent="0.3">
      <c r="A151" s="8">
        <v>41970</v>
      </c>
      <c r="B151" s="34">
        <f>IFERROR(INDEX('Price Data'!B:B,MATCH(TEXT(A151,"YYYY-MM-DD"),'Price Data'!A:A,0)),"")</f>
        <v>20100</v>
      </c>
      <c r="C151" s="10" cm="1">
        <f t="array" ref="C151">IFERROR(IF(ISNUMBER(B151),(B151-INDEX('Price Data'!B:B,MATCH(TEXT(A151,"YYYY-MM-DD"),'Price Data'!A:A,0)+1))/INDEX('Price Data'!B:B,MATCH(TEXT(A151,"YYYY-MM-DD"),'Price Data'!A:A,0)+1),""),"")</f>
        <v>8.1251880830574778E-3</v>
      </c>
      <c r="D151" s="34">
        <f>IFERROR(INDEX('Price Data'!E:E,MATCH(TEXT(A151,"YYYY-MM-DD"),'Price Data'!D:D,0)),"")</f>
        <v>29.91</v>
      </c>
      <c r="E151" s="10" cm="1">
        <f t="array" ref="E151">IFERROR(IF(ISNUMBER(D151),(D151-INDEX('Price Data'!E:E,MATCH(TEXT(A151,"YYYY-MM-DD"),'Price Data'!D:D,0)+1))/INDEX('Price Data'!E:E,MATCH(TEXT(A151,"YYYY-MM-DD"),'Price Data'!D:D,0)+1),""),"")</f>
        <v>2.0470829068577327E-2</v>
      </c>
      <c r="F151" s="34">
        <f>IFERROR(INDEX('Price Data'!H:H,MATCH(TEXT(A151,"YYYY-MM-DD"),'Price Data'!G:G,0)),"")</f>
        <v>26714.683593999998</v>
      </c>
      <c r="G151" s="10" cm="1">
        <f t="array" ref="G151">IFERROR(IF(ISNUMBER(F151),(F151-INDEX('Price Data'!H:H,MATCH(TEXT(A151,"YYYY-MM-DD"),'Price Data'!G:G,0)+1))/INDEX('Price Data'!H:H,MATCH(TEXT(A151,"YYYY-MM-DD"),'Price Data'!G:G,0)+1),""),"")</f>
        <v>-4.5489141453892564E-3</v>
      </c>
      <c r="H151" s="34">
        <f>IFERROR(INDEX('Price Data'!K:K,MATCH(TEXT(A151,"YYYY-MM-DD"),'Price Data'!J:J,0)),"")</f>
        <v>2.4500000000000002</v>
      </c>
      <c r="I151" s="10" cm="1">
        <f t="array" ref="I151">IFERROR(IF(ISNUMBER(H151),(H151-INDEX('Price Data'!K:K,MATCH(TEXT(A151,"YYYY-MM-DD"),'Price Data'!J:J,0)+1))/INDEX('Price Data'!K:K,MATCH(TEXT(A151,"YYYY-MM-DD"),'Price Data'!J:J,0)+1),""),"")</f>
        <v>1.6597510373443997E-2</v>
      </c>
      <c r="J151" s="34">
        <f>IFERROR(INDEX('Price Data'!N:N,MATCH(TEXT(A151,"YYYY-MM-DD"),'Price Data'!M:M,0)),"")</f>
        <v>3.87</v>
      </c>
      <c r="K151" s="10" cm="1">
        <f t="array" ref="K151">IFERROR(IF(ISNUMBER(J151),(J151-INDEX('Price Data'!N:N,MATCH(TEXT(A151,"YYYY-MM-DD"),'Price Data'!M:M,0)+1))/INDEX('Price Data'!N:N,MATCH(TEXT(A151,"YYYY-MM-DD"),'Price Data'!M:M,0)+1),""),"")</f>
        <v>2.3809523809523891E-2</v>
      </c>
      <c r="L151" s="34">
        <f>IFERROR(INDEX('Price Data'!Q:Q,MATCH(TEXT(A151,"YYYY-MM-DD"),'Price Data'!P:P,0)),"")</f>
        <v>8.18</v>
      </c>
      <c r="M151" s="10" cm="1">
        <f t="array" ref="M151">IFERROR(IF(ISNUMBER(L151),(L151-INDEX('Price Data'!Q:Q,MATCH(TEXT(A151,"YYYY-MM-DD"),'Price Data'!P:P,0)+1))/INDEX('Price Data'!Q:Q,MATCH(TEXT(A151,"YYYY-MM-DD"),'Price Data'!P:P,0)+1),""),"")</f>
        <v>2.5062656641603918E-2</v>
      </c>
      <c r="N151" s="34">
        <f>IFERROR(INDEX('Price Data'!T:T,MATCH(TEXT(A151,"YYYY-MM-DD"),'Price Data'!S:S,0)),"")</f>
        <v>3.2</v>
      </c>
      <c r="O151" s="10" cm="1">
        <f t="array" ref="O151">IFERROR(IF(ISNUMBER(N151),(N151-INDEX('Price Data'!T:T,MATCH(TEXT(A151,"YYYY-MM-DD"),'Price Data'!S:S,0)+1))/INDEX('Price Data'!T:T,MATCH(TEXT(A151,"YYYY-MM-DD"),'Price Data'!S:S,0)+1),""),"")</f>
        <v>1.5873015873015959E-2</v>
      </c>
    </row>
    <row r="152" spans="1:15" x14ac:dyDescent="0.3">
      <c r="A152" s="8">
        <v>41971</v>
      </c>
      <c r="B152" s="34">
        <f>IFERROR(INDEX('Price Data'!B:B,MATCH(TEXT(A152,"YYYY-MM-DD"),'Price Data'!A:A,0)),"")</f>
        <v>20014</v>
      </c>
      <c r="C152" s="10" cm="1">
        <f t="array" ref="C152">IFERROR(IF(ISNUMBER(B152),(B152-INDEX('Price Data'!B:B,MATCH(TEXT(A152,"YYYY-MM-DD"),'Price Data'!A:A,0)+1))/INDEX('Price Data'!B:B,MATCH(TEXT(A152,"YYYY-MM-DD"),'Price Data'!A:A,0)+1),""),"")</f>
        <v>-4.2786069651741298E-3</v>
      </c>
      <c r="D152" s="34">
        <f>IFERROR(INDEX('Price Data'!E:E,MATCH(TEXT(A152,"YYYY-MM-DD"),'Price Data'!D:D,0)),"")</f>
        <v>29.79</v>
      </c>
      <c r="E152" s="10" cm="1">
        <f t="array" ref="E152">IFERROR(IF(ISNUMBER(D152),(D152-INDEX('Price Data'!E:E,MATCH(TEXT(A152,"YYYY-MM-DD"),'Price Data'!D:D,0)+1))/INDEX('Price Data'!E:E,MATCH(TEXT(A152,"YYYY-MM-DD"),'Price Data'!D:D,0)+1),""),"")</f>
        <v>-4.0120361083250079E-3</v>
      </c>
      <c r="F152" s="34">
        <f>IFERROR(INDEX('Price Data'!H:H,MATCH(TEXT(A152,"YYYY-MM-DD"),'Price Data'!G:G,0)),"")</f>
        <v>26409.490234000001</v>
      </c>
      <c r="G152" s="10" cm="1">
        <f t="array" ref="G152">IFERROR(IF(ISNUMBER(F152),(F152-INDEX('Price Data'!H:H,MATCH(TEXT(A152,"YYYY-MM-DD"),'Price Data'!G:G,0)+1))/INDEX('Price Data'!H:H,MATCH(TEXT(A152,"YYYY-MM-DD"),'Price Data'!G:G,0)+1),""),"")</f>
        <v>-1.1424180223813042E-2</v>
      </c>
      <c r="H152" s="34">
        <f>IFERROR(INDEX('Price Data'!K:K,MATCH(TEXT(A152,"YYYY-MM-DD"),'Price Data'!J:J,0)),"")</f>
        <v>2.48</v>
      </c>
      <c r="I152" s="10" cm="1">
        <f t="array" ref="I152">IFERROR(IF(ISNUMBER(H152),(H152-INDEX('Price Data'!K:K,MATCH(TEXT(A152,"YYYY-MM-DD"),'Price Data'!J:J,0)+1))/INDEX('Price Data'!K:K,MATCH(TEXT(A152,"YYYY-MM-DD"),'Price Data'!J:J,0)+1),""),"")</f>
        <v>1.2244897959183593E-2</v>
      </c>
      <c r="J152" s="34">
        <f>IFERROR(INDEX('Price Data'!N:N,MATCH(TEXT(A152,"YYYY-MM-DD"),'Price Data'!M:M,0)),"")</f>
        <v>3.86</v>
      </c>
      <c r="K152" s="10" cm="1">
        <f t="array" ref="K152">IFERROR(IF(ISNUMBER(J152),(J152-INDEX('Price Data'!N:N,MATCH(TEXT(A152,"YYYY-MM-DD"),'Price Data'!M:M,0)+1))/INDEX('Price Data'!N:N,MATCH(TEXT(A152,"YYYY-MM-DD"),'Price Data'!M:M,0)+1),""),"")</f>
        <v>-2.5839793281654342E-3</v>
      </c>
      <c r="L152" s="34">
        <f>IFERROR(INDEX('Price Data'!Q:Q,MATCH(TEXT(A152,"YYYY-MM-DD"),'Price Data'!P:P,0)),"")</f>
        <v>8.23</v>
      </c>
      <c r="M152" s="10" cm="1">
        <f t="array" ref="M152">IFERROR(IF(ISNUMBER(L152),(L152-INDEX('Price Data'!Q:Q,MATCH(TEXT(A152,"YYYY-MM-DD"),'Price Data'!P:P,0)+1))/INDEX('Price Data'!Q:Q,MATCH(TEXT(A152,"YYYY-MM-DD"),'Price Data'!P:P,0)+1),""),"")</f>
        <v>6.1124694376528989E-3</v>
      </c>
      <c r="N152" s="34">
        <f>IFERROR(INDEX('Price Data'!T:T,MATCH(TEXT(A152,"YYYY-MM-DD"),'Price Data'!S:S,0)),"")</f>
        <v>3.21</v>
      </c>
      <c r="O152" s="10" cm="1">
        <f t="array" ref="O152">IFERROR(IF(ISNUMBER(N152),(N152-INDEX('Price Data'!T:T,MATCH(TEXT(A152,"YYYY-MM-DD"),'Price Data'!S:S,0)+1))/INDEX('Price Data'!T:T,MATCH(TEXT(A152,"YYYY-MM-DD"),'Price Data'!S:S,0)+1),""),"")</f>
        <v>3.1249999999999334E-3</v>
      </c>
    </row>
    <row r="153" spans="1:15" x14ac:dyDescent="0.3">
      <c r="A153" s="8">
        <v>41972</v>
      </c>
      <c r="B153" s="34" t="str">
        <f>IFERROR(INDEX('Price Data'!B:B,MATCH(TEXT(A153,"YYYY-MM-DD"),'Price Data'!A:A,0)),"")</f>
        <v/>
      </c>
      <c r="C153" s="10" t="str" cm="1">
        <f t="array" ref="C153">IFERROR(IF(ISNUMBER(B153),(B153-INDEX('Price Data'!B:B,MATCH(TEXT(A153,"YYYY-MM-DD"),'Price Data'!A:A,0)+1))/INDEX('Price Data'!B:B,MATCH(TEXT(A153,"YYYY-MM-DD"),'Price Data'!A:A,0)+1),""),"")</f>
        <v/>
      </c>
      <c r="D153" s="34" t="str">
        <f>IFERROR(INDEX('Price Data'!E:E,MATCH(TEXT(A153,"YYYY-MM-DD"),'Price Data'!D:D,0)),"")</f>
        <v/>
      </c>
      <c r="E153" s="10" t="str" cm="1">
        <f t="array" ref="E153">IFERROR(IF(ISNUMBER(D153),(D153-INDEX('Price Data'!E:E,MATCH(TEXT(A153,"YYYY-MM-DD"),'Price Data'!D:D,0)+1))/INDEX('Price Data'!E:E,MATCH(TEXT(A153,"YYYY-MM-DD"),'Price Data'!D:D,0)+1),""),"")</f>
        <v/>
      </c>
      <c r="F153" s="34" t="str">
        <f>IFERROR(INDEX('Price Data'!H:H,MATCH(TEXT(A153,"YYYY-MM-DD"),'Price Data'!G:G,0)),"")</f>
        <v/>
      </c>
      <c r="G153" s="10" t="str" cm="1">
        <f t="array" ref="G153">IFERROR(IF(ISNUMBER(F153),(F153-INDEX('Price Data'!H:H,MATCH(TEXT(A153,"YYYY-MM-DD"),'Price Data'!G:G,0)+1))/INDEX('Price Data'!H:H,MATCH(TEXT(A153,"YYYY-MM-DD"),'Price Data'!G:G,0)+1),""),"")</f>
        <v/>
      </c>
      <c r="H153" s="34" t="str">
        <f>IFERROR(INDEX('Price Data'!K:K,MATCH(TEXT(A153,"YYYY-MM-DD"),'Price Data'!J:J,0)),"")</f>
        <v/>
      </c>
      <c r="I153" s="10" t="str" cm="1">
        <f t="array" ref="I153">IFERROR(IF(ISNUMBER(H153),(H153-INDEX('Price Data'!K:K,MATCH(TEXT(A153,"YYYY-MM-DD"),'Price Data'!J:J,0)+1))/INDEX('Price Data'!K:K,MATCH(TEXT(A153,"YYYY-MM-DD"),'Price Data'!J:J,0)+1),""),"")</f>
        <v/>
      </c>
      <c r="J153" s="34" t="str">
        <f>IFERROR(INDEX('Price Data'!N:N,MATCH(TEXT(A153,"YYYY-MM-DD"),'Price Data'!M:M,0)),"")</f>
        <v/>
      </c>
      <c r="K153" s="10" t="str" cm="1">
        <f t="array" ref="K153">IFERROR(IF(ISNUMBER(J153),(J153-INDEX('Price Data'!N:N,MATCH(TEXT(A153,"YYYY-MM-DD"),'Price Data'!M:M,0)+1))/INDEX('Price Data'!N:N,MATCH(TEXT(A153,"YYYY-MM-DD"),'Price Data'!M:M,0)+1),""),"")</f>
        <v/>
      </c>
      <c r="L153" s="34" t="str">
        <f>IFERROR(INDEX('Price Data'!Q:Q,MATCH(TEXT(A153,"YYYY-MM-DD"),'Price Data'!P:P,0)),"")</f>
        <v/>
      </c>
      <c r="M153" s="10" t="str" cm="1">
        <f t="array" ref="M153">IFERROR(IF(ISNUMBER(L153),(L153-INDEX('Price Data'!Q:Q,MATCH(TEXT(A153,"YYYY-MM-DD"),'Price Data'!P:P,0)+1))/INDEX('Price Data'!Q:Q,MATCH(TEXT(A153,"YYYY-MM-DD"),'Price Data'!P:P,0)+1),""),"")</f>
        <v/>
      </c>
      <c r="N153" s="34" t="str">
        <f>IFERROR(INDEX('Price Data'!T:T,MATCH(TEXT(A153,"YYYY-MM-DD"),'Price Data'!S:S,0)),"")</f>
        <v/>
      </c>
      <c r="O153" s="10" t="str" cm="1">
        <f t="array" ref="O153">IFERROR(IF(ISNUMBER(N153),(N153-INDEX('Price Data'!T:T,MATCH(TEXT(A153,"YYYY-MM-DD"),'Price Data'!S:S,0)+1))/INDEX('Price Data'!T:T,MATCH(TEXT(A153,"YYYY-MM-DD"),'Price Data'!S:S,0)+1),""),"")</f>
        <v/>
      </c>
    </row>
    <row r="154" spans="1:15" x14ac:dyDescent="0.3">
      <c r="A154" s="8">
        <v>41973</v>
      </c>
      <c r="B154" s="34" t="str">
        <f>IFERROR(INDEX('Price Data'!B:B,MATCH(TEXT(A154,"YYYY-MM-DD"),'Price Data'!A:A,0)),"")</f>
        <v/>
      </c>
      <c r="C154" s="10" t="str" cm="1">
        <f t="array" ref="C154">IFERROR(IF(ISNUMBER(B154),(B154-INDEX('Price Data'!B:B,MATCH(TEXT(A154,"YYYY-MM-DD"),'Price Data'!A:A,0)+1))/INDEX('Price Data'!B:B,MATCH(TEXT(A154,"YYYY-MM-DD"),'Price Data'!A:A,0)+1),""),"")</f>
        <v/>
      </c>
      <c r="D154" s="34" t="str">
        <f>IFERROR(INDEX('Price Data'!E:E,MATCH(TEXT(A154,"YYYY-MM-DD"),'Price Data'!D:D,0)),"")</f>
        <v/>
      </c>
      <c r="E154" s="10" t="str" cm="1">
        <f t="array" ref="E154">IFERROR(IF(ISNUMBER(D154),(D154-INDEX('Price Data'!E:E,MATCH(TEXT(A154,"YYYY-MM-DD"),'Price Data'!D:D,0)+1))/INDEX('Price Data'!E:E,MATCH(TEXT(A154,"YYYY-MM-DD"),'Price Data'!D:D,0)+1),""),"")</f>
        <v/>
      </c>
      <c r="F154" s="34" t="str">
        <f>IFERROR(INDEX('Price Data'!H:H,MATCH(TEXT(A154,"YYYY-MM-DD"),'Price Data'!G:G,0)),"")</f>
        <v/>
      </c>
      <c r="G154" s="10" t="str" cm="1">
        <f t="array" ref="G154">IFERROR(IF(ISNUMBER(F154),(F154-INDEX('Price Data'!H:H,MATCH(TEXT(A154,"YYYY-MM-DD"),'Price Data'!G:G,0)+1))/INDEX('Price Data'!H:H,MATCH(TEXT(A154,"YYYY-MM-DD"),'Price Data'!G:G,0)+1),""),"")</f>
        <v/>
      </c>
      <c r="H154" s="34" t="str">
        <f>IFERROR(INDEX('Price Data'!K:K,MATCH(TEXT(A154,"YYYY-MM-DD"),'Price Data'!J:J,0)),"")</f>
        <v/>
      </c>
      <c r="I154" s="10" t="str" cm="1">
        <f t="array" ref="I154">IFERROR(IF(ISNUMBER(H154),(H154-INDEX('Price Data'!K:K,MATCH(TEXT(A154,"YYYY-MM-DD"),'Price Data'!J:J,0)+1))/INDEX('Price Data'!K:K,MATCH(TEXT(A154,"YYYY-MM-DD"),'Price Data'!J:J,0)+1),""),"")</f>
        <v/>
      </c>
      <c r="J154" s="34" t="str">
        <f>IFERROR(INDEX('Price Data'!N:N,MATCH(TEXT(A154,"YYYY-MM-DD"),'Price Data'!M:M,0)),"")</f>
        <v/>
      </c>
      <c r="K154" s="10" t="str" cm="1">
        <f t="array" ref="K154">IFERROR(IF(ISNUMBER(J154),(J154-INDEX('Price Data'!N:N,MATCH(TEXT(A154,"YYYY-MM-DD"),'Price Data'!M:M,0)+1))/INDEX('Price Data'!N:N,MATCH(TEXT(A154,"YYYY-MM-DD"),'Price Data'!M:M,0)+1),""),"")</f>
        <v/>
      </c>
      <c r="L154" s="34" t="str">
        <f>IFERROR(INDEX('Price Data'!Q:Q,MATCH(TEXT(A154,"YYYY-MM-DD"),'Price Data'!P:P,0)),"")</f>
        <v/>
      </c>
      <c r="M154" s="10" t="str" cm="1">
        <f t="array" ref="M154">IFERROR(IF(ISNUMBER(L154),(L154-INDEX('Price Data'!Q:Q,MATCH(TEXT(A154,"YYYY-MM-DD"),'Price Data'!P:P,0)+1))/INDEX('Price Data'!Q:Q,MATCH(TEXT(A154,"YYYY-MM-DD"),'Price Data'!P:P,0)+1),""),"")</f>
        <v/>
      </c>
      <c r="N154" s="34" t="str">
        <f>IFERROR(INDEX('Price Data'!T:T,MATCH(TEXT(A154,"YYYY-MM-DD"),'Price Data'!S:S,0)),"")</f>
        <v/>
      </c>
      <c r="O154" s="10" t="str" cm="1">
        <f t="array" ref="O154">IFERROR(IF(ISNUMBER(N154),(N154-INDEX('Price Data'!T:T,MATCH(TEXT(A154,"YYYY-MM-DD"),'Price Data'!S:S,0)+1))/INDEX('Price Data'!T:T,MATCH(TEXT(A154,"YYYY-MM-DD"),'Price Data'!S:S,0)+1),""),"")</f>
        <v/>
      </c>
    </row>
    <row r="155" spans="1:15" x14ac:dyDescent="0.3">
      <c r="A155" s="8">
        <v>41974</v>
      </c>
      <c r="B155" s="34">
        <f>IFERROR(INDEX('Price Data'!B:B,MATCH(TEXT(A155,"YYYY-MM-DD"),'Price Data'!A:A,0)),"")</f>
        <v>19686</v>
      </c>
      <c r="C155" s="10" cm="1">
        <f t="array" ref="C155">IFERROR(IF(ISNUMBER(B155),(B155-INDEX('Price Data'!B:B,MATCH(TEXT(A155,"YYYY-MM-DD"),'Price Data'!A:A,0)+1))/INDEX('Price Data'!B:B,MATCH(TEXT(A155,"YYYY-MM-DD"),'Price Data'!A:A,0)+1),""),"")</f>
        <v>-1.6388528030378734E-2</v>
      </c>
      <c r="D155" s="34">
        <f>IFERROR(INDEX('Price Data'!E:E,MATCH(TEXT(A155,"YYYY-MM-DD"),'Price Data'!D:D,0)),"")</f>
        <v>29.08</v>
      </c>
      <c r="E155" s="10" cm="1">
        <f t="array" ref="E155">IFERROR(IF(ISNUMBER(D155),(D155-INDEX('Price Data'!E:E,MATCH(TEXT(A155,"YYYY-MM-DD"),'Price Data'!D:D,0)+1))/INDEX('Price Data'!E:E,MATCH(TEXT(A155,"YYYY-MM-DD"),'Price Data'!D:D,0)+1),""),"")</f>
        <v>-2.3833501174890932E-2</v>
      </c>
      <c r="F155" s="34">
        <f>IFERROR(INDEX('Price Data'!H:H,MATCH(TEXT(A155,"YYYY-MM-DD"),'Price Data'!G:G,0)),"")</f>
        <v>25799.101563</v>
      </c>
      <c r="G155" s="10" cm="1">
        <f t="array" ref="G155">IFERROR(IF(ISNUMBER(F155),(F155-INDEX('Price Data'!H:H,MATCH(TEXT(A155,"YYYY-MM-DD"),'Price Data'!G:G,0)+1))/INDEX('Price Data'!H:H,MATCH(TEXT(A155,"YYYY-MM-DD"),'Price Data'!G:G,0)+1),""),"")</f>
        <v>-2.3112474553339785E-2</v>
      </c>
      <c r="H155" s="34">
        <f>IFERROR(INDEX('Price Data'!K:K,MATCH(TEXT(A155,"YYYY-MM-DD"),'Price Data'!J:J,0)),"")</f>
        <v>2.4</v>
      </c>
      <c r="I155" s="10" cm="1">
        <f t="array" ref="I155">IFERROR(IF(ISNUMBER(H155),(H155-INDEX('Price Data'!K:K,MATCH(TEXT(A155,"YYYY-MM-DD"),'Price Data'!J:J,0)+1))/INDEX('Price Data'!K:K,MATCH(TEXT(A155,"YYYY-MM-DD"),'Price Data'!J:J,0)+1),""),"")</f>
        <v>-3.2258064516129059E-2</v>
      </c>
      <c r="J155" s="34">
        <f>IFERROR(INDEX('Price Data'!N:N,MATCH(TEXT(A155,"YYYY-MM-DD"),'Price Data'!M:M,0)),"")</f>
        <v>3.69</v>
      </c>
      <c r="K155" s="10" cm="1">
        <f t="array" ref="K155">IFERROR(IF(ISNUMBER(J155),(J155-INDEX('Price Data'!N:N,MATCH(TEXT(A155,"YYYY-MM-DD"),'Price Data'!M:M,0)+1))/INDEX('Price Data'!N:N,MATCH(TEXT(A155,"YYYY-MM-DD"),'Price Data'!M:M,0)+1),""),"")</f>
        <v>-4.4041450777202056E-2</v>
      </c>
      <c r="L155" s="34">
        <f>IFERROR(INDEX('Price Data'!Q:Q,MATCH(TEXT(A155,"YYYY-MM-DD"),'Price Data'!P:P,0)),"")</f>
        <v>7.92</v>
      </c>
      <c r="M155" s="10" cm="1">
        <f t="array" ref="M155">IFERROR(IF(ISNUMBER(L155),(L155-INDEX('Price Data'!Q:Q,MATCH(TEXT(A155,"YYYY-MM-DD"),'Price Data'!P:P,0)+1))/INDEX('Price Data'!Q:Q,MATCH(TEXT(A155,"YYYY-MM-DD"),'Price Data'!P:P,0)+1),""),"")</f>
        <v>-3.7667071688942948E-2</v>
      </c>
      <c r="N155" s="34">
        <f>IFERROR(INDEX('Price Data'!T:T,MATCH(TEXT(A155,"YYYY-MM-DD"),'Price Data'!S:S,0)),"")</f>
        <v>3.12</v>
      </c>
      <c r="O155" s="10" cm="1">
        <f t="array" ref="O155">IFERROR(IF(ISNUMBER(N155),(N155-INDEX('Price Data'!T:T,MATCH(TEXT(A155,"YYYY-MM-DD"),'Price Data'!S:S,0)+1))/INDEX('Price Data'!T:T,MATCH(TEXT(A155,"YYYY-MM-DD"),'Price Data'!S:S,0)+1),""),"")</f>
        <v>-2.8037383177570048E-2</v>
      </c>
    </row>
    <row r="156" spans="1:15" x14ac:dyDescent="0.3">
      <c r="A156" s="8">
        <v>41975</v>
      </c>
      <c r="B156" s="34">
        <f>IFERROR(INDEX('Price Data'!B:B,MATCH(TEXT(A156,"YYYY-MM-DD"),'Price Data'!A:A,0)),"")</f>
        <v>19780</v>
      </c>
      <c r="C156" s="10" cm="1">
        <f t="array" ref="C156">IFERROR(IF(ISNUMBER(B156),(B156-INDEX('Price Data'!B:B,MATCH(TEXT(A156,"YYYY-MM-DD"),'Price Data'!A:A,0)+1))/INDEX('Price Data'!B:B,MATCH(TEXT(A156,"YYYY-MM-DD"),'Price Data'!A:A,0)+1),""),"")</f>
        <v>4.7749669816112977E-3</v>
      </c>
      <c r="D156" s="34">
        <f>IFERROR(INDEX('Price Data'!E:E,MATCH(TEXT(A156,"YYYY-MM-DD"),'Price Data'!D:D,0)),"")</f>
        <v>29.41</v>
      </c>
      <c r="E156" s="10" cm="1">
        <f t="array" ref="E156">IFERROR(IF(ISNUMBER(D156),(D156-INDEX('Price Data'!E:E,MATCH(TEXT(A156,"YYYY-MM-DD"),'Price Data'!D:D,0)+1))/INDEX('Price Data'!E:E,MATCH(TEXT(A156,"YYYY-MM-DD"),'Price Data'!D:D,0)+1),""),"")</f>
        <v>1.1348005502063338E-2</v>
      </c>
      <c r="F156" s="34">
        <f>IFERROR(INDEX('Price Data'!H:H,MATCH(TEXT(A156,"YYYY-MM-DD"),'Price Data'!G:G,0)),"")</f>
        <v>25921.177734000001</v>
      </c>
      <c r="G156" s="10" cm="1">
        <f t="array" ref="G156">IFERROR(IF(ISNUMBER(F156),(F156-INDEX('Price Data'!H:H,MATCH(TEXT(A156,"YYYY-MM-DD"),'Price Data'!G:G,0)+1))/INDEX('Price Data'!H:H,MATCH(TEXT(A156,"YYYY-MM-DD"),'Price Data'!G:G,0)+1),""),"")</f>
        <v>4.731799310991402E-3</v>
      </c>
      <c r="H156" s="34">
        <f>IFERROR(INDEX('Price Data'!K:K,MATCH(TEXT(A156,"YYYY-MM-DD"),'Price Data'!J:J,0)),"")</f>
        <v>2.41</v>
      </c>
      <c r="I156" s="10" cm="1">
        <f t="array" ref="I156">IFERROR(IF(ISNUMBER(H156),(H156-INDEX('Price Data'!K:K,MATCH(TEXT(A156,"YYYY-MM-DD"),'Price Data'!J:J,0)+1))/INDEX('Price Data'!K:K,MATCH(TEXT(A156,"YYYY-MM-DD"),'Price Data'!J:J,0)+1),""),"")</f>
        <v>4.1666666666667629E-3</v>
      </c>
      <c r="J156" s="34">
        <f>IFERROR(INDEX('Price Data'!N:N,MATCH(TEXT(A156,"YYYY-MM-DD"),'Price Data'!M:M,0)),"")</f>
        <v>3.79</v>
      </c>
      <c r="K156" s="10" cm="1">
        <f t="array" ref="K156">IFERROR(IF(ISNUMBER(J156),(J156-INDEX('Price Data'!N:N,MATCH(TEXT(A156,"YYYY-MM-DD"),'Price Data'!M:M,0)+1))/INDEX('Price Data'!N:N,MATCH(TEXT(A156,"YYYY-MM-DD"),'Price Data'!M:M,0)+1),""),"")</f>
        <v>2.7100271002710053E-2</v>
      </c>
      <c r="L156" s="34">
        <f>IFERROR(INDEX('Price Data'!Q:Q,MATCH(TEXT(A156,"YYYY-MM-DD"),'Price Data'!P:P,0)),"")</f>
        <v>7.95</v>
      </c>
      <c r="M156" s="10" cm="1">
        <f t="array" ref="M156">IFERROR(IF(ISNUMBER(L156),(L156-INDEX('Price Data'!Q:Q,MATCH(TEXT(A156,"YYYY-MM-DD"),'Price Data'!P:P,0)+1))/INDEX('Price Data'!Q:Q,MATCH(TEXT(A156,"YYYY-MM-DD"),'Price Data'!P:P,0)+1),""),"")</f>
        <v>3.7878787878788192E-3</v>
      </c>
      <c r="N156" s="34">
        <f>IFERROR(INDEX('Price Data'!T:T,MATCH(TEXT(A156,"YYYY-MM-DD"),'Price Data'!S:S,0)),"")</f>
        <v>3.16</v>
      </c>
      <c r="O156" s="10" cm="1">
        <f t="array" ref="O156">IFERROR(IF(ISNUMBER(N156),(N156-INDEX('Price Data'!T:T,MATCH(TEXT(A156,"YYYY-MM-DD"),'Price Data'!S:S,0)+1))/INDEX('Price Data'!T:T,MATCH(TEXT(A156,"YYYY-MM-DD"),'Price Data'!S:S,0)+1),""),"")</f>
        <v>1.2820512820512832E-2</v>
      </c>
    </row>
    <row r="157" spans="1:15" x14ac:dyDescent="0.3">
      <c r="A157" s="8">
        <v>41976</v>
      </c>
      <c r="B157" s="34">
        <f>IFERROR(INDEX('Price Data'!B:B,MATCH(TEXT(A157,"YYYY-MM-DD"),'Price Data'!A:A,0)),"")</f>
        <v>19978</v>
      </c>
      <c r="C157" s="10" cm="1">
        <f t="array" ref="C157">IFERROR(IF(ISNUMBER(B157),(B157-INDEX('Price Data'!B:B,MATCH(TEXT(A157,"YYYY-MM-DD"),'Price Data'!A:A,0)+1))/INDEX('Price Data'!B:B,MATCH(TEXT(A157,"YYYY-MM-DD"),'Price Data'!A:A,0)+1),""),"")</f>
        <v>1.0010111223458039E-2</v>
      </c>
      <c r="D157" s="34">
        <f>IFERROR(INDEX('Price Data'!E:E,MATCH(TEXT(A157,"YYYY-MM-DD"),'Price Data'!D:D,0)),"")</f>
        <v>29.46</v>
      </c>
      <c r="E157" s="10" cm="1">
        <f t="array" ref="E157">IFERROR(IF(ISNUMBER(D157),(D157-INDEX('Price Data'!E:E,MATCH(TEXT(A157,"YYYY-MM-DD"),'Price Data'!D:D,0)+1))/INDEX('Price Data'!E:E,MATCH(TEXT(A157,"YYYY-MM-DD"),'Price Data'!D:D,0)+1),""),"")</f>
        <v>1.7001020061203913E-3</v>
      </c>
      <c r="F157" s="34">
        <f>IFERROR(INDEX('Price Data'!H:H,MATCH(TEXT(A157,"YYYY-MM-DD"),'Price Data'!G:G,0)),"")</f>
        <v>25473.560547000001</v>
      </c>
      <c r="G157" s="10" cm="1">
        <f t="array" ref="G157">IFERROR(IF(ISNUMBER(F157),(F157-INDEX('Price Data'!H:H,MATCH(TEXT(A157,"YYYY-MM-DD"),'Price Data'!G:G,0)+1))/INDEX('Price Data'!H:H,MATCH(TEXT(A157,"YYYY-MM-DD"),'Price Data'!G:G,0)+1),""),"")</f>
        <v>-1.7268396968432277E-2</v>
      </c>
      <c r="H157" s="34">
        <f>IFERROR(INDEX('Price Data'!K:K,MATCH(TEXT(A157,"YYYY-MM-DD"),'Price Data'!J:J,0)),"")</f>
        <v>2.44</v>
      </c>
      <c r="I157" s="10" cm="1">
        <f t="array" ref="I157">IFERROR(IF(ISNUMBER(H157),(H157-INDEX('Price Data'!K:K,MATCH(TEXT(A157,"YYYY-MM-DD"),'Price Data'!J:J,0)+1))/INDEX('Price Data'!K:K,MATCH(TEXT(A157,"YYYY-MM-DD"),'Price Data'!J:J,0)+1),""),"")</f>
        <v>1.2448132780082905E-2</v>
      </c>
      <c r="J157" s="34">
        <f>IFERROR(INDEX('Price Data'!N:N,MATCH(TEXT(A157,"YYYY-MM-DD"),'Price Data'!M:M,0)),"")</f>
        <v>3.89</v>
      </c>
      <c r="K157" s="10" cm="1">
        <f t="array" ref="K157">IFERROR(IF(ISNUMBER(J157),(J157-INDEX('Price Data'!N:N,MATCH(TEXT(A157,"YYYY-MM-DD"),'Price Data'!M:M,0)+1))/INDEX('Price Data'!N:N,MATCH(TEXT(A157,"YYYY-MM-DD"),'Price Data'!M:M,0)+1),""),"")</f>
        <v>2.6385224274406354E-2</v>
      </c>
      <c r="L157" s="34">
        <f>IFERROR(INDEX('Price Data'!Q:Q,MATCH(TEXT(A157,"YYYY-MM-DD"),'Price Data'!P:P,0)),"")</f>
        <v>8.16</v>
      </c>
      <c r="M157" s="10" cm="1">
        <f t="array" ref="M157">IFERROR(IF(ISNUMBER(L157),(L157-INDEX('Price Data'!Q:Q,MATCH(TEXT(A157,"YYYY-MM-DD"),'Price Data'!P:P,0)+1))/INDEX('Price Data'!Q:Q,MATCH(TEXT(A157,"YYYY-MM-DD"),'Price Data'!P:P,0)+1),""),"")</f>
        <v>2.6415094339622636E-2</v>
      </c>
      <c r="N157" s="34">
        <f>IFERROR(INDEX('Price Data'!T:T,MATCH(TEXT(A157,"YYYY-MM-DD"),'Price Data'!S:S,0)),"")</f>
        <v>3.21</v>
      </c>
      <c r="O157" s="10" cm="1">
        <f t="array" ref="O157">IFERROR(IF(ISNUMBER(N157),(N157-INDEX('Price Data'!T:T,MATCH(TEXT(A157,"YYYY-MM-DD"),'Price Data'!S:S,0)+1))/INDEX('Price Data'!T:T,MATCH(TEXT(A157,"YYYY-MM-DD"),'Price Data'!S:S,0)+1),""),"")</f>
        <v>1.5822784810126524E-2</v>
      </c>
    </row>
    <row r="158" spans="1:15" x14ac:dyDescent="0.3">
      <c r="A158" s="8">
        <v>41977</v>
      </c>
      <c r="B158" s="34">
        <f>IFERROR(INDEX('Price Data'!B:B,MATCH(TEXT(A158,"YYYY-MM-DD"),'Price Data'!A:A,0)),"")</f>
        <v>19424</v>
      </c>
      <c r="C158" s="10" cm="1">
        <f t="array" ref="C158">IFERROR(IF(ISNUMBER(B158),(B158-INDEX('Price Data'!B:B,MATCH(TEXT(A158,"YYYY-MM-DD"),'Price Data'!A:A,0)+1))/INDEX('Price Data'!B:B,MATCH(TEXT(A158,"YYYY-MM-DD"),'Price Data'!A:A,0)+1),""),"")</f>
        <v>-2.77305035539093E-2</v>
      </c>
      <c r="D158" s="34">
        <f>IFERROR(INDEX('Price Data'!E:E,MATCH(TEXT(A158,"YYYY-MM-DD"),'Price Data'!D:D,0)),"")</f>
        <v>28.26</v>
      </c>
      <c r="E158" s="10" cm="1">
        <f t="array" ref="E158">IFERROR(IF(ISNUMBER(D158),(D158-INDEX('Price Data'!E:E,MATCH(TEXT(A158,"YYYY-MM-DD"),'Price Data'!D:D,0)+1))/INDEX('Price Data'!E:E,MATCH(TEXT(A158,"YYYY-MM-DD"),'Price Data'!D:D,0)+1),""),"")</f>
        <v>-4.073319755600812E-2</v>
      </c>
      <c r="F158" s="34">
        <f>IFERROR(INDEX('Price Data'!H:H,MATCH(TEXT(A158,"YYYY-MM-DD"),'Price Data'!G:G,0)),"")</f>
        <v>24313.820313</v>
      </c>
      <c r="G158" s="10" cm="1">
        <f t="array" ref="G158">IFERROR(IF(ISNUMBER(F158),(F158-INDEX('Price Data'!H:H,MATCH(TEXT(A158,"YYYY-MM-DD"),'Price Data'!G:G,0)+1))/INDEX('Price Data'!H:H,MATCH(TEXT(A158,"YYYY-MM-DD"),'Price Data'!G:G,0)+1),""),"")</f>
        <v>-4.5527213671611465E-2</v>
      </c>
      <c r="H158" s="34">
        <f>IFERROR(INDEX('Price Data'!K:K,MATCH(TEXT(A158,"YYYY-MM-DD"),'Price Data'!J:J,0)),"")</f>
        <v>2.36</v>
      </c>
      <c r="I158" s="10" cm="1">
        <f t="array" ref="I158">IFERROR(IF(ISNUMBER(H158),(H158-INDEX('Price Data'!K:K,MATCH(TEXT(A158,"YYYY-MM-DD"),'Price Data'!J:J,0)+1))/INDEX('Price Data'!K:K,MATCH(TEXT(A158,"YYYY-MM-DD"),'Price Data'!J:J,0)+1),""),"")</f>
        <v>-3.2786885245901669E-2</v>
      </c>
      <c r="J158" s="34">
        <f>IFERROR(INDEX('Price Data'!N:N,MATCH(TEXT(A158,"YYYY-MM-DD"),'Price Data'!M:M,0)),"")</f>
        <v>3.75</v>
      </c>
      <c r="K158" s="10" cm="1">
        <f t="array" ref="K158">IFERROR(IF(ISNUMBER(J158),(J158-INDEX('Price Data'!N:N,MATCH(TEXT(A158,"YYYY-MM-DD"),'Price Data'!M:M,0)+1))/INDEX('Price Data'!N:N,MATCH(TEXT(A158,"YYYY-MM-DD"),'Price Data'!M:M,0)+1),""),"")</f>
        <v>-3.5989717223650415E-2</v>
      </c>
      <c r="L158" s="34">
        <f>IFERROR(INDEX('Price Data'!Q:Q,MATCH(TEXT(A158,"YYYY-MM-DD"),'Price Data'!P:P,0)),"")</f>
        <v>7.86</v>
      </c>
      <c r="M158" s="10" cm="1">
        <f t="array" ref="M158">IFERROR(IF(ISNUMBER(L158),(L158-INDEX('Price Data'!Q:Q,MATCH(TEXT(A158,"YYYY-MM-DD"),'Price Data'!P:P,0)+1))/INDEX('Price Data'!Q:Q,MATCH(TEXT(A158,"YYYY-MM-DD"),'Price Data'!P:P,0)+1),""),"")</f>
        <v>-3.6764705882352922E-2</v>
      </c>
      <c r="N158" s="34">
        <f>IFERROR(INDEX('Price Data'!T:T,MATCH(TEXT(A158,"YYYY-MM-DD"),'Price Data'!S:S,0)),"")</f>
        <v>3.11</v>
      </c>
      <c r="O158" s="10" cm="1">
        <f t="array" ref="O158">IFERROR(IF(ISNUMBER(N158),(N158-INDEX('Price Data'!T:T,MATCH(TEXT(A158,"YYYY-MM-DD"),'Price Data'!S:S,0)+1))/INDEX('Price Data'!T:T,MATCH(TEXT(A158,"YYYY-MM-DD"),'Price Data'!S:S,0)+1),""),"")</f>
        <v>-3.1152647975077909E-2</v>
      </c>
    </row>
    <row r="159" spans="1:15" x14ac:dyDescent="0.3">
      <c r="A159" s="8">
        <v>41978</v>
      </c>
      <c r="B159" s="34">
        <f>IFERROR(INDEX('Price Data'!B:B,MATCH(TEXT(A159,"YYYY-MM-DD"),'Price Data'!A:A,0)),"")</f>
        <v>20087</v>
      </c>
      <c r="C159" s="10" cm="1">
        <f t="array" ref="C159">IFERROR(IF(ISNUMBER(B159),(B159-INDEX('Price Data'!B:B,MATCH(TEXT(A159,"YYYY-MM-DD"),'Price Data'!A:A,0)+1))/INDEX('Price Data'!B:B,MATCH(TEXT(A159,"YYYY-MM-DD"),'Price Data'!A:A,0)+1),""),"")</f>
        <v>3.4133031301482701E-2</v>
      </c>
      <c r="D159" s="34">
        <f>IFERROR(INDEX('Price Data'!E:E,MATCH(TEXT(A159,"YYYY-MM-DD"),'Price Data'!D:D,0)),"")</f>
        <v>29.61</v>
      </c>
      <c r="E159" s="10" cm="1">
        <f t="array" ref="E159">IFERROR(IF(ISNUMBER(D159),(D159-INDEX('Price Data'!E:E,MATCH(TEXT(A159,"YYYY-MM-DD"),'Price Data'!D:D,0)+1))/INDEX('Price Data'!E:E,MATCH(TEXT(A159,"YYYY-MM-DD"),'Price Data'!D:D,0)+1),""),"")</f>
        <v>4.7770700636942595E-2</v>
      </c>
      <c r="F159" s="34">
        <f>IFERROR(INDEX('Price Data'!H:H,MATCH(TEXT(A159,"YYYY-MM-DD"),'Price Data'!G:G,0)),"")</f>
        <v>24639.361327999999</v>
      </c>
      <c r="G159" s="10" cm="1">
        <f t="array" ref="G159">IFERROR(IF(ISNUMBER(F159),(F159-INDEX('Price Data'!H:H,MATCH(TEXT(A159,"YYYY-MM-DD"),'Price Data'!G:G,0)+1))/INDEX('Price Data'!H:H,MATCH(TEXT(A159,"YYYY-MM-DD"),'Price Data'!G:G,0)+1),""),"")</f>
        <v>1.3389134690032242E-2</v>
      </c>
      <c r="H159" s="34">
        <f>IFERROR(INDEX('Price Data'!K:K,MATCH(TEXT(A159,"YYYY-MM-DD"),'Price Data'!J:J,0)),"")</f>
        <v>2.52</v>
      </c>
      <c r="I159" s="10" cm="1">
        <f t="array" ref="I159">IFERROR(IF(ISNUMBER(H159),(H159-INDEX('Price Data'!K:K,MATCH(TEXT(A159,"YYYY-MM-DD"),'Price Data'!J:J,0)+1))/INDEX('Price Data'!K:K,MATCH(TEXT(A159,"YYYY-MM-DD"),'Price Data'!J:J,0)+1),""),"")</f>
        <v>6.7796610169491595E-2</v>
      </c>
      <c r="J159" s="34">
        <f>IFERROR(INDEX('Price Data'!N:N,MATCH(TEXT(A159,"YYYY-MM-DD"),'Price Data'!M:M,0)),"")</f>
        <v>3.97</v>
      </c>
      <c r="K159" s="10" cm="1">
        <f t="array" ref="K159">IFERROR(IF(ISNUMBER(J159),(J159-INDEX('Price Data'!N:N,MATCH(TEXT(A159,"YYYY-MM-DD"),'Price Data'!M:M,0)+1))/INDEX('Price Data'!N:N,MATCH(TEXT(A159,"YYYY-MM-DD"),'Price Data'!M:M,0)+1),""),"")</f>
        <v>5.8666666666666721E-2</v>
      </c>
      <c r="L159" s="34">
        <f>IFERROR(INDEX('Price Data'!Q:Q,MATCH(TEXT(A159,"YYYY-MM-DD"),'Price Data'!P:P,0)),"")</f>
        <v>8.32</v>
      </c>
      <c r="M159" s="10" cm="1">
        <f t="array" ref="M159">IFERROR(IF(ISNUMBER(L159),(L159-INDEX('Price Data'!Q:Q,MATCH(TEXT(A159,"YYYY-MM-DD"),'Price Data'!P:P,0)+1))/INDEX('Price Data'!Q:Q,MATCH(TEXT(A159,"YYYY-MM-DD"),'Price Data'!P:P,0)+1),""),"")</f>
        <v>5.8524173027989818E-2</v>
      </c>
      <c r="N159" s="34">
        <f>IFERROR(INDEX('Price Data'!T:T,MATCH(TEXT(A159,"YYYY-MM-DD"),'Price Data'!S:S,0)),"")</f>
        <v>3.24</v>
      </c>
      <c r="O159" s="10" cm="1">
        <f t="array" ref="O159">IFERROR(IF(ISNUMBER(N159),(N159-INDEX('Price Data'!T:T,MATCH(TEXT(A159,"YYYY-MM-DD"),'Price Data'!S:S,0)+1))/INDEX('Price Data'!T:T,MATCH(TEXT(A159,"YYYY-MM-DD"),'Price Data'!S:S,0)+1),""),"")</f>
        <v>4.180064308681683E-2</v>
      </c>
    </row>
    <row r="160" spans="1:15" x14ac:dyDescent="0.3">
      <c r="A160" s="8">
        <v>41979</v>
      </c>
      <c r="B160" s="34" t="str">
        <f>IFERROR(INDEX('Price Data'!B:B,MATCH(TEXT(A160,"YYYY-MM-DD"),'Price Data'!A:A,0)),"")</f>
        <v/>
      </c>
      <c r="C160" s="10" t="str" cm="1">
        <f t="array" ref="C160">IFERROR(IF(ISNUMBER(B160),(B160-INDEX('Price Data'!B:B,MATCH(TEXT(A160,"YYYY-MM-DD"),'Price Data'!A:A,0)+1))/INDEX('Price Data'!B:B,MATCH(TEXT(A160,"YYYY-MM-DD"),'Price Data'!A:A,0)+1),""),"")</f>
        <v/>
      </c>
      <c r="D160" s="34" t="str">
        <f>IFERROR(INDEX('Price Data'!E:E,MATCH(TEXT(A160,"YYYY-MM-DD"),'Price Data'!D:D,0)),"")</f>
        <v/>
      </c>
      <c r="E160" s="10" t="str" cm="1">
        <f t="array" ref="E160">IFERROR(IF(ISNUMBER(D160),(D160-INDEX('Price Data'!E:E,MATCH(TEXT(A160,"YYYY-MM-DD"),'Price Data'!D:D,0)+1))/INDEX('Price Data'!E:E,MATCH(TEXT(A160,"YYYY-MM-DD"),'Price Data'!D:D,0)+1),""),"")</f>
        <v/>
      </c>
      <c r="F160" s="34" t="str">
        <f>IFERROR(INDEX('Price Data'!H:H,MATCH(TEXT(A160,"YYYY-MM-DD"),'Price Data'!G:G,0)),"")</f>
        <v/>
      </c>
      <c r="G160" s="10" t="str" cm="1">
        <f t="array" ref="G160">IFERROR(IF(ISNUMBER(F160),(F160-INDEX('Price Data'!H:H,MATCH(TEXT(A160,"YYYY-MM-DD"),'Price Data'!G:G,0)+1))/INDEX('Price Data'!H:H,MATCH(TEXT(A160,"YYYY-MM-DD"),'Price Data'!G:G,0)+1),""),"")</f>
        <v/>
      </c>
      <c r="H160" s="34" t="str">
        <f>IFERROR(INDEX('Price Data'!K:K,MATCH(TEXT(A160,"YYYY-MM-DD"),'Price Data'!J:J,0)),"")</f>
        <v/>
      </c>
      <c r="I160" s="10" t="str" cm="1">
        <f t="array" ref="I160">IFERROR(IF(ISNUMBER(H160),(H160-INDEX('Price Data'!K:K,MATCH(TEXT(A160,"YYYY-MM-DD"),'Price Data'!J:J,0)+1))/INDEX('Price Data'!K:K,MATCH(TEXT(A160,"YYYY-MM-DD"),'Price Data'!J:J,0)+1),""),"")</f>
        <v/>
      </c>
      <c r="J160" s="34" t="str">
        <f>IFERROR(INDEX('Price Data'!N:N,MATCH(TEXT(A160,"YYYY-MM-DD"),'Price Data'!M:M,0)),"")</f>
        <v/>
      </c>
      <c r="K160" s="10" t="str" cm="1">
        <f t="array" ref="K160">IFERROR(IF(ISNUMBER(J160),(J160-INDEX('Price Data'!N:N,MATCH(TEXT(A160,"YYYY-MM-DD"),'Price Data'!M:M,0)+1))/INDEX('Price Data'!N:N,MATCH(TEXT(A160,"YYYY-MM-DD"),'Price Data'!M:M,0)+1),""),"")</f>
        <v/>
      </c>
      <c r="L160" s="34" t="str">
        <f>IFERROR(INDEX('Price Data'!Q:Q,MATCH(TEXT(A160,"YYYY-MM-DD"),'Price Data'!P:P,0)),"")</f>
        <v/>
      </c>
      <c r="M160" s="10" t="str" cm="1">
        <f t="array" ref="M160">IFERROR(IF(ISNUMBER(L160),(L160-INDEX('Price Data'!Q:Q,MATCH(TEXT(A160,"YYYY-MM-DD"),'Price Data'!P:P,0)+1))/INDEX('Price Data'!Q:Q,MATCH(TEXT(A160,"YYYY-MM-DD"),'Price Data'!P:P,0)+1),""),"")</f>
        <v/>
      </c>
      <c r="N160" s="34" t="str">
        <f>IFERROR(INDEX('Price Data'!T:T,MATCH(TEXT(A160,"YYYY-MM-DD"),'Price Data'!S:S,0)),"")</f>
        <v/>
      </c>
      <c r="O160" s="10" t="str" cm="1">
        <f t="array" ref="O160">IFERROR(IF(ISNUMBER(N160),(N160-INDEX('Price Data'!T:T,MATCH(TEXT(A160,"YYYY-MM-DD"),'Price Data'!S:S,0)+1))/INDEX('Price Data'!T:T,MATCH(TEXT(A160,"YYYY-MM-DD"),'Price Data'!S:S,0)+1),""),"")</f>
        <v/>
      </c>
    </row>
    <row r="161" spans="1:15" x14ac:dyDescent="0.3">
      <c r="A161" s="8">
        <v>41980</v>
      </c>
      <c r="B161" s="34" t="str">
        <f>IFERROR(INDEX('Price Data'!B:B,MATCH(TEXT(A161,"YYYY-MM-DD"),'Price Data'!A:A,0)),"")</f>
        <v/>
      </c>
      <c r="C161" s="10" t="str" cm="1">
        <f t="array" ref="C161">IFERROR(IF(ISNUMBER(B161),(B161-INDEX('Price Data'!B:B,MATCH(TEXT(A161,"YYYY-MM-DD"),'Price Data'!A:A,0)+1))/INDEX('Price Data'!B:B,MATCH(TEXT(A161,"YYYY-MM-DD"),'Price Data'!A:A,0)+1),""),"")</f>
        <v/>
      </c>
      <c r="D161" s="34" t="str">
        <f>IFERROR(INDEX('Price Data'!E:E,MATCH(TEXT(A161,"YYYY-MM-DD"),'Price Data'!D:D,0)),"")</f>
        <v/>
      </c>
      <c r="E161" s="10" t="str" cm="1">
        <f t="array" ref="E161">IFERROR(IF(ISNUMBER(D161),(D161-INDEX('Price Data'!E:E,MATCH(TEXT(A161,"YYYY-MM-DD"),'Price Data'!D:D,0)+1))/INDEX('Price Data'!E:E,MATCH(TEXT(A161,"YYYY-MM-DD"),'Price Data'!D:D,0)+1),""),"")</f>
        <v/>
      </c>
      <c r="F161" s="34" t="str">
        <f>IFERROR(INDEX('Price Data'!H:H,MATCH(TEXT(A161,"YYYY-MM-DD"),'Price Data'!G:G,0)),"")</f>
        <v/>
      </c>
      <c r="G161" s="10" t="str" cm="1">
        <f t="array" ref="G161">IFERROR(IF(ISNUMBER(F161),(F161-INDEX('Price Data'!H:H,MATCH(TEXT(A161,"YYYY-MM-DD"),'Price Data'!G:G,0)+1))/INDEX('Price Data'!H:H,MATCH(TEXT(A161,"YYYY-MM-DD"),'Price Data'!G:G,0)+1),""),"")</f>
        <v/>
      </c>
      <c r="H161" s="34" t="str">
        <f>IFERROR(INDEX('Price Data'!K:K,MATCH(TEXT(A161,"YYYY-MM-DD"),'Price Data'!J:J,0)),"")</f>
        <v/>
      </c>
      <c r="I161" s="10" t="str" cm="1">
        <f t="array" ref="I161">IFERROR(IF(ISNUMBER(H161),(H161-INDEX('Price Data'!K:K,MATCH(TEXT(A161,"YYYY-MM-DD"),'Price Data'!J:J,0)+1))/INDEX('Price Data'!K:K,MATCH(TEXT(A161,"YYYY-MM-DD"),'Price Data'!J:J,0)+1),""),"")</f>
        <v/>
      </c>
      <c r="J161" s="34" t="str">
        <f>IFERROR(INDEX('Price Data'!N:N,MATCH(TEXT(A161,"YYYY-MM-DD"),'Price Data'!M:M,0)),"")</f>
        <v/>
      </c>
      <c r="K161" s="10" t="str" cm="1">
        <f t="array" ref="K161">IFERROR(IF(ISNUMBER(J161),(J161-INDEX('Price Data'!N:N,MATCH(TEXT(A161,"YYYY-MM-DD"),'Price Data'!M:M,0)+1))/INDEX('Price Data'!N:N,MATCH(TEXT(A161,"YYYY-MM-DD"),'Price Data'!M:M,0)+1),""),"")</f>
        <v/>
      </c>
      <c r="L161" s="34" t="str">
        <f>IFERROR(INDEX('Price Data'!Q:Q,MATCH(TEXT(A161,"YYYY-MM-DD"),'Price Data'!P:P,0)),"")</f>
        <v/>
      </c>
      <c r="M161" s="10" t="str" cm="1">
        <f t="array" ref="M161">IFERROR(IF(ISNUMBER(L161),(L161-INDEX('Price Data'!Q:Q,MATCH(TEXT(A161,"YYYY-MM-DD"),'Price Data'!P:P,0)+1))/INDEX('Price Data'!Q:Q,MATCH(TEXT(A161,"YYYY-MM-DD"),'Price Data'!P:P,0)+1),""),"")</f>
        <v/>
      </c>
      <c r="N161" s="34" t="str">
        <f>IFERROR(INDEX('Price Data'!T:T,MATCH(TEXT(A161,"YYYY-MM-DD"),'Price Data'!S:S,0)),"")</f>
        <v/>
      </c>
      <c r="O161" s="10" t="str" cm="1">
        <f t="array" ref="O161">IFERROR(IF(ISNUMBER(N161),(N161-INDEX('Price Data'!T:T,MATCH(TEXT(A161,"YYYY-MM-DD"),'Price Data'!S:S,0)+1))/INDEX('Price Data'!T:T,MATCH(TEXT(A161,"YYYY-MM-DD"),'Price Data'!S:S,0)+1),""),"")</f>
        <v/>
      </c>
    </row>
    <row r="162" spans="1:15" x14ac:dyDescent="0.3">
      <c r="A162" s="8">
        <v>41981</v>
      </c>
      <c r="B162" s="34">
        <f>IFERROR(INDEX('Price Data'!B:B,MATCH(TEXT(A162,"YYYY-MM-DD"),'Price Data'!A:A,0)),"")</f>
        <v>19951</v>
      </c>
      <c r="C162" s="10" cm="1">
        <f t="array" ref="C162">IFERROR(IF(ISNUMBER(B162),(B162-INDEX('Price Data'!B:B,MATCH(TEXT(A162,"YYYY-MM-DD"),'Price Data'!A:A,0)+1))/INDEX('Price Data'!B:B,MATCH(TEXT(A162,"YYYY-MM-DD"),'Price Data'!A:A,0)+1),""),"")</f>
        <v>-6.7705481156967191E-3</v>
      </c>
      <c r="D162" s="34">
        <f>IFERROR(INDEX('Price Data'!E:E,MATCH(TEXT(A162,"YYYY-MM-DD"),'Price Data'!D:D,0)),"")</f>
        <v>29.33</v>
      </c>
      <c r="E162" s="10" cm="1">
        <f t="array" ref="E162">IFERROR(IF(ISNUMBER(D162),(D162-INDEX('Price Data'!E:E,MATCH(TEXT(A162,"YYYY-MM-DD"),'Price Data'!D:D,0)+1))/INDEX('Price Data'!E:E,MATCH(TEXT(A162,"YYYY-MM-DD"),'Price Data'!D:D,0)+1),""),"")</f>
        <v>-9.4562647754137495E-3</v>
      </c>
      <c r="F162" s="34">
        <f>IFERROR(INDEX('Price Data'!H:H,MATCH(TEXT(A162,"YYYY-MM-DD"),'Price Data'!G:G,0)),"")</f>
        <v>24171.396484000001</v>
      </c>
      <c r="G162" s="10" cm="1">
        <f t="array" ref="G162">IFERROR(IF(ISNUMBER(F162),(F162-INDEX('Price Data'!H:H,MATCH(TEXT(A162,"YYYY-MM-DD"),'Price Data'!G:G,0)+1))/INDEX('Price Data'!H:H,MATCH(TEXT(A162,"YYYY-MM-DD"),'Price Data'!G:G,0)+1),""),"")</f>
        <v>-1.8992571997724889E-2</v>
      </c>
      <c r="H162" s="34">
        <f>IFERROR(INDEX('Price Data'!K:K,MATCH(TEXT(A162,"YYYY-MM-DD"),'Price Data'!J:J,0)),"")</f>
        <v>2.5499999999999998</v>
      </c>
      <c r="I162" s="10" cm="1">
        <f t="array" ref="I162">IFERROR(IF(ISNUMBER(H162),(H162-INDEX('Price Data'!K:K,MATCH(TEXT(A162,"YYYY-MM-DD"),'Price Data'!J:J,0)+1))/INDEX('Price Data'!K:K,MATCH(TEXT(A162,"YYYY-MM-DD"),'Price Data'!J:J,0)+1),""),"")</f>
        <v>1.1904761904761828E-2</v>
      </c>
      <c r="J162" s="34">
        <f>IFERROR(INDEX('Price Data'!N:N,MATCH(TEXT(A162,"YYYY-MM-DD"),'Price Data'!M:M,0)),"")</f>
        <v>3.93</v>
      </c>
      <c r="K162" s="10" cm="1">
        <f t="array" ref="K162">IFERROR(IF(ISNUMBER(J162),(J162-INDEX('Price Data'!N:N,MATCH(TEXT(A162,"YYYY-MM-DD"),'Price Data'!M:M,0)+1))/INDEX('Price Data'!N:N,MATCH(TEXT(A162,"YYYY-MM-DD"),'Price Data'!M:M,0)+1),""),"")</f>
        <v>-1.0075566750629731E-2</v>
      </c>
      <c r="L162" s="34">
        <f>IFERROR(INDEX('Price Data'!Q:Q,MATCH(TEXT(A162,"YYYY-MM-DD"),'Price Data'!P:P,0)),"")</f>
        <v>8.35</v>
      </c>
      <c r="M162" s="10" cm="1">
        <f t="array" ref="M162">IFERROR(IF(ISNUMBER(L162),(L162-INDEX('Price Data'!Q:Q,MATCH(TEXT(A162,"YYYY-MM-DD"),'Price Data'!P:P,0)+1))/INDEX('Price Data'!Q:Q,MATCH(TEXT(A162,"YYYY-MM-DD"),'Price Data'!P:P,0)+1),""),"")</f>
        <v>3.6057692307691538E-3</v>
      </c>
      <c r="N162" s="34">
        <f>IFERROR(INDEX('Price Data'!T:T,MATCH(TEXT(A162,"YYYY-MM-DD"),'Price Data'!S:S,0)),"")</f>
        <v>3.3</v>
      </c>
      <c r="O162" s="10" cm="1">
        <f t="array" ref="O162">IFERROR(IF(ISNUMBER(N162),(N162-INDEX('Price Data'!T:T,MATCH(TEXT(A162,"YYYY-MM-DD"),'Price Data'!S:S,0)+1))/INDEX('Price Data'!T:T,MATCH(TEXT(A162,"YYYY-MM-DD"),'Price Data'!S:S,0)+1),""),"")</f>
        <v>1.8518518518518396E-2</v>
      </c>
    </row>
    <row r="163" spans="1:15" x14ac:dyDescent="0.3">
      <c r="A163" s="8">
        <v>41982</v>
      </c>
      <c r="B163" s="34">
        <f>IFERROR(INDEX('Price Data'!B:B,MATCH(TEXT(A163,"YYYY-MM-DD"),'Price Data'!A:A,0)),"")</f>
        <v>19390</v>
      </c>
      <c r="C163" s="10" cm="1">
        <f t="array" ref="C163">IFERROR(IF(ISNUMBER(B163),(B163-INDEX('Price Data'!B:B,MATCH(TEXT(A163,"YYYY-MM-DD"),'Price Data'!A:A,0)+1))/INDEX('Price Data'!B:B,MATCH(TEXT(A163,"YYYY-MM-DD"),'Price Data'!A:A,0)+1),""),"")</f>
        <v>-2.811889128364493E-2</v>
      </c>
      <c r="D163" s="34">
        <f>IFERROR(INDEX('Price Data'!E:E,MATCH(TEXT(A163,"YYYY-MM-DD"),'Price Data'!D:D,0)),"")</f>
        <v>28.21</v>
      </c>
      <c r="E163" s="10" cm="1">
        <f t="array" ref="E163">IFERROR(IF(ISNUMBER(D163),(D163-INDEX('Price Data'!E:E,MATCH(TEXT(A163,"YYYY-MM-DD"),'Price Data'!D:D,0)+1))/INDEX('Price Data'!E:E,MATCH(TEXT(A163,"YYYY-MM-DD"),'Price Data'!D:D,0)+1),""),"")</f>
        <v>-3.8186157517899673E-2</v>
      </c>
      <c r="F163" s="34">
        <f>IFERROR(INDEX('Price Data'!H:H,MATCH(TEXT(A163,"YYYY-MM-DD"),'Price Data'!G:G,0)),"")</f>
        <v>23642.392577999999</v>
      </c>
      <c r="G163" s="10" cm="1">
        <f t="array" ref="G163">IFERROR(IF(ISNUMBER(F163),(F163-INDEX('Price Data'!H:H,MATCH(TEXT(A163,"YYYY-MM-DD"),'Price Data'!G:G,0)+1))/INDEX('Price Data'!H:H,MATCH(TEXT(A163,"YYYY-MM-DD"),'Price Data'!G:G,0)+1),""),"")</f>
        <v>-2.1885533438259153E-2</v>
      </c>
      <c r="H163" s="34">
        <f>IFERROR(INDEX('Price Data'!K:K,MATCH(TEXT(A163,"YYYY-MM-DD"),'Price Data'!J:J,0)),"")</f>
        <v>2.5</v>
      </c>
      <c r="I163" s="10" cm="1">
        <f t="array" ref="I163">IFERROR(IF(ISNUMBER(H163),(H163-INDEX('Price Data'!K:K,MATCH(TEXT(A163,"YYYY-MM-DD"),'Price Data'!J:J,0)+1))/INDEX('Price Data'!K:K,MATCH(TEXT(A163,"YYYY-MM-DD"),'Price Data'!J:J,0)+1),""),"")</f>
        <v>-1.9607843137254832E-2</v>
      </c>
      <c r="J163" s="34">
        <f>IFERROR(INDEX('Price Data'!N:N,MATCH(TEXT(A163,"YYYY-MM-DD"),'Price Data'!M:M,0)),"")</f>
        <v>3.78</v>
      </c>
      <c r="K163" s="10" cm="1">
        <f t="array" ref="K163">IFERROR(IF(ISNUMBER(J163),(J163-INDEX('Price Data'!N:N,MATCH(TEXT(A163,"YYYY-MM-DD"),'Price Data'!M:M,0)+1))/INDEX('Price Data'!N:N,MATCH(TEXT(A163,"YYYY-MM-DD"),'Price Data'!M:M,0)+1),""),"")</f>
        <v>-3.8167938931297801E-2</v>
      </c>
      <c r="L163" s="34">
        <f>IFERROR(INDEX('Price Data'!Q:Q,MATCH(TEXT(A163,"YYYY-MM-DD"),'Price Data'!P:P,0)),"")</f>
        <v>7.95</v>
      </c>
      <c r="M163" s="10" cm="1">
        <f t="array" ref="M163">IFERROR(IF(ISNUMBER(L163),(L163-INDEX('Price Data'!Q:Q,MATCH(TEXT(A163,"YYYY-MM-DD"),'Price Data'!P:P,0)+1))/INDEX('Price Data'!Q:Q,MATCH(TEXT(A163,"YYYY-MM-DD"),'Price Data'!P:P,0)+1),""),"")</f>
        <v>-4.7904191616766408E-2</v>
      </c>
      <c r="N163" s="34">
        <f>IFERROR(INDEX('Price Data'!T:T,MATCH(TEXT(A163,"YYYY-MM-DD"),'Price Data'!S:S,0)),"")</f>
        <v>3.12</v>
      </c>
      <c r="O163" s="10" cm="1">
        <f t="array" ref="O163">IFERROR(IF(ISNUMBER(N163),(N163-INDEX('Price Data'!T:T,MATCH(TEXT(A163,"YYYY-MM-DD"),'Price Data'!S:S,0)+1))/INDEX('Price Data'!T:T,MATCH(TEXT(A163,"YYYY-MM-DD"),'Price Data'!S:S,0)+1),""),"")</f>
        <v>-5.454545454545446E-2</v>
      </c>
    </row>
    <row r="164" spans="1:15" x14ac:dyDescent="0.3">
      <c r="A164" s="8">
        <v>41983</v>
      </c>
      <c r="B164" s="34">
        <f>IFERROR(INDEX('Price Data'!B:B,MATCH(TEXT(A164,"YYYY-MM-DD"),'Price Data'!A:A,0)),"")</f>
        <v>19218</v>
      </c>
      <c r="C164" s="10" cm="1">
        <f t="array" ref="C164">IFERROR(IF(ISNUMBER(B164),(B164-INDEX('Price Data'!B:B,MATCH(TEXT(A164,"YYYY-MM-DD"),'Price Data'!A:A,0)+1))/INDEX('Price Data'!B:B,MATCH(TEXT(A164,"YYYY-MM-DD"),'Price Data'!A:A,0)+1),""),"")</f>
        <v>-8.8705518308406402E-3</v>
      </c>
      <c r="D164" s="34">
        <f>IFERROR(INDEX('Price Data'!E:E,MATCH(TEXT(A164,"YYYY-MM-DD"),'Price Data'!D:D,0)),"")</f>
        <v>28.03</v>
      </c>
      <c r="E164" s="10" cm="1">
        <f t="array" ref="E164">IFERROR(IF(ISNUMBER(D164),(D164-INDEX('Price Data'!E:E,MATCH(TEXT(A164,"YYYY-MM-DD"),'Price Data'!D:D,0)+1))/INDEX('Price Data'!E:E,MATCH(TEXT(A164,"YYYY-MM-DD"),'Price Data'!D:D,0)+1),""),"")</f>
        <v>-6.3807160581354026E-3</v>
      </c>
      <c r="F164" s="34">
        <f>IFERROR(INDEX('Price Data'!H:H,MATCH(TEXT(A164,"YYYY-MM-DD"),'Price Data'!G:G,0)),"")</f>
        <v>23662.740234000001</v>
      </c>
      <c r="G164" s="10" cm="1">
        <f t="array" ref="G164">IFERROR(IF(ISNUMBER(F164),(F164-INDEX('Price Data'!H:H,MATCH(TEXT(A164,"YYYY-MM-DD"),'Price Data'!G:G,0)+1))/INDEX('Price Data'!H:H,MATCH(TEXT(A164,"YYYY-MM-DD"),'Price Data'!G:G,0)+1),""),"")</f>
        <v>8.6064284453748043E-4</v>
      </c>
      <c r="H164" s="34">
        <f>IFERROR(INDEX('Price Data'!K:K,MATCH(TEXT(A164,"YYYY-MM-DD"),'Price Data'!J:J,0)),"")</f>
        <v>2.4900000000000002</v>
      </c>
      <c r="I164" s="10" cm="1">
        <f t="array" ref="I164">IFERROR(IF(ISNUMBER(H164),(H164-INDEX('Price Data'!K:K,MATCH(TEXT(A164,"YYYY-MM-DD"),'Price Data'!J:J,0)+1))/INDEX('Price Data'!K:K,MATCH(TEXT(A164,"YYYY-MM-DD"),'Price Data'!J:J,0)+1),""),"")</f>
        <v>-3.9999999999999151E-3</v>
      </c>
      <c r="J164" s="34">
        <f>IFERROR(INDEX('Price Data'!N:N,MATCH(TEXT(A164,"YYYY-MM-DD"),'Price Data'!M:M,0)),"")</f>
        <v>3.7</v>
      </c>
      <c r="K164" s="10" cm="1">
        <f t="array" ref="K164">IFERROR(IF(ISNUMBER(J164),(J164-INDEX('Price Data'!N:N,MATCH(TEXT(A164,"YYYY-MM-DD"),'Price Data'!M:M,0)+1))/INDEX('Price Data'!N:N,MATCH(TEXT(A164,"YYYY-MM-DD"),'Price Data'!M:M,0)+1),""),"")</f>
        <v>-2.1164021164021066E-2</v>
      </c>
      <c r="L164" s="34">
        <f>IFERROR(INDEX('Price Data'!Q:Q,MATCH(TEXT(A164,"YYYY-MM-DD"),'Price Data'!P:P,0)),"")</f>
        <v>7.83</v>
      </c>
      <c r="M164" s="10" cm="1">
        <f t="array" ref="M164">IFERROR(IF(ISNUMBER(L164),(L164-INDEX('Price Data'!Q:Q,MATCH(TEXT(A164,"YYYY-MM-DD"),'Price Data'!P:P,0)+1))/INDEX('Price Data'!Q:Q,MATCH(TEXT(A164,"YYYY-MM-DD"),'Price Data'!P:P,0)+1),""),"")</f>
        <v>-1.5094339622641522E-2</v>
      </c>
      <c r="N164" s="34">
        <f>IFERROR(INDEX('Price Data'!T:T,MATCH(TEXT(A164,"YYYY-MM-DD"),'Price Data'!S:S,0)),"")</f>
        <v>3.11</v>
      </c>
      <c r="O164" s="10" cm="1">
        <f t="array" ref="O164">IFERROR(IF(ISNUMBER(N164),(N164-INDEX('Price Data'!T:T,MATCH(TEXT(A164,"YYYY-MM-DD"),'Price Data'!S:S,0)+1))/INDEX('Price Data'!T:T,MATCH(TEXT(A164,"YYYY-MM-DD"),'Price Data'!S:S,0)+1),""),"")</f>
        <v>-3.2051282051282792E-3</v>
      </c>
    </row>
    <row r="165" spans="1:15" x14ac:dyDescent="0.3">
      <c r="A165" s="8">
        <v>41984</v>
      </c>
      <c r="B165" s="34">
        <f>IFERROR(INDEX('Price Data'!B:B,MATCH(TEXT(A165,"YYYY-MM-DD"),'Price Data'!A:A,0)),"")</f>
        <v>19201</v>
      </c>
      <c r="C165" s="10" cm="1">
        <f t="array" ref="C165">IFERROR(IF(ISNUMBER(B165),(B165-INDEX('Price Data'!B:B,MATCH(TEXT(A165,"YYYY-MM-DD"),'Price Data'!A:A,0)+1))/INDEX('Price Data'!B:B,MATCH(TEXT(A165,"YYYY-MM-DD"),'Price Data'!A:A,0)+1),""),"")</f>
        <v>-8.8458736601103132E-4</v>
      </c>
      <c r="D165" s="34">
        <f>IFERROR(INDEX('Price Data'!E:E,MATCH(TEXT(A165,"YYYY-MM-DD"),'Price Data'!D:D,0)),"")</f>
        <v>28.31</v>
      </c>
      <c r="E165" s="10" cm="1">
        <f t="array" ref="E165">IFERROR(IF(ISNUMBER(D165),(D165-INDEX('Price Data'!E:E,MATCH(TEXT(A165,"YYYY-MM-DD"),'Price Data'!D:D,0)+1))/INDEX('Price Data'!E:E,MATCH(TEXT(A165,"YYYY-MM-DD"),'Price Data'!D:D,0)+1),""),"")</f>
        <v>9.9892971815910662E-3</v>
      </c>
      <c r="F165" s="34">
        <f>IFERROR(INDEX('Price Data'!H:H,MATCH(TEXT(A165,"YYYY-MM-DD"),'Price Data'!G:G,0)),"")</f>
        <v>23784.818359000001</v>
      </c>
      <c r="G165" s="10" cm="1">
        <f t="array" ref="G165">IFERROR(IF(ISNUMBER(F165),(F165-INDEX('Price Data'!H:H,MATCH(TEXT(A165,"YYYY-MM-DD"),'Price Data'!G:G,0)+1))/INDEX('Price Data'!H:H,MATCH(TEXT(A165,"YYYY-MM-DD"),'Price Data'!G:G,0)+1),""),"")</f>
        <v>5.159086555182271E-3</v>
      </c>
      <c r="H165" s="34">
        <f>IFERROR(INDEX('Price Data'!K:K,MATCH(TEXT(A165,"YYYY-MM-DD"),'Price Data'!J:J,0)),"")</f>
        <v>2.5</v>
      </c>
      <c r="I165" s="10" cm="1">
        <f t="array" ref="I165">IFERROR(IF(ISNUMBER(H165),(H165-INDEX('Price Data'!K:K,MATCH(TEXT(A165,"YYYY-MM-DD"),'Price Data'!J:J,0)+1))/INDEX('Price Data'!K:K,MATCH(TEXT(A165,"YYYY-MM-DD"),'Price Data'!J:J,0)+1),""),"")</f>
        <v>4.0160642570280262E-3</v>
      </c>
      <c r="J165" s="34">
        <f>IFERROR(INDEX('Price Data'!N:N,MATCH(TEXT(A165,"YYYY-MM-DD"),'Price Data'!M:M,0)),"")</f>
        <v>3.64</v>
      </c>
      <c r="K165" s="10" cm="1">
        <f t="array" ref="K165">IFERROR(IF(ISNUMBER(J165),(J165-INDEX('Price Data'!N:N,MATCH(TEXT(A165,"YYYY-MM-DD"),'Price Data'!M:M,0)+1))/INDEX('Price Data'!N:N,MATCH(TEXT(A165,"YYYY-MM-DD"),'Price Data'!M:M,0)+1),""),"")</f>
        <v>-1.6216216216216231E-2</v>
      </c>
      <c r="L165" s="34">
        <f>IFERROR(INDEX('Price Data'!Q:Q,MATCH(TEXT(A165,"YYYY-MM-DD"),'Price Data'!P:P,0)),"")</f>
        <v>7.72</v>
      </c>
      <c r="M165" s="10" cm="1">
        <f t="array" ref="M165">IFERROR(IF(ISNUMBER(L165),(L165-INDEX('Price Data'!Q:Q,MATCH(TEXT(A165,"YYYY-MM-DD"),'Price Data'!P:P,0)+1))/INDEX('Price Data'!Q:Q,MATCH(TEXT(A165,"YYYY-MM-DD"),'Price Data'!P:P,0)+1),""),"")</f>
        <v>-1.404853128991064E-2</v>
      </c>
      <c r="N165" s="34">
        <f>IFERROR(INDEX('Price Data'!T:T,MATCH(TEXT(A165,"YYYY-MM-DD"),'Price Data'!S:S,0)),"")</f>
        <v>3.1</v>
      </c>
      <c r="O165" s="10" cm="1">
        <f t="array" ref="O165">IFERROR(IF(ISNUMBER(N165),(N165-INDEX('Price Data'!T:T,MATCH(TEXT(A165,"YYYY-MM-DD"),'Price Data'!S:S,0)+1))/INDEX('Price Data'!T:T,MATCH(TEXT(A165,"YYYY-MM-DD"),'Price Data'!S:S,0)+1),""),"")</f>
        <v>-3.2154340836012176E-3</v>
      </c>
    </row>
    <row r="166" spans="1:15" x14ac:dyDescent="0.3">
      <c r="A166" s="8">
        <v>41985</v>
      </c>
      <c r="B166" s="34">
        <f>IFERROR(INDEX('Price Data'!B:B,MATCH(TEXT(A166,"YYYY-MM-DD"),'Price Data'!A:A,0)),"")</f>
        <v>18601</v>
      </c>
      <c r="C166" s="10" cm="1">
        <f t="array" ref="C166">IFERROR(IF(ISNUMBER(B166),(B166-INDEX('Price Data'!B:B,MATCH(TEXT(A166,"YYYY-MM-DD"),'Price Data'!A:A,0)+1))/INDEX('Price Data'!B:B,MATCH(TEXT(A166,"YYYY-MM-DD"),'Price Data'!A:A,0)+1),""),"")</f>
        <v>-3.1248372480599969E-2</v>
      </c>
      <c r="D166" s="34">
        <f>IFERROR(INDEX('Price Data'!E:E,MATCH(TEXT(A166,"YYYY-MM-DD"),'Price Data'!D:D,0)),"")</f>
        <v>27.18</v>
      </c>
      <c r="E166" s="10" cm="1">
        <f t="array" ref="E166">IFERROR(IF(ISNUMBER(D166),(D166-INDEX('Price Data'!E:E,MATCH(TEXT(A166,"YYYY-MM-DD"),'Price Data'!D:D,0)+1))/INDEX('Price Data'!E:E,MATCH(TEXT(A166,"YYYY-MM-DD"),'Price Data'!D:D,0)+1),""),"")</f>
        <v>-3.9915224302366624E-2</v>
      </c>
      <c r="F166" s="34">
        <f>IFERROR(INDEX('Price Data'!H:H,MATCH(TEXT(A166,"YYYY-MM-DD"),'Price Data'!G:G,0)),"")</f>
        <v>23235.466797000001</v>
      </c>
      <c r="G166" s="10" cm="1">
        <f t="array" ref="G166">IFERROR(IF(ISNUMBER(F166),(F166-INDEX('Price Data'!H:H,MATCH(TEXT(A166,"YYYY-MM-DD"),'Price Data'!G:G,0)+1))/INDEX('Price Data'!H:H,MATCH(TEXT(A166,"YYYY-MM-DD"),'Price Data'!G:G,0)+1),""),"")</f>
        <v>-2.3096731440546369E-2</v>
      </c>
      <c r="H166" s="34">
        <f>IFERROR(INDEX('Price Data'!K:K,MATCH(TEXT(A166,"YYYY-MM-DD"),'Price Data'!J:J,0)),"")</f>
        <v>2.4500000000000002</v>
      </c>
      <c r="I166" s="10" cm="1">
        <f t="array" ref="I166">IFERROR(IF(ISNUMBER(H166),(H166-INDEX('Price Data'!K:K,MATCH(TEXT(A166,"YYYY-MM-DD"),'Price Data'!J:J,0)+1))/INDEX('Price Data'!K:K,MATCH(TEXT(A166,"YYYY-MM-DD"),'Price Data'!J:J,0)+1),""),"")</f>
        <v>-1.9999999999999928E-2</v>
      </c>
      <c r="J166" s="34">
        <f>IFERROR(INDEX('Price Data'!N:N,MATCH(TEXT(A166,"YYYY-MM-DD"),'Price Data'!M:M,0)),"")</f>
        <v>3.45</v>
      </c>
      <c r="K166" s="10" cm="1">
        <f t="array" ref="K166">IFERROR(IF(ISNUMBER(J166),(J166-INDEX('Price Data'!N:N,MATCH(TEXT(A166,"YYYY-MM-DD"),'Price Data'!M:M,0)+1))/INDEX('Price Data'!N:N,MATCH(TEXT(A166,"YYYY-MM-DD"),'Price Data'!M:M,0)+1),""),"")</f>
        <v>-5.2197802197802179E-2</v>
      </c>
      <c r="L166" s="34">
        <f>IFERROR(INDEX('Price Data'!Q:Q,MATCH(TEXT(A166,"YYYY-MM-DD"),'Price Data'!P:P,0)),"")</f>
        <v>7.4</v>
      </c>
      <c r="M166" s="10" cm="1">
        <f t="array" ref="M166">IFERROR(IF(ISNUMBER(L166),(L166-INDEX('Price Data'!Q:Q,MATCH(TEXT(A166,"YYYY-MM-DD"),'Price Data'!P:P,0)+1))/INDEX('Price Data'!Q:Q,MATCH(TEXT(A166,"YYYY-MM-DD"),'Price Data'!P:P,0)+1),""),"")</f>
        <v>-4.1450777202072464E-2</v>
      </c>
      <c r="N166" s="34">
        <f>IFERROR(INDEX('Price Data'!T:T,MATCH(TEXT(A166,"YYYY-MM-DD"),'Price Data'!S:S,0)),"")</f>
        <v>3</v>
      </c>
      <c r="O166" s="10" cm="1">
        <f t="array" ref="O166">IFERROR(IF(ISNUMBER(N166),(N166-INDEX('Price Data'!T:T,MATCH(TEXT(A166,"YYYY-MM-DD"),'Price Data'!S:S,0)+1))/INDEX('Price Data'!T:T,MATCH(TEXT(A166,"YYYY-MM-DD"),'Price Data'!S:S,0)+1),""),"")</f>
        <v>-3.2258064516129059E-2</v>
      </c>
    </row>
    <row r="167" spans="1:15" x14ac:dyDescent="0.3">
      <c r="A167" s="8">
        <v>41986</v>
      </c>
      <c r="B167" s="34" t="str">
        <f>IFERROR(INDEX('Price Data'!B:B,MATCH(TEXT(A167,"YYYY-MM-DD"),'Price Data'!A:A,0)),"")</f>
        <v/>
      </c>
      <c r="C167" s="10" t="str" cm="1">
        <f t="array" ref="C167">IFERROR(IF(ISNUMBER(B167),(B167-INDEX('Price Data'!B:B,MATCH(TEXT(A167,"YYYY-MM-DD"),'Price Data'!A:A,0)+1))/INDEX('Price Data'!B:B,MATCH(TEXT(A167,"YYYY-MM-DD"),'Price Data'!A:A,0)+1),""),"")</f>
        <v/>
      </c>
      <c r="D167" s="34" t="str">
        <f>IFERROR(INDEX('Price Data'!E:E,MATCH(TEXT(A167,"YYYY-MM-DD"),'Price Data'!D:D,0)),"")</f>
        <v/>
      </c>
      <c r="E167" s="10" t="str" cm="1">
        <f t="array" ref="E167">IFERROR(IF(ISNUMBER(D167),(D167-INDEX('Price Data'!E:E,MATCH(TEXT(A167,"YYYY-MM-DD"),'Price Data'!D:D,0)+1))/INDEX('Price Data'!E:E,MATCH(TEXT(A167,"YYYY-MM-DD"),'Price Data'!D:D,0)+1),""),"")</f>
        <v/>
      </c>
      <c r="F167" s="34" t="str">
        <f>IFERROR(INDEX('Price Data'!H:H,MATCH(TEXT(A167,"YYYY-MM-DD"),'Price Data'!G:G,0)),"")</f>
        <v/>
      </c>
      <c r="G167" s="10" t="str" cm="1">
        <f t="array" ref="G167">IFERROR(IF(ISNUMBER(F167),(F167-INDEX('Price Data'!H:H,MATCH(TEXT(A167,"YYYY-MM-DD"),'Price Data'!G:G,0)+1))/INDEX('Price Data'!H:H,MATCH(TEXT(A167,"YYYY-MM-DD"),'Price Data'!G:G,0)+1),""),"")</f>
        <v/>
      </c>
      <c r="H167" s="34" t="str">
        <f>IFERROR(INDEX('Price Data'!K:K,MATCH(TEXT(A167,"YYYY-MM-DD"),'Price Data'!J:J,0)),"")</f>
        <v/>
      </c>
      <c r="I167" s="10" t="str" cm="1">
        <f t="array" ref="I167">IFERROR(IF(ISNUMBER(H167),(H167-INDEX('Price Data'!K:K,MATCH(TEXT(A167,"YYYY-MM-DD"),'Price Data'!J:J,0)+1))/INDEX('Price Data'!K:K,MATCH(TEXT(A167,"YYYY-MM-DD"),'Price Data'!J:J,0)+1),""),"")</f>
        <v/>
      </c>
      <c r="J167" s="34" t="str">
        <f>IFERROR(INDEX('Price Data'!N:N,MATCH(TEXT(A167,"YYYY-MM-DD"),'Price Data'!M:M,0)),"")</f>
        <v/>
      </c>
      <c r="K167" s="10" t="str" cm="1">
        <f t="array" ref="K167">IFERROR(IF(ISNUMBER(J167),(J167-INDEX('Price Data'!N:N,MATCH(TEXT(A167,"YYYY-MM-DD"),'Price Data'!M:M,0)+1))/INDEX('Price Data'!N:N,MATCH(TEXT(A167,"YYYY-MM-DD"),'Price Data'!M:M,0)+1),""),"")</f>
        <v/>
      </c>
      <c r="L167" s="34" t="str">
        <f>IFERROR(INDEX('Price Data'!Q:Q,MATCH(TEXT(A167,"YYYY-MM-DD"),'Price Data'!P:P,0)),"")</f>
        <v/>
      </c>
      <c r="M167" s="10" t="str" cm="1">
        <f t="array" ref="M167">IFERROR(IF(ISNUMBER(L167),(L167-INDEX('Price Data'!Q:Q,MATCH(TEXT(A167,"YYYY-MM-DD"),'Price Data'!P:P,0)+1))/INDEX('Price Data'!Q:Q,MATCH(TEXT(A167,"YYYY-MM-DD"),'Price Data'!P:P,0)+1),""),"")</f>
        <v/>
      </c>
      <c r="N167" s="34" t="str">
        <f>IFERROR(INDEX('Price Data'!T:T,MATCH(TEXT(A167,"YYYY-MM-DD"),'Price Data'!S:S,0)),"")</f>
        <v/>
      </c>
      <c r="O167" s="10" t="str" cm="1">
        <f t="array" ref="O167">IFERROR(IF(ISNUMBER(N167),(N167-INDEX('Price Data'!T:T,MATCH(TEXT(A167,"YYYY-MM-DD"),'Price Data'!S:S,0)+1))/INDEX('Price Data'!T:T,MATCH(TEXT(A167,"YYYY-MM-DD"),'Price Data'!S:S,0)+1),""),"")</f>
        <v/>
      </c>
    </row>
    <row r="168" spans="1:15" x14ac:dyDescent="0.3">
      <c r="A168" s="8">
        <v>41987</v>
      </c>
      <c r="B168" s="34" t="str">
        <f>IFERROR(INDEX('Price Data'!B:B,MATCH(TEXT(A168,"YYYY-MM-DD"),'Price Data'!A:A,0)),"")</f>
        <v/>
      </c>
      <c r="C168" s="10" t="str" cm="1">
        <f t="array" ref="C168">IFERROR(IF(ISNUMBER(B168),(B168-INDEX('Price Data'!B:B,MATCH(TEXT(A168,"YYYY-MM-DD"),'Price Data'!A:A,0)+1))/INDEX('Price Data'!B:B,MATCH(TEXT(A168,"YYYY-MM-DD"),'Price Data'!A:A,0)+1),""),"")</f>
        <v/>
      </c>
      <c r="D168" s="34" t="str">
        <f>IFERROR(INDEX('Price Data'!E:E,MATCH(TEXT(A168,"YYYY-MM-DD"),'Price Data'!D:D,0)),"")</f>
        <v/>
      </c>
      <c r="E168" s="10" t="str" cm="1">
        <f t="array" ref="E168">IFERROR(IF(ISNUMBER(D168),(D168-INDEX('Price Data'!E:E,MATCH(TEXT(A168,"YYYY-MM-DD"),'Price Data'!D:D,0)+1))/INDEX('Price Data'!E:E,MATCH(TEXT(A168,"YYYY-MM-DD"),'Price Data'!D:D,0)+1),""),"")</f>
        <v/>
      </c>
      <c r="F168" s="34" t="str">
        <f>IFERROR(INDEX('Price Data'!H:H,MATCH(TEXT(A168,"YYYY-MM-DD"),'Price Data'!G:G,0)),"")</f>
        <v/>
      </c>
      <c r="G168" s="10" t="str" cm="1">
        <f t="array" ref="G168">IFERROR(IF(ISNUMBER(F168),(F168-INDEX('Price Data'!H:H,MATCH(TEXT(A168,"YYYY-MM-DD"),'Price Data'!G:G,0)+1))/INDEX('Price Data'!H:H,MATCH(TEXT(A168,"YYYY-MM-DD"),'Price Data'!G:G,0)+1),""),"")</f>
        <v/>
      </c>
      <c r="H168" s="34" t="str">
        <f>IFERROR(INDEX('Price Data'!K:K,MATCH(TEXT(A168,"YYYY-MM-DD"),'Price Data'!J:J,0)),"")</f>
        <v/>
      </c>
      <c r="I168" s="10" t="str" cm="1">
        <f t="array" ref="I168">IFERROR(IF(ISNUMBER(H168),(H168-INDEX('Price Data'!K:K,MATCH(TEXT(A168,"YYYY-MM-DD"),'Price Data'!J:J,0)+1))/INDEX('Price Data'!K:K,MATCH(TEXT(A168,"YYYY-MM-DD"),'Price Data'!J:J,0)+1),""),"")</f>
        <v/>
      </c>
      <c r="J168" s="34" t="str">
        <f>IFERROR(INDEX('Price Data'!N:N,MATCH(TEXT(A168,"YYYY-MM-DD"),'Price Data'!M:M,0)),"")</f>
        <v/>
      </c>
      <c r="K168" s="10" t="str" cm="1">
        <f t="array" ref="K168">IFERROR(IF(ISNUMBER(J168),(J168-INDEX('Price Data'!N:N,MATCH(TEXT(A168,"YYYY-MM-DD"),'Price Data'!M:M,0)+1))/INDEX('Price Data'!N:N,MATCH(TEXT(A168,"YYYY-MM-DD"),'Price Data'!M:M,0)+1),""),"")</f>
        <v/>
      </c>
      <c r="L168" s="34" t="str">
        <f>IFERROR(INDEX('Price Data'!Q:Q,MATCH(TEXT(A168,"YYYY-MM-DD"),'Price Data'!P:P,0)),"")</f>
        <v/>
      </c>
      <c r="M168" s="10" t="str" cm="1">
        <f t="array" ref="M168">IFERROR(IF(ISNUMBER(L168),(L168-INDEX('Price Data'!Q:Q,MATCH(TEXT(A168,"YYYY-MM-DD"),'Price Data'!P:P,0)+1))/INDEX('Price Data'!Q:Q,MATCH(TEXT(A168,"YYYY-MM-DD"),'Price Data'!P:P,0)+1),""),"")</f>
        <v/>
      </c>
      <c r="N168" s="34" t="str">
        <f>IFERROR(INDEX('Price Data'!T:T,MATCH(TEXT(A168,"YYYY-MM-DD"),'Price Data'!S:S,0)),"")</f>
        <v/>
      </c>
      <c r="O168" s="10" t="str" cm="1">
        <f t="array" ref="O168">IFERROR(IF(ISNUMBER(N168),(N168-INDEX('Price Data'!T:T,MATCH(TEXT(A168,"YYYY-MM-DD"),'Price Data'!S:S,0)+1))/INDEX('Price Data'!T:T,MATCH(TEXT(A168,"YYYY-MM-DD"),'Price Data'!S:S,0)+1),""),"")</f>
        <v/>
      </c>
    </row>
    <row r="169" spans="1:15" x14ac:dyDescent="0.3">
      <c r="A169" s="8">
        <v>41988</v>
      </c>
      <c r="B169" s="34">
        <f>IFERROR(INDEX('Price Data'!B:B,MATCH(TEXT(A169,"YYYY-MM-DD"),'Price Data'!A:A,0)),"")</f>
        <v>18079</v>
      </c>
      <c r="C169" s="10" cm="1">
        <f t="array" ref="C169">IFERROR(IF(ISNUMBER(B169),(B169-INDEX('Price Data'!B:B,MATCH(TEXT(A169,"YYYY-MM-DD"),'Price Data'!A:A,0)+1))/INDEX('Price Data'!B:B,MATCH(TEXT(A169,"YYYY-MM-DD"),'Price Data'!A:A,0)+1),""),"")</f>
        <v>-2.806300736519542E-2</v>
      </c>
      <c r="D169" s="34">
        <f>IFERROR(INDEX('Price Data'!E:E,MATCH(TEXT(A169,"YYYY-MM-DD"),'Price Data'!D:D,0)),"")</f>
        <v>25.9</v>
      </c>
      <c r="E169" s="10" cm="1">
        <f t="array" ref="E169">IFERROR(IF(ISNUMBER(D169),(D169-INDEX('Price Data'!E:E,MATCH(TEXT(A169,"YYYY-MM-DD"),'Price Data'!D:D,0)+1))/INDEX('Price Data'!E:E,MATCH(TEXT(A169,"YYYY-MM-DD"),'Price Data'!D:D,0)+1),""),"")</f>
        <v>-4.7093451066961042E-2</v>
      </c>
      <c r="F169" s="34">
        <f>IFERROR(INDEX('Price Data'!H:H,MATCH(TEXT(A169,"YYYY-MM-DD"),'Price Data'!G:G,0)),"")</f>
        <v>21343.261718999998</v>
      </c>
      <c r="G169" s="10" cm="1">
        <f t="array" ref="G169">IFERROR(IF(ISNUMBER(F169),(F169-INDEX('Price Data'!H:H,MATCH(TEXT(A169,"YYYY-MM-DD"),'Price Data'!G:G,0)+1))/INDEX('Price Data'!H:H,MATCH(TEXT(A169,"YYYY-MM-DD"),'Price Data'!G:G,0)+1),""),"")</f>
        <v>-8.1436069028934285E-2</v>
      </c>
      <c r="H169" s="34">
        <f>IFERROR(INDEX('Price Data'!K:K,MATCH(TEXT(A169,"YYYY-MM-DD"),'Price Data'!J:J,0)),"")</f>
        <v>2.34</v>
      </c>
      <c r="I169" s="10" cm="1">
        <f t="array" ref="I169">IFERROR(IF(ISNUMBER(H169),(H169-INDEX('Price Data'!K:K,MATCH(TEXT(A169,"YYYY-MM-DD"),'Price Data'!J:J,0)+1))/INDEX('Price Data'!K:K,MATCH(TEXT(A169,"YYYY-MM-DD"),'Price Data'!J:J,0)+1),""),"")</f>
        <v>-4.4897959183673598E-2</v>
      </c>
      <c r="J169" s="34">
        <f>IFERROR(INDEX('Price Data'!N:N,MATCH(TEXT(A169,"YYYY-MM-DD"),'Price Data'!M:M,0)),"")</f>
        <v>3.36</v>
      </c>
      <c r="K169" s="10" cm="1">
        <f t="array" ref="K169">IFERROR(IF(ISNUMBER(J169),(J169-INDEX('Price Data'!N:N,MATCH(TEXT(A169,"YYYY-MM-DD"),'Price Data'!M:M,0)+1))/INDEX('Price Data'!N:N,MATCH(TEXT(A169,"YYYY-MM-DD"),'Price Data'!M:M,0)+1),""),"")</f>
        <v>-2.6086956521739216E-2</v>
      </c>
      <c r="L169" s="34">
        <f>IFERROR(INDEX('Price Data'!Q:Q,MATCH(TEXT(A169,"YYYY-MM-DD"),'Price Data'!P:P,0)),"")</f>
        <v>7.16</v>
      </c>
      <c r="M169" s="10" cm="1">
        <f t="array" ref="M169">IFERROR(IF(ISNUMBER(L169),(L169-INDEX('Price Data'!Q:Q,MATCH(TEXT(A169,"YYYY-MM-DD"),'Price Data'!P:P,0)+1))/INDEX('Price Data'!Q:Q,MATCH(TEXT(A169,"YYYY-MM-DD"),'Price Data'!P:P,0)+1),""),"")</f>
        <v>-3.2432432432432462E-2</v>
      </c>
      <c r="N169" s="34">
        <f>IFERROR(INDEX('Price Data'!T:T,MATCH(TEXT(A169,"YYYY-MM-DD"),'Price Data'!S:S,0)),"")</f>
        <v>2.89</v>
      </c>
      <c r="O169" s="10" cm="1">
        <f t="array" ref="O169">IFERROR(IF(ISNUMBER(N169),(N169-INDEX('Price Data'!T:T,MATCH(TEXT(A169,"YYYY-MM-DD"),'Price Data'!S:S,0)+1))/INDEX('Price Data'!T:T,MATCH(TEXT(A169,"YYYY-MM-DD"),'Price Data'!S:S,0)+1),""),"")</f>
        <v>-3.6666666666666625E-2</v>
      </c>
    </row>
    <row r="170" spans="1:15" x14ac:dyDescent="0.3">
      <c r="A170" s="8">
        <v>41989</v>
      </c>
      <c r="B170" s="34">
        <f>IFERROR(INDEX('Price Data'!B:B,MATCH(TEXT(A170,"YYYY-MM-DD"),'Price Data'!A:A,0)),"")</f>
        <v>18670</v>
      </c>
      <c r="C170" s="10" cm="1">
        <f t="array" ref="C170">IFERROR(IF(ISNUMBER(B170),(B170-INDEX('Price Data'!B:B,MATCH(TEXT(A170,"YYYY-MM-DD"),'Price Data'!A:A,0)+1))/INDEX('Price Data'!B:B,MATCH(TEXT(A170,"YYYY-MM-DD"),'Price Data'!A:A,0)+1),""),"")</f>
        <v>3.2689861164887438E-2</v>
      </c>
      <c r="D170" s="34">
        <f>IFERROR(INDEX('Price Data'!E:E,MATCH(TEXT(A170,"YYYY-MM-DD"),'Price Data'!D:D,0)),"")</f>
        <v>26.45</v>
      </c>
      <c r="E170" s="10" cm="1">
        <f t="array" ref="E170">IFERROR(IF(ISNUMBER(D170),(D170-INDEX('Price Data'!E:E,MATCH(TEXT(A170,"YYYY-MM-DD"),'Price Data'!D:D,0)+1))/INDEX('Price Data'!E:E,MATCH(TEXT(A170,"YYYY-MM-DD"),'Price Data'!D:D,0)+1),""),"")</f>
        <v>2.1235521235521262E-2</v>
      </c>
      <c r="F170" s="34">
        <f>IFERROR(INDEX('Price Data'!H:H,MATCH(TEXT(A170,"YYYY-MM-DD"),'Price Data'!G:G,0)),"")</f>
        <v>22157.113281000002</v>
      </c>
      <c r="G170" s="10" cm="1">
        <f t="array" ref="G170">IFERROR(IF(ISNUMBER(F170),(F170-INDEX('Price Data'!H:H,MATCH(TEXT(A170,"YYYY-MM-DD"),'Price Data'!G:G,0)+1))/INDEX('Price Data'!H:H,MATCH(TEXT(A170,"YYYY-MM-DD"),'Price Data'!G:G,0)+1),""),"")</f>
        <v>3.8131545811271393E-2</v>
      </c>
      <c r="H170" s="34">
        <f>IFERROR(INDEX('Price Data'!K:K,MATCH(TEXT(A170,"YYYY-MM-DD"),'Price Data'!J:J,0)),"")</f>
        <v>2.4500000000000002</v>
      </c>
      <c r="I170" s="10" cm="1">
        <f t="array" ref="I170">IFERROR(IF(ISNUMBER(H170),(H170-INDEX('Price Data'!K:K,MATCH(TEXT(A170,"YYYY-MM-DD"),'Price Data'!J:J,0)+1))/INDEX('Price Data'!K:K,MATCH(TEXT(A170,"YYYY-MM-DD"),'Price Data'!J:J,0)+1),""),"")</f>
        <v>4.7008547008547147E-2</v>
      </c>
      <c r="J170" s="34">
        <f>IFERROR(INDEX('Price Data'!N:N,MATCH(TEXT(A170,"YYYY-MM-DD"),'Price Data'!M:M,0)),"")</f>
        <v>3.59</v>
      </c>
      <c r="K170" s="10" cm="1">
        <f t="array" ref="K170">IFERROR(IF(ISNUMBER(J170),(J170-INDEX('Price Data'!N:N,MATCH(TEXT(A170,"YYYY-MM-DD"),'Price Data'!M:M,0)+1))/INDEX('Price Data'!N:N,MATCH(TEXT(A170,"YYYY-MM-DD"),'Price Data'!M:M,0)+1),""),"")</f>
        <v>6.8452380952380945E-2</v>
      </c>
      <c r="L170" s="34">
        <f>IFERROR(INDEX('Price Data'!Q:Q,MATCH(TEXT(A170,"YYYY-MM-DD"),'Price Data'!P:P,0)),"")</f>
        <v>7.32</v>
      </c>
      <c r="M170" s="10" cm="1">
        <f t="array" ref="M170">IFERROR(IF(ISNUMBER(L170),(L170-INDEX('Price Data'!Q:Q,MATCH(TEXT(A170,"YYYY-MM-DD"),'Price Data'!P:P,0)+1))/INDEX('Price Data'!Q:Q,MATCH(TEXT(A170,"YYYY-MM-DD"),'Price Data'!P:P,0)+1),""),"")</f>
        <v>2.2346368715083817E-2</v>
      </c>
      <c r="N170" s="34">
        <f>IFERROR(INDEX('Price Data'!T:T,MATCH(TEXT(A170,"YYYY-MM-DD"),'Price Data'!S:S,0)),"")</f>
        <v>2.95</v>
      </c>
      <c r="O170" s="10" cm="1">
        <f t="array" ref="O170">IFERROR(IF(ISNUMBER(N170),(N170-INDEX('Price Data'!T:T,MATCH(TEXT(A170,"YYYY-MM-DD"),'Price Data'!S:S,0)+1))/INDEX('Price Data'!T:T,MATCH(TEXT(A170,"YYYY-MM-DD"),'Price Data'!S:S,0)+1),""),"")</f>
        <v>2.0761245674740501E-2</v>
      </c>
    </row>
    <row r="171" spans="1:15" x14ac:dyDescent="0.3">
      <c r="A171" s="8">
        <v>41990</v>
      </c>
      <c r="B171" s="34">
        <f>IFERROR(INDEX('Price Data'!B:B,MATCH(TEXT(A171,"YYYY-MM-DD"),'Price Data'!A:A,0)),"")</f>
        <v>18569</v>
      </c>
      <c r="C171" s="10" cm="1">
        <f t="array" ref="C171">IFERROR(IF(ISNUMBER(B171),(B171-INDEX('Price Data'!B:B,MATCH(TEXT(A171,"YYYY-MM-DD"),'Price Data'!A:A,0)+1))/INDEX('Price Data'!B:B,MATCH(TEXT(A171,"YYYY-MM-DD"),'Price Data'!A:A,0)+1),""),"")</f>
        <v>-5.4097482592394214E-3</v>
      </c>
      <c r="D171" s="34">
        <f>IFERROR(INDEX('Price Data'!E:E,MATCH(TEXT(A171,"YYYY-MM-DD"),'Price Data'!D:D,0)),"")</f>
        <v>26.33</v>
      </c>
      <c r="E171" s="10" cm="1">
        <f t="array" ref="E171">IFERROR(IF(ISNUMBER(D171),(D171-INDEX('Price Data'!E:E,MATCH(TEXT(A171,"YYYY-MM-DD"),'Price Data'!D:D,0)+1))/INDEX('Price Data'!E:E,MATCH(TEXT(A171,"YYYY-MM-DD"),'Price Data'!D:D,0)+1),""),"")</f>
        <v>-4.5368620037807561E-3</v>
      </c>
      <c r="F171" s="34">
        <f>IFERROR(INDEX('Price Data'!H:H,MATCH(TEXT(A171,"YYYY-MM-DD"),'Price Data'!G:G,0)),"")</f>
        <v>21526.378906000002</v>
      </c>
      <c r="G171" s="10" cm="1">
        <f t="array" ref="G171">IFERROR(IF(ISNUMBER(F171),(F171-INDEX('Price Data'!H:H,MATCH(TEXT(A171,"YYYY-MM-DD"),'Price Data'!G:G,0)+1))/INDEX('Price Data'!H:H,MATCH(TEXT(A171,"YYYY-MM-DD"),'Price Data'!G:G,0)+1),""),"")</f>
        <v>-2.8466450796226353E-2</v>
      </c>
      <c r="H171" s="34">
        <f>IFERROR(INDEX('Price Data'!K:K,MATCH(TEXT(A171,"YYYY-MM-DD"),'Price Data'!J:J,0)),"")</f>
        <v>2.42</v>
      </c>
      <c r="I171" s="10" cm="1">
        <f t="array" ref="I171">IFERROR(IF(ISNUMBER(H171),(H171-INDEX('Price Data'!K:K,MATCH(TEXT(A171,"YYYY-MM-DD"),'Price Data'!J:J,0)+1))/INDEX('Price Data'!K:K,MATCH(TEXT(A171,"YYYY-MM-DD"),'Price Data'!J:J,0)+1),""),"")</f>
        <v>-1.2244897959183773E-2</v>
      </c>
      <c r="J171" s="34">
        <f>IFERROR(INDEX('Price Data'!N:N,MATCH(TEXT(A171,"YYYY-MM-DD"),'Price Data'!M:M,0)),"")</f>
        <v>3.54</v>
      </c>
      <c r="K171" s="10" cm="1">
        <f t="array" ref="K171">IFERROR(IF(ISNUMBER(J171),(J171-INDEX('Price Data'!N:N,MATCH(TEXT(A171,"YYYY-MM-DD"),'Price Data'!M:M,0)+1))/INDEX('Price Data'!N:N,MATCH(TEXT(A171,"YYYY-MM-DD"),'Price Data'!M:M,0)+1),""),"")</f>
        <v>-1.392757660167126E-2</v>
      </c>
      <c r="L171" s="34">
        <f>IFERROR(INDEX('Price Data'!Q:Q,MATCH(TEXT(A171,"YYYY-MM-DD"),'Price Data'!P:P,0)),"")</f>
        <v>7.38</v>
      </c>
      <c r="M171" s="10" cm="1">
        <f t="array" ref="M171">IFERROR(IF(ISNUMBER(L171),(L171-INDEX('Price Data'!Q:Q,MATCH(TEXT(A171,"YYYY-MM-DD"),'Price Data'!P:P,0)+1))/INDEX('Price Data'!Q:Q,MATCH(TEXT(A171,"YYYY-MM-DD"),'Price Data'!P:P,0)+1),""),"")</f>
        <v>8.1967213114753565E-3</v>
      </c>
      <c r="N171" s="34">
        <f>IFERROR(INDEX('Price Data'!T:T,MATCH(TEXT(A171,"YYYY-MM-DD"),'Price Data'!S:S,0)),"")</f>
        <v>2.98</v>
      </c>
      <c r="O171" s="10" cm="1">
        <f t="array" ref="O171">IFERROR(IF(ISNUMBER(N171),(N171-INDEX('Price Data'!T:T,MATCH(TEXT(A171,"YYYY-MM-DD"),'Price Data'!S:S,0)+1))/INDEX('Price Data'!T:T,MATCH(TEXT(A171,"YYYY-MM-DD"),'Price Data'!S:S,0)+1),""),"")</f>
        <v>1.0169491525423662E-2</v>
      </c>
    </row>
    <row r="172" spans="1:15" x14ac:dyDescent="0.3">
      <c r="A172" s="8">
        <v>41991</v>
      </c>
      <c r="B172" s="34">
        <f>IFERROR(INDEX('Price Data'!B:B,MATCH(TEXT(A172,"YYYY-MM-DD"),'Price Data'!A:A,0)),"")</f>
        <v>19061</v>
      </c>
      <c r="C172" s="10" cm="1">
        <f t="array" ref="C172">IFERROR(IF(ISNUMBER(B172),(B172-INDEX('Price Data'!B:B,MATCH(TEXT(A172,"YYYY-MM-DD"),'Price Data'!A:A,0)+1))/INDEX('Price Data'!B:B,MATCH(TEXT(A172,"YYYY-MM-DD"),'Price Data'!A:A,0)+1),""),"")</f>
        <v>2.6495772524099306E-2</v>
      </c>
      <c r="D172" s="34">
        <f>IFERROR(INDEX('Price Data'!E:E,MATCH(TEXT(A172,"YYYY-MM-DD"),'Price Data'!D:D,0)),"")</f>
        <v>27.1</v>
      </c>
      <c r="E172" s="10" cm="1">
        <f t="array" ref="E172">IFERROR(IF(ISNUMBER(D172),(D172-INDEX('Price Data'!E:E,MATCH(TEXT(A172,"YYYY-MM-DD"),'Price Data'!D:D,0)+1))/INDEX('Price Data'!E:E,MATCH(TEXT(A172,"YYYY-MM-DD"),'Price Data'!D:D,0)+1),""),"")</f>
        <v>2.924420812761121E-2</v>
      </c>
      <c r="F172" s="34">
        <f>IFERROR(INDEX('Price Data'!H:H,MATCH(TEXT(A172,"YYYY-MM-DD"),'Price Data'!G:G,0)),"")</f>
        <v>21160.146484000001</v>
      </c>
      <c r="G172" s="10" cm="1">
        <f t="array" ref="G172">IFERROR(IF(ISNUMBER(F172),(F172-INDEX('Price Data'!H:H,MATCH(TEXT(A172,"YYYY-MM-DD"),'Price Data'!G:G,0)+1))/INDEX('Price Data'!H:H,MATCH(TEXT(A172,"YYYY-MM-DD"),'Price Data'!G:G,0)+1),""),"")</f>
        <v>-1.701319221403846E-2</v>
      </c>
      <c r="H172" s="34">
        <f>IFERROR(INDEX('Price Data'!K:K,MATCH(TEXT(A172,"YYYY-MM-DD"),'Price Data'!J:J,0)),"")</f>
        <v>2.5</v>
      </c>
      <c r="I172" s="10" cm="1">
        <f t="array" ref="I172">IFERROR(IF(ISNUMBER(H172),(H172-INDEX('Price Data'!K:K,MATCH(TEXT(A172,"YYYY-MM-DD"),'Price Data'!J:J,0)+1))/INDEX('Price Data'!K:K,MATCH(TEXT(A172,"YYYY-MM-DD"),'Price Data'!J:J,0)+1),""),"")</f>
        <v>3.305785123966945E-2</v>
      </c>
      <c r="J172" s="34">
        <f>IFERROR(INDEX('Price Data'!N:N,MATCH(TEXT(A172,"YYYY-MM-DD"),'Price Data'!M:M,0)),"")</f>
        <v>3.6</v>
      </c>
      <c r="K172" s="10" cm="1">
        <f t="array" ref="K172">IFERROR(IF(ISNUMBER(J172),(J172-INDEX('Price Data'!N:N,MATCH(TEXT(A172,"YYYY-MM-DD"),'Price Data'!M:M,0)+1))/INDEX('Price Data'!N:N,MATCH(TEXT(A172,"YYYY-MM-DD"),'Price Data'!M:M,0)+1),""),"")</f>
        <v>1.6949152542372895E-2</v>
      </c>
      <c r="L172" s="34">
        <f>IFERROR(INDEX('Price Data'!Q:Q,MATCH(TEXT(A172,"YYYY-MM-DD"),'Price Data'!P:P,0)),"")</f>
        <v>7.5</v>
      </c>
      <c r="M172" s="10" cm="1">
        <f t="array" ref="M172">IFERROR(IF(ISNUMBER(L172),(L172-INDEX('Price Data'!Q:Q,MATCH(TEXT(A172,"YYYY-MM-DD"),'Price Data'!P:P,0)+1))/INDEX('Price Data'!Q:Q,MATCH(TEXT(A172,"YYYY-MM-DD"),'Price Data'!P:P,0)+1),""),"")</f>
        <v>1.6260162601626032E-2</v>
      </c>
      <c r="N172" s="34">
        <f>IFERROR(INDEX('Price Data'!T:T,MATCH(TEXT(A172,"YYYY-MM-DD"),'Price Data'!S:S,0)),"")</f>
        <v>3.03</v>
      </c>
      <c r="O172" s="10" cm="1">
        <f t="array" ref="O172">IFERROR(IF(ISNUMBER(N172),(N172-INDEX('Price Data'!T:T,MATCH(TEXT(A172,"YYYY-MM-DD"),'Price Data'!S:S,0)+1))/INDEX('Price Data'!T:T,MATCH(TEXT(A172,"YYYY-MM-DD"),'Price Data'!S:S,0)+1),""),"")</f>
        <v>1.6778523489932827E-2</v>
      </c>
    </row>
    <row r="173" spans="1:15" x14ac:dyDescent="0.3">
      <c r="A173" s="8">
        <v>41992</v>
      </c>
      <c r="B173" s="34">
        <f>IFERROR(INDEX('Price Data'!B:B,MATCH(TEXT(A173,"YYYY-MM-DD"),'Price Data'!A:A,0)),"")</f>
        <v>18984</v>
      </c>
      <c r="C173" s="10" cm="1">
        <f t="array" ref="C173">IFERROR(IF(ISNUMBER(B173),(B173-INDEX('Price Data'!B:B,MATCH(TEXT(A173,"YYYY-MM-DD"),'Price Data'!A:A,0)+1))/INDEX('Price Data'!B:B,MATCH(TEXT(A173,"YYYY-MM-DD"),'Price Data'!A:A,0)+1),""),"")</f>
        <v>-4.0396621373485131E-3</v>
      </c>
      <c r="D173" s="34">
        <f>IFERROR(INDEX('Price Data'!E:E,MATCH(TEXT(A173,"YYYY-MM-DD"),'Price Data'!D:D,0)),"")</f>
        <v>26.6</v>
      </c>
      <c r="E173" s="10" cm="1">
        <f t="array" ref="E173">IFERROR(IF(ISNUMBER(D173),(D173-INDEX('Price Data'!E:E,MATCH(TEXT(A173,"YYYY-MM-DD"),'Price Data'!D:D,0)+1))/INDEX('Price Data'!E:E,MATCH(TEXT(A173,"YYYY-MM-DD"),'Price Data'!D:D,0)+1),""),"")</f>
        <v>-1.8450184501845018E-2</v>
      </c>
      <c r="F173" s="34">
        <f>IFERROR(INDEX('Price Data'!H:H,MATCH(TEXT(A173,"YYYY-MM-DD"),'Price Data'!G:G,0)),"")</f>
        <v>20277.117188</v>
      </c>
      <c r="G173" s="10" cm="1">
        <f t="array" ref="G173">IFERROR(IF(ISNUMBER(F173),(F173-INDEX('Price Data'!H:H,MATCH(TEXT(A173,"YYYY-MM-DD"),'Price Data'!G:G,0)+1))/INDEX('Price Data'!H:H,MATCH(TEXT(A173,"YYYY-MM-DD"),'Price Data'!G:G,0)+1),""),"")</f>
        <v>-4.1730774249020108E-2</v>
      </c>
      <c r="H173" s="34">
        <f>IFERROR(INDEX('Price Data'!K:K,MATCH(TEXT(A173,"YYYY-MM-DD"),'Price Data'!J:J,0)),"")</f>
        <v>2.44</v>
      </c>
      <c r="I173" s="10" cm="1">
        <f t="array" ref="I173">IFERROR(IF(ISNUMBER(H173),(H173-INDEX('Price Data'!K:K,MATCH(TEXT(A173,"YYYY-MM-DD"),'Price Data'!J:J,0)+1))/INDEX('Price Data'!K:K,MATCH(TEXT(A173,"YYYY-MM-DD"),'Price Data'!J:J,0)+1),""),"")</f>
        <v>-2.4000000000000021E-2</v>
      </c>
      <c r="J173" s="34">
        <f>IFERROR(INDEX('Price Data'!N:N,MATCH(TEXT(A173,"YYYY-MM-DD"),'Price Data'!M:M,0)),"")</f>
        <v>3.5</v>
      </c>
      <c r="K173" s="10" cm="1">
        <f t="array" ref="K173">IFERROR(IF(ISNUMBER(J173),(J173-INDEX('Price Data'!N:N,MATCH(TEXT(A173,"YYYY-MM-DD"),'Price Data'!M:M,0)+1))/INDEX('Price Data'!N:N,MATCH(TEXT(A173,"YYYY-MM-DD"),'Price Data'!M:M,0)+1),""),"")</f>
        <v>-2.7777777777777801E-2</v>
      </c>
      <c r="L173" s="34">
        <f>IFERROR(INDEX('Price Data'!Q:Q,MATCH(TEXT(A173,"YYYY-MM-DD"),'Price Data'!P:P,0)),"")</f>
        <v>7.29</v>
      </c>
      <c r="M173" s="10" cm="1">
        <f t="array" ref="M173">IFERROR(IF(ISNUMBER(L173),(L173-INDEX('Price Data'!Q:Q,MATCH(TEXT(A173,"YYYY-MM-DD"),'Price Data'!P:P,0)+1))/INDEX('Price Data'!Q:Q,MATCH(TEXT(A173,"YYYY-MM-DD"),'Price Data'!P:P,0)+1),""),"")</f>
        <v>-2.7999999999999994E-2</v>
      </c>
      <c r="N173" s="34">
        <f>IFERROR(INDEX('Price Data'!T:T,MATCH(TEXT(A173,"YYYY-MM-DD"),'Price Data'!S:S,0)),"")</f>
        <v>2.98</v>
      </c>
      <c r="O173" s="10" cm="1">
        <f t="array" ref="O173">IFERROR(IF(ISNUMBER(N173),(N173-INDEX('Price Data'!T:T,MATCH(TEXT(A173,"YYYY-MM-DD"),'Price Data'!S:S,0)+1))/INDEX('Price Data'!T:T,MATCH(TEXT(A173,"YYYY-MM-DD"),'Price Data'!S:S,0)+1),""),"")</f>
        <v>-1.6501650165016445E-2</v>
      </c>
    </row>
    <row r="174" spans="1:15" x14ac:dyDescent="0.3">
      <c r="A174" s="8">
        <v>41993</v>
      </c>
      <c r="B174" s="34" t="str">
        <f>IFERROR(INDEX('Price Data'!B:B,MATCH(TEXT(A174,"YYYY-MM-DD"),'Price Data'!A:A,0)),"")</f>
        <v/>
      </c>
      <c r="C174" s="10" t="str" cm="1">
        <f t="array" ref="C174">IFERROR(IF(ISNUMBER(B174),(B174-INDEX('Price Data'!B:B,MATCH(TEXT(A174,"YYYY-MM-DD"),'Price Data'!A:A,0)+1))/INDEX('Price Data'!B:B,MATCH(TEXT(A174,"YYYY-MM-DD"),'Price Data'!A:A,0)+1),""),"")</f>
        <v/>
      </c>
      <c r="D174" s="34" t="str">
        <f>IFERROR(INDEX('Price Data'!E:E,MATCH(TEXT(A174,"YYYY-MM-DD"),'Price Data'!D:D,0)),"")</f>
        <v/>
      </c>
      <c r="E174" s="10" t="str" cm="1">
        <f t="array" ref="E174">IFERROR(IF(ISNUMBER(D174),(D174-INDEX('Price Data'!E:E,MATCH(TEXT(A174,"YYYY-MM-DD"),'Price Data'!D:D,0)+1))/INDEX('Price Data'!E:E,MATCH(TEXT(A174,"YYYY-MM-DD"),'Price Data'!D:D,0)+1),""),"")</f>
        <v/>
      </c>
      <c r="F174" s="34" t="str">
        <f>IFERROR(INDEX('Price Data'!H:H,MATCH(TEXT(A174,"YYYY-MM-DD"),'Price Data'!G:G,0)),"")</f>
        <v/>
      </c>
      <c r="G174" s="10" t="str" cm="1">
        <f t="array" ref="G174">IFERROR(IF(ISNUMBER(F174),(F174-INDEX('Price Data'!H:H,MATCH(TEXT(A174,"YYYY-MM-DD"),'Price Data'!G:G,0)+1))/INDEX('Price Data'!H:H,MATCH(TEXT(A174,"YYYY-MM-DD"),'Price Data'!G:G,0)+1),""),"")</f>
        <v/>
      </c>
      <c r="H174" s="34" t="str">
        <f>IFERROR(INDEX('Price Data'!K:K,MATCH(TEXT(A174,"YYYY-MM-DD"),'Price Data'!J:J,0)),"")</f>
        <v/>
      </c>
      <c r="I174" s="10" t="str" cm="1">
        <f t="array" ref="I174">IFERROR(IF(ISNUMBER(H174),(H174-INDEX('Price Data'!K:K,MATCH(TEXT(A174,"YYYY-MM-DD"),'Price Data'!J:J,0)+1))/INDEX('Price Data'!K:K,MATCH(TEXT(A174,"YYYY-MM-DD"),'Price Data'!J:J,0)+1),""),"")</f>
        <v/>
      </c>
      <c r="J174" s="34" t="str">
        <f>IFERROR(INDEX('Price Data'!N:N,MATCH(TEXT(A174,"YYYY-MM-DD"),'Price Data'!M:M,0)),"")</f>
        <v/>
      </c>
      <c r="K174" s="10" t="str" cm="1">
        <f t="array" ref="K174">IFERROR(IF(ISNUMBER(J174),(J174-INDEX('Price Data'!N:N,MATCH(TEXT(A174,"YYYY-MM-DD"),'Price Data'!M:M,0)+1))/INDEX('Price Data'!N:N,MATCH(TEXT(A174,"YYYY-MM-DD"),'Price Data'!M:M,0)+1),""),"")</f>
        <v/>
      </c>
      <c r="L174" s="34" t="str">
        <f>IFERROR(INDEX('Price Data'!Q:Q,MATCH(TEXT(A174,"YYYY-MM-DD"),'Price Data'!P:P,0)),"")</f>
        <v/>
      </c>
      <c r="M174" s="10" t="str" cm="1">
        <f t="array" ref="M174">IFERROR(IF(ISNUMBER(L174),(L174-INDEX('Price Data'!Q:Q,MATCH(TEXT(A174,"YYYY-MM-DD"),'Price Data'!P:P,0)+1))/INDEX('Price Data'!Q:Q,MATCH(TEXT(A174,"YYYY-MM-DD"),'Price Data'!P:P,0)+1),""),"")</f>
        <v/>
      </c>
      <c r="N174" s="34" t="str">
        <f>IFERROR(INDEX('Price Data'!T:T,MATCH(TEXT(A174,"YYYY-MM-DD"),'Price Data'!S:S,0)),"")</f>
        <v/>
      </c>
      <c r="O174" s="10" t="str" cm="1">
        <f t="array" ref="O174">IFERROR(IF(ISNUMBER(N174),(N174-INDEX('Price Data'!T:T,MATCH(TEXT(A174,"YYYY-MM-DD"),'Price Data'!S:S,0)+1))/INDEX('Price Data'!T:T,MATCH(TEXT(A174,"YYYY-MM-DD"),'Price Data'!S:S,0)+1),""),"")</f>
        <v/>
      </c>
    </row>
    <row r="175" spans="1:15" x14ac:dyDescent="0.3">
      <c r="A175" s="8">
        <v>41994</v>
      </c>
      <c r="B175" s="34" t="str">
        <f>IFERROR(INDEX('Price Data'!B:B,MATCH(TEXT(A175,"YYYY-MM-DD"),'Price Data'!A:A,0)),"")</f>
        <v/>
      </c>
      <c r="C175" s="10" t="str" cm="1">
        <f t="array" ref="C175">IFERROR(IF(ISNUMBER(B175),(B175-INDEX('Price Data'!B:B,MATCH(TEXT(A175,"YYYY-MM-DD"),'Price Data'!A:A,0)+1))/INDEX('Price Data'!B:B,MATCH(TEXT(A175,"YYYY-MM-DD"),'Price Data'!A:A,0)+1),""),"")</f>
        <v/>
      </c>
      <c r="D175" s="34" t="str">
        <f>IFERROR(INDEX('Price Data'!E:E,MATCH(TEXT(A175,"YYYY-MM-DD"),'Price Data'!D:D,0)),"")</f>
        <v/>
      </c>
      <c r="E175" s="10" t="str" cm="1">
        <f t="array" ref="E175">IFERROR(IF(ISNUMBER(D175),(D175-INDEX('Price Data'!E:E,MATCH(TEXT(A175,"YYYY-MM-DD"),'Price Data'!D:D,0)+1))/INDEX('Price Data'!E:E,MATCH(TEXT(A175,"YYYY-MM-DD"),'Price Data'!D:D,0)+1),""),"")</f>
        <v/>
      </c>
      <c r="F175" s="34" t="str">
        <f>IFERROR(INDEX('Price Data'!H:H,MATCH(TEXT(A175,"YYYY-MM-DD"),'Price Data'!G:G,0)),"")</f>
        <v/>
      </c>
      <c r="G175" s="10" t="str" cm="1">
        <f t="array" ref="G175">IFERROR(IF(ISNUMBER(F175),(F175-INDEX('Price Data'!H:H,MATCH(TEXT(A175,"YYYY-MM-DD"),'Price Data'!G:G,0)+1))/INDEX('Price Data'!H:H,MATCH(TEXT(A175,"YYYY-MM-DD"),'Price Data'!G:G,0)+1),""),"")</f>
        <v/>
      </c>
      <c r="H175" s="34" t="str">
        <f>IFERROR(INDEX('Price Data'!K:K,MATCH(TEXT(A175,"YYYY-MM-DD"),'Price Data'!J:J,0)),"")</f>
        <v/>
      </c>
      <c r="I175" s="10" t="str" cm="1">
        <f t="array" ref="I175">IFERROR(IF(ISNUMBER(H175),(H175-INDEX('Price Data'!K:K,MATCH(TEXT(A175,"YYYY-MM-DD"),'Price Data'!J:J,0)+1))/INDEX('Price Data'!K:K,MATCH(TEXT(A175,"YYYY-MM-DD"),'Price Data'!J:J,0)+1),""),"")</f>
        <v/>
      </c>
      <c r="J175" s="34" t="str">
        <f>IFERROR(INDEX('Price Data'!N:N,MATCH(TEXT(A175,"YYYY-MM-DD"),'Price Data'!M:M,0)),"")</f>
        <v/>
      </c>
      <c r="K175" s="10" t="str" cm="1">
        <f t="array" ref="K175">IFERROR(IF(ISNUMBER(J175),(J175-INDEX('Price Data'!N:N,MATCH(TEXT(A175,"YYYY-MM-DD"),'Price Data'!M:M,0)+1))/INDEX('Price Data'!N:N,MATCH(TEXT(A175,"YYYY-MM-DD"),'Price Data'!M:M,0)+1),""),"")</f>
        <v/>
      </c>
      <c r="L175" s="34" t="str">
        <f>IFERROR(INDEX('Price Data'!Q:Q,MATCH(TEXT(A175,"YYYY-MM-DD"),'Price Data'!P:P,0)),"")</f>
        <v/>
      </c>
      <c r="M175" s="10" t="str" cm="1">
        <f t="array" ref="M175">IFERROR(IF(ISNUMBER(L175),(L175-INDEX('Price Data'!Q:Q,MATCH(TEXT(A175,"YYYY-MM-DD"),'Price Data'!P:P,0)+1))/INDEX('Price Data'!Q:Q,MATCH(TEXT(A175,"YYYY-MM-DD"),'Price Data'!P:P,0)+1),""),"")</f>
        <v/>
      </c>
      <c r="N175" s="34" t="str">
        <f>IFERROR(INDEX('Price Data'!T:T,MATCH(TEXT(A175,"YYYY-MM-DD"),'Price Data'!S:S,0)),"")</f>
        <v/>
      </c>
      <c r="O175" s="10" t="str" cm="1">
        <f t="array" ref="O175">IFERROR(IF(ISNUMBER(N175),(N175-INDEX('Price Data'!T:T,MATCH(TEXT(A175,"YYYY-MM-DD"),'Price Data'!S:S,0)+1))/INDEX('Price Data'!T:T,MATCH(TEXT(A175,"YYYY-MM-DD"),'Price Data'!S:S,0)+1),""),"")</f>
        <v/>
      </c>
    </row>
    <row r="176" spans="1:15" x14ac:dyDescent="0.3">
      <c r="A176" s="8">
        <v>41995</v>
      </c>
      <c r="B176" s="34">
        <f>IFERROR(INDEX('Price Data'!B:B,MATCH(TEXT(A176,"YYYY-MM-DD"),'Price Data'!A:A,0)),"")</f>
        <v>19074</v>
      </c>
      <c r="C176" s="10" cm="1">
        <f t="array" ref="C176">IFERROR(IF(ISNUMBER(B176),(B176-INDEX('Price Data'!B:B,MATCH(TEXT(A176,"YYYY-MM-DD"),'Price Data'!A:A,0)+1))/INDEX('Price Data'!B:B,MATCH(TEXT(A176,"YYYY-MM-DD"),'Price Data'!A:A,0)+1),""),"")</f>
        <v>4.7408343868520861E-3</v>
      </c>
      <c r="D176" s="34">
        <f>IFERROR(INDEX('Price Data'!E:E,MATCH(TEXT(A176,"YYYY-MM-DD"),'Price Data'!D:D,0)),"")</f>
        <v>26.93</v>
      </c>
      <c r="E176" s="10" cm="1">
        <f t="array" ref="E176">IFERROR(IF(ISNUMBER(D176),(D176-INDEX('Price Data'!E:E,MATCH(TEXT(A176,"YYYY-MM-DD"),'Price Data'!D:D,0)+1))/INDEX('Price Data'!E:E,MATCH(TEXT(A176,"YYYY-MM-DD"),'Price Data'!D:D,0)+1),""),"")</f>
        <v>1.240601503759392E-2</v>
      </c>
      <c r="F176" s="34">
        <f>IFERROR(INDEX('Price Data'!H:H,MATCH(TEXT(A176,"YYYY-MM-DD"),'Price Data'!G:G,0)),"")</f>
        <v>18881.361327999999</v>
      </c>
      <c r="G176" s="10" cm="1">
        <f t="array" ref="G176">IFERROR(IF(ISNUMBER(F176),(F176-INDEX('Price Data'!H:H,MATCH(TEXT(A176,"YYYY-MM-DD"),'Price Data'!G:G,0)+1))/INDEX('Price Data'!H:H,MATCH(TEXT(A176,"YYYY-MM-DD"),'Price Data'!G:G,0)+1),""),"")</f>
        <v>-6.8834038244154822E-2</v>
      </c>
      <c r="H176" s="34">
        <f>IFERROR(INDEX('Price Data'!K:K,MATCH(TEXT(A176,"YYYY-MM-DD"),'Price Data'!J:J,0)),"")</f>
        <v>2.48</v>
      </c>
      <c r="I176" s="10" cm="1">
        <f t="array" ref="I176">IFERROR(IF(ISNUMBER(H176),(H176-INDEX('Price Data'!K:K,MATCH(TEXT(A176,"YYYY-MM-DD"),'Price Data'!J:J,0)+1))/INDEX('Price Data'!K:K,MATCH(TEXT(A176,"YYYY-MM-DD"),'Price Data'!J:J,0)+1),""),"")</f>
        <v>1.6393442622950834E-2</v>
      </c>
      <c r="J176" s="34">
        <f>IFERROR(INDEX('Price Data'!N:N,MATCH(TEXT(A176,"YYYY-MM-DD"),'Price Data'!M:M,0)),"")</f>
        <v>3.63</v>
      </c>
      <c r="K176" s="10" cm="1">
        <f t="array" ref="K176">IFERROR(IF(ISNUMBER(J176),(J176-INDEX('Price Data'!N:N,MATCH(TEXT(A176,"YYYY-MM-DD"),'Price Data'!M:M,0)+1))/INDEX('Price Data'!N:N,MATCH(TEXT(A176,"YYYY-MM-DD"),'Price Data'!M:M,0)+1),""),"")</f>
        <v>3.7142857142857109E-2</v>
      </c>
      <c r="L176" s="34">
        <f>IFERROR(INDEX('Price Data'!Q:Q,MATCH(TEXT(A176,"YYYY-MM-DD"),'Price Data'!P:P,0)),"")</f>
        <v>7.35</v>
      </c>
      <c r="M176" s="10" cm="1">
        <f t="array" ref="M176">IFERROR(IF(ISNUMBER(L176),(L176-INDEX('Price Data'!Q:Q,MATCH(TEXT(A176,"YYYY-MM-DD"),'Price Data'!P:P,0)+1))/INDEX('Price Data'!Q:Q,MATCH(TEXT(A176,"YYYY-MM-DD"),'Price Data'!P:P,0)+1),""),"")</f>
        <v>8.2304526748970663E-3</v>
      </c>
      <c r="N176" s="34">
        <f>IFERROR(INDEX('Price Data'!T:T,MATCH(TEXT(A176,"YYYY-MM-DD"),'Price Data'!S:S,0)),"")</f>
        <v>3.03</v>
      </c>
      <c r="O176" s="10" cm="1">
        <f t="array" ref="O176">IFERROR(IF(ISNUMBER(N176),(N176-INDEX('Price Data'!T:T,MATCH(TEXT(A176,"YYYY-MM-DD"),'Price Data'!S:S,0)+1))/INDEX('Price Data'!T:T,MATCH(TEXT(A176,"YYYY-MM-DD"),'Price Data'!S:S,0)+1),""),"")</f>
        <v>1.6778523489932827E-2</v>
      </c>
    </row>
    <row r="177" spans="1:15" x14ac:dyDescent="0.3">
      <c r="A177" s="8">
        <v>41996</v>
      </c>
      <c r="B177" s="34">
        <f>IFERROR(INDEX('Price Data'!B:B,MATCH(TEXT(A177,"YYYY-MM-DD"),'Price Data'!A:A,0)),"")</f>
        <v>19352</v>
      </c>
      <c r="C177" s="10" cm="1">
        <f t="array" ref="C177">IFERROR(IF(ISNUMBER(B177),(B177-INDEX('Price Data'!B:B,MATCH(TEXT(A177,"YYYY-MM-DD"),'Price Data'!A:A,0)+1))/INDEX('Price Data'!B:B,MATCH(TEXT(A177,"YYYY-MM-DD"),'Price Data'!A:A,0)+1),""),"")</f>
        <v>1.4574813882772361E-2</v>
      </c>
      <c r="D177" s="34">
        <f>IFERROR(INDEX('Price Data'!E:E,MATCH(TEXT(A177,"YYYY-MM-DD"),'Price Data'!D:D,0)),"")</f>
        <v>27.51</v>
      </c>
      <c r="E177" s="10" cm="1">
        <f t="array" ref="E177">IFERROR(IF(ISNUMBER(D177),(D177-INDEX('Price Data'!E:E,MATCH(TEXT(A177,"YYYY-MM-DD"),'Price Data'!D:D,0)+1))/INDEX('Price Data'!E:E,MATCH(TEXT(A177,"YYYY-MM-DD"),'Price Data'!D:D,0)+1),""),"")</f>
        <v>2.1537318975120751E-2</v>
      </c>
      <c r="F177" s="34">
        <f>IFERROR(INDEX('Price Data'!H:H,MATCH(TEXT(A177,"YYYY-MM-DD"),'Price Data'!G:G,0)),"")</f>
        <v>19129.585938</v>
      </c>
      <c r="G177" s="10" cm="1">
        <f t="array" ref="G177">IFERROR(IF(ISNUMBER(F177),(F177-INDEX('Price Data'!H:H,MATCH(TEXT(A177,"YYYY-MM-DD"),'Price Data'!G:G,0)+1))/INDEX('Price Data'!H:H,MATCH(TEXT(A177,"YYYY-MM-DD"),'Price Data'!G:G,0)+1),""),"")</f>
        <v>1.3146542015055766E-2</v>
      </c>
      <c r="H177" s="34">
        <f>IFERROR(INDEX('Price Data'!K:K,MATCH(TEXT(A177,"YYYY-MM-DD"),'Price Data'!J:J,0)),"")</f>
        <v>2.5</v>
      </c>
      <c r="I177" s="10" cm="1">
        <f t="array" ref="I177">IFERROR(IF(ISNUMBER(H177),(H177-INDEX('Price Data'!K:K,MATCH(TEXT(A177,"YYYY-MM-DD"),'Price Data'!J:J,0)+1))/INDEX('Price Data'!K:K,MATCH(TEXT(A177,"YYYY-MM-DD"),'Price Data'!J:J,0)+1),""),"")</f>
        <v>8.0645161290322648E-3</v>
      </c>
      <c r="J177" s="34">
        <f>IFERROR(INDEX('Price Data'!N:N,MATCH(TEXT(A177,"YYYY-MM-DD"),'Price Data'!M:M,0)),"")</f>
        <v>3.73</v>
      </c>
      <c r="K177" s="10" cm="1">
        <f t="array" ref="K177">IFERROR(IF(ISNUMBER(J177),(J177-INDEX('Price Data'!N:N,MATCH(TEXT(A177,"YYYY-MM-DD"),'Price Data'!M:M,0)+1))/INDEX('Price Data'!N:N,MATCH(TEXT(A177,"YYYY-MM-DD"),'Price Data'!M:M,0)+1),""),"")</f>
        <v>2.754820936639121E-2</v>
      </c>
      <c r="L177" s="34">
        <f>IFERROR(INDEX('Price Data'!Q:Q,MATCH(TEXT(A177,"YYYY-MM-DD"),'Price Data'!P:P,0)),"")</f>
        <v>7.52</v>
      </c>
      <c r="M177" s="10" cm="1">
        <f t="array" ref="M177">IFERROR(IF(ISNUMBER(L177),(L177-INDEX('Price Data'!Q:Q,MATCH(TEXT(A177,"YYYY-MM-DD"),'Price Data'!P:P,0)+1))/INDEX('Price Data'!Q:Q,MATCH(TEXT(A177,"YYYY-MM-DD"),'Price Data'!P:P,0)+1),""),"")</f>
        <v>2.3129251700680264E-2</v>
      </c>
      <c r="N177" s="34">
        <f>IFERROR(INDEX('Price Data'!T:T,MATCH(TEXT(A177,"YYYY-MM-DD"),'Price Data'!S:S,0)),"")</f>
        <v>3.07</v>
      </c>
      <c r="O177" s="10" cm="1">
        <f t="array" ref="O177">IFERROR(IF(ISNUMBER(N177),(N177-INDEX('Price Data'!T:T,MATCH(TEXT(A177,"YYYY-MM-DD"),'Price Data'!S:S,0)+1))/INDEX('Price Data'!T:T,MATCH(TEXT(A177,"YYYY-MM-DD"),'Price Data'!S:S,0)+1),""),"")</f>
        <v>1.3201320132013214E-2</v>
      </c>
    </row>
    <row r="178" spans="1:15" x14ac:dyDescent="0.3">
      <c r="A178" s="8">
        <v>41997</v>
      </c>
      <c r="B178" s="34" t="str">
        <f>IFERROR(INDEX('Price Data'!B:B,MATCH(TEXT(A178,"YYYY-MM-DD"),'Price Data'!A:A,0)),"")</f>
        <v/>
      </c>
      <c r="C178" s="10" t="str" cm="1">
        <f t="array" ref="C178">IFERROR(IF(ISNUMBER(B178),(B178-INDEX('Price Data'!B:B,MATCH(TEXT(A178,"YYYY-MM-DD"),'Price Data'!A:A,0)+1))/INDEX('Price Data'!B:B,MATCH(TEXT(A178,"YYYY-MM-DD"),'Price Data'!A:A,0)+1),""),"")</f>
        <v/>
      </c>
      <c r="D178" s="34" t="str">
        <f>IFERROR(INDEX('Price Data'!E:E,MATCH(TEXT(A178,"YYYY-MM-DD"),'Price Data'!D:D,0)),"")</f>
        <v/>
      </c>
      <c r="E178" s="10" t="str" cm="1">
        <f t="array" ref="E178">IFERROR(IF(ISNUMBER(D178),(D178-INDEX('Price Data'!E:E,MATCH(TEXT(A178,"YYYY-MM-DD"),'Price Data'!D:D,0)+1))/INDEX('Price Data'!E:E,MATCH(TEXT(A178,"YYYY-MM-DD"),'Price Data'!D:D,0)+1),""),"")</f>
        <v/>
      </c>
      <c r="F178" s="34" t="str">
        <f>IFERROR(INDEX('Price Data'!H:H,MATCH(TEXT(A178,"YYYY-MM-DD"),'Price Data'!G:G,0)),"")</f>
        <v/>
      </c>
      <c r="G178" s="10" t="str" cm="1">
        <f t="array" ref="G178">IFERROR(IF(ISNUMBER(F178),(F178-INDEX('Price Data'!H:H,MATCH(TEXT(A178,"YYYY-MM-DD"),'Price Data'!G:G,0)+1))/INDEX('Price Data'!H:H,MATCH(TEXT(A178,"YYYY-MM-DD"),'Price Data'!G:G,0)+1),""),"")</f>
        <v/>
      </c>
      <c r="H178" s="34" t="str">
        <f>IFERROR(INDEX('Price Data'!K:K,MATCH(TEXT(A178,"YYYY-MM-DD"),'Price Data'!J:J,0)),"")</f>
        <v/>
      </c>
      <c r="I178" s="10" t="str" cm="1">
        <f t="array" ref="I178">IFERROR(IF(ISNUMBER(H178),(H178-INDEX('Price Data'!K:K,MATCH(TEXT(A178,"YYYY-MM-DD"),'Price Data'!J:J,0)+1))/INDEX('Price Data'!K:K,MATCH(TEXT(A178,"YYYY-MM-DD"),'Price Data'!J:J,0)+1),""),"")</f>
        <v/>
      </c>
      <c r="J178" s="34" t="str">
        <f>IFERROR(INDEX('Price Data'!N:N,MATCH(TEXT(A178,"YYYY-MM-DD"),'Price Data'!M:M,0)),"")</f>
        <v/>
      </c>
      <c r="K178" s="10" t="str" cm="1">
        <f t="array" ref="K178">IFERROR(IF(ISNUMBER(J178),(J178-INDEX('Price Data'!N:N,MATCH(TEXT(A178,"YYYY-MM-DD"),'Price Data'!M:M,0)+1))/INDEX('Price Data'!N:N,MATCH(TEXT(A178,"YYYY-MM-DD"),'Price Data'!M:M,0)+1),""),"")</f>
        <v/>
      </c>
      <c r="L178" s="34" t="str">
        <f>IFERROR(INDEX('Price Data'!Q:Q,MATCH(TEXT(A178,"YYYY-MM-DD"),'Price Data'!P:P,0)),"")</f>
        <v/>
      </c>
      <c r="M178" s="10" t="str" cm="1">
        <f t="array" ref="M178">IFERROR(IF(ISNUMBER(L178),(L178-INDEX('Price Data'!Q:Q,MATCH(TEXT(A178,"YYYY-MM-DD"),'Price Data'!P:P,0)+1))/INDEX('Price Data'!Q:Q,MATCH(TEXT(A178,"YYYY-MM-DD"),'Price Data'!P:P,0)+1),""),"")</f>
        <v/>
      </c>
      <c r="N178" s="34" t="str">
        <f>IFERROR(INDEX('Price Data'!T:T,MATCH(TEXT(A178,"YYYY-MM-DD"),'Price Data'!S:S,0)),"")</f>
        <v/>
      </c>
      <c r="O178" s="10" t="str" cm="1">
        <f t="array" ref="O178">IFERROR(IF(ISNUMBER(N178),(N178-INDEX('Price Data'!T:T,MATCH(TEXT(A178,"YYYY-MM-DD"),'Price Data'!S:S,0)+1))/INDEX('Price Data'!T:T,MATCH(TEXT(A178,"YYYY-MM-DD"),'Price Data'!S:S,0)+1),""),"")</f>
        <v/>
      </c>
    </row>
    <row r="179" spans="1:15" x14ac:dyDescent="0.3">
      <c r="A179" s="8">
        <v>41998</v>
      </c>
      <c r="B179" s="34" t="str">
        <f>IFERROR(INDEX('Price Data'!B:B,MATCH(TEXT(A179,"YYYY-MM-DD"),'Price Data'!A:A,0)),"")</f>
        <v/>
      </c>
      <c r="C179" s="10" t="str" cm="1">
        <f t="array" ref="C179">IFERROR(IF(ISNUMBER(B179),(B179-INDEX('Price Data'!B:B,MATCH(TEXT(A179,"YYYY-MM-DD"),'Price Data'!A:A,0)+1))/INDEX('Price Data'!B:B,MATCH(TEXT(A179,"YYYY-MM-DD"),'Price Data'!A:A,0)+1),""),"")</f>
        <v/>
      </c>
      <c r="D179" s="34" t="str">
        <f>IFERROR(INDEX('Price Data'!E:E,MATCH(TEXT(A179,"YYYY-MM-DD"),'Price Data'!D:D,0)),"")</f>
        <v/>
      </c>
      <c r="E179" s="10" t="str" cm="1">
        <f t="array" ref="E179">IFERROR(IF(ISNUMBER(D179),(D179-INDEX('Price Data'!E:E,MATCH(TEXT(A179,"YYYY-MM-DD"),'Price Data'!D:D,0)+1))/INDEX('Price Data'!E:E,MATCH(TEXT(A179,"YYYY-MM-DD"),'Price Data'!D:D,0)+1),""),"")</f>
        <v/>
      </c>
      <c r="F179" s="34" t="str">
        <f>IFERROR(INDEX('Price Data'!H:H,MATCH(TEXT(A179,"YYYY-MM-DD"),'Price Data'!G:G,0)),"")</f>
        <v/>
      </c>
      <c r="G179" s="10" t="str" cm="1">
        <f t="array" ref="G179">IFERROR(IF(ISNUMBER(F179),(F179-INDEX('Price Data'!H:H,MATCH(TEXT(A179,"YYYY-MM-DD"),'Price Data'!G:G,0)+1))/INDEX('Price Data'!H:H,MATCH(TEXT(A179,"YYYY-MM-DD"),'Price Data'!G:G,0)+1),""),"")</f>
        <v/>
      </c>
      <c r="H179" s="34" t="str">
        <f>IFERROR(INDEX('Price Data'!K:K,MATCH(TEXT(A179,"YYYY-MM-DD"),'Price Data'!J:J,0)),"")</f>
        <v/>
      </c>
      <c r="I179" s="10" t="str" cm="1">
        <f t="array" ref="I179">IFERROR(IF(ISNUMBER(H179),(H179-INDEX('Price Data'!K:K,MATCH(TEXT(A179,"YYYY-MM-DD"),'Price Data'!J:J,0)+1))/INDEX('Price Data'!K:K,MATCH(TEXT(A179,"YYYY-MM-DD"),'Price Data'!J:J,0)+1),""),"")</f>
        <v/>
      </c>
      <c r="J179" s="34" t="str">
        <f>IFERROR(INDEX('Price Data'!N:N,MATCH(TEXT(A179,"YYYY-MM-DD"),'Price Data'!M:M,0)),"")</f>
        <v/>
      </c>
      <c r="K179" s="10" t="str" cm="1">
        <f t="array" ref="K179">IFERROR(IF(ISNUMBER(J179),(J179-INDEX('Price Data'!N:N,MATCH(TEXT(A179,"YYYY-MM-DD"),'Price Data'!M:M,0)+1))/INDEX('Price Data'!N:N,MATCH(TEXT(A179,"YYYY-MM-DD"),'Price Data'!M:M,0)+1),""),"")</f>
        <v/>
      </c>
      <c r="L179" s="34" t="str">
        <f>IFERROR(INDEX('Price Data'!Q:Q,MATCH(TEXT(A179,"YYYY-MM-DD"),'Price Data'!P:P,0)),"")</f>
        <v/>
      </c>
      <c r="M179" s="10" t="str" cm="1">
        <f t="array" ref="M179">IFERROR(IF(ISNUMBER(L179),(L179-INDEX('Price Data'!Q:Q,MATCH(TEXT(A179,"YYYY-MM-DD"),'Price Data'!P:P,0)+1))/INDEX('Price Data'!Q:Q,MATCH(TEXT(A179,"YYYY-MM-DD"),'Price Data'!P:P,0)+1),""),"")</f>
        <v/>
      </c>
      <c r="N179" s="34" t="str">
        <f>IFERROR(INDEX('Price Data'!T:T,MATCH(TEXT(A179,"YYYY-MM-DD"),'Price Data'!S:S,0)),"")</f>
        <v/>
      </c>
      <c r="O179" s="10" t="str" cm="1">
        <f t="array" ref="O179">IFERROR(IF(ISNUMBER(N179),(N179-INDEX('Price Data'!T:T,MATCH(TEXT(A179,"YYYY-MM-DD"),'Price Data'!S:S,0)+1))/INDEX('Price Data'!T:T,MATCH(TEXT(A179,"YYYY-MM-DD"),'Price Data'!S:S,0)+1),""),"")</f>
        <v/>
      </c>
    </row>
    <row r="180" spans="1:15" x14ac:dyDescent="0.3">
      <c r="A180" s="8">
        <v>41999</v>
      </c>
      <c r="B180" s="34" t="str">
        <f>IFERROR(INDEX('Price Data'!B:B,MATCH(TEXT(A180,"YYYY-MM-DD"),'Price Data'!A:A,0)),"")</f>
        <v/>
      </c>
      <c r="C180" s="10" t="str" cm="1">
        <f t="array" ref="C180">IFERROR(IF(ISNUMBER(B180),(B180-INDEX('Price Data'!B:B,MATCH(TEXT(A180,"YYYY-MM-DD"),'Price Data'!A:A,0)+1))/INDEX('Price Data'!B:B,MATCH(TEXT(A180,"YYYY-MM-DD"),'Price Data'!A:A,0)+1),""),"")</f>
        <v/>
      </c>
      <c r="D180" s="34" t="str">
        <f>IFERROR(INDEX('Price Data'!E:E,MATCH(TEXT(A180,"YYYY-MM-DD"),'Price Data'!D:D,0)),"")</f>
        <v/>
      </c>
      <c r="E180" s="10" t="str" cm="1">
        <f t="array" ref="E180">IFERROR(IF(ISNUMBER(D180),(D180-INDEX('Price Data'!E:E,MATCH(TEXT(A180,"YYYY-MM-DD"),'Price Data'!D:D,0)+1))/INDEX('Price Data'!E:E,MATCH(TEXT(A180,"YYYY-MM-DD"),'Price Data'!D:D,0)+1),""),"")</f>
        <v/>
      </c>
      <c r="F180" s="34" t="str">
        <f>IFERROR(INDEX('Price Data'!H:H,MATCH(TEXT(A180,"YYYY-MM-DD"),'Price Data'!G:G,0)),"")</f>
        <v/>
      </c>
      <c r="G180" s="10" t="str" cm="1">
        <f t="array" ref="G180">IFERROR(IF(ISNUMBER(F180),(F180-INDEX('Price Data'!H:H,MATCH(TEXT(A180,"YYYY-MM-DD"),'Price Data'!G:G,0)+1))/INDEX('Price Data'!H:H,MATCH(TEXT(A180,"YYYY-MM-DD"),'Price Data'!G:G,0)+1),""),"")</f>
        <v/>
      </c>
      <c r="H180" s="34" t="str">
        <f>IFERROR(INDEX('Price Data'!K:K,MATCH(TEXT(A180,"YYYY-MM-DD"),'Price Data'!J:J,0)),"")</f>
        <v/>
      </c>
      <c r="I180" s="10" t="str" cm="1">
        <f t="array" ref="I180">IFERROR(IF(ISNUMBER(H180),(H180-INDEX('Price Data'!K:K,MATCH(TEXT(A180,"YYYY-MM-DD"),'Price Data'!J:J,0)+1))/INDEX('Price Data'!K:K,MATCH(TEXT(A180,"YYYY-MM-DD"),'Price Data'!J:J,0)+1),""),"")</f>
        <v/>
      </c>
      <c r="J180" s="34" t="str">
        <f>IFERROR(INDEX('Price Data'!N:N,MATCH(TEXT(A180,"YYYY-MM-DD"),'Price Data'!M:M,0)),"")</f>
        <v/>
      </c>
      <c r="K180" s="10" t="str" cm="1">
        <f t="array" ref="K180">IFERROR(IF(ISNUMBER(J180),(J180-INDEX('Price Data'!N:N,MATCH(TEXT(A180,"YYYY-MM-DD"),'Price Data'!M:M,0)+1))/INDEX('Price Data'!N:N,MATCH(TEXT(A180,"YYYY-MM-DD"),'Price Data'!M:M,0)+1),""),"")</f>
        <v/>
      </c>
      <c r="L180" s="34" t="str">
        <f>IFERROR(INDEX('Price Data'!Q:Q,MATCH(TEXT(A180,"YYYY-MM-DD"),'Price Data'!P:P,0)),"")</f>
        <v/>
      </c>
      <c r="M180" s="10" t="str" cm="1">
        <f t="array" ref="M180">IFERROR(IF(ISNUMBER(L180),(L180-INDEX('Price Data'!Q:Q,MATCH(TEXT(A180,"YYYY-MM-DD"),'Price Data'!P:P,0)+1))/INDEX('Price Data'!Q:Q,MATCH(TEXT(A180,"YYYY-MM-DD"),'Price Data'!P:P,0)+1),""),"")</f>
        <v/>
      </c>
      <c r="N180" s="34" t="str">
        <f>IFERROR(INDEX('Price Data'!T:T,MATCH(TEXT(A180,"YYYY-MM-DD"),'Price Data'!S:S,0)),"")</f>
        <v/>
      </c>
      <c r="O180" s="10" t="str" cm="1">
        <f t="array" ref="O180">IFERROR(IF(ISNUMBER(N180),(N180-INDEX('Price Data'!T:T,MATCH(TEXT(A180,"YYYY-MM-DD"),'Price Data'!S:S,0)+1))/INDEX('Price Data'!T:T,MATCH(TEXT(A180,"YYYY-MM-DD"),'Price Data'!S:S,0)+1),""),"")</f>
        <v/>
      </c>
    </row>
    <row r="181" spans="1:15" x14ac:dyDescent="0.3">
      <c r="A181" s="8">
        <v>42000</v>
      </c>
      <c r="B181" s="34" t="str">
        <f>IFERROR(INDEX('Price Data'!B:B,MATCH(TEXT(A181,"YYYY-MM-DD"),'Price Data'!A:A,0)),"")</f>
        <v/>
      </c>
      <c r="C181" s="10" t="str" cm="1">
        <f t="array" ref="C181">IFERROR(IF(ISNUMBER(B181),(B181-INDEX('Price Data'!B:B,MATCH(TEXT(A181,"YYYY-MM-DD"),'Price Data'!A:A,0)+1))/INDEX('Price Data'!B:B,MATCH(TEXT(A181,"YYYY-MM-DD"),'Price Data'!A:A,0)+1),""),"")</f>
        <v/>
      </c>
      <c r="D181" s="34" t="str">
        <f>IFERROR(INDEX('Price Data'!E:E,MATCH(TEXT(A181,"YYYY-MM-DD"),'Price Data'!D:D,0)),"")</f>
        <v/>
      </c>
      <c r="E181" s="10" t="str" cm="1">
        <f t="array" ref="E181">IFERROR(IF(ISNUMBER(D181),(D181-INDEX('Price Data'!E:E,MATCH(TEXT(A181,"YYYY-MM-DD"),'Price Data'!D:D,0)+1))/INDEX('Price Data'!E:E,MATCH(TEXT(A181,"YYYY-MM-DD"),'Price Data'!D:D,0)+1),""),"")</f>
        <v/>
      </c>
      <c r="F181" s="34" t="str">
        <f>IFERROR(INDEX('Price Data'!H:H,MATCH(TEXT(A181,"YYYY-MM-DD"),'Price Data'!G:G,0)),"")</f>
        <v/>
      </c>
      <c r="G181" s="10" t="str" cm="1">
        <f t="array" ref="G181">IFERROR(IF(ISNUMBER(F181),(F181-INDEX('Price Data'!H:H,MATCH(TEXT(A181,"YYYY-MM-DD"),'Price Data'!G:G,0)+1))/INDEX('Price Data'!H:H,MATCH(TEXT(A181,"YYYY-MM-DD"),'Price Data'!G:G,0)+1),""),"")</f>
        <v/>
      </c>
      <c r="H181" s="34" t="str">
        <f>IFERROR(INDEX('Price Data'!K:K,MATCH(TEXT(A181,"YYYY-MM-DD"),'Price Data'!J:J,0)),"")</f>
        <v/>
      </c>
      <c r="I181" s="10" t="str" cm="1">
        <f t="array" ref="I181">IFERROR(IF(ISNUMBER(H181),(H181-INDEX('Price Data'!K:K,MATCH(TEXT(A181,"YYYY-MM-DD"),'Price Data'!J:J,0)+1))/INDEX('Price Data'!K:K,MATCH(TEXT(A181,"YYYY-MM-DD"),'Price Data'!J:J,0)+1),""),"")</f>
        <v/>
      </c>
      <c r="J181" s="34" t="str">
        <f>IFERROR(INDEX('Price Data'!N:N,MATCH(TEXT(A181,"YYYY-MM-DD"),'Price Data'!M:M,0)),"")</f>
        <v/>
      </c>
      <c r="K181" s="10" t="str" cm="1">
        <f t="array" ref="K181">IFERROR(IF(ISNUMBER(J181),(J181-INDEX('Price Data'!N:N,MATCH(TEXT(A181,"YYYY-MM-DD"),'Price Data'!M:M,0)+1))/INDEX('Price Data'!N:N,MATCH(TEXT(A181,"YYYY-MM-DD"),'Price Data'!M:M,0)+1),""),"")</f>
        <v/>
      </c>
      <c r="L181" s="34" t="str">
        <f>IFERROR(INDEX('Price Data'!Q:Q,MATCH(TEXT(A181,"YYYY-MM-DD"),'Price Data'!P:P,0)),"")</f>
        <v/>
      </c>
      <c r="M181" s="10" t="str" cm="1">
        <f t="array" ref="M181">IFERROR(IF(ISNUMBER(L181),(L181-INDEX('Price Data'!Q:Q,MATCH(TEXT(A181,"YYYY-MM-DD"),'Price Data'!P:P,0)+1))/INDEX('Price Data'!Q:Q,MATCH(TEXT(A181,"YYYY-MM-DD"),'Price Data'!P:P,0)+1),""),"")</f>
        <v/>
      </c>
      <c r="N181" s="34" t="str">
        <f>IFERROR(INDEX('Price Data'!T:T,MATCH(TEXT(A181,"YYYY-MM-DD"),'Price Data'!S:S,0)),"")</f>
        <v/>
      </c>
      <c r="O181" s="10" t="str" cm="1">
        <f t="array" ref="O181">IFERROR(IF(ISNUMBER(N181),(N181-INDEX('Price Data'!T:T,MATCH(TEXT(A181,"YYYY-MM-DD"),'Price Data'!S:S,0)+1))/INDEX('Price Data'!T:T,MATCH(TEXT(A181,"YYYY-MM-DD"),'Price Data'!S:S,0)+1),""),"")</f>
        <v/>
      </c>
    </row>
    <row r="182" spans="1:15" x14ac:dyDescent="0.3">
      <c r="A182" s="8">
        <v>42001</v>
      </c>
      <c r="B182" s="34" t="str">
        <f>IFERROR(INDEX('Price Data'!B:B,MATCH(TEXT(A182,"YYYY-MM-DD"),'Price Data'!A:A,0)),"")</f>
        <v/>
      </c>
      <c r="C182" s="10" t="str" cm="1">
        <f t="array" ref="C182">IFERROR(IF(ISNUMBER(B182),(B182-INDEX('Price Data'!B:B,MATCH(TEXT(A182,"YYYY-MM-DD"),'Price Data'!A:A,0)+1))/INDEX('Price Data'!B:B,MATCH(TEXT(A182,"YYYY-MM-DD"),'Price Data'!A:A,0)+1),""),"")</f>
        <v/>
      </c>
      <c r="D182" s="34" t="str">
        <f>IFERROR(INDEX('Price Data'!E:E,MATCH(TEXT(A182,"YYYY-MM-DD"),'Price Data'!D:D,0)),"")</f>
        <v/>
      </c>
      <c r="E182" s="10" t="str" cm="1">
        <f t="array" ref="E182">IFERROR(IF(ISNUMBER(D182),(D182-INDEX('Price Data'!E:E,MATCH(TEXT(A182,"YYYY-MM-DD"),'Price Data'!D:D,0)+1))/INDEX('Price Data'!E:E,MATCH(TEXT(A182,"YYYY-MM-DD"),'Price Data'!D:D,0)+1),""),"")</f>
        <v/>
      </c>
      <c r="F182" s="34" t="str">
        <f>IFERROR(INDEX('Price Data'!H:H,MATCH(TEXT(A182,"YYYY-MM-DD"),'Price Data'!G:G,0)),"")</f>
        <v/>
      </c>
      <c r="G182" s="10" t="str" cm="1">
        <f t="array" ref="G182">IFERROR(IF(ISNUMBER(F182),(F182-INDEX('Price Data'!H:H,MATCH(TEXT(A182,"YYYY-MM-DD"),'Price Data'!G:G,0)+1))/INDEX('Price Data'!H:H,MATCH(TEXT(A182,"YYYY-MM-DD"),'Price Data'!G:G,0)+1),""),"")</f>
        <v/>
      </c>
      <c r="H182" s="34" t="str">
        <f>IFERROR(INDEX('Price Data'!K:K,MATCH(TEXT(A182,"YYYY-MM-DD"),'Price Data'!J:J,0)),"")</f>
        <v/>
      </c>
      <c r="I182" s="10" t="str" cm="1">
        <f t="array" ref="I182">IFERROR(IF(ISNUMBER(H182),(H182-INDEX('Price Data'!K:K,MATCH(TEXT(A182,"YYYY-MM-DD"),'Price Data'!J:J,0)+1))/INDEX('Price Data'!K:K,MATCH(TEXT(A182,"YYYY-MM-DD"),'Price Data'!J:J,0)+1),""),"")</f>
        <v/>
      </c>
      <c r="J182" s="34" t="str">
        <f>IFERROR(INDEX('Price Data'!N:N,MATCH(TEXT(A182,"YYYY-MM-DD"),'Price Data'!M:M,0)),"")</f>
        <v/>
      </c>
      <c r="K182" s="10" t="str" cm="1">
        <f t="array" ref="K182">IFERROR(IF(ISNUMBER(J182),(J182-INDEX('Price Data'!N:N,MATCH(TEXT(A182,"YYYY-MM-DD"),'Price Data'!M:M,0)+1))/INDEX('Price Data'!N:N,MATCH(TEXT(A182,"YYYY-MM-DD"),'Price Data'!M:M,0)+1),""),"")</f>
        <v/>
      </c>
      <c r="L182" s="34" t="str">
        <f>IFERROR(INDEX('Price Data'!Q:Q,MATCH(TEXT(A182,"YYYY-MM-DD"),'Price Data'!P:P,0)),"")</f>
        <v/>
      </c>
      <c r="M182" s="10" t="str" cm="1">
        <f t="array" ref="M182">IFERROR(IF(ISNUMBER(L182),(L182-INDEX('Price Data'!Q:Q,MATCH(TEXT(A182,"YYYY-MM-DD"),'Price Data'!P:P,0)+1))/INDEX('Price Data'!Q:Q,MATCH(TEXT(A182,"YYYY-MM-DD"),'Price Data'!P:P,0)+1),""),"")</f>
        <v/>
      </c>
      <c r="N182" s="34" t="str">
        <f>IFERROR(INDEX('Price Data'!T:T,MATCH(TEXT(A182,"YYYY-MM-DD"),'Price Data'!S:S,0)),"")</f>
        <v/>
      </c>
      <c r="O182" s="10" t="str" cm="1">
        <f t="array" ref="O182">IFERROR(IF(ISNUMBER(N182),(N182-INDEX('Price Data'!T:T,MATCH(TEXT(A182,"YYYY-MM-DD"),'Price Data'!S:S,0)+1))/INDEX('Price Data'!T:T,MATCH(TEXT(A182,"YYYY-MM-DD"),'Price Data'!S:S,0)+1),""),"")</f>
        <v/>
      </c>
    </row>
    <row r="183" spans="1:15" x14ac:dyDescent="0.3">
      <c r="A183" s="8">
        <v>42002</v>
      </c>
      <c r="B183" s="34">
        <f>IFERROR(INDEX('Price Data'!B:B,MATCH(TEXT(A183,"YYYY-MM-DD"),'Price Data'!A:A,0)),"")</f>
        <v>19130</v>
      </c>
      <c r="C183" s="10" cm="1">
        <f t="array" ref="C183">IFERROR(IF(ISNUMBER(B183),(B183-INDEX('Price Data'!B:B,MATCH(TEXT(A183,"YYYY-MM-DD"),'Price Data'!A:A,0)+1))/INDEX('Price Data'!B:B,MATCH(TEXT(A183,"YYYY-MM-DD"),'Price Data'!A:A,0)+1),""),"")</f>
        <v>-1.1471682513435303E-2</v>
      </c>
      <c r="D183" s="34">
        <f>IFERROR(INDEX('Price Data'!E:E,MATCH(TEXT(A183,"YYYY-MM-DD"),'Price Data'!D:D,0)),"")</f>
        <v>26.8</v>
      </c>
      <c r="E183" s="10" cm="1">
        <f t="array" ref="E183">IFERROR(IF(ISNUMBER(D183),(D183-INDEX('Price Data'!E:E,MATCH(TEXT(A183,"YYYY-MM-DD"),'Price Data'!D:D,0)+1))/INDEX('Price Data'!E:E,MATCH(TEXT(A183,"YYYY-MM-DD"),'Price Data'!D:D,0)+1),""),"")</f>
        <v>-2.5808796801163242E-2</v>
      </c>
      <c r="F183" s="34">
        <f>IFERROR(INDEX('Price Data'!H:H,MATCH(TEXT(A183,"YYYY-MM-DD"),'Price Data'!G:G,0)),"")</f>
        <v>18974.953125</v>
      </c>
      <c r="G183" s="10" cm="1">
        <f t="array" ref="G183">IFERROR(IF(ISNUMBER(F183),(F183-INDEX('Price Data'!H:H,MATCH(TEXT(A183,"YYYY-MM-DD"),'Price Data'!G:G,0)+1))/INDEX('Price Data'!H:H,MATCH(TEXT(A183,"YYYY-MM-DD"),'Price Data'!G:G,0)+1),""),"")</f>
        <v>-8.0834375349876E-3</v>
      </c>
      <c r="H183" s="34">
        <f>IFERROR(INDEX('Price Data'!K:K,MATCH(TEXT(A183,"YYYY-MM-DD"),'Price Data'!J:J,0)),"")</f>
        <v>2.44</v>
      </c>
      <c r="I183" s="10" cm="1">
        <f t="array" ref="I183">IFERROR(IF(ISNUMBER(H183),(H183-INDEX('Price Data'!K:K,MATCH(TEXT(A183,"YYYY-MM-DD"),'Price Data'!J:J,0)+1))/INDEX('Price Data'!K:K,MATCH(TEXT(A183,"YYYY-MM-DD"),'Price Data'!J:J,0)+1),""),"")</f>
        <v>-2.4000000000000021E-2</v>
      </c>
      <c r="J183" s="34">
        <f>IFERROR(INDEX('Price Data'!N:N,MATCH(TEXT(A183,"YYYY-MM-DD"),'Price Data'!M:M,0)),"")</f>
        <v>3.69</v>
      </c>
      <c r="K183" s="10" cm="1">
        <f t="array" ref="K183">IFERROR(IF(ISNUMBER(J183),(J183-INDEX('Price Data'!N:N,MATCH(TEXT(A183,"YYYY-MM-DD"),'Price Data'!M:M,0)+1))/INDEX('Price Data'!N:N,MATCH(TEXT(A183,"YYYY-MM-DD"),'Price Data'!M:M,0)+1),""),"")</f>
        <v>-1.0723860589812341E-2</v>
      </c>
      <c r="L183" s="34">
        <f>IFERROR(INDEX('Price Data'!Q:Q,MATCH(TEXT(A183,"YYYY-MM-DD"),'Price Data'!P:P,0)),"")</f>
        <v>7.39</v>
      </c>
      <c r="M183" s="10" cm="1">
        <f t="array" ref="M183">IFERROR(IF(ISNUMBER(L183),(L183-INDEX('Price Data'!Q:Q,MATCH(TEXT(A183,"YYYY-MM-DD"),'Price Data'!P:P,0)+1))/INDEX('Price Data'!Q:Q,MATCH(TEXT(A183,"YYYY-MM-DD"),'Price Data'!P:P,0)+1),""),"")</f>
        <v>-1.7287234042553178E-2</v>
      </c>
      <c r="N183" s="34">
        <f>IFERROR(INDEX('Price Data'!T:T,MATCH(TEXT(A183,"YYYY-MM-DD"),'Price Data'!S:S,0)),"")</f>
        <v>3.06</v>
      </c>
      <c r="O183" s="10" cm="1">
        <f t="array" ref="O183">IFERROR(IF(ISNUMBER(N183),(N183-INDEX('Price Data'!T:T,MATCH(TEXT(A183,"YYYY-MM-DD"),'Price Data'!S:S,0)+1))/INDEX('Price Data'!T:T,MATCH(TEXT(A183,"YYYY-MM-DD"),'Price Data'!S:S,0)+1),""),"")</f>
        <v>-3.2573289902279438E-3</v>
      </c>
    </row>
    <row r="184" spans="1:15" x14ac:dyDescent="0.3">
      <c r="A184" s="8">
        <v>42003</v>
      </c>
      <c r="B184" s="34">
        <f>IFERROR(INDEX('Price Data'!B:B,MATCH(TEXT(A184,"YYYY-MM-DD"),'Price Data'!A:A,0)),"")</f>
        <v>19012</v>
      </c>
      <c r="C184" s="10" cm="1">
        <f t="array" ref="C184">IFERROR(IF(ISNUMBER(B184),(B184-INDEX('Price Data'!B:B,MATCH(TEXT(A184,"YYYY-MM-DD"),'Price Data'!A:A,0)+1))/INDEX('Price Data'!B:B,MATCH(TEXT(A184,"YYYY-MM-DD"),'Price Data'!A:A,0)+1),""),"")</f>
        <v>-6.1683220073183486E-3</v>
      </c>
      <c r="D184" s="34">
        <f>IFERROR(INDEX('Price Data'!E:E,MATCH(TEXT(A184,"YYYY-MM-DD"),'Price Data'!D:D,0)),"")</f>
        <v>26.73</v>
      </c>
      <c r="E184" s="10" cm="1">
        <f t="array" ref="E184">IFERROR(IF(ISNUMBER(D184),(D184-INDEX('Price Data'!E:E,MATCH(TEXT(A184,"YYYY-MM-DD"),'Price Data'!D:D,0)+1))/INDEX('Price Data'!E:E,MATCH(TEXT(A184,"YYYY-MM-DD"),'Price Data'!D:D,0)+1),""),"")</f>
        <v>-2.6119402985074732E-3</v>
      </c>
      <c r="F184" s="34">
        <f>IFERROR(INDEX('Price Data'!H:H,MATCH(TEXT(A184,"YYYY-MM-DD"),'Price Data'!G:G,0)),"")</f>
        <v>19125.515625</v>
      </c>
      <c r="G184" s="10" cm="1">
        <f t="array" ref="G184">IFERROR(IF(ISNUMBER(F184),(F184-INDEX('Price Data'!H:H,MATCH(TEXT(A184,"YYYY-MM-DD"),'Price Data'!G:G,0)+1))/INDEX('Price Data'!H:H,MATCH(TEXT(A184,"YYYY-MM-DD"),'Price Data'!G:G,0)+1),""),"")</f>
        <v>7.9348022104797685E-3</v>
      </c>
      <c r="H184" s="34">
        <f>IFERROR(INDEX('Price Data'!K:K,MATCH(TEXT(A184,"YYYY-MM-DD"),'Price Data'!J:J,0)),"")</f>
        <v>2.42</v>
      </c>
      <c r="I184" s="10" cm="1">
        <f t="array" ref="I184">IFERROR(IF(ISNUMBER(H184),(H184-INDEX('Price Data'!K:K,MATCH(TEXT(A184,"YYYY-MM-DD"),'Price Data'!J:J,0)+1))/INDEX('Price Data'!K:K,MATCH(TEXT(A184,"YYYY-MM-DD"),'Price Data'!J:J,0)+1),""),"")</f>
        <v>-8.1967213114754172E-3</v>
      </c>
      <c r="J184" s="34">
        <f>IFERROR(INDEX('Price Data'!N:N,MATCH(TEXT(A184,"YYYY-MM-DD"),'Price Data'!M:M,0)),"")</f>
        <v>3.7</v>
      </c>
      <c r="K184" s="10" cm="1">
        <f t="array" ref="K184">IFERROR(IF(ISNUMBER(J184),(J184-INDEX('Price Data'!N:N,MATCH(TEXT(A184,"YYYY-MM-DD"),'Price Data'!M:M,0)+1))/INDEX('Price Data'!N:N,MATCH(TEXT(A184,"YYYY-MM-DD"),'Price Data'!M:M,0)+1),""),"")</f>
        <v>2.7100271002710652E-3</v>
      </c>
      <c r="L184" s="34">
        <f>IFERROR(INDEX('Price Data'!Q:Q,MATCH(TEXT(A184,"YYYY-MM-DD"),'Price Data'!P:P,0)),"")</f>
        <v>7.46</v>
      </c>
      <c r="M184" s="10" cm="1">
        <f t="array" ref="M184">IFERROR(IF(ISNUMBER(L184),(L184-INDEX('Price Data'!Q:Q,MATCH(TEXT(A184,"YYYY-MM-DD"),'Price Data'!P:P,0)+1))/INDEX('Price Data'!Q:Q,MATCH(TEXT(A184,"YYYY-MM-DD"),'Price Data'!P:P,0)+1),""),"")</f>
        <v>9.4722598105548422E-3</v>
      </c>
      <c r="N184" s="34">
        <f>IFERROR(INDEX('Price Data'!T:T,MATCH(TEXT(A184,"YYYY-MM-DD"),'Price Data'!S:S,0)),"")</f>
        <v>3.1</v>
      </c>
      <c r="O184" s="10" cm="1">
        <f t="array" ref="O184">IFERROR(IF(ISNUMBER(N184),(N184-INDEX('Price Data'!T:T,MATCH(TEXT(A184,"YYYY-MM-DD"),'Price Data'!S:S,0)+1))/INDEX('Price Data'!T:T,MATCH(TEXT(A184,"YYYY-MM-DD"),'Price Data'!S:S,0)+1),""),"")</f>
        <v>1.3071895424836612E-2</v>
      </c>
    </row>
    <row r="185" spans="1:15" x14ac:dyDescent="0.3">
      <c r="A185" s="8">
        <v>42004</v>
      </c>
      <c r="B185" s="34" t="str">
        <f>IFERROR(INDEX('Price Data'!B:B,MATCH(TEXT(A185,"YYYY-MM-DD"),'Price Data'!A:A,0)),"")</f>
        <v/>
      </c>
      <c r="C185" s="10" t="str" cm="1">
        <f t="array" ref="C185">IFERROR(IF(ISNUMBER(B185),(B185-INDEX('Price Data'!B:B,MATCH(TEXT(A185,"YYYY-MM-DD"),'Price Data'!A:A,0)+1))/INDEX('Price Data'!B:B,MATCH(TEXT(A185,"YYYY-MM-DD"),'Price Data'!A:A,0)+1),""),"")</f>
        <v/>
      </c>
      <c r="D185" s="34" t="str">
        <f>IFERROR(INDEX('Price Data'!E:E,MATCH(TEXT(A185,"YYYY-MM-DD"),'Price Data'!D:D,0)),"")</f>
        <v/>
      </c>
      <c r="E185" s="10" t="str" cm="1">
        <f t="array" ref="E185">IFERROR(IF(ISNUMBER(D185),(D185-INDEX('Price Data'!E:E,MATCH(TEXT(A185,"YYYY-MM-DD"),'Price Data'!D:D,0)+1))/INDEX('Price Data'!E:E,MATCH(TEXT(A185,"YYYY-MM-DD"),'Price Data'!D:D,0)+1),""),"")</f>
        <v/>
      </c>
      <c r="F185" s="34" t="str">
        <f>IFERROR(INDEX('Price Data'!H:H,MATCH(TEXT(A185,"YYYY-MM-DD"),'Price Data'!G:G,0)),"")</f>
        <v/>
      </c>
      <c r="G185" s="10" t="str" cm="1">
        <f t="array" ref="G185">IFERROR(IF(ISNUMBER(F185),(F185-INDEX('Price Data'!H:H,MATCH(TEXT(A185,"YYYY-MM-DD"),'Price Data'!G:G,0)+1))/INDEX('Price Data'!H:H,MATCH(TEXT(A185,"YYYY-MM-DD"),'Price Data'!G:G,0)+1),""),"")</f>
        <v/>
      </c>
      <c r="H185" s="34" t="str">
        <f>IFERROR(INDEX('Price Data'!K:K,MATCH(TEXT(A185,"YYYY-MM-DD"),'Price Data'!J:J,0)),"")</f>
        <v/>
      </c>
      <c r="I185" s="10" t="str" cm="1">
        <f t="array" ref="I185">IFERROR(IF(ISNUMBER(H185),(H185-INDEX('Price Data'!K:K,MATCH(TEXT(A185,"YYYY-MM-DD"),'Price Data'!J:J,0)+1))/INDEX('Price Data'!K:K,MATCH(TEXT(A185,"YYYY-MM-DD"),'Price Data'!J:J,0)+1),""),"")</f>
        <v/>
      </c>
      <c r="J185" s="34" t="str">
        <f>IFERROR(INDEX('Price Data'!N:N,MATCH(TEXT(A185,"YYYY-MM-DD"),'Price Data'!M:M,0)),"")</f>
        <v/>
      </c>
      <c r="K185" s="10" t="str" cm="1">
        <f t="array" ref="K185">IFERROR(IF(ISNUMBER(J185),(J185-INDEX('Price Data'!N:N,MATCH(TEXT(A185,"YYYY-MM-DD"),'Price Data'!M:M,0)+1))/INDEX('Price Data'!N:N,MATCH(TEXT(A185,"YYYY-MM-DD"),'Price Data'!M:M,0)+1),""),"")</f>
        <v/>
      </c>
      <c r="L185" s="34" t="str">
        <f>IFERROR(INDEX('Price Data'!Q:Q,MATCH(TEXT(A185,"YYYY-MM-DD"),'Price Data'!P:P,0)),"")</f>
        <v/>
      </c>
      <c r="M185" s="10" t="str" cm="1">
        <f t="array" ref="M185">IFERROR(IF(ISNUMBER(L185),(L185-INDEX('Price Data'!Q:Q,MATCH(TEXT(A185,"YYYY-MM-DD"),'Price Data'!P:P,0)+1))/INDEX('Price Data'!Q:Q,MATCH(TEXT(A185,"YYYY-MM-DD"),'Price Data'!P:P,0)+1),""),"")</f>
        <v/>
      </c>
      <c r="N185" s="34" t="str">
        <f>IFERROR(INDEX('Price Data'!T:T,MATCH(TEXT(A185,"YYYY-MM-DD"),'Price Data'!S:S,0)),"")</f>
        <v/>
      </c>
      <c r="O185" s="10" t="str" cm="1">
        <f t="array" ref="O185">IFERROR(IF(ISNUMBER(N185),(N185-INDEX('Price Data'!T:T,MATCH(TEXT(A185,"YYYY-MM-DD"),'Price Data'!S:S,0)+1))/INDEX('Price Data'!T:T,MATCH(TEXT(A185,"YYYY-MM-DD"),'Price Data'!S:S,0)+1),""),"")</f>
        <v/>
      </c>
    </row>
    <row r="186" spans="1:15" x14ac:dyDescent="0.3">
      <c r="A186" s="8">
        <v>42005</v>
      </c>
      <c r="B186" s="34" t="str">
        <f>IFERROR(INDEX('Price Data'!B:B,MATCH(TEXT(A186,"YYYY-MM-DD"),'Price Data'!A:A,0)),"")</f>
        <v/>
      </c>
      <c r="C186" s="10" t="str" cm="1">
        <f t="array" ref="C186">IFERROR(IF(ISNUMBER(B186),(B186-INDEX('Price Data'!B:B,MATCH(TEXT(A186,"YYYY-MM-DD"),'Price Data'!A:A,0)+1))/INDEX('Price Data'!B:B,MATCH(TEXT(A186,"YYYY-MM-DD"),'Price Data'!A:A,0)+1),""),"")</f>
        <v/>
      </c>
      <c r="D186" s="34" t="str">
        <f>IFERROR(INDEX('Price Data'!E:E,MATCH(TEXT(A186,"YYYY-MM-DD"),'Price Data'!D:D,0)),"")</f>
        <v/>
      </c>
      <c r="E186" s="10" t="str" cm="1">
        <f t="array" ref="E186">IFERROR(IF(ISNUMBER(D186),(D186-INDEX('Price Data'!E:E,MATCH(TEXT(A186,"YYYY-MM-DD"),'Price Data'!D:D,0)+1))/INDEX('Price Data'!E:E,MATCH(TEXT(A186,"YYYY-MM-DD"),'Price Data'!D:D,0)+1),""),"")</f>
        <v/>
      </c>
      <c r="F186" s="34" t="str">
        <f>IFERROR(INDEX('Price Data'!H:H,MATCH(TEXT(A186,"YYYY-MM-DD"),'Price Data'!G:G,0)),"")</f>
        <v/>
      </c>
      <c r="G186" s="10" t="str" cm="1">
        <f t="array" ref="G186">IFERROR(IF(ISNUMBER(F186),(F186-INDEX('Price Data'!H:H,MATCH(TEXT(A186,"YYYY-MM-DD"),'Price Data'!G:G,0)+1))/INDEX('Price Data'!H:H,MATCH(TEXT(A186,"YYYY-MM-DD"),'Price Data'!G:G,0)+1),""),"")</f>
        <v/>
      </c>
      <c r="H186" s="34" t="str">
        <f>IFERROR(INDEX('Price Data'!K:K,MATCH(TEXT(A186,"YYYY-MM-DD"),'Price Data'!J:J,0)),"")</f>
        <v/>
      </c>
      <c r="I186" s="10" t="str" cm="1">
        <f t="array" ref="I186">IFERROR(IF(ISNUMBER(H186),(H186-INDEX('Price Data'!K:K,MATCH(TEXT(A186,"YYYY-MM-DD"),'Price Data'!J:J,0)+1))/INDEX('Price Data'!K:K,MATCH(TEXT(A186,"YYYY-MM-DD"),'Price Data'!J:J,0)+1),""),"")</f>
        <v/>
      </c>
      <c r="J186" s="34" t="str">
        <f>IFERROR(INDEX('Price Data'!N:N,MATCH(TEXT(A186,"YYYY-MM-DD"),'Price Data'!M:M,0)),"")</f>
        <v/>
      </c>
      <c r="K186" s="10" t="str" cm="1">
        <f t="array" ref="K186">IFERROR(IF(ISNUMBER(J186),(J186-INDEX('Price Data'!N:N,MATCH(TEXT(A186,"YYYY-MM-DD"),'Price Data'!M:M,0)+1))/INDEX('Price Data'!N:N,MATCH(TEXT(A186,"YYYY-MM-DD"),'Price Data'!M:M,0)+1),""),"")</f>
        <v/>
      </c>
      <c r="L186" s="34" t="str">
        <f>IFERROR(INDEX('Price Data'!Q:Q,MATCH(TEXT(A186,"YYYY-MM-DD"),'Price Data'!P:P,0)),"")</f>
        <v/>
      </c>
      <c r="M186" s="10" t="str" cm="1">
        <f t="array" ref="M186">IFERROR(IF(ISNUMBER(L186),(L186-INDEX('Price Data'!Q:Q,MATCH(TEXT(A186,"YYYY-MM-DD"),'Price Data'!P:P,0)+1))/INDEX('Price Data'!Q:Q,MATCH(TEXT(A186,"YYYY-MM-DD"),'Price Data'!P:P,0)+1),""),"")</f>
        <v/>
      </c>
      <c r="N186" s="34" t="str">
        <f>IFERROR(INDEX('Price Data'!T:T,MATCH(TEXT(A186,"YYYY-MM-DD"),'Price Data'!S:S,0)),"")</f>
        <v/>
      </c>
      <c r="O186" s="10" t="str" cm="1">
        <f t="array" ref="O186">IFERROR(IF(ISNUMBER(N186),(N186-INDEX('Price Data'!T:T,MATCH(TEXT(A186,"YYYY-MM-DD"),'Price Data'!S:S,0)+1))/INDEX('Price Data'!T:T,MATCH(TEXT(A186,"YYYY-MM-DD"),'Price Data'!S:S,0)+1),""),"")</f>
        <v/>
      </c>
    </row>
    <row r="187" spans="1:15" x14ac:dyDescent="0.3">
      <c r="A187" s="8">
        <v>42006</v>
      </c>
      <c r="B187" s="34">
        <f>IFERROR(INDEX('Price Data'!B:B,MATCH(TEXT(A187,"YYYY-MM-DD"),'Price Data'!A:A,0)),"")</f>
        <v>19130</v>
      </c>
      <c r="C187" s="10" cm="1">
        <f t="array" ref="C187">IFERROR(IF(ISNUMBER(B187),(B187-INDEX('Price Data'!B:B,MATCH(TEXT(A187,"YYYY-MM-DD"),'Price Data'!A:A,0)+1))/INDEX('Price Data'!B:B,MATCH(TEXT(A187,"YYYY-MM-DD"),'Price Data'!A:A,0)+1),""),"")</f>
        <v>6.2066063538817589E-3</v>
      </c>
      <c r="D187" s="34">
        <f>IFERROR(INDEX('Price Data'!E:E,MATCH(TEXT(A187,"YYYY-MM-DD"),'Price Data'!D:D,0)),"")</f>
        <v>27.23</v>
      </c>
      <c r="E187" s="10" cm="1">
        <f t="array" ref="E187">IFERROR(IF(ISNUMBER(D187),(D187-INDEX('Price Data'!E:E,MATCH(TEXT(A187,"YYYY-MM-DD"),'Price Data'!D:D,0)+1))/INDEX('Price Data'!E:E,MATCH(TEXT(A187,"YYYY-MM-DD"),'Price Data'!D:D,0)+1),""),"")</f>
        <v>1.8705574261129815E-2</v>
      </c>
      <c r="F187" s="34">
        <f>IFERROR(INDEX('Price Data'!H:H,MATCH(TEXT(A187,"YYYY-MM-DD"),'Price Data'!G:G,0)),"")</f>
        <v>19589.412109000001</v>
      </c>
      <c r="G187" s="10" cm="1">
        <f t="array" ref="G187">IFERROR(IF(ISNUMBER(F187),(F187-INDEX('Price Data'!H:H,MATCH(TEXT(A187,"YYYY-MM-DD"),'Price Data'!G:G,0)+1))/INDEX('Price Data'!H:H,MATCH(TEXT(A187,"YYYY-MM-DD"),'Price Data'!G:G,0)+1),""),"")</f>
        <v>2.4255371363353807E-2</v>
      </c>
      <c r="H187" s="34">
        <f>IFERROR(INDEX('Price Data'!K:K,MATCH(TEXT(A187,"YYYY-MM-DD"),'Price Data'!J:J,0)),"")</f>
        <v>2.4500000000000002</v>
      </c>
      <c r="I187" s="10" cm="1">
        <f t="array" ref="I187">IFERROR(IF(ISNUMBER(H187),(H187-INDEX('Price Data'!K:K,MATCH(TEXT(A187,"YYYY-MM-DD"),'Price Data'!J:J,0)+1))/INDEX('Price Data'!K:K,MATCH(TEXT(A187,"YYYY-MM-DD"),'Price Data'!J:J,0)+1),""),"")</f>
        <v>1.2396694214876136E-2</v>
      </c>
      <c r="J187" s="34">
        <f>IFERROR(INDEX('Price Data'!N:N,MATCH(TEXT(A187,"YYYY-MM-DD"),'Price Data'!M:M,0)),"")</f>
        <v>3.78</v>
      </c>
      <c r="K187" s="10" cm="1">
        <f t="array" ref="K187">IFERROR(IF(ISNUMBER(J187),(J187-INDEX('Price Data'!N:N,MATCH(TEXT(A187,"YYYY-MM-DD"),'Price Data'!M:M,0)+1))/INDEX('Price Data'!N:N,MATCH(TEXT(A187,"YYYY-MM-DD"),'Price Data'!M:M,0)+1),""),"")</f>
        <v>2.1621621621621519E-2</v>
      </c>
      <c r="L187" s="34">
        <f>IFERROR(INDEX('Price Data'!Q:Q,MATCH(TEXT(A187,"YYYY-MM-DD"),'Price Data'!P:P,0)),"")</f>
        <v>7.64</v>
      </c>
      <c r="M187" s="10" cm="1">
        <f t="array" ref="M187">IFERROR(IF(ISNUMBER(L187),(L187-INDEX('Price Data'!Q:Q,MATCH(TEXT(A187,"YYYY-MM-DD"),'Price Data'!P:P,0)+1))/INDEX('Price Data'!Q:Q,MATCH(TEXT(A187,"YYYY-MM-DD"),'Price Data'!P:P,0)+1),""),"")</f>
        <v>2.4128686327077709E-2</v>
      </c>
      <c r="N187" s="34">
        <f>IFERROR(INDEX('Price Data'!T:T,MATCH(TEXT(A187,"YYYY-MM-DD"),'Price Data'!S:S,0)),"")</f>
        <v>3.12</v>
      </c>
      <c r="O187" s="10" cm="1">
        <f t="array" ref="O187">IFERROR(IF(ISNUMBER(N187),(N187-INDEX('Price Data'!T:T,MATCH(TEXT(A187,"YYYY-MM-DD"),'Price Data'!S:S,0)+1))/INDEX('Price Data'!T:T,MATCH(TEXT(A187,"YYYY-MM-DD"),'Price Data'!S:S,0)+1),""),"")</f>
        <v>6.4516129032258117E-3</v>
      </c>
    </row>
    <row r="188" spans="1:15" x14ac:dyDescent="0.3">
      <c r="A188" s="8">
        <v>42007</v>
      </c>
      <c r="B188" s="34" t="str">
        <f>IFERROR(INDEX('Price Data'!B:B,MATCH(TEXT(A188,"YYYY-MM-DD"),'Price Data'!A:A,0)),"")</f>
        <v/>
      </c>
      <c r="C188" s="10" t="str" cm="1">
        <f t="array" ref="C188">IFERROR(IF(ISNUMBER(B188),(B188-INDEX('Price Data'!B:B,MATCH(TEXT(A188,"YYYY-MM-DD"),'Price Data'!A:A,0)+1))/INDEX('Price Data'!B:B,MATCH(TEXT(A188,"YYYY-MM-DD"),'Price Data'!A:A,0)+1),""),"")</f>
        <v/>
      </c>
      <c r="D188" s="34" t="str">
        <f>IFERROR(INDEX('Price Data'!E:E,MATCH(TEXT(A188,"YYYY-MM-DD"),'Price Data'!D:D,0)),"")</f>
        <v/>
      </c>
      <c r="E188" s="10" t="str" cm="1">
        <f t="array" ref="E188">IFERROR(IF(ISNUMBER(D188),(D188-INDEX('Price Data'!E:E,MATCH(TEXT(A188,"YYYY-MM-DD"),'Price Data'!D:D,0)+1))/INDEX('Price Data'!E:E,MATCH(TEXT(A188,"YYYY-MM-DD"),'Price Data'!D:D,0)+1),""),"")</f>
        <v/>
      </c>
      <c r="F188" s="34" t="str">
        <f>IFERROR(INDEX('Price Data'!H:H,MATCH(TEXT(A188,"YYYY-MM-DD"),'Price Data'!G:G,0)),"")</f>
        <v/>
      </c>
      <c r="G188" s="10" t="str" cm="1">
        <f t="array" ref="G188">IFERROR(IF(ISNUMBER(F188),(F188-INDEX('Price Data'!H:H,MATCH(TEXT(A188,"YYYY-MM-DD"),'Price Data'!G:G,0)+1))/INDEX('Price Data'!H:H,MATCH(TEXT(A188,"YYYY-MM-DD"),'Price Data'!G:G,0)+1),""),"")</f>
        <v/>
      </c>
      <c r="H188" s="34" t="str">
        <f>IFERROR(INDEX('Price Data'!K:K,MATCH(TEXT(A188,"YYYY-MM-DD"),'Price Data'!J:J,0)),"")</f>
        <v/>
      </c>
      <c r="I188" s="10" t="str" cm="1">
        <f t="array" ref="I188">IFERROR(IF(ISNUMBER(H188),(H188-INDEX('Price Data'!K:K,MATCH(TEXT(A188,"YYYY-MM-DD"),'Price Data'!J:J,0)+1))/INDEX('Price Data'!K:K,MATCH(TEXT(A188,"YYYY-MM-DD"),'Price Data'!J:J,0)+1),""),"")</f>
        <v/>
      </c>
      <c r="J188" s="34" t="str">
        <f>IFERROR(INDEX('Price Data'!N:N,MATCH(TEXT(A188,"YYYY-MM-DD"),'Price Data'!M:M,0)),"")</f>
        <v/>
      </c>
      <c r="K188" s="10" t="str" cm="1">
        <f t="array" ref="K188">IFERROR(IF(ISNUMBER(J188),(J188-INDEX('Price Data'!N:N,MATCH(TEXT(A188,"YYYY-MM-DD"),'Price Data'!M:M,0)+1))/INDEX('Price Data'!N:N,MATCH(TEXT(A188,"YYYY-MM-DD"),'Price Data'!M:M,0)+1),""),"")</f>
        <v/>
      </c>
      <c r="L188" s="34" t="str">
        <f>IFERROR(INDEX('Price Data'!Q:Q,MATCH(TEXT(A188,"YYYY-MM-DD"),'Price Data'!P:P,0)),"")</f>
        <v/>
      </c>
      <c r="M188" s="10" t="str" cm="1">
        <f t="array" ref="M188">IFERROR(IF(ISNUMBER(L188),(L188-INDEX('Price Data'!Q:Q,MATCH(TEXT(A188,"YYYY-MM-DD"),'Price Data'!P:P,0)+1))/INDEX('Price Data'!Q:Q,MATCH(TEXT(A188,"YYYY-MM-DD"),'Price Data'!P:P,0)+1),""),"")</f>
        <v/>
      </c>
      <c r="N188" s="34" t="str">
        <f>IFERROR(INDEX('Price Data'!T:T,MATCH(TEXT(A188,"YYYY-MM-DD"),'Price Data'!S:S,0)),"")</f>
        <v/>
      </c>
      <c r="O188" s="10" t="str" cm="1">
        <f t="array" ref="O188">IFERROR(IF(ISNUMBER(N188),(N188-INDEX('Price Data'!T:T,MATCH(TEXT(A188,"YYYY-MM-DD"),'Price Data'!S:S,0)+1))/INDEX('Price Data'!T:T,MATCH(TEXT(A188,"YYYY-MM-DD"),'Price Data'!S:S,0)+1),""),"")</f>
        <v/>
      </c>
    </row>
    <row r="189" spans="1:15" x14ac:dyDescent="0.3">
      <c r="A189" s="8">
        <v>42008</v>
      </c>
      <c r="B189" s="34" t="str">
        <f>IFERROR(INDEX('Price Data'!B:B,MATCH(TEXT(A189,"YYYY-MM-DD"),'Price Data'!A:A,0)),"")</f>
        <v/>
      </c>
      <c r="C189" s="10" t="str" cm="1">
        <f t="array" ref="C189">IFERROR(IF(ISNUMBER(B189),(B189-INDEX('Price Data'!B:B,MATCH(TEXT(A189,"YYYY-MM-DD"),'Price Data'!A:A,0)+1))/INDEX('Price Data'!B:B,MATCH(TEXT(A189,"YYYY-MM-DD"),'Price Data'!A:A,0)+1),""),"")</f>
        <v/>
      </c>
      <c r="D189" s="34" t="str">
        <f>IFERROR(INDEX('Price Data'!E:E,MATCH(TEXT(A189,"YYYY-MM-DD"),'Price Data'!D:D,0)),"")</f>
        <v/>
      </c>
      <c r="E189" s="10" t="str" cm="1">
        <f t="array" ref="E189">IFERROR(IF(ISNUMBER(D189),(D189-INDEX('Price Data'!E:E,MATCH(TEXT(A189,"YYYY-MM-DD"),'Price Data'!D:D,0)+1))/INDEX('Price Data'!E:E,MATCH(TEXT(A189,"YYYY-MM-DD"),'Price Data'!D:D,0)+1),""),"")</f>
        <v/>
      </c>
      <c r="F189" s="34" t="str">
        <f>IFERROR(INDEX('Price Data'!H:H,MATCH(TEXT(A189,"YYYY-MM-DD"),'Price Data'!G:G,0)),"")</f>
        <v/>
      </c>
      <c r="G189" s="10" t="str" cm="1">
        <f t="array" ref="G189">IFERROR(IF(ISNUMBER(F189),(F189-INDEX('Price Data'!H:H,MATCH(TEXT(A189,"YYYY-MM-DD"),'Price Data'!G:G,0)+1))/INDEX('Price Data'!H:H,MATCH(TEXT(A189,"YYYY-MM-DD"),'Price Data'!G:G,0)+1),""),"")</f>
        <v/>
      </c>
      <c r="H189" s="34" t="str">
        <f>IFERROR(INDEX('Price Data'!K:K,MATCH(TEXT(A189,"YYYY-MM-DD"),'Price Data'!J:J,0)),"")</f>
        <v/>
      </c>
      <c r="I189" s="10" t="str" cm="1">
        <f t="array" ref="I189">IFERROR(IF(ISNUMBER(H189),(H189-INDEX('Price Data'!K:K,MATCH(TEXT(A189,"YYYY-MM-DD"),'Price Data'!J:J,0)+1))/INDEX('Price Data'!K:K,MATCH(TEXT(A189,"YYYY-MM-DD"),'Price Data'!J:J,0)+1),""),"")</f>
        <v/>
      </c>
      <c r="J189" s="34" t="str">
        <f>IFERROR(INDEX('Price Data'!N:N,MATCH(TEXT(A189,"YYYY-MM-DD"),'Price Data'!M:M,0)),"")</f>
        <v/>
      </c>
      <c r="K189" s="10" t="str" cm="1">
        <f t="array" ref="K189">IFERROR(IF(ISNUMBER(J189),(J189-INDEX('Price Data'!N:N,MATCH(TEXT(A189,"YYYY-MM-DD"),'Price Data'!M:M,0)+1))/INDEX('Price Data'!N:N,MATCH(TEXT(A189,"YYYY-MM-DD"),'Price Data'!M:M,0)+1),""),"")</f>
        <v/>
      </c>
      <c r="L189" s="34" t="str">
        <f>IFERROR(INDEX('Price Data'!Q:Q,MATCH(TEXT(A189,"YYYY-MM-DD"),'Price Data'!P:P,0)),"")</f>
        <v/>
      </c>
      <c r="M189" s="10" t="str" cm="1">
        <f t="array" ref="M189">IFERROR(IF(ISNUMBER(L189),(L189-INDEX('Price Data'!Q:Q,MATCH(TEXT(A189,"YYYY-MM-DD"),'Price Data'!P:P,0)+1))/INDEX('Price Data'!Q:Q,MATCH(TEXT(A189,"YYYY-MM-DD"),'Price Data'!P:P,0)+1),""),"")</f>
        <v/>
      </c>
      <c r="N189" s="34" t="str">
        <f>IFERROR(INDEX('Price Data'!T:T,MATCH(TEXT(A189,"YYYY-MM-DD"),'Price Data'!S:S,0)),"")</f>
        <v/>
      </c>
      <c r="O189" s="10" t="str" cm="1">
        <f t="array" ref="O189">IFERROR(IF(ISNUMBER(N189),(N189-INDEX('Price Data'!T:T,MATCH(TEXT(A189,"YYYY-MM-DD"),'Price Data'!S:S,0)+1))/INDEX('Price Data'!T:T,MATCH(TEXT(A189,"YYYY-MM-DD"),'Price Data'!S:S,0)+1),""),"")</f>
        <v/>
      </c>
    </row>
    <row r="190" spans="1:15" x14ac:dyDescent="0.3">
      <c r="A190" s="8">
        <v>42009</v>
      </c>
      <c r="B190" s="34">
        <f>IFERROR(INDEX('Price Data'!B:B,MATCH(TEXT(A190,"YYYY-MM-DD"),'Price Data'!A:A,0)),"")</f>
        <v>18188</v>
      </c>
      <c r="C190" s="10" cm="1">
        <f t="array" ref="C190">IFERROR(IF(ISNUMBER(B190),(B190-INDEX('Price Data'!B:B,MATCH(TEXT(A190,"YYYY-MM-DD"),'Price Data'!A:A,0)+1))/INDEX('Price Data'!B:B,MATCH(TEXT(A190,"YYYY-MM-DD"),'Price Data'!A:A,0)+1),""),"")</f>
        <v>-4.9242028227914271E-2</v>
      </c>
      <c r="D190" s="34">
        <f>IFERROR(INDEX('Price Data'!E:E,MATCH(TEXT(A190,"YYYY-MM-DD"),'Price Data'!D:D,0)),"")</f>
        <v>25.43</v>
      </c>
      <c r="E190" s="10" cm="1">
        <f t="array" ref="E190">IFERROR(IF(ISNUMBER(D190),(D190-INDEX('Price Data'!E:E,MATCH(TEXT(A190,"YYYY-MM-DD"),'Price Data'!D:D,0)+1))/INDEX('Price Data'!E:E,MATCH(TEXT(A190,"YYYY-MM-DD"),'Price Data'!D:D,0)+1),""),"")</f>
        <v>-6.6103562247521147E-2</v>
      </c>
      <c r="F190" s="34">
        <f>IFERROR(INDEX('Price Data'!H:H,MATCH(TEXT(A190,"YYYY-MM-DD"),'Price Data'!G:G,0)),"")</f>
        <v>19634.173827999999</v>
      </c>
      <c r="G190" s="10" cm="1">
        <f t="array" ref="G190">IFERROR(IF(ISNUMBER(F190),(F190-INDEX('Price Data'!H:H,MATCH(TEXT(A190,"YYYY-MM-DD"),'Price Data'!G:G,0)+1))/INDEX('Price Data'!H:H,MATCH(TEXT(A190,"YYYY-MM-DD"),'Price Data'!G:G,0)+1),""),"")</f>
        <v>2.2849955246708655E-3</v>
      </c>
      <c r="H190" s="34">
        <f>IFERROR(INDEX('Price Data'!K:K,MATCH(TEXT(A190,"YYYY-MM-DD"),'Price Data'!J:J,0)),"")</f>
        <v>2.31</v>
      </c>
      <c r="I190" s="10" cm="1">
        <f t="array" ref="I190">IFERROR(IF(ISNUMBER(H190),(H190-INDEX('Price Data'!K:K,MATCH(TEXT(A190,"YYYY-MM-DD"),'Price Data'!J:J,0)+1))/INDEX('Price Data'!K:K,MATCH(TEXT(A190,"YYYY-MM-DD"),'Price Data'!J:J,0)+1),""),"")</f>
        <v>-5.714285714285719E-2</v>
      </c>
      <c r="J190" s="34">
        <f>IFERROR(INDEX('Price Data'!N:N,MATCH(TEXT(A190,"YYYY-MM-DD"),'Price Data'!M:M,0)),"")</f>
        <v>3.59</v>
      </c>
      <c r="K190" s="10" cm="1">
        <f t="array" ref="K190">IFERROR(IF(ISNUMBER(J190),(J190-INDEX('Price Data'!N:N,MATCH(TEXT(A190,"YYYY-MM-DD"),'Price Data'!M:M,0)+1))/INDEX('Price Data'!N:N,MATCH(TEXT(A190,"YYYY-MM-DD"),'Price Data'!M:M,0)+1),""),"")</f>
        <v>-5.0264550264550255E-2</v>
      </c>
      <c r="L190" s="34">
        <f>IFERROR(INDEX('Price Data'!Q:Q,MATCH(TEXT(A190,"YYYY-MM-DD"),'Price Data'!P:P,0)),"")</f>
        <v>7.31</v>
      </c>
      <c r="M190" s="10" cm="1">
        <f t="array" ref="M190">IFERROR(IF(ISNUMBER(L190),(L190-INDEX('Price Data'!Q:Q,MATCH(TEXT(A190,"YYYY-MM-DD"),'Price Data'!P:P,0)+1))/INDEX('Price Data'!Q:Q,MATCH(TEXT(A190,"YYYY-MM-DD"),'Price Data'!P:P,0)+1),""),"")</f>
        <v>-4.3193717277486922E-2</v>
      </c>
      <c r="N190" s="34">
        <f>IFERROR(INDEX('Price Data'!T:T,MATCH(TEXT(A190,"YYYY-MM-DD"),'Price Data'!S:S,0)),"")</f>
        <v>3.04</v>
      </c>
      <c r="O190" s="10" cm="1">
        <f t="array" ref="O190">IFERROR(IF(ISNUMBER(N190),(N190-INDEX('Price Data'!T:T,MATCH(TEXT(A190,"YYYY-MM-DD"),'Price Data'!S:S,0)+1))/INDEX('Price Data'!T:T,MATCH(TEXT(A190,"YYYY-MM-DD"),'Price Data'!S:S,0)+1),""),"")</f>
        <v>-2.5641025641025664E-2</v>
      </c>
    </row>
    <row r="191" spans="1:15" x14ac:dyDescent="0.3">
      <c r="A191" s="8">
        <v>42010</v>
      </c>
      <c r="B191" s="34">
        <f>IFERROR(INDEX('Price Data'!B:B,MATCH(TEXT(A191,"YYYY-MM-DD"),'Price Data'!A:A,0)),"")</f>
        <v>18143</v>
      </c>
      <c r="C191" s="10" cm="1">
        <f t="array" ref="C191">IFERROR(IF(ISNUMBER(B191),(B191-INDEX('Price Data'!B:B,MATCH(TEXT(A191,"YYYY-MM-DD"),'Price Data'!A:A,0)+1))/INDEX('Price Data'!B:B,MATCH(TEXT(A191,"YYYY-MM-DD"),'Price Data'!A:A,0)+1),""),"")</f>
        <v>-2.4741587860127555E-3</v>
      </c>
      <c r="D191" s="34">
        <f>IFERROR(INDEX('Price Data'!E:E,MATCH(TEXT(A191,"YYYY-MM-DD"),'Price Data'!D:D,0)),"")</f>
        <v>25.08</v>
      </c>
      <c r="E191" s="10" cm="1">
        <f t="array" ref="E191">IFERROR(IF(ISNUMBER(D191),(D191-INDEX('Price Data'!E:E,MATCH(TEXT(A191,"YYYY-MM-DD"),'Price Data'!D:D,0)+1))/INDEX('Price Data'!E:E,MATCH(TEXT(A191,"YYYY-MM-DD"),'Price Data'!D:D,0)+1),""),"")</f>
        <v>-1.3763271726307567E-2</v>
      </c>
      <c r="F191" s="34">
        <f>IFERROR(INDEX('Price Data'!H:H,MATCH(TEXT(A191,"YYYY-MM-DD"),'Price Data'!G:G,0)),"")</f>
        <v>18873.222656000002</v>
      </c>
      <c r="G191" s="10" cm="1">
        <f t="array" ref="G191">IFERROR(IF(ISNUMBER(F191),(F191-INDEX('Price Data'!H:H,MATCH(TEXT(A191,"YYYY-MM-DD"),'Price Data'!G:G,0)+1))/INDEX('Price Data'!H:H,MATCH(TEXT(A191,"YYYY-MM-DD"),'Price Data'!G:G,0)+1),""),"")</f>
        <v>-3.8756465062706962E-2</v>
      </c>
      <c r="H191" s="34">
        <f>IFERROR(INDEX('Price Data'!K:K,MATCH(TEXT(A191,"YYYY-MM-DD"),'Price Data'!J:J,0)),"")</f>
        <v>2.2799999999999998</v>
      </c>
      <c r="I191" s="10" cm="1">
        <f t="array" ref="I191">IFERROR(IF(ISNUMBER(H191),(H191-INDEX('Price Data'!K:K,MATCH(TEXT(A191,"YYYY-MM-DD"),'Price Data'!J:J,0)+1))/INDEX('Price Data'!K:K,MATCH(TEXT(A191,"YYYY-MM-DD"),'Price Data'!J:J,0)+1),""),"")</f>
        <v>-1.2987012987013094E-2</v>
      </c>
      <c r="J191" s="34">
        <f>IFERROR(INDEX('Price Data'!N:N,MATCH(TEXT(A191,"YYYY-MM-DD"),'Price Data'!M:M,0)),"")</f>
        <v>3.46</v>
      </c>
      <c r="K191" s="10" cm="1">
        <f t="array" ref="K191">IFERROR(IF(ISNUMBER(J191),(J191-INDEX('Price Data'!N:N,MATCH(TEXT(A191,"YYYY-MM-DD"),'Price Data'!M:M,0)+1))/INDEX('Price Data'!N:N,MATCH(TEXT(A191,"YYYY-MM-DD"),'Price Data'!M:M,0)+1),""),"")</f>
        <v>-3.6211699164345378E-2</v>
      </c>
      <c r="L191" s="34">
        <f>IFERROR(INDEX('Price Data'!Q:Q,MATCH(TEXT(A191,"YYYY-MM-DD"),'Price Data'!P:P,0)),"")</f>
        <v>6.97</v>
      </c>
      <c r="M191" s="10" cm="1">
        <f t="array" ref="M191">IFERROR(IF(ISNUMBER(L191),(L191-INDEX('Price Data'!Q:Q,MATCH(TEXT(A191,"YYYY-MM-DD"),'Price Data'!P:P,0)+1))/INDEX('Price Data'!Q:Q,MATCH(TEXT(A191,"YYYY-MM-DD"),'Price Data'!P:P,0)+1),""),"")</f>
        <v>-4.651162790697673E-2</v>
      </c>
      <c r="N191" s="34">
        <f>IFERROR(INDEX('Price Data'!T:T,MATCH(TEXT(A191,"YYYY-MM-DD"),'Price Data'!S:S,0)),"")</f>
        <v>2.97</v>
      </c>
      <c r="O191" s="10" cm="1">
        <f t="array" ref="O191">IFERROR(IF(ISNUMBER(N191),(N191-INDEX('Price Data'!T:T,MATCH(TEXT(A191,"YYYY-MM-DD"),'Price Data'!S:S,0)+1))/INDEX('Price Data'!T:T,MATCH(TEXT(A191,"YYYY-MM-DD"),'Price Data'!S:S,0)+1),""),"")</f>
        <v>-2.3026315789473631E-2</v>
      </c>
    </row>
    <row r="192" spans="1:15" x14ac:dyDescent="0.3">
      <c r="A192" s="8">
        <v>42011</v>
      </c>
      <c r="B192" s="34">
        <f>IFERROR(INDEX('Price Data'!B:B,MATCH(TEXT(A192,"YYYY-MM-DD"),'Price Data'!A:A,0)),"")</f>
        <v>18123</v>
      </c>
      <c r="C192" s="10" cm="1">
        <f t="array" ref="C192">IFERROR(IF(ISNUMBER(B192),(B192-INDEX('Price Data'!B:B,MATCH(TEXT(A192,"YYYY-MM-DD"),'Price Data'!A:A,0)+1))/INDEX('Price Data'!B:B,MATCH(TEXT(A192,"YYYY-MM-DD"),'Price Data'!A:A,0)+1),""),"")</f>
        <v>-1.1023535247753954E-3</v>
      </c>
      <c r="D192" s="34">
        <f>IFERROR(INDEX('Price Data'!E:E,MATCH(TEXT(A192,"YYYY-MM-DD"),'Price Data'!D:D,0)),"")</f>
        <v>24.83</v>
      </c>
      <c r="E192" s="10" cm="1">
        <f t="array" ref="E192">IFERROR(IF(ISNUMBER(D192),(D192-INDEX('Price Data'!E:E,MATCH(TEXT(A192,"YYYY-MM-DD"),'Price Data'!D:D,0)+1))/INDEX('Price Data'!E:E,MATCH(TEXT(A192,"YYYY-MM-DD"),'Price Data'!D:D,0)+1),""),"")</f>
        <v>-9.9681020733652318E-3</v>
      </c>
      <c r="F192" s="34">
        <f>IFERROR(INDEX('Price Data'!H:H,MATCH(TEXT(A192,"YYYY-MM-DD"),'Price Data'!G:G,0)),"")</f>
        <v>18844.738281000002</v>
      </c>
      <c r="G192" s="10" cm="1">
        <f t="array" ref="G192">IFERROR(IF(ISNUMBER(F192),(F192-INDEX('Price Data'!H:H,MATCH(TEXT(A192,"YYYY-MM-DD"),'Price Data'!G:G,0)+1))/INDEX('Price Data'!H:H,MATCH(TEXT(A192,"YYYY-MM-DD"),'Price Data'!G:G,0)+1),""),"")</f>
        <v>-1.509248076980881E-3</v>
      </c>
      <c r="H192" s="34">
        <f>IFERROR(INDEX('Price Data'!K:K,MATCH(TEXT(A192,"YYYY-MM-DD"),'Price Data'!J:J,0)),"")</f>
        <v>2.25</v>
      </c>
      <c r="I192" s="10" cm="1">
        <f t="array" ref="I192">IFERROR(IF(ISNUMBER(H192),(H192-INDEX('Price Data'!K:K,MATCH(TEXT(A192,"YYYY-MM-DD"),'Price Data'!J:J,0)+1))/INDEX('Price Data'!K:K,MATCH(TEXT(A192,"YYYY-MM-DD"),'Price Data'!J:J,0)+1),""),"")</f>
        <v>-1.3157894736842021E-2</v>
      </c>
      <c r="J192" s="34">
        <f>IFERROR(INDEX('Price Data'!N:N,MATCH(TEXT(A192,"YYYY-MM-DD"),'Price Data'!M:M,0)),"")</f>
        <v>3.38</v>
      </c>
      <c r="K192" s="10" cm="1">
        <f t="array" ref="K192">IFERROR(IF(ISNUMBER(J192),(J192-INDEX('Price Data'!N:N,MATCH(TEXT(A192,"YYYY-MM-DD"),'Price Data'!M:M,0)+1))/INDEX('Price Data'!N:N,MATCH(TEXT(A192,"YYYY-MM-DD"),'Price Data'!M:M,0)+1),""),"")</f>
        <v>-2.3121387283237014E-2</v>
      </c>
      <c r="L192" s="34">
        <f>IFERROR(INDEX('Price Data'!Q:Q,MATCH(TEXT(A192,"YYYY-MM-DD"),'Price Data'!P:P,0)),"")</f>
        <v>6.94</v>
      </c>
      <c r="M192" s="10" cm="1">
        <f t="array" ref="M192">IFERROR(IF(ISNUMBER(L192),(L192-INDEX('Price Data'!Q:Q,MATCH(TEXT(A192,"YYYY-MM-DD"),'Price Data'!P:P,0)+1))/INDEX('Price Data'!Q:Q,MATCH(TEXT(A192,"YYYY-MM-DD"),'Price Data'!P:P,0)+1),""),"")</f>
        <v>-4.3041606886656189E-3</v>
      </c>
      <c r="N192" s="34">
        <f>IFERROR(INDEX('Price Data'!T:T,MATCH(TEXT(A192,"YYYY-MM-DD"),'Price Data'!S:S,0)),"")</f>
        <v>2.98</v>
      </c>
      <c r="O192" s="10" cm="1">
        <f t="array" ref="O192">IFERROR(IF(ISNUMBER(N192),(N192-INDEX('Price Data'!T:T,MATCH(TEXT(A192,"YYYY-MM-DD"),'Price Data'!S:S,0)+1))/INDEX('Price Data'!T:T,MATCH(TEXT(A192,"YYYY-MM-DD"),'Price Data'!S:S,0)+1),""),"")</f>
        <v>3.3670033670032949E-3</v>
      </c>
    </row>
    <row r="193" spans="1:15" x14ac:dyDescent="0.3">
      <c r="A193" s="8">
        <v>42012</v>
      </c>
      <c r="B193" s="34">
        <f>IFERROR(INDEX('Price Data'!B:B,MATCH(TEXT(A193,"YYYY-MM-DD"),'Price Data'!A:A,0)),"")</f>
        <v>18792</v>
      </c>
      <c r="C193" s="10" cm="1">
        <f t="array" ref="C193">IFERROR(IF(ISNUMBER(B193),(B193-INDEX('Price Data'!B:B,MATCH(TEXT(A193,"YYYY-MM-DD"),'Price Data'!A:A,0)+1))/INDEX('Price Data'!B:B,MATCH(TEXT(A193,"YYYY-MM-DD"),'Price Data'!A:A,0)+1),""),"")</f>
        <v>3.6914418142691606E-2</v>
      </c>
      <c r="D193" s="34">
        <f>IFERROR(INDEX('Price Data'!E:E,MATCH(TEXT(A193,"YYYY-MM-DD"),'Price Data'!D:D,0)),"")</f>
        <v>26.03</v>
      </c>
      <c r="E193" s="10" cm="1">
        <f t="array" ref="E193">IFERROR(IF(ISNUMBER(D193),(D193-INDEX('Price Data'!E:E,MATCH(TEXT(A193,"YYYY-MM-DD"),'Price Data'!D:D,0)+1))/INDEX('Price Data'!E:E,MATCH(TEXT(A193,"YYYY-MM-DD"),'Price Data'!D:D,0)+1),""),"")</f>
        <v>4.8328634716069387E-2</v>
      </c>
      <c r="F193" s="34">
        <f>IFERROR(INDEX('Price Data'!H:H,MATCH(TEXT(A193,"YYYY-MM-DD"),'Price Data'!G:G,0)),"")</f>
        <v>21180.492188</v>
      </c>
      <c r="G193" s="10" cm="1">
        <f t="array" ref="G193">IFERROR(IF(ISNUMBER(F193),(F193-INDEX('Price Data'!H:H,MATCH(TEXT(A193,"YYYY-MM-DD"),'Price Data'!G:G,0)+1))/INDEX('Price Data'!H:H,MATCH(TEXT(A193,"YYYY-MM-DD"),'Price Data'!G:G,0)+1),""),"")</f>
        <v>0.12394727229271188</v>
      </c>
      <c r="H193" s="34">
        <f>IFERROR(INDEX('Price Data'!K:K,MATCH(TEXT(A193,"YYYY-MM-DD"),'Price Data'!J:J,0)),"")</f>
        <v>2.37</v>
      </c>
      <c r="I193" s="10" cm="1">
        <f t="array" ref="I193">IFERROR(IF(ISNUMBER(H193),(H193-INDEX('Price Data'!K:K,MATCH(TEXT(A193,"YYYY-MM-DD"),'Price Data'!J:J,0)+1))/INDEX('Price Data'!K:K,MATCH(TEXT(A193,"YYYY-MM-DD"),'Price Data'!J:J,0)+1),""),"")</f>
        <v>5.3333333333333378E-2</v>
      </c>
      <c r="J193" s="34">
        <f>IFERROR(INDEX('Price Data'!N:N,MATCH(TEXT(A193,"YYYY-MM-DD"),'Price Data'!M:M,0)),"")</f>
        <v>3.55</v>
      </c>
      <c r="K193" s="10" cm="1">
        <f t="array" ref="K193">IFERROR(IF(ISNUMBER(J193),(J193-INDEX('Price Data'!N:N,MATCH(TEXT(A193,"YYYY-MM-DD"),'Price Data'!M:M,0)+1))/INDEX('Price Data'!N:N,MATCH(TEXT(A193,"YYYY-MM-DD"),'Price Data'!M:M,0)+1),""),"")</f>
        <v>5.029585798816566E-2</v>
      </c>
      <c r="L193" s="34">
        <f>IFERROR(INDEX('Price Data'!Q:Q,MATCH(TEXT(A193,"YYYY-MM-DD"),'Price Data'!P:P,0)),"")</f>
        <v>7.3</v>
      </c>
      <c r="M193" s="10" cm="1">
        <f t="array" ref="M193">IFERROR(IF(ISNUMBER(L193),(L193-INDEX('Price Data'!Q:Q,MATCH(TEXT(A193,"YYYY-MM-DD"),'Price Data'!P:P,0)+1))/INDEX('Price Data'!Q:Q,MATCH(TEXT(A193,"YYYY-MM-DD"),'Price Data'!P:P,0)+1),""),"")</f>
        <v>5.1873198847262166E-2</v>
      </c>
      <c r="N193" s="34">
        <f>IFERROR(INDEX('Price Data'!T:T,MATCH(TEXT(A193,"YYYY-MM-DD"),'Price Data'!S:S,0)),"")</f>
        <v>3.04</v>
      </c>
      <c r="O193" s="10" cm="1">
        <f t="array" ref="O193">IFERROR(IF(ISNUMBER(N193),(N193-INDEX('Price Data'!T:T,MATCH(TEXT(A193,"YYYY-MM-DD"),'Price Data'!S:S,0)+1))/INDEX('Price Data'!T:T,MATCH(TEXT(A193,"YYYY-MM-DD"),'Price Data'!S:S,0)+1),""),"")</f>
        <v>2.0134228187919483E-2</v>
      </c>
    </row>
    <row r="194" spans="1:15" x14ac:dyDescent="0.3">
      <c r="A194" s="8">
        <v>42013</v>
      </c>
      <c r="B194" s="34">
        <f>IFERROR(INDEX('Price Data'!B:B,MATCH(TEXT(A194,"YYYY-MM-DD"),'Price Data'!A:A,0)),"")</f>
        <v>18177</v>
      </c>
      <c r="C194" s="10" cm="1">
        <f t="array" ref="C194">IFERROR(IF(ISNUMBER(B194),(B194-INDEX('Price Data'!B:B,MATCH(TEXT(A194,"YYYY-MM-DD"),'Price Data'!A:A,0)+1))/INDEX('Price Data'!B:B,MATCH(TEXT(A194,"YYYY-MM-DD"),'Price Data'!A:A,0)+1),""),"")</f>
        <v>-3.2726692209450833E-2</v>
      </c>
      <c r="D194" s="34">
        <f>IFERROR(INDEX('Price Data'!E:E,MATCH(TEXT(A194,"YYYY-MM-DD"),'Price Data'!D:D,0)),"")</f>
        <v>24.6</v>
      </c>
      <c r="E194" s="10" cm="1">
        <f t="array" ref="E194">IFERROR(IF(ISNUMBER(D194),(D194-INDEX('Price Data'!E:E,MATCH(TEXT(A194,"YYYY-MM-DD"),'Price Data'!D:D,0)+1))/INDEX('Price Data'!E:E,MATCH(TEXT(A194,"YYYY-MM-DD"),'Price Data'!D:D,0)+1),""),"")</f>
        <v>-5.4936611601997684E-2</v>
      </c>
      <c r="F194" s="34">
        <f>IFERROR(INDEX('Price Data'!H:H,MATCH(TEXT(A194,"YYYY-MM-DD"),'Price Data'!G:G,0)),"")</f>
        <v>19353.394531000002</v>
      </c>
      <c r="G194" s="10" cm="1">
        <f t="array" ref="G194">IFERROR(IF(ISNUMBER(F194),(F194-INDEX('Price Data'!H:H,MATCH(TEXT(A194,"YYYY-MM-DD"),'Price Data'!G:G,0)+1))/INDEX('Price Data'!H:H,MATCH(TEXT(A194,"YYYY-MM-DD"),'Price Data'!G:G,0)+1),""),"")</f>
        <v>-8.6263229427461424E-2</v>
      </c>
      <c r="H194" s="34">
        <f>IFERROR(INDEX('Price Data'!K:K,MATCH(TEXT(A194,"YYYY-MM-DD"),'Price Data'!J:J,0)),"")</f>
        <v>2.2799999999999998</v>
      </c>
      <c r="I194" s="10" cm="1">
        <f t="array" ref="I194">IFERROR(IF(ISNUMBER(H194),(H194-INDEX('Price Data'!K:K,MATCH(TEXT(A194,"YYYY-MM-DD"),'Price Data'!J:J,0)+1))/INDEX('Price Data'!K:K,MATCH(TEXT(A194,"YYYY-MM-DD"),'Price Data'!J:J,0)+1),""),"")</f>
        <v>-3.7974683544303924E-2</v>
      </c>
      <c r="J194" s="34">
        <f>IFERROR(INDEX('Price Data'!N:N,MATCH(TEXT(A194,"YYYY-MM-DD"),'Price Data'!M:M,0)),"")</f>
        <v>3.31</v>
      </c>
      <c r="K194" s="10" cm="1">
        <f t="array" ref="K194">IFERROR(IF(ISNUMBER(J194),(J194-INDEX('Price Data'!N:N,MATCH(TEXT(A194,"YYYY-MM-DD"),'Price Data'!M:M,0)+1))/INDEX('Price Data'!N:N,MATCH(TEXT(A194,"YYYY-MM-DD"),'Price Data'!M:M,0)+1),""),"")</f>
        <v>-6.7605633802816839E-2</v>
      </c>
      <c r="L194" s="34">
        <f>IFERROR(INDEX('Price Data'!Q:Q,MATCH(TEXT(A194,"YYYY-MM-DD"),'Price Data'!P:P,0)),"")</f>
        <v>6.75</v>
      </c>
      <c r="M194" s="10" cm="1">
        <f t="array" ref="M194">IFERROR(IF(ISNUMBER(L194),(L194-INDEX('Price Data'!Q:Q,MATCH(TEXT(A194,"YYYY-MM-DD"),'Price Data'!P:P,0)+1))/INDEX('Price Data'!Q:Q,MATCH(TEXT(A194,"YYYY-MM-DD"),'Price Data'!P:P,0)+1),""),"")</f>
        <v>-7.5342465753424639E-2</v>
      </c>
      <c r="N194" s="34">
        <f>IFERROR(INDEX('Price Data'!T:T,MATCH(TEXT(A194,"YYYY-MM-DD"),'Price Data'!S:S,0)),"")</f>
        <v>3</v>
      </c>
      <c r="O194" s="10" cm="1">
        <f t="array" ref="O194">IFERROR(IF(ISNUMBER(N194),(N194-INDEX('Price Data'!T:T,MATCH(TEXT(A194,"YYYY-MM-DD"),'Price Data'!S:S,0)+1))/INDEX('Price Data'!T:T,MATCH(TEXT(A194,"YYYY-MM-DD"),'Price Data'!S:S,0)+1),""),"")</f>
        <v>-1.3157894736842117E-2</v>
      </c>
    </row>
    <row r="195" spans="1:15" x14ac:dyDescent="0.3">
      <c r="A195" s="8">
        <v>42014</v>
      </c>
      <c r="B195" s="34" t="str">
        <f>IFERROR(INDEX('Price Data'!B:B,MATCH(TEXT(A195,"YYYY-MM-DD"),'Price Data'!A:A,0)),"")</f>
        <v/>
      </c>
      <c r="C195" s="10" t="str" cm="1">
        <f t="array" ref="C195">IFERROR(IF(ISNUMBER(B195),(B195-INDEX('Price Data'!B:B,MATCH(TEXT(A195,"YYYY-MM-DD"),'Price Data'!A:A,0)+1))/INDEX('Price Data'!B:B,MATCH(TEXT(A195,"YYYY-MM-DD"),'Price Data'!A:A,0)+1),""),"")</f>
        <v/>
      </c>
      <c r="D195" s="34" t="str">
        <f>IFERROR(INDEX('Price Data'!E:E,MATCH(TEXT(A195,"YYYY-MM-DD"),'Price Data'!D:D,0)),"")</f>
        <v/>
      </c>
      <c r="E195" s="10" t="str" cm="1">
        <f t="array" ref="E195">IFERROR(IF(ISNUMBER(D195),(D195-INDEX('Price Data'!E:E,MATCH(TEXT(A195,"YYYY-MM-DD"),'Price Data'!D:D,0)+1))/INDEX('Price Data'!E:E,MATCH(TEXT(A195,"YYYY-MM-DD"),'Price Data'!D:D,0)+1),""),"")</f>
        <v/>
      </c>
      <c r="F195" s="34" t="str">
        <f>IFERROR(INDEX('Price Data'!H:H,MATCH(TEXT(A195,"YYYY-MM-DD"),'Price Data'!G:G,0)),"")</f>
        <v/>
      </c>
      <c r="G195" s="10" t="str" cm="1">
        <f t="array" ref="G195">IFERROR(IF(ISNUMBER(F195),(F195-INDEX('Price Data'!H:H,MATCH(TEXT(A195,"YYYY-MM-DD"),'Price Data'!G:G,0)+1))/INDEX('Price Data'!H:H,MATCH(TEXT(A195,"YYYY-MM-DD"),'Price Data'!G:G,0)+1),""),"")</f>
        <v/>
      </c>
      <c r="H195" s="34" t="str">
        <f>IFERROR(INDEX('Price Data'!K:K,MATCH(TEXT(A195,"YYYY-MM-DD"),'Price Data'!J:J,0)),"")</f>
        <v/>
      </c>
      <c r="I195" s="10" t="str" cm="1">
        <f t="array" ref="I195">IFERROR(IF(ISNUMBER(H195),(H195-INDEX('Price Data'!K:K,MATCH(TEXT(A195,"YYYY-MM-DD"),'Price Data'!J:J,0)+1))/INDEX('Price Data'!K:K,MATCH(TEXT(A195,"YYYY-MM-DD"),'Price Data'!J:J,0)+1),""),"")</f>
        <v/>
      </c>
      <c r="J195" s="34" t="str">
        <f>IFERROR(INDEX('Price Data'!N:N,MATCH(TEXT(A195,"YYYY-MM-DD"),'Price Data'!M:M,0)),"")</f>
        <v/>
      </c>
      <c r="K195" s="10" t="str" cm="1">
        <f t="array" ref="K195">IFERROR(IF(ISNUMBER(J195),(J195-INDEX('Price Data'!N:N,MATCH(TEXT(A195,"YYYY-MM-DD"),'Price Data'!M:M,0)+1))/INDEX('Price Data'!N:N,MATCH(TEXT(A195,"YYYY-MM-DD"),'Price Data'!M:M,0)+1),""),"")</f>
        <v/>
      </c>
      <c r="L195" s="34" t="str">
        <f>IFERROR(INDEX('Price Data'!Q:Q,MATCH(TEXT(A195,"YYYY-MM-DD"),'Price Data'!P:P,0)),"")</f>
        <v/>
      </c>
      <c r="M195" s="10" t="str" cm="1">
        <f t="array" ref="M195">IFERROR(IF(ISNUMBER(L195),(L195-INDEX('Price Data'!Q:Q,MATCH(TEXT(A195,"YYYY-MM-DD"),'Price Data'!P:P,0)+1))/INDEX('Price Data'!Q:Q,MATCH(TEXT(A195,"YYYY-MM-DD"),'Price Data'!P:P,0)+1),""),"")</f>
        <v/>
      </c>
      <c r="N195" s="34" t="str">
        <f>IFERROR(INDEX('Price Data'!T:T,MATCH(TEXT(A195,"YYYY-MM-DD"),'Price Data'!S:S,0)),"")</f>
        <v/>
      </c>
      <c r="O195" s="10" t="str" cm="1">
        <f t="array" ref="O195">IFERROR(IF(ISNUMBER(N195),(N195-INDEX('Price Data'!T:T,MATCH(TEXT(A195,"YYYY-MM-DD"),'Price Data'!S:S,0)+1))/INDEX('Price Data'!T:T,MATCH(TEXT(A195,"YYYY-MM-DD"),'Price Data'!S:S,0)+1),""),"")</f>
        <v/>
      </c>
    </row>
    <row r="196" spans="1:15" x14ac:dyDescent="0.3">
      <c r="A196" s="8">
        <v>42015</v>
      </c>
      <c r="B196" s="34" t="str">
        <f>IFERROR(INDEX('Price Data'!B:B,MATCH(TEXT(A196,"YYYY-MM-DD"),'Price Data'!A:A,0)),"")</f>
        <v/>
      </c>
      <c r="C196" s="10" t="str" cm="1">
        <f t="array" ref="C196">IFERROR(IF(ISNUMBER(B196),(B196-INDEX('Price Data'!B:B,MATCH(TEXT(A196,"YYYY-MM-DD"),'Price Data'!A:A,0)+1))/INDEX('Price Data'!B:B,MATCH(TEXT(A196,"YYYY-MM-DD"),'Price Data'!A:A,0)+1),""),"")</f>
        <v/>
      </c>
      <c r="D196" s="34" t="str">
        <f>IFERROR(INDEX('Price Data'!E:E,MATCH(TEXT(A196,"YYYY-MM-DD"),'Price Data'!D:D,0)),"")</f>
        <v/>
      </c>
      <c r="E196" s="10" t="str" cm="1">
        <f t="array" ref="E196">IFERROR(IF(ISNUMBER(D196),(D196-INDEX('Price Data'!E:E,MATCH(TEXT(A196,"YYYY-MM-DD"),'Price Data'!D:D,0)+1))/INDEX('Price Data'!E:E,MATCH(TEXT(A196,"YYYY-MM-DD"),'Price Data'!D:D,0)+1),""),"")</f>
        <v/>
      </c>
      <c r="F196" s="34" t="str">
        <f>IFERROR(INDEX('Price Data'!H:H,MATCH(TEXT(A196,"YYYY-MM-DD"),'Price Data'!G:G,0)),"")</f>
        <v/>
      </c>
      <c r="G196" s="10" t="str" cm="1">
        <f t="array" ref="G196">IFERROR(IF(ISNUMBER(F196),(F196-INDEX('Price Data'!H:H,MATCH(TEXT(A196,"YYYY-MM-DD"),'Price Data'!G:G,0)+1))/INDEX('Price Data'!H:H,MATCH(TEXT(A196,"YYYY-MM-DD"),'Price Data'!G:G,0)+1),""),"")</f>
        <v/>
      </c>
      <c r="H196" s="34" t="str">
        <f>IFERROR(INDEX('Price Data'!K:K,MATCH(TEXT(A196,"YYYY-MM-DD"),'Price Data'!J:J,0)),"")</f>
        <v/>
      </c>
      <c r="I196" s="10" t="str" cm="1">
        <f t="array" ref="I196">IFERROR(IF(ISNUMBER(H196),(H196-INDEX('Price Data'!K:K,MATCH(TEXT(A196,"YYYY-MM-DD"),'Price Data'!J:J,0)+1))/INDEX('Price Data'!K:K,MATCH(TEXT(A196,"YYYY-MM-DD"),'Price Data'!J:J,0)+1),""),"")</f>
        <v/>
      </c>
      <c r="J196" s="34" t="str">
        <f>IFERROR(INDEX('Price Data'!N:N,MATCH(TEXT(A196,"YYYY-MM-DD"),'Price Data'!M:M,0)),"")</f>
        <v/>
      </c>
      <c r="K196" s="10" t="str" cm="1">
        <f t="array" ref="K196">IFERROR(IF(ISNUMBER(J196),(J196-INDEX('Price Data'!N:N,MATCH(TEXT(A196,"YYYY-MM-DD"),'Price Data'!M:M,0)+1))/INDEX('Price Data'!N:N,MATCH(TEXT(A196,"YYYY-MM-DD"),'Price Data'!M:M,0)+1),""),"")</f>
        <v/>
      </c>
      <c r="L196" s="34" t="str">
        <f>IFERROR(INDEX('Price Data'!Q:Q,MATCH(TEXT(A196,"YYYY-MM-DD"),'Price Data'!P:P,0)),"")</f>
        <v/>
      </c>
      <c r="M196" s="10" t="str" cm="1">
        <f t="array" ref="M196">IFERROR(IF(ISNUMBER(L196),(L196-INDEX('Price Data'!Q:Q,MATCH(TEXT(A196,"YYYY-MM-DD"),'Price Data'!P:P,0)+1))/INDEX('Price Data'!Q:Q,MATCH(TEXT(A196,"YYYY-MM-DD"),'Price Data'!P:P,0)+1),""),"")</f>
        <v/>
      </c>
      <c r="N196" s="34" t="str">
        <f>IFERROR(INDEX('Price Data'!T:T,MATCH(TEXT(A196,"YYYY-MM-DD"),'Price Data'!S:S,0)),"")</f>
        <v/>
      </c>
      <c r="O196" s="10" t="str" cm="1">
        <f t="array" ref="O196">IFERROR(IF(ISNUMBER(N196),(N196-INDEX('Price Data'!T:T,MATCH(TEXT(A196,"YYYY-MM-DD"),'Price Data'!S:S,0)+1))/INDEX('Price Data'!T:T,MATCH(TEXT(A196,"YYYY-MM-DD"),'Price Data'!S:S,0)+1),""),"")</f>
        <v/>
      </c>
    </row>
    <row r="197" spans="1:15" x14ac:dyDescent="0.3">
      <c r="A197" s="8">
        <v>42016</v>
      </c>
      <c r="B197" s="34">
        <f>IFERROR(INDEX('Price Data'!B:B,MATCH(TEXT(A197,"YYYY-MM-DD"),'Price Data'!A:A,0)),"")</f>
        <v>18349</v>
      </c>
      <c r="C197" s="10" cm="1">
        <f t="array" ref="C197">IFERROR(IF(ISNUMBER(B197),(B197-INDEX('Price Data'!B:B,MATCH(TEXT(A197,"YYYY-MM-DD"),'Price Data'!A:A,0)+1))/INDEX('Price Data'!B:B,MATCH(TEXT(A197,"YYYY-MM-DD"),'Price Data'!A:A,0)+1),""),"")</f>
        <v>9.4625075645045943E-3</v>
      </c>
      <c r="D197" s="34">
        <f>IFERROR(INDEX('Price Data'!E:E,MATCH(TEXT(A197,"YYYY-MM-DD"),'Price Data'!D:D,0)),"")</f>
        <v>24.89</v>
      </c>
      <c r="E197" s="10" cm="1">
        <f t="array" ref="E197">IFERROR(IF(ISNUMBER(D197),(D197-INDEX('Price Data'!E:E,MATCH(TEXT(A197,"YYYY-MM-DD"),'Price Data'!D:D,0)+1))/INDEX('Price Data'!E:E,MATCH(TEXT(A197,"YYYY-MM-DD"),'Price Data'!D:D,0)+1),""),"")</f>
        <v>1.1788617886178826E-2</v>
      </c>
      <c r="F197" s="34">
        <f>IFERROR(INDEX('Price Data'!H:H,MATCH(TEXT(A197,"YYYY-MM-DD"),'Price Data'!G:G,0)),"")</f>
        <v>18848.806640999999</v>
      </c>
      <c r="G197" s="10" cm="1">
        <f t="array" ref="G197">IFERROR(IF(ISNUMBER(F197),(F197-INDEX('Price Data'!H:H,MATCH(TEXT(A197,"YYYY-MM-DD"),'Price Data'!G:G,0)+1))/INDEX('Price Data'!H:H,MATCH(TEXT(A197,"YYYY-MM-DD"),'Price Data'!G:G,0)+1),""),"")</f>
        <v>-2.6072319726224799E-2</v>
      </c>
      <c r="H197" s="34">
        <f>IFERROR(INDEX('Price Data'!K:K,MATCH(TEXT(A197,"YYYY-MM-DD"),'Price Data'!J:J,0)),"")</f>
        <v>2.33</v>
      </c>
      <c r="I197" s="10" cm="1">
        <f t="array" ref="I197">IFERROR(IF(ISNUMBER(H197),(H197-INDEX('Price Data'!K:K,MATCH(TEXT(A197,"YYYY-MM-DD"),'Price Data'!J:J,0)+1))/INDEX('Price Data'!K:K,MATCH(TEXT(A197,"YYYY-MM-DD"),'Price Data'!J:J,0)+1),""),"")</f>
        <v>2.1929824561403629E-2</v>
      </c>
      <c r="J197" s="34">
        <f>IFERROR(INDEX('Price Data'!N:N,MATCH(TEXT(A197,"YYYY-MM-DD"),'Price Data'!M:M,0)),"")</f>
        <v>3.25</v>
      </c>
      <c r="K197" s="10" cm="1">
        <f t="array" ref="K197">IFERROR(IF(ISNUMBER(J197),(J197-INDEX('Price Data'!N:N,MATCH(TEXT(A197,"YYYY-MM-DD"),'Price Data'!M:M,0)+1))/INDEX('Price Data'!N:N,MATCH(TEXT(A197,"YYYY-MM-DD"),'Price Data'!M:M,0)+1),""),"")</f>
        <v>-1.8126888217522674E-2</v>
      </c>
      <c r="L197" s="34">
        <f>IFERROR(INDEX('Price Data'!Q:Q,MATCH(TEXT(A197,"YYYY-MM-DD"),'Price Data'!P:P,0)),"")</f>
        <v>6.61</v>
      </c>
      <c r="M197" s="10" cm="1">
        <f t="array" ref="M197">IFERROR(IF(ISNUMBER(L197),(L197-INDEX('Price Data'!Q:Q,MATCH(TEXT(A197,"YYYY-MM-DD"),'Price Data'!P:P,0)+1))/INDEX('Price Data'!Q:Q,MATCH(TEXT(A197,"YYYY-MM-DD"),'Price Data'!P:P,0)+1),""),"")</f>
        <v>-2.0740740740740695E-2</v>
      </c>
      <c r="N197" s="34">
        <f>IFERROR(INDEX('Price Data'!T:T,MATCH(TEXT(A197,"YYYY-MM-DD"),'Price Data'!S:S,0)),"")</f>
        <v>2.84</v>
      </c>
      <c r="O197" s="10" cm="1">
        <f t="array" ref="O197">IFERROR(IF(ISNUMBER(N197),(N197-INDEX('Price Data'!T:T,MATCH(TEXT(A197,"YYYY-MM-DD"),'Price Data'!S:S,0)+1))/INDEX('Price Data'!T:T,MATCH(TEXT(A197,"YYYY-MM-DD"),'Price Data'!S:S,0)+1),""),"")</f>
        <v>-5.3333333333333378E-2</v>
      </c>
    </row>
    <row r="198" spans="1:15" x14ac:dyDescent="0.3">
      <c r="A198" s="8">
        <v>42017</v>
      </c>
      <c r="B198" s="34">
        <f>IFERROR(INDEX('Price Data'!B:B,MATCH(TEXT(A198,"YYYY-MM-DD"),'Price Data'!A:A,0)),"")</f>
        <v>18709</v>
      </c>
      <c r="C198" s="10" cm="1">
        <f t="array" ref="C198">IFERROR(IF(ISNUMBER(B198),(B198-INDEX('Price Data'!B:B,MATCH(TEXT(A198,"YYYY-MM-DD"),'Price Data'!A:A,0)+1))/INDEX('Price Data'!B:B,MATCH(TEXT(A198,"YYYY-MM-DD"),'Price Data'!A:A,0)+1),""),"")</f>
        <v>1.9619597798245136E-2</v>
      </c>
      <c r="D198" s="34">
        <f>IFERROR(INDEX('Price Data'!E:E,MATCH(TEXT(A198,"YYYY-MM-DD"),'Price Data'!D:D,0)),"")</f>
        <v>25.48</v>
      </c>
      <c r="E198" s="10" cm="1">
        <f t="array" ref="E198">IFERROR(IF(ISNUMBER(D198),(D198-INDEX('Price Data'!E:E,MATCH(TEXT(A198,"YYYY-MM-DD"),'Price Data'!D:D,0)+1))/INDEX('Price Data'!E:E,MATCH(TEXT(A198,"YYYY-MM-DD"),'Price Data'!D:D,0)+1),""),"")</f>
        <v>2.3704298915226994E-2</v>
      </c>
      <c r="F198" s="34">
        <f>IFERROR(INDEX('Price Data'!H:H,MATCH(TEXT(A198,"YYYY-MM-DD"),'Price Data'!G:G,0)),"")</f>
        <v>18865.083984000001</v>
      </c>
      <c r="G198" s="10" cm="1">
        <f t="array" ref="G198">IFERROR(IF(ISNUMBER(F198),(F198-INDEX('Price Data'!H:H,MATCH(TEXT(A198,"YYYY-MM-DD"),'Price Data'!G:G,0)+1))/INDEX('Price Data'!H:H,MATCH(TEXT(A198,"YYYY-MM-DD"),'Price Data'!G:G,0)+1),""),"")</f>
        <v>8.6357419384816775E-4</v>
      </c>
      <c r="H198" s="34">
        <f>IFERROR(INDEX('Price Data'!K:K,MATCH(TEXT(A198,"YYYY-MM-DD"),'Price Data'!J:J,0)),"")</f>
        <v>2.4</v>
      </c>
      <c r="I198" s="10" cm="1">
        <f t="array" ref="I198">IFERROR(IF(ISNUMBER(H198),(H198-INDEX('Price Data'!K:K,MATCH(TEXT(A198,"YYYY-MM-DD"),'Price Data'!J:J,0)+1))/INDEX('Price Data'!K:K,MATCH(TEXT(A198,"YYYY-MM-DD"),'Price Data'!J:J,0)+1),""),"")</f>
        <v>3.0042918454935553E-2</v>
      </c>
      <c r="J198" s="34">
        <f>IFERROR(INDEX('Price Data'!N:N,MATCH(TEXT(A198,"YYYY-MM-DD"),'Price Data'!M:M,0)),"")</f>
        <v>3.33</v>
      </c>
      <c r="K198" s="10" cm="1">
        <f t="array" ref="K198">IFERROR(IF(ISNUMBER(J198),(J198-INDEX('Price Data'!N:N,MATCH(TEXT(A198,"YYYY-MM-DD"),'Price Data'!M:M,0)+1))/INDEX('Price Data'!N:N,MATCH(TEXT(A198,"YYYY-MM-DD"),'Price Data'!M:M,0)+1),""),"")</f>
        <v>2.4615384615384636E-2</v>
      </c>
      <c r="L198" s="34">
        <f>IFERROR(INDEX('Price Data'!Q:Q,MATCH(TEXT(A198,"YYYY-MM-DD"),'Price Data'!P:P,0)),"")</f>
        <v>6.68</v>
      </c>
      <c r="M198" s="10" cm="1">
        <f t="array" ref="M198">IFERROR(IF(ISNUMBER(L198),(L198-INDEX('Price Data'!Q:Q,MATCH(TEXT(A198,"YYYY-MM-DD"),'Price Data'!P:P,0)+1))/INDEX('Price Data'!Q:Q,MATCH(TEXT(A198,"YYYY-MM-DD"),'Price Data'!P:P,0)+1),""),"")</f>
        <v>1.0590015128592948E-2</v>
      </c>
      <c r="N198" s="34">
        <f>IFERROR(INDEX('Price Data'!T:T,MATCH(TEXT(A198,"YYYY-MM-DD"),'Price Data'!S:S,0)),"")</f>
        <v>2.93</v>
      </c>
      <c r="O198" s="10" cm="1">
        <f t="array" ref="O198">IFERROR(IF(ISNUMBER(N198),(N198-INDEX('Price Data'!T:T,MATCH(TEXT(A198,"YYYY-MM-DD"),'Price Data'!S:S,0)+1))/INDEX('Price Data'!T:T,MATCH(TEXT(A198,"YYYY-MM-DD"),'Price Data'!S:S,0)+1),""),"")</f>
        <v>3.1690140845070533E-2</v>
      </c>
    </row>
    <row r="199" spans="1:15" x14ac:dyDescent="0.3">
      <c r="A199" s="8">
        <v>42018</v>
      </c>
      <c r="B199" s="34">
        <f>IFERROR(INDEX('Price Data'!B:B,MATCH(TEXT(A199,"YYYY-MM-DD"),'Price Data'!A:A,0)),"")</f>
        <v>18410</v>
      </c>
      <c r="C199" s="10" cm="1">
        <f t="array" ref="C199">IFERROR(IF(ISNUMBER(B199),(B199-INDEX('Price Data'!B:B,MATCH(TEXT(A199,"YYYY-MM-DD"),'Price Data'!A:A,0)+1))/INDEX('Price Data'!B:B,MATCH(TEXT(A199,"YYYY-MM-DD"),'Price Data'!A:A,0)+1),""),"")</f>
        <v>-1.5981613127371855E-2</v>
      </c>
      <c r="D199" s="34">
        <f>IFERROR(INDEX('Price Data'!E:E,MATCH(TEXT(A199,"YYYY-MM-DD"),'Price Data'!D:D,0)),"")</f>
        <v>25.15</v>
      </c>
      <c r="E199" s="10" cm="1">
        <f t="array" ref="E199">IFERROR(IF(ISNUMBER(D199),(D199-INDEX('Price Data'!E:E,MATCH(TEXT(A199,"YYYY-MM-DD"),'Price Data'!D:D,0)+1))/INDEX('Price Data'!E:E,MATCH(TEXT(A199,"YYYY-MM-DD"),'Price Data'!D:D,0)+1),""),"")</f>
        <v>-1.2951334379905881E-2</v>
      </c>
      <c r="F199" s="34">
        <f>IFERROR(INDEX('Price Data'!H:H,MATCH(TEXT(A199,"YYYY-MM-DD"),'Price Data'!G:G,0)),"")</f>
        <v>18747.076172000001</v>
      </c>
      <c r="G199" s="10" cm="1">
        <f t="array" ref="G199">IFERROR(IF(ISNUMBER(F199),(F199-INDEX('Price Data'!H:H,MATCH(TEXT(A199,"YYYY-MM-DD"),'Price Data'!G:G,0)+1))/INDEX('Price Data'!H:H,MATCH(TEXT(A199,"YYYY-MM-DD"),'Price Data'!G:G,0)+1),""),"")</f>
        <v>-6.2553557726053866E-3</v>
      </c>
      <c r="H199" s="34">
        <f>IFERROR(INDEX('Price Data'!K:K,MATCH(TEXT(A199,"YYYY-MM-DD"),'Price Data'!J:J,0)),"")</f>
        <v>2.39</v>
      </c>
      <c r="I199" s="10" cm="1">
        <f t="array" ref="I199">IFERROR(IF(ISNUMBER(H199),(H199-INDEX('Price Data'!K:K,MATCH(TEXT(A199,"YYYY-MM-DD"),'Price Data'!J:J,0)+1))/INDEX('Price Data'!K:K,MATCH(TEXT(A199,"YYYY-MM-DD"),'Price Data'!J:J,0)+1),""),"")</f>
        <v>-4.1666666666665781E-3</v>
      </c>
      <c r="J199" s="34">
        <f>IFERROR(INDEX('Price Data'!N:N,MATCH(TEXT(A199,"YYYY-MM-DD"),'Price Data'!M:M,0)),"")</f>
        <v>3.3</v>
      </c>
      <c r="K199" s="10" cm="1">
        <f t="array" ref="K199">IFERROR(IF(ISNUMBER(J199),(J199-INDEX('Price Data'!N:N,MATCH(TEXT(A199,"YYYY-MM-DD"),'Price Data'!M:M,0)+1))/INDEX('Price Data'!N:N,MATCH(TEXT(A199,"YYYY-MM-DD"),'Price Data'!M:M,0)+1),""),"")</f>
        <v>-9.0090090090090835E-3</v>
      </c>
      <c r="L199" s="34">
        <f>IFERROR(INDEX('Price Data'!Q:Q,MATCH(TEXT(A199,"YYYY-MM-DD"),'Price Data'!P:P,0)),"")</f>
        <v>6.64</v>
      </c>
      <c r="M199" s="10" cm="1">
        <f t="array" ref="M199">IFERROR(IF(ISNUMBER(L199),(L199-INDEX('Price Data'!Q:Q,MATCH(TEXT(A199,"YYYY-MM-DD"),'Price Data'!P:P,0)+1))/INDEX('Price Data'!Q:Q,MATCH(TEXT(A199,"YYYY-MM-DD"),'Price Data'!P:P,0)+1),""),"")</f>
        <v>-5.988023952095814E-3</v>
      </c>
      <c r="N199" s="34">
        <f>IFERROR(INDEX('Price Data'!T:T,MATCH(TEXT(A199,"YYYY-MM-DD"),'Price Data'!S:S,0)),"")</f>
        <v>2.9</v>
      </c>
      <c r="O199" s="10" cm="1">
        <f t="array" ref="O199">IFERROR(IF(ISNUMBER(N199),(N199-INDEX('Price Data'!T:T,MATCH(TEXT(A199,"YYYY-MM-DD"),'Price Data'!S:S,0)+1))/INDEX('Price Data'!T:T,MATCH(TEXT(A199,"YYYY-MM-DD"),'Price Data'!S:S,0)+1),""),"")</f>
        <v>-1.0238907849829436E-2</v>
      </c>
    </row>
    <row r="200" spans="1:15" x14ac:dyDescent="0.3">
      <c r="A200" s="8">
        <v>42019</v>
      </c>
      <c r="B200" s="34">
        <f>IFERROR(INDEX('Price Data'!B:B,MATCH(TEXT(A200,"YYYY-MM-DD"),'Price Data'!A:A,0)),"")</f>
        <v>18845</v>
      </c>
      <c r="C200" s="10" cm="1">
        <f t="array" ref="C200">IFERROR(IF(ISNUMBER(B200),(B200-INDEX('Price Data'!B:B,MATCH(TEXT(A200,"YYYY-MM-DD"),'Price Data'!A:A,0)+1))/INDEX('Price Data'!B:B,MATCH(TEXT(A200,"YYYY-MM-DD"),'Price Data'!A:A,0)+1),""),"")</f>
        <v>2.3628462791960892E-2</v>
      </c>
      <c r="D200" s="34">
        <f>IFERROR(INDEX('Price Data'!E:E,MATCH(TEXT(A200,"YYYY-MM-DD"),'Price Data'!D:D,0)),"")</f>
        <v>25.45</v>
      </c>
      <c r="E200" s="10" cm="1">
        <f t="array" ref="E200">IFERROR(IF(ISNUMBER(D200),(D200-INDEX('Price Data'!E:E,MATCH(TEXT(A200,"YYYY-MM-DD"),'Price Data'!D:D,0)+1))/INDEX('Price Data'!E:E,MATCH(TEXT(A200,"YYYY-MM-DD"),'Price Data'!D:D,0)+1),""),"")</f>
        <v>1.1928429423459274E-2</v>
      </c>
      <c r="F200" s="34">
        <f>IFERROR(INDEX('Price Data'!H:H,MATCH(TEXT(A200,"YYYY-MM-DD"),'Price Data'!G:G,0)),"")</f>
        <v>18861.013672000001</v>
      </c>
      <c r="G200" s="10" cm="1">
        <f t="array" ref="G200">IFERROR(IF(ISNUMBER(F200),(F200-INDEX('Price Data'!H:H,MATCH(TEXT(A200,"YYYY-MM-DD"),'Price Data'!G:G,0)+1))/INDEX('Price Data'!H:H,MATCH(TEXT(A200,"YYYY-MM-DD"),'Price Data'!G:G,0)+1),""),"")</f>
        <v>6.0776143946208103E-3</v>
      </c>
      <c r="H200" s="34">
        <f>IFERROR(INDEX('Price Data'!K:K,MATCH(TEXT(A200,"YYYY-MM-DD"),'Price Data'!J:J,0)),"")</f>
        <v>2.46</v>
      </c>
      <c r="I200" s="10" cm="1">
        <f t="array" ref="I200">IFERROR(IF(ISNUMBER(H200),(H200-INDEX('Price Data'!K:K,MATCH(TEXT(A200,"YYYY-MM-DD"),'Price Data'!J:J,0)+1))/INDEX('Price Data'!K:K,MATCH(TEXT(A200,"YYYY-MM-DD"),'Price Data'!J:J,0)+1),""),"")</f>
        <v>2.9288702928870224E-2</v>
      </c>
      <c r="J200" s="34">
        <f>IFERROR(INDEX('Price Data'!N:N,MATCH(TEXT(A200,"YYYY-MM-DD"),'Price Data'!M:M,0)),"")</f>
        <v>3.37</v>
      </c>
      <c r="K200" s="10" cm="1">
        <f t="array" ref="K200">IFERROR(IF(ISNUMBER(J200),(J200-INDEX('Price Data'!N:N,MATCH(TEXT(A200,"YYYY-MM-DD"),'Price Data'!M:M,0)+1))/INDEX('Price Data'!N:N,MATCH(TEXT(A200,"YYYY-MM-DD"),'Price Data'!M:M,0)+1),""),"")</f>
        <v>2.12121212121213E-2</v>
      </c>
      <c r="L200" s="34">
        <f>IFERROR(INDEX('Price Data'!Q:Q,MATCH(TEXT(A200,"YYYY-MM-DD"),'Price Data'!P:P,0)),"")</f>
        <v>6.83</v>
      </c>
      <c r="M200" s="10" cm="1">
        <f t="array" ref="M200">IFERROR(IF(ISNUMBER(L200),(L200-INDEX('Price Data'!Q:Q,MATCH(TEXT(A200,"YYYY-MM-DD"),'Price Data'!P:P,0)+1))/INDEX('Price Data'!Q:Q,MATCH(TEXT(A200,"YYYY-MM-DD"),'Price Data'!P:P,0)+1),""),"")</f>
        <v>2.8614457831325362E-2</v>
      </c>
      <c r="N200" s="34">
        <f>IFERROR(INDEX('Price Data'!T:T,MATCH(TEXT(A200,"YYYY-MM-DD"),'Price Data'!S:S,0)),"")</f>
        <v>2.96</v>
      </c>
      <c r="O200" s="10" cm="1">
        <f t="array" ref="O200">IFERROR(IF(ISNUMBER(N200),(N200-INDEX('Price Data'!T:T,MATCH(TEXT(A200,"YYYY-MM-DD"),'Price Data'!S:S,0)+1))/INDEX('Price Data'!T:T,MATCH(TEXT(A200,"YYYY-MM-DD"),'Price Data'!S:S,0)+1),""),"")</f>
        <v>2.0689655172413814E-2</v>
      </c>
    </row>
    <row r="201" spans="1:15" x14ac:dyDescent="0.3">
      <c r="A201" s="8">
        <v>42020</v>
      </c>
      <c r="B201" s="34">
        <f>IFERROR(INDEX('Price Data'!B:B,MATCH(TEXT(A201,"YYYY-MM-DD"),'Price Data'!A:A,0)),"")</f>
        <v>19255</v>
      </c>
      <c r="C201" s="10" cm="1">
        <f t="array" ref="C201">IFERROR(IF(ISNUMBER(B201),(B201-INDEX('Price Data'!B:B,MATCH(TEXT(A201,"YYYY-MM-DD"),'Price Data'!A:A,0)+1))/INDEX('Price Data'!B:B,MATCH(TEXT(A201,"YYYY-MM-DD"),'Price Data'!A:A,0)+1),""),"")</f>
        <v>2.1756434067391882E-2</v>
      </c>
      <c r="D201" s="34">
        <f>IFERROR(INDEX('Price Data'!E:E,MATCH(TEXT(A201,"YYYY-MM-DD"),'Price Data'!D:D,0)),"")</f>
        <v>26.18</v>
      </c>
      <c r="E201" s="10" cm="1">
        <f t="array" ref="E201">IFERROR(IF(ISNUMBER(D201),(D201-INDEX('Price Data'!E:E,MATCH(TEXT(A201,"YYYY-MM-DD"),'Price Data'!D:D,0)+1))/INDEX('Price Data'!E:E,MATCH(TEXT(A201,"YYYY-MM-DD"),'Price Data'!D:D,0)+1),""),"")</f>
        <v>2.8683693516699429E-2</v>
      </c>
      <c r="F201" s="34">
        <f>IFERROR(INDEX('Price Data'!H:H,MATCH(TEXT(A201,"YYYY-MM-DD"),'Price Data'!G:G,0)),"")</f>
        <v>18673.828125</v>
      </c>
      <c r="G201" s="10" cm="1">
        <f t="array" ref="G201">IFERROR(IF(ISNUMBER(F201),(F201-INDEX('Price Data'!H:H,MATCH(TEXT(A201,"YYYY-MM-DD"),'Price Data'!G:G,0)+1))/INDEX('Price Data'!H:H,MATCH(TEXT(A201,"YYYY-MM-DD"),'Price Data'!G:G,0)+1),""),"")</f>
        <v>-9.9244690797232211E-3</v>
      </c>
      <c r="H201" s="34">
        <f>IFERROR(INDEX('Price Data'!K:K,MATCH(TEXT(A201,"YYYY-MM-DD"),'Price Data'!J:J,0)),"")</f>
        <v>2.5</v>
      </c>
      <c r="I201" s="10" cm="1">
        <f t="array" ref="I201">IFERROR(IF(ISNUMBER(H201),(H201-INDEX('Price Data'!K:K,MATCH(TEXT(A201,"YYYY-MM-DD"),'Price Data'!J:J,0)+1))/INDEX('Price Data'!K:K,MATCH(TEXT(A201,"YYYY-MM-DD"),'Price Data'!J:J,0)+1),""),"")</f>
        <v>1.6260162601626032E-2</v>
      </c>
      <c r="J201" s="34">
        <f>IFERROR(INDEX('Price Data'!N:N,MATCH(TEXT(A201,"YYYY-MM-DD"),'Price Data'!M:M,0)),"")</f>
        <v>3.46</v>
      </c>
      <c r="K201" s="10" cm="1">
        <f t="array" ref="K201">IFERROR(IF(ISNUMBER(J201),(J201-INDEX('Price Data'!N:N,MATCH(TEXT(A201,"YYYY-MM-DD"),'Price Data'!M:M,0)+1))/INDEX('Price Data'!N:N,MATCH(TEXT(A201,"YYYY-MM-DD"),'Price Data'!M:M,0)+1),""),"")</f>
        <v>2.6706231454005892E-2</v>
      </c>
      <c r="L201" s="34">
        <f>IFERROR(INDEX('Price Data'!Q:Q,MATCH(TEXT(A201,"YYYY-MM-DD"),'Price Data'!P:P,0)),"")</f>
        <v>7.12</v>
      </c>
      <c r="M201" s="10" cm="1">
        <f t="array" ref="M201">IFERROR(IF(ISNUMBER(L201),(L201-INDEX('Price Data'!Q:Q,MATCH(TEXT(A201,"YYYY-MM-DD"),'Price Data'!P:P,0)+1))/INDEX('Price Data'!Q:Q,MATCH(TEXT(A201,"YYYY-MM-DD"),'Price Data'!P:P,0)+1),""),"")</f>
        <v>4.2459736456808207E-2</v>
      </c>
      <c r="N201" s="34">
        <f>IFERROR(INDEX('Price Data'!T:T,MATCH(TEXT(A201,"YYYY-MM-DD"),'Price Data'!S:S,0)),"")</f>
        <v>3</v>
      </c>
      <c r="O201" s="10" cm="1">
        <f t="array" ref="O201">IFERROR(IF(ISNUMBER(N201),(N201-INDEX('Price Data'!T:T,MATCH(TEXT(A201,"YYYY-MM-DD"),'Price Data'!S:S,0)+1))/INDEX('Price Data'!T:T,MATCH(TEXT(A201,"YYYY-MM-DD"),'Price Data'!S:S,0)+1),""),"")</f>
        <v>1.3513513513513526E-2</v>
      </c>
    </row>
    <row r="202" spans="1:15" x14ac:dyDescent="0.3">
      <c r="A202" s="8">
        <v>42021</v>
      </c>
      <c r="B202" s="34" t="str">
        <f>IFERROR(INDEX('Price Data'!B:B,MATCH(TEXT(A202,"YYYY-MM-DD"),'Price Data'!A:A,0)),"")</f>
        <v/>
      </c>
      <c r="C202" s="10" t="str" cm="1">
        <f t="array" ref="C202">IFERROR(IF(ISNUMBER(B202),(B202-INDEX('Price Data'!B:B,MATCH(TEXT(A202,"YYYY-MM-DD"),'Price Data'!A:A,0)+1))/INDEX('Price Data'!B:B,MATCH(TEXT(A202,"YYYY-MM-DD"),'Price Data'!A:A,0)+1),""),"")</f>
        <v/>
      </c>
      <c r="D202" s="34" t="str">
        <f>IFERROR(INDEX('Price Data'!E:E,MATCH(TEXT(A202,"YYYY-MM-DD"),'Price Data'!D:D,0)),"")</f>
        <v/>
      </c>
      <c r="E202" s="10" t="str" cm="1">
        <f t="array" ref="E202">IFERROR(IF(ISNUMBER(D202),(D202-INDEX('Price Data'!E:E,MATCH(TEXT(A202,"YYYY-MM-DD"),'Price Data'!D:D,0)+1))/INDEX('Price Data'!E:E,MATCH(TEXT(A202,"YYYY-MM-DD"),'Price Data'!D:D,0)+1),""),"")</f>
        <v/>
      </c>
      <c r="F202" s="34" t="str">
        <f>IFERROR(INDEX('Price Data'!H:H,MATCH(TEXT(A202,"YYYY-MM-DD"),'Price Data'!G:G,0)),"")</f>
        <v/>
      </c>
      <c r="G202" s="10" t="str" cm="1">
        <f t="array" ref="G202">IFERROR(IF(ISNUMBER(F202),(F202-INDEX('Price Data'!H:H,MATCH(TEXT(A202,"YYYY-MM-DD"),'Price Data'!G:G,0)+1))/INDEX('Price Data'!H:H,MATCH(TEXT(A202,"YYYY-MM-DD"),'Price Data'!G:G,0)+1),""),"")</f>
        <v/>
      </c>
      <c r="H202" s="34" t="str">
        <f>IFERROR(INDEX('Price Data'!K:K,MATCH(TEXT(A202,"YYYY-MM-DD"),'Price Data'!J:J,0)),"")</f>
        <v/>
      </c>
      <c r="I202" s="10" t="str" cm="1">
        <f t="array" ref="I202">IFERROR(IF(ISNUMBER(H202),(H202-INDEX('Price Data'!K:K,MATCH(TEXT(A202,"YYYY-MM-DD"),'Price Data'!J:J,0)+1))/INDEX('Price Data'!K:K,MATCH(TEXT(A202,"YYYY-MM-DD"),'Price Data'!J:J,0)+1),""),"")</f>
        <v/>
      </c>
      <c r="J202" s="34" t="str">
        <f>IFERROR(INDEX('Price Data'!N:N,MATCH(TEXT(A202,"YYYY-MM-DD"),'Price Data'!M:M,0)),"")</f>
        <v/>
      </c>
      <c r="K202" s="10" t="str" cm="1">
        <f t="array" ref="K202">IFERROR(IF(ISNUMBER(J202),(J202-INDEX('Price Data'!N:N,MATCH(TEXT(A202,"YYYY-MM-DD"),'Price Data'!M:M,0)+1))/INDEX('Price Data'!N:N,MATCH(TEXT(A202,"YYYY-MM-DD"),'Price Data'!M:M,0)+1),""),"")</f>
        <v/>
      </c>
      <c r="L202" s="34" t="str">
        <f>IFERROR(INDEX('Price Data'!Q:Q,MATCH(TEXT(A202,"YYYY-MM-DD"),'Price Data'!P:P,0)),"")</f>
        <v/>
      </c>
      <c r="M202" s="10" t="str" cm="1">
        <f t="array" ref="M202">IFERROR(IF(ISNUMBER(L202),(L202-INDEX('Price Data'!Q:Q,MATCH(TEXT(A202,"YYYY-MM-DD"),'Price Data'!P:P,0)+1))/INDEX('Price Data'!Q:Q,MATCH(TEXT(A202,"YYYY-MM-DD"),'Price Data'!P:P,0)+1),""),"")</f>
        <v/>
      </c>
      <c r="N202" s="34" t="str">
        <f>IFERROR(INDEX('Price Data'!T:T,MATCH(TEXT(A202,"YYYY-MM-DD"),'Price Data'!S:S,0)),"")</f>
        <v/>
      </c>
      <c r="O202" s="10" t="str" cm="1">
        <f t="array" ref="O202">IFERROR(IF(ISNUMBER(N202),(N202-INDEX('Price Data'!T:T,MATCH(TEXT(A202,"YYYY-MM-DD"),'Price Data'!S:S,0)+1))/INDEX('Price Data'!T:T,MATCH(TEXT(A202,"YYYY-MM-DD"),'Price Data'!S:S,0)+1),""),"")</f>
        <v/>
      </c>
    </row>
    <row r="203" spans="1:15" x14ac:dyDescent="0.3">
      <c r="A203" s="8">
        <v>42022</v>
      </c>
      <c r="B203" s="34" t="str">
        <f>IFERROR(INDEX('Price Data'!B:B,MATCH(TEXT(A203,"YYYY-MM-DD"),'Price Data'!A:A,0)),"")</f>
        <v/>
      </c>
      <c r="C203" s="10" t="str" cm="1">
        <f t="array" ref="C203">IFERROR(IF(ISNUMBER(B203),(B203-INDEX('Price Data'!B:B,MATCH(TEXT(A203,"YYYY-MM-DD"),'Price Data'!A:A,0)+1))/INDEX('Price Data'!B:B,MATCH(TEXT(A203,"YYYY-MM-DD"),'Price Data'!A:A,0)+1),""),"")</f>
        <v/>
      </c>
      <c r="D203" s="34" t="str">
        <f>IFERROR(INDEX('Price Data'!E:E,MATCH(TEXT(A203,"YYYY-MM-DD"),'Price Data'!D:D,0)),"")</f>
        <v/>
      </c>
      <c r="E203" s="10" t="str" cm="1">
        <f t="array" ref="E203">IFERROR(IF(ISNUMBER(D203),(D203-INDEX('Price Data'!E:E,MATCH(TEXT(A203,"YYYY-MM-DD"),'Price Data'!D:D,0)+1))/INDEX('Price Data'!E:E,MATCH(TEXT(A203,"YYYY-MM-DD"),'Price Data'!D:D,0)+1),""),"")</f>
        <v/>
      </c>
      <c r="F203" s="34" t="str">
        <f>IFERROR(INDEX('Price Data'!H:H,MATCH(TEXT(A203,"YYYY-MM-DD"),'Price Data'!G:G,0)),"")</f>
        <v/>
      </c>
      <c r="G203" s="10" t="str" cm="1">
        <f t="array" ref="G203">IFERROR(IF(ISNUMBER(F203),(F203-INDEX('Price Data'!H:H,MATCH(TEXT(A203,"YYYY-MM-DD"),'Price Data'!G:G,0)+1))/INDEX('Price Data'!H:H,MATCH(TEXT(A203,"YYYY-MM-DD"),'Price Data'!G:G,0)+1),""),"")</f>
        <v/>
      </c>
      <c r="H203" s="34" t="str">
        <f>IFERROR(INDEX('Price Data'!K:K,MATCH(TEXT(A203,"YYYY-MM-DD"),'Price Data'!J:J,0)),"")</f>
        <v/>
      </c>
      <c r="I203" s="10" t="str" cm="1">
        <f t="array" ref="I203">IFERROR(IF(ISNUMBER(H203),(H203-INDEX('Price Data'!K:K,MATCH(TEXT(A203,"YYYY-MM-DD"),'Price Data'!J:J,0)+1))/INDEX('Price Data'!K:K,MATCH(TEXT(A203,"YYYY-MM-DD"),'Price Data'!J:J,0)+1),""),"")</f>
        <v/>
      </c>
      <c r="J203" s="34" t="str">
        <f>IFERROR(INDEX('Price Data'!N:N,MATCH(TEXT(A203,"YYYY-MM-DD"),'Price Data'!M:M,0)),"")</f>
        <v/>
      </c>
      <c r="K203" s="10" t="str" cm="1">
        <f t="array" ref="K203">IFERROR(IF(ISNUMBER(J203),(J203-INDEX('Price Data'!N:N,MATCH(TEXT(A203,"YYYY-MM-DD"),'Price Data'!M:M,0)+1))/INDEX('Price Data'!N:N,MATCH(TEXT(A203,"YYYY-MM-DD"),'Price Data'!M:M,0)+1),""),"")</f>
        <v/>
      </c>
      <c r="L203" s="34" t="str">
        <f>IFERROR(INDEX('Price Data'!Q:Q,MATCH(TEXT(A203,"YYYY-MM-DD"),'Price Data'!P:P,0)),"")</f>
        <v/>
      </c>
      <c r="M203" s="10" t="str" cm="1">
        <f t="array" ref="M203">IFERROR(IF(ISNUMBER(L203),(L203-INDEX('Price Data'!Q:Q,MATCH(TEXT(A203,"YYYY-MM-DD"),'Price Data'!P:P,0)+1))/INDEX('Price Data'!Q:Q,MATCH(TEXT(A203,"YYYY-MM-DD"),'Price Data'!P:P,0)+1),""),"")</f>
        <v/>
      </c>
      <c r="N203" s="34" t="str">
        <f>IFERROR(INDEX('Price Data'!T:T,MATCH(TEXT(A203,"YYYY-MM-DD"),'Price Data'!S:S,0)),"")</f>
        <v/>
      </c>
      <c r="O203" s="10" t="str" cm="1">
        <f t="array" ref="O203">IFERROR(IF(ISNUMBER(N203),(N203-INDEX('Price Data'!T:T,MATCH(TEXT(A203,"YYYY-MM-DD"),'Price Data'!S:S,0)+1))/INDEX('Price Data'!T:T,MATCH(TEXT(A203,"YYYY-MM-DD"),'Price Data'!S:S,0)+1),""),"")</f>
        <v/>
      </c>
    </row>
    <row r="204" spans="1:15" x14ac:dyDescent="0.3">
      <c r="A204" s="8">
        <v>42023</v>
      </c>
      <c r="B204" s="34">
        <f>IFERROR(INDEX('Price Data'!B:B,MATCH(TEXT(A204,"YYYY-MM-DD"),'Price Data'!A:A,0)),"")</f>
        <v>19481</v>
      </c>
      <c r="C204" s="10" cm="1">
        <f t="array" ref="C204">IFERROR(IF(ISNUMBER(B204),(B204-INDEX('Price Data'!B:B,MATCH(TEXT(A204,"YYYY-MM-DD"),'Price Data'!A:A,0)+1))/INDEX('Price Data'!B:B,MATCH(TEXT(A204,"YYYY-MM-DD"),'Price Data'!A:A,0)+1),""),"")</f>
        <v>1.1737211113996365E-2</v>
      </c>
      <c r="D204" s="34">
        <f>IFERROR(INDEX('Price Data'!E:E,MATCH(TEXT(A204,"YYYY-MM-DD"),'Price Data'!D:D,0)),"")</f>
        <v>26.8</v>
      </c>
      <c r="E204" s="10" cm="1">
        <f t="array" ref="E204">IFERROR(IF(ISNUMBER(D204),(D204-INDEX('Price Data'!E:E,MATCH(TEXT(A204,"YYYY-MM-DD"),'Price Data'!D:D,0)+1))/INDEX('Price Data'!E:E,MATCH(TEXT(A204,"YYYY-MM-DD"),'Price Data'!D:D,0)+1),""),"")</f>
        <v>2.3682200152788425E-2</v>
      </c>
      <c r="F204" s="34">
        <f>IFERROR(INDEX('Price Data'!H:H,MATCH(TEXT(A204,"YYYY-MM-DD"),'Price Data'!G:G,0)),"")</f>
        <v>19369.671875</v>
      </c>
      <c r="G204" s="10" cm="1">
        <f t="array" ref="G204">IFERROR(IF(ISNUMBER(F204),(F204-INDEX('Price Data'!H:H,MATCH(TEXT(A204,"YYYY-MM-DD"),'Price Data'!G:G,0)+1))/INDEX('Price Data'!H:H,MATCH(TEXT(A204,"YYYY-MM-DD"),'Price Data'!G:G,0)+1),""),"")</f>
        <v>3.7263047798347451E-2</v>
      </c>
      <c r="H204" s="34">
        <f>IFERROR(INDEX('Price Data'!K:K,MATCH(TEXT(A204,"YYYY-MM-DD"),'Price Data'!J:J,0)),"")</f>
        <v>2.5299999999999998</v>
      </c>
      <c r="I204" s="10" cm="1">
        <f t="array" ref="I204">IFERROR(IF(ISNUMBER(H204),(H204-INDEX('Price Data'!K:K,MATCH(TEXT(A204,"YYYY-MM-DD"),'Price Data'!J:J,0)+1))/INDEX('Price Data'!K:K,MATCH(TEXT(A204,"YYYY-MM-DD"),'Price Data'!J:J,0)+1),""),"")</f>
        <v>1.1999999999999922E-2</v>
      </c>
      <c r="J204" s="34">
        <f>IFERROR(INDEX('Price Data'!N:N,MATCH(TEXT(A204,"YYYY-MM-DD"),'Price Data'!M:M,0)),"")</f>
        <v>3.75</v>
      </c>
      <c r="K204" s="10" cm="1">
        <f t="array" ref="K204">IFERROR(IF(ISNUMBER(J204),(J204-INDEX('Price Data'!N:N,MATCH(TEXT(A204,"YYYY-MM-DD"),'Price Data'!M:M,0)+1))/INDEX('Price Data'!N:N,MATCH(TEXT(A204,"YYYY-MM-DD"),'Price Data'!M:M,0)+1),""),"")</f>
        <v>8.3815028901734118E-2</v>
      </c>
      <c r="L204" s="34">
        <f>IFERROR(INDEX('Price Data'!Q:Q,MATCH(TEXT(A204,"YYYY-MM-DD"),'Price Data'!P:P,0)),"")</f>
        <v>7.72</v>
      </c>
      <c r="M204" s="10" cm="1">
        <f t="array" ref="M204">IFERROR(IF(ISNUMBER(L204),(L204-INDEX('Price Data'!Q:Q,MATCH(TEXT(A204,"YYYY-MM-DD"),'Price Data'!P:P,0)+1))/INDEX('Price Data'!Q:Q,MATCH(TEXT(A204,"YYYY-MM-DD"),'Price Data'!P:P,0)+1),""),"")</f>
        <v>8.4269662921348257E-2</v>
      </c>
      <c r="N204" s="34">
        <f>IFERROR(INDEX('Price Data'!T:T,MATCH(TEXT(A204,"YYYY-MM-DD"),'Price Data'!S:S,0)),"")</f>
        <v>3.24</v>
      </c>
      <c r="O204" s="10" cm="1">
        <f t="array" ref="O204">IFERROR(IF(ISNUMBER(N204),(N204-INDEX('Price Data'!T:T,MATCH(TEXT(A204,"YYYY-MM-DD"),'Price Data'!S:S,0)+1))/INDEX('Price Data'!T:T,MATCH(TEXT(A204,"YYYY-MM-DD"),'Price Data'!S:S,0)+1),""),"")</f>
        <v>8.0000000000000071E-2</v>
      </c>
    </row>
    <row r="205" spans="1:15" x14ac:dyDescent="0.3">
      <c r="A205" s="8">
        <v>42024</v>
      </c>
      <c r="B205" s="34">
        <f>IFERROR(INDEX('Price Data'!B:B,MATCH(TEXT(A205,"YYYY-MM-DD"),'Price Data'!A:A,0)),"")</f>
        <v>19659</v>
      </c>
      <c r="C205" s="10" cm="1">
        <f t="array" ref="C205">IFERROR(IF(ISNUMBER(B205),(B205-INDEX('Price Data'!B:B,MATCH(TEXT(A205,"YYYY-MM-DD"),'Price Data'!A:A,0)+1))/INDEX('Price Data'!B:B,MATCH(TEXT(A205,"YYYY-MM-DD"),'Price Data'!A:A,0)+1),""),"")</f>
        <v>9.1371079513372002E-3</v>
      </c>
      <c r="D205" s="34">
        <f>IFERROR(INDEX('Price Data'!E:E,MATCH(TEXT(A205,"YYYY-MM-DD"),'Price Data'!D:D,0)),"")</f>
        <v>27.1</v>
      </c>
      <c r="E205" s="10" cm="1">
        <f t="array" ref="E205">IFERROR(IF(ISNUMBER(D205),(D205-INDEX('Price Data'!E:E,MATCH(TEXT(A205,"YYYY-MM-DD"),'Price Data'!D:D,0)+1))/INDEX('Price Data'!E:E,MATCH(TEXT(A205,"YYYY-MM-DD"),'Price Data'!D:D,0)+1),""),"")</f>
        <v>1.1194029850746294E-2</v>
      </c>
      <c r="F205" s="34">
        <f>IFERROR(INDEX('Price Data'!H:H,MATCH(TEXT(A205,"YYYY-MM-DD"),'Price Data'!G:G,0)),"")</f>
        <v>19980.060547000001</v>
      </c>
      <c r="G205" s="10" cm="1">
        <f t="array" ref="G205">IFERROR(IF(ISNUMBER(F205),(F205-INDEX('Price Data'!H:H,MATCH(TEXT(A205,"YYYY-MM-DD"),'Price Data'!G:G,0)+1))/INDEX('Price Data'!H:H,MATCH(TEXT(A205,"YYYY-MM-DD"),'Price Data'!G:G,0)+1),""),"")</f>
        <v>3.1512597422355716E-2</v>
      </c>
      <c r="H205" s="34">
        <f>IFERROR(INDEX('Price Data'!K:K,MATCH(TEXT(A205,"YYYY-MM-DD"),'Price Data'!J:J,0)),"")</f>
        <v>2.56</v>
      </c>
      <c r="I205" s="10" cm="1">
        <f t="array" ref="I205">IFERROR(IF(ISNUMBER(H205),(H205-INDEX('Price Data'!K:K,MATCH(TEXT(A205,"YYYY-MM-DD"),'Price Data'!J:J,0)+1))/INDEX('Price Data'!K:K,MATCH(TEXT(A205,"YYYY-MM-DD"),'Price Data'!J:J,0)+1),""),"")</f>
        <v>1.1857707509881523E-2</v>
      </c>
      <c r="J205" s="34">
        <f>IFERROR(INDEX('Price Data'!N:N,MATCH(TEXT(A205,"YYYY-MM-DD"),'Price Data'!M:M,0)),"")</f>
        <v>4.0199999999999996</v>
      </c>
      <c r="K205" s="10" cm="1">
        <f t="array" ref="K205">IFERROR(IF(ISNUMBER(J205),(J205-INDEX('Price Data'!N:N,MATCH(TEXT(A205,"YYYY-MM-DD"),'Price Data'!M:M,0)+1))/INDEX('Price Data'!N:N,MATCH(TEXT(A205,"YYYY-MM-DD"),'Price Data'!M:M,0)+1),""),"")</f>
        <v>7.1999999999999884E-2</v>
      </c>
      <c r="L205" s="34">
        <f>IFERROR(INDEX('Price Data'!Q:Q,MATCH(TEXT(A205,"YYYY-MM-DD"),'Price Data'!P:P,0)),"")</f>
        <v>8.15</v>
      </c>
      <c r="M205" s="10" cm="1">
        <f t="array" ref="M205">IFERROR(IF(ISNUMBER(L205),(L205-INDEX('Price Data'!Q:Q,MATCH(TEXT(A205,"YYYY-MM-DD"),'Price Data'!P:P,0)+1))/INDEX('Price Data'!Q:Q,MATCH(TEXT(A205,"YYYY-MM-DD"),'Price Data'!P:P,0)+1),""),"")</f>
        <v>5.5699481865285054E-2</v>
      </c>
      <c r="N205" s="34">
        <f>IFERROR(INDEX('Price Data'!T:T,MATCH(TEXT(A205,"YYYY-MM-DD"),'Price Data'!S:S,0)),"")</f>
        <v>3.27</v>
      </c>
      <c r="O205" s="10" cm="1">
        <f t="array" ref="O205">IFERROR(IF(ISNUMBER(N205),(N205-INDEX('Price Data'!T:T,MATCH(TEXT(A205,"YYYY-MM-DD"),'Price Data'!S:S,0)+1))/INDEX('Price Data'!T:T,MATCH(TEXT(A205,"YYYY-MM-DD"),'Price Data'!S:S,0)+1),""),"")</f>
        <v>9.259259259259198E-3</v>
      </c>
    </row>
    <row r="206" spans="1:15" x14ac:dyDescent="0.3">
      <c r="A206" s="8">
        <v>42025</v>
      </c>
      <c r="B206" s="34">
        <f>IFERROR(INDEX('Price Data'!B:B,MATCH(TEXT(A206,"YYYY-MM-DD"),'Price Data'!A:A,0)),"")</f>
        <v>19981</v>
      </c>
      <c r="C206" s="10" cm="1">
        <f t="array" ref="C206">IFERROR(IF(ISNUMBER(B206),(B206-INDEX('Price Data'!B:B,MATCH(TEXT(A206,"YYYY-MM-DD"),'Price Data'!A:A,0)+1))/INDEX('Price Data'!B:B,MATCH(TEXT(A206,"YYYY-MM-DD"),'Price Data'!A:A,0)+1),""),"")</f>
        <v>1.6379266493717889E-2</v>
      </c>
      <c r="D206" s="34">
        <f>IFERROR(INDEX('Price Data'!E:E,MATCH(TEXT(A206,"YYYY-MM-DD"),'Price Data'!D:D,0)),"")</f>
        <v>27.76</v>
      </c>
      <c r="E206" s="10" cm="1">
        <f t="array" ref="E206">IFERROR(IF(ISNUMBER(D206),(D206-INDEX('Price Data'!E:E,MATCH(TEXT(A206,"YYYY-MM-DD"),'Price Data'!D:D,0)+1))/INDEX('Price Data'!E:E,MATCH(TEXT(A206,"YYYY-MM-DD"),'Price Data'!D:D,0)+1),""),"")</f>
        <v>2.4354243542435428E-2</v>
      </c>
      <c r="F206" s="34">
        <f>IFERROR(INDEX('Price Data'!H:H,MATCH(TEXT(A206,"YYYY-MM-DD"),'Price Data'!G:G,0)),"")</f>
        <v>20264.908202999999</v>
      </c>
      <c r="G206" s="10" cm="1">
        <f t="array" ref="G206">IFERROR(IF(ISNUMBER(F206),(F206-INDEX('Price Data'!H:H,MATCH(TEXT(A206,"YYYY-MM-DD"),'Price Data'!G:G,0)+1))/INDEX('Price Data'!H:H,MATCH(TEXT(A206,"YYYY-MM-DD"),'Price Data'!G:G,0)+1),""),"")</f>
        <v>1.4256596236529818E-2</v>
      </c>
      <c r="H206" s="34">
        <f>IFERROR(INDEX('Price Data'!K:K,MATCH(TEXT(A206,"YYYY-MM-DD"),'Price Data'!J:J,0)),"")</f>
        <v>2.5499999999999998</v>
      </c>
      <c r="I206" s="10" cm="1">
        <f t="array" ref="I206">IFERROR(IF(ISNUMBER(H206),(H206-INDEX('Price Data'!K:K,MATCH(TEXT(A206,"YYYY-MM-DD"),'Price Data'!J:J,0)+1))/INDEX('Price Data'!K:K,MATCH(TEXT(A206,"YYYY-MM-DD"),'Price Data'!J:J,0)+1),""),"")</f>
        <v>-3.9062500000000902E-3</v>
      </c>
      <c r="J206" s="34">
        <f>IFERROR(INDEX('Price Data'!N:N,MATCH(TEXT(A206,"YYYY-MM-DD"),'Price Data'!M:M,0)),"")</f>
        <v>4.1500000000000004</v>
      </c>
      <c r="K206" s="10" cm="1">
        <f t="array" ref="K206">IFERROR(IF(ISNUMBER(J206),(J206-INDEX('Price Data'!N:N,MATCH(TEXT(A206,"YYYY-MM-DD"),'Price Data'!M:M,0)+1))/INDEX('Price Data'!N:N,MATCH(TEXT(A206,"YYYY-MM-DD"),'Price Data'!M:M,0)+1),""),"")</f>
        <v>3.2338308457711643E-2</v>
      </c>
      <c r="L206" s="34">
        <f>IFERROR(INDEX('Price Data'!Q:Q,MATCH(TEXT(A206,"YYYY-MM-DD"),'Price Data'!P:P,0)),"")</f>
        <v>8.9600000000000009</v>
      </c>
      <c r="M206" s="10" cm="1">
        <f t="array" ref="M206">IFERROR(IF(ISNUMBER(L206),(L206-INDEX('Price Data'!Q:Q,MATCH(TEXT(A206,"YYYY-MM-DD"),'Price Data'!P:P,0)+1))/INDEX('Price Data'!Q:Q,MATCH(TEXT(A206,"YYYY-MM-DD"),'Price Data'!P:P,0)+1),""),"")</f>
        <v>9.9386503067484713E-2</v>
      </c>
      <c r="N206" s="34">
        <f>IFERROR(INDEX('Price Data'!T:T,MATCH(TEXT(A206,"YYYY-MM-DD"),'Price Data'!S:S,0)),"")</f>
        <v>3.64</v>
      </c>
      <c r="O206" s="10" cm="1">
        <f t="array" ref="O206">IFERROR(IF(ISNUMBER(N206),(N206-INDEX('Price Data'!T:T,MATCH(TEXT(A206,"YYYY-MM-DD"),'Price Data'!S:S,0)+1))/INDEX('Price Data'!T:T,MATCH(TEXT(A206,"YYYY-MM-DD"),'Price Data'!S:S,0)+1),""),"")</f>
        <v>0.11314984709480126</v>
      </c>
    </row>
    <row r="207" spans="1:15" x14ac:dyDescent="0.3">
      <c r="A207" s="8">
        <v>42026</v>
      </c>
      <c r="B207" s="34">
        <f>IFERROR(INDEX('Price Data'!B:B,MATCH(TEXT(A207,"YYYY-MM-DD"),'Price Data'!A:A,0)),"")</f>
        <v>20470</v>
      </c>
      <c r="C207" s="10" cm="1">
        <f t="array" ref="C207">IFERROR(IF(ISNUMBER(B207),(B207-INDEX('Price Data'!B:B,MATCH(TEXT(A207,"YYYY-MM-DD"),'Price Data'!A:A,0)+1))/INDEX('Price Data'!B:B,MATCH(TEXT(A207,"YYYY-MM-DD"),'Price Data'!A:A,0)+1),""),"")</f>
        <v>2.4473249587107754E-2</v>
      </c>
      <c r="D207" s="34">
        <f>IFERROR(INDEX('Price Data'!E:E,MATCH(TEXT(A207,"YYYY-MM-DD"),'Price Data'!D:D,0)),"")</f>
        <v>28.78</v>
      </c>
      <c r="E207" s="10" cm="1">
        <f t="array" ref="E207">IFERROR(IF(ISNUMBER(D207),(D207-INDEX('Price Data'!E:E,MATCH(TEXT(A207,"YYYY-MM-DD"),'Price Data'!D:D,0)+1))/INDEX('Price Data'!E:E,MATCH(TEXT(A207,"YYYY-MM-DD"),'Price Data'!D:D,0)+1),""),"")</f>
        <v>3.6743515850144078E-2</v>
      </c>
      <c r="F207" s="34">
        <f>IFERROR(INDEX('Price Data'!H:H,MATCH(TEXT(A207,"YYYY-MM-DD"),'Price Data'!G:G,0)),"")</f>
        <v>20936.335938</v>
      </c>
      <c r="G207" s="10" cm="1">
        <f t="array" ref="G207">IFERROR(IF(ISNUMBER(F207),(F207-INDEX('Price Data'!H:H,MATCH(TEXT(A207,"YYYY-MM-DD"),'Price Data'!G:G,0)+1))/INDEX('Price Data'!H:H,MATCH(TEXT(A207,"YYYY-MM-DD"),'Price Data'!G:G,0)+1),""),"")</f>
        <v>3.3132532764229526E-2</v>
      </c>
      <c r="H207" s="34">
        <f>IFERROR(INDEX('Price Data'!K:K,MATCH(TEXT(A207,"YYYY-MM-DD"),'Price Data'!J:J,0)),"")</f>
        <v>2.61</v>
      </c>
      <c r="I207" s="10" cm="1">
        <f t="array" ref="I207">IFERROR(IF(ISNUMBER(H207),(H207-INDEX('Price Data'!K:K,MATCH(TEXT(A207,"YYYY-MM-DD"),'Price Data'!J:J,0)+1))/INDEX('Price Data'!K:K,MATCH(TEXT(A207,"YYYY-MM-DD"),'Price Data'!J:J,0)+1),""),"")</f>
        <v>2.3529411764705906E-2</v>
      </c>
      <c r="J207" s="34">
        <f>IFERROR(INDEX('Price Data'!N:N,MATCH(TEXT(A207,"YYYY-MM-DD"),'Price Data'!M:M,0)),"")</f>
        <v>4.3499999999999996</v>
      </c>
      <c r="K207" s="10" cm="1">
        <f t="array" ref="K207">IFERROR(IF(ISNUMBER(J207),(J207-INDEX('Price Data'!N:N,MATCH(TEXT(A207,"YYYY-MM-DD"),'Price Data'!M:M,0)+1))/INDEX('Price Data'!N:N,MATCH(TEXT(A207,"YYYY-MM-DD"),'Price Data'!M:M,0)+1),""),"")</f>
        <v>4.8192771084337171E-2</v>
      </c>
      <c r="L207" s="34">
        <f>IFERROR(INDEX('Price Data'!Q:Q,MATCH(TEXT(A207,"YYYY-MM-DD"),'Price Data'!P:P,0)),"")</f>
        <v>8.92</v>
      </c>
      <c r="M207" s="10" cm="1">
        <f t="array" ref="M207">IFERROR(IF(ISNUMBER(L207),(L207-INDEX('Price Data'!Q:Q,MATCH(TEXT(A207,"YYYY-MM-DD"),'Price Data'!P:P,0)+1))/INDEX('Price Data'!Q:Q,MATCH(TEXT(A207,"YYYY-MM-DD"),'Price Data'!P:P,0)+1),""),"")</f>
        <v>-4.4642857142858173E-3</v>
      </c>
      <c r="N207" s="34">
        <f>IFERROR(INDEX('Price Data'!T:T,MATCH(TEXT(A207,"YYYY-MM-DD"),'Price Data'!S:S,0)),"")</f>
        <v>3.69</v>
      </c>
      <c r="O207" s="10" cm="1">
        <f t="array" ref="O207">IFERROR(IF(ISNUMBER(N207),(N207-INDEX('Price Data'!T:T,MATCH(TEXT(A207,"YYYY-MM-DD"),'Price Data'!S:S,0)+1))/INDEX('Price Data'!T:T,MATCH(TEXT(A207,"YYYY-MM-DD"),'Price Data'!S:S,0)+1),""),"")</f>
        <v>1.3736263736263687E-2</v>
      </c>
    </row>
    <row r="208" spans="1:15" x14ac:dyDescent="0.3">
      <c r="A208" s="8">
        <v>42027</v>
      </c>
      <c r="B208" s="34">
        <f>IFERROR(INDEX('Price Data'!B:B,MATCH(TEXT(A208,"YYYY-MM-DD"),'Price Data'!A:A,0)),"")</f>
        <v>20520</v>
      </c>
      <c r="C208" s="10" cm="1">
        <f t="array" ref="C208">IFERROR(IF(ISNUMBER(B208),(B208-INDEX('Price Data'!B:B,MATCH(TEXT(A208,"YYYY-MM-DD"),'Price Data'!A:A,0)+1))/INDEX('Price Data'!B:B,MATCH(TEXT(A208,"YYYY-MM-DD"),'Price Data'!A:A,0)+1),""),"")</f>
        <v>2.4425989252564728E-3</v>
      </c>
      <c r="D208" s="34">
        <f>IFERROR(INDEX('Price Data'!E:E,MATCH(TEXT(A208,"YYYY-MM-DD"),'Price Data'!D:D,0)),"")</f>
        <v>28.18</v>
      </c>
      <c r="E208" s="10" cm="1">
        <f t="array" ref="E208">IFERROR(IF(ISNUMBER(D208),(D208-INDEX('Price Data'!E:E,MATCH(TEXT(A208,"YYYY-MM-DD"),'Price Data'!D:D,0)+1))/INDEX('Price Data'!E:E,MATCH(TEXT(A208,"YYYY-MM-DD"),'Price Data'!D:D,0)+1),""),"")</f>
        <v>-2.0847810979847163E-2</v>
      </c>
      <c r="F208" s="34">
        <f>IFERROR(INDEX('Price Data'!H:H,MATCH(TEXT(A208,"YYYY-MM-DD"),'Price Data'!G:G,0)),"")</f>
        <v>19825.429688</v>
      </c>
      <c r="G208" s="10" cm="1">
        <f t="array" ref="G208">IFERROR(IF(ISNUMBER(F208),(F208-INDEX('Price Data'!H:H,MATCH(TEXT(A208,"YYYY-MM-DD"),'Price Data'!G:G,0)+1))/INDEX('Price Data'!H:H,MATCH(TEXT(A208,"YYYY-MM-DD"),'Price Data'!G:G,0)+1),""),"")</f>
        <v>-5.3061158996005407E-2</v>
      </c>
      <c r="H208" s="34">
        <f>IFERROR(INDEX('Price Data'!K:K,MATCH(TEXT(A208,"YYYY-MM-DD"),'Price Data'!J:J,0)),"")</f>
        <v>2.61</v>
      </c>
      <c r="I208" s="10" cm="1">
        <f t="array" ref="I208">IFERROR(IF(ISNUMBER(H208),(H208-INDEX('Price Data'!K:K,MATCH(TEXT(A208,"YYYY-MM-DD"),'Price Data'!J:J,0)+1))/INDEX('Price Data'!K:K,MATCH(TEXT(A208,"YYYY-MM-DD"),'Price Data'!J:J,0)+1),""),"")</f>
        <v>0</v>
      </c>
      <c r="J208" s="34">
        <f>IFERROR(INDEX('Price Data'!N:N,MATCH(TEXT(A208,"YYYY-MM-DD"),'Price Data'!M:M,0)),"")</f>
        <v>4.2300000000000004</v>
      </c>
      <c r="K208" s="10" cm="1">
        <f t="array" ref="K208">IFERROR(IF(ISNUMBER(J208),(J208-INDEX('Price Data'!N:N,MATCH(TEXT(A208,"YYYY-MM-DD"),'Price Data'!M:M,0)+1))/INDEX('Price Data'!N:N,MATCH(TEXT(A208,"YYYY-MM-DD"),'Price Data'!M:M,0)+1),""),"")</f>
        <v>-2.7586206896551547E-2</v>
      </c>
      <c r="L208" s="34">
        <f>IFERROR(INDEX('Price Data'!Q:Q,MATCH(TEXT(A208,"YYYY-MM-DD"),'Price Data'!P:P,0)),"")</f>
        <v>8.5</v>
      </c>
      <c r="M208" s="10" cm="1">
        <f t="array" ref="M208">IFERROR(IF(ISNUMBER(L208),(L208-INDEX('Price Data'!Q:Q,MATCH(TEXT(A208,"YYYY-MM-DD"),'Price Data'!P:P,0)+1))/INDEX('Price Data'!Q:Q,MATCH(TEXT(A208,"YYYY-MM-DD"),'Price Data'!P:P,0)+1),""),"")</f>
        <v>-4.7085201793721963E-2</v>
      </c>
      <c r="N208" s="34">
        <f>IFERROR(INDEX('Price Data'!T:T,MATCH(TEXT(A208,"YYYY-MM-DD"),'Price Data'!S:S,0)),"")</f>
        <v>3.55</v>
      </c>
      <c r="O208" s="10" cm="1">
        <f t="array" ref="O208">IFERROR(IF(ISNUMBER(N208),(N208-INDEX('Price Data'!T:T,MATCH(TEXT(A208,"YYYY-MM-DD"),'Price Data'!S:S,0)+1))/INDEX('Price Data'!T:T,MATCH(TEXT(A208,"YYYY-MM-DD"),'Price Data'!S:S,0)+1),""),"")</f>
        <v>-3.7940379403794071E-2</v>
      </c>
    </row>
    <row r="209" spans="1:15" x14ac:dyDescent="0.3">
      <c r="A209" s="8">
        <v>42028</v>
      </c>
      <c r="B209" s="34" t="str">
        <f>IFERROR(INDEX('Price Data'!B:B,MATCH(TEXT(A209,"YYYY-MM-DD"),'Price Data'!A:A,0)),"")</f>
        <v/>
      </c>
      <c r="C209" s="10" t="str" cm="1">
        <f t="array" ref="C209">IFERROR(IF(ISNUMBER(B209),(B209-INDEX('Price Data'!B:B,MATCH(TEXT(A209,"YYYY-MM-DD"),'Price Data'!A:A,0)+1))/INDEX('Price Data'!B:B,MATCH(TEXT(A209,"YYYY-MM-DD"),'Price Data'!A:A,0)+1),""),"")</f>
        <v/>
      </c>
      <c r="D209" s="34" t="str">
        <f>IFERROR(INDEX('Price Data'!E:E,MATCH(TEXT(A209,"YYYY-MM-DD"),'Price Data'!D:D,0)),"")</f>
        <v/>
      </c>
      <c r="E209" s="10" t="str" cm="1">
        <f t="array" ref="E209">IFERROR(IF(ISNUMBER(D209),(D209-INDEX('Price Data'!E:E,MATCH(TEXT(A209,"YYYY-MM-DD"),'Price Data'!D:D,0)+1))/INDEX('Price Data'!E:E,MATCH(TEXT(A209,"YYYY-MM-DD"),'Price Data'!D:D,0)+1),""),"")</f>
        <v/>
      </c>
      <c r="F209" s="34" t="str">
        <f>IFERROR(INDEX('Price Data'!H:H,MATCH(TEXT(A209,"YYYY-MM-DD"),'Price Data'!G:G,0)),"")</f>
        <v/>
      </c>
      <c r="G209" s="10" t="str" cm="1">
        <f t="array" ref="G209">IFERROR(IF(ISNUMBER(F209),(F209-INDEX('Price Data'!H:H,MATCH(TEXT(A209,"YYYY-MM-DD"),'Price Data'!G:G,0)+1))/INDEX('Price Data'!H:H,MATCH(TEXT(A209,"YYYY-MM-DD"),'Price Data'!G:G,0)+1),""),"")</f>
        <v/>
      </c>
      <c r="H209" s="34" t="str">
        <f>IFERROR(INDEX('Price Data'!K:K,MATCH(TEXT(A209,"YYYY-MM-DD"),'Price Data'!J:J,0)),"")</f>
        <v/>
      </c>
      <c r="I209" s="10" t="str" cm="1">
        <f t="array" ref="I209">IFERROR(IF(ISNUMBER(H209),(H209-INDEX('Price Data'!K:K,MATCH(TEXT(A209,"YYYY-MM-DD"),'Price Data'!J:J,0)+1))/INDEX('Price Data'!K:K,MATCH(TEXT(A209,"YYYY-MM-DD"),'Price Data'!J:J,0)+1),""),"")</f>
        <v/>
      </c>
      <c r="J209" s="34" t="str">
        <f>IFERROR(INDEX('Price Data'!N:N,MATCH(TEXT(A209,"YYYY-MM-DD"),'Price Data'!M:M,0)),"")</f>
        <v/>
      </c>
      <c r="K209" s="10" t="str" cm="1">
        <f t="array" ref="K209">IFERROR(IF(ISNUMBER(J209),(J209-INDEX('Price Data'!N:N,MATCH(TEXT(A209,"YYYY-MM-DD"),'Price Data'!M:M,0)+1))/INDEX('Price Data'!N:N,MATCH(TEXT(A209,"YYYY-MM-DD"),'Price Data'!M:M,0)+1),""),"")</f>
        <v/>
      </c>
      <c r="L209" s="34" t="str">
        <f>IFERROR(INDEX('Price Data'!Q:Q,MATCH(TEXT(A209,"YYYY-MM-DD"),'Price Data'!P:P,0)),"")</f>
        <v/>
      </c>
      <c r="M209" s="10" t="str" cm="1">
        <f t="array" ref="M209">IFERROR(IF(ISNUMBER(L209),(L209-INDEX('Price Data'!Q:Q,MATCH(TEXT(A209,"YYYY-MM-DD"),'Price Data'!P:P,0)+1))/INDEX('Price Data'!Q:Q,MATCH(TEXT(A209,"YYYY-MM-DD"),'Price Data'!P:P,0)+1),""),"")</f>
        <v/>
      </c>
      <c r="N209" s="34" t="str">
        <f>IFERROR(INDEX('Price Data'!T:T,MATCH(TEXT(A209,"YYYY-MM-DD"),'Price Data'!S:S,0)),"")</f>
        <v/>
      </c>
      <c r="O209" s="10" t="str" cm="1">
        <f t="array" ref="O209">IFERROR(IF(ISNUMBER(N209),(N209-INDEX('Price Data'!T:T,MATCH(TEXT(A209,"YYYY-MM-DD"),'Price Data'!S:S,0)+1))/INDEX('Price Data'!T:T,MATCH(TEXT(A209,"YYYY-MM-DD"),'Price Data'!S:S,0)+1),""),"")</f>
        <v/>
      </c>
    </row>
    <row r="210" spans="1:15" x14ac:dyDescent="0.3">
      <c r="A210" s="8">
        <v>42029</v>
      </c>
      <c r="B210" s="34" t="str">
        <f>IFERROR(INDEX('Price Data'!B:B,MATCH(TEXT(A210,"YYYY-MM-DD"),'Price Data'!A:A,0)),"")</f>
        <v/>
      </c>
      <c r="C210" s="10" t="str" cm="1">
        <f t="array" ref="C210">IFERROR(IF(ISNUMBER(B210),(B210-INDEX('Price Data'!B:B,MATCH(TEXT(A210,"YYYY-MM-DD"),'Price Data'!A:A,0)+1))/INDEX('Price Data'!B:B,MATCH(TEXT(A210,"YYYY-MM-DD"),'Price Data'!A:A,0)+1),""),"")</f>
        <v/>
      </c>
      <c r="D210" s="34" t="str">
        <f>IFERROR(INDEX('Price Data'!E:E,MATCH(TEXT(A210,"YYYY-MM-DD"),'Price Data'!D:D,0)),"")</f>
        <v/>
      </c>
      <c r="E210" s="10" t="str" cm="1">
        <f t="array" ref="E210">IFERROR(IF(ISNUMBER(D210),(D210-INDEX('Price Data'!E:E,MATCH(TEXT(A210,"YYYY-MM-DD"),'Price Data'!D:D,0)+1))/INDEX('Price Data'!E:E,MATCH(TEXT(A210,"YYYY-MM-DD"),'Price Data'!D:D,0)+1),""),"")</f>
        <v/>
      </c>
      <c r="F210" s="34" t="str">
        <f>IFERROR(INDEX('Price Data'!H:H,MATCH(TEXT(A210,"YYYY-MM-DD"),'Price Data'!G:G,0)),"")</f>
        <v/>
      </c>
      <c r="G210" s="10" t="str" cm="1">
        <f t="array" ref="G210">IFERROR(IF(ISNUMBER(F210),(F210-INDEX('Price Data'!H:H,MATCH(TEXT(A210,"YYYY-MM-DD"),'Price Data'!G:G,0)+1))/INDEX('Price Data'!H:H,MATCH(TEXT(A210,"YYYY-MM-DD"),'Price Data'!G:G,0)+1),""),"")</f>
        <v/>
      </c>
      <c r="H210" s="34" t="str">
        <f>IFERROR(INDEX('Price Data'!K:K,MATCH(TEXT(A210,"YYYY-MM-DD"),'Price Data'!J:J,0)),"")</f>
        <v/>
      </c>
      <c r="I210" s="10" t="str" cm="1">
        <f t="array" ref="I210">IFERROR(IF(ISNUMBER(H210),(H210-INDEX('Price Data'!K:K,MATCH(TEXT(A210,"YYYY-MM-DD"),'Price Data'!J:J,0)+1))/INDEX('Price Data'!K:K,MATCH(TEXT(A210,"YYYY-MM-DD"),'Price Data'!J:J,0)+1),""),"")</f>
        <v/>
      </c>
      <c r="J210" s="34" t="str">
        <f>IFERROR(INDEX('Price Data'!N:N,MATCH(TEXT(A210,"YYYY-MM-DD"),'Price Data'!M:M,0)),"")</f>
        <v/>
      </c>
      <c r="K210" s="10" t="str" cm="1">
        <f t="array" ref="K210">IFERROR(IF(ISNUMBER(J210),(J210-INDEX('Price Data'!N:N,MATCH(TEXT(A210,"YYYY-MM-DD"),'Price Data'!M:M,0)+1))/INDEX('Price Data'!N:N,MATCH(TEXT(A210,"YYYY-MM-DD"),'Price Data'!M:M,0)+1),""),"")</f>
        <v/>
      </c>
      <c r="L210" s="34" t="str">
        <f>IFERROR(INDEX('Price Data'!Q:Q,MATCH(TEXT(A210,"YYYY-MM-DD"),'Price Data'!P:P,0)),"")</f>
        <v/>
      </c>
      <c r="M210" s="10" t="str" cm="1">
        <f t="array" ref="M210">IFERROR(IF(ISNUMBER(L210),(L210-INDEX('Price Data'!Q:Q,MATCH(TEXT(A210,"YYYY-MM-DD"),'Price Data'!P:P,0)+1))/INDEX('Price Data'!Q:Q,MATCH(TEXT(A210,"YYYY-MM-DD"),'Price Data'!P:P,0)+1),""),"")</f>
        <v/>
      </c>
      <c r="N210" s="34" t="str">
        <f>IFERROR(INDEX('Price Data'!T:T,MATCH(TEXT(A210,"YYYY-MM-DD"),'Price Data'!S:S,0)),"")</f>
        <v/>
      </c>
      <c r="O210" s="10" t="str" cm="1">
        <f t="array" ref="O210">IFERROR(IF(ISNUMBER(N210),(N210-INDEX('Price Data'!T:T,MATCH(TEXT(A210,"YYYY-MM-DD"),'Price Data'!S:S,0)+1))/INDEX('Price Data'!T:T,MATCH(TEXT(A210,"YYYY-MM-DD"),'Price Data'!S:S,0)+1),""),"")</f>
        <v/>
      </c>
    </row>
    <row r="211" spans="1:15" x14ac:dyDescent="0.3">
      <c r="A211" s="8">
        <v>42030</v>
      </c>
      <c r="B211" s="34">
        <f>IFERROR(INDEX('Price Data'!B:B,MATCH(TEXT(A211,"YYYY-MM-DD"),'Price Data'!A:A,0)),"")</f>
        <v>20757</v>
      </c>
      <c r="C211" s="10" cm="1">
        <f t="array" ref="C211">IFERROR(IF(ISNUMBER(B211),(B211-INDEX('Price Data'!B:B,MATCH(TEXT(A211,"YYYY-MM-DD"),'Price Data'!A:A,0)+1))/INDEX('Price Data'!B:B,MATCH(TEXT(A211,"YYYY-MM-DD"),'Price Data'!A:A,0)+1),""),"")</f>
        <v>1.1549707602339181E-2</v>
      </c>
      <c r="D211" s="34">
        <f>IFERROR(INDEX('Price Data'!E:E,MATCH(TEXT(A211,"YYYY-MM-DD"),'Price Data'!D:D,0)),"")</f>
        <v>28.28</v>
      </c>
      <c r="E211" s="10" cm="1">
        <f t="array" ref="E211">IFERROR(IF(ISNUMBER(D211),(D211-INDEX('Price Data'!E:E,MATCH(TEXT(A211,"YYYY-MM-DD"),'Price Data'!D:D,0)+1))/INDEX('Price Data'!E:E,MATCH(TEXT(A211,"YYYY-MM-DD"),'Price Data'!D:D,0)+1),""),"")</f>
        <v>3.5486160397445502E-3</v>
      </c>
      <c r="F211" s="34">
        <f>IFERROR(INDEX('Price Data'!H:H,MATCH(TEXT(A211,"YYYY-MM-DD"),'Price Data'!G:G,0)),"")</f>
        <v>19845.775390999999</v>
      </c>
      <c r="G211" s="10" cm="1">
        <f t="array" ref="G211">IFERROR(IF(ISNUMBER(F211),(F211-INDEX('Price Data'!H:H,MATCH(TEXT(A211,"YYYY-MM-DD"),'Price Data'!G:G,0)+1))/INDEX('Price Data'!H:H,MATCH(TEXT(A211,"YYYY-MM-DD"),'Price Data'!G:G,0)+1),""),"")</f>
        <v>1.0262427256400885E-3</v>
      </c>
      <c r="H211" s="34">
        <f>IFERROR(INDEX('Price Data'!K:K,MATCH(TEXT(A211,"YYYY-MM-DD"),'Price Data'!J:J,0)),"")</f>
        <v>2.63</v>
      </c>
      <c r="I211" s="10" cm="1">
        <f t="array" ref="I211">IFERROR(IF(ISNUMBER(H211),(H211-INDEX('Price Data'!K:K,MATCH(TEXT(A211,"YYYY-MM-DD"),'Price Data'!J:J,0)+1))/INDEX('Price Data'!K:K,MATCH(TEXT(A211,"YYYY-MM-DD"),'Price Data'!J:J,0)+1),""),"")</f>
        <v>7.662835249042153E-3</v>
      </c>
      <c r="J211" s="34">
        <f>IFERROR(INDEX('Price Data'!N:N,MATCH(TEXT(A211,"YYYY-MM-DD"),'Price Data'!M:M,0)),"")</f>
        <v>4.1900000000000004</v>
      </c>
      <c r="K211" s="10" cm="1">
        <f t="array" ref="K211">IFERROR(IF(ISNUMBER(J211),(J211-INDEX('Price Data'!N:N,MATCH(TEXT(A211,"YYYY-MM-DD"),'Price Data'!M:M,0)+1))/INDEX('Price Data'!N:N,MATCH(TEXT(A211,"YYYY-MM-DD"),'Price Data'!M:M,0)+1),""),"")</f>
        <v>-9.4562647754137183E-3</v>
      </c>
      <c r="L211" s="34">
        <f>IFERROR(INDEX('Price Data'!Q:Q,MATCH(TEXT(A211,"YYYY-MM-DD"),'Price Data'!P:P,0)),"")</f>
        <v>8.6</v>
      </c>
      <c r="M211" s="10" cm="1">
        <f t="array" ref="M211">IFERROR(IF(ISNUMBER(L211),(L211-INDEX('Price Data'!Q:Q,MATCH(TEXT(A211,"YYYY-MM-DD"),'Price Data'!P:P,0)+1))/INDEX('Price Data'!Q:Q,MATCH(TEXT(A211,"YYYY-MM-DD"),'Price Data'!P:P,0)+1),""),"")</f>
        <v>1.1764705882352899E-2</v>
      </c>
      <c r="N211" s="34">
        <f>IFERROR(INDEX('Price Data'!T:T,MATCH(TEXT(A211,"YYYY-MM-DD"),'Price Data'!S:S,0)),"")</f>
        <v>3.59</v>
      </c>
      <c r="O211" s="10" cm="1">
        <f t="array" ref="O211">IFERROR(IF(ISNUMBER(N211),(N211-INDEX('Price Data'!T:T,MATCH(TEXT(A211,"YYYY-MM-DD"),'Price Data'!S:S,0)+1))/INDEX('Price Data'!T:T,MATCH(TEXT(A211,"YYYY-MM-DD"),'Price Data'!S:S,0)+1),""),"")</f>
        <v>1.1267605633802828E-2</v>
      </c>
    </row>
    <row r="212" spans="1:15" x14ac:dyDescent="0.3">
      <c r="A212" s="8">
        <v>42031</v>
      </c>
      <c r="B212" s="34">
        <f>IFERROR(INDEX('Price Data'!B:B,MATCH(TEXT(A212,"YYYY-MM-DD"),'Price Data'!A:A,0)),"")</f>
        <v>20646</v>
      </c>
      <c r="C212" s="10" cm="1">
        <f t="array" ref="C212">IFERROR(IF(ISNUMBER(B212),(B212-INDEX('Price Data'!B:B,MATCH(TEXT(A212,"YYYY-MM-DD"),'Price Data'!A:A,0)+1))/INDEX('Price Data'!B:B,MATCH(TEXT(A212,"YYYY-MM-DD"),'Price Data'!A:A,0)+1),""),"")</f>
        <v>-5.3475935828877002E-3</v>
      </c>
      <c r="D212" s="34">
        <f>IFERROR(INDEX('Price Data'!E:E,MATCH(TEXT(A212,"YYYY-MM-DD"),'Price Data'!D:D,0)),"")</f>
        <v>27.81</v>
      </c>
      <c r="E212" s="10" cm="1">
        <f t="array" ref="E212">IFERROR(IF(ISNUMBER(D212),(D212-INDEX('Price Data'!E:E,MATCH(TEXT(A212,"YYYY-MM-DD"),'Price Data'!D:D,0)+1))/INDEX('Price Data'!E:E,MATCH(TEXT(A212,"YYYY-MM-DD"),'Price Data'!D:D,0)+1),""),"")</f>
        <v>-1.6619519094766704E-2</v>
      </c>
      <c r="F212" s="34">
        <f>IFERROR(INDEX('Price Data'!H:H,MATCH(TEXT(A212,"YYYY-MM-DD"),'Price Data'!G:G,0)),"")</f>
        <v>19699.28125</v>
      </c>
      <c r="G212" s="10" cm="1">
        <f t="array" ref="G212">IFERROR(IF(ISNUMBER(F212),(F212-INDEX('Price Data'!H:H,MATCH(TEXT(A212,"YYYY-MM-DD"),'Price Data'!G:G,0)+1))/INDEX('Price Data'!H:H,MATCH(TEXT(A212,"YYYY-MM-DD"),'Price Data'!G:G,0)+1),""),"")</f>
        <v>-7.3816284883700678E-3</v>
      </c>
      <c r="H212" s="34">
        <f>IFERROR(INDEX('Price Data'!K:K,MATCH(TEXT(A212,"YYYY-MM-DD"),'Price Data'!J:J,0)),"")</f>
        <v>2.62</v>
      </c>
      <c r="I212" s="10" cm="1">
        <f t="array" ref="I212">IFERROR(IF(ISNUMBER(H212),(H212-INDEX('Price Data'!K:K,MATCH(TEXT(A212,"YYYY-MM-DD"),'Price Data'!J:J,0)+1))/INDEX('Price Data'!K:K,MATCH(TEXT(A212,"YYYY-MM-DD"),'Price Data'!J:J,0)+1),""),"")</f>
        <v>-3.8022813688212121E-3</v>
      </c>
      <c r="J212" s="34">
        <f>IFERROR(INDEX('Price Data'!N:N,MATCH(TEXT(A212,"YYYY-MM-DD"),'Price Data'!M:M,0)),"")</f>
        <v>4.1900000000000004</v>
      </c>
      <c r="K212" s="10" cm="1">
        <f t="array" ref="K212">IFERROR(IF(ISNUMBER(J212),(J212-INDEX('Price Data'!N:N,MATCH(TEXT(A212,"YYYY-MM-DD"),'Price Data'!M:M,0)+1))/INDEX('Price Data'!N:N,MATCH(TEXT(A212,"YYYY-MM-DD"),'Price Data'!M:M,0)+1),""),"")</f>
        <v>0</v>
      </c>
      <c r="L212" s="34">
        <f>IFERROR(INDEX('Price Data'!Q:Q,MATCH(TEXT(A212,"YYYY-MM-DD"),'Price Data'!P:P,0)),"")</f>
        <v>8.5500000000000007</v>
      </c>
      <c r="M212" s="10" cm="1">
        <f t="array" ref="M212">IFERROR(IF(ISNUMBER(L212),(L212-INDEX('Price Data'!Q:Q,MATCH(TEXT(A212,"YYYY-MM-DD"),'Price Data'!P:P,0)+1))/INDEX('Price Data'!Q:Q,MATCH(TEXT(A212,"YYYY-MM-DD"),'Price Data'!P:P,0)+1),""),"")</f>
        <v>-5.8139534883719689E-3</v>
      </c>
      <c r="N212" s="34">
        <f>IFERROR(INDEX('Price Data'!T:T,MATCH(TEXT(A212,"YYYY-MM-DD"),'Price Data'!S:S,0)),"")</f>
        <v>3.54</v>
      </c>
      <c r="O212" s="10" cm="1">
        <f t="array" ref="O212">IFERROR(IF(ISNUMBER(N212),(N212-INDEX('Price Data'!T:T,MATCH(TEXT(A212,"YYYY-MM-DD"),'Price Data'!S:S,0)+1))/INDEX('Price Data'!T:T,MATCH(TEXT(A212,"YYYY-MM-DD"),'Price Data'!S:S,0)+1),""),"")</f>
        <v>-1.392757660167126E-2</v>
      </c>
    </row>
    <row r="213" spans="1:15" x14ac:dyDescent="0.3">
      <c r="A213" s="8">
        <v>42032</v>
      </c>
      <c r="B213" s="34">
        <f>IFERROR(INDEX('Price Data'!B:B,MATCH(TEXT(A213,"YYYY-MM-DD"),'Price Data'!A:A,0)),"")</f>
        <v>20478</v>
      </c>
      <c r="C213" s="10" cm="1">
        <f t="array" ref="C213">IFERROR(IF(ISNUMBER(B213),(B213-INDEX('Price Data'!B:B,MATCH(TEXT(A213,"YYYY-MM-DD"),'Price Data'!A:A,0)+1))/INDEX('Price Data'!B:B,MATCH(TEXT(A213,"YYYY-MM-DD"),'Price Data'!A:A,0)+1),""),"")</f>
        <v>-8.1371694274920085E-3</v>
      </c>
      <c r="D213" s="34">
        <f>IFERROR(INDEX('Price Data'!E:E,MATCH(TEXT(A213,"YYYY-MM-DD"),'Price Data'!D:D,0)),"")</f>
        <v>26.9</v>
      </c>
      <c r="E213" s="10" cm="1">
        <f t="array" ref="E213">IFERROR(IF(ISNUMBER(D213),(D213-INDEX('Price Data'!E:E,MATCH(TEXT(A213,"YYYY-MM-DD"),'Price Data'!D:D,0)+1))/INDEX('Price Data'!E:E,MATCH(TEXT(A213,"YYYY-MM-DD"),'Price Data'!D:D,0)+1),""),"")</f>
        <v>-3.27220424307803E-2</v>
      </c>
      <c r="F213" s="34">
        <f>IFERROR(INDEX('Price Data'!H:H,MATCH(TEXT(A213,"YYYY-MM-DD"),'Price Data'!G:G,0)),"")</f>
        <v>18718.589843999998</v>
      </c>
      <c r="G213" s="10" cm="1">
        <f t="array" ref="G213">IFERROR(IF(ISNUMBER(F213),(F213-INDEX('Price Data'!H:H,MATCH(TEXT(A213,"YYYY-MM-DD"),'Price Data'!G:G,0)+1))/INDEX('Price Data'!H:H,MATCH(TEXT(A213,"YYYY-MM-DD"),'Price Data'!G:G,0)+1),""),"")</f>
        <v>-4.9783105969919673E-2</v>
      </c>
      <c r="H213" s="34">
        <f>IFERROR(INDEX('Price Data'!K:K,MATCH(TEXT(A213,"YYYY-MM-DD"),'Price Data'!J:J,0)),"")</f>
        <v>2.59</v>
      </c>
      <c r="I213" s="10" cm="1">
        <f t="array" ref="I213">IFERROR(IF(ISNUMBER(H213),(H213-INDEX('Price Data'!K:K,MATCH(TEXT(A213,"YYYY-MM-DD"),'Price Data'!J:J,0)+1))/INDEX('Price Data'!K:K,MATCH(TEXT(A213,"YYYY-MM-DD"),'Price Data'!J:J,0)+1),""),"")</f>
        <v>-1.1450381679389407E-2</v>
      </c>
      <c r="J213" s="34">
        <f>IFERROR(INDEX('Price Data'!N:N,MATCH(TEXT(A213,"YYYY-MM-DD"),'Price Data'!M:M,0)),"")</f>
        <v>4.09</v>
      </c>
      <c r="K213" s="10" cm="1">
        <f t="array" ref="K213">IFERROR(IF(ISNUMBER(J213),(J213-INDEX('Price Data'!N:N,MATCH(TEXT(A213,"YYYY-MM-DD"),'Price Data'!M:M,0)+1))/INDEX('Price Data'!N:N,MATCH(TEXT(A213,"YYYY-MM-DD"),'Price Data'!M:M,0)+1),""),"")</f>
        <v>-2.3866348448687475E-2</v>
      </c>
      <c r="L213" s="34">
        <f>IFERROR(INDEX('Price Data'!Q:Q,MATCH(TEXT(A213,"YYYY-MM-DD"),'Price Data'!P:P,0)),"")</f>
        <v>8.4</v>
      </c>
      <c r="M213" s="10" cm="1">
        <f t="array" ref="M213">IFERROR(IF(ISNUMBER(L213),(L213-INDEX('Price Data'!Q:Q,MATCH(TEXT(A213,"YYYY-MM-DD"),'Price Data'!P:P,0)+1))/INDEX('Price Data'!Q:Q,MATCH(TEXT(A213,"YYYY-MM-DD"),'Price Data'!P:P,0)+1),""),"")</f>
        <v>-1.7543859649122848E-2</v>
      </c>
      <c r="N213" s="34">
        <f>IFERROR(INDEX('Price Data'!T:T,MATCH(TEXT(A213,"YYYY-MM-DD"),'Price Data'!S:S,0)),"")</f>
        <v>3.38</v>
      </c>
      <c r="O213" s="10" cm="1">
        <f t="array" ref="O213">IFERROR(IF(ISNUMBER(N213),(N213-INDEX('Price Data'!T:T,MATCH(TEXT(A213,"YYYY-MM-DD"),'Price Data'!S:S,0)+1))/INDEX('Price Data'!T:T,MATCH(TEXT(A213,"YYYY-MM-DD"),'Price Data'!S:S,0)+1),""),"")</f>
        <v>-4.5197740112994392E-2</v>
      </c>
    </row>
    <row r="214" spans="1:15" x14ac:dyDescent="0.3">
      <c r="A214" s="8">
        <v>42033</v>
      </c>
      <c r="B214" s="34">
        <f>IFERROR(INDEX('Price Data'!B:B,MATCH(TEXT(A214,"YYYY-MM-DD"),'Price Data'!A:A,0)),"")</f>
        <v>20594</v>
      </c>
      <c r="C214" s="10" cm="1">
        <f t="array" ref="C214">IFERROR(IF(ISNUMBER(B214),(B214-INDEX('Price Data'!B:B,MATCH(TEXT(A214,"YYYY-MM-DD"),'Price Data'!A:A,0)+1))/INDEX('Price Data'!B:B,MATCH(TEXT(A214,"YYYY-MM-DD"),'Price Data'!A:A,0)+1),""),"")</f>
        <v>5.6646156851255002E-3</v>
      </c>
      <c r="D214" s="34">
        <f>IFERROR(INDEX('Price Data'!E:E,MATCH(TEXT(A214,"YYYY-MM-DD"),'Price Data'!D:D,0)),"")</f>
        <v>27</v>
      </c>
      <c r="E214" s="10" cm="1">
        <f t="array" ref="E214">IFERROR(IF(ISNUMBER(D214),(D214-INDEX('Price Data'!E:E,MATCH(TEXT(A214,"YYYY-MM-DD"),'Price Data'!D:D,0)+1))/INDEX('Price Data'!E:E,MATCH(TEXT(A214,"YYYY-MM-DD"),'Price Data'!D:D,0)+1),""),"")</f>
        <v>3.717472118959161E-3</v>
      </c>
      <c r="F214" s="34">
        <f>IFERROR(INDEX('Price Data'!H:H,MATCH(TEXT(A214,"YYYY-MM-DD"),'Price Data'!G:G,0)),"")</f>
        <v>17660.583984000001</v>
      </c>
      <c r="G214" s="10" cm="1">
        <f t="array" ref="G214">IFERROR(IF(ISNUMBER(F214),(F214-INDEX('Price Data'!H:H,MATCH(TEXT(A214,"YYYY-MM-DD"),'Price Data'!G:G,0)+1))/INDEX('Price Data'!H:H,MATCH(TEXT(A214,"YYYY-MM-DD"),'Price Data'!G:G,0)+1),""),"")</f>
        <v>-5.6521664763071217E-2</v>
      </c>
      <c r="H214" s="34">
        <f>IFERROR(INDEX('Price Data'!K:K,MATCH(TEXT(A214,"YYYY-MM-DD"),'Price Data'!J:J,0)),"")</f>
        <v>2.62</v>
      </c>
      <c r="I214" s="10" cm="1">
        <f t="array" ref="I214">IFERROR(IF(ISNUMBER(H214),(H214-INDEX('Price Data'!K:K,MATCH(TEXT(A214,"YYYY-MM-DD"),'Price Data'!J:J,0)+1))/INDEX('Price Data'!K:K,MATCH(TEXT(A214,"YYYY-MM-DD"),'Price Data'!J:J,0)+1),""),"")</f>
        <v>1.158301158301168E-2</v>
      </c>
      <c r="J214" s="34">
        <f>IFERROR(INDEX('Price Data'!N:N,MATCH(TEXT(A214,"YYYY-MM-DD"),'Price Data'!M:M,0)),"")</f>
        <v>4.13</v>
      </c>
      <c r="K214" s="10" cm="1">
        <f t="array" ref="K214">IFERROR(IF(ISNUMBER(J214),(J214-INDEX('Price Data'!N:N,MATCH(TEXT(A214,"YYYY-MM-DD"),'Price Data'!M:M,0)+1))/INDEX('Price Data'!N:N,MATCH(TEXT(A214,"YYYY-MM-DD"),'Price Data'!M:M,0)+1),""),"")</f>
        <v>9.7799511002445074E-3</v>
      </c>
      <c r="L214" s="34">
        <f>IFERROR(INDEX('Price Data'!Q:Q,MATCH(TEXT(A214,"YYYY-MM-DD"),'Price Data'!P:P,0)),"")</f>
        <v>8.35</v>
      </c>
      <c r="M214" s="10" cm="1">
        <f t="array" ref="M214">IFERROR(IF(ISNUMBER(L214),(L214-INDEX('Price Data'!Q:Q,MATCH(TEXT(A214,"YYYY-MM-DD"),'Price Data'!P:P,0)+1))/INDEX('Price Data'!Q:Q,MATCH(TEXT(A214,"YYYY-MM-DD"),'Price Data'!P:P,0)+1),""),"")</f>
        <v>-5.9523809523810371E-3</v>
      </c>
      <c r="N214" s="34">
        <f>IFERROR(INDEX('Price Data'!T:T,MATCH(TEXT(A214,"YYYY-MM-DD"),'Price Data'!S:S,0)),"")</f>
        <v>3.38</v>
      </c>
      <c r="O214" s="10" cm="1">
        <f t="array" ref="O214">IFERROR(IF(ISNUMBER(N214),(N214-INDEX('Price Data'!T:T,MATCH(TEXT(A214,"YYYY-MM-DD"),'Price Data'!S:S,0)+1))/INDEX('Price Data'!T:T,MATCH(TEXT(A214,"YYYY-MM-DD"),'Price Data'!S:S,0)+1),""),"")</f>
        <v>0</v>
      </c>
    </row>
    <row r="215" spans="1:15" x14ac:dyDescent="0.3">
      <c r="A215" s="8">
        <v>42034</v>
      </c>
      <c r="B215" s="34">
        <f>IFERROR(INDEX('Price Data'!B:B,MATCH(TEXT(A215,"YYYY-MM-DD"),'Price Data'!A:A,0)),"")</f>
        <v>20503</v>
      </c>
      <c r="C215" s="10" cm="1">
        <f t="array" ref="C215">IFERROR(IF(ISNUMBER(B215),(B215-INDEX('Price Data'!B:B,MATCH(TEXT(A215,"YYYY-MM-DD"),'Price Data'!A:A,0)+1))/INDEX('Price Data'!B:B,MATCH(TEXT(A215,"YYYY-MM-DD"),'Price Data'!A:A,0)+1),""),"")</f>
        <v>-4.4187627464309992E-3</v>
      </c>
      <c r="D215" s="34">
        <f>IFERROR(INDEX('Price Data'!E:E,MATCH(TEXT(A215,"YYYY-MM-DD"),'Price Data'!D:D,0)),"")</f>
        <v>26.23</v>
      </c>
      <c r="E215" s="10" cm="1">
        <f t="array" ref="E215">IFERROR(IF(ISNUMBER(D215),(D215-INDEX('Price Data'!E:E,MATCH(TEXT(A215,"YYYY-MM-DD"),'Price Data'!D:D,0)+1))/INDEX('Price Data'!E:E,MATCH(TEXT(A215,"YYYY-MM-DD"),'Price Data'!D:D,0)+1),""),"")</f>
        <v>-2.8518518518518502E-2</v>
      </c>
      <c r="F215" s="34">
        <f>IFERROR(INDEX('Price Data'!H:H,MATCH(TEXT(A215,"YYYY-MM-DD"),'Price Data'!G:G,0)),"")</f>
        <v>16277.035156</v>
      </c>
      <c r="G215" s="10" cm="1">
        <f t="array" ref="G215">IFERROR(IF(ISNUMBER(F215),(F215-INDEX('Price Data'!H:H,MATCH(TEXT(A215,"YYYY-MM-DD"),'Price Data'!G:G,0)+1))/INDEX('Price Data'!H:H,MATCH(TEXT(A215,"YYYY-MM-DD"),'Price Data'!G:G,0)+1),""),"")</f>
        <v>-7.8341057648685777E-2</v>
      </c>
      <c r="H215" s="34">
        <f>IFERROR(INDEX('Price Data'!K:K,MATCH(TEXT(A215,"YYYY-MM-DD"),'Price Data'!J:J,0)),"")</f>
        <v>2.6</v>
      </c>
      <c r="I215" s="10" cm="1">
        <f t="array" ref="I215">IFERROR(IF(ISNUMBER(H215),(H215-INDEX('Price Data'!K:K,MATCH(TEXT(A215,"YYYY-MM-DD"),'Price Data'!J:J,0)+1))/INDEX('Price Data'!K:K,MATCH(TEXT(A215,"YYYY-MM-DD"),'Price Data'!J:J,0)+1),""),"")</f>
        <v>-7.6335877862595486E-3</v>
      </c>
      <c r="J215" s="34">
        <f>IFERROR(INDEX('Price Data'!N:N,MATCH(TEXT(A215,"YYYY-MM-DD"),'Price Data'!M:M,0)),"")</f>
        <v>4.0599999999999996</v>
      </c>
      <c r="K215" s="10" cm="1">
        <f t="array" ref="K215">IFERROR(IF(ISNUMBER(J215),(J215-INDEX('Price Data'!N:N,MATCH(TEXT(A215,"YYYY-MM-DD"),'Price Data'!M:M,0)+1))/INDEX('Price Data'!N:N,MATCH(TEXT(A215,"YYYY-MM-DD"),'Price Data'!M:M,0)+1),""),"")</f>
        <v>-1.6949152542372951E-2</v>
      </c>
      <c r="L215" s="34">
        <f>IFERROR(INDEX('Price Data'!Q:Q,MATCH(TEXT(A215,"YYYY-MM-DD"),'Price Data'!P:P,0)),"")</f>
        <v>8.32</v>
      </c>
      <c r="M215" s="10" cm="1">
        <f t="array" ref="M215">IFERROR(IF(ISNUMBER(L215),(L215-INDEX('Price Data'!Q:Q,MATCH(TEXT(A215,"YYYY-MM-DD"),'Price Data'!P:P,0)+1))/INDEX('Price Data'!Q:Q,MATCH(TEXT(A215,"YYYY-MM-DD"),'Price Data'!P:P,0)+1),""),"")</f>
        <v>-3.5928143712574087E-3</v>
      </c>
      <c r="N215" s="34">
        <f>IFERROR(INDEX('Price Data'!T:T,MATCH(TEXT(A215,"YYYY-MM-DD"),'Price Data'!S:S,0)),"")</f>
        <v>3.45</v>
      </c>
      <c r="O215" s="10" cm="1">
        <f t="array" ref="O215">IFERROR(IF(ISNUMBER(N215),(N215-INDEX('Price Data'!T:T,MATCH(TEXT(A215,"YYYY-MM-DD"),'Price Data'!S:S,0)+1))/INDEX('Price Data'!T:T,MATCH(TEXT(A215,"YYYY-MM-DD"),'Price Data'!S:S,0)+1),""),"")</f>
        <v>2.0710059171597718E-2</v>
      </c>
    </row>
    <row r="216" spans="1:15" x14ac:dyDescent="0.3">
      <c r="A216" s="8">
        <v>42035</v>
      </c>
      <c r="B216" s="34" t="str">
        <f>IFERROR(INDEX('Price Data'!B:B,MATCH(TEXT(A216,"YYYY-MM-DD"),'Price Data'!A:A,0)),"")</f>
        <v/>
      </c>
      <c r="C216" s="10" t="str" cm="1">
        <f t="array" ref="C216">IFERROR(IF(ISNUMBER(B216),(B216-INDEX('Price Data'!B:B,MATCH(TEXT(A216,"YYYY-MM-DD"),'Price Data'!A:A,0)+1))/INDEX('Price Data'!B:B,MATCH(TEXT(A216,"YYYY-MM-DD"),'Price Data'!A:A,0)+1),""),"")</f>
        <v/>
      </c>
      <c r="D216" s="34" t="str">
        <f>IFERROR(INDEX('Price Data'!E:E,MATCH(TEXT(A216,"YYYY-MM-DD"),'Price Data'!D:D,0)),"")</f>
        <v/>
      </c>
      <c r="E216" s="10" t="str" cm="1">
        <f t="array" ref="E216">IFERROR(IF(ISNUMBER(D216),(D216-INDEX('Price Data'!E:E,MATCH(TEXT(A216,"YYYY-MM-DD"),'Price Data'!D:D,0)+1))/INDEX('Price Data'!E:E,MATCH(TEXT(A216,"YYYY-MM-DD"),'Price Data'!D:D,0)+1),""),"")</f>
        <v/>
      </c>
      <c r="F216" s="34" t="str">
        <f>IFERROR(INDEX('Price Data'!H:H,MATCH(TEXT(A216,"YYYY-MM-DD"),'Price Data'!G:G,0)),"")</f>
        <v/>
      </c>
      <c r="G216" s="10" t="str" cm="1">
        <f t="array" ref="G216">IFERROR(IF(ISNUMBER(F216),(F216-INDEX('Price Data'!H:H,MATCH(TEXT(A216,"YYYY-MM-DD"),'Price Data'!G:G,0)+1))/INDEX('Price Data'!H:H,MATCH(TEXT(A216,"YYYY-MM-DD"),'Price Data'!G:G,0)+1),""),"")</f>
        <v/>
      </c>
      <c r="H216" s="34" t="str">
        <f>IFERROR(INDEX('Price Data'!K:K,MATCH(TEXT(A216,"YYYY-MM-DD"),'Price Data'!J:J,0)),"")</f>
        <v/>
      </c>
      <c r="I216" s="10" t="str" cm="1">
        <f t="array" ref="I216">IFERROR(IF(ISNUMBER(H216),(H216-INDEX('Price Data'!K:K,MATCH(TEXT(A216,"YYYY-MM-DD"),'Price Data'!J:J,0)+1))/INDEX('Price Data'!K:K,MATCH(TEXT(A216,"YYYY-MM-DD"),'Price Data'!J:J,0)+1),""),"")</f>
        <v/>
      </c>
      <c r="J216" s="34" t="str">
        <f>IFERROR(INDEX('Price Data'!N:N,MATCH(TEXT(A216,"YYYY-MM-DD"),'Price Data'!M:M,0)),"")</f>
        <v/>
      </c>
      <c r="K216" s="10" t="str" cm="1">
        <f t="array" ref="K216">IFERROR(IF(ISNUMBER(J216),(J216-INDEX('Price Data'!N:N,MATCH(TEXT(A216,"YYYY-MM-DD"),'Price Data'!M:M,0)+1))/INDEX('Price Data'!N:N,MATCH(TEXT(A216,"YYYY-MM-DD"),'Price Data'!M:M,0)+1),""),"")</f>
        <v/>
      </c>
      <c r="L216" s="34" t="str">
        <f>IFERROR(INDEX('Price Data'!Q:Q,MATCH(TEXT(A216,"YYYY-MM-DD"),'Price Data'!P:P,0)),"")</f>
        <v/>
      </c>
      <c r="M216" s="10" t="str" cm="1">
        <f t="array" ref="M216">IFERROR(IF(ISNUMBER(L216),(L216-INDEX('Price Data'!Q:Q,MATCH(TEXT(A216,"YYYY-MM-DD"),'Price Data'!P:P,0)+1))/INDEX('Price Data'!Q:Q,MATCH(TEXT(A216,"YYYY-MM-DD"),'Price Data'!P:P,0)+1),""),"")</f>
        <v/>
      </c>
      <c r="N216" s="34" t="str">
        <f>IFERROR(INDEX('Price Data'!T:T,MATCH(TEXT(A216,"YYYY-MM-DD"),'Price Data'!S:S,0)),"")</f>
        <v/>
      </c>
      <c r="O216" s="10" t="str" cm="1">
        <f t="array" ref="O216">IFERROR(IF(ISNUMBER(N216),(N216-INDEX('Price Data'!T:T,MATCH(TEXT(A216,"YYYY-MM-DD"),'Price Data'!S:S,0)+1))/INDEX('Price Data'!T:T,MATCH(TEXT(A216,"YYYY-MM-DD"),'Price Data'!S:S,0)+1),""),"")</f>
        <v/>
      </c>
    </row>
    <row r="217" spans="1:15" x14ac:dyDescent="0.3">
      <c r="A217" s="8">
        <v>42036</v>
      </c>
      <c r="B217" s="34" t="str">
        <f>IFERROR(INDEX('Price Data'!B:B,MATCH(TEXT(A217,"YYYY-MM-DD"),'Price Data'!A:A,0)),"")</f>
        <v/>
      </c>
      <c r="C217" s="10" t="str" cm="1">
        <f t="array" ref="C217">IFERROR(IF(ISNUMBER(B217),(B217-INDEX('Price Data'!B:B,MATCH(TEXT(A217,"YYYY-MM-DD"),'Price Data'!A:A,0)+1))/INDEX('Price Data'!B:B,MATCH(TEXT(A217,"YYYY-MM-DD"),'Price Data'!A:A,0)+1),""),"")</f>
        <v/>
      </c>
      <c r="D217" s="34" t="str">
        <f>IFERROR(INDEX('Price Data'!E:E,MATCH(TEXT(A217,"YYYY-MM-DD"),'Price Data'!D:D,0)),"")</f>
        <v/>
      </c>
      <c r="E217" s="10" t="str" cm="1">
        <f t="array" ref="E217">IFERROR(IF(ISNUMBER(D217),(D217-INDEX('Price Data'!E:E,MATCH(TEXT(A217,"YYYY-MM-DD"),'Price Data'!D:D,0)+1))/INDEX('Price Data'!E:E,MATCH(TEXT(A217,"YYYY-MM-DD"),'Price Data'!D:D,0)+1),""),"")</f>
        <v/>
      </c>
      <c r="F217" s="34" t="str">
        <f>IFERROR(INDEX('Price Data'!H:H,MATCH(TEXT(A217,"YYYY-MM-DD"),'Price Data'!G:G,0)),"")</f>
        <v/>
      </c>
      <c r="G217" s="10" t="str" cm="1">
        <f t="array" ref="G217">IFERROR(IF(ISNUMBER(F217),(F217-INDEX('Price Data'!H:H,MATCH(TEXT(A217,"YYYY-MM-DD"),'Price Data'!G:G,0)+1))/INDEX('Price Data'!H:H,MATCH(TEXT(A217,"YYYY-MM-DD"),'Price Data'!G:G,0)+1),""),"")</f>
        <v/>
      </c>
      <c r="H217" s="34" t="str">
        <f>IFERROR(INDEX('Price Data'!K:K,MATCH(TEXT(A217,"YYYY-MM-DD"),'Price Data'!J:J,0)),"")</f>
        <v/>
      </c>
      <c r="I217" s="10" t="str" cm="1">
        <f t="array" ref="I217">IFERROR(IF(ISNUMBER(H217),(H217-INDEX('Price Data'!K:K,MATCH(TEXT(A217,"YYYY-MM-DD"),'Price Data'!J:J,0)+1))/INDEX('Price Data'!K:K,MATCH(TEXT(A217,"YYYY-MM-DD"),'Price Data'!J:J,0)+1),""),"")</f>
        <v/>
      </c>
      <c r="J217" s="34" t="str">
        <f>IFERROR(INDEX('Price Data'!N:N,MATCH(TEXT(A217,"YYYY-MM-DD"),'Price Data'!M:M,0)),"")</f>
        <v/>
      </c>
      <c r="K217" s="10" t="str" cm="1">
        <f t="array" ref="K217">IFERROR(IF(ISNUMBER(J217),(J217-INDEX('Price Data'!N:N,MATCH(TEXT(A217,"YYYY-MM-DD"),'Price Data'!M:M,0)+1))/INDEX('Price Data'!N:N,MATCH(TEXT(A217,"YYYY-MM-DD"),'Price Data'!M:M,0)+1),""),"")</f>
        <v/>
      </c>
      <c r="L217" s="34" t="str">
        <f>IFERROR(INDEX('Price Data'!Q:Q,MATCH(TEXT(A217,"YYYY-MM-DD"),'Price Data'!P:P,0)),"")</f>
        <v/>
      </c>
      <c r="M217" s="10" t="str" cm="1">
        <f t="array" ref="M217">IFERROR(IF(ISNUMBER(L217),(L217-INDEX('Price Data'!Q:Q,MATCH(TEXT(A217,"YYYY-MM-DD"),'Price Data'!P:P,0)+1))/INDEX('Price Data'!Q:Q,MATCH(TEXT(A217,"YYYY-MM-DD"),'Price Data'!P:P,0)+1),""),"")</f>
        <v/>
      </c>
      <c r="N217" s="34" t="str">
        <f>IFERROR(INDEX('Price Data'!T:T,MATCH(TEXT(A217,"YYYY-MM-DD"),'Price Data'!S:S,0)),"")</f>
        <v/>
      </c>
      <c r="O217" s="10" t="str" cm="1">
        <f t="array" ref="O217">IFERROR(IF(ISNUMBER(N217),(N217-INDEX('Price Data'!T:T,MATCH(TEXT(A217,"YYYY-MM-DD"),'Price Data'!S:S,0)+1))/INDEX('Price Data'!T:T,MATCH(TEXT(A217,"YYYY-MM-DD"),'Price Data'!S:S,0)+1),""),"")</f>
        <v/>
      </c>
    </row>
    <row r="218" spans="1:15" x14ac:dyDescent="0.3">
      <c r="A218" s="8">
        <v>42037</v>
      </c>
      <c r="B218" s="34">
        <f>IFERROR(INDEX('Price Data'!B:B,MATCH(TEXT(A218,"YYYY-MM-DD"),'Price Data'!A:A,0)),"")</f>
        <v>20486</v>
      </c>
      <c r="C218" s="10" cm="1">
        <f t="array" ref="C218">IFERROR(IF(ISNUMBER(B218),(B218-INDEX('Price Data'!B:B,MATCH(TEXT(A218,"YYYY-MM-DD"),'Price Data'!A:A,0)+1))/INDEX('Price Data'!B:B,MATCH(TEXT(A218,"YYYY-MM-DD"),'Price Data'!A:A,0)+1),""),"")</f>
        <v>-8.2914695410427747E-4</v>
      </c>
      <c r="D218" s="34">
        <f>IFERROR(INDEX('Price Data'!E:E,MATCH(TEXT(A218,"YYYY-MM-DD"),'Price Data'!D:D,0)),"")</f>
        <v>26.58</v>
      </c>
      <c r="E218" s="10" cm="1">
        <f t="array" ref="E218">IFERROR(IF(ISNUMBER(D218),(D218-INDEX('Price Data'!E:E,MATCH(TEXT(A218,"YYYY-MM-DD"),'Price Data'!D:D,0)+1))/INDEX('Price Data'!E:E,MATCH(TEXT(A218,"YYYY-MM-DD"),'Price Data'!D:D,0)+1),""),"")</f>
        <v>1.3343499809378493E-2</v>
      </c>
      <c r="F218" s="34">
        <f>IFERROR(INDEX('Price Data'!H:H,MATCH(TEXT(A218,"YYYY-MM-DD"),'Price Data'!G:G,0)),"")</f>
        <v>16745</v>
      </c>
      <c r="G218" s="10" cm="1">
        <f t="array" ref="G218">IFERROR(IF(ISNUMBER(F218),(F218-INDEX('Price Data'!H:H,MATCH(TEXT(A218,"YYYY-MM-DD"),'Price Data'!G:G,0)+1))/INDEX('Price Data'!H:H,MATCH(TEXT(A218,"YYYY-MM-DD"),'Price Data'!G:G,0)+1),""),"")</f>
        <v>2.8750005115489356E-2</v>
      </c>
      <c r="H218" s="34">
        <f>IFERROR(INDEX('Price Data'!K:K,MATCH(TEXT(A218,"YYYY-MM-DD"),'Price Data'!J:J,0)),"")</f>
        <v>2.56</v>
      </c>
      <c r="I218" s="10" cm="1">
        <f t="array" ref="I218">IFERROR(IF(ISNUMBER(H218),(H218-INDEX('Price Data'!K:K,MATCH(TEXT(A218,"YYYY-MM-DD"),'Price Data'!J:J,0)+1))/INDEX('Price Data'!K:K,MATCH(TEXT(A218,"YYYY-MM-DD"),'Price Data'!J:J,0)+1),""),"")</f>
        <v>-1.5384615384615398E-2</v>
      </c>
      <c r="J218" s="34">
        <f>IFERROR(INDEX('Price Data'!N:N,MATCH(TEXT(A218,"YYYY-MM-DD"),'Price Data'!M:M,0)),"")</f>
        <v>4.0999999999999996</v>
      </c>
      <c r="K218" s="10" cm="1">
        <f t="array" ref="K218">IFERROR(IF(ISNUMBER(J218),(J218-INDEX('Price Data'!N:N,MATCH(TEXT(A218,"YYYY-MM-DD"),'Price Data'!M:M,0)+1))/INDEX('Price Data'!N:N,MATCH(TEXT(A218,"YYYY-MM-DD"),'Price Data'!M:M,0)+1),""),"")</f>
        <v>9.8522167487684834E-3</v>
      </c>
      <c r="L218" s="34">
        <f>IFERROR(INDEX('Price Data'!Q:Q,MATCH(TEXT(A218,"YYYY-MM-DD"),'Price Data'!P:P,0)),"")</f>
        <v>8.4700000000000006</v>
      </c>
      <c r="M218" s="10" cm="1">
        <f t="array" ref="M218">IFERROR(IF(ISNUMBER(L218),(L218-INDEX('Price Data'!Q:Q,MATCH(TEXT(A218,"YYYY-MM-DD"),'Price Data'!P:P,0)+1))/INDEX('Price Data'!Q:Q,MATCH(TEXT(A218,"YYYY-MM-DD"),'Price Data'!P:P,0)+1),""),"")</f>
        <v>1.8028846153846197E-2</v>
      </c>
      <c r="N218" s="34">
        <f>IFERROR(INDEX('Price Data'!T:T,MATCH(TEXT(A218,"YYYY-MM-DD"),'Price Data'!S:S,0)),"")</f>
        <v>3.52</v>
      </c>
      <c r="O218" s="10" cm="1">
        <f t="array" ref="O218">IFERROR(IF(ISNUMBER(N218),(N218-INDEX('Price Data'!T:T,MATCH(TEXT(A218,"YYYY-MM-DD"),'Price Data'!S:S,0)+1))/INDEX('Price Data'!T:T,MATCH(TEXT(A218,"YYYY-MM-DD"),'Price Data'!S:S,0)+1),""),"")</f>
        <v>2.0289855072463722E-2</v>
      </c>
    </row>
    <row r="219" spans="1:15" x14ac:dyDescent="0.3">
      <c r="A219" s="8">
        <v>42038</v>
      </c>
      <c r="B219" s="34">
        <f>IFERROR(INDEX('Price Data'!B:B,MATCH(TEXT(A219,"YYYY-MM-DD"),'Price Data'!A:A,0)),"")</f>
        <v>21012</v>
      </c>
      <c r="C219" s="10" cm="1">
        <f t="array" ref="C219">IFERROR(IF(ISNUMBER(B219),(B219-INDEX('Price Data'!B:B,MATCH(TEXT(A219,"YYYY-MM-DD"),'Price Data'!A:A,0)+1))/INDEX('Price Data'!B:B,MATCH(TEXT(A219,"YYYY-MM-DD"),'Price Data'!A:A,0)+1),""),"")</f>
        <v>2.5676071463438446E-2</v>
      </c>
      <c r="D219" s="34">
        <f>IFERROR(INDEX('Price Data'!E:E,MATCH(TEXT(A219,"YYYY-MM-DD"),'Price Data'!D:D,0)),"")</f>
        <v>27.93</v>
      </c>
      <c r="E219" s="10" cm="1">
        <f t="array" ref="E219">IFERROR(IF(ISNUMBER(D219),(D219-INDEX('Price Data'!E:E,MATCH(TEXT(A219,"YYYY-MM-DD"),'Price Data'!D:D,0)+1))/INDEX('Price Data'!E:E,MATCH(TEXT(A219,"YYYY-MM-DD"),'Price Data'!D:D,0)+1),""),"")</f>
        <v>5.079006772009035E-2</v>
      </c>
      <c r="F219" s="34">
        <f>IFERROR(INDEX('Price Data'!H:H,MATCH(TEXT(A219,"YYYY-MM-DD"),'Price Data'!G:G,0)),"")</f>
        <v>17058.332031000002</v>
      </c>
      <c r="G219" s="10" cm="1">
        <f t="array" ref="G219">IFERROR(IF(ISNUMBER(F219),(F219-INDEX('Price Data'!H:H,MATCH(TEXT(A219,"YYYY-MM-DD"),'Price Data'!G:G,0)+1))/INDEX('Price Data'!H:H,MATCH(TEXT(A219,"YYYY-MM-DD"),'Price Data'!G:G,0)+1),""),"")</f>
        <v>1.8711975574798551E-2</v>
      </c>
      <c r="H219" s="34">
        <f>IFERROR(INDEX('Price Data'!K:K,MATCH(TEXT(A219,"YYYY-MM-DD"),'Price Data'!J:J,0)),"")</f>
        <v>2.64</v>
      </c>
      <c r="I219" s="10" cm="1">
        <f t="array" ref="I219">IFERROR(IF(ISNUMBER(H219),(H219-INDEX('Price Data'!K:K,MATCH(TEXT(A219,"YYYY-MM-DD"),'Price Data'!J:J,0)+1))/INDEX('Price Data'!K:K,MATCH(TEXT(A219,"YYYY-MM-DD"),'Price Data'!J:J,0)+1),""),"")</f>
        <v>3.1250000000000028E-2</v>
      </c>
      <c r="J219" s="34">
        <f>IFERROR(INDEX('Price Data'!N:N,MATCH(TEXT(A219,"YYYY-MM-DD"),'Price Data'!M:M,0)),"")</f>
        <v>4.2</v>
      </c>
      <c r="K219" s="10" cm="1">
        <f t="array" ref="K219">IFERROR(IF(ISNUMBER(J219),(J219-INDEX('Price Data'!N:N,MATCH(TEXT(A219,"YYYY-MM-DD"),'Price Data'!M:M,0)+1))/INDEX('Price Data'!N:N,MATCH(TEXT(A219,"YYYY-MM-DD"),'Price Data'!M:M,0)+1),""),"")</f>
        <v>2.4390243902439157E-2</v>
      </c>
      <c r="L219" s="34">
        <f>IFERROR(INDEX('Price Data'!Q:Q,MATCH(TEXT(A219,"YYYY-MM-DD"),'Price Data'!P:P,0)),"")</f>
        <v>8.94</v>
      </c>
      <c r="M219" s="10" cm="1">
        <f t="array" ref="M219">IFERROR(IF(ISNUMBER(L219),(L219-INDEX('Price Data'!Q:Q,MATCH(TEXT(A219,"YYYY-MM-DD"),'Price Data'!P:P,0)+1))/INDEX('Price Data'!Q:Q,MATCH(TEXT(A219,"YYYY-MM-DD"),'Price Data'!P:P,0)+1),""),"")</f>
        <v>5.5489964580873533E-2</v>
      </c>
      <c r="N219" s="34">
        <f>IFERROR(INDEX('Price Data'!T:T,MATCH(TEXT(A219,"YYYY-MM-DD"),'Price Data'!S:S,0)),"")</f>
        <v>3.6</v>
      </c>
      <c r="O219" s="10" cm="1">
        <f t="array" ref="O219">IFERROR(IF(ISNUMBER(N219),(N219-INDEX('Price Data'!T:T,MATCH(TEXT(A219,"YYYY-MM-DD"),'Price Data'!S:S,0)+1))/INDEX('Price Data'!T:T,MATCH(TEXT(A219,"YYYY-MM-DD"),'Price Data'!S:S,0)+1),""),"")</f>
        <v>2.2727272727272749E-2</v>
      </c>
    </row>
    <row r="220" spans="1:15" x14ac:dyDescent="0.3">
      <c r="A220" s="8">
        <v>42039</v>
      </c>
      <c r="B220" s="34">
        <f>IFERROR(INDEX('Price Data'!B:B,MATCH(TEXT(A220,"YYYY-MM-DD"),'Price Data'!A:A,0)),"")</f>
        <v>20942</v>
      </c>
      <c r="C220" s="10" cm="1">
        <f t="array" ref="C220">IFERROR(IF(ISNUMBER(B220),(B220-INDEX('Price Data'!B:B,MATCH(TEXT(A220,"YYYY-MM-DD"),'Price Data'!A:A,0)+1))/INDEX('Price Data'!B:B,MATCH(TEXT(A220,"YYYY-MM-DD"),'Price Data'!A:A,0)+1),""),"")</f>
        <v>-3.3314296592423377E-3</v>
      </c>
      <c r="D220" s="34">
        <f>IFERROR(INDEX('Price Data'!E:E,MATCH(TEXT(A220,"YYYY-MM-DD"),'Price Data'!D:D,0)),"")</f>
        <v>27.73</v>
      </c>
      <c r="E220" s="10" cm="1">
        <f t="array" ref="E220">IFERROR(IF(ISNUMBER(D220),(D220-INDEX('Price Data'!E:E,MATCH(TEXT(A220,"YYYY-MM-DD"),'Price Data'!D:D,0)+1))/INDEX('Price Data'!E:E,MATCH(TEXT(A220,"YYYY-MM-DD"),'Price Data'!D:D,0)+1),""),"")</f>
        <v>-7.1607590404582635E-3</v>
      </c>
      <c r="F220" s="34">
        <f>IFERROR(INDEX('Price Data'!H:H,MATCH(TEXT(A220,"YYYY-MM-DD"),'Price Data'!G:G,0)),"")</f>
        <v>17367.595702999999</v>
      </c>
      <c r="G220" s="10" cm="1">
        <f t="array" ref="G220">IFERROR(IF(ISNUMBER(F220),(F220-INDEX('Price Data'!H:H,MATCH(TEXT(A220,"YYYY-MM-DD"),'Price Data'!G:G,0)+1))/INDEX('Price Data'!H:H,MATCH(TEXT(A220,"YYYY-MM-DD"),'Price Data'!G:G,0)+1),""),"")</f>
        <v>1.8129772092486788E-2</v>
      </c>
      <c r="H220" s="34">
        <f>IFERROR(INDEX('Price Data'!K:K,MATCH(TEXT(A220,"YYYY-MM-DD"),'Price Data'!J:J,0)),"")</f>
        <v>2.62</v>
      </c>
      <c r="I220" s="10" cm="1">
        <f t="array" ref="I220">IFERROR(IF(ISNUMBER(H220),(H220-INDEX('Price Data'!K:K,MATCH(TEXT(A220,"YYYY-MM-DD"),'Price Data'!J:J,0)+1))/INDEX('Price Data'!K:K,MATCH(TEXT(A220,"YYYY-MM-DD"),'Price Data'!J:J,0)+1),""),"")</f>
        <v>-7.575757575757582E-3</v>
      </c>
      <c r="J220" s="34">
        <f>IFERROR(INDEX('Price Data'!N:N,MATCH(TEXT(A220,"YYYY-MM-DD"),'Price Data'!M:M,0)),"")</f>
        <v>4.37</v>
      </c>
      <c r="K220" s="10" cm="1">
        <f t="array" ref="K220">IFERROR(IF(ISNUMBER(J220),(J220-INDEX('Price Data'!N:N,MATCH(TEXT(A220,"YYYY-MM-DD"),'Price Data'!M:M,0)+1))/INDEX('Price Data'!N:N,MATCH(TEXT(A220,"YYYY-MM-DD"),'Price Data'!M:M,0)+1),""),"")</f>
        <v>4.0476190476190457E-2</v>
      </c>
      <c r="L220" s="34">
        <f>IFERROR(INDEX('Price Data'!Q:Q,MATCH(TEXT(A220,"YYYY-MM-DD"),'Price Data'!P:P,0)),"")</f>
        <v>9.2100000000000009</v>
      </c>
      <c r="M220" s="10" cm="1">
        <f t="array" ref="M220">IFERROR(IF(ISNUMBER(L220),(L220-INDEX('Price Data'!Q:Q,MATCH(TEXT(A220,"YYYY-MM-DD"),'Price Data'!P:P,0)+1))/INDEX('Price Data'!Q:Q,MATCH(TEXT(A220,"YYYY-MM-DD"),'Price Data'!P:P,0)+1),""),"")</f>
        <v>3.0201342281879349E-2</v>
      </c>
      <c r="N220" s="34">
        <f>IFERROR(INDEX('Price Data'!T:T,MATCH(TEXT(A220,"YYYY-MM-DD"),'Price Data'!S:S,0)),"")</f>
        <v>3.65</v>
      </c>
      <c r="O220" s="10" cm="1">
        <f t="array" ref="O220">IFERROR(IF(ISNUMBER(N220),(N220-INDEX('Price Data'!T:T,MATCH(TEXT(A220,"YYYY-MM-DD"),'Price Data'!S:S,0)+1))/INDEX('Price Data'!T:T,MATCH(TEXT(A220,"YYYY-MM-DD"),'Price Data'!S:S,0)+1),""),"")</f>
        <v>1.388888888888884E-2</v>
      </c>
    </row>
    <row r="221" spans="1:15" x14ac:dyDescent="0.3">
      <c r="A221" s="8">
        <v>42040</v>
      </c>
      <c r="B221" s="34">
        <f>IFERROR(INDEX('Price Data'!B:B,MATCH(TEXT(A221,"YYYY-MM-DD"),'Price Data'!A:A,0)),"")</f>
        <v>20819</v>
      </c>
      <c r="C221" s="10" cm="1">
        <f t="array" ref="C221">IFERROR(IF(ISNUMBER(B221),(B221-INDEX('Price Data'!B:B,MATCH(TEXT(A221,"YYYY-MM-DD"),'Price Data'!A:A,0)+1))/INDEX('Price Data'!B:B,MATCH(TEXT(A221,"YYYY-MM-DD"),'Price Data'!A:A,0)+1),""),"")</f>
        <v>-5.873364530608347E-3</v>
      </c>
      <c r="D221" s="34">
        <f>IFERROR(INDEX('Price Data'!E:E,MATCH(TEXT(A221,"YYYY-MM-DD"),'Price Data'!D:D,0)),"")</f>
        <v>27.53</v>
      </c>
      <c r="E221" s="10" cm="1">
        <f t="array" ref="E221">IFERROR(IF(ISNUMBER(D221),(D221-INDEX('Price Data'!E:E,MATCH(TEXT(A221,"YYYY-MM-DD"),'Price Data'!D:D,0)+1))/INDEX('Price Data'!E:E,MATCH(TEXT(A221,"YYYY-MM-DD"),'Price Data'!D:D,0)+1),""),"")</f>
        <v>-7.2124053371799236E-3</v>
      </c>
      <c r="F221" s="34">
        <f>IFERROR(INDEX('Price Data'!H:H,MATCH(TEXT(A221,"YYYY-MM-DD"),'Price Data'!G:G,0)),"")</f>
        <v>17094.957031000002</v>
      </c>
      <c r="G221" s="10" cm="1">
        <f t="array" ref="G221">IFERROR(IF(ISNUMBER(F221),(F221-INDEX('Price Data'!H:H,MATCH(TEXT(A221,"YYYY-MM-DD"),'Price Data'!G:G,0)+1))/INDEX('Price Data'!H:H,MATCH(TEXT(A221,"YYYY-MM-DD"),'Price Data'!G:G,0)+1),""),"")</f>
        <v>-1.5698124061749259E-2</v>
      </c>
      <c r="H221" s="34">
        <f>IFERROR(INDEX('Price Data'!K:K,MATCH(TEXT(A221,"YYYY-MM-DD"),'Price Data'!J:J,0)),"")</f>
        <v>2.57</v>
      </c>
      <c r="I221" s="10" cm="1">
        <f t="array" ref="I221">IFERROR(IF(ISNUMBER(H221),(H221-INDEX('Price Data'!K:K,MATCH(TEXT(A221,"YYYY-MM-DD"),'Price Data'!J:J,0)+1))/INDEX('Price Data'!K:K,MATCH(TEXT(A221,"YYYY-MM-DD"),'Price Data'!J:J,0)+1),""),"")</f>
        <v>-1.9083969465648956E-2</v>
      </c>
      <c r="J221" s="34">
        <f>IFERROR(INDEX('Price Data'!N:N,MATCH(TEXT(A221,"YYYY-MM-DD"),'Price Data'!M:M,0)),"")</f>
        <v>4.37</v>
      </c>
      <c r="K221" s="10" cm="1">
        <f t="array" ref="K221">IFERROR(IF(ISNUMBER(J221),(J221-INDEX('Price Data'!N:N,MATCH(TEXT(A221,"YYYY-MM-DD"),'Price Data'!M:M,0)+1))/INDEX('Price Data'!N:N,MATCH(TEXT(A221,"YYYY-MM-DD"),'Price Data'!M:M,0)+1),""),"")</f>
        <v>0</v>
      </c>
      <c r="L221" s="34">
        <f>IFERROR(INDEX('Price Data'!Q:Q,MATCH(TEXT(A221,"YYYY-MM-DD"),'Price Data'!P:P,0)),"")</f>
        <v>9.19</v>
      </c>
      <c r="M221" s="10" cm="1">
        <f t="array" ref="M221">IFERROR(IF(ISNUMBER(L221),(L221-INDEX('Price Data'!Q:Q,MATCH(TEXT(A221,"YYYY-MM-DD"),'Price Data'!P:P,0)+1))/INDEX('Price Data'!Q:Q,MATCH(TEXT(A221,"YYYY-MM-DD"),'Price Data'!P:P,0)+1),""),"")</f>
        <v>-2.1715526601521549E-3</v>
      </c>
      <c r="N221" s="34">
        <f>IFERROR(INDEX('Price Data'!T:T,MATCH(TEXT(A221,"YYYY-MM-DD"),'Price Data'!S:S,0)),"")</f>
        <v>3.67</v>
      </c>
      <c r="O221" s="10" cm="1">
        <f t="array" ref="O221">IFERROR(IF(ISNUMBER(N221),(N221-INDEX('Price Data'!T:T,MATCH(TEXT(A221,"YYYY-MM-DD"),'Price Data'!S:S,0)+1))/INDEX('Price Data'!T:T,MATCH(TEXT(A221,"YYYY-MM-DD"),'Price Data'!S:S,0)+1),""),"")</f>
        <v>5.4794520547945258E-3</v>
      </c>
    </row>
    <row r="222" spans="1:15" x14ac:dyDescent="0.3">
      <c r="A222" s="8">
        <v>42041</v>
      </c>
      <c r="B222" s="34">
        <f>IFERROR(INDEX('Price Data'!B:B,MATCH(TEXT(A222,"YYYY-MM-DD"),'Price Data'!A:A,0)),"")</f>
        <v>20761</v>
      </c>
      <c r="C222" s="10" cm="1">
        <f t="array" ref="C222">IFERROR(IF(ISNUMBER(B222),(B222-INDEX('Price Data'!B:B,MATCH(TEXT(A222,"YYYY-MM-DD"),'Price Data'!A:A,0)+1))/INDEX('Price Data'!B:B,MATCH(TEXT(A222,"YYYY-MM-DD"),'Price Data'!A:A,0)+1),""),"")</f>
        <v>-2.7859167106969594E-3</v>
      </c>
      <c r="D222" s="34">
        <f>IFERROR(INDEX('Price Data'!E:E,MATCH(TEXT(A222,"YYYY-MM-DD"),'Price Data'!D:D,0)),"")</f>
        <v>27.68</v>
      </c>
      <c r="E222" s="10" cm="1">
        <f t="array" ref="E222">IFERROR(IF(ISNUMBER(D222),(D222-INDEX('Price Data'!E:E,MATCH(TEXT(A222,"YYYY-MM-DD"),'Price Data'!D:D,0)+1))/INDEX('Price Data'!E:E,MATCH(TEXT(A222,"YYYY-MM-DD"),'Price Data'!D:D,0)+1),""),"")</f>
        <v>5.4486015256083754E-3</v>
      </c>
      <c r="F222" s="34">
        <f>IFERROR(INDEX('Price Data'!H:H,MATCH(TEXT(A222,"YYYY-MM-DD"),'Price Data'!G:G,0)),"")</f>
        <v>17599.544922000001</v>
      </c>
      <c r="G222" s="10" cm="1">
        <f t="array" ref="G222">IFERROR(IF(ISNUMBER(F222),(F222-INDEX('Price Data'!H:H,MATCH(TEXT(A222,"YYYY-MM-DD"),'Price Data'!G:G,0)+1))/INDEX('Price Data'!H:H,MATCH(TEXT(A222,"YYYY-MM-DD"),'Price Data'!G:G,0)+1),""),"")</f>
        <v>2.9516768605207917E-2</v>
      </c>
      <c r="H222" s="34">
        <f>IFERROR(INDEX('Price Data'!K:K,MATCH(TEXT(A222,"YYYY-MM-DD"),'Price Data'!J:J,0)),"")</f>
        <v>2.57</v>
      </c>
      <c r="I222" s="10" cm="1">
        <f t="array" ref="I222">IFERROR(IF(ISNUMBER(H222),(H222-INDEX('Price Data'!K:K,MATCH(TEXT(A222,"YYYY-MM-DD"),'Price Data'!J:J,0)+1))/INDEX('Price Data'!K:K,MATCH(TEXT(A222,"YYYY-MM-DD"),'Price Data'!J:J,0)+1),""),"")</f>
        <v>0</v>
      </c>
      <c r="J222" s="34">
        <f>IFERROR(INDEX('Price Data'!N:N,MATCH(TEXT(A222,"YYYY-MM-DD"),'Price Data'!M:M,0)),"")</f>
        <v>4.49</v>
      </c>
      <c r="K222" s="10" cm="1">
        <f t="array" ref="K222">IFERROR(IF(ISNUMBER(J222),(J222-INDEX('Price Data'!N:N,MATCH(TEXT(A222,"YYYY-MM-DD"),'Price Data'!M:M,0)+1))/INDEX('Price Data'!N:N,MATCH(TEXT(A222,"YYYY-MM-DD"),'Price Data'!M:M,0)+1),""),"")</f>
        <v>2.7459954233409634E-2</v>
      </c>
      <c r="L222" s="34">
        <f>IFERROR(INDEX('Price Data'!Q:Q,MATCH(TEXT(A222,"YYYY-MM-DD"),'Price Data'!P:P,0)),"")</f>
        <v>9.3000000000000007</v>
      </c>
      <c r="M222" s="10" cm="1">
        <f t="array" ref="M222">IFERROR(IF(ISNUMBER(L222),(L222-INDEX('Price Data'!Q:Q,MATCH(TEXT(A222,"YYYY-MM-DD"),'Price Data'!P:P,0)+1))/INDEX('Price Data'!Q:Q,MATCH(TEXT(A222,"YYYY-MM-DD"),'Price Data'!P:P,0)+1),""),"")</f>
        <v>1.1969532100108945E-2</v>
      </c>
      <c r="N222" s="34">
        <f>IFERROR(INDEX('Price Data'!T:T,MATCH(TEXT(A222,"YYYY-MM-DD"),'Price Data'!S:S,0)),"")</f>
        <v>3.72</v>
      </c>
      <c r="O222" s="10" cm="1">
        <f t="array" ref="O222">IFERROR(IF(ISNUMBER(N222),(N222-INDEX('Price Data'!T:T,MATCH(TEXT(A222,"YYYY-MM-DD"),'Price Data'!S:S,0)+1))/INDEX('Price Data'!T:T,MATCH(TEXT(A222,"YYYY-MM-DD"),'Price Data'!S:S,0)+1),""),"")</f>
        <v>1.362397820163495E-2</v>
      </c>
    </row>
    <row r="223" spans="1:15" x14ac:dyDescent="0.3">
      <c r="A223" s="8">
        <v>42042</v>
      </c>
      <c r="B223" s="34" t="str">
        <f>IFERROR(INDEX('Price Data'!B:B,MATCH(TEXT(A223,"YYYY-MM-DD"),'Price Data'!A:A,0)),"")</f>
        <v/>
      </c>
      <c r="C223" s="10" t="str" cm="1">
        <f t="array" ref="C223">IFERROR(IF(ISNUMBER(B223),(B223-INDEX('Price Data'!B:B,MATCH(TEXT(A223,"YYYY-MM-DD"),'Price Data'!A:A,0)+1))/INDEX('Price Data'!B:B,MATCH(TEXT(A223,"YYYY-MM-DD"),'Price Data'!A:A,0)+1),""),"")</f>
        <v/>
      </c>
      <c r="D223" s="34" t="str">
        <f>IFERROR(INDEX('Price Data'!E:E,MATCH(TEXT(A223,"YYYY-MM-DD"),'Price Data'!D:D,0)),"")</f>
        <v/>
      </c>
      <c r="E223" s="10" t="str" cm="1">
        <f t="array" ref="E223">IFERROR(IF(ISNUMBER(D223),(D223-INDEX('Price Data'!E:E,MATCH(TEXT(A223,"YYYY-MM-DD"),'Price Data'!D:D,0)+1))/INDEX('Price Data'!E:E,MATCH(TEXT(A223,"YYYY-MM-DD"),'Price Data'!D:D,0)+1),""),"")</f>
        <v/>
      </c>
      <c r="F223" s="34" t="str">
        <f>IFERROR(INDEX('Price Data'!H:H,MATCH(TEXT(A223,"YYYY-MM-DD"),'Price Data'!G:G,0)),"")</f>
        <v/>
      </c>
      <c r="G223" s="10" t="str" cm="1">
        <f t="array" ref="G223">IFERROR(IF(ISNUMBER(F223),(F223-INDEX('Price Data'!H:H,MATCH(TEXT(A223,"YYYY-MM-DD"),'Price Data'!G:G,0)+1))/INDEX('Price Data'!H:H,MATCH(TEXT(A223,"YYYY-MM-DD"),'Price Data'!G:G,0)+1),""),"")</f>
        <v/>
      </c>
      <c r="H223" s="34" t="str">
        <f>IFERROR(INDEX('Price Data'!K:K,MATCH(TEXT(A223,"YYYY-MM-DD"),'Price Data'!J:J,0)),"")</f>
        <v/>
      </c>
      <c r="I223" s="10" t="str" cm="1">
        <f t="array" ref="I223">IFERROR(IF(ISNUMBER(H223),(H223-INDEX('Price Data'!K:K,MATCH(TEXT(A223,"YYYY-MM-DD"),'Price Data'!J:J,0)+1))/INDEX('Price Data'!K:K,MATCH(TEXT(A223,"YYYY-MM-DD"),'Price Data'!J:J,0)+1),""),"")</f>
        <v/>
      </c>
      <c r="J223" s="34" t="str">
        <f>IFERROR(INDEX('Price Data'!N:N,MATCH(TEXT(A223,"YYYY-MM-DD"),'Price Data'!M:M,0)),"")</f>
        <v/>
      </c>
      <c r="K223" s="10" t="str" cm="1">
        <f t="array" ref="K223">IFERROR(IF(ISNUMBER(J223),(J223-INDEX('Price Data'!N:N,MATCH(TEXT(A223,"YYYY-MM-DD"),'Price Data'!M:M,0)+1))/INDEX('Price Data'!N:N,MATCH(TEXT(A223,"YYYY-MM-DD"),'Price Data'!M:M,0)+1),""),"")</f>
        <v/>
      </c>
      <c r="L223" s="34" t="str">
        <f>IFERROR(INDEX('Price Data'!Q:Q,MATCH(TEXT(A223,"YYYY-MM-DD"),'Price Data'!P:P,0)),"")</f>
        <v/>
      </c>
      <c r="M223" s="10" t="str" cm="1">
        <f t="array" ref="M223">IFERROR(IF(ISNUMBER(L223),(L223-INDEX('Price Data'!Q:Q,MATCH(TEXT(A223,"YYYY-MM-DD"),'Price Data'!P:P,0)+1))/INDEX('Price Data'!Q:Q,MATCH(TEXT(A223,"YYYY-MM-DD"),'Price Data'!P:P,0)+1),""),"")</f>
        <v/>
      </c>
      <c r="N223" s="34" t="str">
        <f>IFERROR(INDEX('Price Data'!T:T,MATCH(TEXT(A223,"YYYY-MM-DD"),'Price Data'!S:S,0)),"")</f>
        <v/>
      </c>
      <c r="O223" s="10" t="str" cm="1">
        <f t="array" ref="O223">IFERROR(IF(ISNUMBER(N223),(N223-INDEX('Price Data'!T:T,MATCH(TEXT(A223,"YYYY-MM-DD"),'Price Data'!S:S,0)+1))/INDEX('Price Data'!T:T,MATCH(TEXT(A223,"YYYY-MM-DD"),'Price Data'!S:S,0)+1),""),"")</f>
        <v/>
      </c>
    </row>
    <row r="224" spans="1:15" x14ac:dyDescent="0.3">
      <c r="A224" s="8">
        <v>42043</v>
      </c>
      <c r="B224" s="34" t="str">
        <f>IFERROR(INDEX('Price Data'!B:B,MATCH(TEXT(A224,"YYYY-MM-DD"),'Price Data'!A:A,0)),"")</f>
        <v/>
      </c>
      <c r="C224" s="10" t="str" cm="1">
        <f t="array" ref="C224">IFERROR(IF(ISNUMBER(B224),(B224-INDEX('Price Data'!B:B,MATCH(TEXT(A224,"YYYY-MM-DD"),'Price Data'!A:A,0)+1))/INDEX('Price Data'!B:B,MATCH(TEXT(A224,"YYYY-MM-DD"),'Price Data'!A:A,0)+1),""),"")</f>
        <v/>
      </c>
      <c r="D224" s="34" t="str">
        <f>IFERROR(INDEX('Price Data'!E:E,MATCH(TEXT(A224,"YYYY-MM-DD"),'Price Data'!D:D,0)),"")</f>
        <v/>
      </c>
      <c r="E224" s="10" t="str" cm="1">
        <f t="array" ref="E224">IFERROR(IF(ISNUMBER(D224),(D224-INDEX('Price Data'!E:E,MATCH(TEXT(A224,"YYYY-MM-DD"),'Price Data'!D:D,0)+1))/INDEX('Price Data'!E:E,MATCH(TEXT(A224,"YYYY-MM-DD"),'Price Data'!D:D,0)+1),""),"")</f>
        <v/>
      </c>
      <c r="F224" s="34" t="str">
        <f>IFERROR(INDEX('Price Data'!H:H,MATCH(TEXT(A224,"YYYY-MM-DD"),'Price Data'!G:G,0)),"")</f>
        <v/>
      </c>
      <c r="G224" s="10" t="str" cm="1">
        <f t="array" ref="G224">IFERROR(IF(ISNUMBER(F224),(F224-INDEX('Price Data'!H:H,MATCH(TEXT(A224,"YYYY-MM-DD"),'Price Data'!G:G,0)+1))/INDEX('Price Data'!H:H,MATCH(TEXT(A224,"YYYY-MM-DD"),'Price Data'!G:G,0)+1),""),"")</f>
        <v/>
      </c>
      <c r="H224" s="34" t="str">
        <f>IFERROR(INDEX('Price Data'!K:K,MATCH(TEXT(A224,"YYYY-MM-DD"),'Price Data'!J:J,0)),"")</f>
        <v/>
      </c>
      <c r="I224" s="10" t="str" cm="1">
        <f t="array" ref="I224">IFERROR(IF(ISNUMBER(H224),(H224-INDEX('Price Data'!K:K,MATCH(TEXT(A224,"YYYY-MM-DD"),'Price Data'!J:J,0)+1))/INDEX('Price Data'!K:K,MATCH(TEXT(A224,"YYYY-MM-DD"),'Price Data'!J:J,0)+1),""),"")</f>
        <v/>
      </c>
      <c r="J224" s="34" t="str">
        <f>IFERROR(INDEX('Price Data'!N:N,MATCH(TEXT(A224,"YYYY-MM-DD"),'Price Data'!M:M,0)),"")</f>
        <v/>
      </c>
      <c r="K224" s="10" t="str" cm="1">
        <f t="array" ref="K224">IFERROR(IF(ISNUMBER(J224),(J224-INDEX('Price Data'!N:N,MATCH(TEXT(A224,"YYYY-MM-DD"),'Price Data'!M:M,0)+1))/INDEX('Price Data'!N:N,MATCH(TEXT(A224,"YYYY-MM-DD"),'Price Data'!M:M,0)+1),""),"")</f>
        <v/>
      </c>
      <c r="L224" s="34" t="str">
        <f>IFERROR(INDEX('Price Data'!Q:Q,MATCH(TEXT(A224,"YYYY-MM-DD"),'Price Data'!P:P,0)),"")</f>
        <v/>
      </c>
      <c r="M224" s="10" t="str" cm="1">
        <f t="array" ref="M224">IFERROR(IF(ISNUMBER(L224),(L224-INDEX('Price Data'!Q:Q,MATCH(TEXT(A224,"YYYY-MM-DD"),'Price Data'!P:P,0)+1))/INDEX('Price Data'!Q:Q,MATCH(TEXT(A224,"YYYY-MM-DD"),'Price Data'!P:P,0)+1),""),"")</f>
        <v/>
      </c>
      <c r="N224" s="34" t="str">
        <f>IFERROR(INDEX('Price Data'!T:T,MATCH(TEXT(A224,"YYYY-MM-DD"),'Price Data'!S:S,0)),"")</f>
        <v/>
      </c>
      <c r="O224" s="10" t="str" cm="1">
        <f t="array" ref="O224">IFERROR(IF(ISNUMBER(N224),(N224-INDEX('Price Data'!T:T,MATCH(TEXT(A224,"YYYY-MM-DD"),'Price Data'!S:S,0)+1))/INDEX('Price Data'!T:T,MATCH(TEXT(A224,"YYYY-MM-DD"),'Price Data'!S:S,0)+1),""),"")</f>
        <v/>
      </c>
    </row>
    <row r="225" spans="1:15" x14ac:dyDescent="0.3">
      <c r="A225" s="8">
        <v>42044</v>
      </c>
      <c r="B225" s="34">
        <f>IFERROR(INDEX('Price Data'!B:B,MATCH(TEXT(A225,"YYYY-MM-DD"),'Price Data'!A:A,0)),"")</f>
        <v>20367</v>
      </c>
      <c r="C225" s="10" cm="1">
        <f t="array" ref="C225">IFERROR(IF(ISNUMBER(B225),(B225-INDEX('Price Data'!B:B,MATCH(TEXT(A225,"YYYY-MM-DD"),'Price Data'!A:A,0)+1))/INDEX('Price Data'!B:B,MATCH(TEXT(A225,"YYYY-MM-DD"),'Price Data'!A:A,0)+1),""),"")</f>
        <v>-1.8977891238379653E-2</v>
      </c>
      <c r="D225" s="34">
        <f>IFERROR(INDEX('Price Data'!E:E,MATCH(TEXT(A225,"YYYY-MM-DD"),'Price Data'!D:D,0)),"")</f>
        <v>27.1</v>
      </c>
      <c r="E225" s="10" cm="1">
        <f t="array" ref="E225">IFERROR(IF(ISNUMBER(D225),(D225-INDEX('Price Data'!E:E,MATCH(TEXT(A225,"YYYY-MM-DD"),'Price Data'!D:D,0)+1))/INDEX('Price Data'!E:E,MATCH(TEXT(A225,"YYYY-MM-DD"),'Price Data'!D:D,0)+1),""),"")</f>
        <v>-2.0953757225433464E-2</v>
      </c>
      <c r="F225" s="34">
        <f>IFERROR(INDEX('Price Data'!H:H,MATCH(TEXT(A225,"YYYY-MM-DD"),'Price Data'!G:G,0)),"")</f>
        <v>17530.367188</v>
      </c>
      <c r="G225" s="10" cm="1">
        <f t="array" ref="G225">IFERROR(IF(ISNUMBER(F225),(F225-INDEX('Price Data'!H:H,MATCH(TEXT(A225,"YYYY-MM-DD"),'Price Data'!G:G,0)+1))/INDEX('Price Data'!H:H,MATCH(TEXT(A225,"YYYY-MM-DD"),'Price Data'!G:G,0)+1),""),"")</f>
        <v>-3.9306547019591614E-3</v>
      </c>
      <c r="H225" s="34">
        <f>IFERROR(INDEX('Price Data'!K:K,MATCH(TEXT(A225,"YYYY-MM-DD"),'Price Data'!J:J,0)),"")</f>
        <v>2.4900000000000002</v>
      </c>
      <c r="I225" s="10" cm="1">
        <f t="array" ref="I225">IFERROR(IF(ISNUMBER(H225),(H225-INDEX('Price Data'!K:K,MATCH(TEXT(A225,"YYYY-MM-DD"),'Price Data'!J:J,0)+1))/INDEX('Price Data'!K:K,MATCH(TEXT(A225,"YYYY-MM-DD"),'Price Data'!J:J,0)+1),""),"")</f>
        <v>-3.1128404669260559E-2</v>
      </c>
      <c r="J225" s="34">
        <f>IFERROR(INDEX('Price Data'!N:N,MATCH(TEXT(A225,"YYYY-MM-DD"),'Price Data'!M:M,0)),"")</f>
        <v>4.45</v>
      </c>
      <c r="K225" s="10" cm="1">
        <f t="array" ref="K225">IFERROR(IF(ISNUMBER(J225),(J225-INDEX('Price Data'!N:N,MATCH(TEXT(A225,"YYYY-MM-DD"),'Price Data'!M:M,0)+1))/INDEX('Price Data'!N:N,MATCH(TEXT(A225,"YYYY-MM-DD"),'Price Data'!M:M,0)+1),""),"")</f>
        <v>-8.9086859688196074E-3</v>
      </c>
      <c r="L225" s="34">
        <f>IFERROR(INDEX('Price Data'!Q:Q,MATCH(TEXT(A225,"YYYY-MM-DD"),'Price Data'!P:P,0)),"")</f>
        <v>9.0299999999999994</v>
      </c>
      <c r="M225" s="10" cm="1">
        <f t="array" ref="M225">IFERROR(IF(ISNUMBER(L225),(L225-INDEX('Price Data'!Q:Q,MATCH(TEXT(A225,"YYYY-MM-DD"),'Price Data'!P:P,0)+1))/INDEX('Price Data'!Q:Q,MATCH(TEXT(A225,"YYYY-MM-DD"),'Price Data'!P:P,0)+1),""),"")</f>
        <v>-2.9032258064516273E-2</v>
      </c>
      <c r="N225" s="34">
        <f>IFERROR(INDEX('Price Data'!T:T,MATCH(TEXT(A225,"YYYY-MM-DD"),'Price Data'!S:S,0)),"")</f>
        <v>3.74</v>
      </c>
      <c r="O225" s="10" cm="1">
        <f t="array" ref="O225">IFERROR(IF(ISNUMBER(N225),(N225-INDEX('Price Data'!T:T,MATCH(TEXT(A225,"YYYY-MM-DD"),'Price Data'!S:S,0)+1))/INDEX('Price Data'!T:T,MATCH(TEXT(A225,"YYYY-MM-DD"),'Price Data'!S:S,0)+1),""),"")</f>
        <v>5.3763440860215101E-3</v>
      </c>
    </row>
    <row r="226" spans="1:15" x14ac:dyDescent="0.3">
      <c r="A226" s="8">
        <v>42045</v>
      </c>
      <c r="B226" s="34">
        <f>IFERROR(INDEX('Price Data'!B:B,MATCH(TEXT(A226,"YYYY-MM-DD"),'Price Data'!A:A,0)),"")</f>
        <v>20726</v>
      </c>
      <c r="C226" s="10" cm="1">
        <f t="array" ref="C226">IFERROR(IF(ISNUMBER(B226),(B226-INDEX('Price Data'!B:B,MATCH(TEXT(A226,"YYYY-MM-DD"),'Price Data'!A:A,0)+1))/INDEX('Price Data'!B:B,MATCH(TEXT(A226,"YYYY-MM-DD"),'Price Data'!A:A,0)+1),""),"")</f>
        <v>1.7626552756910691E-2</v>
      </c>
      <c r="D226" s="34">
        <f>IFERROR(INDEX('Price Data'!E:E,MATCH(TEXT(A226,"YYYY-MM-DD"),'Price Data'!D:D,0)),"")</f>
        <v>27.51</v>
      </c>
      <c r="E226" s="10" cm="1">
        <f t="array" ref="E226">IFERROR(IF(ISNUMBER(D226),(D226-INDEX('Price Data'!E:E,MATCH(TEXT(A226,"YYYY-MM-DD"),'Price Data'!D:D,0)+1))/INDEX('Price Data'!E:E,MATCH(TEXT(A226,"YYYY-MM-DD"),'Price Data'!D:D,0)+1),""),"")</f>
        <v>1.512915129151292E-2</v>
      </c>
      <c r="F226" s="34">
        <f>IFERROR(INDEX('Price Data'!H:H,MATCH(TEXT(A226,"YYYY-MM-DD"),'Price Data'!G:G,0)),"")</f>
        <v>17697.207031000002</v>
      </c>
      <c r="G226" s="10" cm="1">
        <f t="array" ref="G226">IFERROR(IF(ISNUMBER(F226),(F226-INDEX('Price Data'!H:H,MATCH(TEXT(A226,"YYYY-MM-DD"),'Price Data'!G:G,0)+1))/INDEX('Price Data'!H:H,MATCH(TEXT(A226,"YYYY-MM-DD"),'Price Data'!G:G,0)+1),""),"")</f>
        <v>9.5171904393541659E-3</v>
      </c>
      <c r="H226" s="34">
        <f>IFERROR(INDEX('Price Data'!K:K,MATCH(TEXT(A226,"YYYY-MM-DD"),'Price Data'!J:J,0)),"")</f>
        <v>2.59</v>
      </c>
      <c r="I226" s="10" cm="1">
        <f t="array" ref="I226">IFERROR(IF(ISNUMBER(H226),(H226-INDEX('Price Data'!K:K,MATCH(TEXT(A226,"YYYY-MM-DD"),'Price Data'!J:J,0)+1))/INDEX('Price Data'!K:K,MATCH(TEXT(A226,"YYYY-MM-DD"),'Price Data'!J:J,0)+1),""),"")</f>
        <v>4.0160642570280979E-2</v>
      </c>
      <c r="J226" s="34">
        <f>IFERROR(INDEX('Price Data'!N:N,MATCH(TEXT(A226,"YYYY-MM-DD"),'Price Data'!M:M,0)),"")</f>
        <v>4.43</v>
      </c>
      <c r="K226" s="10" cm="1">
        <f t="array" ref="K226">IFERROR(IF(ISNUMBER(J226),(J226-INDEX('Price Data'!N:N,MATCH(TEXT(A226,"YYYY-MM-DD"),'Price Data'!M:M,0)+1))/INDEX('Price Data'!N:N,MATCH(TEXT(A226,"YYYY-MM-DD"),'Price Data'!M:M,0)+1),""),"")</f>
        <v>-4.4943820224720137E-3</v>
      </c>
      <c r="L226" s="34">
        <f>IFERROR(INDEX('Price Data'!Q:Q,MATCH(TEXT(A226,"YYYY-MM-DD"),'Price Data'!P:P,0)),"")</f>
        <v>9.08</v>
      </c>
      <c r="M226" s="10" cm="1">
        <f t="array" ref="M226">IFERROR(IF(ISNUMBER(L226),(L226-INDEX('Price Data'!Q:Q,MATCH(TEXT(A226,"YYYY-MM-DD"),'Price Data'!P:P,0)+1))/INDEX('Price Data'!Q:Q,MATCH(TEXT(A226,"YYYY-MM-DD"),'Price Data'!P:P,0)+1),""),"")</f>
        <v>5.5370985603544537E-3</v>
      </c>
      <c r="N226" s="34">
        <f>IFERROR(INDEX('Price Data'!T:T,MATCH(TEXT(A226,"YYYY-MM-DD"),'Price Data'!S:S,0)),"")</f>
        <v>3.74</v>
      </c>
      <c r="O226" s="10" cm="1">
        <f t="array" ref="O226">IFERROR(IF(ISNUMBER(N226),(N226-INDEX('Price Data'!T:T,MATCH(TEXT(A226,"YYYY-MM-DD"),'Price Data'!S:S,0)+1))/INDEX('Price Data'!T:T,MATCH(TEXT(A226,"YYYY-MM-DD"),'Price Data'!S:S,0)+1),""),"")</f>
        <v>0</v>
      </c>
    </row>
    <row r="227" spans="1:15" x14ac:dyDescent="0.3">
      <c r="A227" s="8">
        <v>42046</v>
      </c>
      <c r="B227" s="34">
        <f>IFERROR(INDEX('Price Data'!B:B,MATCH(TEXT(A227,"YYYY-MM-DD"),'Price Data'!A:A,0)),"")</f>
        <v>20566</v>
      </c>
      <c r="C227" s="10" cm="1">
        <f t="array" ref="C227">IFERROR(IF(ISNUMBER(B227),(B227-INDEX('Price Data'!B:B,MATCH(TEXT(A227,"YYYY-MM-DD"),'Price Data'!A:A,0)+1))/INDEX('Price Data'!B:B,MATCH(TEXT(A227,"YYYY-MM-DD"),'Price Data'!A:A,0)+1),""),"")</f>
        <v>-7.7197722667181317E-3</v>
      </c>
      <c r="D227" s="34">
        <f>IFERROR(INDEX('Price Data'!E:E,MATCH(TEXT(A227,"YYYY-MM-DD"),'Price Data'!D:D,0)),"")</f>
        <v>26.55</v>
      </c>
      <c r="E227" s="10" cm="1">
        <f t="array" ref="E227">IFERROR(IF(ISNUMBER(D227),(D227-INDEX('Price Data'!E:E,MATCH(TEXT(A227,"YYYY-MM-DD"),'Price Data'!D:D,0)+1))/INDEX('Price Data'!E:E,MATCH(TEXT(A227,"YYYY-MM-DD"),'Price Data'!D:D,0)+1),""),"")</f>
        <v>-3.4896401308615078E-2</v>
      </c>
      <c r="F227" s="34">
        <f>IFERROR(INDEX('Price Data'!H:H,MATCH(TEXT(A227,"YYYY-MM-DD"),'Price Data'!G:G,0)),"")</f>
        <v>17465.257813</v>
      </c>
      <c r="G227" s="10" cm="1">
        <f t="array" ref="G227">IFERROR(IF(ISNUMBER(F227),(F227-INDEX('Price Data'!H:H,MATCH(TEXT(A227,"YYYY-MM-DD"),'Price Data'!G:G,0)+1))/INDEX('Price Data'!H:H,MATCH(TEXT(A227,"YYYY-MM-DD"),'Price Data'!G:G,0)+1),""),"")</f>
        <v>-1.3106543738438427E-2</v>
      </c>
      <c r="H227" s="34">
        <f>IFERROR(INDEX('Price Data'!K:K,MATCH(TEXT(A227,"YYYY-MM-DD"),'Price Data'!J:J,0)),"")</f>
        <v>2.6</v>
      </c>
      <c r="I227" s="10" cm="1">
        <f t="array" ref="I227">IFERROR(IF(ISNUMBER(H227),(H227-INDEX('Price Data'!K:K,MATCH(TEXT(A227,"YYYY-MM-DD"),'Price Data'!J:J,0)+1))/INDEX('Price Data'!K:K,MATCH(TEXT(A227,"YYYY-MM-DD"),'Price Data'!J:J,0)+1),""),"")</f>
        <v>3.8610038610039504E-3</v>
      </c>
      <c r="J227" s="34">
        <f>IFERROR(INDEX('Price Data'!N:N,MATCH(TEXT(A227,"YYYY-MM-DD"),'Price Data'!M:M,0)),"")</f>
        <v>4.4800000000000004</v>
      </c>
      <c r="K227" s="10" cm="1">
        <f t="array" ref="K227">IFERROR(IF(ISNUMBER(J227),(J227-INDEX('Price Data'!N:N,MATCH(TEXT(A227,"YYYY-MM-DD"),'Price Data'!M:M,0)+1))/INDEX('Price Data'!N:N,MATCH(TEXT(A227,"YYYY-MM-DD"),'Price Data'!M:M,0)+1),""),"")</f>
        <v>1.1286681715575782E-2</v>
      </c>
      <c r="L227" s="34">
        <f>IFERROR(INDEX('Price Data'!Q:Q,MATCH(TEXT(A227,"YYYY-MM-DD"),'Price Data'!P:P,0)),"")</f>
        <v>9.1300000000000008</v>
      </c>
      <c r="M227" s="10" cm="1">
        <f t="array" ref="M227">IFERROR(IF(ISNUMBER(L227),(L227-INDEX('Price Data'!Q:Q,MATCH(TEXT(A227,"YYYY-MM-DD"),'Price Data'!P:P,0)+1))/INDEX('Price Data'!Q:Q,MATCH(TEXT(A227,"YYYY-MM-DD"),'Price Data'!P:P,0)+1),""),"")</f>
        <v>5.5066079295154969E-3</v>
      </c>
      <c r="N227" s="34">
        <f>IFERROR(INDEX('Price Data'!T:T,MATCH(TEXT(A227,"YYYY-MM-DD"),'Price Data'!S:S,0)),"")</f>
        <v>3.79</v>
      </c>
      <c r="O227" s="10" cm="1">
        <f t="array" ref="O227">IFERROR(IF(ISNUMBER(N227),(N227-INDEX('Price Data'!T:T,MATCH(TEXT(A227,"YYYY-MM-DD"),'Price Data'!S:S,0)+1))/INDEX('Price Data'!T:T,MATCH(TEXT(A227,"YYYY-MM-DD"),'Price Data'!S:S,0)+1),""),"")</f>
        <v>1.3368983957219202E-2</v>
      </c>
    </row>
    <row r="228" spans="1:15" x14ac:dyDescent="0.3">
      <c r="A228" s="8">
        <v>42047</v>
      </c>
      <c r="B228" s="34">
        <f>IFERROR(INDEX('Price Data'!B:B,MATCH(TEXT(A228,"YYYY-MM-DD"),'Price Data'!A:A,0)),"")</f>
        <v>21003</v>
      </c>
      <c r="C228" s="10" cm="1">
        <f t="array" ref="C228">IFERROR(IF(ISNUMBER(B228),(B228-INDEX('Price Data'!B:B,MATCH(TEXT(A228,"YYYY-MM-DD"),'Price Data'!A:A,0)+1))/INDEX('Price Data'!B:B,MATCH(TEXT(A228,"YYYY-MM-DD"),'Price Data'!A:A,0)+1),""),"")</f>
        <v>2.1248662841583197E-2</v>
      </c>
      <c r="D228" s="34">
        <f>IFERROR(INDEX('Price Data'!E:E,MATCH(TEXT(A228,"YYYY-MM-DD"),'Price Data'!D:D,0)),"")</f>
        <v>26.7</v>
      </c>
      <c r="E228" s="10" cm="1">
        <f t="array" ref="E228">IFERROR(IF(ISNUMBER(D228),(D228-INDEX('Price Data'!E:E,MATCH(TEXT(A228,"YYYY-MM-DD"),'Price Data'!D:D,0)+1))/INDEX('Price Data'!E:E,MATCH(TEXT(A228,"YYYY-MM-DD"),'Price Data'!D:D,0)+1),""),"")</f>
        <v>5.64971751412424E-3</v>
      </c>
      <c r="F228" s="34">
        <f>IFERROR(INDEX('Price Data'!H:H,MATCH(TEXT(A228,"YYYY-MM-DD"),'Price Data'!G:G,0)),"")</f>
        <v>19735.904297000001</v>
      </c>
      <c r="G228" s="10" cm="1">
        <f t="array" ref="G228">IFERROR(IF(ISNUMBER(F228),(F228-INDEX('Price Data'!H:H,MATCH(TEXT(A228,"YYYY-MM-DD"),'Price Data'!G:G,0)+1))/INDEX('Price Data'!H:H,MATCH(TEXT(A228,"YYYY-MM-DD"),'Price Data'!G:G,0)+1),""),"")</f>
        <v>0.13000933099939008</v>
      </c>
      <c r="H228" s="34">
        <f>IFERROR(INDEX('Price Data'!K:K,MATCH(TEXT(A228,"YYYY-MM-DD"),'Price Data'!J:J,0)),"")</f>
        <v>2.73</v>
      </c>
      <c r="I228" s="10" cm="1">
        <f t="array" ref="I228">IFERROR(IF(ISNUMBER(H228),(H228-INDEX('Price Data'!K:K,MATCH(TEXT(A228,"YYYY-MM-DD"),'Price Data'!J:J,0)+1))/INDEX('Price Data'!K:K,MATCH(TEXT(A228,"YYYY-MM-DD"),'Price Data'!J:J,0)+1),""),"")</f>
        <v>4.9999999999999954E-2</v>
      </c>
      <c r="J228" s="34">
        <f>IFERROR(INDEX('Price Data'!N:N,MATCH(TEXT(A228,"YYYY-MM-DD"),'Price Data'!M:M,0)),"")</f>
        <v>4.62</v>
      </c>
      <c r="K228" s="10" cm="1">
        <f t="array" ref="K228">IFERROR(IF(ISNUMBER(J228),(J228-INDEX('Price Data'!N:N,MATCH(TEXT(A228,"YYYY-MM-DD"),'Price Data'!M:M,0)+1))/INDEX('Price Data'!N:N,MATCH(TEXT(A228,"YYYY-MM-DD"),'Price Data'!M:M,0)+1),""),"")</f>
        <v>3.1249999999999927E-2</v>
      </c>
      <c r="L228" s="34">
        <f>IFERROR(INDEX('Price Data'!Q:Q,MATCH(TEXT(A228,"YYYY-MM-DD"),'Price Data'!P:P,0)),"")</f>
        <v>9.5399999999999991</v>
      </c>
      <c r="M228" s="10" cm="1">
        <f t="array" ref="M228">IFERROR(IF(ISNUMBER(L228),(L228-INDEX('Price Data'!Q:Q,MATCH(TEXT(A228,"YYYY-MM-DD"),'Price Data'!P:P,0)+1))/INDEX('Price Data'!Q:Q,MATCH(TEXT(A228,"YYYY-MM-DD"),'Price Data'!P:P,0)+1),""),"")</f>
        <v>4.4906900328586893E-2</v>
      </c>
      <c r="N228" s="34">
        <f>IFERROR(INDEX('Price Data'!T:T,MATCH(TEXT(A228,"YYYY-MM-DD"),'Price Data'!S:S,0)),"")</f>
        <v>3.89</v>
      </c>
      <c r="O228" s="10" cm="1">
        <f t="array" ref="O228">IFERROR(IF(ISNUMBER(N228),(N228-INDEX('Price Data'!T:T,MATCH(TEXT(A228,"YYYY-MM-DD"),'Price Data'!S:S,0)+1))/INDEX('Price Data'!T:T,MATCH(TEXT(A228,"YYYY-MM-DD"),'Price Data'!S:S,0)+1),""),"")</f>
        <v>2.6385224274406354E-2</v>
      </c>
    </row>
    <row r="229" spans="1:15" x14ac:dyDescent="0.3">
      <c r="A229" s="8">
        <v>42048</v>
      </c>
      <c r="B229" s="34">
        <f>IFERROR(INDEX('Price Data'!B:B,MATCH(TEXT(A229,"YYYY-MM-DD"),'Price Data'!A:A,0)),"")</f>
        <v>21204</v>
      </c>
      <c r="C229" s="10" cm="1">
        <f t="array" ref="C229">IFERROR(IF(ISNUMBER(B229),(B229-INDEX('Price Data'!B:B,MATCH(TEXT(A229,"YYYY-MM-DD"),'Price Data'!A:A,0)+1))/INDEX('Price Data'!B:B,MATCH(TEXT(A229,"YYYY-MM-DD"),'Price Data'!A:A,0)+1),""),"")</f>
        <v>9.5700614197971722E-3</v>
      </c>
      <c r="D229" s="34">
        <f>IFERROR(INDEX('Price Data'!E:E,MATCH(TEXT(A229,"YYYY-MM-DD"),'Price Data'!D:D,0)),"")</f>
        <v>27.71</v>
      </c>
      <c r="E229" s="10" cm="1">
        <f t="array" ref="E229">IFERROR(IF(ISNUMBER(D229),(D229-INDEX('Price Data'!E:E,MATCH(TEXT(A229,"YYYY-MM-DD"),'Price Data'!D:D,0)+1))/INDEX('Price Data'!E:E,MATCH(TEXT(A229,"YYYY-MM-DD"),'Price Data'!D:D,0)+1),""),"")</f>
        <v>3.78277153558053E-2</v>
      </c>
      <c r="F229" s="34">
        <f>IFERROR(INDEX('Price Data'!H:H,MATCH(TEXT(A229,"YYYY-MM-DD"),'Price Data'!G:G,0)),"")</f>
        <v>19581.273438</v>
      </c>
      <c r="G229" s="10" cm="1">
        <f t="array" ref="G229">IFERROR(IF(ISNUMBER(F229),(F229-INDEX('Price Data'!H:H,MATCH(TEXT(A229,"YYYY-MM-DD"),'Price Data'!G:G,0)+1))/INDEX('Price Data'!H:H,MATCH(TEXT(A229,"YYYY-MM-DD"),'Price Data'!G:G,0)+1),""),"")</f>
        <v>-7.8350024743231942E-3</v>
      </c>
      <c r="H229" s="34">
        <f>IFERROR(INDEX('Price Data'!K:K,MATCH(TEXT(A229,"YYYY-MM-DD"),'Price Data'!J:J,0)),"")</f>
        <v>2.82</v>
      </c>
      <c r="I229" s="10" cm="1">
        <f t="array" ref="I229">IFERROR(IF(ISNUMBER(H229),(H229-INDEX('Price Data'!K:K,MATCH(TEXT(A229,"YYYY-MM-DD"),'Price Data'!J:J,0)+1))/INDEX('Price Data'!K:K,MATCH(TEXT(A229,"YYYY-MM-DD"),'Price Data'!J:J,0)+1),""),"")</f>
        <v>3.2967032967032912E-2</v>
      </c>
      <c r="J229" s="34">
        <f>IFERROR(INDEX('Price Data'!N:N,MATCH(TEXT(A229,"YYYY-MM-DD"),'Price Data'!M:M,0)),"")</f>
        <v>4.58</v>
      </c>
      <c r="K229" s="10" cm="1">
        <f t="array" ref="K229">IFERROR(IF(ISNUMBER(J229),(J229-INDEX('Price Data'!N:N,MATCH(TEXT(A229,"YYYY-MM-DD"),'Price Data'!M:M,0)+1))/INDEX('Price Data'!N:N,MATCH(TEXT(A229,"YYYY-MM-DD"),'Price Data'!M:M,0)+1),""),"")</f>
        <v>-8.6580086580086649E-3</v>
      </c>
      <c r="L229" s="34">
        <f>IFERROR(INDEX('Price Data'!Q:Q,MATCH(TEXT(A229,"YYYY-MM-DD"),'Price Data'!P:P,0)),"")</f>
        <v>9.4600000000000009</v>
      </c>
      <c r="M229" s="10" cm="1">
        <f t="array" ref="M229">IFERROR(IF(ISNUMBER(L229),(L229-INDEX('Price Data'!Q:Q,MATCH(TEXT(A229,"YYYY-MM-DD"),'Price Data'!P:P,0)+1))/INDEX('Price Data'!Q:Q,MATCH(TEXT(A229,"YYYY-MM-DD"),'Price Data'!P:P,0)+1),""),"")</f>
        <v>-8.3857442348006603E-3</v>
      </c>
      <c r="N229" s="34">
        <f>IFERROR(INDEX('Price Data'!T:T,MATCH(TEXT(A229,"YYYY-MM-DD"),'Price Data'!S:S,0)),"")</f>
        <v>3.93</v>
      </c>
      <c r="O229" s="10" cm="1">
        <f t="array" ref="O229">IFERROR(IF(ISNUMBER(N229),(N229-INDEX('Price Data'!T:T,MATCH(TEXT(A229,"YYYY-MM-DD"),'Price Data'!S:S,0)+1))/INDEX('Price Data'!T:T,MATCH(TEXT(A229,"YYYY-MM-DD"),'Price Data'!S:S,0)+1),""),"")</f>
        <v>1.0282776349614406E-2</v>
      </c>
    </row>
    <row r="230" spans="1:15" x14ac:dyDescent="0.3">
      <c r="A230" s="8">
        <v>42049</v>
      </c>
      <c r="B230" s="34" t="str">
        <f>IFERROR(INDEX('Price Data'!B:B,MATCH(TEXT(A230,"YYYY-MM-DD"),'Price Data'!A:A,0)),"")</f>
        <v/>
      </c>
      <c r="C230" s="10" t="str" cm="1">
        <f t="array" ref="C230">IFERROR(IF(ISNUMBER(B230),(B230-INDEX('Price Data'!B:B,MATCH(TEXT(A230,"YYYY-MM-DD"),'Price Data'!A:A,0)+1))/INDEX('Price Data'!B:B,MATCH(TEXT(A230,"YYYY-MM-DD"),'Price Data'!A:A,0)+1),""),"")</f>
        <v/>
      </c>
      <c r="D230" s="34" t="str">
        <f>IFERROR(INDEX('Price Data'!E:E,MATCH(TEXT(A230,"YYYY-MM-DD"),'Price Data'!D:D,0)),"")</f>
        <v/>
      </c>
      <c r="E230" s="10" t="str" cm="1">
        <f t="array" ref="E230">IFERROR(IF(ISNUMBER(D230),(D230-INDEX('Price Data'!E:E,MATCH(TEXT(A230,"YYYY-MM-DD"),'Price Data'!D:D,0)+1))/INDEX('Price Data'!E:E,MATCH(TEXT(A230,"YYYY-MM-DD"),'Price Data'!D:D,0)+1),""),"")</f>
        <v/>
      </c>
      <c r="F230" s="34" t="str">
        <f>IFERROR(INDEX('Price Data'!H:H,MATCH(TEXT(A230,"YYYY-MM-DD"),'Price Data'!G:G,0)),"")</f>
        <v/>
      </c>
      <c r="G230" s="10" t="str" cm="1">
        <f t="array" ref="G230">IFERROR(IF(ISNUMBER(F230),(F230-INDEX('Price Data'!H:H,MATCH(TEXT(A230,"YYYY-MM-DD"),'Price Data'!G:G,0)+1))/INDEX('Price Data'!H:H,MATCH(TEXT(A230,"YYYY-MM-DD"),'Price Data'!G:G,0)+1),""),"")</f>
        <v/>
      </c>
      <c r="H230" s="34" t="str">
        <f>IFERROR(INDEX('Price Data'!K:K,MATCH(TEXT(A230,"YYYY-MM-DD"),'Price Data'!J:J,0)),"")</f>
        <v/>
      </c>
      <c r="I230" s="10" t="str" cm="1">
        <f t="array" ref="I230">IFERROR(IF(ISNUMBER(H230),(H230-INDEX('Price Data'!K:K,MATCH(TEXT(A230,"YYYY-MM-DD"),'Price Data'!J:J,0)+1))/INDEX('Price Data'!K:K,MATCH(TEXT(A230,"YYYY-MM-DD"),'Price Data'!J:J,0)+1),""),"")</f>
        <v/>
      </c>
      <c r="J230" s="34" t="str">
        <f>IFERROR(INDEX('Price Data'!N:N,MATCH(TEXT(A230,"YYYY-MM-DD"),'Price Data'!M:M,0)),"")</f>
        <v/>
      </c>
      <c r="K230" s="10" t="str" cm="1">
        <f t="array" ref="K230">IFERROR(IF(ISNUMBER(J230),(J230-INDEX('Price Data'!N:N,MATCH(TEXT(A230,"YYYY-MM-DD"),'Price Data'!M:M,0)+1))/INDEX('Price Data'!N:N,MATCH(TEXT(A230,"YYYY-MM-DD"),'Price Data'!M:M,0)+1),""),"")</f>
        <v/>
      </c>
      <c r="L230" s="34" t="str">
        <f>IFERROR(INDEX('Price Data'!Q:Q,MATCH(TEXT(A230,"YYYY-MM-DD"),'Price Data'!P:P,0)),"")</f>
        <v/>
      </c>
      <c r="M230" s="10" t="str" cm="1">
        <f t="array" ref="M230">IFERROR(IF(ISNUMBER(L230),(L230-INDEX('Price Data'!Q:Q,MATCH(TEXT(A230,"YYYY-MM-DD"),'Price Data'!P:P,0)+1))/INDEX('Price Data'!Q:Q,MATCH(TEXT(A230,"YYYY-MM-DD"),'Price Data'!P:P,0)+1),""),"")</f>
        <v/>
      </c>
      <c r="N230" s="34" t="str">
        <f>IFERROR(INDEX('Price Data'!T:T,MATCH(TEXT(A230,"YYYY-MM-DD"),'Price Data'!S:S,0)),"")</f>
        <v/>
      </c>
      <c r="O230" s="10" t="str" cm="1">
        <f t="array" ref="O230">IFERROR(IF(ISNUMBER(N230),(N230-INDEX('Price Data'!T:T,MATCH(TEXT(A230,"YYYY-MM-DD"),'Price Data'!S:S,0)+1))/INDEX('Price Data'!T:T,MATCH(TEXT(A230,"YYYY-MM-DD"),'Price Data'!S:S,0)+1),""),"")</f>
        <v/>
      </c>
    </row>
    <row r="231" spans="1:15" x14ac:dyDescent="0.3">
      <c r="A231" s="8">
        <v>42050</v>
      </c>
      <c r="B231" s="34" t="str">
        <f>IFERROR(INDEX('Price Data'!B:B,MATCH(TEXT(A231,"YYYY-MM-DD"),'Price Data'!A:A,0)),"")</f>
        <v/>
      </c>
      <c r="C231" s="10" t="str" cm="1">
        <f t="array" ref="C231">IFERROR(IF(ISNUMBER(B231),(B231-INDEX('Price Data'!B:B,MATCH(TEXT(A231,"YYYY-MM-DD"),'Price Data'!A:A,0)+1))/INDEX('Price Data'!B:B,MATCH(TEXT(A231,"YYYY-MM-DD"),'Price Data'!A:A,0)+1),""),"")</f>
        <v/>
      </c>
      <c r="D231" s="34" t="str">
        <f>IFERROR(INDEX('Price Data'!E:E,MATCH(TEXT(A231,"YYYY-MM-DD"),'Price Data'!D:D,0)),"")</f>
        <v/>
      </c>
      <c r="E231" s="10" t="str" cm="1">
        <f t="array" ref="E231">IFERROR(IF(ISNUMBER(D231),(D231-INDEX('Price Data'!E:E,MATCH(TEXT(A231,"YYYY-MM-DD"),'Price Data'!D:D,0)+1))/INDEX('Price Data'!E:E,MATCH(TEXT(A231,"YYYY-MM-DD"),'Price Data'!D:D,0)+1),""),"")</f>
        <v/>
      </c>
      <c r="F231" s="34" t="str">
        <f>IFERROR(INDEX('Price Data'!H:H,MATCH(TEXT(A231,"YYYY-MM-DD"),'Price Data'!G:G,0)),"")</f>
        <v/>
      </c>
      <c r="G231" s="10" t="str" cm="1">
        <f t="array" ref="G231">IFERROR(IF(ISNUMBER(F231),(F231-INDEX('Price Data'!H:H,MATCH(TEXT(A231,"YYYY-MM-DD"),'Price Data'!G:G,0)+1))/INDEX('Price Data'!H:H,MATCH(TEXT(A231,"YYYY-MM-DD"),'Price Data'!G:G,0)+1),""),"")</f>
        <v/>
      </c>
      <c r="H231" s="34" t="str">
        <f>IFERROR(INDEX('Price Data'!K:K,MATCH(TEXT(A231,"YYYY-MM-DD"),'Price Data'!J:J,0)),"")</f>
        <v/>
      </c>
      <c r="I231" s="10" t="str" cm="1">
        <f t="array" ref="I231">IFERROR(IF(ISNUMBER(H231),(H231-INDEX('Price Data'!K:K,MATCH(TEXT(A231,"YYYY-MM-DD"),'Price Data'!J:J,0)+1))/INDEX('Price Data'!K:K,MATCH(TEXT(A231,"YYYY-MM-DD"),'Price Data'!J:J,0)+1),""),"")</f>
        <v/>
      </c>
      <c r="J231" s="34" t="str">
        <f>IFERROR(INDEX('Price Data'!N:N,MATCH(TEXT(A231,"YYYY-MM-DD"),'Price Data'!M:M,0)),"")</f>
        <v/>
      </c>
      <c r="K231" s="10" t="str" cm="1">
        <f t="array" ref="K231">IFERROR(IF(ISNUMBER(J231),(J231-INDEX('Price Data'!N:N,MATCH(TEXT(A231,"YYYY-MM-DD"),'Price Data'!M:M,0)+1))/INDEX('Price Data'!N:N,MATCH(TEXT(A231,"YYYY-MM-DD"),'Price Data'!M:M,0)+1),""),"")</f>
        <v/>
      </c>
      <c r="L231" s="34" t="str">
        <f>IFERROR(INDEX('Price Data'!Q:Q,MATCH(TEXT(A231,"YYYY-MM-DD"),'Price Data'!P:P,0)),"")</f>
        <v/>
      </c>
      <c r="M231" s="10" t="str" cm="1">
        <f t="array" ref="M231">IFERROR(IF(ISNUMBER(L231),(L231-INDEX('Price Data'!Q:Q,MATCH(TEXT(A231,"YYYY-MM-DD"),'Price Data'!P:P,0)+1))/INDEX('Price Data'!Q:Q,MATCH(TEXT(A231,"YYYY-MM-DD"),'Price Data'!P:P,0)+1),""),"")</f>
        <v/>
      </c>
      <c r="N231" s="34" t="str">
        <f>IFERROR(INDEX('Price Data'!T:T,MATCH(TEXT(A231,"YYYY-MM-DD"),'Price Data'!S:S,0)),"")</f>
        <v/>
      </c>
      <c r="O231" s="10" t="str" cm="1">
        <f t="array" ref="O231">IFERROR(IF(ISNUMBER(N231),(N231-INDEX('Price Data'!T:T,MATCH(TEXT(A231,"YYYY-MM-DD"),'Price Data'!S:S,0)+1))/INDEX('Price Data'!T:T,MATCH(TEXT(A231,"YYYY-MM-DD"),'Price Data'!S:S,0)+1),""),"")</f>
        <v/>
      </c>
    </row>
    <row r="232" spans="1:15" x14ac:dyDescent="0.3">
      <c r="A232" s="8">
        <v>42051</v>
      </c>
      <c r="B232" s="34">
        <f>IFERROR(INDEX('Price Data'!B:B,MATCH(TEXT(A232,"YYYY-MM-DD"),'Price Data'!A:A,0)),"")</f>
        <v>21166</v>
      </c>
      <c r="C232" s="10" cm="1">
        <f t="array" ref="C232">IFERROR(IF(ISNUMBER(B232),(B232-INDEX('Price Data'!B:B,MATCH(TEXT(A232,"YYYY-MM-DD"),'Price Data'!A:A,0)+1))/INDEX('Price Data'!B:B,MATCH(TEXT(A232,"YYYY-MM-DD"),'Price Data'!A:A,0)+1),""),"")</f>
        <v>-1.7921146953405018E-3</v>
      </c>
      <c r="D232" s="34">
        <f>IFERROR(INDEX('Price Data'!E:E,MATCH(TEXT(A232,"YYYY-MM-DD"),'Price Data'!D:D,0)),"")</f>
        <v>27.81</v>
      </c>
      <c r="E232" s="10" cm="1">
        <f t="array" ref="E232">IFERROR(IF(ISNUMBER(D232),(D232-INDEX('Price Data'!E:E,MATCH(TEXT(A232,"YYYY-MM-DD"),'Price Data'!D:D,0)+1))/INDEX('Price Data'!E:E,MATCH(TEXT(A232,"YYYY-MM-DD"),'Price Data'!D:D,0)+1),""),"")</f>
        <v>3.6088054853842606E-3</v>
      </c>
      <c r="F232" s="34">
        <f>IFERROR(INDEX('Price Data'!H:H,MATCH(TEXT(A232,"YYYY-MM-DD"),'Price Data'!G:G,0)),"")</f>
        <v>20732.873047000001</v>
      </c>
      <c r="G232" s="10" cm="1">
        <f t="array" ref="G232">IFERROR(IF(ISNUMBER(F232),(F232-INDEX('Price Data'!H:H,MATCH(TEXT(A232,"YYYY-MM-DD"),'Price Data'!G:G,0)+1))/INDEX('Price Data'!H:H,MATCH(TEXT(A232,"YYYY-MM-DD"),'Price Data'!G:G,0)+1),""),"")</f>
        <v>5.881127254804442E-2</v>
      </c>
      <c r="H232" s="34">
        <f>IFERROR(INDEX('Price Data'!K:K,MATCH(TEXT(A232,"YYYY-MM-DD"),'Price Data'!J:J,0)),"")</f>
        <v>2.79</v>
      </c>
      <c r="I232" s="10" cm="1">
        <f t="array" ref="I232">IFERROR(IF(ISNUMBER(H232),(H232-INDEX('Price Data'!K:K,MATCH(TEXT(A232,"YYYY-MM-DD"),'Price Data'!J:J,0)+1))/INDEX('Price Data'!K:K,MATCH(TEXT(A232,"YYYY-MM-DD"),'Price Data'!J:J,0)+1),""),"")</f>
        <v>-1.0638297872340358E-2</v>
      </c>
      <c r="J232" s="34">
        <f>IFERROR(INDEX('Price Data'!N:N,MATCH(TEXT(A232,"YYYY-MM-DD"),'Price Data'!M:M,0)),"")</f>
        <v>4.5199999999999996</v>
      </c>
      <c r="K232" s="10" cm="1">
        <f t="array" ref="K232">IFERROR(IF(ISNUMBER(J232),(J232-INDEX('Price Data'!N:N,MATCH(TEXT(A232,"YYYY-MM-DD"),'Price Data'!M:M,0)+1))/INDEX('Price Data'!N:N,MATCH(TEXT(A232,"YYYY-MM-DD"),'Price Data'!M:M,0)+1),""),"")</f>
        <v>-1.3100436681222816E-2</v>
      </c>
      <c r="L232" s="34">
        <f>IFERROR(INDEX('Price Data'!Q:Q,MATCH(TEXT(A232,"YYYY-MM-DD"),'Price Data'!P:P,0)),"")</f>
        <v>9.4700000000000006</v>
      </c>
      <c r="M232" s="10" cm="1">
        <f t="array" ref="M232">IFERROR(IF(ISNUMBER(L232),(L232-INDEX('Price Data'!Q:Q,MATCH(TEXT(A232,"YYYY-MM-DD"),'Price Data'!P:P,0)+1))/INDEX('Price Data'!Q:Q,MATCH(TEXT(A232,"YYYY-MM-DD"),'Price Data'!P:P,0)+1),""),"")</f>
        <v>1.0570824524312669E-3</v>
      </c>
      <c r="N232" s="34">
        <f>IFERROR(INDEX('Price Data'!T:T,MATCH(TEXT(A232,"YYYY-MM-DD"),'Price Data'!S:S,0)),"")</f>
        <v>3.91</v>
      </c>
      <c r="O232" s="10" cm="1">
        <f t="array" ref="O232">IFERROR(IF(ISNUMBER(N232),(N232-INDEX('Price Data'!T:T,MATCH(TEXT(A232,"YYYY-MM-DD"),'Price Data'!S:S,0)+1))/INDEX('Price Data'!T:T,MATCH(TEXT(A232,"YYYY-MM-DD"),'Price Data'!S:S,0)+1),""),"")</f>
        <v>-5.0890585241730327E-3</v>
      </c>
    </row>
    <row r="233" spans="1:15" x14ac:dyDescent="0.3">
      <c r="A233" s="8">
        <v>42052</v>
      </c>
      <c r="B233" s="34">
        <f>IFERROR(INDEX('Price Data'!B:B,MATCH(TEXT(A233,"YYYY-MM-DD"),'Price Data'!A:A,0)),"")</f>
        <v>21266</v>
      </c>
      <c r="C233" s="10" cm="1">
        <f t="array" ref="C233">IFERROR(IF(ISNUMBER(B233),(B233-INDEX('Price Data'!B:B,MATCH(TEXT(A233,"YYYY-MM-DD"),'Price Data'!A:A,0)+1))/INDEX('Price Data'!B:B,MATCH(TEXT(A233,"YYYY-MM-DD"),'Price Data'!A:A,0)+1),""),"")</f>
        <v>4.7245582538032694E-3</v>
      </c>
      <c r="D233" s="34">
        <f>IFERROR(INDEX('Price Data'!E:E,MATCH(TEXT(A233,"YYYY-MM-DD"),'Price Data'!D:D,0)),"")</f>
        <v>27.91</v>
      </c>
      <c r="E233" s="10" cm="1">
        <f t="array" ref="E233">IFERROR(IF(ISNUMBER(D233),(D233-INDEX('Price Data'!E:E,MATCH(TEXT(A233,"YYYY-MM-DD"),'Price Data'!D:D,0)+1))/INDEX('Price Data'!E:E,MATCH(TEXT(A233,"YYYY-MM-DD"),'Price Data'!D:D,0)+1),""),"")</f>
        <v>3.5958288385473363E-3</v>
      </c>
      <c r="F233" s="34">
        <f>IFERROR(INDEX('Price Data'!H:H,MATCH(TEXT(A233,"YYYY-MM-DD"),'Price Data'!G:G,0)),"")</f>
        <v>20651.488281000002</v>
      </c>
      <c r="G233" s="10" cm="1">
        <f t="array" ref="G233">IFERROR(IF(ISNUMBER(F233),(F233-INDEX('Price Data'!H:H,MATCH(TEXT(A233,"YYYY-MM-DD"),'Price Data'!G:G,0)+1))/INDEX('Price Data'!H:H,MATCH(TEXT(A233,"YYYY-MM-DD"),'Price Data'!G:G,0)+1),""),"")</f>
        <v>-3.9253974022560954E-3</v>
      </c>
      <c r="H233" s="34">
        <f>IFERROR(INDEX('Price Data'!K:K,MATCH(TEXT(A233,"YYYY-MM-DD"),'Price Data'!J:J,0)),"")</f>
        <v>2.84</v>
      </c>
      <c r="I233" s="10" cm="1">
        <f t="array" ref="I233">IFERROR(IF(ISNUMBER(H233),(H233-INDEX('Price Data'!K:K,MATCH(TEXT(A233,"YYYY-MM-DD"),'Price Data'!J:J,0)+1))/INDEX('Price Data'!K:K,MATCH(TEXT(A233,"YYYY-MM-DD"),'Price Data'!J:J,0)+1),""),"")</f>
        <v>1.7921146953404955E-2</v>
      </c>
      <c r="J233" s="34">
        <f>IFERROR(INDEX('Price Data'!N:N,MATCH(TEXT(A233,"YYYY-MM-DD"),'Price Data'!M:M,0)),"")</f>
        <v>4.5999999999999996</v>
      </c>
      <c r="K233" s="10" cm="1">
        <f t="array" ref="K233">IFERROR(IF(ISNUMBER(J233),(J233-INDEX('Price Data'!N:N,MATCH(TEXT(A233,"YYYY-MM-DD"),'Price Data'!M:M,0)+1))/INDEX('Price Data'!N:N,MATCH(TEXT(A233,"YYYY-MM-DD"),'Price Data'!M:M,0)+1),""),"")</f>
        <v>1.7699115044247805E-2</v>
      </c>
      <c r="L233" s="34">
        <f>IFERROR(INDEX('Price Data'!Q:Q,MATCH(TEXT(A233,"YYYY-MM-DD"),'Price Data'!P:P,0)),"")</f>
        <v>9.61</v>
      </c>
      <c r="M233" s="10" cm="1">
        <f t="array" ref="M233">IFERROR(IF(ISNUMBER(L233),(L233-INDEX('Price Data'!Q:Q,MATCH(TEXT(A233,"YYYY-MM-DD"),'Price Data'!P:P,0)+1))/INDEX('Price Data'!Q:Q,MATCH(TEXT(A233,"YYYY-MM-DD"),'Price Data'!P:P,0)+1),""),"")</f>
        <v>1.4783526927138203E-2</v>
      </c>
      <c r="N233" s="34">
        <f>IFERROR(INDEX('Price Data'!T:T,MATCH(TEXT(A233,"YYYY-MM-DD"),'Price Data'!S:S,0)),"")</f>
        <v>3.89</v>
      </c>
      <c r="O233" s="10" cm="1">
        <f t="array" ref="O233">IFERROR(IF(ISNUMBER(N233),(N233-INDEX('Price Data'!T:T,MATCH(TEXT(A233,"YYYY-MM-DD"),'Price Data'!S:S,0)+1))/INDEX('Price Data'!T:T,MATCH(TEXT(A233,"YYYY-MM-DD"),'Price Data'!S:S,0)+1),""),"")</f>
        <v>-5.1150895140665009E-3</v>
      </c>
    </row>
    <row r="234" spans="1:15" x14ac:dyDescent="0.3">
      <c r="A234" s="8">
        <v>42053</v>
      </c>
      <c r="B234" s="34">
        <f>IFERROR(INDEX('Price Data'!B:B,MATCH(TEXT(A234,"YYYY-MM-DD"),'Price Data'!A:A,0)),"")</f>
        <v>21659</v>
      </c>
      <c r="C234" s="10" cm="1">
        <f t="array" ref="C234">IFERROR(IF(ISNUMBER(B234),(B234-INDEX('Price Data'!B:B,MATCH(TEXT(A234,"YYYY-MM-DD"),'Price Data'!A:A,0)+1))/INDEX('Price Data'!B:B,MATCH(TEXT(A234,"YYYY-MM-DD"),'Price Data'!A:A,0)+1),""),"")</f>
        <v>1.84802031411643E-2</v>
      </c>
      <c r="D234" s="34">
        <f>IFERROR(INDEX('Price Data'!E:E,MATCH(TEXT(A234,"YYYY-MM-DD"),'Price Data'!D:D,0)),"")</f>
        <v>28.76</v>
      </c>
      <c r="E234" s="10" cm="1">
        <f t="array" ref="E234">IFERROR(IF(ISNUMBER(D234),(D234-INDEX('Price Data'!E:E,MATCH(TEXT(A234,"YYYY-MM-DD"),'Price Data'!D:D,0)+1))/INDEX('Price Data'!E:E,MATCH(TEXT(A234,"YYYY-MM-DD"),'Price Data'!D:D,0)+1),""),"")</f>
        <v>3.0455034037979271E-2</v>
      </c>
      <c r="F234" s="34">
        <f>IFERROR(INDEX('Price Data'!H:H,MATCH(TEXT(A234,"YYYY-MM-DD"),'Price Data'!G:G,0)),"")</f>
        <v>21648.457031000002</v>
      </c>
      <c r="G234" s="10" cm="1">
        <f t="array" ref="G234">IFERROR(IF(ISNUMBER(F234),(F234-INDEX('Price Data'!H:H,MATCH(TEXT(A234,"YYYY-MM-DD"),'Price Data'!G:G,0)+1))/INDEX('Price Data'!H:H,MATCH(TEXT(A234,"YYYY-MM-DD"),'Price Data'!G:G,0)+1),""),"")</f>
        <v>4.8275879027916919E-2</v>
      </c>
      <c r="H234" s="34">
        <f>IFERROR(INDEX('Price Data'!K:K,MATCH(TEXT(A234,"YYYY-MM-DD"),'Price Data'!J:J,0)),"")</f>
        <v>2.89</v>
      </c>
      <c r="I234" s="10" cm="1">
        <f t="array" ref="I234">IFERROR(IF(ISNUMBER(H234),(H234-INDEX('Price Data'!K:K,MATCH(TEXT(A234,"YYYY-MM-DD"),'Price Data'!J:J,0)+1))/INDEX('Price Data'!K:K,MATCH(TEXT(A234,"YYYY-MM-DD"),'Price Data'!J:J,0)+1),""),"")</f>
        <v>1.7605633802816996E-2</v>
      </c>
      <c r="J234" s="34">
        <f>IFERROR(INDEX('Price Data'!N:N,MATCH(TEXT(A234,"YYYY-MM-DD"),'Price Data'!M:M,0)),"")</f>
        <v>4.76</v>
      </c>
      <c r="K234" s="10" cm="1">
        <f t="array" ref="K234">IFERROR(IF(ISNUMBER(J234),(J234-INDEX('Price Data'!N:N,MATCH(TEXT(A234,"YYYY-MM-DD"),'Price Data'!M:M,0)+1))/INDEX('Price Data'!N:N,MATCH(TEXT(A234,"YYYY-MM-DD"),'Price Data'!M:M,0)+1),""),"")</f>
        <v>3.4782608695652209E-2</v>
      </c>
      <c r="L234" s="34">
        <f>IFERROR(INDEX('Price Data'!Q:Q,MATCH(TEXT(A234,"YYYY-MM-DD"),'Price Data'!P:P,0)),"")</f>
        <v>9.9700000000000006</v>
      </c>
      <c r="M234" s="10" cm="1">
        <f t="array" ref="M234">IFERROR(IF(ISNUMBER(L234),(L234-INDEX('Price Data'!Q:Q,MATCH(TEXT(A234,"YYYY-MM-DD"),'Price Data'!P:P,0)+1))/INDEX('Price Data'!Q:Q,MATCH(TEXT(A234,"YYYY-MM-DD"),'Price Data'!P:P,0)+1),""),"")</f>
        <v>3.7460978147762877E-2</v>
      </c>
      <c r="N234" s="34">
        <f>IFERROR(INDEX('Price Data'!T:T,MATCH(TEXT(A234,"YYYY-MM-DD"),'Price Data'!S:S,0)),"")</f>
        <v>3.99</v>
      </c>
      <c r="O234" s="10" cm="1">
        <f t="array" ref="O234">IFERROR(IF(ISNUMBER(N234),(N234-INDEX('Price Data'!T:T,MATCH(TEXT(A234,"YYYY-MM-DD"),'Price Data'!S:S,0)+1))/INDEX('Price Data'!T:T,MATCH(TEXT(A234,"YYYY-MM-DD"),'Price Data'!S:S,0)+1),""),"")</f>
        <v>2.5706940874036011E-2</v>
      </c>
    </row>
    <row r="235" spans="1:15" x14ac:dyDescent="0.3">
      <c r="A235" s="8">
        <v>42054</v>
      </c>
      <c r="B235" s="34">
        <f>IFERROR(INDEX('Price Data'!B:B,MATCH(TEXT(A235,"YYYY-MM-DD"),'Price Data'!A:A,0)),"")</f>
        <v>21790</v>
      </c>
      <c r="C235" s="10" cm="1">
        <f t="array" ref="C235">IFERROR(IF(ISNUMBER(B235),(B235-INDEX('Price Data'!B:B,MATCH(TEXT(A235,"YYYY-MM-DD"),'Price Data'!A:A,0)+1))/INDEX('Price Data'!B:B,MATCH(TEXT(A235,"YYYY-MM-DD"),'Price Data'!A:A,0)+1),""),"")</f>
        <v>6.0482940117272269E-3</v>
      </c>
      <c r="D235" s="34">
        <f>IFERROR(INDEX('Price Data'!E:E,MATCH(TEXT(A235,"YYYY-MM-DD"),'Price Data'!D:D,0)),"")</f>
        <v>29.11</v>
      </c>
      <c r="E235" s="10" cm="1">
        <f t="array" ref="E235">IFERROR(IF(ISNUMBER(D235),(D235-INDEX('Price Data'!E:E,MATCH(TEXT(A235,"YYYY-MM-DD"),'Price Data'!D:D,0)+1))/INDEX('Price Data'!E:E,MATCH(TEXT(A235,"YYYY-MM-DD"),'Price Data'!D:D,0)+1),""),"")</f>
        <v>1.2169680111265572E-2</v>
      </c>
      <c r="F235" s="34">
        <f>IFERROR(INDEX('Price Data'!H:H,MATCH(TEXT(A235,"YYYY-MM-DD"),'Price Data'!G:G,0)),"")</f>
        <v>22665.771484000001</v>
      </c>
      <c r="G235" s="10" cm="1">
        <f t="array" ref="G235">IFERROR(IF(ISNUMBER(F235),(F235-INDEX('Price Data'!H:H,MATCH(TEXT(A235,"YYYY-MM-DD"),'Price Data'!G:G,0)+1))/INDEX('Price Data'!H:H,MATCH(TEXT(A235,"YYYY-MM-DD"),'Price Data'!G:G,0)+1),""),"")</f>
        <v>4.6992469326716101E-2</v>
      </c>
      <c r="H235" s="34">
        <f>IFERROR(INDEX('Price Data'!K:K,MATCH(TEXT(A235,"YYYY-MM-DD"),'Price Data'!J:J,0)),"")</f>
        <v>2.89</v>
      </c>
      <c r="I235" s="10" cm="1">
        <f t="array" ref="I235">IFERROR(IF(ISNUMBER(H235),(H235-INDEX('Price Data'!K:K,MATCH(TEXT(A235,"YYYY-MM-DD"),'Price Data'!J:J,0)+1))/INDEX('Price Data'!K:K,MATCH(TEXT(A235,"YYYY-MM-DD"),'Price Data'!J:J,0)+1),""),"")</f>
        <v>0</v>
      </c>
      <c r="J235" s="34">
        <f>IFERROR(INDEX('Price Data'!N:N,MATCH(TEXT(A235,"YYYY-MM-DD"),'Price Data'!M:M,0)),"")</f>
        <v>4.95</v>
      </c>
      <c r="K235" s="10" cm="1">
        <f t="array" ref="K235">IFERROR(IF(ISNUMBER(J235),(J235-INDEX('Price Data'!N:N,MATCH(TEXT(A235,"YYYY-MM-DD"),'Price Data'!M:M,0)+1))/INDEX('Price Data'!N:N,MATCH(TEXT(A235,"YYYY-MM-DD"),'Price Data'!M:M,0)+1),""),"")</f>
        <v>3.9915966386554709E-2</v>
      </c>
      <c r="L235" s="34">
        <f>IFERROR(INDEX('Price Data'!Q:Q,MATCH(TEXT(A235,"YYYY-MM-DD"),'Price Data'!P:P,0)),"")</f>
        <v>10.11</v>
      </c>
      <c r="M235" s="10" cm="1">
        <f t="array" ref="M235">IFERROR(IF(ISNUMBER(L235),(L235-INDEX('Price Data'!Q:Q,MATCH(TEXT(A235,"YYYY-MM-DD"),'Price Data'!P:P,0)+1))/INDEX('Price Data'!Q:Q,MATCH(TEXT(A235,"YYYY-MM-DD"),'Price Data'!P:P,0)+1),""),"")</f>
        <v>1.404212637913729E-2</v>
      </c>
      <c r="N235" s="34">
        <f>IFERROR(INDEX('Price Data'!T:T,MATCH(TEXT(A235,"YYYY-MM-DD"),'Price Data'!S:S,0)),"")</f>
        <v>4.05</v>
      </c>
      <c r="O235" s="10" cm="1">
        <f t="array" ref="O235">IFERROR(IF(ISNUMBER(N235),(N235-INDEX('Price Data'!T:T,MATCH(TEXT(A235,"YYYY-MM-DD"),'Price Data'!S:S,0)+1))/INDEX('Price Data'!T:T,MATCH(TEXT(A235,"YYYY-MM-DD"),'Price Data'!S:S,0)+1),""),"")</f>
        <v>1.5037593984962308E-2</v>
      </c>
    </row>
    <row r="236" spans="1:15" x14ac:dyDescent="0.3">
      <c r="A236" s="8">
        <v>42055</v>
      </c>
      <c r="B236" s="34">
        <f>IFERROR(INDEX('Price Data'!B:B,MATCH(TEXT(A236,"YYYY-MM-DD"),'Price Data'!A:A,0)),"")</f>
        <v>21843</v>
      </c>
      <c r="C236" s="10" cm="1">
        <f t="array" ref="C236">IFERROR(IF(ISNUMBER(B236),(B236-INDEX('Price Data'!B:B,MATCH(TEXT(A236,"YYYY-MM-DD"),'Price Data'!A:A,0)+1))/INDEX('Price Data'!B:B,MATCH(TEXT(A236,"YYYY-MM-DD"),'Price Data'!A:A,0)+1),""),"")</f>
        <v>2.4323083983478662E-3</v>
      </c>
      <c r="D236" s="34">
        <f>IFERROR(INDEX('Price Data'!E:E,MATCH(TEXT(A236,"YYYY-MM-DD"),'Price Data'!D:D,0)),"")</f>
        <v>29.28</v>
      </c>
      <c r="E236" s="10" cm="1">
        <f t="array" ref="E236">IFERROR(IF(ISNUMBER(D236),(D236-INDEX('Price Data'!E:E,MATCH(TEXT(A236,"YYYY-MM-DD"),'Price Data'!D:D,0)+1))/INDEX('Price Data'!E:E,MATCH(TEXT(A236,"YYYY-MM-DD"),'Price Data'!D:D,0)+1),""),"")</f>
        <v>5.8399175541051776E-3</v>
      </c>
      <c r="F236" s="34">
        <f>IFERROR(INDEX('Price Data'!H:H,MATCH(TEXT(A236,"YYYY-MM-DD"),'Price Data'!G:G,0)),"")</f>
        <v>24191.744140999999</v>
      </c>
      <c r="G236" s="10" cm="1">
        <f t="array" ref="G236">IFERROR(IF(ISNUMBER(F236),(F236-INDEX('Price Data'!H:H,MATCH(TEXT(A236,"YYYY-MM-DD"),'Price Data'!G:G,0)+1))/INDEX('Price Data'!H:H,MATCH(TEXT(A236,"YYYY-MM-DD"),'Price Data'!G:G,0)+1),""),"")</f>
        <v>6.7324981992216676E-2</v>
      </c>
      <c r="H236" s="34">
        <f>IFERROR(INDEX('Price Data'!K:K,MATCH(TEXT(A236,"YYYY-MM-DD"),'Price Data'!J:J,0)),"")</f>
        <v>2.9</v>
      </c>
      <c r="I236" s="10" cm="1">
        <f t="array" ref="I236">IFERROR(IF(ISNUMBER(H236),(H236-INDEX('Price Data'!K:K,MATCH(TEXT(A236,"YYYY-MM-DD"),'Price Data'!J:J,0)+1))/INDEX('Price Data'!K:K,MATCH(TEXT(A236,"YYYY-MM-DD"),'Price Data'!J:J,0)+1),""),"")</f>
        <v>3.4602076124566734E-3</v>
      </c>
      <c r="J236" s="34">
        <f>IFERROR(INDEX('Price Data'!N:N,MATCH(TEXT(A236,"YYYY-MM-DD"),'Price Data'!M:M,0)),"")</f>
        <v>5.07</v>
      </c>
      <c r="K236" s="10" cm="1">
        <f t="array" ref="K236">IFERROR(IF(ISNUMBER(J236),(J236-INDEX('Price Data'!N:N,MATCH(TEXT(A236,"YYYY-MM-DD"),'Price Data'!M:M,0)+1))/INDEX('Price Data'!N:N,MATCH(TEXT(A236,"YYYY-MM-DD"),'Price Data'!M:M,0)+1),""),"")</f>
        <v>2.4242424242424263E-2</v>
      </c>
      <c r="L236" s="34">
        <f>IFERROR(INDEX('Price Data'!Q:Q,MATCH(TEXT(A236,"YYYY-MM-DD"),'Price Data'!P:P,0)),"")</f>
        <v>10.28</v>
      </c>
      <c r="M236" s="10" cm="1">
        <f t="array" ref="M236">IFERROR(IF(ISNUMBER(L236),(L236-INDEX('Price Data'!Q:Q,MATCH(TEXT(A236,"YYYY-MM-DD"),'Price Data'!P:P,0)+1))/INDEX('Price Data'!Q:Q,MATCH(TEXT(A236,"YYYY-MM-DD"),'Price Data'!P:P,0)+1),""),"")</f>
        <v>1.6815034619188915E-2</v>
      </c>
      <c r="N236" s="34">
        <f>IFERROR(INDEX('Price Data'!T:T,MATCH(TEXT(A236,"YYYY-MM-DD"),'Price Data'!S:S,0)),"")</f>
        <v>4.05</v>
      </c>
      <c r="O236" s="10" cm="1">
        <f t="array" ref="O236">IFERROR(IF(ISNUMBER(N236),(N236-INDEX('Price Data'!T:T,MATCH(TEXT(A236,"YYYY-MM-DD"),'Price Data'!S:S,0)+1))/INDEX('Price Data'!T:T,MATCH(TEXT(A236,"YYYY-MM-DD"),'Price Data'!S:S,0)+1),""),"")</f>
        <v>0</v>
      </c>
    </row>
    <row r="237" spans="1:15" x14ac:dyDescent="0.3">
      <c r="A237" s="8">
        <v>42056</v>
      </c>
      <c r="B237" s="34" t="str">
        <f>IFERROR(INDEX('Price Data'!B:B,MATCH(TEXT(A237,"YYYY-MM-DD"),'Price Data'!A:A,0)),"")</f>
        <v/>
      </c>
      <c r="C237" s="10" t="str" cm="1">
        <f t="array" ref="C237">IFERROR(IF(ISNUMBER(B237),(B237-INDEX('Price Data'!B:B,MATCH(TEXT(A237,"YYYY-MM-DD"),'Price Data'!A:A,0)+1))/INDEX('Price Data'!B:B,MATCH(TEXT(A237,"YYYY-MM-DD"),'Price Data'!A:A,0)+1),""),"")</f>
        <v/>
      </c>
      <c r="D237" s="34" t="str">
        <f>IFERROR(INDEX('Price Data'!E:E,MATCH(TEXT(A237,"YYYY-MM-DD"),'Price Data'!D:D,0)),"")</f>
        <v/>
      </c>
      <c r="E237" s="10" t="str" cm="1">
        <f t="array" ref="E237">IFERROR(IF(ISNUMBER(D237),(D237-INDEX('Price Data'!E:E,MATCH(TEXT(A237,"YYYY-MM-DD"),'Price Data'!D:D,0)+1))/INDEX('Price Data'!E:E,MATCH(TEXT(A237,"YYYY-MM-DD"),'Price Data'!D:D,0)+1),""),"")</f>
        <v/>
      </c>
      <c r="F237" s="34" t="str">
        <f>IFERROR(INDEX('Price Data'!H:H,MATCH(TEXT(A237,"YYYY-MM-DD"),'Price Data'!G:G,0)),"")</f>
        <v/>
      </c>
      <c r="G237" s="10" t="str" cm="1">
        <f t="array" ref="G237">IFERROR(IF(ISNUMBER(F237),(F237-INDEX('Price Data'!H:H,MATCH(TEXT(A237,"YYYY-MM-DD"),'Price Data'!G:G,0)+1))/INDEX('Price Data'!H:H,MATCH(TEXT(A237,"YYYY-MM-DD"),'Price Data'!G:G,0)+1),""),"")</f>
        <v/>
      </c>
      <c r="H237" s="34" t="str">
        <f>IFERROR(INDEX('Price Data'!K:K,MATCH(TEXT(A237,"YYYY-MM-DD"),'Price Data'!J:J,0)),"")</f>
        <v/>
      </c>
      <c r="I237" s="10" t="str" cm="1">
        <f t="array" ref="I237">IFERROR(IF(ISNUMBER(H237),(H237-INDEX('Price Data'!K:K,MATCH(TEXT(A237,"YYYY-MM-DD"),'Price Data'!J:J,0)+1))/INDEX('Price Data'!K:K,MATCH(TEXT(A237,"YYYY-MM-DD"),'Price Data'!J:J,0)+1),""),"")</f>
        <v/>
      </c>
      <c r="J237" s="34" t="str">
        <f>IFERROR(INDEX('Price Data'!N:N,MATCH(TEXT(A237,"YYYY-MM-DD"),'Price Data'!M:M,0)),"")</f>
        <v/>
      </c>
      <c r="K237" s="10" t="str" cm="1">
        <f t="array" ref="K237">IFERROR(IF(ISNUMBER(J237),(J237-INDEX('Price Data'!N:N,MATCH(TEXT(A237,"YYYY-MM-DD"),'Price Data'!M:M,0)+1))/INDEX('Price Data'!N:N,MATCH(TEXT(A237,"YYYY-MM-DD"),'Price Data'!M:M,0)+1),""),"")</f>
        <v/>
      </c>
      <c r="L237" s="34" t="str">
        <f>IFERROR(INDEX('Price Data'!Q:Q,MATCH(TEXT(A237,"YYYY-MM-DD"),'Price Data'!P:P,0)),"")</f>
        <v/>
      </c>
      <c r="M237" s="10" t="str" cm="1">
        <f t="array" ref="M237">IFERROR(IF(ISNUMBER(L237),(L237-INDEX('Price Data'!Q:Q,MATCH(TEXT(A237,"YYYY-MM-DD"),'Price Data'!P:P,0)+1))/INDEX('Price Data'!Q:Q,MATCH(TEXT(A237,"YYYY-MM-DD"),'Price Data'!P:P,0)+1),""),"")</f>
        <v/>
      </c>
      <c r="N237" s="34" t="str">
        <f>IFERROR(INDEX('Price Data'!T:T,MATCH(TEXT(A237,"YYYY-MM-DD"),'Price Data'!S:S,0)),"")</f>
        <v/>
      </c>
      <c r="O237" s="10" t="str" cm="1">
        <f t="array" ref="O237">IFERROR(IF(ISNUMBER(N237),(N237-INDEX('Price Data'!T:T,MATCH(TEXT(A237,"YYYY-MM-DD"),'Price Data'!S:S,0)+1))/INDEX('Price Data'!T:T,MATCH(TEXT(A237,"YYYY-MM-DD"),'Price Data'!S:S,0)+1),""),"")</f>
        <v/>
      </c>
    </row>
    <row r="238" spans="1:15" x14ac:dyDescent="0.3">
      <c r="A238" s="8">
        <v>42057</v>
      </c>
      <c r="B238" s="34" t="str">
        <f>IFERROR(INDEX('Price Data'!B:B,MATCH(TEXT(A238,"YYYY-MM-DD"),'Price Data'!A:A,0)),"")</f>
        <v/>
      </c>
      <c r="C238" s="10" t="str" cm="1">
        <f t="array" ref="C238">IFERROR(IF(ISNUMBER(B238),(B238-INDEX('Price Data'!B:B,MATCH(TEXT(A238,"YYYY-MM-DD"),'Price Data'!A:A,0)+1))/INDEX('Price Data'!B:B,MATCH(TEXT(A238,"YYYY-MM-DD"),'Price Data'!A:A,0)+1),""),"")</f>
        <v/>
      </c>
      <c r="D238" s="34" t="str">
        <f>IFERROR(INDEX('Price Data'!E:E,MATCH(TEXT(A238,"YYYY-MM-DD"),'Price Data'!D:D,0)),"")</f>
        <v/>
      </c>
      <c r="E238" s="10" t="str" cm="1">
        <f t="array" ref="E238">IFERROR(IF(ISNUMBER(D238),(D238-INDEX('Price Data'!E:E,MATCH(TEXT(A238,"YYYY-MM-DD"),'Price Data'!D:D,0)+1))/INDEX('Price Data'!E:E,MATCH(TEXT(A238,"YYYY-MM-DD"),'Price Data'!D:D,0)+1),""),"")</f>
        <v/>
      </c>
      <c r="F238" s="34" t="str">
        <f>IFERROR(INDEX('Price Data'!H:H,MATCH(TEXT(A238,"YYYY-MM-DD"),'Price Data'!G:G,0)),"")</f>
        <v/>
      </c>
      <c r="G238" s="10" t="str" cm="1">
        <f t="array" ref="G238">IFERROR(IF(ISNUMBER(F238),(F238-INDEX('Price Data'!H:H,MATCH(TEXT(A238,"YYYY-MM-DD"),'Price Data'!G:G,0)+1))/INDEX('Price Data'!H:H,MATCH(TEXT(A238,"YYYY-MM-DD"),'Price Data'!G:G,0)+1),""),"")</f>
        <v/>
      </c>
      <c r="H238" s="34" t="str">
        <f>IFERROR(INDEX('Price Data'!K:K,MATCH(TEXT(A238,"YYYY-MM-DD"),'Price Data'!J:J,0)),"")</f>
        <v/>
      </c>
      <c r="I238" s="10" t="str" cm="1">
        <f t="array" ref="I238">IFERROR(IF(ISNUMBER(H238),(H238-INDEX('Price Data'!K:K,MATCH(TEXT(A238,"YYYY-MM-DD"),'Price Data'!J:J,0)+1))/INDEX('Price Data'!K:K,MATCH(TEXT(A238,"YYYY-MM-DD"),'Price Data'!J:J,0)+1),""),"")</f>
        <v/>
      </c>
      <c r="J238" s="34" t="str">
        <f>IFERROR(INDEX('Price Data'!N:N,MATCH(TEXT(A238,"YYYY-MM-DD"),'Price Data'!M:M,0)),"")</f>
        <v/>
      </c>
      <c r="K238" s="10" t="str" cm="1">
        <f t="array" ref="K238">IFERROR(IF(ISNUMBER(J238),(J238-INDEX('Price Data'!N:N,MATCH(TEXT(A238,"YYYY-MM-DD"),'Price Data'!M:M,0)+1))/INDEX('Price Data'!N:N,MATCH(TEXT(A238,"YYYY-MM-DD"),'Price Data'!M:M,0)+1),""),"")</f>
        <v/>
      </c>
      <c r="L238" s="34" t="str">
        <f>IFERROR(INDEX('Price Data'!Q:Q,MATCH(TEXT(A238,"YYYY-MM-DD"),'Price Data'!P:P,0)),"")</f>
        <v/>
      </c>
      <c r="M238" s="10" t="str" cm="1">
        <f t="array" ref="M238">IFERROR(IF(ISNUMBER(L238),(L238-INDEX('Price Data'!Q:Q,MATCH(TEXT(A238,"YYYY-MM-DD"),'Price Data'!P:P,0)+1))/INDEX('Price Data'!Q:Q,MATCH(TEXT(A238,"YYYY-MM-DD"),'Price Data'!P:P,0)+1),""),"")</f>
        <v/>
      </c>
      <c r="N238" s="34" t="str">
        <f>IFERROR(INDEX('Price Data'!T:T,MATCH(TEXT(A238,"YYYY-MM-DD"),'Price Data'!S:S,0)),"")</f>
        <v/>
      </c>
      <c r="O238" s="10" t="str" cm="1">
        <f t="array" ref="O238">IFERROR(IF(ISNUMBER(N238),(N238-INDEX('Price Data'!T:T,MATCH(TEXT(A238,"YYYY-MM-DD"),'Price Data'!S:S,0)+1))/INDEX('Price Data'!T:T,MATCH(TEXT(A238,"YYYY-MM-DD"),'Price Data'!S:S,0)+1),""),"")</f>
        <v/>
      </c>
    </row>
    <row r="239" spans="1:15" x14ac:dyDescent="0.3">
      <c r="A239" s="8">
        <v>42058</v>
      </c>
      <c r="B239" s="34">
        <f>IFERROR(INDEX('Price Data'!B:B,MATCH(TEXT(A239,"YYYY-MM-DD"),'Price Data'!A:A,0)),"")</f>
        <v>21964</v>
      </c>
      <c r="C239" s="10" cm="1">
        <f t="array" ref="C239">IFERROR(IF(ISNUMBER(B239),(B239-INDEX('Price Data'!B:B,MATCH(TEXT(A239,"YYYY-MM-DD"),'Price Data'!A:A,0)+1))/INDEX('Price Data'!B:B,MATCH(TEXT(A239,"YYYY-MM-DD"),'Price Data'!A:A,0)+1),""),"")</f>
        <v>5.5395321155518934E-3</v>
      </c>
      <c r="D239" s="34">
        <f>IFERROR(INDEX('Price Data'!E:E,MATCH(TEXT(A239,"YYYY-MM-DD"),'Price Data'!D:D,0)),"")</f>
        <v>29.33</v>
      </c>
      <c r="E239" s="10" cm="1">
        <f t="array" ref="E239">IFERROR(IF(ISNUMBER(D239),(D239-INDEX('Price Data'!E:E,MATCH(TEXT(A239,"YYYY-MM-DD"),'Price Data'!D:D,0)+1))/INDEX('Price Data'!E:E,MATCH(TEXT(A239,"YYYY-MM-DD"),'Price Data'!D:D,0)+1),""),"")</f>
        <v>1.7076502732239465E-3</v>
      </c>
      <c r="F239" s="34">
        <f>IFERROR(INDEX('Price Data'!H:H,MATCH(TEXT(A239,"YYYY-MM-DD"),'Price Data'!G:G,0)),"")</f>
        <v>25188.710938</v>
      </c>
      <c r="G239" s="10" cm="1">
        <f t="array" ref="G239">IFERROR(IF(ISNUMBER(F239),(F239-INDEX('Price Data'!H:H,MATCH(TEXT(A239,"YYYY-MM-DD"),'Price Data'!G:G,0)+1))/INDEX('Price Data'!H:H,MATCH(TEXT(A239,"YYYY-MM-DD"),'Price Data'!G:G,0)+1),""),"")</f>
        <v>4.1211034276373175E-2</v>
      </c>
      <c r="H239" s="34">
        <f>IFERROR(INDEX('Price Data'!K:K,MATCH(TEXT(A239,"YYYY-MM-DD"),'Price Data'!J:J,0)),"")</f>
        <v>2.92</v>
      </c>
      <c r="I239" s="10" cm="1">
        <f t="array" ref="I239">IFERROR(IF(ISNUMBER(H239),(H239-INDEX('Price Data'!K:K,MATCH(TEXT(A239,"YYYY-MM-DD"),'Price Data'!J:J,0)+1))/INDEX('Price Data'!K:K,MATCH(TEXT(A239,"YYYY-MM-DD"),'Price Data'!J:J,0)+1),""),"")</f>
        <v>6.896551724137937E-3</v>
      </c>
      <c r="J239" s="34">
        <f>IFERROR(INDEX('Price Data'!N:N,MATCH(TEXT(A239,"YYYY-MM-DD"),'Price Data'!M:M,0)),"")</f>
        <v>4.95</v>
      </c>
      <c r="K239" s="10" cm="1">
        <f t="array" ref="K239">IFERROR(IF(ISNUMBER(J239),(J239-INDEX('Price Data'!N:N,MATCH(TEXT(A239,"YYYY-MM-DD"),'Price Data'!M:M,0)+1))/INDEX('Price Data'!N:N,MATCH(TEXT(A239,"YYYY-MM-DD"),'Price Data'!M:M,0)+1),""),"")</f>
        <v>-2.3668639053254458E-2</v>
      </c>
      <c r="L239" s="34">
        <f>IFERROR(INDEX('Price Data'!Q:Q,MATCH(TEXT(A239,"YYYY-MM-DD"),'Price Data'!P:P,0)),"")</f>
        <v>10.08</v>
      </c>
      <c r="M239" s="10" cm="1">
        <f t="array" ref="M239">IFERROR(IF(ISNUMBER(L239),(L239-INDEX('Price Data'!Q:Q,MATCH(TEXT(A239,"YYYY-MM-DD"),'Price Data'!P:P,0)+1))/INDEX('Price Data'!Q:Q,MATCH(TEXT(A239,"YYYY-MM-DD"),'Price Data'!P:P,0)+1),""),"")</f>
        <v>-1.9455252918287869E-2</v>
      </c>
      <c r="N239" s="34">
        <f>IFERROR(INDEX('Price Data'!T:T,MATCH(TEXT(A239,"YYYY-MM-DD"),'Price Data'!S:S,0)),"")</f>
        <v>4.05</v>
      </c>
      <c r="O239" s="10" cm="1">
        <f t="array" ref="O239">IFERROR(IF(ISNUMBER(N239),(N239-INDEX('Price Data'!T:T,MATCH(TEXT(A239,"YYYY-MM-DD"),'Price Data'!S:S,0)+1))/INDEX('Price Data'!T:T,MATCH(TEXT(A239,"YYYY-MM-DD"),'Price Data'!S:S,0)+1),""),"")</f>
        <v>0</v>
      </c>
    </row>
    <row r="240" spans="1:15" x14ac:dyDescent="0.3">
      <c r="A240" s="8">
        <v>42059</v>
      </c>
      <c r="B240" s="34">
        <f>IFERROR(INDEX('Price Data'!B:B,MATCH(TEXT(A240,"YYYY-MM-DD"),'Price Data'!A:A,0)),"")</f>
        <v>22150</v>
      </c>
      <c r="C240" s="10" cm="1">
        <f t="array" ref="C240">IFERROR(IF(ISNUMBER(B240),(B240-INDEX('Price Data'!B:B,MATCH(TEXT(A240,"YYYY-MM-DD"),'Price Data'!A:A,0)+1))/INDEX('Price Data'!B:B,MATCH(TEXT(A240,"YYYY-MM-DD"),'Price Data'!A:A,0)+1),""),"")</f>
        <v>8.4684028410125668E-3</v>
      </c>
      <c r="D240" s="34">
        <f>IFERROR(INDEX('Price Data'!E:E,MATCH(TEXT(A240,"YYYY-MM-DD"),'Price Data'!D:D,0)),"")</f>
        <v>29.73</v>
      </c>
      <c r="E240" s="10" cm="1">
        <f t="array" ref="E240">IFERROR(IF(ISNUMBER(D240),(D240-INDEX('Price Data'!E:E,MATCH(TEXT(A240,"YYYY-MM-DD"),'Price Data'!D:D,0)+1))/INDEX('Price Data'!E:E,MATCH(TEXT(A240,"YYYY-MM-DD"),'Price Data'!D:D,0)+1),""),"")</f>
        <v>1.3637913399249989E-2</v>
      </c>
      <c r="F240" s="34">
        <f>IFERROR(INDEX('Price Data'!H:H,MATCH(TEXT(A240,"YYYY-MM-DD"),'Price Data'!G:G,0)),"")</f>
        <v>24822.478515999999</v>
      </c>
      <c r="G240" s="10" cm="1">
        <f t="array" ref="G240">IFERROR(IF(ISNUMBER(F240),(F240-INDEX('Price Data'!H:H,MATCH(TEXT(A240,"YYYY-MM-DD"),'Price Data'!G:G,0)+1))/INDEX('Price Data'!H:H,MATCH(TEXT(A240,"YYYY-MM-DD"),'Price Data'!G:G,0)+1),""),"")</f>
        <v>-1.4539546025259205E-2</v>
      </c>
      <c r="H240" s="34">
        <f>IFERROR(INDEX('Price Data'!K:K,MATCH(TEXT(A240,"YYYY-MM-DD"),'Price Data'!J:J,0)),"")</f>
        <v>2.92</v>
      </c>
      <c r="I240" s="10" cm="1">
        <f t="array" ref="I240">IFERROR(IF(ISNUMBER(H240),(H240-INDEX('Price Data'!K:K,MATCH(TEXT(A240,"YYYY-MM-DD"),'Price Data'!J:J,0)+1))/INDEX('Price Data'!K:K,MATCH(TEXT(A240,"YYYY-MM-DD"),'Price Data'!J:J,0)+1),""),"")</f>
        <v>0</v>
      </c>
      <c r="J240" s="34">
        <f>IFERROR(INDEX('Price Data'!N:N,MATCH(TEXT(A240,"YYYY-MM-DD"),'Price Data'!M:M,0)),"")</f>
        <v>4.93</v>
      </c>
      <c r="K240" s="10" cm="1">
        <f t="array" ref="K240">IFERROR(IF(ISNUMBER(J240),(J240-INDEX('Price Data'!N:N,MATCH(TEXT(A240,"YYYY-MM-DD"),'Price Data'!M:M,0)+1))/INDEX('Price Data'!N:N,MATCH(TEXT(A240,"YYYY-MM-DD"),'Price Data'!M:M,0)+1),""),"")</f>
        <v>-4.0404040404041332E-3</v>
      </c>
      <c r="L240" s="34">
        <f>IFERROR(INDEX('Price Data'!Q:Q,MATCH(TEXT(A240,"YYYY-MM-DD"),'Price Data'!P:P,0)),"")</f>
        <v>10.3</v>
      </c>
      <c r="M240" s="10" cm="1">
        <f t="array" ref="M240">IFERROR(IF(ISNUMBER(L240),(L240-INDEX('Price Data'!Q:Q,MATCH(TEXT(A240,"YYYY-MM-DD"),'Price Data'!P:P,0)+1))/INDEX('Price Data'!Q:Q,MATCH(TEXT(A240,"YYYY-MM-DD"),'Price Data'!P:P,0)+1),""),"")</f>
        <v>2.182539682539689E-2</v>
      </c>
      <c r="N240" s="34">
        <f>IFERROR(INDEX('Price Data'!T:T,MATCH(TEXT(A240,"YYYY-MM-DD"),'Price Data'!S:S,0)),"")</f>
        <v>4.05</v>
      </c>
      <c r="O240" s="10" cm="1">
        <f t="array" ref="O240">IFERROR(IF(ISNUMBER(N240),(N240-INDEX('Price Data'!T:T,MATCH(TEXT(A240,"YYYY-MM-DD"),'Price Data'!S:S,0)+1))/INDEX('Price Data'!T:T,MATCH(TEXT(A240,"YYYY-MM-DD"),'Price Data'!S:S,0)+1),""),"")</f>
        <v>0</v>
      </c>
    </row>
    <row r="241" spans="1:15" x14ac:dyDescent="0.3">
      <c r="A241" s="8">
        <v>42060</v>
      </c>
      <c r="B241" s="34">
        <f>IFERROR(INDEX('Price Data'!B:B,MATCH(TEXT(A241,"YYYY-MM-DD"),'Price Data'!A:A,0)),"")</f>
        <v>21937</v>
      </c>
      <c r="C241" s="10" cm="1">
        <f t="array" ref="C241">IFERROR(IF(ISNUMBER(B241),(B241-INDEX('Price Data'!B:B,MATCH(TEXT(A241,"YYYY-MM-DD"),'Price Data'!A:A,0)+1))/INDEX('Price Data'!B:B,MATCH(TEXT(A241,"YYYY-MM-DD"),'Price Data'!A:A,0)+1),""),"")</f>
        <v>-9.6162528216704284E-3</v>
      </c>
      <c r="D241" s="34">
        <f>IFERROR(INDEX('Price Data'!E:E,MATCH(TEXT(A241,"YYYY-MM-DD"),'Price Data'!D:D,0)),"")</f>
        <v>29.06</v>
      </c>
      <c r="E241" s="10" cm="1">
        <f t="array" ref="E241">IFERROR(IF(ISNUMBER(D241),(D241-INDEX('Price Data'!E:E,MATCH(TEXT(A241,"YYYY-MM-DD"),'Price Data'!D:D,0)+1))/INDEX('Price Data'!E:E,MATCH(TEXT(A241,"YYYY-MM-DD"),'Price Data'!D:D,0)+1),""),"")</f>
        <v>-2.2536158762193129E-2</v>
      </c>
      <c r="F241" s="34">
        <f>IFERROR(INDEX('Price Data'!H:H,MATCH(TEXT(A241,"YYYY-MM-DD"),'Price Data'!G:G,0)),"")</f>
        <v>24151.050781000002</v>
      </c>
      <c r="G241" s="10" cm="1">
        <f t="array" ref="G241">IFERROR(IF(ISNUMBER(F241),(F241-INDEX('Price Data'!H:H,MATCH(TEXT(A241,"YYYY-MM-DD"),'Price Data'!G:G,0)+1))/INDEX('Price Data'!H:H,MATCH(TEXT(A241,"YYYY-MM-DD"),'Price Data'!G:G,0)+1),""),"")</f>
        <v>-2.704918183602055E-2</v>
      </c>
      <c r="H241" s="34">
        <f>IFERROR(INDEX('Price Data'!K:K,MATCH(TEXT(A241,"YYYY-MM-DD"),'Price Data'!J:J,0)),"")</f>
        <v>2.88</v>
      </c>
      <c r="I241" s="10" cm="1">
        <f t="array" ref="I241">IFERROR(IF(ISNUMBER(H241),(H241-INDEX('Price Data'!K:K,MATCH(TEXT(A241,"YYYY-MM-DD"),'Price Data'!J:J,0)+1))/INDEX('Price Data'!K:K,MATCH(TEXT(A241,"YYYY-MM-DD"),'Price Data'!J:J,0)+1),""),"")</f>
        <v>-1.3698630136986314E-2</v>
      </c>
      <c r="J241" s="34">
        <f>IFERROR(INDEX('Price Data'!N:N,MATCH(TEXT(A241,"YYYY-MM-DD"),'Price Data'!M:M,0)),"")</f>
        <v>4.83</v>
      </c>
      <c r="K241" s="10" cm="1">
        <f t="array" ref="K241">IFERROR(IF(ISNUMBER(J241),(J241-INDEX('Price Data'!N:N,MATCH(TEXT(A241,"YYYY-MM-DD"),'Price Data'!M:M,0)+1))/INDEX('Price Data'!N:N,MATCH(TEXT(A241,"YYYY-MM-DD"),'Price Data'!M:M,0)+1),""),"")</f>
        <v>-2.0283975659229139E-2</v>
      </c>
      <c r="L241" s="34">
        <f>IFERROR(INDEX('Price Data'!Q:Q,MATCH(TEXT(A241,"YYYY-MM-DD"),'Price Data'!P:P,0)),"")</f>
        <v>10.07</v>
      </c>
      <c r="M241" s="10" cm="1">
        <f t="array" ref="M241">IFERROR(IF(ISNUMBER(L241),(L241-INDEX('Price Data'!Q:Q,MATCH(TEXT(A241,"YYYY-MM-DD"),'Price Data'!P:P,0)+1))/INDEX('Price Data'!Q:Q,MATCH(TEXT(A241,"YYYY-MM-DD"),'Price Data'!P:P,0)+1),""),"")</f>
        <v>-2.2330097087378681E-2</v>
      </c>
      <c r="N241" s="34">
        <f>IFERROR(INDEX('Price Data'!T:T,MATCH(TEXT(A241,"YYYY-MM-DD"),'Price Data'!S:S,0)),"")</f>
        <v>3.98</v>
      </c>
      <c r="O241" s="10" cm="1">
        <f t="array" ref="O241">IFERROR(IF(ISNUMBER(N241),(N241-INDEX('Price Data'!T:T,MATCH(TEXT(A241,"YYYY-MM-DD"),'Price Data'!S:S,0)+1))/INDEX('Price Data'!T:T,MATCH(TEXT(A241,"YYYY-MM-DD"),'Price Data'!S:S,0)+1),""),"")</f>
        <v>-1.7283950617283911E-2</v>
      </c>
    </row>
    <row r="242" spans="1:15" x14ac:dyDescent="0.3">
      <c r="A242" s="8">
        <v>42061</v>
      </c>
      <c r="B242" s="34">
        <f>IFERROR(INDEX('Price Data'!B:B,MATCH(TEXT(A242,"YYYY-MM-DD"),'Price Data'!A:A,0)),"")</f>
        <v>22165</v>
      </c>
      <c r="C242" s="10" cm="1">
        <f t="array" ref="C242">IFERROR(IF(ISNUMBER(B242),(B242-INDEX('Price Data'!B:B,MATCH(TEXT(A242,"YYYY-MM-DD"),'Price Data'!A:A,0)+1))/INDEX('Price Data'!B:B,MATCH(TEXT(A242,"YYYY-MM-DD"),'Price Data'!A:A,0)+1),""),"")</f>
        <v>1.0393399279755664E-2</v>
      </c>
      <c r="D242" s="34">
        <f>IFERROR(INDEX('Price Data'!E:E,MATCH(TEXT(A242,"YYYY-MM-DD"),'Price Data'!D:D,0)),"")</f>
        <v>29.63</v>
      </c>
      <c r="E242" s="10" cm="1">
        <f t="array" ref="E242">IFERROR(IF(ISNUMBER(D242),(D242-INDEX('Price Data'!E:E,MATCH(TEXT(A242,"YYYY-MM-DD"),'Price Data'!D:D,0)+1))/INDEX('Price Data'!E:E,MATCH(TEXT(A242,"YYYY-MM-DD"),'Price Data'!D:D,0)+1),""),"")</f>
        <v>1.9614590502408821E-2</v>
      </c>
      <c r="F242" s="34">
        <f>IFERROR(INDEX('Price Data'!H:H,MATCH(TEXT(A242,"YYYY-MM-DD"),'Price Data'!G:G,0)),"")</f>
        <v>24659.708984000001</v>
      </c>
      <c r="G242" s="10" cm="1">
        <f t="array" ref="G242">IFERROR(IF(ISNUMBER(F242),(F242-INDEX('Price Data'!H:H,MATCH(TEXT(A242,"YYYY-MM-DD"),'Price Data'!G:G,0)+1))/INDEX('Price Data'!H:H,MATCH(TEXT(A242,"YYYY-MM-DD"),'Price Data'!G:G,0)+1),""),"")</f>
        <v>2.1061535069942721E-2</v>
      </c>
      <c r="H242" s="34">
        <f>IFERROR(INDEX('Price Data'!K:K,MATCH(TEXT(A242,"YYYY-MM-DD"),'Price Data'!J:J,0)),"")</f>
        <v>2.95</v>
      </c>
      <c r="I242" s="10" cm="1">
        <f t="array" ref="I242">IFERROR(IF(ISNUMBER(H242),(H242-INDEX('Price Data'!K:K,MATCH(TEXT(A242,"YYYY-MM-DD"),'Price Data'!J:J,0)+1))/INDEX('Price Data'!K:K,MATCH(TEXT(A242,"YYYY-MM-DD"),'Price Data'!J:J,0)+1),""),"")</f>
        <v>2.4305555555555657E-2</v>
      </c>
      <c r="J242" s="34">
        <f>IFERROR(INDEX('Price Data'!N:N,MATCH(TEXT(A242,"YYYY-MM-DD"),'Price Data'!M:M,0)),"")</f>
        <v>4.9400000000000004</v>
      </c>
      <c r="K242" s="10" cm="1">
        <f t="array" ref="K242">IFERROR(IF(ISNUMBER(J242),(J242-INDEX('Price Data'!N:N,MATCH(TEXT(A242,"YYYY-MM-DD"),'Price Data'!M:M,0)+1))/INDEX('Price Data'!N:N,MATCH(TEXT(A242,"YYYY-MM-DD"),'Price Data'!M:M,0)+1),""),"")</f>
        <v>2.2774327122153274E-2</v>
      </c>
      <c r="L242" s="34">
        <f>IFERROR(INDEX('Price Data'!Q:Q,MATCH(TEXT(A242,"YYYY-MM-DD"),'Price Data'!P:P,0)),"")</f>
        <v>10.19</v>
      </c>
      <c r="M242" s="10" cm="1">
        <f t="array" ref="M242">IFERROR(IF(ISNUMBER(L242),(L242-INDEX('Price Data'!Q:Q,MATCH(TEXT(A242,"YYYY-MM-DD"),'Price Data'!P:P,0)+1))/INDEX('Price Data'!Q:Q,MATCH(TEXT(A242,"YYYY-MM-DD"),'Price Data'!P:P,0)+1),""),"")</f>
        <v>1.191658391261164E-2</v>
      </c>
      <c r="N242" s="34">
        <f>IFERROR(INDEX('Price Data'!T:T,MATCH(TEXT(A242,"YYYY-MM-DD"),'Price Data'!S:S,0)),"")</f>
        <v>4.05</v>
      </c>
      <c r="O242" s="10" cm="1">
        <f t="array" ref="O242">IFERROR(IF(ISNUMBER(N242),(N242-INDEX('Price Data'!T:T,MATCH(TEXT(A242,"YYYY-MM-DD"),'Price Data'!S:S,0)+1))/INDEX('Price Data'!T:T,MATCH(TEXT(A242,"YYYY-MM-DD"),'Price Data'!S:S,0)+1),""),"")</f>
        <v>1.7587939698492421E-2</v>
      </c>
    </row>
    <row r="243" spans="1:15" x14ac:dyDescent="0.3">
      <c r="A243" s="8">
        <v>42062</v>
      </c>
      <c r="B243" s="34">
        <f>IFERROR(INDEX('Price Data'!B:B,MATCH(TEXT(A243,"YYYY-MM-DD"),'Price Data'!A:A,0)),"")</f>
        <v>22338</v>
      </c>
      <c r="C243" s="10" cm="1">
        <f t="array" ref="C243">IFERROR(IF(ISNUMBER(B243),(B243-INDEX('Price Data'!B:B,MATCH(TEXT(A243,"YYYY-MM-DD"),'Price Data'!A:A,0)+1))/INDEX('Price Data'!B:B,MATCH(TEXT(A243,"YYYY-MM-DD"),'Price Data'!A:A,0)+1),""),"")</f>
        <v>7.8050981276787728E-3</v>
      </c>
      <c r="D243" s="34">
        <f>IFERROR(INDEX('Price Data'!E:E,MATCH(TEXT(A243,"YYYY-MM-DD"),'Price Data'!D:D,0)),"")</f>
        <v>29.79</v>
      </c>
      <c r="E243" s="10" cm="1">
        <f t="array" ref="E243">IFERROR(IF(ISNUMBER(D243),(D243-INDEX('Price Data'!E:E,MATCH(TEXT(A243,"YYYY-MM-DD"),'Price Data'!D:D,0)+1))/INDEX('Price Data'!E:E,MATCH(TEXT(A243,"YYYY-MM-DD"),'Price Data'!D:D,0)+1),""),"")</f>
        <v>5.3999325008437446E-3</v>
      </c>
      <c r="F243" s="34">
        <f>IFERROR(INDEX('Price Data'!H:H,MATCH(TEXT(A243,"YYYY-MM-DD"),'Price Data'!G:G,0)),"")</f>
        <v>25066.634765999999</v>
      </c>
      <c r="G243" s="10" cm="1">
        <f t="array" ref="G243">IFERROR(IF(ISNUMBER(F243),(F243-INDEX('Price Data'!H:H,MATCH(TEXT(A243,"YYYY-MM-DD"),'Price Data'!G:G,0)+1))/INDEX('Price Data'!H:H,MATCH(TEXT(A243,"YYYY-MM-DD"),'Price Data'!G:G,0)+1),""),"")</f>
        <v>1.6501645751943982E-2</v>
      </c>
      <c r="H243" s="34">
        <f>IFERROR(INDEX('Price Data'!K:K,MATCH(TEXT(A243,"YYYY-MM-DD"),'Price Data'!J:J,0)),"")</f>
        <v>2.98</v>
      </c>
      <c r="I243" s="10" cm="1">
        <f t="array" ref="I243">IFERROR(IF(ISNUMBER(H243),(H243-INDEX('Price Data'!K:K,MATCH(TEXT(A243,"YYYY-MM-DD"),'Price Data'!J:J,0)+1))/INDEX('Price Data'!K:K,MATCH(TEXT(A243,"YYYY-MM-DD"),'Price Data'!J:J,0)+1),""),"")</f>
        <v>1.0169491525423662E-2</v>
      </c>
      <c r="J243" s="34">
        <f>IFERROR(INDEX('Price Data'!N:N,MATCH(TEXT(A243,"YYYY-MM-DD"),'Price Data'!M:M,0)),"")</f>
        <v>4.99</v>
      </c>
      <c r="K243" s="10" cm="1">
        <f t="array" ref="K243">IFERROR(IF(ISNUMBER(J243),(J243-INDEX('Price Data'!N:N,MATCH(TEXT(A243,"YYYY-MM-DD"),'Price Data'!M:M,0)+1))/INDEX('Price Data'!N:N,MATCH(TEXT(A243,"YYYY-MM-DD"),'Price Data'!M:M,0)+1),""),"")</f>
        <v>1.0121457489878506E-2</v>
      </c>
      <c r="L243" s="34">
        <f>IFERROR(INDEX('Price Data'!Q:Q,MATCH(TEXT(A243,"YYYY-MM-DD"),'Price Data'!P:P,0)),"")</f>
        <v>10.220000000000001</v>
      </c>
      <c r="M243" s="10" cm="1">
        <f t="array" ref="M243">IFERROR(IF(ISNUMBER(L243),(L243-INDEX('Price Data'!Q:Q,MATCH(TEXT(A243,"YYYY-MM-DD"),'Price Data'!P:P,0)+1))/INDEX('Price Data'!Q:Q,MATCH(TEXT(A243,"YYYY-MM-DD"),'Price Data'!P:P,0)+1),""),"")</f>
        <v>2.9440628066733209E-3</v>
      </c>
      <c r="N243" s="34">
        <f>IFERROR(INDEX('Price Data'!T:T,MATCH(TEXT(A243,"YYYY-MM-DD"),'Price Data'!S:S,0)),"")</f>
        <v>4.09</v>
      </c>
      <c r="O243" s="10" cm="1">
        <f t="array" ref="O243">IFERROR(IF(ISNUMBER(N243),(N243-INDEX('Price Data'!T:T,MATCH(TEXT(A243,"YYYY-MM-DD"),'Price Data'!S:S,0)+1))/INDEX('Price Data'!T:T,MATCH(TEXT(A243,"YYYY-MM-DD"),'Price Data'!S:S,0)+1),""),"")</f>
        <v>9.8765432098765517E-3</v>
      </c>
    </row>
    <row r="244" spans="1:15" x14ac:dyDescent="0.3">
      <c r="A244" s="8">
        <v>42063</v>
      </c>
      <c r="B244" s="34" t="str">
        <f>IFERROR(INDEX('Price Data'!B:B,MATCH(TEXT(A244,"YYYY-MM-DD"),'Price Data'!A:A,0)),"")</f>
        <v/>
      </c>
      <c r="C244" s="10" t="str" cm="1">
        <f t="array" ref="C244">IFERROR(IF(ISNUMBER(B244),(B244-INDEX('Price Data'!B:B,MATCH(TEXT(A244,"YYYY-MM-DD"),'Price Data'!A:A,0)+1))/INDEX('Price Data'!B:B,MATCH(TEXT(A244,"YYYY-MM-DD"),'Price Data'!A:A,0)+1),""),"")</f>
        <v/>
      </c>
      <c r="D244" s="34" t="str">
        <f>IFERROR(INDEX('Price Data'!E:E,MATCH(TEXT(A244,"YYYY-MM-DD"),'Price Data'!D:D,0)),"")</f>
        <v/>
      </c>
      <c r="E244" s="10" t="str" cm="1">
        <f t="array" ref="E244">IFERROR(IF(ISNUMBER(D244),(D244-INDEX('Price Data'!E:E,MATCH(TEXT(A244,"YYYY-MM-DD"),'Price Data'!D:D,0)+1))/INDEX('Price Data'!E:E,MATCH(TEXT(A244,"YYYY-MM-DD"),'Price Data'!D:D,0)+1),""),"")</f>
        <v/>
      </c>
      <c r="F244" s="34" t="str">
        <f>IFERROR(INDEX('Price Data'!H:H,MATCH(TEXT(A244,"YYYY-MM-DD"),'Price Data'!G:G,0)),"")</f>
        <v/>
      </c>
      <c r="G244" s="10" t="str" cm="1">
        <f t="array" ref="G244">IFERROR(IF(ISNUMBER(F244),(F244-INDEX('Price Data'!H:H,MATCH(TEXT(A244,"YYYY-MM-DD"),'Price Data'!G:G,0)+1))/INDEX('Price Data'!H:H,MATCH(TEXT(A244,"YYYY-MM-DD"),'Price Data'!G:G,0)+1),""),"")</f>
        <v/>
      </c>
      <c r="H244" s="34" t="str">
        <f>IFERROR(INDEX('Price Data'!K:K,MATCH(TEXT(A244,"YYYY-MM-DD"),'Price Data'!J:J,0)),"")</f>
        <v/>
      </c>
      <c r="I244" s="10" t="str" cm="1">
        <f t="array" ref="I244">IFERROR(IF(ISNUMBER(H244),(H244-INDEX('Price Data'!K:K,MATCH(TEXT(A244,"YYYY-MM-DD"),'Price Data'!J:J,0)+1))/INDEX('Price Data'!K:K,MATCH(TEXT(A244,"YYYY-MM-DD"),'Price Data'!J:J,0)+1),""),"")</f>
        <v/>
      </c>
      <c r="J244" s="34" t="str">
        <f>IFERROR(INDEX('Price Data'!N:N,MATCH(TEXT(A244,"YYYY-MM-DD"),'Price Data'!M:M,0)),"")</f>
        <v/>
      </c>
      <c r="K244" s="10" t="str" cm="1">
        <f t="array" ref="K244">IFERROR(IF(ISNUMBER(J244),(J244-INDEX('Price Data'!N:N,MATCH(TEXT(A244,"YYYY-MM-DD"),'Price Data'!M:M,0)+1))/INDEX('Price Data'!N:N,MATCH(TEXT(A244,"YYYY-MM-DD"),'Price Data'!M:M,0)+1),""),"")</f>
        <v/>
      </c>
      <c r="L244" s="34" t="str">
        <f>IFERROR(INDEX('Price Data'!Q:Q,MATCH(TEXT(A244,"YYYY-MM-DD"),'Price Data'!P:P,0)),"")</f>
        <v/>
      </c>
      <c r="M244" s="10" t="str" cm="1">
        <f t="array" ref="M244">IFERROR(IF(ISNUMBER(L244),(L244-INDEX('Price Data'!Q:Q,MATCH(TEXT(A244,"YYYY-MM-DD"),'Price Data'!P:P,0)+1))/INDEX('Price Data'!Q:Q,MATCH(TEXT(A244,"YYYY-MM-DD"),'Price Data'!P:P,0)+1),""),"")</f>
        <v/>
      </c>
      <c r="N244" s="34" t="str">
        <f>IFERROR(INDEX('Price Data'!T:T,MATCH(TEXT(A244,"YYYY-MM-DD"),'Price Data'!S:S,0)),"")</f>
        <v/>
      </c>
      <c r="O244" s="10" t="str" cm="1">
        <f t="array" ref="O244">IFERROR(IF(ISNUMBER(N244),(N244-INDEX('Price Data'!T:T,MATCH(TEXT(A244,"YYYY-MM-DD"),'Price Data'!S:S,0)+1))/INDEX('Price Data'!T:T,MATCH(TEXT(A244,"YYYY-MM-DD"),'Price Data'!S:S,0)+1),""),"")</f>
        <v/>
      </c>
    </row>
    <row r="245" spans="1:15" x14ac:dyDescent="0.3">
      <c r="A245" s="8">
        <v>42064</v>
      </c>
      <c r="B245" s="34" t="str">
        <f>IFERROR(INDEX('Price Data'!B:B,MATCH(TEXT(A245,"YYYY-MM-DD"),'Price Data'!A:A,0)),"")</f>
        <v/>
      </c>
      <c r="C245" s="10" t="str" cm="1">
        <f t="array" ref="C245">IFERROR(IF(ISNUMBER(B245),(B245-INDEX('Price Data'!B:B,MATCH(TEXT(A245,"YYYY-MM-DD"),'Price Data'!A:A,0)+1))/INDEX('Price Data'!B:B,MATCH(TEXT(A245,"YYYY-MM-DD"),'Price Data'!A:A,0)+1),""),"")</f>
        <v/>
      </c>
      <c r="D245" s="34" t="str">
        <f>IFERROR(INDEX('Price Data'!E:E,MATCH(TEXT(A245,"YYYY-MM-DD"),'Price Data'!D:D,0)),"")</f>
        <v/>
      </c>
      <c r="E245" s="10" t="str" cm="1">
        <f t="array" ref="E245">IFERROR(IF(ISNUMBER(D245),(D245-INDEX('Price Data'!E:E,MATCH(TEXT(A245,"YYYY-MM-DD"),'Price Data'!D:D,0)+1))/INDEX('Price Data'!E:E,MATCH(TEXT(A245,"YYYY-MM-DD"),'Price Data'!D:D,0)+1),""),"")</f>
        <v/>
      </c>
      <c r="F245" s="34" t="str">
        <f>IFERROR(INDEX('Price Data'!H:H,MATCH(TEXT(A245,"YYYY-MM-DD"),'Price Data'!G:G,0)),"")</f>
        <v/>
      </c>
      <c r="G245" s="10" t="str" cm="1">
        <f t="array" ref="G245">IFERROR(IF(ISNUMBER(F245),(F245-INDEX('Price Data'!H:H,MATCH(TEXT(A245,"YYYY-MM-DD"),'Price Data'!G:G,0)+1))/INDEX('Price Data'!H:H,MATCH(TEXT(A245,"YYYY-MM-DD"),'Price Data'!G:G,0)+1),""),"")</f>
        <v/>
      </c>
      <c r="H245" s="34" t="str">
        <f>IFERROR(INDEX('Price Data'!K:K,MATCH(TEXT(A245,"YYYY-MM-DD"),'Price Data'!J:J,0)),"")</f>
        <v/>
      </c>
      <c r="I245" s="10" t="str" cm="1">
        <f t="array" ref="I245">IFERROR(IF(ISNUMBER(H245),(H245-INDEX('Price Data'!K:K,MATCH(TEXT(A245,"YYYY-MM-DD"),'Price Data'!J:J,0)+1))/INDEX('Price Data'!K:K,MATCH(TEXT(A245,"YYYY-MM-DD"),'Price Data'!J:J,0)+1),""),"")</f>
        <v/>
      </c>
      <c r="J245" s="34" t="str">
        <f>IFERROR(INDEX('Price Data'!N:N,MATCH(TEXT(A245,"YYYY-MM-DD"),'Price Data'!M:M,0)),"")</f>
        <v/>
      </c>
      <c r="K245" s="10" t="str" cm="1">
        <f t="array" ref="K245">IFERROR(IF(ISNUMBER(J245),(J245-INDEX('Price Data'!N:N,MATCH(TEXT(A245,"YYYY-MM-DD"),'Price Data'!M:M,0)+1))/INDEX('Price Data'!N:N,MATCH(TEXT(A245,"YYYY-MM-DD"),'Price Data'!M:M,0)+1),""),"")</f>
        <v/>
      </c>
      <c r="L245" s="34" t="str">
        <f>IFERROR(INDEX('Price Data'!Q:Q,MATCH(TEXT(A245,"YYYY-MM-DD"),'Price Data'!P:P,0)),"")</f>
        <v/>
      </c>
      <c r="M245" s="10" t="str" cm="1">
        <f t="array" ref="M245">IFERROR(IF(ISNUMBER(L245),(L245-INDEX('Price Data'!Q:Q,MATCH(TEXT(A245,"YYYY-MM-DD"),'Price Data'!P:P,0)+1))/INDEX('Price Data'!Q:Q,MATCH(TEXT(A245,"YYYY-MM-DD"),'Price Data'!P:P,0)+1),""),"")</f>
        <v/>
      </c>
      <c r="N245" s="34" t="str">
        <f>IFERROR(INDEX('Price Data'!T:T,MATCH(TEXT(A245,"YYYY-MM-DD"),'Price Data'!S:S,0)),"")</f>
        <v/>
      </c>
      <c r="O245" s="10" t="str" cm="1">
        <f t="array" ref="O245">IFERROR(IF(ISNUMBER(N245),(N245-INDEX('Price Data'!T:T,MATCH(TEXT(A245,"YYYY-MM-DD"),'Price Data'!S:S,0)+1))/INDEX('Price Data'!T:T,MATCH(TEXT(A245,"YYYY-MM-DD"),'Price Data'!S:S,0)+1),""),"")</f>
        <v/>
      </c>
    </row>
    <row r="246" spans="1:15" x14ac:dyDescent="0.3">
      <c r="A246" s="8">
        <v>42065</v>
      </c>
      <c r="B246" s="34">
        <f>IFERROR(INDEX('Price Data'!B:B,MATCH(TEXT(A246,"YYYY-MM-DD"),'Price Data'!A:A,0)),"")</f>
        <v>22298</v>
      </c>
      <c r="C246" s="10" cm="1">
        <f t="array" ref="C246">IFERROR(IF(ISNUMBER(B246),(B246-INDEX('Price Data'!B:B,MATCH(TEXT(A246,"YYYY-MM-DD"),'Price Data'!A:A,0)+1))/INDEX('Price Data'!B:B,MATCH(TEXT(A246,"YYYY-MM-DD"),'Price Data'!A:A,0)+1),""),"")</f>
        <v>-1.7906706061420002E-3</v>
      </c>
      <c r="D246" s="34">
        <f>IFERROR(INDEX('Price Data'!E:E,MATCH(TEXT(A246,"YYYY-MM-DD"),'Price Data'!D:D,0)),"")</f>
        <v>29.68</v>
      </c>
      <c r="E246" s="10" cm="1">
        <f t="array" ref="E246">IFERROR(IF(ISNUMBER(D246),(D246-INDEX('Price Data'!E:E,MATCH(TEXT(A246,"YYYY-MM-DD"),'Price Data'!D:D,0)+1))/INDEX('Price Data'!E:E,MATCH(TEXT(A246,"YYYY-MM-DD"),'Price Data'!D:D,0)+1),""),"")</f>
        <v>-3.6925142665323743E-3</v>
      </c>
      <c r="F246" s="34">
        <f>IFERROR(INDEX('Price Data'!H:H,MATCH(TEXT(A246,"YYYY-MM-DD"),'Price Data'!G:G,0)),"")</f>
        <v>24842.824218999998</v>
      </c>
      <c r="G246" s="10" cm="1">
        <f t="array" ref="G246">IFERROR(IF(ISNUMBER(F246),(F246-INDEX('Price Data'!H:H,MATCH(TEXT(A246,"YYYY-MM-DD"),'Price Data'!G:G,0)+1))/INDEX('Price Data'!H:H,MATCH(TEXT(A246,"YYYY-MM-DD"),'Price Data'!G:G,0)+1),""),"")</f>
        <v>-8.9286236102013253E-3</v>
      </c>
      <c r="H246" s="34">
        <f>IFERROR(INDEX('Price Data'!K:K,MATCH(TEXT(A246,"YYYY-MM-DD"),'Price Data'!J:J,0)),"")</f>
        <v>2.95</v>
      </c>
      <c r="I246" s="10" cm="1">
        <f t="array" ref="I246">IFERROR(IF(ISNUMBER(H246),(H246-INDEX('Price Data'!K:K,MATCH(TEXT(A246,"YYYY-MM-DD"),'Price Data'!J:J,0)+1))/INDEX('Price Data'!K:K,MATCH(TEXT(A246,"YYYY-MM-DD"),'Price Data'!J:J,0)+1),""),"")</f>
        <v>-1.0067114093959667E-2</v>
      </c>
      <c r="J246" s="34">
        <f>IFERROR(INDEX('Price Data'!N:N,MATCH(TEXT(A246,"YYYY-MM-DD"),'Price Data'!M:M,0)),"")</f>
        <v>4.8499999999999996</v>
      </c>
      <c r="K246" s="10" cm="1">
        <f t="array" ref="K246">IFERROR(IF(ISNUMBER(J246),(J246-INDEX('Price Data'!N:N,MATCH(TEXT(A246,"YYYY-MM-DD"),'Price Data'!M:M,0)+1))/INDEX('Price Data'!N:N,MATCH(TEXT(A246,"YYYY-MM-DD"),'Price Data'!M:M,0)+1),""),"")</f>
        <v>-2.8056112224449009E-2</v>
      </c>
      <c r="L246" s="34">
        <f>IFERROR(INDEX('Price Data'!Q:Q,MATCH(TEXT(A246,"YYYY-MM-DD"),'Price Data'!P:P,0)),"")</f>
        <v>10.08</v>
      </c>
      <c r="M246" s="10" cm="1">
        <f t="array" ref="M246">IFERROR(IF(ISNUMBER(L246),(L246-INDEX('Price Data'!Q:Q,MATCH(TEXT(A246,"YYYY-MM-DD"),'Price Data'!P:P,0)+1))/INDEX('Price Data'!Q:Q,MATCH(TEXT(A246,"YYYY-MM-DD"),'Price Data'!P:P,0)+1),""),"")</f>
        <v>-1.3698630136986356E-2</v>
      </c>
      <c r="N246" s="34">
        <f>IFERROR(INDEX('Price Data'!T:T,MATCH(TEXT(A246,"YYYY-MM-DD"),'Price Data'!S:S,0)),"")</f>
        <v>4.05</v>
      </c>
      <c r="O246" s="10" cm="1">
        <f t="array" ref="O246">IFERROR(IF(ISNUMBER(N246),(N246-INDEX('Price Data'!T:T,MATCH(TEXT(A246,"YYYY-MM-DD"),'Price Data'!S:S,0)+1))/INDEX('Price Data'!T:T,MATCH(TEXT(A246,"YYYY-MM-DD"),'Price Data'!S:S,0)+1),""),"")</f>
        <v>-9.7799511002445074E-3</v>
      </c>
    </row>
    <row r="247" spans="1:15" x14ac:dyDescent="0.3">
      <c r="A247" s="8">
        <v>42066</v>
      </c>
      <c r="B247" s="34">
        <f>IFERROR(INDEX('Price Data'!B:B,MATCH(TEXT(A247,"YYYY-MM-DD"),'Price Data'!A:A,0)),"")</f>
        <v>21987</v>
      </c>
      <c r="C247" s="10" cm="1">
        <f t="array" ref="C247">IFERROR(IF(ISNUMBER(B247),(B247-INDEX('Price Data'!B:B,MATCH(TEXT(A247,"YYYY-MM-DD"),'Price Data'!A:A,0)+1))/INDEX('Price Data'!B:B,MATCH(TEXT(A247,"YYYY-MM-DD"),'Price Data'!A:A,0)+1),""),"")</f>
        <v>-1.3947439232218136E-2</v>
      </c>
      <c r="D247" s="34">
        <f>IFERROR(INDEX('Price Data'!E:E,MATCH(TEXT(A247,"YYYY-MM-DD"),'Price Data'!D:D,0)),"")</f>
        <v>29.53</v>
      </c>
      <c r="E247" s="10" cm="1">
        <f t="array" ref="E247">IFERROR(IF(ISNUMBER(D247),(D247-INDEX('Price Data'!E:E,MATCH(TEXT(A247,"YYYY-MM-DD"),'Price Data'!D:D,0)+1))/INDEX('Price Data'!E:E,MATCH(TEXT(A247,"YYYY-MM-DD"),'Price Data'!D:D,0)+1),""),"")</f>
        <v>-5.0539083557951002E-3</v>
      </c>
      <c r="F247" s="34">
        <f>IFERROR(INDEX('Price Data'!H:H,MATCH(TEXT(A247,"YYYY-MM-DD"),'Price Data'!G:G,0)),"")</f>
        <v>22380.923827999999</v>
      </c>
      <c r="G247" s="10" cm="1">
        <f t="array" ref="G247">IFERROR(IF(ISNUMBER(F247),(F247-INDEX('Price Data'!H:H,MATCH(TEXT(A247,"YYYY-MM-DD"),'Price Data'!G:G,0)+1))/INDEX('Price Data'!H:H,MATCH(TEXT(A247,"YYYY-MM-DD"),'Price Data'!G:G,0)+1),""),"")</f>
        <v>-9.9099054491442129E-2</v>
      </c>
      <c r="H247" s="34">
        <f>IFERROR(INDEX('Price Data'!K:K,MATCH(TEXT(A247,"YYYY-MM-DD"),'Price Data'!J:J,0)),"")</f>
        <v>2.89</v>
      </c>
      <c r="I247" s="10" cm="1">
        <f t="array" ref="I247">IFERROR(IF(ISNUMBER(H247),(H247-INDEX('Price Data'!K:K,MATCH(TEXT(A247,"YYYY-MM-DD"),'Price Data'!J:J,0)+1))/INDEX('Price Data'!K:K,MATCH(TEXT(A247,"YYYY-MM-DD"),'Price Data'!J:J,0)+1),""),"")</f>
        <v>-2.0338983050847474E-2</v>
      </c>
      <c r="J247" s="34">
        <f>IFERROR(INDEX('Price Data'!N:N,MATCH(TEXT(A247,"YYYY-MM-DD"),'Price Data'!M:M,0)),"")</f>
        <v>4.7</v>
      </c>
      <c r="K247" s="10" cm="1">
        <f t="array" ref="K247">IFERROR(IF(ISNUMBER(J247),(J247-INDEX('Price Data'!N:N,MATCH(TEXT(A247,"YYYY-MM-DD"),'Price Data'!M:M,0)+1))/INDEX('Price Data'!N:N,MATCH(TEXT(A247,"YYYY-MM-DD"),'Price Data'!M:M,0)+1),""),"")</f>
        <v>-3.0927835051546285E-2</v>
      </c>
      <c r="L247" s="34">
        <f>IFERROR(INDEX('Price Data'!Q:Q,MATCH(TEXT(A247,"YYYY-MM-DD"),'Price Data'!P:P,0)),"")</f>
        <v>9.7899999999999991</v>
      </c>
      <c r="M247" s="10" cm="1">
        <f t="array" ref="M247">IFERROR(IF(ISNUMBER(L247),(L247-INDEX('Price Data'!Q:Q,MATCH(TEXT(A247,"YYYY-MM-DD"),'Price Data'!P:P,0)+1))/INDEX('Price Data'!Q:Q,MATCH(TEXT(A247,"YYYY-MM-DD"),'Price Data'!P:P,0)+1),""),"")</f>
        <v>-2.8769841269841362E-2</v>
      </c>
      <c r="N247" s="34">
        <f>IFERROR(INDEX('Price Data'!T:T,MATCH(TEXT(A247,"YYYY-MM-DD"),'Price Data'!S:S,0)),"")</f>
        <v>3.91</v>
      </c>
      <c r="O247" s="10" cm="1">
        <f t="array" ref="O247">IFERROR(IF(ISNUMBER(N247),(N247-INDEX('Price Data'!T:T,MATCH(TEXT(A247,"YYYY-MM-DD"),'Price Data'!S:S,0)+1))/INDEX('Price Data'!T:T,MATCH(TEXT(A247,"YYYY-MM-DD"),'Price Data'!S:S,0)+1),""),"")</f>
        <v>-3.4567901234567822E-2</v>
      </c>
    </row>
    <row r="248" spans="1:15" x14ac:dyDescent="0.3">
      <c r="A248" s="8">
        <v>42067</v>
      </c>
      <c r="B248" s="34">
        <f>IFERROR(INDEX('Price Data'!B:B,MATCH(TEXT(A248,"YYYY-MM-DD"),'Price Data'!A:A,0)),"")</f>
        <v>22131</v>
      </c>
      <c r="C248" s="10" cm="1">
        <f t="array" ref="C248">IFERROR(IF(ISNUMBER(B248),(B248-INDEX('Price Data'!B:B,MATCH(TEXT(A248,"YYYY-MM-DD"),'Price Data'!A:A,0)+1))/INDEX('Price Data'!B:B,MATCH(TEXT(A248,"YYYY-MM-DD"),'Price Data'!A:A,0)+1),""),"")</f>
        <v>6.5493246009005321E-3</v>
      </c>
      <c r="D248" s="34">
        <f>IFERROR(INDEX('Price Data'!E:E,MATCH(TEXT(A248,"YYYY-MM-DD"),'Price Data'!D:D,0)),"")</f>
        <v>29.94</v>
      </c>
      <c r="E248" s="10" cm="1">
        <f t="array" ref="E248">IFERROR(IF(ISNUMBER(D248),(D248-INDEX('Price Data'!E:E,MATCH(TEXT(A248,"YYYY-MM-DD"),'Price Data'!D:D,0)+1))/INDEX('Price Data'!E:E,MATCH(TEXT(A248,"YYYY-MM-DD"),'Price Data'!D:D,0)+1),""),"")</f>
        <v>1.3884185573992553E-2</v>
      </c>
      <c r="F248" s="34">
        <f>IFERROR(INDEX('Price Data'!H:H,MATCH(TEXT(A248,"YYYY-MM-DD"),'Price Data'!G:G,0)),"")</f>
        <v>22950.619140999999</v>
      </c>
      <c r="G248" s="10" cm="1">
        <f t="array" ref="G248">IFERROR(IF(ISNUMBER(F248),(F248-INDEX('Price Data'!H:H,MATCH(TEXT(A248,"YYYY-MM-DD"),'Price Data'!G:G,0)+1))/INDEX('Price Data'!H:H,MATCH(TEXT(A248,"YYYY-MM-DD"),'Price Data'!G:G,0)+1),""),"")</f>
        <v>2.5454503906012765E-2</v>
      </c>
      <c r="H248" s="34">
        <f>IFERROR(INDEX('Price Data'!K:K,MATCH(TEXT(A248,"YYYY-MM-DD"),'Price Data'!J:J,0)),"")</f>
        <v>2.89</v>
      </c>
      <c r="I248" s="10" cm="1">
        <f t="array" ref="I248">IFERROR(IF(ISNUMBER(H248),(H248-INDEX('Price Data'!K:K,MATCH(TEXT(A248,"YYYY-MM-DD"),'Price Data'!J:J,0)+1))/INDEX('Price Data'!K:K,MATCH(TEXT(A248,"YYYY-MM-DD"),'Price Data'!J:J,0)+1),""),"")</f>
        <v>0</v>
      </c>
      <c r="J248" s="34">
        <f>IFERROR(INDEX('Price Data'!N:N,MATCH(TEXT(A248,"YYYY-MM-DD"),'Price Data'!M:M,0)),"")</f>
        <v>4.84</v>
      </c>
      <c r="K248" s="10" cm="1">
        <f t="array" ref="K248">IFERROR(IF(ISNUMBER(J248),(J248-INDEX('Price Data'!N:N,MATCH(TEXT(A248,"YYYY-MM-DD"),'Price Data'!M:M,0)+1))/INDEX('Price Data'!N:N,MATCH(TEXT(A248,"YYYY-MM-DD"),'Price Data'!M:M,0)+1),""),"")</f>
        <v>2.9787234042553123E-2</v>
      </c>
      <c r="L248" s="34">
        <f>IFERROR(INDEX('Price Data'!Q:Q,MATCH(TEXT(A248,"YYYY-MM-DD"),'Price Data'!P:P,0)),"")</f>
        <v>9.94</v>
      </c>
      <c r="M248" s="10" cm="1">
        <f t="array" ref="M248">IFERROR(IF(ISNUMBER(L248),(L248-INDEX('Price Data'!Q:Q,MATCH(TEXT(A248,"YYYY-MM-DD"),'Price Data'!P:P,0)+1))/INDEX('Price Data'!Q:Q,MATCH(TEXT(A248,"YYYY-MM-DD"),'Price Data'!P:P,0)+1),""),"")</f>
        <v>1.532175689479064E-2</v>
      </c>
      <c r="N248" s="34">
        <f>IFERROR(INDEX('Price Data'!T:T,MATCH(TEXT(A248,"YYYY-MM-DD"),'Price Data'!S:S,0)),"")</f>
        <v>4</v>
      </c>
      <c r="O248" s="10" cm="1">
        <f t="array" ref="O248">IFERROR(IF(ISNUMBER(N248),(N248-INDEX('Price Data'!T:T,MATCH(TEXT(A248,"YYYY-MM-DD"),'Price Data'!S:S,0)+1))/INDEX('Price Data'!T:T,MATCH(TEXT(A248,"YYYY-MM-DD"),'Price Data'!S:S,0)+1),""),"")</f>
        <v>2.3017902813299195E-2</v>
      </c>
    </row>
    <row r="249" spans="1:15" x14ac:dyDescent="0.3">
      <c r="A249" s="8">
        <v>42068</v>
      </c>
      <c r="B249" s="34">
        <f>IFERROR(INDEX('Price Data'!B:B,MATCH(TEXT(A249,"YYYY-MM-DD"),'Price Data'!A:A,0)),"")</f>
        <v>22400</v>
      </c>
      <c r="C249" s="10" cm="1">
        <f t="array" ref="C249">IFERROR(IF(ISNUMBER(B249),(B249-INDEX('Price Data'!B:B,MATCH(TEXT(A249,"YYYY-MM-DD"),'Price Data'!A:A,0)+1))/INDEX('Price Data'!B:B,MATCH(TEXT(A249,"YYYY-MM-DD"),'Price Data'!A:A,0)+1),""),"")</f>
        <v>1.2154895847453797E-2</v>
      </c>
      <c r="D249" s="34">
        <f>IFERROR(INDEX('Price Data'!E:E,MATCH(TEXT(A249,"YYYY-MM-DD"),'Price Data'!D:D,0)),"")</f>
        <v>30.41</v>
      </c>
      <c r="E249" s="10" cm="1">
        <f t="array" ref="E249">IFERROR(IF(ISNUMBER(D249),(D249-INDEX('Price Data'!E:E,MATCH(TEXT(A249,"YYYY-MM-DD"),'Price Data'!D:D,0)+1))/INDEX('Price Data'!E:E,MATCH(TEXT(A249,"YYYY-MM-DD"),'Price Data'!D:D,0)+1),""),"")</f>
        <v>1.5698062792251131E-2</v>
      </c>
      <c r="F249" s="34">
        <f>IFERROR(INDEX('Price Data'!H:H,MATCH(TEXT(A249,"YYYY-MM-DD"),'Price Data'!G:G,0)),"")</f>
        <v>22991.3125</v>
      </c>
      <c r="G249" s="10" cm="1">
        <f t="array" ref="G249">IFERROR(IF(ISNUMBER(F249),(F249-INDEX('Price Data'!H:H,MATCH(TEXT(A249,"YYYY-MM-DD"),'Price Data'!G:G,0)+1))/INDEX('Price Data'!H:H,MATCH(TEXT(A249,"YYYY-MM-DD"),'Price Data'!G:G,0)+1),""),"")</f>
        <v>1.7730832771872534E-3</v>
      </c>
      <c r="H249" s="34">
        <f>IFERROR(INDEX('Price Data'!K:K,MATCH(TEXT(A249,"YYYY-MM-DD"),'Price Data'!J:J,0)),"")</f>
        <v>2.95</v>
      </c>
      <c r="I249" s="10" cm="1">
        <f t="array" ref="I249">IFERROR(IF(ISNUMBER(H249),(H249-INDEX('Price Data'!K:K,MATCH(TEXT(A249,"YYYY-MM-DD"),'Price Data'!J:J,0)+1))/INDEX('Price Data'!K:K,MATCH(TEXT(A249,"YYYY-MM-DD"),'Price Data'!J:J,0)+1),""),"")</f>
        <v>2.0761245674740501E-2</v>
      </c>
      <c r="J249" s="34">
        <f>IFERROR(INDEX('Price Data'!N:N,MATCH(TEXT(A249,"YYYY-MM-DD"),'Price Data'!M:M,0)),"")</f>
        <v>4.92</v>
      </c>
      <c r="K249" s="10" cm="1">
        <f t="array" ref="K249">IFERROR(IF(ISNUMBER(J249),(J249-INDEX('Price Data'!N:N,MATCH(TEXT(A249,"YYYY-MM-DD"),'Price Data'!M:M,0)+1))/INDEX('Price Data'!N:N,MATCH(TEXT(A249,"YYYY-MM-DD"),'Price Data'!M:M,0)+1),""),"")</f>
        <v>1.6528925619834725E-2</v>
      </c>
      <c r="L249" s="34">
        <f>IFERROR(INDEX('Price Data'!Q:Q,MATCH(TEXT(A249,"YYYY-MM-DD"),'Price Data'!P:P,0)),"")</f>
        <v>10.130000000000001</v>
      </c>
      <c r="M249" s="10" cm="1">
        <f t="array" ref="M249">IFERROR(IF(ISNUMBER(L249),(L249-INDEX('Price Data'!Q:Q,MATCH(TEXT(A249,"YYYY-MM-DD"),'Price Data'!P:P,0)+1))/INDEX('Price Data'!Q:Q,MATCH(TEXT(A249,"YYYY-MM-DD"),'Price Data'!P:P,0)+1),""),"")</f>
        <v>1.9114688128772764E-2</v>
      </c>
      <c r="N249" s="34">
        <f>IFERROR(INDEX('Price Data'!T:T,MATCH(TEXT(A249,"YYYY-MM-DD"),'Price Data'!S:S,0)),"")</f>
        <v>4</v>
      </c>
      <c r="O249" s="10" cm="1">
        <f t="array" ref="O249">IFERROR(IF(ISNUMBER(N249),(N249-INDEX('Price Data'!T:T,MATCH(TEXT(A249,"YYYY-MM-DD"),'Price Data'!S:S,0)+1))/INDEX('Price Data'!T:T,MATCH(TEXT(A249,"YYYY-MM-DD"),'Price Data'!S:S,0)+1),""),"")</f>
        <v>0</v>
      </c>
    </row>
    <row r="250" spans="1:15" x14ac:dyDescent="0.3">
      <c r="A250" s="8">
        <v>42069</v>
      </c>
      <c r="B250" s="34">
        <f>IFERROR(INDEX('Price Data'!B:B,MATCH(TEXT(A250,"YYYY-MM-DD"),'Price Data'!A:A,0)),"")</f>
        <v>22436</v>
      </c>
      <c r="C250" s="10" cm="1">
        <f t="array" ref="C250">IFERROR(IF(ISNUMBER(B250),(B250-INDEX('Price Data'!B:B,MATCH(TEXT(A250,"YYYY-MM-DD"),'Price Data'!A:A,0)+1))/INDEX('Price Data'!B:B,MATCH(TEXT(A250,"YYYY-MM-DD"),'Price Data'!A:A,0)+1),""),"")</f>
        <v>1.6071428571428571E-3</v>
      </c>
      <c r="D250" s="34">
        <f>IFERROR(INDEX('Price Data'!E:E,MATCH(TEXT(A250,"YYYY-MM-DD"),'Price Data'!D:D,0)),"")</f>
        <v>30.66</v>
      </c>
      <c r="E250" s="10" cm="1">
        <f t="array" ref="E250">IFERROR(IF(ISNUMBER(D250),(D250-INDEX('Price Data'!E:E,MATCH(TEXT(A250,"YYYY-MM-DD"),'Price Data'!D:D,0)+1))/INDEX('Price Data'!E:E,MATCH(TEXT(A250,"YYYY-MM-DD"),'Price Data'!D:D,0)+1),""),"")</f>
        <v>8.2209799408089444E-3</v>
      </c>
      <c r="F250" s="34">
        <f>IFERROR(INDEX('Price Data'!H:H,MATCH(TEXT(A250,"YYYY-MM-DD"),'Price Data'!G:G,0)),"")</f>
        <v>24008.626952999999</v>
      </c>
      <c r="G250" s="10" cm="1">
        <f t="array" ref="G250">IFERROR(IF(ISNUMBER(F250),(F250-INDEX('Price Data'!H:H,MATCH(TEXT(A250,"YYYY-MM-DD"),'Price Data'!G:G,0)+1))/INDEX('Price Data'!H:H,MATCH(TEXT(A250,"YYYY-MM-DD"),'Price Data'!G:G,0)+1),""),"")</f>
        <v>4.4247776328558842E-2</v>
      </c>
      <c r="H250" s="34">
        <f>IFERROR(INDEX('Price Data'!K:K,MATCH(TEXT(A250,"YYYY-MM-DD"),'Price Data'!J:J,0)),"")</f>
        <v>2.96</v>
      </c>
      <c r="I250" s="10" cm="1">
        <f t="array" ref="I250">IFERROR(IF(ISNUMBER(H250),(H250-INDEX('Price Data'!K:K,MATCH(TEXT(A250,"YYYY-MM-DD"),'Price Data'!J:J,0)+1))/INDEX('Price Data'!K:K,MATCH(TEXT(A250,"YYYY-MM-DD"),'Price Data'!J:J,0)+1),""),"")</f>
        <v>3.3898305084745037E-3</v>
      </c>
      <c r="J250" s="34">
        <f>IFERROR(INDEX('Price Data'!N:N,MATCH(TEXT(A250,"YYYY-MM-DD"),'Price Data'!M:M,0)),"")</f>
        <v>5.01</v>
      </c>
      <c r="K250" s="10" cm="1">
        <f t="array" ref="K250">IFERROR(IF(ISNUMBER(J250),(J250-INDEX('Price Data'!N:N,MATCH(TEXT(A250,"YYYY-MM-DD"),'Price Data'!M:M,0)+1))/INDEX('Price Data'!N:N,MATCH(TEXT(A250,"YYYY-MM-DD"),'Price Data'!M:M,0)+1),""),"")</f>
        <v>1.8292682926829239E-2</v>
      </c>
      <c r="L250" s="34">
        <f>IFERROR(INDEX('Price Data'!Q:Q,MATCH(TEXT(A250,"YYYY-MM-DD"),'Price Data'!P:P,0)),"")</f>
        <v>10.23</v>
      </c>
      <c r="M250" s="10" cm="1">
        <f t="array" ref="M250">IFERROR(IF(ISNUMBER(L250),(L250-INDEX('Price Data'!Q:Q,MATCH(TEXT(A250,"YYYY-MM-DD"),'Price Data'!P:P,0)+1))/INDEX('Price Data'!Q:Q,MATCH(TEXT(A250,"YYYY-MM-DD"),'Price Data'!P:P,0)+1),""),"")</f>
        <v>9.871668311944682E-3</v>
      </c>
      <c r="N250" s="34">
        <f>IFERROR(INDEX('Price Data'!T:T,MATCH(TEXT(A250,"YYYY-MM-DD"),'Price Data'!S:S,0)),"")</f>
        <v>4.0599999999999996</v>
      </c>
      <c r="O250" s="10" cm="1">
        <f t="array" ref="O250">IFERROR(IF(ISNUMBER(N250),(N250-INDEX('Price Data'!T:T,MATCH(TEXT(A250,"YYYY-MM-DD"),'Price Data'!S:S,0)+1))/INDEX('Price Data'!T:T,MATCH(TEXT(A250,"YYYY-MM-DD"),'Price Data'!S:S,0)+1),""),"")</f>
        <v>1.4999999999999902E-2</v>
      </c>
    </row>
    <row r="251" spans="1:15" x14ac:dyDescent="0.3">
      <c r="A251" s="8">
        <v>42070</v>
      </c>
      <c r="B251" s="34" t="str">
        <f>IFERROR(INDEX('Price Data'!B:B,MATCH(TEXT(A251,"YYYY-MM-DD"),'Price Data'!A:A,0)),"")</f>
        <v/>
      </c>
      <c r="C251" s="10" t="str" cm="1">
        <f t="array" ref="C251">IFERROR(IF(ISNUMBER(B251),(B251-INDEX('Price Data'!B:B,MATCH(TEXT(A251,"YYYY-MM-DD"),'Price Data'!A:A,0)+1))/INDEX('Price Data'!B:B,MATCH(TEXT(A251,"YYYY-MM-DD"),'Price Data'!A:A,0)+1),""),"")</f>
        <v/>
      </c>
      <c r="D251" s="34" t="str">
        <f>IFERROR(INDEX('Price Data'!E:E,MATCH(TEXT(A251,"YYYY-MM-DD"),'Price Data'!D:D,0)),"")</f>
        <v/>
      </c>
      <c r="E251" s="10" t="str" cm="1">
        <f t="array" ref="E251">IFERROR(IF(ISNUMBER(D251),(D251-INDEX('Price Data'!E:E,MATCH(TEXT(A251,"YYYY-MM-DD"),'Price Data'!D:D,0)+1))/INDEX('Price Data'!E:E,MATCH(TEXT(A251,"YYYY-MM-DD"),'Price Data'!D:D,0)+1),""),"")</f>
        <v/>
      </c>
      <c r="F251" s="34" t="str">
        <f>IFERROR(INDEX('Price Data'!H:H,MATCH(TEXT(A251,"YYYY-MM-DD"),'Price Data'!G:G,0)),"")</f>
        <v/>
      </c>
      <c r="G251" s="10" t="str" cm="1">
        <f t="array" ref="G251">IFERROR(IF(ISNUMBER(F251),(F251-INDEX('Price Data'!H:H,MATCH(TEXT(A251,"YYYY-MM-DD"),'Price Data'!G:G,0)+1))/INDEX('Price Data'!H:H,MATCH(TEXT(A251,"YYYY-MM-DD"),'Price Data'!G:G,0)+1),""),"")</f>
        <v/>
      </c>
      <c r="H251" s="34" t="str">
        <f>IFERROR(INDEX('Price Data'!K:K,MATCH(TEXT(A251,"YYYY-MM-DD"),'Price Data'!J:J,0)),"")</f>
        <v/>
      </c>
      <c r="I251" s="10" t="str" cm="1">
        <f t="array" ref="I251">IFERROR(IF(ISNUMBER(H251),(H251-INDEX('Price Data'!K:K,MATCH(TEXT(A251,"YYYY-MM-DD"),'Price Data'!J:J,0)+1))/INDEX('Price Data'!K:K,MATCH(TEXT(A251,"YYYY-MM-DD"),'Price Data'!J:J,0)+1),""),"")</f>
        <v/>
      </c>
      <c r="J251" s="34" t="str">
        <f>IFERROR(INDEX('Price Data'!N:N,MATCH(TEXT(A251,"YYYY-MM-DD"),'Price Data'!M:M,0)),"")</f>
        <v/>
      </c>
      <c r="K251" s="10" t="str" cm="1">
        <f t="array" ref="K251">IFERROR(IF(ISNUMBER(J251),(J251-INDEX('Price Data'!N:N,MATCH(TEXT(A251,"YYYY-MM-DD"),'Price Data'!M:M,0)+1))/INDEX('Price Data'!N:N,MATCH(TEXT(A251,"YYYY-MM-DD"),'Price Data'!M:M,0)+1),""),"")</f>
        <v/>
      </c>
      <c r="L251" s="34" t="str">
        <f>IFERROR(INDEX('Price Data'!Q:Q,MATCH(TEXT(A251,"YYYY-MM-DD"),'Price Data'!P:P,0)),"")</f>
        <v/>
      </c>
      <c r="M251" s="10" t="str" cm="1">
        <f t="array" ref="M251">IFERROR(IF(ISNUMBER(L251),(L251-INDEX('Price Data'!Q:Q,MATCH(TEXT(A251,"YYYY-MM-DD"),'Price Data'!P:P,0)+1))/INDEX('Price Data'!Q:Q,MATCH(TEXT(A251,"YYYY-MM-DD"),'Price Data'!P:P,0)+1),""),"")</f>
        <v/>
      </c>
      <c r="N251" s="34" t="str">
        <f>IFERROR(INDEX('Price Data'!T:T,MATCH(TEXT(A251,"YYYY-MM-DD"),'Price Data'!S:S,0)),"")</f>
        <v/>
      </c>
      <c r="O251" s="10" t="str" cm="1">
        <f t="array" ref="O251">IFERROR(IF(ISNUMBER(N251),(N251-INDEX('Price Data'!T:T,MATCH(TEXT(A251,"YYYY-MM-DD"),'Price Data'!S:S,0)+1))/INDEX('Price Data'!T:T,MATCH(TEXT(A251,"YYYY-MM-DD"),'Price Data'!S:S,0)+1),""),"")</f>
        <v/>
      </c>
    </row>
    <row r="252" spans="1:15" x14ac:dyDescent="0.3">
      <c r="A252" s="8">
        <v>42071</v>
      </c>
      <c r="B252" s="34" t="str">
        <f>IFERROR(INDEX('Price Data'!B:B,MATCH(TEXT(A252,"YYYY-MM-DD"),'Price Data'!A:A,0)),"")</f>
        <v/>
      </c>
      <c r="C252" s="10" t="str" cm="1">
        <f t="array" ref="C252">IFERROR(IF(ISNUMBER(B252),(B252-INDEX('Price Data'!B:B,MATCH(TEXT(A252,"YYYY-MM-DD"),'Price Data'!A:A,0)+1))/INDEX('Price Data'!B:B,MATCH(TEXT(A252,"YYYY-MM-DD"),'Price Data'!A:A,0)+1),""),"")</f>
        <v/>
      </c>
      <c r="D252" s="34" t="str">
        <f>IFERROR(INDEX('Price Data'!E:E,MATCH(TEXT(A252,"YYYY-MM-DD"),'Price Data'!D:D,0)),"")</f>
        <v/>
      </c>
      <c r="E252" s="10" t="str" cm="1">
        <f t="array" ref="E252">IFERROR(IF(ISNUMBER(D252),(D252-INDEX('Price Data'!E:E,MATCH(TEXT(A252,"YYYY-MM-DD"),'Price Data'!D:D,0)+1))/INDEX('Price Data'!E:E,MATCH(TEXT(A252,"YYYY-MM-DD"),'Price Data'!D:D,0)+1),""),"")</f>
        <v/>
      </c>
      <c r="F252" s="34" t="str">
        <f>IFERROR(INDEX('Price Data'!H:H,MATCH(TEXT(A252,"YYYY-MM-DD"),'Price Data'!G:G,0)),"")</f>
        <v/>
      </c>
      <c r="G252" s="10" t="str" cm="1">
        <f t="array" ref="G252">IFERROR(IF(ISNUMBER(F252),(F252-INDEX('Price Data'!H:H,MATCH(TEXT(A252,"YYYY-MM-DD"),'Price Data'!G:G,0)+1))/INDEX('Price Data'!H:H,MATCH(TEXT(A252,"YYYY-MM-DD"),'Price Data'!G:G,0)+1),""),"")</f>
        <v/>
      </c>
      <c r="H252" s="34" t="str">
        <f>IFERROR(INDEX('Price Data'!K:K,MATCH(TEXT(A252,"YYYY-MM-DD"),'Price Data'!J:J,0)),"")</f>
        <v/>
      </c>
      <c r="I252" s="10" t="str" cm="1">
        <f t="array" ref="I252">IFERROR(IF(ISNUMBER(H252),(H252-INDEX('Price Data'!K:K,MATCH(TEXT(A252,"YYYY-MM-DD"),'Price Data'!J:J,0)+1))/INDEX('Price Data'!K:K,MATCH(TEXT(A252,"YYYY-MM-DD"),'Price Data'!J:J,0)+1),""),"")</f>
        <v/>
      </c>
      <c r="J252" s="34" t="str">
        <f>IFERROR(INDEX('Price Data'!N:N,MATCH(TEXT(A252,"YYYY-MM-DD"),'Price Data'!M:M,0)),"")</f>
        <v/>
      </c>
      <c r="K252" s="10" t="str" cm="1">
        <f t="array" ref="K252">IFERROR(IF(ISNUMBER(J252),(J252-INDEX('Price Data'!N:N,MATCH(TEXT(A252,"YYYY-MM-DD"),'Price Data'!M:M,0)+1))/INDEX('Price Data'!N:N,MATCH(TEXT(A252,"YYYY-MM-DD"),'Price Data'!M:M,0)+1),""),"")</f>
        <v/>
      </c>
      <c r="L252" s="34" t="str">
        <f>IFERROR(INDEX('Price Data'!Q:Q,MATCH(TEXT(A252,"YYYY-MM-DD"),'Price Data'!P:P,0)),"")</f>
        <v/>
      </c>
      <c r="M252" s="10" t="str" cm="1">
        <f t="array" ref="M252">IFERROR(IF(ISNUMBER(L252),(L252-INDEX('Price Data'!Q:Q,MATCH(TEXT(A252,"YYYY-MM-DD"),'Price Data'!P:P,0)+1))/INDEX('Price Data'!Q:Q,MATCH(TEXT(A252,"YYYY-MM-DD"),'Price Data'!P:P,0)+1),""),"")</f>
        <v/>
      </c>
      <c r="N252" s="34" t="str">
        <f>IFERROR(INDEX('Price Data'!T:T,MATCH(TEXT(A252,"YYYY-MM-DD"),'Price Data'!S:S,0)),"")</f>
        <v/>
      </c>
      <c r="O252" s="10" t="str" cm="1">
        <f t="array" ref="O252">IFERROR(IF(ISNUMBER(N252),(N252-INDEX('Price Data'!T:T,MATCH(TEXT(A252,"YYYY-MM-DD"),'Price Data'!S:S,0)+1))/INDEX('Price Data'!T:T,MATCH(TEXT(A252,"YYYY-MM-DD"),'Price Data'!S:S,0)+1),""),"")</f>
        <v/>
      </c>
    </row>
    <row r="253" spans="1:15" x14ac:dyDescent="0.3">
      <c r="A253" s="8">
        <v>42072</v>
      </c>
      <c r="B253" s="34">
        <f>IFERROR(INDEX('Price Data'!B:B,MATCH(TEXT(A253,"YYYY-MM-DD"),'Price Data'!A:A,0)),"")</f>
        <v>22564</v>
      </c>
      <c r="C253" s="10" cm="1">
        <f t="array" ref="C253">IFERROR(IF(ISNUMBER(B253),(B253-INDEX('Price Data'!B:B,MATCH(TEXT(A253,"YYYY-MM-DD"),'Price Data'!A:A,0)+1))/INDEX('Price Data'!B:B,MATCH(TEXT(A253,"YYYY-MM-DD"),'Price Data'!A:A,0)+1),""),"")</f>
        <v>5.7051167766090215E-3</v>
      </c>
      <c r="D253" s="34">
        <f>IFERROR(INDEX('Price Data'!E:E,MATCH(TEXT(A253,"YYYY-MM-DD"),'Price Data'!D:D,0)),"")</f>
        <v>30.74</v>
      </c>
      <c r="E253" s="10" cm="1">
        <f t="array" ref="E253">IFERROR(IF(ISNUMBER(D253),(D253-INDEX('Price Data'!E:E,MATCH(TEXT(A253,"YYYY-MM-DD"),'Price Data'!D:D,0)+1))/INDEX('Price Data'!E:E,MATCH(TEXT(A253,"YYYY-MM-DD"),'Price Data'!D:D,0)+1),""),"")</f>
        <v>2.6092628832354303E-3</v>
      </c>
      <c r="F253" s="34">
        <f>IFERROR(INDEX('Price Data'!H:H,MATCH(TEXT(A253,"YYYY-MM-DD"),'Price Data'!G:G,0)),"")</f>
        <v>24395.207031000002</v>
      </c>
      <c r="G253" s="10" cm="1">
        <f t="array" ref="G253">IFERROR(IF(ISNUMBER(F253),(F253-INDEX('Price Data'!H:H,MATCH(TEXT(A253,"YYYY-MM-DD"),'Price Data'!G:G,0)+1))/INDEX('Price Data'!H:H,MATCH(TEXT(A253,"YYYY-MM-DD"),'Price Data'!G:G,0)+1),""),"")</f>
        <v>1.6101715385756266E-2</v>
      </c>
      <c r="H253" s="34">
        <f>IFERROR(INDEX('Price Data'!K:K,MATCH(TEXT(A253,"YYYY-MM-DD"),'Price Data'!J:J,0)),"")</f>
        <v>2.99</v>
      </c>
      <c r="I253" s="10" cm="1">
        <f t="array" ref="I253">IFERROR(IF(ISNUMBER(H253),(H253-INDEX('Price Data'!K:K,MATCH(TEXT(A253,"YYYY-MM-DD"),'Price Data'!J:J,0)+1))/INDEX('Price Data'!K:K,MATCH(TEXT(A253,"YYYY-MM-DD"),'Price Data'!J:J,0)+1),""),"")</f>
        <v>1.0135135135135219E-2</v>
      </c>
      <c r="J253" s="34">
        <f>IFERROR(INDEX('Price Data'!N:N,MATCH(TEXT(A253,"YYYY-MM-DD"),'Price Data'!M:M,0)),"")</f>
        <v>5.19</v>
      </c>
      <c r="K253" s="10" cm="1">
        <f t="array" ref="K253">IFERROR(IF(ISNUMBER(J253),(J253-INDEX('Price Data'!N:N,MATCH(TEXT(A253,"YYYY-MM-DD"),'Price Data'!M:M,0)+1))/INDEX('Price Data'!N:N,MATCH(TEXT(A253,"YYYY-MM-DD"),'Price Data'!M:M,0)+1),""),"")</f>
        <v>3.5928143712574974E-2</v>
      </c>
      <c r="L253" s="34">
        <f>IFERROR(INDEX('Price Data'!Q:Q,MATCH(TEXT(A253,"YYYY-MM-DD"),'Price Data'!P:P,0)),"")</f>
        <v>10.17</v>
      </c>
      <c r="M253" s="10" cm="1">
        <f t="array" ref="M253">IFERROR(IF(ISNUMBER(L253),(L253-INDEX('Price Data'!Q:Q,MATCH(TEXT(A253,"YYYY-MM-DD"),'Price Data'!P:P,0)+1))/INDEX('Price Data'!Q:Q,MATCH(TEXT(A253,"YYYY-MM-DD"),'Price Data'!P:P,0)+1),""),"")</f>
        <v>-5.8651026392962363E-3</v>
      </c>
      <c r="N253" s="34">
        <f>IFERROR(INDEX('Price Data'!T:T,MATCH(TEXT(A253,"YYYY-MM-DD"),'Price Data'!S:S,0)),"")</f>
        <v>4.1100000000000003</v>
      </c>
      <c r="O253" s="10" cm="1">
        <f t="array" ref="O253">IFERROR(IF(ISNUMBER(N253),(N253-INDEX('Price Data'!T:T,MATCH(TEXT(A253,"YYYY-MM-DD"),'Price Data'!S:S,0)+1))/INDEX('Price Data'!T:T,MATCH(TEXT(A253,"YYYY-MM-DD"),'Price Data'!S:S,0)+1),""),"")</f>
        <v>1.2315270935960767E-2</v>
      </c>
    </row>
    <row r="254" spans="1:15" x14ac:dyDescent="0.3">
      <c r="A254" s="8">
        <v>42073</v>
      </c>
      <c r="B254" s="34">
        <f>IFERROR(INDEX('Price Data'!B:B,MATCH(TEXT(A254,"YYYY-MM-DD"),'Price Data'!A:A,0)),"")</f>
        <v>22346</v>
      </c>
      <c r="C254" s="10" cm="1">
        <f t="array" ref="C254">IFERROR(IF(ISNUMBER(B254),(B254-INDEX('Price Data'!B:B,MATCH(TEXT(A254,"YYYY-MM-DD"),'Price Data'!A:A,0)+1))/INDEX('Price Data'!B:B,MATCH(TEXT(A254,"YYYY-MM-DD"),'Price Data'!A:A,0)+1),""),"")</f>
        <v>-9.6614075518525085E-3</v>
      </c>
      <c r="D254" s="34">
        <f>IFERROR(INDEX('Price Data'!E:E,MATCH(TEXT(A254,"YYYY-MM-DD"),'Price Data'!D:D,0)),"")</f>
        <v>30.39</v>
      </c>
      <c r="E254" s="10" cm="1">
        <f t="array" ref="E254">IFERROR(IF(ISNUMBER(D254),(D254-INDEX('Price Data'!E:E,MATCH(TEXT(A254,"YYYY-MM-DD"),'Price Data'!D:D,0)+1))/INDEX('Price Data'!E:E,MATCH(TEXT(A254,"YYYY-MM-DD"),'Price Data'!D:D,0)+1),""),"")</f>
        <v>-1.1385816525699345E-2</v>
      </c>
      <c r="F254" s="34">
        <f>IFERROR(INDEX('Price Data'!H:H,MATCH(TEXT(A254,"YYYY-MM-DD"),'Price Data'!G:G,0)),"")</f>
        <v>23723.779297000001</v>
      </c>
      <c r="G254" s="10" cm="1">
        <f t="array" ref="G254">IFERROR(IF(ISNUMBER(F254),(F254-INDEX('Price Data'!H:H,MATCH(TEXT(A254,"YYYY-MM-DD"),'Price Data'!G:G,0)+1))/INDEX('Price Data'!H:H,MATCH(TEXT(A254,"YYYY-MM-DD"),'Price Data'!G:G,0)+1),""),"")</f>
        <v>-2.7522936499238957E-2</v>
      </c>
      <c r="H254" s="34">
        <f>IFERROR(INDEX('Price Data'!K:K,MATCH(TEXT(A254,"YYYY-MM-DD"),'Price Data'!J:J,0)),"")</f>
        <v>2.97</v>
      </c>
      <c r="I254" s="10" cm="1">
        <f t="array" ref="I254">IFERROR(IF(ISNUMBER(H254),(H254-INDEX('Price Data'!K:K,MATCH(TEXT(A254,"YYYY-MM-DD"),'Price Data'!J:J,0)+1))/INDEX('Price Data'!K:K,MATCH(TEXT(A254,"YYYY-MM-DD"),'Price Data'!J:J,0)+1),""),"")</f>
        <v>-6.6889632107023462E-3</v>
      </c>
      <c r="J254" s="34">
        <f>IFERROR(INDEX('Price Data'!N:N,MATCH(TEXT(A254,"YYYY-MM-DD"),'Price Data'!M:M,0)),"")</f>
        <v>5.25</v>
      </c>
      <c r="K254" s="10" cm="1">
        <f t="array" ref="K254">IFERROR(IF(ISNUMBER(J254),(J254-INDEX('Price Data'!N:N,MATCH(TEXT(A254,"YYYY-MM-DD"),'Price Data'!M:M,0)+1))/INDEX('Price Data'!N:N,MATCH(TEXT(A254,"YYYY-MM-DD"),'Price Data'!M:M,0)+1),""),"")</f>
        <v>1.156069364161842E-2</v>
      </c>
      <c r="L254" s="34">
        <f>IFERROR(INDEX('Price Data'!Q:Q,MATCH(TEXT(A254,"YYYY-MM-DD"),'Price Data'!P:P,0)),"")</f>
        <v>10.19</v>
      </c>
      <c r="M254" s="10" cm="1">
        <f t="array" ref="M254">IFERROR(IF(ISNUMBER(L254),(L254-INDEX('Price Data'!Q:Q,MATCH(TEXT(A254,"YYYY-MM-DD"),'Price Data'!P:P,0)+1))/INDEX('Price Data'!Q:Q,MATCH(TEXT(A254,"YYYY-MM-DD"),'Price Data'!P:P,0)+1),""),"")</f>
        <v>1.9665683382497122E-3</v>
      </c>
      <c r="N254" s="34">
        <f>IFERROR(INDEX('Price Data'!T:T,MATCH(TEXT(A254,"YYYY-MM-DD"),'Price Data'!S:S,0)),"")</f>
        <v>4.05</v>
      </c>
      <c r="O254" s="10" cm="1">
        <f t="array" ref="O254">IFERROR(IF(ISNUMBER(N254),(N254-INDEX('Price Data'!T:T,MATCH(TEXT(A254,"YYYY-MM-DD"),'Price Data'!S:S,0)+1))/INDEX('Price Data'!T:T,MATCH(TEXT(A254,"YYYY-MM-DD"),'Price Data'!S:S,0)+1),""),"")</f>
        <v>-1.4598540145985521E-2</v>
      </c>
    </row>
    <row r="255" spans="1:15" x14ac:dyDescent="0.3">
      <c r="A255" s="8">
        <v>42074</v>
      </c>
      <c r="B255" s="34">
        <f>IFERROR(INDEX('Price Data'!B:B,MATCH(TEXT(A255,"YYYY-MM-DD"),'Price Data'!A:A,0)),"")</f>
        <v>22833</v>
      </c>
      <c r="C255" s="10" cm="1">
        <f t="array" ref="C255">IFERROR(IF(ISNUMBER(B255),(B255-INDEX('Price Data'!B:B,MATCH(TEXT(A255,"YYYY-MM-DD"),'Price Data'!A:A,0)+1))/INDEX('Price Data'!B:B,MATCH(TEXT(A255,"YYYY-MM-DD"),'Price Data'!A:A,0)+1),""),"")</f>
        <v>2.1793609594558311E-2</v>
      </c>
      <c r="D255" s="34">
        <f>IFERROR(INDEX('Price Data'!E:E,MATCH(TEXT(A255,"YYYY-MM-DD"),'Price Data'!D:D,0)),"")</f>
        <v>30.69</v>
      </c>
      <c r="E255" s="10" cm="1">
        <f t="array" ref="E255">IFERROR(IF(ISNUMBER(D255),(D255-INDEX('Price Data'!E:E,MATCH(TEXT(A255,"YYYY-MM-DD"),'Price Data'!D:D,0)+1))/INDEX('Price Data'!E:E,MATCH(TEXT(A255,"YYYY-MM-DD"),'Price Data'!D:D,0)+1),""),"")</f>
        <v>9.8716683119447427E-3</v>
      </c>
      <c r="F255" s="34">
        <f>IFERROR(INDEX('Price Data'!H:H,MATCH(TEXT(A255,"YYYY-MM-DD"),'Price Data'!G:G,0)),"")</f>
        <v>24435.898438</v>
      </c>
      <c r="G255" s="10" cm="1">
        <f t="array" ref="G255">IFERROR(IF(ISNUMBER(F255),(F255-INDEX('Price Data'!H:H,MATCH(TEXT(A255,"YYYY-MM-DD"),'Price Data'!G:G,0)+1))/INDEX('Price Data'!H:H,MATCH(TEXT(A255,"YYYY-MM-DD"),'Price Data'!G:G,0)+1),""),"")</f>
        <v>3.0017103602462299E-2</v>
      </c>
      <c r="H255" s="34">
        <f>IFERROR(INDEX('Price Data'!K:K,MATCH(TEXT(A255,"YYYY-MM-DD"),'Price Data'!J:J,0)),"")</f>
        <v>3.02</v>
      </c>
      <c r="I255" s="10" cm="1">
        <f t="array" ref="I255">IFERROR(IF(ISNUMBER(H255),(H255-INDEX('Price Data'!K:K,MATCH(TEXT(A255,"YYYY-MM-DD"),'Price Data'!J:J,0)+1))/INDEX('Price Data'!K:K,MATCH(TEXT(A255,"YYYY-MM-DD"),'Price Data'!J:J,0)+1),""),"")</f>
        <v>1.6835016835016776E-2</v>
      </c>
      <c r="J255" s="34">
        <f>IFERROR(INDEX('Price Data'!N:N,MATCH(TEXT(A255,"YYYY-MM-DD"),'Price Data'!M:M,0)),"")</f>
        <v>5.3</v>
      </c>
      <c r="K255" s="10" cm="1">
        <f t="array" ref="K255">IFERROR(IF(ISNUMBER(J255),(J255-INDEX('Price Data'!N:N,MATCH(TEXT(A255,"YYYY-MM-DD"),'Price Data'!M:M,0)+1))/INDEX('Price Data'!N:N,MATCH(TEXT(A255,"YYYY-MM-DD"),'Price Data'!M:M,0)+1),""),"")</f>
        <v>9.52380952380949E-3</v>
      </c>
      <c r="L255" s="34">
        <f>IFERROR(INDEX('Price Data'!Q:Q,MATCH(TEXT(A255,"YYYY-MM-DD"),'Price Data'!P:P,0)),"")</f>
        <v>10.25</v>
      </c>
      <c r="M255" s="10" cm="1">
        <f t="array" ref="M255">IFERROR(IF(ISNUMBER(L255),(L255-INDEX('Price Data'!Q:Q,MATCH(TEXT(A255,"YYYY-MM-DD"),'Price Data'!P:P,0)+1))/INDEX('Price Data'!Q:Q,MATCH(TEXT(A255,"YYYY-MM-DD"),'Price Data'!P:P,0)+1),""),"")</f>
        <v>5.8881256133464675E-3</v>
      </c>
      <c r="N255" s="34">
        <f>IFERROR(INDEX('Price Data'!T:T,MATCH(TEXT(A255,"YYYY-MM-DD"),'Price Data'!S:S,0)),"")</f>
        <v>4.17</v>
      </c>
      <c r="O255" s="10" cm="1">
        <f t="array" ref="O255">IFERROR(IF(ISNUMBER(N255),(N255-INDEX('Price Data'!T:T,MATCH(TEXT(A255,"YYYY-MM-DD"),'Price Data'!S:S,0)+1))/INDEX('Price Data'!T:T,MATCH(TEXT(A255,"YYYY-MM-DD"),'Price Data'!S:S,0)+1),""),"")</f>
        <v>2.9629629629629659E-2</v>
      </c>
    </row>
    <row r="256" spans="1:15" x14ac:dyDescent="0.3">
      <c r="A256" s="8">
        <v>42075</v>
      </c>
      <c r="B256" s="34">
        <f>IFERROR(INDEX('Price Data'!B:B,MATCH(TEXT(A256,"YYYY-MM-DD"),'Price Data'!A:A,0)),"")</f>
        <v>22809</v>
      </c>
      <c r="C256" s="10" cm="1">
        <f t="array" ref="C256">IFERROR(IF(ISNUMBER(B256),(B256-INDEX('Price Data'!B:B,MATCH(TEXT(A256,"YYYY-MM-DD"),'Price Data'!A:A,0)+1))/INDEX('Price Data'!B:B,MATCH(TEXT(A256,"YYYY-MM-DD"),'Price Data'!A:A,0)+1),""),"")</f>
        <v>-1.0511102351859151E-3</v>
      </c>
      <c r="D256" s="34">
        <f>IFERROR(INDEX('Price Data'!E:E,MATCH(TEXT(A256,"YYYY-MM-DD"),'Price Data'!D:D,0)),"")</f>
        <v>31.21</v>
      </c>
      <c r="E256" s="10" cm="1">
        <f t="array" ref="E256">IFERROR(IF(ISNUMBER(D256),(D256-INDEX('Price Data'!E:E,MATCH(TEXT(A256,"YYYY-MM-DD"),'Price Data'!D:D,0)+1))/INDEX('Price Data'!E:E,MATCH(TEXT(A256,"YYYY-MM-DD"),'Price Data'!D:D,0)+1),""),"")</f>
        <v>1.6943629846855639E-2</v>
      </c>
      <c r="F256" s="34">
        <f>IFERROR(INDEX('Price Data'!H:H,MATCH(TEXT(A256,"YYYY-MM-DD"),'Price Data'!G:G,0)),"")</f>
        <v>24619.015625</v>
      </c>
      <c r="G256" s="10" cm="1">
        <f t="array" ref="G256">IFERROR(IF(ISNUMBER(F256),(F256-INDEX('Price Data'!H:H,MATCH(TEXT(A256,"YYYY-MM-DD"),'Price Data'!G:G,0)+1))/INDEX('Price Data'!H:H,MATCH(TEXT(A256,"YYYY-MM-DD"),'Price Data'!G:G,0)+1),""),"")</f>
        <v>7.4937775447305134E-3</v>
      </c>
      <c r="H256" s="34">
        <f>IFERROR(INDEX('Price Data'!K:K,MATCH(TEXT(A256,"YYYY-MM-DD"),'Price Data'!J:J,0)),"")</f>
        <v>3.04</v>
      </c>
      <c r="I256" s="10" cm="1">
        <f t="array" ref="I256">IFERROR(IF(ISNUMBER(H256),(H256-INDEX('Price Data'!K:K,MATCH(TEXT(A256,"YYYY-MM-DD"),'Price Data'!J:J,0)+1))/INDEX('Price Data'!K:K,MATCH(TEXT(A256,"YYYY-MM-DD"),'Price Data'!J:J,0)+1),""),"")</f>
        <v>6.6225165562913968E-3</v>
      </c>
      <c r="J256" s="34">
        <f>IFERROR(INDEX('Price Data'!N:N,MATCH(TEXT(A256,"YYYY-MM-DD"),'Price Data'!M:M,0)),"")</f>
        <v>5.38</v>
      </c>
      <c r="K256" s="10" cm="1">
        <f t="array" ref="K256">IFERROR(IF(ISNUMBER(J256),(J256-INDEX('Price Data'!N:N,MATCH(TEXT(A256,"YYYY-MM-DD"),'Price Data'!M:M,0)+1))/INDEX('Price Data'!N:N,MATCH(TEXT(A256,"YYYY-MM-DD"),'Price Data'!M:M,0)+1),""),"")</f>
        <v>1.5094339622641523E-2</v>
      </c>
      <c r="L256" s="34">
        <f>IFERROR(INDEX('Price Data'!Q:Q,MATCH(TEXT(A256,"YYYY-MM-DD"),'Price Data'!P:P,0)),"")</f>
        <v>10.52</v>
      </c>
      <c r="M256" s="10" cm="1">
        <f t="array" ref="M256">IFERROR(IF(ISNUMBER(L256),(L256-INDEX('Price Data'!Q:Q,MATCH(TEXT(A256,"YYYY-MM-DD"),'Price Data'!P:P,0)+1))/INDEX('Price Data'!Q:Q,MATCH(TEXT(A256,"YYYY-MM-DD"),'Price Data'!P:P,0)+1),""),"")</f>
        <v>2.6341463414634104E-2</v>
      </c>
      <c r="N256" s="34">
        <f>IFERROR(INDEX('Price Data'!T:T,MATCH(TEXT(A256,"YYYY-MM-DD"),'Price Data'!S:S,0)),"")</f>
        <v>4.25</v>
      </c>
      <c r="O256" s="10" cm="1">
        <f t="array" ref="O256">IFERROR(IF(ISNUMBER(N256),(N256-INDEX('Price Data'!T:T,MATCH(TEXT(A256,"YYYY-MM-DD"),'Price Data'!S:S,0)+1))/INDEX('Price Data'!T:T,MATCH(TEXT(A256,"YYYY-MM-DD"),'Price Data'!S:S,0)+1),""),"")</f>
        <v>1.9184652278177474E-2</v>
      </c>
    </row>
    <row r="257" spans="1:15" x14ac:dyDescent="0.3">
      <c r="A257" s="8">
        <v>42076</v>
      </c>
      <c r="B257" s="34">
        <f>IFERROR(INDEX('Price Data'!B:B,MATCH(TEXT(A257,"YYYY-MM-DD"),'Price Data'!A:A,0)),"")</f>
        <v>22714</v>
      </c>
      <c r="C257" s="10" cm="1">
        <f t="array" ref="C257">IFERROR(IF(ISNUMBER(B257),(B257-INDEX('Price Data'!B:B,MATCH(TEXT(A257,"YYYY-MM-DD"),'Price Data'!A:A,0)+1))/INDEX('Price Data'!B:B,MATCH(TEXT(A257,"YYYY-MM-DD"),'Price Data'!A:A,0)+1),""),"")</f>
        <v>-4.1650225788066111E-3</v>
      </c>
      <c r="D257" s="34">
        <f>IFERROR(INDEX('Price Data'!E:E,MATCH(TEXT(A257,"YYYY-MM-DD"),'Price Data'!D:D,0)),"")</f>
        <v>31.09</v>
      </c>
      <c r="E257" s="10" cm="1">
        <f t="array" ref="E257">IFERROR(IF(ISNUMBER(D257),(D257-INDEX('Price Data'!E:E,MATCH(TEXT(A257,"YYYY-MM-DD"),'Price Data'!D:D,0)+1))/INDEX('Price Data'!E:E,MATCH(TEXT(A257,"YYYY-MM-DD"),'Price Data'!D:D,0)+1),""),"")</f>
        <v>-3.8449214995194166E-3</v>
      </c>
      <c r="F257" s="34">
        <f>IFERROR(INDEX('Price Data'!H:H,MATCH(TEXT(A257,"YYYY-MM-DD"),'Price Data'!G:G,0)),"")</f>
        <v>23906.894531000002</v>
      </c>
      <c r="G257" s="10" cm="1">
        <f t="array" ref="G257">IFERROR(IF(ISNUMBER(F257),(F257-INDEX('Price Data'!H:H,MATCH(TEXT(A257,"YYYY-MM-DD"),'Price Data'!G:G,0)+1))/INDEX('Price Data'!H:H,MATCH(TEXT(A257,"YYYY-MM-DD"),'Price Data'!G:G,0)+1),""),"")</f>
        <v>-2.8925652627510297E-2</v>
      </c>
      <c r="H257" s="34">
        <f>IFERROR(INDEX('Price Data'!K:K,MATCH(TEXT(A257,"YYYY-MM-DD"),'Price Data'!J:J,0)),"")</f>
        <v>3.05</v>
      </c>
      <c r="I257" s="10" cm="1">
        <f t="array" ref="I257">IFERROR(IF(ISNUMBER(H257),(H257-INDEX('Price Data'!K:K,MATCH(TEXT(A257,"YYYY-MM-DD"),'Price Data'!J:J,0)+1))/INDEX('Price Data'!K:K,MATCH(TEXT(A257,"YYYY-MM-DD"),'Price Data'!J:J,0)+1),""),"")</f>
        <v>3.2894736842104563E-3</v>
      </c>
      <c r="J257" s="34">
        <f>IFERROR(INDEX('Price Data'!N:N,MATCH(TEXT(A257,"YYYY-MM-DD"),'Price Data'!M:M,0)),"")</f>
        <v>5.39</v>
      </c>
      <c r="K257" s="10" cm="1">
        <f t="array" ref="K257">IFERROR(IF(ISNUMBER(J257),(J257-INDEX('Price Data'!N:N,MATCH(TEXT(A257,"YYYY-MM-DD"),'Price Data'!M:M,0)+1))/INDEX('Price Data'!N:N,MATCH(TEXT(A257,"YYYY-MM-DD"),'Price Data'!M:M,0)+1),""),"")</f>
        <v>1.8587360594795144E-3</v>
      </c>
      <c r="L257" s="34">
        <f>IFERROR(INDEX('Price Data'!Q:Q,MATCH(TEXT(A257,"YYYY-MM-DD"),'Price Data'!P:P,0)),"")</f>
        <v>10.49</v>
      </c>
      <c r="M257" s="10" cm="1">
        <f t="array" ref="M257">IFERROR(IF(ISNUMBER(L257),(L257-INDEX('Price Data'!Q:Q,MATCH(TEXT(A257,"YYYY-MM-DD"),'Price Data'!P:P,0)+1))/INDEX('Price Data'!Q:Q,MATCH(TEXT(A257,"YYYY-MM-DD"),'Price Data'!P:P,0)+1),""),"")</f>
        <v>-2.851711026615909E-3</v>
      </c>
      <c r="N257" s="34">
        <f>IFERROR(INDEX('Price Data'!T:T,MATCH(TEXT(A257,"YYYY-MM-DD"),'Price Data'!S:S,0)),"")</f>
        <v>4.2</v>
      </c>
      <c r="O257" s="10" cm="1">
        <f t="array" ref="O257">IFERROR(IF(ISNUMBER(N257),(N257-INDEX('Price Data'!T:T,MATCH(TEXT(A257,"YYYY-MM-DD"),'Price Data'!S:S,0)+1))/INDEX('Price Data'!T:T,MATCH(TEXT(A257,"YYYY-MM-DD"),'Price Data'!S:S,0)+1),""),"")</f>
        <v>-1.1764705882352899E-2</v>
      </c>
    </row>
    <row r="258" spans="1:15" x14ac:dyDescent="0.3">
      <c r="A258" s="8">
        <v>42077</v>
      </c>
      <c r="B258" s="34" t="str">
        <f>IFERROR(INDEX('Price Data'!B:B,MATCH(TEXT(A258,"YYYY-MM-DD"),'Price Data'!A:A,0)),"")</f>
        <v/>
      </c>
      <c r="C258" s="10" t="str" cm="1">
        <f t="array" ref="C258">IFERROR(IF(ISNUMBER(B258),(B258-INDEX('Price Data'!B:B,MATCH(TEXT(A258,"YYYY-MM-DD"),'Price Data'!A:A,0)+1))/INDEX('Price Data'!B:B,MATCH(TEXT(A258,"YYYY-MM-DD"),'Price Data'!A:A,0)+1),""),"")</f>
        <v/>
      </c>
      <c r="D258" s="34" t="str">
        <f>IFERROR(INDEX('Price Data'!E:E,MATCH(TEXT(A258,"YYYY-MM-DD"),'Price Data'!D:D,0)),"")</f>
        <v/>
      </c>
      <c r="E258" s="10" t="str" cm="1">
        <f t="array" ref="E258">IFERROR(IF(ISNUMBER(D258),(D258-INDEX('Price Data'!E:E,MATCH(TEXT(A258,"YYYY-MM-DD"),'Price Data'!D:D,0)+1))/INDEX('Price Data'!E:E,MATCH(TEXT(A258,"YYYY-MM-DD"),'Price Data'!D:D,0)+1),""),"")</f>
        <v/>
      </c>
      <c r="F258" s="34" t="str">
        <f>IFERROR(INDEX('Price Data'!H:H,MATCH(TEXT(A258,"YYYY-MM-DD"),'Price Data'!G:G,0)),"")</f>
        <v/>
      </c>
      <c r="G258" s="10" t="str" cm="1">
        <f t="array" ref="G258">IFERROR(IF(ISNUMBER(F258),(F258-INDEX('Price Data'!H:H,MATCH(TEXT(A258,"YYYY-MM-DD"),'Price Data'!G:G,0)+1))/INDEX('Price Data'!H:H,MATCH(TEXT(A258,"YYYY-MM-DD"),'Price Data'!G:G,0)+1),""),"")</f>
        <v/>
      </c>
      <c r="H258" s="34" t="str">
        <f>IFERROR(INDEX('Price Data'!K:K,MATCH(TEXT(A258,"YYYY-MM-DD"),'Price Data'!J:J,0)),"")</f>
        <v/>
      </c>
      <c r="I258" s="10" t="str" cm="1">
        <f t="array" ref="I258">IFERROR(IF(ISNUMBER(H258),(H258-INDEX('Price Data'!K:K,MATCH(TEXT(A258,"YYYY-MM-DD"),'Price Data'!J:J,0)+1))/INDEX('Price Data'!K:K,MATCH(TEXT(A258,"YYYY-MM-DD"),'Price Data'!J:J,0)+1),""),"")</f>
        <v/>
      </c>
      <c r="J258" s="34" t="str">
        <f>IFERROR(INDEX('Price Data'!N:N,MATCH(TEXT(A258,"YYYY-MM-DD"),'Price Data'!M:M,0)),"")</f>
        <v/>
      </c>
      <c r="K258" s="10" t="str" cm="1">
        <f t="array" ref="K258">IFERROR(IF(ISNUMBER(J258),(J258-INDEX('Price Data'!N:N,MATCH(TEXT(A258,"YYYY-MM-DD"),'Price Data'!M:M,0)+1))/INDEX('Price Data'!N:N,MATCH(TEXT(A258,"YYYY-MM-DD"),'Price Data'!M:M,0)+1),""),"")</f>
        <v/>
      </c>
      <c r="L258" s="34" t="str">
        <f>IFERROR(INDEX('Price Data'!Q:Q,MATCH(TEXT(A258,"YYYY-MM-DD"),'Price Data'!P:P,0)),"")</f>
        <v/>
      </c>
      <c r="M258" s="10" t="str" cm="1">
        <f t="array" ref="M258">IFERROR(IF(ISNUMBER(L258),(L258-INDEX('Price Data'!Q:Q,MATCH(TEXT(A258,"YYYY-MM-DD"),'Price Data'!P:P,0)+1))/INDEX('Price Data'!Q:Q,MATCH(TEXT(A258,"YYYY-MM-DD"),'Price Data'!P:P,0)+1),""),"")</f>
        <v/>
      </c>
      <c r="N258" s="34" t="str">
        <f>IFERROR(INDEX('Price Data'!T:T,MATCH(TEXT(A258,"YYYY-MM-DD"),'Price Data'!S:S,0)),"")</f>
        <v/>
      </c>
      <c r="O258" s="10" t="str" cm="1">
        <f t="array" ref="O258">IFERROR(IF(ISNUMBER(N258),(N258-INDEX('Price Data'!T:T,MATCH(TEXT(A258,"YYYY-MM-DD"),'Price Data'!S:S,0)+1))/INDEX('Price Data'!T:T,MATCH(TEXT(A258,"YYYY-MM-DD"),'Price Data'!S:S,0)+1),""),"")</f>
        <v/>
      </c>
    </row>
    <row r="259" spans="1:15" x14ac:dyDescent="0.3">
      <c r="A259" s="8">
        <v>42078</v>
      </c>
      <c r="B259" s="34" t="str">
        <f>IFERROR(INDEX('Price Data'!B:B,MATCH(TEXT(A259,"YYYY-MM-DD"),'Price Data'!A:A,0)),"")</f>
        <v/>
      </c>
      <c r="C259" s="10" t="str" cm="1">
        <f t="array" ref="C259">IFERROR(IF(ISNUMBER(B259),(B259-INDEX('Price Data'!B:B,MATCH(TEXT(A259,"YYYY-MM-DD"),'Price Data'!A:A,0)+1))/INDEX('Price Data'!B:B,MATCH(TEXT(A259,"YYYY-MM-DD"),'Price Data'!A:A,0)+1),""),"")</f>
        <v/>
      </c>
      <c r="D259" s="34" t="str">
        <f>IFERROR(INDEX('Price Data'!E:E,MATCH(TEXT(A259,"YYYY-MM-DD"),'Price Data'!D:D,0)),"")</f>
        <v/>
      </c>
      <c r="E259" s="10" t="str" cm="1">
        <f t="array" ref="E259">IFERROR(IF(ISNUMBER(D259),(D259-INDEX('Price Data'!E:E,MATCH(TEXT(A259,"YYYY-MM-DD"),'Price Data'!D:D,0)+1))/INDEX('Price Data'!E:E,MATCH(TEXT(A259,"YYYY-MM-DD"),'Price Data'!D:D,0)+1),""),"")</f>
        <v/>
      </c>
      <c r="F259" s="34" t="str">
        <f>IFERROR(INDEX('Price Data'!H:H,MATCH(TEXT(A259,"YYYY-MM-DD"),'Price Data'!G:G,0)),"")</f>
        <v/>
      </c>
      <c r="G259" s="10" t="str" cm="1">
        <f t="array" ref="G259">IFERROR(IF(ISNUMBER(F259),(F259-INDEX('Price Data'!H:H,MATCH(TEXT(A259,"YYYY-MM-DD"),'Price Data'!G:G,0)+1))/INDEX('Price Data'!H:H,MATCH(TEXT(A259,"YYYY-MM-DD"),'Price Data'!G:G,0)+1),""),"")</f>
        <v/>
      </c>
      <c r="H259" s="34" t="str">
        <f>IFERROR(INDEX('Price Data'!K:K,MATCH(TEXT(A259,"YYYY-MM-DD"),'Price Data'!J:J,0)),"")</f>
        <v/>
      </c>
      <c r="I259" s="10" t="str" cm="1">
        <f t="array" ref="I259">IFERROR(IF(ISNUMBER(H259),(H259-INDEX('Price Data'!K:K,MATCH(TEXT(A259,"YYYY-MM-DD"),'Price Data'!J:J,0)+1))/INDEX('Price Data'!K:K,MATCH(TEXT(A259,"YYYY-MM-DD"),'Price Data'!J:J,0)+1),""),"")</f>
        <v/>
      </c>
      <c r="J259" s="34" t="str">
        <f>IFERROR(INDEX('Price Data'!N:N,MATCH(TEXT(A259,"YYYY-MM-DD"),'Price Data'!M:M,0)),"")</f>
        <v/>
      </c>
      <c r="K259" s="10" t="str" cm="1">
        <f t="array" ref="K259">IFERROR(IF(ISNUMBER(J259),(J259-INDEX('Price Data'!N:N,MATCH(TEXT(A259,"YYYY-MM-DD"),'Price Data'!M:M,0)+1))/INDEX('Price Data'!N:N,MATCH(TEXT(A259,"YYYY-MM-DD"),'Price Data'!M:M,0)+1),""),"")</f>
        <v/>
      </c>
      <c r="L259" s="34" t="str">
        <f>IFERROR(INDEX('Price Data'!Q:Q,MATCH(TEXT(A259,"YYYY-MM-DD"),'Price Data'!P:P,0)),"")</f>
        <v/>
      </c>
      <c r="M259" s="10" t="str" cm="1">
        <f t="array" ref="M259">IFERROR(IF(ISNUMBER(L259),(L259-INDEX('Price Data'!Q:Q,MATCH(TEXT(A259,"YYYY-MM-DD"),'Price Data'!P:P,0)+1))/INDEX('Price Data'!Q:Q,MATCH(TEXT(A259,"YYYY-MM-DD"),'Price Data'!P:P,0)+1),""),"")</f>
        <v/>
      </c>
      <c r="N259" s="34" t="str">
        <f>IFERROR(INDEX('Price Data'!T:T,MATCH(TEXT(A259,"YYYY-MM-DD"),'Price Data'!S:S,0)),"")</f>
        <v/>
      </c>
      <c r="O259" s="10" t="str" cm="1">
        <f t="array" ref="O259">IFERROR(IF(ISNUMBER(N259),(N259-INDEX('Price Data'!T:T,MATCH(TEXT(A259,"YYYY-MM-DD"),'Price Data'!S:S,0)+1))/INDEX('Price Data'!T:T,MATCH(TEXT(A259,"YYYY-MM-DD"),'Price Data'!S:S,0)+1),""),"")</f>
        <v/>
      </c>
    </row>
    <row r="260" spans="1:15" x14ac:dyDescent="0.3">
      <c r="A260" s="8">
        <v>42079</v>
      </c>
      <c r="B260" s="34">
        <f>IFERROR(INDEX('Price Data'!B:B,MATCH(TEXT(A260,"YYYY-MM-DD"),'Price Data'!A:A,0)),"")</f>
        <v>22931</v>
      </c>
      <c r="C260" s="10" cm="1">
        <f t="array" ref="C260">IFERROR(IF(ISNUMBER(B260),(B260-INDEX('Price Data'!B:B,MATCH(TEXT(A260,"YYYY-MM-DD"),'Price Data'!A:A,0)+1))/INDEX('Price Data'!B:B,MATCH(TEXT(A260,"YYYY-MM-DD"),'Price Data'!A:A,0)+1),""),"")</f>
        <v>9.5535792903055378E-3</v>
      </c>
      <c r="D260" s="34">
        <f>IFERROR(INDEX('Price Data'!E:E,MATCH(TEXT(A260,"YYYY-MM-DD"),'Price Data'!D:D,0)),"")</f>
        <v>31.54</v>
      </c>
      <c r="E260" s="10" cm="1">
        <f t="array" ref="E260">IFERROR(IF(ISNUMBER(D260),(D260-INDEX('Price Data'!E:E,MATCH(TEXT(A260,"YYYY-MM-DD"),'Price Data'!D:D,0)+1))/INDEX('Price Data'!E:E,MATCH(TEXT(A260,"YYYY-MM-DD"),'Price Data'!D:D,0)+1),""),"")</f>
        <v>1.4474107430041792E-2</v>
      </c>
      <c r="F260" s="34">
        <f>IFERROR(INDEX('Price Data'!H:H,MATCH(TEXT(A260,"YYYY-MM-DD"),'Price Data'!G:G,0)),"")</f>
        <v>23662.740234000001</v>
      </c>
      <c r="G260" s="10" cm="1">
        <f t="array" ref="G260">IFERROR(IF(ISNUMBER(F260),(F260-INDEX('Price Data'!H:H,MATCH(TEXT(A260,"YYYY-MM-DD"),'Price Data'!G:G,0)+1))/INDEX('Price Data'!H:H,MATCH(TEXT(A260,"YYYY-MM-DD"),'Price Data'!G:G,0)+1),""),"")</f>
        <v>-1.0212714858611468E-2</v>
      </c>
      <c r="H260" s="34">
        <f>IFERROR(INDEX('Price Data'!K:K,MATCH(TEXT(A260,"YYYY-MM-DD"),'Price Data'!J:J,0)),"")</f>
        <v>3.14</v>
      </c>
      <c r="I260" s="10" cm="1">
        <f t="array" ref="I260">IFERROR(IF(ISNUMBER(H260),(H260-INDEX('Price Data'!K:K,MATCH(TEXT(A260,"YYYY-MM-DD"),'Price Data'!J:J,0)+1))/INDEX('Price Data'!K:K,MATCH(TEXT(A260,"YYYY-MM-DD"),'Price Data'!J:J,0)+1),""),"")</f>
        <v>2.9508196721311577E-2</v>
      </c>
      <c r="J260" s="34">
        <f>IFERROR(INDEX('Price Data'!N:N,MATCH(TEXT(A260,"YYYY-MM-DD"),'Price Data'!M:M,0)),"")</f>
        <v>5.38</v>
      </c>
      <c r="K260" s="10" cm="1">
        <f t="array" ref="K260">IFERROR(IF(ISNUMBER(J260),(J260-INDEX('Price Data'!N:N,MATCH(TEXT(A260,"YYYY-MM-DD"),'Price Data'!M:M,0)+1))/INDEX('Price Data'!N:N,MATCH(TEXT(A260,"YYYY-MM-DD"),'Price Data'!M:M,0)+1),""),"")</f>
        <v>-1.8552875695732444E-3</v>
      </c>
      <c r="L260" s="34">
        <f>IFERROR(INDEX('Price Data'!Q:Q,MATCH(TEXT(A260,"YYYY-MM-DD"),'Price Data'!P:P,0)),"")</f>
        <v>10.57</v>
      </c>
      <c r="M260" s="10" cm="1">
        <f t="array" ref="M260">IFERROR(IF(ISNUMBER(L260),(L260-INDEX('Price Data'!Q:Q,MATCH(TEXT(A260,"YYYY-MM-DD"),'Price Data'!P:P,0)+1))/INDEX('Price Data'!Q:Q,MATCH(TEXT(A260,"YYYY-MM-DD"),'Price Data'!P:P,0)+1),""),"")</f>
        <v>7.6263107721639724E-3</v>
      </c>
      <c r="N260" s="34">
        <f>IFERROR(INDEX('Price Data'!T:T,MATCH(TEXT(A260,"YYYY-MM-DD"),'Price Data'!S:S,0)),"")</f>
        <v>4.26</v>
      </c>
      <c r="O260" s="10" cm="1">
        <f t="array" ref="O260">IFERROR(IF(ISNUMBER(N260),(N260-INDEX('Price Data'!T:T,MATCH(TEXT(A260,"YYYY-MM-DD"),'Price Data'!S:S,0)+1))/INDEX('Price Data'!T:T,MATCH(TEXT(A260,"YYYY-MM-DD"),'Price Data'!S:S,0)+1),""),"")</f>
        <v>1.4285714285714192E-2</v>
      </c>
    </row>
    <row r="261" spans="1:15" x14ac:dyDescent="0.3">
      <c r="A261" s="8">
        <v>42080</v>
      </c>
      <c r="B261" s="34">
        <f>IFERROR(INDEX('Price Data'!B:B,MATCH(TEXT(A261,"YYYY-MM-DD"),'Price Data'!A:A,0)),"")</f>
        <v>22723</v>
      </c>
      <c r="C261" s="10" cm="1">
        <f t="array" ref="C261">IFERROR(IF(ISNUMBER(B261),(B261-INDEX('Price Data'!B:B,MATCH(TEXT(A261,"YYYY-MM-DD"),'Price Data'!A:A,0)+1))/INDEX('Price Data'!B:B,MATCH(TEXT(A261,"YYYY-MM-DD"),'Price Data'!A:A,0)+1),""),"")</f>
        <v>-9.0706903318651614E-3</v>
      </c>
      <c r="D261" s="34">
        <f>IFERROR(INDEX('Price Data'!E:E,MATCH(TEXT(A261,"YYYY-MM-DD"),'Price Data'!D:D,0)),"")</f>
        <v>31.14</v>
      </c>
      <c r="E261" s="10" cm="1">
        <f t="array" ref="E261">IFERROR(IF(ISNUMBER(D261),(D261-INDEX('Price Data'!E:E,MATCH(TEXT(A261,"YYYY-MM-DD"),'Price Data'!D:D,0)+1))/INDEX('Price Data'!E:E,MATCH(TEXT(A261,"YYYY-MM-DD"),'Price Data'!D:D,0)+1),""),"")</f>
        <v>-1.2682308180088732E-2</v>
      </c>
      <c r="F261" s="34">
        <f>IFERROR(INDEX('Price Data'!H:H,MATCH(TEXT(A261,"YYYY-MM-DD"),'Price Data'!G:G,0)),"")</f>
        <v>23398.238281000002</v>
      </c>
      <c r="G261" s="10" cm="1">
        <f t="array" ref="G261">IFERROR(IF(ISNUMBER(F261),(F261-INDEX('Price Data'!H:H,MATCH(TEXT(A261,"YYYY-MM-DD"),'Price Data'!G:G,0)+1))/INDEX('Price Data'!H:H,MATCH(TEXT(A261,"YYYY-MM-DD"),'Price Data'!G:G,0)+1),""),"")</f>
        <v>-1.1177993350911542E-2</v>
      </c>
      <c r="H261" s="34">
        <f>IFERROR(INDEX('Price Data'!K:K,MATCH(TEXT(A261,"YYYY-MM-DD"),'Price Data'!J:J,0)),"")</f>
        <v>3.1</v>
      </c>
      <c r="I261" s="10" cm="1">
        <f t="array" ref="I261">IFERROR(IF(ISNUMBER(H261),(H261-INDEX('Price Data'!K:K,MATCH(TEXT(A261,"YYYY-MM-DD"),'Price Data'!J:J,0)+1))/INDEX('Price Data'!K:K,MATCH(TEXT(A261,"YYYY-MM-DD"),'Price Data'!J:J,0)+1),""),"")</f>
        <v>-1.2738853503184724E-2</v>
      </c>
      <c r="J261" s="34">
        <f>IFERROR(INDEX('Price Data'!N:N,MATCH(TEXT(A261,"YYYY-MM-DD"),'Price Data'!M:M,0)),"")</f>
        <v>5.18</v>
      </c>
      <c r="K261" s="10" cm="1">
        <f t="array" ref="K261">IFERROR(IF(ISNUMBER(J261),(J261-INDEX('Price Data'!N:N,MATCH(TEXT(A261,"YYYY-MM-DD"),'Price Data'!M:M,0)+1))/INDEX('Price Data'!N:N,MATCH(TEXT(A261,"YYYY-MM-DD"),'Price Data'!M:M,0)+1),""),"")</f>
        <v>-3.7174721189591114E-2</v>
      </c>
      <c r="L261" s="34">
        <f>IFERROR(INDEX('Price Data'!Q:Q,MATCH(TEXT(A261,"YYYY-MM-DD"),'Price Data'!P:P,0)),"")</f>
        <v>10.51</v>
      </c>
      <c r="M261" s="10" cm="1">
        <f t="array" ref="M261">IFERROR(IF(ISNUMBER(L261),(L261-INDEX('Price Data'!Q:Q,MATCH(TEXT(A261,"YYYY-MM-DD"),'Price Data'!P:P,0)+1))/INDEX('Price Data'!Q:Q,MATCH(TEXT(A261,"YYYY-MM-DD"),'Price Data'!P:P,0)+1),""),"")</f>
        <v>-5.6764427625355246E-3</v>
      </c>
      <c r="N261" s="34">
        <f>IFERROR(INDEX('Price Data'!T:T,MATCH(TEXT(A261,"YYYY-MM-DD"),'Price Data'!S:S,0)),"")</f>
        <v>4.1100000000000003</v>
      </c>
      <c r="O261" s="10" cm="1">
        <f t="array" ref="O261">IFERROR(IF(ISNUMBER(N261),(N261-INDEX('Price Data'!T:T,MATCH(TEXT(A261,"YYYY-MM-DD"),'Price Data'!S:S,0)+1))/INDEX('Price Data'!T:T,MATCH(TEXT(A261,"YYYY-MM-DD"),'Price Data'!S:S,0)+1),""),"")</f>
        <v>-3.521126760563368E-2</v>
      </c>
    </row>
    <row r="262" spans="1:15" x14ac:dyDescent="0.3">
      <c r="A262" s="8">
        <v>42081</v>
      </c>
      <c r="B262" s="34">
        <f>IFERROR(INDEX('Price Data'!B:B,MATCH(TEXT(A262,"YYYY-MM-DD"),'Price Data'!A:A,0)),"")</f>
        <v>22565</v>
      </c>
      <c r="C262" s="10" cm="1">
        <f t="array" ref="C262">IFERROR(IF(ISNUMBER(B262),(B262-INDEX('Price Data'!B:B,MATCH(TEXT(A262,"YYYY-MM-DD"),'Price Data'!A:A,0)+1))/INDEX('Price Data'!B:B,MATCH(TEXT(A262,"YYYY-MM-DD"),'Price Data'!A:A,0)+1),""),"")</f>
        <v>-6.9533072217576901E-3</v>
      </c>
      <c r="D262" s="34">
        <f>IFERROR(INDEX('Price Data'!E:E,MATCH(TEXT(A262,"YYYY-MM-DD"),'Price Data'!D:D,0)),"")</f>
        <v>30.44</v>
      </c>
      <c r="E262" s="10" cm="1">
        <f t="array" ref="E262">IFERROR(IF(ISNUMBER(D262),(D262-INDEX('Price Data'!E:E,MATCH(TEXT(A262,"YYYY-MM-DD"),'Price Data'!D:D,0)+1))/INDEX('Price Data'!E:E,MATCH(TEXT(A262,"YYYY-MM-DD"),'Price Data'!D:D,0)+1),""),"")</f>
        <v>-2.2479126525369278E-2</v>
      </c>
      <c r="F262" s="34">
        <f>IFERROR(INDEX('Price Data'!H:H,MATCH(TEXT(A262,"YYYY-MM-DD"),'Price Data'!G:G,0)),"")</f>
        <v>23255.814452999999</v>
      </c>
      <c r="G262" s="10" cm="1">
        <f t="array" ref="G262">IFERROR(IF(ISNUMBER(F262),(F262-INDEX('Price Data'!H:H,MATCH(TEXT(A262,"YYYY-MM-DD"),'Price Data'!G:G,0)+1))/INDEX('Price Data'!H:H,MATCH(TEXT(A262,"YYYY-MM-DD"),'Price Data'!G:G,0)+1),""),"")</f>
        <v>-6.0869466448529447E-3</v>
      </c>
      <c r="H262" s="34">
        <f>IFERROR(INDEX('Price Data'!K:K,MATCH(TEXT(A262,"YYYY-MM-DD"),'Price Data'!J:J,0)),"")</f>
        <v>3.02</v>
      </c>
      <c r="I262" s="10" cm="1">
        <f t="array" ref="I262">IFERROR(IF(ISNUMBER(H262),(H262-INDEX('Price Data'!K:K,MATCH(TEXT(A262,"YYYY-MM-DD"),'Price Data'!J:J,0)+1))/INDEX('Price Data'!K:K,MATCH(TEXT(A262,"YYYY-MM-DD"),'Price Data'!J:J,0)+1),""),"")</f>
        <v>-2.5806451612903247E-2</v>
      </c>
      <c r="J262" s="34">
        <f>IFERROR(INDEX('Price Data'!N:N,MATCH(TEXT(A262,"YYYY-MM-DD"),'Price Data'!M:M,0)),"")</f>
        <v>5.16</v>
      </c>
      <c r="K262" s="10" cm="1">
        <f t="array" ref="K262">IFERROR(IF(ISNUMBER(J262),(J262-INDEX('Price Data'!N:N,MATCH(TEXT(A262,"YYYY-MM-DD"),'Price Data'!M:M,0)+1))/INDEX('Price Data'!N:N,MATCH(TEXT(A262,"YYYY-MM-DD"),'Price Data'!M:M,0)+1),""),"")</f>
        <v>-3.8610038610037791E-3</v>
      </c>
      <c r="L262" s="34">
        <f>IFERROR(INDEX('Price Data'!Q:Q,MATCH(TEXT(A262,"YYYY-MM-DD"),'Price Data'!P:P,0)),"")</f>
        <v>10.23</v>
      </c>
      <c r="M262" s="10" cm="1">
        <f t="array" ref="M262">IFERROR(IF(ISNUMBER(L262),(L262-INDEX('Price Data'!Q:Q,MATCH(TEXT(A262,"YYYY-MM-DD"),'Price Data'!P:P,0)+1))/INDEX('Price Data'!Q:Q,MATCH(TEXT(A262,"YYYY-MM-DD"),'Price Data'!P:P,0)+1),""),"")</f>
        <v>-2.6641294005708787E-2</v>
      </c>
      <c r="N262" s="34">
        <f>IFERROR(INDEX('Price Data'!T:T,MATCH(TEXT(A262,"YYYY-MM-DD"),'Price Data'!S:S,0)),"")</f>
        <v>4.0599999999999996</v>
      </c>
      <c r="O262" s="10" cm="1">
        <f t="array" ref="O262">IFERROR(IF(ISNUMBER(N262),(N262-INDEX('Price Data'!T:T,MATCH(TEXT(A262,"YYYY-MM-DD"),'Price Data'!S:S,0)+1))/INDEX('Price Data'!T:T,MATCH(TEXT(A262,"YYYY-MM-DD"),'Price Data'!S:S,0)+1),""),"")</f>
        <v>-1.2165450121654674E-2</v>
      </c>
    </row>
    <row r="263" spans="1:15" x14ac:dyDescent="0.3">
      <c r="A263" s="8">
        <v>42082</v>
      </c>
      <c r="B263" s="34">
        <f>IFERROR(INDEX('Price Data'!B:B,MATCH(TEXT(A263,"YYYY-MM-DD"),'Price Data'!A:A,0)),"")</f>
        <v>22805</v>
      </c>
      <c r="C263" s="10" cm="1">
        <f t="array" ref="C263">IFERROR(IF(ISNUMBER(B263),(B263-INDEX('Price Data'!B:B,MATCH(TEXT(A263,"YYYY-MM-DD"),'Price Data'!A:A,0)+1))/INDEX('Price Data'!B:B,MATCH(TEXT(A263,"YYYY-MM-DD"),'Price Data'!A:A,0)+1),""),"")</f>
        <v>1.0635940615998228E-2</v>
      </c>
      <c r="D263" s="34">
        <f>IFERROR(INDEX('Price Data'!E:E,MATCH(TEXT(A263,"YYYY-MM-DD"),'Price Data'!D:D,0)),"")</f>
        <v>31.06</v>
      </c>
      <c r="E263" s="10" cm="1">
        <f t="array" ref="E263">IFERROR(IF(ISNUMBER(D263),(D263-INDEX('Price Data'!E:E,MATCH(TEXT(A263,"YYYY-MM-DD"),'Price Data'!D:D,0)+1))/INDEX('Price Data'!E:E,MATCH(TEXT(A263,"YYYY-MM-DD"),'Price Data'!D:D,0)+1),""),"")</f>
        <v>2.036793692509847E-2</v>
      </c>
      <c r="F263" s="34">
        <f>IFERROR(INDEX('Price Data'!H:H,MATCH(TEXT(A263,"YYYY-MM-DD"),'Price Data'!G:G,0)),"")</f>
        <v>23703.431640999999</v>
      </c>
      <c r="G263" s="10" cm="1">
        <f t="array" ref="G263">IFERROR(IF(ISNUMBER(F263),(F263-INDEX('Price Data'!H:H,MATCH(TEXT(A263,"YYYY-MM-DD"),'Price Data'!G:G,0)+1))/INDEX('Price Data'!H:H,MATCH(TEXT(A263,"YYYY-MM-DD"),'Price Data'!G:G,0)+1),""),"")</f>
        <v>1.9247538670582126E-2</v>
      </c>
      <c r="H263" s="34">
        <f>IFERROR(INDEX('Price Data'!K:K,MATCH(TEXT(A263,"YYYY-MM-DD"),'Price Data'!J:J,0)),"")</f>
        <v>3.03</v>
      </c>
      <c r="I263" s="10" cm="1">
        <f t="array" ref="I263">IFERROR(IF(ISNUMBER(H263),(H263-INDEX('Price Data'!K:K,MATCH(TEXT(A263,"YYYY-MM-DD"),'Price Data'!J:J,0)+1))/INDEX('Price Data'!K:K,MATCH(TEXT(A263,"YYYY-MM-DD"),'Price Data'!J:J,0)+1),""),"")</f>
        <v>3.3112582781456247E-3</v>
      </c>
      <c r="J263" s="34">
        <f>IFERROR(INDEX('Price Data'!N:N,MATCH(TEXT(A263,"YYYY-MM-DD"),'Price Data'!M:M,0)),"")</f>
        <v>5.25</v>
      </c>
      <c r="K263" s="10" cm="1">
        <f t="array" ref="K263">IFERROR(IF(ISNUMBER(J263),(J263-INDEX('Price Data'!N:N,MATCH(TEXT(A263,"YYYY-MM-DD"),'Price Data'!M:M,0)+1))/INDEX('Price Data'!N:N,MATCH(TEXT(A263,"YYYY-MM-DD"),'Price Data'!M:M,0)+1),""),"")</f>
        <v>1.7441860465116251E-2</v>
      </c>
      <c r="L263" s="34">
        <f>IFERROR(INDEX('Price Data'!Q:Q,MATCH(TEXT(A263,"YYYY-MM-DD"),'Price Data'!P:P,0)),"")</f>
        <v>10.41</v>
      </c>
      <c r="M263" s="10" cm="1">
        <f t="array" ref="M263">IFERROR(IF(ISNUMBER(L263),(L263-INDEX('Price Data'!Q:Q,MATCH(TEXT(A263,"YYYY-MM-DD"),'Price Data'!P:P,0)+1))/INDEX('Price Data'!Q:Q,MATCH(TEXT(A263,"YYYY-MM-DD"),'Price Data'!P:P,0)+1),""),"")</f>
        <v>1.7595307917888534E-2</v>
      </c>
      <c r="N263" s="34">
        <f>IFERROR(INDEX('Price Data'!T:T,MATCH(TEXT(A263,"YYYY-MM-DD"),'Price Data'!S:S,0)),"")</f>
        <v>4.08</v>
      </c>
      <c r="O263" s="10" cm="1">
        <f t="array" ref="O263">IFERROR(IF(ISNUMBER(N263),(N263-INDEX('Price Data'!T:T,MATCH(TEXT(A263,"YYYY-MM-DD"),'Price Data'!S:S,0)+1))/INDEX('Price Data'!T:T,MATCH(TEXT(A263,"YYYY-MM-DD"),'Price Data'!S:S,0)+1),""),"")</f>
        <v>4.926108374384351E-3</v>
      </c>
    </row>
    <row r="264" spans="1:15" x14ac:dyDescent="0.3">
      <c r="A264" s="8">
        <v>42083</v>
      </c>
      <c r="B264" s="34">
        <f>IFERROR(INDEX('Price Data'!B:B,MATCH(TEXT(A264,"YYYY-MM-DD"),'Price Data'!A:A,0)),"")</f>
        <v>23177</v>
      </c>
      <c r="C264" s="10" cm="1">
        <f t="array" ref="C264">IFERROR(IF(ISNUMBER(B264),(B264-INDEX('Price Data'!B:B,MATCH(TEXT(A264,"YYYY-MM-DD"),'Price Data'!A:A,0)+1))/INDEX('Price Data'!B:B,MATCH(TEXT(A264,"YYYY-MM-DD"),'Price Data'!A:A,0)+1),""),"")</f>
        <v>1.6312212234159174E-2</v>
      </c>
      <c r="D264" s="34">
        <f>IFERROR(INDEX('Price Data'!E:E,MATCH(TEXT(A264,"YYYY-MM-DD"),'Price Data'!D:D,0)),"")</f>
        <v>31.56</v>
      </c>
      <c r="E264" s="10" cm="1">
        <f t="array" ref="E264">IFERROR(IF(ISNUMBER(D264),(D264-INDEX('Price Data'!E:E,MATCH(TEXT(A264,"YYYY-MM-DD"),'Price Data'!D:D,0)+1))/INDEX('Price Data'!E:E,MATCH(TEXT(A264,"YYYY-MM-DD"),'Price Data'!D:D,0)+1),""),"")</f>
        <v>1.6097875080489377E-2</v>
      </c>
      <c r="F264" s="34">
        <f>IFERROR(INDEX('Price Data'!H:H,MATCH(TEXT(A264,"YYYY-MM-DD"),'Price Data'!G:G,0)),"")</f>
        <v>24008.626952999999</v>
      </c>
      <c r="G264" s="10" cm="1">
        <f t="array" ref="G264">IFERROR(IF(ISNUMBER(F264),(F264-INDEX('Price Data'!H:H,MATCH(TEXT(A264,"YYYY-MM-DD"),'Price Data'!G:G,0)+1))/INDEX('Price Data'!H:H,MATCH(TEXT(A264,"YYYY-MM-DD"),'Price Data'!G:G,0)+1),""),"")</f>
        <v>1.287557500628311E-2</v>
      </c>
      <c r="H264" s="34">
        <f>IFERROR(INDEX('Price Data'!K:K,MATCH(TEXT(A264,"YYYY-MM-DD"),'Price Data'!J:J,0)),"")</f>
        <v>3.13</v>
      </c>
      <c r="I264" s="10" cm="1">
        <f t="array" ref="I264">IFERROR(IF(ISNUMBER(H264),(H264-INDEX('Price Data'!K:K,MATCH(TEXT(A264,"YYYY-MM-DD"),'Price Data'!J:J,0)+1))/INDEX('Price Data'!K:K,MATCH(TEXT(A264,"YYYY-MM-DD"),'Price Data'!J:J,0)+1),""),"")</f>
        <v>3.3003300330033035E-2</v>
      </c>
      <c r="J264" s="34">
        <f>IFERROR(INDEX('Price Data'!N:N,MATCH(TEXT(A264,"YYYY-MM-DD"),'Price Data'!M:M,0)),"")</f>
        <v>5.29</v>
      </c>
      <c r="K264" s="10" cm="1">
        <f t="array" ref="K264">IFERROR(IF(ISNUMBER(J264),(J264-INDEX('Price Data'!N:N,MATCH(TEXT(A264,"YYYY-MM-DD"),'Price Data'!M:M,0)+1))/INDEX('Price Data'!N:N,MATCH(TEXT(A264,"YYYY-MM-DD"),'Price Data'!M:M,0)+1),""),"")</f>
        <v>7.619047619047626E-3</v>
      </c>
      <c r="L264" s="34">
        <f>IFERROR(INDEX('Price Data'!Q:Q,MATCH(TEXT(A264,"YYYY-MM-DD"),'Price Data'!P:P,0)),"")</f>
        <v>10.5</v>
      </c>
      <c r="M264" s="10" cm="1">
        <f t="array" ref="M264">IFERROR(IF(ISNUMBER(L264),(L264-INDEX('Price Data'!Q:Q,MATCH(TEXT(A264,"YYYY-MM-DD"),'Price Data'!P:P,0)+1))/INDEX('Price Data'!Q:Q,MATCH(TEXT(A264,"YYYY-MM-DD"),'Price Data'!P:P,0)+1),""),"")</f>
        <v>8.6455331412103615E-3</v>
      </c>
      <c r="N264" s="34">
        <f>IFERROR(INDEX('Price Data'!T:T,MATCH(TEXT(A264,"YYYY-MM-DD"),'Price Data'!S:S,0)),"")</f>
        <v>4.16</v>
      </c>
      <c r="O264" s="10" cm="1">
        <f t="array" ref="O264">IFERROR(IF(ISNUMBER(N264),(N264-INDEX('Price Data'!T:T,MATCH(TEXT(A264,"YYYY-MM-DD"),'Price Data'!S:S,0)+1))/INDEX('Price Data'!T:T,MATCH(TEXT(A264,"YYYY-MM-DD"),'Price Data'!S:S,0)+1),""),"")</f>
        <v>1.9607843137254919E-2</v>
      </c>
    </row>
    <row r="265" spans="1:15" x14ac:dyDescent="0.3">
      <c r="A265" s="8">
        <v>42084</v>
      </c>
      <c r="B265" s="34" t="str">
        <f>IFERROR(INDEX('Price Data'!B:B,MATCH(TEXT(A265,"YYYY-MM-DD"),'Price Data'!A:A,0)),"")</f>
        <v/>
      </c>
      <c r="C265" s="10" t="str" cm="1">
        <f t="array" ref="C265">IFERROR(IF(ISNUMBER(B265),(B265-INDEX('Price Data'!B:B,MATCH(TEXT(A265,"YYYY-MM-DD"),'Price Data'!A:A,0)+1))/INDEX('Price Data'!B:B,MATCH(TEXT(A265,"YYYY-MM-DD"),'Price Data'!A:A,0)+1),""),"")</f>
        <v/>
      </c>
      <c r="D265" s="34" t="str">
        <f>IFERROR(INDEX('Price Data'!E:E,MATCH(TEXT(A265,"YYYY-MM-DD"),'Price Data'!D:D,0)),"")</f>
        <v/>
      </c>
      <c r="E265" s="10" t="str" cm="1">
        <f t="array" ref="E265">IFERROR(IF(ISNUMBER(D265),(D265-INDEX('Price Data'!E:E,MATCH(TEXT(A265,"YYYY-MM-DD"),'Price Data'!D:D,0)+1))/INDEX('Price Data'!E:E,MATCH(TEXT(A265,"YYYY-MM-DD"),'Price Data'!D:D,0)+1),""),"")</f>
        <v/>
      </c>
      <c r="F265" s="34" t="str">
        <f>IFERROR(INDEX('Price Data'!H:H,MATCH(TEXT(A265,"YYYY-MM-DD"),'Price Data'!G:G,0)),"")</f>
        <v/>
      </c>
      <c r="G265" s="10" t="str" cm="1">
        <f t="array" ref="G265">IFERROR(IF(ISNUMBER(F265),(F265-INDEX('Price Data'!H:H,MATCH(TEXT(A265,"YYYY-MM-DD"),'Price Data'!G:G,0)+1))/INDEX('Price Data'!H:H,MATCH(TEXT(A265,"YYYY-MM-DD"),'Price Data'!G:G,0)+1),""),"")</f>
        <v/>
      </c>
      <c r="H265" s="34" t="str">
        <f>IFERROR(INDEX('Price Data'!K:K,MATCH(TEXT(A265,"YYYY-MM-DD"),'Price Data'!J:J,0)),"")</f>
        <v/>
      </c>
      <c r="I265" s="10" t="str" cm="1">
        <f t="array" ref="I265">IFERROR(IF(ISNUMBER(H265),(H265-INDEX('Price Data'!K:K,MATCH(TEXT(A265,"YYYY-MM-DD"),'Price Data'!J:J,0)+1))/INDEX('Price Data'!K:K,MATCH(TEXT(A265,"YYYY-MM-DD"),'Price Data'!J:J,0)+1),""),"")</f>
        <v/>
      </c>
      <c r="J265" s="34" t="str">
        <f>IFERROR(INDEX('Price Data'!N:N,MATCH(TEXT(A265,"YYYY-MM-DD"),'Price Data'!M:M,0)),"")</f>
        <v/>
      </c>
      <c r="K265" s="10" t="str" cm="1">
        <f t="array" ref="K265">IFERROR(IF(ISNUMBER(J265),(J265-INDEX('Price Data'!N:N,MATCH(TEXT(A265,"YYYY-MM-DD"),'Price Data'!M:M,0)+1))/INDEX('Price Data'!N:N,MATCH(TEXT(A265,"YYYY-MM-DD"),'Price Data'!M:M,0)+1),""),"")</f>
        <v/>
      </c>
      <c r="L265" s="34" t="str">
        <f>IFERROR(INDEX('Price Data'!Q:Q,MATCH(TEXT(A265,"YYYY-MM-DD"),'Price Data'!P:P,0)),"")</f>
        <v/>
      </c>
      <c r="M265" s="10" t="str" cm="1">
        <f t="array" ref="M265">IFERROR(IF(ISNUMBER(L265),(L265-INDEX('Price Data'!Q:Q,MATCH(TEXT(A265,"YYYY-MM-DD"),'Price Data'!P:P,0)+1))/INDEX('Price Data'!Q:Q,MATCH(TEXT(A265,"YYYY-MM-DD"),'Price Data'!P:P,0)+1),""),"")</f>
        <v/>
      </c>
      <c r="N265" s="34" t="str">
        <f>IFERROR(INDEX('Price Data'!T:T,MATCH(TEXT(A265,"YYYY-MM-DD"),'Price Data'!S:S,0)),"")</f>
        <v/>
      </c>
      <c r="O265" s="10" t="str" cm="1">
        <f t="array" ref="O265">IFERROR(IF(ISNUMBER(N265),(N265-INDEX('Price Data'!T:T,MATCH(TEXT(A265,"YYYY-MM-DD"),'Price Data'!S:S,0)+1))/INDEX('Price Data'!T:T,MATCH(TEXT(A265,"YYYY-MM-DD"),'Price Data'!S:S,0)+1),""),"")</f>
        <v/>
      </c>
    </row>
    <row r="266" spans="1:15" x14ac:dyDescent="0.3">
      <c r="A266" s="8">
        <v>42085</v>
      </c>
      <c r="B266" s="34" t="str">
        <f>IFERROR(INDEX('Price Data'!B:B,MATCH(TEXT(A266,"YYYY-MM-DD"),'Price Data'!A:A,0)),"")</f>
        <v/>
      </c>
      <c r="C266" s="10" t="str" cm="1">
        <f t="array" ref="C266">IFERROR(IF(ISNUMBER(B266),(B266-INDEX('Price Data'!B:B,MATCH(TEXT(A266,"YYYY-MM-DD"),'Price Data'!A:A,0)+1))/INDEX('Price Data'!B:B,MATCH(TEXT(A266,"YYYY-MM-DD"),'Price Data'!A:A,0)+1),""),"")</f>
        <v/>
      </c>
      <c r="D266" s="34" t="str">
        <f>IFERROR(INDEX('Price Data'!E:E,MATCH(TEXT(A266,"YYYY-MM-DD"),'Price Data'!D:D,0)),"")</f>
        <v/>
      </c>
      <c r="E266" s="10" t="str" cm="1">
        <f t="array" ref="E266">IFERROR(IF(ISNUMBER(D266),(D266-INDEX('Price Data'!E:E,MATCH(TEXT(A266,"YYYY-MM-DD"),'Price Data'!D:D,0)+1))/INDEX('Price Data'!E:E,MATCH(TEXT(A266,"YYYY-MM-DD"),'Price Data'!D:D,0)+1),""),"")</f>
        <v/>
      </c>
      <c r="F266" s="34" t="str">
        <f>IFERROR(INDEX('Price Data'!H:H,MATCH(TEXT(A266,"YYYY-MM-DD"),'Price Data'!G:G,0)),"")</f>
        <v/>
      </c>
      <c r="G266" s="10" t="str" cm="1">
        <f t="array" ref="G266">IFERROR(IF(ISNUMBER(F266),(F266-INDEX('Price Data'!H:H,MATCH(TEXT(A266,"YYYY-MM-DD"),'Price Data'!G:G,0)+1))/INDEX('Price Data'!H:H,MATCH(TEXT(A266,"YYYY-MM-DD"),'Price Data'!G:G,0)+1),""),"")</f>
        <v/>
      </c>
      <c r="H266" s="34" t="str">
        <f>IFERROR(INDEX('Price Data'!K:K,MATCH(TEXT(A266,"YYYY-MM-DD"),'Price Data'!J:J,0)),"")</f>
        <v/>
      </c>
      <c r="I266" s="10" t="str" cm="1">
        <f t="array" ref="I266">IFERROR(IF(ISNUMBER(H266),(H266-INDEX('Price Data'!K:K,MATCH(TEXT(A266,"YYYY-MM-DD"),'Price Data'!J:J,0)+1))/INDEX('Price Data'!K:K,MATCH(TEXT(A266,"YYYY-MM-DD"),'Price Data'!J:J,0)+1),""),"")</f>
        <v/>
      </c>
      <c r="J266" s="34" t="str">
        <f>IFERROR(INDEX('Price Data'!N:N,MATCH(TEXT(A266,"YYYY-MM-DD"),'Price Data'!M:M,0)),"")</f>
        <v/>
      </c>
      <c r="K266" s="10" t="str" cm="1">
        <f t="array" ref="K266">IFERROR(IF(ISNUMBER(J266),(J266-INDEX('Price Data'!N:N,MATCH(TEXT(A266,"YYYY-MM-DD"),'Price Data'!M:M,0)+1))/INDEX('Price Data'!N:N,MATCH(TEXT(A266,"YYYY-MM-DD"),'Price Data'!M:M,0)+1),""),"")</f>
        <v/>
      </c>
      <c r="L266" s="34" t="str">
        <f>IFERROR(INDEX('Price Data'!Q:Q,MATCH(TEXT(A266,"YYYY-MM-DD"),'Price Data'!P:P,0)),"")</f>
        <v/>
      </c>
      <c r="M266" s="10" t="str" cm="1">
        <f t="array" ref="M266">IFERROR(IF(ISNUMBER(L266),(L266-INDEX('Price Data'!Q:Q,MATCH(TEXT(A266,"YYYY-MM-DD"),'Price Data'!P:P,0)+1))/INDEX('Price Data'!Q:Q,MATCH(TEXT(A266,"YYYY-MM-DD"),'Price Data'!P:P,0)+1),""),"")</f>
        <v/>
      </c>
      <c r="N266" s="34" t="str">
        <f>IFERROR(INDEX('Price Data'!T:T,MATCH(TEXT(A266,"YYYY-MM-DD"),'Price Data'!S:S,0)),"")</f>
        <v/>
      </c>
      <c r="O266" s="10" t="str" cm="1">
        <f t="array" ref="O266">IFERROR(IF(ISNUMBER(N266),(N266-INDEX('Price Data'!T:T,MATCH(TEXT(A266,"YYYY-MM-DD"),'Price Data'!S:S,0)+1))/INDEX('Price Data'!T:T,MATCH(TEXT(A266,"YYYY-MM-DD"),'Price Data'!S:S,0)+1),""),"")</f>
        <v/>
      </c>
    </row>
    <row r="267" spans="1:15" x14ac:dyDescent="0.3">
      <c r="A267" s="8">
        <v>42086</v>
      </c>
      <c r="B267" s="34">
        <f>IFERROR(INDEX('Price Data'!B:B,MATCH(TEXT(A267,"YYYY-MM-DD"),'Price Data'!A:A,0)),"")</f>
        <v>23057</v>
      </c>
      <c r="C267" s="10" cm="1">
        <f t="array" ref="C267">IFERROR(IF(ISNUMBER(B267),(B267-INDEX('Price Data'!B:B,MATCH(TEXT(A267,"YYYY-MM-DD"),'Price Data'!A:A,0)+1))/INDEX('Price Data'!B:B,MATCH(TEXT(A267,"YYYY-MM-DD"),'Price Data'!A:A,0)+1),""),"")</f>
        <v>-5.1775467057859088E-3</v>
      </c>
      <c r="D267" s="34">
        <f>IFERROR(INDEX('Price Data'!E:E,MATCH(TEXT(A267,"YYYY-MM-DD"),'Price Data'!D:D,0)),"")</f>
        <v>31.41</v>
      </c>
      <c r="E267" s="10" cm="1">
        <f t="array" ref="E267">IFERROR(IF(ISNUMBER(D267),(D267-INDEX('Price Data'!E:E,MATCH(TEXT(A267,"YYYY-MM-DD"),'Price Data'!D:D,0)+1))/INDEX('Price Data'!E:E,MATCH(TEXT(A267,"YYYY-MM-DD"),'Price Data'!D:D,0)+1),""),"")</f>
        <v>-4.7528517110265707E-3</v>
      </c>
      <c r="F267" s="34">
        <f>IFERROR(INDEX('Price Data'!H:H,MATCH(TEXT(A267,"YYYY-MM-DD"),'Price Data'!G:G,0)),"")</f>
        <v>23947.587890999999</v>
      </c>
      <c r="G267" s="10" cm="1">
        <f t="array" ref="G267">IFERROR(IF(ISNUMBER(F267),(F267-INDEX('Price Data'!H:H,MATCH(TEXT(A267,"YYYY-MM-DD"),'Price Data'!G:G,0)+1))/INDEX('Price Data'!H:H,MATCH(TEXT(A267,"YYYY-MM-DD"),'Price Data'!G:G,0)+1),""),"")</f>
        <v>-2.5423803751664646E-3</v>
      </c>
      <c r="H267" s="34">
        <f>IFERROR(INDEX('Price Data'!K:K,MATCH(TEXT(A267,"YYYY-MM-DD"),'Price Data'!J:J,0)),"")</f>
        <v>3.09</v>
      </c>
      <c r="I267" s="10" cm="1">
        <f t="array" ref="I267">IFERROR(IF(ISNUMBER(H267),(H267-INDEX('Price Data'!K:K,MATCH(TEXT(A267,"YYYY-MM-DD"),'Price Data'!J:J,0)+1))/INDEX('Price Data'!K:K,MATCH(TEXT(A267,"YYYY-MM-DD"),'Price Data'!J:J,0)+1),""),"")</f>
        <v>-1.2779552715654964E-2</v>
      </c>
      <c r="J267" s="34">
        <f>IFERROR(INDEX('Price Data'!N:N,MATCH(TEXT(A267,"YYYY-MM-DD"),'Price Data'!M:M,0)),"")</f>
        <v>5.4</v>
      </c>
      <c r="K267" s="10" cm="1">
        <f t="array" ref="K267">IFERROR(IF(ISNUMBER(J267),(J267-INDEX('Price Data'!N:N,MATCH(TEXT(A267,"YYYY-MM-DD"),'Price Data'!M:M,0)+1))/INDEX('Price Data'!N:N,MATCH(TEXT(A267,"YYYY-MM-DD"),'Price Data'!M:M,0)+1),""),"")</f>
        <v>2.0793950850661685E-2</v>
      </c>
      <c r="L267" s="34">
        <f>IFERROR(INDEX('Price Data'!Q:Q,MATCH(TEXT(A267,"YYYY-MM-DD"),'Price Data'!P:P,0)),"")</f>
        <v>10.78</v>
      </c>
      <c r="M267" s="10" cm="1">
        <f t="array" ref="M267">IFERROR(IF(ISNUMBER(L267),(L267-INDEX('Price Data'!Q:Q,MATCH(TEXT(A267,"YYYY-MM-DD"),'Price Data'!P:P,0)+1))/INDEX('Price Data'!Q:Q,MATCH(TEXT(A267,"YYYY-MM-DD"),'Price Data'!P:P,0)+1),""),"")</f>
        <v>2.6666666666666606E-2</v>
      </c>
      <c r="N267" s="34">
        <f>IFERROR(INDEX('Price Data'!T:T,MATCH(TEXT(A267,"YYYY-MM-DD"),'Price Data'!S:S,0)),"")</f>
        <v>4.22</v>
      </c>
      <c r="O267" s="10" cm="1">
        <f t="array" ref="O267">IFERROR(IF(ISNUMBER(N267),(N267-INDEX('Price Data'!T:T,MATCH(TEXT(A267,"YYYY-MM-DD"),'Price Data'!S:S,0)+1))/INDEX('Price Data'!T:T,MATCH(TEXT(A267,"YYYY-MM-DD"),'Price Data'!S:S,0)+1),""),"")</f>
        <v>1.4423076923076828E-2</v>
      </c>
    </row>
    <row r="268" spans="1:15" x14ac:dyDescent="0.3">
      <c r="A268" s="8">
        <v>42087</v>
      </c>
      <c r="B268" s="34">
        <f>IFERROR(INDEX('Price Data'!B:B,MATCH(TEXT(A268,"YYYY-MM-DD"),'Price Data'!A:A,0)),"")</f>
        <v>23333</v>
      </c>
      <c r="C268" s="10" cm="1">
        <f t="array" ref="C268">IFERROR(IF(ISNUMBER(B268),(B268-INDEX('Price Data'!B:B,MATCH(TEXT(A268,"YYYY-MM-DD"),'Price Data'!A:A,0)+1))/INDEX('Price Data'!B:B,MATCH(TEXT(A268,"YYYY-MM-DD"),'Price Data'!A:A,0)+1),""),"")</f>
        <v>1.1970334388688901E-2</v>
      </c>
      <c r="D268" s="34">
        <f>IFERROR(INDEX('Price Data'!E:E,MATCH(TEXT(A268,"YYYY-MM-DD"),'Price Data'!D:D,0)),"")</f>
        <v>31.86</v>
      </c>
      <c r="E268" s="10" cm="1">
        <f t="array" ref="E268">IFERROR(IF(ISNUMBER(D268),(D268-INDEX('Price Data'!E:E,MATCH(TEXT(A268,"YYYY-MM-DD"),'Price Data'!D:D,0)+1))/INDEX('Price Data'!E:E,MATCH(TEXT(A268,"YYYY-MM-DD"),'Price Data'!D:D,0)+1),""),"")</f>
        <v>1.4326647564469891E-2</v>
      </c>
      <c r="F268" s="34">
        <f>IFERROR(INDEX('Price Data'!H:H,MATCH(TEXT(A268,"YYYY-MM-DD"),'Price Data'!G:G,0)),"")</f>
        <v>25270.097656000002</v>
      </c>
      <c r="G268" s="10" cm="1">
        <f t="array" ref="G268">IFERROR(IF(ISNUMBER(F268),(F268-INDEX('Price Data'!H:H,MATCH(TEXT(A268,"YYYY-MM-DD"),'Price Data'!G:G,0)+1))/INDEX('Price Data'!H:H,MATCH(TEXT(A268,"YYYY-MM-DD"),'Price Data'!G:G,0)+1),""),"")</f>
        <v>5.5225176373484744E-2</v>
      </c>
      <c r="H268" s="34">
        <f>IFERROR(INDEX('Price Data'!K:K,MATCH(TEXT(A268,"YYYY-MM-DD"),'Price Data'!J:J,0)),"")</f>
        <v>3.2</v>
      </c>
      <c r="I268" s="10" cm="1">
        <f t="array" ref="I268">IFERROR(IF(ISNUMBER(H268),(H268-INDEX('Price Data'!K:K,MATCH(TEXT(A268,"YYYY-MM-DD"),'Price Data'!J:J,0)+1))/INDEX('Price Data'!K:K,MATCH(TEXT(A268,"YYYY-MM-DD"),'Price Data'!J:J,0)+1),""),"")</f>
        <v>3.5598705501618227E-2</v>
      </c>
      <c r="J268" s="34">
        <f>IFERROR(INDEX('Price Data'!N:N,MATCH(TEXT(A268,"YYYY-MM-DD"),'Price Data'!M:M,0)),"")</f>
        <v>5.44</v>
      </c>
      <c r="K268" s="10" cm="1">
        <f t="array" ref="K268">IFERROR(IF(ISNUMBER(J268),(J268-INDEX('Price Data'!N:N,MATCH(TEXT(A268,"YYYY-MM-DD"),'Price Data'!M:M,0)+1))/INDEX('Price Data'!N:N,MATCH(TEXT(A268,"YYYY-MM-DD"),'Price Data'!M:M,0)+1),""),"")</f>
        <v>7.4074074074074138E-3</v>
      </c>
      <c r="L268" s="34">
        <f>IFERROR(INDEX('Price Data'!Q:Q,MATCH(TEXT(A268,"YYYY-MM-DD"),'Price Data'!P:P,0)),"")</f>
        <v>10.75</v>
      </c>
      <c r="M268" s="10" cm="1">
        <f t="array" ref="M268">IFERROR(IF(ISNUMBER(L268),(L268-INDEX('Price Data'!Q:Q,MATCH(TEXT(A268,"YYYY-MM-DD"),'Price Data'!P:P,0)+1))/INDEX('Price Data'!Q:Q,MATCH(TEXT(A268,"YYYY-MM-DD"),'Price Data'!P:P,0)+1),""),"")</f>
        <v>-2.7829313543598667E-3</v>
      </c>
      <c r="N268" s="34">
        <f>IFERROR(INDEX('Price Data'!T:T,MATCH(TEXT(A268,"YYYY-MM-DD"),'Price Data'!S:S,0)),"")</f>
        <v>4.26</v>
      </c>
      <c r="O268" s="10" cm="1">
        <f t="array" ref="O268">IFERROR(IF(ISNUMBER(N268),(N268-INDEX('Price Data'!T:T,MATCH(TEXT(A268,"YYYY-MM-DD"),'Price Data'!S:S,0)+1))/INDEX('Price Data'!T:T,MATCH(TEXT(A268,"YYYY-MM-DD"),'Price Data'!S:S,0)+1),""),"")</f>
        <v>9.4786729857819999E-3</v>
      </c>
    </row>
    <row r="269" spans="1:15" x14ac:dyDescent="0.3">
      <c r="A269" s="8">
        <v>42088</v>
      </c>
      <c r="B269" s="34">
        <f>IFERROR(INDEX('Price Data'!B:B,MATCH(TEXT(A269,"YYYY-MM-DD"),'Price Data'!A:A,0)),"")</f>
        <v>23145</v>
      </c>
      <c r="C269" s="10" cm="1">
        <f t="array" ref="C269">IFERROR(IF(ISNUMBER(B269),(B269-INDEX('Price Data'!B:B,MATCH(TEXT(A269,"YYYY-MM-DD"),'Price Data'!A:A,0)+1))/INDEX('Price Data'!B:B,MATCH(TEXT(A269,"YYYY-MM-DD"),'Price Data'!A:A,0)+1),""),"")</f>
        <v>-8.0572579608280126E-3</v>
      </c>
      <c r="D269" s="34">
        <f>IFERROR(INDEX('Price Data'!E:E,MATCH(TEXT(A269,"YYYY-MM-DD"),'Price Data'!D:D,0)),"")</f>
        <v>31.71</v>
      </c>
      <c r="E269" s="10" cm="1">
        <f t="array" ref="E269">IFERROR(IF(ISNUMBER(D269),(D269-INDEX('Price Data'!E:E,MATCH(TEXT(A269,"YYYY-MM-DD"),'Price Data'!D:D,0)+1))/INDEX('Price Data'!E:E,MATCH(TEXT(A269,"YYYY-MM-DD"),'Price Data'!D:D,0)+1),""),"")</f>
        <v>-4.7080979284368669E-3</v>
      </c>
      <c r="F269" s="34">
        <f>IFERROR(INDEX('Price Data'!H:H,MATCH(TEXT(A269,"YYYY-MM-DD"),'Price Data'!G:G,0)),"")</f>
        <v>25005.595702999999</v>
      </c>
      <c r="G269" s="10" cm="1">
        <f t="array" ref="G269">IFERROR(IF(ISNUMBER(F269),(F269-INDEX('Price Data'!H:H,MATCH(TEXT(A269,"YYYY-MM-DD"),'Price Data'!G:G,0)+1))/INDEX('Price Data'!H:H,MATCH(TEXT(A269,"YYYY-MM-DD"),'Price Data'!G:G,0)+1),""),"")</f>
        <v>-1.0466993701435131E-2</v>
      </c>
      <c r="H269" s="34">
        <f>IFERROR(INDEX('Price Data'!K:K,MATCH(TEXT(A269,"YYYY-MM-DD"),'Price Data'!J:J,0)),"")</f>
        <v>3.17</v>
      </c>
      <c r="I269" s="10" cm="1">
        <f t="array" ref="I269">IFERROR(IF(ISNUMBER(H269),(H269-INDEX('Price Data'!K:K,MATCH(TEXT(A269,"YYYY-MM-DD"),'Price Data'!J:J,0)+1))/INDEX('Price Data'!K:K,MATCH(TEXT(A269,"YYYY-MM-DD"),'Price Data'!J:J,0)+1),""),"")</f>
        <v>-9.3750000000000777E-3</v>
      </c>
      <c r="J269" s="34">
        <f>IFERROR(INDEX('Price Data'!N:N,MATCH(TEXT(A269,"YYYY-MM-DD"),'Price Data'!M:M,0)),"")</f>
        <v>5.46</v>
      </c>
      <c r="K269" s="10" cm="1">
        <f t="array" ref="K269">IFERROR(IF(ISNUMBER(J269),(J269-INDEX('Price Data'!N:N,MATCH(TEXT(A269,"YYYY-MM-DD"),'Price Data'!M:M,0)+1))/INDEX('Price Data'!N:N,MATCH(TEXT(A269,"YYYY-MM-DD"),'Price Data'!M:M,0)+1),""),"")</f>
        <v>3.6764705882352156E-3</v>
      </c>
      <c r="L269" s="34">
        <f>IFERROR(INDEX('Price Data'!Q:Q,MATCH(TEXT(A269,"YYYY-MM-DD"),'Price Data'!P:P,0)),"")</f>
        <v>10.75</v>
      </c>
      <c r="M269" s="10" cm="1">
        <f t="array" ref="M269">IFERROR(IF(ISNUMBER(L269),(L269-INDEX('Price Data'!Q:Q,MATCH(TEXT(A269,"YYYY-MM-DD"),'Price Data'!P:P,0)+1))/INDEX('Price Data'!Q:Q,MATCH(TEXT(A269,"YYYY-MM-DD"),'Price Data'!P:P,0)+1),""),"")</f>
        <v>0</v>
      </c>
      <c r="N269" s="34">
        <f>IFERROR(INDEX('Price Data'!T:T,MATCH(TEXT(A269,"YYYY-MM-DD"),'Price Data'!S:S,0)),"")</f>
        <v>4.24</v>
      </c>
      <c r="O269" s="10" cm="1">
        <f t="array" ref="O269">IFERROR(IF(ISNUMBER(N269),(N269-INDEX('Price Data'!T:T,MATCH(TEXT(A269,"YYYY-MM-DD"),'Price Data'!S:S,0)+1))/INDEX('Price Data'!T:T,MATCH(TEXT(A269,"YYYY-MM-DD"),'Price Data'!S:S,0)+1),""),"")</f>
        <v>-4.6948356807510741E-3</v>
      </c>
    </row>
    <row r="270" spans="1:15" x14ac:dyDescent="0.3">
      <c r="A270" s="8">
        <v>42089</v>
      </c>
      <c r="B270" s="34">
        <f>IFERROR(INDEX('Price Data'!B:B,MATCH(TEXT(A270,"YYYY-MM-DD"),'Price Data'!A:A,0)),"")</f>
        <v>22900</v>
      </c>
      <c r="C270" s="10" cm="1">
        <f t="array" ref="C270">IFERROR(IF(ISNUMBER(B270),(B270-INDEX('Price Data'!B:B,MATCH(TEXT(A270,"YYYY-MM-DD"),'Price Data'!A:A,0)+1))/INDEX('Price Data'!B:B,MATCH(TEXT(A270,"YYYY-MM-DD"),'Price Data'!A:A,0)+1),""),"")</f>
        <v>-1.058543961978829E-2</v>
      </c>
      <c r="D270" s="34">
        <f>IFERROR(INDEX('Price Data'!E:E,MATCH(TEXT(A270,"YYYY-MM-DD"),'Price Data'!D:D,0)),"")</f>
        <v>31.29</v>
      </c>
      <c r="E270" s="10" cm="1">
        <f t="array" ref="E270">IFERROR(IF(ISNUMBER(D270),(D270-INDEX('Price Data'!E:E,MATCH(TEXT(A270,"YYYY-MM-DD"),'Price Data'!D:D,0)+1))/INDEX('Price Data'!E:E,MATCH(TEXT(A270,"YYYY-MM-DD"),'Price Data'!D:D,0)+1),""),"")</f>
        <v>-1.3245033112582835E-2</v>
      </c>
      <c r="F270" s="34">
        <f>IFERROR(INDEX('Price Data'!H:H,MATCH(TEXT(A270,"YYYY-MM-DD"),'Price Data'!G:G,0)),"")</f>
        <v>24802.132813</v>
      </c>
      <c r="G270" s="10" cm="1">
        <f t="array" ref="G270">IFERROR(IF(ISNUMBER(F270),(F270-INDEX('Price Data'!H:H,MATCH(TEXT(A270,"YYYY-MM-DD"),'Price Data'!G:G,0)+1))/INDEX('Price Data'!H:H,MATCH(TEXT(A270,"YYYY-MM-DD"),'Price Data'!G:G,0)+1),""),"")</f>
        <v>-8.1366943789940912E-3</v>
      </c>
      <c r="H270" s="34">
        <f>IFERROR(INDEX('Price Data'!K:K,MATCH(TEXT(A270,"YYYY-MM-DD"),'Price Data'!J:J,0)),"")</f>
        <v>3.13</v>
      </c>
      <c r="I270" s="10" cm="1">
        <f t="array" ref="I270">IFERROR(IF(ISNUMBER(H270),(H270-INDEX('Price Data'!K:K,MATCH(TEXT(A270,"YYYY-MM-DD"),'Price Data'!J:J,0)+1))/INDEX('Price Data'!K:K,MATCH(TEXT(A270,"YYYY-MM-DD"),'Price Data'!J:J,0)+1),""),"")</f>
        <v>-1.2618296529968466E-2</v>
      </c>
      <c r="J270" s="34">
        <f>IFERROR(INDEX('Price Data'!N:N,MATCH(TEXT(A270,"YYYY-MM-DD"),'Price Data'!M:M,0)),"")</f>
        <v>5.33</v>
      </c>
      <c r="K270" s="10" cm="1">
        <f t="array" ref="K270">IFERROR(IF(ISNUMBER(J270),(J270-INDEX('Price Data'!N:N,MATCH(TEXT(A270,"YYYY-MM-DD"),'Price Data'!M:M,0)+1))/INDEX('Price Data'!N:N,MATCH(TEXT(A270,"YYYY-MM-DD"),'Price Data'!M:M,0)+1),""),"")</f>
        <v>-2.3809523809523791E-2</v>
      </c>
      <c r="L270" s="34">
        <f>IFERROR(INDEX('Price Data'!Q:Q,MATCH(TEXT(A270,"YYYY-MM-DD"),'Price Data'!P:P,0)),"")</f>
        <v>10.71</v>
      </c>
      <c r="M270" s="10" cm="1">
        <f t="array" ref="M270">IFERROR(IF(ISNUMBER(L270),(L270-INDEX('Price Data'!Q:Q,MATCH(TEXT(A270,"YYYY-MM-DD"),'Price Data'!P:P,0)+1))/INDEX('Price Data'!Q:Q,MATCH(TEXT(A270,"YYYY-MM-DD"),'Price Data'!P:P,0)+1),""),"")</f>
        <v>-3.7209302325580604E-3</v>
      </c>
      <c r="N270" s="34">
        <f>IFERROR(INDEX('Price Data'!T:T,MATCH(TEXT(A270,"YYYY-MM-DD"),'Price Data'!S:S,0)),"")</f>
        <v>4.25</v>
      </c>
      <c r="O270" s="10" cm="1">
        <f t="array" ref="O270">IFERROR(IF(ISNUMBER(N270),(N270-INDEX('Price Data'!T:T,MATCH(TEXT(A270,"YYYY-MM-DD"),'Price Data'!S:S,0)+1))/INDEX('Price Data'!T:T,MATCH(TEXT(A270,"YYYY-MM-DD"),'Price Data'!S:S,0)+1),""),"")</f>
        <v>2.3584905660376855E-3</v>
      </c>
    </row>
    <row r="271" spans="1:15" x14ac:dyDescent="0.3">
      <c r="A271" s="8">
        <v>42090</v>
      </c>
      <c r="B271" s="34">
        <f>IFERROR(INDEX('Price Data'!B:B,MATCH(TEXT(A271,"YYYY-MM-DD"),'Price Data'!A:A,0)),"")</f>
        <v>22984</v>
      </c>
      <c r="C271" s="10" cm="1">
        <f t="array" ref="C271">IFERROR(IF(ISNUMBER(B271),(B271-INDEX('Price Data'!B:B,MATCH(TEXT(A271,"YYYY-MM-DD"),'Price Data'!A:A,0)+1))/INDEX('Price Data'!B:B,MATCH(TEXT(A271,"YYYY-MM-DD"),'Price Data'!A:A,0)+1),""),"")</f>
        <v>3.668122270742358E-3</v>
      </c>
      <c r="D271" s="34">
        <f>IFERROR(INDEX('Price Data'!E:E,MATCH(TEXT(A271,"YYYY-MM-DD"),'Price Data'!D:D,0)),"")</f>
        <v>31.24</v>
      </c>
      <c r="E271" s="10" cm="1">
        <f t="array" ref="E271">IFERROR(IF(ISNUMBER(D271),(D271-INDEX('Price Data'!E:E,MATCH(TEXT(A271,"YYYY-MM-DD"),'Price Data'!D:D,0)+1))/INDEX('Price Data'!E:E,MATCH(TEXT(A271,"YYYY-MM-DD"),'Price Data'!D:D,0)+1),""),"")</f>
        <v>-1.5979546180888691E-3</v>
      </c>
      <c r="F271" s="34">
        <f>IFERROR(INDEX('Price Data'!H:H,MATCH(TEXT(A271,"YYYY-MM-DD"),'Price Data'!G:G,0)),"")</f>
        <v>24578.322265999999</v>
      </c>
      <c r="G271" s="10" cm="1">
        <f t="array" ref="G271">IFERROR(IF(ISNUMBER(F271),(F271-INDEX('Price Data'!H:H,MATCH(TEXT(A271,"YYYY-MM-DD"),'Price Data'!G:G,0)+1))/INDEX('Price Data'!H:H,MATCH(TEXT(A271,"YYYY-MM-DD"),'Price Data'!G:G,0)+1),""),"")</f>
        <v>-9.0238427754362714E-3</v>
      </c>
      <c r="H271" s="34">
        <f>IFERROR(INDEX('Price Data'!K:K,MATCH(TEXT(A271,"YYYY-MM-DD"),'Price Data'!J:J,0)),"")</f>
        <v>3.14</v>
      </c>
      <c r="I271" s="10" cm="1">
        <f t="array" ref="I271">IFERROR(IF(ISNUMBER(H271),(H271-INDEX('Price Data'!K:K,MATCH(TEXT(A271,"YYYY-MM-DD"),'Price Data'!J:J,0)+1))/INDEX('Price Data'!K:K,MATCH(TEXT(A271,"YYYY-MM-DD"),'Price Data'!J:J,0)+1),""),"")</f>
        <v>3.194888178913812E-3</v>
      </c>
      <c r="J271" s="34">
        <f>IFERROR(INDEX('Price Data'!N:N,MATCH(TEXT(A271,"YYYY-MM-DD"),'Price Data'!M:M,0)),"")</f>
        <v>5.43</v>
      </c>
      <c r="K271" s="10" cm="1">
        <f t="array" ref="K271">IFERROR(IF(ISNUMBER(J271),(J271-INDEX('Price Data'!N:N,MATCH(TEXT(A271,"YYYY-MM-DD"),'Price Data'!M:M,0)+1))/INDEX('Price Data'!N:N,MATCH(TEXT(A271,"YYYY-MM-DD"),'Price Data'!M:M,0)+1),""),"")</f>
        <v>1.8761726078799182E-2</v>
      </c>
      <c r="L271" s="34">
        <f>IFERROR(INDEX('Price Data'!Q:Q,MATCH(TEXT(A271,"YYYY-MM-DD"),'Price Data'!P:P,0)),"")</f>
        <v>10.68</v>
      </c>
      <c r="M271" s="10" cm="1">
        <f t="array" ref="M271">IFERROR(IF(ISNUMBER(L271),(L271-INDEX('Price Data'!Q:Q,MATCH(TEXT(A271,"YYYY-MM-DD"),'Price Data'!P:P,0)+1))/INDEX('Price Data'!Q:Q,MATCH(TEXT(A271,"YYYY-MM-DD"),'Price Data'!P:P,0)+1),""),"")</f>
        <v>-2.8011204481793775E-3</v>
      </c>
      <c r="N271" s="34">
        <f>IFERROR(INDEX('Price Data'!T:T,MATCH(TEXT(A271,"YYYY-MM-DD"),'Price Data'!S:S,0)),"")</f>
        <v>4.29</v>
      </c>
      <c r="O271" s="10" cm="1">
        <f t="array" ref="O271">IFERROR(IF(ISNUMBER(N271),(N271-INDEX('Price Data'!T:T,MATCH(TEXT(A271,"YYYY-MM-DD"),'Price Data'!S:S,0)+1))/INDEX('Price Data'!T:T,MATCH(TEXT(A271,"YYYY-MM-DD"),'Price Data'!S:S,0)+1),""),"")</f>
        <v>9.4117647058823608E-3</v>
      </c>
    </row>
    <row r="272" spans="1:15" x14ac:dyDescent="0.3">
      <c r="A272" s="8">
        <v>42091</v>
      </c>
      <c r="B272" s="34" t="str">
        <f>IFERROR(INDEX('Price Data'!B:B,MATCH(TEXT(A272,"YYYY-MM-DD"),'Price Data'!A:A,0)),"")</f>
        <v/>
      </c>
      <c r="C272" s="10" t="str" cm="1">
        <f t="array" ref="C272">IFERROR(IF(ISNUMBER(B272),(B272-INDEX('Price Data'!B:B,MATCH(TEXT(A272,"YYYY-MM-DD"),'Price Data'!A:A,0)+1))/INDEX('Price Data'!B:B,MATCH(TEXT(A272,"YYYY-MM-DD"),'Price Data'!A:A,0)+1),""),"")</f>
        <v/>
      </c>
      <c r="D272" s="34" t="str">
        <f>IFERROR(INDEX('Price Data'!E:E,MATCH(TEXT(A272,"YYYY-MM-DD"),'Price Data'!D:D,0)),"")</f>
        <v/>
      </c>
      <c r="E272" s="10" t="str" cm="1">
        <f t="array" ref="E272">IFERROR(IF(ISNUMBER(D272),(D272-INDEX('Price Data'!E:E,MATCH(TEXT(A272,"YYYY-MM-DD"),'Price Data'!D:D,0)+1))/INDEX('Price Data'!E:E,MATCH(TEXT(A272,"YYYY-MM-DD"),'Price Data'!D:D,0)+1),""),"")</f>
        <v/>
      </c>
      <c r="F272" s="34" t="str">
        <f>IFERROR(INDEX('Price Data'!H:H,MATCH(TEXT(A272,"YYYY-MM-DD"),'Price Data'!G:G,0)),"")</f>
        <v/>
      </c>
      <c r="G272" s="10" t="str" cm="1">
        <f t="array" ref="G272">IFERROR(IF(ISNUMBER(F272),(F272-INDEX('Price Data'!H:H,MATCH(TEXT(A272,"YYYY-MM-DD"),'Price Data'!G:G,0)+1))/INDEX('Price Data'!H:H,MATCH(TEXT(A272,"YYYY-MM-DD"),'Price Data'!G:G,0)+1),""),"")</f>
        <v/>
      </c>
      <c r="H272" s="34" t="str">
        <f>IFERROR(INDEX('Price Data'!K:K,MATCH(TEXT(A272,"YYYY-MM-DD"),'Price Data'!J:J,0)),"")</f>
        <v/>
      </c>
      <c r="I272" s="10" t="str" cm="1">
        <f t="array" ref="I272">IFERROR(IF(ISNUMBER(H272),(H272-INDEX('Price Data'!K:K,MATCH(TEXT(A272,"YYYY-MM-DD"),'Price Data'!J:J,0)+1))/INDEX('Price Data'!K:K,MATCH(TEXT(A272,"YYYY-MM-DD"),'Price Data'!J:J,0)+1),""),"")</f>
        <v/>
      </c>
      <c r="J272" s="34" t="str">
        <f>IFERROR(INDEX('Price Data'!N:N,MATCH(TEXT(A272,"YYYY-MM-DD"),'Price Data'!M:M,0)),"")</f>
        <v/>
      </c>
      <c r="K272" s="10" t="str" cm="1">
        <f t="array" ref="K272">IFERROR(IF(ISNUMBER(J272),(J272-INDEX('Price Data'!N:N,MATCH(TEXT(A272,"YYYY-MM-DD"),'Price Data'!M:M,0)+1))/INDEX('Price Data'!N:N,MATCH(TEXT(A272,"YYYY-MM-DD"),'Price Data'!M:M,0)+1),""),"")</f>
        <v/>
      </c>
      <c r="L272" s="34" t="str">
        <f>IFERROR(INDEX('Price Data'!Q:Q,MATCH(TEXT(A272,"YYYY-MM-DD"),'Price Data'!P:P,0)),"")</f>
        <v/>
      </c>
      <c r="M272" s="10" t="str" cm="1">
        <f t="array" ref="M272">IFERROR(IF(ISNUMBER(L272),(L272-INDEX('Price Data'!Q:Q,MATCH(TEXT(A272,"YYYY-MM-DD"),'Price Data'!P:P,0)+1))/INDEX('Price Data'!Q:Q,MATCH(TEXT(A272,"YYYY-MM-DD"),'Price Data'!P:P,0)+1),""),"")</f>
        <v/>
      </c>
      <c r="N272" s="34" t="str">
        <f>IFERROR(INDEX('Price Data'!T:T,MATCH(TEXT(A272,"YYYY-MM-DD"),'Price Data'!S:S,0)),"")</f>
        <v/>
      </c>
      <c r="O272" s="10" t="str" cm="1">
        <f t="array" ref="O272">IFERROR(IF(ISNUMBER(N272),(N272-INDEX('Price Data'!T:T,MATCH(TEXT(A272,"YYYY-MM-DD"),'Price Data'!S:S,0)+1))/INDEX('Price Data'!T:T,MATCH(TEXT(A272,"YYYY-MM-DD"),'Price Data'!S:S,0)+1),""),"")</f>
        <v/>
      </c>
    </row>
    <row r="273" spans="1:15" x14ac:dyDescent="0.3">
      <c r="A273" s="8">
        <v>42092</v>
      </c>
      <c r="B273" s="34" t="str">
        <f>IFERROR(INDEX('Price Data'!B:B,MATCH(TEXT(A273,"YYYY-MM-DD"),'Price Data'!A:A,0)),"")</f>
        <v/>
      </c>
      <c r="C273" s="10" t="str" cm="1">
        <f t="array" ref="C273">IFERROR(IF(ISNUMBER(B273),(B273-INDEX('Price Data'!B:B,MATCH(TEXT(A273,"YYYY-MM-DD"),'Price Data'!A:A,0)+1))/INDEX('Price Data'!B:B,MATCH(TEXT(A273,"YYYY-MM-DD"),'Price Data'!A:A,0)+1),""),"")</f>
        <v/>
      </c>
      <c r="D273" s="34" t="str">
        <f>IFERROR(INDEX('Price Data'!E:E,MATCH(TEXT(A273,"YYYY-MM-DD"),'Price Data'!D:D,0)),"")</f>
        <v/>
      </c>
      <c r="E273" s="10" t="str" cm="1">
        <f t="array" ref="E273">IFERROR(IF(ISNUMBER(D273),(D273-INDEX('Price Data'!E:E,MATCH(TEXT(A273,"YYYY-MM-DD"),'Price Data'!D:D,0)+1))/INDEX('Price Data'!E:E,MATCH(TEXT(A273,"YYYY-MM-DD"),'Price Data'!D:D,0)+1),""),"")</f>
        <v/>
      </c>
      <c r="F273" s="34" t="str">
        <f>IFERROR(INDEX('Price Data'!H:H,MATCH(TEXT(A273,"YYYY-MM-DD"),'Price Data'!G:G,0)),"")</f>
        <v/>
      </c>
      <c r="G273" s="10" t="str" cm="1">
        <f t="array" ref="G273">IFERROR(IF(ISNUMBER(F273),(F273-INDEX('Price Data'!H:H,MATCH(TEXT(A273,"YYYY-MM-DD"),'Price Data'!G:G,0)+1))/INDEX('Price Data'!H:H,MATCH(TEXT(A273,"YYYY-MM-DD"),'Price Data'!G:G,0)+1),""),"")</f>
        <v/>
      </c>
      <c r="H273" s="34" t="str">
        <f>IFERROR(INDEX('Price Data'!K:K,MATCH(TEXT(A273,"YYYY-MM-DD"),'Price Data'!J:J,0)),"")</f>
        <v/>
      </c>
      <c r="I273" s="10" t="str" cm="1">
        <f t="array" ref="I273">IFERROR(IF(ISNUMBER(H273),(H273-INDEX('Price Data'!K:K,MATCH(TEXT(A273,"YYYY-MM-DD"),'Price Data'!J:J,0)+1))/INDEX('Price Data'!K:K,MATCH(TEXT(A273,"YYYY-MM-DD"),'Price Data'!J:J,0)+1),""),"")</f>
        <v/>
      </c>
      <c r="J273" s="34" t="str">
        <f>IFERROR(INDEX('Price Data'!N:N,MATCH(TEXT(A273,"YYYY-MM-DD"),'Price Data'!M:M,0)),"")</f>
        <v/>
      </c>
      <c r="K273" s="10" t="str" cm="1">
        <f t="array" ref="K273">IFERROR(IF(ISNUMBER(J273),(J273-INDEX('Price Data'!N:N,MATCH(TEXT(A273,"YYYY-MM-DD"),'Price Data'!M:M,0)+1))/INDEX('Price Data'!N:N,MATCH(TEXT(A273,"YYYY-MM-DD"),'Price Data'!M:M,0)+1),""),"")</f>
        <v/>
      </c>
      <c r="L273" s="34" t="str">
        <f>IFERROR(INDEX('Price Data'!Q:Q,MATCH(TEXT(A273,"YYYY-MM-DD"),'Price Data'!P:P,0)),"")</f>
        <v/>
      </c>
      <c r="M273" s="10" t="str" cm="1">
        <f t="array" ref="M273">IFERROR(IF(ISNUMBER(L273),(L273-INDEX('Price Data'!Q:Q,MATCH(TEXT(A273,"YYYY-MM-DD"),'Price Data'!P:P,0)+1))/INDEX('Price Data'!Q:Q,MATCH(TEXT(A273,"YYYY-MM-DD"),'Price Data'!P:P,0)+1),""),"")</f>
        <v/>
      </c>
      <c r="N273" s="34" t="str">
        <f>IFERROR(INDEX('Price Data'!T:T,MATCH(TEXT(A273,"YYYY-MM-DD"),'Price Data'!S:S,0)),"")</f>
        <v/>
      </c>
      <c r="O273" s="10" t="str" cm="1">
        <f t="array" ref="O273">IFERROR(IF(ISNUMBER(N273),(N273-INDEX('Price Data'!T:T,MATCH(TEXT(A273,"YYYY-MM-DD"),'Price Data'!S:S,0)+1))/INDEX('Price Data'!T:T,MATCH(TEXT(A273,"YYYY-MM-DD"),'Price Data'!S:S,0)+1),""),"")</f>
        <v/>
      </c>
    </row>
    <row r="274" spans="1:15" x14ac:dyDescent="0.3">
      <c r="A274" s="8">
        <v>42093</v>
      </c>
      <c r="B274" s="34">
        <f>IFERROR(INDEX('Price Data'!B:B,MATCH(TEXT(A274,"YYYY-MM-DD"),'Price Data'!A:A,0)),"")</f>
        <v>23261</v>
      </c>
      <c r="C274" s="10" cm="1">
        <f t="array" ref="C274">IFERROR(IF(ISNUMBER(B274),(B274-INDEX('Price Data'!B:B,MATCH(TEXT(A274,"YYYY-MM-DD"),'Price Data'!A:A,0)+1))/INDEX('Price Data'!B:B,MATCH(TEXT(A274,"YYYY-MM-DD"),'Price Data'!A:A,0)+1),""),"")</f>
        <v>1.2051862164984337E-2</v>
      </c>
      <c r="D274" s="34">
        <f>IFERROR(INDEX('Price Data'!E:E,MATCH(TEXT(A274,"YYYY-MM-DD"),'Price Data'!D:D,0)),"")</f>
        <v>31.94</v>
      </c>
      <c r="E274" s="10" cm="1">
        <f t="array" ref="E274">IFERROR(IF(ISNUMBER(D274),(D274-INDEX('Price Data'!E:E,MATCH(TEXT(A274,"YYYY-MM-DD"),'Price Data'!D:D,0)+1))/INDEX('Price Data'!E:E,MATCH(TEXT(A274,"YYYY-MM-DD"),'Price Data'!D:D,0)+1),""),"")</f>
        <v>2.2407170294494329E-2</v>
      </c>
      <c r="F274" s="34">
        <f>IFERROR(INDEX('Price Data'!H:H,MATCH(TEXT(A274,"YYYY-MM-DD"),'Price Data'!G:G,0)),"")</f>
        <v>24863.171875</v>
      </c>
      <c r="G274" s="10" cm="1">
        <f t="array" ref="G274">IFERROR(IF(ISNUMBER(F274),(F274-INDEX('Price Data'!H:H,MATCH(TEXT(A274,"YYYY-MM-DD"),'Price Data'!G:G,0)+1))/INDEX('Price Data'!H:H,MATCH(TEXT(A274,"YYYY-MM-DD"),'Price Data'!G:G,0)+1),""),"")</f>
        <v>1.1589465135870669E-2</v>
      </c>
      <c r="H274" s="34">
        <f>IFERROR(INDEX('Price Data'!K:K,MATCH(TEXT(A274,"YYYY-MM-DD"),'Price Data'!J:J,0)),"")</f>
        <v>3.21</v>
      </c>
      <c r="I274" s="10" cm="1">
        <f t="array" ref="I274">IFERROR(IF(ISNUMBER(H274),(H274-INDEX('Price Data'!K:K,MATCH(TEXT(A274,"YYYY-MM-DD"),'Price Data'!J:J,0)+1))/INDEX('Price Data'!K:K,MATCH(TEXT(A274,"YYYY-MM-DD"),'Price Data'!J:J,0)+1),""),"")</f>
        <v>2.2292993630573195E-2</v>
      </c>
      <c r="J274" s="34">
        <f>IFERROR(INDEX('Price Data'!N:N,MATCH(TEXT(A274,"YYYY-MM-DD"),'Price Data'!M:M,0)),"")</f>
        <v>5.5</v>
      </c>
      <c r="K274" s="10" cm="1">
        <f t="array" ref="K274">IFERROR(IF(ISNUMBER(J274),(J274-INDEX('Price Data'!N:N,MATCH(TEXT(A274,"YYYY-MM-DD"),'Price Data'!M:M,0)+1))/INDEX('Price Data'!N:N,MATCH(TEXT(A274,"YYYY-MM-DD"),'Price Data'!M:M,0)+1),""),"")</f>
        <v>1.2891344383057144E-2</v>
      </c>
      <c r="L274" s="34">
        <f>IFERROR(INDEX('Price Data'!Q:Q,MATCH(TEXT(A274,"YYYY-MM-DD"),'Price Data'!P:P,0)),"")</f>
        <v>10.75</v>
      </c>
      <c r="M274" s="10" cm="1">
        <f t="array" ref="M274">IFERROR(IF(ISNUMBER(L274),(L274-INDEX('Price Data'!Q:Q,MATCH(TEXT(A274,"YYYY-MM-DD"),'Price Data'!P:P,0)+1))/INDEX('Price Data'!Q:Q,MATCH(TEXT(A274,"YYYY-MM-DD"),'Price Data'!P:P,0)+1),""),"")</f>
        <v>6.5543071161048953E-3</v>
      </c>
      <c r="N274" s="34">
        <f>IFERROR(INDEX('Price Data'!T:T,MATCH(TEXT(A274,"YYYY-MM-DD"),'Price Data'!S:S,0)),"")</f>
        <v>4.29</v>
      </c>
      <c r="O274" s="10" cm="1">
        <f t="array" ref="O274">IFERROR(IF(ISNUMBER(N274),(N274-INDEX('Price Data'!T:T,MATCH(TEXT(A274,"YYYY-MM-DD"),'Price Data'!S:S,0)+1))/INDEX('Price Data'!T:T,MATCH(TEXT(A274,"YYYY-MM-DD"),'Price Data'!S:S,0)+1),""),"")</f>
        <v>0</v>
      </c>
    </row>
    <row r="275" spans="1:15" x14ac:dyDescent="0.3">
      <c r="A275" s="8">
        <v>42094</v>
      </c>
      <c r="B275" s="34">
        <f>IFERROR(INDEX('Price Data'!B:B,MATCH(TEXT(A275,"YYYY-MM-DD"),'Price Data'!A:A,0)),"")</f>
        <v>23157</v>
      </c>
      <c r="C275" s="10" cm="1">
        <f t="array" ref="C275">IFERROR(IF(ISNUMBER(B275),(B275-INDEX('Price Data'!B:B,MATCH(TEXT(A275,"YYYY-MM-DD"),'Price Data'!A:A,0)+1))/INDEX('Price Data'!B:B,MATCH(TEXT(A275,"YYYY-MM-DD"),'Price Data'!A:A,0)+1),""),"")</f>
        <v>-4.4710029663385066E-3</v>
      </c>
      <c r="D275" s="34">
        <f>IFERROR(INDEX('Price Data'!E:E,MATCH(TEXT(A275,"YYYY-MM-DD"),'Price Data'!D:D,0)),"")</f>
        <v>31.71</v>
      </c>
      <c r="E275" s="10" cm="1">
        <f t="array" ref="E275">IFERROR(IF(ISNUMBER(D275),(D275-INDEX('Price Data'!E:E,MATCH(TEXT(A275,"YYYY-MM-DD"),'Price Data'!D:D,0)+1))/INDEX('Price Data'!E:E,MATCH(TEXT(A275,"YYYY-MM-DD"),'Price Data'!D:D,0)+1),""),"")</f>
        <v>-7.2010018785222422E-3</v>
      </c>
      <c r="F275" s="34">
        <f>IFERROR(INDEX('Price Data'!H:H,MATCH(TEXT(A275,"YYYY-MM-DD"),'Price Data'!G:G,0)),"")</f>
        <v>25148.019531000002</v>
      </c>
      <c r="G275" s="10" cm="1">
        <f t="array" ref="G275">IFERROR(IF(ISNUMBER(F275),(F275-INDEX('Price Data'!H:H,MATCH(TEXT(A275,"YYYY-MM-DD"),'Price Data'!G:G,0)+1))/INDEX('Price Data'!H:H,MATCH(TEXT(A275,"YYYY-MM-DD"),'Price Data'!G:G,0)+1),""),"")</f>
        <v>1.1456609696947676E-2</v>
      </c>
      <c r="H275" s="34">
        <f>IFERROR(INDEX('Price Data'!K:K,MATCH(TEXT(A275,"YYYY-MM-DD"),'Price Data'!J:J,0)),"")</f>
        <v>3.17</v>
      </c>
      <c r="I275" s="10" cm="1">
        <f t="array" ref="I275">IFERROR(IF(ISNUMBER(H275),(H275-INDEX('Price Data'!K:K,MATCH(TEXT(A275,"YYYY-MM-DD"),'Price Data'!J:J,0)+1))/INDEX('Price Data'!K:K,MATCH(TEXT(A275,"YYYY-MM-DD"),'Price Data'!J:J,0)+1),""),"")</f>
        <v>-1.2461059190031164E-2</v>
      </c>
      <c r="J275" s="34">
        <f>IFERROR(INDEX('Price Data'!N:N,MATCH(TEXT(A275,"YYYY-MM-DD"),'Price Data'!M:M,0)),"")</f>
        <v>5.51</v>
      </c>
      <c r="K275" s="10" cm="1">
        <f t="array" ref="K275">IFERROR(IF(ISNUMBER(J275),(J275-INDEX('Price Data'!N:N,MATCH(TEXT(A275,"YYYY-MM-DD"),'Price Data'!M:M,0)+1))/INDEX('Price Data'!N:N,MATCH(TEXT(A275,"YYYY-MM-DD"),'Price Data'!M:M,0)+1),""),"")</f>
        <v>1.8181818181817794E-3</v>
      </c>
      <c r="L275" s="34">
        <f>IFERROR(INDEX('Price Data'!Q:Q,MATCH(TEXT(A275,"YYYY-MM-DD"),'Price Data'!P:P,0)),"")</f>
        <v>10.8</v>
      </c>
      <c r="M275" s="10" cm="1">
        <f t="array" ref="M275">IFERROR(IF(ISNUMBER(L275),(L275-INDEX('Price Data'!Q:Q,MATCH(TEXT(A275,"YYYY-MM-DD"),'Price Data'!P:P,0)+1))/INDEX('Price Data'!Q:Q,MATCH(TEXT(A275,"YYYY-MM-DD"),'Price Data'!P:P,0)+1),""),"")</f>
        <v>4.6511627906977403E-3</v>
      </c>
      <c r="N275" s="34">
        <f>IFERROR(INDEX('Price Data'!T:T,MATCH(TEXT(A275,"YYYY-MM-DD"),'Price Data'!S:S,0)),"")</f>
        <v>4.25</v>
      </c>
      <c r="O275" s="10" cm="1">
        <f t="array" ref="O275">IFERROR(IF(ISNUMBER(N275),(N275-INDEX('Price Data'!T:T,MATCH(TEXT(A275,"YYYY-MM-DD"),'Price Data'!S:S,0)+1))/INDEX('Price Data'!T:T,MATCH(TEXT(A275,"YYYY-MM-DD"),'Price Data'!S:S,0)+1),""),"")</f>
        <v>-9.3240093240093327E-3</v>
      </c>
    </row>
    <row r="276" spans="1:15" x14ac:dyDescent="0.3">
      <c r="A276" s="8">
        <v>42095</v>
      </c>
      <c r="B276" s="34">
        <f>IFERROR(INDEX('Price Data'!B:B,MATCH(TEXT(A276,"YYYY-MM-DD"),'Price Data'!A:A,0)),"")</f>
        <v>23359</v>
      </c>
      <c r="C276" s="10" cm="1">
        <f t="array" ref="C276">IFERROR(IF(ISNUMBER(B276),(B276-INDEX('Price Data'!B:B,MATCH(TEXT(A276,"YYYY-MM-DD"),'Price Data'!A:A,0)+1))/INDEX('Price Data'!B:B,MATCH(TEXT(A276,"YYYY-MM-DD"),'Price Data'!A:A,0)+1),""),"")</f>
        <v>8.7230643002115995E-3</v>
      </c>
      <c r="D276" s="34">
        <f>IFERROR(INDEX('Price Data'!E:E,MATCH(TEXT(A276,"YYYY-MM-DD"),'Price Data'!D:D,0)),"")</f>
        <v>32.06</v>
      </c>
      <c r="E276" s="10" cm="1">
        <f t="array" ref="E276">IFERROR(IF(ISNUMBER(D276),(D276-INDEX('Price Data'!E:E,MATCH(TEXT(A276,"YYYY-MM-DD"),'Price Data'!D:D,0)+1))/INDEX('Price Data'!E:E,MATCH(TEXT(A276,"YYYY-MM-DD"),'Price Data'!D:D,0)+1),""),"")</f>
        <v>1.1037527593819029E-2</v>
      </c>
      <c r="F276" s="34">
        <f>IFERROR(INDEX('Price Data'!H:H,MATCH(TEXT(A276,"YYYY-MM-DD"),'Price Data'!G:G,0)),"")</f>
        <v>25270.097656000002</v>
      </c>
      <c r="G276" s="10" cm="1">
        <f t="array" ref="G276">IFERROR(IF(ISNUMBER(F276),(F276-INDEX('Price Data'!H:H,MATCH(TEXT(A276,"YYYY-MM-DD"),'Price Data'!G:G,0)+1))/INDEX('Price Data'!H:H,MATCH(TEXT(A276,"YYYY-MM-DD"),'Price Data'!G:G,0)+1),""),"")</f>
        <v>4.8543832586702947E-3</v>
      </c>
      <c r="H276" s="34">
        <f>IFERROR(INDEX('Price Data'!K:K,MATCH(TEXT(A276,"YYYY-MM-DD"),'Price Data'!J:J,0)),"")</f>
        <v>3.2</v>
      </c>
      <c r="I276" s="10" cm="1">
        <f t="array" ref="I276">IFERROR(IF(ISNUMBER(H276),(H276-INDEX('Price Data'!K:K,MATCH(TEXT(A276,"YYYY-MM-DD"),'Price Data'!J:J,0)+1))/INDEX('Price Data'!K:K,MATCH(TEXT(A276,"YYYY-MM-DD"),'Price Data'!J:J,0)+1),""),"")</f>
        <v>9.4637223974764189E-3</v>
      </c>
      <c r="J276" s="34">
        <f>IFERROR(INDEX('Price Data'!N:N,MATCH(TEXT(A276,"YYYY-MM-DD"),'Price Data'!M:M,0)),"")</f>
        <v>5.43</v>
      </c>
      <c r="K276" s="10" cm="1">
        <f t="array" ref="K276">IFERROR(IF(ISNUMBER(J276),(J276-INDEX('Price Data'!N:N,MATCH(TEXT(A276,"YYYY-MM-DD"),'Price Data'!M:M,0)+1))/INDEX('Price Data'!N:N,MATCH(TEXT(A276,"YYYY-MM-DD"),'Price Data'!M:M,0)+1),""),"")</f>
        <v>-1.4519056261343026E-2</v>
      </c>
      <c r="L276" s="34">
        <f>IFERROR(INDEX('Price Data'!Q:Q,MATCH(TEXT(A276,"YYYY-MM-DD"),'Price Data'!P:P,0)),"")</f>
        <v>10.88</v>
      </c>
      <c r="M276" s="10" cm="1">
        <f t="array" ref="M276">IFERROR(IF(ISNUMBER(L276),(L276-INDEX('Price Data'!Q:Q,MATCH(TEXT(A276,"YYYY-MM-DD"),'Price Data'!P:P,0)+1))/INDEX('Price Data'!Q:Q,MATCH(TEXT(A276,"YYYY-MM-DD"),'Price Data'!P:P,0)+1),""),"")</f>
        <v>7.4074074074074138E-3</v>
      </c>
      <c r="N276" s="34">
        <f>IFERROR(INDEX('Price Data'!T:T,MATCH(TEXT(A276,"YYYY-MM-DD"),'Price Data'!S:S,0)),"")</f>
        <v>4.33</v>
      </c>
      <c r="O276" s="10" cm="1">
        <f t="array" ref="O276">IFERROR(IF(ISNUMBER(N276),(N276-INDEX('Price Data'!T:T,MATCH(TEXT(A276,"YYYY-MM-DD"),'Price Data'!S:S,0)+1))/INDEX('Price Data'!T:T,MATCH(TEXT(A276,"YYYY-MM-DD"),'Price Data'!S:S,0)+1),""),"")</f>
        <v>1.8823529411764722E-2</v>
      </c>
    </row>
    <row r="277" spans="1:15" x14ac:dyDescent="0.3">
      <c r="A277" s="8">
        <v>42096</v>
      </c>
      <c r="B277" s="34">
        <f>IFERROR(INDEX('Price Data'!B:B,MATCH(TEXT(A277,"YYYY-MM-DD"),'Price Data'!A:A,0)),"")</f>
        <v>23309</v>
      </c>
      <c r="C277" s="10" cm="1">
        <f t="array" ref="C277">IFERROR(IF(ISNUMBER(B277),(B277-INDEX('Price Data'!B:B,MATCH(TEXT(A277,"YYYY-MM-DD"),'Price Data'!A:A,0)+1))/INDEX('Price Data'!B:B,MATCH(TEXT(A277,"YYYY-MM-DD"),'Price Data'!A:A,0)+1),""),"")</f>
        <v>-2.1405025900081338E-3</v>
      </c>
      <c r="D277" s="34">
        <f>IFERROR(INDEX('Price Data'!E:E,MATCH(TEXT(A277,"YYYY-MM-DD"),'Price Data'!D:D,0)),"")</f>
        <v>32.11</v>
      </c>
      <c r="E277" s="10" cm="1">
        <f t="array" ref="E277">IFERROR(IF(ISNUMBER(D277),(D277-INDEX('Price Data'!E:E,MATCH(TEXT(A277,"YYYY-MM-DD"),'Price Data'!D:D,0)+1))/INDEX('Price Data'!E:E,MATCH(TEXT(A277,"YYYY-MM-DD"),'Price Data'!D:D,0)+1),""),"")</f>
        <v>1.5595757953835668E-3</v>
      </c>
      <c r="F277" s="34">
        <f>IFERROR(INDEX('Price Data'!H:H,MATCH(TEXT(A277,"YYYY-MM-DD"),'Price Data'!G:G,0)),"")</f>
        <v>25209.058593999998</v>
      </c>
      <c r="G277" s="10" cm="1">
        <f t="array" ref="G277">IFERROR(IF(ISNUMBER(F277),(F277-INDEX('Price Data'!H:H,MATCH(TEXT(A277,"YYYY-MM-DD"),'Price Data'!G:G,0)+1))/INDEX('Price Data'!H:H,MATCH(TEXT(A277,"YYYY-MM-DD"),'Price Data'!G:G,0)+1),""),"")</f>
        <v>-2.4154660116839977E-3</v>
      </c>
      <c r="H277" s="34">
        <f>IFERROR(INDEX('Price Data'!K:K,MATCH(TEXT(A277,"YYYY-MM-DD"),'Price Data'!J:J,0)),"")</f>
        <v>3.18</v>
      </c>
      <c r="I277" s="10" cm="1">
        <f t="array" ref="I277">IFERROR(IF(ISNUMBER(H277),(H277-INDEX('Price Data'!K:K,MATCH(TEXT(A277,"YYYY-MM-DD"),'Price Data'!J:J,0)+1))/INDEX('Price Data'!K:K,MATCH(TEXT(A277,"YYYY-MM-DD"),'Price Data'!J:J,0)+1),""),"")</f>
        <v>-6.2500000000000056E-3</v>
      </c>
      <c r="J277" s="34">
        <f>IFERROR(INDEX('Price Data'!N:N,MATCH(TEXT(A277,"YYYY-MM-DD"),'Price Data'!M:M,0)),"")</f>
        <v>5.45</v>
      </c>
      <c r="K277" s="10" cm="1">
        <f t="array" ref="K277">IFERROR(IF(ISNUMBER(J277),(J277-INDEX('Price Data'!N:N,MATCH(TEXT(A277,"YYYY-MM-DD"),'Price Data'!M:M,0)+1))/INDEX('Price Data'!N:N,MATCH(TEXT(A277,"YYYY-MM-DD"),'Price Data'!M:M,0)+1),""),"")</f>
        <v>3.6832412523021109E-3</v>
      </c>
      <c r="L277" s="34">
        <f>IFERROR(INDEX('Price Data'!Q:Q,MATCH(TEXT(A277,"YYYY-MM-DD"),'Price Data'!P:P,0)),"")</f>
        <v>10.85</v>
      </c>
      <c r="M277" s="10" cm="1">
        <f t="array" ref="M277">IFERROR(IF(ISNUMBER(L277),(L277-INDEX('Price Data'!Q:Q,MATCH(TEXT(A277,"YYYY-MM-DD"),'Price Data'!P:P,0)+1))/INDEX('Price Data'!Q:Q,MATCH(TEXT(A277,"YYYY-MM-DD"),'Price Data'!P:P,0)+1),""),"")</f>
        <v>-2.7573529411765749E-3</v>
      </c>
      <c r="N277" s="34">
        <f>IFERROR(INDEX('Price Data'!T:T,MATCH(TEXT(A277,"YYYY-MM-DD"),'Price Data'!S:S,0)),"")</f>
        <v>4.38</v>
      </c>
      <c r="O277" s="10" cm="1">
        <f t="array" ref="O277">IFERROR(IF(ISNUMBER(N277),(N277-INDEX('Price Data'!T:T,MATCH(TEXT(A277,"YYYY-MM-DD"),'Price Data'!S:S,0)+1))/INDEX('Price Data'!T:T,MATCH(TEXT(A277,"YYYY-MM-DD"),'Price Data'!S:S,0)+1),""),"")</f>
        <v>1.1547344110854462E-2</v>
      </c>
    </row>
    <row r="278" spans="1:15" x14ac:dyDescent="0.3">
      <c r="A278" s="8">
        <v>42097</v>
      </c>
      <c r="B278" s="34" t="str">
        <f>IFERROR(INDEX('Price Data'!B:B,MATCH(TEXT(A278,"YYYY-MM-DD"),'Price Data'!A:A,0)),"")</f>
        <v/>
      </c>
      <c r="C278" s="10" t="str" cm="1">
        <f t="array" ref="C278">IFERROR(IF(ISNUMBER(B278),(B278-INDEX('Price Data'!B:B,MATCH(TEXT(A278,"YYYY-MM-DD"),'Price Data'!A:A,0)+1))/INDEX('Price Data'!B:B,MATCH(TEXT(A278,"YYYY-MM-DD"),'Price Data'!A:A,0)+1),""),"")</f>
        <v/>
      </c>
      <c r="D278" s="34" t="str">
        <f>IFERROR(INDEX('Price Data'!E:E,MATCH(TEXT(A278,"YYYY-MM-DD"),'Price Data'!D:D,0)),"")</f>
        <v/>
      </c>
      <c r="E278" s="10" t="str" cm="1">
        <f t="array" ref="E278">IFERROR(IF(ISNUMBER(D278),(D278-INDEX('Price Data'!E:E,MATCH(TEXT(A278,"YYYY-MM-DD"),'Price Data'!D:D,0)+1))/INDEX('Price Data'!E:E,MATCH(TEXT(A278,"YYYY-MM-DD"),'Price Data'!D:D,0)+1),""),"")</f>
        <v/>
      </c>
      <c r="F278" s="34" t="str">
        <f>IFERROR(INDEX('Price Data'!H:H,MATCH(TEXT(A278,"YYYY-MM-DD"),'Price Data'!G:G,0)),"")</f>
        <v/>
      </c>
      <c r="G278" s="10" t="str" cm="1">
        <f t="array" ref="G278">IFERROR(IF(ISNUMBER(F278),(F278-INDEX('Price Data'!H:H,MATCH(TEXT(A278,"YYYY-MM-DD"),'Price Data'!G:G,0)+1))/INDEX('Price Data'!H:H,MATCH(TEXT(A278,"YYYY-MM-DD"),'Price Data'!G:G,0)+1),""),"")</f>
        <v/>
      </c>
      <c r="H278" s="34" t="str">
        <f>IFERROR(INDEX('Price Data'!K:K,MATCH(TEXT(A278,"YYYY-MM-DD"),'Price Data'!J:J,0)),"")</f>
        <v/>
      </c>
      <c r="I278" s="10" t="str" cm="1">
        <f t="array" ref="I278">IFERROR(IF(ISNUMBER(H278),(H278-INDEX('Price Data'!K:K,MATCH(TEXT(A278,"YYYY-MM-DD"),'Price Data'!J:J,0)+1))/INDEX('Price Data'!K:K,MATCH(TEXT(A278,"YYYY-MM-DD"),'Price Data'!J:J,0)+1),""),"")</f>
        <v/>
      </c>
      <c r="J278" s="34" t="str">
        <f>IFERROR(INDEX('Price Data'!N:N,MATCH(TEXT(A278,"YYYY-MM-DD"),'Price Data'!M:M,0)),"")</f>
        <v/>
      </c>
      <c r="K278" s="10" t="str" cm="1">
        <f t="array" ref="K278">IFERROR(IF(ISNUMBER(J278),(J278-INDEX('Price Data'!N:N,MATCH(TEXT(A278,"YYYY-MM-DD"),'Price Data'!M:M,0)+1))/INDEX('Price Data'!N:N,MATCH(TEXT(A278,"YYYY-MM-DD"),'Price Data'!M:M,0)+1),""),"")</f>
        <v/>
      </c>
      <c r="L278" s="34" t="str">
        <f>IFERROR(INDEX('Price Data'!Q:Q,MATCH(TEXT(A278,"YYYY-MM-DD"),'Price Data'!P:P,0)),"")</f>
        <v/>
      </c>
      <c r="M278" s="10" t="str" cm="1">
        <f t="array" ref="M278">IFERROR(IF(ISNUMBER(L278),(L278-INDEX('Price Data'!Q:Q,MATCH(TEXT(A278,"YYYY-MM-DD"),'Price Data'!P:P,0)+1))/INDEX('Price Data'!Q:Q,MATCH(TEXT(A278,"YYYY-MM-DD"),'Price Data'!P:P,0)+1),""),"")</f>
        <v/>
      </c>
      <c r="N278" s="34" t="str">
        <f>IFERROR(INDEX('Price Data'!T:T,MATCH(TEXT(A278,"YYYY-MM-DD"),'Price Data'!S:S,0)),"")</f>
        <v/>
      </c>
      <c r="O278" s="10" t="str" cm="1">
        <f t="array" ref="O278">IFERROR(IF(ISNUMBER(N278),(N278-INDEX('Price Data'!T:T,MATCH(TEXT(A278,"YYYY-MM-DD"),'Price Data'!S:S,0)+1))/INDEX('Price Data'!T:T,MATCH(TEXT(A278,"YYYY-MM-DD"),'Price Data'!S:S,0)+1),""),"")</f>
        <v/>
      </c>
    </row>
    <row r="279" spans="1:15" x14ac:dyDescent="0.3">
      <c r="A279" s="8">
        <v>42098</v>
      </c>
      <c r="B279" s="34" t="str">
        <f>IFERROR(INDEX('Price Data'!B:B,MATCH(TEXT(A279,"YYYY-MM-DD"),'Price Data'!A:A,0)),"")</f>
        <v/>
      </c>
      <c r="C279" s="10" t="str" cm="1">
        <f t="array" ref="C279">IFERROR(IF(ISNUMBER(B279),(B279-INDEX('Price Data'!B:B,MATCH(TEXT(A279,"YYYY-MM-DD"),'Price Data'!A:A,0)+1))/INDEX('Price Data'!B:B,MATCH(TEXT(A279,"YYYY-MM-DD"),'Price Data'!A:A,0)+1),""),"")</f>
        <v/>
      </c>
      <c r="D279" s="34" t="str">
        <f>IFERROR(INDEX('Price Data'!E:E,MATCH(TEXT(A279,"YYYY-MM-DD"),'Price Data'!D:D,0)),"")</f>
        <v/>
      </c>
      <c r="E279" s="10" t="str" cm="1">
        <f t="array" ref="E279">IFERROR(IF(ISNUMBER(D279),(D279-INDEX('Price Data'!E:E,MATCH(TEXT(A279,"YYYY-MM-DD"),'Price Data'!D:D,0)+1))/INDEX('Price Data'!E:E,MATCH(TEXT(A279,"YYYY-MM-DD"),'Price Data'!D:D,0)+1),""),"")</f>
        <v/>
      </c>
      <c r="F279" s="34" t="str">
        <f>IFERROR(INDEX('Price Data'!H:H,MATCH(TEXT(A279,"YYYY-MM-DD"),'Price Data'!G:G,0)),"")</f>
        <v/>
      </c>
      <c r="G279" s="10" t="str" cm="1">
        <f t="array" ref="G279">IFERROR(IF(ISNUMBER(F279),(F279-INDEX('Price Data'!H:H,MATCH(TEXT(A279,"YYYY-MM-DD"),'Price Data'!G:G,0)+1))/INDEX('Price Data'!H:H,MATCH(TEXT(A279,"YYYY-MM-DD"),'Price Data'!G:G,0)+1),""),"")</f>
        <v/>
      </c>
      <c r="H279" s="34" t="str">
        <f>IFERROR(INDEX('Price Data'!K:K,MATCH(TEXT(A279,"YYYY-MM-DD"),'Price Data'!J:J,0)),"")</f>
        <v/>
      </c>
      <c r="I279" s="10" t="str" cm="1">
        <f t="array" ref="I279">IFERROR(IF(ISNUMBER(H279),(H279-INDEX('Price Data'!K:K,MATCH(TEXT(A279,"YYYY-MM-DD"),'Price Data'!J:J,0)+1))/INDEX('Price Data'!K:K,MATCH(TEXT(A279,"YYYY-MM-DD"),'Price Data'!J:J,0)+1),""),"")</f>
        <v/>
      </c>
      <c r="J279" s="34" t="str">
        <f>IFERROR(INDEX('Price Data'!N:N,MATCH(TEXT(A279,"YYYY-MM-DD"),'Price Data'!M:M,0)),"")</f>
        <v/>
      </c>
      <c r="K279" s="10" t="str" cm="1">
        <f t="array" ref="K279">IFERROR(IF(ISNUMBER(J279),(J279-INDEX('Price Data'!N:N,MATCH(TEXT(A279,"YYYY-MM-DD"),'Price Data'!M:M,0)+1))/INDEX('Price Data'!N:N,MATCH(TEXT(A279,"YYYY-MM-DD"),'Price Data'!M:M,0)+1),""),"")</f>
        <v/>
      </c>
      <c r="L279" s="34" t="str">
        <f>IFERROR(INDEX('Price Data'!Q:Q,MATCH(TEXT(A279,"YYYY-MM-DD"),'Price Data'!P:P,0)),"")</f>
        <v/>
      </c>
      <c r="M279" s="10" t="str" cm="1">
        <f t="array" ref="M279">IFERROR(IF(ISNUMBER(L279),(L279-INDEX('Price Data'!Q:Q,MATCH(TEXT(A279,"YYYY-MM-DD"),'Price Data'!P:P,0)+1))/INDEX('Price Data'!Q:Q,MATCH(TEXT(A279,"YYYY-MM-DD"),'Price Data'!P:P,0)+1),""),"")</f>
        <v/>
      </c>
      <c r="N279" s="34" t="str">
        <f>IFERROR(INDEX('Price Data'!T:T,MATCH(TEXT(A279,"YYYY-MM-DD"),'Price Data'!S:S,0)),"")</f>
        <v/>
      </c>
      <c r="O279" s="10" t="str" cm="1">
        <f t="array" ref="O279">IFERROR(IF(ISNUMBER(N279),(N279-INDEX('Price Data'!T:T,MATCH(TEXT(A279,"YYYY-MM-DD"),'Price Data'!S:S,0)+1))/INDEX('Price Data'!T:T,MATCH(TEXT(A279,"YYYY-MM-DD"),'Price Data'!S:S,0)+1),""),"")</f>
        <v/>
      </c>
    </row>
    <row r="280" spans="1:15" x14ac:dyDescent="0.3">
      <c r="A280" s="8">
        <v>42099</v>
      </c>
      <c r="B280" s="34" t="str">
        <f>IFERROR(INDEX('Price Data'!B:B,MATCH(TEXT(A280,"YYYY-MM-DD"),'Price Data'!A:A,0)),"")</f>
        <v/>
      </c>
      <c r="C280" s="10" t="str" cm="1">
        <f t="array" ref="C280">IFERROR(IF(ISNUMBER(B280),(B280-INDEX('Price Data'!B:B,MATCH(TEXT(A280,"YYYY-MM-DD"),'Price Data'!A:A,0)+1))/INDEX('Price Data'!B:B,MATCH(TEXT(A280,"YYYY-MM-DD"),'Price Data'!A:A,0)+1),""),"")</f>
        <v/>
      </c>
      <c r="D280" s="34" t="str">
        <f>IFERROR(INDEX('Price Data'!E:E,MATCH(TEXT(A280,"YYYY-MM-DD"),'Price Data'!D:D,0)),"")</f>
        <v/>
      </c>
      <c r="E280" s="10" t="str" cm="1">
        <f t="array" ref="E280">IFERROR(IF(ISNUMBER(D280),(D280-INDEX('Price Data'!E:E,MATCH(TEXT(A280,"YYYY-MM-DD"),'Price Data'!D:D,0)+1))/INDEX('Price Data'!E:E,MATCH(TEXT(A280,"YYYY-MM-DD"),'Price Data'!D:D,0)+1),""),"")</f>
        <v/>
      </c>
      <c r="F280" s="34" t="str">
        <f>IFERROR(INDEX('Price Data'!H:H,MATCH(TEXT(A280,"YYYY-MM-DD"),'Price Data'!G:G,0)),"")</f>
        <v/>
      </c>
      <c r="G280" s="10" t="str" cm="1">
        <f t="array" ref="G280">IFERROR(IF(ISNUMBER(F280),(F280-INDEX('Price Data'!H:H,MATCH(TEXT(A280,"YYYY-MM-DD"),'Price Data'!G:G,0)+1))/INDEX('Price Data'!H:H,MATCH(TEXT(A280,"YYYY-MM-DD"),'Price Data'!G:G,0)+1),""),"")</f>
        <v/>
      </c>
      <c r="H280" s="34" t="str">
        <f>IFERROR(INDEX('Price Data'!K:K,MATCH(TEXT(A280,"YYYY-MM-DD"),'Price Data'!J:J,0)),"")</f>
        <v/>
      </c>
      <c r="I280" s="10" t="str" cm="1">
        <f t="array" ref="I280">IFERROR(IF(ISNUMBER(H280),(H280-INDEX('Price Data'!K:K,MATCH(TEXT(A280,"YYYY-MM-DD"),'Price Data'!J:J,0)+1))/INDEX('Price Data'!K:K,MATCH(TEXT(A280,"YYYY-MM-DD"),'Price Data'!J:J,0)+1),""),"")</f>
        <v/>
      </c>
      <c r="J280" s="34" t="str">
        <f>IFERROR(INDEX('Price Data'!N:N,MATCH(TEXT(A280,"YYYY-MM-DD"),'Price Data'!M:M,0)),"")</f>
        <v/>
      </c>
      <c r="K280" s="10" t="str" cm="1">
        <f t="array" ref="K280">IFERROR(IF(ISNUMBER(J280),(J280-INDEX('Price Data'!N:N,MATCH(TEXT(A280,"YYYY-MM-DD"),'Price Data'!M:M,0)+1))/INDEX('Price Data'!N:N,MATCH(TEXT(A280,"YYYY-MM-DD"),'Price Data'!M:M,0)+1),""),"")</f>
        <v/>
      </c>
      <c r="L280" s="34" t="str">
        <f>IFERROR(INDEX('Price Data'!Q:Q,MATCH(TEXT(A280,"YYYY-MM-DD"),'Price Data'!P:P,0)),"")</f>
        <v/>
      </c>
      <c r="M280" s="10" t="str" cm="1">
        <f t="array" ref="M280">IFERROR(IF(ISNUMBER(L280),(L280-INDEX('Price Data'!Q:Q,MATCH(TEXT(A280,"YYYY-MM-DD"),'Price Data'!P:P,0)+1))/INDEX('Price Data'!Q:Q,MATCH(TEXT(A280,"YYYY-MM-DD"),'Price Data'!P:P,0)+1),""),"")</f>
        <v/>
      </c>
      <c r="N280" s="34" t="str">
        <f>IFERROR(INDEX('Price Data'!T:T,MATCH(TEXT(A280,"YYYY-MM-DD"),'Price Data'!S:S,0)),"")</f>
        <v/>
      </c>
      <c r="O280" s="10" t="str" cm="1">
        <f t="array" ref="O280">IFERROR(IF(ISNUMBER(N280),(N280-INDEX('Price Data'!T:T,MATCH(TEXT(A280,"YYYY-MM-DD"),'Price Data'!S:S,0)+1))/INDEX('Price Data'!T:T,MATCH(TEXT(A280,"YYYY-MM-DD"),'Price Data'!S:S,0)+1),""),"")</f>
        <v/>
      </c>
    </row>
    <row r="281" spans="1:15" x14ac:dyDescent="0.3">
      <c r="A281" s="8">
        <v>42100</v>
      </c>
      <c r="B281" s="34" t="str">
        <f>IFERROR(INDEX('Price Data'!B:B,MATCH(TEXT(A281,"YYYY-MM-DD"),'Price Data'!A:A,0)),"")</f>
        <v/>
      </c>
      <c r="C281" s="10" t="str" cm="1">
        <f t="array" ref="C281">IFERROR(IF(ISNUMBER(B281),(B281-INDEX('Price Data'!B:B,MATCH(TEXT(A281,"YYYY-MM-DD"),'Price Data'!A:A,0)+1))/INDEX('Price Data'!B:B,MATCH(TEXT(A281,"YYYY-MM-DD"),'Price Data'!A:A,0)+1),""),"")</f>
        <v/>
      </c>
      <c r="D281" s="34" t="str">
        <f>IFERROR(INDEX('Price Data'!E:E,MATCH(TEXT(A281,"YYYY-MM-DD"),'Price Data'!D:D,0)),"")</f>
        <v/>
      </c>
      <c r="E281" s="10" t="str" cm="1">
        <f t="array" ref="E281">IFERROR(IF(ISNUMBER(D281),(D281-INDEX('Price Data'!E:E,MATCH(TEXT(A281,"YYYY-MM-DD"),'Price Data'!D:D,0)+1))/INDEX('Price Data'!E:E,MATCH(TEXT(A281,"YYYY-MM-DD"),'Price Data'!D:D,0)+1),""),"")</f>
        <v/>
      </c>
      <c r="F281" s="34" t="str">
        <f>IFERROR(INDEX('Price Data'!H:H,MATCH(TEXT(A281,"YYYY-MM-DD"),'Price Data'!G:G,0)),"")</f>
        <v/>
      </c>
      <c r="G281" s="10" t="str" cm="1">
        <f t="array" ref="G281">IFERROR(IF(ISNUMBER(F281),(F281-INDEX('Price Data'!H:H,MATCH(TEXT(A281,"YYYY-MM-DD"),'Price Data'!G:G,0)+1))/INDEX('Price Data'!H:H,MATCH(TEXT(A281,"YYYY-MM-DD"),'Price Data'!G:G,0)+1),""),"")</f>
        <v/>
      </c>
      <c r="H281" s="34" t="str">
        <f>IFERROR(INDEX('Price Data'!K:K,MATCH(TEXT(A281,"YYYY-MM-DD"),'Price Data'!J:J,0)),"")</f>
        <v/>
      </c>
      <c r="I281" s="10" t="str" cm="1">
        <f t="array" ref="I281">IFERROR(IF(ISNUMBER(H281),(H281-INDEX('Price Data'!K:K,MATCH(TEXT(A281,"YYYY-MM-DD"),'Price Data'!J:J,0)+1))/INDEX('Price Data'!K:K,MATCH(TEXT(A281,"YYYY-MM-DD"),'Price Data'!J:J,0)+1),""),"")</f>
        <v/>
      </c>
      <c r="J281" s="34" t="str">
        <f>IFERROR(INDEX('Price Data'!N:N,MATCH(TEXT(A281,"YYYY-MM-DD"),'Price Data'!M:M,0)),"")</f>
        <v/>
      </c>
      <c r="K281" s="10" t="str" cm="1">
        <f t="array" ref="K281">IFERROR(IF(ISNUMBER(J281),(J281-INDEX('Price Data'!N:N,MATCH(TEXT(A281,"YYYY-MM-DD"),'Price Data'!M:M,0)+1))/INDEX('Price Data'!N:N,MATCH(TEXT(A281,"YYYY-MM-DD"),'Price Data'!M:M,0)+1),""),"")</f>
        <v/>
      </c>
      <c r="L281" s="34" t="str">
        <f>IFERROR(INDEX('Price Data'!Q:Q,MATCH(TEXT(A281,"YYYY-MM-DD"),'Price Data'!P:P,0)),"")</f>
        <v/>
      </c>
      <c r="M281" s="10" t="str" cm="1">
        <f t="array" ref="M281">IFERROR(IF(ISNUMBER(L281),(L281-INDEX('Price Data'!Q:Q,MATCH(TEXT(A281,"YYYY-MM-DD"),'Price Data'!P:P,0)+1))/INDEX('Price Data'!Q:Q,MATCH(TEXT(A281,"YYYY-MM-DD"),'Price Data'!P:P,0)+1),""),"")</f>
        <v/>
      </c>
      <c r="N281" s="34" t="str">
        <f>IFERROR(INDEX('Price Data'!T:T,MATCH(TEXT(A281,"YYYY-MM-DD"),'Price Data'!S:S,0)),"")</f>
        <v/>
      </c>
      <c r="O281" s="10" t="str" cm="1">
        <f t="array" ref="O281">IFERROR(IF(ISNUMBER(N281),(N281-INDEX('Price Data'!T:T,MATCH(TEXT(A281,"YYYY-MM-DD"),'Price Data'!S:S,0)+1))/INDEX('Price Data'!T:T,MATCH(TEXT(A281,"YYYY-MM-DD"),'Price Data'!S:S,0)+1),""),"")</f>
        <v/>
      </c>
    </row>
    <row r="282" spans="1:15" x14ac:dyDescent="0.3">
      <c r="A282" s="8">
        <v>42101</v>
      </c>
      <c r="B282" s="34">
        <f>IFERROR(INDEX('Price Data'!B:B,MATCH(TEXT(A282,"YYYY-MM-DD"),'Price Data'!A:A,0)),"")</f>
        <v>23706</v>
      </c>
      <c r="C282" s="10" cm="1">
        <f t="array" ref="C282">IFERROR(IF(ISNUMBER(B282),(B282-INDEX('Price Data'!B:B,MATCH(TEXT(A282,"YYYY-MM-DD"),'Price Data'!A:A,0)+1))/INDEX('Price Data'!B:B,MATCH(TEXT(A282,"YYYY-MM-DD"),'Price Data'!A:A,0)+1),""),"")</f>
        <v>1.7032047706894333E-2</v>
      </c>
      <c r="D282" s="34">
        <f>IFERROR(INDEX('Price Data'!E:E,MATCH(TEXT(A282,"YYYY-MM-DD"),'Price Data'!D:D,0)),"")</f>
        <v>32.42</v>
      </c>
      <c r="E282" s="10" cm="1">
        <f t="array" ref="E282">IFERROR(IF(ISNUMBER(D282),(D282-INDEX('Price Data'!E:E,MATCH(TEXT(A282,"YYYY-MM-DD"),'Price Data'!D:D,0)+1))/INDEX('Price Data'!E:E,MATCH(TEXT(A282,"YYYY-MM-DD"),'Price Data'!D:D,0)+1),""),"")</f>
        <v>9.6543132980380659E-3</v>
      </c>
      <c r="F282" s="34">
        <f>IFERROR(INDEX('Price Data'!H:H,MATCH(TEXT(A282,"YYYY-MM-DD"),'Price Data'!G:G,0)),"")</f>
        <v>25615.984375</v>
      </c>
      <c r="G282" s="10" cm="1">
        <f t="array" ref="G282">IFERROR(IF(ISNUMBER(F282),(F282-INDEX('Price Data'!H:H,MATCH(TEXT(A282,"YYYY-MM-DD"),'Price Data'!G:G,0)+1))/INDEX('Price Data'!H:H,MATCH(TEXT(A282,"YYYY-MM-DD"),'Price Data'!G:G,0)+1),""),"")</f>
        <v>1.6142045903168079E-2</v>
      </c>
      <c r="H282" s="34">
        <f>IFERROR(INDEX('Price Data'!K:K,MATCH(TEXT(A282,"YYYY-MM-DD"),'Price Data'!J:J,0)),"")</f>
        <v>3.22</v>
      </c>
      <c r="I282" s="10" cm="1">
        <f t="array" ref="I282">IFERROR(IF(ISNUMBER(H282),(H282-INDEX('Price Data'!K:K,MATCH(TEXT(A282,"YYYY-MM-DD"),'Price Data'!J:J,0)+1))/INDEX('Price Data'!K:K,MATCH(TEXT(A282,"YYYY-MM-DD"),'Price Data'!J:J,0)+1),""),"")</f>
        <v>1.2578616352201269E-2</v>
      </c>
      <c r="J282" s="34">
        <f>IFERROR(INDEX('Price Data'!N:N,MATCH(TEXT(A282,"YYYY-MM-DD"),'Price Data'!M:M,0)),"")</f>
        <v>5.42</v>
      </c>
      <c r="K282" s="10" cm="1">
        <f t="array" ref="K282">IFERROR(IF(ISNUMBER(J282),(J282-INDEX('Price Data'!N:N,MATCH(TEXT(A282,"YYYY-MM-DD"),'Price Data'!M:M,0)+1))/INDEX('Price Data'!N:N,MATCH(TEXT(A282,"YYYY-MM-DD"),'Price Data'!M:M,0)+1),""),"")</f>
        <v>-5.5045871559633482E-3</v>
      </c>
      <c r="L282" s="34">
        <f>IFERROR(INDEX('Price Data'!Q:Q,MATCH(TEXT(A282,"YYYY-MM-DD"),'Price Data'!P:P,0)),"")</f>
        <v>10.91</v>
      </c>
      <c r="M282" s="10" cm="1">
        <f t="array" ref="M282">IFERROR(IF(ISNUMBER(L282),(L282-INDEX('Price Data'!Q:Q,MATCH(TEXT(A282,"YYYY-MM-DD"),'Price Data'!P:P,0)+1))/INDEX('Price Data'!Q:Q,MATCH(TEXT(A282,"YYYY-MM-DD"),'Price Data'!P:P,0)+1),""),"")</f>
        <v>5.5299539170507372E-3</v>
      </c>
      <c r="N282" s="34">
        <f>IFERROR(INDEX('Price Data'!T:T,MATCH(TEXT(A282,"YYYY-MM-DD"),'Price Data'!S:S,0)),"")</f>
        <v>4.4400000000000004</v>
      </c>
      <c r="O282" s="10" cm="1">
        <f t="array" ref="O282">IFERROR(IF(ISNUMBER(N282),(N282-INDEX('Price Data'!T:T,MATCH(TEXT(A282,"YYYY-MM-DD"),'Price Data'!S:S,0)+1))/INDEX('Price Data'!T:T,MATCH(TEXT(A282,"YYYY-MM-DD"),'Price Data'!S:S,0)+1),""),"")</f>
        <v>1.3698630136986415E-2</v>
      </c>
    </row>
    <row r="283" spans="1:15" x14ac:dyDescent="0.3">
      <c r="A283" s="8">
        <v>42102</v>
      </c>
      <c r="B283" s="34">
        <f>IFERROR(INDEX('Price Data'!B:B,MATCH(TEXT(A283,"YYYY-MM-DD"),'Price Data'!A:A,0)),"")</f>
        <v>23579</v>
      </c>
      <c r="C283" s="10" cm="1">
        <f t="array" ref="C283">IFERROR(IF(ISNUMBER(B283),(B283-INDEX('Price Data'!B:B,MATCH(TEXT(A283,"YYYY-MM-DD"),'Price Data'!A:A,0)+1))/INDEX('Price Data'!B:B,MATCH(TEXT(A283,"YYYY-MM-DD"),'Price Data'!A:A,0)+1),""),"")</f>
        <v>-5.3572935121910066E-3</v>
      </c>
      <c r="D283" s="34">
        <f>IFERROR(INDEX('Price Data'!E:E,MATCH(TEXT(A283,"YYYY-MM-DD"),'Price Data'!D:D,0)),"")</f>
        <v>31.94</v>
      </c>
      <c r="E283" s="10" cm="1">
        <f t="array" ref="E283">IFERROR(IF(ISNUMBER(D283),(D283-INDEX('Price Data'!E:E,MATCH(TEXT(A283,"YYYY-MM-DD"),'Price Data'!D:D,0)+1))/INDEX('Price Data'!E:E,MATCH(TEXT(A283,"YYYY-MM-DD"),'Price Data'!D:D,0)+1),""),"")</f>
        <v>-1.4805675508945107E-2</v>
      </c>
      <c r="F283" s="34">
        <f>IFERROR(INDEX('Price Data'!H:H,MATCH(TEXT(A283,"YYYY-MM-DD"),'Price Data'!G:G,0)),"")</f>
        <v>25514.251952999999</v>
      </c>
      <c r="G283" s="10" cm="1">
        <f t="array" ref="G283">IFERROR(IF(ISNUMBER(F283),(F283-INDEX('Price Data'!H:H,MATCH(TEXT(A283,"YYYY-MM-DD"),'Price Data'!G:G,0)+1))/INDEX('Price Data'!H:H,MATCH(TEXT(A283,"YYYY-MM-DD"),'Price Data'!G:G,0)+1),""),"")</f>
        <v>-3.9714430064724362E-3</v>
      </c>
      <c r="H283" s="34">
        <f>IFERROR(INDEX('Price Data'!K:K,MATCH(TEXT(A283,"YYYY-MM-DD"),'Price Data'!J:J,0)),"")</f>
        <v>3.19</v>
      </c>
      <c r="I283" s="10" cm="1">
        <f t="array" ref="I283">IFERROR(IF(ISNUMBER(H283),(H283-INDEX('Price Data'!K:K,MATCH(TEXT(A283,"YYYY-MM-DD"),'Price Data'!J:J,0)+1))/INDEX('Price Data'!K:K,MATCH(TEXT(A283,"YYYY-MM-DD"),'Price Data'!J:J,0)+1),""),"")</f>
        <v>-9.3167701863354803E-3</v>
      </c>
      <c r="J283" s="34">
        <f>IFERROR(INDEX('Price Data'!N:N,MATCH(TEXT(A283,"YYYY-MM-DD"),'Price Data'!M:M,0)),"")</f>
        <v>5.36</v>
      </c>
      <c r="K283" s="10" cm="1">
        <f t="array" ref="K283">IFERROR(IF(ISNUMBER(J283),(J283-INDEX('Price Data'!N:N,MATCH(TEXT(A283,"YYYY-MM-DD"),'Price Data'!M:M,0)+1))/INDEX('Price Data'!N:N,MATCH(TEXT(A283,"YYYY-MM-DD"),'Price Data'!M:M,0)+1),""),"")</f>
        <v>-1.1070110701106939E-2</v>
      </c>
      <c r="L283" s="34">
        <f>IFERROR(INDEX('Price Data'!Q:Q,MATCH(TEXT(A283,"YYYY-MM-DD"),'Price Data'!P:P,0)),"")</f>
        <v>10.69</v>
      </c>
      <c r="M283" s="10" cm="1">
        <f t="array" ref="M283">IFERROR(IF(ISNUMBER(L283),(L283-INDEX('Price Data'!Q:Q,MATCH(TEXT(A283,"YYYY-MM-DD"),'Price Data'!P:P,0)+1))/INDEX('Price Data'!Q:Q,MATCH(TEXT(A283,"YYYY-MM-DD"),'Price Data'!P:P,0)+1),""),"")</f>
        <v>-2.0164986251145798E-2</v>
      </c>
      <c r="N283" s="34">
        <f>IFERROR(INDEX('Price Data'!T:T,MATCH(TEXT(A283,"YYYY-MM-DD"),'Price Data'!S:S,0)),"")</f>
        <v>4.3600000000000003</v>
      </c>
      <c r="O283" s="10" cm="1">
        <f t="array" ref="O283">IFERROR(IF(ISNUMBER(N283),(N283-INDEX('Price Data'!T:T,MATCH(TEXT(A283,"YYYY-MM-DD"),'Price Data'!S:S,0)+1))/INDEX('Price Data'!T:T,MATCH(TEXT(A283,"YYYY-MM-DD"),'Price Data'!S:S,0)+1),""),"")</f>
        <v>-1.8018018018018032E-2</v>
      </c>
    </row>
    <row r="284" spans="1:15" x14ac:dyDescent="0.3">
      <c r="A284" s="8">
        <v>42103</v>
      </c>
      <c r="B284" s="34">
        <f>IFERROR(INDEX('Price Data'!B:B,MATCH(TEXT(A284,"YYYY-MM-DD"),'Price Data'!A:A,0)),"")</f>
        <v>23804</v>
      </c>
      <c r="C284" s="10" cm="1">
        <f t="array" ref="C284">IFERROR(IF(ISNUMBER(B284),(B284-INDEX('Price Data'!B:B,MATCH(TEXT(A284,"YYYY-MM-DD"),'Price Data'!A:A,0)+1))/INDEX('Price Data'!B:B,MATCH(TEXT(A284,"YYYY-MM-DD"),'Price Data'!A:A,0)+1),""),"")</f>
        <v>9.5423894143093439E-3</v>
      </c>
      <c r="D284" s="34">
        <f>IFERROR(INDEX('Price Data'!E:E,MATCH(TEXT(A284,"YYYY-MM-DD"),'Price Data'!D:D,0)),"")</f>
        <v>32.11</v>
      </c>
      <c r="E284" s="10" cm="1">
        <f t="array" ref="E284">IFERROR(IF(ISNUMBER(D284),(D284-INDEX('Price Data'!E:E,MATCH(TEXT(A284,"YYYY-MM-DD"),'Price Data'!D:D,0)+1))/INDEX('Price Data'!E:E,MATCH(TEXT(A284,"YYYY-MM-DD"),'Price Data'!D:D,0)+1),""),"")</f>
        <v>5.3224796493424589E-3</v>
      </c>
      <c r="F284" s="34">
        <f>IFERROR(INDEX('Price Data'!H:H,MATCH(TEXT(A284,"YYYY-MM-DD"),'Price Data'!G:G,0)),"")</f>
        <v>25351.482422000001</v>
      </c>
      <c r="G284" s="10" cm="1">
        <f t="array" ref="G284">IFERROR(IF(ISNUMBER(F284),(F284-INDEX('Price Data'!H:H,MATCH(TEXT(A284,"YYYY-MM-DD"),'Price Data'!G:G,0)+1))/INDEX('Price Data'!H:H,MATCH(TEXT(A284,"YYYY-MM-DD"),'Price Data'!G:G,0)+1),""),"")</f>
        <v>-6.379553329638553E-3</v>
      </c>
      <c r="H284" s="34">
        <f>IFERROR(INDEX('Price Data'!K:K,MATCH(TEXT(A284,"YYYY-MM-DD"),'Price Data'!J:J,0)),"")</f>
        <v>3.2</v>
      </c>
      <c r="I284" s="10" cm="1">
        <f t="array" ref="I284">IFERROR(IF(ISNUMBER(H284),(H284-INDEX('Price Data'!K:K,MATCH(TEXT(A284,"YYYY-MM-DD"),'Price Data'!J:J,0)+1))/INDEX('Price Data'!K:K,MATCH(TEXT(A284,"YYYY-MM-DD"),'Price Data'!J:J,0)+1),""),"")</f>
        <v>3.1347962382445864E-3</v>
      </c>
      <c r="J284" s="34">
        <f>IFERROR(INDEX('Price Data'!N:N,MATCH(TEXT(A284,"YYYY-MM-DD"),'Price Data'!M:M,0)),"")</f>
        <v>5.43</v>
      </c>
      <c r="K284" s="10" cm="1">
        <f t="array" ref="K284">IFERROR(IF(ISNUMBER(J284),(J284-INDEX('Price Data'!N:N,MATCH(TEXT(A284,"YYYY-MM-DD"),'Price Data'!M:M,0)+1))/INDEX('Price Data'!N:N,MATCH(TEXT(A284,"YYYY-MM-DD"),'Price Data'!M:M,0)+1),""),"")</f>
        <v>1.30597014925372E-2</v>
      </c>
      <c r="L284" s="34">
        <f>IFERROR(INDEX('Price Data'!Q:Q,MATCH(TEXT(A284,"YYYY-MM-DD"),'Price Data'!P:P,0)),"")</f>
        <v>10.71</v>
      </c>
      <c r="M284" s="10" cm="1">
        <f t="array" ref="M284">IFERROR(IF(ISNUMBER(L284),(L284-INDEX('Price Data'!Q:Q,MATCH(TEXT(A284,"YYYY-MM-DD"),'Price Data'!P:P,0)+1))/INDEX('Price Data'!Q:Q,MATCH(TEXT(A284,"YYYY-MM-DD"),'Price Data'!P:P,0)+1),""),"")</f>
        <v>1.8709073900843173E-3</v>
      </c>
      <c r="N284" s="34">
        <f>IFERROR(INDEX('Price Data'!T:T,MATCH(TEXT(A284,"YYYY-MM-DD"),'Price Data'!S:S,0)),"")</f>
        <v>4.3600000000000003</v>
      </c>
      <c r="O284" s="10" cm="1">
        <f t="array" ref="O284">IFERROR(IF(ISNUMBER(N284),(N284-INDEX('Price Data'!T:T,MATCH(TEXT(A284,"YYYY-MM-DD"),'Price Data'!S:S,0)+1))/INDEX('Price Data'!T:T,MATCH(TEXT(A284,"YYYY-MM-DD"),'Price Data'!S:S,0)+1),""),"")</f>
        <v>0</v>
      </c>
    </row>
    <row r="285" spans="1:15" x14ac:dyDescent="0.3">
      <c r="A285" s="8">
        <v>42104</v>
      </c>
      <c r="B285" s="34">
        <f>IFERROR(INDEX('Price Data'!B:B,MATCH(TEXT(A285,"YYYY-MM-DD"),'Price Data'!A:A,0)),"")</f>
        <v>23877</v>
      </c>
      <c r="C285" s="10" cm="1">
        <f t="array" ref="C285">IFERROR(IF(ISNUMBER(B285),(B285-INDEX('Price Data'!B:B,MATCH(TEXT(A285,"YYYY-MM-DD"),'Price Data'!A:A,0)+1))/INDEX('Price Data'!B:B,MATCH(TEXT(A285,"YYYY-MM-DD"),'Price Data'!A:A,0)+1),""),"")</f>
        <v>3.0667114770626786E-3</v>
      </c>
      <c r="D285" s="34">
        <f>IFERROR(INDEX('Price Data'!E:E,MATCH(TEXT(A285,"YYYY-MM-DD"),'Price Data'!D:D,0)),"")</f>
        <v>32.42</v>
      </c>
      <c r="E285" s="10" cm="1">
        <f t="array" ref="E285">IFERROR(IF(ISNUMBER(D285),(D285-INDEX('Price Data'!E:E,MATCH(TEXT(A285,"YYYY-MM-DD"),'Price Data'!D:D,0)+1))/INDEX('Price Data'!E:E,MATCH(TEXT(A285,"YYYY-MM-DD"),'Price Data'!D:D,0)+1),""),"")</f>
        <v>9.6543132980380659E-3</v>
      </c>
      <c r="F285" s="34">
        <f>IFERROR(INDEX('Price Data'!H:H,MATCH(TEXT(A285,"YYYY-MM-DD"),'Price Data'!G:G,0)),"")</f>
        <v>25188.710938</v>
      </c>
      <c r="G285" s="10" cm="1">
        <f t="array" ref="G285">IFERROR(IF(ISNUMBER(F285),(F285-INDEX('Price Data'!H:H,MATCH(TEXT(A285,"YYYY-MM-DD"),'Price Data'!G:G,0)+1))/INDEX('Price Data'!H:H,MATCH(TEXT(A285,"YYYY-MM-DD"),'Price Data'!G:G,0)+1),""),"")</f>
        <v>-6.420590373790047E-3</v>
      </c>
      <c r="H285" s="34">
        <f>IFERROR(INDEX('Price Data'!K:K,MATCH(TEXT(A285,"YYYY-MM-DD"),'Price Data'!J:J,0)),"")</f>
        <v>3.18</v>
      </c>
      <c r="I285" s="10" cm="1">
        <f t="array" ref="I285">IFERROR(IF(ISNUMBER(H285),(H285-INDEX('Price Data'!K:K,MATCH(TEXT(A285,"YYYY-MM-DD"),'Price Data'!J:J,0)+1))/INDEX('Price Data'!K:K,MATCH(TEXT(A285,"YYYY-MM-DD"),'Price Data'!J:J,0)+1),""),"")</f>
        <v>-6.2500000000000056E-3</v>
      </c>
      <c r="J285" s="34">
        <f>IFERROR(INDEX('Price Data'!N:N,MATCH(TEXT(A285,"YYYY-MM-DD"),'Price Data'!M:M,0)),"")</f>
        <v>5.42</v>
      </c>
      <c r="K285" s="10" cm="1">
        <f t="array" ref="K285">IFERROR(IF(ISNUMBER(J285),(J285-INDEX('Price Data'!N:N,MATCH(TEXT(A285,"YYYY-MM-DD"),'Price Data'!M:M,0)+1))/INDEX('Price Data'!N:N,MATCH(TEXT(A285,"YYYY-MM-DD"),'Price Data'!M:M,0)+1),""),"")</f>
        <v>-1.8416206261509737E-3</v>
      </c>
      <c r="L285" s="34">
        <f>IFERROR(INDEX('Price Data'!Q:Q,MATCH(TEXT(A285,"YYYY-MM-DD"),'Price Data'!P:P,0)),"")</f>
        <v>10.62</v>
      </c>
      <c r="M285" s="10" cm="1">
        <f t="array" ref="M285">IFERROR(IF(ISNUMBER(L285),(L285-INDEX('Price Data'!Q:Q,MATCH(TEXT(A285,"YYYY-MM-DD"),'Price Data'!P:P,0)+1))/INDEX('Price Data'!Q:Q,MATCH(TEXT(A285,"YYYY-MM-DD"),'Price Data'!P:P,0)+1),""),"")</f>
        <v>-8.4033613445379674E-3</v>
      </c>
      <c r="N285" s="34">
        <f>IFERROR(INDEX('Price Data'!T:T,MATCH(TEXT(A285,"YYYY-MM-DD"),'Price Data'!S:S,0)),"")</f>
        <v>4.3499999999999996</v>
      </c>
      <c r="O285" s="10" cm="1">
        <f t="array" ref="O285">IFERROR(IF(ISNUMBER(N285),(N285-INDEX('Price Data'!T:T,MATCH(TEXT(A285,"YYYY-MM-DD"),'Price Data'!S:S,0)+1))/INDEX('Price Data'!T:T,MATCH(TEXT(A285,"YYYY-MM-DD"),'Price Data'!S:S,0)+1),""),"")</f>
        <v>-2.2935779816515307E-3</v>
      </c>
    </row>
    <row r="286" spans="1:15" x14ac:dyDescent="0.3">
      <c r="A286" s="8">
        <v>42105</v>
      </c>
      <c r="B286" s="34" t="str">
        <f>IFERROR(INDEX('Price Data'!B:B,MATCH(TEXT(A286,"YYYY-MM-DD"),'Price Data'!A:A,0)),"")</f>
        <v/>
      </c>
      <c r="C286" s="10" t="str" cm="1">
        <f t="array" ref="C286">IFERROR(IF(ISNUMBER(B286),(B286-INDEX('Price Data'!B:B,MATCH(TEXT(A286,"YYYY-MM-DD"),'Price Data'!A:A,0)+1))/INDEX('Price Data'!B:B,MATCH(TEXT(A286,"YYYY-MM-DD"),'Price Data'!A:A,0)+1),""),"")</f>
        <v/>
      </c>
      <c r="D286" s="34" t="str">
        <f>IFERROR(INDEX('Price Data'!E:E,MATCH(TEXT(A286,"YYYY-MM-DD"),'Price Data'!D:D,0)),"")</f>
        <v/>
      </c>
      <c r="E286" s="10" t="str" cm="1">
        <f t="array" ref="E286">IFERROR(IF(ISNUMBER(D286),(D286-INDEX('Price Data'!E:E,MATCH(TEXT(A286,"YYYY-MM-DD"),'Price Data'!D:D,0)+1))/INDEX('Price Data'!E:E,MATCH(TEXT(A286,"YYYY-MM-DD"),'Price Data'!D:D,0)+1),""),"")</f>
        <v/>
      </c>
      <c r="F286" s="34" t="str">
        <f>IFERROR(INDEX('Price Data'!H:H,MATCH(TEXT(A286,"YYYY-MM-DD"),'Price Data'!G:G,0)),"")</f>
        <v/>
      </c>
      <c r="G286" s="10" t="str" cm="1">
        <f t="array" ref="G286">IFERROR(IF(ISNUMBER(F286),(F286-INDEX('Price Data'!H:H,MATCH(TEXT(A286,"YYYY-MM-DD"),'Price Data'!G:G,0)+1))/INDEX('Price Data'!H:H,MATCH(TEXT(A286,"YYYY-MM-DD"),'Price Data'!G:G,0)+1),""),"")</f>
        <v/>
      </c>
      <c r="H286" s="34" t="str">
        <f>IFERROR(INDEX('Price Data'!K:K,MATCH(TEXT(A286,"YYYY-MM-DD"),'Price Data'!J:J,0)),"")</f>
        <v/>
      </c>
      <c r="I286" s="10" t="str" cm="1">
        <f t="array" ref="I286">IFERROR(IF(ISNUMBER(H286),(H286-INDEX('Price Data'!K:K,MATCH(TEXT(A286,"YYYY-MM-DD"),'Price Data'!J:J,0)+1))/INDEX('Price Data'!K:K,MATCH(TEXT(A286,"YYYY-MM-DD"),'Price Data'!J:J,0)+1),""),"")</f>
        <v/>
      </c>
      <c r="J286" s="34" t="str">
        <f>IFERROR(INDEX('Price Data'!N:N,MATCH(TEXT(A286,"YYYY-MM-DD"),'Price Data'!M:M,0)),"")</f>
        <v/>
      </c>
      <c r="K286" s="10" t="str" cm="1">
        <f t="array" ref="K286">IFERROR(IF(ISNUMBER(J286),(J286-INDEX('Price Data'!N:N,MATCH(TEXT(A286,"YYYY-MM-DD"),'Price Data'!M:M,0)+1))/INDEX('Price Data'!N:N,MATCH(TEXT(A286,"YYYY-MM-DD"),'Price Data'!M:M,0)+1),""),"")</f>
        <v/>
      </c>
      <c r="L286" s="34" t="str">
        <f>IFERROR(INDEX('Price Data'!Q:Q,MATCH(TEXT(A286,"YYYY-MM-DD"),'Price Data'!P:P,0)),"")</f>
        <v/>
      </c>
      <c r="M286" s="10" t="str" cm="1">
        <f t="array" ref="M286">IFERROR(IF(ISNUMBER(L286),(L286-INDEX('Price Data'!Q:Q,MATCH(TEXT(A286,"YYYY-MM-DD"),'Price Data'!P:P,0)+1))/INDEX('Price Data'!Q:Q,MATCH(TEXT(A286,"YYYY-MM-DD"),'Price Data'!P:P,0)+1),""),"")</f>
        <v/>
      </c>
      <c r="N286" s="34" t="str">
        <f>IFERROR(INDEX('Price Data'!T:T,MATCH(TEXT(A286,"YYYY-MM-DD"),'Price Data'!S:S,0)),"")</f>
        <v/>
      </c>
      <c r="O286" s="10" t="str" cm="1">
        <f t="array" ref="O286">IFERROR(IF(ISNUMBER(N286),(N286-INDEX('Price Data'!T:T,MATCH(TEXT(A286,"YYYY-MM-DD"),'Price Data'!S:S,0)+1))/INDEX('Price Data'!T:T,MATCH(TEXT(A286,"YYYY-MM-DD"),'Price Data'!S:S,0)+1),""),"")</f>
        <v/>
      </c>
    </row>
    <row r="287" spans="1:15" x14ac:dyDescent="0.3">
      <c r="A287" s="8">
        <v>42106</v>
      </c>
      <c r="B287" s="34" t="str">
        <f>IFERROR(INDEX('Price Data'!B:B,MATCH(TEXT(A287,"YYYY-MM-DD"),'Price Data'!A:A,0)),"")</f>
        <v/>
      </c>
      <c r="C287" s="10" t="str" cm="1">
        <f t="array" ref="C287">IFERROR(IF(ISNUMBER(B287),(B287-INDEX('Price Data'!B:B,MATCH(TEXT(A287,"YYYY-MM-DD"),'Price Data'!A:A,0)+1))/INDEX('Price Data'!B:B,MATCH(TEXT(A287,"YYYY-MM-DD"),'Price Data'!A:A,0)+1),""),"")</f>
        <v/>
      </c>
      <c r="D287" s="34" t="str">
        <f>IFERROR(INDEX('Price Data'!E:E,MATCH(TEXT(A287,"YYYY-MM-DD"),'Price Data'!D:D,0)),"")</f>
        <v/>
      </c>
      <c r="E287" s="10" t="str" cm="1">
        <f t="array" ref="E287">IFERROR(IF(ISNUMBER(D287),(D287-INDEX('Price Data'!E:E,MATCH(TEXT(A287,"YYYY-MM-DD"),'Price Data'!D:D,0)+1))/INDEX('Price Data'!E:E,MATCH(TEXT(A287,"YYYY-MM-DD"),'Price Data'!D:D,0)+1),""),"")</f>
        <v/>
      </c>
      <c r="F287" s="34" t="str">
        <f>IFERROR(INDEX('Price Data'!H:H,MATCH(TEXT(A287,"YYYY-MM-DD"),'Price Data'!G:G,0)),"")</f>
        <v/>
      </c>
      <c r="G287" s="10" t="str" cm="1">
        <f t="array" ref="G287">IFERROR(IF(ISNUMBER(F287),(F287-INDEX('Price Data'!H:H,MATCH(TEXT(A287,"YYYY-MM-DD"),'Price Data'!G:G,0)+1))/INDEX('Price Data'!H:H,MATCH(TEXT(A287,"YYYY-MM-DD"),'Price Data'!G:G,0)+1),""),"")</f>
        <v/>
      </c>
      <c r="H287" s="34" t="str">
        <f>IFERROR(INDEX('Price Data'!K:K,MATCH(TEXT(A287,"YYYY-MM-DD"),'Price Data'!J:J,0)),"")</f>
        <v/>
      </c>
      <c r="I287" s="10" t="str" cm="1">
        <f t="array" ref="I287">IFERROR(IF(ISNUMBER(H287),(H287-INDEX('Price Data'!K:K,MATCH(TEXT(A287,"YYYY-MM-DD"),'Price Data'!J:J,0)+1))/INDEX('Price Data'!K:K,MATCH(TEXT(A287,"YYYY-MM-DD"),'Price Data'!J:J,0)+1),""),"")</f>
        <v/>
      </c>
      <c r="J287" s="34" t="str">
        <f>IFERROR(INDEX('Price Data'!N:N,MATCH(TEXT(A287,"YYYY-MM-DD"),'Price Data'!M:M,0)),"")</f>
        <v/>
      </c>
      <c r="K287" s="10" t="str" cm="1">
        <f t="array" ref="K287">IFERROR(IF(ISNUMBER(J287),(J287-INDEX('Price Data'!N:N,MATCH(TEXT(A287,"YYYY-MM-DD"),'Price Data'!M:M,0)+1))/INDEX('Price Data'!N:N,MATCH(TEXT(A287,"YYYY-MM-DD"),'Price Data'!M:M,0)+1),""),"")</f>
        <v/>
      </c>
      <c r="L287" s="34" t="str">
        <f>IFERROR(INDEX('Price Data'!Q:Q,MATCH(TEXT(A287,"YYYY-MM-DD"),'Price Data'!P:P,0)),"")</f>
        <v/>
      </c>
      <c r="M287" s="10" t="str" cm="1">
        <f t="array" ref="M287">IFERROR(IF(ISNUMBER(L287),(L287-INDEX('Price Data'!Q:Q,MATCH(TEXT(A287,"YYYY-MM-DD"),'Price Data'!P:P,0)+1))/INDEX('Price Data'!Q:Q,MATCH(TEXT(A287,"YYYY-MM-DD"),'Price Data'!P:P,0)+1),""),"")</f>
        <v/>
      </c>
      <c r="N287" s="34" t="str">
        <f>IFERROR(INDEX('Price Data'!T:T,MATCH(TEXT(A287,"YYYY-MM-DD"),'Price Data'!S:S,0)),"")</f>
        <v/>
      </c>
      <c r="O287" s="10" t="str" cm="1">
        <f t="array" ref="O287">IFERROR(IF(ISNUMBER(N287),(N287-INDEX('Price Data'!T:T,MATCH(TEXT(A287,"YYYY-MM-DD"),'Price Data'!S:S,0)+1))/INDEX('Price Data'!T:T,MATCH(TEXT(A287,"YYYY-MM-DD"),'Price Data'!S:S,0)+1),""),"")</f>
        <v/>
      </c>
    </row>
    <row r="288" spans="1:15" x14ac:dyDescent="0.3">
      <c r="A288" s="8">
        <v>42107</v>
      </c>
      <c r="B288" s="34">
        <f>IFERROR(INDEX('Price Data'!B:B,MATCH(TEXT(A288,"YYYY-MM-DD"),'Price Data'!A:A,0)),"")</f>
        <v>24009</v>
      </c>
      <c r="C288" s="10" cm="1">
        <f t="array" ref="C288">IFERROR(IF(ISNUMBER(B288),(B288-INDEX('Price Data'!B:B,MATCH(TEXT(A288,"YYYY-MM-DD"),'Price Data'!A:A,0)+1))/INDEX('Price Data'!B:B,MATCH(TEXT(A288,"YYYY-MM-DD"),'Price Data'!A:A,0)+1),""),"")</f>
        <v>5.5283327051137074E-3</v>
      </c>
      <c r="D288" s="34">
        <f>IFERROR(INDEX('Price Data'!E:E,MATCH(TEXT(A288,"YYYY-MM-DD"),'Price Data'!D:D,0)),"")</f>
        <v>32.520000000000003</v>
      </c>
      <c r="E288" s="10" cm="1">
        <f t="array" ref="E288">IFERROR(IF(ISNUMBER(D288),(D288-INDEX('Price Data'!E:E,MATCH(TEXT(A288,"YYYY-MM-DD"),'Price Data'!D:D,0)+1))/INDEX('Price Data'!E:E,MATCH(TEXT(A288,"YYYY-MM-DD"),'Price Data'!D:D,0)+1),""),"")</f>
        <v>3.0845157310302718E-3</v>
      </c>
      <c r="F288" s="34">
        <f>IFERROR(INDEX('Price Data'!H:H,MATCH(TEXT(A288,"YYYY-MM-DD"),'Price Data'!G:G,0)),"")</f>
        <v>24598.669922000001</v>
      </c>
      <c r="G288" s="10" cm="1">
        <f t="array" ref="G288">IFERROR(IF(ISNUMBER(F288),(F288-INDEX('Price Data'!H:H,MATCH(TEXT(A288,"YYYY-MM-DD"),'Price Data'!G:G,0)+1))/INDEX('Price Data'!H:H,MATCH(TEXT(A288,"YYYY-MM-DD"),'Price Data'!G:G,0)+1),""),"")</f>
        <v>-2.3424819850937906E-2</v>
      </c>
      <c r="H288" s="34">
        <f>IFERROR(INDEX('Price Data'!K:K,MATCH(TEXT(A288,"YYYY-MM-DD"),'Price Data'!J:J,0)),"")</f>
        <v>3.2</v>
      </c>
      <c r="I288" s="10" cm="1">
        <f t="array" ref="I288">IFERROR(IF(ISNUMBER(H288),(H288-INDEX('Price Data'!K:K,MATCH(TEXT(A288,"YYYY-MM-DD"),'Price Data'!J:J,0)+1))/INDEX('Price Data'!K:K,MATCH(TEXT(A288,"YYYY-MM-DD"),'Price Data'!J:J,0)+1),""),"")</f>
        <v>6.2893081761006345E-3</v>
      </c>
      <c r="J288" s="34">
        <f>IFERROR(INDEX('Price Data'!N:N,MATCH(TEXT(A288,"YYYY-MM-DD"),'Price Data'!M:M,0)),"")</f>
        <v>5.42</v>
      </c>
      <c r="K288" s="10" cm="1">
        <f t="array" ref="K288">IFERROR(IF(ISNUMBER(J288),(J288-INDEX('Price Data'!N:N,MATCH(TEXT(A288,"YYYY-MM-DD"),'Price Data'!M:M,0)+1))/INDEX('Price Data'!N:N,MATCH(TEXT(A288,"YYYY-MM-DD"),'Price Data'!M:M,0)+1),""),"")</f>
        <v>0</v>
      </c>
      <c r="L288" s="34">
        <f>IFERROR(INDEX('Price Data'!Q:Q,MATCH(TEXT(A288,"YYYY-MM-DD"),'Price Data'!P:P,0)),"")</f>
        <v>10.65</v>
      </c>
      <c r="M288" s="10" cm="1">
        <f t="array" ref="M288">IFERROR(IF(ISNUMBER(L288),(L288-INDEX('Price Data'!Q:Q,MATCH(TEXT(A288,"YYYY-MM-DD"),'Price Data'!P:P,0)+1))/INDEX('Price Data'!Q:Q,MATCH(TEXT(A288,"YYYY-MM-DD"),'Price Data'!P:P,0)+1),""),"")</f>
        <v>2.824858757062254E-3</v>
      </c>
      <c r="N288" s="34">
        <f>IFERROR(INDEX('Price Data'!T:T,MATCH(TEXT(A288,"YYYY-MM-DD"),'Price Data'!S:S,0)),"")</f>
        <v>4.33</v>
      </c>
      <c r="O288" s="10" cm="1">
        <f t="array" ref="O288">IFERROR(IF(ISNUMBER(N288),(N288-INDEX('Price Data'!T:T,MATCH(TEXT(A288,"YYYY-MM-DD"),'Price Data'!S:S,0)+1))/INDEX('Price Data'!T:T,MATCH(TEXT(A288,"YYYY-MM-DD"),'Price Data'!S:S,0)+1),""),"")</f>
        <v>-4.5977011494251901E-3</v>
      </c>
    </row>
    <row r="289" spans="1:15" x14ac:dyDescent="0.3">
      <c r="A289" s="8">
        <v>42108</v>
      </c>
      <c r="B289" s="34">
        <f>IFERROR(INDEX('Price Data'!B:B,MATCH(TEXT(A289,"YYYY-MM-DD"),'Price Data'!A:A,0)),"")</f>
        <v>23753</v>
      </c>
      <c r="C289" s="10" cm="1">
        <f t="array" ref="C289">IFERROR(IF(ISNUMBER(B289),(B289-INDEX('Price Data'!B:B,MATCH(TEXT(A289,"YYYY-MM-DD"),'Price Data'!A:A,0)+1))/INDEX('Price Data'!B:B,MATCH(TEXT(A289,"YYYY-MM-DD"),'Price Data'!A:A,0)+1),""),"")</f>
        <v>-1.0662668166104377E-2</v>
      </c>
      <c r="D289" s="34">
        <f>IFERROR(INDEX('Price Data'!E:E,MATCH(TEXT(A289,"YYYY-MM-DD"),'Price Data'!D:D,0)),"")</f>
        <v>31.69</v>
      </c>
      <c r="E289" s="10" cm="1">
        <f t="array" ref="E289">IFERROR(IF(ISNUMBER(D289),(D289-INDEX('Price Data'!E:E,MATCH(TEXT(A289,"YYYY-MM-DD"),'Price Data'!D:D,0)+1))/INDEX('Price Data'!E:E,MATCH(TEXT(A289,"YYYY-MM-DD"),'Price Data'!D:D,0)+1),""),"")</f>
        <v>-2.5522755227552329E-2</v>
      </c>
      <c r="F289" s="34">
        <f>IFERROR(INDEX('Price Data'!H:H,MATCH(TEXT(A289,"YYYY-MM-DD"),'Price Data'!G:G,0)),"")</f>
        <v>24903.863281000002</v>
      </c>
      <c r="G289" s="10" cm="1">
        <f t="array" ref="G289">IFERROR(IF(ISNUMBER(F289),(F289-INDEX('Price Data'!H:H,MATCH(TEXT(A289,"YYYY-MM-DD"),'Price Data'!G:G,0)+1))/INDEX('Price Data'!H:H,MATCH(TEXT(A289,"YYYY-MM-DD"),'Price Data'!G:G,0)+1),""),"")</f>
        <v>1.2406904924849162E-2</v>
      </c>
      <c r="H289" s="34">
        <f>IFERROR(INDEX('Price Data'!K:K,MATCH(TEXT(A289,"YYYY-MM-DD"),'Price Data'!J:J,0)),"")</f>
        <v>3.11</v>
      </c>
      <c r="I289" s="10" cm="1">
        <f t="array" ref="I289">IFERROR(IF(ISNUMBER(H289),(H289-INDEX('Price Data'!K:K,MATCH(TEXT(A289,"YYYY-MM-DD"),'Price Data'!J:J,0)+1))/INDEX('Price Data'!K:K,MATCH(TEXT(A289,"YYYY-MM-DD"),'Price Data'!J:J,0)+1),""),"")</f>
        <v>-2.8125000000000094E-2</v>
      </c>
      <c r="J289" s="34">
        <f>IFERROR(INDEX('Price Data'!N:N,MATCH(TEXT(A289,"YYYY-MM-DD"),'Price Data'!M:M,0)),"")</f>
        <v>5.31</v>
      </c>
      <c r="K289" s="10" cm="1">
        <f t="array" ref="K289">IFERROR(IF(ISNUMBER(J289),(J289-INDEX('Price Data'!N:N,MATCH(TEXT(A289,"YYYY-MM-DD"),'Price Data'!M:M,0)+1))/INDEX('Price Data'!N:N,MATCH(TEXT(A289,"YYYY-MM-DD"),'Price Data'!M:M,0)+1),""),"")</f>
        <v>-2.0295202952029578E-2</v>
      </c>
      <c r="L289" s="34">
        <f>IFERROR(INDEX('Price Data'!Q:Q,MATCH(TEXT(A289,"YYYY-MM-DD"),'Price Data'!P:P,0)),"")</f>
        <v>10.49</v>
      </c>
      <c r="M289" s="10" cm="1">
        <f t="array" ref="M289">IFERROR(IF(ISNUMBER(L289),(L289-INDEX('Price Data'!Q:Q,MATCH(TEXT(A289,"YYYY-MM-DD"),'Price Data'!P:P,0)+1))/INDEX('Price Data'!Q:Q,MATCH(TEXT(A289,"YYYY-MM-DD"),'Price Data'!P:P,0)+1),""),"")</f>
        <v>-1.5023474178403769E-2</v>
      </c>
      <c r="N289" s="34">
        <f>IFERROR(INDEX('Price Data'!T:T,MATCH(TEXT(A289,"YYYY-MM-DD"),'Price Data'!S:S,0)),"")</f>
        <v>4.25</v>
      </c>
      <c r="O289" s="10" cm="1">
        <f t="array" ref="O289">IFERROR(IF(ISNUMBER(N289),(N289-INDEX('Price Data'!T:T,MATCH(TEXT(A289,"YYYY-MM-DD"),'Price Data'!S:S,0)+1))/INDEX('Price Data'!T:T,MATCH(TEXT(A289,"YYYY-MM-DD"),'Price Data'!S:S,0)+1),""),"")</f>
        <v>-1.8475750577367223E-2</v>
      </c>
    </row>
    <row r="290" spans="1:15" x14ac:dyDescent="0.3">
      <c r="A290" s="8">
        <v>42109</v>
      </c>
      <c r="B290" s="34">
        <f>IFERROR(INDEX('Price Data'!B:B,MATCH(TEXT(A290,"YYYY-MM-DD"),'Price Data'!A:A,0)),"")</f>
        <v>24031</v>
      </c>
      <c r="C290" s="10" cm="1">
        <f t="array" ref="C290">IFERROR(IF(ISNUMBER(B290),(B290-INDEX('Price Data'!B:B,MATCH(TEXT(A290,"YYYY-MM-DD"),'Price Data'!A:A,0)+1))/INDEX('Price Data'!B:B,MATCH(TEXT(A290,"YYYY-MM-DD"),'Price Data'!A:A,0)+1),""),"")</f>
        <v>1.1703784785079779E-2</v>
      </c>
      <c r="D290" s="34">
        <f>IFERROR(INDEX('Price Data'!E:E,MATCH(TEXT(A290,"YYYY-MM-DD"),'Price Data'!D:D,0)),"")</f>
        <v>32.11</v>
      </c>
      <c r="E290" s="10" cm="1">
        <f t="array" ref="E290">IFERROR(IF(ISNUMBER(D290),(D290-INDEX('Price Data'!E:E,MATCH(TEXT(A290,"YYYY-MM-DD"),'Price Data'!D:D,0)+1))/INDEX('Price Data'!E:E,MATCH(TEXT(A290,"YYYY-MM-DD"),'Price Data'!D:D,0)+1),""),"")</f>
        <v>1.3253392237298774E-2</v>
      </c>
      <c r="F290" s="34">
        <f>IFERROR(INDEX('Price Data'!H:H,MATCH(TEXT(A290,"YYYY-MM-DD"),'Price Data'!G:G,0)),"")</f>
        <v>25107.326172000001</v>
      </c>
      <c r="G290" s="10" cm="1">
        <f t="array" ref="G290">IFERROR(IF(ISNUMBER(F290),(F290-INDEX('Price Data'!H:H,MATCH(TEXT(A290,"YYYY-MM-DD"),'Price Data'!G:G,0)+1))/INDEX('Price Data'!H:H,MATCH(TEXT(A290,"YYYY-MM-DD"),'Price Data'!G:G,0)+1),""),"")</f>
        <v>8.169932861590512E-3</v>
      </c>
      <c r="H290" s="34">
        <f>IFERROR(INDEX('Price Data'!K:K,MATCH(TEXT(A290,"YYYY-MM-DD"),'Price Data'!J:J,0)),"")</f>
        <v>3.17</v>
      </c>
      <c r="I290" s="10" cm="1">
        <f t="array" ref="I290">IFERROR(IF(ISNUMBER(H290),(H290-INDEX('Price Data'!K:K,MATCH(TEXT(A290,"YYYY-MM-DD"),'Price Data'!J:J,0)+1))/INDEX('Price Data'!K:K,MATCH(TEXT(A290,"YYYY-MM-DD"),'Price Data'!J:J,0)+1),""),"")</f>
        <v>1.9292604501607736E-2</v>
      </c>
      <c r="J290" s="34">
        <f>IFERROR(INDEX('Price Data'!N:N,MATCH(TEXT(A290,"YYYY-MM-DD"),'Price Data'!M:M,0)),"")</f>
        <v>5.34</v>
      </c>
      <c r="K290" s="10" cm="1">
        <f t="array" ref="K290">IFERROR(IF(ISNUMBER(J290),(J290-INDEX('Price Data'!N:N,MATCH(TEXT(A290,"YYYY-MM-DD"),'Price Data'!M:M,0)+1))/INDEX('Price Data'!N:N,MATCH(TEXT(A290,"YYYY-MM-DD"),'Price Data'!M:M,0)+1),""),"")</f>
        <v>5.6497175141243406E-3</v>
      </c>
      <c r="L290" s="34">
        <f>IFERROR(INDEX('Price Data'!Q:Q,MATCH(TEXT(A290,"YYYY-MM-DD"),'Price Data'!P:P,0)),"")</f>
        <v>10.68</v>
      </c>
      <c r="M290" s="10" cm="1">
        <f t="array" ref="M290">IFERROR(IF(ISNUMBER(L290),(L290-INDEX('Price Data'!Q:Q,MATCH(TEXT(A290,"YYYY-MM-DD"),'Price Data'!P:P,0)+1))/INDEX('Price Data'!Q:Q,MATCH(TEXT(A290,"YYYY-MM-DD"),'Price Data'!P:P,0)+1),""),"")</f>
        <v>1.8112488083889371E-2</v>
      </c>
      <c r="N290" s="34">
        <f>IFERROR(INDEX('Price Data'!T:T,MATCH(TEXT(A290,"YYYY-MM-DD"),'Price Data'!S:S,0)),"")</f>
        <v>4.28</v>
      </c>
      <c r="O290" s="10" cm="1">
        <f t="array" ref="O290">IFERROR(IF(ISNUMBER(N290),(N290-INDEX('Price Data'!T:T,MATCH(TEXT(A290,"YYYY-MM-DD"),'Price Data'!S:S,0)+1))/INDEX('Price Data'!T:T,MATCH(TEXT(A290,"YYYY-MM-DD"),'Price Data'!S:S,0)+1),""),"")</f>
        <v>7.0588235294118231E-3</v>
      </c>
    </row>
    <row r="291" spans="1:15" x14ac:dyDescent="0.3">
      <c r="A291" s="8">
        <v>42110</v>
      </c>
      <c r="B291" s="34">
        <f>IFERROR(INDEX('Price Data'!B:B,MATCH(TEXT(A291,"YYYY-MM-DD"),'Price Data'!A:A,0)),"")</f>
        <v>23611</v>
      </c>
      <c r="C291" s="10" cm="1">
        <f t="array" ref="C291">IFERROR(IF(ISNUMBER(B291),(B291-INDEX('Price Data'!B:B,MATCH(TEXT(A291,"YYYY-MM-DD"),'Price Data'!A:A,0)+1))/INDEX('Price Data'!B:B,MATCH(TEXT(A291,"YYYY-MM-DD"),'Price Data'!A:A,0)+1),""),"")</f>
        <v>-1.747742499271774E-2</v>
      </c>
      <c r="D291" s="34">
        <f>IFERROR(INDEX('Price Data'!E:E,MATCH(TEXT(A291,"YYYY-MM-DD"),'Price Data'!D:D,0)),"")</f>
        <v>31.11</v>
      </c>
      <c r="E291" s="10" cm="1">
        <f t="array" ref="E291">IFERROR(IF(ISNUMBER(D291),(D291-INDEX('Price Data'!E:E,MATCH(TEXT(A291,"YYYY-MM-DD"),'Price Data'!D:D,0)+1))/INDEX('Price Data'!E:E,MATCH(TEXT(A291,"YYYY-MM-DD"),'Price Data'!D:D,0)+1),""),"")</f>
        <v>-3.114294612270321E-2</v>
      </c>
      <c r="F291" s="34">
        <f>IFERROR(INDEX('Price Data'!H:H,MATCH(TEXT(A291,"YYYY-MM-DD"),'Price Data'!G:G,0)),"")</f>
        <v>24557.976563</v>
      </c>
      <c r="G291" s="10" cm="1">
        <f t="array" ref="G291">IFERROR(IF(ISNUMBER(F291),(F291-INDEX('Price Data'!H:H,MATCH(TEXT(A291,"YYYY-MM-DD"),'Price Data'!G:G,0)+1))/INDEX('Price Data'!H:H,MATCH(TEXT(A291,"YYYY-MM-DD"),'Price Data'!G:G,0)+1),""),"")</f>
        <v>-2.1880052269868635E-2</v>
      </c>
      <c r="H291" s="34">
        <f>IFERROR(INDEX('Price Data'!K:K,MATCH(TEXT(A291,"YYYY-MM-DD"),'Price Data'!J:J,0)),"")</f>
        <v>3.1</v>
      </c>
      <c r="I291" s="10" cm="1">
        <f t="array" ref="I291">IFERROR(IF(ISNUMBER(H291),(H291-INDEX('Price Data'!K:K,MATCH(TEXT(A291,"YYYY-MM-DD"),'Price Data'!J:J,0)+1))/INDEX('Price Data'!K:K,MATCH(TEXT(A291,"YYYY-MM-DD"),'Price Data'!J:J,0)+1),""),"")</f>
        <v>-2.2082018927444744E-2</v>
      </c>
      <c r="J291" s="34">
        <f>IFERROR(INDEX('Price Data'!N:N,MATCH(TEXT(A291,"YYYY-MM-DD"),'Price Data'!M:M,0)),"")</f>
        <v>5.25</v>
      </c>
      <c r="K291" s="10" cm="1">
        <f t="array" ref="K291">IFERROR(IF(ISNUMBER(J291),(J291-INDEX('Price Data'!N:N,MATCH(TEXT(A291,"YYYY-MM-DD"),'Price Data'!M:M,0)+1))/INDEX('Price Data'!N:N,MATCH(TEXT(A291,"YYYY-MM-DD"),'Price Data'!M:M,0)+1),""),"")</f>
        <v>-1.6853932584269638E-2</v>
      </c>
      <c r="L291" s="34">
        <f>IFERROR(INDEX('Price Data'!Q:Q,MATCH(TEXT(A291,"YYYY-MM-DD"),'Price Data'!P:P,0)),"")</f>
        <v>10.34</v>
      </c>
      <c r="M291" s="10" cm="1">
        <f t="array" ref="M291">IFERROR(IF(ISNUMBER(L291),(L291-INDEX('Price Data'!Q:Q,MATCH(TEXT(A291,"YYYY-MM-DD"),'Price Data'!P:P,0)+1))/INDEX('Price Data'!Q:Q,MATCH(TEXT(A291,"YYYY-MM-DD"),'Price Data'!P:P,0)+1),""),"")</f>
        <v>-3.1835205992509351E-2</v>
      </c>
      <c r="N291" s="34">
        <f>IFERROR(INDEX('Price Data'!T:T,MATCH(TEXT(A291,"YYYY-MM-DD"),'Price Data'!S:S,0)),"")</f>
        <v>4.1500000000000004</v>
      </c>
      <c r="O291" s="10" cm="1">
        <f t="array" ref="O291">IFERROR(IF(ISNUMBER(N291),(N291-INDEX('Price Data'!T:T,MATCH(TEXT(A291,"YYYY-MM-DD"),'Price Data'!S:S,0)+1))/INDEX('Price Data'!T:T,MATCH(TEXT(A291,"YYYY-MM-DD"),'Price Data'!S:S,0)+1),""),"")</f>
        <v>-3.0373831775700907E-2</v>
      </c>
    </row>
    <row r="292" spans="1:15" x14ac:dyDescent="0.3">
      <c r="A292" s="8">
        <v>42111</v>
      </c>
      <c r="B292" s="34">
        <f>IFERROR(INDEX('Price Data'!B:B,MATCH(TEXT(A292,"YYYY-MM-DD"),'Price Data'!A:A,0)),"")</f>
        <v>23044</v>
      </c>
      <c r="C292" s="10" cm="1">
        <f t="array" ref="C292">IFERROR(IF(ISNUMBER(B292),(B292-INDEX('Price Data'!B:B,MATCH(TEXT(A292,"YYYY-MM-DD"),'Price Data'!A:A,0)+1))/INDEX('Price Data'!B:B,MATCH(TEXT(A292,"YYYY-MM-DD"),'Price Data'!A:A,0)+1),""),"")</f>
        <v>-2.4014230655203084E-2</v>
      </c>
      <c r="D292" s="34">
        <f>IFERROR(INDEX('Price Data'!E:E,MATCH(TEXT(A292,"YYYY-MM-DD"),'Price Data'!D:D,0)),"")</f>
        <v>30.01</v>
      </c>
      <c r="E292" s="10" cm="1">
        <f t="array" ref="E292">IFERROR(IF(ISNUMBER(D292),(D292-INDEX('Price Data'!E:E,MATCH(TEXT(A292,"YYYY-MM-DD"),'Price Data'!D:D,0)+1))/INDEX('Price Data'!E:E,MATCH(TEXT(A292,"YYYY-MM-DD"),'Price Data'!D:D,0)+1),""),"")</f>
        <v>-3.5358405657344841E-2</v>
      </c>
      <c r="F292" s="34">
        <f>IFERROR(INDEX('Price Data'!H:H,MATCH(TEXT(A292,"YYYY-MM-DD"),'Price Data'!G:G,0)),"")</f>
        <v>23438.929688</v>
      </c>
      <c r="G292" s="10" cm="1">
        <f t="array" ref="G292">IFERROR(IF(ISNUMBER(F292),(F292-INDEX('Price Data'!H:H,MATCH(TEXT(A292,"YYYY-MM-DD"),'Price Data'!G:G,0)+1))/INDEX('Price Data'!H:H,MATCH(TEXT(A292,"YYYY-MM-DD"),'Price Data'!G:G,0)+1),""),"")</f>
        <v>-4.5567552038713134E-2</v>
      </c>
      <c r="H292" s="34">
        <f>IFERROR(INDEX('Price Data'!K:K,MATCH(TEXT(A292,"YYYY-MM-DD"),'Price Data'!J:J,0)),"")</f>
        <v>2.98</v>
      </c>
      <c r="I292" s="10" cm="1">
        <f t="array" ref="I292">IFERROR(IF(ISNUMBER(H292),(H292-INDEX('Price Data'!K:K,MATCH(TEXT(A292,"YYYY-MM-DD"),'Price Data'!J:J,0)+1))/INDEX('Price Data'!K:K,MATCH(TEXT(A292,"YYYY-MM-DD"),'Price Data'!J:J,0)+1),""),"")</f>
        <v>-3.8709677419354875E-2</v>
      </c>
      <c r="J292" s="34">
        <f>IFERROR(INDEX('Price Data'!N:N,MATCH(TEXT(A292,"YYYY-MM-DD"),'Price Data'!M:M,0)),"")</f>
        <v>5.03</v>
      </c>
      <c r="K292" s="10" cm="1">
        <f t="array" ref="K292">IFERROR(IF(ISNUMBER(J292),(J292-INDEX('Price Data'!N:N,MATCH(TEXT(A292,"YYYY-MM-DD"),'Price Data'!M:M,0)+1))/INDEX('Price Data'!N:N,MATCH(TEXT(A292,"YYYY-MM-DD"),'Price Data'!M:M,0)+1),""),"")</f>
        <v>-4.1904761904761854E-2</v>
      </c>
      <c r="L292" s="34">
        <f>IFERROR(INDEX('Price Data'!Q:Q,MATCH(TEXT(A292,"YYYY-MM-DD"),'Price Data'!P:P,0)),"")</f>
        <v>10.06</v>
      </c>
      <c r="M292" s="10" cm="1">
        <f t="array" ref="M292">IFERROR(IF(ISNUMBER(L292),(L292-INDEX('Price Data'!Q:Q,MATCH(TEXT(A292,"YYYY-MM-DD"),'Price Data'!P:P,0)+1))/INDEX('Price Data'!Q:Q,MATCH(TEXT(A292,"YYYY-MM-DD"),'Price Data'!P:P,0)+1),""),"")</f>
        <v>-2.7079303675048294E-2</v>
      </c>
      <c r="N292" s="34">
        <f>IFERROR(INDEX('Price Data'!T:T,MATCH(TEXT(A292,"YYYY-MM-DD"),'Price Data'!S:S,0)),"")</f>
        <v>3.99</v>
      </c>
      <c r="O292" s="10" cm="1">
        <f t="array" ref="O292">IFERROR(IF(ISNUMBER(N292),(N292-INDEX('Price Data'!T:T,MATCH(TEXT(A292,"YYYY-MM-DD"),'Price Data'!S:S,0)+1))/INDEX('Price Data'!T:T,MATCH(TEXT(A292,"YYYY-MM-DD"),'Price Data'!S:S,0)+1),""),"")</f>
        <v>-3.8554216867469911E-2</v>
      </c>
    </row>
    <row r="293" spans="1:15" x14ac:dyDescent="0.3">
      <c r="A293" s="8">
        <v>42112</v>
      </c>
      <c r="B293" s="34" t="str">
        <f>IFERROR(INDEX('Price Data'!B:B,MATCH(TEXT(A293,"YYYY-MM-DD"),'Price Data'!A:A,0)),"")</f>
        <v/>
      </c>
      <c r="C293" s="10" t="str" cm="1">
        <f t="array" ref="C293">IFERROR(IF(ISNUMBER(B293),(B293-INDEX('Price Data'!B:B,MATCH(TEXT(A293,"YYYY-MM-DD"),'Price Data'!A:A,0)+1))/INDEX('Price Data'!B:B,MATCH(TEXT(A293,"YYYY-MM-DD"),'Price Data'!A:A,0)+1),""),"")</f>
        <v/>
      </c>
      <c r="D293" s="34" t="str">
        <f>IFERROR(INDEX('Price Data'!E:E,MATCH(TEXT(A293,"YYYY-MM-DD"),'Price Data'!D:D,0)),"")</f>
        <v/>
      </c>
      <c r="E293" s="10" t="str" cm="1">
        <f t="array" ref="E293">IFERROR(IF(ISNUMBER(D293),(D293-INDEX('Price Data'!E:E,MATCH(TEXT(A293,"YYYY-MM-DD"),'Price Data'!D:D,0)+1))/INDEX('Price Data'!E:E,MATCH(TEXT(A293,"YYYY-MM-DD"),'Price Data'!D:D,0)+1),""),"")</f>
        <v/>
      </c>
      <c r="F293" s="34" t="str">
        <f>IFERROR(INDEX('Price Data'!H:H,MATCH(TEXT(A293,"YYYY-MM-DD"),'Price Data'!G:G,0)),"")</f>
        <v/>
      </c>
      <c r="G293" s="10" t="str" cm="1">
        <f t="array" ref="G293">IFERROR(IF(ISNUMBER(F293),(F293-INDEX('Price Data'!H:H,MATCH(TEXT(A293,"YYYY-MM-DD"),'Price Data'!G:G,0)+1))/INDEX('Price Data'!H:H,MATCH(TEXT(A293,"YYYY-MM-DD"),'Price Data'!G:G,0)+1),""),"")</f>
        <v/>
      </c>
      <c r="H293" s="34" t="str">
        <f>IFERROR(INDEX('Price Data'!K:K,MATCH(TEXT(A293,"YYYY-MM-DD"),'Price Data'!J:J,0)),"")</f>
        <v/>
      </c>
      <c r="I293" s="10" t="str" cm="1">
        <f t="array" ref="I293">IFERROR(IF(ISNUMBER(H293),(H293-INDEX('Price Data'!K:K,MATCH(TEXT(A293,"YYYY-MM-DD"),'Price Data'!J:J,0)+1))/INDEX('Price Data'!K:K,MATCH(TEXT(A293,"YYYY-MM-DD"),'Price Data'!J:J,0)+1),""),"")</f>
        <v/>
      </c>
      <c r="J293" s="34" t="str">
        <f>IFERROR(INDEX('Price Data'!N:N,MATCH(TEXT(A293,"YYYY-MM-DD"),'Price Data'!M:M,0)),"")</f>
        <v/>
      </c>
      <c r="K293" s="10" t="str" cm="1">
        <f t="array" ref="K293">IFERROR(IF(ISNUMBER(J293),(J293-INDEX('Price Data'!N:N,MATCH(TEXT(A293,"YYYY-MM-DD"),'Price Data'!M:M,0)+1))/INDEX('Price Data'!N:N,MATCH(TEXT(A293,"YYYY-MM-DD"),'Price Data'!M:M,0)+1),""),"")</f>
        <v/>
      </c>
      <c r="L293" s="34" t="str">
        <f>IFERROR(INDEX('Price Data'!Q:Q,MATCH(TEXT(A293,"YYYY-MM-DD"),'Price Data'!P:P,0)),"")</f>
        <v/>
      </c>
      <c r="M293" s="10" t="str" cm="1">
        <f t="array" ref="M293">IFERROR(IF(ISNUMBER(L293),(L293-INDEX('Price Data'!Q:Q,MATCH(TEXT(A293,"YYYY-MM-DD"),'Price Data'!P:P,0)+1))/INDEX('Price Data'!Q:Q,MATCH(TEXT(A293,"YYYY-MM-DD"),'Price Data'!P:P,0)+1),""),"")</f>
        <v/>
      </c>
      <c r="N293" s="34" t="str">
        <f>IFERROR(INDEX('Price Data'!T:T,MATCH(TEXT(A293,"YYYY-MM-DD"),'Price Data'!S:S,0)),"")</f>
        <v/>
      </c>
      <c r="O293" s="10" t="str" cm="1">
        <f t="array" ref="O293">IFERROR(IF(ISNUMBER(N293),(N293-INDEX('Price Data'!T:T,MATCH(TEXT(A293,"YYYY-MM-DD"),'Price Data'!S:S,0)+1))/INDEX('Price Data'!T:T,MATCH(TEXT(A293,"YYYY-MM-DD"),'Price Data'!S:S,0)+1),""),"")</f>
        <v/>
      </c>
    </row>
    <row r="294" spans="1:15" x14ac:dyDescent="0.3">
      <c r="A294" s="8">
        <v>42113</v>
      </c>
      <c r="B294" s="34" t="str">
        <f>IFERROR(INDEX('Price Data'!B:B,MATCH(TEXT(A294,"YYYY-MM-DD"),'Price Data'!A:A,0)),"")</f>
        <v/>
      </c>
      <c r="C294" s="10" t="str" cm="1">
        <f t="array" ref="C294">IFERROR(IF(ISNUMBER(B294),(B294-INDEX('Price Data'!B:B,MATCH(TEXT(A294,"YYYY-MM-DD"),'Price Data'!A:A,0)+1))/INDEX('Price Data'!B:B,MATCH(TEXT(A294,"YYYY-MM-DD"),'Price Data'!A:A,0)+1),""),"")</f>
        <v/>
      </c>
      <c r="D294" s="34" t="str">
        <f>IFERROR(INDEX('Price Data'!E:E,MATCH(TEXT(A294,"YYYY-MM-DD"),'Price Data'!D:D,0)),"")</f>
        <v/>
      </c>
      <c r="E294" s="10" t="str" cm="1">
        <f t="array" ref="E294">IFERROR(IF(ISNUMBER(D294),(D294-INDEX('Price Data'!E:E,MATCH(TEXT(A294,"YYYY-MM-DD"),'Price Data'!D:D,0)+1))/INDEX('Price Data'!E:E,MATCH(TEXT(A294,"YYYY-MM-DD"),'Price Data'!D:D,0)+1),""),"")</f>
        <v/>
      </c>
      <c r="F294" s="34" t="str">
        <f>IFERROR(INDEX('Price Data'!H:H,MATCH(TEXT(A294,"YYYY-MM-DD"),'Price Data'!G:G,0)),"")</f>
        <v/>
      </c>
      <c r="G294" s="10" t="str" cm="1">
        <f t="array" ref="G294">IFERROR(IF(ISNUMBER(F294),(F294-INDEX('Price Data'!H:H,MATCH(TEXT(A294,"YYYY-MM-DD"),'Price Data'!G:G,0)+1))/INDEX('Price Data'!H:H,MATCH(TEXT(A294,"YYYY-MM-DD"),'Price Data'!G:G,0)+1),""),"")</f>
        <v/>
      </c>
      <c r="H294" s="34" t="str">
        <f>IFERROR(INDEX('Price Data'!K:K,MATCH(TEXT(A294,"YYYY-MM-DD"),'Price Data'!J:J,0)),"")</f>
        <v/>
      </c>
      <c r="I294" s="10" t="str" cm="1">
        <f t="array" ref="I294">IFERROR(IF(ISNUMBER(H294),(H294-INDEX('Price Data'!K:K,MATCH(TEXT(A294,"YYYY-MM-DD"),'Price Data'!J:J,0)+1))/INDEX('Price Data'!K:K,MATCH(TEXT(A294,"YYYY-MM-DD"),'Price Data'!J:J,0)+1),""),"")</f>
        <v/>
      </c>
      <c r="J294" s="34" t="str">
        <f>IFERROR(INDEX('Price Data'!N:N,MATCH(TEXT(A294,"YYYY-MM-DD"),'Price Data'!M:M,0)),"")</f>
        <v/>
      </c>
      <c r="K294" s="10" t="str" cm="1">
        <f t="array" ref="K294">IFERROR(IF(ISNUMBER(J294),(J294-INDEX('Price Data'!N:N,MATCH(TEXT(A294,"YYYY-MM-DD"),'Price Data'!M:M,0)+1))/INDEX('Price Data'!N:N,MATCH(TEXT(A294,"YYYY-MM-DD"),'Price Data'!M:M,0)+1),""),"")</f>
        <v/>
      </c>
      <c r="L294" s="34" t="str">
        <f>IFERROR(INDEX('Price Data'!Q:Q,MATCH(TEXT(A294,"YYYY-MM-DD"),'Price Data'!P:P,0)),"")</f>
        <v/>
      </c>
      <c r="M294" s="10" t="str" cm="1">
        <f t="array" ref="M294">IFERROR(IF(ISNUMBER(L294),(L294-INDEX('Price Data'!Q:Q,MATCH(TEXT(A294,"YYYY-MM-DD"),'Price Data'!P:P,0)+1))/INDEX('Price Data'!Q:Q,MATCH(TEXT(A294,"YYYY-MM-DD"),'Price Data'!P:P,0)+1),""),"")</f>
        <v/>
      </c>
      <c r="N294" s="34" t="str">
        <f>IFERROR(INDEX('Price Data'!T:T,MATCH(TEXT(A294,"YYYY-MM-DD"),'Price Data'!S:S,0)),"")</f>
        <v/>
      </c>
      <c r="O294" s="10" t="str" cm="1">
        <f t="array" ref="O294">IFERROR(IF(ISNUMBER(N294),(N294-INDEX('Price Data'!T:T,MATCH(TEXT(A294,"YYYY-MM-DD"),'Price Data'!S:S,0)+1))/INDEX('Price Data'!T:T,MATCH(TEXT(A294,"YYYY-MM-DD"),'Price Data'!S:S,0)+1),""),"")</f>
        <v/>
      </c>
    </row>
    <row r="295" spans="1:15" x14ac:dyDescent="0.3">
      <c r="A295" s="8">
        <v>42114</v>
      </c>
      <c r="B295" s="34">
        <f>IFERROR(INDEX('Price Data'!B:B,MATCH(TEXT(A295,"YYYY-MM-DD"),'Price Data'!A:A,0)),"")</f>
        <v>23333</v>
      </c>
      <c r="C295" s="10" cm="1">
        <f t="array" ref="C295">IFERROR(IF(ISNUMBER(B295),(B295-INDEX('Price Data'!B:B,MATCH(TEXT(A295,"YYYY-MM-DD"),'Price Data'!A:A,0)+1))/INDEX('Price Data'!B:B,MATCH(TEXT(A295,"YYYY-MM-DD"),'Price Data'!A:A,0)+1),""),"")</f>
        <v>1.2541225481687207E-2</v>
      </c>
      <c r="D295" s="34">
        <f>IFERROR(INDEX('Price Data'!E:E,MATCH(TEXT(A295,"YYYY-MM-DD"),'Price Data'!D:D,0)),"")</f>
        <v>31.09</v>
      </c>
      <c r="E295" s="10" cm="1">
        <f t="array" ref="E295">IFERROR(IF(ISNUMBER(D295),(D295-INDEX('Price Data'!E:E,MATCH(TEXT(A295,"YYYY-MM-DD"),'Price Data'!D:D,0)+1))/INDEX('Price Data'!E:E,MATCH(TEXT(A295,"YYYY-MM-DD"),'Price Data'!D:D,0)+1),""),"")</f>
        <v>3.5988003998667049E-2</v>
      </c>
      <c r="F295" s="34">
        <f>IFERROR(INDEX('Price Data'!H:H,MATCH(TEXT(A295,"YYYY-MM-DD"),'Price Data'!G:G,0)),"")</f>
        <v>23764.470702999999</v>
      </c>
      <c r="G295" s="10" cm="1">
        <f t="array" ref="G295">IFERROR(IF(ISNUMBER(F295),(F295-INDEX('Price Data'!H:H,MATCH(TEXT(A295,"YYYY-MM-DD"),'Price Data'!G:G,0)+1))/INDEX('Price Data'!H:H,MATCH(TEXT(A295,"YYYY-MM-DD"),'Price Data'!G:G,0)+1),""),"")</f>
        <v>1.3888902749969241E-2</v>
      </c>
      <c r="H295" s="34">
        <f>IFERROR(INDEX('Price Data'!K:K,MATCH(TEXT(A295,"YYYY-MM-DD"),'Price Data'!J:J,0)),"")</f>
        <v>3.06</v>
      </c>
      <c r="I295" s="10" cm="1">
        <f t="array" ref="I295">IFERROR(IF(ISNUMBER(H295),(H295-INDEX('Price Data'!K:K,MATCH(TEXT(A295,"YYYY-MM-DD"),'Price Data'!J:J,0)+1))/INDEX('Price Data'!K:K,MATCH(TEXT(A295,"YYYY-MM-DD"),'Price Data'!J:J,0)+1),""),"")</f>
        <v>2.6845637583892641E-2</v>
      </c>
      <c r="J295" s="34">
        <f>IFERROR(INDEX('Price Data'!N:N,MATCH(TEXT(A295,"YYYY-MM-DD"),'Price Data'!M:M,0)),"")</f>
        <v>5.03</v>
      </c>
      <c r="K295" s="10" cm="1">
        <f t="array" ref="K295">IFERROR(IF(ISNUMBER(J295),(J295-INDEX('Price Data'!N:N,MATCH(TEXT(A295,"YYYY-MM-DD"),'Price Data'!M:M,0)+1))/INDEX('Price Data'!N:N,MATCH(TEXT(A295,"YYYY-MM-DD"),'Price Data'!M:M,0)+1),""),"")</f>
        <v>0</v>
      </c>
      <c r="L295" s="34">
        <f>IFERROR(INDEX('Price Data'!Q:Q,MATCH(TEXT(A295,"YYYY-MM-DD"),'Price Data'!P:P,0)),"")</f>
        <v>10.210000000000001</v>
      </c>
      <c r="M295" s="10" cm="1">
        <f t="array" ref="M295">IFERROR(IF(ISNUMBER(L295),(L295-INDEX('Price Data'!Q:Q,MATCH(TEXT(A295,"YYYY-MM-DD"),'Price Data'!P:P,0)+1))/INDEX('Price Data'!Q:Q,MATCH(TEXT(A295,"YYYY-MM-DD"),'Price Data'!P:P,0)+1),""),"")</f>
        <v>1.491053677932409E-2</v>
      </c>
      <c r="N295" s="34">
        <f>IFERROR(INDEX('Price Data'!T:T,MATCH(TEXT(A295,"YYYY-MM-DD"),'Price Data'!S:S,0)),"")</f>
        <v>4</v>
      </c>
      <c r="O295" s="10" cm="1">
        <f t="array" ref="O295">IFERROR(IF(ISNUMBER(N295),(N295-INDEX('Price Data'!T:T,MATCH(TEXT(A295,"YYYY-MM-DD"),'Price Data'!S:S,0)+1))/INDEX('Price Data'!T:T,MATCH(TEXT(A295,"YYYY-MM-DD"),'Price Data'!S:S,0)+1),""),"")</f>
        <v>2.5062656641603475E-3</v>
      </c>
    </row>
    <row r="296" spans="1:15" x14ac:dyDescent="0.3">
      <c r="A296" s="8">
        <v>42115</v>
      </c>
      <c r="B296" s="34">
        <f>IFERROR(INDEX('Price Data'!B:B,MATCH(TEXT(A296,"YYYY-MM-DD"),'Price Data'!A:A,0)),"")</f>
        <v>23240</v>
      </c>
      <c r="C296" s="10" cm="1">
        <f t="array" ref="C296">IFERROR(IF(ISNUMBER(B296),(B296-INDEX('Price Data'!B:B,MATCH(TEXT(A296,"YYYY-MM-DD"),'Price Data'!A:A,0)+1))/INDEX('Price Data'!B:B,MATCH(TEXT(A296,"YYYY-MM-DD"),'Price Data'!A:A,0)+1),""),"")</f>
        <v>-3.9857712253032187E-3</v>
      </c>
      <c r="D296" s="34">
        <f>IFERROR(INDEX('Price Data'!E:E,MATCH(TEXT(A296,"YYYY-MM-DD"),'Price Data'!D:D,0)),"")</f>
        <v>30.49</v>
      </c>
      <c r="E296" s="10" cm="1">
        <f t="array" ref="E296">IFERROR(IF(ISNUMBER(D296),(D296-INDEX('Price Data'!E:E,MATCH(TEXT(A296,"YYYY-MM-DD"),'Price Data'!D:D,0)+1))/INDEX('Price Data'!E:E,MATCH(TEXT(A296,"YYYY-MM-DD"),'Price Data'!D:D,0)+1),""),"")</f>
        <v>-1.9298809906722465E-2</v>
      </c>
      <c r="F296" s="34">
        <f>IFERROR(INDEX('Price Data'!H:H,MATCH(TEXT(A296,"YYYY-MM-DD"),'Price Data'!G:G,0)),"")</f>
        <v>23276.160156000002</v>
      </c>
      <c r="G296" s="10" cm="1">
        <f t="array" ref="G296">IFERROR(IF(ISNUMBER(F296),(F296-INDEX('Price Data'!H:H,MATCH(TEXT(A296,"YYYY-MM-DD"),'Price Data'!G:G,0)+1))/INDEX('Price Data'!H:H,MATCH(TEXT(A296,"YYYY-MM-DD"),'Price Data'!G:G,0)+1),""),"")</f>
        <v>-2.0547924382694271E-2</v>
      </c>
      <c r="H296" s="34">
        <f>IFERROR(INDEX('Price Data'!K:K,MATCH(TEXT(A296,"YYYY-MM-DD"),'Price Data'!J:J,0)),"")</f>
        <v>3.03</v>
      </c>
      <c r="I296" s="10" cm="1">
        <f t="array" ref="I296">IFERROR(IF(ISNUMBER(H296),(H296-INDEX('Price Data'!K:K,MATCH(TEXT(A296,"YYYY-MM-DD"),'Price Data'!J:J,0)+1))/INDEX('Price Data'!K:K,MATCH(TEXT(A296,"YYYY-MM-DD"),'Price Data'!J:J,0)+1),""),"")</f>
        <v>-9.8039215686275324E-3</v>
      </c>
      <c r="J296" s="34">
        <f>IFERROR(INDEX('Price Data'!N:N,MATCH(TEXT(A296,"YYYY-MM-DD"),'Price Data'!M:M,0)),"")</f>
        <v>4.8499999999999996</v>
      </c>
      <c r="K296" s="10" cm="1">
        <f t="array" ref="K296">IFERROR(IF(ISNUMBER(J296),(J296-INDEX('Price Data'!N:N,MATCH(TEXT(A296,"YYYY-MM-DD"),'Price Data'!M:M,0)+1))/INDEX('Price Data'!N:N,MATCH(TEXT(A296,"YYYY-MM-DD"),'Price Data'!M:M,0)+1),""),"")</f>
        <v>-3.578528827037785E-2</v>
      </c>
      <c r="L296" s="34">
        <f>IFERROR(INDEX('Price Data'!Q:Q,MATCH(TEXT(A296,"YYYY-MM-DD"),'Price Data'!P:P,0)),"")</f>
        <v>9.93</v>
      </c>
      <c r="M296" s="10" cm="1">
        <f t="array" ref="M296">IFERROR(IF(ISNUMBER(L296),(L296-INDEX('Price Data'!Q:Q,MATCH(TEXT(A296,"YYYY-MM-DD"),'Price Data'!P:P,0)+1))/INDEX('Price Data'!Q:Q,MATCH(TEXT(A296,"YYYY-MM-DD"),'Price Data'!P:P,0)+1),""),"")</f>
        <v>-2.7424094025465338E-2</v>
      </c>
      <c r="N296" s="34">
        <f>IFERROR(INDEX('Price Data'!T:T,MATCH(TEXT(A296,"YYYY-MM-DD"),'Price Data'!S:S,0)),"")</f>
        <v>3.95</v>
      </c>
      <c r="O296" s="10" cm="1">
        <f t="array" ref="O296">IFERROR(IF(ISNUMBER(N296),(N296-INDEX('Price Data'!T:T,MATCH(TEXT(A296,"YYYY-MM-DD"),'Price Data'!S:S,0)+1))/INDEX('Price Data'!T:T,MATCH(TEXT(A296,"YYYY-MM-DD"),'Price Data'!S:S,0)+1),""),"")</f>
        <v>-1.2499999999999956E-2</v>
      </c>
    </row>
    <row r="297" spans="1:15" x14ac:dyDescent="0.3">
      <c r="A297" s="8">
        <v>42116</v>
      </c>
      <c r="B297" s="34">
        <f>IFERROR(INDEX('Price Data'!B:B,MATCH(TEXT(A297,"YYYY-MM-DD"),'Price Data'!A:A,0)),"")</f>
        <v>23315</v>
      </c>
      <c r="C297" s="10" cm="1">
        <f t="array" ref="C297">IFERROR(IF(ISNUMBER(B297),(B297-INDEX('Price Data'!B:B,MATCH(TEXT(A297,"YYYY-MM-DD"),'Price Data'!A:A,0)+1))/INDEX('Price Data'!B:B,MATCH(TEXT(A297,"YYYY-MM-DD"),'Price Data'!A:A,0)+1),""),"")</f>
        <v>3.2271944922547331E-3</v>
      </c>
      <c r="D297" s="34">
        <f>IFERROR(INDEX('Price Data'!E:E,MATCH(TEXT(A297,"YYYY-MM-DD"),'Price Data'!D:D,0)),"")</f>
        <v>31.51</v>
      </c>
      <c r="E297" s="10" cm="1">
        <f t="array" ref="E297">IFERROR(IF(ISNUMBER(D297),(D297-INDEX('Price Data'!E:E,MATCH(TEXT(A297,"YYYY-MM-DD"),'Price Data'!D:D,0)+1))/INDEX('Price Data'!E:E,MATCH(TEXT(A297,"YYYY-MM-DD"),'Price Data'!D:D,0)+1),""),"")</f>
        <v>3.3453591341423519E-2</v>
      </c>
      <c r="F297" s="34">
        <f>IFERROR(INDEX('Price Data'!H:H,MATCH(TEXT(A297,"YYYY-MM-DD"),'Price Data'!G:G,0)),"")</f>
        <v>23459.277343999998</v>
      </c>
      <c r="G297" s="10" cm="1">
        <f t="array" ref="G297">IFERROR(IF(ISNUMBER(F297),(F297-INDEX('Price Data'!H:H,MATCH(TEXT(A297,"YYYY-MM-DD"),'Price Data'!G:G,0)+1))/INDEX('Price Data'!H:H,MATCH(TEXT(A297,"YYYY-MM-DD"),'Price Data'!G:G,0)+1),""),"")</f>
        <v>7.8671562135988124E-3</v>
      </c>
      <c r="H297" s="34">
        <f>IFERROR(INDEX('Price Data'!K:K,MATCH(TEXT(A297,"YYYY-MM-DD"),'Price Data'!J:J,0)),"")</f>
        <v>3.07</v>
      </c>
      <c r="I297" s="10" cm="1">
        <f t="array" ref="I297">IFERROR(IF(ISNUMBER(H297),(H297-INDEX('Price Data'!K:K,MATCH(TEXT(A297,"YYYY-MM-DD"),'Price Data'!J:J,0)+1))/INDEX('Price Data'!K:K,MATCH(TEXT(A297,"YYYY-MM-DD"),'Price Data'!J:J,0)+1),""),"")</f>
        <v>1.3201320132013214E-2</v>
      </c>
      <c r="J297" s="34">
        <f>IFERROR(INDEX('Price Data'!N:N,MATCH(TEXT(A297,"YYYY-MM-DD"),'Price Data'!M:M,0)),"")</f>
        <v>4.8899999999999997</v>
      </c>
      <c r="K297" s="10" cm="1">
        <f t="array" ref="K297">IFERROR(IF(ISNUMBER(J297),(J297-INDEX('Price Data'!N:N,MATCH(TEXT(A297,"YYYY-MM-DD"),'Price Data'!M:M,0)+1))/INDEX('Price Data'!N:N,MATCH(TEXT(A297,"YYYY-MM-DD"),'Price Data'!M:M,0)+1),""),"")</f>
        <v>8.2474226804123783E-3</v>
      </c>
      <c r="L297" s="34">
        <f>IFERROR(INDEX('Price Data'!Q:Q,MATCH(TEXT(A297,"YYYY-MM-DD"),'Price Data'!P:P,0)),"")</f>
        <v>10.18</v>
      </c>
      <c r="M297" s="10" cm="1">
        <f t="array" ref="M297">IFERROR(IF(ISNUMBER(L297),(L297-INDEX('Price Data'!Q:Q,MATCH(TEXT(A297,"YYYY-MM-DD"),'Price Data'!P:P,0)+1))/INDEX('Price Data'!Q:Q,MATCH(TEXT(A297,"YYYY-MM-DD"),'Price Data'!P:P,0)+1),""),"")</f>
        <v>2.5176233635448138E-2</v>
      </c>
      <c r="N297" s="34">
        <f>IFERROR(INDEX('Price Data'!T:T,MATCH(TEXT(A297,"YYYY-MM-DD"),'Price Data'!S:S,0)),"")</f>
        <v>3.94</v>
      </c>
      <c r="O297" s="10" cm="1">
        <f t="array" ref="O297">IFERROR(IF(ISNUMBER(N297),(N297-INDEX('Price Data'!T:T,MATCH(TEXT(A297,"YYYY-MM-DD"),'Price Data'!S:S,0)+1))/INDEX('Price Data'!T:T,MATCH(TEXT(A297,"YYYY-MM-DD"),'Price Data'!S:S,0)+1),""),"")</f>
        <v>-2.5316455696203113E-3</v>
      </c>
    </row>
    <row r="298" spans="1:15" x14ac:dyDescent="0.3">
      <c r="A298" s="8">
        <v>42117</v>
      </c>
      <c r="B298" s="34">
        <f>IFERROR(INDEX('Price Data'!B:B,MATCH(TEXT(A298,"YYYY-MM-DD"),'Price Data'!A:A,0)),"")</f>
        <v>23199</v>
      </c>
      <c r="C298" s="10" cm="1">
        <f t="array" ref="C298">IFERROR(IF(ISNUMBER(B298),(B298-INDEX('Price Data'!B:B,MATCH(TEXT(A298,"YYYY-MM-DD"),'Price Data'!A:A,0)+1))/INDEX('Price Data'!B:B,MATCH(TEXT(A298,"YYYY-MM-DD"),'Price Data'!A:A,0)+1),""),"")</f>
        <v>-4.9753377653870895E-3</v>
      </c>
      <c r="D298" s="34">
        <f>IFERROR(INDEX('Price Data'!E:E,MATCH(TEXT(A298,"YYYY-MM-DD"),'Price Data'!D:D,0)),"")</f>
        <v>31.31</v>
      </c>
      <c r="E298" s="10" cm="1">
        <f t="array" ref="E298">IFERROR(IF(ISNUMBER(D298),(D298-INDEX('Price Data'!E:E,MATCH(TEXT(A298,"YYYY-MM-DD"),'Price Data'!D:D,0)+1))/INDEX('Price Data'!E:E,MATCH(TEXT(A298,"YYYY-MM-DD"),'Price Data'!D:D,0)+1),""),"")</f>
        <v>-6.3471913678198296E-3</v>
      </c>
      <c r="F298" s="34">
        <f>IFERROR(INDEX('Price Data'!H:H,MATCH(TEXT(A298,"YYYY-MM-DD"),'Price Data'!G:G,0)),"")</f>
        <v>23093.042968999998</v>
      </c>
      <c r="G298" s="10" cm="1">
        <f t="array" ref="G298">IFERROR(IF(ISNUMBER(F298),(F298-INDEX('Price Data'!H:H,MATCH(TEXT(A298,"YYYY-MM-DD"),'Price Data'!G:G,0)+1))/INDEX('Price Data'!H:H,MATCH(TEXT(A298,"YYYY-MM-DD"),'Price Data'!G:G,0)+1),""),"")</f>
        <v>-1.5611494319694762E-2</v>
      </c>
      <c r="H298" s="34">
        <f>IFERROR(INDEX('Price Data'!K:K,MATCH(TEXT(A298,"YYYY-MM-DD"),'Price Data'!J:J,0)),"")</f>
        <v>3.04</v>
      </c>
      <c r="I298" s="10" cm="1">
        <f t="array" ref="I298">IFERROR(IF(ISNUMBER(H298),(H298-INDEX('Price Data'!K:K,MATCH(TEXT(A298,"YYYY-MM-DD"),'Price Data'!J:J,0)+1))/INDEX('Price Data'!K:K,MATCH(TEXT(A298,"YYYY-MM-DD"),'Price Data'!J:J,0)+1),""),"")</f>
        <v>-9.7719869706839758E-3</v>
      </c>
      <c r="J298" s="34">
        <f>IFERROR(INDEX('Price Data'!N:N,MATCH(TEXT(A298,"YYYY-MM-DD"),'Price Data'!M:M,0)),"")</f>
        <v>4.87</v>
      </c>
      <c r="K298" s="10" cm="1">
        <f t="array" ref="K298">IFERROR(IF(ISNUMBER(J298),(J298-INDEX('Price Data'!N:N,MATCH(TEXT(A298,"YYYY-MM-DD"),'Price Data'!M:M,0)+1))/INDEX('Price Data'!N:N,MATCH(TEXT(A298,"YYYY-MM-DD"),'Price Data'!M:M,0)+1),""),"")</f>
        <v>-4.0899795501021623E-3</v>
      </c>
      <c r="L298" s="34">
        <f>IFERROR(INDEX('Price Data'!Q:Q,MATCH(TEXT(A298,"YYYY-MM-DD"),'Price Data'!P:P,0)),"")</f>
        <v>10.23</v>
      </c>
      <c r="M298" s="10" cm="1">
        <f t="array" ref="M298">IFERROR(IF(ISNUMBER(L298),(L298-INDEX('Price Data'!Q:Q,MATCH(TEXT(A298,"YYYY-MM-DD"),'Price Data'!P:P,0)+1))/INDEX('Price Data'!Q:Q,MATCH(TEXT(A298,"YYYY-MM-DD"),'Price Data'!P:P,0)+1),""),"")</f>
        <v>4.9115913555992843E-3</v>
      </c>
      <c r="N298" s="34">
        <f>IFERROR(INDEX('Price Data'!T:T,MATCH(TEXT(A298,"YYYY-MM-DD"),'Price Data'!S:S,0)),"")</f>
        <v>4</v>
      </c>
      <c r="O298" s="10" cm="1">
        <f t="array" ref="O298">IFERROR(IF(ISNUMBER(N298),(N298-INDEX('Price Data'!T:T,MATCH(TEXT(A298,"YYYY-MM-DD"),'Price Data'!S:S,0)+1))/INDEX('Price Data'!T:T,MATCH(TEXT(A298,"YYYY-MM-DD"),'Price Data'!S:S,0)+1),""),"")</f>
        <v>1.5228426395939101E-2</v>
      </c>
    </row>
    <row r="299" spans="1:15" x14ac:dyDescent="0.3">
      <c r="A299" s="8">
        <v>42118</v>
      </c>
      <c r="B299" s="34">
        <f>IFERROR(INDEX('Price Data'!B:B,MATCH(TEXT(A299,"YYYY-MM-DD"),'Price Data'!A:A,0)),"")</f>
        <v>23427</v>
      </c>
      <c r="C299" s="10" cm="1">
        <f t="array" ref="C299">IFERROR(IF(ISNUMBER(B299),(B299-INDEX('Price Data'!B:B,MATCH(TEXT(A299,"YYYY-MM-DD"),'Price Data'!A:A,0)+1))/INDEX('Price Data'!B:B,MATCH(TEXT(A299,"YYYY-MM-DD"),'Price Data'!A:A,0)+1),""),"")</f>
        <v>9.8280098280098278E-3</v>
      </c>
      <c r="D299" s="34">
        <f>IFERROR(INDEX('Price Data'!E:E,MATCH(TEXT(A299,"YYYY-MM-DD"),'Price Data'!D:D,0)),"")</f>
        <v>32.14</v>
      </c>
      <c r="E299" s="10" cm="1">
        <f t="array" ref="E299">IFERROR(IF(ISNUMBER(D299),(D299-INDEX('Price Data'!E:E,MATCH(TEXT(A299,"YYYY-MM-DD"),'Price Data'!D:D,0)+1))/INDEX('Price Data'!E:E,MATCH(TEXT(A299,"YYYY-MM-DD"),'Price Data'!D:D,0)+1),""),"")</f>
        <v>2.6509102523155602E-2</v>
      </c>
      <c r="F299" s="34">
        <f>IFERROR(INDEX('Price Data'!H:H,MATCH(TEXT(A299,"YYYY-MM-DD"),'Price Data'!G:G,0)),"")</f>
        <v>23235.466797000001</v>
      </c>
      <c r="G299" s="10" cm="1">
        <f t="array" ref="G299">IFERROR(IF(ISNUMBER(F299),(F299-INDEX('Price Data'!H:H,MATCH(TEXT(A299,"YYYY-MM-DD"),'Price Data'!G:G,0)+1))/INDEX('Price Data'!H:H,MATCH(TEXT(A299,"YYYY-MM-DD"),'Price Data'!G:G,0)+1),""),"")</f>
        <v>6.1673911139035172E-3</v>
      </c>
      <c r="H299" s="34">
        <f>IFERROR(INDEX('Price Data'!K:K,MATCH(TEXT(A299,"YYYY-MM-DD"),'Price Data'!J:J,0)),"")</f>
        <v>3.08</v>
      </c>
      <c r="I299" s="10" cm="1">
        <f t="array" ref="I299">IFERROR(IF(ISNUMBER(H299),(H299-INDEX('Price Data'!K:K,MATCH(TEXT(A299,"YYYY-MM-DD"),'Price Data'!J:J,0)+1))/INDEX('Price Data'!K:K,MATCH(TEXT(A299,"YYYY-MM-DD"),'Price Data'!J:J,0)+1),""),"")</f>
        <v>1.3157894736842117E-2</v>
      </c>
      <c r="J299" s="34">
        <f>IFERROR(INDEX('Price Data'!N:N,MATCH(TEXT(A299,"YYYY-MM-DD"),'Price Data'!M:M,0)),"")</f>
        <v>4.91</v>
      </c>
      <c r="K299" s="10" cm="1">
        <f t="array" ref="K299">IFERROR(IF(ISNUMBER(J299),(J299-INDEX('Price Data'!N:N,MATCH(TEXT(A299,"YYYY-MM-DD"),'Price Data'!M:M,0)+1))/INDEX('Price Data'!N:N,MATCH(TEXT(A299,"YYYY-MM-DD"),'Price Data'!M:M,0)+1),""),"")</f>
        <v>8.2135523613963111E-3</v>
      </c>
      <c r="L299" s="34">
        <f>IFERROR(INDEX('Price Data'!Q:Q,MATCH(TEXT(A299,"YYYY-MM-DD"),'Price Data'!P:P,0)),"")</f>
        <v>10.61</v>
      </c>
      <c r="M299" s="10" cm="1">
        <f t="array" ref="M299">IFERROR(IF(ISNUMBER(L299),(L299-INDEX('Price Data'!Q:Q,MATCH(TEXT(A299,"YYYY-MM-DD"),'Price Data'!P:P,0)+1))/INDEX('Price Data'!Q:Q,MATCH(TEXT(A299,"YYYY-MM-DD"),'Price Data'!P:P,0)+1),""),"")</f>
        <v>3.714565004887576E-2</v>
      </c>
      <c r="N299" s="34">
        <f>IFERROR(INDEX('Price Data'!T:T,MATCH(TEXT(A299,"YYYY-MM-DD"),'Price Data'!S:S,0)),"")</f>
        <v>4.07</v>
      </c>
      <c r="O299" s="10" cm="1">
        <f t="array" ref="O299">IFERROR(IF(ISNUMBER(N299),(N299-INDEX('Price Data'!T:T,MATCH(TEXT(A299,"YYYY-MM-DD"),'Price Data'!S:S,0)+1))/INDEX('Price Data'!T:T,MATCH(TEXT(A299,"YYYY-MM-DD"),'Price Data'!S:S,0)+1),""),"")</f>
        <v>1.7500000000000071E-2</v>
      </c>
    </row>
    <row r="300" spans="1:15" x14ac:dyDescent="0.3">
      <c r="A300" s="8">
        <v>42119</v>
      </c>
      <c r="B300" s="34" t="str">
        <f>IFERROR(INDEX('Price Data'!B:B,MATCH(TEXT(A300,"YYYY-MM-DD"),'Price Data'!A:A,0)),"")</f>
        <v/>
      </c>
      <c r="C300" s="10" t="str" cm="1">
        <f t="array" ref="C300">IFERROR(IF(ISNUMBER(B300),(B300-INDEX('Price Data'!B:B,MATCH(TEXT(A300,"YYYY-MM-DD"),'Price Data'!A:A,0)+1))/INDEX('Price Data'!B:B,MATCH(TEXT(A300,"YYYY-MM-DD"),'Price Data'!A:A,0)+1),""),"")</f>
        <v/>
      </c>
      <c r="D300" s="34" t="str">
        <f>IFERROR(INDEX('Price Data'!E:E,MATCH(TEXT(A300,"YYYY-MM-DD"),'Price Data'!D:D,0)),"")</f>
        <v/>
      </c>
      <c r="E300" s="10" t="str" cm="1">
        <f t="array" ref="E300">IFERROR(IF(ISNUMBER(D300),(D300-INDEX('Price Data'!E:E,MATCH(TEXT(A300,"YYYY-MM-DD"),'Price Data'!D:D,0)+1))/INDEX('Price Data'!E:E,MATCH(TEXT(A300,"YYYY-MM-DD"),'Price Data'!D:D,0)+1),""),"")</f>
        <v/>
      </c>
      <c r="F300" s="34" t="str">
        <f>IFERROR(INDEX('Price Data'!H:H,MATCH(TEXT(A300,"YYYY-MM-DD"),'Price Data'!G:G,0)),"")</f>
        <v/>
      </c>
      <c r="G300" s="10" t="str" cm="1">
        <f t="array" ref="G300">IFERROR(IF(ISNUMBER(F300),(F300-INDEX('Price Data'!H:H,MATCH(TEXT(A300,"YYYY-MM-DD"),'Price Data'!G:G,0)+1))/INDEX('Price Data'!H:H,MATCH(TEXT(A300,"YYYY-MM-DD"),'Price Data'!G:G,0)+1),""),"")</f>
        <v/>
      </c>
      <c r="H300" s="34" t="str">
        <f>IFERROR(INDEX('Price Data'!K:K,MATCH(TEXT(A300,"YYYY-MM-DD"),'Price Data'!J:J,0)),"")</f>
        <v/>
      </c>
      <c r="I300" s="10" t="str" cm="1">
        <f t="array" ref="I300">IFERROR(IF(ISNUMBER(H300),(H300-INDEX('Price Data'!K:K,MATCH(TEXT(A300,"YYYY-MM-DD"),'Price Data'!J:J,0)+1))/INDEX('Price Data'!K:K,MATCH(TEXT(A300,"YYYY-MM-DD"),'Price Data'!J:J,0)+1),""),"")</f>
        <v/>
      </c>
      <c r="J300" s="34" t="str">
        <f>IFERROR(INDEX('Price Data'!N:N,MATCH(TEXT(A300,"YYYY-MM-DD"),'Price Data'!M:M,0)),"")</f>
        <v/>
      </c>
      <c r="K300" s="10" t="str" cm="1">
        <f t="array" ref="K300">IFERROR(IF(ISNUMBER(J300),(J300-INDEX('Price Data'!N:N,MATCH(TEXT(A300,"YYYY-MM-DD"),'Price Data'!M:M,0)+1))/INDEX('Price Data'!N:N,MATCH(TEXT(A300,"YYYY-MM-DD"),'Price Data'!M:M,0)+1),""),"")</f>
        <v/>
      </c>
      <c r="L300" s="34" t="str">
        <f>IFERROR(INDEX('Price Data'!Q:Q,MATCH(TEXT(A300,"YYYY-MM-DD"),'Price Data'!P:P,0)),"")</f>
        <v/>
      </c>
      <c r="M300" s="10" t="str" cm="1">
        <f t="array" ref="M300">IFERROR(IF(ISNUMBER(L300),(L300-INDEX('Price Data'!Q:Q,MATCH(TEXT(A300,"YYYY-MM-DD"),'Price Data'!P:P,0)+1))/INDEX('Price Data'!Q:Q,MATCH(TEXT(A300,"YYYY-MM-DD"),'Price Data'!P:P,0)+1),""),"")</f>
        <v/>
      </c>
      <c r="N300" s="34" t="str">
        <f>IFERROR(INDEX('Price Data'!T:T,MATCH(TEXT(A300,"YYYY-MM-DD"),'Price Data'!S:S,0)),"")</f>
        <v/>
      </c>
      <c r="O300" s="10" t="str" cm="1">
        <f t="array" ref="O300">IFERROR(IF(ISNUMBER(N300),(N300-INDEX('Price Data'!T:T,MATCH(TEXT(A300,"YYYY-MM-DD"),'Price Data'!S:S,0)+1))/INDEX('Price Data'!T:T,MATCH(TEXT(A300,"YYYY-MM-DD"),'Price Data'!S:S,0)+1),""),"")</f>
        <v/>
      </c>
    </row>
    <row r="301" spans="1:15" x14ac:dyDescent="0.3">
      <c r="A301" s="8">
        <v>42120</v>
      </c>
      <c r="B301" s="34" t="str">
        <f>IFERROR(INDEX('Price Data'!B:B,MATCH(TEXT(A301,"YYYY-MM-DD"),'Price Data'!A:A,0)),"")</f>
        <v/>
      </c>
      <c r="C301" s="10" t="str" cm="1">
        <f t="array" ref="C301">IFERROR(IF(ISNUMBER(B301),(B301-INDEX('Price Data'!B:B,MATCH(TEXT(A301,"YYYY-MM-DD"),'Price Data'!A:A,0)+1))/INDEX('Price Data'!B:B,MATCH(TEXT(A301,"YYYY-MM-DD"),'Price Data'!A:A,0)+1),""),"")</f>
        <v/>
      </c>
      <c r="D301" s="34" t="str">
        <f>IFERROR(INDEX('Price Data'!E:E,MATCH(TEXT(A301,"YYYY-MM-DD"),'Price Data'!D:D,0)),"")</f>
        <v/>
      </c>
      <c r="E301" s="10" t="str" cm="1">
        <f t="array" ref="E301">IFERROR(IF(ISNUMBER(D301),(D301-INDEX('Price Data'!E:E,MATCH(TEXT(A301,"YYYY-MM-DD"),'Price Data'!D:D,0)+1))/INDEX('Price Data'!E:E,MATCH(TEXT(A301,"YYYY-MM-DD"),'Price Data'!D:D,0)+1),""),"")</f>
        <v/>
      </c>
      <c r="F301" s="34" t="str">
        <f>IFERROR(INDEX('Price Data'!H:H,MATCH(TEXT(A301,"YYYY-MM-DD"),'Price Data'!G:G,0)),"")</f>
        <v/>
      </c>
      <c r="G301" s="10" t="str" cm="1">
        <f t="array" ref="G301">IFERROR(IF(ISNUMBER(F301),(F301-INDEX('Price Data'!H:H,MATCH(TEXT(A301,"YYYY-MM-DD"),'Price Data'!G:G,0)+1))/INDEX('Price Data'!H:H,MATCH(TEXT(A301,"YYYY-MM-DD"),'Price Data'!G:G,0)+1),""),"")</f>
        <v/>
      </c>
      <c r="H301" s="34" t="str">
        <f>IFERROR(INDEX('Price Data'!K:K,MATCH(TEXT(A301,"YYYY-MM-DD"),'Price Data'!J:J,0)),"")</f>
        <v/>
      </c>
      <c r="I301" s="10" t="str" cm="1">
        <f t="array" ref="I301">IFERROR(IF(ISNUMBER(H301),(H301-INDEX('Price Data'!K:K,MATCH(TEXT(A301,"YYYY-MM-DD"),'Price Data'!J:J,0)+1))/INDEX('Price Data'!K:K,MATCH(TEXT(A301,"YYYY-MM-DD"),'Price Data'!J:J,0)+1),""),"")</f>
        <v/>
      </c>
      <c r="J301" s="34" t="str">
        <f>IFERROR(INDEX('Price Data'!N:N,MATCH(TEXT(A301,"YYYY-MM-DD"),'Price Data'!M:M,0)),"")</f>
        <v/>
      </c>
      <c r="K301" s="10" t="str" cm="1">
        <f t="array" ref="K301">IFERROR(IF(ISNUMBER(J301),(J301-INDEX('Price Data'!N:N,MATCH(TEXT(A301,"YYYY-MM-DD"),'Price Data'!M:M,0)+1))/INDEX('Price Data'!N:N,MATCH(TEXT(A301,"YYYY-MM-DD"),'Price Data'!M:M,0)+1),""),"")</f>
        <v/>
      </c>
      <c r="L301" s="34" t="str">
        <f>IFERROR(INDEX('Price Data'!Q:Q,MATCH(TEXT(A301,"YYYY-MM-DD"),'Price Data'!P:P,0)),"")</f>
        <v/>
      </c>
      <c r="M301" s="10" t="str" cm="1">
        <f t="array" ref="M301">IFERROR(IF(ISNUMBER(L301),(L301-INDEX('Price Data'!Q:Q,MATCH(TEXT(A301,"YYYY-MM-DD"),'Price Data'!P:P,0)+1))/INDEX('Price Data'!Q:Q,MATCH(TEXT(A301,"YYYY-MM-DD"),'Price Data'!P:P,0)+1),""),"")</f>
        <v/>
      </c>
      <c r="N301" s="34" t="str">
        <f>IFERROR(INDEX('Price Data'!T:T,MATCH(TEXT(A301,"YYYY-MM-DD"),'Price Data'!S:S,0)),"")</f>
        <v/>
      </c>
      <c r="O301" s="10" t="str" cm="1">
        <f t="array" ref="O301">IFERROR(IF(ISNUMBER(N301),(N301-INDEX('Price Data'!T:T,MATCH(TEXT(A301,"YYYY-MM-DD"),'Price Data'!S:S,0)+1))/INDEX('Price Data'!T:T,MATCH(TEXT(A301,"YYYY-MM-DD"),'Price Data'!S:S,0)+1),""),"")</f>
        <v/>
      </c>
    </row>
    <row r="302" spans="1:15" x14ac:dyDescent="0.3">
      <c r="A302" s="8">
        <v>42121</v>
      </c>
      <c r="B302" s="34">
        <f>IFERROR(INDEX('Price Data'!B:B,MATCH(TEXT(A302,"YYYY-MM-DD"),'Price Data'!A:A,0)),"")</f>
        <v>23806</v>
      </c>
      <c r="C302" s="10" cm="1">
        <f t="array" ref="C302">IFERROR(IF(ISNUMBER(B302),(B302-INDEX('Price Data'!B:B,MATCH(TEXT(A302,"YYYY-MM-DD"),'Price Data'!A:A,0)+1))/INDEX('Price Data'!B:B,MATCH(TEXT(A302,"YYYY-MM-DD"),'Price Data'!A:A,0)+1),""),"")</f>
        <v>1.6177914372305459E-2</v>
      </c>
      <c r="D302" s="34">
        <f>IFERROR(INDEX('Price Data'!E:E,MATCH(TEXT(A302,"YYYY-MM-DD"),'Price Data'!D:D,0)),"")</f>
        <v>32.82</v>
      </c>
      <c r="E302" s="10" cm="1">
        <f t="array" ref="E302">IFERROR(IF(ISNUMBER(D302),(D302-INDEX('Price Data'!E:E,MATCH(TEXT(A302,"YYYY-MM-DD"),'Price Data'!D:D,0)+1))/INDEX('Price Data'!E:E,MATCH(TEXT(A302,"YYYY-MM-DD"),'Price Data'!D:D,0)+1),""),"")</f>
        <v>2.1157436216552573E-2</v>
      </c>
      <c r="F302" s="34">
        <f>IFERROR(INDEX('Price Data'!H:H,MATCH(TEXT(A302,"YYYY-MM-DD"),'Price Data'!G:G,0)),"")</f>
        <v>23377.892577999999</v>
      </c>
      <c r="G302" s="10" cm="1">
        <f t="array" ref="G302">IFERROR(IF(ISNUMBER(F302),(F302-INDEX('Price Data'!H:H,MATCH(TEXT(A302,"YYYY-MM-DD"),'Price Data'!G:G,0)+1))/INDEX('Price Data'!H:H,MATCH(TEXT(A302,"YYYY-MM-DD"),'Price Data'!G:G,0)+1),""),"")</f>
        <v>6.1296716026547444E-3</v>
      </c>
      <c r="H302" s="34">
        <f>IFERROR(INDEX('Price Data'!K:K,MATCH(TEXT(A302,"YYYY-MM-DD"),'Price Data'!J:J,0)),"")</f>
        <v>3.16</v>
      </c>
      <c r="I302" s="10" cm="1">
        <f t="array" ref="I302">IFERROR(IF(ISNUMBER(H302),(H302-INDEX('Price Data'!K:K,MATCH(TEXT(A302,"YYYY-MM-DD"),'Price Data'!J:J,0)+1))/INDEX('Price Data'!K:K,MATCH(TEXT(A302,"YYYY-MM-DD"),'Price Data'!J:J,0)+1),""),"")</f>
        <v>2.5974025974025997E-2</v>
      </c>
      <c r="J302" s="34">
        <f>IFERROR(INDEX('Price Data'!N:N,MATCH(TEXT(A302,"YYYY-MM-DD"),'Price Data'!M:M,0)),"")</f>
        <v>5.08</v>
      </c>
      <c r="K302" s="10" cm="1">
        <f t="array" ref="K302">IFERROR(IF(ISNUMBER(J302),(J302-INDEX('Price Data'!N:N,MATCH(TEXT(A302,"YYYY-MM-DD"),'Price Data'!M:M,0)+1))/INDEX('Price Data'!N:N,MATCH(TEXT(A302,"YYYY-MM-DD"),'Price Data'!M:M,0)+1),""),"")</f>
        <v>3.4623217922606912E-2</v>
      </c>
      <c r="L302" s="34">
        <f>IFERROR(INDEX('Price Data'!Q:Q,MATCH(TEXT(A302,"YYYY-MM-DD"),'Price Data'!P:P,0)),"")</f>
        <v>10.71</v>
      </c>
      <c r="M302" s="10" cm="1">
        <f t="array" ref="M302">IFERROR(IF(ISNUMBER(L302),(L302-INDEX('Price Data'!Q:Q,MATCH(TEXT(A302,"YYYY-MM-DD"),'Price Data'!P:P,0)+1))/INDEX('Price Data'!Q:Q,MATCH(TEXT(A302,"YYYY-MM-DD"),'Price Data'!P:P,0)+1),""),"")</f>
        <v>9.4250706880302949E-3</v>
      </c>
      <c r="N302" s="34">
        <f>IFERROR(INDEX('Price Data'!T:T,MATCH(TEXT(A302,"YYYY-MM-DD"),'Price Data'!S:S,0)),"")</f>
        <v>4.12</v>
      </c>
      <c r="O302" s="10" cm="1">
        <f t="array" ref="O302">IFERROR(IF(ISNUMBER(N302),(N302-INDEX('Price Data'!T:T,MATCH(TEXT(A302,"YYYY-MM-DD"),'Price Data'!S:S,0)+1))/INDEX('Price Data'!T:T,MATCH(TEXT(A302,"YYYY-MM-DD"),'Price Data'!S:S,0)+1),""),"")</f>
        <v>1.2285012285012241E-2</v>
      </c>
    </row>
    <row r="303" spans="1:15" x14ac:dyDescent="0.3">
      <c r="A303" s="8">
        <v>42122</v>
      </c>
      <c r="B303" s="34">
        <f>IFERROR(INDEX('Price Data'!B:B,MATCH(TEXT(A303,"YYYY-MM-DD"),'Price Data'!A:A,0)),"")</f>
        <v>23532</v>
      </c>
      <c r="C303" s="10" cm="1">
        <f t="array" ref="C303">IFERROR(IF(ISNUMBER(B303),(B303-INDEX('Price Data'!B:B,MATCH(TEXT(A303,"YYYY-MM-DD"),'Price Data'!A:A,0)+1))/INDEX('Price Data'!B:B,MATCH(TEXT(A303,"YYYY-MM-DD"),'Price Data'!A:A,0)+1),""),"")</f>
        <v>-1.1509703436108545E-2</v>
      </c>
      <c r="D303" s="34">
        <f>IFERROR(INDEX('Price Data'!E:E,MATCH(TEXT(A303,"YYYY-MM-DD"),'Price Data'!D:D,0)),"")</f>
        <v>32.57</v>
      </c>
      <c r="E303" s="10" cm="1">
        <f t="array" ref="E303">IFERROR(IF(ISNUMBER(D303),(D303-INDEX('Price Data'!E:E,MATCH(TEXT(A303,"YYYY-MM-DD"),'Price Data'!D:D,0)+1))/INDEX('Price Data'!E:E,MATCH(TEXT(A303,"YYYY-MM-DD"),'Price Data'!D:D,0)+1),""),"")</f>
        <v>-7.6173065204143816E-3</v>
      </c>
      <c r="F303" s="34">
        <f>IFERROR(INDEX('Price Data'!H:H,MATCH(TEXT(A303,"YYYY-MM-DD"),'Price Data'!G:G,0)),"")</f>
        <v>23133.736327999999</v>
      </c>
      <c r="G303" s="10" cm="1">
        <f t="array" ref="G303">IFERROR(IF(ISNUMBER(F303),(F303-INDEX('Price Data'!H:H,MATCH(TEXT(A303,"YYYY-MM-DD"),'Price Data'!G:G,0)+1))/INDEX('Price Data'!H:H,MATCH(TEXT(A303,"YYYY-MM-DD"),'Price Data'!G:G,0)+1),""),"")</f>
        <v>-1.0443894768759683E-2</v>
      </c>
      <c r="H303" s="34">
        <f>IFERROR(INDEX('Price Data'!K:K,MATCH(TEXT(A303,"YYYY-MM-DD"),'Price Data'!J:J,0)),"")</f>
        <v>3.09</v>
      </c>
      <c r="I303" s="10" cm="1">
        <f t="array" ref="I303">IFERROR(IF(ISNUMBER(H303),(H303-INDEX('Price Data'!K:K,MATCH(TEXT(A303,"YYYY-MM-DD"),'Price Data'!J:J,0)+1))/INDEX('Price Data'!K:K,MATCH(TEXT(A303,"YYYY-MM-DD"),'Price Data'!J:J,0)+1),""),"")</f>
        <v>-2.2151898734177305E-2</v>
      </c>
      <c r="J303" s="34">
        <f>IFERROR(INDEX('Price Data'!N:N,MATCH(TEXT(A303,"YYYY-MM-DD"),'Price Data'!M:M,0)),"")</f>
        <v>4.95</v>
      </c>
      <c r="K303" s="10" cm="1">
        <f t="array" ref="K303">IFERROR(IF(ISNUMBER(J303),(J303-INDEX('Price Data'!N:N,MATCH(TEXT(A303,"YYYY-MM-DD"),'Price Data'!M:M,0)+1))/INDEX('Price Data'!N:N,MATCH(TEXT(A303,"YYYY-MM-DD"),'Price Data'!M:M,0)+1),""),"")</f>
        <v>-2.5590551181102341E-2</v>
      </c>
      <c r="L303" s="34">
        <f>IFERROR(INDEX('Price Data'!Q:Q,MATCH(TEXT(A303,"YYYY-MM-DD"),'Price Data'!P:P,0)),"")</f>
        <v>10.69</v>
      </c>
      <c r="M303" s="10" cm="1">
        <f t="array" ref="M303">IFERROR(IF(ISNUMBER(L303),(L303-INDEX('Price Data'!Q:Q,MATCH(TEXT(A303,"YYYY-MM-DD"),'Price Data'!P:P,0)+1))/INDEX('Price Data'!Q:Q,MATCH(TEXT(A303,"YYYY-MM-DD"),'Price Data'!P:P,0)+1),""),"")</f>
        <v>-1.8674136321196403E-3</v>
      </c>
      <c r="N303" s="34">
        <f>IFERROR(INDEX('Price Data'!T:T,MATCH(TEXT(A303,"YYYY-MM-DD"),'Price Data'!S:S,0)),"")</f>
        <v>4.09</v>
      </c>
      <c r="O303" s="10" cm="1">
        <f t="array" ref="O303">IFERROR(IF(ISNUMBER(N303),(N303-INDEX('Price Data'!T:T,MATCH(TEXT(A303,"YYYY-MM-DD"),'Price Data'!S:S,0)+1))/INDEX('Price Data'!T:T,MATCH(TEXT(A303,"YYYY-MM-DD"),'Price Data'!S:S,0)+1),""),"")</f>
        <v>-7.2815533980583125E-3</v>
      </c>
    </row>
    <row r="304" spans="1:15" x14ac:dyDescent="0.3">
      <c r="A304" s="8">
        <v>42123</v>
      </c>
      <c r="B304" s="34">
        <f>IFERROR(INDEX('Price Data'!B:B,MATCH(TEXT(A304,"YYYY-MM-DD"),'Price Data'!A:A,0)),"")</f>
        <v>22996</v>
      </c>
      <c r="C304" s="10" cm="1">
        <f t="array" ref="C304">IFERROR(IF(ISNUMBER(B304),(B304-INDEX('Price Data'!B:B,MATCH(TEXT(A304,"YYYY-MM-DD"),'Price Data'!A:A,0)+1))/INDEX('Price Data'!B:B,MATCH(TEXT(A304,"YYYY-MM-DD"),'Price Data'!A:A,0)+1),""),"")</f>
        <v>-2.2777494475607684E-2</v>
      </c>
      <c r="D304" s="34">
        <f>IFERROR(INDEX('Price Data'!E:E,MATCH(TEXT(A304,"YYYY-MM-DD"),'Price Data'!D:D,0)),"")</f>
        <v>31.86</v>
      </c>
      <c r="E304" s="10" cm="1">
        <f t="array" ref="E304">IFERROR(IF(ISNUMBER(D304),(D304-INDEX('Price Data'!E:E,MATCH(TEXT(A304,"YYYY-MM-DD"),'Price Data'!D:D,0)+1))/INDEX('Price Data'!E:E,MATCH(TEXT(A304,"YYYY-MM-DD"),'Price Data'!D:D,0)+1),""),"")</f>
        <v>-2.1799201719373683E-2</v>
      </c>
      <c r="F304" s="34">
        <f>IFERROR(INDEX('Price Data'!H:H,MATCH(TEXT(A304,"YYYY-MM-DD"),'Price Data'!G:G,0)),"")</f>
        <v>22218.152343999998</v>
      </c>
      <c r="G304" s="10" cm="1">
        <f t="array" ref="G304">IFERROR(IF(ISNUMBER(F304),(F304-INDEX('Price Data'!H:H,MATCH(TEXT(A304,"YYYY-MM-DD"),'Price Data'!G:G,0)+1))/INDEX('Price Data'!H:H,MATCH(TEXT(A304,"YYYY-MM-DD"),'Price Data'!G:G,0)+1),""),"")</f>
        <v>-3.9577868919160306E-2</v>
      </c>
      <c r="H304" s="34">
        <f>IFERROR(INDEX('Price Data'!K:K,MATCH(TEXT(A304,"YYYY-MM-DD"),'Price Data'!J:J,0)),"")</f>
        <v>3</v>
      </c>
      <c r="I304" s="10" cm="1">
        <f t="array" ref="I304">IFERROR(IF(ISNUMBER(H304),(H304-INDEX('Price Data'!K:K,MATCH(TEXT(A304,"YYYY-MM-DD"),'Price Data'!J:J,0)+1))/INDEX('Price Data'!K:K,MATCH(TEXT(A304,"YYYY-MM-DD"),'Price Data'!J:J,0)+1),""),"")</f>
        <v>-2.9126213592232966E-2</v>
      </c>
      <c r="J304" s="34">
        <f>IFERROR(INDEX('Price Data'!N:N,MATCH(TEXT(A304,"YYYY-MM-DD"),'Price Data'!M:M,0)),"")</f>
        <v>4.76</v>
      </c>
      <c r="K304" s="10" cm="1">
        <f t="array" ref="K304">IFERROR(IF(ISNUMBER(J304),(J304-INDEX('Price Data'!N:N,MATCH(TEXT(A304,"YYYY-MM-DD"),'Price Data'!M:M,0)+1))/INDEX('Price Data'!N:N,MATCH(TEXT(A304,"YYYY-MM-DD"),'Price Data'!M:M,0)+1),""),"")</f>
        <v>-3.8383838383838464E-2</v>
      </c>
      <c r="L304" s="34">
        <f>IFERROR(INDEX('Price Data'!Q:Q,MATCH(TEXT(A304,"YYYY-MM-DD"),'Price Data'!P:P,0)),"")</f>
        <v>10.3</v>
      </c>
      <c r="M304" s="10" cm="1">
        <f t="array" ref="M304">IFERROR(IF(ISNUMBER(L304),(L304-INDEX('Price Data'!Q:Q,MATCH(TEXT(A304,"YYYY-MM-DD"),'Price Data'!P:P,0)+1))/INDEX('Price Data'!Q:Q,MATCH(TEXT(A304,"YYYY-MM-DD"),'Price Data'!P:P,0)+1),""),"")</f>
        <v>-3.6482694106641608E-2</v>
      </c>
      <c r="N304" s="34">
        <f>IFERROR(INDEX('Price Data'!T:T,MATCH(TEXT(A304,"YYYY-MM-DD"),'Price Data'!S:S,0)),"")</f>
        <v>4.03</v>
      </c>
      <c r="O304" s="10" cm="1">
        <f t="array" ref="O304">IFERROR(IF(ISNUMBER(N304),(N304-INDEX('Price Data'!T:T,MATCH(TEXT(A304,"YYYY-MM-DD"),'Price Data'!S:S,0)+1))/INDEX('Price Data'!T:T,MATCH(TEXT(A304,"YYYY-MM-DD"),'Price Data'!S:S,0)+1),""),"")</f>
        <v>-1.4669926650366653E-2</v>
      </c>
    </row>
    <row r="305" spans="1:15" x14ac:dyDescent="0.3">
      <c r="A305" s="8">
        <v>42124</v>
      </c>
      <c r="B305" s="34">
        <f>IFERROR(INDEX('Price Data'!B:B,MATCH(TEXT(A305,"YYYY-MM-DD"),'Price Data'!A:A,0)),"")</f>
        <v>23046</v>
      </c>
      <c r="C305" s="10" cm="1">
        <f t="array" ref="C305">IFERROR(IF(ISNUMBER(B305),(B305-INDEX('Price Data'!B:B,MATCH(TEXT(A305,"YYYY-MM-DD"),'Price Data'!A:A,0)+1))/INDEX('Price Data'!B:B,MATCH(TEXT(A305,"YYYY-MM-DD"),'Price Data'!A:A,0)+1),""),"")</f>
        <v>2.1742911810749698E-3</v>
      </c>
      <c r="D305" s="34">
        <f>IFERROR(INDEX('Price Data'!E:E,MATCH(TEXT(A305,"YYYY-MM-DD"),'Price Data'!D:D,0)),"")</f>
        <v>32.32</v>
      </c>
      <c r="E305" s="10" cm="1">
        <f t="array" ref="E305">IFERROR(IF(ISNUMBER(D305),(D305-INDEX('Price Data'!E:E,MATCH(TEXT(A305,"YYYY-MM-DD"),'Price Data'!D:D,0)+1))/INDEX('Price Data'!E:E,MATCH(TEXT(A305,"YYYY-MM-DD"),'Price Data'!D:D,0)+1),""),"")</f>
        <v>1.4438166980539889E-2</v>
      </c>
      <c r="F305" s="34">
        <f>IFERROR(INDEX('Price Data'!H:H,MATCH(TEXT(A305,"YYYY-MM-DD"),'Price Data'!G:G,0)),"")</f>
        <v>22503.001952999999</v>
      </c>
      <c r="G305" s="10" cm="1">
        <f t="array" ref="G305">IFERROR(IF(ISNUMBER(F305),(F305-INDEX('Price Data'!H:H,MATCH(TEXT(A305,"YYYY-MM-DD"),'Price Data'!G:G,0)+1))/INDEX('Price Data'!H:H,MATCH(TEXT(A305,"YYYY-MM-DD"),'Price Data'!G:G,0)+1),""),"")</f>
        <v>1.282058042404792E-2</v>
      </c>
      <c r="H305" s="34">
        <f>IFERROR(INDEX('Price Data'!K:K,MATCH(TEXT(A305,"YYYY-MM-DD"),'Price Data'!J:J,0)),"")</f>
        <v>3.02</v>
      </c>
      <c r="I305" s="10" cm="1">
        <f t="array" ref="I305">IFERROR(IF(ISNUMBER(H305),(H305-INDEX('Price Data'!K:K,MATCH(TEXT(A305,"YYYY-MM-DD"),'Price Data'!J:J,0)+1))/INDEX('Price Data'!K:K,MATCH(TEXT(A305,"YYYY-MM-DD"),'Price Data'!J:J,0)+1),""),"")</f>
        <v>6.6666666666666723E-3</v>
      </c>
      <c r="J305" s="34">
        <f>IFERROR(INDEX('Price Data'!N:N,MATCH(TEXT(A305,"YYYY-MM-DD"),'Price Data'!M:M,0)),"")</f>
        <v>5.01</v>
      </c>
      <c r="K305" s="10" cm="1">
        <f t="array" ref="K305">IFERROR(IF(ISNUMBER(J305),(J305-INDEX('Price Data'!N:N,MATCH(TEXT(A305,"YYYY-MM-DD"),'Price Data'!M:M,0)+1))/INDEX('Price Data'!N:N,MATCH(TEXT(A305,"YYYY-MM-DD"),'Price Data'!M:M,0)+1),""),"")</f>
        <v>5.2521008403361345E-2</v>
      </c>
      <c r="L305" s="34">
        <f>IFERROR(INDEX('Price Data'!Q:Q,MATCH(TEXT(A305,"YYYY-MM-DD"),'Price Data'!P:P,0)),"")</f>
        <v>10.54</v>
      </c>
      <c r="M305" s="10" cm="1">
        <f t="array" ref="M305">IFERROR(IF(ISNUMBER(L305),(L305-INDEX('Price Data'!Q:Q,MATCH(TEXT(A305,"YYYY-MM-DD"),'Price Data'!P:P,0)+1))/INDEX('Price Data'!Q:Q,MATCH(TEXT(A305,"YYYY-MM-DD"),'Price Data'!P:P,0)+1),""),"")</f>
        <v>2.3300970873786256E-2</v>
      </c>
      <c r="N305" s="34">
        <f>IFERROR(INDEX('Price Data'!T:T,MATCH(TEXT(A305,"YYYY-MM-DD"),'Price Data'!S:S,0)),"")</f>
        <v>4.08</v>
      </c>
      <c r="O305" s="10" cm="1">
        <f t="array" ref="O305">IFERROR(IF(ISNUMBER(N305),(N305-INDEX('Price Data'!T:T,MATCH(TEXT(A305,"YYYY-MM-DD"),'Price Data'!S:S,0)+1))/INDEX('Price Data'!T:T,MATCH(TEXT(A305,"YYYY-MM-DD"),'Price Data'!S:S,0)+1),""),"")</f>
        <v>1.2406947890818814E-2</v>
      </c>
    </row>
    <row r="306" spans="1:15" x14ac:dyDescent="0.3">
      <c r="A306" s="8">
        <v>42125</v>
      </c>
      <c r="B306" s="34" t="str">
        <f>IFERROR(INDEX('Price Data'!B:B,MATCH(TEXT(A306,"YYYY-MM-DD"),'Price Data'!A:A,0)),"")</f>
        <v/>
      </c>
      <c r="C306" s="10" t="str" cm="1">
        <f t="array" ref="C306">IFERROR(IF(ISNUMBER(B306),(B306-INDEX('Price Data'!B:B,MATCH(TEXT(A306,"YYYY-MM-DD"),'Price Data'!A:A,0)+1))/INDEX('Price Data'!B:B,MATCH(TEXT(A306,"YYYY-MM-DD"),'Price Data'!A:A,0)+1),""),"")</f>
        <v/>
      </c>
      <c r="D306" s="34" t="str">
        <f>IFERROR(INDEX('Price Data'!E:E,MATCH(TEXT(A306,"YYYY-MM-DD"),'Price Data'!D:D,0)),"")</f>
        <v/>
      </c>
      <c r="E306" s="10" t="str" cm="1">
        <f t="array" ref="E306">IFERROR(IF(ISNUMBER(D306),(D306-INDEX('Price Data'!E:E,MATCH(TEXT(A306,"YYYY-MM-DD"),'Price Data'!D:D,0)+1))/INDEX('Price Data'!E:E,MATCH(TEXT(A306,"YYYY-MM-DD"),'Price Data'!D:D,0)+1),""),"")</f>
        <v/>
      </c>
      <c r="F306" s="34" t="str">
        <f>IFERROR(INDEX('Price Data'!H:H,MATCH(TEXT(A306,"YYYY-MM-DD"),'Price Data'!G:G,0)),"")</f>
        <v/>
      </c>
      <c r="G306" s="10" t="str" cm="1">
        <f t="array" ref="G306">IFERROR(IF(ISNUMBER(F306),(F306-INDEX('Price Data'!H:H,MATCH(TEXT(A306,"YYYY-MM-DD"),'Price Data'!G:G,0)+1))/INDEX('Price Data'!H:H,MATCH(TEXT(A306,"YYYY-MM-DD"),'Price Data'!G:G,0)+1),""),"")</f>
        <v/>
      </c>
      <c r="H306" s="34" t="str">
        <f>IFERROR(INDEX('Price Data'!K:K,MATCH(TEXT(A306,"YYYY-MM-DD"),'Price Data'!J:J,0)),"")</f>
        <v/>
      </c>
      <c r="I306" s="10" t="str" cm="1">
        <f t="array" ref="I306">IFERROR(IF(ISNUMBER(H306),(H306-INDEX('Price Data'!K:K,MATCH(TEXT(A306,"YYYY-MM-DD"),'Price Data'!J:J,0)+1))/INDEX('Price Data'!K:K,MATCH(TEXT(A306,"YYYY-MM-DD"),'Price Data'!J:J,0)+1),""),"")</f>
        <v/>
      </c>
      <c r="J306" s="34" t="str">
        <f>IFERROR(INDEX('Price Data'!N:N,MATCH(TEXT(A306,"YYYY-MM-DD"),'Price Data'!M:M,0)),"")</f>
        <v/>
      </c>
      <c r="K306" s="10" t="str" cm="1">
        <f t="array" ref="K306">IFERROR(IF(ISNUMBER(J306),(J306-INDEX('Price Data'!N:N,MATCH(TEXT(A306,"YYYY-MM-DD"),'Price Data'!M:M,0)+1))/INDEX('Price Data'!N:N,MATCH(TEXT(A306,"YYYY-MM-DD"),'Price Data'!M:M,0)+1),""),"")</f>
        <v/>
      </c>
      <c r="L306" s="34" t="str">
        <f>IFERROR(INDEX('Price Data'!Q:Q,MATCH(TEXT(A306,"YYYY-MM-DD"),'Price Data'!P:P,0)),"")</f>
        <v/>
      </c>
      <c r="M306" s="10" t="str" cm="1">
        <f t="array" ref="M306">IFERROR(IF(ISNUMBER(L306),(L306-INDEX('Price Data'!Q:Q,MATCH(TEXT(A306,"YYYY-MM-DD"),'Price Data'!P:P,0)+1))/INDEX('Price Data'!Q:Q,MATCH(TEXT(A306,"YYYY-MM-DD"),'Price Data'!P:P,0)+1),""),"")</f>
        <v/>
      </c>
      <c r="N306" s="34" t="str">
        <f>IFERROR(INDEX('Price Data'!T:T,MATCH(TEXT(A306,"YYYY-MM-DD"),'Price Data'!S:S,0)),"")</f>
        <v/>
      </c>
      <c r="O306" s="10" t="str" cm="1">
        <f t="array" ref="O306">IFERROR(IF(ISNUMBER(N306),(N306-INDEX('Price Data'!T:T,MATCH(TEXT(A306,"YYYY-MM-DD"),'Price Data'!S:S,0)+1))/INDEX('Price Data'!T:T,MATCH(TEXT(A306,"YYYY-MM-DD"),'Price Data'!S:S,0)+1),""),"")</f>
        <v/>
      </c>
    </row>
    <row r="307" spans="1:15" x14ac:dyDescent="0.3">
      <c r="A307" s="8">
        <v>42126</v>
      </c>
      <c r="B307" s="34" t="str">
        <f>IFERROR(INDEX('Price Data'!B:B,MATCH(TEXT(A307,"YYYY-MM-DD"),'Price Data'!A:A,0)),"")</f>
        <v/>
      </c>
      <c r="C307" s="10" t="str" cm="1">
        <f t="array" ref="C307">IFERROR(IF(ISNUMBER(B307),(B307-INDEX('Price Data'!B:B,MATCH(TEXT(A307,"YYYY-MM-DD"),'Price Data'!A:A,0)+1))/INDEX('Price Data'!B:B,MATCH(TEXT(A307,"YYYY-MM-DD"),'Price Data'!A:A,0)+1),""),"")</f>
        <v/>
      </c>
      <c r="D307" s="34" t="str">
        <f>IFERROR(INDEX('Price Data'!E:E,MATCH(TEXT(A307,"YYYY-MM-DD"),'Price Data'!D:D,0)),"")</f>
        <v/>
      </c>
      <c r="E307" s="10" t="str" cm="1">
        <f t="array" ref="E307">IFERROR(IF(ISNUMBER(D307),(D307-INDEX('Price Data'!E:E,MATCH(TEXT(A307,"YYYY-MM-DD"),'Price Data'!D:D,0)+1))/INDEX('Price Data'!E:E,MATCH(TEXT(A307,"YYYY-MM-DD"),'Price Data'!D:D,0)+1),""),"")</f>
        <v/>
      </c>
      <c r="F307" s="34" t="str">
        <f>IFERROR(INDEX('Price Data'!H:H,MATCH(TEXT(A307,"YYYY-MM-DD"),'Price Data'!G:G,0)),"")</f>
        <v/>
      </c>
      <c r="G307" s="10" t="str" cm="1">
        <f t="array" ref="G307">IFERROR(IF(ISNUMBER(F307),(F307-INDEX('Price Data'!H:H,MATCH(TEXT(A307,"YYYY-MM-DD"),'Price Data'!G:G,0)+1))/INDEX('Price Data'!H:H,MATCH(TEXT(A307,"YYYY-MM-DD"),'Price Data'!G:G,0)+1),""),"")</f>
        <v/>
      </c>
      <c r="H307" s="34" t="str">
        <f>IFERROR(INDEX('Price Data'!K:K,MATCH(TEXT(A307,"YYYY-MM-DD"),'Price Data'!J:J,0)),"")</f>
        <v/>
      </c>
      <c r="I307" s="10" t="str" cm="1">
        <f t="array" ref="I307">IFERROR(IF(ISNUMBER(H307),(H307-INDEX('Price Data'!K:K,MATCH(TEXT(A307,"YYYY-MM-DD"),'Price Data'!J:J,0)+1))/INDEX('Price Data'!K:K,MATCH(TEXT(A307,"YYYY-MM-DD"),'Price Data'!J:J,0)+1),""),"")</f>
        <v/>
      </c>
      <c r="J307" s="34" t="str">
        <f>IFERROR(INDEX('Price Data'!N:N,MATCH(TEXT(A307,"YYYY-MM-DD"),'Price Data'!M:M,0)),"")</f>
        <v/>
      </c>
      <c r="K307" s="10" t="str" cm="1">
        <f t="array" ref="K307">IFERROR(IF(ISNUMBER(J307),(J307-INDEX('Price Data'!N:N,MATCH(TEXT(A307,"YYYY-MM-DD"),'Price Data'!M:M,0)+1))/INDEX('Price Data'!N:N,MATCH(TEXT(A307,"YYYY-MM-DD"),'Price Data'!M:M,0)+1),""),"")</f>
        <v/>
      </c>
      <c r="L307" s="34" t="str">
        <f>IFERROR(INDEX('Price Data'!Q:Q,MATCH(TEXT(A307,"YYYY-MM-DD"),'Price Data'!P:P,0)),"")</f>
        <v/>
      </c>
      <c r="M307" s="10" t="str" cm="1">
        <f t="array" ref="M307">IFERROR(IF(ISNUMBER(L307),(L307-INDEX('Price Data'!Q:Q,MATCH(TEXT(A307,"YYYY-MM-DD"),'Price Data'!P:P,0)+1))/INDEX('Price Data'!Q:Q,MATCH(TEXT(A307,"YYYY-MM-DD"),'Price Data'!P:P,0)+1),""),"")</f>
        <v/>
      </c>
      <c r="N307" s="34" t="str">
        <f>IFERROR(INDEX('Price Data'!T:T,MATCH(TEXT(A307,"YYYY-MM-DD"),'Price Data'!S:S,0)),"")</f>
        <v/>
      </c>
      <c r="O307" s="10" t="str" cm="1">
        <f t="array" ref="O307">IFERROR(IF(ISNUMBER(N307),(N307-INDEX('Price Data'!T:T,MATCH(TEXT(A307,"YYYY-MM-DD"),'Price Data'!S:S,0)+1))/INDEX('Price Data'!T:T,MATCH(TEXT(A307,"YYYY-MM-DD"),'Price Data'!S:S,0)+1),""),"")</f>
        <v/>
      </c>
    </row>
    <row r="308" spans="1:15" x14ac:dyDescent="0.3">
      <c r="A308" s="8">
        <v>42127</v>
      </c>
      <c r="B308" s="34" t="str">
        <f>IFERROR(INDEX('Price Data'!B:B,MATCH(TEXT(A308,"YYYY-MM-DD"),'Price Data'!A:A,0)),"")</f>
        <v/>
      </c>
      <c r="C308" s="10" t="str" cm="1">
        <f t="array" ref="C308">IFERROR(IF(ISNUMBER(B308),(B308-INDEX('Price Data'!B:B,MATCH(TEXT(A308,"YYYY-MM-DD"),'Price Data'!A:A,0)+1))/INDEX('Price Data'!B:B,MATCH(TEXT(A308,"YYYY-MM-DD"),'Price Data'!A:A,0)+1),""),"")</f>
        <v/>
      </c>
      <c r="D308" s="34" t="str">
        <f>IFERROR(INDEX('Price Data'!E:E,MATCH(TEXT(A308,"YYYY-MM-DD"),'Price Data'!D:D,0)),"")</f>
        <v/>
      </c>
      <c r="E308" s="10" t="str" cm="1">
        <f t="array" ref="E308">IFERROR(IF(ISNUMBER(D308),(D308-INDEX('Price Data'!E:E,MATCH(TEXT(A308,"YYYY-MM-DD"),'Price Data'!D:D,0)+1))/INDEX('Price Data'!E:E,MATCH(TEXT(A308,"YYYY-MM-DD"),'Price Data'!D:D,0)+1),""),"")</f>
        <v/>
      </c>
      <c r="F308" s="34" t="str">
        <f>IFERROR(INDEX('Price Data'!H:H,MATCH(TEXT(A308,"YYYY-MM-DD"),'Price Data'!G:G,0)),"")</f>
        <v/>
      </c>
      <c r="G308" s="10" t="str" cm="1">
        <f t="array" ref="G308">IFERROR(IF(ISNUMBER(F308),(F308-INDEX('Price Data'!H:H,MATCH(TEXT(A308,"YYYY-MM-DD"),'Price Data'!G:G,0)+1))/INDEX('Price Data'!H:H,MATCH(TEXT(A308,"YYYY-MM-DD"),'Price Data'!G:G,0)+1),""),"")</f>
        <v/>
      </c>
      <c r="H308" s="34" t="str">
        <f>IFERROR(INDEX('Price Data'!K:K,MATCH(TEXT(A308,"YYYY-MM-DD"),'Price Data'!J:J,0)),"")</f>
        <v/>
      </c>
      <c r="I308" s="10" t="str" cm="1">
        <f t="array" ref="I308">IFERROR(IF(ISNUMBER(H308),(H308-INDEX('Price Data'!K:K,MATCH(TEXT(A308,"YYYY-MM-DD"),'Price Data'!J:J,0)+1))/INDEX('Price Data'!K:K,MATCH(TEXT(A308,"YYYY-MM-DD"),'Price Data'!J:J,0)+1),""),"")</f>
        <v/>
      </c>
      <c r="J308" s="34" t="str">
        <f>IFERROR(INDEX('Price Data'!N:N,MATCH(TEXT(A308,"YYYY-MM-DD"),'Price Data'!M:M,0)),"")</f>
        <v/>
      </c>
      <c r="K308" s="10" t="str" cm="1">
        <f t="array" ref="K308">IFERROR(IF(ISNUMBER(J308),(J308-INDEX('Price Data'!N:N,MATCH(TEXT(A308,"YYYY-MM-DD"),'Price Data'!M:M,0)+1))/INDEX('Price Data'!N:N,MATCH(TEXT(A308,"YYYY-MM-DD"),'Price Data'!M:M,0)+1),""),"")</f>
        <v/>
      </c>
      <c r="L308" s="34" t="str">
        <f>IFERROR(INDEX('Price Data'!Q:Q,MATCH(TEXT(A308,"YYYY-MM-DD"),'Price Data'!P:P,0)),"")</f>
        <v/>
      </c>
      <c r="M308" s="10" t="str" cm="1">
        <f t="array" ref="M308">IFERROR(IF(ISNUMBER(L308),(L308-INDEX('Price Data'!Q:Q,MATCH(TEXT(A308,"YYYY-MM-DD"),'Price Data'!P:P,0)+1))/INDEX('Price Data'!Q:Q,MATCH(TEXT(A308,"YYYY-MM-DD"),'Price Data'!P:P,0)+1),""),"")</f>
        <v/>
      </c>
      <c r="N308" s="34" t="str">
        <f>IFERROR(INDEX('Price Data'!T:T,MATCH(TEXT(A308,"YYYY-MM-DD"),'Price Data'!S:S,0)),"")</f>
        <v/>
      </c>
      <c r="O308" s="10" t="str" cm="1">
        <f t="array" ref="O308">IFERROR(IF(ISNUMBER(N308),(N308-INDEX('Price Data'!T:T,MATCH(TEXT(A308,"YYYY-MM-DD"),'Price Data'!S:S,0)+1))/INDEX('Price Data'!T:T,MATCH(TEXT(A308,"YYYY-MM-DD"),'Price Data'!S:S,0)+1),""),"")</f>
        <v/>
      </c>
    </row>
    <row r="309" spans="1:15" x14ac:dyDescent="0.3">
      <c r="A309" s="8">
        <v>42128</v>
      </c>
      <c r="B309" s="34">
        <f>IFERROR(INDEX('Price Data'!B:B,MATCH(TEXT(A309,"YYYY-MM-DD"),'Price Data'!A:A,0)),"")</f>
        <v>23217</v>
      </c>
      <c r="C309" s="10" cm="1">
        <f t="array" ref="C309">IFERROR(IF(ISNUMBER(B309),(B309-INDEX('Price Data'!B:B,MATCH(TEXT(A309,"YYYY-MM-DD"),'Price Data'!A:A,0)+1))/INDEX('Price Data'!B:B,MATCH(TEXT(A309,"YYYY-MM-DD"),'Price Data'!A:A,0)+1),""),"")</f>
        <v>7.4199427232491538E-3</v>
      </c>
      <c r="D309" s="34">
        <f>IFERROR(INDEX('Price Data'!E:E,MATCH(TEXT(A309,"YYYY-MM-DD"),'Price Data'!D:D,0)),"")</f>
        <v>32.54</v>
      </c>
      <c r="E309" s="10" cm="1">
        <f t="array" ref="E309">IFERROR(IF(ISNUMBER(D309),(D309-INDEX('Price Data'!E:E,MATCH(TEXT(A309,"YYYY-MM-DD"),'Price Data'!D:D,0)+1))/INDEX('Price Data'!E:E,MATCH(TEXT(A309,"YYYY-MM-DD"),'Price Data'!D:D,0)+1),""),"")</f>
        <v>6.8069306930692713E-3</v>
      </c>
      <c r="F309" s="34">
        <f>IFERROR(INDEX('Price Data'!H:H,MATCH(TEXT(A309,"YYYY-MM-DD"),'Price Data'!G:G,0)),"")</f>
        <v>22584.386718999998</v>
      </c>
      <c r="G309" s="10" cm="1">
        <f t="array" ref="G309">IFERROR(IF(ISNUMBER(F309),(F309-INDEX('Price Data'!H:H,MATCH(TEXT(A309,"YYYY-MM-DD"),'Price Data'!G:G,0)+1))/INDEX('Price Data'!H:H,MATCH(TEXT(A309,"YYYY-MM-DD"),'Price Data'!G:G,0)+1),""),"")</f>
        <v>3.6166181814310944E-3</v>
      </c>
      <c r="H309" s="34">
        <f>IFERROR(INDEX('Price Data'!K:K,MATCH(TEXT(A309,"YYYY-MM-DD"),'Price Data'!J:J,0)),"")</f>
        <v>3.05</v>
      </c>
      <c r="I309" s="10" cm="1">
        <f t="array" ref="I309">IFERROR(IF(ISNUMBER(H309),(H309-INDEX('Price Data'!K:K,MATCH(TEXT(A309,"YYYY-MM-DD"),'Price Data'!J:J,0)+1))/INDEX('Price Data'!K:K,MATCH(TEXT(A309,"YYYY-MM-DD"),'Price Data'!J:J,0)+1),""),"")</f>
        <v>9.9337748344370206E-3</v>
      </c>
      <c r="J309" s="34">
        <f>IFERROR(INDEX('Price Data'!N:N,MATCH(TEXT(A309,"YYYY-MM-DD"),'Price Data'!M:M,0)),"")</f>
        <v>4.99</v>
      </c>
      <c r="K309" s="10" cm="1">
        <f t="array" ref="K309">IFERROR(IF(ISNUMBER(J309),(J309-INDEX('Price Data'!N:N,MATCH(TEXT(A309,"YYYY-MM-DD"),'Price Data'!M:M,0)+1))/INDEX('Price Data'!N:N,MATCH(TEXT(A309,"YYYY-MM-DD"),'Price Data'!M:M,0)+1),""),"")</f>
        <v>-3.9920159680637869E-3</v>
      </c>
      <c r="L309" s="34">
        <f>IFERROR(INDEX('Price Data'!Q:Q,MATCH(TEXT(A309,"YYYY-MM-DD"),'Price Data'!P:P,0)),"")</f>
        <v>10.58</v>
      </c>
      <c r="M309" s="10" cm="1">
        <f t="array" ref="M309">IFERROR(IF(ISNUMBER(L309),(L309-INDEX('Price Data'!Q:Q,MATCH(TEXT(A309,"YYYY-MM-DD"),'Price Data'!P:P,0)+1))/INDEX('Price Data'!Q:Q,MATCH(TEXT(A309,"YYYY-MM-DD"),'Price Data'!P:P,0)+1),""),"")</f>
        <v>3.7950664136623272E-3</v>
      </c>
      <c r="N309" s="34">
        <f>IFERROR(INDEX('Price Data'!T:T,MATCH(TEXT(A309,"YYYY-MM-DD"),'Price Data'!S:S,0)),"")</f>
        <v>4.01</v>
      </c>
      <c r="O309" s="10" cm="1">
        <f t="array" ref="O309">IFERROR(IF(ISNUMBER(N309),(N309-INDEX('Price Data'!T:T,MATCH(TEXT(A309,"YYYY-MM-DD"),'Price Data'!S:S,0)+1))/INDEX('Price Data'!T:T,MATCH(TEXT(A309,"YYYY-MM-DD"),'Price Data'!S:S,0)+1),""),"")</f>
        <v>-1.715686274509811E-2</v>
      </c>
    </row>
    <row r="310" spans="1:15" x14ac:dyDescent="0.3">
      <c r="A310" s="8">
        <v>42129</v>
      </c>
      <c r="B310" s="34">
        <f>IFERROR(INDEX('Price Data'!B:B,MATCH(TEXT(A310,"YYYY-MM-DD"),'Price Data'!A:A,0)),"")</f>
        <v>22576</v>
      </c>
      <c r="C310" s="10" cm="1">
        <f t="array" ref="C310">IFERROR(IF(ISNUMBER(B310),(B310-INDEX('Price Data'!B:B,MATCH(TEXT(A310,"YYYY-MM-DD"),'Price Data'!A:A,0)+1))/INDEX('Price Data'!B:B,MATCH(TEXT(A310,"YYYY-MM-DD"),'Price Data'!A:A,0)+1),""),"")</f>
        <v>-2.760907955377525E-2</v>
      </c>
      <c r="D310" s="34">
        <f>IFERROR(INDEX('Price Data'!E:E,MATCH(TEXT(A310,"YYYY-MM-DD"),'Price Data'!D:D,0)),"")</f>
        <v>31.34</v>
      </c>
      <c r="E310" s="10" cm="1">
        <f t="array" ref="E310">IFERROR(IF(ISNUMBER(D310),(D310-INDEX('Price Data'!E:E,MATCH(TEXT(A310,"YYYY-MM-DD"),'Price Data'!D:D,0)+1))/INDEX('Price Data'!E:E,MATCH(TEXT(A310,"YYYY-MM-DD"),'Price Data'!D:D,0)+1),""),"")</f>
        <v>-3.6877688998156091E-2</v>
      </c>
      <c r="F310" s="34">
        <f>IFERROR(INDEX('Price Data'!H:H,MATCH(TEXT(A310,"YYYY-MM-DD"),'Price Data'!G:G,0)),"")</f>
        <v>23622.046875</v>
      </c>
      <c r="G310" s="10" cm="1">
        <f t="array" ref="G310">IFERROR(IF(ISNUMBER(F310),(F310-INDEX('Price Data'!H:H,MATCH(TEXT(A310,"YYYY-MM-DD"),'Price Data'!G:G,0)+1))/INDEX('Price Data'!H:H,MATCH(TEXT(A310,"YYYY-MM-DD"),'Price Data'!G:G,0)+1),""),"")</f>
        <v>4.5945908069623585E-2</v>
      </c>
      <c r="H310" s="34">
        <f>IFERROR(INDEX('Price Data'!K:K,MATCH(TEXT(A310,"YYYY-MM-DD"),'Price Data'!J:J,0)),"")</f>
        <v>2.95</v>
      </c>
      <c r="I310" s="10" cm="1">
        <f t="array" ref="I310">IFERROR(IF(ISNUMBER(H310),(H310-INDEX('Price Data'!K:K,MATCH(TEXT(A310,"YYYY-MM-DD"),'Price Data'!J:J,0)+1))/INDEX('Price Data'!K:K,MATCH(TEXT(A310,"YYYY-MM-DD"),'Price Data'!J:J,0)+1),""),"")</f>
        <v>-3.2786885245901523E-2</v>
      </c>
      <c r="J310" s="34">
        <f>IFERROR(INDEX('Price Data'!N:N,MATCH(TEXT(A310,"YYYY-MM-DD"),'Price Data'!M:M,0)),"")</f>
        <v>4.9800000000000004</v>
      </c>
      <c r="K310" s="10" cm="1">
        <f t="array" ref="K310">IFERROR(IF(ISNUMBER(J310),(J310-INDEX('Price Data'!N:N,MATCH(TEXT(A310,"YYYY-MM-DD"),'Price Data'!M:M,0)+1))/INDEX('Price Data'!N:N,MATCH(TEXT(A310,"YYYY-MM-DD"),'Price Data'!M:M,0)+1),""),"")</f>
        <v>-2.0040080160320215E-3</v>
      </c>
      <c r="L310" s="34">
        <f>IFERROR(INDEX('Price Data'!Q:Q,MATCH(TEXT(A310,"YYYY-MM-DD"),'Price Data'!P:P,0)),"")</f>
        <v>10.23</v>
      </c>
      <c r="M310" s="10" cm="1">
        <f t="array" ref="M310">IFERROR(IF(ISNUMBER(L310),(L310-INDEX('Price Data'!Q:Q,MATCH(TEXT(A310,"YYYY-MM-DD"),'Price Data'!P:P,0)+1))/INDEX('Price Data'!Q:Q,MATCH(TEXT(A310,"YYYY-MM-DD"),'Price Data'!P:P,0)+1),""),"")</f>
        <v>-3.3081285444234373E-2</v>
      </c>
      <c r="N310" s="34">
        <f>IFERROR(INDEX('Price Data'!T:T,MATCH(TEXT(A310,"YYYY-MM-DD"),'Price Data'!S:S,0)),"")</f>
        <v>3.94</v>
      </c>
      <c r="O310" s="10" cm="1">
        <f t="array" ref="O310">IFERROR(IF(ISNUMBER(N310),(N310-INDEX('Price Data'!T:T,MATCH(TEXT(A310,"YYYY-MM-DD"),'Price Data'!S:S,0)+1))/INDEX('Price Data'!T:T,MATCH(TEXT(A310,"YYYY-MM-DD"),'Price Data'!S:S,0)+1),""),"")</f>
        <v>-1.745635910224435E-2</v>
      </c>
    </row>
    <row r="311" spans="1:15" x14ac:dyDescent="0.3">
      <c r="A311" s="8">
        <v>42130</v>
      </c>
      <c r="B311" s="34">
        <f>IFERROR(INDEX('Price Data'!B:B,MATCH(TEXT(A311,"YYYY-MM-DD"),'Price Data'!A:A,0)),"")</f>
        <v>22660</v>
      </c>
      <c r="C311" s="10" cm="1">
        <f t="array" ref="C311">IFERROR(IF(ISNUMBER(B311),(B311-INDEX('Price Data'!B:B,MATCH(TEXT(A311,"YYYY-MM-DD"),'Price Data'!A:A,0)+1))/INDEX('Price Data'!B:B,MATCH(TEXT(A311,"YYYY-MM-DD"),'Price Data'!A:A,0)+1),""),"")</f>
        <v>3.7207654145995747E-3</v>
      </c>
      <c r="D311" s="34">
        <f>IFERROR(INDEX('Price Data'!E:E,MATCH(TEXT(A311,"YYYY-MM-DD"),'Price Data'!D:D,0)),"")</f>
        <v>31.91</v>
      </c>
      <c r="E311" s="10" cm="1">
        <f t="array" ref="E311">IFERROR(IF(ISNUMBER(D311),(D311-INDEX('Price Data'!E:E,MATCH(TEXT(A311,"YYYY-MM-DD"),'Price Data'!D:D,0)+1))/INDEX('Price Data'!E:E,MATCH(TEXT(A311,"YYYY-MM-DD"),'Price Data'!D:D,0)+1),""),"")</f>
        <v>1.8187619655392478E-2</v>
      </c>
      <c r="F311" s="34">
        <f>IFERROR(INDEX('Price Data'!H:H,MATCH(TEXT(A311,"YYYY-MM-DD"),'Price Data'!G:G,0)),"")</f>
        <v>23947.587890999999</v>
      </c>
      <c r="G311" s="10" cm="1">
        <f t="array" ref="G311">IFERROR(IF(ISNUMBER(F311),(F311-INDEX('Price Data'!H:H,MATCH(TEXT(A311,"YYYY-MM-DD"),'Price Data'!G:G,0)+1))/INDEX('Price Data'!H:H,MATCH(TEXT(A311,"YYYY-MM-DD"),'Price Data'!G:G,0)+1),""),"")</f>
        <v>1.3781236559331788E-2</v>
      </c>
      <c r="H311" s="34">
        <f>IFERROR(INDEX('Price Data'!K:K,MATCH(TEXT(A311,"YYYY-MM-DD"),'Price Data'!J:J,0)),"")</f>
        <v>3.01</v>
      </c>
      <c r="I311" s="10" cm="1">
        <f t="array" ref="I311">IFERROR(IF(ISNUMBER(H311),(H311-INDEX('Price Data'!K:K,MATCH(TEXT(A311,"YYYY-MM-DD"),'Price Data'!J:J,0)+1))/INDEX('Price Data'!K:K,MATCH(TEXT(A311,"YYYY-MM-DD"),'Price Data'!J:J,0)+1),""),"")</f>
        <v>2.0338983050847324E-2</v>
      </c>
      <c r="J311" s="34">
        <f>IFERROR(INDEX('Price Data'!N:N,MATCH(TEXT(A311,"YYYY-MM-DD"),'Price Data'!M:M,0)),"")</f>
        <v>5.07</v>
      </c>
      <c r="K311" s="10" cm="1">
        <f t="array" ref="K311">IFERROR(IF(ISNUMBER(J311),(J311-INDEX('Price Data'!N:N,MATCH(TEXT(A311,"YYYY-MM-DD"),'Price Data'!M:M,0)+1))/INDEX('Price Data'!N:N,MATCH(TEXT(A311,"YYYY-MM-DD"),'Price Data'!M:M,0)+1),""),"")</f>
        <v>1.8072289156626477E-2</v>
      </c>
      <c r="L311" s="34">
        <f>IFERROR(INDEX('Price Data'!Q:Q,MATCH(TEXT(A311,"YYYY-MM-DD"),'Price Data'!P:P,0)),"")</f>
        <v>10.4</v>
      </c>
      <c r="M311" s="10" cm="1">
        <f t="array" ref="M311">IFERROR(IF(ISNUMBER(L311),(L311-INDEX('Price Data'!Q:Q,MATCH(TEXT(A311,"YYYY-MM-DD"),'Price Data'!P:P,0)+1))/INDEX('Price Data'!Q:Q,MATCH(TEXT(A311,"YYYY-MM-DD"),'Price Data'!P:P,0)+1),""),"")</f>
        <v>1.6617790811339191E-2</v>
      </c>
      <c r="N311" s="34">
        <f>IFERROR(INDEX('Price Data'!T:T,MATCH(TEXT(A311,"YYYY-MM-DD"),'Price Data'!S:S,0)),"")</f>
        <v>4</v>
      </c>
      <c r="O311" s="10" cm="1">
        <f t="array" ref="O311">IFERROR(IF(ISNUMBER(N311),(N311-INDEX('Price Data'!T:T,MATCH(TEXT(A311,"YYYY-MM-DD"),'Price Data'!S:S,0)+1))/INDEX('Price Data'!T:T,MATCH(TEXT(A311,"YYYY-MM-DD"),'Price Data'!S:S,0)+1),""),"")</f>
        <v>1.5228426395939101E-2</v>
      </c>
    </row>
    <row r="312" spans="1:15" x14ac:dyDescent="0.3">
      <c r="A312" s="8">
        <v>42131</v>
      </c>
      <c r="B312" s="34">
        <f>IFERROR(INDEX('Price Data'!B:B,MATCH(TEXT(A312,"YYYY-MM-DD"),'Price Data'!A:A,0)),"")</f>
        <v>22842</v>
      </c>
      <c r="C312" s="10" cm="1">
        <f t="array" ref="C312">IFERROR(IF(ISNUMBER(B312),(B312-INDEX('Price Data'!B:B,MATCH(TEXT(A312,"YYYY-MM-DD"),'Price Data'!A:A,0)+1))/INDEX('Price Data'!B:B,MATCH(TEXT(A312,"YYYY-MM-DD"),'Price Data'!A:A,0)+1),""),"")</f>
        <v>8.0317740511915269E-3</v>
      </c>
      <c r="D312" s="34">
        <f>IFERROR(INDEX('Price Data'!E:E,MATCH(TEXT(A312,"YYYY-MM-DD"),'Price Data'!D:D,0)),"")</f>
        <v>32.39</v>
      </c>
      <c r="E312" s="10" cm="1">
        <f t="array" ref="E312">IFERROR(IF(ISNUMBER(D312),(D312-INDEX('Price Data'!E:E,MATCH(TEXT(A312,"YYYY-MM-DD"),'Price Data'!D:D,0)+1))/INDEX('Price Data'!E:E,MATCH(TEXT(A312,"YYYY-MM-DD"),'Price Data'!D:D,0)+1),""),"")</f>
        <v>1.5042306486994686E-2</v>
      </c>
      <c r="F312" s="34">
        <f>IFERROR(INDEX('Price Data'!H:H,MATCH(TEXT(A312,"YYYY-MM-DD"),'Price Data'!G:G,0)),"")</f>
        <v>24415.552734000001</v>
      </c>
      <c r="G312" s="10" cm="1">
        <f t="array" ref="G312">IFERROR(IF(ISNUMBER(F312),(F312-INDEX('Price Data'!H:H,MATCH(TEXT(A312,"YYYY-MM-DD"),'Price Data'!G:G,0)+1))/INDEX('Price Data'!H:H,MATCH(TEXT(A312,"YYYY-MM-DD"),'Price Data'!G:G,0)+1),""),"")</f>
        <v>1.9541209959432801E-2</v>
      </c>
      <c r="H312" s="34">
        <f>IFERROR(INDEX('Price Data'!K:K,MATCH(TEXT(A312,"YYYY-MM-DD"),'Price Data'!J:J,0)),"")</f>
        <v>3.07</v>
      </c>
      <c r="I312" s="10" cm="1">
        <f t="array" ref="I312">IFERROR(IF(ISNUMBER(H312),(H312-INDEX('Price Data'!K:K,MATCH(TEXT(A312,"YYYY-MM-DD"),'Price Data'!J:J,0)+1))/INDEX('Price Data'!K:K,MATCH(TEXT(A312,"YYYY-MM-DD"),'Price Data'!J:J,0)+1),""),"")</f>
        <v>1.9933554817275767E-2</v>
      </c>
      <c r="J312" s="34">
        <f>IFERROR(INDEX('Price Data'!N:N,MATCH(TEXT(A312,"YYYY-MM-DD"),'Price Data'!M:M,0)),"")</f>
        <v>5.34</v>
      </c>
      <c r="K312" s="10" cm="1">
        <f t="array" ref="K312">IFERROR(IF(ISNUMBER(J312),(J312-INDEX('Price Data'!N:N,MATCH(TEXT(A312,"YYYY-MM-DD"),'Price Data'!M:M,0)+1))/INDEX('Price Data'!N:N,MATCH(TEXT(A312,"YYYY-MM-DD"),'Price Data'!M:M,0)+1),""),"")</f>
        <v>5.3254437869822396E-2</v>
      </c>
      <c r="L312" s="34">
        <f>IFERROR(INDEX('Price Data'!Q:Q,MATCH(TEXT(A312,"YYYY-MM-DD"),'Price Data'!P:P,0)),"")</f>
        <v>10.64</v>
      </c>
      <c r="M312" s="10" cm="1">
        <f t="array" ref="M312">IFERROR(IF(ISNUMBER(L312),(L312-INDEX('Price Data'!Q:Q,MATCH(TEXT(A312,"YYYY-MM-DD"),'Price Data'!P:P,0)+1))/INDEX('Price Data'!Q:Q,MATCH(TEXT(A312,"YYYY-MM-DD"),'Price Data'!P:P,0)+1),""),"")</f>
        <v>2.3076923076923096E-2</v>
      </c>
      <c r="N312" s="34">
        <f>IFERROR(INDEX('Price Data'!T:T,MATCH(TEXT(A312,"YYYY-MM-DD"),'Price Data'!S:S,0)),"")</f>
        <v>4.2699999999999996</v>
      </c>
      <c r="O312" s="10" cm="1">
        <f t="array" ref="O312">IFERROR(IF(ISNUMBER(N312),(N312-INDEX('Price Data'!T:T,MATCH(TEXT(A312,"YYYY-MM-DD"),'Price Data'!S:S,0)+1))/INDEX('Price Data'!T:T,MATCH(TEXT(A312,"YYYY-MM-DD"),'Price Data'!S:S,0)+1),""),"")</f>
        <v>6.7499999999999893E-2</v>
      </c>
    </row>
    <row r="313" spans="1:15" x14ac:dyDescent="0.3">
      <c r="A313" s="8">
        <v>42132</v>
      </c>
      <c r="B313" s="34">
        <f>IFERROR(INDEX('Price Data'!B:B,MATCH(TEXT(A313,"YYYY-MM-DD"),'Price Data'!A:A,0)),"")</f>
        <v>23312</v>
      </c>
      <c r="C313" s="10" cm="1">
        <f t="array" ref="C313">IFERROR(IF(ISNUMBER(B313),(B313-INDEX('Price Data'!B:B,MATCH(TEXT(A313,"YYYY-MM-DD"),'Price Data'!A:A,0)+1))/INDEX('Price Data'!B:B,MATCH(TEXT(A313,"YYYY-MM-DD"),'Price Data'!A:A,0)+1),""),"")</f>
        <v>2.0576131687242798E-2</v>
      </c>
      <c r="D313" s="34">
        <f>IFERROR(INDEX('Price Data'!E:E,MATCH(TEXT(A313,"YYYY-MM-DD"),'Price Data'!D:D,0)),"")</f>
        <v>32.770000000000003</v>
      </c>
      <c r="E313" s="10" cm="1">
        <f t="array" ref="E313">IFERROR(IF(ISNUMBER(D313),(D313-INDEX('Price Data'!E:E,MATCH(TEXT(A313,"YYYY-MM-DD"),'Price Data'!D:D,0)+1))/INDEX('Price Data'!E:E,MATCH(TEXT(A313,"YYYY-MM-DD"),'Price Data'!D:D,0)+1),""),"")</f>
        <v>1.1732016054337838E-2</v>
      </c>
      <c r="F313" s="34">
        <f>IFERROR(INDEX('Price Data'!H:H,MATCH(TEXT(A313,"YYYY-MM-DD"),'Price Data'!G:G,0)),"")</f>
        <v>24090.011718999998</v>
      </c>
      <c r="G313" s="10" cm="1">
        <f t="array" ref="G313">IFERROR(IF(ISNUMBER(F313),(F313-INDEX('Price Data'!H:H,MATCH(TEXT(A313,"YYYY-MM-DD"),'Price Data'!G:G,0)+1))/INDEX('Price Data'!H:H,MATCH(TEXT(A313,"YYYY-MM-DD"),'Price Data'!G:G,0)+1),""),"")</f>
        <v>-1.3333346107158523E-2</v>
      </c>
      <c r="H313" s="34">
        <f>IFERROR(INDEX('Price Data'!K:K,MATCH(TEXT(A313,"YYYY-MM-DD"),'Price Data'!J:J,0)),"")</f>
        <v>3.15</v>
      </c>
      <c r="I313" s="10" cm="1">
        <f t="array" ref="I313">IFERROR(IF(ISNUMBER(H313),(H313-INDEX('Price Data'!K:K,MATCH(TEXT(A313,"YYYY-MM-DD"),'Price Data'!J:J,0)+1))/INDEX('Price Data'!K:K,MATCH(TEXT(A313,"YYYY-MM-DD"),'Price Data'!J:J,0)+1),""),"")</f>
        <v>2.605863192182413E-2</v>
      </c>
      <c r="J313" s="34">
        <f>IFERROR(INDEX('Price Data'!N:N,MATCH(TEXT(A313,"YYYY-MM-DD"),'Price Data'!M:M,0)),"")</f>
        <v>5.34</v>
      </c>
      <c r="K313" s="10" cm="1">
        <f t="array" ref="K313">IFERROR(IF(ISNUMBER(J313),(J313-INDEX('Price Data'!N:N,MATCH(TEXT(A313,"YYYY-MM-DD"),'Price Data'!M:M,0)+1))/INDEX('Price Data'!N:N,MATCH(TEXT(A313,"YYYY-MM-DD"),'Price Data'!M:M,0)+1),""),"")</f>
        <v>0</v>
      </c>
      <c r="L313" s="34">
        <f>IFERROR(INDEX('Price Data'!Q:Q,MATCH(TEXT(A313,"YYYY-MM-DD"),'Price Data'!P:P,0)),"")</f>
        <v>10.71</v>
      </c>
      <c r="M313" s="10" cm="1">
        <f t="array" ref="M313">IFERROR(IF(ISNUMBER(L313),(L313-INDEX('Price Data'!Q:Q,MATCH(TEXT(A313,"YYYY-MM-DD"),'Price Data'!P:P,0)+1))/INDEX('Price Data'!Q:Q,MATCH(TEXT(A313,"YYYY-MM-DD"),'Price Data'!P:P,0)+1),""),"")</f>
        <v>6.5789473684210792E-3</v>
      </c>
      <c r="N313" s="34">
        <f>IFERROR(INDEX('Price Data'!T:T,MATCH(TEXT(A313,"YYYY-MM-DD"),'Price Data'!S:S,0)),"")</f>
        <v>4.38</v>
      </c>
      <c r="O313" s="10" cm="1">
        <f t="array" ref="O313">IFERROR(IF(ISNUMBER(N313),(N313-INDEX('Price Data'!T:T,MATCH(TEXT(A313,"YYYY-MM-DD"),'Price Data'!S:S,0)+1))/INDEX('Price Data'!T:T,MATCH(TEXT(A313,"YYYY-MM-DD"),'Price Data'!S:S,0)+1),""),"")</f>
        <v>2.5761124121779937E-2</v>
      </c>
    </row>
    <row r="314" spans="1:15" x14ac:dyDescent="0.3">
      <c r="A314" s="8">
        <v>42133</v>
      </c>
      <c r="B314" s="34" t="str">
        <f>IFERROR(INDEX('Price Data'!B:B,MATCH(TEXT(A314,"YYYY-MM-DD"),'Price Data'!A:A,0)),"")</f>
        <v/>
      </c>
      <c r="C314" s="10" t="str" cm="1">
        <f t="array" ref="C314">IFERROR(IF(ISNUMBER(B314),(B314-INDEX('Price Data'!B:B,MATCH(TEXT(A314,"YYYY-MM-DD"),'Price Data'!A:A,0)+1))/INDEX('Price Data'!B:B,MATCH(TEXT(A314,"YYYY-MM-DD"),'Price Data'!A:A,0)+1),""),"")</f>
        <v/>
      </c>
      <c r="D314" s="34" t="str">
        <f>IFERROR(INDEX('Price Data'!E:E,MATCH(TEXT(A314,"YYYY-MM-DD"),'Price Data'!D:D,0)),"")</f>
        <v/>
      </c>
      <c r="E314" s="10" t="str" cm="1">
        <f t="array" ref="E314">IFERROR(IF(ISNUMBER(D314),(D314-INDEX('Price Data'!E:E,MATCH(TEXT(A314,"YYYY-MM-DD"),'Price Data'!D:D,0)+1))/INDEX('Price Data'!E:E,MATCH(TEXT(A314,"YYYY-MM-DD"),'Price Data'!D:D,0)+1),""),"")</f>
        <v/>
      </c>
      <c r="F314" s="34" t="str">
        <f>IFERROR(INDEX('Price Data'!H:H,MATCH(TEXT(A314,"YYYY-MM-DD"),'Price Data'!G:G,0)),"")</f>
        <v/>
      </c>
      <c r="G314" s="10" t="str" cm="1">
        <f t="array" ref="G314">IFERROR(IF(ISNUMBER(F314),(F314-INDEX('Price Data'!H:H,MATCH(TEXT(A314,"YYYY-MM-DD"),'Price Data'!G:G,0)+1))/INDEX('Price Data'!H:H,MATCH(TEXT(A314,"YYYY-MM-DD"),'Price Data'!G:G,0)+1),""),"")</f>
        <v/>
      </c>
      <c r="H314" s="34" t="str">
        <f>IFERROR(INDEX('Price Data'!K:K,MATCH(TEXT(A314,"YYYY-MM-DD"),'Price Data'!J:J,0)),"")</f>
        <v/>
      </c>
      <c r="I314" s="10" t="str" cm="1">
        <f t="array" ref="I314">IFERROR(IF(ISNUMBER(H314),(H314-INDEX('Price Data'!K:K,MATCH(TEXT(A314,"YYYY-MM-DD"),'Price Data'!J:J,0)+1))/INDEX('Price Data'!K:K,MATCH(TEXT(A314,"YYYY-MM-DD"),'Price Data'!J:J,0)+1),""),"")</f>
        <v/>
      </c>
      <c r="J314" s="34" t="str">
        <f>IFERROR(INDEX('Price Data'!N:N,MATCH(TEXT(A314,"YYYY-MM-DD"),'Price Data'!M:M,0)),"")</f>
        <v/>
      </c>
      <c r="K314" s="10" t="str" cm="1">
        <f t="array" ref="K314">IFERROR(IF(ISNUMBER(J314),(J314-INDEX('Price Data'!N:N,MATCH(TEXT(A314,"YYYY-MM-DD"),'Price Data'!M:M,0)+1))/INDEX('Price Data'!N:N,MATCH(TEXT(A314,"YYYY-MM-DD"),'Price Data'!M:M,0)+1),""),"")</f>
        <v/>
      </c>
      <c r="L314" s="34" t="str">
        <f>IFERROR(INDEX('Price Data'!Q:Q,MATCH(TEXT(A314,"YYYY-MM-DD"),'Price Data'!P:P,0)),"")</f>
        <v/>
      </c>
      <c r="M314" s="10" t="str" cm="1">
        <f t="array" ref="M314">IFERROR(IF(ISNUMBER(L314),(L314-INDEX('Price Data'!Q:Q,MATCH(TEXT(A314,"YYYY-MM-DD"),'Price Data'!P:P,0)+1))/INDEX('Price Data'!Q:Q,MATCH(TEXT(A314,"YYYY-MM-DD"),'Price Data'!P:P,0)+1),""),"")</f>
        <v/>
      </c>
      <c r="N314" s="34" t="str">
        <f>IFERROR(INDEX('Price Data'!T:T,MATCH(TEXT(A314,"YYYY-MM-DD"),'Price Data'!S:S,0)),"")</f>
        <v/>
      </c>
      <c r="O314" s="10" t="str" cm="1">
        <f t="array" ref="O314">IFERROR(IF(ISNUMBER(N314),(N314-INDEX('Price Data'!T:T,MATCH(TEXT(A314,"YYYY-MM-DD"),'Price Data'!S:S,0)+1))/INDEX('Price Data'!T:T,MATCH(TEXT(A314,"YYYY-MM-DD"),'Price Data'!S:S,0)+1),""),"")</f>
        <v/>
      </c>
    </row>
    <row r="315" spans="1:15" x14ac:dyDescent="0.3">
      <c r="A315" s="8">
        <v>42134</v>
      </c>
      <c r="B315" s="34" t="str">
        <f>IFERROR(INDEX('Price Data'!B:B,MATCH(TEXT(A315,"YYYY-MM-DD"),'Price Data'!A:A,0)),"")</f>
        <v/>
      </c>
      <c r="C315" s="10" t="str" cm="1">
        <f t="array" ref="C315">IFERROR(IF(ISNUMBER(B315),(B315-INDEX('Price Data'!B:B,MATCH(TEXT(A315,"YYYY-MM-DD"),'Price Data'!A:A,0)+1))/INDEX('Price Data'!B:B,MATCH(TEXT(A315,"YYYY-MM-DD"),'Price Data'!A:A,0)+1),""),"")</f>
        <v/>
      </c>
      <c r="D315" s="34" t="str">
        <f>IFERROR(INDEX('Price Data'!E:E,MATCH(TEXT(A315,"YYYY-MM-DD"),'Price Data'!D:D,0)),"")</f>
        <v/>
      </c>
      <c r="E315" s="10" t="str" cm="1">
        <f t="array" ref="E315">IFERROR(IF(ISNUMBER(D315),(D315-INDEX('Price Data'!E:E,MATCH(TEXT(A315,"YYYY-MM-DD"),'Price Data'!D:D,0)+1))/INDEX('Price Data'!E:E,MATCH(TEXT(A315,"YYYY-MM-DD"),'Price Data'!D:D,0)+1),""),"")</f>
        <v/>
      </c>
      <c r="F315" s="34" t="str">
        <f>IFERROR(INDEX('Price Data'!H:H,MATCH(TEXT(A315,"YYYY-MM-DD"),'Price Data'!G:G,0)),"")</f>
        <v/>
      </c>
      <c r="G315" s="10" t="str" cm="1">
        <f t="array" ref="G315">IFERROR(IF(ISNUMBER(F315),(F315-INDEX('Price Data'!H:H,MATCH(TEXT(A315,"YYYY-MM-DD"),'Price Data'!G:G,0)+1))/INDEX('Price Data'!H:H,MATCH(TEXT(A315,"YYYY-MM-DD"),'Price Data'!G:G,0)+1),""),"")</f>
        <v/>
      </c>
      <c r="H315" s="34" t="str">
        <f>IFERROR(INDEX('Price Data'!K:K,MATCH(TEXT(A315,"YYYY-MM-DD"),'Price Data'!J:J,0)),"")</f>
        <v/>
      </c>
      <c r="I315" s="10" t="str" cm="1">
        <f t="array" ref="I315">IFERROR(IF(ISNUMBER(H315),(H315-INDEX('Price Data'!K:K,MATCH(TEXT(A315,"YYYY-MM-DD"),'Price Data'!J:J,0)+1))/INDEX('Price Data'!K:K,MATCH(TEXT(A315,"YYYY-MM-DD"),'Price Data'!J:J,0)+1),""),"")</f>
        <v/>
      </c>
      <c r="J315" s="34" t="str">
        <f>IFERROR(INDEX('Price Data'!N:N,MATCH(TEXT(A315,"YYYY-MM-DD"),'Price Data'!M:M,0)),"")</f>
        <v/>
      </c>
      <c r="K315" s="10" t="str" cm="1">
        <f t="array" ref="K315">IFERROR(IF(ISNUMBER(J315),(J315-INDEX('Price Data'!N:N,MATCH(TEXT(A315,"YYYY-MM-DD"),'Price Data'!M:M,0)+1))/INDEX('Price Data'!N:N,MATCH(TEXT(A315,"YYYY-MM-DD"),'Price Data'!M:M,0)+1),""),"")</f>
        <v/>
      </c>
      <c r="L315" s="34" t="str">
        <f>IFERROR(INDEX('Price Data'!Q:Q,MATCH(TEXT(A315,"YYYY-MM-DD"),'Price Data'!P:P,0)),"")</f>
        <v/>
      </c>
      <c r="M315" s="10" t="str" cm="1">
        <f t="array" ref="M315">IFERROR(IF(ISNUMBER(L315),(L315-INDEX('Price Data'!Q:Q,MATCH(TEXT(A315,"YYYY-MM-DD"),'Price Data'!P:P,0)+1))/INDEX('Price Data'!Q:Q,MATCH(TEXT(A315,"YYYY-MM-DD"),'Price Data'!P:P,0)+1),""),"")</f>
        <v/>
      </c>
      <c r="N315" s="34" t="str">
        <f>IFERROR(INDEX('Price Data'!T:T,MATCH(TEXT(A315,"YYYY-MM-DD"),'Price Data'!S:S,0)),"")</f>
        <v/>
      </c>
      <c r="O315" s="10" t="str" cm="1">
        <f t="array" ref="O315">IFERROR(IF(ISNUMBER(N315),(N315-INDEX('Price Data'!T:T,MATCH(TEXT(A315,"YYYY-MM-DD"),'Price Data'!S:S,0)+1))/INDEX('Price Data'!T:T,MATCH(TEXT(A315,"YYYY-MM-DD"),'Price Data'!S:S,0)+1),""),"")</f>
        <v/>
      </c>
    </row>
    <row r="316" spans="1:15" x14ac:dyDescent="0.3">
      <c r="A316" s="8">
        <v>42135</v>
      </c>
      <c r="B316" s="34">
        <f>IFERROR(INDEX('Price Data'!B:B,MATCH(TEXT(A316,"YYYY-MM-DD"),'Price Data'!A:A,0)),"")</f>
        <v>23322</v>
      </c>
      <c r="C316" s="10" cm="1">
        <f t="array" ref="C316">IFERROR(IF(ISNUMBER(B316),(B316-INDEX('Price Data'!B:B,MATCH(TEXT(A316,"YYYY-MM-DD"),'Price Data'!A:A,0)+1))/INDEX('Price Data'!B:B,MATCH(TEXT(A316,"YYYY-MM-DD"),'Price Data'!A:A,0)+1),""),"")</f>
        <v>4.2896362388469459E-4</v>
      </c>
      <c r="D316" s="34">
        <f>IFERROR(INDEX('Price Data'!E:E,MATCH(TEXT(A316,"YYYY-MM-DD"),'Price Data'!D:D,0)),"")</f>
        <v>32.69</v>
      </c>
      <c r="E316" s="10" cm="1">
        <f t="array" ref="E316">IFERROR(IF(ISNUMBER(D316),(D316-INDEX('Price Data'!E:E,MATCH(TEXT(A316,"YYYY-MM-DD"),'Price Data'!D:D,0)+1))/INDEX('Price Data'!E:E,MATCH(TEXT(A316,"YYYY-MM-DD"),'Price Data'!D:D,0)+1),""),"")</f>
        <v>-2.4412572474826182E-3</v>
      </c>
      <c r="F316" s="34">
        <f>IFERROR(INDEX('Price Data'!H:H,MATCH(TEXT(A316,"YYYY-MM-DD"),'Price Data'!G:G,0)),"")</f>
        <v>24456.246093999998</v>
      </c>
      <c r="G316" s="10" cm="1">
        <f t="array" ref="G316">IFERROR(IF(ISNUMBER(F316),(F316-INDEX('Price Data'!H:H,MATCH(TEXT(A316,"YYYY-MM-DD"),'Price Data'!G:G,0)+1))/INDEX('Price Data'!H:H,MATCH(TEXT(A316,"YYYY-MM-DD"),'Price Data'!G:G,0)+1),""),"")</f>
        <v>1.5202747897011102E-2</v>
      </c>
      <c r="H316" s="34">
        <f>IFERROR(INDEX('Price Data'!K:K,MATCH(TEXT(A316,"YYYY-MM-DD"),'Price Data'!J:J,0)),"")</f>
        <v>3.21</v>
      </c>
      <c r="I316" s="10" cm="1">
        <f t="array" ref="I316">IFERROR(IF(ISNUMBER(H316),(H316-INDEX('Price Data'!K:K,MATCH(TEXT(A316,"YYYY-MM-DD"),'Price Data'!J:J,0)+1))/INDEX('Price Data'!K:K,MATCH(TEXT(A316,"YYYY-MM-DD"),'Price Data'!J:J,0)+1),""),"")</f>
        <v>1.9047619047619067E-2</v>
      </c>
      <c r="J316" s="34">
        <f>IFERROR(INDEX('Price Data'!N:N,MATCH(TEXT(A316,"YYYY-MM-DD"),'Price Data'!M:M,0)),"")</f>
        <v>5.23</v>
      </c>
      <c r="K316" s="10" cm="1">
        <f t="array" ref="K316">IFERROR(IF(ISNUMBER(J316),(J316-INDEX('Price Data'!N:N,MATCH(TEXT(A316,"YYYY-MM-DD"),'Price Data'!M:M,0)+1))/INDEX('Price Data'!N:N,MATCH(TEXT(A316,"YYYY-MM-DD"),'Price Data'!M:M,0)+1),""),"")</f>
        <v>-2.0599250936329482E-2</v>
      </c>
      <c r="L316" s="34">
        <f>IFERROR(INDEX('Price Data'!Q:Q,MATCH(TEXT(A316,"YYYY-MM-DD"),'Price Data'!P:P,0)),"")</f>
        <v>10.72</v>
      </c>
      <c r="M316" s="10" cm="1">
        <f t="array" ref="M316">IFERROR(IF(ISNUMBER(L316),(L316-INDEX('Price Data'!Q:Q,MATCH(TEXT(A316,"YYYY-MM-DD"),'Price Data'!P:P,0)+1))/INDEX('Price Data'!Q:Q,MATCH(TEXT(A316,"YYYY-MM-DD"),'Price Data'!P:P,0)+1),""),"")</f>
        <v>9.3370681605973722E-4</v>
      </c>
      <c r="N316" s="34">
        <f>IFERROR(INDEX('Price Data'!T:T,MATCH(TEXT(A316,"YYYY-MM-DD"),'Price Data'!S:S,0)),"")</f>
        <v>4.38</v>
      </c>
      <c r="O316" s="10" cm="1">
        <f t="array" ref="O316">IFERROR(IF(ISNUMBER(N316),(N316-INDEX('Price Data'!T:T,MATCH(TEXT(A316,"YYYY-MM-DD"),'Price Data'!S:S,0)+1))/INDEX('Price Data'!T:T,MATCH(TEXT(A316,"YYYY-MM-DD"),'Price Data'!S:S,0)+1),""),"")</f>
        <v>0</v>
      </c>
    </row>
    <row r="317" spans="1:15" x14ac:dyDescent="0.3">
      <c r="A317" s="8">
        <v>42136</v>
      </c>
      <c r="B317" s="34">
        <f>IFERROR(INDEX('Price Data'!B:B,MATCH(TEXT(A317,"YYYY-MM-DD"),'Price Data'!A:A,0)),"")</f>
        <v>23105</v>
      </c>
      <c r="C317" s="10" cm="1">
        <f t="array" ref="C317">IFERROR(IF(ISNUMBER(B317),(B317-INDEX('Price Data'!B:B,MATCH(TEXT(A317,"YYYY-MM-DD"),'Price Data'!A:A,0)+1))/INDEX('Price Data'!B:B,MATCH(TEXT(A317,"YYYY-MM-DD"),'Price Data'!A:A,0)+1),""),"")</f>
        <v>-9.3045193379641539E-3</v>
      </c>
      <c r="D317" s="34">
        <f>IFERROR(INDEX('Price Data'!E:E,MATCH(TEXT(A317,"YYYY-MM-DD"),'Price Data'!D:D,0)),"")</f>
        <v>31.59</v>
      </c>
      <c r="E317" s="10" cm="1">
        <f t="array" ref="E317">IFERROR(IF(ISNUMBER(D317),(D317-INDEX('Price Data'!E:E,MATCH(TEXT(A317,"YYYY-MM-DD"),'Price Data'!D:D,0)+1))/INDEX('Price Data'!E:E,MATCH(TEXT(A317,"YYYY-MM-DD"),'Price Data'!D:D,0)+1),""),"")</f>
        <v>-3.364943407769954E-2</v>
      </c>
      <c r="F317" s="34">
        <f>IFERROR(INDEX('Price Data'!H:H,MATCH(TEXT(A317,"YYYY-MM-DD"),'Price Data'!G:G,0)),"")</f>
        <v>23032.003906000002</v>
      </c>
      <c r="G317" s="10" cm="1">
        <f t="array" ref="G317">IFERROR(IF(ISNUMBER(F317),(F317-INDEX('Price Data'!H:H,MATCH(TEXT(A317,"YYYY-MM-DD"),'Price Data'!G:G,0)+1))/INDEX('Price Data'!H:H,MATCH(TEXT(A317,"YYYY-MM-DD"),'Price Data'!G:G,0)+1),""),"")</f>
        <v>-5.8236336947452234E-2</v>
      </c>
      <c r="H317" s="34">
        <f>IFERROR(INDEX('Price Data'!K:K,MATCH(TEXT(A317,"YYYY-MM-DD"),'Price Data'!J:J,0)),"")</f>
        <v>3.2</v>
      </c>
      <c r="I317" s="10" cm="1">
        <f t="array" ref="I317">IFERROR(IF(ISNUMBER(H317),(H317-INDEX('Price Data'!K:K,MATCH(TEXT(A317,"YYYY-MM-DD"),'Price Data'!J:J,0)+1))/INDEX('Price Data'!K:K,MATCH(TEXT(A317,"YYYY-MM-DD"),'Price Data'!J:J,0)+1),""),"")</f>
        <v>-3.1152647975077217E-3</v>
      </c>
      <c r="J317" s="34">
        <f>IFERROR(INDEX('Price Data'!N:N,MATCH(TEXT(A317,"YYYY-MM-DD"),'Price Data'!M:M,0)),"")</f>
        <v>5.12</v>
      </c>
      <c r="K317" s="10" cm="1">
        <f t="array" ref="K317">IFERROR(IF(ISNUMBER(J317),(J317-INDEX('Price Data'!N:N,MATCH(TEXT(A317,"YYYY-MM-DD"),'Price Data'!M:M,0)+1))/INDEX('Price Data'!N:N,MATCH(TEXT(A317,"YYYY-MM-DD"),'Price Data'!M:M,0)+1),""),"")</f>
        <v>-2.1032504780114782E-2</v>
      </c>
      <c r="L317" s="34">
        <f>IFERROR(INDEX('Price Data'!Q:Q,MATCH(TEXT(A317,"YYYY-MM-DD"),'Price Data'!P:P,0)),"")</f>
        <v>10.72</v>
      </c>
      <c r="M317" s="10" cm="1">
        <f t="array" ref="M317">IFERROR(IF(ISNUMBER(L317),(L317-INDEX('Price Data'!Q:Q,MATCH(TEXT(A317,"YYYY-MM-DD"),'Price Data'!P:P,0)+1))/INDEX('Price Data'!Q:Q,MATCH(TEXT(A317,"YYYY-MM-DD"),'Price Data'!P:P,0)+1),""),"")</f>
        <v>0</v>
      </c>
      <c r="N317" s="34">
        <f>IFERROR(INDEX('Price Data'!T:T,MATCH(TEXT(A317,"YYYY-MM-DD"),'Price Data'!S:S,0)),"")</f>
        <v>4.3499999999999996</v>
      </c>
      <c r="O317" s="10" cm="1">
        <f t="array" ref="O317">IFERROR(IF(ISNUMBER(N317),(N317-INDEX('Price Data'!T:T,MATCH(TEXT(A317,"YYYY-MM-DD"),'Price Data'!S:S,0)+1))/INDEX('Price Data'!T:T,MATCH(TEXT(A317,"YYYY-MM-DD"),'Price Data'!S:S,0)+1),""),"")</f>
        <v>-6.8493150684932076E-3</v>
      </c>
    </row>
    <row r="318" spans="1:15" x14ac:dyDescent="0.3">
      <c r="A318" s="8">
        <v>42137</v>
      </c>
      <c r="B318" s="34">
        <f>IFERROR(INDEX('Price Data'!B:B,MATCH(TEXT(A318,"YYYY-MM-DD"),'Price Data'!A:A,0)),"")</f>
        <v>23211</v>
      </c>
      <c r="C318" s="10" cm="1">
        <f t="array" ref="C318">IFERROR(IF(ISNUMBER(B318),(B318-INDEX('Price Data'!B:B,MATCH(TEXT(A318,"YYYY-MM-DD"),'Price Data'!A:A,0)+1))/INDEX('Price Data'!B:B,MATCH(TEXT(A318,"YYYY-MM-DD"),'Price Data'!A:A,0)+1),""),"")</f>
        <v>4.5877515689244754E-3</v>
      </c>
      <c r="D318" s="34">
        <f>IFERROR(INDEX('Price Data'!E:E,MATCH(TEXT(A318,"YYYY-MM-DD"),'Price Data'!D:D,0)),"")</f>
        <v>31.56</v>
      </c>
      <c r="E318" s="10" cm="1">
        <f t="array" ref="E318">IFERROR(IF(ISNUMBER(D318),(D318-INDEX('Price Data'!E:E,MATCH(TEXT(A318,"YYYY-MM-DD"),'Price Data'!D:D,0)+1))/INDEX('Price Data'!E:E,MATCH(TEXT(A318,"YYYY-MM-DD"),'Price Data'!D:D,0)+1),""),"")</f>
        <v>-9.4966761633431904E-4</v>
      </c>
      <c r="F318" s="34">
        <f>IFERROR(INDEX('Price Data'!H:H,MATCH(TEXT(A318,"YYYY-MM-DD"),'Price Data'!G:G,0)),"")</f>
        <v>22808.195313</v>
      </c>
      <c r="G318" s="10" cm="1">
        <f t="array" ref="G318">IFERROR(IF(ISNUMBER(F318),(F318-INDEX('Price Data'!H:H,MATCH(TEXT(A318,"YYYY-MM-DD"),'Price Data'!G:G,0)+1))/INDEX('Price Data'!H:H,MATCH(TEXT(A318,"YYYY-MM-DD"),'Price Data'!G:G,0)+1),""),"")</f>
        <v>-9.7172870373514412E-3</v>
      </c>
      <c r="H318" s="34">
        <f>IFERROR(INDEX('Price Data'!K:K,MATCH(TEXT(A318,"YYYY-MM-DD"),'Price Data'!J:J,0)),"")</f>
        <v>3.27</v>
      </c>
      <c r="I318" s="10" cm="1">
        <f t="array" ref="I318">IFERROR(IF(ISNUMBER(H318),(H318-INDEX('Price Data'!K:K,MATCH(TEXT(A318,"YYYY-MM-DD"),'Price Data'!J:J,0)+1))/INDEX('Price Data'!K:K,MATCH(TEXT(A318,"YYYY-MM-DD"),'Price Data'!J:J,0)+1),""),"")</f>
        <v>2.187499999999995E-2</v>
      </c>
      <c r="J318" s="34">
        <f>IFERROR(INDEX('Price Data'!N:N,MATCH(TEXT(A318,"YYYY-MM-DD"),'Price Data'!M:M,0)),"")</f>
        <v>5.2</v>
      </c>
      <c r="K318" s="10" cm="1">
        <f t="array" ref="K318">IFERROR(IF(ISNUMBER(J318),(J318-INDEX('Price Data'!N:N,MATCH(TEXT(A318,"YYYY-MM-DD"),'Price Data'!M:M,0)+1))/INDEX('Price Data'!N:N,MATCH(TEXT(A318,"YYYY-MM-DD"),'Price Data'!M:M,0)+1),""),"")</f>
        <v>1.5625000000000014E-2</v>
      </c>
      <c r="L318" s="34">
        <f>IFERROR(INDEX('Price Data'!Q:Q,MATCH(TEXT(A318,"YYYY-MM-DD"),'Price Data'!P:P,0)),"")</f>
        <v>10.91</v>
      </c>
      <c r="M318" s="10" cm="1">
        <f t="array" ref="M318">IFERROR(IF(ISNUMBER(L318),(L318-INDEX('Price Data'!Q:Q,MATCH(TEXT(A318,"YYYY-MM-DD"),'Price Data'!P:P,0)+1))/INDEX('Price Data'!Q:Q,MATCH(TEXT(A318,"YYYY-MM-DD"),'Price Data'!P:P,0)+1),""),"")</f>
        <v>1.7723880597014879E-2</v>
      </c>
      <c r="N318" s="34">
        <f>IFERROR(INDEX('Price Data'!T:T,MATCH(TEXT(A318,"YYYY-MM-DD"),'Price Data'!S:S,0)),"")</f>
        <v>4.45</v>
      </c>
      <c r="O318" s="10" cm="1">
        <f t="array" ref="O318">IFERROR(IF(ISNUMBER(N318),(N318-INDEX('Price Data'!T:T,MATCH(TEXT(A318,"YYYY-MM-DD"),'Price Data'!S:S,0)+1))/INDEX('Price Data'!T:T,MATCH(TEXT(A318,"YYYY-MM-DD"),'Price Data'!S:S,0)+1),""),"")</f>
        <v>2.2988505747126561E-2</v>
      </c>
    </row>
    <row r="319" spans="1:15" x14ac:dyDescent="0.3">
      <c r="A319" s="8">
        <v>42138</v>
      </c>
      <c r="B319" s="34">
        <f>IFERROR(INDEX('Price Data'!B:B,MATCH(TEXT(A319,"YYYY-MM-DD"),'Price Data'!A:A,0)),"")</f>
        <v>23549</v>
      </c>
      <c r="C319" s="10" cm="1">
        <f t="array" ref="C319">IFERROR(IF(ISNUMBER(B319),(B319-INDEX('Price Data'!B:B,MATCH(TEXT(A319,"YYYY-MM-DD"),'Price Data'!A:A,0)+1))/INDEX('Price Data'!B:B,MATCH(TEXT(A319,"YYYY-MM-DD"),'Price Data'!A:A,0)+1),""),"")</f>
        <v>1.4562061091723751E-2</v>
      </c>
      <c r="D319" s="34">
        <f>IFERROR(INDEX('Price Data'!E:E,MATCH(TEXT(A319,"YYYY-MM-DD"),'Price Data'!D:D,0)),"")</f>
        <v>31.81</v>
      </c>
      <c r="E319" s="10" cm="1">
        <f t="array" ref="E319">IFERROR(IF(ISNUMBER(D319),(D319-INDEX('Price Data'!E:E,MATCH(TEXT(A319,"YYYY-MM-DD"),'Price Data'!D:D,0)+1))/INDEX('Price Data'!E:E,MATCH(TEXT(A319,"YYYY-MM-DD"),'Price Data'!D:D,0)+1),""),"")</f>
        <v>7.9214195183776939E-3</v>
      </c>
      <c r="F319" s="34">
        <f>IFERROR(INDEX('Price Data'!H:H,MATCH(TEXT(A319,"YYYY-MM-DD"),'Price Data'!G:G,0)),"")</f>
        <v>23052.351563</v>
      </c>
      <c r="G319" s="10" cm="1">
        <f t="array" ref="G319">IFERROR(IF(ISNUMBER(F319),(F319-INDEX('Price Data'!H:H,MATCH(TEXT(A319,"YYYY-MM-DD"),'Price Data'!G:G,0)+1))/INDEX('Price Data'!H:H,MATCH(TEXT(A319,"YYYY-MM-DD"),'Price Data'!G:G,0)+1),""),"")</f>
        <v>1.0704759699283972E-2</v>
      </c>
      <c r="H319" s="34">
        <f>IFERROR(INDEX('Price Data'!K:K,MATCH(TEXT(A319,"YYYY-MM-DD"),'Price Data'!J:J,0)),"")</f>
        <v>3.29</v>
      </c>
      <c r="I319" s="10" cm="1">
        <f t="array" ref="I319">IFERROR(IF(ISNUMBER(H319),(H319-INDEX('Price Data'!K:K,MATCH(TEXT(A319,"YYYY-MM-DD"),'Price Data'!J:J,0)+1))/INDEX('Price Data'!K:K,MATCH(TEXT(A319,"YYYY-MM-DD"),'Price Data'!J:J,0)+1),""),"")</f>
        <v>6.1162079510703416E-3</v>
      </c>
      <c r="J319" s="34">
        <f>IFERROR(INDEX('Price Data'!N:N,MATCH(TEXT(A319,"YYYY-MM-DD"),'Price Data'!M:M,0)),"")</f>
        <v>5.25</v>
      </c>
      <c r="K319" s="10" cm="1">
        <f t="array" ref="K319">IFERROR(IF(ISNUMBER(J319),(J319-INDEX('Price Data'!N:N,MATCH(TEXT(A319,"YYYY-MM-DD"),'Price Data'!M:M,0)+1))/INDEX('Price Data'!N:N,MATCH(TEXT(A319,"YYYY-MM-DD"),'Price Data'!M:M,0)+1),""),"")</f>
        <v>9.6153846153845812E-3</v>
      </c>
      <c r="L319" s="34">
        <f>IFERROR(INDEX('Price Data'!Q:Q,MATCH(TEXT(A319,"YYYY-MM-DD"),'Price Data'!P:P,0)),"")</f>
        <v>11.19</v>
      </c>
      <c r="M319" s="10" cm="1">
        <f t="array" ref="M319">IFERROR(IF(ISNUMBER(L319),(L319-INDEX('Price Data'!Q:Q,MATCH(TEXT(A319,"YYYY-MM-DD"),'Price Data'!P:P,0)+1))/INDEX('Price Data'!Q:Q,MATCH(TEXT(A319,"YYYY-MM-DD"),'Price Data'!P:P,0)+1),""),"")</f>
        <v>2.5664527956003609E-2</v>
      </c>
      <c r="N319" s="34">
        <f>IFERROR(INDEX('Price Data'!T:T,MATCH(TEXT(A319,"YYYY-MM-DD"),'Price Data'!S:S,0)),"")</f>
        <v>4.45</v>
      </c>
      <c r="O319" s="10" cm="1">
        <f t="array" ref="O319">IFERROR(IF(ISNUMBER(N319),(N319-INDEX('Price Data'!T:T,MATCH(TEXT(A319,"YYYY-MM-DD"),'Price Data'!S:S,0)+1))/INDEX('Price Data'!T:T,MATCH(TEXT(A319,"YYYY-MM-DD"),'Price Data'!S:S,0)+1),""),"")</f>
        <v>0</v>
      </c>
    </row>
    <row r="320" spans="1:15" x14ac:dyDescent="0.3">
      <c r="A320" s="8">
        <v>42139</v>
      </c>
      <c r="B320" s="34">
        <f>IFERROR(INDEX('Price Data'!B:B,MATCH(TEXT(A320,"YYYY-MM-DD"),'Price Data'!A:A,0)),"")</f>
        <v>23473</v>
      </c>
      <c r="C320" s="10" cm="1">
        <f t="array" ref="C320">IFERROR(IF(ISNUMBER(B320),(B320-INDEX('Price Data'!B:B,MATCH(TEXT(A320,"YYYY-MM-DD"),'Price Data'!A:A,0)+1))/INDEX('Price Data'!B:B,MATCH(TEXT(A320,"YYYY-MM-DD"),'Price Data'!A:A,0)+1),""),"")</f>
        <v>-3.2273132617096269E-3</v>
      </c>
      <c r="D320" s="34">
        <f>IFERROR(INDEX('Price Data'!E:E,MATCH(TEXT(A320,"YYYY-MM-DD"),'Price Data'!D:D,0)),"")</f>
        <v>31.69</v>
      </c>
      <c r="E320" s="10" cm="1">
        <f t="array" ref="E320">IFERROR(IF(ISNUMBER(D320),(D320-INDEX('Price Data'!E:E,MATCH(TEXT(A320,"YYYY-MM-DD"),'Price Data'!D:D,0)+1))/INDEX('Price Data'!E:E,MATCH(TEXT(A320,"YYYY-MM-DD"),'Price Data'!D:D,0)+1),""),"")</f>
        <v>-3.7723986167870938E-3</v>
      </c>
      <c r="F320" s="34">
        <f>IFERROR(INDEX('Price Data'!H:H,MATCH(TEXT(A320,"YYYY-MM-DD"),'Price Data'!G:G,0)),"")</f>
        <v>22218.152343999998</v>
      </c>
      <c r="G320" s="10" cm="1">
        <f t="array" ref="G320">IFERROR(IF(ISNUMBER(F320),(F320-INDEX('Price Data'!H:H,MATCH(TEXT(A320,"YYYY-MM-DD"),'Price Data'!G:G,0)+1))/INDEX('Price Data'!H:H,MATCH(TEXT(A320,"YYYY-MM-DD"),'Price Data'!G:G,0)+1),""),"")</f>
        <v>-3.6187163670491948E-2</v>
      </c>
      <c r="H320" s="34">
        <f>IFERROR(INDEX('Price Data'!K:K,MATCH(TEXT(A320,"YYYY-MM-DD"),'Price Data'!J:J,0)),"")</f>
        <v>3.32</v>
      </c>
      <c r="I320" s="10" cm="1">
        <f t="array" ref="I320">IFERROR(IF(ISNUMBER(H320),(H320-INDEX('Price Data'!K:K,MATCH(TEXT(A320,"YYYY-MM-DD"),'Price Data'!J:J,0)+1))/INDEX('Price Data'!K:K,MATCH(TEXT(A320,"YYYY-MM-DD"),'Price Data'!J:J,0)+1),""),"")</f>
        <v>9.118541033434591E-3</v>
      </c>
      <c r="J320" s="34">
        <f>IFERROR(INDEX('Price Data'!N:N,MATCH(TEXT(A320,"YYYY-MM-DD"),'Price Data'!M:M,0)),"")</f>
        <v>5.27</v>
      </c>
      <c r="K320" s="10" cm="1">
        <f t="array" ref="K320">IFERROR(IF(ISNUMBER(J320),(J320-INDEX('Price Data'!N:N,MATCH(TEXT(A320,"YYYY-MM-DD"),'Price Data'!M:M,0)+1))/INDEX('Price Data'!N:N,MATCH(TEXT(A320,"YYYY-MM-DD"),'Price Data'!M:M,0)+1),""),"")</f>
        <v>3.8095238095237284E-3</v>
      </c>
      <c r="L320" s="34">
        <f>IFERROR(INDEX('Price Data'!Q:Q,MATCH(TEXT(A320,"YYYY-MM-DD"),'Price Data'!P:P,0)),"")</f>
        <v>11.26</v>
      </c>
      <c r="M320" s="10" cm="1">
        <f t="array" ref="M320">IFERROR(IF(ISNUMBER(L320),(L320-INDEX('Price Data'!Q:Q,MATCH(TEXT(A320,"YYYY-MM-DD"),'Price Data'!P:P,0)+1))/INDEX('Price Data'!Q:Q,MATCH(TEXT(A320,"YYYY-MM-DD"),'Price Data'!P:P,0)+1),""),"")</f>
        <v>6.2555853440572195E-3</v>
      </c>
      <c r="N320" s="34">
        <f>IFERROR(INDEX('Price Data'!T:T,MATCH(TEXT(A320,"YYYY-MM-DD"),'Price Data'!S:S,0)),"")</f>
        <v>4.5</v>
      </c>
      <c r="O320" s="10" cm="1">
        <f t="array" ref="O320">IFERROR(IF(ISNUMBER(N320),(N320-INDEX('Price Data'!T:T,MATCH(TEXT(A320,"YYYY-MM-DD"),'Price Data'!S:S,0)+1))/INDEX('Price Data'!T:T,MATCH(TEXT(A320,"YYYY-MM-DD"),'Price Data'!S:S,0)+1),""),"")</f>
        <v>1.1235955056179735E-2</v>
      </c>
    </row>
    <row r="321" spans="1:15" x14ac:dyDescent="0.3">
      <c r="A321" s="8">
        <v>42140</v>
      </c>
      <c r="B321" s="34" t="str">
        <f>IFERROR(INDEX('Price Data'!B:B,MATCH(TEXT(A321,"YYYY-MM-DD"),'Price Data'!A:A,0)),"")</f>
        <v/>
      </c>
      <c r="C321" s="10" t="str" cm="1">
        <f t="array" ref="C321">IFERROR(IF(ISNUMBER(B321),(B321-INDEX('Price Data'!B:B,MATCH(TEXT(A321,"YYYY-MM-DD"),'Price Data'!A:A,0)+1))/INDEX('Price Data'!B:B,MATCH(TEXT(A321,"YYYY-MM-DD"),'Price Data'!A:A,0)+1),""),"")</f>
        <v/>
      </c>
      <c r="D321" s="34" t="str">
        <f>IFERROR(INDEX('Price Data'!E:E,MATCH(TEXT(A321,"YYYY-MM-DD"),'Price Data'!D:D,0)),"")</f>
        <v/>
      </c>
      <c r="E321" s="10" t="str" cm="1">
        <f t="array" ref="E321">IFERROR(IF(ISNUMBER(D321),(D321-INDEX('Price Data'!E:E,MATCH(TEXT(A321,"YYYY-MM-DD"),'Price Data'!D:D,0)+1))/INDEX('Price Data'!E:E,MATCH(TEXT(A321,"YYYY-MM-DD"),'Price Data'!D:D,0)+1),""),"")</f>
        <v/>
      </c>
      <c r="F321" s="34" t="str">
        <f>IFERROR(INDEX('Price Data'!H:H,MATCH(TEXT(A321,"YYYY-MM-DD"),'Price Data'!G:G,0)),"")</f>
        <v/>
      </c>
      <c r="G321" s="10" t="str" cm="1">
        <f t="array" ref="G321">IFERROR(IF(ISNUMBER(F321),(F321-INDEX('Price Data'!H:H,MATCH(TEXT(A321,"YYYY-MM-DD"),'Price Data'!G:G,0)+1))/INDEX('Price Data'!H:H,MATCH(TEXT(A321,"YYYY-MM-DD"),'Price Data'!G:G,0)+1),""),"")</f>
        <v/>
      </c>
      <c r="H321" s="34" t="str">
        <f>IFERROR(INDEX('Price Data'!K:K,MATCH(TEXT(A321,"YYYY-MM-DD"),'Price Data'!J:J,0)),"")</f>
        <v/>
      </c>
      <c r="I321" s="10" t="str" cm="1">
        <f t="array" ref="I321">IFERROR(IF(ISNUMBER(H321),(H321-INDEX('Price Data'!K:K,MATCH(TEXT(A321,"YYYY-MM-DD"),'Price Data'!J:J,0)+1))/INDEX('Price Data'!K:K,MATCH(TEXT(A321,"YYYY-MM-DD"),'Price Data'!J:J,0)+1),""),"")</f>
        <v/>
      </c>
      <c r="J321" s="34" t="str">
        <f>IFERROR(INDEX('Price Data'!N:N,MATCH(TEXT(A321,"YYYY-MM-DD"),'Price Data'!M:M,0)),"")</f>
        <v/>
      </c>
      <c r="K321" s="10" t="str" cm="1">
        <f t="array" ref="K321">IFERROR(IF(ISNUMBER(J321),(J321-INDEX('Price Data'!N:N,MATCH(TEXT(A321,"YYYY-MM-DD"),'Price Data'!M:M,0)+1))/INDEX('Price Data'!N:N,MATCH(TEXT(A321,"YYYY-MM-DD"),'Price Data'!M:M,0)+1),""),"")</f>
        <v/>
      </c>
      <c r="L321" s="34" t="str">
        <f>IFERROR(INDEX('Price Data'!Q:Q,MATCH(TEXT(A321,"YYYY-MM-DD"),'Price Data'!P:P,0)),"")</f>
        <v/>
      </c>
      <c r="M321" s="10" t="str" cm="1">
        <f t="array" ref="M321">IFERROR(IF(ISNUMBER(L321),(L321-INDEX('Price Data'!Q:Q,MATCH(TEXT(A321,"YYYY-MM-DD"),'Price Data'!P:P,0)+1))/INDEX('Price Data'!Q:Q,MATCH(TEXT(A321,"YYYY-MM-DD"),'Price Data'!P:P,0)+1),""),"")</f>
        <v/>
      </c>
      <c r="N321" s="34" t="str">
        <f>IFERROR(INDEX('Price Data'!T:T,MATCH(TEXT(A321,"YYYY-MM-DD"),'Price Data'!S:S,0)),"")</f>
        <v/>
      </c>
      <c r="O321" s="10" t="str" cm="1">
        <f t="array" ref="O321">IFERROR(IF(ISNUMBER(N321),(N321-INDEX('Price Data'!T:T,MATCH(TEXT(A321,"YYYY-MM-DD"),'Price Data'!S:S,0)+1))/INDEX('Price Data'!T:T,MATCH(TEXT(A321,"YYYY-MM-DD"),'Price Data'!S:S,0)+1),""),"")</f>
        <v/>
      </c>
    </row>
    <row r="322" spans="1:15" x14ac:dyDescent="0.3">
      <c r="A322" s="8">
        <v>42141</v>
      </c>
      <c r="B322" s="34" t="str">
        <f>IFERROR(INDEX('Price Data'!B:B,MATCH(TEXT(A322,"YYYY-MM-DD"),'Price Data'!A:A,0)),"")</f>
        <v/>
      </c>
      <c r="C322" s="10" t="str" cm="1">
        <f t="array" ref="C322">IFERROR(IF(ISNUMBER(B322),(B322-INDEX('Price Data'!B:B,MATCH(TEXT(A322,"YYYY-MM-DD"),'Price Data'!A:A,0)+1))/INDEX('Price Data'!B:B,MATCH(TEXT(A322,"YYYY-MM-DD"),'Price Data'!A:A,0)+1),""),"")</f>
        <v/>
      </c>
      <c r="D322" s="34" t="str">
        <f>IFERROR(INDEX('Price Data'!E:E,MATCH(TEXT(A322,"YYYY-MM-DD"),'Price Data'!D:D,0)),"")</f>
        <v/>
      </c>
      <c r="E322" s="10" t="str" cm="1">
        <f t="array" ref="E322">IFERROR(IF(ISNUMBER(D322),(D322-INDEX('Price Data'!E:E,MATCH(TEXT(A322,"YYYY-MM-DD"),'Price Data'!D:D,0)+1))/INDEX('Price Data'!E:E,MATCH(TEXT(A322,"YYYY-MM-DD"),'Price Data'!D:D,0)+1),""),"")</f>
        <v/>
      </c>
      <c r="F322" s="34" t="str">
        <f>IFERROR(INDEX('Price Data'!H:H,MATCH(TEXT(A322,"YYYY-MM-DD"),'Price Data'!G:G,0)),"")</f>
        <v/>
      </c>
      <c r="G322" s="10" t="str" cm="1">
        <f t="array" ref="G322">IFERROR(IF(ISNUMBER(F322),(F322-INDEX('Price Data'!H:H,MATCH(TEXT(A322,"YYYY-MM-DD"),'Price Data'!G:G,0)+1))/INDEX('Price Data'!H:H,MATCH(TEXT(A322,"YYYY-MM-DD"),'Price Data'!G:G,0)+1),""),"")</f>
        <v/>
      </c>
      <c r="H322" s="34" t="str">
        <f>IFERROR(INDEX('Price Data'!K:K,MATCH(TEXT(A322,"YYYY-MM-DD"),'Price Data'!J:J,0)),"")</f>
        <v/>
      </c>
      <c r="I322" s="10" t="str" cm="1">
        <f t="array" ref="I322">IFERROR(IF(ISNUMBER(H322),(H322-INDEX('Price Data'!K:K,MATCH(TEXT(A322,"YYYY-MM-DD"),'Price Data'!J:J,0)+1))/INDEX('Price Data'!K:K,MATCH(TEXT(A322,"YYYY-MM-DD"),'Price Data'!J:J,0)+1),""),"")</f>
        <v/>
      </c>
      <c r="J322" s="34" t="str">
        <f>IFERROR(INDEX('Price Data'!N:N,MATCH(TEXT(A322,"YYYY-MM-DD"),'Price Data'!M:M,0)),"")</f>
        <v/>
      </c>
      <c r="K322" s="10" t="str" cm="1">
        <f t="array" ref="K322">IFERROR(IF(ISNUMBER(J322),(J322-INDEX('Price Data'!N:N,MATCH(TEXT(A322,"YYYY-MM-DD"),'Price Data'!M:M,0)+1))/INDEX('Price Data'!N:N,MATCH(TEXT(A322,"YYYY-MM-DD"),'Price Data'!M:M,0)+1),""),"")</f>
        <v/>
      </c>
      <c r="L322" s="34" t="str">
        <f>IFERROR(INDEX('Price Data'!Q:Q,MATCH(TEXT(A322,"YYYY-MM-DD"),'Price Data'!P:P,0)),"")</f>
        <v/>
      </c>
      <c r="M322" s="10" t="str" cm="1">
        <f t="array" ref="M322">IFERROR(IF(ISNUMBER(L322),(L322-INDEX('Price Data'!Q:Q,MATCH(TEXT(A322,"YYYY-MM-DD"),'Price Data'!P:P,0)+1))/INDEX('Price Data'!Q:Q,MATCH(TEXT(A322,"YYYY-MM-DD"),'Price Data'!P:P,0)+1),""),"")</f>
        <v/>
      </c>
      <c r="N322" s="34" t="str">
        <f>IFERROR(INDEX('Price Data'!T:T,MATCH(TEXT(A322,"YYYY-MM-DD"),'Price Data'!S:S,0)),"")</f>
        <v/>
      </c>
      <c r="O322" s="10" t="str" cm="1">
        <f t="array" ref="O322">IFERROR(IF(ISNUMBER(N322),(N322-INDEX('Price Data'!T:T,MATCH(TEXT(A322,"YYYY-MM-DD"),'Price Data'!S:S,0)+1))/INDEX('Price Data'!T:T,MATCH(TEXT(A322,"YYYY-MM-DD"),'Price Data'!S:S,0)+1),""),"")</f>
        <v/>
      </c>
    </row>
    <row r="323" spans="1:15" x14ac:dyDescent="0.3">
      <c r="A323" s="8">
        <v>42142</v>
      </c>
      <c r="B323" s="34">
        <f>IFERROR(INDEX('Price Data'!B:B,MATCH(TEXT(A323,"YYYY-MM-DD"),'Price Data'!A:A,0)),"")</f>
        <v>23198</v>
      </c>
      <c r="C323" s="10" cm="1">
        <f t="array" ref="C323">IFERROR(IF(ISNUMBER(B323),(B323-INDEX('Price Data'!B:B,MATCH(TEXT(A323,"YYYY-MM-DD"),'Price Data'!A:A,0)+1))/INDEX('Price Data'!B:B,MATCH(TEXT(A323,"YYYY-MM-DD"),'Price Data'!A:A,0)+1),""),"")</f>
        <v>-1.1715588122523751E-2</v>
      </c>
      <c r="D323" s="34">
        <f>IFERROR(INDEX('Price Data'!E:E,MATCH(TEXT(A323,"YYYY-MM-DD"),'Price Data'!D:D,0)),"")</f>
        <v>31.69</v>
      </c>
      <c r="E323" s="10" cm="1">
        <f t="array" ref="E323">IFERROR(IF(ISNUMBER(D323),(D323-INDEX('Price Data'!E:E,MATCH(TEXT(A323,"YYYY-MM-DD"),'Price Data'!D:D,0)+1))/INDEX('Price Data'!E:E,MATCH(TEXT(A323,"YYYY-MM-DD"),'Price Data'!D:D,0)+1),""),"")</f>
        <v>0</v>
      </c>
      <c r="F323" s="34">
        <f>IFERROR(INDEX('Price Data'!H:H,MATCH(TEXT(A323,"YYYY-MM-DD"),'Price Data'!G:G,0)),"")</f>
        <v>21363.634765999999</v>
      </c>
      <c r="G323" s="10" cm="1">
        <f t="array" ref="G323">IFERROR(IF(ISNUMBER(F323),(F323-INDEX('Price Data'!H:H,MATCH(TEXT(A323,"YYYY-MM-DD"),'Price Data'!G:G,0)+1))/INDEX('Price Data'!H:H,MATCH(TEXT(A323,"YYYY-MM-DD"),'Price Data'!G:G,0)+1),""),"")</f>
        <v>-3.8460334809557697E-2</v>
      </c>
      <c r="H323" s="34">
        <f>IFERROR(INDEX('Price Data'!K:K,MATCH(TEXT(A323,"YYYY-MM-DD"),'Price Data'!J:J,0)),"")</f>
        <v>3.24</v>
      </c>
      <c r="I323" s="10" cm="1">
        <f t="array" ref="I323">IFERROR(IF(ISNUMBER(H323),(H323-INDEX('Price Data'!K:K,MATCH(TEXT(A323,"YYYY-MM-DD"),'Price Data'!J:J,0)+1))/INDEX('Price Data'!K:K,MATCH(TEXT(A323,"YYYY-MM-DD"),'Price Data'!J:J,0)+1),""),"")</f>
        <v>-2.4096385542168565E-2</v>
      </c>
      <c r="J323" s="34">
        <f>IFERROR(INDEX('Price Data'!N:N,MATCH(TEXT(A323,"YYYY-MM-DD"),'Price Data'!M:M,0)),"")</f>
        <v>5.33</v>
      </c>
      <c r="K323" s="10" cm="1">
        <f t="array" ref="K323">IFERROR(IF(ISNUMBER(J323),(J323-INDEX('Price Data'!N:N,MATCH(TEXT(A323,"YYYY-MM-DD"),'Price Data'!M:M,0)+1))/INDEX('Price Data'!N:N,MATCH(TEXT(A323,"YYYY-MM-DD"),'Price Data'!M:M,0)+1),""),"")</f>
        <v>1.1385199240986812E-2</v>
      </c>
      <c r="L323" s="34">
        <f>IFERROR(INDEX('Price Data'!Q:Q,MATCH(TEXT(A323,"YYYY-MM-DD"),'Price Data'!P:P,0)),"")</f>
        <v>11.31</v>
      </c>
      <c r="M323" s="10" cm="1">
        <f t="array" ref="M323">IFERROR(IF(ISNUMBER(L323),(L323-INDEX('Price Data'!Q:Q,MATCH(TEXT(A323,"YYYY-MM-DD"),'Price Data'!P:P,0)+1))/INDEX('Price Data'!Q:Q,MATCH(TEXT(A323,"YYYY-MM-DD"),'Price Data'!P:P,0)+1),""),"")</f>
        <v>4.4404973357016616E-3</v>
      </c>
      <c r="N323" s="34">
        <f>IFERROR(INDEX('Price Data'!T:T,MATCH(TEXT(A323,"YYYY-MM-DD"),'Price Data'!S:S,0)),"")</f>
        <v>4.33</v>
      </c>
      <c r="O323" s="10" cm="1">
        <f t="array" ref="O323">IFERROR(IF(ISNUMBER(N323),(N323-INDEX('Price Data'!T:T,MATCH(TEXT(A323,"YYYY-MM-DD"),'Price Data'!S:S,0)+1))/INDEX('Price Data'!T:T,MATCH(TEXT(A323,"YYYY-MM-DD"),'Price Data'!S:S,0)+1),""),"")</f>
        <v>-3.7777777777777764E-2</v>
      </c>
    </row>
    <row r="324" spans="1:15" x14ac:dyDescent="0.3">
      <c r="A324" s="8">
        <v>42143</v>
      </c>
      <c r="B324" s="34">
        <f>IFERROR(INDEX('Price Data'!B:B,MATCH(TEXT(A324,"YYYY-MM-DD"),'Price Data'!A:A,0)),"")</f>
        <v>23713</v>
      </c>
      <c r="C324" s="10" cm="1">
        <f t="array" ref="C324">IFERROR(IF(ISNUMBER(B324),(B324-INDEX('Price Data'!B:B,MATCH(TEXT(A324,"YYYY-MM-DD"),'Price Data'!A:A,0)+1))/INDEX('Price Data'!B:B,MATCH(TEXT(A324,"YYYY-MM-DD"),'Price Data'!A:A,0)+1),""),"")</f>
        <v>2.2200189671523408E-2</v>
      </c>
      <c r="D324" s="34">
        <f>IFERROR(INDEX('Price Data'!E:E,MATCH(TEXT(A324,"YYYY-MM-DD"),'Price Data'!D:D,0)),"")</f>
        <v>32.47</v>
      </c>
      <c r="E324" s="10" cm="1">
        <f t="array" ref="E324">IFERROR(IF(ISNUMBER(D324),(D324-INDEX('Price Data'!E:E,MATCH(TEXT(A324,"YYYY-MM-DD"),'Price Data'!D:D,0)+1))/INDEX('Price Data'!E:E,MATCH(TEXT(A324,"YYYY-MM-DD"),'Price Data'!D:D,0)+1),""),"")</f>
        <v>2.4613442726412041E-2</v>
      </c>
      <c r="F324" s="34">
        <f>IFERROR(INDEX('Price Data'!H:H,MATCH(TEXT(A324,"YYYY-MM-DD"),'Price Data'!G:G,0)),"")</f>
        <v>21058.439452999999</v>
      </c>
      <c r="G324" s="10" cm="1">
        <f t="array" ref="G324">IFERROR(IF(ISNUMBER(F324),(F324-INDEX('Price Data'!H:H,MATCH(TEXT(A324,"YYYY-MM-DD"),'Price Data'!G:G,0)+1))/INDEX('Price Data'!H:H,MATCH(TEXT(A324,"YYYY-MM-DD"),'Price Data'!G:G,0)+1),""),"")</f>
        <v>-1.4285739123649282E-2</v>
      </c>
      <c r="H324" s="34">
        <f>IFERROR(INDEX('Price Data'!K:K,MATCH(TEXT(A324,"YYYY-MM-DD"),'Price Data'!J:J,0)),"")</f>
        <v>3.34</v>
      </c>
      <c r="I324" s="10" cm="1">
        <f t="array" ref="I324">IFERROR(IF(ISNUMBER(H324),(H324-INDEX('Price Data'!K:K,MATCH(TEXT(A324,"YYYY-MM-DD"),'Price Data'!J:J,0)+1))/INDEX('Price Data'!K:K,MATCH(TEXT(A324,"YYYY-MM-DD"),'Price Data'!J:J,0)+1),""),"")</f>
        <v>3.0864197530864085E-2</v>
      </c>
      <c r="J324" s="34">
        <f>IFERROR(INDEX('Price Data'!N:N,MATCH(TEXT(A324,"YYYY-MM-DD"),'Price Data'!M:M,0)),"")</f>
        <v>5.37</v>
      </c>
      <c r="K324" s="10" cm="1">
        <f t="array" ref="K324">IFERROR(IF(ISNUMBER(J324),(J324-INDEX('Price Data'!N:N,MATCH(TEXT(A324,"YYYY-MM-DD"),'Price Data'!M:M,0)+1))/INDEX('Price Data'!N:N,MATCH(TEXT(A324,"YYYY-MM-DD"),'Price Data'!M:M,0)+1),""),"")</f>
        <v>7.5046904315197067E-3</v>
      </c>
      <c r="L324" s="34">
        <f>IFERROR(INDEX('Price Data'!Q:Q,MATCH(TEXT(A324,"YYYY-MM-DD"),'Price Data'!P:P,0)),"")</f>
        <v>11.46</v>
      </c>
      <c r="M324" s="10" cm="1">
        <f t="array" ref="M324">IFERROR(IF(ISNUMBER(L324),(L324-INDEX('Price Data'!Q:Q,MATCH(TEXT(A324,"YYYY-MM-DD"),'Price Data'!P:P,0)+1))/INDEX('Price Data'!Q:Q,MATCH(TEXT(A324,"YYYY-MM-DD"),'Price Data'!P:P,0)+1),""),"")</f>
        <v>1.3262599469496051E-2</v>
      </c>
      <c r="N324" s="34">
        <f>IFERROR(INDEX('Price Data'!T:T,MATCH(TEXT(A324,"YYYY-MM-DD"),'Price Data'!S:S,0)),"")</f>
        <v>4.42</v>
      </c>
      <c r="O324" s="10" cm="1">
        <f t="array" ref="O324">IFERROR(IF(ISNUMBER(N324),(N324-INDEX('Price Data'!T:T,MATCH(TEXT(A324,"YYYY-MM-DD"),'Price Data'!S:S,0)+1))/INDEX('Price Data'!T:T,MATCH(TEXT(A324,"YYYY-MM-DD"),'Price Data'!S:S,0)+1),""),"")</f>
        <v>2.0785219399538073E-2</v>
      </c>
    </row>
    <row r="325" spans="1:15" x14ac:dyDescent="0.3">
      <c r="A325" s="8">
        <v>42144</v>
      </c>
      <c r="B325" s="34">
        <f>IFERROR(INDEX('Price Data'!B:B,MATCH(TEXT(A325,"YYYY-MM-DD"),'Price Data'!A:A,0)),"")</f>
        <v>23773</v>
      </c>
      <c r="C325" s="10" cm="1">
        <f t="array" ref="C325">IFERROR(IF(ISNUMBER(B325),(B325-INDEX('Price Data'!B:B,MATCH(TEXT(A325,"YYYY-MM-DD"),'Price Data'!A:A,0)+1))/INDEX('Price Data'!B:B,MATCH(TEXT(A325,"YYYY-MM-DD"),'Price Data'!A:A,0)+1),""),"")</f>
        <v>2.5302576645721757E-3</v>
      </c>
      <c r="D325" s="34">
        <f>IFERROR(INDEX('Price Data'!E:E,MATCH(TEXT(A325,"YYYY-MM-DD"),'Price Data'!D:D,0)),"")</f>
        <v>32.54</v>
      </c>
      <c r="E325" s="10" cm="1">
        <f t="array" ref="E325">IFERROR(IF(ISNUMBER(D325),(D325-INDEX('Price Data'!E:E,MATCH(TEXT(A325,"YYYY-MM-DD"),'Price Data'!D:D,0)+1))/INDEX('Price Data'!E:E,MATCH(TEXT(A325,"YYYY-MM-DD"),'Price Data'!D:D,0)+1),""),"")</f>
        <v>2.1558361564521186E-3</v>
      </c>
      <c r="F325" s="34">
        <f>IFERROR(INDEX('Price Data'!H:H,MATCH(TEXT(A325,"YYYY-MM-DD"),'Price Data'!G:G,0)),"")</f>
        <v>19685.0625</v>
      </c>
      <c r="G325" s="10" cm="1">
        <f t="array" ref="G325">IFERROR(IF(ISNUMBER(F325),(F325-INDEX('Price Data'!H:H,MATCH(TEXT(A325,"YYYY-MM-DD"),'Price Data'!G:G,0)+1))/INDEX('Price Data'!H:H,MATCH(TEXT(A325,"YYYY-MM-DD"),'Price Data'!G:G,0)+1),""),"")</f>
        <v>-6.5217413477632921E-2</v>
      </c>
      <c r="H325" s="34">
        <f>IFERROR(INDEX('Price Data'!K:K,MATCH(TEXT(A325,"YYYY-MM-DD"),'Price Data'!J:J,0)),"")</f>
        <v>3.35</v>
      </c>
      <c r="I325" s="10" cm="1">
        <f t="array" ref="I325">IFERROR(IF(ISNUMBER(H325),(H325-INDEX('Price Data'!K:K,MATCH(TEXT(A325,"YYYY-MM-DD"),'Price Data'!J:J,0)+1))/INDEX('Price Data'!K:K,MATCH(TEXT(A325,"YYYY-MM-DD"),'Price Data'!J:J,0)+1),""),"")</f>
        <v>2.9940119760479733E-3</v>
      </c>
      <c r="J325" s="34">
        <f>IFERROR(INDEX('Price Data'!N:N,MATCH(TEXT(A325,"YYYY-MM-DD"),'Price Data'!M:M,0)),"")</f>
        <v>5.41</v>
      </c>
      <c r="K325" s="10" cm="1">
        <f t="array" ref="K325">IFERROR(IF(ISNUMBER(J325),(J325-INDEX('Price Data'!N:N,MATCH(TEXT(A325,"YYYY-MM-DD"),'Price Data'!M:M,0)+1))/INDEX('Price Data'!N:N,MATCH(TEXT(A325,"YYYY-MM-DD"),'Price Data'!M:M,0)+1),""),"")</f>
        <v>7.4487895716946065E-3</v>
      </c>
      <c r="L325" s="34">
        <f>IFERROR(INDEX('Price Data'!Q:Q,MATCH(TEXT(A325,"YYYY-MM-DD"),'Price Data'!P:P,0)),"")</f>
        <v>11.47</v>
      </c>
      <c r="M325" s="10" cm="1">
        <f t="array" ref="M325">IFERROR(IF(ISNUMBER(L325),(L325-INDEX('Price Data'!Q:Q,MATCH(TEXT(A325,"YYYY-MM-DD"),'Price Data'!P:P,0)+1))/INDEX('Price Data'!Q:Q,MATCH(TEXT(A325,"YYYY-MM-DD"),'Price Data'!P:P,0)+1),""),"")</f>
        <v>8.7260034904012098E-4</v>
      </c>
      <c r="N325" s="34">
        <f>IFERROR(INDEX('Price Data'!T:T,MATCH(TEXT(A325,"YYYY-MM-DD"),'Price Data'!S:S,0)),"")</f>
        <v>4.5</v>
      </c>
      <c r="O325" s="10" cm="1">
        <f t="array" ref="O325">IFERROR(IF(ISNUMBER(N325),(N325-INDEX('Price Data'!T:T,MATCH(TEXT(A325,"YYYY-MM-DD"),'Price Data'!S:S,0)+1))/INDEX('Price Data'!T:T,MATCH(TEXT(A325,"YYYY-MM-DD"),'Price Data'!S:S,0)+1),""),"")</f>
        <v>1.8099547511312233E-2</v>
      </c>
    </row>
    <row r="326" spans="1:15" x14ac:dyDescent="0.3">
      <c r="A326" s="8">
        <v>42145</v>
      </c>
      <c r="B326" s="34">
        <f>IFERROR(INDEX('Price Data'!B:B,MATCH(TEXT(A326,"YYYY-MM-DD"),'Price Data'!A:A,0)),"")</f>
        <v>23740</v>
      </c>
      <c r="C326" s="10" cm="1">
        <f t="array" ref="C326">IFERROR(IF(ISNUMBER(B326),(B326-INDEX('Price Data'!B:B,MATCH(TEXT(A326,"YYYY-MM-DD"),'Price Data'!A:A,0)+1))/INDEX('Price Data'!B:B,MATCH(TEXT(A326,"YYYY-MM-DD"),'Price Data'!A:A,0)+1),""),"")</f>
        <v>-1.388129390485004E-3</v>
      </c>
      <c r="D326" s="34">
        <f>IFERROR(INDEX('Price Data'!E:E,MATCH(TEXT(A326,"YYYY-MM-DD"),'Price Data'!D:D,0)),"")</f>
        <v>32.26</v>
      </c>
      <c r="E326" s="10" cm="1">
        <f t="array" ref="E326">IFERROR(IF(ISNUMBER(D326),(D326-INDEX('Price Data'!E:E,MATCH(TEXT(A326,"YYYY-MM-DD"),'Price Data'!D:D,0)+1))/INDEX('Price Data'!E:E,MATCH(TEXT(A326,"YYYY-MM-DD"),'Price Data'!D:D,0)+1),""),"")</f>
        <v>-8.6047940995697958E-3</v>
      </c>
      <c r="F326" s="34">
        <f>IFERROR(INDEX('Price Data'!H:H,MATCH(TEXT(A326,"YYYY-MM-DD"),'Price Data'!G:G,0)),"")</f>
        <v>19084.847656000002</v>
      </c>
      <c r="G326" s="10" cm="1">
        <f t="array" ref="G326">IFERROR(IF(ISNUMBER(F326),(F326-INDEX('Price Data'!H:H,MATCH(TEXT(A326,"YYYY-MM-DD"),'Price Data'!G:G,0)+1))/INDEX('Price Data'!H:H,MATCH(TEXT(A326,"YYYY-MM-DD"),'Price Data'!G:G,0)+1),""),"")</f>
        <v>-3.0490878248417969E-2</v>
      </c>
      <c r="H326" s="34">
        <f>IFERROR(INDEX('Price Data'!K:K,MATCH(TEXT(A326,"YYYY-MM-DD"),'Price Data'!J:J,0)),"")</f>
        <v>3.34</v>
      </c>
      <c r="I326" s="10" cm="1">
        <f t="array" ref="I326">IFERROR(IF(ISNUMBER(H326),(H326-INDEX('Price Data'!K:K,MATCH(TEXT(A326,"YYYY-MM-DD"),'Price Data'!J:J,0)+1))/INDEX('Price Data'!K:K,MATCH(TEXT(A326,"YYYY-MM-DD"),'Price Data'!J:J,0)+1),""),"")</f>
        <v>-2.9850746268657406E-3</v>
      </c>
      <c r="J326" s="34">
        <f>IFERROR(INDEX('Price Data'!N:N,MATCH(TEXT(A326,"YYYY-MM-DD"),'Price Data'!M:M,0)),"")</f>
        <v>5.31</v>
      </c>
      <c r="K326" s="10" cm="1">
        <f t="array" ref="K326">IFERROR(IF(ISNUMBER(J326),(J326-INDEX('Price Data'!N:N,MATCH(TEXT(A326,"YYYY-MM-DD"),'Price Data'!M:M,0)+1))/INDEX('Price Data'!N:N,MATCH(TEXT(A326,"YYYY-MM-DD"),'Price Data'!M:M,0)+1),""),"")</f>
        <v>-1.8484288354898435E-2</v>
      </c>
      <c r="L326" s="34">
        <f>IFERROR(INDEX('Price Data'!Q:Q,MATCH(TEXT(A326,"YYYY-MM-DD"),'Price Data'!P:P,0)),"")</f>
        <v>11.4</v>
      </c>
      <c r="M326" s="10" cm="1">
        <f t="array" ref="M326">IFERROR(IF(ISNUMBER(L326),(L326-INDEX('Price Data'!Q:Q,MATCH(TEXT(A326,"YYYY-MM-DD"),'Price Data'!P:P,0)+1))/INDEX('Price Data'!Q:Q,MATCH(TEXT(A326,"YYYY-MM-DD"),'Price Data'!P:P,0)+1),""),"")</f>
        <v>-6.1028770706190302E-3</v>
      </c>
      <c r="N326" s="34">
        <f>IFERROR(INDEX('Price Data'!T:T,MATCH(TEXT(A326,"YYYY-MM-DD"),'Price Data'!S:S,0)),"")</f>
        <v>4.45</v>
      </c>
      <c r="O326" s="10" cm="1">
        <f t="array" ref="O326">IFERROR(IF(ISNUMBER(N326),(N326-INDEX('Price Data'!T:T,MATCH(TEXT(A326,"YYYY-MM-DD"),'Price Data'!S:S,0)+1))/INDEX('Price Data'!T:T,MATCH(TEXT(A326,"YYYY-MM-DD"),'Price Data'!S:S,0)+1),""),"")</f>
        <v>-1.1111111111111072E-2</v>
      </c>
    </row>
    <row r="327" spans="1:15" x14ac:dyDescent="0.3">
      <c r="A327" s="8">
        <v>42146</v>
      </c>
      <c r="B327" s="34">
        <f>IFERROR(INDEX('Price Data'!B:B,MATCH(TEXT(A327,"YYYY-MM-DD"),'Price Data'!A:A,0)),"")</f>
        <v>23782</v>
      </c>
      <c r="C327" s="10" cm="1">
        <f t="array" ref="C327">IFERROR(IF(ISNUMBER(B327),(B327-INDEX('Price Data'!B:B,MATCH(TEXT(A327,"YYYY-MM-DD"),'Price Data'!A:A,0)+1))/INDEX('Price Data'!B:B,MATCH(TEXT(A327,"YYYY-MM-DD"),'Price Data'!A:A,0)+1),""),"")</f>
        <v>1.7691659646166806E-3</v>
      </c>
      <c r="D327" s="34">
        <f>IFERROR(INDEX('Price Data'!E:E,MATCH(TEXT(A327,"YYYY-MM-DD"),'Price Data'!D:D,0)),"")</f>
        <v>32.340000000000003</v>
      </c>
      <c r="E327" s="10" cm="1">
        <f t="array" ref="E327">IFERROR(IF(ISNUMBER(D327),(D327-INDEX('Price Data'!E:E,MATCH(TEXT(A327,"YYYY-MM-DD"),'Price Data'!D:D,0)+1))/INDEX('Price Data'!E:E,MATCH(TEXT(A327,"YYYY-MM-DD"),'Price Data'!D:D,0)+1),""),"")</f>
        <v>2.4798512089276321E-3</v>
      </c>
      <c r="F327" s="34">
        <f>IFERROR(INDEX('Price Data'!H:H,MATCH(TEXT(A327,"YYYY-MM-DD"),'Price Data'!G:G,0)),"")</f>
        <v>19227.271484000001</v>
      </c>
      <c r="G327" s="10" cm="1">
        <f t="array" ref="G327">IFERROR(IF(ISNUMBER(F327),(F327-INDEX('Price Data'!H:H,MATCH(TEXT(A327,"YYYY-MM-DD"),'Price Data'!G:G,0)+1))/INDEX('Price Data'!H:H,MATCH(TEXT(A327,"YYYY-MM-DD"),'Price Data'!G:G,0)+1),""),"")</f>
        <v>7.462665176435037E-3</v>
      </c>
      <c r="H327" s="34">
        <f>IFERROR(INDEX('Price Data'!K:K,MATCH(TEXT(A327,"YYYY-MM-DD"),'Price Data'!J:J,0)),"")</f>
        <v>3.35</v>
      </c>
      <c r="I327" s="10" cm="1">
        <f t="array" ref="I327">IFERROR(IF(ISNUMBER(H327),(H327-INDEX('Price Data'!K:K,MATCH(TEXT(A327,"YYYY-MM-DD"),'Price Data'!J:J,0)+1))/INDEX('Price Data'!K:K,MATCH(TEXT(A327,"YYYY-MM-DD"),'Price Data'!J:J,0)+1),""),"")</f>
        <v>2.9940119760479733E-3</v>
      </c>
      <c r="J327" s="34">
        <f>IFERROR(INDEX('Price Data'!N:N,MATCH(TEXT(A327,"YYYY-MM-DD"),'Price Data'!M:M,0)),"")</f>
        <v>5.37</v>
      </c>
      <c r="K327" s="10" cm="1">
        <f t="array" ref="K327">IFERROR(IF(ISNUMBER(J327),(J327-INDEX('Price Data'!N:N,MATCH(TEXT(A327,"YYYY-MM-DD"),'Price Data'!M:M,0)+1))/INDEX('Price Data'!N:N,MATCH(TEXT(A327,"YYYY-MM-DD"),'Price Data'!M:M,0)+1),""),"")</f>
        <v>1.1299435028248681E-2</v>
      </c>
      <c r="L327" s="34">
        <f>IFERROR(INDEX('Price Data'!Q:Q,MATCH(TEXT(A327,"YYYY-MM-DD"),'Price Data'!P:P,0)),"")</f>
        <v>11.45</v>
      </c>
      <c r="M327" s="10" cm="1">
        <f t="array" ref="M327">IFERROR(IF(ISNUMBER(L327),(L327-INDEX('Price Data'!Q:Q,MATCH(TEXT(A327,"YYYY-MM-DD"),'Price Data'!P:P,0)+1))/INDEX('Price Data'!Q:Q,MATCH(TEXT(A327,"YYYY-MM-DD"),'Price Data'!P:P,0)+1),""),"")</f>
        <v>4.3859649122806078E-3</v>
      </c>
      <c r="N327" s="34">
        <f>IFERROR(INDEX('Price Data'!T:T,MATCH(TEXT(A327,"YYYY-MM-DD"),'Price Data'!S:S,0)),"")</f>
        <v>4.4400000000000004</v>
      </c>
      <c r="O327" s="10" cm="1">
        <f t="array" ref="O327">IFERROR(IF(ISNUMBER(N327),(N327-INDEX('Price Data'!T:T,MATCH(TEXT(A327,"YYYY-MM-DD"),'Price Data'!S:S,0)+1))/INDEX('Price Data'!T:T,MATCH(TEXT(A327,"YYYY-MM-DD"),'Price Data'!S:S,0)+1),""),"")</f>
        <v>-2.2471910112359071E-3</v>
      </c>
    </row>
    <row r="328" spans="1:15" x14ac:dyDescent="0.3">
      <c r="A328" s="8">
        <v>42147</v>
      </c>
      <c r="B328" s="34" t="str">
        <f>IFERROR(INDEX('Price Data'!B:B,MATCH(TEXT(A328,"YYYY-MM-DD"),'Price Data'!A:A,0)),"")</f>
        <v/>
      </c>
      <c r="C328" s="10" t="str" cm="1">
        <f t="array" ref="C328">IFERROR(IF(ISNUMBER(B328),(B328-INDEX('Price Data'!B:B,MATCH(TEXT(A328,"YYYY-MM-DD"),'Price Data'!A:A,0)+1))/INDEX('Price Data'!B:B,MATCH(TEXT(A328,"YYYY-MM-DD"),'Price Data'!A:A,0)+1),""),"")</f>
        <v/>
      </c>
      <c r="D328" s="34" t="str">
        <f>IFERROR(INDEX('Price Data'!E:E,MATCH(TEXT(A328,"YYYY-MM-DD"),'Price Data'!D:D,0)),"")</f>
        <v/>
      </c>
      <c r="E328" s="10" t="str" cm="1">
        <f t="array" ref="E328">IFERROR(IF(ISNUMBER(D328),(D328-INDEX('Price Data'!E:E,MATCH(TEXT(A328,"YYYY-MM-DD"),'Price Data'!D:D,0)+1))/INDEX('Price Data'!E:E,MATCH(TEXT(A328,"YYYY-MM-DD"),'Price Data'!D:D,0)+1),""),"")</f>
        <v/>
      </c>
      <c r="F328" s="34" t="str">
        <f>IFERROR(INDEX('Price Data'!H:H,MATCH(TEXT(A328,"YYYY-MM-DD"),'Price Data'!G:G,0)),"")</f>
        <v/>
      </c>
      <c r="G328" s="10" t="str" cm="1">
        <f t="array" ref="G328">IFERROR(IF(ISNUMBER(F328),(F328-INDEX('Price Data'!H:H,MATCH(TEXT(A328,"YYYY-MM-DD"),'Price Data'!G:G,0)+1))/INDEX('Price Data'!H:H,MATCH(TEXT(A328,"YYYY-MM-DD"),'Price Data'!G:G,0)+1),""),"")</f>
        <v/>
      </c>
      <c r="H328" s="34" t="str">
        <f>IFERROR(INDEX('Price Data'!K:K,MATCH(TEXT(A328,"YYYY-MM-DD"),'Price Data'!J:J,0)),"")</f>
        <v/>
      </c>
      <c r="I328" s="10" t="str" cm="1">
        <f t="array" ref="I328">IFERROR(IF(ISNUMBER(H328),(H328-INDEX('Price Data'!K:K,MATCH(TEXT(A328,"YYYY-MM-DD"),'Price Data'!J:J,0)+1))/INDEX('Price Data'!K:K,MATCH(TEXT(A328,"YYYY-MM-DD"),'Price Data'!J:J,0)+1),""),"")</f>
        <v/>
      </c>
      <c r="J328" s="34" t="str">
        <f>IFERROR(INDEX('Price Data'!N:N,MATCH(TEXT(A328,"YYYY-MM-DD"),'Price Data'!M:M,0)),"")</f>
        <v/>
      </c>
      <c r="K328" s="10" t="str" cm="1">
        <f t="array" ref="K328">IFERROR(IF(ISNUMBER(J328),(J328-INDEX('Price Data'!N:N,MATCH(TEXT(A328,"YYYY-MM-DD"),'Price Data'!M:M,0)+1))/INDEX('Price Data'!N:N,MATCH(TEXT(A328,"YYYY-MM-DD"),'Price Data'!M:M,0)+1),""),"")</f>
        <v/>
      </c>
      <c r="L328" s="34" t="str">
        <f>IFERROR(INDEX('Price Data'!Q:Q,MATCH(TEXT(A328,"YYYY-MM-DD"),'Price Data'!P:P,0)),"")</f>
        <v/>
      </c>
      <c r="M328" s="10" t="str" cm="1">
        <f t="array" ref="M328">IFERROR(IF(ISNUMBER(L328),(L328-INDEX('Price Data'!Q:Q,MATCH(TEXT(A328,"YYYY-MM-DD"),'Price Data'!P:P,0)+1))/INDEX('Price Data'!Q:Q,MATCH(TEXT(A328,"YYYY-MM-DD"),'Price Data'!P:P,0)+1),""),"")</f>
        <v/>
      </c>
      <c r="N328" s="34" t="str">
        <f>IFERROR(INDEX('Price Data'!T:T,MATCH(TEXT(A328,"YYYY-MM-DD"),'Price Data'!S:S,0)),"")</f>
        <v/>
      </c>
      <c r="O328" s="10" t="str" cm="1">
        <f t="array" ref="O328">IFERROR(IF(ISNUMBER(N328),(N328-INDEX('Price Data'!T:T,MATCH(TEXT(A328,"YYYY-MM-DD"),'Price Data'!S:S,0)+1))/INDEX('Price Data'!T:T,MATCH(TEXT(A328,"YYYY-MM-DD"),'Price Data'!S:S,0)+1),""),"")</f>
        <v/>
      </c>
    </row>
    <row r="329" spans="1:15" x14ac:dyDescent="0.3">
      <c r="A329" s="8">
        <v>42148</v>
      </c>
      <c r="B329" s="34" t="str">
        <f>IFERROR(INDEX('Price Data'!B:B,MATCH(TEXT(A329,"YYYY-MM-DD"),'Price Data'!A:A,0)),"")</f>
        <v/>
      </c>
      <c r="C329" s="10" t="str" cm="1">
        <f t="array" ref="C329">IFERROR(IF(ISNUMBER(B329),(B329-INDEX('Price Data'!B:B,MATCH(TEXT(A329,"YYYY-MM-DD"),'Price Data'!A:A,0)+1))/INDEX('Price Data'!B:B,MATCH(TEXT(A329,"YYYY-MM-DD"),'Price Data'!A:A,0)+1),""),"")</f>
        <v/>
      </c>
      <c r="D329" s="34" t="str">
        <f>IFERROR(INDEX('Price Data'!E:E,MATCH(TEXT(A329,"YYYY-MM-DD"),'Price Data'!D:D,0)),"")</f>
        <v/>
      </c>
      <c r="E329" s="10" t="str" cm="1">
        <f t="array" ref="E329">IFERROR(IF(ISNUMBER(D329),(D329-INDEX('Price Data'!E:E,MATCH(TEXT(A329,"YYYY-MM-DD"),'Price Data'!D:D,0)+1))/INDEX('Price Data'!E:E,MATCH(TEXT(A329,"YYYY-MM-DD"),'Price Data'!D:D,0)+1),""),"")</f>
        <v/>
      </c>
      <c r="F329" s="34" t="str">
        <f>IFERROR(INDEX('Price Data'!H:H,MATCH(TEXT(A329,"YYYY-MM-DD"),'Price Data'!G:G,0)),"")</f>
        <v/>
      </c>
      <c r="G329" s="10" t="str" cm="1">
        <f t="array" ref="G329">IFERROR(IF(ISNUMBER(F329),(F329-INDEX('Price Data'!H:H,MATCH(TEXT(A329,"YYYY-MM-DD"),'Price Data'!G:G,0)+1))/INDEX('Price Data'!H:H,MATCH(TEXT(A329,"YYYY-MM-DD"),'Price Data'!G:G,0)+1),""),"")</f>
        <v/>
      </c>
      <c r="H329" s="34" t="str">
        <f>IFERROR(INDEX('Price Data'!K:K,MATCH(TEXT(A329,"YYYY-MM-DD"),'Price Data'!J:J,0)),"")</f>
        <v/>
      </c>
      <c r="I329" s="10" t="str" cm="1">
        <f t="array" ref="I329">IFERROR(IF(ISNUMBER(H329),(H329-INDEX('Price Data'!K:K,MATCH(TEXT(A329,"YYYY-MM-DD"),'Price Data'!J:J,0)+1))/INDEX('Price Data'!K:K,MATCH(TEXT(A329,"YYYY-MM-DD"),'Price Data'!J:J,0)+1),""),"")</f>
        <v/>
      </c>
      <c r="J329" s="34" t="str">
        <f>IFERROR(INDEX('Price Data'!N:N,MATCH(TEXT(A329,"YYYY-MM-DD"),'Price Data'!M:M,0)),"")</f>
        <v/>
      </c>
      <c r="K329" s="10" t="str" cm="1">
        <f t="array" ref="K329">IFERROR(IF(ISNUMBER(J329),(J329-INDEX('Price Data'!N:N,MATCH(TEXT(A329,"YYYY-MM-DD"),'Price Data'!M:M,0)+1))/INDEX('Price Data'!N:N,MATCH(TEXT(A329,"YYYY-MM-DD"),'Price Data'!M:M,0)+1),""),"")</f>
        <v/>
      </c>
      <c r="L329" s="34" t="str">
        <f>IFERROR(INDEX('Price Data'!Q:Q,MATCH(TEXT(A329,"YYYY-MM-DD"),'Price Data'!P:P,0)),"")</f>
        <v/>
      </c>
      <c r="M329" s="10" t="str" cm="1">
        <f t="array" ref="M329">IFERROR(IF(ISNUMBER(L329),(L329-INDEX('Price Data'!Q:Q,MATCH(TEXT(A329,"YYYY-MM-DD"),'Price Data'!P:P,0)+1))/INDEX('Price Data'!Q:Q,MATCH(TEXT(A329,"YYYY-MM-DD"),'Price Data'!P:P,0)+1),""),"")</f>
        <v/>
      </c>
      <c r="N329" s="34" t="str">
        <f>IFERROR(INDEX('Price Data'!T:T,MATCH(TEXT(A329,"YYYY-MM-DD"),'Price Data'!S:S,0)),"")</f>
        <v/>
      </c>
      <c r="O329" s="10" t="str" cm="1">
        <f t="array" ref="O329">IFERROR(IF(ISNUMBER(N329),(N329-INDEX('Price Data'!T:T,MATCH(TEXT(A329,"YYYY-MM-DD"),'Price Data'!S:S,0)+1))/INDEX('Price Data'!T:T,MATCH(TEXT(A329,"YYYY-MM-DD"),'Price Data'!S:S,0)+1),""),"")</f>
        <v/>
      </c>
    </row>
    <row r="330" spans="1:15" x14ac:dyDescent="0.3">
      <c r="A330" s="8">
        <v>42149</v>
      </c>
      <c r="B330" s="34">
        <f>IFERROR(INDEX('Price Data'!B:B,MATCH(TEXT(A330,"YYYY-MM-DD"),'Price Data'!A:A,0)),"")</f>
        <v>23285</v>
      </c>
      <c r="C330" s="10" cm="1">
        <f t="array" ref="C330">IFERROR(IF(ISNUMBER(B330),(B330-INDEX('Price Data'!B:B,MATCH(TEXT(A330,"YYYY-MM-DD"),'Price Data'!A:A,0)+1))/INDEX('Price Data'!B:B,MATCH(TEXT(A330,"YYYY-MM-DD"),'Price Data'!A:A,0)+1),""),"")</f>
        <v>-2.0898158270961233E-2</v>
      </c>
      <c r="D330" s="34">
        <f>IFERROR(INDEX('Price Data'!E:E,MATCH(TEXT(A330,"YYYY-MM-DD"),'Price Data'!D:D,0)),"")</f>
        <v>31.31</v>
      </c>
      <c r="E330" s="10" cm="1">
        <f t="array" ref="E330">IFERROR(IF(ISNUMBER(D330),(D330-INDEX('Price Data'!E:E,MATCH(TEXT(A330,"YYYY-MM-DD"),'Price Data'!D:D,0)+1))/INDEX('Price Data'!E:E,MATCH(TEXT(A330,"YYYY-MM-DD"),'Price Data'!D:D,0)+1),""),"")</f>
        <v>-3.1849103277674845E-2</v>
      </c>
      <c r="F330" s="34">
        <f>IFERROR(INDEX('Price Data'!H:H,MATCH(TEXT(A330,"YYYY-MM-DD"),'Price Data'!G:G,0)),"")</f>
        <v>21400</v>
      </c>
      <c r="G330" s="10" cm="1">
        <f t="array" ref="G330">IFERROR(IF(ISNUMBER(F330),(F330-INDEX('Price Data'!H:H,MATCH(TEXT(A330,"YYYY-MM-DD"),'Price Data'!G:G,0)+1))/INDEX('Price Data'!H:H,MATCH(TEXT(A330,"YYYY-MM-DD"),'Price Data'!G:G,0)+1),""),"")</f>
        <v>0.11300243603508892</v>
      </c>
      <c r="H330" s="34">
        <f>IFERROR(INDEX('Price Data'!K:K,MATCH(TEXT(A330,"YYYY-MM-DD"),'Price Data'!J:J,0)),"")</f>
        <v>3.28</v>
      </c>
      <c r="I330" s="10" cm="1">
        <f t="array" ref="I330">IFERROR(IF(ISNUMBER(H330),(H330-INDEX('Price Data'!K:K,MATCH(TEXT(A330,"YYYY-MM-DD"),'Price Data'!J:J,0)+1))/INDEX('Price Data'!K:K,MATCH(TEXT(A330,"YYYY-MM-DD"),'Price Data'!J:J,0)+1),""),"")</f>
        <v>-2.0895522388059785E-2</v>
      </c>
      <c r="J330" s="34">
        <f>IFERROR(INDEX('Price Data'!N:N,MATCH(TEXT(A330,"YYYY-MM-DD"),'Price Data'!M:M,0)),"")</f>
        <v>5.22</v>
      </c>
      <c r="K330" s="10" cm="1">
        <f t="array" ref="K330">IFERROR(IF(ISNUMBER(J330),(J330-INDEX('Price Data'!N:N,MATCH(TEXT(A330,"YYYY-MM-DD"),'Price Data'!M:M,0)+1))/INDEX('Price Data'!N:N,MATCH(TEXT(A330,"YYYY-MM-DD"),'Price Data'!M:M,0)+1),""),"")</f>
        <v>-2.7932960893854813E-2</v>
      </c>
      <c r="L330" s="34">
        <f>IFERROR(INDEX('Price Data'!Q:Q,MATCH(TEXT(A330,"YYYY-MM-DD"),'Price Data'!P:P,0)),"")</f>
        <v>11.21</v>
      </c>
      <c r="M330" s="10" cm="1">
        <f t="array" ref="M330">IFERROR(IF(ISNUMBER(L330),(L330-INDEX('Price Data'!Q:Q,MATCH(TEXT(A330,"YYYY-MM-DD"),'Price Data'!P:P,0)+1))/INDEX('Price Data'!Q:Q,MATCH(TEXT(A330,"YYYY-MM-DD"),'Price Data'!P:P,0)+1),""),"")</f>
        <v>-2.0960698689956196E-2</v>
      </c>
      <c r="N330" s="34">
        <f>IFERROR(INDEX('Price Data'!T:T,MATCH(TEXT(A330,"YYYY-MM-DD"),'Price Data'!S:S,0)),"")</f>
        <v>4.34</v>
      </c>
      <c r="O330" s="10" cm="1">
        <f t="array" ref="O330">IFERROR(IF(ISNUMBER(N330),(N330-INDEX('Price Data'!T:T,MATCH(TEXT(A330,"YYYY-MM-DD"),'Price Data'!S:S,0)+1))/INDEX('Price Data'!T:T,MATCH(TEXT(A330,"YYYY-MM-DD"),'Price Data'!S:S,0)+1),""),"")</f>
        <v>-2.2522522522522639E-2</v>
      </c>
    </row>
    <row r="331" spans="1:15" x14ac:dyDescent="0.3">
      <c r="A331" s="8">
        <v>42150</v>
      </c>
      <c r="B331" s="34">
        <f>IFERROR(INDEX('Price Data'!B:B,MATCH(TEXT(A331,"YYYY-MM-DD"),'Price Data'!A:A,0)),"")</f>
        <v>23327</v>
      </c>
      <c r="C331" s="10" cm="1">
        <f t="array" ref="C331">IFERROR(IF(ISNUMBER(B331),(B331-INDEX('Price Data'!B:B,MATCH(TEXT(A331,"YYYY-MM-DD"),'Price Data'!A:A,0)+1))/INDEX('Price Data'!B:B,MATCH(TEXT(A331,"YYYY-MM-DD"),'Price Data'!A:A,0)+1),""),"")</f>
        <v>1.803736310929783E-3</v>
      </c>
      <c r="D331" s="34">
        <f>IFERROR(INDEX('Price Data'!E:E,MATCH(TEXT(A331,"YYYY-MM-DD"),'Price Data'!D:D,0)),"")</f>
        <v>31.29</v>
      </c>
      <c r="E331" s="10" cm="1">
        <f t="array" ref="E331">IFERROR(IF(ISNUMBER(D331),(D331-INDEX('Price Data'!E:E,MATCH(TEXT(A331,"YYYY-MM-DD"),'Price Data'!D:D,0)+1))/INDEX('Price Data'!E:E,MATCH(TEXT(A331,"YYYY-MM-DD"),'Price Data'!D:D,0)+1),""),"")</f>
        <v>-6.3877355477481878E-4</v>
      </c>
      <c r="F331" s="34">
        <f>IFERROR(INDEX('Price Data'!H:H,MATCH(TEXT(A331,"YYYY-MM-DD"),'Price Data'!G:G,0)),"")</f>
        <v>17800</v>
      </c>
      <c r="G331" s="10" cm="1">
        <f t="array" ref="G331">IFERROR(IF(ISNUMBER(F331),(F331-INDEX('Price Data'!H:H,MATCH(TEXT(A331,"YYYY-MM-DD"),'Price Data'!G:G,0)+1))/INDEX('Price Data'!H:H,MATCH(TEXT(A331,"YYYY-MM-DD"),'Price Data'!G:G,0)+1),""),"")</f>
        <v>-0.16822429906542055</v>
      </c>
      <c r="H331" s="34">
        <f>IFERROR(INDEX('Price Data'!K:K,MATCH(TEXT(A331,"YYYY-MM-DD"),'Price Data'!J:J,0)),"")</f>
        <v>3.26</v>
      </c>
      <c r="I331" s="10" cm="1">
        <f t="array" ref="I331">IFERROR(IF(ISNUMBER(H331),(H331-INDEX('Price Data'!K:K,MATCH(TEXT(A331,"YYYY-MM-DD"),'Price Data'!J:J,0)+1))/INDEX('Price Data'!K:K,MATCH(TEXT(A331,"YYYY-MM-DD"),'Price Data'!J:J,0)+1),""),"")</f>
        <v>-6.0975609756097615E-3</v>
      </c>
      <c r="J331" s="34">
        <f>IFERROR(INDEX('Price Data'!N:N,MATCH(TEXT(A331,"YYYY-MM-DD"),'Price Data'!M:M,0)),"")</f>
        <v>5.21</v>
      </c>
      <c r="K331" s="10" cm="1">
        <f t="array" ref="K331">IFERROR(IF(ISNUMBER(J331),(J331-INDEX('Price Data'!N:N,MATCH(TEXT(A331,"YYYY-MM-DD"),'Price Data'!M:M,0)+1))/INDEX('Price Data'!N:N,MATCH(TEXT(A331,"YYYY-MM-DD"),'Price Data'!M:M,0)+1),""),"")</f>
        <v>-1.9157088122604958E-3</v>
      </c>
      <c r="L331" s="34">
        <f>IFERROR(INDEX('Price Data'!Q:Q,MATCH(TEXT(A331,"YYYY-MM-DD"),'Price Data'!P:P,0)),"")</f>
        <v>11.26</v>
      </c>
      <c r="M331" s="10" cm="1">
        <f t="array" ref="M331">IFERROR(IF(ISNUMBER(L331),(L331-INDEX('Price Data'!Q:Q,MATCH(TEXT(A331,"YYYY-MM-DD"),'Price Data'!P:P,0)+1))/INDEX('Price Data'!Q:Q,MATCH(TEXT(A331,"YYYY-MM-DD"),'Price Data'!P:P,0)+1),""),"")</f>
        <v>4.4603033006243471E-3</v>
      </c>
      <c r="N331" s="34">
        <f>IFERROR(INDEX('Price Data'!T:T,MATCH(TEXT(A331,"YYYY-MM-DD"),'Price Data'!S:S,0)),"")</f>
        <v>4.3099999999999996</v>
      </c>
      <c r="O331" s="10" cm="1">
        <f t="array" ref="O331">IFERROR(IF(ISNUMBER(N331),(N331-INDEX('Price Data'!T:T,MATCH(TEXT(A331,"YYYY-MM-DD"),'Price Data'!S:S,0)+1))/INDEX('Price Data'!T:T,MATCH(TEXT(A331,"YYYY-MM-DD"),'Price Data'!S:S,0)+1),""),"")</f>
        <v>-6.9124423963134217E-3</v>
      </c>
    </row>
    <row r="332" spans="1:15" x14ac:dyDescent="0.3">
      <c r="A332" s="8">
        <v>42151</v>
      </c>
      <c r="B332" s="34">
        <f>IFERROR(INDEX('Price Data'!B:B,MATCH(TEXT(A332,"YYYY-MM-DD"),'Price Data'!A:A,0)),"")</f>
        <v>23861</v>
      </c>
      <c r="C332" s="10" cm="1">
        <f t="array" ref="C332">IFERROR(IF(ISNUMBER(B332),(B332-INDEX('Price Data'!B:B,MATCH(TEXT(A332,"YYYY-MM-DD"),'Price Data'!A:A,0)+1))/INDEX('Price Data'!B:B,MATCH(TEXT(A332,"YYYY-MM-DD"),'Price Data'!A:A,0)+1),""),"")</f>
        <v>2.2891927808976722E-2</v>
      </c>
      <c r="D332" s="34">
        <f>IFERROR(INDEX('Price Data'!E:E,MATCH(TEXT(A332,"YYYY-MM-DD"),'Price Data'!D:D,0)),"")</f>
        <v>32.44</v>
      </c>
      <c r="E332" s="10" cm="1">
        <f t="array" ref="E332">IFERROR(IF(ISNUMBER(D332),(D332-INDEX('Price Data'!E:E,MATCH(TEXT(A332,"YYYY-MM-DD"),'Price Data'!D:D,0)+1))/INDEX('Price Data'!E:E,MATCH(TEXT(A332,"YYYY-MM-DD"),'Price Data'!D:D,0)+1),""),"")</f>
        <v>3.6752956216043423E-2</v>
      </c>
      <c r="F332" s="34">
        <f>IFERROR(INDEX('Price Data'!H:H,MATCH(TEXT(A332,"YYYY-MM-DD"),'Price Data'!G:G,0)),"")</f>
        <v>18520</v>
      </c>
      <c r="G332" s="10" cm="1">
        <f t="array" ref="G332">IFERROR(IF(ISNUMBER(F332),(F332-INDEX('Price Data'!H:H,MATCH(TEXT(A332,"YYYY-MM-DD"),'Price Data'!G:G,0)+1))/INDEX('Price Data'!H:H,MATCH(TEXT(A332,"YYYY-MM-DD"),'Price Data'!G:G,0)+1),""),"")</f>
        <v>4.0449438202247189E-2</v>
      </c>
      <c r="H332" s="34">
        <f>IFERROR(INDEX('Price Data'!K:K,MATCH(TEXT(A332,"YYYY-MM-DD"),'Price Data'!J:J,0)),"")</f>
        <v>3.37</v>
      </c>
      <c r="I332" s="10" cm="1">
        <f t="array" ref="I332">IFERROR(IF(ISNUMBER(H332),(H332-INDEX('Price Data'!K:K,MATCH(TEXT(A332,"YYYY-MM-DD"),'Price Data'!J:J,0)+1))/INDEX('Price Data'!K:K,MATCH(TEXT(A332,"YYYY-MM-DD"),'Price Data'!J:J,0)+1),""),"")</f>
        <v>3.3742331288343662E-2</v>
      </c>
      <c r="J332" s="34">
        <f>IFERROR(INDEX('Price Data'!N:N,MATCH(TEXT(A332,"YYYY-MM-DD"),'Price Data'!M:M,0)),"")</f>
        <v>5.36</v>
      </c>
      <c r="K332" s="10" cm="1">
        <f t="array" ref="K332">IFERROR(IF(ISNUMBER(J332),(J332-INDEX('Price Data'!N:N,MATCH(TEXT(A332,"YYYY-MM-DD"),'Price Data'!M:M,0)+1))/INDEX('Price Data'!N:N,MATCH(TEXT(A332,"YYYY-MM-DD"),'Price Data'!M:M,0)+1),""),"")</f>
        <v>2.8790786948176651E-2</v>
      </c>
      <c r="L332" s="34">
        <f>IFERROR(INDEX('Price Data'!Q:Q,MATCH(TEXT(A332,"YYYY-MM-DD"),'Price Data'!P:P,0)),"")</f>
        <v>11.5</v>
      </c>
      <c r="M332" s="10" cm="1">
        <f t="array" ref="M332">IFERROR(IF(ISNUMBER(L332),(L332-INDEX('Price Data'!Q:Q,MATCH(TEXT(A332,"YYYY-MM-DD"),'Price Data'!P:P,0)+1))/INDEX('Price Data'!Q:Q,MATCH(TEXT(A332,"YYYY-MM-DD"),'Price Data'!P:P,0)+1),""),"")</f>
        <v>2.1314387211367691E-2</v>
      </c>
      <c r="N332" s="34">
        <f>IFERROR(INDEX('Price Data'!T:T,MATCH(TEXT(A332,"YYYY-MM-DD"),'Price Data'!S:S,0)),"")</f>
        <v>4.3499999999999996</v>
      </c>
      <c r="O332" s="10" cm="1">
        <f t="array" ref="O332">IFERROR(IF(ISNUMBER(N332),(N332-INDEX('Price Data'!T:T,MATCH(TEXT(A332,"YYYY-MM-DD"),'Price Data'!S:S,0)+1))/INDEX('Price Data'!T:T,MATCH(TEXT(A332,"YYYY-MM-DD"),'Price Data'!S:S,0)+1),""),"")</f>
        <v>9.28074245939676E-3</v>
      </c>
    </row>
    <row r="333" spans="1:15" x14ac:dyDescent="0.3">
      <c r="A333" s="8">
        <v>42152</v>
      </c>
      <c r="B333" s="34">
        <f>IFERROR(INDEX('Price Data'!B:B,MATCH(TEXT(A333,"YYYY-MM-DD"),'Price Data'!A:A,0)),"")</f>
        <v>23744</v>
      </c>
      <c r="C333" s="10" cm="1">
        <f t="array" ref="C333">IFERROR(IF(ISNUMBER(B333),(B333-INDEX('Price Data'!B:B,MATCH(TEXT(A333,"YYYY-MM-DD"),'Price Data'!A:A,0)+1))/INDEX('Price Data'!B:B,MATCH(TEXT(A333,"YYYY-MM-DD"),'Price Data'!A:A,0)+1),""),"")</f>
        <v>-4.9033988516826617E-3</v>
      </c>
      <c r="D333" s="34">
        <f>IFERROR(INDEX('Price Data'!E:E,MATCH(TEXT(A333,"YYYY-MM-DD"),'Price Data'!D:D,0)),"")</f>
        <v>32.11</v>
      </c>
      <c r="E333" s="10" cm="1">
        <f t="array" ref="E333">IFERROR(IF(ISNUMBER(D333),(D333-INDEX('Price Data'!E:E,MATCH(TEXT(A333,"YYYY-MM-DD"),'Price Data'!D:D,0)+1))/INDEX('Price Data'!E:E,MATCH(TEXT(A333,"YYYY-MM-DD"),'Price Data'!D:D,0)+1),""),"")</f>
        <v>-1.0172626387176274E-2</v>
      </c>
      <c r="F333" s="34">
        <f>IFERROR(INDEX('Price Data'!H:H,MATCH(TEXT(A333,"YYYY-MM-DD"),'Price Data'!G:G,0)),"")</f>
        <v>18280</v>
      </c>
      <c r="G333" s="10" cm="1">
        <f t="array" ref="G333">IFERROR(IF(ISNUMBER(F333),(F333-INDEX('Price Data'!H:H,MATCH(TEXT(A333,"YYYY-MM-DD"),'Price Data'!G:G,0)+1))/INDEX('Price Data'!H:H,MATCH(TEXT(A333,"YYYY-MM-DD"),'Price Data'!G:G,0)+1),""),"")</f>
        <v>-1.2958963282937365E-2</v>
      </c>
      <c r="H333" s="34">
        <f>IFERROR(INDEX('Price Data'!K:K,MATCH(TEXT(A333,"YYYY-MM-DD"),'Price Data'!J:J,0)),"")</f>
        <v>3.35</v>
      </c>
      <c r="I333" s="10" cm="1">
        <f t="array" ref="I333">IFERROR(IF(ISNUMBER(H333),(H333-INDEX('Price Data'!K:K,MATCH(TEXT(A333,"YYYY-MM-DD"),'Price Data'!J:J,0)+1))/INDEX('Price Data'!K:K,MATCH(TEXT(A333,"YYYY-MM-DD"),'Price Data'!J:J,0)+1),""),"")</f>
        <v>-5.9347181008902131E-3</v>
      </c>
      <c r="J333" s="34">
        <f>IFERROR(INDEX('Price Data'!N:N,MATCH(TEXT(A333,"YYYY-MM-DD"),'Price Data'!M:M,0)),"")</f>
        <v>5.25</v>
      </c>
      <c r="K333" s="10" cm="1">
        <f t="array" ref="K333">IFERROR(IF(ISNUMBER(J333),(J333-INDEX('Price Data'!N:N,MATCH(TEXT(A333,"YYYY-MM-DD"),'Price Data'!M:M,0)+1))/INDEX('Price Data'!N:N,MATCH(TEXT(A333,"YYYY-MM-DD"),'Price Data'!M:M,0)+1),""),"")</f>
        <v>-2.0522388059701552E-2</v>
      </c>
      <c r="L333" s="34">
        <f>IFERROR(INDEX('Price Data'!Q:Q,MATCH(TEXT(A333,"YYYY-MM-DD"),'Price Data'!P:P,0)),"")</f>
        <v>11.49</v>
      </c>
      <c r="M333" s="10" cm="1">
        <f t="array" ref="M333">IFERROR(IF(ISNUMBER(L333),(L333-INDEX('Price Data'!Q:Q,MATCH(TEXT(A333,"YYYY-MM-DD"),'Price Data'!P:P,0)+1))/INDEX('Price Data'!Q:Q,MATCH(TEXT(A333,"YYYY-MM-DD"),'Price Data'!P:P,0)+1),""),"")</f>
        <v>-8.6956521739128584E-4</v>
      </c>
      <c r="N333" s="34">
        <f>IFERROR(INDEX('Price Data'!T:T,MATCH(TEXT(A333,"YYYY-MM-DD"),'Price Data'!S:S,0)),"")</f>
        <v>4.38</v>
      </c>
      <c r="O333" s="10" cm="1">
        <f t="array" ref="O333">IFERROR(IF(ISNUMBER(N333),(N333-INDEX('Price Data'!T:T,MATCH(TEXT(A333,"YYYY-MM-DD"),'Price Data'!S:S,0)+1))/INDEX('Price Data'!T:T,MATCH(TEXT(A333,"YYYY-MM-DD"),'Price Data'!S:S,0)+1),""),"")</f>
        <v>6.8965517241379891E-3</v>
      </c>
    </row>
    <row r="334" spans="1:15" x14ac:dyDescent="0.3">
      <c r="A334" s="8">
        <v>42153</v>
      </c>
      <c r="B334" s="34">
        <f>IFERROR(INDEX('Price Data'!B:B,MATCH(TEXT(A334,"YYYY-MM-DD"),'Price Data'!A:A,0)),"")</f>
        <v>23496</v>
      </c>
      <c r="C334" s="10" cm="1">
        <f t="array" ref="C334">IFERROR(IF(ISNUMBER(B334),(B334-INDEX('Price Data'!B:B,MATCH(TEXT(A334,"YYYY-MM-DD"),'Price Data'!A:A,0)+1))/INDEX('Price Data'!B:B,MATCH(TEXT(A334,"YYYY-MM-DD"),'Price Data'!A:A,0)+1),""),"")</f>
        <v>-1.0444743935309973E-2</v>
      </c>
      <c r="D334" s="34">
        <f>IFERROR(INDEX('Price Data'!E:E,MATCH(TEXT(A334,"YYYY-MM-DD"),'Price Data'!D:D,0)),"")</f>
        <v>31.91</v>
      </c>
      <c r="E334" s="10" cm="1">
        <f t="array" ref="E334">IFERROR(IF(ISNUMBER(D334),(D334-INDEX('Price Data'!E:E,MATCH(TEXT(A334,"YYYY-MM-DD"),'Price Data'!D:D,0)+1))/INDEX('Price Data'!E:E,MATCH(TEXT(A334,"YYYY-MM-DD"),'Price Data'!D:D,0)+1),""),"")</f>
        <v>-6.2285892245406193E-3</v>
      </c>
      <c r="F334" s="34">
        <f>IFERROR(INDEX('Price Data'!H:H,MATCH(TEXT(A334,"YYYY-MM-DD"),'Price Data'!G:G,0)),"")</f>
        <v>18450</v>
      </c>
      <c r="G334" s="10" cm="1">
        <f t="array" ref="G334">IFERROR(IF(ISNUMBER(F334),(F334-INDEX('Price Data'!H:H,MATCH(TEXT(A334,"YYYY-MM-DD"),'Price Data'!G:G,0)+1))/INDEX('Price Data'!H:H,MATCH(TEXT(A334,"YYYY-MM-DD"),'Price Data'!G:G,0)+1),""),"")</f>
        <v>9.2997811816192561E-3</v>
      </c>
      <c r="H334" s="34">
        <f>IFERROR(INDEX('Price Data'!K:K,MATCH(TEXT(A334,"YYYY-MM-DD"),'Price Data'!J:J,0)),"")</f>
        <v>3.28</v>
      </c>
      <c r="I334" s="10" cm="1">
        <f t="array" ref="I334">IFERROR(IF(ISNUMBER(H334),(H334-INDEX('Price Data'!K:K,MATCH(TEXT(A334,"YYYY-MM-DD"),'Price Data'!J:J,0)+1))/INDEX('Price Data'!K:K,MATCH(TEXT(A334,"YYYY-MM-DD"),'Price Data'!J:J,0)+1),""),"")</f>
        <v>-2.0895522388059785E-2</v>
      </c>
      <c r="J334" s="34">
        <f>IFERROR(INDEX('Price Data'!N:N,MATCH(TEXT(A334,"YYYY-MM-DD"),'Price Data'!M:M,0)),"")</f>
        <v>5.33</v>
      </c>
      <c r="K334" s="10" cm="1">
        <f t="array" ref="K334">IFERROR(IF(ISNUMBER(J334),(J334-INDEX('Price Data'!N:N,MATCH(TEXT(A334,"YYYY-MM-DD"),'Price Data'!M:M,0)+1))/INDEX('Price Data'!N:N,MATCH(TEXT(A334,"YYYY-MM-DD"),'Price Data'!M:M,0)+1),""),"")</f>
        <v>1.5238095238095252E-2</v>
      </c>
      <c r="L334" s="34">
        <f>IFERROR(INDEX('Price Data'!Q:Q,MATCH(TEXT(A334,"YYYY-MM-DD"),'Price Data'!P:P,0)),"")</f>
        <v>11.39</v>
      </c>
      <c r="M334" s="10" cm="1">
        <f t="array" ref="M334">IFERROR(IF(ISNUMBER(L334),(L334-INDEX('Price Data'!Q:Q,MATCH(TEXT(A334,"YYYY-MM-DD"),'Price Data'!P:P,0)+1))/INDEX('Price Data'!Q:Q,MATCH(TEXT(A334,"YYYY-MM-DD"),'Price Data'!P:P,0)+1),""),"")</f>
        <v>-8.7032201914708125E-3</v>
      </c>
      <c r="N334" s="34">
        <f>IFERROR(INDEX('Price Data'!T:T,MATCH(TEXT(A334,"YYYY-MM-DD"),'Price Data'!S:S,0)),"")</f>
        <v>4.38</v>
      </c>
      <c r="O334" s="10" cm="1">
        <f t="array" ref="O334">IFERROR(IF(ISNUMBER(N334),(N334-INDEX('Price Data'!T:T,MATCH(TEXT(A334,"YYYY-MM-DD"),'Price Data'!S:S,0)+1))/INDEX('Price Data'!T:T,MATCH(TEXT(A334,"YYYY-MM-DD"),'Price Data'!S:S,0)+1),""),"")</f>
        <v>0</v>
      </c>
    </row>
    <row r="335" spans="1:15" x14ac:dyDescent="0.3">
      <c r="A335" s="8">
        <v>42154</v>
      </c>
      <c r="B335" s="34" t="str">
        <f>IFERROR(INDEX('Price Data'!B:B,MATCH(TEXT(A335,"YYYY-MM-DD"),'Price Data'!A:A,0)),"")</f>
        <v/>
      </c>
      <c r="C335" s="10" t="str" cm="1">
        <f t="array" ref="C335">IFERROR(IF(ISNUMBER(B335),(B335-INDEX('Price Data'!B:B,MATCH(TEXT(A335,"YYYY-MM-DD"),'Price Data'!A:A,0)+1))/INDEX('Price Data'!B:B,MATCH(TEXT(A335,"YYYY-MM-DD"),'Price Data'!A:A,0)+1),""),"")</f>
        <v/>
      </c>
      <c r="D335" s="34" t="str">
        <f>IFERROR(INDEX('Price Data'!E:E,MATCH(TEXT(A335,"YYYY-MM-DD"),'Price Data'!D:D,0)),"")</f>
        <v/>
      </c>
      <c r="E335" s="10" t="str" cm="1">
        <f t="array" ref="E335">IFERROR(IF(ISNUMBER(D335),(D335-INDEX('Price Data'!E:E,MATCH(TEXT(A335,"YYYY-MM-DD"),'Price Data'!D:D,0)+1))/INDEX('Price Data'!E:E,MATCH(TEXT(A335,"YYYY-MM-DD"),'Price Data'!D:D,0)+1),""),"")</f>
        <v/>
      </c>
      <c r="F335" s="34" t="str">
        <f>IFERROR(INDEX('Price Data'!H:H,MATCH(TEXT(A335,"YYYY-MM-DD"),'Price Data'!G:G,0)),"")</f>
        <v/>
      </c>
      <c r="G335" s="10" t="str" cm="1">
        <f t="array" ref="G335">IFERROR(IF(ISNUMBER(F335),(F335-INDEX('Price Data'!H:H,MATCH(TEXT(A335,"YYYY-MM-DD"),'Price Data'!G:G,0)+1))/INDEX('Price Data'!H:H,MATCH(TEXT(A335,"YYYY-MM-DD"),'Price Data'!G:G,0)+1),""),"")</f>
        <v/>
      </c>
      <c r="H335" s="34" t="str">
        <f>IFERROR(INDEX('Price Data'!K:K,MATCH(TEXT(A335,"YYYY-MM-DD"),'Price Data'!J:J,0)),"")</f>
        <v/>
      </c>
      <c r="I335" s="10" t="str" cm="1">
        <f t="array" ref="I335">IFERROR(IF(ISNUMBER(H335),(H335-INDEX('Price Data'!K:K,MATCH(TEXT(A335,"YYYY-MM-DD"),'Price Data'!J:J,0)+1))/INDEX('Price Data'!K:K,MATCH(TEXT(A335,"YYYY-MM-DD"),'Price Data'!J:J,0)+1),""),"")</f>
        <v/>
      </c>
      <c r="J335" s="34" t="str">
        <f>IFERROR(INDEX('Price Data'!N:N,MATCH(TEXT(A335,"YYYY-MM-DD"),'Price Data'!M:M,0)),"")</f>
        <v/>
      </c>
      <c r="K335" s="10" t="str" cm="1">
        <f t="array" ref="K335">IFERROR(IF(ISNUMBER(J335),(J335-INDEX('Price Data'!N:N,MATCH(TEXT(A335,"YYYY-MM-DD"),'Price Data'!M:M,0)+1))/INDEX('Price Data'!N:N,MATCH(TEXT(A335,"YYYY-MM-DD"),'Price Data'!M:M,0)+1),""),"")</f>
        <v/>
      </c>
      <c r="L335" s="34" t="str">
        <f>IFERROR(INDEX('Price Data'!Q:Q,MATCH(TEXT(A335,"YYYY-MM-DD"),'Price Data'!P:P,0)),"")</f>
        <v/>
      </c>
      <c r="M335" s="10" t="str" cm="1">
        <f t="array" ref="M335">IFERROR(IF(ISNUMBER(L335),(L335-INDEX('Price Data'!Q:Q,MATCH(TEXT(A335,"YYYY-MM-DD"),'Price Data'!P:P,0)+1))/INDEX('Price Data'!Q:Q,MATCH(TEXT(A335,"YYYY-MM-DD"),'Price Data'!P:P,0)+1),""),"")</f>
        <v/>
      </c>
      <c r="N335" s="34" t="str">
        <f>IFERROR(INDEX('Price Data'!T:T,MATCH(TEXT(A335,"YYYY-MM-DD"),'Price Data'!S:S,0)),"")</f>
        <v/>
      </c>
      <c r="O335" s="10" t="str" cm="1">
        <f t="array" ref="O335">IFERROR(IF(ISNUMBER(N335),(N335-INDEX('Price Data'!T:T,MATCH(TEXT(A335,"YYYY-MM-DD"),'Price Data'!S:S,0)+1))/INDEX('Price Data'!T:T,MATCH(TEXT(A335,"YYYY-MM-DD"),'Price Data'!S:S,0)+1),""),"")</f>
        <v/>
      </c>
    </row>
    <row r="336" spans="1:15" x14ac:dyDescent="0.3">
      <c r="A336" s="8">
        <v>42155</v>
      </c>
      <c r="B336" s="34" t="str">
        <f>IFERROR(INDEX('Price Data'!B:B,MATCH(TEXT(A336,"YYYY-MM-DD"),'Price Data'!A:A,0)),"")</f>
        <v/>
      </c>
      <c r="C336" s="10" t="str" cm="1">
        <f t="array" ref="C336">IFERROR(IF(ISNUMBER(B336),(B336-INDEX('Price Data'!B:B,MATCH(TEXT(A336,"YYYY-MM-DD"),'Price Data'!A:A,0)+1))/INDEX('Price Data'!B:B,MATCH(TEXT(A336,"YYYY-MM-DD"),'Price Data'!A:A,0)+1),""),"")</f>
        <v/>
      </c>
      <c r="D336" s="34" t="str">
        <f>IFERROR(INDEX('Price Data'!E:E,MATCH(TEXT(A336,"YYYY-MM-DD"),'Price Data'!D:D,0)),"")</f>
        <v/>
      </c>
      <c r="E336" s="10" t="str" cm="1">
        <f t="array" ref="E336">IFERROR(IF(ISNUMBER(D336),(D336-INDEX('Price Data'!E:E,MATCH(TEXT(A336,"YYYY-MM-DD"),'Price Data'!D:D,0)+1))/INDEX('Price Data'!E:E,MATCH(TEXT(A336,"YYYY-MM-DD"),'Price Data'!D:D,0)+1),""),"")</f>
        <v/>
      </c>
      <c r="F336" s="34" t="str">
        <f>IFERROR(INDEX('Price Data'!H:H,MATCH(TEXT(A336,"YYYY-MM-DD"),'Price Data'!G:G,0)),"")</f>
        <v/>
      </c>
      <c r="G336" s="10" t="str" cm="1">
        <f t="array" ref="G336">IFERROR(IF(ISNUMBER(F336),(F336-INDEX('Price Data'!H:H,MATCH(TEXT(A336,"YYYY-MM-DD"),'Price Data'!G:G,0)+1))/INDEX('Price Data'!H:H,MATCH(TEXT(A336,"YYYY-MM-DD"),'Price Data'!G:G,0)+1),""),"")</f>
        <v/>
      </c>
      <c r="H336" s="34" t="str">
        <f>IFERROR(INDEX('Price Data'!K:K,MATCH(TEXT(A336,"YYYY-MM-DD"),'Price Data'!J:J,0)),"")</f>
        <v/>
      </c>
      <c r="I336" s="10" t="str" cm="1">
        <f t="array" ref="I336">IFERROR(IF(ISNUMBER(H336),(H336-INDEX('Price Data'!K:K,MATCH(TEXT(A336,"YYYY-MM-DD"),'Price Data'!J:J,0)+1))/INDEX('Price Data'!K:K,MATCH(TEXT(A336,"YYYY-MM-DD"),'Price Data'!J:J,0)+1),""),"")</f>
        <v/>
      </c>
      <c r="J336" s="34" t="str">
        <f>IFERROR(INDEX('Price Data'!N:N,MATCH(TEXT(A336,"YYYY-MM-DD"),'Price Data'!M:M,0)),"")</f>
        <v/>
      </c>
      <c r="K336" s="10" t="str" cm="1">
        <f t="array" ref="K336">IFERROR(IF(ISNUMBER(J336),(J336-INDEX('Price Data'!N:N,MATCH(TEXT(A336,"YYYY-MM-DD"),'Price Data'!M:M,0)+1))/INDEX('Price Data'!N:N,MATCH(TEXT(A336,"YYYY-MM-DD"),'Price Data'!M:M,0)+1),""),"")</f>
        <v/>
      </c>
      <c r="L336" s="34" t="str">
        <f>IFERROR(INDEX('Price Data'!Q:Q,MATCH(TEXT(A336,"YYYY-MM-DD"),'Price Data'!P:P,0)),"")</f>
        <v/>
      </c>
      <c r="M336" s="10" t="str" cm="1">
        <f t="array" ref="M336">IFERROR(IF(ISNUMBER(L336),(L336-INDEX('Price Data'!Q:Q,MATCH(TEXT(A336,"YYYY-MM-DD"),'Price Data'!P:P,0)+1))/INDEX('Price Data'!Q:Q,MATCH(TEXT(A336,"YYYY-MM-DD"),'Price Data'!P:P,0)+1),""),"")</f>
        <v/>
      </c>
      <c r="N336" s="34" t="str">
        <f>IFERROR(INDEX('Price Data'!T:T,MATCH(TEXT(A336,"YYYY-MM-DD"),'Price Data'!S:S,0)),"")</f>
        <v/>
      </c>
      <c r="O336" s="10" t="str" cm="1">
        <f t="array" ref="O336">IFERROR(IF(ISNUMBER(N336),(N336-INDEX('Price Data'!T:T,MATCH(TEXT(A336,"YYYY-MM-DD"),'Price Data'!S:S,0)+1))/INDEX('Price Data'!T:T,MATCH(TEXT(A336,"YYYY-MM-DD"),'Price Data'!S:S,0)+1),""),"")</f>
        <v/>
      </c>
    </row>
    <row r="337" spans="1:15" x14ac:dyDescent="0.3">
      <c r="A337" s="8">
        <v>42156</v>
      </c>
      <c r="B337" s="34">
        <f>IFERROR(INDEX('Price Data'!B:B,MATCH(TEXT(A337,"YYYY-MM-DD"),'Price Data'!A:A,0)),"")</f>
        <v>23436</v>
      </c>
      <c r="C337" s="10" cm="1">
        <f t="array" ref="C337">IFERROR(IF(ISNUMBER(B337),(B337-INDEX('Price Data'!B:B,MATCH(TEXT(A337,"YYYY-MM-DD"),'Price Data'!A:A,0)+1))/INDEX('Price Data'!B:B,MATCH(TEXT(A337,"YYYY-MM-DD"),'Price Data'!A:A,0)+1),""),"")</f>
        <v>-2.5536261491317671E-3</v>
      </c>
      <c r="D337" s="34">
        <f>IFERROR(INDEX('Price Data'!E:E,MATCH(TEXT(A337,"YYYY-MM-DD"),'Price Data'!D:D,0)),"")</f>
        <v>31.66</v>
      </c>
      <c r="E337" s="10" cm="1">
        <f t="array" ref="E337">IFERROR(IF(ISNUMBER(D337),(D337-INDEX('Price Data'!E:E,MATCH(TEXT(A337,"YYYY-MM-DD"),'Price Data'!D:D,0)+1))/INDEX('Price Data'!E:E,MATCH(TEXT(A337,"YYYY-MM-DD"),'Price Data'!D:D,0)+1),""),"")</f>
        <v>-7.8345346286430584E-3</v>
      </c>
      <c r="F337" s="34">
        <f>IFERROR(INDEX('Price Data'!H:H,MATCH(TEXT(A337,"YYYY-MM-DD"),'Price Data'!G:G,0)),"")</f>
        <v>18400</v>
      </c>
      <c r="G337" s="10" cm="1">
        <f t="array" ref="G337">IFERROR(IF(ISNUMBER(F337),(F337-INDEX('Price Data'!H:H,MATCH(TEXT(A337,"YYYY-MM-DD"),'Price Data'!G:G,0)+1))/INDEX('Price Data'!H:H,MATCH(TEXT(A337,"YYYY-MM-DD"),'Price Data'!G:G,0)+1),""),"")</f>
        <v>-2.7100271002710027E-3</v>
      </c>
      <c r="H337" s="34">
        <f>IFERROR(INDEX('Price Data'!K:K,MATCH(TEXT(A337,"YYYY-MM-DD"),'Price Data'!J:J,0)),"")</f>
        <v>3.28</v>
      </c>
      <c r="I337" s="10" cm="1">
        <f t="array" ref="I337">IFERROR(IF(ISNUMBER(H337),(H337-INDEX('Price Data'!K:K,MATCH(TEXT(A337,"YYYY-MM-DD"),'Price Data'!J:J,0)+1))/INDEX('Price Data'!K:K,MATCH(TEXT(A337,"YYYY-MM-DD"),'Price Data'!J:J,0)+1),""),"")</f>
        <v>0</v>
      </c>
      <c r="J337" s="34">
        <f>IFERROR(INDEX('Price Data'!N:N,MATCH(TEXT(A337,"YYYY-MM-DD"),'Price Data'!M:M,0)),"")</f>
        <v>5.24</v>
      </c>
      <c r="K337" s="10" cm="1">
        <f t="array" ref="K337">IFERROR(IF(ISNUMBER(J337),(J337-INDEX('Price Data'!N:N,MATCH(TEXT(A337,"YYYY-MM-DD"),'Price Data'!M:M,0)+1))/INDEX('Price Data'!N:N,MATCH(TEXT(A337,"YYYY-MM-DD"),'Price Data'!M:M,0)+1),""),"")</f>
        <v>-1.6885553470919298E-2</v>
      </c>
      <c r="L337" s="34">
        <f>IFERROR(INDEX('Price Data'!Q:Q,MATCH(TEXT(A337,"YYYY-MM-DD"),'Price Data'!P:P,0)),"")</f>
        <v>11.32</v>
      </c>
      <c r="M337" s="10" cm="1">
        <f t="array" ref="M337">IFERROR(IF(ISNUMBER(L337),(L337-INDEX('Price Data'!Q:Q,MATCH(TEXT(A337,"YYYY-MM-DD"),'Price Data'!P:P,0)+1))/INDEX('Price Data'!Q:Q,MATCH(TEXT(A337,"YYYY-MM-DD"),'Price Data'!P:P,0)+1),""),"")</f>
        <v>-6.1457418788411133E-3</v>
      </c>
      <c r="N337" s="34">
        <f>IFERROR(INDEX('Price Data'!T:T,MATCH(TEXT(A337,"YYYY-MM-DD"),'Price Data'!S:S,0)),"")</f>
        <v>4.38</v>
      </c>
      <c r="O337" s="10" cm="1">
        <f t="array" ref="O337">IFERROR(IF(ISNUMBER(N337),(N337-INDEX('Price Data'!T:T,MATCH(TEXT(A337,"YYYY-MM-DD"),'Price Data'!S:S,0)+1))/INDEX('Price Data'!T:T,MATCH(TEXT(A337,"YYYY-MM-DD"),'Price Data'!S:S,0)+1),""),"")</f>
        <v>0</v>
      </c>
    </row>
    <row r="338" spans="1:15" x14ac:dyDescent="0.3">
      <c r="A338" s="8">
        <v>42157</v>
      </c>
      <c r="B338" s="34">
        <f>IFERROR(INDEX('Price Data'!B:B,MATCH(TEXT(A338,"YYYY-MM-DD"),'Price Data'!A:A,0)),"")</f>
        <v>23576</v>
      </c>
      <c r="C338" s="10" cm="1">
        <f t="array" ref="C338">IFERROR(IF(ISNUMBER(B338),(B338-INDEX('Price Data'!B:B,MATCH(TEXT(A338,"YYYY-MM-DD"),'Price Data'!A:A,0)+1))/INDEX('Price Data'!B:B,MATCH(TEXT(A338,"YYYY-MM-DD"),'Price Data'!A:A,0)+1),""),"")</f>
        <v>5.9737156511350063E-3</v>
      </c>
      <c r="D338" s="34">
        <f>IFERROR(INDEX('Price Data'!E:E,MATCH(TEXT(A338,"YYYY-MM-DD"),'Price Data'!D:D,0)),"")</f>
        <v>32.26</v>
      </c>
      <c r="E338" s="10" cm="1">
        <f t="array" ref="E338">IFERROR(IF(ISNUMBER(D338),(D338-INDEX('Price Data'!E:E,MATCH(TEXT(A338,"YYYY-MM-DD"),'Price Data'!D:D,0)+1))/INDEX('Price Data'!E:E,MATCH(TEXT(A338,"YYYY-MM-DD"),'Price Data'!D:D,0)+1),""),"")</f>
        <v>1.8951358180669547E-2</v>
      </c>
      <c r="F338" s="34">
        <f>IFERROR(INDEX('Price Data'!H:H,MATCH(TEXT(A338,"YYYY-MM-DD"),'Price Data'!G:G,0)),"")</f>
        <v>18050</v>
      </c>
      <c r="G338" s="10" cm="1">
        <f t="array" ref="G338">IFERROR(IF(ISNUMBER(F338),(F338-INDEX('Price Data'!H:H,MATCH(TEXT(A338,"YYYY-MM-DD"),'Price Data'!G:G,0)+1))/INDEX('Price Data'!H:H,MATCH(TEXT(A338,"YYYY-MM-DD"),'Price Data'!G:G,0)+1),""),"")</f>
        <v>-1.9021739130434784E-2</v>
      </c>
      <c r="H338" s="34">
        <f>IFERROR(INDEX('Price Data'!K:K,MATCH(TEXT(A338,"YYYY-MM-DD"),'Price Data'!J:J,0)),"")</f>
        <v>3.31</v>
      </c>
      <c r="I338" s="10" cm="1">
        <f t="array" ref="I338">IFERROR(IF(ISNUMBER(H338),(H338-INDEX('Price Data'!K:K,MATCH(TEXT(A338,"YYYY-MM-DD"),'Price Data'!J:J,0)+1))/INDEX('Price Data'!K:K,MATCH(TEXT(A338,"YYYY-MM-DD"),'Price Data'!J:J,0)+1),""),"")</f>
        <v>9.1463414634147099E-3</v>
      </c>
      <c r="J338" s="34">
        <f>IFERROR(INDEX('Price Data'!N:N,MATCH(TEXT(A338,"YYYY-MM-DD"),'Price Data'!M:M,0)),"")</f>
        <v>5.36</v>
      </c>
      <c r="K338" s="10" cm="1">
        <f t="array" ref="K338">IFERROR(IF(ISNUMBER(J338),(J338-INDEX('Price Data'!N:N,MATCH(TEXT(A338,"YYYY-MM-DD"),'Price Data'!M:M,0)+1))/INDEX('Price Data'!N:N,MATCH(TEXT(A338,"YYYY-MM-DD"),'Price Data'!M:M,0)+1),""),"")</f>
        <v>2.2900763358778647E-2</v>
      </c>
      <c r="L338" s="34">
        <f>IFERROR(INDEX('Price Data'!Q:Q,MATCH(TEXT(A338,"YYYY-MM-DD"),'Price Data'!P:P,0)),"")</f>
        <v>11.57</v>
      </c>
      <c r="M338" s="10" cm="1">
        <f t="array" ref="M338">IFERROR(IF(ISNUMBER(L338),(L338-INDEX('Price Data'!Q:Q,MATCH(TEXT(A338,"YYYY-MM-DD"),'Price Data'!P:P,0)+1))/INDEX('Price Data'!Q:Q,MATCH(TEXT(A338,"YYYY-MM-DD"),'Price Data'!P:P,0)+1),""),"")</f>
        <v>2.2084805653710248E-2</v>
      </c>
      <c r="N338" s="34">
        <f>IFERROR(INDEX('Price Data'!T:T,MATCH(TEXT(A338,"YYYY-MM-DD"),'Price Data'!S:S,0)),"")</f>
        <v>4.46</v>
      </c>
      <c r="O338" s="10" cm="1">
        <f t="array" ref="O338">IFERROR(IF(ISNUMBER(N338),(N338-INDEX('Price Data'!T:T,MATCH(TEXT(A338,"YYYY-MM-DD"),'Price Data'!S:S,0)+1))/INDEX('Price Data'!T:T,MATCH(TEXT(A338,"YYYY-MM-DD"),'Price Data'!S:S,0)+1),""),"")</f>
        <v>1.8264840182648418E-2</v>
      </c>
    </row>
    <row r="339" spans="1:15" x14ac:dyDescent="0.3">
      <c r="A339" s="8">
        <v>42158</v>
      </c>
      <c r="B339" s="34">
        <f>IFERROR(INDEX('Price Data'!B:B,MATCH(TEXT(A339,"YYYY-MM-DD"),'Price Data'!A:A,0)),"")</f>
        <v>23609</v>
      </c>
      <c r="C339" s="10" cm="1">
        <f t="array" ref="C339">IFERROR(IF(ISNUMBER(B339),(B339-INDEX('Price Data'!B:B,MATCH(TEXT(A339,"YYYY-MM-DD"),'Price Data'!A:A,0)+1))/INDEX('Price Data'!B:B,MATCH(TEXT(A339,"YYYY-MM-DD"),'Price Data'!A:A,0)+1),""),"")</f>
        <v>1.3997285374957584E-3</v>
      </c>
      <c r="D339" s="34">
        <f>IFERROR(INDEX('Price Data'!E:E,MATCH(TEXT(A339,"YYYY-MM-DD"),'Price Data'!D:D,0)),"")</f>
        <v>32.69</v>
      </c>
      <c r="E339" s="10" cm="1">
        <f t="array" ref="E339">IFERROR(IF(ISNUMBER(D339),(D339-INDEX('Price Data'!E:E,MATCH(TEXT(A339,"YYYY-MM-DD"),'Price Data'!D:D,0)+1))/INDEX('Price Data'!E:E,MATCH(TEXT(A339,"YYYY-MM-DD"),'Price Data'!D:D,0)+1),""),"")</f>
        <v>1.3329200247985113E-2</v>
      </c>
      <c r="F339" s="34">
        <f>IFERROR(INDEX('Price Data'!H:H,MATCH(TEXT(A339,"YYYY-MM-DD"),'Price Data'!G:G,0)),"")</f>
        <v>18270</v>
      </c>
      <c r="G339" s="10" cm="1">
        <f t="array" ref="G339">IFERROR(IF(ISNUMBER(F339),(F339-INDEX('Price Data'!H:H,MATCH(TEXT(A339,"YYYY-MM-DD"),'Price Data'!G:G,0)+1))/INDEX('Price Data'!H:H,MATCH(TEXT(A339,"YYYY-MM-DD"),'Price Data'!G:G,0)+1),""),"")</f>
        <v>1.218836565096953E-2</v>
      </c>
      <c r="H339" s="34">
        <f>IFERROR(INDEX('Price Data'!K:K,MATCH(TEXT(A339,"YYYY-MM-DD"),'Price Data'!J:J,0)),"")</f>
        <v>3.32</v>
      </c>
      <c r="I339" s="10" cm="1">
        <f t="array" ref="I339">IFERROR(IF(ISNUMBER(H339),(H339-INDEX('Price Data'!K:K,MATCH(TEXT(A339,"YYYY-MM-DD"),'Price Data'!J:J,0)+1))/INDEX('Price Data'!K:K,MATCH(TEXT(A339,"YYYY-MM-DD"),'Price Data'!J:J,0)+1),""),"")</f>
        <v>3.0211480362537118E-3</v>
      </c>
      <c r="J339" s="34">
        <f>IFERROR(INDEX('Price Data'!N:N,MATCH(TEXT(A339,"YYYY-MM-DD"),'Price Data'!M:M,0)),"")</f>
        <v>5.4</v>
      </c>
      <c r="K339" s="10" cm="1">
        <f t="array" ref="K339">IFERROR(IF(ISNUMBER(J339),(J339-INDEX('Price Data'!N:N,MATCH(TEXT(A339,"YYYY-MM-DD"),'Price Data'!M:M,0)+1))/INDEX('Price Data'!N:N,MATCH(TEXT(A339,"YYYY-MM-DD"),'Price Data'!M:M,0)+1),""),"")</f>
        <v>7.462686567164185E-3</v>
      </c>
      <c r="L339" s="34">
        <f>IFERROR(INDEX('Price Data'!Q:Q,MATCH(TEXT(A339,"YYYY-MM-DD"),'Price Data'!P:P,0)),"")</f>
        <v>11.42</v>
      </c>
      <c r="M339" s="10" cm="1">
        <f t="array" ref="M339">IFERROR(IF(ISNUMBER(L339),(L339-INDEX('Price Data'!Q:Q,MATCH(TEXT(A339,"YYYY-MM-DD"),'Price Data'!P:P,0)+1))/INDEX('Price Data'!Q:Q,MATCH(TEXT(A339,"YYYY-MM-DD"),'Price Data'!P:P,0)+1),""),"")</f>
        <v>-1.2964563526361309E-2</v>
      </c>
      <c r="N339" s="34">
        <f>IFERROR(INDEX('Price Data'!T:T,MATCH(TEXT(A339,"YYYY-MM-DD"),'Price Data'!S:S,0)),"")</f>
        <v>4.5</v>
      </c>
      <c r="O339" s="10" cm="1">
        <f t="array" ref="O339">IFERROR(IF(ISNUMBER(N339),(N339-INDEX('Price Data'!T:T,MATCH(TEXT(A339,"YYYY-MM-DD"),'Price Data'!S:S,0)+1))/INDEX('Price Data'!T:T,MATCH(TEXT(A339,"YYYY-MM-DD"),'Price Data'!S:S,0)+1),""),"")</f>
        <v>8.9686098654708606E-3</v>
      </c>
    </row>
    <row r="340" spans="1:15" x14ac:dyDescent="0.3">
      <c r="A340" s="8">
        <v>42159</v>
      </c>
      <c r="B340" s="34">
        <f>IFERROR(INDEX('Price Data'!B:B,MATCH(TEXT(A340,"YYYY-MM-DD"),'Price Data'!A:A,0)),"")</f>
        <v>23337</v>
      </c>
      <c r="C340" s="10" cm="1">
        <f t="array" ref="C340">IFERROR(IF(ISNUMBER(B340),(B340-INDEX('Price Data'!B:B,MATCH(TEXT(A340,"YYYY-MM-DD"),'Price Data'!A:A,0)+1))/INDEX('Price Data'!B:B,MATCH(TEXT(A340,"YYYY-MM-DD"),'Price Data'!A:A,0)+1),""),"")</f>
        <v>-1.1521030115633869E-2</v>
      </c>
      <c r="D340" s="34">
        <f>IFERROR(INDEX('Price Data'!E:E,MATCH(TEXT(A340,"YYYY-MM-DD"),'Price Data'!D:D,0)),"")</f>
        <v>32.57</v>
      </c>
      <c r="E340" s="10" cm="1">
        <f t="array" ref="E340">IFERROR(IF(ISNUMBER(D340),(D340-INDEX('Price Data'!E:E,MATCH(TEXT(A340,"YYYY-MM-DD"),'Price Data'!D:D,0)+1))/INDEX('Price Data'!E:E,MATCH(TEXT(A340,"YYYY-MM-DD"),'Price Data'!D:D,0)+1),""),"")</f>
        <v>-3.6708473539307875E-3</v>
      </c>
      <c r="F340" s="34">
        <f>IFERROR(INDEX('Price Data'!H:H,MATCH(TEXT(A340,"YYYY-MM-DD"),'Price Data'!G:G,0)),"")</f>
        <v>18430</v>
      </c>
      <c r="G340" s="10" cm="1">
        <f t="array" ref="G340">IFERROR(IF(ISNUMBER(F340),(F340-INDEX('Price Data'!H:H,MATCH(TEXT(A340,"YYYY-MM-DD"),'Price Data'!G:G,0)+1))/INDEX('Price Data'!H:H,MATCH(TEXT(A340,"YYYY-MM-DD"),'Price Data'!G:G,0)+1),""),"")</f>
        <v>8.7575259989053095E-3</v>
      </c>
      <c r="H340" s="34">
        <f>IFERROR(INDEX('Price Data'!K:K,MATCH(TEXT(A340,"YYYY-MM-DD"),'Price Data'!J:J,0)),"")</f>
        <v>3.3</v>
      </c>
      <c r="I340" s="10" cm="1">
        <f t="array" ref="I340">IFERROR(IF(ISNUMBER(H340),(H340-INDEX('Price Data'!K:K,MATCH(TEXT(A340,"YYYY-MM-DD"),'Price Data'!J:J,0)+1))/INDEX('Price Data'!K:K,MATCH(TEXT(A340,"YYYY-MM-DD"),'Price Data'!J:J,0)+1),""),"")</f>
        <v>-6.0240963855421742E-3</v>
      </c>
      <c r="J340" s="34">
        <f>IFERROR(INDEX('Price Data'!N:N,MATCH(TEXT(A340,"YYYY-MM-DD"),'Price Data'!M:M,0)),"")</f>
        <v>5.34</v>
      </c>
      <c r="K340" s="10" cm="1">
        <f t="array" ref="K340">IFERROR(IF(ISNUMBER(J340),(J340-INDEX('Price Data'!N:N,MATCH(TEXT(A340,"YYYY-MM-DD"),'Price Data'!M:M,0)+1))/INDEX('Price Data'!N:N,MATCH(TEXT(A340,"YYYY-MM-DD"),'Price Data'!M:M,0)+1),""),"")</f>
        <v>-1.1111111111111202E-2</v>
      </c>
      <c r="L340" s="34">
        <f>IFERROR(INDEX('Price Data'!Q:Q,MATCH(TEXT(A340,"YYYY-MM-DD"),'Price Data'!P:P,0)),"")</f>
        <v>11.26</v>
      </c>
      <c r="M340" s="10" cm="1">
        <f t="array" ref="M340">IFERROR(IF(ISNUMBER(L340),(L340-INDEX('Price Data'!Q:Q,MATCH(TEXT(A340,"YYYY-MM-DD"),'Price Data'!P:P,0)+1))/INDEX('Price Data'!Q:Q,MATCH(TEXT(A340,"YYYY-MM-DD"),'Price Data'!P:P,0)+1),""),"")</f>
        <v>-1.4010507880910695E-2</v>
      </c>
      <c r="N340" s="34">
        <f>IFERROR(INDEX('Price Data'!T:T,MATCH(TEXT(A340,"YYYY-MM-DD"),'Price Data'!S:S,0)),"")</f>
        <v>4.45</v>
      </c>
      <c r="O340" s="10" cm="1">
        <f t="array" ref="O340">IFERROR(IF(ISNUMBER(N340),(N340-INDEX('Price Data'!T:T,MATCH(TEXT(A340,"YYYY-MM-DD"),'Price Data'!S:S,0)+1))/INDEX('Price Data'!T:T,MATCH(TEXT(A340,"YYYY-MM-DD"),'Price Data'!S:S,0)+1),""),"")</f>
        <v>-1.1111111111111072E-2</v>
      </c>
    </row>
    <row r="341" spans="1:15" x14ac:dyDescent="0.3">
      <c r="A341" s="8">
        <v>42160</v>
      </c>
      <c r="B341" s="34">
        <f>IFERROR(INDEX('Price Data'!B:B,MATCH(TEXT(A341,"YYYY-MM-DD"),'Price Data'!A:A,0)),"")</f>
        <v>22847</v>
      </c>
      <c r="C341" s="10" cm="1">
        <f t="array" ref="C341">IFERROR(IF(ISNUMBER(B341),(B341-INDEX('Price Data'!B:B,MATCH(TEXT(A341,"YYYY-MM-DD"),'Price Data'!A:A,0)+1))/INDEX('Price Data'!B:B,MATCH(TEXT(A341,"YYYY-MM-DD"),'Price Data'!A:A,0)+1),""),"")</f>
        <v>-2.0996700518489952E-2</v>
      </c>
      <c r="D341" s="34">
        <f>IFERROR(INDEX('Price Data'!E:E,MATCH(TEXT(A341,"YYYY-MM-DD"),'Price Data'!D:D,0)),"")</f>
        <v>31.69</v>
      </c>
      <c r="E341" s="10" cm="1">
        <f t="array" ref="E341">IFERROR(IF(ISNUMBER(D341),(D341-INDEX('Price Data'!E:E,MATCH(TEXT(A341,"YYYY-MM-DD"),'Price Data'!D:D,0)+1))/INDEX('Price Data'!E:E,MATCH(TEXT(A341,"YYYY-MM-DD"),'Price Data'!D:D,0)+1),""),"")</f>
        <v>-2.7018728891618021E-2</v>
      </c>
      <c r="F341" s="34">
        <f>IFERROR(INDEX('Price Data'!H:H,MATCH(TEXT(A341,"YYYY-MM-DD"),'Price Data'!G:G,0)),"")</f>
        <v>17820</v>
      </c>
      <c r="G341" s="10" cm="1">
        <f t="array" ref="G341">IFERROR(IF(ISNUMBER(F341),(F341-INDEX('Price Data'!H:H,MATCH(TEXT(A341,"YYYY-MM-DD"),'Price Data'!G:G,0)+1))/INDEX('Price Data'!H:H,MATCH(TEXT(A341,"YYYY-MM-DD"),'Price Data'!G:G,0)+1),""),"")</f>
        <v>-3.3098209441128595E-2</v>
      </c>
      <c r="H341" s="34">
        <f>IFERROR(INDEX('Price Data'!K:K,MATCH(TEXT(A341,"YYYY-MM-DD"),'Price Data'!J:J,0)),"")</f>
        <v>3.21</v>
      </c>
      <c r="I341" s="10" cm="1">
        <f t="array" ref="I341">IFERROR(IF(ISNUMBER(H341),(H341-INDEX('Price Data'!K:K,MATCH(TEXT(A341,"YYYY-MM-DD"),'Price Data'!J:J,0)+1))/INDEX('Price Data'!K:K,MATCH(TEXT(A341,"YYYY-MM-DD"),'Price Data'!J:J,0)+1),""),"")</f>
        <v>-2.727272727272723E-2</v>
      </c>
      <c r="J341" s="34">
        <f>IFERROR(INDEX('Price Data'!N:N,MATCH(TEXT(A341,"YYYY-MM-DD"),'Price Data'!M:M,0)),"")</f>
        <v>5.23</v>
      </c>
      <c r="K341" s="10" cm="1">
        <f t="array" ref="K341">IFERROR(IF(ISNUMBER(J341),(J341-INDEX('Price Data'!N:N,MATCH(TEXT(A341,"YYYY-MM-DD"),'Price Data'!M:M,0)+1))/INDEX('Price Data'!N:N,MATCH(TEXT(A341,"YYYY-MM-DD"),'Price Data'!M:M,0)+1),""),"")</f>
        <v>-2.0599250936329482E-2</v>
      </c>
      <c r="L341" s="34">
        <f>IFERROR(INDEX('Price Data'!Q:Q,MATCH(TEXT(A341,"YYYY-MM-DD"),'Price Data'!P:P,0)),"")</f>
        <v>11</v>
      </c>
      <c r="M341" s="10" cm="1">
        <f t="array" ref="M341">IFERROR(IF(ISNUMBER(L341),(L341-INDEX('Price Data'!Q:Q,MATCH(TEXT(A341,"YYYY-MM-DD"),'Price Data'!P:P,0)+1))/INDEX('Price Data'!Q:Q,MATCH(TEXT(A341,"YYYY-MM-DD"),'Price Data'!P:P,0)+1),""),"")</f>
        <v>-2.3090586145648295E-2</v>
      </c>
      <c r="N341" s="34">
        <f>IFERROR(INDEX('Price Data'!T:T,MATCH(TEXT(A341,"YYYY-MM-DD"),'Price Data'!S:S,0)),"")</f>
        <v>4.32</v>
      </c>
      <c r="O341" s="10" cm="1">
        <f t="array" ref="O341">IFERROR(IF(ISNUMBER(N341),(N341-INDEX('Price Data'!T:T,MATCH(TEXT(A341,"YYYY-MM-DD"),'Price Data'!S:S,0)+1))/INDEX('Price Data'!T:T,MATCH(TEXT(A341,"YYYY-MM-DD"),'Price Data'!S:S,0)+1),""),"")</f>
        <v>-2.9213483146067389E-2</v>
      </c>
    </row>
    <row r="342" spans="1:15" x14ac:dyDescent="0.3">
      <c r="A342" s="8">
        <v>42161</v>
      </c>
      <c r="B342" s="34" t="str">
        <f>IFERROR(INDEX('Price Data'!B:B,MATCH(TEXT(A342,"YYYY-MM-DD"),'Price Data'!A:A,0)),"")</f>
        <v/>
      </c>
      <c r="C342" s="10" t="str" cm="1">
        <f t="array" ref="C342">IFERROR(IF(ISNUMBER(B342),(B342-INDEX('Price Data'!B:B,MATCH(TEXT(A342,"YYYY-MM-DD"),'Price Data'!A:A,0)+1))/INDEX('Price Data'!B:B,MATCH(TEXT(A342,"YYYY-MM-DD"),'Price Data'!A:A,0)+1),""),"")</f>
        <v/>
      </c>
      <c r="D342" s="34" t="str">
        <f>IFERROR(INDEX('Price Data'!E:E,MATCH(TEXT(A342,"YYYY-MM-DD"),'Price Data'!D:D,0)),"")</f>
        <v/>
      </c>
      <c r="E342" s="10" t="str" cm="1">
        <f t="array" ref="E342">IFERROR(IF(ISNUMBER(D342),(D342-INDEX('Price Data'!E:E,MATCH(TEXT(A342,"YYYY-MM-DD"),'Price Data'!D:D,0)+1))/INDEX('Price Data'!E:E,MATCH(TEXT(A342,"YYYY-MM-DD"),'Price Data'!D:D,0)+1),""),"")</f>
        <v/>
      </c>
      <c r="F342" s="34" t="str">
        <f>IFERROR(INDEX('Price Data'!H:H,MATCH(TEXT(A342,"YYYY-MM-DD"),'Price Data'!G:G,0)),"")</f>
        <v/>
      </c>
      <c r="G342" s="10" t="str" cm="1">
        <f t="array" ref="G342">IFERROR(IF(ISNUMBER(F342),(F342-INDEX('Price Data'!H:H,MATCH(TEXT(A342,"YYYY-MM-DD"),'Price Data'!G:G,0)+1))/INDEX('Price Data'!H:H,MATCH(TEXT(A342,"YYYY-MM-DD"),'Price Data'!G:G,0)+1),""),"")</f>
        <v/>
      </c>
      <c r="H342" s="34" t="str">
        <f>IFERROR(INDEX('Price Data'!K:K,MATCH(TEXT(A342,"YYYY-MM-DD"),'Price Data'!J:J,0)),"")</f>
        <v/>
      </c>
      <c r="I342" s="10" t="str" cm="1">
        <f t="array" ref="I342">IFERROR(IF(ISNUMBER(H342),(H342-INDEX('Price Data'!K:K,MATCH(TEXT(A342,"YYYY-MM-DD"),'Price Data'!J:J,0)+1))/INDEX('Price Data'!K:K,MATCH(TEXT(A342,"YYYY-MM-DD"),'Price Data'!J:J,0)+1),""),"")</f>
        <v/>
      </c>
      <c r="J342" s="34" t="str">
        <f>IFERROR(INDEX('Price Data'!N:N,MATCH(TEXT(A342,"YYYY-MM-DD"),'Price Data'!M:M,0)),"")</f>
        <v/>
      </c>
      <c r="K342" s="10" t="str" cm="1">
        <f t="array" ref="K342">IFERROR(IF(ISNUMBER(J342),(J342-INDEX('Price Data'!N:N,MATCH(TEXT(A342,"YYYY-MM-DD"),'Price Data'!M:M,0)+1))/INDEX('Price Data'!N:N,MATCH(TEXT(A342,"YYYY-MM-DD"),'Price Data'!M:M,0)+1),""),"")</f>
        <v/>
      </c>
      <c r="L342" s="34" t="str">
        <f>IFERROR(INDEX('Price Data'!Q:Q,MATCH(TEXT(A342,"YYYY-MM-DD"),'Price Data'!P:P,0)),"")</f>
        <v/>
      </c>
      <c r="M342" s="10" t="str" cm="1">
        <f t="array" ref="M342">IFERROR(IF(ISNUMBER(L342),(L342-INDEX('Price Data'!Q:Q,MATCH(TEXT(A342,"YYYY-MM-DD"),'Price Data'!P:P,0)+1))/INDEX('Price Data'!Q:Q,MATCH(TEXT(A342,"YYYY-MM-DD"),'Price Data'!P:P,0)+1),""),"")</f>
        <v/>
      </c>
      <c r="N342" s="34" t="str">
        <f>IFERROR(INDEX('Price Data'!T:T,MATCH(TEXT(A342,"YYYY-MM-DD"),'Price Data'!S:S,0)),"")</f>
        <v/>
      </c>
      <c r="O342" s="10" t="str" cm="1">
        <f t="array" ref="O342">IFERROR(IF(ISNUMBER(N342),(N342-INDEX('Price Data'!T:T,MATCH(TEXT(A342,"YYYY-MM-DD"),'Price Data'!S:S,0)+1))/INDEX('Price Data'!T:T,MATCH(TEXT(A342,"YYYY-MM-DD"),'Price Data'!S:S,0)+1),""),"")</f>
        <v/>
      </c>
    </row>
    <row r="343" spans="1:15" x14ac:dyDescent="0.3">
      <c r="A343" s="8">
        <v>42162</v>
      </c>
      <c r="B343" s="34" t="str">
        <f>IFERROR(INDEX('Price Data'!B:B,MATCH(TEXT(A343,"YYYY-MM-DD"),'Price Data'!A:A,0)),"")</f>
        <v/>
      </c>
      <c r="C343" s="10" t="str" cm="1">
        <f t="array" ref="C343">IFERROR(IF(ISNUMBER(B343),(B343-INDEX('Price Data'!B:B,MATCH(TEXT(A343,"YYYY-MM-DD"),'Price Data'!A:A,0)+1))/INDEX('Price Data'!B:B,MATCH(TEXT(A343,"YYYY-MM-DD"),'Price Data'!A:A,0)+1),""),"")</f>
        <v/>
      </c>
      <c r="D343" s="34" t="str">
        <f>IFERROR(INDEX('Price Data'!E:E,MATCH(TEXT(A343,"YYYY-MM-DD"),'Price Data'!D:D,0)),"")</f>
        <v/>
      </c>
      <c r="E343" s="10" t="str" cm="1">
        <f t="array" ref="E343">IFERROR(IF(ISNUMBER(D343),(D343-INDEX('Price Data'!E:E,MATCH(TEXT(A343,"YYYY-MM-DD"),'Price Data'!D:D,0)+1))/INDEX('Price Data'!E:E,MATCH(TEXT(A343,"YYYY-MM-DD"),'Price Data'!D:D,0)+1),""),"")</f>
        <v/>
      </c>
      <c r="F343" s="34" t="str">
        <f>IFERROR(INDEX('Price Data'!H:H,MATCH(TEXT(A343,"YYYY-MM-DD"),'Price Data'!G:G,0)),"")</f>
        <v/>
      </c>
      <c r="G343" s="10" t="str" cm="1">
        <f t="array" ref="G343">IFERROR(IF(ISNUMBER(F343),(F343-INDEX('Price Data'!H:H,MATCH(TEXT(A343,"YYYY-MM-DD"),'Price Data'!G:G,0)+1))/INDEX('Price Data'!H:H,MATCH(TEXT(A343,"YYYY-MM-DD"),'Price Data'!G:G,0)+1),""),"")</f>
        <v/>
      </c>
      <c r="H343" s="34" t="str">
        <f>IFERROR(INDEX('Price Data'!K:K,MATCH(TEXT(A343,"YYYY-MM-DD"),'Price Data'!J:J,0)),"")</f>
        <v/>
      </c>
      <c r="I343" s="10" t="str" cm="1">
        <f t="array" ref="I343">IFERROR(IF(ISNUMBER(H343),(H343-INDEX('Price Data'!K:K,MATCH(TEXT(A343,"YYYY-MM-DD"),'Price Data'!J:J,0)+1))/INDEX('Price Data'!K:K,MATCH(TEXT(A343,"YYYY-MM-DD"),'Price Data'!J:J,0)+1),""),"")</f>
        <v/>
      </c>
      <c r="J343" s="34" t="str">
        <f>IFERROR(INDEX('Price Data'!N:N,MATCH(TEXT(A343,"YYYY-MM-DD"),'Price Data'!M:M,0)),"")</f>
        <v/>
      </c>
      <c r="K343" s="10" t="str" cm="1">
        <f t="array" ref="K343">IFERROR(IF(ISNUMBER(J343),(J343-INDEX('Price Data'!N:N,MATCH(TEXT(A343,"YYYY-MM-DD"),'Price Data'!M:M,0)+1))/INDEX('Price Data'!N:N,MATCH(TEXT(A343,"YYYY-MM-DD"),'Price Data'!M:M,0)+1),""),"")</f>
        <v/>
      </c>
      <c r="L343" s="34" t="str">
        <f>IFERROR(INDEX('Price Data'!Q:Q,MATCH(TEXT(A343,"YYYY-MM-DD"),'Price Data'!P:P,0)),"")</f>
        <v/>
      </c>
      <c r="M343" s="10" t="str" cm="1">
        <f t="array" ref="M343">IFERROR(IF(ISNUMBER(L343),(L343-INDEX('Price Data'!Q:Q,MATCH(TEXT(A343,"YYYY-MM-DD"),'Price Data'!P:P,0)+1))/INDEX('Price Data'!Q:Q,MATCH(TEXT(A343,"YYYY-MM-DD"),'Price Data'!P:P,0)+1),""),"")</f>
        <v/>
      </c>
      <c r="N343" s="34" t="str">
        <f>IFERROR(INDEX('Price Data'!T:T,MATCH(TEXT(A343,"YYYY-MM-DD"),'Price Data'!S:S,0)),"")</f>
        <v/>
      </c>
      <c r="O343" s="10" t="str" cm="1">
        <f t="array" ref="O343">IFERROR(IF(ISNUMBER(N343),(N343-INDEX('Price Data'!T:T,MATCH(TEXT(A343,"YYYY-MM-DD"),'Price Data'!S:S,0)+1))/INDEX('Price Data'!T:T,MATCH(TEXT(A343,"YYYY-MM-DD"),'Price Data'!S:S,0)+1),""),"")</f>
        <v/>
      </c>
    </row>
    <row r="344" spans="1:15" x14ac:dyDescent="0.3">
      <c r="A344" s="8">
        <v>42163</v>
      </c>
      <c r="B344" s="34">
        <f>IFERROR(INDEX('Price Data'!B:B,MATCH(TEXT(A344,"YYYY-MM-DD"),'Price Data'!A:A,0)),"")</f>
        <v>22642</v>
      </c>
      <c r="C344" s="10" cm="1">
        <f t="array" ref="C344">IFERROR(IF(ISNUMBER(B344),(B344-INDEX('Price Data'!B:B,MATCH(TEXT(A344,"YYYY-MM-DD"),'Price Data'!A:A,0)+1))/INDEX('Price Data'!B:B,MATCH(TEXT(A344,"YYYY-MM-DD"),'Price Data'!A:A,0)+1),""),"")</f>
        <v>-8.9727316496695415E-3</v>
      </c>
      <c r="D344" s="34">
        <f>IFERROR(INDEX('Price Data'!E:E,MATCH(TEXT(A344,"YYYY-MM-DD"),'Price Data'!D:D,0)),"")</f>
        <v>31.06</v>
      </c>
      <c r="E344" s="10" cm="1">
        <f t="array" ref="E344">IFERROR(IF(ISNUMBER(D344),(D344-INDEX('Price Data'!E:E,MATCH(TEXT(A344,"YYYY-MM-DD"),'Price Data'!D:D,0)+1))/INDEX('Price Data'!E:E,MATCH(TEXT(A344,"YYYY-MM-DD"),'Price Data'!D:D,0)+1),""),"")</f>
        <v>-1.9880088355948327E-2</v>
      </c>
      <c r="F344" s="34">
        <f>IFERROR(INDEX('Price Data'!H:H,MATCH(TEXT(A344,"YYYY-MM-DD"),'Price Data'!G:G,0)),"")</f>
        <v>17590</v>
      </c>
      <c r="G344" s="10" cm="1">
        <f t="array" ref="G344">IFERROR(IF(ISNUMBER(F344),(F344-INDEX('Price Data'!H:H,MATCH(TEXT(A344,"YYYY-MM-DD"),'Price Data'!G:G,0)+1))/INDEX('Price Data'!H:H,MATCH(TEXT(A344,"YYYY-MM-DD"),'Price Data'!G:G,0)+1),""),"")</f>
        <v>-1.2906846240179574E-2</v>
      </c>
      <c r="H344" s="34">
        <f>IFERROR(INDEX('Price Data'!K:K,MATCH(TEXT(A344,"YYYY-MM-DD"),'Price Data'!J:J,0)),"")</f>
        <v>3.18</v>
      </c>
      <c r="I344" s="10" cm="1">
        <f t="array" ref="I344">IFERROR(IF(ISNUMBER(H344),(H344-INDEX('Price Data'!K:K,MATCH(TEXT(A344,"YYYY-MM-DD"),'Price Data'!J:J,0)+1))/INDEX('Price Data'!K:K,MATCH(TEXT(A344,"YYYY-MM-DD"),'Price Data'!J:J,0)+1),""),"")</f>
        <v>-9.3457943925233031E-3</v>
      </c>
      <c r="J344" s="34">
        <f>IFERROR(INDEX('Price Data'!N:N,MATCH(TEXT(A344,"YYYY-MM-DD"),'Price Data'!M:M,0)),"")</f>
        <v>5.1100000000000003</v>
      </c>
      <c r="K344" s="10" cm="1">
        <f t="array" ref="K344">IFERROR(IF(ISNUMBER(J344),(J344-INDEX('Price Data'!N:N,MATCH(TEXT(A344,"YYYY-MM-DD"),'Price Data'!M:M,0)+1))/INDEX('Price Data'!N:N,MATCH(TEXT(A344,"YYYY-MM-DD"),'Price Data'!M:M,0)+1),""),"")</f>
        <v>-2.2944550669216079E-2</v>
      </c>
      <c r="L344" s="34">
        <f>IFERROR(INDEX('Price Data'!Q:Q,MATCH(TEXT(A344,"YYYY-MM-DD"),'Price Data'!P:P,0)),"")</f>
        <v>11.01</v>
      </c>
      <c r="M344" s="10" cm="1">
        <f t="array" ref="M344">IFERROR(IF(ISNUMBER(L344),(L344-INDEX('Price Data'!Q:Q,MATCH(TEXT(A344,"YYYY-MM-DD"),'Price Data'!P:P,0)+1))/INDEX('Price Data'!Q:Q,MATCH(TEXT(A344,"YYYY-MM-DD"),'Price Data'!P:P,0)+1),""),"")</f>
        <v>9.0909090909088968E-4</v>
      </c>
      <c r="N344" s="34">
        <f>IFERROR(INDEX('Price Data'!T:T,MATCH(TEXT(A344,"YYYY-MM-DD"),'Price Data'!S:S,0)),"")</f>
        <v>4.26</v>
      </c>
      <c r="O344" s="10" cm="1">
        <f t="array" ref="O344">IFERROR(IF(ISNUMBER(N344),(N344-INDEX('Price Data'!T:T,MATCH(TEXT(A344,"YYYY-MM-DD"),'Price Data'!S:S,0)+1))/INDEX('Price Data'!T:T,MATCH(TEXT(A344,"YYYY-MM-DD"),'Price Data'!S:S,0)+1),""),"")</f>
        <v>-1.3888888888889003E-2</v>
      </c>
    </row>
    <row r="345" spans="1:15" x14ac:dyDescent="0.3">
      <c r="A345" s="8">
        <v>42164</v>
      </c>
      <c r="B345" s="34">
        <f>IFERROR(INDEX('Price Data'!B:B,MATCH(TEXT(A345,"YYYY-MM-DD"),'Price Data'!A:A,0)),"")</f>
        <v>22527</v>
      </c>
      <c r="C345" s="10" cm="1">
        <f t="array" ref="C345">IFERROR(IF(ISNUMBER(B345),(B345-INDEX('Price Data'!B:B,MATCH(TEXT(A345,"YYYY-MM-DD"),'Price Data'!A:A,0)+1))/INDEX('Price Data'!B:B,MATCH(TEXT(A345,"YYYY-MM-DD"),'Price Data'!A:A,0)+1),""),"")</f>
        <v>-5.0790566204398906E-3</v>
      </c>
      <c r="D345" s="34">
        <f>IFERROR(INDEX('Price Data'!E:E,MATCH(TEXT(A345,"YYYY-MM-DD"),'Price Data'!D:D,0)),"")</f>
        <v>31.06</v>
      </c>
      <c r="E345" s="10" cm="1">
        <f t="array" ref="E345">IFERROR(IF(ISNUMBER(D345),(D345-INDEX('Price Data'!E:E,MATCH(TEXT(A345,"YYYY-MM-DD"),'Price Data'!D:D,0)+1))/INDEX('Price Data'!E:E,MATCH(TEXT(A345,"YYYY-MM-DD"),'Price Data'!D:D,0)+1),""),"")</f>
        <v>0</v>
      </c>
      <c r="F345" s="34">
        <f>IFERROR(INDEX('Price Data'!H:H,MATCH(TEXT(A345,"YYYY-MM-DD"),'Price Data'!G:G,0)),"")</f>
        <v>18200</v>
      </c>
      <c r="G345" s="10" cm="1">
        <f t="array" ref="G345">IFERROR(IF(ISNUMBER(F345),(F345-INDEX('Price Data'!H:H,MATCH(TEXT(A345,"YYYY-MM-DD"),'Price Data'!G:G,0)+1))/INDEX('Price Data'!H:H,MATCH(TEXT(A345,"YYYY-MM-DD"),'Price Data'!G:G,0)+1),""),"")</f>
        <v>3.4678794769755543E-2</v>
      </c>
      <c r="H345" s="34">
        <f>IFERROR(INDEX('Price Data'!K:K,MATCH(TEXT(A345,"YYYY-MM-DD"),'Price Data'!J:J,0)),"")</f>
        <v>3.16</v>
      </c>
      <c r="I345" s="10" cm="1">
        <f t="array" ref="I345">IFERROR(IF(ISNUMBER(H345),(H345-INDEX('Price Data'!K:K,MATCH(TEXT(A345,"YYYY-MM-DD"),'Price Data'!J:J,0)+1))/INDEX('Price Data'!K:K,MATCH(TEXT(A345,"YYYY-MM-DD"),'Price Data'!J:J,0)+1),""),"")</f>
        <v>-6.2893081761006345E-3</v>
      </c>
      <c r="J345" s="34">
        <f>IFERROR(INDEX('Price Data'!N:N,MATCH(TEXT(A345,"YYYY-MM-DD"),'Price Data'!M:M,0)),"")</f>
        <v>5.12</v>
      </c>
      <c r="K345" s="10" cm="1">
        <f t="array" ref="K345">IFERROR(IF(ISNUMBER(J345),(J345-INDEX('Price Data'!N:N,MATCH(TEXT(A345,"YYYY-MM-DD"),'Price Data'!M:M,0)+1))/INDEX('Price Data'!N:N,MATCH(TEXT(A345,"YYYY-MM-DD"),'Price Data'!M:M,0)+1),""),"")</f>
        <v>1.9569471624265727E-3</v>
      </c>
      <c r="L345" s="34">
        <f>IFERROR(INDEX('Price Data'!Q:Q,MATCH(TEXT(A345,"YYYY-MM-DD"),'Price Data'!P:P,0)),"")</f>
        <v>11.05</v>
      </c>
      <c r="M345" s="10" cm="1">
        <f t="array" ref="M345">IFERROR(IF(ISNUMBER(L345),(L345-INDEX('Price Data'!Q:Q,MATCH(TEXT(A345,"YYYY-MM-DD"),'Price Data'!P:P,0)+1))/INDEX('Price Data'!Q:Q,MATCH(TEXT(A345,"YYYY-MM-DD"),'Price Data'!P:P,0)+1),""),"")</f>
        <v>3.6330608537693846E-3</v>
      </c>
      <c r="N345" s="34">
        <f>IFERROR(INDEX('Price Data'!T:T,MATCH(TEXT(A345,"YYYY-MM-DD"),'Price Data'!S:S,0)),"")</f>
        <v>4.3</v>
      </c>
      <c r="O345" s="10" cm="1">
        <f t="array" ref="O345">IFERROR(IF(ISNUMBER(N345),(N345-INDEX('Price Data'!T:T,MATCH(TEXT(A345,"YYYY-MM-DD"),'Price Data'!S:S,0)+1))/INDEX('Price Data'!T:T,MATCH(TEXT(A345,"YYYY-MM-DD"),'Price Data'!S:S,0)+1),""),"")</f>
        <v>9.3896713615023563E-3</v>
      </c>
    </row>
    <row r="346" spans="1:15" x14ac:dyDescent="0.3">
      <c r="A346" s="8">
        <v>42165</v>
      </c>
      <c r="B346" s="34">
        <f>IFERROR(INDEX('Price Data'!B:B,MATCH(TEXT(A346,"YYYY-MM-DD"),'Price Data'!A:A,0)),"")</f>
        <v>23091</v>
      </c>
      <c r="C346" s="10" cm="1">
        <f t="array" ref="C346">IFERROR(IF(ISNUMBER(B346),(B346-INDEX('Price Data'!B:B,MATCH(TEXT(A346,"YYYY-MM-DD"),'Price Data'!A:A,0)+1))/INDEX('Price Data'!B:B,MATCH(TEXT(A346,"YYYY-MM-DD"),'Price Data'!A:A,0)+1),""),"")</f>
        <v>2.5036622719403382E-2</v>
      </c>
      <c r="D346" s="34">
        <f>IFERROR(INDEX('Price Data'!E:E,MATCH(TEXT(A346,"YYYY-MM-DD"),'Price Data'!D:D,0)),"")</f>
        <v>31.86</v>
      </c>
      <c r="E346" s="10" cm="1">
        <f t="array" ref="E346">IFERROR(IF(ISNUMBER(D346),(D346-INDEX('Price Data'!E:E,MATCH(TEXT(A346,"YYYY-MM-DD"),'Price Data'!D:D,0)+1))/INDEX('Price Data'!E:E,MATCH(TEXT(A346,"YYYY-MM-DD"),'Price Data'!D:D,0)+1),""),"")</f>
        <v>2.5756600128783023E-2</v>
      </c>
      <c r="F346" s="34">
        <f>IFERROR(INDEX('Price Data'!H:H,MATCH(TEXT(A346,"YYYY-MM-DD"),'Price Data'!G:G,0)),"")</f>
        <v>18070</v>
      </c>
      <c r="G346" s="10" cm="1">
        <f t="array" ref="G346">IFERROR(IF(ISNUMBER(F346),(F346-INDEX('Price Data'!H:H,MATCH(TEXT(A346,"YYYY-MM-DD"),'Price Data'!G:G,0)+1))/INDEX('Price Data'!H:H,MATCH(TEXT(A346,"YYYY-MM-DD"),'Price Data'!G:G,0)+1),""),"")</f>
        <v>-7.1428571428571426E-3</v>
      </c>
      <c r="H346" s="34">
        <f>IFERROR(INDEX('Price Data'!K:K,MATCH(TEXT(A346,"YYYY-MM-DD"),'Price Data'!J:J,0)),"")</f>
        <v>3.27</v>
      </c>
      <c r="I346" s="10" cm="1">
        <f t="array" ref="I346">IFERROR(IF(ISNUMBER(H346),(H346-INDEX('Price Data'!K:K,MATCH(TEXT(A346,"YYYY-MM-DD"),'Price Data'!J:J,0)+1))/INDEX('Price Data'!K:K,MATCH(TEXT(A346,"YYYY-MM-DD"),'Price Data'!J:J,0)+1),""),"")</f>
        <v>3.4810126582278438E-2</v>
      </c>
      <c r="J346" s="34">
        <f>IFERROR(INDEX('Price Data'!N:N,MATCH(TEXT(A346,"YYYY-MM-DD"),'Price Data'!M:M,0)),"")</f>
        <v>5.3</v>
      </c>
      <c r="K346" s="10" cm="1">
        <f t="array" ref="K346">IFERROR(IF(ISNUMBER(J346),(J346-INDEX('Price Data'!N:N,MATCH(TEXT(A346,"YYYY-MM-DD"),'Price Data'!M:M,0)+1))/INDEX('Price Data'!N:N,MATCH(TEXT(A346,"YYYY-MM-DD"),'Price Data'!M:M,0)+1),""),"")</f>
        <v>3.5156249999999944E-2</v>
      </c>
      <c r="L346" s="34">
        <f>IFERROR(INDEX('Price Data'!Q:Q,MATCH(TEXT(A346,"YYYY-MM-DD"),'Price Data'!P:P,0)),"")</f>
        <v>11.26</v>
      </c>
      <c r="M346" s="10" cm="1">
        <f t="array" ref="M346">IFERROR(IF(ISNUMBER(L346),(L346-INDEX('Price Data'!Q:Q,MATCH(TEXT(A346,"YYYY-MM-DD"),'Price Data'!P:P,0)+1))/INDEX('Price Data'!Q:Q,MATCH(TEXT(A346,"YYYY-MM-DD"),'Price Data'!P:P,0)+1),""),"")</f>
        <v>1.9004524886877743E-2</v>
      </c>
      <c r="N346" s="34">
        <f>IFERROR(INDEX('Price Data'!T:T,MATCH(TEXT(A346,"YYYY-MM-DD"),'Price Data'!S:S,0)),"")</f>
        <v>4.38</v>
      </c>
      <c r="O346" s="10" cm="1">
        <f t="array" ref="O346">IFERROR(IF(ISNUMBER(N346),(N346-INDEX('Price Data'!T:T,MATCH(TEXT(A346,"YYYY-MM-DD"),'Price Data'!S:S,0)+1))/INDEX('Price Data'!T:T,MATCH(TEXT(A346,"YYYY-MM-DD"),'Price Data'!S:S,0)+1),""),"")</f>
        <v>1.8604651162790715E-2</v>
      </c>
    </row>
    <row r="347" spans="1:15" x14ac:dyDescent="0.3">
      <c r="A347" s="8">
        <v>42166</v>
      </c>
      <c r="B347" s="34">
        <f>IFERROR(INDEX('Price Data'!B:B,MATCH(TEXT(A347,"YYYY-MM-DD"),'Price Data'!A:A,0)),"")</f>
        <v>23172</v>
      </c>
      <c r="C347" s="10" cm="1">
        <f t="array" ref="C347">IFERROR(IF(ISNUMBER(B347),(B347-INDEX('Price Data'!B:B,MATCH(TEXT(A347,"YYYY-MM-DD"),'Price Data'!A:A,0)+1))/INDEX('Price Data'!B:B,MATCH(TEXT(A347,"YYYY-MM-DD"),'Price Data'!A:A,0)+1),""),"")</f>
        <v>3.5078602052747822E-3</v>
      </c>
      <c r="D347" s="34">
        <f>IFERROR(INDEX('Price Data'!E:E,MATCH(TEXT(A347,"YYYY-MM-DD"),'Price Data'!D:D,0)),"")</f>
        <v>31.99</v>
      </c>
      <c r="E347" s="10" cm="1">
        <f t="array" ref="E347">IFERROR(IF(ISNUMBER(D347),(D347-INDEX('Price Data'!E:E,MATCH(TEXT(A347,"YYYY-MM-DD"),'Price Data'!D:D,0)+1))/INDEX('Price Data'!E:E,MATCH(TEXT(A347,"YYYY-MM-DD"),'Price Data'!D:D,0)+1),""),"")</f>
        <v>4.0803515379786255E-3</v>
      </c>
      <c r="F347" s="34">
        <f>IFERROR(INDEX('Price Data'!H:H,MATCH(TEXT(A347,"YYYY-MM-DD"),'Price Data'!G:G,0)),"")</f>
        <v>18550</v>
      </c>
      <c r="G347" s="10" cm="1">
        <f t="array" ref="G347">IFERROR(IF(ISNUMBER(F347),(F347-INDEX('Price Data'!H:H,MATCH(TEXT(A347,"YYYY-MM-DD"),'Price Data'!G:G,0)+1))/INDEX('Price Data'!H:H,MATCH(TEXT(A347,"YYYY-MM-DD"),'Price Data'!G:G,0)+1),""),"")</f>
        <v>2.6563364692861097E-2</v>
      </c>
      <c r="H347" s="34">
        <f>IFERROR(INDEX('Price Data'!K:K,MATCH(TEXT(A347,"YYYY-MM-DD"),'Price Data'!J:J,0)),"")</f>
        <v>3.29</v>
      </c>
      <c r="I347" s="10" cm="1">
        <f t="array" ref="I347">IFERROR(IF(ISNUMBER(H347),(H347-INDEX('Price Data'!K:K,MATCH(TEXT(A347,"YYYY-MM-DD"),'Price Data'!J:J,0)+1))/INDEX('Price Data'!K:K,MATCH(TEXT(A347,"YYYY-MM-DD"),'Price Data'!J:J,0)+1),""),"")</f>
        <v>6.1162079510703416E-3</v>
      </c>
      <c r="J347" s="34">
        <f>IFERROR(INDEX('Price Data'!N:N,MATCH(TEXT(A347,"YYYY-MM-DD"),'Price Data'!M:M,0)),"")</f>
        <v>5.3</v>
      </c>
      <c r="K347" s="10" cm="1">
        <f t="array" ref="K347">IFERROR(IF(ISNUMBER(J347),(J347-INDEX('Price Data'!N:N,MATCH(TEXT(A347,"YYYY-MM-DD"),'Price Data'!M:M,0)+1))/INDEX('Price Data'!N:N,MATCH(TEXT(A347,"YYYY-MM-DD"),'Price Data'!M:M,0)+1),""),"")</f>
        <v>0</v>
      </c>
      <c r="L347" s="34">
        <f>IFERROR(INDEX('Price Data'!Q:Q,MATCH(TEXT(A347,"YYYY-MM-DD"),'Price Data'!P:P,0)),"")</f>
        <v>11.36</v>
      </c>
      <c r="M347" s="10" cm="1">
        <f t="array" ref="M347">IFERROR(IF(ISNUMBER(L347),(L347-INDEX('Price Data'!Q:Q,MATCH(TEXT(A347,"YYYY-MM-DD"),'Price Data'!P:P,0)+1))/INDEX('Price Data'!Q:Q,MATCH(TEXT(A347,"YYYY-MM-DD"),'Price Data'!P:P,0)+1),""),"")</f>
        <v>8.8809946714031654E-3</v>
      </c>
      <c r="N347" s="34">
        <f>IFERROR(INDEX('Price Data'!T:T,MATCH(TEXT(A347,"YYYY-MM-DD"),'Price Data'!S:S,0)),"")</f>
        <v>4.42</v>
      </c>
      <c r="O347" s="10" cm="1">
        <f t="array" ref="O347">IFERROR(IF(ISNUMBER(N347),(N347-INDEX('Price Data'!T:T,MATCH(TEXT(A347,"YYYY-MM-DD"),'Price Data'!S:S,0)+1))/INDEX('Price Data'!T:T,MATCH(TEXT(A347,"YYYY-MM-DD"),'Price Data'!S:S,0)+1),""),"")</f>
        <v>9.1324200913242091E-3</v>
      </c>
    </row>
    <row r="348" spans="1:15" x14ac:dyDescent="0.3">
      <c r="A348" s="8">
        <v>42167</v>
      </c>
      <c r="B348" s="34">
        <f>IFERROR(INDEX('Price Data'!B:B,MATCH(TEXT(A348,"YYYY-MM-DD"),'Price Data'!A:A,0)),"")</f>
        <v>22878</v>
      </c>
      <c r="C348" s="10" cm="1">
        <f t="array" ref="C348">IFERROR(IF(ISNUMBER(B348),(B348-INDEX('Price Data'!B:B,MATCH(TEXT(A348,"YYYY-MM-DD"),'Price Data'!A:A,0)+1))/INDEX('Price Data'!B:B,MATCH(TEXT(A348,"YYYY-MM-DD"),'Price Data'!A:A,0)+1),""),"")</f>
        <v>-1.2687726566545831E-2</v>
      </c>
      <c r="D348" s="34">
        <f>IFERROR(INDEX('Price Data'!E:E,MATCH(TEXT(A348,"YYYY-MM-DD"),'Price Data'!D:D,0)),"")</f>
        <v>31.44</v>
      </c>
      <c r="E348" s="10" cm="1">
        <f t="array" ref="E348">IFERROR(IF(ISNUMBER(D348),(D348-INDEX('Price Data'!E:E,MATCH(TEXT(A348,"YYYY-MM-DD"),'Price Data'!D:D,0)+1))/INDEX('Price Data'!E:E,MATCH(TEXT(A348,"YYYY-MM-DD"),'Price Data'!D:D,0)+1),""),"")</f>
        <v>-1.7192872772741393E-2</v>
      </c>
      <c r="F348" s="34">
        <f>IFERROR(INDEX('Price Data'!H:H,MATCH(TEXT(A348,"YYYY-MM-DD"),'Price Data'!G:G,0)),"")</f>
        <v>17940</v>
      </c>
      <c r="G348" s="10" cm="1">
        <f t="array" ref="G348">IFERROR(IF(ISNUMBER(F348),(F348-INDEX('Price Data'!H:H,MATCH(TEXT(A348,"YYYY-MM-DD"),'Price Data'!G:G,0)+1))/INDEX('Price Data'!H:H,MATCH(TEXT(A348,"YYYY-MM-DD"),'Price Data'!G:G,0)+1),""),"")</f>
        <v>-3.288409703504043E-2</v>
      </c>
      <c r="H348" s="34">
        <f>IFERROR(INDEX('Price Data'!K:K,MATCH(TEXT(A348,"YYYY-MM-DD"),'Price Data'!J:J,0)),"")</f>
        <v>3.25</v>
      </c>
      <c r="I348" s="10" cm="1">
        <f t="array" ref="I348">IFERROR(IF(ISNUMBER(H348),(H348-INDEX('Price Data'!K:K,MATCH(TEXT(A348,"YYYY-MM-DD"),'Price Data'!J:J,0)+1))/INDEX('Price Data'!K:K,MATCH(TEXT(A348,"YYYY-MM-DD"),'Price Data'!J:J,0)+1),""),"")</f>
        <v>-1.2158054711246211E-2</v>
      </c>
      <c r="J348" s="34">
        <f>IFERROR(INDEX('Price Data'!N:N,MATCH(TEXT(A348,"YYYY-MM-DD"),'Price Data'!M:M,0)),"")</f>
        <v>5.22</v>
      </c>
      <c r="K348" s="10" cm="1">
        <f t="array" ref="K348">IFERROR(IF(ISNUMBER(J348),(J348-INDEX('Price Data'!N:N,MATCH(TEXT(A348,"YYYY-MM-DD"),'Price Data'!M:M,0)+1))/INDEX('Price Data'!N:N,MATCH(TEXT(A348,"YYYY-MM-DD"),'Price Data'!M:M,0)+1),""),"")</f>
        <v>-1.5094339622641523E-2</v>
      </c>
      <c r="L348" s="34">
        <f>IFERROR(INDEX('Price Data'!Q:Q,MATCH(TEXT(A348,"YYYY-MM-DD"),'Price Data'!P:P,0)),"")</f>
        <v>11.17</v>
      </c>
      <c r="M348" s="10" cm="1">
        <f t="array" ref="M348">IFERROR(IF(ISNUMBER(L348),(L348-INDEX('Price Data'!Q:Q,MATCH(TEXT(A348,"YYYY-MM-DD"),'Price Data'!P:P,0)+1))/INDEX('Price Data'!Q:Q,MATCH(TEXT(A348,"YYYY-MM-DD"),'Price Data'!P:P,0)+1),""),"")</f>
        <v>-1.6725352112676013E-2</v>
      </c>
      <c r="N348" s="34">
        <f>IFERROR(INDEX('Price Data'!T:T,MATCH(TEXT(A348,"YYYY-MM-DD"),'Price Data'!S:S,0)),"")</f>
        <v>4.3</v>
      </c>
      <c r="O348" s="10" cm="1">
        <f t="array" ref="O348">IFERROR(IF(ISNUMBER(N348),(N348-INDEX('Price Data'!T:T,MATCH(TEXT(A348,"YYYY-MM-DD"),'Price Data'!S:S,0)+1))/INDEX('Price Data'!T:T,MATCH(TEXT(A348,"YYYY-MM-DD"),'Price Data'!S:S,0)+1),""),"")</f>
        <v>-2.7149321266968351E-2</v>
      </c>
    </row>
    <row r="349" spans="1:15" x14ac:dyDescent="0.3">
      <c r="A349" s="8">
        <v>42168</v>
      </c>
      <c r="B349" s="34" t="str">
        <f>IFERROR(INDEX('Price Data'!B:B,MATCH(TEXT(A349,"YYYY-MM-DD"),'Price Data'!A:A,0)),"")</f>
        <v/>
      </c>
      <c r="C349" s="10" t="str" cm="1">
        <f t="array" ref="C349">IFERROR(IF(ISNUMBER(B349),(B349-INDEX('Price Data'!B:B,MATCH(TEXT(A349,"YYYY-MM-DD"),'Price Data'!A:A,0)+1))/INDEX('Price Data'!B:B,MATCH(TEXT(A349,"YYYY-MM-DD"),'Price Data'!A:A,0)+1),""),"")</f>
        <v/>
      </c>
      <c r="D349" s="34" t="str">
        <f>IFERROR(INDEX('Price Data'!E:E,MATCH(TEXT(A349,"YYYY-MM-DD"),'Price Data'!D:D,0)),"")</f>
        <v/>
      </c>
      <c r="E349" s="10" t="str" cm="1">
        <f t="array" ref="E349">IFERROR(IF(ISNUMBER(D349),(D349-INDEX('Price Data'!E:E,MATCH(TEXT(A349,"YYYY-MM-DD"),'Price Data'!D:D,0)+1))/INDEX('Price Data'!E:E,MATCH(TEXT(A349,"YYYY-MM-DD"),'Price Data'!D:D,0)+1),""),"")</f>
        <v/>
      </c>
      <c r="F349" s="34" t="str">
        <f>IFERROR(INDEX('Price Data'!H:H,MATCH(TEXT(A349,"YYYY-MM-DD"),'Price Data'!G:G,0)),"")</f>
        <v/>
      </c>
      <c r="G349" s="10" t="str" cm="1">
        <f t="array" ref="G349">IFERROR(IF(ISNUMBER(F349),(F349-INDEX('Price Data'!H:H,MATCH(TEXT(A349,"YYYY-MM-DD"),'Price Data'!G:G,0)+1))/INDEX('Price Data'!H:H,MATCH(TEXT(A349,"YYYY-MM-DD"),'Price Data'!G:G,0)+1),""),"")</f>
        <v/>
      </c>
      <c r="H349" s="34" t="str">
        <f>IFERROR(INDEX('Price Data'!K:K,MATCH(TEXT(A349,"YYYY-MM-DD"),'Price Data'!J:J,0)),"")</f>
        <v/>
      </c>
      <c r="I349" s="10" t="str" cm="1">
        <f t="array" ref="I349">IFERROR(IF(ISNUMBER(H349),(H349-INDEX('Price Data'!K:K,MATCH(TEXT(A349,"YYYY-MM-DD"),'Price Data'!J:J,0)+1))/INDEX('Price Data'!K:K,MATCH(TEXT(A349,"YYYY-MM-DD"),'Price Data'!J:J,0)+1),""),"")</f>
        <v/>
      </c>
      <c r="J349" s="34" t="str">
        <f>IFERROR(INDEX('Price Data'!N:N,MATCH(TEXT(A349,"YYYY-MM-DD"),'Price Data'!M:M,0)),"")</f>
        <v/>
      </c>
      <c r="K349" s="10" t="str" cm="1">
        <f t="array" ref="K349">IFERROR(IF(ISNUMBER(J349),(J349-INDEX('Price Data'!N:N,MATCH(TEXT(A349,"YYYY-MM-DD"),'Price Data'!M:M,0)+1))/INDEX('Price Data'!N:N,MATCH(TEXT(A349,"YYYY-MM-DD"),'Price Data'!M:M,0)+1),""),"")</f>
        <v/>
      </c>
      <c r="L349" s="34" t="str">
        <f>IFERROR(INDEX('Price Data'!Q:Q,MATCH(TEXT(A349,"YYYY-MM-DD"),'Price Data'!P:P,0)),"")</f>
        <v/>
      </c>
      <c r="M349" s="10" t="str" cm="1">
        <f t="array" ref="M349">IFERROR(IF(ISNUMBER(L349),(L349-INDEX('Price Data'!Q:Q,MATCH(TEXT(A349,"YYYY-MM-DD"),'Price Data'!P:P,0)+1))/INDEX('Price Data'!Q:Q,MATCH(TEXT(A349,"YYYY-MM-DD"),'Price Data'!P:P,0)+1),""),"")</f>
        <v/>
      </c>
      <c r="N349" s="34" t="str">
        <f>IFERROR(INDEX('Price Data'!T:T,MATCH(TEXT(A349,"YYYY-MM-DD"),'Price Data'!S:S,0)),"")</f>
        <v/>
      </c>
      <c r="O349" s="10" t="str" cm="1">
        <f t="array" ref="O349">IFERROR(IF(ISNUMBER(N349),(N349-INDEX('Price Data'!T:T,MATCH(TEXT(A349,"YYYY-MM-DD"),'Price Data'!S:S,0)+1))/INDEX('Price Data'!T:T,MATCH(TEXT(A349,"YYYY-MM-DD"),'Price Data'!S:S,0)+1),""),"")</f>
        <v/>
      </c>
    </row>
    <row r="350" spans="1:15" x14ac:dyDescent="0.3">
      <c r="A350" s="8">
        <v>42169</v>
      </c>
      <c r="B350" s="34" t="str">
        <f>IFERROR(INDEX('Price Data'!B:B,MATCH(TEXT(A350,"YYYY-MM-DD"),'Price Data'!A:A,0)),"")</f>
        <v/>
      </c>
      <c r="C350" s="10" t="str" cm="1">
        <f t="array" ref="C350">IFERROR(IF(ISNUMBER(B350),(B350-INDEX('Price Data'!B:B,MATCH(TEXT(A350,"YYYY-MM-DD"),'Price Data'!A:A,0)+1))/INDEX('Price Data'!B:B,MATCH(TEXT(A350,"YYYY-MM-DD"),'Price Data'!A:A,0)+1),""),"")</f>
        <v/>
      </c>
      <c r="D350" s="34" t="str">
        <f>IFERROR(INDEX('Price Data'!E:E,MATCH(TEXT(A350,"YYYY-MM-DD"),'Price Data'!D:D,0)),"")</f>
        <v/>
      </c>
      <c r="E350" s="10" t="str" cm="1">
        <f t="array" ref="E350">IFERROR(IF(ISNUMBER(D350),(D350-INDEX('Price Data'!E:E,MATCH(TEXT(A350,"YYYY-MM-DD"),'Price Data'!D:D,0)+1))/INDEX('Price Data'!E:E,MATCH(TEXT(A350,"YYYY-MM-DD"),'Price Data'!D:D,0)+1),""),"")</f>
        <v/>
      </c>
      <c r="F350" s="34" t="str">
        <f>IFERROR(INDEX('Price Data'!H:H,MATCH(TEXT(A350,"YYYY-MM-DD"),'Price Data'!G:G,0)),"")</f>
        <v/>
      </c>
      <c r="G350" s="10" t="str" cm="1">
        <f t="array" ref="G350">IFERROR(IF(ISNUMBER(F350),(F350-INDEX('Price Data'!H:H,MATCH(TEXT(A350,"YYYY-MM-DD"),'Price Data'!G:G,0)+1))/INDEX('Price Data'!H:H,MATCH(TEXT(A350,"YYYY-MM-DD"),'Price Data'!G:G,0)+1),""),"")</f>
        <v/>
      </c>
      <c r="H350" s="34" t="str">
        <f>IFERROR(INDEX('Price Data'!K:K,MATCH(TEXT(A350,"YYYY-MM-DD"),'Price Data'!J:J,0)),"")</f>
        <v/>
      </c>
      <c r="I350" s="10" t="str" cm="1">
        <f t="array" ref="I350">IFERROR(IF(ISNUMBER(H350),(H350-INDEX('Price Data'!K:K,MATCH(TEXT(A350,"YYYY-MM-DD"),'Price Data'!J:J,0)+1))/INDEX('Price Data'!K:K,MATCH(TEXT(A350,"YYYY-MM-DD"),'Price Data'!J:J,0)+1),""),"")</f>
        <v/>
      </c>
      <c r="J350" s="34" t="str">
        <f>IFERROR(INDEX('Price Data'!N:N,MATCH(TEXT(A350,"YYYY-MM-DD"),'Price Data'!M:M,0)),"")</f>
        <v/>
      </c>
      <c r="K350" s="10" t="str" cm="1">
        <f t="array" ref="K350">IFERROR(IF(ISNUMBER(J350),(J350-INDEX('Price Data'!N:N,MATCH(TEXT(A350,"YYYY-MM-DD"),'Price Data'!M:M,0)+1))/INDEX('Price Data'!N:N,MATCH(TEXT(A350,"YYYY-MM-DD"),'Price Data'!M:M,0)+1),""),"")</f>
        <v/>
      </c>
      <c r="L350" s="34" t="str">
        <f>IFERROR(INDEX('Price Data'!Q:Q,MATCH(TEXT(A350,"YYYY-MM-DD"),'Price Data'!P:P,0)),"")</f>
        <v/>
      </c>
      <c r="M350" s="10" t="str" cm="1">
        <f t="array" ref="M350">IFERROR(IF(ISNUMBER(L350),(L350-INDEX('Price Data'!Q:Q,MATCH(TEXT(A350,"YYYY-MM-DD"),'Price Data'!P:P,0)+1))/INDEX('Price Data'!Q:Q,MATCH(TEXT(A350,"YYYY-MM-DD"),'Price Data'!P:P,0)+1),""),"")</f>
        <v/>
      </c>
      <c r="N350" s="34" t="str">
        <f>IFERROR(INDEX('Price Data'!T:T,MATCH(TEXT(A350,"YYYY-MM-DD"),'Price Data'!S:S,0)),"")</f>
        <v/>
      </c>
      <c r="O350" s="10" t="str" cm="1">
        <f t="array" ref="O350">IFERROR(IF(ISNUMBER(N350),(N350-INDEX('Price Data'!T:T,MATCH(TEXT(A350,"YYYY-MM-DD"),'Price Data'!S:S,0)+1))/INDEX('Price Data'!T:T,MATCH(TEXT(A350,"YYYY-MM-DD"),'Price Data'!S:S,0)+1),""),"")</f>
        <v/>
      </c>
    </row>
    <row r="351" spans="1:15" x14ac:dyDescent="0.3">
      <c r="A351" s="8">
        <v>42170</v>
      </c>
      <c r="B351" s="34">
        <f>IFERROR(INDEX('Price Data'!B:B,MATCH(TEXT(A351,"YYYY-MM-DD"),'Price Data'!A:A,0)),"")</f>
        <v>22328</v>
      </c>
      <c r="C351" s="10" cm="1">
        <f t="array" ref="C351">IFERROR(IF(ISNUMBER(B351),(B351-INDEX('Price Data'!B:B,MATCH(TEXT(A351,"YYYY-MM-DD"),'Price Data'!A:A,0)+1))/INDEX('Price Data'!B:B,MATCH(TEXT(A351,"YYYY-MM-DD"),'Price Data'!A:A,0)+1),""),"")</f>
        <v>-2.4040562986275025E-2</v>
      </c>
      <c r="D351" s="34">
        <f>IFERROR(INDEX('Price Data'!E:E,MATCH(TEXT(A351,"YYYY-MM-DD"),'Price Data'!D:D,0)),"")</f>
        <v>30.24</v>
      </c>
      <c r="E351" s="10" cm="1">
        <f t="array" ref="E351">IFERROR(IF(ISNUMBER(D351),(D351-INDEX('Price Data'!E:E,MATCH(TEXT(A351,"YYYY-MM-DD"),'Price Data'!D:D,0)+1))/INDEX('Price Data'!E:E,MATCH(TEXT(A351,"YYYY-MM-DD"),'Price Data'!D:D,0)+1),""),"")</f>
        <v>-3.8167938931297801E-2</v>
      </c>
      <c r="F351" s="34">
        <f>IFERROR(INDEX('Price Data'!H:H,MATCH(TEXT(A351,"YYYY-MM-DD"),'Price Data'!G:G,0)),"")</f>
        <v>17200</v>
      </c>
      <c r="G351" s="10" cm="1">
        <f t="array" ref="G351">IFERROR(IF(ISNUMBER(F351),(F351-INDEX('Price Data'!H:H,MATCH(TEXT(A351,"YYYY-MM-DD"),'Price Data'!G:G,0)+1))/INDEX('Price Data'!H:H,MATCH(TEXT(A351,"YYYY-MM-DD"),'Price Data'!G:G,0)+1),""),"")</f>
        <v>-4.1248606465997768E-2</v>
      </c>
      <c r="H351" s="34">
        <f>IFERROR(INDEX('Price Data'!K:K,MATCH(TEXT(A351,"YYYY-MM-DD"),'Price Data'!J:J,0)),"")</f>
        <v>3.15</v>
      </c>
      <c r="I351" s="10" cm="1">
        <f t="array" ref="I351">IFERROR(IF(ISNUMBER(H351),(H351-INDEX('Price Data'!K:K,MATCH(TEXT(A351,"YYYY-MM-DD"),'Price Data'!J:J,0)+1))/INDEX('Price Data'!K:K,MATCH(TEXT(A351,"YYYY-MM-DD"),'Price Data'!J:J,0)+1),""),"")</f>
        <v>-3.0769230769230795E-2</v>
      </c>
      <c r="J351" s="34">
        <f>IFERROR(INDEX('Price Data'!N:N,MATCH(TEXT(A351,"YYYY-MM-DD"),'Price Data'!M:M,0)),"")</f>
        <v>5.08</v>
      </c>
      <c r="K351" s="10" cm="1">
        <f t="array" ref="K351">IFERROR(IF(ISNUMBER(J351),(J351-INDEX('Price Data'!N:N,MATCH(TEXT(A351,"YYYY-MM-DD"),'Price Data'!M:M,0)+1))/INDEX('Price Data'!N:N,MATCH(TEXT(A351,"YYYY-MM-DD"),'Price Data'!M:M,0)+1),""),"")</f>
        <v>-2.6819923371647448E-2</v>
      </c>
      <c r="L351" s="34">
        <f>IFERROR(INDEX('Price Data'!Q:Q,MATCH(TEXT(A351,"YYYY-MM-DD"),'Price Data'!P:P,0)),"")</f>
        <v>10.66</v>
      </c>
      <c r="M351" s="10" cm="1">
        <f t="array" ref="M351">IFERROR(IF(ISNUMBER(L351),(L351-INDEX('Price Data'!Q:Q,MATCH(TEXT(A351,"YYYY-MM-DD"),'Price Data'!P:P,0)+1))/INDEX('Price Data'!Q:Q,MATCH(TEXT(A351,"YYYY-MM-DD"),'Price Data'!P:P,0)+1),""),"")</f>
        <v>-4.5658012533572052E-2</v>
      </c>
      <c r="N351" s="34">
        <f>IFERROR(INDEX('Price Data'!T:T,MATCH(TEXT(A351,"YYYY-MM-DD"),'Price Data'!S:S,0)),"")</f>
        <v>4.2300000000000004</v>
      </c>
      <c r="O351" s="10" cm="1">
        <f t="array" ref="O351">IFERROR(IF(ISNUMBER(N351),(N351-INDEX('Price Data'!T:T,MATCH(TEXT(A351,"YYYY-MM-DD"),'Price Data'!S:S,0)+1))/INDEX('Price Data'!T:T,MATCH(TEXT(A351,"YYYY-MM-DD"),'Price Data'!S:S,0)+1),""),"")</f>
        <v>-1.6279069767441721E-2</v>
      </c>
    </row>
    <row r="352" spans="1:15" x14ac:dyDescent="0.3">
      <c r="A352" s="8">
        <v>42171</v>
      </c>
      <c r="B352" s="34">
        <f>IFERROR(INDEX('Price Data'!B:B,MATCH(TEXT(A352,"YYYY-MM-DD"),'Price Data'!A:A,0)),"")</f>
        <v>22383</v>
      </c>
      <c r="C352" s="10" cm="1">
        <f t="array" ref="C352">IFERROR(IF(ISNUMBER(B352),(B352-INDEX('Price Data'!B:B,MATCH(TEXT(A352,"YYYY-MM-DD"),'Price Data'!A:A,0)+1))/INDEX('Price Data'!B:B,MATCH(TEXT(A352,"YYYY-MM-DD"),'Price Data'!A:A,0)+1),""),"")</f>
        <v>2.4632748118953779E-3</v>
      </c>
      <c r="D352" s="34">
        <f>IFERROR(INDEX('Price Data'!E:E,MATCH(TEXT(A352,"YYYY-MM-DD"),'Price Data'!D:D,0)),"")</f>
        <v>30.46</v>
      </c>
      <c r="E352" s="10" cm="1">
        <f t="array" ref="E352">IFERROR(IF(ISNUMBER(D352),(D352-INDEX('Price Data'!E:E,MATCH(TEXT(A352,"YYYY-MM-DD"),'Price Data'!D:D,0)+1))/INDEX('Price Data'!E:E,MATCH(TEXT(A352,"YYYY-MM-DD"),'Price Data'!D:D,0)+1),""),"")</f>
        <v>7.2751322751323554E-3</v>
      </c>
      <c r="F352" s="34">
        <f>IFERROR(INDEX('Price Data'!H:H,MATCH(TEXT(A352,"YYYY-MM-DD"),'Price Data'!G:G,0)),"")</f>
        <v>17850</v>
      </c>
      <c r="G352" s="10" cm="1">
        <f t="array" ref="G352">IFERROR(IF(ISNUMBER(F352),(F352-INDEX('Price Data'!H:H,MATCH(TEXT(A352,"YYYY-MM-DD"),'Price Data'!G:G,0)+1))/INDEX('Price Data'!H:H,MATCH(TEXT(A352,"YYYY-MM-DD"),'Price Data'!G:G,0)+1),""),"")</f>
        <v>3.7790697674418602E-2</v>
      </c>
      <c r="H352" s="34">
        <f>IFERROR(INDEX('Price Data'!K:K,MATCH(TEXT(A352,"YYYY-MM-DD"),'Price Data'!J:J,0)),"")</f>
        <v>3.15</v>
      </c>
      <c r="I352" s="10" cm="1">
        <f t="array" ref="I352">IFERROR(IF(ISNUMBER(H352),(H352-INDEX('Price Data'!K:K,MATCH(TEXT(A352,"YYYY-MM-DD"),'Price Data'!J:J,0)+1))/INDEX('Price Data'!K:K,MATCH(TEXT(A352,"YYYY-MM-DD"),'Price Data'!J:J,0)+1),""),"")</f>
        <v>0</v>
      </c>
      <c r="J352" s="34">
        <f>IFERROR(INDEX('Price Data'!N:N,MATCH(TEXT(A352,"YYYY-MM-DD"),'Price Data'!M:M,0)),"")</f>
        <v>5.08</v>
      </c>
      <c r="K352" s="10" cm="1">
        <f t="array" ref="K352">IFERROR(IF(ISNUMBER(J352),(J352-INDEX('Price Data'!N:N,MATCH(TEXT(A352,"YYYY-MM-DD"),'Price Data'!M:M,0)+1))/INDEX('Price Data'!N:N,MATCH(TEXT(A352,"YYYY-MM-DD"),'Price Data'!M:M,0)+1),""),"")</f>
        <v>0</v>
      </c>
      <c r="L352" s="34">
        <f>IFERROR(INDEX('Price Data'!Q:Q,MATCH(TEXT(A352,"YYYY-MM-DD"),'Price Data'!P:P,0)),"")</f>
        <v>10.65</v>
      </c>
      <c r="M352" s="10" cm="1">
        <f t="array" ref="M352">IFERROR(IF(ISNUMBER(L352),(L352-INDEX('Price Data'!Q:Q,MATCH(TEXT(A352,"YYYY-MM-DD"),'Price Data'!P:P,0)+1))/INDEX('Price Data'!Q:Q,MATCH(TEXT(A352,"YYYY-MM-DD"),'Price Data'!P:P,0)+1),""),"")</f>
        <v>-9.3808630393994242E-4</v>
      </c>
      <c r="N352" s="34">
        <f>IFERROR(INDEX('Price Data'!T:T,MATCH(TEXT(A352,"YYYY-MM-DD"),'Price Data'!S:S,0)),"")</f>
        <v>4.24</v>
      </c>
      <c r="O352" s="10" cm="1">
        <f t="array" ref="O352">IFERROR(IF(ISNUMBER(N352),(N352-INDEX('Price Data'!T:T,MATCH(TEXT(A352,"YYYY-MM-DD"),'Price Data'!S:S,0)+1))/INDEX('Price Data'!T:T,MATCH(TEXT(A352,"YYYY-MM-DD"),'Price Data'!S:S,0)+1),""),"")</f>
        <v>2.3640661938533771E-3</v>
      </c>
    </row>
    <row r="353" spans="1:15" x14ac:dyDescent="0.3">
      <c r="A353" s="8">
        <v>42172</v>
      </c>
      <c r="B353" s="34">
        <f>IFERROR(INDEX('Price Data'!B:B,MATCH(TEXT(A353,"YYYY-MM-DD"),'Price Data'!A:A,0)),"")</f>
        <v>22225</v>
      </c>
      <c r="C353" s="10" cm="1">
        <f t="array" ref="C353">IFERROR(IF(ISNUMBER(B353),(B353-INDEX('Price Data'!B:B,MATCH(TEXT(A353,"YYYY-MM-DD"),'Price Data'!A:A,0)+1))/INDEX('Price Data'!B:B,MATCH(TEXT(A353,"YYYY-MM-DD"),'Price Data'!A:A,0)+1),""),"")</f>
        <v>-7.0589286512085063E-3</v>
      </c>
      <c r="D353" s="34">
        <f>IFERROR(INDEX('Price Data'!E:E,MATCH(TEXT(A353,"YYYY-MM-DD"),'Price Data'!D:D,0)),"")</f>
        <v>29.94</v>
      </c>
      <c r="E353" s="10" cm="1">
        <f t="array" ref="E353">IFERROR(IF(ISNUMBER(D353),(D353-INDEX('Price Data'!E:E,MATCH(TEXT(A353,"YYYY-MM-DD"),'Price Data'!D:D,0)+1))/INDEX('Price Data'!E:E,MATCH(TEXT(A353,"YYYY-MM-DD"),'Price Data'!D:D,0)+1),""),"")</f>
        <v>-1.7071569271175296E-2</v>
      </c>
      <c r="F353" s="34">
        <f>IFERROR(INDEX('Price Data'!H:H,MATCH(TEXT(A353,"YYYY-MM-DD"),'Price Data'!G:G,0)),"")</f>
        <v>18700</v>
      </c>
      <c r="G353" s="10" cm="1">
        <f t="array" ref="G353">IFERROR(IF(ISNUMBER(F353),(F353-INDEX('Price Data'!H:H,MATCH(TEXT(A353,"YYYY-MM-DD"),'Price Data'!G:G,0)+1))/INDEX('Price Data'!H:H,MATCH(TEXT(A353,"YYYY-MM-DD"),'Price Data'!G:G,0)+1),""),"")</f>
        <v>4.7619047619047616E-2</v>
      </c>
      <c r="H353" s="34">
        <f>IFERROR(INDEX('Price Data'!K:K,MATCH(TEXT(A353,"YYYY-MM-DD"),'Price Data'!J:J,0)),"")</f>
        <v>3.13</v>
      </c>
      <c r="I353" s="10" cm="1">
        <f t="array" ref="I353">IFERROR(IF(ISNUMBER(H353),(H353-INDEX('Price Data'!K:K,MATCH(TEXT(A353,"YYYY-MM-DD"),'Price Data'!J:J,0)+1))/INDEX('Price Data'!K:K,MATCH(TEXT(A353,"YYYY-MM-DD"),'Price Data'!J:J,0)+1),""),"")</f>
        <v>-6.3492063492063553E-3</v>
      </c>
      <c r="J353" s="34">
        <f>IFERROR(INDEX('Price Data'!N:N,MATCH(TEXT(A353,"YYYY-MM-DD"),'Price Data'!M:M,0)),"")</f>
        <v>5.01</v>
      </c>
      <c r="K353" s="10" cm="1">
        <f t="array" ref="K353">IFERROR(IF(ISNUMBER(J353),(J353-INDEX('Price Data'!N:N,MATCH(TEXT(A353,"YYYY-MM-DD"),'Price Data'!M:M,0)+1))/INDEX('Price Data'!N:N,MATCH(TEXT(A353,"YYYY-MM-DD"),'Price Data'!M:M,0)+1),""),"")</f>
        <v>-1.3779527559055173E-2</v>
      </c>
      <c r="L353" s="34">
        <f>IFERROR(INDEX('Price Data'!Q:Q,MATCH(TEXT(A353,"YYYY-MM-DD"),'Price Data'!P:P,0)),"")</f>
        <v>10.7</v>
      </c>
      <c r="M353" s="10" cm="1">
        <f t="array" ref="M353">IFERROR(IF(ISNUMBER(L353),(L353-INDEX('Price Data'!Q:Q,MATCH(TEXT(A353,"YYYY-MM-DD"),'Price Data'!P:P,0)+1))/INDEX('Price Data'!Q:Q,MATCH(TEXT(A353,"YYYY-MM-DD"),'Price Data'!P:P,0)+1),""),"")</f>
        <v>4.6948356807510732E-3</v>
      </c>
      <c r="N353" s="34">
        <f>IFERROR(INDEX('Price Data'!T:T,MATCH(TEXT(A353,"YYYY-MM-DD"),'Price Data'!S:S,0)),"")</f>
        <v>4.2</v>
      </c>
      <c r="O353" s="10" cm="1">
        <f t="array" ref="O353">IFERROR(IF(ISNUMBER(N353),(N353-INDEX('Price Data'!T:T,MATCH(TEXT(A353,"YYYY-MM-DD"),'Price Data'!S:S,0)+1))/INDEX('Price Data'!T:T,MATCH(TEXT(A353,"YYYY-MM-DD"),'Price Data'!S:S,0)+1),""),"")</f>
        <v>-9.4339622641509517E-3</v>
      </c>
    </row>
    <row r="354" spans="1:15" x14ac:dyDescent="0.3">
      <c r="A354" s="8">
        <v>42173</v>
      </c>
      <c r="B354" s="34">
        <f>IFERROR(INDEX('Price Data'!B:B,MATCH(TEXT(A354,"YYYY-MM-DD"),'Price Data'!A:A,0)),"")</f>
        <v>22460</v>
      </c>
      <c r="C354" s="10" cm="1">
        <f t="array" ref="C354">IFERROR(IF(ISNUMBER(B354),(B354-INDEX('Price Data'!B:B,MATCH(TEXT(A354,"YYYY-MM-DD"),'Price Data'!A:A,0)+1))/INDEX('Price Data'!B:B,MATCH(TEXT(A354,"YYYY-MM-DD"),'Price Data'!A:A,0)+1),""),"")</f>
        <v>1.0573678290213724E-2</v>
      </c>
      <c r="D354" s="34">
        <f>IFERROR(INDEX('Price Data'!E:E,MATCH(TEXT(A354,"YYYY-MM-DD"),'Price Data'!D:D,0)),"")</f>
        <v>30.24</v>
      </c>
      <c r="E354" s="10" cm="1">
        <f t="array" ref="E354">IFERROR(IF(ISNUMBER(D354),(D354-INDEX('Price Data'!E:E,MATCH(TEXT(A354,"YYYY-MM-DD"),'Price Data'!D:D,0)+1))/INDEX('Price Data'!E:E,MATCH(TEXT(A354,"YYYY-MM-DD"),'Price Data'!D:D,0)+1),""),"")</f>
        <v>1.0020040080160225E-2</v>
      </c>
      <c r="F354" s="34">
        <f>IFERROR(INDEX('Price Data'!H:H,MATCH(TEXT(A354,"YYYY-MM-DD"),'Price Data'!G:G,0)),"")</f>
        <v>18290</v>
      </c>
      <c r="G354" s="10" cm="1">
        <f t="array" ref="G354">IFERROR(IF(ISNUMBER(F354),(F354-INDEX('Price Data'!H:H,MATCH(TEXT(A354,"YYYY-MM-DD"),'Price Data'!G:G,0)+1))/INDEX('Price Data'!H:H,MATCH(TEXT(A354,"YYYY-MM-DD"),'Price Data'!G:G,0)+1),""),"")</f>
        <v>-2.1925133689839574E-2</v>
      </c>
      <c r="H354" s="34">
        <f>IFERROR(INDEX('Price Data'!K:K,MATCH(TEXT(A354,"YYYY-MM-DD"),'Price Data'!J:J,0)),"")</f>
        <v>3.18</v>
      </c>
      <c r="I354" s="10" cm="1">
        <f t="array" ref="I354">IFERROR(IF(ISNUMBER(H354),(H354-INDEX('Price Data'!K:K,MATCH(TEXT(A354,"YYYY-MM-DD"),'Price Data'!J:J,0)+1))/INDEX('Price Data'!K:K,MATCH(TEXT(A354,"YYYY-MM-DD"),'Price Data'!J:J,0)+1),""),"")</f>
        <v>1.5974440894568776E-2</v>
      </c>
      <c r="J354" s="34">
        <f>IFERROR(INDEX('Price Data'!N:N,MATCH(TEXT(A354,"YYYY-MM-DD"),'Price Data'!M:M,0)),"")</f>
        <v>5.0199999999999996</v>
      </c>
      <c r="K354" s="10" cm="1">
        <f t="array" ref="K354">IFERROR(IF(ISNUMBER(J354),(J354-INDEX('Price Data'!N:N,MATCH(TEXT(A354,"YYYY-MM-DD"),'Price Data'!M:M,0)+1))/INDEX('Price Data'!N:N,MATCH(TEXT(A354,"YYYY-MM-DD"),'Price Data'!M:M,0)+1),""),"")</f>
        <v>1.9960079840318935E-3</v>
      </c>
      <c r="L354" s="34">
        <f>IFERROR(INDEX('Price Data'!Q:Q,MATCH(TEXT(A354,"YYYY-MM-DD"),'Price Data'!P:P,0)),"")</f>
        <v>10.76</v>
      </c>
      <c r="M354" s="10" cm="1">
        <f t="array" ref="M354">IFERROR(IF(ISNUMBER(L354),(L354-INDEX('Price Data'!Q:Q,MATCH(TEXT(A354,"YYYY-MM-DD"),'Price Data'!P:P,0)+1))/INDEX('Price Data'!Q:Q,MATCH(TEXT(A354,"YYYY-MM-DD"),'Price Data'!P:P,0)+1),""),"")</f>
        <v>5.607476635514066E-3</v>
      </c>
      <c r="N354" s="34">
        <f>IFERROR(INDEX('Price Data'!T:T,MATCH(TEXT(A354,"YYYY-MM-DD"),'Price Data'!S:S,0)),"")</f>
        <v>4.24</v>
      </c>
      <c r="O354" s="10" cm="1">
        <f t="array" ref="O354">IFERROR(IF(ISNUMBER(N354),(N354-INDEX('Price Data'!T:T,MATCH(TEXT(A354,"YYYY-MM-DD"),'Price Data'!S:S,0)+1))/INDEX('Price Data'!T:T,MATCH(TEXT(A354,"YYYY-MM-DD"),'Price Data'!S:S,0)+1),""),"")</f>
        <v>9.5238095238095316E-3</v>
      </c>
    </row>
    <row r="355" spans="1:15" x14ac:dyDescent="0.3">
      <c r="A355" s="8">
        <v>42174</v>
      </c>
      <c r="B355" s="34">
        <f>IFERROR(INDEX('Price Data'!B:B,MATCH(TEXT(A355,"YYYY-MM-DD"),'Price Data'!A:A,0)),"")</f>
        <v>22699</v>
      </c>
      <c r="C355" s="10" cm="1">
        <f t="array" ref="C355">IFERROR(IF(ISNUMBER(B355),(B355-INDEX('Price Data'!B:B,MATCH(TEXT(A355,"YYYY-MM-DD"),'Price Data'!A:A,0)+1))/INDEX('Price Data'!B:B,MATCH(TEXT(A355,"YYYY-MM-DD"),'Price Data'!A:A,0)+1),""),"")</f>
        <v>1.0641139804096171E-2</v>
      </c>
      <c r="D355" s="34">
        <f>IFERROR(INDEX('Price Data'!E:E,MATCH(TEXT(A355,"YYYY-MM-DD"),'Price Data'!D:D,0)),"")</f>
        <v>30.81</v>
      </c>
      <c r="E355" s="10" cm="1">
        <f t="array" ref="E355">IFERROR(IF(ISNUMBER(D355),(D355-INDEX('Price Data'!E:E,MATCH(TEXT(A355,"YYYY-MM-DD"),'Price Data'!D:D,0)+1))/INDEX('Price Data'!E:E,MATCH(TEXT(A355,"YYYY-MM-DD"),'Price Data'!D:D,0)+1),""),"")</f>
        <v>1.8849206349206359E-2</v>
      </c>
      <c r="F355" s="34">
        <f>IFERROR(INDEX('Price Data'!H:H,MATCH(TEXT(A355,"YYYY-MM-DD"),'Price Data'!G:G,0)),"")</f>
        <v>18480</v>
      </c>
      <c r="G355" s="10" cm="1">
        <f t="array" ref="G355">IFERROR(IF(ISNUMBER(F355),(F355-INDEX('Price Data'!H:H,MATCH(TEXT(A355,"YYYY-MM-DD"),'Price Data'!G:G,0)+1))/INDEX('Price Data'!H:H,MATCH(TEXT(A355,"YYYY-MM-DD"),'Price Data'!G:G,0)+1),""),"")</f>
        <v>1.038819026790596E-2</v>
      </c>
      <c r="H355" s="34">
        <f>IFERROR(INDEX('Price Data'!K:K,MATCH(TEXT(A355,"YYYY-MM-DD"),'Price Data'!J:J,0)),"")</f>
        <v>3.22</v>
      </c>
      <c r="I355" s="10" cm="1">
        <f t="array" ref="I355">IFERROR(IF(ISNUMBER(H355),(H355-INDEX('Price Data'!K:K,MATCH(TEXT(A355,"YYYY-MM-DD"),'Price Data'!J:J,0)+1))/INDEX('Price Data'!K:K,MATCH(TEXT(A355,"YYYY-MM-DD"),'Price Data'!J:J,0)+1),""),"")</f>
        <v>1.2578616352201269E-2</v>
      </c>
      <c r="J355" s="34">
        <f>IFERROR(INDEX('Price Data'!N:N,MATCH(TEXT(A355,"YYYY-MM-DD"),'Price Data'!M:M,0)),"")</f>
        <v>5.07</v>
      </c>
      <c r="K355" s="10" cm="1">
        <f t="array" ref="K355">IFERROR(IF(ISNUMBER(J355),(J355-INDEX('Price Data'!N:N,MATCH(TEXT(A355,"YYYY-MM-DD"),'Price Data'!M:M,0)+1))/INDEX('Price Data'!N:N,MATCH(TEXT(A355,"YYYY-MM-DD"),'Price Data'!M:M,0)+1),""),"")</f>
        <v>9.9601593625499429E-3</v>
      </c>
      <c r="L355" s="34">
        <f>IFERROR(INDEX('Price Data'!Q:Q,MATCH(TEXT(A355,"YYYY-MM-DD"),'Price Data'!P:P,0)),"")</f>
        <v>10.91</v>
      </c>
      <c r="M355" s="10" cm="1">
        <f t="array" ref="M355">IFERROR(IF(ISNUMBER(L355),(L355-INDEX('Price Data'!Q:Q,MATCH(TEXT(A355,"YYYY-MM-DD"),'Price Data'!P:P,0)+1))/INDEX('Price Data'!Q:Q,MATCH(TEXT(A355,"YYYY-MM-DD"),'Price Data'!P:P,0)+1),""),"")</f>
        <v>1.3940520446096687E-2</v>
      </c>
      <c r="N355" s="34">
        <f>IFERROR(INDEX('Price Data'!T:T,MATCH(TEXT(A355,"YYYY-MM-DD"),'Price Data'!S:S,0)),"")</f>
        <v>4.26</v>
      </c>
      <c r="O355" s="10" cm="1">
        <f t="array" ref="O355">IFERROR(IF(ISNUMBER(N355),(N355-INDEX('Price Data'!T:T,MATCH(TEXT(A355,"YYYY-MM-DD"),'Price Data'!S:S,0)+1))/INDEX('Price Data'!T:T,MATCH(TEXT(A355,"YYYY-MM-DD"),'Price Data'!S:S,0)+1),""),"")</f>
        <v>4.7169811320753709E-3</v>
      </c>
    </row>
    <row r="356" spans="1:15" x14ac:dyDescent="0.3">
      <c r="A356" s="8">
        <v>42175</v>
      </c>
      <c r="B356" s="34" t="str">
        <f>IFERROR(INDEX('Price Data'!B:B,MATCH(TEXT(A356,"YYYY-MM-DD"),'Price Data'!A:A,0)),"")</f>
        <v/>
      </c>
      <c r="C356" s="10" t="str" cm="1">
        <f t="array" ref="C356">IFERROR(IF(ISNUMBER(B356),(B356-INDEX('Price Data'!B:B,MATCH(TEXT(A356,"YYYY-MM-DD"),'Price Data'!A:A,0)+1))/INDEX('Price Data'!B:B,MATCH(TEXT(A356,"YYYY-MM-DD"),'Price Data'!A:A,0)+1),""),"")</f>
        <v/>
      </c>
      <c r="D356" s="34" t="str">
        <f>IFERROR(INDEX('Price Data'!E:E,MATCH(TEXT(A356,"YYYY-MM-DD"),'Price Data'!D:D,0)),"")</f>
        <v/>
      </c>
      <c r="E356" s="10" t="str" cm="1">
        <f t="array" ref="E356">IFERROR(IF(ISNUMBER(D356),(D356-INDEX('Price Data'!E:E,MATCH(TEXT(A356,"YYYY-MM-DD"),'Price Data'!D:D,0)+1))/INDEX('Price Data'!E:E,MATCH(TEXT(A356,"YYYY-MM-DD"),'Price Data'!D:D,0)+1),""),"")</f>
        <v/>
      </c>
      <c r="F356" s="34" t="str">
        <f>IFERROR(INDEX('Price Data'!H:H,MATCH(TEXT(A356,"YYYY-MM-DD"),'Price Data'!G:G,0)),"")</f>
        <v/>
      </c>
      <c r="G356" s="10" t="str" cm="1">
        <f t="array" ref="G356">IFERROR(IF(ISNUMBER(F356),(F356-INDEX('Price Data'!H:H,MATCH(TEXT(A356,"YYYY-MM-DD"),'Price Data'!G:G,0)+1))/INDEX('Price Data'!H:H,MATCH(TEXT(A356,"YYYY-MM-DD"),'Price Data'!G:G,0)+1),""),"")</f>
        <v/>
      </c>
      <c r="H356" s="34" t="str">
        <f>IFERROR(INDEX('Price Data'!K:K,MATCH(TEXT(A356,"YYYY-MM-DD"),'Price Data'!J:J,0)),"")</f>
        <v/>
      </c>
      <c r="I356" s="10" t="str" cm="1">
        <f t="array" ref="I356">IFERROR(IF(ISNUMBER(H356),(H356-INDEX('Price Data'!K:K,MATCH(TEXT(A356,"YYYY-MM-DD"),'Price Data'!J:J,0)+1))/INDEX('Price Data'!K:K,MATCH(TEXT(A356,"YYYY-MM-DD"),'Price Data'!J:J,0)+1),""),"")</f>
        <v/>
      </c>
      <c r="J356" s="34" t="str">
        <f>IFERROR(INDEX('Price Data'!N:N,MATCH(TEXT(A356,"YYYY-MM-DD"),'Price Data'!M:M,0)),"")</f>
        <v/>
      </c>
      <c r="K356" s="10" t="str" cm="1">
        <f t="array" ref="K356">IFERROR(IF(ISNUMBER(J356),(J356-INDEX('Price Data'!N:N,MATCH(TEXT(A356,"YYYY-MM-DD"),'Price Data'!M:M,0)+1))/INDEX('Price Data'!N:N,MATCH(TEXT(A356,"YYYY-MM-DD"),'Price Data'!M:M,0)+1),""),"")</f>
        <v/>
      </c>
      <c r="L356" s="34" t="str">
        <f>IFERROR(INDEX('Price Data'!Q:Q,MATCH(TEXT(A356,"YYYY-MM-DD"),'Price Data'!P:P,0)),"")</f>
        <v/>
      </c>
      <c r="M356" s="10" t="str" cm="1">
        <f t="array" ref="M356">IFERROR(IF(ISNUMBER(L356),(L356-INDEX('Price Data'!Q:Q,MATCH(TEXT(A356,"YYYY-MM-DD"),'Price Data'!P:P,0)+1))/INDEX('Price Data'!Q:Q,MATCH(TEXT(A356,"YYYY-MM-DD"),'Price Data'!P:P,0)+1),""),"")</f>
        <v/>
      </c>
      <c r="N356" s="34" t="str">
        <f>IFERROR(INDEX('Price Data'!T:T,MATCH(TEXT(A356,"YYYY-MM-DD"),'Price Data'!S:S,0)),"")</f>
        <v/>
      </c>
      <c r="O356" s="10" t="str" cm="1">
        <f t="array" ref="O356">IFERROR(IF(ISNUMBER(N356),(N356-INDEX('Price Data'!T:T,MATCH(TEXT(A356,"YYYY-MM-DD"),'Price Data'!S:S,0)+1))/INDEX('Price Data'!T:T,MATCH(TEXT(A356,"YYYY-MM-DD"),'Price Data'!S:S,0)+1),""),"")</f>
        <v/>
      </c>
    </row>
    <row r="357" spans="1:15" x14ac:dyDescent="0.3">
      <c r="A357" s="8">
        <v>42176</v>
      </c>
      <c r="B357" s="34" t="str">
        <f>IFERROR(INDEX('Price Data'!B:B,MATCH(TEXT(A357,"YYYY-MM-DD"),'Price Data'!A:A,0)),"")</f>
        <v/>
      </c>
      <c r="C357" s="10" t="str" cm="1">
        <f t="array" ref="C357">IFERROR(IF(ISNUMBER(B357),(B357-INDEX('Price Data'!B:B,MATCH(TEXT(A357,"YYYY-MM-DD"),'Price Data'!A:A,0)+1))/INDEX('Price Data'!B:B,MATCH(TEXT(A357,"YYYY-MM-DD"),'Price Data'!A:A,0)+1),""),"")</f>
        <v/>
      </c>
      <c r="D357" s="34" t="str">
        <f>IFERROR(INDEX('Price Data'!E:E,MATCH(TEXT(A357,"YYYY-MM-DD"),'Price Data'!D:D,0)),"")</f>
        <v/>
      </c>
      <c r="E357" s="10" t="str" cm="1">
        <f t="array" ref="E357">IFERROR(IF(ISNUMBER(D357),(D357-INDEX('Price Data'!E:E,MATCH(TEXT(A357,"YYYY-MM-DD"),'Price Data'!D:D,0)+1))/INDEX('Price Data'!E:E,MATCH(TEXT(A357,"YYYY-MM-DD"),'Price Data'!D:D,0)+1),""),"")</f>
        <v/>
      </c>
      <c r="F357" s="34" t="str">
        <f>IFERROR(INDEX('Price Data'!H:H,MATCH(TEXT(A357,"YYYY-MM-DD"),'Price Data'!G:G,0)),"")</f>
        <v/>
      </c>
      <c r="G357" s="10" t="str" cm="1">
        <f t="array" ref="G357">IFERROR(IF(ISNUMBER(F357),(F357-INDEX('Price Data'!H:H,MATCH(TEXT(A357,"YYYY-MM-DD"),'Price Data'!G:G,0)+1))/INDEX('Price Data'!H:H,MATCH(TEXT(A357,"YYYY-MM-DD"),'Price Data'!G:G,0)+1),""),"")</f>
        <v/>
      </c>
      <c r="H357" s="34" t="str">
        <f>IFERROR(INDEX('Price Data'!K:K,MATCH(TEXT(A357,"YYYY-MM-DD"),'Price Data'!J:J,0)),"")</f>
        <v/>
      </c>
      <c r="I357" s="10" t="str" cm="1">
        <f t="array" ref="I357">IFERROR(IF(ISNUMBER(H357),(H357-INDEX('Price Data'!K:K,MATCH(TEXT(A357,"YYYY-MM-DD"),'Price Data'!J:J,0)+1))/INDEX('Price Data'!K:K,MATCH(TEXT(A357,"YYYY-MM-DD"),'Price Data'!J:J,0)+1),""),"")</f>
        <v/>
      </c>
      <c r="J357" s="34" t="str">
        <f>IFERROR(INDEX('Price Data'!N:N,MATCH(TEXT(A357,"YYYY-MM-DD"),'Price Data'!M:M,0)),"")</f>
        <v/>
      </c>
      <c r="K357" s="10" t="str" cm="1">
        <f t="array" ref="K357">IFERROR(IF(ISNUMBER(J357),(J357-INDEX('Price Data'!N:N,MATCH(TEXT(A357,"YYYY-MM-DD"),'Price Data'!M:M,0)+1))/INDEX('Price Data'!N:N,MATCH(TEXT(A357,"YYYY-MM-DD"),'Price Data'!M:M,0)+1),""),"")</f>
        <v/>
      </c>
      <c r="L357" s="34" t="str">
        <f>IFERROR(INDEX('Price Data'!Q:Q,MATCH(TEXT(A357,"YYYY-MM-DD"),'Price Data'!P:P,0)),"")</f>
        <v/>
      </c>
      <c r="M357" s="10" t="str" cm="1">
        <f t="array" ref="M357">IFERROR(IF(ISNUMBER(L357),(L357-INDEX('Price Data'!Q:Q,MATCH(TEXT(A357,"YYYY-MM-DD"),'Price Data'!P:P,0)+1))/INDEX('Price Data'!Q:Q,MATCH(TEXT(A357,"YYYY-MM-DD"),'Price Data'!P:P,0)+1),""),"")</f>
        <v/>
      </c>
      <c r="N357" s="34" t="str">
        <f>IFERROR(INDEX('Price Data'!T:T,MATCH(TEXT(A357,"YYYY-MM-DD"),'Price Data'!S:S,0)),"")</f>
        <v/>
      </c>
      <c r="O357" s="10" t="str" cm="1">
        <f t="array" ref="O357">IFERROR(IF(ISNUMBER(N357),(N357-INDEX('Price Data'!T:T,MATCH(TEXT(A357,"YYYY-MM-DD"),'Price Data'!S:S,0)+1))/INDEX('Price Data'!T:T,MATCH(TEXT(A357,"YYYY-MM-DD"),'Price Data'!S:S,0)+1),""),"")</f>
        <v/>
      </c>
    </row>
    <row r="358" spans="1:15" x14ac:dyDescent="0.3">
      <c r="A358" s="8">
        <v>42177</v>
      </c>
      <c r="B358" s="34">
        <f>IFERROR(INDEX('Price Data'!B:B,MATCH(TEXT(A358,"YYYY-MM-DD"),'Price Data'!A:A,0)),"")</f>
        <v>23486</v>
      </c>
      <c r="C358" s="10" cm="1">
        <f t="array" ref="C358">IFERROR(IF(ISNUMBER(B358),(B358-INDEX('Price Data'!B:B,MATCH(TEXT(A358,"YYYY-MM-DD"),'Price Data'!A:A,0)+1))/INDEX('Price Data'!B:B,MATCH(TEXT(A358,"YYYY-MM-DD"),'Price Data'!A:A,0)+1),""),"")</f>
        <v>3.4671130886823207E-2</v>
      </c>
      <c r="D358" s="34">
        <f>IFERROR(INDEX('Price Data'!E:E,MATCH(TEXT(A358,"YYYY-MM-DD"),'Price Data'!D:D,0)),"")</f>
        <v>32.57</v>
      </c>
      <c r="E358" s="10" cm="1">
        <f t="array" ref="E358">IFERROR(IF(ISNUMBER(D358),(D358-INDEX('Price Data'!E:E,MATCH(TEXT(A358,"YYYY-MM-DD"),'Price Data'!D:D,0)+1))/INDEX('Price Data'!E:E,MATCH(TEXT(A358,"YYYY-MM-DD"),'Price Data'!D:D,0)+1),""),"")</f>
        <v>5.7124310288867303E-2</v>
      </c>
      <c r="F358" s="34">
        <f>IFERROR(INDEX('Price Data'!H:H,MATCH(TEXT(A358,"YYYY-MM-DD"),'Price Data'!G:G,0)),"")</f>
        <v>19420</v>
      </c>
      <c r="G358" s="10" cm="1">
        <f t="array" ref="G358">IFERROR(IF(ISNUMBER(F358),(F358-INDEX('Price Data'!H:H,MATCH(TEXT(A358,"YYYY-MM-DD"),'Price Data'!G:G,0)+1))/INDEX('Price Data'!H:H,MATCH(TEXT(A358,"YYYY-MM-DD"),'Price Data'!G:G,0)+1),""),"")</f>
        <v>5.0865800865800864E-2</v>
      </c>
      <c r="H358" s="34">
        <f>IFERROR(INDEX('Price Data'!K:K,MATCH(TEXT(A358,"YYYY-MM-DD"),'Price Data'!J:J,0)),"")</f>
        <v>3.39</v>
      </c>
      <c r="I358" s="10" cm="1">
        <f t="array" ref="I358">IFERROR(IF(ISNUMBER(H358),(H358-INDEX('Price Data'!K:K,MATCH(TEXT(A358,"YYYY-MM-DD"),'Price Data'!J:J,0)+1))/INDEX('Price Data'!K:K,MATCH(TEXT(A358,"YYYY-MM-DD"),'Price Data'!J:J,0)+1),""),"")</f>
        <v>5.2795031055900596E-2</v>
      </c>
      <c r="J358" s="34">
        <f>IFERROR(INDEX('Price Data'!N:N,MATCH(TEXT(A358,"YYYY-MM-DD"),'Price Data'!M:M,0)),"")</f>
        <v>5.44</v>
      </c>
      <c r="K358" s="10" cm="1">
        <f t="array" ref="K358">IFERROR(IF(ISNUMBER(J358),(J358-INDEX('Price Data'!N:N,MATCH(TEXT(A358,"YYYY-MM-DD"),'Price Data'!M:M,0)+1))/INDEX('Price Data'!N:N,MATCH(TEXT(A358,"YYYY-MM-DD"),'Price Data'!M:M,0)+1),""),"")</f>
        <v>7.2978303747534529E-2</v>
      </c>
      <c r="L358" s="34">
        <f>IFERROR(INDEX('Price Data'!Q:Q,MATCH(TEXT(A358,"YYYY-MM-DD"),'Price Data'!P:P,0)),"")</f>
        <v>11.58</v>
      </c>
      <c r="M358" s="10" cm="1">
        <f t="array" ref="M358">IFERROR(IF(ISNUMBER(L358),(L358-INDEX('Price Data'!Q:Q,MATCH(TEXT(A358,"YYYY-MM-DD"),'Price Data'!P:P,0)+1))/INDEX('Price Data'!Q:Q,MATCH(TEXT(A358,"YYYY-MM-DD"),'Price Data'!P:P,0)+1),""),"")</f>
        <v>6.1411549037580192E-2</v>
      </c>
      <c r="N358" s="34">
        <f>IFERROR(INDEX('Price Data'!T:T,MATCH(TEXT(A358,"YYYY-MM-DD"),'Price Data'!S:S,0)),"")</f>
        <v>4.4800000000000004</v>
      </c>
      <c r="O358" s="10" cm="1">
        <f t="array" ref="O358">IFERROR(IF(ISNUMBER(N358),(N358-INDEX('Price Data'!T:T,MATCH(TEXT(A358,"YYYY-MM-DD"),'Price Data'!S:S,0)+1))/INDEX('Price Data'!T:T,MATCH(TEXT(A358,"YYYY-MM-DD"),'Price Data'!S:S,0)+1),""),"")</f>
        <v>5.1643192488263066E-2</v>
      </c>
    </row>
    <row r="359" spans="1:15" x14ac:dyDescent="0.3">
      <c r="A359" s="8">
        <v>42178</v>
      </c>
      <c r="B359" s="34">
        <f>IFERROR(INDEX('Price Data'!B:B,MATCH(TEXT(A359,"YYYY-MM-DD"),'Price Data'!A:A,0)),"")</f>
        <v>23567</v>
      </c>
      <c r="C359" s="10" cm="1">
        <f t="array" ref="C359">IFERROR(IF(ISNUMBER(B359),(B359-INDEX('Price Data'!B:B,MATCH(TEXT(A359,"YYYY-MM-DD"),'Price Data'!A:A,0)+1))/INDEX('Price Data'!B:B,MATCH(TEXT(A359,"YYYY-MM-DD"),'Price Data'!A:A,0)+1),""),"")</f>
        <v>3.4488631525163927E-3</v>
      </c>
      <c r="D359" s="34">
        <f>IFERROR(INDEX('Price Data'!E:E,MATCH(TEXT(A359,"YYYY-MM-DD"),'Price Data'!D:D,0)),"")</f>
        <v>32.24</v>
      </c>
      <c r="E359" s="10" cm="1">
        <f t="array" ref="E359">IFERROR(IF(ISNUMBER(D359),(D359-INDEX('Price Data'!E:E,MATCH(TEXT(A359,"YYYY-MM-DD"),'Price Data'!D:D,0)+1))/INDEX('Price Data'!E:E,MATCH(TEXT(A359,"YYYY-MM-DD"),'Price Data'!D:D,0)+1),""),"")</f>
        <v>-1.0132023334356718E-2</v>
      </c>
      <c r="F359" s="34">
        <f>IFERROR(INDEX('Price Data'!H:H,MATCH(TEXT(A359,"YYYY-MM-DD"),'Price Data'!G:G,0)),"")</f>
        <v>19560</v>
      </c>
      <c r="G359" s="10" cm="1">
        <f t="array" ref="G359">IFERROR(IF(ISNUMBER(F359),(F359-INDEX('Price Data'!H:H,MATCH(TEXT(A359,"YYYY-MM-DD"),'Price Data'!G:G,0)+1))/INDEX('Price Data'!H:H,MATCH(TEXT(A359,"YYYY-MM-DD"),'Price Data'!G:G,0)+1),""),"")</f>
        <v>7.2090628218331619E-3</v>
      </c>
      <c r="H359" s="34">
        <f>IFERROR(INDEX('Price Data'!K:K,MATCH(TEXT(A359,"YYYY-MM-DD"),'Price Data'!J:J,0)),"")</f>
        <v>3.42</v>
      </c>
      <c r="I359" s="10" cm="1">
        <f t="array" ref="I359">IFERROR(IF(ISNUMBER(H359),(H359-INDEX('Price Data'!K:K,MATCH(TEXT(A359,"YYYY-MM-DD"),'Price Data'!J:J,0)+1))/INDEX('Price Data'!K:K,MATCH(TEXT(A359,"YYYY-MM-DD"),'Price Data'!J:J,0)+1),""),"")</f>
        <v>8.8495575221238364E-3</v>
      </c>
      <c r="J359" s="34">
        <f>IFERROR(INDEX('Price Data'!N:N,MATCH(TEXT(A359,"YYYY-MM-DD"),'Price Data'!M:M,0)),"")</f>
        <v>5.53</v>
      </c>
      <c r="K359" s="10" cm="1">
        <f t="array" ref="K359">IFERROR(IF(ISNUMBER(J359),(J359-INDEX('Price Data'!N:N,MATCH(TEXT(A359,"YYYY-MM-DD"),'Price Data'!M:M,0)+1))/INDEX('Price Data'!N:N,MATCH(TEXT(A359,"YYYY-MM-DD"),'Price Data'!M:M,0)+1),""),"")</f>
        <v>1.6544117647058796E-2</v>
      </c>
      <c r="L359" s="34">
        <f>IFERROR(INDEX('Price Data'!Q:Q,MATCH(TEXT(A359,"YYYY-MM-DD"),'Price Data'!P:P,0)),"")</f>
        <v>11.5</v>
      </c>
      <c r="M359" s="10" cm="1">
        <f t="array" ref="M359">IFERROR(IF(ISNUMBER(L359),(L359-INDEX('Price Data'!Q:Q,MATCH(TEXT(A359,"YYYY-MM-DD"),'Price Data'!P:P,0)+1))/INDEX('Price Data'!Q:Q,MATCH(TEXT(A359,"YYYY-MM-DD"),'Price Data'!P:P,0)+1),""),"")</f>
        <v>-6.9084628670120956E-3</v>
      </c>
      <c r="N359" s="34">
        <f>IFERROR(INDEX('Price Data'!T:T,MATCH(TEXT(A359,"YYYY-MM-DD"),'Price Data'!S:S,0)),"")</f>
        <v>4.49</v>
      </c>
      <c r="O359" s="10" cm="1">
        <f t="array" ref="O359">IFERROR(IF(ISNUMBER(N359),(N359-INDEX('Price Data'!T:T,MATCH(TEXT(A359,"YYYY-MM-DD"),'Price Data'!S:S,0)+1))/INDEX('Price Data'!T:T,MATCH(TEXT(A359,"YYYY-MM-DD"),'Price Data'!S:S,0)+1),""),"")</f>
        <v>2.2321428571428093E-3</v>
      </c>
    </row>
    <row r="360" spans="1:15" x14ac:dyDescent="0.3">
      <c r="A360" s="8">
        <v>42179</v>
      </c>
      <c r="B360" s="34">
        <f>IFERROR(INDEX('Price Data'!B:B,MATCH(TEXT(A360,"YYYY-MM-DD"),'Price Data'!A:A,0)),"")</f>
        <v>23443</v>
      </c>
      <c r="C360" s="10" cm="1">
        <f t="array" ref="C360">IFERROR(IF(ISNUMBER(B360),(B360-INDEX('Price Data'!B:B,MATCH(TEXT(A360,"YYYY-MM-DD"),'Price Data'!A:A,0)+1))/INDEX('Price Data'!B:B,MATCH(TEXT(A360,"YYYY-MM-DD"),'Price Data'!A:A,0)+1),""),"")</f>
        <v>-5.2615946026223111E-3</v>
      </c>
      <c r="D360" s="34">
        <f>IFERROR(INDEX('Price Data'!E:E,MATCH(TEXT(A360,"YYYY-MM-DD"),'Price Data'!D:D,0)),"")</f>
        <v>31.86</v>
      </c>
      <c r="E360" s="10" cm="1">
        <f t="array" ref="E360">IFERROR(IF(ISNUMBER(D360),(D360-INDEX('Price Data'!E:E,MATCH(TEXT(A360,"YYYY-MM-DD"),'Price Data'!D:D,0)+1))/INDEX('Price Data'!E:E,MATCH(TEXT(A360,"YYYY-MM-DD"),'Price Data'!D:D,0)+1),""),"")</f>
        <v>-1.1786600496277994E-2</v>
      </c>
      <c r="F360" s="34">
        <f>IFERROR(INDEX('Price Data'!H:H,MATCH(TEXT(A360,"YYYY-MM-DD"),'Price Data'!G:G,0)),"")</f>
        <v>19160</v>
      </c>
      <c r="G360" s="10" cm="1">
        <f t="array" ref="G360">IFERROR(IF(ISNUMBER(F360),(F360-INDEX('Price Data'!H:H,MATCH(TEXT(A360,"YYYY-MM-DD"),'Price Data'!G:G,0)+1))/INDEX('Price Data'!H:H,MATCH(TEXT(A360,"YYYY-MM-DD"),'Price Data'!G:G,0)+1),""),"")</f>
        <v>-2.0449897750511249E-2</v>
      </c>
      <c r="H360" s="34">
        <f>IFERROR(INDEX('Price Data'!K:K,MATCH(TEXT(A360,"YYYY-MM-DD"),'Price Data'!J:J,0)),"")</f>
        <v>3.39</v>
      </c>
      <c r="I360" s="10" cm="1">
        <f t="array" ref="I360">IFERROR(IF(ISNUMBER(H360),(H360-INDEX('Price Data'!K:K,MATCH(TEXT(A360,"YYYY-MM-DD"),'Price Data'!J:J,0)+1))/INDEX('Price Data'!K:K,MATCH(TEXT(A360,"YYYY-MM-DD"),'Price Data'!J:J,0)+1),""),"")</f>
        <v>-8.7719298245613458E-3</v>
      </c>
      <c r="J360" s="34">
        <f>IFERROR(INDEX('Price Data'!N:N,MATCH(TEXT(A360,"YYYY-MM-DD"),'Price Data'!M:M,0)),"")</f>
        <v>5.52</v>
      </c>
      <c r="K360" s="10" cm="1">
        <f t="array" ref="K360">IFERROR(IF(ISNUMBER(J360),(J360-INDEX('Price Data'!N:N,MATCH(TEXT(A360,"YYYY-MM-DD"),'Price Data'!M:M,0)+1))/INDEX('Price Data'!N:N,MATCH(TEXT(A360,"YYYY-MM-DD"),'Price Data'!M:M,0)+1),""),"")</f>
        <v>-1.8083182640145886E-3</v>
      </c>
      <c r="L360" s="34">
        <f>IFERROR(INDEX('Price Data'!Q:Q,MATCH(TEXT(A360,"YYYY-MM-DD"),'Price Data'!P:P,0)),"")</f>
        <v>11.49</v>
      </c>
      <c r="M360" s="10" cm="1">
        <f t="array" ref="M360">IFERROR(IF(ISNUMBER(L360),(L360-INDEX('Price Data'!Q:Q,MATCH(TEXT(A360,"YYYY-MM-DD"),'Price Data'!P:P,0)+1))/INDEX('Price Data'!Q:Q,MATCH(TEXT(A360,"YYYY-MM-DD"),'Price Data'!P:P,0)+1),""),"")</f>
        <v>-8.6956521739128584E-4</v>
      </c>
      <c r="N360" s="34">
        <f>IFERROR(INDEX('Price Data'!T:T,MATCH(TEXT(A360,"YYYY-MM-DD"),'Price Data'!S:S,0)),"")</f>
        <v>4.45</v>
      </c>
      <c r="O360" s="10" cm="1">
        <f t="array" ref="O360">IFERROR(IF(ISNUMBER(N360),(N360-INDEX('Price Data'!T:T,MATCH(TEXT(A360,"YYYY-MM-DD"),'Price Data'!S:S,0)+1))/INDEX('Price Data'!T:T,MATCH(TEXT(A360,"YYYY-MM-DD"),'Price Data'!S:S,0)+1),""),"")</f>
        <v>-8.9086859688196074E-3</v>
      </c>
    </row>
    <row r="361" spans="1:15" x14ac:dyDescent="0.3">
      <c r="A361" s="8">
        <v>42180</v>
      </c>
      <c r="B361" s="34">
        <f>IFERROR(INDEX('Price Data'!B:B,MATCH(TEXT(A361,"YYYY-MM-DD"),'Price Data'!A:A,0)),"")</f>
        <v>23643</v>
      </c>
      <c r="C361" s="10" cm="1">
        <f t="array" ref="C361">IFERROR(IF(ISNUMBER(B361),(B361-INDEX('Price Data'!B:B,MATCH(TEXT(A361,"YYYY-MM-DD"),'Price Data'!A:A,0)+1))/INDEX('Price Data'!B:B,MATCH(TEXT(A361,"YYYY-MM-DD"),'Price Data'!A:A,0)+1),""),"")</f>
        <v>8.5313313142515897E-3</v>
      </c>
      <c r="D361" s="34">
        <f>IFERROR(INDEX('Price Data'!E:E,MATCH(TEXT(A361,"YYYY-MM-DD"),'Price Data'!D:D,0)),"")</f>
        <v>32.39</v>
      </c>
      <c r="E361" s="10" cm="1">
        <f t="array" ref="E361">IFERROR(IF(ISNUMBER(D361),(D361-INDEX('Price Data'!E:E,MATCH(TEXT(A361,"YYYY-MM-DD"),'Price Data'!D:D,0)+1))/INDEX('Price Data'!E:E,MATCH(TEXT(A361,"YYYY-MM-DD"),'Price Data'!D:D,0)+1),""),"")</f>
        <v>1.6635279347143789E-2</v>
      </c>
      <c r="F361" s="34">
        <f>IFERROR(INDEX('Price Data'!H:H,MATCH(TEXT(A361,"YYYY-MM-DD"),'Price Data'!G:G,0)),"")</f>
        <v>19400</v>
      </c>
      <c r="G361" s="10" cm="1">
        <f t="array" ref="G361">IFERROR(IF(ISNUMBER(F361),(F361-INDEX('Price Data'!H:H,MATCH(TEXT(A361,"YYYY-MM-DD"),'Price Data'!G:G,0)+1))/INDEX('Price Data'!H:H,MATCH(TEXT(A361,"YYYY-MM-DD"),'Price Data'!G:G,0)+1),""),"")</f>
        <v>1.2526096033402923E-2</v>
      </c>
      <c r="H361" s="34">
        <f>IFERROR(INDEX('Price Data'!K:K,MATCH(TEXT(A361,"YYYY-MM-DD"),'Price Data'!J:J,0)),"")</f>
        <v>3.45</v>
      </c>
      <c r="I361" s="10" cm="1">
        <f t="array" ref="I361">IFERROR(IF(ISNUMBER(H361),(H361-INDEX('Price Data'!K:K,MATCH(TEXT(A361,"YYYY-MM-DD"),'Price Data'!J:J,0)+1))/INDEX('Price Data'!K:K,MATCH(TEXT(A361,"YYYY-MM-DD"),'Price Data'!J:J,0)+1),""),"")</f>
        <v>1.7699115044247801E-2</v>
      </c>
      <c r="J361" s="34">
        <f>IFERROR(INDEX('Price Data'!N:N,MATCH(TEXT(A361,"YYYY-MM-DD"),'Price Data'!M:M,0)),"")</f>
        <v>5.68</v>
      </c>
      <c r="K361" s="10" cm="1">
        <f t="array" ref="K361">IFERROR(IF(ISNUMBER(J361),(J361-INDEX('Price Data'!N:N,MATCH(TEXT(A361,"YYYY-MM-DD"),'Price Data'!M:M,0)+1))/INDEX('Price Data'!N:N,MATCH(TEXT(A361,"YYYY-MM-DD"),'Price Data'!M:M,0)+1),""),"")</f>
        <v>2.898550724637684E-2</v>
      </c>
      <c r="L361" s="34">
        <f>IFERROR(INDEX('Price Data'!Q:Q,MATCH(TEXT(A361,"YYYY-MM-DD"),'Price Data'!P:P,0)),"")</f>
        <v>11.72</v>
      </c>
      <c r="M361" s="10" cm="1">
        <f t="array" ref="M361">IFERROR(IF(ISNUMBER(L361),(L361-INDEX('Price Data'!Q:Q,MATCH(TEXT(A361,"YYYY-MM-DD"),'Price Data'!P:P,0)+1))/INDEX('Price Data'!Q:Q,MATCH(TEXT(A361,"YYYY-MM-DD"),'Price Data'!P:P,0)+1),""),"")</f>
        <v>2.0017406440382978E-2</v>
      </c>
      <c r="N361" s="34">
        <f>IFERROR(INDEX('Price Data'!T:T,MATCH(TEXT(A361,"YYYY-MM-DD"),'Price Data'!S:S,0)),"")</f>
        <v>4.5</v>
      </c>
      <c r="O361" s="10" cm="1">
        <f t="array" ref="O361">IFERROR(IF(ISNUMBER(N361),(N361-INDEX('Price Data'!T:T,MATCH(TEXT(A361,"YYYY-MM-DD"),'Price Data'!S:S,0)+1))/INDEX('Price Data'!T:T,MATCH(TEXT(A361,"YYYY-MM-DD"),'Price Data'!S:S,0)+1),""),"")</f>
        <v>1.1235955056179735E-2</v>
      </c>
    </row>
    <row r="362" spans="1:15" x14ac:dyDescent="0.3">
      <c r="A362" s="8">
        <v>42181</v>
      </c>
      <c r="B362" s="34">
        <f>IFERROR(INDEX('Price Data'!B:B,MATCH(TEXT(A362,"YYYY-MM-DD"),'Price Data'!A:A,0)),"")</f>
        <v>23800</v>
      </c>
      <c r="C362" s="10" cm="1">
        <f t="array" ref="C362">IFERROR(IF(ISNUMBER(B362),(B362-INDEX('Price Data'!B:B,MATCH(TEXT(A362,"YYYY-MM-DD"),'Price Data'!A:A,0)+1))/INDEX('Price Data'!B:B,MATCH(TEXT(A362,"YYYY-MM-DD"),'Price Data'!A:A,0)+1),""),"")</f>
        <v>6.6404432601615705E-3</v>
      </c>
      <c r="D362" s="34">
        <f>IFERROR(INDEX('Price Data'!E:E,MATCH(TEXT(A362,"YYYY-MM-DD"),'Price Data'!D:D,0)),"")</f>
        <v>32.369999999999997</v>
      </c>
      <c r="E362" s="10" cm="1">
        <f t="array" ref="E362">IFERROR(IF(ISNUMBER(D362),(D362-INDEX('Price Data'!E:E,MATCH(TEXT(A362,"YYYY-MM-DD"),'Price Data'!D:D,0)+1))/INDEX('Price Data'!E:E,MATCH(TEXT(A362,"YYYY-MM-DD"),'Price Data'!D:D,0)+1),""),"")</f>
        <v>-6.17474529175768E-4</v>
      </c>
      <c r="F362" s="34">
        <f>IFERROR(INDEX('Price Data'!H:H,MATCH(TEXT(A362,"YYYY-MM-DD"),'Price Data'!G:G,0)),"")</f>
        <v>19720</v>
      </c>
      <c r="G362" s="10" cm="1">
        <f t="array" ref="G362">IFERROR(IF(ISNUMBER(F362),(F362-INDEX('Price Data'!H:H,MATCH(TEXT(A362,"YYYY-MM-DD"),'Price Data'!G:G,0)+1))/INDEX('Price Data'!H:H,MATCH(TEXT(A362,"YYYY-MM-DD"),'Price Data'!G:G,0)+1),""),"")</f>
        <v>1.6494845360824743E-2</v>
      </c>
      <c r="H362" s="34">
        <f>IFERROR(INDEX('Price Data'!K:K,MATCH(TEXT(A362,"YYYY-MM-DD"),'Price Data'!J:J,0)),"")</f>
        <v>3.48</v>
      </c>
      <c r="I362" s="10" cm="1">
        <f t="array" ref="I362">IFERROR(IF(ISNUMBER(H362),(H362-INDEX('Price Data'!K:K,MATCH(TEXT(A362,"YYYY-MM-DD"),'Price Data'!J:J,0)+1))/INDEX('Price Data'!K:K,MATCH(TEXT(A362,"YYYY-MM-DD"),'Price Data'!J:J,0)+1),""),"")</f>
        <v>8.6956521739129863E-3</v>
      </c>
      <c r="J362" s="34">
        <f>IFERROR(INDEX('Price Data'!N:N,MATCH(TEXT(A362,"YYYY-MM-DD"),'Price Data'!M:M,0)),"")</f>
        <v>5.73</v>
      </c>
      <c r="K362" s="10" cm="1">
        <f t="array" ref="K362">IFERROR(IF(ISNUMBER(J362),(J362-INDEX('Price Data'!N:N,MATCH(TEXT(A362,"YYYY-MM-DD"),'Price Data'!M:M,0)+1))/INDEX('Price Data'!N:N,MATCH(TEXT(A362,"YYYY-MM-DD"),'Price Data'!M:M,0)+1),""),"")</f>
        <v>8.802816901408576E-3</v>
      </c>
      <c r="L362" s="34">
        <f>IFERROR(INDEX('Price Data'!Q:Q,MATCH(TEXT(A362,"YYYY-MM-DD"),'Price Data'!P:P,0)),"")</f>
        <v>11.69</v>
      </c>
      <c r="M362" s="10" cm="1">
        <f t="array" ref="M362">IFERROR(IF(ISNUMBER(L362),(L362-INDEX('Price Data'!Q:Q,MATCH(TEXT(A362,"YYYY-MM-DD"),'Price Data'!P:P,0)+1))/INDEX('Price Data'!Q:Q,MATCH(TEXT(A362,"YYYY-MM-DD"),'Price Data'!P:P,0)+1),""),"")</f>
        <v>-2.5597269624574349E-3</v>
      </c>
      <c r="N362" s="34">
        <f>IFERROR(INDEX('Price Data'!T:T,MATCH(TEXT(A362,"YYYY-MM-DD"),'Price Data'!S:S,0)),"")</f>
        <v>4.58</v>
      </c>
      <c r="O362" s="10" cm="1">
        <f t="array" ref="O362">IFERROR(IF(ISNUMBER(N362),(N362-INDEX('Price Data'!T:T,MATCH(TEXT(A362,"YYYY-MM-DD"),'Price Data'!S:S,0)+1))/INDEX('Price Data'!T:T,MATCH(TEXT(A362,"YYYY-MM-DD"),'Price Data'!S:S,0)+1),""),"")</f>
        <v>1.7777777777777795E-2</v>
      </c>
    </row>
    <row r="363" spans="1:15" x14ac:dyDescent="0.3">
      <c r="A363" s="8">
        <v>42182</v>
      </c>
      <c r="B363" s="34" t="str">
        <f>IFERROR(INDEX('Price Data'!B:B,MATCH(TEXT(A363,"YYYY-MM-DD"),'Price Data'!A:A,0)),"")</f>
        <v/>
      </c>
      <c r="C363" s="10" t="str" cm="1">
        <f t="array" ref="C363">IFERROR(IF(ISNUMBER(B363),(B363-INDEX('Price Data'!B:B,MATCH(TEXT(A363,"YYYY-MM-DD"),'Price Data'!A:A,0)+1))/INDEX('Price Data'!B:B,MATCH(TEXT(A363,"YYYY-MM-DD"),'Price Data'!A:A,0)+1),""),"")</f>
        <v/>
      </c>
      <c r="D363" s="34" t="str">
        <f>IFERROR(INDEX('Price Data'!E:E,MATCH(TEXT(A363,"YYYY-MM-DD"),'Price Data'!D:D,0)),"")</f>
        <v/>
      </c>
      <c r="E363" s="10" t="str" cm="1">
        <f t="array" ref="E363">IFERROR(IF(ISNUMBER(D363),(D363-INDEX('Price Data'!E:E,MATCH(TEXT(A363,"YYYY-MM-DD"),'Price Data'!D:D,0)+1))/INDEX('Price Data'!E:E,MATCH(TEXT(A363,"YYYY-MM-DD"),'Price Data'!D:D,0)+1),""),"")</f>
        <v/>
      </c>
      <c r="F363" s="34" t="str">
        <f>IFERROR(INDEX('Price Data'!H:H,MATCH(TEXT(A363,"YYYY-MM-DD"),'Price Data'!G:G,0)),"")</f>
        <v/>
      </c>
      <c r="G363" s="10" t="str" cm="1">
        <f t="array" ref="G363">IFERROR(IF(ISNUMBER(F363),(F363-INDEX('Price Data'!H:H,MATCH(TEXT(A363,"YYYY-MM-DD"),'Price Data'!G:G,0)+1))/INDEX('Price Data'!H:H,MATCH(TEXT(A363,"YYYY-MM-DD"),'Price Data'!G:G,0)+1),""),"")</f>
        <v/>
      </c>
      <c r="H363" s="34" t="str">
        <f>IFERROR(INDEX('Price Data'!K:K,MATCH(TEXT(A363,"YYYY-MM-DD"),'Price Data'!J:J,0)),"")</f>
        <v/>
      </c>
      <c r="I363" s="10" t="str" cm="1">
        <f t="array" ref="I363">IFERROR(IF(ISNUMBER(H363),(H363-INDEX('Price Data'!K:K,MATCH(TEXT(A363,"YYYY-MM-DD"),'Price Data'!J:J,0)+1))/INDEX('Price Data'!K:K,MATCH(TEXT(A363,"YYYY-MM-DD"),'Price Data'!J:J,0)+1),""),"")</f>
        <v/>
      </c>
      <c r="J363" s="34" t="str">
        <f>IFERROR(INDEX('Price Data'!N:N,MATCH(TEXT(A363,"YYYY-MM-DD"),'Price Data'!M:M,0)),"")</f>
        <v/>
      </c>
      <c r="K363" s="10" t="str" cm="1">
        <f t="array" ref="K363">IFERROR(IF(ISNUMBER(J363),(J363-INDEX('Price Data'!N:N,MATCH(TEXT(A363,"YYYY-MM-DD"),'Price Data'!M:M,0)+1))/INDEX('Price Data'!N:N,MATCH(TEXT(A363,"YYYY-MM-DD"),'Price Data'!M:M,0)+1),""),"")</f>
        <v/>
      </c>
      <c r="L363" s="34" t="str">
        <f>IFERROR(INDEX('Price Data'!Q:Q,MATCH(TEXT(A363,"YYYY-MM-DD"),'Price Data'!P:P,0)),"")</f>
        <v/>
      </c>
      <c r="M363" s="10" t="str" cm="1">
        <f t="array" ref="M363">IFERROR(IF(ISNUMBER(L363),(L363-INDEX('Price Data'!Q:Q,MATCH(TEXT(A363,"YYYY-MM-DD"),'Price Data'!P:P,0)+1))/INDEX('Price Data'!Q:Q,MATCH(TEXT(A363,"YYYY-MM-DD"),'Price Data'!P:P,0)+1),""),"")</f>
        <v/>
      </c>
      <c r="N363" s="34" t="str">
        <f>IFERROR(INDEX('Price Data'!T:T,MATCH(TEXT(A363,"YYYY-MM-DD"),'Price Data'!S:S,0)),"")</f>
        <v/>
      </c>
      <c r="O363" s="10" t="str" cm="1">
        <f t="array" ref="O363">IFERROR(IF(ISNUMBER(N363),(N363-INDEX('Price Data'!T:T,MATCH(TEXT(A363,"YYYY-MM-DD"),'Price Data'!S:S,0)+1))/INDEX('Price Data'!T:T,MATCH(TEXT(A363,"YYYY-MM-DD"),'Price Data'!S:S,0)+1),""),"")</f>
        <v/>
      </c>
    </row>
    <row r="364" spans="1:15" x14ac:dyDescent="0.3">
      <c r="A364" s="8">
        <v>42183</v>
      </c>
      <c r="B364" s="34" t="str">
        <f>IFERROR(INDEX('Price Data'!B:B,MATCH(TEXT(A364,"YYYY-MM-DD"),'Price Data'!A:A,0)),"")</f>
        <v/>
      </c>
      <c r="C364" s="10" t="str" cm="1">
        <f t="array" ref="C364">IFERROR(IF(ISNUMBER(B364),(B364-INDEX('Price Data'!B:B,MATCH(TEXT(A364,"YYYY-MM-DD"),'Price Data'!A:A,0)+1))/INDEX('Price Data'!B:B,MATCH(TEXT(A364,"YYYY-MM-DD"),'Price Data'!A:A,0)+1),""),"")</f>
        <v/>
      </c>
      <c r="D364" s="34" t="str">
        <f>IFERROR(INDEX('Price Data'!E:E,MATCH(TEXT(A364,"YYYY-MM-DD"),'Price Data'!D:D,0)),"")</f>
        <v/>
      </c>
      <c r="E364" s="10" t="str" cm="1">
        <f t="array" ref="E364">IFERROR(IF(ISNUMBER(D364),(D364-INDEX('Price Data'!E:E,MATCH(TEXT(A364,"YYYY-MM-DD"),'Price Data'!D:D,0)+1))/INDEX('Price Data'!E:E,MATCH(TEXT(A364,"YYYY-MM-DD"),'Price Data'!D:D,0)+1),""),"")</f>
        <v/>
      </c>
      <c r="F364" s="34" t="str">
        <f>IFERROR(INDEX('Price Data'!H:H,MATCH(TEXT(A364,"YYYY-MM-DD"),'Price Data'!G:G,0)),"")</f>
        <v/>
      </c>
      <c r="G364" s="10" t="str" cm="1">
        <f t="array" ref="G364">IFERROR(IF(ISNUMBER(F364),(F364-INDEX('Price Data'!H:H,MATCH(TEXT(A364,"YYYY-MM-DD"),'Price Data'!G:G,0)+1))/INDEX('Price Data'!H:H,MATCH(TEXT(A364,"YYYY-MM-DD"),'Price Data'!G:G,0)+1),""),"")</f>
        <v/>
      </c>
      <c r="H364" s="34" t="str">
        <f>IFERROR(INDEX('Price Data'!K:K,MATCH(TEXT(A364,"YYYY-MM-DD"),'Price Data'!J:J,0)),"")</f>
        <v/>
      </c>
      <c r="I364" s="10" t="str" cm="1">
        <f t="array" ref="I364">IFERROR(IF(ISNUMBER(H364),(H364-INDEX('Price Data'!K:K,MATCH(TEXT(A364,"YYYY-MM-DD"),'Price Data'!J:J,0)+1))/INDEX('Price Data'!K:K,MATCH(TEXT(A364,"YYYY-MM-DD"),'Price Data'!J:J,0)+1),""),"")</f>
        <v/>
      </c>
      <c r="J364" s="34" t="str">
        <f>IFERROR(INDEX('Price Data'!N:N,MATCH(TEXT(A364,"YYYY-MM-DD"),'Price Data'!M:M,0)),"")</f>
        <v/>
      </c>
      <c r="K364" s="10" t="str" cm="1">
        <f t="array" ref="K364">IFERROR(IF(ISNUMBER(J364),(J364-INDEX('Price Data'!N:N,MATCH(TEXT(A364,"YYYY-MM-DD"),'Price Data'!M:M,0)+1))/INDEX('Price Data'!N:N,MATCH(TEXT(A364,"YYYY-MM-DD"),'Price Data'!M:M,0)+1),""),"")</f>
        <v/>
      </c>
      <c r="L364" s="34" t="str">
        <f>IFERROR(INDEX('Price Data'!Q:Q,MATCH(TEXT(A364,"YYYY-MM-DD"),'Price Data'!P:P,0)),"")</f>
        <v/>
      </c>
      <c r="M364" s="10" t="str" cm="1">
        <f t="array" ref="M364">IFERROR(IF(ISNUMBER(L364),(L364-INDEX('Price Data'!Q:Q,MATCH(TEXT(A364,"YYYY-MM-DD"),'Price Data'!P:P,0)+1))/INDEX('Price Data'!Q:Q,MATCH(TEXT(A364,"YYYY-MM-DD"),'Price Data'!P:P,0)+1),""),"")</f>
        <v/>
      </c>
      <c r="N364" s="34" t="str">
        <f>IFERROR(INDEX('Price Data'!T:T,MATCH(TEXT(A364,"YYYY-MM-DD"),'Price Data'!S:S,0)),"")</f>
        <v/>
      </c>
      <c r="O364" s="10" t="str" cm="1">
        <f t="array" ref="O364">IFERROR(IF(ISNUMBER(N364),(N364-INDEX('Price Data'!T:T,MATCH(TEXT(A364,"YYYY-MM-DD"),'Price Data'!S:S,0)+1))/INDEX('Price Data'!T:T,MATCH(TEXT(A364,"YYYY-MM-DD"),'Price Data'!S:S,0)+1),""),"")</f>
        <v/>
      </c>
    </row>
    <row r="365" spans="1:15" x14ac:dyDescent="0.3">
      <c r="A365" s="8">
        <v>42184</v>
      </c>
      <c r="B365" s="34">
        <f>IFERROR(INDEX('Price Data'!B:B,MATCH(TEXT(A365,"YYYY-MM-DD"),'Price Data'!A:A,0)),"")</f>
        <v>22570</v>
      </c>
      <c r="C365" s="10" cm="1">
        <f t="array" ref="C365">IFERROR(IF(ISNUMBER(B365),(B365-INDEX('Price Data'!B:B,MATCH(TEXT(A365,"YYYY-MM-DD"),'Price Data'!A:A,0)+1))/INDEX('Price Data'!B:B,MATCH(TEXT(A365,"YYYY-MM-DD"),'Price Data'!A:A,0)+1),""),"")</f>
        <v>-5.168067226890756E-2</v>
      </c>
      <c r="D365" s="34">
        <f>IFERROR(INDEX('Price Data'!E:E,MATCH(TEXT(A365,"YYYY-MM-DD"),'Price Data'!D:D,0)),"")</f>
        <v>30.06</v>
      </c>
      <c r="E365" s="10" cm="1">
        <f t="array" ref="E365">IFERROR(IF(ISNUMBER(D365),(D365-INDEX('Price Data'!E:E,MATCH(TEXT(A365,"YYYY-MM-DD"),'Price Data'!D:D,0)+1))/INDEX('Price Data'!E:E,MATCH(TEXT(A365,"YYYY-MM-DD"),'Price Data'!D:D,0)+1),""),"")</f>
        <v>-7.1362372567191815E-2</v>
      </c>
      <c r="F365" s="34">
        <f>IFERROR(INDEX('Price Data'!H:H,MATCH(TEXT(A365,"YYYY-MM-DD"),'Price Data'!G:G,0)),"")</f>
        <v>17700</v>
      </c>
      <c r="G365" s="10" cm="1">
        <f t="array" ref="G365">IFERROR(IF(ISNUMBER(F365),(F365-INDEX('Price Data'!H:H,MATCH(TEXT(A365,"YYYY-MM-DD"),'Price Data'!G:G,0)+1))/INDEX('Price Data'!H:H,MATCH(TEXT(A365,"YYYY-MM-DD"),'Price Data'!G:G,0)+1),""),"")</f>
        <v>-0.10243407707910751</v>
      </c>
      <c r="H365" s="34">
        <f>IFERROR(INDEX('Price Data'!K:K,MATCH(TEXT(A365,"YYYY-MM-DD"),'Price Data'!J:J,0)),"")</f>
        <v>3.27</v>
      </c>
      <c r="I365" s="10" cm="1">
        <f t="array" ref="I365">IFERROR(IF(ISNUMBER(H365),(H365-INDEX('Price Data'!K:K,MATCH(TEXT(A365,"YYYY-MM-DD"),'Price Data'!J:J,0)+1))/INDEX('Price Data'!K:K,MATCH(TEXT(A365,"YYYY-MM-DD"),'Price Data'!J:J,0)+1),""),"")</f>
        <v>-6.0344827586206885E-2</v>
      </c>
      <c r="J365" s="34">
        <f>IFERROR(INDEX('Price Data'!N:N,MATCH(TEXT(A365,"YYYY-MM-DD"),'Price Data'!M:M,0)),"")</f>
        <v>5.35</v>
      </c>
      <c r="K365" s="10" cm="1">
        <f t="array" ref="K365">IFERROR(IF(ISNUMBER(J365),(J365-INDEX('Price Data'!N:N,MATCH(TEXT(A365,"YYYY-MM-DD"),'Price Data'!M:M,0)+1))/INDEX('Price Data'!N:N,MATCH(TEXT(A365,"YYYY-MM-DD"),'Price Data'!M:M,0)+1),""),"")</f>
        <v>-6.6317626527050741E-2</v>
      </c>
      <c r="L365" s="34">
        <f>IFERROR(INDEX('Price Data'!Q:Q,MATCH(TEXT(A365,"YYYY-MM-DD"),'Price Data'!P:P,0)),"")</f>
        <v>10.91</v>
      </c>
      <c r="M365" s="10" cm="1">
        <f t="array" ref="M365">IFERROR(IF(ISNUMBER(L365),(L365-INDEX('Price Data'!Q:Q,MATCH(TEXT(A365,"YYYY-MM-DD"),'Price Data'!P:P,0)+1))/INDEX('Price Data'!Q:Q,MATCH(TEXT(A365,"YYYY-MM-DD"),'Price Data'!P:P,0)+1),""),"")</f>
        <v>-6.6723695466210389E-2</v>
      </c>
      <c r="N365" s="34">
        <f>IFERROR(INDEX('Price Data'!T:T,MATCH(TEXT(A365,"YYYY-MM-DD"),'Price Data'!S:S,0)),"")</f>
        <v>4.2699999999999996</v>
      </c>
      <c r="O365" s="10" cm="1">
        <f t="array" ref="O365">IFERROR(IF(ISNUMBER(N365),(N365-INDEX('Price Data'!T:T,MATCH(TEXT(A365,"YYYY-MM-DD"),'Price Data'!S:S,0)+1))/INDEX('Price Data'!T:T,MATCH(TEXT(A365,"YYYY-MM-DD"),'Price Data'!S:S,0)+1),""),"")</f>
        <v>-6.7685589519650757E-2</v>
      </c>
    </row>
    <row r="366" spans="1:15" x14ac:dyDescent="0.3">
      <c r="A366" s="8">
        <v>42185</v>
      </c>
      <c r="B366" s="34">
        <f>IFERROR(INDEX('Price Data'!B:B,MATCH(TEXT(A366,"YYYY-MM-DD"),'Price Data'!A:A,0)),"")</f>
        <v>22461</v>
      </c>
      <c r="C366" s="10" cm="1">
        <f t="array" ref="C366">IFERROR(IF(ISNUMBER(B366),(B366-INDEX('Price Data'!B:B,MATCH(TEXT(A366,"YYYY-MM-DD"),'Price Data'!A:A,0)+1))/INDEX('Price Data'!B:B,MATCH(TEXT(A366,"YYYY-MM-DD"),'Price Data'!A:A,0)+1),""),"")</f>
        <v>-4.8294195835179438E-3</v>
      </c>
      <c r="D366" s="34">
        <f>IFERROR(INDEX('Price Data'!E:E,MATCH(TEXT(A366,"YYYY-MM-DD"),'Price Data'!D:D,0)),"")</f>
        <v>30.19</v>
      </c>
      <c r="E366" s="10" cm="1">
        <f t="array" ref="E366">IFERROR(IF(ISNUMBER(D366),(D366-INDEX('Price Data'!E:E,MATCH(TEXT(A366,"YYYY-MM-DD"),'Price Data'!D:D,0)+1))/INDEX('Price Data'!E:E,MATCH(TEXT(A366,"YYYY-MM-DD"),'Price Data'!D:D,0)+1),""),"")</f>
        <v>4.3246839654026139E-3</v>
      </c>
      <c r="F366" s="34">
        <f>IFERROR(INDEX('Price Data'!H:H,MATCH(TEXT(A366,"YYYY-MM-DD"),'Price Data'!G:G,0)),"")</f>
        <v>17460</v>
      </c>
      <c r="G366" s="10" cm="1">
        <f t="array" ref="G366">IFERROR(IF(ISNUMBER(F366),(F366-INDEX('Price Data'!H:H,MATCH(TEXT(A366,"YYYY-MM-DD"),'Price Data'!G:G,0)+1))/INDEX('Price Data'!H:H,MATCH(TEXT(A366,"YYYY-MM-DD"),'Price Data'!G:G,0)+1),""),"")</f>
        <v>-1.3559322033898305E-2</v>
      </c>
      <c r="H366" s="34">
        <f>IFERROR(INDEX('Price Data'!K:K,MATCH(TEXT(A366,"YYYY-MM-DD"),'Price Data'!J:J,0)),"")</f>
        <v>3.25</v>
      </c>
      <c r="I366" s="10" cm="1">
        <f t="array" ref="I366">IFERROR(IF(ISNUMBER(H366),(H366-INDEX('Price Data'!K:K,MATCH(TEXT(A366,"YYYY-MM-DD"),'Price Data'!J:J,0)+1))/INDEX('Price Data'!K:K,MATCH(TEXT(A366,"YYYY-MM-DD"),'Price Data'!J:J,0)+1),""),"")</f>
        <v>-6.1162079510703416E-3</v>
      </c>
      <c r="J366" s="34">
        <f>IFERROR(INDEX('Price Data'!N:N,MATCH(TEXT(A366,"YYYY-MM-DD"),'Price Data'!M:M,0)),"")</f>
        <v>5.42</v>
      </c>
      <c r="K366" s="10" cm="1">
        <f t="array" ref="K366">IFERROR(IF(ISNUMBER(J366),(J366-INDEX('Price Data'!N:N,MATCH(TEXT(A366,"YYYY-MM-DD"),'Price Data'!M:M,0)+1))/INDEX('Price Data'!N:N,MATCH(TEXT(A366,"YYYY-MM-DD"),'Price Data'!M:M,0)+1),""),"")</f>
        <v>1.3084112149532765E-2</v>
      </c>
      <c r="L366" s="34">
        <f>IFERROR(INDEX('Price Data'!Q:Q,MATCH(TEXT(A366,"YYYY-MM-DD"),'Price Data'!P:P,0)),"")</f>
        <v>10.95</v>
      </c>
      <c r="M366" s="10" cm="1">
        <f t="array" ref="M366">IFERROR(IF(ISNUMBER(L366),(L366-INDEX('Price Data'!Q:Q,MATCH(TEXT(A366,"YYYY-MM-DD"),'Price Data'!P:P,0)+1))/INDEX('Price Data'!Q:Q,MATCH(TEXT(A366,"YYYY-MM-DD"),'Price Data'!P:P,0)+1),""),"")</f>
        <v>3.666361136571874E-3</v>
      </c>
      <c r="N366" s="34">
        <f>IFERROR(INDEX('Price Data'!T:T,MATCH(TEXT(A366,"YYYY-MM-DD"),'Price Data'!S:S,0)),"")</f>
        <v>4.37</v>
      </c>
      <c r="O366" s="10" cm="1">
        <f t="array" ref="O366">IFERROR(IF(ISNUMBER(N366),(N366-INDEX('Price Data'!T:T,MATCH(TEXT(A366,"YYYY-MM-DD"),'Price Data'!S:S,0)+1))/INDEX('Price Data'!T:T,MATCH(TEXT(A366,"YYYY-MM-DD"),'Price Data'!S:S,0)+1),""),"")</f>
        <v>2.3419203747072726E-2</v>
      </c>
    </row>
    <row r="367" spans="1:15" x14ac:dyDescent="0.3">
      <c r="A367" s="8">
        <v>42186</v>
      </c>
      <c r="B367" s="34">
        <f>IFERROR(INDEX('Price Data'!B:B,MATCH(TEXT(A367,"YYYY-MM-DD"),'Price Data'!A:A,0)),"")</f>
        <v>22944</v>
      </c>
      <c r="C367" s="10" cm="1">
        <f t="array" ref="C367">IFERROR(IF(ISNUMBER(B367),(B367-INDEX('Price Data'!B:B,MATCH(TEXT(A367,"YYYY-MM-DD"),'Price Data'!A:A,0)+1))/INDEX('Price Data'!B:B,MATCH(TEXT(A367,"YYYY-MM-DD"),'Price Data'!A:A,0)+1),""),"")</f>
        <v>2.1503940162949112E-2</v>
      </c>
      <c r="D367" s="34">
        <f>IFERROR(INDEX('Price Data'!E:E,MATCH(TEXT(A367,"YYYY-MM-DD"),'Price Data'!D:D,0)),"")</f>
        <v>31.21</v>
      </c>
      <c r="E367" s="10" cm="1">
        <f t="array" ref="E367">IFERROR(IF(ISNUMBER(D367),(D367-INDEX('Price Data'!E:E,MATCH(TEXT(A367,"YYYY-MM-DD"),'Price Data'!D:D,0)+1))/INDEX('Price Data'!E:E,MATCH(TEXT(A367,"YYYY-MM-DD"),'Price Data'!D:D,0)+1),""),"")</f>
        <v>3.3786021861543544E-2</v>
      </c>
      <c r="F367" s="34">
        <f>IFERROR(INDEX('Price Data'!H:H,MATCH(TEXT(A367,"YYYY-MM-DD"),'Price Data'!G:G,0)),"")</f>
        <v>18020</v>
      </c>
      <c r="G367" s="10" cm="1">
        <f t="array" ref="G367">IFERROR(IF(ISNUMBER(F367),(F367-INDEX('Price Data'!H:H,MATCH(TEXT(A367,"YYYY-MM-DD"),'Price Data'!G:G,0)+1))/INDEX('Price Data'!H:H,MATCH(TEXT(A367,"YYYY-MM-DD"),'Price Data'!G:G,0)+1),""),"")</f>
        <v>3.2073310423825885E-2</v>
      </c>
      <c r="H367" s="34">
        <f>IFERROR(INDEX('Price Data'!K:K,MATCH(TEXT(A367,"YYYY-MM-DD"),'Price Data'!J:J,0)),"")</f>
        <v>3.34</v>
      </c>
      <c r="I367" s="10" cm="1">
        <f t="array" ref="I367">IFERROR(IF(ISNUMBER(H367),(H367-INDEX('Price Data'!K:K,MATCH(TEXT(A367,"YYYY-MM-DD"),'Price Data'!J:J,0)+1))/INDEX('Price Data'!K:K,MATCH(TEXT(A367,"YYYY-MM-DD"),'Price Data'!J:J,0)+1),""),"")</f>
        <v>2.7692307692307648E-2</v>
      </c>
      <c r="J367" s="34">
        <f>IFERROR(INDEX('Price Data'!N:N,MATCH(TEXT(A367,"YYYY-MM-DD"),'Price Data'!M:M,0)),"")</f>
        <v>5.58</v>
      </c>
      <c r="K367" s="10" cm="1">
        <f t="array" ref="K367">IFERROR(IF(ISNUMBER(J367),(J367-INDEX('Price Data'!N:N,MATCH(TEXT(A367,"YYYY-MM-DD"),'Price Data'!M:M,0)+1))/INDEX('Price Data'!N:N,MATCH(TEXT(A367,"YYYY-MM-DD"),'Price Data'!M:M,0)+1),""),"")</f>
        <v>2.9520295202952056E-2</v>
      </c>
      <c r="L367" s="34">
        <f>IFERROR(INDEX('Price Data'!Q:Q,MATCH(TEXT(A367,"YYYY-MM-DD"),'Price Data'!P:P,0)),"")</f>
        <v>11.26</v>
      </c>
      <c r="M367" s="10" cm="1">
        <f t="array" ref="M367">IFERROR(IF(ISNUMBER(L367),(L367-INDEX('Price Data'!Q:Q,MATCH(TEXT(A367,"YYYY-MM-DD"),'Price Data'!P:P,0)+1))/INDEX('Price Data'!Q:Q,MATCH(TEXT(A367,"YYYY-MM-DD"),'Price Data'!P:P,0)+1),""),"")</f>
        <v>2.8310502283105068E-2</v>
      </c>
      <c r="N367" s="34">
        <f>IFERROR(INDEX('Price Data'!T:T,MATCH(TEXT(A367,"YYYY-MM-DD"),'Price Data'!S:S,0)),"")</f>
        <v>4.43</v>
      </c>
      <c r="O367" s="10" cm="1">
        <f t="array" ref="O367">IFERROR(IF(ISNUMBER(N367),(N367-INDEX('Price Data'!T:T,MATCH(TEXT(A367,"YYYY-MM-DD"),'Price Data'!S:S,0)+1))/INDEX('Price Data'!T:T,MATCH(TEXT(A367,"YYYY-MM-DD"),'Price Data'!S:S,0)+1),""),"")</f>
        <v>1.3729977116704716E-2</v>
      </c>
    </row>
    <row r="368" spans="1:15" x14ac:dyDescent="0.3">
      <c r="A368" s="8">
        <v>42187</v>
      </c>
      <c r="B368" s="34">
        <f>IFERROR(INDEX('Price Data'!B:B,MATCH(TEXT(A368,"YYYY-MM-DD"),'Price Data'!A:A,0)),"")</f>
        <v>22617</v>
      </c>
      <c r="C368" s="10" cm="1">
        <f t="array" ref="C368">IFERROR(IF(ISNUMBER(B368),(B368-INDEX('Price Data'!B:B,MATCH(TEXT(A368,"YYYY-MM-DD"),'Price Data'!A:A,0)+1))/INDEX('Price Data'!B:B,MATCH(TEXT(A368,"YYYY-MM-DD"),'Price Data'!A:A,0)+1),""),"")</f>
        <v>-1.4252092050209206E-2</v>
      </c>
      <c r="D368" s="34">
        <f>IFERROR(INDEX('Price Data'!E:E,MATCH(TEXT(A368,"YYYY-MM-DD"),'Price Data'!D:D,0)),"")</f>
        <v>30.61</v>
      </c>
      <c r="E368" s="10" cm="1">
        <f t="array" ref="E368">IFERROR(IF(ISNUMBER(D368),(D368-INDEX('Price Data'!E:E,MATCH(TEXT(A368,"YYYY-MM-DD"),'Price Data'!D:D,0)+1))/INDEX('Price Data'!E:E,MATCH(TEXT(A368,"YYYY-MM-DD"),'Price Data'!D:D,0)+1),""),"")</f>
        <v>-1.9224607497596968E-2</v>
      </c>
      <c r="F368" s="34">
        <f>IFERROR(INDEX('Price Data'!H:H,MATCH(TEXT(A368,"YYYY-MM-DD"),'Price Data'!G:G,0)),"")</f>
        <v>17490</v>
      </c>
      <c r="G368" s="10" cm="1">
        <f t="array" ref="G368">IFERROR(IF(ISNUMBER(F368),(F368-INDEX('Price Data'!H:H,MATCH(TEXT(A368,"YYYY-MM-DD"),'Price Data'!G:G,0)+1))/INDEX('Price Data'!H:H,MATCH(TEXT(A368,"YYYY-MM-DD"),'Price Data'!G:G,0)+1),""),"")</f>
        <v>-2.9411764705882353E-2</v>
      </c>
      <c r="H368" s="34">
        <f>IFERROR(INDEX('Price Data'!K:K,MATCH(TEXT(A368,"YYYY-MM-DD"),'Price Data'!J:J,0)),"")</f>
        <v>3.26</v>
      </c>
      <c r="I368" s="10" cm="1">
        <f t="array" ref="I368">IFERROR(IF(ISNUMBER(H368),(H368-INDEX('Price Data'!K:K,MATCH(TEXT(A368,"YYYY-MM-DD"),'Price Data'!J:J,0)+1))/INDEX('Price Data'!K:K,MATCH(TEXT(A368,"YYYY-MM-DD"),'Price Data'!J:J,0)+1),""),"")</f>
        <v>-2.3952095808383256E-2</v>
      </c>
      <c r="J368" s="34">
        <f>IFERROR(INDEX('Price Data'!N:N,MATCH(TEXT(A368,"YYYY-MM-DD"),'Price Data'!M:M,0)),"")</f>
        <v>5.49</v>
      </c>
      <c r="K368" s="10" cm="1">
        <f t="array" ref="K368">IFERROR(IF(ISNUMBER(J368),(J368-INDEX('Price Data'!N:N,MATCH(TEXT(A368,"YYYY-MM-DD"),'Price Data'!M:M,0)+1))/INDEX('Price Data'!N:N,MATCH(TEXT(A368,"YYYY-MM-DD"),'Price Data'!M:M,0)+1),""),"")</f>
        <v>-1.6129032258064491E-2</v>
      </c>
      <c r="L368" s="34">
        <f>IFERROR(INDEX('Price Data'!Q:Q,MATCH(TEXT(A368,"YYYY-MM-DD"),'Price Data'!P:P,0)),"")</f>
        <v>10.99</v>
      </c>
      <c r="M368" s="10" cm="1">
        <f t="array" ref="M368">IFERROR(IF(ISNUMBER(L368),(L368-INDEX('Price Data'!Q:Q,MATCH(TEXT(A368,"YYYY-MM-DD"),'Price Data'!P:P,0)+1))/INDEX('Price Data'!Q:Q,MATCH(TEXT(A368,"YYYY-MM-DD"),'Price Data'!P:P,0)+1),""),"")</f>
        <v>-2.3978685612788594E-2</v>
      </c>
      <c r="N368" s="34">
        <f>IFERROR(INDEX('Price Data'!T:T,MATCH(TEXT(A368,"YYYY-MM-DD"),'Price Data'!S:S,0)),"")</f>
        <v>4.43</v>
      </c>
      <c r="O368" s="10" cm="1">
        <f t="array" ref="O368">IFERROR(IF(ISNUMBER(N368),(N368-INDEX('Price Data'!T:T,MATCH(TEXT(A368,"YYYY-MM-DD"),'Price Data'!S:S,0)+1))/INDEX('Price Data'!T:T,MATCH(TEXT(A368,"YYYY-MM-DD"),'Price Data'!S:S,0)+1),""),"")</f>
        <v>0</v>
      </c>
    </row>
    <row r="369" spans="1:15" x14ac:dyDescent="0.3">
      <c r="A369" s="8">
        <v>42188</v>
      </c>
      <c r="B369" s="34">
        <f>IFERROR(INDEX('Price Data'!B:B,MATCH(TEXT(A369,"YYYY-MM-DD"),'Price Data'!A:A,0)),"")</f>
        <v>22508</v>
      </c>
      <c r="C369" s="10" cm="1">
        <f t="array" ref="C369">IFERROR(IF(ISNUMBER(B369),(B369-INDEX('Price Data'!B:B,MATCH(TEXT(A369,"YYYY-MM-DD"),'Price Data'!A:A,0)+1))/INDEX('Price Data'!B:B,MATCH(TEXT(A369,"YYYY-MM-DD"),'Price Data'!A:A,0)+1),""),"")</f>
        <v>-4.8193836494672153E-3</v>
      </c>
      <c r="D369" s="34">
        <f>IFERROR(INDEX('Price Data'!E:E,MATCH(TEXT(A369,"YYYY-MM-DD"),'Price Data'!D:D,0)),"")</f>
        <v>30.31</v>
      </c>
      <c r="E369" s="10" cm="1">
        <f t="array" ref="E369">IFERROR(IF(ISNUMBER(D369),(D369-INDEX('Price Data'!E:E,MATCH(TEXT(A369,"YYYY-MM-DD"),'Price Data'!D:D,0)+1))/INDEX('Price Data'!E:E,MATCH(TEXT(A369,"YYYY-MM-DD"),'Price Data'!D:D,0)+1),""),"")</f>
        <v>-9.8007187193727766E-3</v>
      </c>
      <c r="F369" s="34">
        <f>IFERROR(INDEX('Price Data'!H:H,MATCH(TEXT(A369,"YYYY-MM-DD"),'Price Data'!G:G,0)),"")</f>
        <v>17380</v>
      </c>
      <c r="G369" s="10" cm="1">
        <f t="array" ref="G369">IFERROR(IF(ISNUMBER(F369),(F369-INDEX('Price Data'!H:H,MATCH(TEXT(A369,"YYYY-MM-DD"),'Price Data'!G:G,0)+1))/INDEX('Price Data'!H:H,MATCH(TEXT(A369,"YYYY-MM-DD"),'Price Data'!G:G,0)+1),""),"")</f>
        <v>-6.2893081761006293E-3</v>
      </c>
      <c r="H369" s="34">
        <f>IFERROR(INDEX('Price Data'!K:K,MATCH(TEXT(A369,"YYYY-MM-DD"),'Price Data'!J:J,0)),"")</f>
        <v>3.24</v>
      </c>
      <c r="I369" s="10" cm="1">
        <f t="array" ref="I369">IFERROR(IF(ISNUMBER(H369),(H369-INDEX('Price Data'!K:K,MATCH(TEXT(A369,"YYYY-MM-DD"),'Price Data'!J:J,0)+1))/INDEX('Price Data'!K:K,MATCH(TEXT(A369,"YYYY-MM-DD"),'Price Data'!J:J,0)+1),""),"")</f>
        <v>-6.1349693251532443E-3</v>
      </c>
      <c r="J369" s="34">
        <f>IFERROR(INDEX('Price Data'!N:N,MATCH(TEXT(A369,"YYYY-MM-DD"),'Price Data'!M:M,0)),"")</f>
        <v>5.42</v>
      </c>
      <c r="K369" s="10" cm="1">
        <f t="array" ref="K369">IFERROR(IF(ISNUMBER(J369),(J369-INDEX('Price Data'!N:N,MATCH(TEXT(A369,"YYYY-MM-DD"),'Price Data'!M:M,0)+1))/INDEX('Price Data'!N:N,MATCH(TEXT(A369,"YYYY-MM-DD"),'Price Data'!M:M,0)+1),""),"")</f>
        <v>-1.2750455373406244E-2</v>
      </c>
      <c r="L369" s="34">
        <f>IFERROR(INDEX('Price Data'!Q:Q,MATCH(TEXT(A369,"YYYY-MM-DD"),'Price Data'!P:P,0)),"")</f>
        <v>11.03</v>
      </c>
      <c r="M369" s="10" cm="1">
        <f t="array" ref="M369">IFERROR(IF(ISNUMBER(L369),(L369-INDEX('Price Data'!Q:Q,MATCH(TEXT(A369,"YYYY-MM-DD"),'Price Data'!P:P,0)+1))/INDEX('Price Data'!Q:Q,MATCH(TEXT(A369,"YYYY-MM-DD"),'Price Data'!P:P,0)+1),""),"")</f>
        <v>3.6396724294812692E-3</v>
      </c>
      <c r="N369" s="34">
        <f>IFERROR(INDEX('Price Data'!T:T,MATCH(TEXT(A369,"YYYY-MM-DD"),'Price Data'!S:S,0)),"")</f>
        <v>4.32</v>
      </c>
      <c r="O369" s="10" cm="1">
        <f t="array" ref="O369">IFERROR(IF(ISNUMBER(N369),(N369-INDEX('Price Data'!T:T,MATCH(TEXT(A369,"YYYY-MM-DD"),'Price Data'!S:S,0)+1))/INDEX('Price Data'!T:T,MATCH(TEXT(A369,"YYYY-MM-DD"),'Price Data'!S:S,0)+1),""),"")</f>
        <v>-2.4830699774266239E-2</v>
      </c>
    </row>
    <row r="370" spans="1:15" x14ac:dyDescent="0.3">
      <c r="A370" s="8">
        <v>42189</v>
      </c>
      <c r="B370" s="34" t="str">
        <f>IFERROR(INDEX('Price Data'!B:B,MATCH(TEXT(A370,"YYYY-MM-DD"),'Price Data'!A:A,0)),"")</f>
        <v/>
      </c>
      <c r="C370" s="10" t="str" cm="1">
        <f t="array" ref="C370">IFERROR(IF(ISNUMBER(B370),(B370-INDEX('Price Data'!B:B,MATCH(TEXT(A370,"YYYY-MM-DD"),'Price Data'!A:A,0)+1))/INDEX('Price Data'!B:B,MATCH(TEXT(A370,"YYYY-MM-DD"),'Price Data'!A:A,0)+1),""),"")</f>
        <v/>
      </c>
      <c r="D370" s="34" t="str">
        <f>IFERROR(INDEX('Price Data'!E:E,MATCH(TEXT(A370,"YYYY-MM-DD"),'Price Data'!D:D,0)),"")</f>
        <v/>
      </c>
      <c r="E370" s="10" t="str" cm="1">
        <f t="array" ref="E370">IFERROR(IF(ISNUMBER(D370),(D370-INDEX('Price Data'!E:E,MATCH(TEXT(A370,"YYYY-MM-DD"),'Price Data'!D:D,0)+1))/INDEX('Price Data'!E:E,MATCH(TEXT(A370,"YYYY-MM-DD"),'Price Data'!D:D,0)+1),""),"")</f>
        <v/>
      </c>
      <c r="F370" s="34" t="str">
        <f>IFERROR(INDEX('Price Data'!H:H,MATCH(TEXT(A370,"YYYY-MM-DD"),'Price Data'!G:G,0)),"")</f>
        <v/>
      </c>
      <c r="G370" s="10" t="str" cm="1">
        <f t="array" ref="G370">IFERROR(IF(ISNUMBER(F370),(F370-INDEX('Price Data'!H:H,MATCH(TEXT(A370,"YYYY-MM-DD"),'Price Data'!G:G,0)+1))/INDEX('Price Data'!H:H,MATCH(TEXT(A370,"YYYY-MM-DD"),'Price Data'!G:G,0)+1),""),"")</f>
        <v/>
      </c>
      <c r="H370" s="34" t="str">
        <f>IFERROR(INDEX('Price Data'!K:K,MATCH(TEXT(A370,"YYYY-MM-DD"),'Price Data'!J:J,0)),"")</f>
        <v/>
      </c>
      <c r="I370" s="10" t="str" cm="1">
        <f t="array" ref="I370">IFERROR(IF(ISNUMBER(H370),(H370-INDEX('Price Data'!K:K,MATCH(TEXT(A370,"YYYY-MM-DD"),'Price Data'!J:J,0)+1))/INDEX('Price Data'!K:K,MATCH(TEXT(A370,"YYYY-MM-DD"),'Price Data'!J:J,0)+1),""),"")</f>
        <v/>
      </c>
      <c r="J370" s="34" t="str">
        <f>IFERROR(INDEX('Price Data'!N:N,MATCH(TEXT(A370,"YYYY-MM-DD"),'Price Data'!M:M,0)),"")</f>
        <v/>
      </c>
      <c r="K370" s="10" t="str" cm="1">
        <f t="array" ref="K370">IFERROR(IF(ISNUMBER(J370),(J370-INDEX('Price Data'!N:N,MATCH(TEXT(A370,"YYYY-MM-DD"),'Price Data'!M:M,0)+1))/INDEX('Price Data'!N:N,MATCH(TEXT(A370,"YYYY-MM-DD"),'Price Data'!M:M,0)+1),""),"")</f>
        <v/>
      </c>
      <c r="L370" s="34" t="str">
        <f>IFERROR(INDEX('Price Data'!Q:Q,MATCH(TEXT(A370,"YYYY-MM-DD"),'Price Data'!P:P,0)),"")</f>
        <v/>
      </c>
      <c r="M370" s="10" t="str" cm="1">
        <f t="array" ref="M370">IFERROR(IF(ISNUMBER(L370),(L370-INDEX('Price Data'!Q:Q,MATCH(TEXT(A370,"YYYY-MM-DD"),'Price Data'!P:P,0)+1))/INDEX('Price Data'!Q:Q,MATCH(TEXT(A370,"YYYY-MM-DD"),'Price Data'!P:P,0)+1),""),"")</f>
        <v/>
      </c>
      <c r="N370" s="34" t="str">
        <f>IFERROR(INDEX('Price Data'!T:T,MATCH(TEXT(A370,"YYYY-MM-DD"),'Price Data'!S:S,0)),"")</f>
        <v/>
      </c>
      <c r="O370" s="10" t="str" cm="1">
        <f t="array" ref="O370">IFERROR(IF(ISNUMBER(N370),(N370-INDEX('Price Data'!T:T,MATCH(TEXT(A370,"YYYY-MM-DD"),'Price Data'!S:S,0)+1))/INDEX('Price Data'!T:T,MATCH(TEXT(A370,"YYYY-MM-DD"),'Price Data'!S:S,0)+1),""),"")</f>
        <v/>
      </c>
    </row>
    <row r="371" spans="1:15" x14ac:dyDescent="0.3">
      <c r="A371" s="8">
        <v>42190</v>
      </c>
      <c r="B371" s="34" t="str">
        <f>IFERROR(INDEX('Price Data'!B:B,MATCH(TEXT(A371,"YYYY-MM-DD"),'Price Data'!A:A,0)),"")</f>
        <v/>
      </c>
      <c r="C371" s="10" t="str" cm="1">
        <f t="array" ref="C371">IFERROR(IF(ISNUMBER(B371),(B371-INDEX('Price Data'!B:B,MATCH(TEXT(A371,"YYYY-MM-DD"),'Price Data'!A:A,0)+1))/INDEX('Price Data'!B:B,MATCH(TEXT(A371,"YYYY-MM-DD"),'Price Data'!A:A,0)+1),""),"")</f>
        <v/>
      </c>
      <c r="D371" s="34" t="str">
        <f>IFERROR(INDEX('Price Data'!E:E,MATCH(TEXT(A371,"YYYY-MM-DD"),'Price Data'!D:D,0)),"")</f>
        <v/>
      </c>
      <c r="E371" s="10" t="str" cm="1">
        <f t="array" ref="E371">IFERROR(IF(ISNUMBER(D371),(D371-INDEX('Price Data'!E:E,MATCH(TEXT(A371,"YYYY-MM-DD"),'Price Data'!D:D,0)+1))/INDEX('Price Data'!E:E,MATCH(TEXT(A371,"YYYY-MM-DD"),'Price Data'!D:D,0)+1),""),"")</f>
        <v/>
      </c>
      <c r="F371" s="34" t="str">
        <f>IFERROR(INDEX('Price Data'!H:H,MATCH(TEXT(A371,"YYYY-MM-DD"),'Price Data'!G:G,0)),"")</f>
        <v/>
      </c>
      <c r="G371" s="10" t="str" cm="1">
        <f t="array" ref="G371">IFERROR(IF(ISNUMBER(F371),(F371-INDEX('Price Data'!H:H,MATCH(TEXT(A371,"YYYY-MM-DD"),'Price Data'!G:G,0)+1))/INDEX('Price Data'!H:H,MATCH(TEXT(A371,"YYYY-MM-DD"),'Price Data'!G:G,0)+1),""),"")</f>
        <v/>
      </c>
      <c r="H371" s="34" t="str">
        <f>IFERROR(INDEX('Price Data'!K:K,MATCH(TEXT(A371,"YYYY-MM-DD"),'Price Data'!J:J,0)),"")</f>
        <v/>
      </c>
      <c r="I371" s="10" t="str" cm="1">
        <f t="array" ref="I371">IFERROR(IF(ISNUMBER(H371),(H371-INDEX('Price Data'!K:K,MATCH(TEXT(A371,"YYYY-MM-DD"),'Price Data'!J:J,0)+1))/INDEX('Price Data'!K:K,MATCH(TEXT(A371,"YYYY-MM-DD"),'Price Data'!J:J,0)+1),""),"")</f>
        <v/>
      </c>
      <c r="J371" s="34" t="str">
        <f>IFERROR(INDEX('Price Data'!N:N,MATCH(TEXT(A371,"YYYY-MM-DD"),'Price Data'!M:M,0)),"")</f>
        <v/>
      </c>
      <c r="K371" s="10" t="str" cm="1">
        <f t="array" ref="K371">IFERROR(IF(ISNUMBER(J371),(J371-INDEX('Price Data'!N:N,MATCH(TEXT(A371,"YYYY-MM-DD"),'Price Data'!M:M,0)+1))/INDEX('Price Data'!N:N,MATCH(TEXT(A371,"YYYY-MM-DD"),'Price Data'!M:M,0)+1),""),"")</f>
        <v/>
      </c>
      <c r="L371" s="34" t="str">
        <f>IFERROR(INDEX('Price Data'!Q:Q,MATCH(TEXT(A371,"YYYY-MM-DD"),'Price Data'!P:P,0)),"")</f>
        <v/>
      </c>
      <c r="M371" s="10" t="str" cm="1">
        <f t="array" ref="M371">IFERROR(IF(ISNUMBER(L371),(L371-INDEX('Price Data'!Q:Q,MATCH(TEXT(A371,"YYYY-MM-DD"),'Price Data'!P:P,0)+1))/INDEX('Price Data'!Q:Q,MATCH(TEXT(A371,"YYYY-MM-DD"),'Price Data'!P:P,0)+1),""),"")</f>
        <v/>
      </c>
      <c r="N371" s="34" t="str">
        <f>IFERROR(INDEX('Price Data'!T:T,MATCH(TEXT(A371,"YYYY-MM-DD"),'Price Data'!S:S,0)),"")</f>
        <v/>
      </c>
      <c r="O371" s="10" t="str" cm="1">
        <f t="array" ref="O371">IFERROR(IF(ISNUMBER(N371),(N371-INDEX('Price Data'!T:T,MATCH(TEXT(A371,"YYYY-MM-DD"),'Price Data'!S:S,0)+1))/INDEX('Price Data'!T:T,MATCH(TEXT(A371,"YYYY-MM-DD"),'Price Data'!S:S,0)+1),""),"")</f>
        <v/>
      </c>
    </row>
    <row r="372" spans="1:15" x14ac:dyDescent="0.3">
      <c r="A372" s="8">
        <v>42191</v>
      </c>
      <c r="B372" s="34">
        <f>IFERROR(INDEX('Price Data'!B:B,MATCH(TEXT(A372,"YYYY-MM-DD"),'Price Data'!A:A,0)),"")</f>
        <v>21601</v>
      </c>
      <c r="C372" s="10" cm="1">
        <f t="array" ref="C372">IFERROR(IF(ISNUMBER(B372),(B372-INDEX('Price Data'!B:B,MATCH(TEXT(A372,"YYYY-MM-DD"),'Price Data'!A:A,0)+1))/INDEX('Price Data'!B:B,MATCH(TEXT(A372,"YYYY-MM-DD"),'Price Data'!A:A,0)+1),""),"")</f>
        <v>-4.0296783365914343E-2</v>
      </c>
      <c r="D372" s="34">
        <f>IFERROR(INDEX('Price Data'!E:E,MATCH(TEXT(A372,"YYYY-MM-DD"),'Price Data'!D:D,0)),"")</f>
        <v>28.46</v>
      </c>
      <c r="E372" s="10" cm="1">
        <f t="array" ref="E372">IFERROR(IF(ISNUMBER(D372),(D372-INDEX('Price Data'!E:E,MATCH(TEXT(A372,"YYYY-MM-DD"),'Price Data'!D:D,0)+1))/INDEX('Price Data'!E:E,MATCH(TEXT(A372,"YYYY-MM-DD"),'Price Data'!D:D,0)+1),""),"")</f>
        <v>-6.103596172880231E-2</v>
      </c>
      <c r="F372" s="34">
        <f>IFERROR(INDEX('Price Data'!H:H,MATCH(TEXT(A372,"YYYY-MM-DD"),'Price Data'!G:G,0)),"")</f>
        <v>15380</v>
      </c>
      <c r="G372" s="10" cm="1">
        <f t="array" ref="G372">IFERROR(IF(ISNUMBER(F372),(F372-INDEX('Price Data'!H:H,MATCH(TEXT(A372,"YYYY-MM-DD"),'Price Data'!G:G,0)+1))/INDEX('Price Data'!H:H,MATCH(TEXT(A372,"YYYY-MM-DD"),'Price Data'!G:G,0)+1),""),"")</f>
        <v>-0.11507479861910241</v>
      </c>
      <c r="H372" s="34">
        <f>IFERROR(INDEX('Price Data'!K:K,MATCH(TEXT(A372,"YYYY-MM-DD"),'Price Data'!J:J,0)),"")</f>
        <v>3.05</v>
      </c>
      <c r="I372" s="10" cm="1">
        <f t="array" ref="I372">IFERROR(IF(ISNUMBER(H372),(H372-INDEX('Price Data'!K:K,MATCH(TEXT(A372,"YYYY-MM-DD"),'Price Data'!J:J,0)+1))/INDEX('Price Data'!K:K,MATCH(TEXT(A372,"YYYY-MM-DD"),'Price Data'!J:J,0)+1),""),"")</f>
        <v>-5.864197530864209E-2</v>
      </c>
      <c r="J372" s="34">
        <f>IFERROR(INDEX('Price Data'!N:N,MATCH(TEXT(A372,"YYYY-MM-DD"),'Price Data'!M:M,0)),"")</f>
        <v>5.0999999999999996</v>
      </c>
      <c r="K372" s="10" cm="1">
        <f t="array" ref="K372">IFERROR(IF(ISNUMBER(J372),(J372-INDEX('Price Data'!N:N,MATCH(TEXT(A372,"YYYY-MM-DD"),'Price Data'!M:M,0)+1))/INDEX('Price Data'!N:N,MATCH(TEXT(A372,"YYYY-MM-DD"),'Price Data'!M:M,0)+1),""),"")</f>
        <v>-5.9040590405904113E-2</v>
      </c>
      <c r="L372" s="34">
        <f>IFERROR(INDEX('Price Data'!Q:Q,MATCH(TEXT(A372,"YYYY-MM-DD"),'Price Data'!P:P,0)),"")</f>
        <v>10.3</v>
      </c>
      <c r="M372" s="10" cm="1">
        <f t="array" ref="M372">IFERROR(IF(ISNUMBER(L372),(L372-INDEX('Price Data'!Q:Q,MATCH(TEXT(A372,"YYYY-MM-DD"),'Price Data'!P:P,0)+1))/INDEX('Price Data'!Q:Q,MATCH(TEXT(A372,"YYYY-MM-DD"),'Price Data'!P:P,0)+1),""),"")</f>
        <v>-6.6183136899365252E-2</v>
      </c>
      <c r="N372" s="34">
        <f>IFERROR(INDEX('Price Data'!T:T,MATCH(TEXT(A372,"YYYY-MM-DD"),'Price Data'!S:S,0)),"")</f>
        <v>4.13</v>
      </c>
      <c r="O372" s="10" cm="1">
        <f t="array" ref="O372">IFERROR(IF(ISNUMBER(N372),(N372-INDEX('Price Data'!T:T,MATCH(TEXT(A372,"YYYY-MM-DD"),'Price Data'!S:S,0)+1))/INDEX('Price Data'!T:T,MATCH(TEXT(A372,"YYYY-MM-DD"),'Price Data'!S:S,0)+1),""),"")</f>
        <v>-4.3981481481481566E-2</v>
      </c>
    </row>
    <row r="373" spans="1:15" x14ac:dyDescent="0.3">
      <c r="A373" s="8">
        <v>42192</v>
      </c>
      <c r="B373" s="34">
        <f>IFERROR(INDEX('Price Data'!B:B,MATCH(TEXT(A373,"YYYY-MM-DD"),'Price Data'!A:A,0)),"")</f>
        <v>20958</v>
      </c>
      <c r="C373" s="10" cm="1">
        <f t="array" ref="C373">IFERROR(IF(ISNUMBER(B373),(B373-INDEX('Price Data'!B:B,MATCH(TEXT(A373,"YYYY-MM-DD"),'Price Data'!A:A,0)+1))/INDEX('Price Data'!B:B,MATCH(TEXT(A373,"YYYY-MM-DD"),'Price Data'!A:A,0)+1),""),"")</f>
        <v>-2.9767140410166197E-2</v>
      </c>
      <c r="D373" s="34">
        <f>IFERROR(INDEX('Price Data'!E:E,MATCH(TEXT(A373,"YYYY-MM-DD"),'Price Data'!D:D,0)),"")</f>
        <v>27.36</v>
      </c>
      <c r="E373" s="10" cm="1">
        <f t="array" ref="E373">IFERROR(IF(ISNUMBER(D373),(D373-INDEX('Price Data'!E:E,MATCH(TEXT(A373,"YYYY-MM-DD"),'Price Data'!D:D,0)+1))/INDEX('Price Data'!E:E,MATCH(TEXT(A373,"YYYY-MM-DD"),'Price Data'!D:D,0)+1),""),"")</f>
        <v>-3.8650737877723169E-2</v>
      </c>
      <c r="F373" s="34">
        <f>IFERROR(INDEX('Price Data'!H:H,MATCH(TEXT(A373,"YYYY-MM-DD"),'Price Data'!G:G,0)),"")</f>
        <v>14230</v>
      </c>
      <c r="G373" s="10" cm="1">
        <f t="array" ref="G373">IFERROR(IF(ISNUMBER(F373),(F373-INDEX('Price Data'!H:H,MATCH(TEXT(A373,"YYYY-MM-DD"),'Price Data'!G:G,0)+1))/INDEX('Price Data'!H:H,MATCH(TEXT(A373,"YYYY-MM-DD"),'Price Data'!G:G,0)+1),""),"")</f>
        <v>-7.4772431729518862E-2</v>
      </c>
      <c r="H373" s="34">
        <f>IFERROR(INDEX('Price Data'!K:K,MATCH(TEXT(A373,"YYYY-MM-DD"),'Price Data'!J:J,0)),"")</f>
        <v>2.96</v>
      </c>
      <c r="I373" s="10" cm="1">
        <f t="array" ref="I373">IFERROR(IF(ISNUMBER(H373),(H373-INDEX('Price Data'!K:K,MATCH(TEXT(A373,"YYYY-MM-DD"),'Price Data'!J:J,0)+1))/INDEX('Price Data'!K:K,MATCH(TEXT(A373,"YYYY-MM-DD"),'Price Data'!J:J,0)+1),""),"")</f>
        <v>-2.9508196721311431E-2</v>
      </c>
      <c r="J373" s="34">
        <f>IFERROR(INDEX('Price Data'!N:N,MATCH(TEXT(A373,"YYYY-MM-DD"),'Price Data'!M:M,0)),"")</f>
        <v>4.7699999999999996</v>
      </c>
      <c r="K373" s="10" cm="1">
        <f t="array" ref="K373">IFERROR(IF(ISNUMBER(J373),(J373-INDEX('Price Data'!N:N,MATCH(TEXT(A373,"YYYY-MM-DD"),'Price Data'!M:M,0)+1))/INDEX('Price Data'!N:N,MATCH(TEXT(A373,"YYYY-MM-DD"),'Price Data'!M:M,0)+1),""),"")</f>
        <v>-6.4705882352941196E-2</v>
      </c>
      <c r="L373" s="34">
        <f>IFERROR(INDEX('Price Data'!Q:Q,MATCH(TEXT(A373,"YYYY-MM-DD"),'Price Data'!P:P,0)),"")</f>
        <v>9.8699999999999992</v>
      </c>
      <c r="M373" s="10" cm="1">
        <f t="array" ref="M373">IFERROR(IF(ISNUMBER(L373),(L373-INDEX('Price Data'!Q:Q,MATCH(TEXT(A373,"YYYY-MM-DD"),'Price Data'!P:P,0)+1))/INDEX('Price Data'!Q:Q,MATCH(TEXT(A373,"YYYY-MM-DD"),'Price Data'!P:P,0)+1),""),"")</f>
        <v>-4.1747572815534123E-2</v>
      </c>
      <c r="N373" s="34">
        <f>IFERROR(INDEX('Price Data'!T:T,MATCH(TEXT(A373,"YYYY-MM-DD"),'Price Data'!S:S,0)),"")</f>
        <v>4.05</v>
      </c>
      <c r="O373" s="10" cm="1">
        <f t="array" ref="O373">IFERROR(IF(ISNUMBER(N373),(N373-INDEX('Price Data'!T:T,MATCH(TEXT(A373,"YYYY-MM-DD"),'Price Data'!S:S,0)+1))/INDEX('Price Data'!T:T,MATCH(TEXT(A373,"YYYY-MM-DD"),'Price Data'!S:S,0)+1),""),"")</f>
        <v>-1.9370460048426168E-2</v>
      </c>
    </row>
    <row r="374" spans="1:15" x14ac:dyDescent="0.3">
      <c r="A374" s="8">
        <v>42193</v>
      </c>
      <c r="B374" s="34">
        <f>IFERROR(INDEX('Price Data'!B:B,MATCH(TEXT(A374,"YYYY-MM-DD"),'Price Data'!A:A,0)),"")</f>
        <v>21512</v>
      </c>
      <c r="C374" s="10" cm="1">
        <f t="array" ref="C374">IFERROR(IF(ISNUMBER(B374),(B374-INDEX('Price Data'!B:B,MATCH(TEXT(A374,"YYYY-MM-DD"),'Price Data'!A:A,0)+1))/INDEX('Price Data'!B:B,MATCH(TEXT(A374,"YYYY-MM-DD"),'Price Data'!A:A,0)+1),""),"")</f>
        <v>2.643382002099437E-2</v>
      </c>
      <c r="D374" s="34">
        <f>IFERROR(INDEX('Price Data'!E:E,MATCH(TEXT(A374,"YYYY-MM-DD"),'Price Data'!D:D,0)),"")</f>
        <v>28.28</v>
      </c>
      <c r="E374" s="10" cm="1">
        <f t="array" ref="E374">IFERROR(IF(ISNUMBER(D374),(D374-INDEX('Price Data'!E:E,MATCH(TEXT(A374,"YYYY-MM-DD"),'Price Data'!D:D,0)+1))/INDEX('Price Data'!E:E,MATCH(TEXT(A374,"YYYY-MM-DD"),'Price Data'!D:D,0)+1),""),"")</f>
        <v>3.3625730994152107E-2</v>
      </c>
      <c r="F374" s="34">
        <f>IFERROR(INDEX('Price Data'!H:H,MATCH(TEXT(A374,"YYYY-MM-DD"),'Price Data'!G:G,0)),"")</f>
        <v>15050</v>
      </c>
      <c r="G374" s="10" cm="1">
        <f t="array" ref="G374">IFERROR(IF(ISNUMBER(F374),(F374-INDEX('Price Data'!H:H,MATCH(TEXT(A374,"YYYY-MM-DD"),'Price Data'!G:G,0)+1))/INDEX('Price Data'!H:H,MATCH(TEXT(A374,"YYYY-MM-DD"),'Price Data'!G:G,0)+1),""),"")</f>
        <v>5.7624736472241742E-2</v>
      </c>
      <c r="H374" s="34">
        <f>IFERROR(INDEX('Price Data'!K:K,MATCH(TEXT(A374,"YYYY-MM-DD"),'Price Data'!J:J,0)),"")</f>
        <v>3.07</v>
      </c>
      <c r="I374" s="10" cm="1">
        <f t="array" ref="I374">IFERROR(IF(ISNUMBER(H374),(H374-INDEX('Price Data'!K:K,MATCH(TEXT(A374,"YYYY-MM-DD"),'Price Data'!J:J,0)+1))/INDEX('Price Data'!K:K,MATCH(TEXT(A374,"YYYY-MM-DD"),'Price Data'!J:J,0)+1),""),"")</f>
        <v>3.7162162162162123E-2</v>
      </c>
      <c r="J374" s="34">
        <f>IFERROR(INDEX('Price Data'!N:N,MATCH(TEXT(A374,"YYYY-MM-DD"),'Price Data'!M:M,0)),"")</f>
        <v>5.04</v>
      </c>
      <c r="K374" s="10" cm="1">
        <f t="array" ref="K374">IFERROR(IF(ISNUMBER(J374),(J374-INDEX('Price Data'!N:N,MATCH(TEXT(A374,"YYYY-MM-DD"),'Price Data'!M:M,0)+1))/INDEX('Price Data'!N:N,MATCH(TEXT(A374,"YYYY-MM-DD"),'Price Data'!M:M,0)+1),""),"")</f>
        <v>5.6603773584905759E-2</v>
      </c>
      <c r="L374" s="34">
        <f>IFERROR(INDEX('Price Data'!Q:Q,MATCH(TEXT(A374,"YYYY-MM-DD"),'Price Data'!P:P,0)),"")</f>
        <v>10.27</v>
      </c>
      <c r="M374" s="10" cm="1">
        <f t="array" ref="M374">IFERROR(IF(ISNUMBER(L374),(L374-INDEX('Price Data'!Q:Q,MATCH(TEXT(A374,"YYYY-MM-DD"),'Price Data'!P:P,0)+1))/INDEX('Price Data'!Q:Q,MATCH(TEXT(A374,"YYYY-MM-DD"),'Price Data'!P:P,0)+1),""),"")</f>
        <v>4.0526849037487378E-2</v>
      </c>
      <c r="N374" s="34">
        <f>IFERROR(INDEX('Price Data'!T:T,MATCH(TEXT(A374,"YYYY-MM-DD"),'Price Data'!S:S,0)),"")</f>
        <v>4.13</v>
      </c>
      <c r="O374" s="10" cm="1">
        <f t="array" ref="O374">IFERROR(IF(ISNUMBER(N374),(N374-INDEX('Price Data'!T:T,MATCH(TEXT(A374,"YYYY-MM-DD"),'Price Data'!S:S,0)+1))/INDEX('Price Data'!T:T,MATCH(TEXT(A374,"YYYY-MM-DD"),'Price Data'!S:S,0)+1),""),"")</f>
        <v>1.9753086419753103E-2</v>
      </c>
    </row>
    <row r="375" spans="1:15" x14ac:dyDescent="0.3">
      <c r="A375" s="8">
        <v>42194</v>
      </c>
      <c r="B375" s="34">
        <f>IFERROR(INDEX('Price Data'!B:B,MATCH(TEXT(A375,"YYYY-MM-DD"),'Price Data'!A:A,0)),"")</f>
        <v>22269</v>
      </c>
      <c r="C375" s="10" cm="1">
        <f t="array" ref="C375">IFERROR(IF(ISNUMBER(B375),(B375-INDEX('Price Data'!B:B,MATCH(TEXT(A375,"YYYY-MM-DD"),'Price Data'!A:A,0)+1))/INDEX('Price Data'!B:B,MATCH(TEXT(A375,"YYYY-MM-DD"),'Price Data'!A:A,0)+1),""),"")</f>
        <v>3.5189661584232056E-2</v>
      </c>
      <c r="D375" s="34">
        <f>IFERROR(INDEX('Price Data'!E:E,MATCH(TEXT(A375,"YYYY-MM-DD"),'Price Data'!D:D,0)),"")</f>
        <v>29.51</v>
      </c>
      <c r="E375" s="10" cm="1">
        <f t="array" ref="E375">IFERROR(IF(ISNUMBER(D375),(D375-INDEX('Price Data'!E:E,MATCH(TEXT(A375,"YYYY-MM-DD"),'Price Data'!D:D,0)+1))/INDEX('Price Data'!E:E,MATCH(TEXT(A375,"YYYY-MM-DD"),'Price Data'!D:D,0)+1),""),"")</f>
        <v>4.3493635077793504E-2</v>
      </c>
      <c r="F375" s="34">
        <f>IFERROR(INDEX('Price Data'!H:H,MATCH(TEXT(A375,"YYYY-MM-DD"),'Price Data'!G:G,0)),"")</f>
        <v>15920</v>
      </c>
      <c r="G375" s="10" cm="1">
        <f t="array" ref="G375">IFERROR(IF(ISNUMBER(F375),(F375-INDEX('Price Data'!H:H,MATCH(TEXT(A375,"YYYY-MM-DD"),'Price Data'!G:G,0)+1))/INDEX('Price Data'!H:H,MATCH(TEXT(A375,"YYYY-MM-DD"),'Price Data'!G:G,0)+1),""),"")</f>
        <v>5.7807308970099669E-2</v>
      </c>
      <c r="H375" s="34">
        <f>IFERROR(INDEX('Price Data'!K:K,MATCH(TEXT(A375,"YYYY-MM-DD"),'Price Data'!J:J,0)),"")</f>
        <v>3.21</v>
      </c>
      <c r="I375" s="10" cm="1">
        <f t="array" ref="I375">IFERROR(IF(ISNUMBER(H375),(H375-INDEX('Price Data'!K:K,MATCH(TEXT(A375,"YYYY-MM-DD"),'Price Data'!J:J,0)+1))/INDEX('Price Data'!K:K,MATCH(TEXT(A375,"YYYY-MM-DD"),'Price Data'!J:J,0)+1),""),"")</f>
        <v>4.5602605863192223E-2</v>
      </c>
      <c r="J375" s="34">
        <f>IFERROR(INDEX('Price Data'!N:N,MATCH(TEXT(A375,"YYYY-MM-DD"),'Price Data'!M:M,0)),"")</f>
        <v>5.26</v>
      </c>
      <c r="K375" s="10" cm="1">
        <f t="array" ref="K375">IFERROR(IF(ISNUMBER(J375),(J375-INDEX('Price Data'!N:N,MATCH(TEXT(A375,"YYYY-MM-DD"),'Price Data'!M:M,0)+1))/INDEX('Price Data'!N:N,MATCH(TEXT(A375,"YYYY-MM-DD"),'Price Data'!M:M,0)+1),""),"")</f>
        <v>4.36507936507936E-2</v>
      </c>
      <c r="L375" s="34">
        <f>IFERROR(INDEX('Price Data'!Q:Q,MATCH(TEXT(A375,"YYYY-MM-DD"),'Price Data'!P:P,0)),"")</f>
        <v>10.75</v>
      </c>
      <c r="M375" s="10" cm="1">
        <f t="array" ref="M375">IFERROR(IF(ISNUMBER(L375),(L375-INDEX('Price Data'!Q:Q,MATCH(TEXT(A375,"YYYY-MM-DD"),'Price Data'!P:P,0)+1))/INDEX('Price Data'!Q:Q,MATCH(TEXT(A375,"YYYY-MM-DD"),'Price Data'!P:P,0)+1),""),"")</f>
        <v>4.6738072054527798E-2</v>
      </c>
      <c r="N375" s="34">
        <f>IFERROR(INDEX('Price Data'!T:T,MATCH(TEXT(A375,"YYYY-MM-DD"),'Price Data'!S:S,0)),"")</f>
        <v>4.29</v>
      </c>
      <c r="O375" s="10" cm="1">
        <f t="array" ref="O375">IFERROR(IF(ISNUMBER(N375),(N375-INDEX('Price Data'!T:T,MATCH(TEXT(A375,"YYYY-MM-DD"),'Price Data'!S:S,0)+1))/INDEX('Price Data'!T:T,MATCH(TEXT(A375,"YYYY-MM-DD"),'Price Data'!S:S,0)+1),""),"")</f>
        <v>3.8740920096852337E-2</v>
      </c>
    </row>
    <row r="376" spans="1:15" x14ac:dyDescent="0.3">
      <c r="A376" s="8">
        <v>42195</v>
      </c>
      <c r="B376" s="34">
        <f>IFERROR(INDEX('Price Data'!B:B,MATCH(TEXT(A376,"YYYY-MM-DD"),'Price Data'!A:A,0)),"")</f>
        <v>22937</v>
      </c>
      <c r="C376" s="10" cm="1">
        <f t="array" ref="C376">IFERROR(IF(ISNUMBER(B376),(B376-INDEX('Price Data'!B:B,MATCH(TEXT(A376,"YYYY-MM-DD"),'Price Data'!A:A,0)+1))/INDEX('Price Data'!B:B,MATCH(TEXT(A376,"YYYY-MM-DD"),'Price Data'!A:A,0)+1),""),"")</f>
        <v>2.9996856616821589E-2</v>
      </c>
      <c r="D376" s="34">
        <f>IFERROR(INDEX('Price Data'!E:E,MATCH(TEXT(A376,"YYYY-MM-DD"),'Price Data'!D:D,0)),"")</f>
        <v>30.74</v>
      </c>
      <c r="E376" s="10" cm="1">
        <f t="array" ref="E376">IFERROR(IF(ISNUMBER(D376),(D376-INDEX('Price Data'!E:E,MATCH(TEXT(A376,"YYYY-MM-DD"),'Price Data'!D:D,0)+1))/INDEX('Price Data'!E:E,MATCH(TEXT(A376,"YYYY-MM-DD"),'Price Data'!D:D,0)+1),""),"")</f>
        <v>4.1680786174178135E-2</v>
      </c>
      <c r="F376" s="34">
        <f>IFERROR(INDEX('Price Data'!H:H,MATCH(TEXT(A376,"YYYY-MM-DD"),'Price Data'!G:G,0)),"")</f>
        <v>17220</v>
      </c>
      <c r="G376" s="10" cm="1">
        <f t="array" ref="G376">IFERROR(IF(ISNUMBER(F376),(F376-INDEX('Price Data'!H:H,MATCH(TEXT(A376,"YYYY-MM-DD"),'Price Data'!G:G,0)+1))/INDEX('Price Data'!H:H,MATCH(TEXT(A376,"YYYY-MM-DD"),'Price Data'!G:G,0)+1),""),"")</f>
        <v>8.1658291457286439E-2</v>
      </c>
      <c r="H376" s="34">
        <f>IFERROR(INDEX('Price Data'!K:K,MATCH(TEXT(A376,"YYYY-MM-DD"),'Price Data'!J:J,0)),"")</f>
        <v>3.35</v>
      </c>
      <c r="I376" s="10" cm="1">
        <f t="array" ref="I376">IFERROR(IF(ISNUMBER(H376),(H376-INDEX('Price Data'!K:K,MATCH(TEXT(A376,"YYYY-MM-DD"),'Price Data'!J:J,0)+1))/INDEX('Price Data'!K:K,MATCH(TEXT(A376,"YYYY-MM-DD"),'Price Data'!J:J,0)+1),""),"")</f>
        <v>4.3613707165109074E-2</v>
      </c>
      <c r="J376" s="34">
        <f>IFERROR(INDEX('Price Data'!N:N,MATCH(TEXT(A376,"YYYY-MM-DD"),'Price Data'!M:M,0)),"")</f>
        <v>5.4</v>
      </c>
      <c r="K376" s="10" cm="1">
        <f t="array" ref="K376">IFERROR(IF(ISNUMBER(J376),(J376-INDEX('Price Data'!N:N,MATCH(TEXT(A376,"YYYY-MM-DD"),'Price Data'!M:M,0)+1))/INDEX('Price Data'!N:N,MATCH(TEXT(A376,"YYYY-MM-DD"),'Price Data'!M:M,0)+1),""),"")</f>
        <v>2.6615969581749159E-2</v>
      </c>
      <c r="L376" s="34">
        <f>IFERROR(INDEX('Price Data'!Q:Q,MATCH(TEXT(A376,"YYYY-MM-DD"),'Price Data'!P:P,0)),"")</f>
        <v>11.08</v>
      </c>
      <c r="M376" s="10" cm="1">
        <f t="array" ref="M376">IFERROR(IF(ISNUMBER(L376),(L376-INDEX('Price Data'!Q:Q,MATCH(TEXT(A376,"YYYY-MM-DD"),'Price Data'!P:P,0)+1))/INDEX('Price Data'!Q:Q,MATCH(TEXT(A376,"YYYY-MM-DD"),'Price Data'!P:P,0)+1),""),"")</f>
        <v>3.0697674418604659E-2</v>
      </c>
      <c r="N376" s="34">
        <f>IFERROR(INDEX('Price Data'!T:T,MATCH(TEXT(A376,"YYYY-MM-DD"),'Price Data'!S:S,0)),"")</f>
        <v>4.34</v>
      </c>
      <c r="O376" s="10" cm="1">
        <f t="array" ref="O376">IFERROR(IF(ISNUMBER(N376),(N376-INDEX('Price Data'!T:T,MATCH(TEXT(A376,"YYYY-MM-DD"),'Price Data'!S:S,0)+1))/INDEX('Price Data'!T:T,MATCH(TEXT(A376,"YYYY-MM-DD"),'Price Data'!S:S,0)+1),""),"")</f>
        <v>1.1655011655011614E-2</v>
      </c>
    </row>
    <row r="377" spans="1:15" x14ac:dyDescent="0.3">
      <c r="A377" s="8">
        <v>42196</v>
      </c>
      <c r="B377" s="34" t="str">
        <f>IFERROR(INDEX('Price Data'!B:B,MATCH(TEXT(A377,"YYYY-MM-DD"),'Price Data'!A:A,0)),"")</f>
        <v/>
      </c>
      <c r="C377" s="10" t="str" cm="1">
        <f t="array" ref="C377">IFERROR(IF(ISNUMBER(B377),(B377-INDEX('Price Data'!B:B,MATCH(TEXT(A377,"YYYY-MM-DD"),'Price Data'!A:A,0)+1))/INDEX('Price Data'!B:B,MATCH(TEXT(A377,"YYYY-MM-DD"),'Price Data'!A:A,0)+1),""),"")</f>
        <v/>
      </c>
      <c r="D377" s="34" t="str">
        <f>IFERROR(INDEX('Price Data'!E:E,MATCH(TEXT(A377,"YYYY-MM-DD"),'Price Data'!D:D,0)),"")</f>
        <v/>
      </c>
      <c r="E377" s="10" t="str" cm="1">
        <f t="array" ref="E377">IFERROR(IF(ISNUMBER(D377),(D377-INDEX('Price Data'!E:E,MATCH(TEXT(A377,"YYYY-MM-DD"),'Price Data'!D:D,0)+1))/INDEX('Price Data'!E:E,MATCH(TEXT(A377,"YYYY-MM-DD"),'Price Data'!D:D,0)+1),""),"")</f>
        <v/>
      </c>
      <c r="F377" s="34" t="str">
        <f>IFERROR(INDEX('Price Data'!H:H,MATCH(TEXT(A377,"YYYY-MM-DD"),'Price Data'!G:G,0)),"")</f>
        <v/>
      </c>
      <c r="G377" s="10" t="str" cm="1">
        <f t="array" ref="G377">IFERROR(IF(ISNUMBER(F377),(F377-INDEX('Price Data'!H:H,MATCH(TEXT(A377,"YYYY-MM-DD"),'Price Data'!G:G,0)+1))/INDEX('Price Data'!H:H,MATCH(TEXT(A377,"YYYY-MM-DD"),'Price Data'!G:G,0)+1),""),"")</f>
        <v/>
      </c>
      <c r="H377" s="34" t="str">
        <f>IFERROR(INDEX('Price Data'!K:K,MATCH(TEXT(A377,"YYYY-MM-DD"),'Price Data'!J:J,0)),"")</f>
        <v/>
      </c>
      <c r="I377" s="10" t="str" cm="1">
        <f t="array" ref="I377">IFERROR(IF(ISNUMBER(H377),(H377-INDEX('Price Data'!K:K,MATCH(TEXT(A377,"YYYY-MM-DD"),'Price Data'!J:J,0)+1))/INDEX('Price Data'!K:K,MATCH(TEXT(A377,"YYYY-MM-DD"),'Price Data'!J:J,0)+1),""),"")</f>
        <v/>
      </c>
      <c r="J377" s="34" t="str">
        <f>IFERROR(INDEX('Price Data'!N:N,MATCH(TEXT(A377,"YYYY-MM-DD"),'Price Data'!M:M,0)),"")</f>
        <v/>
      </c>
      <c r="K377" s="10" t="str" cm="1">
        <f t="array" ref="K377">IFERROR(IF(ISNUMBER(J377),(J377-INDEX('Price Data'!N:N,MATCH(TEXT(A377,"YYYY-MM-DD"),'Price Data'!M:M,0)+1))/INDEX('Price Data'!N:N,MATCH(TEXT(A377,"YYYY-MM-DD"),'Price Data'!M:M,0)+1),""),"")</f>
        <v/>
      </c>
      <c r="L377" s="34" t="str">
        <f>IFERROR(INDEX('Price Data'!Q:Q,MATCH(TEXT(A377,"YYYY-MM-DD"),'Price Data'!P:P,0)),"")</f>
        <v/>
      </c>
      <c r="M377" s="10" t="str" cm="1">
        <f t="array" ref="M377">IFERROR(IF(ISNUMBER(L377),(L377-INDEX('Price Data'!Q:Q,MATCH(TEXT(A377,"YYYY-MM-DD"),'Price Data'!P:P,0)+1))/INDEX('Price Data'!Q:Q,MATCH(TEXT(A377,"YYYY-MM-DD"),'Price Data'!P:P,0)+1),""),"")</f>
        <v/>
      </c>
      <c r="N377" s="34" t="str">
        <f>IFERROR(INDEX('Price Data'!T:T,MATCH(TEXT(A377,"YYYY-MM-DD"),'Price Data'!S:S,0)),"")</f>
        <v/>
      </c>
      <c r="O377" s="10" t="str" cm="1">
        <f t="array" ref="O377">IFERROR(IF(ISNUMBER(N377),(N377-INDEX('Price Data'!T:T,MATCH(TEXT(A377,"YYYY-MM-DD"),'Price Data'!S:S,0)+1))/INDEX('Price Data'!T:T,MATCH(TEXT(A377,"YYYY-MM-DD"),'Price Data'!S:S,0)+1),""),"")</f>
        <v/>
      </c>
    </row>
    <row r="378" spans="1:15" x14ac:dyDescent="0.3">
      <c r="A378" s="8">
        <v>42197</v>
      </c>
      <c r="B378" s="34" t="str">
        <f>IFERROR(INDEX('Price Data'!B:B,MATCH(TEXT(A378,"YYYY-MM-DD"),'Price Data'!A:A,0)),"")</f>
        <v/>
      </c>
      <c r="C378" s="10" t="str" cm="1">
        <f t="array" ref="C378">IFERROR(IF(ISNUMBER(B378),(B378-INDEX('Price Data'!B:B,MATCH(TEXT(A378,"YYYY-MM-DD"),'Price Data'!A:A,0)+1))/INDEX('Price Data'!B:B,MATCH(TEXT(A378,"YYYY-MM-DD"),'Price Data'!A:A,0)+1),""),"")</f>
        <v/>
      </c>
      <c r="D378" s="34" t="str">
        <f>IFERROR(INDEX('Price Data'!E:E,MATCH(TEXT(A378,"YYYY-MM-DD"),'Price Data'!D:D,0)),"")</f>
        <v/>
      </c>
      <c r="E378" s="10" t="str" cm="1">
        <f t="array" ref="E378">IFERROR(IF(ISNUMBER(D378),(D378-INDEX('Price Data'!E:E,MATCH(TEXT(A378,"YYYY-MM-DD"),'Price Data'!D:D,0)+1))/INDEX('Price Data'!E:E,MATCH(TEXT(A378,"YYYY-MM-DD"),'Price Data'!D:D,0)+1),""),"")</f>
        <v/>
      </c>
      <c r="F378" s="34" t="str">
        <f>IFERROR(INDEX('Price Data'!H:H,MATCH(TEXT(A378,"YYYY-MM-DD"),'Price Data'!G:G,0)),"")</f>
        <v/>
      </c>
      <c r="G378" s="10" t="str" cm="1">
        <f t="array" ref="G378">IFERROR(IF(ISNUMBER(F378),(F378-INDEX('Price Data'!H:H,MATCH(TEXT(A378,"YYYY-MM-DD"),'Price Data'!G:G,0)+1))/INDEX('Price Data'!H:H,MATCH(TEXT(A378,"YYYY-MM-DD"),'Price Data'!G:G,0)+1),""),"")</f>
        <v/>
      </c>
      <c r="H378" s="34" t="str">
        <f>IFERROR(INDEX('Price Data'!K:K,MATCH(TEXT(A378,"YYYY-MM-DD"),'Price Data'!J:J,0)),"")</f>
        <v/>
      </c>
      <c r="I378" s="10" t="str" cm="1">
        <f t="array" ref="I378">IFERROR(IF(ISNUMBER(H378),(H378-INDEX('Price Data'!K:K,MATCH(TEXT(A378,"YYYY-MM-DD"),'Price Data'!J:J,0)+1))/INDEX('Price Data'!K:K,MATCH(TEXT(A378,"YYYY-MM-DD"),'Price Data'!J:J,0)+1),""),"")</f>
        <v/>
      </c>
      <c r="J378" s="34" t="str">
        <f>IFERROR(INDEX('Price Data'!N:N,MATCH(TEXT(A378,"YYYY-MM-DD"),'Price Data'!M:M,0)),"")</f>
        <v/>
      </c>
      <c r="K378" s="10" t="str" cm="1">
        <f t="array" ref="K378">IFERROR(IF(ISNUMBER(J378),(J378-INDEX('Price Data'!N:N,MATCH(TEXT(A378,"YYYY-MM-DD"),'Price Data'!M:M,0)+1))/INDEX('Price Data'!N:N,MATCH(TEXT(A378,"YYYY-MM-DD"),'Price Data'!M:M,0)+1),""),"")</f>
        <v/>
      </c>
      <c r="L378" s="34" t="str">
        <f>IFERROR(INDEX('Price Data'!Q:Q,MATCH(TEXT(A378,"YYYY-MM-DD"),'Price Data'!P:P,0)),"")</f>
        <v/>
      </c>
      <c r="M378" s="10" t="str" cm="1">
        <f t="array" ref="M378">IFERROR(IF(ISNUMBER(L378),(L378-INDEX('Price Data'!Q:Q,MATCH(TEXT(A378,"YYYY-MM-DD"),'Price Data'!P:P,0)+1))/INDEX('Price Data'!Q:Q,MATCH(TEXT(A378,"YYYY-MM-DD"),'Price Data'!P:P,0)+1),""),"")</f>
        <v/>
      </c>
      <c r="N378" s="34" t="str">
        <f>IFERROR(INDEX('Price Data'!T:T,MATCH(TEXT(A378,"YYYY-MM-DD"),'Price Data'!S:S,0)),"")</f>
        <v/>
      </c>
      <c r="O378" s="10" t="str" cm="1">
        <f t="array" ref="O378">IFERROR(IF(ISNUMBER(N378),(N378-INDEX('Price Data'!T:T,MATCH(TEXT(A378,"YYYY-MM-DD"),'Price Data'!S:S,0)+1))/INDEX('Price Data'!T:T,MATCH(TEXT(A378,"YYYY-MM-DD"),'Price Data'!S:S,0)+1),""),"")</f>
        <v/>
      </c>
    </row>
    <row r="379" spans="1:15" x14ac:dyDescent="0.3">
      <c r="A379" s="8">
        <v>42198</v>
      </c>
      <c r="B379" s="34">
        <f>IFERROR(INDEX('Price Data'!B:B,MATCH(TEXT(A379,"YYYY-MM-DD"),'Price Data'!A:A,0)),"")</f>
        <v>23167</v>
      </c>
      <c r="C379" s="10" cm="1">
        <f t="array" ref="C379">IFERROR(IF(ISNUMBER(B379),(B379-INDEX('Price Data'!B:B,MATCH(TEXT(A379,"YYYY-MM-DD"),'Price Data'!A:A,0)+1))/INDEX('Price Data'!B:B,MATCH(TEXT(A379,"YYYY-MM-DD"),'Price Data'!A:A,0)+1),""),"")</f>
        <v>1.0027466538780137E-2</v>
      </c>
      <c r="D379" s="34">
        <f>IFERROR(INDEX('Price Data'!E:E,MATCH(TEXT(A379,"YYYY-MM-DD"),'Price Data'!D:D,0)),"")</f>
        <v>31.24</v>
      </c>
      <c r="E379" s="10" cm="1">
        <f t="array" ref="E379">IFERROR(IF(ISNUMBER(D379),(D379-INDEX('Price Data'!E:E,MATCH(TEXT(A379,"YYYY-MM-DD"),'Price Data'!D:D,0)+1))/INDEX('Price Data'!E:E,MATCH(TEXT(A379,"YYYY-MM-DD"),'Price Data'!D:D,0)+1),""),"")</f>
        <v>1.6265452179570594E-2</v>
      </c>
      <c r="F379" s="34">
        <f>IFERROR(INDEX('Price Data'!H:H,MATCH(TEXT(A379,"YYYY-MM-DD"),'Price Data'!G:G,0)),"")</f>
        <v>16970</v>
      </c>
      <c r="G379" s="10" cm="1">
        <f t="array" ref="G379">IFERROR(IF(ISNUMBER(F379),(F379-INDEX('Price Data'!H:H,MATCH(TEXT(A379,"YYYY-MM-DD"),'Price Data'!G:G,0)+1))/INDEX('Price Data'!H:H,MATCH(TEXT(A379,"YYYY-MM-DD"),'Price Data'!G:G,0)+1),""),"")</f>
        <v>-1.4518002322880372E-2</v>
      </c>
      <c r="H379" s="34">
        <f>IFERROR(INDEX('Price Data'!K:K,MATCH(TEXT(A379,"YYYY-MM-DD"),'Price Data'!J:J,0)),"")</f>
        <v>3.42</v>
      </c>
      <c r="I379" s="10" cm="1">
        <f t="array" ref="I379">IFERROR(IF(ISNUMBER(H379),(H379-INDEX('Price Data'!K:K,MATCH(TEXT(A379,"YYYY-MM-DD"),'Price Data'!J:J,0)+1))/INDEX('Price Data'!K:K,MATCH(TEXT(A379,"YYYY-MM-DD"),'Price Data'!J:J,0)+1),""),"")</f>
        <v>2.0895522388059654E-2</v>
      </c>
      <c r="J379" s="34">
        <f>IFERROR(INDEX('Price Data'!N:N,MATCH(TEXT(A379,"YYYY-MM-DD"),'Price Data'!M:M,0)),"")</f>
        <v>5.47</v>
      </c>
      <c r="K379" s="10" cm="1">
        <f t="array" ref="K379">IFERROR(IF(ISNUMBER(J379),(J379-INDEX('Price Data'!N:N,MATCH(TEXT(A379,"YYYY-MM-DD"),'Price Data'!M:M,0)+1))/INDEX('Price Data'!N:N,MATCH(TEXT(A379,"YYYY-MM-DD"),'Price Data'!M:M,0)+1),""),"")</f>
        <v>1.296296296296285E-2</v>
      </c>
      <c r="L379" s="34">
        <f>IFERROR(INDEX('Price Data'!Q:Q,MATCH(TEXT(A379,"YYYY-MM-DD"),'Price Data'!P:P,0)),"")</f>
        <v>11.35</v>
      </c>
      <c r="M379" s="10" cm="1">
        <f t="array" ref="M379">IFERROR(IF(ISNUMBER(L379),(L379-INDEX('Price Data'!Q:Q,MATCH(TEXT(A379,"YYYY-MM-DD"),'Price Data'!P:P,0)+1))/INDEX('Price Data'!Q:Q,MATCH(TEXT(A379,"YYYY-MM-DD"),'Price Data'!P:P,0)+1),""),"")</f>
        <v>2.4368231046931369E-2</v>
      </c>
      <c r="N379" s="34">
        <f>IFERROR(INDEX('Price Data'!T:T,MATCH(TEXT(A379,"YYYY-MM-DD"),'Price Data'!S:S,0)),"")</f>
        <v>4.3899999999999997</v>
      </c>
      <c r="O379" s="10" cm="1">
        <f t="array" ref="O379">IFERROR(IF(ISNUMBER(N379),(N379-INDEX('Price Data'!T:T,MATCH(TEXT(A379,"YYYY-MM-DD"),'Price Data'!S:S,0)+1))/INDEX('Price Data'!T:T,MATCH(TEXT(A379,"YYYY-MM-DD"),'Price Data'!S:S,0)+1),""),"")</f>
        <v>1.1520737327188899E-2</v>
      </c>
    </row>
    <row r="380" spans="1:15" x14ac:dyDescent="0.3">
      <c r="A380" s="8">
        <v>42199</v>
      </c>
      <c r="B380" s="34">
        <f>IFERROR(INDEX('Price Data'!B:B,MATCH(TEXT(A380,"YYYY-MM-DD"),'Price Data'!A:A,0)),"")</f>
        <v>23098</v>
      </c>
      <c r="C380" s="10" cm="1">
        <f t="array" ref="C380">IFERROR(IF(ISNUMBER(B380),(B380-INDEX('Price Data'!B:B,MATCH(TEXT(A380,"YYYY-MM-DD"),'Price Data'!A:A,0)+1))/INDEX('Price Data'!B:B,MATCH(TEXT(A380,"YYYY-MM-DD"),'Price Data'!A:A,0)+1),""),"")</f>
        <v>-2.9783744118789656E-3</v>
      </c>
      <c r="D380" s="34">
        <f>IFERROR(INDEX('Price Data'!E:E,MATCH(TEXT(A380,"YYYY-MM-DD"),'Price Data'!D:D,0)),"")</f>
        <v>30.91</v>
      </c>
      <c r="E380" s="10" cm="1">
        <f t="array" ref="E380">IFERROR(IF(ISNUMBER(D380),(D380-INDEX('Price Data'!E:E,MATCH(TEXT(A380,"YYYY-MM-DD"),'Price Data'!D:D,0)+1))/INDEX('Price Data'!E:E,MATCH(TEXT(A380,"YYYY-MM-DD"),'Price Data'!D:D,0)+1),""),"")</f>
        <v>-1.0563380281690087E-2</v>
      </c>
      <c r="F380" s="34">
        <f>IFERROR(INDEX('Price Data'!H:H,MATCH(TEXT(A380,"YYYY-MM-DD"),'Price Data'!G:G,0)),"")</f>
        <v>17330</v>
      </c>
      <c r="G380" s="10" cm="1">
        <f t="array" ref="G380">IFERROR(IF(ISNUMBER(F380),(F380-INDEX('Price Data'!H:H,MATCH(TEXT(A380,"YYYY-MM-DD"),'Price Data'!G:G,0)+1))/INDEX('Price Data'!H:H,MATCH(TEXT(A380,"YYYY-MM-DD"),'Price Data'!G:G,0)+1),""),"")</f>
        <v>2.1213906894519741E-2</v>
      </c>
      <c r="H380" s="34">
        <f>IFERROR(INDEX('Price Data'!K:K,MATCH(TEXT(A380,"YYYY-MM-DD"),'Price Data'!J:J,0)),"")</f>
        <v>3.41</v>
      </c>
      <c r="I380" s="10" cm="1">
        <f t="array" ref="I380">IFERROR(IF(ISNUMBER(H380),(H380-INDEX('Price Data'!K:K,MATCH(TEXT(A380,"YYYY-MM-DD"),'Price Data'!J:J,0)+1))/INDEX('Price Data'!K:K,MATCH(TEXT(A380,"YYYY-MM-DD"),'Price Data'!J:J,0)+1),""),"")</f>
        <v>-2.9239766081870723E-3</v>
      </c>
      <c r="J380" s="34">
        <f>IFERROR(INDEX('Price Data'!N:N,MATCH(TEXT(A380,"YYYY-MM-DD"),'Price Data'!M:M,0)),"")</f>
        <v>5.4</v>
      </c>
      <c r="K380" s="10" cm="1">
        <f t="array" ref="K380">IFERROR(IF(ISNUMBER(J380),(J380-INDEX('Price Data'!N:N,MATCH(TEXT(A380,"YYYY-MM-DD"),'Price Data'!M:M,0)+1))/INDEX('Price Data'!N:N,MATCH(TEXT(A380,"YYYY-MM-DD"),'Price Data'!M:M,0)+1),""),"")</f>
        <v>-1.279707495429605E-2</v>
      </c>
      <c r="L380" s="34">
        <f>IFERROR(INDEX('Price Data'!Q:Q,MATCH(TEXT(A380,"YYYY-MM-DD"),'Price Data'!P:P,0)),"")</f>
        <v>11.37</v>
      </c>
      <c r="M380" s="10" cm="1">
        <f t="array" ref="M380">IFERROR(IF(ISNUMBER(L380),(L380-INDEX('Price Data'!Q:Q,MATCH(TEXT(A380,"YYYY-MM-DD"),'Price Data'!P:P,0)+1))/INDEX('Price Data'!Q:Q,MATCH(TEXT(A380,"YYYY-MM-DD"),'Price Data'!P:P,0)+1),""),"")</f>
        <v>1.7621145374448965E-3</v>
      </c>
      <c r="N380" s="34">
        <f>IFERROR(INDEX('Price Data'!T:T,MATCH(TEXT(A380,"YYYY-MM-DD"),'Price Data'!S:S,0)),"")</f>
        <v>4.32</v>
      </c>
      <c r="O380" s="10" cm="1">
        <f t="array" ref="O380">IFERROR(IF(ISNUMBER(N380),(N380-INDEX('Price Data'!T:T,MATCH(TEXT(A380,"YYYY-MM-DD"),'Price Data'!S:S,0)+1))/INDEX('Price Data'!T:T,MATCH(TEXT(A380,"YYYY-MM-DD"),'Price Data'!S:S,0)+1),""),"")</f>
        <v>-1.5945330296127425E-2</v>
      </c>
    </row>
    <row r="381" spans="1:15" x14ac:dyDescent="0.3">
      <c r="A381" s="8">
        <v>42200</v>
      </c>
      <c r="B381" s="34">
        <f>IFERROR(INDEX('Price Data'!B:B,MATCH(TEXT(A381,"YYYY-MM-DD"),'Price Data'!A:A,0)),"")</f>
        <v>23393</v>
      </c>
      <c r="C381" s="10" cm="1">
        <f t="array" ref="C381">IFERROR(IF(ISNUMBER(B381),(B381-INDEX('Price Data'!B:B,MATCH(TEXT(A381,"YYYY-MM-DD"),'Price Data'!A:A,0)+1))/INDEX('Price Data'!B:B,MATCH(TEXT(A381,"YYYY-MM-DD"),'Price Data'!A:A,0)+1),""),"")</f>
        <v>1.2771668542730973E-2</v>
      </c>
      <c r="D381" s="34">
        <f>IFERROR(INDEX('Price Data'!E:E,MATCH(TEXT(A381,"YYYY-MM-DD"),'Price Data'!D:D,0)),"")</f>
        <v>30.99</v>
      </c>
      <c r="E381" s="10" cm="1">
        <f t="array" ref="E381">IFERROR(IF(ISNUMBER(D381),(D381-INDEX('Price Data'!E:E,MATCH(TEXT(A381,"YYYY-MM-DD"),'Price Data'!D:D,0)+1))/INDEX('Price Data'!E:E,MATCH(TEXT(A381,"YYYY-MM-DD"),'Price Data'!D:D,0)+1),""),"")</f>
        <v>2.5881591717890097E-3</v>
      </c>
      <c r="F381" s="34">
        <f>IFERROR(INDEX('Price Data'!H:H,MATCH(TEXT(A381,"YYYY-MM-DD"),'Price Data'!G:G,0)),"")</f>
        <v>17740</v>
      </c>
      <c r="G381" s="10" cm="1">
        <f t="array" ref="G381">IFERROR(IF(ISNUMBER(F381),(F381-INDEX('Price Data'!H:H,MATCH(TEXT(A381,"YYYY-MM-DD"),'Price Data'!G:G,0)+1))/INDEX('Price Data'!H:H,MATCH(TEXT(A381,"YYYY-MM-DD"),'Price Data'!G:G,0)+1),""),"")</f>
        <v>2.3658395845354875E-2</v>
      </c>
      <c r="H381" s="34">
        <f>IFERROR(INDEX('Price Data'!K:K,MATCH(TEXT(A381,"YYYY-MM-DD"),'Price Data'!J:J,0)),"")</f>
        <v>3.46</v>
      </c>
      <c r="I381" s="10" cm="1">
        <f t="array" ref="I381">IFERROR(IF(ISNUMBER(H381),(H381-INDEX('Price Data'!K:K,MATCH(TEXT(A381,"YYYY-MM-DD"),'Price Data'!J:J,0)+1))/INDEX('Price Data'!K:K,MATCH(TEXT(A381,"YYYY-MM-DD"),'Price Data'!J:J,0)+1),""),"")</f>
        <v>1.4662756598240416E-2</v>
      </c>
      <c r="J381" s="34">
        <f>IFERROR(INDEX('Price Data'!N:N,MATCH(TEXT(A381,"YYYY-MM-DD"),'Price Data'!M:M,0)),"")</f>
        <v>5.56</v>
      </c>
      <c r="K381" s="10" cm="1">
        <f t="array" ref="K381">IFERROR(IF(ISNUMBER(J381),(J381-INDEX('Price Data'!N:N,MATCH(TEXT(A381,"YYYY-MM-DD"),'Price Data'!M:M,0)+1))/INDEX('Price Data'!N:N,MATCH(TEXT(A381,"YYYY-MM-DD"),'Price Data'!M:M,0)+1),""),"")</f>
        <v>2.9629629629629489E-2</v>
      </c>
      <c r="L381" s="34">
        <f>IFERROR(INDEX('Price Data'!Q:Q,MATCH(TEXT(A381,"YYYY-MM-DD"),'Price Data'!P:P,0)),"")</f>
        <v>11.48</v>
      </c>
      <c r="M381" s="10" cm="1">
        <f t="array" ref="M381">IFERROR(IF(ISNUMBER(L381),(L381-INDEX('Price Data'!Q:Q,MATCH(TEXT(A381,"YYYY-MM-DD"),'Price Data'!P:P,0)+1))/INDEX('Price Data'!Q:Q,MATCH(TEXT(A381,"YYYY-MM-DD"),'Price Data'!P:P,0)+1),""),"")</f>
        <v>9.6745822339490955E-3</v>
      </c>
      <c r="N381" s="34">
        <f>IFERROR(INDEX('Price Data'!T:T,MATCH(TEXT(A381,"YYYY-MM-DD"),'Price Data'!S:S,0)),"")</f>
        <v>4.4400000000000004</v>
      </c>
      <c r="O381" s="10" cm="1">
        <f t="array" ref="O381">IFERROR(IF(ISNUMBER(N381),(N381-INDEX('Price Data'!T:T,MATCH(TEXT(A381,"YYYY-MM-DD"),'Price Data'!S:S,0)+1))/INDEX('Price Data'!T:T,MATCH(TEXT(A381,"YYYY-MM-DD"),'Price Data'!S:S,0)+1),""),"")</f>
        <v>2.7777777777777801E-2</v>
      </c>
    </row>
    <row r="382" spans="1:15" x14ac:dyDescent="0.3">
      <c r="A382" s="8">
        <v>42201</v>
      </c>
      <c r="B382" s="34">
        <f>IFERROR(INDEX('Price Data'!B:B,MATCH(TEXT(A382,"YYYY-MM-DD"),'Price Data'!A:A,0)),"")</f>
        <v>23783</v>
      </c>
      <c r="C382" s="10" cm="1">
        <f t="array" ref="C382">IFERROR(IF(ISNUMBER(B382),(B382-INDEX('Price Data'!B:B,MATCH(TEXT(A382,"YYYY-MM-DD"),'Price Data'!A:A,0)+1))/INDEX('Price Data'!B:B,MATCH(TEXT(A382,"YYYY-MM-DD"),'Price Data'!A:A,0)+1),""),"")</f>
        <v>1.6671653913563886E-2</v>
      </c>
      <c r="D382" s="34">
        <f>IFERROR(INDEX('Price Data'!E:E,MATCH(TEXT(A382,"YYYY-MM-DD"),'Price Data'!D:D,0)),"")</f>
        <v>31.61</v>
      </c>
      <c r="E382" s="10" cm="1">
        <f t="array" ref="E382">IFERROR(IF(ISNUMBER(D382),(D382-INDEX('Price Data'!E:E,MATCH(TEXT(A382,"YYYY-MM-DD"),'Price Data'!D:D,0)+1))/INDEX('Price Data'!E:E,MATCH(TEXT(A382,"YYYY-MM-DD"),'Price Data'!D:D,0)+1),""),"")</f>
        <v>2.0006453694740273E-2</v>
      </c>
      <c r="F382" s="34">
        <f>IFERROR(INDEX('Price Data'!H:H,MATCH(TEXT(A382,"YYYY-MM-DD"),'Price Data'!G:G,0)),"")</f>
        <v>18100</v>
      </c>
      <c r="G382" s="10" cm="1">
        <f t="array" ref="G382">IFERROR(IF(ISNUMBER(F382),(F382-INDEX('Price Data'!H:H,MATCH(TEXT(A382,"YYYY-MM-DD"),'Price Data'!G:G,0)+1))/INDEX('Price Data'!H:H,MATCH(TEXT(A382,"YYYY-MM-DD"),'Price Data'!G:G,0)+1),""),"")</f>
        <v>2.0293122886133032E-2</v>
      </c>
      <c r="H382" s="34">
        <f>IFERROR(INDEX('Price Data'!K:K,MATCH(TEXT(A382,"YYYY-MM-DD"),'Price Data'!J:J,0)),"")</f>
        <v>3.54</v>
      </c>
      <c r="I382" s="10" cm="1">
        <f t="array" ref="I382">IFERROR(IF(ISNUMBER(H382),(H382-INDEX('Price Data'!K:K,MATCH(TEXT(A382,"YYYY-MM-DD"),'Price Data'!J:J,0)+1))/INDEX('Price Data'!K:K,MATCH(TEXT(A382,"YYYY-MM-DD"),'Price Data'!J:J,0)+1),""),"")</f>
        <v>2.3121387283237014E-2</v>
      </c>
      <c r="J382" s="34">
        <f>IFERROR(INDEX('Price Data'!N:N,MATCH(TEXT(A382,"YYYY-MM-DD"),'Price Data'!M:M,0)),"")</f>
        <v>5.64</v>
      </c>
      <c r="K382" s="10" cm="1">
        <f t="array" ref="K382">IFERROR(IF(ISNUMBER(J382),(J382-INDEX('Price Data'!N:N,MATCH(TEXT(A382,"YYYY-MM-DD"),'Price Data'!M:M,0)+1))/INDEX('Price Data'!N:N,MATCH(TEXT(A382,"YYYY-MM-DD"),'Price Data'!M:M,0)+1),""),"")</f>
        <v>1.4388489208633108E-2</v>
      </c>
      <c r="L382" s="34">
        <f>IFERROR(INDEX('Price Data'!Q:Q,MATCH(TEXT(A382,"YYYY-MM-DD"),'Price Data'!P:P,0)),"")</f>
        <v>11.86</v>
      </c>
      <c r="M382" s="10" cm="1">
        <f t="array" ref="M382">IFERROR(IF(ISNUMBER(L382),(L382-INDEX('Price Data'!Q:Q,MATCH(TEXT(A382,"YYYY-MM-DD"),'Price Data'!P:P,0)+1))/INDEX('Price Data'!Q:Q,MATCH(TEXT(A382,"YYYY-MM-DD"),'Price Data'!P:P,0)+1),""),"")</f>
        <v>3.3101045296167163E-2</v>
      </c>
      <c r="N382" s="34">
        <f>IFERROR(INDEX('Price Data'!T:T,MATCH(TEXT(A382,"YYYY-MM-DD"),'Price Data'!S:S,0)),"")</f>
        <v>4.5</v>
      </c>
      <c r="O382" s="10" cm="1">
        <f t="array" ref="O382">IFERROR(IF(ISNUMBER(N382),(N382-INDEX('Price Data'!T:T,MATCH(TEXT(A382,"YYYY-MM-DD"),'Price Data'!S:S,0)+1))/INDEX('Price Data'!T:T,MATCH(TEXT(A382,"YYYY-MM-DD"),'Price Data'!S:S,0)+1),""),"")</f>
        <v>1.3513513513513424E-2</v>
      </c>
    </row>
    <row r="383" spans="1:15" x14ac:dyDescent="0.3">
      <c r="A383" s="8">
        <v>42202</v>
      </c>
      <c r="B383" s="34">
        <f>IFERROR(INDEX('Price Data'!B:B,MATCH(TEXT(A383,"YYYY-MM-DD"),'Price Data'!A:A,0)),"")</f>
        <v>23765</v>
      </c>
      <c r="C383" s="10" cm="1">
        <f t="array" ref="C383">IFERROR(IF(ISNUMBER(B383),(B383-INDEX('Price Data'!B:B,MATCH(TEXT(A383,"YYYY-MM-DD"),'Price Data'!A:A,0)+1))/INDEX('Price Data'!B:B,MATCH(TEXT(A383,"YYYY-MM-DD"),'Price Data'!A:A,0)+1),""),"")</f>
        <v>-7.5684312323928856E-4</v>
      </c>
      <c r="D383" s="34">
        <f>IFERROR(INDEX('Price Data'!E:E,MATCH(TEXT(A383,"YYYY-MM-DD"),'Price Data'!D:D,0)),"")</f>
        <v>31.64</v>
      </c>
      <c r="E383" s="10" cm="1">
        <f t="array" ref="E383">IFERROR(IF(ISNUMBER(D383),(D383-INDEX('Price Data'!E:E,MATCH(TEXT(A383,"YYYY-MM-DD"),'Price Data'!D:D,0)+1))/INDEX('Price Data'!E:E,MATCH(TEXT(A383,"YYYY-MM-DD"),'Price Data'!D:D,0)+1),""),"")</f>
        <v>9.4906675102819161E-4</v>
      </c>
      <c r="F383" s="34">
        <f>IFERROR(INDEX('Price Data'!H:H,MATCH(TEXT(A383,"YYYY-MM-DD"),'Price Data'!G:G,0)),"")</f>
        <v>18260</v>
      </c>
      <c r="G383" s="10" cm="1">
        <f t="array" ref="G383">IFERROR(IF(ISNUMBER(F383),(F383-INDEX('Price Data'!H:H,MATCH(TEXT(A383,"YYYY-MM-DD"),'Price Data'!G:G,0)+1))/INDEX('Price Data'!H:H,MATCH(TEXT(A383,"YYYY-MM-DD"),'Price Data'!G:G,0)+1),""),"")</f>
        <v>8.8397790055248626E-3</v>
      </c>
      <c r="H383" s="34">
        <f>IFERROR(INDEX('Price Data'!K:K,MATCH(TEXT(A383,"YYYY-MM-DD"),'Price Data'!J:J,0)),"")</f>
        <v>3.56</v>
      </c>
      <c r="I383" s="10" cm="1">
        <f t="array" ref="I383">IFERROR(IF(ISNUMBER(H383),(H383-INDEX('Price Data'!K:K,MATCH(TEXT(A383,"YYYY-MM-DD"),'Price Data'!J:J,0)+1))/INDEX('Price Data'!K:K,MATCH(TEXT(A383,"YYYY-MM-DD"),'Price Data'!J:J,0)+1),""),"")</f>
        <v>5.649717514124299E-3</v>
      </c>
      <c r="J383" s="34">
        <f>IFERROR(INDEX('Price Data'!N:N,MATCH(TEXT(A383,"YYYY-MM-DD"),'Price Data'!M:M,0)),"")</f>
        <v>5.69</v>
      </c>
      <c r="K383" s="10" cm="1">
        <f t="array" ref="K383">IFERROR(IF(ISNUMBER(J383),(J383-INDEX('Price Data'!N:N,MATCH(TEXT(A383,"YYYY-MM-DD"),'Price Data'!M:M,0)+1))/INDEX('Price Data'!N:N,MATCH(TEXT(A383,"YYYY-MM-DD"),'Price Data'!M:M,0)+1),""),"")</f>
        <v>8.8652482269504819E-3</v>
      </c>
      <c r="L383" s="34">
        <f>IFERROR(INDEX('Price Data'!Q:Q,MATCH(TEXT(A383,"YYYY-MM-DD"),'Price Data'!P:P,0)),"")</f>
        <v>12</v>
      </c>
      <c r="M383" s="10" cm="1">
        <f t="array" ref="M383">IFERROR(IF(ISNUMBER(L383),(L383-INDEX('Price Data'!Q:Q,MATCH(TEXT(A383,"YYYY-MM-DD"),'Price Data'!P:P,0)+1))/INDEX('Price Data'!Q:Q,MATCH(TEXT(A383,"YYYY-MM-DD"),'Price Data'!P:P,0)+1),""),"")</f>
        <v>1.1804384485666152E-2</v>
      </c>
      <c r="N383" s="34">
        <f>IFERROR(INDEX('Price Data'!T:T,MATCH(TEXT(A383,"YYYY-MM-DD"),'Price Data'!S:S,0)),"")</f>
        <v>4.5</v>
      </c>
      <c r="O383" s="10" cm="1">
        <f t="array" ref="O383">IFERROR(IF(ISNUMBER(N383),(N383-INDEX('Price Data'!T:T,MATCH(TEXT(A383,"YYYY-MM-DD"),'Price Data'!S:S,0)+1))/INDEX('Price Data'!T:T,MATCH(TEXT(A383,"YYYY-MM-DD"),'Price Data'!S:S,0)+1),""),"")</f>
        <v>0</v>
      </c>
    </row>
    <row r="384" spans="1:15" x14ac:dyDescent="0.3">
      <c r="A384" s="8">
        <v>42203</v>
      </c>
      <c r="B384" s="34" t="str">
        <f>IFERROR(INDEX('Price Data'!B:B,MATCH(TEXT(A384,"YYYY-MM-DD"),'Price Data'!A:A,0)),"")</f>
        <v/>
      </c>
      <c r="C384" s="10" t="str" cm="1">
        <f t="array" ref="C384">IFERROR(IF(ISNUMBER(B384),(B384-INDEX('Price Data'!B:B,MATCH(TEXT(A384,"YYYY-MM-DD"),'Price Data'!A:A,0)+1))/INDEX('Price Data'!B:B,MATCH(TEXT(A384,"YYYY-MM-DD"),'Price Data'!A:A,0)+1),""),"")</f>
        <v/>
      </c>
      <c r="D384" s="34" t="str">
        <f>IFERROR(INDEX('Price Data'!E:E,MATCH(TEXT(A384,"YYYY-MM-DD"),'Price Data'!D:D,0)),"")</f>
        <v/>
      </c>
      <c r="E384" s="10" t="str" cm="1">
        <f t="array" ref="E384">IFERROR(IF(ISNUMBER(D384),(D384-INDEX('Price Data'!E:E,MATCH(TEXT(A384,"YYYY-MM-DD"),'Price Data'!D:D,0)+1))/INDEX('Price Data'!E:E,MATCH(TEXT(A384,"YYYY-MM-DD"),'Price Data'!D:D,0)+1),""),"")</f>
        <v/>
      </c>
      <c r="F384" s="34" t="str">
        <f>IFERROR(INDEX('Price Data'!H:H,MATCH(TEXT(A384,"YYYY-MM-DD"),'Price Data'!G:G,0)),"")</f>
        <v/>
      </c>
      <c r="G384" s="10" t="str" cm="1">
        <f t="array" ref="G384">IFERROR(IF(ISNUMBER(F384),(F384-INDEX('Price Data'!H:H,MATCH(TEXT(A384,"YYYY-MM-DD"),'Price Data'!G:G,0)+1))/INDEX('Price Data'!H:H,MATCH(TEXT(A384,"YYYY-MM-DD"),'Price Data'!G:G,0)+1),""),"")</f>
        <v/>
      </c>
      <c r="H384" s="34" t="str">
        <f>IFERROR(INDEX('Price Data'!K:K,MATCH(TEXT(A384,"YYYY-MM-DD"),'Price Data'!J:J,0)),"")</f>
        <v/>
      </c>
      <c r="I384" s="10" t="str" cm="1">
        <f t="array" ref="I384">IFERROR(IF(ISNUMBER(H384),(H384-INDEX('Price Data'!K:K,MATCH(TEXT(A384,"YYYY-MM-DD"),'Price Data'!J:J,0)+1))/INDEX('Price Data'!K:K,MATCH(TEXT(A384,"YYYY-MM-DD"),'Price Data'!J:J,0)+1),""),"")</f>
        <v/>
      </c>
      <c r="J384" s="34" t="str">
        <f>IFERROR(INDEX('Price Data'!N:N,MATCH(TEXT(A384,"YYYY-MM-DD"),'Price Data'!M:M,0)),"")</f>
        <v/>
      </c>
      <c r="K384" s="10" t="str" cm="1">
        <f t="array" ref="K384">IFERROR(IF(ISNUMBER(J384),(J384-INDEX('Price Data'!N:N,MATCH(TEXT(A384,"YYYY-MM-DD"),'Price Data'!M:M,0)+1))/INDEX('Price Data'!N:N,MATCH(TEXT(A384,"YYYY-MM-DD"),'Price Data'!M:M,0)+1),""),"")</f>
        <v/>
      </c>
      <c r="L384" s="34" t="str">
        <f>IFERROR(INDEX('Price Data'!Q:Q,MATCH(TEXT(A384,"YYYY-MM-DD"),'Price Data'!P:P,0)),"")</f>
        <v/>
      </c>
      <c r="M384" s="10" t="str" cm="1">
        <f t="array" ref="M384">IFERROR(IF(ISNUMBER(L384),(L384-INDEX('Price Data'!Q:Q,MATCH(TEXT(A384,"YYYY-MM-DD"),'Price Data'!P:P,0)+1))/INDEX('Price Data'!Q:Q,MATCH(TEXT(A384,"YYYY-MM-DD"),'Price Data'!P:P,0)+1),""),"")</f>
        <v/>
      </c>
      <c r="N384" s="34" t="str">
        <f>IFERROR(INDEX('Price Data'!T:T,MATCH(TEXT(A384,"YYYY-MM-DD"),'Price Data'!S:S,0)),"")</f>
        <v/>
      </c>
      <c r="O384" s="10" t="str" cm="1">
        <f t="array" ref="O384">IFERROR(IF(ISNUMBER(N384),(N384-INDEX('Price Data'!T:T,MATCH(TEXT(A384,"YYYY-MM-DD"),'Price Data'!S:S,0)+1))/INDEX('Price Data'!T:T,MATCH(TEXT(A384,"YYYY-MM-DD"),'Price Data'!S:S,0)+1),""),"")</f>
        <v/>
      </c>
    </row>
    <row r="385" spans="1:15" x14ac:dyDescent="0.3">
      <c r="A385" s="8">
        <v>42204</v>
      </c>
      <c r="B385" s="34" t="str">
        <f>IFERROR(INDEX('Price Data'!B:B,MATCH(TEXT(A385,"YYYY-MM-DD"),'Price Data'!A:A,0)),"")</f>
        <v/>
      </c>
      <c r="C385" s="10" t="str" cm="1">
        <f t="array" ref="C385">IFERROR(IF(ISNUMBER(B385),(B385-INDEX('Price Data'!B:B,MATCH(TEXT(A385,"YYYY-MM-DD"),'Price Data'!A:A,0)+1))/INDEX('Price Data'!B:B,MATCH(TEXT(A385,"YYYY-MM-DD"),'Price Data'!A:A,0)+1),""),"")</f>
        <v/>
      </c>
      <c r="D385" s="34" t="str">
        <f>IFERROR(INDEX('Price Data'!E:E,MATCH(TEXT(A385,"YYYY-MM-DD"),'Price Data'!D:D,0)),"")</f>
        <v/>
      </c>
      <c r="E385" s="10" t="str" cm="1">
        <f t="array" ref="E385">IFERROR(IF(ISNUMBER(D385),(D385-INDEX('Price Data'!E:E,MATCH(TEXT(A385,"YYYY-MM-DD"),'Price Data'!D:D,0)+1))/INDEX('Price Data'!E:E,MATCH(TEXT(A385,"YYYY-MM-DD"),'Price Data'!D:D,0)+1),""),"")</f>
        <v/>
      </c>
      <c r="F385" s="34" t="str">
        <f>IFERROR(INDEX('Price Data'!H:H,MATCH(TEXT(A385,"YYYY-MM-DD"),'Price Data'!G:G,0)),"")</f>
        <v/>
      </c>
      <c r="G385" s="10" t="str" cm="1">
        <f t="array" ref="G385">IFERROR(IF(ISNUMBER(F385),(F385-INDEX('Price Data'!H:H,MATCH(TEXT(A385,"YYYY-MM-DD"),'Price Data'!G:G,0)+1))/INDEX('Price Data'!H:H,MATCH(TEXT(A385,"YYYY-MM-DD"),'Price Data'!G:G,0)+1),""),"")</f>
        <v/>
      </c>
      <c r="H385" s="34" t="str">
        <f>IFERROR(INDEX('Price Data'!K:K,MATCH(TEXT(A385,"YYYY-MM-DD"),'Price Data'!J:J,0)),"")</f>
        <v/>
      </c>
      <c r="I385" s="10" t="str" cm="1">
        <f t="array" ref="I385">IFERROR(IF(ISNUMBER(H385),(H385-INDEX('Price Data'!K:K,MATCH(TEXT(A385,"YYYY-MM-DD"),'Price Data'!J:J,0)+1))/INDEX('Price Data'!K:K,MATCH(TEXT(A385,"YYYY-MM-DD"),'Price Data'!J:J,0)+1),""),"")</f>
        <v/>
      </c>
      <c r="J385" s="34" t="str">
        <f>IFERROR(INDEX('Price Data'!N:N,MATCH(TEXT(A385,"YYYY-MM-DD"),'Price Data'!M:M,0)),"")</f>
        <v/>
      </c>
      <c r="K385" s="10" t="str" cm="1">
        <f t="array" ref="K385">IFERROR(IF(ISNUMBER(J385),(J385-INDEX('Price Data'!N:N,MATCH(TEXT(A385,"YYYY-MM-DD"),'Price Data'!M:M,0)+1))/INDEX('Price Data'!N:N,MATCH(TEXT(A385,"YYYY-MM-DD"),'Price Data'!M:M,0)+1),""),"")</f>
        <v/>
      </c>
      <c r="L385" s="34" t="str">
        <f>IFERROR(INDEX('Price Data'!Q:Q,MATCH(TEXT(A385,"YYYY-MM-DD"),'Price Data'!P:P,0)),"")</f>
        <v/>
      </c>
      <c r="M385" s="10" t="str" cm="1">
        <f t="array" ref="M385">IFERROR(IF(ISNUMBER(L385),(L385-INDEX('Price Data'!Q:Q,MATCH(TEXT(A385,"YYYY-MM-DD"),'Price Data'!P:P,0)+1))/INDEX('Price Data'!Q:Q,MATCH(TEXT(A385,"YYYY-MM-DD"),'Price Data'!P:P,0)+1),""),"")</f>
        <v/>
      </c>
      <c r="N385" s="34" t="str">
        <f>IFERROR(INDEX('Price Data'!T:T,MATCH(TEXT(A385,"YYYY-MM-DD"),'Price Data'!S:S,0)),"")</f>
        <v/>
      </c>
      <c r="O385" s="10" t="str" cm="1">
        <f t="array" ref="O385">IFERROR(IF(ISNUMBER(N385),(N385-INDEX('Price Data'!T:T,MATCH(TEXT(A385,"YYYY-MM-DD"),'Price Data'!S:S,0)+1))/INDEX('Price Data'!T:T,MATCH(TEXT(A385,"YYYY-MM-DD"),'Price Data'!S:S,0)+1),""),"")</f>
        <v/>
      </c>
    </row>
    <row r="386" spans="1:15" x14ac:dyDescent="0.3">
      <c r="A386" s="8">
        <v>42205</v>
      </c>
      <c r="B386" s="34">
        <f>IFERROR(INDEX('Price Data'!B:B,MATCH(TEXT(A386,"YYYY-MM-DD"),'Price Data'!A:A,0)),"")</f>
        <v>24031</v>
      </c>
      <c r="C386" s="10" cm="1">
        <f t="array" ref="C386">IFERROR(IF(ISNUMBER(B386),(B386-INDEX('Price Data'!B:B,MATCH(TEXT(A386,"YYYY-MM-DD"),'Price Data'!A:A,0)+1))/INDEX('Price Data'!B:B,MATCH(TEXT(A386,"YYYY-MM-DD"),'Price Data'!A:A,0)+1),""),"")</f>
        <v>1.1192930780559647E-2</v>
      </c>
      <c r="D386" s="34">
        <f>IFERROR(INDEX('Price Data'!E:E,MATCH(TEXT(A386,"YYYY-MM-DD"),'Price Data'!D:D,0)),"")</f>
        <v>31.81</v>
      </c>
      <c r="E386" s="10" cm="1">
        <f t="array" ref="E386">IFERROR(IF(ISNUMBER(D386),(D386-INDEX('Price Data'!E:E,MATCH(TEXT(A386,"YYYY-MM-DD"),'Price Data'!D:D,0)+1))/INDEX('Price Data'!E:E,MATCH(TEXT(A386,"YYYY-MM-DD"),'Price Data'!D:D,0)+1),""),"")</f>
        <v>5.3729456384323058E-3</v>
      </c>
      <c r="F386" s="34">
        <f>IFERROR(INDEX('Price Data'!H:H,MATCH(TEXT(A386,"YYYY-MM-DD"),'Price Data'!G:G,0)),"")</f>
        <v>18700</v>
      </c>
      <c r="G386" s="10" cm="1">
        <f t="array" ref="G386">IFERROR(IF(ISNUMBER(F386),(F386-INDEX('Price Data'!H:H,MATCH(TEXT(A386,"YYYY-MM-DD"),'Price Data'!G:G,0)+1))/INDEX('Price Data'!H:H,MATCH(TEXT(A386,"YYYY-MM-DD"),'Price Data'!G:G,0)+1),""),"")</f>
        <v>2.4096385542168676E-2</v>
      </c>
      <c r="H386" s="34">
        <f>IFERROR(INDEX('Price Data'!K:K,MATCH(TEXT(A386,"YYYY-MM-DD"),'Price Data'!J:J,0)),"")</f>
        <v>3.6</v>
      </c>
      <c r="I386" s="10" cm="1">
        <f t="array" ref="I386">IFERROR(IF(ISNUMBER(H386),(H386-INDEX('Price Data'!K:K,MATCH(TEXT(A386,"YYYY-MM-DD"),'Price Data'!J:J,0)+1))/INDEX('Price Data'!K:K,MATCH(TEXT(A386,"YYYY-MM-DD"),'Price Data'!J:J,0)+1),""),"")</f>
        <v>1.1235955056179785E-2</v>
      </c>
      <c r="J386" s="34">
        <f>IFERROR(INDEX('Price Data'!N:N,MATCH(TEXT(A386,"YYYY-MM-DD"),'Price Data'!M:M,0)),"")</f>
        <v>5.81</v>
      </c>
      <c r="K386" s="10" cm="1">
        <f t="array" ref="K386">IFERROR(IF(ISNUMBER(J386),(J386-INDEX('Price Data'!N:N,MATCH(TEXT(A386,"YYYY-MM-DD"),'Price Data'!M:M,0)+1))/INDEX('Price Data'!N:N,MATCH(TEXT(A386,"YYYY-MM-DD"),'Price Data'!M:M,0)+1),""),"")</f>
        <v>2.1089630931458561E-2</v>
      </c>
      <c r="L386" s="34">
        <f>IFERROR(INDEX('Price Data'!Q:Q,MATCH(TEXT(A386,"YYYY-MM-DD"),'Price Data'!P:P,0)),"")</f>
        <v>12.12</v>
      </c>
      <c r="M386" s="10" cm="1">
        <f t="array" ref="M386">IFERROR(IF(ISNUMBER(L386),(L386-INDEX('Price Data'!Q:Q,MATCH(TEXT(A386,"YYYY-MM-DD"),'Price Data'!P:P,0)+1))/INDEX('Price Data'!Q:Q,MATCH(TEXT(A386,"YYYY-MM-DD"),'Price Data'!P:P,0)+1),""),"")</f>
        <v>9.9999999999999343E-3</v>
      </c>
      <c r="N386" s="34">
        <f>IFERROR(INDEX('Price Data'!T:T,MATCH(TEXT(A386,"YYYY-MM-DD"),'Price Data'!S:S,0)),"")</f>
        <v>4.6100000000000003</v>
      </c>
      <c r="O386" s="10" cm="1">
        <f t="array" ref="O386">IFERROR(IF(ISNUMBER(N386),(N386-INDEX('Price Data'!T:T,MATCH(TEXT(A386,"YYYY-MM-DD"),'Price Data'!S:S,0)+1))/INDEX('Price Data'!T:T,MATCH(TEXT(A386,"YYYY-MM-DD"),'Price Data'!S:S,0)+1),""),"")</f>
        <v>2.4444444444444515E-2</v>
      </c>
    </row>
    <row r="387" spans="1:15" x14ac:dyDescent="0.3">
      <c r="A387" s="8">
        <v>42206</v>
      </c>
      <c r="B387" s="34">
        <f>IFERROR(INDEX('Price Data'!B:B,MATCH(TEXT(A387,"YYYY-MM-DD"),'Price Data'!A:A,0)),"")</f>
        <v>23713</v>
      </c>
      <c r="C387" s="10" cm="1">
        <f t="array" ref="C387">IFERROR(IF(ISNUMBER(B387),(B387-INDEX('Price Data'!B:B,MATCH(TEXT(A387,"YYYY-MM-DD"),'Price Data'!A:A,0)+1))/INDEX('Price Data'!B:B,MATCH(TEXT(A387,"YYYY-MM-DD"),'Price Data'!A:A,0)+1),""),"")</f>
        <v>-1.3232907494486289E-2</v>
      </c>
      <c r="D387" s="34">
        <f>IFERROR(INDEX('Price Data'!E:E,MATCH(TEXT(A387,"YYYY-MM-DD"),'Price Data'!D:D,0)),"")</f>
        <v>31.31</v>
      </c>
      <c r="E387" s="10" cm="1">
        <f t="array" ref="E387">IFERROR(IF(ISNUMBER(D387),(D387-INDEX('Price Data'!E:E,MATCH(TEXT(A387,"YYYY-MM-DD"),'Price Data'!D:D,0)+1))/INDEX('Price Data'!E:E,MATCH(TEXT(A387,"YYYY-MM-DD"),'Price Data'!D:D,0)+1),""),"")</f>
        <v>-1.5718327569946559E-2</v>
      </c>
      <c r="F387" s="34">
        <f>IFERROR(INDEX('Price Data'!H:H,MATCH(TEXT(A387,"YYYY-MM-DD"),'Price Data'!G:G,0)),"")</f>
        <v>18580</v>
      </c>
      <c r="G387" s="10" cm="1">
        <f t="array" ref="G387">IFERROR(IF(ISNUMBER(F387),(F387-INDEX('Price Data'!H:H,MATCH(TEXT(A387,"YYYY-MM-DD"),'Price Data'!G:G,0)+1))/INDEX('Price Data'!H:H,MATCH(TEXT(A387,"YYYY-MM-DD"),'Price Data'!G:G,0)+1),""),"")</f>
        <v>-6.4171122994652408E-3</v>
      </c>
      <c r="H387" s="34">
        <f>IFERROR(INDEX('Price Data'!K:K,MATCH(TEXT(A387,"YYYY-MM-DD"),'Price Data'!J:J,0)),"")</f>
        <v>3.51</v>
      </c>
      <c r="I387" s="10" cm="1">
        <f t="array" ref="I387">IFERROR(IF(ISNUMBER(H387),(H387-INDEX('Price Data'!K:K,MATCH(TEXT(A387,"YYYY-MM-DD"),'Price Data'!J:J,0)+1))/INDEX('Price Data'!K:K,MATCH(TEXT(A387,"YYYY-MM-DD"),'Price Data'!J:J,0)+1),""),"")</f>
        <v>-2.5000000000000085E-2</v>
      </c>
      <c r="J387" s="34">
        <f>IFERROR(INDEX('Price Data'!N:N,MATCH(TEXT(A387,"YYYY-MM-DD"),'Price Data'!M:M,0)),"")</f>
        <v>5.64</v>
      </c>
      <c r="K387" s="10" cm="1">
        <f t="array" ref="K387">IFERROR(IF(ISNUMBER(J387),(J387-INDEX('Price Data'!N:N,MATCH(TEXT(A387,"YYYY-MM-DD"),'Price Data'!M:M,0)+1))/INDEX('Price Data'!N:N,MATCH(TEXT(A387,"YYYY-MM-DD"),'Price Data'!M:M,0)+1),""),"")</f>
        <v>-2.9259896729776236E-2</v>
      </c>
      <c r="L387" s="34">
        <f>IFERROR(INDEX('Price Data'!Q:Q,MATCH(TEXT(A387,"YYYY-MM-DD"),'Price Data'!P:P,0)),"")</f>
        <v>11.86</v>
      </c>
      <c r="M387" s="10" cm="1">
        <f t="array" ref="M387">IFERROR(IF(ISNUMBER(L387),(L387-INDEX('Price Data'!Q:Q,MATCH(TEXT(A387,"YYYY-MM-DD"),'Price Data'!P:P,0)+1))/INDEX('Price Data'!Q:Q,MATCH(TEXT(A387,"YYYY-MM-DD"),'Price Data'!P:P,0)+1),""),"")</f>
        <v>-2.1452145214521438E-2</v>
      </c>
      <c r="N387" s="34">
        <f>IFERROR(INDEX('Price Data'!T:T,MATCH(TEXT(A387,"YYYY-MM-DD"),'Price Data'!S:S,0)),"")</f>
        <v>4.54</v>
      </c>
      <c r="O387" s="10" cm="1">
        <f t="array" ref="O387">IFERROR(IF(ISNUMBER(N387),(N387-INDEX('Price Data'!T:T,MATCH(TEXT(A387,"YYYY-MM-DD"),'Price Data'!S:S,0)+1))/INDEX('Price Data'!T:T,MATCH(TEXT(A387,"YYYY-MM-DD"),'Price Data'!S:S,0)+1),""),"")</f>
        <v>-1.5184381778741925E-2</v>
      </c>
    </row>
    <row r="388" spans="1:15" x14ac:dyDescent="0.3">
      <c r="A388" s="8">
        <v>42207</v>
      </c>
      <c r="B388" s="34">
        <f>IFERROR(INDEX('Price Data'!B:B,MATCH(TEXT(A388,"YYYY-MM-DD"),'Price Data'!A:A,0)),"")</f>
        <v>23681</v>
      </c>
      <c r="C388" s="10" cm="1">
        <f t="array" ref="C388">IFERROR(IF(ISNUMBER(B388),(B388-INDEX('Price Data'!B:B,MATCH(TEXT(A388,"YYYY-MM-DD"),'Price Data'!A:A,0)+1))/INDEX('Price Data'!B:B,MATCH(TEXT(A388,"YYYY-MM-DD"),'Price Data'!A:A,0)+1),""),"")</f>
        <v>-1.3494707544384936E-3</v>
      </c>
      <c r="D388" s="34">
        <f>IFERROR(INDEX('Price Data'!E:E,MATCH(TEXT(A388,"YYYY-MM-DD"),'Price Data'!D:D,0)),"")</f>
        <v>31.24</v>
      </c>
      <c r="E388" s="10" cm="1">
        <f t="array" ref="E388">IFERROR(IF(ISNUMBER(D388),(D388-INDEX('Price Data'!E:E,MATCH(TEXT(A388,"YYYY-MM-DD"),'Price Data'!D:D,0)+1))/INDEX('Price Data'!E:E,MATCH(TEXT(A388,"YYYY-MM-DD"),'Price Data'!D:D,0)+1),""),"")</f>
        <v>-2.2357074417119222E-3</v>
      </c>
      <c r="F388" s="34">
        <f>IFERROR(INDEX('Price Data'!H:H,MATCH(TEXT(A388,"YYYY-MM-DD"),'Price Data'!G:G,0)),"")</f>
        <v>18650</v>
      </c>
      <c r="G388" s="10" cm="1">
        <f t="array" ref="G388">IFERROR(IF(ISNUMBER(F388),(F388-INDEX('Price Data'!H:H,MATCH(TEXT(A388,"YYYY-MM-DD"),'Price Data'!G:G,0)+1))/INDEX('Price Data'!H:H,MATCH(TEXT(A388,"YYYY-MM-DD"),'Price Data'!G:G,0)+1),""),"")</f>
        <v>3.7674919268030141E-3</v>
      </c>
      <c r="H388" s="34">
        <f>IFERROR(INDEX('Price Data'!K:K,MATCH(TEXT(A388,"YYYY-MM-DD"),'Price Data'!J:J,0)),"")</f>
        <v>3.51</v>
      </c>
      <c r="I388" s="10" cm="1">
        <f t="array" ref="I388">IFERROR(IF(ISNUMBER(H388),(H388-INDEX('Price Data'!K:K,MATCH(TEXT(A388,"YYYY-MM-DD"),'Price Data'!J:J,0)+1))/INDEX('Price Data'!K:K,MATCH(TEXT(A388,"YYYY-MM-DD"),'Price Data'!J:J,0)+1),""),"")</f>
        <v>0</v>
      </c>
      <c r="J388" s="34">
        <f>IFERROR(INDEX('Price Data'!N:N,MATCH(TEXT(A388,"YYYY-MM-DD"),'Price Data'!M:M,0)),"")</f>
        <v>5.72</v>
      </c>
      <c r="K388" s="10" cm="1">
        <f t="array" ref="K388">IFERROR(IF(ISNUMBER(J388),(J388-INDEX('Price Data'!N:N,MATCH(TEXT(A388,"YYYY-MM-DD"),'Price Data'!M:M,0)+1))/INDEX('Price Data'!N:N,MATCH(TEXT(A388,"YYYY-MM-DD"),'Price Data'!M:M,0)+1),""),"")</f>
        <v>1.4184397163120581E-2</v>
      </c>
      <c r="L388" s="34">
        <f>IFERROR(INDEX('Price Data'!Q:Q,MATCH(TEXT(A388,"YYYY-MM-DD"),'Price Data'!P:P,0)),"")</f>
        <v>11.83</v>
      </c>
      <c r="M388" s="10" cm="1">
        <f t="array" ref="M388">IFERROR(IF(ISNUMBER(L388),(L388-INDEX('Price Data'!Q:Q,MATCH(TEXT(A388,"YYYY-MM-DD"),'Price Data'!P:P,0)+1))/INDEX('Price Data'!Q:Q,MATCH(TEXT(A388,"YYYY-MM-DD"),'Price Data'!P:P,0)+1),""),"")</f>
        <v>-2.5295109612141113E-3</v>
      </c>
      <c r="N388" s="34">
        <f>IFERROR(INDEX('Price Data'!T:T,MATCH(TEXT(A388,"YYYY-MM-DD"),'Price Data'!S:S,0)),"")</f>
        <v>4.59</v>
      </c>
      <c r="O388" s="10" cm="1">
        <f t="array" ref="O388">IFERROR(IF(ISNUMBER(N388),(N388-INDEX('Price Data'!T:T,MATCH(TEXT(A388,"YYYY-MM-DD"),'Price Data'!S:S,0)+1))/INDEX('Price Data'!T:T,MATCH(TEXT(A388,"YYYY-MM-DD"),'Price Data'!S:S,0)+1),""),"")</f>
        <v>1.1013215859030798E-2</v>
      </c>
    </row>
    <row r="389" spans="1:15" x14ac:dyDescent="0.3">
      <c r="A389" s="8">
        <v>42208</v>
      </c>
      <c r="B389" s="34">
        <f>IFERROR(INDEX('Price Data'!B:B,MATCH(TEXT(A389,"YYYY-MM-DD"),'Price Data'!A:A,0)),"")</f>
        <v>23633</v>
      </c>
      <c r="C389" s="10" cm="1">
        <f t="array" ref="C389">IFERROR(IF(ISNUMBER(B389),(B389-INDEX('Price Data'!B:B,MATCH(TEXT(A389,"YYYY-MM-DD"),'Price Data'!A:A,0)+1))/INDEX('Price Data'!B:B,MATCH(TEXT(A389,"YYYY-MM-DD"),'Price Data'!A:A,0)+1),""),"")</f>
        <v>-2.026941429838267E-3</v>
      </c>
      <c r="D389" s="34">
        <f>IFERROR(INDEX('Price Data'!E:E,MATCH(TEXT(A389,"YYYY-MM-DD"),'Price Data'!D:D,0)),"")</f>
        <v>31.21</v>
      </c>
      <c r="E389" s="10" cm="1">
        <f t="array" ref="E389">IFERROR(IF(ISNUMBER(D389),(D389-INDEX('Price Data'!E:E,MATCH(TEXT(A389,"YYYY-MM-DD"),'Price Data'!D:D,0)+1))/INDEX('Price Data'!E:E,MATCH(TEXT(A389,"YYYY-MM-DD"),'Price Data'!D:D,0)+1),""),"")</f>
        <v>-9.6030729833539012E-4</v>
      </c>
      <c r="F389" s="34">
        <f>IFERROR(INDEX('Price Data'!H:H,MATCH(TEXT(A389,"YYYY-MM-DD"),'Price Data'!G:G,0)),"")</f>
        <v>18810</v>
      </c>
      <c r="G389" s="10" cm="1">
        <f t="array" ref="G389">IFERROR(IF(ISNUMBER(F389),(F389-INDEX('Price Data'!H:H,MATCH(TEXT(A389,"YYYY-MM-DD"),'Price Data'!G:G,0)+1))/INDEX('Price Data'!H:H,MATCH(TEXT(A389,"YYYY-MM-DD"),'Price Data'!G:G,0)+1),""),"")</f>
        <v>8.5790884718498668E-3</v>
      </c>
      <c r="H389" s="34">
        <f>IFERROR(INDEX('Price Data'!K:K,MATCH(TEXT(A389,"YYYY-MM-DD"),'Price Data'!J:J,0)),"")</f>
        <v>3.51</v>
      </c>
      <c r="I389" s="10" cm="1">
        <f t="array" ref="I389">IFERROR(IF(ISNUMBER(H389),(H389-INDEX('Price Data'!K:K,MATCH(TEXT(A389,"YYYY-MM-DD"),'Price Data'!J:J,0)+1))/INDEX('Price Data'!K:K,MATCH(TEXT(A389,"YYYY-MM-DD"),'Price Data'!J:J,0)+1),""),"")</f>
        <v>0</v>
      </c>
      <c r="J389" s="34">
        <f>IFERROR(INDEX('Price Data'!N:N,MATCH(TEXT(A389,"YYYY-MM-DD"),'Price Data'!M:M,0)),"")</f>
        <v>5.72</v>
      </c>
      <c r="K389" s="10" cm="1">
        <f t="array" ref="K389">IFERROR(IF(ISNUMBER(J389),(J389-INDEX('Price Data'!N:N,MATCH(TEXT(A389,"YYYY-MM-DD"),'Price Data'!M:M,0)+1))/INDEX('Price Data'!N:N,MATCH(TEXT(A389,"YYYY-MM-DD"),'Price Data'!M:M,0)+1),""),"")</f>
        <v>0</v>
      </c>
      <c r="L389" s="34">
        <f>IFERROR(INDEX('Price Data'!Q:Q,MATCH(TEXT(A389,"YYYY-MM-DD"),'Price Data'!P:P,0)),"")</f>
        <v>11.78</v>
      </c>
      <c r="M389" s="10" cm="1">
        <f t="array" ref="M389">IFERROR(IF(ISNUMBER(L389),(L389-INDEX('Price Data'!Q:Q,MATCH(TEXT(A389,"YYYY-MM-DD"),'Price Data'!P:P,0)+1))/INDEX('Price Data'!Q:Q,MATCH(TEXT(A389,"YYYY-MM-DD"),'Price Data'!P:P,0)+1),""),"")</f>
        <v>-4.2265426880812099E-3</v>
      </c>
      <c r="N389" s="34">
        <f>IFERROR(INDEX('Price Data'!T:T,MATCH(TEXT(A389,"YYYY-MM-DD"),'Price Data'!S:S,0)),"")</f>
        <v>4.58</v>
      </c>
      <c r="O389" s="10" cm="1">
        <f t="array" ref="O389">IFERROR(IF(ISNUMBER(N389),(N389-INDEX('Price Data'!T:T,MATCH(TEXT(A389,"YYYY-MM-DD"),'Price Data'!S:S,0)+1))/INDEX('Price Data'!T:T,MATCH(TEXT(A389,"YYYY-MM-DD"),'Price Data'!S:S,0)+1),""),"")</f>
        <v>-2.1786492374727207E-3</v>
      </c>
    </row>
    <row r="390" spans="1:15" x14ac:dyDescent="0.3">
      <c r="A390" s="8">
        <v>42209</v>
      </c>
      <c r="B390" s="34">
        <f>IFERROR(INDEX('Price Data'!B:B,MATCH(TEXT(A390,"YYYY-MM-DD"),'Price Data'!A:A,0)),"")</f>
        <v>23508</v>
      </c>
      <c r="C390" s="10" cm="1">
        <f t="array" ref="C390">IFERROR(IF(ISNUMBER(B390),(B390-INDEX('Price Data'!B:B,MATCH(TEXT(A390,"YYYY-MM-DD"),'Price Data'!A:A,0)+1))/INDEX('Price Data'!B:B,MATCH(TEXT(A390,"YYYY-MM-DD"),'Price Data'!A:A,0)+1),""),"")</f>
        <v>-5.2892142343333474E-3</v>
      </c>
      <c r="D390" s="34">
        <f>IFERROR(INDEX('Price Data'!E:E,MATCH(TEXT(A390,"YYYY-MM-DD"),'Price Data'!D:D,0)),"")</f>
        <v>30.86</v>
      </c>
      <c r="E390" s="10" cm="1">
        <f t="array" ref="E390">IFERROR(IF(ISNUMBER(D390),(D390-INDEX('Price Data'!E:E,MATCH(TEXT(A390,"YYYY-MM-DD"),'Price Data'!D:D,0)+1))/INDEX('Price Data'!E:E,MATCH(TEXT(A390,"YYYY-MM-DD"),'Price Data'!D:D,0)+1),""),"")</f>
        <v>-1.1214354373598251E-2</v>
      </c>
      <c r="F390" s="34">
        <f>IFERROR(INDEX('Price Data'!H:H,MATCH(TEXT(A390,"YYYY-MM-DD"),'Price Data'!G:G,0)),"")</f>
        <v>18470</v>
      </c>
      <c r="G390" s="10" cm="1">
        <f t="array" ref="G390">IFERROR(IF(ISNUMBER(F390),(F390-INDEX('Price Data'!H:H,MATCH(TEXT(A390,"YYYY-MM-DD"),'Price Data'!G:G,0)+1))/INDEX('Price Data'!H:H,MATCH(TEXT(A390,"YYYY-MM-DD"),'Price Data'!G:G,0)+1),""),"")</f>
        <v>-1.8075491759702286E-2</v>
      </c>
      <c r="H390" s="34">
        <f>IFERROR(INDEX('Price Data'!K:K,MATCH(TEXT(A390,"YYYY-MM-DD"),'Price Data'!J:J,0)),"")</f>
        <v>3.53</v>
      </c>
      <c r="I390" s="10" cm="1">
        <f t="array" ref="I390">IFERROR(IF(ISNUMBER(H390),(H390-INDEX('Price Data'!K:K,MATCH(TEXT(A390,"YYYY-MM-DD"),'Price Data'!J:J,0)+1))/INDEX('Price Data'!K:K,MATCH(TEXT(A390,"YYYY-MM-DD"),'Price Data'!J:J,0)+1),""),"")</f>
        <v>5.6980056980057035E-3</v>
      </c>
      <c r="J390" s="34">
        <f>IFERROR(INDEX('Price Data'!N:N,MATCH(TEXT(A390,"YYYY-MM-DD"),'Price Data'!M:M,0)),"")</f>
        <v>5.65</v>
      </c>
      <c r="K390" s="10" cm="1">
        <f t="array" ref="K390">IFERROR(IF(ISNUMBER(J390),(J390-INDEX('Price Data'!N:N,MATCH(TEXT(A390,"YYYY-MM-DD"),'Price Data'!M:M,0)+1))/INDEX('Price Data'!N:N,MATCH(TEXT(A390,"YYYY-MM-DD"),'Price Data'!M:M,0)+1),""),"")</f>
        <v>-1.2237762237762132E-2</v>
      </c>
      <c r="L390" s="34">
        <f>IFERROR(INDEX('Price Data'!Q:Q,MATCH(TEXT(A390,"YYYY-MM-DD"),'Price Data'!P:P,0)),"")</f>
        <v>11.63</v>
      </c>
      <c r="M390" s="10" cm="1">
        <f t="array" ref="M390">IFERROR(IF(ISNUMBER(L390),(L390-INDEX('Price Data'!Q:Q,MATCH(TEXT(A390,"YYYY-MM-DD"),'Price Data'!P:P,0)+1))/INDEX('Price Data'!Q:Q,MATCH(TEXT(A390,"YYYY-MM-DD"),'Price Data'!P:P,0)+1),""),"")</f>
        <v>-1.2733446519524499E-2</v>
      </c>
      <c r="N390" s="34">
        <f>IFERROR(INDEX('Price Data'!T:T,MATCH(TEXT(A390,"YYYY-MM-DD"),'Price Data'!S:S,0)),"")</f>
        <v>4.6100000000000003</v>
      </c>
      <c r="O390" s="10" cm="1">
        <f t="array" ref="O390">IFERROR(IF(ISNUMBER(N390),(N390-INDEX('Price Data'!T:T,MATCH(TEXT(A390,"YYYY-MM-DD"),'Price Data'!S:S,0)+1))/INDEX('Price Data'!T:T,MATCH(TEXT(A390,"YYYY-MM-DD"),'Price Data'!S:S,0)+1),""),"")</f>
        <v>6.550218340611408E-3</v>
      </c>
    </row>
    <row r="391" spans="1:15" x14ac:dyDescent="0.3">
      <c r="A391" s="8">
        <v>42210</v>
      </c>
      <c r="B391" s="34" t="str">
        <f>IFERROR(INDEX('Price Data'!B:B,MATCH(TEXT(A391,"YYYY-MM-DD"),'Price Data'!A:A,0)),"")</f>
        <v/>
      </c>
      <c r="C391" s="10" t="str" cm="1">
        <f t="array" ref="C391">IFERROR(IF(ISNUMBER(B391),(B391-INDEX('Price Data'!B:B,MATCH(TEXT(A391,"YYYY-MM-DD"),'Price Data'!A:A,0)+1))/INDEX('Price Data'!B:B,MATCH(TEXT(A391,"YYYY-MM-DD"),'Price Data'!A:A,0)+1),""),"")</f>
        <v/>
      </c>
      <c r="D391" s="34" t="str">
        <f>IFERROR(INDEX('Price Data'!E:E,MATCH(TEXT(A391,"YYYY-MM-DD"),'Price Data'!D:D,0)),"")</f>
        <v/>
      </c>
      <c r="E391" s="10" t="str" cm="1">
        <f t="array" ref="E391">IFERROR(IF(ISNUMBER(D391),(D391-INDEX('Price Data'!E:E,MATCH(TEXT(A391,"YYYY-MM-DD"),'Price Data'!D:D,0)+1))/INDEX('Price Data'!E:E,MATCH(TEXT(A391,"YYYY-MM-DD"),'Price Data'!D:D,0)+1),""),"")</f>
        <v/>
      </c>
      <c r="F391" s="34" t="str">
        <f>IFERROR(INDEX('Price Data'!H:H,MATCH(TEXT(A391,"YYYY-MM-DD"),'Price Data'!G:G,0)),"")</f>
        <v/>
      </c>
      <c r="G391" s="10" t="str" cm="1">
        <f t="array" ref="G391">IFERROR(IF(ISNUMBER(F391),(F391-INDEX('Price Data'!H:H,MATCH(TEXT(A391,"YYYY-MM-DD"),'Price Data'!G:G,0)+1))/INDEX('Price Data'!H:H,MATCH(TEXT(A391,"YYYY-MM-DD"),'Price Data'!G:G,0)+1),""),"")</f>
        <v/>
      </c>
      <c r="H391" s="34" t="str">
        <f>IFERROR(INDEX('Price Data'!K:K,MATCH(TEXT(A391,"YYYY-MM-DD"),'Price Data'!J:J,0)),"")</f>
        <v/>
      </c>
      <c r="I391" s="10" t="str" cm="1">
        <f t="array" ref="I391">IFERROR(IF(ISNUMBER(H391),(H391-INDEX('Price Data'!K:K,MATCH(TEXT(A391,"YYYY-MM-DD"),'Price Data'!J:J,0)+1))/INDEX('Price Data'!K:K,MATCH(TEXT(A391,"YYYY-MM-DD"),'Price Data'!J:J,0)+1),""),"")</f>
        <v/>
      </c>
      <c r="J391" s="34" t="str">
        <f>IFERROR(INDEX('Price Data'!N:N,MATCH(TEXT(A391,"YYYY-MM-DD"),'Price Data'!M:M,0)),"")</f>
        <v/>
      </c>
      <c r="K391" s="10" t="str" cm="1">
        <f t="array" ref="K391">IFERROR(IF(ISNUMBER(J391),(J391-INDEX('Price Data'!N:N,MATCH(TEXT(A391,"YYYY-MM-DD"),'Price Data'!M:M,0)+1))/INDEX('Price Data'!N:N,MATCH(TEXT(A391,"YYYY-MM-DD"),'Price Data'!M:M,0)+1),""),"")</f>
        <v/>
      </c>
      <c r="L391" s="34" t="str">
        <f>IFERROR(INDEX('Price Data'!Q:Q,MATCH(TEXT(A391,"YYYY-MM-DD"),'Price Data'!P:P,0)),"")</f>
        <v/>
      </c>
      <c r="M391" s="10" t="str" cm="1">
        <f t="array" ref="M391">IFERROR(IF(ISNUMBER(L391),(L391-INDEX('Price Data'!Q:Q,MATCH(TEXT(A391,"YYYY-MM-DD"),'Price Data'!P:P,0)+1))/INDEX('Price Data'!Q:Q,MATCH(TEXT(A391,"YYYY-MM-DD"),'Price Data'!P:P,0)+1),""),"")</f>
        <v/>
      </c>
      <c r="N391" s="34" t="str">
        <f>IFERROR(INDEX('Price Data'!T:T,MATCH(TEXT(A391,"YYYY-MM-DD"),'Price Data'!S:S,0)),"")</f>
        <v/>
      </c>
      <c r="O391" s="10" t="str" cm="1">
        <f t="array" ref="O391">IFERROR(IF(ISNUMBER(N391),(N391-INDEX('Price Data'!T:T,MATCH(TEXT(A391,"YYYY-MM-DD"),'Price Data'!S:S,0)+1))/INDEX('Price Data'!T:T,MATCH(TEXT(A391,"YYYY-MM-DD"),'Price Data'!S:S,0)+1),""),"")</f>
        <v/>
      </c>
    </row>
    <row r="392" spans="1:15" x14ac:dyDescent="0.3">
      <c r="A392" s="8">
        <v>42211</v>
      </c>
      <c r="B392" s="34" t="str">
        <f>IFERROR(INDEX('Price Data'!B:B,MATCH(TEXT(A392,"YYYY-MM-DD"),'Price Data'!A:A,0)),"")</f>
        <v/>
      </c>
      <c r="C392" s="10" t="str" cm="1">
        <f t="array" ref="C392">IFERROR(IF(ISNUMBER(B392),(B392-INDEX('Price Data'!B:B,MATCH(TEXT(A392,"YYYY-MM-DD"),'Price Data'!A:A,0)+1))/INDEX('Price Data'!B:B,MATCH(TEXT(A392,"YYYY-MM-DD"),'Price Data'!A:A,0)+1),""),"")</f>
        <v/>
      </c>
      <c r="D392" s="34" t="str">
        <f>IFERROR(INDEX('Price Data'!E:E,MATCH(TEXT(A392,"YYYY-MM-DD"),'Price Data'!D:D,0)),"")</f>
        <v/>
      </c>
      <c r="E392" s="10" t="str" cm="1">
        <f t="array" ref="E392">IFERROR(IF(ISNUMBER(D392),(D392-INDEX('Price Data'!E:E,MATCH(TEXT(A392,"YYYY-MM-DD"),'Price Data'!D:D,0)+1))/INDEX('Price Data'!E:E,MATCH(TEXT(A392,"YYYY-MM-DD"),'Price Data'!D:D,0)+1),""),"")</f>
        <v/>
      </c>
      <c r="F392" s="34" t="str">
        <f>IFERROR(INDEX('Price Data'!H:H,MATCH(TEXT(A392,"YYYY-MM-DD"),'Price Data'!G:G,0)),"")</f>
        <v/>
      </c>
      <c r="G392" s="10" t="str" cm="1">
        <f t="array" ref="G392">IFERROR(IF(ISNUMBER(F392),(F392-INDEX('Price Data'!H:H,MATCH(TEXT(A392,"YYYY-MM-DD"),'Price Data'!G:G,0)+1))/INDEX('Price Data'!H:H,MATCH(TEXT(A392,"YYYY-MM-DD"),'Price Data'!G:G,0)+1),""),"")</f>
        <v/>
      </c>
      <c r="H392" s="34" t="str">
        <f>IFERROR(INDEX('Price Data'!K:K,MATCH(TEXT(A392,"YYYY-MM-DD"),'Price Data'!J:J,0)),"")</f>
        <v/>
      </c>
      <c r="I392" s="10" t="str" cm="1">
        <f t="array" ref="I392">IFERROR(IF(ISNUMBER(H392),(H392-INDEX('Price Data'!K:K,MATCH(TEXT(A392,"YYYY-MM-DD"),'Price Data'!J:J,0)+1))/INDEX('Price Data'!K:K,MATCH(TEXT(A392,"YYYY-MM-DD"),'Price Data'!J:J,0)+1),""),"")</f>
        <v/>
      </c>
      <c r="J392" s="34" t="str">
        <f>IFERROR(INDEX('Price Data'!N:N,MATCH(TEXT(A392,"YYYY-MM-DD"),'Price Data'!M:M,0)),"")</f>
        <v/>
      </c>
      <c r="K392" s="10" t="str" cm="1">
        <f t="array" ref="K392">IFERROR(IF(ISNUMBER(J392),(J392-INDEX('Price Data'!N:N,MATCH(TEXT(A392,"YYYY-MM-DD"),'Price Data'!M:M,0)+1))/INDEX('Price Data'!N:N,MATCH(TEXT(A392,"YYYY-MM-DD"),'Price Data'!M:M,0)+1),""),"")</f>
        <v/>
      </c>
      <c r="L392" s="34" t="str">
        <f>IFERROR(INDEX('Price Data'!Q:Q,MATCH(TEXT(A392,"YYYY-MM-DD"),'Price Data'!P:P,0)),"")</f>
        <v/>
      </c>
      <c r="M392" s="10" t="str" cm="1">
        <f t="array" ref="M392">IFERROR(IF(ISNUMBER(L392),(L392-INDEX('Price Data'!Q:Q,MATCH(TEXT(A392,"YYYY-MM-DD"),'Price Data'!P:P,0)+1))/INDEX('Price Data'!Q:Q,MATCH(TEXT(A392,"YYYY-MM-DD"),'Price Data'!P:P,0)+1),""),"")</f>
        <v/>
      </c>
      <c r="N392" s="34" t="str">
        <f>IFERROR(INDEX('Price Data'!T:T,MATCH(TEXT(A392,"YYYY-MM-DD"),'Price Data'!S:S,0)),"")</f>
        <v/>
      </c>
      <c r="O392" s="10" t="str" cm="1">
        <f t="array" ref="O392">IFERROR(IF(ISNUMBER(N392),(N392-INDEX('Price Data'!T:T,MATCH(TEXT(A392,"YYYY-MM-DD"),'Price Data'!S:S,0)+1))/INDEX('Price Data'!T:T,MATCH(TEXT(A392,"YYYY-MM-DD"),'Price Data'!S:S,0)+1),""),"")</f>
        <v/>
      </c>
    </row>
    <row r="393" spans="1:15" x14ac:dyDescent="0.3">
      <c r="A393" s="8">
        <v>42212</v>
      </c>
      <c r="B393" s="34">
        <f>IFERROR(INDEX('Price Data'!B:B,MATCH(TEXT(A393,"YYYY-MM-DD"),'Price Data'!A:A,0)),"")</f>
        <v>22809</v>
      </c>
      <c r="C393" s="10" cm="1">
        <f t="array" ref="C393">IFERROR(IF(ISNUMBER(B393),(B393-INDEX('Price Data'!B:B,MATCH(TEXT(A393,"YYYY-MM-DD"),'Price Data'!A:A,0)+1))/INDEX('Price Data'!B:B,MATCH(TEXT(A393,"YYYY-MM-DD"),'Price Data'!A:A,0)+1),""),"")</f>
        <v>-2.9734558448187853E-2</v>
      </c>
      <c r="D393" s="34">
        <f>IFERROR(INDEX('Price Data'!E:E,MATCH(TEXT(A393,"YYYY-MM-DD"),'Price Data'!D:D,0)),"")</f>
        <v>30.14</v>
      </c>
      <c r="E393" s="10" cm="1">
        <f t="array" ref="E393">IFERROR(IF(ISNUMBER(D393),(D393-INDEX('Price Data'!E:E,MATCH(TEXT(A393,"YYYY-MM-DD"),'Price Data'!D:D,0)+1))/INDEX('Price Data'!E:E,MATCH(TEXT(A393,"YYYY-MM-DD"),'Price Data'!D:D,0)+1),""),"")</f>
        <v>-2.3331173039533339E-2</v>
      </c>
      <c r="F393" s="34">
        <f>IFERROR(INDEX('Price Data'!H:H,MATCH(TEXT(A393,"YYYY-MM-DD"),'Price Data'!G:G,0)),"")</f>
        <v>17900</v>
      </c>
      <c r="G393" s="10" cm="1">
        <f t="array" ref="G393">IFERROR(IF(ISNUMBER(F393),(F393-INDEX('Price Data'!H:H,MATCH(TEXT(A393,"YYYY-MM-DD"),'Price Data'!G:G,0)+1))/INDEX('Price Data'!H:H,MATCH(TEXT(A393,"YYYY-MM-DD"),'Price Data'!G:G,0)+1),""),"")</f>
        <v>-3.086085544125609E-2</v>
      </c>
      <c r="H393" s="34">
        <f>IFERROR(INDEX('Price Data'!K:K,MATCH(TEXT(A393,"YYYY-MM-DD"),'Price Data'!J:J,0)),"")</f>
        <v>3.36</v>
      </c>
      <c r="I393" s="10" cm="1">
        <f t="array" ref="I393">IFERROR(IF(ISNUMBER(H393),(H393-INDEX('Price Data'!K:K,MATCH(TEXT(A393,"YYYY-MM-DD"),'Price Data'!J:J,0)+1))/INDEX('Price Data'!K:K,MATCH(TEXT(A393,"YYYY-MM-DD"),'Price Data'!J:J,0)+1),""),"")</f>
        <v>-4.8158640226628878E-2</v>
      </c>
      <c r="J393" s="34">
        <f>IFERROR(INDEX('Price Data'!N:N,MATCH(TEXT(A393,"YYYY-MM-DD"),'Price Data'!M:M,0)),"")</f>
        <v>5.42</v>
      </c>
      <c r="K393" s="10" cm="1">
        <f t="array" ref="K393">IFERROR(IF(ISNUMBER(J393),(J393-INDEX('Price Data'!N:N,MATCH(TEXT(A393,"YYYY-MM-DD"),'Price Data'!M:M,0)+1))/INDEX('Price Data'!N:N,MATCH(TEXT(A393,"YYYY-MM-DD"),'Price Data'!M:M,0)+1),""),"")</f>
        <v>-4.0707964601769987E-2</v>
      </c>
      <c r="L393" s="34">
        <f>IFERROR(INDEX('Price Data'!Q:Q,MATCH(TEXT(A393,"YYYY-MM-DD"),'Price Data'!P:P,0)),"")</f>
        <v>11.34</v>
      </c>
      <c r="M393" s="10" cm="1">
        <f t="array" ref="M393">IFERROR(IF(ISNUMBER(L393),(L393-INDEX('Price Data'!Q:Q,MATCH(TEXT(A393,"YYYY-MM-DD"),'Price Data'!P:P,0)+1))/INDEX('Price Data'!Q:Q,MATCH(TEXT(A393,"YYYY-MM-DD"),'Price Data'!P:P,0)+1),""),"")</f>
        <v>-2.4935511607910653E-2</v>
      </c>
      <c r="N393" s="34">
        <f>IFERROR(INDEX('Price Data'!T:T,MATCH(TEXT(A393,"YYYY-MM-DD"),'Price Data'!S:S,0)),"")</f>
        <v>4.53</v>
      </c>
      <c r="O393" s="10" cm="1">
        <f t="array" ref="O393">IFERROR(IF(ISNUMBER(N393),(N393-INDEX('Price Data'!T:T,MATCH(TEXT(A393,"YYYY-MM-DD"),'Price Data'!S:S,0)+1))/INDEX('Price Data'!T:T,MATCH(TEXT(A393,"YYYY-MM-DD"),'Price Data'!S:S,0)+1),""),"")</f>
        <v>-1.7353579175705004E-2</v>
      </c>
    </row>
    <row r="394" spans="1:15" x14ac:dyDescent="0.3">
      <c r="A394" s="8">
        <v>42213</v>
      </c>
      <c r="B394" s="34">
        <f>IFERROR(INDEX('Price Data'!B:B,MATCH(TEXT(A394,"YYYY-MM-DD"),'Price Data'!A:A,0)),"")</f>
        <v>23328</v>
      </c>
      <c r="C394" s="10" cm="1">
        <f t="array" ref="C394">IFERROR(IF(ISNUMBER(B394),(B394-INDEX('Price Data'!B:B,MATCH(TEXT(A394,"YYYY-MM-DD"),'Price Data'!A:A,0)+1))/INDEX('Price Data'!B:B,MATCH(TEXT(A394,"YYYY-MM-DD"),'Price Data'!A:A,0)+1),""),"")</f>
        <v>2.2754175983164541E-2</v>
      </c>
      <c r="D394" s="34">
        <f>IFERROR(INDEX('Price Data'!E:E,MATCH(TEXT(A394,"YYYY-MM-DD"),'Price Data'!D:D,0)),"")</f>
        <v>30.94</v>
      </c>
      <c r="E394" s="10" cm="1">
        <f t="array" ref="E394">IFERROR(IF(ISNUMBER(D394),(D394-INDEX('Price Data'!E:E,MATCH(TEXT(A394,"YYYY-MM-DD"),'Price Data'!D:D,0)+1))/INDEX('Price Data'!E:E,MATCH(TEXT(A394,"YYYY-MM-DD"),'Price Data'!D:D,0)+1),""),"")</f>
        <v>2.6542800265428025E-2</v>
      </c>
      <c r="F394" s="34">
        <f>IFERROR(INDEX('Price Data'!H:H,MATCH(TEXT(A394,"YYYY-MM-DD"),'Price Data'!G:G,0)),"")</f>
        <v>18400</v>
      </c>
      <c r="G394" s="10" cm="1">
        <f t="array" ref="G394">IFERROR(IF(ISNUMBER(F394),(F394-INDEX('Price Data'!H:H,MATCH(TEXT(A394,"YYYY-MM-DD"),'Price Data'!G:G,0)+1))/INDEX('Price Data'!H:H,MATCH(TEXT(A394,"YYYY-MM-DD"),'Price Data'!G:G,0)+1),""),"")</f>
        <v>2.7932960893854747E-2</v>
      </c>
      <c r="H394" s="34">
        <f>IFERROR(INDEX('Price Data'!K:K,MATCH(TEXT(A394,"YYYY-MM-DD"),'Price Data'!J:J,0)),"")</f>
        <v>3.45</v>
      </c>
      <c r="I394" s="10" cm="1">
        <f t="array" ref="I394">IFERROR(IF(ISNUMBER(H394),(H394-INDEX('Price Data'!K:K,MATCH(TEXT(A394,"YYYY-MM-DD"),'Price Data'!J:J,0)+1))/INDEX('Price Data'!K:K,MATCH(TEXT(A394,"YYYY-MM-DD"),'Price Data'!J:J,0)+1),""),"")</f>
        <v>2.6785714285714378E-2</v>
      </c>
      <c r="J394" s="34">
        <f>IFERROR(INDEX('Price Data'!N:N,MATCH(TEXT(A394,"YYYY-MM-DD"),'Price Data'!M:M,0)),"")</f>
        <v>5.51</v>
      </c>
      <c r="K394" s="10" cm="1">
        <f t="array" ref="K394">IFERROR(IF(ISNUMBER(J394),(J394-INDEX('Price Data'!N:N,MATCH(TEXT(A394,"YYYY-MM-DD"),'Price Data'!M:M,0)+1))/INDEX('Price Data'!N:N,MATCH(TEXT(A394,"YYYY-MM-DD"),'Price Data'!M:M,0)+1),""),"")</f>
        <v>1.6605166051660489E-2</v>
      </c>
      <c r="L394" s="34">
        <f>IFERROR(INDEX('Price Data'!Q:Q,MATCH(TEXT(A394,"YYYY-MM-DD"),'Price Data'!P:P,0)),"")</f>
        <v>11.76</v>
      </c>
      <c r="M394" s="10" cm="1">
        <f t="array" ref="M394">IFERROR(IF(ISNUMBER(L394),(L394-INDEX('Price Data'!Q:Q,MATCH(TEXT(A394,"YYYY-MM-DD"),'Price Data'!P:P,0)+1))/INDEX('Price Data'!Q:Q,MATCH(TEXT(A394,"YYYY-MM-DD"),'Price Data'!P:P,0)+1),""),"")</f>
        <v>3.7037037037037028E-2</v>
      </c>
      <c r="N394" s="34">
        <f>IFERROR(INDEX('Price Data'!T:T,MATCH(TEXT(A394,"YYYY-MM-DD"),'Price Data'!S:S,0)),"")</f>
        <v>4.58</v>
      </c>
      <c r="O394" s="10" cm="1">
        <f t="array" ref="O394">IFERROR(IF(ISNUMBER(N394),(N394-INDEX('Price Data'!T:T,MATCH(TEXT(A394,"YYYY-MM-DD"),'Price Data'!S:S,0)+1))/INDEX('Price Data'!T:T,MATCH(TEXT(A394,"YYYY-MM-DD"),'Price Data'!S:S,0)+1),""),"")</f>
        <v>1.1037527593818946E-2</v>
      </c>
    </row>
    <row r="395" spans="1:15" x14ac:dyDescent="0.3">
      <c r="A395" s="8">
        <v>42214</v>
      </c>
      <c r="B395" s="34">
        <f>IFERROR(INDEX('Price Data'!B:B,MATCH(TEXT(A395,"YYYY-MM-DD"),'Price Data'!A:A,0)),"")</f>
        <v>23249</v>
      </c>
      <c r="C395" s="10" cm="1">
        <f t="array" ref="C395">IFERROR(IF(ISNUMBER(B395),(B395-INDEX('Price Data'!B:B,MATCH(TEXT(A395,"YYYY-MM-DD"),'Price Data'!A:A,0)+1))/INDEX('Price Data'!B:B,MATCH(TEXT(A395,"YYYY-MM-DD"),'Price Data'!A:A,0)+1),""),"")</f>
        <v>-3.3864883401920438E-3</v>
      </c>
      <c r="D395" s="34">
        <f>IFERROR(INDEX('Price Data'!E:E,MATCH(TEXT(A395,"YYYY-MM-DD"),'Price Data'!D:D,0)),"")</f>
        <v>29.91</v>
      </c>
      <c r="E395" s="10" cm="1">
        <f t="array" ref="E395">IFERROR(IF(ISNUMBER(D395),(D395-INDEX('Price Data'!E:E,MATCH(TEXT(A395,"YYYY-MM-DD"),'Price Data'!D:D,0)+1))/INDEX('Price Data'!E:E,MATCH(TEXT(A395,"YYYY-MM-DD"),'Price Data'!D:D,0)+1),""),"")</f>
        <v>-3.3290239172592148E-2</v>
      </c>
      <c r="F395" s="34">
        <f>IFERROR(INDEX('Price Data'!H:H,MATCH(TEXT(A395,"YYYY-MM-DD"),'Price Data'!G:G,0)),"")</f>
        <v>17720</v>
      </c>
      <c r="G395" s="10" cm="1">
        <f t="array" ref="G395">IFERROR(IF(ISNUMBER(F395),(F395-INDEX('Price Data'!H:H,MATCH(TEXT(A395,"YYYY-MM-DD"),'Price Data'!G:G,0)+1))/INDEX('Price Data'!H:H,MATCH(TEXT(A395,"YYYY-MM-DD"),'Price Data'!G:G,0)+1),""),"")</f>
        <v>-3.6956521739130437E-2</v>
      </c>
      <c r="H395" s="34">
        <f>IFERROR(INDEX('Price Data'!K:K,MATCH(TEXT(A395,"YYYY-MM-DD"),'Price Data'!J:J,0)),"")</f>
        <v>3.44</v>
      </c>
      <c r="I395" s="10" cm="1">
        <f t="array" ref="I395">IFERROR(IF(ISNUMBER(H395),(H395-INDEX('Price Data'!K:K,MATCH(TEXT(A395,"YYYY-MM-DD"),'Price Data'!J:J,0)+1))/INDEX('Price Data'!K:K,MATCH(TEXT(A395,"YYYY-MM-DD"),'Price Data'!J:J,0)+1),""),"")</f>
        <v>-2.898550724637748E-3</v>
      </c>
      <c r="J395" s="34">
        <f>IFERROR(INDEX('Price Data'!N:N,MATCH(TEXT(A395,"YYYY-MM-DD"),'Price Data'!M:M,0)),"")</f>
        <v>5.53</v>
      </c>
      <c r="K395" s="10" cm="1">
        <f t="array" ref="K395">IFERROR(IF(ISNUMBER(J395),(J395-INDEX('Price Data'!N:N,MATCH(TEXT(A395,"YYYY-MM-DD"),'Price Data'!M:M,0)+1))/INDEX('Price Data'!N:N,MATCH(TEXT(A395,"YYYY-MM-DD"),'Price Data'!M:M,0)+1),""),"")</f>
        <v>3.6297640653358372E-3</v>
      </c>
      <c r="L395" s="34">
        <f>IFERROR(INDEX('Price Data'!Q:Q,MATCH(TEXT(A395,"YYYY-MM-DD"),'Price Data'!P:P,0)),"")</f>
        <v>11.86</v>
      </c>
      <c r="M395" s="10" cm="1">
        <f t="array" ref="M395">IFERROR(IF(ISNUMBER(L395),(L395-INDEX('Price Data'!Q:Q,MATCH(TEXT(A395,"YYYY-MM-DD"),'Price Data'!P:P,0)+1))/INDEX('Price Data'!Q:Q,MATCH(TEXT(A395,"YYYY-MM-DD"),'Price Data'!P:P,0)+1),""),"")</f>
        <v>8.5034013605441872E-3</v>
      </c>
      <c r="N395" s="34">
        <f>IFERROR(INDEX('Price Data'!T:T,MATCH(TEXT(A395,"YYYY-MM-DD"),'Price Data'!S:S,0)),"")</f>
        <v>4.6399999999999997</v>
      </c>
      <c r="O395" s="10" cm="1">
        <f t="array" ref="O395">IFERROR(IF(ISNUMBER(N395),(N395-INDEX('Price Data'!T:T,MATCH(TEXT(A395,"YYYY-MM-DD"),'Price Data'!S:S,0)+1))/INDEX('Price Data'!T:T,MATCH(TEXT(A395,"YYYY-MM-DD"),'Price Data'!S:S,0)+1),""),"")</f>
        <v>1.3100436681222622E-2</v>
      </c>
    </row>
    <row r="396" spans="1:15" x14ac:dyDescent="0.3">
      <c r="A396" s="8">
        <v>42215</v>
      </c>
      <c r="B396" s="34">
        <f>IFERROR(INDEX('Price Data'!B:B,MATCH(TEXT(A396,"YYYY-MM-DD"),'Price Data'!A:A,0)),"")</f>
        <v>23396</v>
      </c>
      <c r="C396" s="10" cm="1">
        <f t="array" ref="C396">IFERROR(IF(ISNUMBER(B396),(B396-INDEX('Price Data'!B:B,MATCH(TEXT(A396,"YYYY-MM-DD"),'Price Data'!A:A,0)+1))/INDEX('Price Data'!B:B,MATCH(TEXT(A396,"YYYY-MM-DD"),'Price Data'!A:A,0)+1),""),"")</f>
        <v>6.3228525958105722E-3</v>
      </c>
      <c r="D396" s="34">
        <f>IFERROR(INDEX('Price Data'!E:E,MATCH(TEXT(A396,"YYYY-MM-DD"),'Price Data'!D:D,0)),"")</f>
        <v>29.91</v>
      </c>
      <c r="E396" s="10" cm="1">
        <f t="array" ref="E396">IFERROR(IF(ISNUMBER(D396),(D396-INDEX('Price Data'!E:E,MATCH(TEXT(A396,"YYYY-MM-DD"),'Price Data'!D:D,0)+1))/INDEX('Price Data'!E:E,MATCH(TEXT(A396,"YYYY-MM-DD"),'Price Data'!D:D,0)+1),""),"")</f>
        <v>0</v>
      </c>
      <c r="F396" s="34">
        <f>IFERROR(INDEX('Price Data'!H:H,MATCH(TEXT(A396,"YYYY-MM-DD"),'Price Data'!G:G,0)),"")</f>
        <v>17750</v>
      </c>
      <c r="G396" s="10" cm="1">
        <f t="array" ref="G396">IFERROR(IF(ISNUMBER(F396),(F396-INDEX('Price Data'!H:H,MATCH(TEXT(A396,"YYYY-MM-DD"),'Price Data'!G:G,0)+1))/INDEX('Price Data'!H:H,MATCH(TEXT(A396,"YYYY-MM-DD"),'Price Data'!G:G,0)+1),""),"")</f>
        <v>1.6930022573363431E-3</v>
      </c>
      <c r="H396" s="34">
        <f>IFERROR(INDEX('Price Data'!K:K,MATCH(TEXT(A396,"YYYY-MM-DD"),'Price Data'!J:J,0)),"")</f>
        <v>3.46</v>
      </c>
      <c r="I396" s="10" cm="1">
        <f t="array" ref="I396">IFERROR(IF(ISNUMBER(H396),(H396-INDEX('Price Data'!K:K,MATCH(TEXT(A396,"YYYY-MM-DD"),'Price Data'!J:J,0)+1))/INDEX('Price Data'!K:K,MATCH(TEXT(A396,"YYYY-MM-DD"),'Price Data'!J:J,0)+1),""),"")</f>
        <v>5.8139534883720981E-3</v>
      </c>
      <c r="J396" s="34">
        <f>IFERROR(INDEX('Price Data'!N:N,MATCH(TEXT(A396,"YYYY-MM-DD"),'Price Data'!M:M,0)),"")</f>
        <v>5.52</v>
      </c>
      <c r="K396" s="10" cm="1">
        <f t="array" ref="K396">IFERROR(IF(ISNUMBER(J396),(J396-INDEX('Price Data'!N:N,MATCH(TEXT(A396,"YYYY-MM-DD"),'Price Data'!M:M,0)+1))/INDEX('Price Data'!N:N,MATCH(TEXT(A396,"YYYY-MM-DD"),'Price Data'!M:M,0)+1),""),"")</f>
        <v>-1.8083182640145886E-3</v>
      </c>
      <c r="L396" s="34">
        <f>IFERROR(INDEX('Price Data'!Q:Q,MATCH(TEXT(A396,"YYYY-MM-DD"),'Price Data'!P:P,0)),"")</f>
        <v>11.85</v>
      </c>
      <c r="M396" s="10" cm="1">
        <f t="array" ref="M396">IFERROR(IF(ISNUMBER(L396),(L396-INDEX('Price Data'!Q:Q,MATCH(TEXT(A396,"YYYY-MM-DD"),'Price Data'!P:P,0)+1))/INDEX('Price Data'!Q:Q,MATCH(TEXT(A396,"YYYY-MM-DD"),'Price Data'!P:P,0)+1),""),"")</f>
        <v>-8.4317032040470382E-4</v>
      </c>
      <c r="N396" s="34">
        <f>IFERROR(INDEX('Price Data'!T:T,MATCH(TEXT(A396,"YYYY-MM-DD"),'Price Data'!S:S,0)),"")</f>
        <v>4.5999999999999996</v>
      </c>
      <c r="O396" s="10" cm="1">
        <f t="array" ref="O396">IFERROR(IF(ISNUMBER(N396),(N396-INDEX('Price Data'!T:T,MATCH(TEXT(A396,"YYYY-MM-DD"),'Price Data'!S:S,0)+1))/INDEX('Price Data'!T:T,MATCH(TEXT(A396,"YYYY-MM-DD"),'Price Data'!S:S,0)+1),""),"")</f>
        <v>-8.6206896551724223E-3</v>
      </c>
    </row>
    <row r="397" spans="1:15" x14ac:dyDescent="0.3">
      <c r="A397" s="8">
        <v>42216</v>
      </c>
      <c r="B397" s="34">
        <f>IFERROR(INDEX('Price Data'!B:B,MATCH(TEXT(A397,"YYYY-MM-DD"),'Price Data'!A:A,0)),"")</f>
        <v>23538</v>
      </c>
      <c r="C397" s="10" cm="1">
        <f t="array" ref="C397">IFERROR(IF(ISNUMBER(B397),(B397-INDEX('Price Data'!B:B,MATCH(TEXT(A397,"YYYY-MM-DD"),'Price Data'!A:A,0)+1))/INDEX('Price Data'!B:B,MATCH(TEXT(A397,"YYYY-MM-DD"),'Price Data'!A:A,0)+1),""),"")</f>
        <v>6.0694135749700803E-3</v>
      </c>
      <c r="D397" s="34">
        <f>IFERROR(INDEX('Price Data'!E:E,MATCH(TEXT(A397,"YYYY-MM-DD"),'Price Data'!D:D,0)),"")</f>
        <v>30.24</v>
      </c>
      <c r="E397" s="10" cm="1">
        <f t="array" ref="E397">IFERROR(IF(ISNUMBER(D397),(D397-INDEX('Price Data'!E:E,MATCH(TEXT(A397,"YYYY-MM-DD"),'Price Data'!D:D,0)+1))/INDEX('Price Data'!E:E,MATCH(TEXT(A397,"YYYY-MM-DD"),'Price Data'!D:D,0)+1),""),"")</f>
        <v>1.1033099297893624E-2</v>
      </c>
      <c r="F397" s="34">
        <f>IFERROR(INDEX('Price Data'!H:H,MATCH(TEXT(A397,"YYYY-MM-DD"),'Price Data'!G:G,0)),"")</f>
        <v>18060</v>
      </c>
      <c r="G397" s="10" cm="1">
        <f t="array" ref="G397">IFERROR(IF(ISNUMBER(F397),(F397-INDEX('Price Data'!H:H,MATCH(TEXT(A397,"YYYY-MM-DD"),'Price Data'!G:G,0)+1))/INDEX('Price Data'!H:H,MATCH(TEXT(A397,"YYYY-MM-DD"),'Price Data'!G:G,0)+1),""),"")</f>
        <v>1.7464788732394366E-2</v>
      </c>
      <c r="H397" s="34">
        <f>IFERROR(INDEX('Price Data'!K:K,MATCH(TEXT(A397,"YYYY-MM-DD"),'Price Data'!J:J,0)),"")</f>
        <v>3.5</v>
      </c>
      <c r="I397" s="10" cm="1">
        <f t="array" ref="I397">IFERROR(IF(ISNUMBER(H397),(H397-INDEX('Price Data'!K:K,MATCH(TEXT(A397,"YYYY-MM-DD"),'Price Data'!J:J,0)+1))/INDEX('Price Data'!K:K,MATCH(TEXT(A397,"YYYY-MM-DD"),'Price Data'!J:J,0)+1),""),"")</f>
        <v>1.1560693641618507E-2</v>
      </c>
      <c r="J397" s="34">
        <f>IFERROR(INDEX('Price Data'!N:N,MATCH(TEXT(A397,"YYYY-MM-DD"),'Price Data'!M:M,0)),"")</f>
        <v>5.43</v>
      </c>
      <c r="K397" s="10" cm="1">
        <f t="array" ref="K397">IFERROR(IF(ISNUMBER(J397),(J397-INDEX('Price Data'!N:N,MATCH(TEXT(A397,"YYYY-MM-DD"),'Price Data'!M:M,0)+1))/INDEX('Price Data'!N:N,MATCH(TEXT(A397,"YYYY-MM-DD"),'Price Data'!M:M,0)+1),""),"")</f>
        <v>-1.6304347826086932E-2</v>
      </c>
      <c r="L397" s="34">
        <f>IFERROR(INDEX('Price Data'!Q:Q,MATCH(TEXT(A397,"YYYY-MM-DD"),'Price Data'!P:P,0)),"")</f>
        <v>11.72</v>
      </c>
      <c r="M397" s="10" cm="1">
        <f t="array" ref="M397">IFERROR(IF(ISNUMBER(L397),(L397-INDEX('Price Data'!Q:Q,MATCH(TEXT(A397,"YYYY-MM-DD"),'Price Data'!P:P,0)+1))/INDEX('Price Data'!Q:Q,MATCH(TEXT(A397,"YYYY-MM-DD"),'Price Data'!P:P,0)+1),""),"")</f>
        <v>-1.0970464135021013E-2</v>
      </c>
      <c r="N397" s="34">
        <f>IFERROR(INDEX('Price Data'!T:T,MATCH(TEXT(A397,"YYYY-MM-DD"),'Price Data'!S:S,0)),"")</f>
        <v>4.6399999999999997</v>
      </c>
      <c r="O397" s="10" cm="1">
        <f t="array" ref="O397">IFERROR(IF(ISNUMBER(N397),(N397-INDEX('Price Data'!T:T,MATCH(TEXT(A397,"YYYY-MM-DD"),'Price Data'!S:S,0)+1))/INDEX('Price Data'!T:T,MATCH(TEXT(A397,"YYYY-MM-DD"),'Price Data'!S:S,0)+1),""),"")</f>
        <v>8.6956521739130523E-3</v>
      </c>
    </row>
    <row r="398" spans="1:15" x14ac:dyDescent="0.3">
      <c r="A398" s="8">
        <v>42217</v>
      </c>
      <c r="B398" s="34" t="str">
        <f>IFERROR(INDEX('Price Data'!B:B,MATCH(TEXT(A398,"YYYY-MM-DD"),'Price Data'!A:A,0)),"")</f>
        <v/>
      </c>
      <c r="C398" s="10" t="str" cm="1">
        <f t="array" ref="C398">IFERROR(IF(ISNUMBER(B398),(B398-INDEX('Price Data'!B:B,MATCH(TEXT(A398,"YYYY-MM-DD"),'Price Data'!A:A,0)+1))/INDEX('Price Data'!B:B,MATCH(TEXT(A398,"YYYY-MM-DD"),'Price Data'!A:A,0)+1),""),"")</f>
        <v/>
      </c>
      <c r="D398" s="34" t="str">
        <f>IFERROR(INDEX('Price Data'!E:E,MATCH(TEXT(A398,"YYYY-MM-DD"),'Price Data'!D:D,0)),"")</f>
        <v/>
      </c>
      <c r="E398" s="10" t="str" cm="1">
        <f t="array" ref="E398">IFERROR(IF(ISNUMBER(D398),(D398-INDEX('Price Data'!E:E,MATCH(TEXT(A398,"YYYY-MM-DD"),'Price Data'!D:D,0)+1))/INDEX('Price Data'!E:E,MATCH(TEXT(A398,"YYYY-MM-DD"),'Price Data'!D:D,0)+1),""),"")</f>
        <v/>
      </c>
      <c r="F398" s="34" t="str">
        <f>IFERROR(INDEX('Price Data'!H:H,MATCH(TEXT(A398,"YYYY-MM-DD"),'Price Data'!G:G,0)),"")</f>
        <v/>
      </c>
      <c r="G398" s="10" t="str" cm="1">
        <f t="array" ref="G398">IFERROR(IF(ISNUMBER(F398),(F398-INDEX('Price Data'!H:H,MATCH(TEXT(A398,"YYYY-MM-DD"),'Price Data'!G:G,0)+1))/INDEX('Price Data'!H:H,MATCH(TEXT(A398,"YYYY-MM-DD"),'Price Data'!G:G,0)+1),""),"")</f>
        <v/>
      </c>
      <c r="H398" s="34" t="str">
        <f>IFERROR(INDEX('Price Data'!K:K,MATCH(TEXT(A398,"YYYY-MM-DD"),'Price Data'!J:J,0)),"")</f>
        <v/>
      </c>
      <c r="I398" s="10" t="str" cm="1">
        <f t="array" ref="I398">IFERROR(IF(ISNUMBER(H398),(H398-INDEX('Price Data'!K:K,MATCH(TEXT(A398,"YYYY-MM-DD"),'Price Data'!J:J,0)+1))/INDEX('Price Data'!K:K,MATCH(TEXT(A398,"YYYY-MM-DD"),'Price Data'!J:J,0)+1),""),"")</f>
        <v/>
      </c>
      <c r="J398" s="34" t="str">
        <f>IFERROR(INDEX('Price Data'!N:N,MATCH(TEXT(A398,"YYYY-MM-DD"),'Price Data'!M:M,0)),"")</f>
        <v/>
      </c>
      <c r="K398" s="10" t="str" cm="1">
        <f t="array" ref="K398">IFERROR(IF(ISNUMBER(J398),(J398-INDEX('Price Data'!N:N,MATCH(TEXT(A398,"YYYY-MM-DD"),'Price Data'!M:M,0)+1))/INDEX('Price Data'!N:N,MATCH(TEXT(A398,"YYYY-MM-DD"),'Price Data'!M:M,0)+1),""),"")</f>
        <v/>
      </c>
      <c r="L398" s="34" t="str">
        <f>IFERROR(INDEX('Price Data'!Q:Q,MATCH(TEXT(A398,"YYYY-MM-DD"),'Price Data'!P:P,0)),"")</f>
        <v/>
      </c>
      <c r="M398" s="10" t="str" cm="1">
        <f t="array" ref="M398">IFERROR(IF(ISNUMBER(L398),(L398-INDEX('Price Data'!Q:Q,MATCH(TEXT(A398,"YYYY-MM-DD"),'Price Data'!P:P,0)+1))/INDEX('Price Data'!Q:Q,MATCH(TEXT(A398,"YYYY-MM-DD"),'Price Data'!P:P,0)+1),""),"")</f>
        <v/>
      </c>
      <c r="N398" s="34" t="str">
        <f>IFERROR(INDEX('Price Data'!T:T,MATCH(TEXT(A398,"YYYY-MM-DD"),'Price Data'!S:S,0)),"")</f>
        <v/>
      </c>
      <c r="O398" s="10" t="str" cm="1">
        <f t="array" ref="O398">IFERROR(IF(ISNUMBER(N398),(N398-INDEX('Price Data'!T:T,MATCH(TEXT(A398,"YYYY-MM-DD"),'Price Data'!S:S,0)+1))/INDEX('Price Data'!T:T,MATCH(TEXT(A398,"YYYY-MM-DD"),'Price Data'!S:S,0)+1),""),"")</f>
        <v/>
      </c>
    </row>
    <row r="399" spans="1:15" x14ac:dyDescent="0.3">
      <c r="A399" s="8">
        <v>42218</v>
      </c>
      <c r="B399" s="34" t="str">
        <f>IFERROR(INDEX('Price Data'!B:B,MATCH(TEXT(A399,"YYYY-MM-DD"),'Price Data'!A:A,0)),"")</f>
        <v/>
      </c>
      <c r="C399" s="10" t="str" cm="1">
        <f t="array" ref="C399">IFERROR(IF(ISNUMBER(B399),(B399-INDEX('Price Data'!B:B,MATCH(TEXT(A399,"YYYY-MM-DD"),'Price Data'!A:A,0)+1))/INDEX('Price Data'!B:B,MATCH(TEXT(A399,"YYYY-MM-DD"),'Price Data'!A:A,0)+1),""),"")</f>
        <v/>
      </c>
      <c r="D399" s="34" t="str">
        <f>IFERROR(INDEX('Price Data'!E:E,MATCH(TEXT(A399,"YYYY-MM-DD"),'Price Data'!D:D,0)),"")</f>
        <v/>
      </c>
      <c r="E399" s="10" t="str" cm="1">
        <f t="array" ref="E399">IFERROR(IF(ISNUMBER(D399),(D399-INDEX('Price Data'!E:E,MATCH(TEXT(A399,"YYYY-MM-DD"),'Price Data'!D:D,0)+1))/INDEX('Price Data'!E:E,MATCH(TEXT(A399,"YYYY-MM-DD"),'Price Data'!D:D,0)+1),""),"")</f>
        <v/>
      </c>
      <c r="F399" s="34" t="str">
        <f>IFERROR(INDEX('Price Data'!H:H,MATCH(TEXT(A399,"YYYY-MM-DD"),'Price Data'!G:G,0)),"")</f>
        <v/>
      </c>
      <c r="G399" s="10" t="str" cm="1">
        <f t="array" ref="G399">IFERROR(IF(ISNUMBER(F399),(F399-INDEX('Price Data'!H:H,MATCH(TEXT(A399,"YYYY-MM-DD"),'Price Data'!G:G,0)+1))/INDEX('Price Data'!H:H,MATCH(TEXT(A399,"YYYY-MM-DD"),'Price Data'!G:G,0)+1),""),"")</f>
        <v/>
      </c>
      <c r="H399" s="34" t="str">
        <f>IFERROR(INDEX('Price Data'!K:K,MATCH(TEXT(A399,"YYYY-MM-DD"),'Price Data'!J:J,0)),"")</f>
        <v/>
      </c>
      <c r="I399" s="10" t="str" cm="1">
        <f t="array" ref="I399">IFERROR(IF(ISNUMBER(H399),(H399-INDEX('Price Data'!K:K,MATCH(TEXT(A399,"YYYY-MM-DD"),'Price Data'!J:J,0)+1))/INDEX('Price Data'!K:K,MATCH(TEXT(A399,"YYYY-MM-DD"),'Price Data'!J:J,0)+1),""),"")</f>
        <v/>
      </c>
      <c r="J399" s="34" t="str">
        <f>IFERROR(INDEX('Price Data'!N:N,MATCH(TEXT(A399,"YYYY-MM-DD"),'Price Data'!M:M,0)),"")</f>
        <v/>
      </c>
      <c r="K399" s="10" t="str" cm="1">
        <f t="array" ref="K399">IFERROR(IF(ISNUMBER(J399),(J399-INDEX('Price Data'!N:N,MATCH(TEXT(A399,"YYYY-MM-DD"),'Price Data'!M:M,0)+1))/INDEX('Price Data'!N:N,MATCH(TEXT(A399,"YYYY-MM-DD"),'Price Data'!M:M,0)+1),""),"")</f>
        <v/>
      </c>
      <c r="L399" s="34" t="str">
        <f>IFERROR(INDEX('Price Data'!Q:Q,MATCH(TEXT(A399,"YYYY-MM-DD"),'Price Data'!P:P,0)),"")</f>
        <v/>
      </c>
      <c r="M399" s="10" t="str" cm="1">
        <f t="array" ref="M399">IFERROR(IF(ISNUMBER(L399),(L399-INDEX('Price Data'!Q:Q,MATCH(TEXT(A399,"YYYY-MM-DD"),'Price Data'!P:P,0)+1))/INDEX('Price Data'!Q:Q,MATCH(TEXT(A399,"YYYY-MM-DD"),'Price Data'!P:P,0)+1),""),"")</f>
        <v/>
      </c>
      <c r="N399" s="34" t="str">
        <f>IFERROR(INDEX('Price Data'!T:T,MATCH(TEXT(A399,"YYYY-MM-DD"),'Price Data'!S:S,0)),"")</f>
        <v/>
      </c>
      <c r="O399" s="10" t="str" cm="1">
        <f t="array" ref="O399">IFERROR(IF(ISNUMBER(N399),(N399-INDEX('Price Data'!T:T,MATCH(TEXT(A399,"YYYY-MM-DD"),'Price Data'!S:S,0)+1))/INDEX('Price Data'!T:T,MATCH(TEXT(A399,"YYYY-MM-DD"),'Price Data'!S:S,0)+1),""),"")</f>
        <v/>
      </c>
    </row>
    <row r="400" spans="1:15" x14ac:dyDescent="0.3">
      <c r="A400" s="8">
        <v>42219</v>
      </c>
      <c r="B400" s="34">
        <f>IFERROR(INDEX('Price Data'!B:B,MATCH(TEXT(A400,"YYYY-MM-DD"),'Price Data'!A:A,0)),"")</f>
        <v>23714</v>
      </c>
      <c r="C400" s="10" cm="1">
        <f t="array" ref="C400">IFERROR(IF(ISNUMBER(B400),(B400-INDEX('Price Data'!B:B,MATCH(TEXT(A400,"YYYY-MM-DD"),'Price Data'!A:A,0)+1))/INDEX('Price Data'!B:B,MATCH(TEXT(A400,"YYYY-MM-DD"),'Price Data'!A:A,0)+1),""),"")</f>
        <v>7.4772707961594017E-3</v>
      </c>
      <c r="D400" s="34">
        <f>IFERROR(INDEX('Price Data'!E:E,MATCH(TEXT(A400,"YYYY-MM-DD"),'Price Data'!D:D,0)),"")</f>
        <v>30.26</v>
      </c>
      <c r="E400" s="10" cm="1">
        <f t="array" ref="E400">IFERROR(IF(ISNUMBER(D400),(D400-INDEX('Price Data'!E:E,MATCH(TEXT(A400,"YYYY-MM-DD"),'Price Data'!D:D,0)+1))/INDEX('Price Data'!E:E,MATCH(TEXT(A400,"YYYY-MM-DD"),'Price Data'!D:D,0)+1),""),"")</f>
        <v>6.6137566137576477E-4</v>
      </c>
      <c r="F400" s="34">
        <f>IFERROR(INDEX('Price Data'!H:H,MATCH(TEXT(A400,"YYYY-MM-DD"),'Price Data'!G:G,0)),"")</f>
        <v>17840</v>
      </c>
      <c r="G400" s="10" cm="1">
        <f t="array" ref="G400">IFERROR(IF(ISNUMBER(F400),(F400-INDEX('Price Data'!H:H,MATCH(TEXT(A400,"YYYY-MM-DD"),'Price Data'!G:G,0)+1))/INDEX('Price Data'!H:H,MATCH(TEXT(A400,"YYYY-MM-DD"),'Price Data'!G:G,0)+1),""),"")</f>
        <v>-1.2181616832779624E-2</v>
      </c>
      <c r="H400" s="34">
        <f>IFERROR(INDEX('Price Data'!K:K,MATCH(TEXT(A400,"YYYY-MM-DD"),'Price Data'!J:J,0)),"")</f>
        <v>3.53</v>
      </c>
      <c r="I400" s="10" cm="1">
        <f t="array" ref="I400">IFERROR(IF(ISNUMBER(H400),(H400-INDEX('Price Data'!K:K,MATCH(TEXT(A400,"YYYY-MM-DD"),'Price Data'!J:J,0)+1))/INDEX('Price Data'!K:K,MATCH(TEXT(A400,"YYYY-MM-DD"),'Price Data'!J:J,0)+1),""),"")</f>
        <v>8.5714285714285163E-3</v>
      </c>
      <c r="J400" s="34">
        <f>IFERROR(INDEX('Price Data'!N:N,MATCH(TEXT(A400,"YYYY-MM-DD"),'Price Data'!M:M,0)),"")</f>
        <v>5.48</v>
      </c>
      <c r="K400" s="10" cm="1">
        <f t="array" ref="K400">IFERROR(IF(ISNUMBER(J400),(J400-INDEX('Price Data'!N:N,MATCH(TEXT(A400,"YYYY-MM-DD"),'Price Data'!M:M,0)+1))/INDEX('Price Data'!N:N,MATCH(TEXT(A400,"YYYY-MM-DD"),'Price Data'!M:M,0)+1),""),"")</f>
        <v>9.2081031307551953E-3</v>
      </c>
      <c r="L400" s="34">
        <f>IFERROR(INDEX('Price Data'!Q:Q,MATCH(TEXT(A400,"YYYY-MM-DD"),'Price Data'!P:P,0)),"")</f>
        <v>11.88</v>
      </c>
      <c r="M400" s="10" cm="1">
        <f t="array" ref="M400">IFERROR(IF(ISNUMBER(L400),(L400-INDEX('Price Data'!Q:Q,MATCH(TEXT(A400,"YYYY-MM-DD"),'Price Data'!P:P,0)+1))/INDEX('Price Data'!Q:Q,MATCH(TEXT(A400,"YYYY-MM-DD"),'Price Data'!P:P,0)+1),""),"")</f>
        <v>1.3651877133105813E-2</v>
      </c>
      <c r="N400" s="34">
        <f>IFERROR(INDEX('Price Data'!T:T,MATCH(TEXT(A400,"YYYY-MM-DD"),'Price Data'!S:S,0)),"")</f>
        <v>4.6500000000000004</v>
      </c>
      <c r="O400" s="10" cm="1">
        <f t="array" ref="O400">IFERROR(IF(ISNUMBER(N400),(N400-INDEX('Price Data'!T:T,MATCH(TEXT(A400,"YYYY-MM-DD"),'Price Data'!S:S,0)+1))/INDEX('Price Data'!T:T,MATCH(TEXT(A400,"YYYY-MM-DD"),'Price Data'!S:S,0)+1),""),"")</f>
        <v>2.1551724137932491E-3</v>
      </c>
    </row>
    <row r="401" spans="1:15" x14ac:dyDescent="0.3">
      <c r="A401" s="8">
        <v>42220</v>
      </c>
      <c r="B401" s="34">
        <f>IFERROR(INDEX('Price Data'!B:B,MATCH(TEXT(A401,"YYYY-MM-DD"),'Price Data'!A:A,0)),"")</f>
        <v>23473</v>
      </c>
      <c r="C401" s="10" cm="1">
        <f t="array" ref="C401">IFERROR(IF(ISNUMBER(B401),(B401-INDEX('Price Data'!B:B,MATCH(TEXT(A401,"YYYY-MM-DD"),'Price Data'!A:A,0)+1))/INDEX('Price Data'!B:B,MATCH(TEXT(A401,"YYYY-MM-DD"),'Price Data'!A:A,0)+1),""),"")</f>
        <v>-1.0162773045458378E-2</v>
      </c>
      <c r="D401" s="34">
        <f>IFERROR(INDEX('Price Data'!E:E,MATCH(TEXT(A401,"YYYY-MM-DD"),'Price Data'!D:D,0)),"")</f>
        <v>29.96</v>
      </c>
      <c r="E401" s="10" cm="1">
        <f t="array" ref="E401">IFERROR(IF(ISNUMBER(D401),(D401-INDEX('Price Data'!E:E,MATCH(TEXT(A401,"YYYY-MM-DD"),'Price Data'!D:D,0)+1))/INDEX('Price Data'!E:E,MATCH(TEXT(A401,"YYYY-MM-DD"),'Price Data'!D:D,0)+1),""),"")</f>
        <v>-9.9140779907468841E-3</v>
      </c>
      <c r="F401" s="34">
        <f>IFERROR(INDEX('Price Data'!H:H,MATCH(TEXT(A401,"YYYY-MM-DD"),'Price Data'!G:G,0)),"")</f>
        <v>17430</v>
      </c>
      <c r="G401" s="10" cm="1">
        <f t="array" ref="G401">IFERROR(IF(ISNUMBER(F401),(F401-INDEX('Price Data'!H:H,MATCH(TEXT(A401,"YYYY-MM-DD"),'Price Data'!G:G,0)+1))/INDEX('Price Data'!H:H,MATCH(TEXT(A401,"YYYY-MM-DD"),'Price Data'!G:G,0)+1),""),"")</f>
        <v>-2.2982062780269059E-2</v>
      </c>
      <c r="H401" s="34">
        <f>IFERROR(INDEX('Price Data'!K:K,MATCH(TEXT(A401,"YYYY-MM-DD"),'Price Data'!J:J,0)),"")</f>
        <v>3.44</v>
      </c>
      <c r="I401" s="10" cm="1">
        <f t="array" ref="I401">IFERROR(IF(ISNUMBER(H401),(H401-INDEX('Price Data'!K:K,MATCH(TEXT(A401,"YYYY-MM-DD"),'Price Data'!J:J,0)+1))/INDEX('Price Data'!K:K,MATCH(TEXT(A401,"YYYY-MM-DD"),'Price Data'!J:J,0)+1),""),"")</f>
        <v>-2.5495750708215258E-2</v>
      </c>
      <c r="J401" s="34">
        <f>IFERROR(INDEX('Price Data'!N:N,MATCH(TEXT(A401,"YYYY-MM-DD"),'Price Data'!M:M,0)),"")</f>
        <v>5.33</v>
      </c>
      <c r="K401" s="10" cm="1">
        <f t="array" ref="K401">IFERROR(IF(ISNUMBER(J401),(J401-INDEX('Price Data'!N:N,MATCH(TEXT(A401,"YYYY-MM-DD"),'Price Data'!M:M,0)+1))/INDEX('Price Data'!N:N,MATCH(TEXT(A401,"YYYY-MM-DD"),'Price Data'!M:M,0)+1),""),"")</f>
        <v>-2.7372262773722691E-2</v>
      </c>
      <c r="L401" s="34">
        <f>IFERROR(INDEX('Price Data'!Q:Q,MATCH(TEXT(A401,"YYYY-MM-DD"),'Price Data'!P:P,0)),"")</f>
        <v>11.61</v>
      </c>
      <c r="M401" s="10" cm="1">
        <f t="array" ref="M401">IFERROR(IF(ISNUMBER(L401),(L401-INDEX('Price Data'!Q:Q,MATCH(TEXT(A401,"YYYY-MM-DD"),'Price Data'!P:P,0)+1))/INDEX('Price Data'!Q:Q,MATCH(TEXT(A401,"YYYY-MM-DD"),'Price Data'!P:P,0)+1),""),"")</f>
        <v>-2.2727272727272839E-2</v>
      </c>
      <c r="N401" s="34">
        <f>IFERROR(INDEX('Price Data'!T:T,MATCH(TEXT(A401,"YYYY-MM-DD"),'Price Data'!S:S,0)),"")</f>
        <v>4.5999999999999996</v>
      </c>
      <c r="O401" s="10" cm="1">
        <f t="array" ref="O401">IFERROR(IF(ISNUMBER(N401),(N401-INDEX('Price Data'!T:T,MATCH(TEXT(A401,"YYYY-MM-DD"),'Price Data'!S:S,0)+1))/INDEX('Price Data'!T:T,MATCH(TEXT(A401,"YYYY-MM-DD"),'Price Data'!S:S,0)+1),""),"")</f>
        <v>-1.0752688172043163E-2</v>
      </c>
    </row>
    <row r="402" spans="1:15" x14ac:dyDescent="0.3">
      <c r="A402" s="8">
        <v>42221</v>
      </c>
      <c r="B402" s="34">
        <f>IFERROR(INDEX('Price Data'!B:B,MATCH(TEXT(A402,"YYYY-MM-DD"),'Price Data'!A:A,0)),"")</f>
        <v>23912</v>
      </c>
      <c r="C402" s="10" cm="1">
        <f t="array" ref="C402">IFERROR(IF(ISNUMBER(B402),(B402-INDEX('Price Data'!B:B,MATCH(TEXT(A402,"YYYY-MM-DD"),'Price Data'!A:A,0)+1))/INDEX('Price Data'!B:B,MATCH(TEXT(A402,"YYYY-MM-DD"),'Price Data'!A:A,0)+1),""),"")</f>
        <v>1.8702338857410641E-2</v>
      </c>
      <c r="D402" s="34">
        <f>IFERROR(INDEX('Price Data'!E:E,MATCH(TEXT(A402,"YYYY-MM-DD"),'Price Data'!D:D,0)),"")</f>
        <v>31.89</v>
      </c>
      <c r="E402" s="10" cm="1">
        <f t="array" ref="E402">IFERROR(IF(ISNUMBER(D402),(D402-INDEX('Price Data'!E:E,MATCH(TEXT(A402,"YYYY-MM-DD"),'Price Data'!D:D,0)+1))/INDEX('Price Data'!E:E,MATCH(TEXT(A402,"YYYY-MM-DD"),'Price Data'!D:D,0)+1),""),"")</f>
        <v>6.44192256341789E-2</v>
      </c>
      <c r="F402" s="34">
        <f>IFERROR(INDEX('Price Data'!H:H,MATCH(TEXT(A402,"YYYY-MM-DD"),'Price Data'!G:G,0)),"")</f>
        <v>17920</v>
      </c>
      <c r="G402" s="10" cm="1">
        <f t="array" ref="G402">IFERROR(IF(ISNUMBER(F402),(F402-INDEX('Price Data'!H:H,MATCH(TEXT(A402,"YYYY-MM-DD"),'Price Data'!G:G,0)+1))/INDEX('Price Data'!H:H,MATCH(TEXT(A402,"YYYY-MM-DD"),'Price Data'!G:G,0)+1),""),"")</f>
        <v>2.8112449799196786E-2</v>
      </c>
      <c r="H402" s="34">
        <f>IFERROR(INDEX('Price Data'!K:K,MATCH(TEXT(A402,"YYYY-MM-DD"),'Price Data'!J:J,0)),"")</f>
        <v>3.46</v>
      </c>
      <c r="I402" s="10" cm="1">
        <f t="array" ref="I402">IFERROR(IF(ISNUMBER(H402),(H402-INDEX('Price Data'!K:K,MATCH(TEXT(A402,"YYYY-MM-DD"),'Price Data'!J:J,0)+1))/INDEX('Price Data'!K:K,MATCH(TEXT(A402,"YYYY-MM-DD"),'Price Data'!J:J,0)+1),""),"")</f>
        <v>5.8139534883720981E-3</v>
      </c>
      <c r="J402" s="34">
        <f>IFERROR(INDEX('Price Data'!N:N,MATCH(TEXT(A402,"YYYY-MM-DD"),'Price Data'!M:M,0)),"")</f>
        <v>5.48</v>
      </c>
      <c r="K402" s="10" cm="1">
        <f t="array" ref="K402">IFERROR(IF(ISNUMBER(J402),(J402-INDEX('Price Data'!N:N,MATCH(TEXT(A402,"YYYY-MM-DD"),'Price Data'!M:M,0)+1))/INDEX('Price Data'!N:N,MATCH(TEXT(A402,"YYYY-MM-DD"),'Price Data'!M:M,0)+1),""),"")</f>
        <v>2.8142589118198939E-2</v>
      </c>
      <c r="L402" s="34">
        <f>IFERROR(INDEX('Price Data'!Q:Q,MATCH(TEXT(A402,"YYYY-MM-DD"),'Price Data'!P:P,0)),"")</f>
        <v>11.77</v>
      </c>
      <c r="M402" s="10" cm="1">
        <f t="array" ref="M402">IFERROR(IF(ISNUMBER(L402),(L402-INDEX('Price Data'!Q:Q,MATCH(TEXT(A402,"YYYY-MM-DD"),'Price Data'!P:P,0)+1))/INDEX('Price Data'!Q:Q,MATCH(TEXT(A402,"YYYY-MM-DD"),'Price Data'!P:P,0)+1),""),"")</f>
        <v>1.3781223083548677E-2</v>
      </c>
      <c r="N402" s="34">
        <f>IFERROR(INDEX('Price Data'!T:T,MATCH(TEXT(A402,"YYYY-MM-DD"),'Price Data'!S:S,0)),"")</f>
        <v>4.71</v>
      </c>
      <c r="O402" s="10" cm="1">
        <f t="array" ref="O402">IFERROR(IF(ISNUMBER(N402),(N402-INDEX('Price Data'!T:T,MATCH(TEXT(A402,"YYYY-MM-DD"),'Price Data'!S:S,0)+1))/INDEX('Price Data'!T:T,MATCH(TEXT(A402,"YYYY-MM-DD"),'Price Data'!S:S,0)+1),""),"")</f>
        <v>2.391304347826094E-2</v>
      </c>
    </row>
    <row r="403" spans="1:15" x14ac:dyDescent="0.3">
      <c r="A403" s="8">
        <v>42222</v>
      </c>
      <c r="B403" s="34">
        <f>IFERROR(INDEX('Price Data'!B:B,MATCH(TEXT(A403,"YYYY-MM-DD"),'Price Data'!A:A,0)),"")</f>
        <v>23811</v>
      </c>
      <c r="C403" s="10" cm="1">
        <f t="array" ref="C403">IFERROR(IF(ISNUMBER(B403),(B403-INDEX('Price Data'!B:B,MATCH(TEXT(A403,"YYYY-MM-DD"),'Price Data'!A:A,0)+1))/INDEX('Price Data'!B:B,MATCH(TEXT(A403,"YYYY-MM-DD"),'Price Data'!A:A,0)+1),""),"")</f>
        <v>-4.2238206758113085E-3</v>
      </c>
      <c r="D403" s="34">
        <f>IFERROR(INDEX('Price Data'!E:E,MATCH(TEXT(A403,"YYYY-MM-DD"),'Price Data'!D:D,0)),"")</f>
        <v>31.91</v>
      </c>
      <c r="E403" s="10" cm="1">
        <f t="array" ref="E403">IFERROR(IF(ISNUMBER(D403),(D403-INDEX('Price Data'!E:E,MATCH(TEXT(A403,"YYYY-MM-DD"),'Price Data'!D:D,0)+1))/INDEX('Price Data'!E:E,MATCH(TEXT(A403,"YYYY-MM-DD"),'Price Data'!D:D,0)+1),""),"")</f>
        <v>6.2715584822827138E-4</v>
      </c>
      <c r="F403" s="34">
        <f>IFERROR(INDEX('Price Data'!H:H,MATCH(TEXT(A403,"YYYY-MM-DD"),'Price Data'!G:G,0)),"")</f>
        <v>18110</v>
      </c>
      <c r="G403" s="10" cm="1">
        <f t="array" ref="G403">IFERROR(IF(ISNUMBER(F403),(F403-INDEX('Price Data'!H:H,MATCH(TEXT(A403,"YYYY-MM-DD"),'Price Data'!G:G,0)+1))/INDEX('Price Data'!H:H,MATCH(TEXT(A403,"YYYY-MM-DD"),'Price Data'!G:G,0)+1),""),"")</f>
        <v>1.0602678571428572E-2</v>
      </c>
      <c r="H403" s="34">
        <f>IFERROR(INDEX('Price Data'!K:K,MATCH(TEXT(A403,"YYYY-MM-DD"),'Price Data'!J:J,0)),"")</f>
        <v>3.48</v>
      </c>
      <c r="I403" s="10" cm="1">
        <f t="array" ref="I403">IFERROR(IF(ISNUMBER(H403),(H403-INDEX('Price Data'!K:K,MATCH(TEXT(A403,"YYYY-MM-DD"),'Price Data'!J:J,0)+1))/INDEX('Price Data'!K:K,MATCH(TEXT(A403,"YYYY-MM-DD"),'Price Data'!J:J,0)+1),""),"")</f>
        <v>5.7803468208092535E-3</v>
      </c>
      <c r="J403" s="34">
        <f>IFERROR(INDEX('Price Data'!N:N,MATCH(TEXT(A403,"YYYY-MM-DD"),'Price Data'!M:M,0)),"")</f>
        <v>5.51</v>
      </c>
      <c r="K403" s="10" cm="1">
        <f t="array" ref="K403">IFERROR(IF(ISNUMBER(J403),(J403-INDEX('Price Data'!N:N,MATCH(TEXT(A403,"YYYY-MM-DD"),'Price Data'!M:M,0)+1))/INDEX('Price Data'!N:N,MATCH(TEXT(A403,"YYYY-MM-DD"),'Price Data'!M:M,0)+1),""),"")</f>
        <v>5.4744525547444087E-3</v>
      </c>
      <c r="L403" s="34">
        <f>IFERROR(INDEX('Price Data'!Q:Q,MATCH(TEXT(A403,"YYYY-MM-DD"),'Price Data'!P:P,0)),"")</f>
        <v>11.69</v>
      </c>
      <c r="M403" s="10" cm="1">
        <f t="array" ref="M403">IFERROR(IF(ISNUMBER(L403),(L403-INDEX('Price Data'!Q:Q,MATCH(TEXT(A403,"YYYY-MM-DD"),'Price Data'!P:P,0)+1))/INDEX('Price Data'!Q:Q,MATCH(TEXT(A403,"YYYY-MM-DD"),'Price Data'!P:P,0)+1),""),"")</f>
        <v>-6.7969413763806349E-3</v>
      </c>
      <c r="N403" s="34">
        <f>IFERROR(INDEX('Price Data'!T:T,MATCH(TEXT(A403,"YYYY-MM-DD"),'Price Data'!S:S,0)),"")</f>
        <v>4.75</v>
      </c>
      <c r="O403" s="10" cm="1">
        <f t="array" ref="O403">IFERROR(IF(ISNUMBER(N403),(N403-INDEX('Price Data'!T:T,MATCH(TEXT(A403,"YYYY-MM-DD"),'Price Data'!S:S,0)+1))/INDEX('Price Data'!T:T,MATCH(TEXT(A403,"YYYY-MM-DD"),'Price Data'!S:S,0)+1),""),"")</f>
        <v>8.492569002123149E-3</v>
      </c>
    </row>
    <row r="404" spans="1:15" x14ac:dyDescent="0.3">
      <c r="A404" s="8">
        <v>42223</v>
      </c>
      <c r="B404" s="34">
        <f>IFERROR(INDEX('Price Data'!B:B,MATCH(TEXT(A404,"YYYY-MM-DD"),'Price Data'!A:A,0)),"")</f>
        <v>23705</v>
      </c>
      <c r="C404" s="10" cm="1">
        <f t="array" ref="C404">IFERROR(IF(ISNUMBER(B404),(B404-INDEX('Price Data'!B:B,MATCH(TEXT(A404,"YYYY-MM-DD"),'Price Data'!A:A,0)+1))/INDEX('Price Data'!B:B,MATCH(TEXT(A404,"YYYY-MM-DD"),'Price Data'!A:A,0)+1),""),"")</f>
        <v>-4.4517239931124268E-3</v>
      </c>
      <c r="D404" s="34">
        <f>IFERROR(INDEX('Price Data'!E:E,MATCH(TEXT(A404,"YYYY-MM-DD"),'Price Data'!D:D,0)),"")</f>
        <v>31.51</v>
      </c>
      <c r="E404" s="10" cm="1">
        <f t="array" ref="E404">IFERROR(IF(ISNUMBER(D404),(D404-INDEX('Price Data'!E:E,MATCH(TEXT(A404,"YYYY-MM-DD"),'Price Data'!D:D,0)+1))/INDEX('Price Data'!E:E,MATCH(TEXT(A404,"YYYY-MM-DD"),'Price Data'!D:D,0)+1),""),"")</f>
        <v>-1.2535255405828848E-2</v>
      </c>
      <c r="F404" s="34">
        <f>IFERROR(INDEX('Price Data'!H:H,MATCH(TEXT(A404,"YYYY-MM-DD"),'Price Data'!G:G,0)),"")</f>
        <v>19700</v>
      </c>
      <c r="G404" s="10" cm="1">
        <f t="array" ref="G404">IFERROR(IF(ISNUMBER(F404),(F404-INDEX('Price Data'!H:H,MATCH(TEXT(A404,"YYYY-MM-DD"),'Price Data'!G:G,0)+1))/INDEX('Price Data'!H:H,MATCH(TEXT(A404,"YYYY-MM-DD"),'Price Data'!G:G,0)+1),""),"")</f>
        <v>8.779679734953065E-2</v>
      </c>
      <c r="H404" s="34">
        <f>IFERROR(INDEX('Price Data'!K:K,MATCH(TEXT(A404,"YYYY-MM-DD"),'Price Data'!J:J,0)),"")</f>
        <v>3.44</v>
      </c>
      <c r="I404" s="10" cm="1">
        <f t="array" ref="I404">IFERROR(IF(ISNUMBER(H404),(H404-INDEX('Price Data'!K:K,MATCH(TEXT(A404,"YYYY-MM-DD"),'Price Data'!J:J,0)+1))/INDEX('Price Data'!K:K,MATCH(TEXT(A404,"YYYY-MM-DD"),'Price Data'!J:J,0)+1),""),"")</f>
        <v>-1.1494252873563229E-2</v>
      </c>
      <c r="J404" s="34">
        <f>IFERROR(INDEX('Price Data'!N:N,MATCH(TEXT(A404,"YYYY-MM-DD"),'Price Data'!M:M,0)),"")</f>
        <v>5.43</v>
      </c>
      <c r="K404" s="10" cm="1">
        <f t="array" ref="K404">IFERROR(IF(ISNUMBER(J404),(J404-INDEX('Price Data'!N:N,MATCH(TEXT(A404,"YYYY-MM-DD"),'Price Data'!M:M,0)+1))/INDEX('Price Data'!N:N,MATCH(TEXT(A404,"YYYY-MM-DD"),'Price Data'!M:M,0)+1),""),"")</f>
        <v>-1.4519056261343026E-2</v>
      </c>
      <c r="L404" s="34">
        <f>IFERROR(INDEX('Price Data'!Q:Q,MATCH(TEXT(A404,"YYYY-MM-DD"),'Price Data'!P:P,0)),"")</f>
        <v>11.46</v>
      </c>
      <c r="M404" s="10" cm="1">
        <f t="array" ref="M404">IFERROR(IF(ISNUMBER(L404),(L404-INDEX('Price Data'!Q:Q,MATCH(TEXT(A404,"YYYY-MM-DD"),'Price Data'!P:P,0)+1))/INDEX('Price Data'!Q:Q,MATCH(TEXT(A404,"YYYY-MM-DD"),'Price Data'!P:P,0)+1),""),"")</f>
        <v>-1.96749358426004E-2</v>
      </c>
      <c r="N404" s="34">
        <f>IFERROR(INDEX('Price Data'!T:T,MATCH(TEXT(A404,"YYYY-MM-DD"),'Price Data'!S:S,0)),"")</f>
        <v>4.74</v>
      </c>
      <c r="O404" s="10" cm="1">
        <f t="array" ref="O404">IFERROR(IF(ISNUMBER(N404),(N404-INDEX('Price Data'!T:T,MATCH(TEXT(A404,"YYYY-MM-DD"),'Price Data'!S:S,0)+1))/INDEX('Price Data'!T:T,MATCH(TEXT(A404,"YYYY-MM-DD"),'Price Data'!S:S,0)+1),""),"")</f>
        <v>-2.1052631578946921E-3</v>
      </c>
    </row>
    <row r="405" spans="1:15" x14ac:dyDescent="0.3">
      <c r="A405" s="8">
        <v>42224</v>
      </c>
      <c r="B405" s="34" t="str">
        <f>IFERROR(INDEX('Price Data'!B:B,MATCH(TEXT(A405,"YYYY-MM-DD"),'Price Data'!A:A,0)),"")</f>
        <v/>
      </c>
      <c r="C405" s="10" t="str" cm="1">
        <f t="array" ref="C405">IFERROR(IF(ISNUMBER(B405),(B405-INDEX('Price Data'!B:B,MATCH(TEXT(A405,"YYYY-MM-DD"),'Price Data'!A:A,0)+1))/INDEX('Price Data'!B:B,MATCH(TEXT(A405,"YYYY-MM-DD"),'Price Data'!A:A,0)+1),""),"")</f>
        <v/>
      </c>
      <c r="D405" s="34" t="str">
        <f>IFERROR(INDEX('Price Data'!E:E,MATCH(TEXT(A405,"YYYY-MM-DD"),'Price Data'!D:D,0)),"")</f>
        <v/>
      </c>
      <c r="E405" s="10" t="str" cm="1">
        <f t="array" ref="E405">IFERROR(IF(ISNUMBER(D405),(D405-INDEX('Price Data'!E:E,MATCH(TEXT(A405,"YYYY-MM-DD"),'Price Data'!D:D,0)+1))/INDEX('Price Data'!E:E,MATCH(TEXT(A405,"YYYY-MM-DD"),'Price Data'!D:D,0)+1),""),"")</f>
        <v/>
      </c>
      <c r="F405" s="34" t="str">
        <f>IFERROR(INDEX('Price Data'!H:H,MATCH(TEXT(A405,"YYYY-MM-DD"),'Price Data'!G:G,0)),"")</f>
        <v/>
      </c>
      <c r="G405" s="10" t="str" cm="1">
        <f t="array" ref="G405">IFERROR(IF(ISNUMBER(F405),(F405-INDEX('Price Data'!H:H,MATCH(TEXT(A405,"YYYY-MM-DD"),'Price Data'!G:G,0)+1))/INDEX('Price Data'!H:H,MATCH(TEXT(A405,"YYYY-MM-DD"),'Price Data'!G:G,0)+1),""),"")</f>
        <v/>
      </c>
      <c r="H405" s="34" t="str">
        <f>IFERROR(INDEX('Price Data'!K:K,MATCH(TEXT(A405,"YYYY-MM-DD"),'Price Data'!J:J,0)),"")</f>
        <v/>
      </c>
      <c r="I405" s="10" t="str" cm="1">
        <f t="array" ref="I405">IFERROR(IF(ISNUMBER(H405),(H405-INDEX('Price Data'!K:K,MATCH(TEXT(A405,"YYYY-MM-DD"),'Price Data'!J:J,0)+1))/INDEX('Price Data'!K:K,MATCH(TEXT(A405,"YYYY-MM-DD"),'Price Data'!J:J,0)+1),""),"")</f>
        <v/>
      </c>
      <c r="J405" s="34" t="str">
        <f>IFERROR(INDEX('Price Data'!N:N,MATCH(TEXT(A405,"YYYY-MM-DD"),'Price Data'!M:M,0)),"")</f>
        <v/>
      </c>
      <c r="K405" s="10" t="str" cm="1">
        <f t="array" ref="K405">IFERROR(IF(ISNUMBER(J405),(J405-INDEX('Price Data'!N:N,MATCH(TEXT(A405,"YYYY-MM-DD"),'Price Data'!M:M,0)+1))/INDEX('Price Data'!N:N,MATCH(TEXT(A405,"YYYY-MM-DD"),'Price Data'!M:M,0)+1),""),"")</f>
        <v/>
      </c>
      <c r="L405" s="34" t="str">
        <f>IFERROR(INDEX('Price Data'!Q:Q,MATCH(TEXT(A405,"YYYY-MM-DD"),'Price Data'!P:P,0)),"")</f>
        <v/>
      </c>
      <c r="M405" s="10" t="str" cm="1">
        <f t="array" ref="M405">IFERROR(IF(ISNUMBER(L405),(L405-INDEX('Price Data'!Q:Q,MATCH(TEXT(A405,"YYYY-MM-DD"),'Price Data'!P:P,0)+1))/INDEX('Price Data'!Q:Q,MATCH(TEXT(A405,"YYYY-MM-DD"),'Price Data'!P:P,0)+1),""),"")</f>
        <v/>
      </c>
      <c r="N405" s="34" t="str">
        <f>IFERROR(INDEX('Price Data'!T:T,MATCH(TEXT(A405,"YYYY-MM-DD"),'Price Data'!S:S,0)),"")</f>
        <v/>
      </c>
      <c r="O405" s="10" t="str" cm="1">
        <f t="array" ref="O405">IFERROR(IF(ISNUMBER(N405),(N405-INDEX('Price Data'!T:T,MATCH(TEXT(A405,"YYYY-MM-DD"),'Price Data'!S:S,0)+1))/INDEX('Price Data'!T:T,MATCH(TEXT(A405,"YYYY-MM-DD"),'Price Data'!S:S,0)+1),""),"")</f>
        <v/>
      </c>
    </row>
    <row r="406" spans="1:15" x14ac:dyDescent="0.3">
      <c r="A406" s="8">
        <v>42225</v>
      </c>
      <c r="B406" s="34" t="str">
        <f>IFERROR(INDEX('Price Data'!B:B,MATCH(TEXT(A406,"YYYY-MM-DD"),'Price Data'!A:A,0)),"")</f>
        <v/>
      </c>
      <c r="C406" s="10" t="str" cm="1">
        <f t="array" ref="C406">IFERROR(IF(ISNUMBER(B406),(B406-INDEX('Price Data'!B:B,MATCH(TEXT(A406,"YYYY-MM-DD"),'Price Data'!A:A,0)+1))/INDEX('Price Data'!B:B,MATCH(TEXT(A406,"YYYY-MM-DD"),'Price Data'!A:A,0)+1),""),"")</f>
        <v/>
      </c>
      <c r="D406" s="34" t="str">
        <f>IFERROR(INDEX('Price Data'!E:E,MATCH(TEXT(A406,"YYYY-MM-DD"),'Price Data'!D:D,0)),"")</f>
        <v/>
      </c>
      <c r="E406" s="10" t="str" cm="1">
        <f t="array" ref="E406">IFERROR(IF(ISNUMBER(D406),(D406-INDEX('Price Data'!E:E,MATCH(TEXT(A406,"YYYY-MM-DD"),'Price Data'!D:D,0)+1))/INDEX('Price Data'!E:E,MATCH(TEXT(A406,"YYYY-MM-DD"),'Price Data'!D:D,0)+1),""),"")</f>
        <v/>
      </c>
      <c r="F406" s="34" t="str">
        <f>IFERROR(INDEX('Price Data'!H:H,MATCH(TEXT(A406,"YYYY-MM-DD"),'Price Data'!G:G,0)),"")</f>
        <v/>
      </c>
      <c r="G406" s="10" t="str" cm="1">
        <f t="array" ref="G406">IFERROR(IF(ISNUMBER(F406),(F406-INDEX('Price Data'!H:H,MATCH(TEXT(A406,"YYYY-MM-DD"),'Price Data'!G:G,0)+1))/INDEX('Price Data'!H:H,MATCH(TEXT(A406,"YYYY-MM-DD"),'Price Data'!G:G,0)+1),""),"")</f>
        <v/>
      </c>
      <c r="H406" s="34" t="str">
        <f>IFERROR(INDEX('Price Data'!K:K,MATCH(TEXT(A406,"YYYY-MM-DD"),'Price Data'!J:J,0)),"")</f>
        <v/>
      </c>
      <c r="I406" s="10" t="str" cm="1">
        <f t="array" ref="I406">IFERROR(IF(ISNUMBER(H406),(H406-INDEX('Price Data'!K:K,MATCH(TEXT(A406,"YYYY-MM-DD"),'Price Data'!J:J,0)+1))/INDEX('Price Data'!K:K,MATCH(TEXT(A406,"YYYY-MM-DD"),'Price Data'!J:J,0)+1),""),"")</f>
        <v/>
      </c>
      <c r="J406" s="34" t="str">
        <f>IFERROR(INDEX('Price Data'!N:N,MATCH(TEXT(A406,"YYYY-MM-DD"),'Price Data'!M:M,0)),"")</f>
        <v/>
      </c>
      <c r="K406" s="10" t="str" cm="1">
        <f t="array" ref="K406">IFERROR(IF(ISNUMBER(J406),(J406-INDEX('Price Data'!N:N,MATCH(TEXT(A406,"YYYY-MM-DD"),'Price Data'!M:M,0)+1))/INDEX('Price Data'!N:N,MATCH(TEXT(A406,"YYYY-MM-DD"),'Price Data'!M:M,0)+1),""),"")</f>
        <v/>
      </c>
      <c r="L406" s="34" t="str">
        <f>IFERROR(INDEX('Price Data'!Q:Q,MATCH(TEXT(A406,"YYYY-MM-DD"),'Price Data'!P:P,0)),"")</f>
        <v/>
      </c>
      <c r="M406" s="10" t="str" cm="1">
        <f t="array" ref="M406">IFERROR(IF(ISNUMBER(L406),(L406-INDEX('Price Data'!Q:Q,MATCH(TEXT(A406,"YYYY-MM-DD"),'Price Data'!P:P,0)+1))/INDEX('Price Data'!Q:Q,MATCH(TEXT(A406,"YYYY-MM-DD"),'Price Data'!P:P,0)+1),""),"")</f>
        <v/>
      </c>
      <c r="N406" s="34" t="str">
        <f>IFERROR(INDEX('Price Data'!T:T,MATCH(TEXT(A406,"YYYY-MM-DD"),'Price Data'!S:S,0)),"")</f>
        <v/>
      </c>
      <c r="O406" s="10" t="str" cm="1">
        <f t="array" ref="O406">IFERROR(IF(ISNUMBER(N406),(N406-INDEX('Price Data'!T:T,MATCH(TEXT(A406,"YYYY-MM-DD"),'Price Data'!S:S,0)+1))/INDEX('Price Data'!T:T,MATCH(TEXT(A406,"YYYY-MM-DD"),'Price Data'!S:S,0)+1),""),"")</f>
        <v/>
      </c>
    </row>
    <row r="407" spans="1:15" x14ac:dyDescent="0.3">
      <c r="A407" s="8">
        <v>42226</v>
      </c>
      <c r="B407" s="34">
        <f>IFERROR(INDEX('Price Data'!B:B,MATCH(TEXT(A407,"YYYY-MM-DD"),'Price Data'!A:A,0)),"")</f>
        <v>23966</v>
      </c>
      <c r="C407" s="10" cm="1">
        <f t="array" ref="C407">IFERROR(IF(ISNUMBER(B407),(B407-INDEX('Price Data'!B:B,MATCH(TEXT(A407,"YYYY-MM-DD"),'Price Data'!A:A,0)+1))/INDEX('Price Data'!B:B,MATCH(TEXT(A407,"YYYY-MM-DD"),'Price Data'!A:A,0)+1),""),"")</f>
        <v>1.1010335372284328E-2</v>
      </c>
      <c r="D407" s="34">
        <f>IFERROR(INDEX('Price Data'!E:E,MATCH(TEXT(A407,"YYYY-MM-DD"),'Price Data'!D:D,0)),"")</f>
        <v>31.96</v>
      </c>
      <c r="E407" s="10" cm="1">
        <f t="array" ref="E407">IFERROR(IF(ISNUMBER(D407),(D407-INDEX('Price Data'!E:E,MATCH(TEXT(A407,"YYYY-MM-DD"),'Price Data'!D:D,0)+1))/INDEX('Price Data'!E:E,MATCH(TEXT(A407,"YYYY-MM-DD"),'Price Data'!D:D,0)+1),""),"")</f>
        <v>1.4281180577594392E-2</v>
      </c>
      <c r="F407" s="34">
        <f>IFERROR(INDEX('Price Data'!H:H,MATCH(TEXT(A407,"YYYY-MM-DD"),'Price Data'!G:G,0)),"")</f>
        <v>19940</v>
      </c>
      <c r="G407" s="10" cm="1">
        <f t="array" ref="G407">IFERROR(IF(ISNUMBER(F407),(F407-INDEX('Price Data'!H:H,MATCH(TEXT(A407,"YYYY-MM-DD"),'Price Data'!G:G,0)+1))/INDEX('Price Data'!H:H,MATCH(TEXT(A407,"YYYY-MM-DD"),'Price Data'!G:G,0)+1),""),"")</f>
        <v>1.2182741116751269E-2</v>
      </c>
      <c r="H407" s="34">
        <f>IFERROR(INDEX('Price Data'!K:K,MATCH(TEXT(A407,"YYYY-MM-DD"),'Price Data'!J:J,0)),"")</f>
        <v>3.49</v>
      </c>
      <c r="I407" s="10" cm="1">
        <f t="array" ref="I407">IFERROR(IF(ISNUMBER(H407),(H407-INDEX('Price Data'!K:K,MATCH(TEXT(A407,"YYYY-MM-DD"),'Price Data'!J:J,0)+1))/INDEX('Price Data'!K:K,MATCH(TEXT(A407,"YYYY-MM-DD"),'Price Data'!J:J,0)+1),""),"")</f>
        <v>1.453488372093031E-2</v>
      </c>
      <c r="J407" s="34">
        <f>IFERROR(INDEX('Price Data'!N:N,MATCH(TEXT(A407,"YYYY-MM-DD"),'Price Data'!M:M,0)),"")</f>
        <v>5.47</v>
      </c>
      <c r="K407" s="10" cm="1">
        <f t="array" ref="K407">IFERROR(IF(ISNUMBER(J407),(J407-INDEX('Price Data'!N:N,MATCH(TEXT(A407,"YYYY-MM-DD"),'Price Data'!M:M,0)+1))/INDEX('Price Data'!N:N,MATCH(TEXT(A407,"YYYY-MM-DD"),'Price Data'!M:M,0)+1),""),"")</f>
        <v>7.3664825046040588E-3</v>
      </c>
      <c r="L407" s="34">
        <f>IFERROR(INDEX('Price Data'!Q:Q,MATCH(TEXT(A407,"YYYY-MM-DD"),'Price Data'!P:P,0)),"")</f>
        <v>11.87</v>
      </c>
      <c r="M407" s="10" cm="1">
        <f t="array" ref="M407">IFERROR(IF(ISNUMBER(L407),(L407-INDEX('Price Data'!Q:Q,MATCH(TEXT(A407,"YYYY-MM-DD"),'Price Data'!P:P,0)+1))/INDEX('Price Data'!Q:Q,MATCH(TEXT(A407,"YYYY-MM-DD"),'Price Data'!P:P,0)+1),""),"")</f>
        <v>3.5776614310645577E-2</v>
      </c>
      <c r="N407" s="34">
        <f>IFERROR(INDEX('Price Data'!T:T,MATCH(TEXT(A407,"YYYY-MM-DD"),'Price Data'!S:S,0)),"")</f>
        <v>4.63</v>
      </c>
      <c r="O407" s="10" cm="1">
        <f t="array" ref="O407">IFERROR(IF(ISNUMBER(N407),(N407-INDEX('Price Data'!T:T,MATCH(TEXT(A407,"YYYY-MM-DD"),'Price Data'!S:S,0)+1))/INDEX('Price Data'!T:T,MATCH(TEXT(A407,"YYYY-MM-DD"),'Price Data'!S:S,0)+1),""),"")</f>
        <v>-2.3206751054852388E-2</v>
      </c>
    </row>
    <row r="408" spans="1:15" x14ac:dyDescent="0.3">
      <c r="A408" s="8">
        <v>42227</v>
      </c>
      <c r="B408" s="34">
        <f>IFERROR(INDEX('Price Data'!B:B,MATCH(TEXT(A408,"YYYY-MM-DD"),'Price Data'!A:A,0)),"")</f>
        <v>23698</v>
      </c>
      <c r="C408" s="10" cm="1">
        <f t="array" ref="C408">IFERROR(IF(ISNUMBER(B408),(B408-INDEX('Price Data'!B:B,MATCH(TEXT(A408,"YYYY-MM-DD"),'Price Data'!A:A,0)+1))/INDEX('Price Data'!B:B,MATCH(TEXT(A408,"YYYY-MM-DD"),'Price Data'!A:A,0)+1),""),"")</f>
        <v>-1.1182508553784528E-2</v>
      </c>
      <c r="D408" s="34">
        <f>IFERROR(INDEX('Price Data'!E:E,MATCH(TEXT(A408,"YYYY-MM-DD"),'Price Data'!D:D,0)),"")</f>
        <v>31.66</v>
      </c>
      <c r="E408" s="10" cm="1">
        <f t="array" ref="E408">IFERROR(IF(ISNUMBER(D408),(D408-INDEX('Price Data'!E:E,MATCH(TEXT(A408,"YYYY-MM-DD"),'Price Data'!D:D,0)+1))/INDEX('Price Data'!E:E,MATCH(TEXT(A408,"YYYY-MM-DD"),'Price Data'!D:D,0)+1),""),"")</f>
        <v>-9.3867334167709853E-3</v>
      </c>
      <c r="F408" s="34">
        <f>IFERROR(INDEX('Price Data'!H:H,MATCH(TEXT(A408,"YYYY-MM-DD"),'Price Data'!G:G,0)),"")</f>
        <v>20060</v>
      </c>
      <c r="G408" s="10" cm="1">
        <f t="array" ref="G408">IFERROR(IF(ISNUMBER(F408),(F408-INDEX('Price Data'!H:H,MATCH(TEXT(A408,"YYYY-MM-DD"),'Price Data'!G:G,0)+1))/INDEX('Price Data'!H:H,MATCH(TEXT(A408,"YYYY-MM-DD"),'Price Data'!G:G,0)+1),""),"")</f>
        <v>6.018054162487462E-3</v>
      </c>
      <c r="H408" s="34">
        <f>IFERROR(INDEX('Price Data'!K:K,MATCH(TEXT(A408,"YYYY-MM-DD"),'Price Data'!J:J,0)),"")</f>
        <v>3.47</v>
      </c>
      <c r="I408" s="10" cm="1">
        <f t="array" ref="I408">IFERROR(IF(ISNUMBER(H408),(H408-INDEX('Price Data'!K:K,MATCH(TEXT(A408,"YYYY-MM-DD"),'Price Data'!J:J,0)+1))/INDEX('Price Data'!K:K,MATCH(TEXT(A408,"YYYY-MM-DD"),'Price Data'!J:J,0)+1),""),"")</f>
        <v>-5.7306590257879706E-3</v>
      </c>
      <c r="J408" s="34">
        <f>IFERROR(INDEX('Price Data'!N:N,MATCH(TEXT(A408,"YYYY-MM-DD"),'Price Data'!M:M,0)),"")</f>
        <v>5.45</v>
      </c>
      <c r="K408" s="10" cm="1">
        <f t="array" ref="K408">IFERROR(IF(ISNUMBER(J408),(J408-INDEX('Price Data'!N:N,MATCH(TEXT(A408,"YYYY-MM-DD"),'Price Data'!M:M,0)+1))/INDEX('Price Data'!N:N,MATCH(TEXT(A408,"YYYY-MM-DD"),'Price Data'!M:M,0)+1),""),"")</f>
        <v>-3.6563071297988255E-3</v>
      </c>
      <c r="L408" s="34">
        <f>IFERROR(INDEX('Price Data'!Q:Q,MATCH(TEXT(A408,"YYYY-MM-DD"),'Price Data'!P:P,0)),"")</f>
        <v>11.71</v>
      </c>
      <c r="M408" s="10" cm="1">
        <f t="array" ref="M408">IFERROR(IF(ISNUMBER(L408),(L408-INDEX('Price Data'!Q:Q,MATCH(TEXT(A408,"YYYY-MM-DD"),'Price Data'!P:P,0)+1))/INDEX('Price Data'!Q:Q,MATCH(TEXT(A408,"YYYY-MM-DD"),'Price Data'!P:P,0)+1),""),"")</f>
        <v>-1.3479359730412669E-2</v>
      </c>
      <c r="N408" s="34">
        <f>IFERROR(INDEX('Price Data'!T:T,MATCH(TEXT(A408,"YYYY-MM-DD"),'Price Data'!S:S,0)),"")</f>
        <v>4.55</v>
      </c>
      <c r="O408" s="10" cm="1">
        <f t="array" ref="O408">IFERROR(IF(ISNUMBER(N408),(N408-INDEX('Price Data'!T:T,MATCH(TEXT(A408,"YYYY-MM-DD"),'Price Data'!S:S,0)+1))/INDEX('Price Data'!T:T,MATCH(TEXT(A408,"YYYY-MM-DD"),'Price Data'!S:S,0)+1),""),"")</f>
        <v>-1.7278617710583168E-2</v>
      </c>
    </row>
    <row r="409" spans="1:15" x14ac:dyDescent="0.3">
      <c r="A409" s="8">
        <v>42228</v>
      </c>
      <c r="B409" s="34">
        <f>IFERROR(INDEX('Price Data'!B:B,MATCH(TEXT(A409,"YYYY-MM-DD"),'Price Data'!A:A,0)),"")</f>
        <v>22998</v>
      </c>
      <c r="C409" s="10" cm="1">
        <f t="array" ref="C409">IFERROR(IF(ISNUMBER(B409),(B409-INDEX('Price Data'!B:B,MATCH(TEXT(A409,"YYYY-MM-DD"),'Price Data'!A:A,0)+1))/INDEX('Price Data'!B:B,MATCH(TEXT(A409,"YYYY-MM-DD"),'Price Data'!A:A,0)+1),""),"")</f>
        <v>-2.9538357667313699E-2</v>
      </c>
      <c r="D409" s="34">
        <f>IFERROR(INDEX('Price Data'!E:E,MATCH(TEXT(A409,"YYYY-MM-DD"),'Price Data'!D:D,0)),"")</f>
        <v>30.74</v>
      </c>
      <c r="E409" s="10" cm="1">
        <f t="array" ref="E409">IFERROR(IF(ISNUMBER(D409),(D409-INDEX('Price Data'!E:E,MATCH(TEXT(A409,"YYYY-MM-DD"),'Price Data'!D:D,0)+1))/INDEX('Price Data'!E:E,MATCH(TEXT(A409,"YYYY-MM-DD"),'Price Data'!D:D,0)+1),""),"")</f>
        <v>-2.905874921036013E-2</v>
      </c>
      <c r="F409" s="34">
        <f>IFERROR(INDEX('Price Data'!H:H,MATCH(TEXT(A409,"YYYY-MM-DD"),'Price Data'!G:G,0)),"")</f>
        <v>19100</v>
      </c>
      <c r="G409" s="10" cm="1">
        <f t="array" ref="G409">IFERROR(IF(ISNUMBER(F409),(F409-INDEX('Price Data'!H:H,MATCH(TEXT(A409,"YYYY-MM-DD"),'Price Data'!G:G,0)+1))/INDEX('Price Data'!H:H,MATCH(TEXT(A409,"YYYY-MM-DD"),'Price Data'!G:G,0)+1),""),"")</f>
        <v>-4.7856430707876374E-2</v>
      </c>
      <c r="H409" s="34">
        <f>IFERROR(INDEX('Price Data'!K:K,MATCH(TEXT(A409,"YYYY-MM-DD"),'Price Data'!J:J,0)),"")</f>
        <v>3.36</v>
      </c>
      <c r="I409" s="10" cm="1">
        <f t="array" ref="I409">IFERROR(IF(ISNUMBER(H409),(H409-INDEX('Price Data'!K:K,MATCH(TEXT(A409,"YYYY-MM-DD"),'Price Data'!J:J,0)+1))/INDEX('Price Data'!K:K,MATCH(TEXT(A409,"YYYY-MM-DD"),'Price Data'!J:J,0)+1),""),"")</f>
        <v>-3.1700288184438132E-2</v>
      </c>
      <c r="J409" s="34">
        <f>IFERROR(INDEX('Price Data'!N:N,MATCH(TEXT(A409,"YYYY-MM-DD"),'Price Data'!M:M,0)),"")</f>
        <v>5.26</v>
      </c>
      <c r="K409" s="10" cm="1">
        <f t="array" ref="K409">IFERROR(IF(ISNUMBER(J409),(J409-INDEX('Price Data'!N:N,MATCH(TEXT(A409,"YYYY-MM-DD"),'Price Data'!M:M,0)+1))/INDEX('Price Data'!N:N,MATCH(TEXT(A409,"YYYY-MM-DD"),'Price Data'!M:M,0)+1),""),"")</f>
        <v>-3.4862385321100989E-2</v>
      </c>
      <c r="L409" s="34">
        <f>IFERROR(INDEX('Price Data'!Q:Q,MATCH(TEXT(A409,"YYYY-MM-DD"),'Price Data'!P:P,0)),"")</f>
        <v>11.43</v>
      </c>
      <c r="M409" s="10" cm="1">
        <f t="array" ref="M409">IFERROR(IF(ISNUMBER(L409),(L409-INDEX('Price Data'!Q:Q,MATCH(TEXT(A409,"YYYY-MM-DD"),'Price Data'!P:P,0)+1))/INDEX('Price Data'!Q:Q,MATCH(TEXT(A409,"YYYY-MM-DD"),'Price Data'!P:P,0)+1),""),"")</f>
        <v>-2.3911187019641428E-2</v>
      </c>
      <c r="N409" s="34">
        <f>IFERROR(INDEX('Price Data'!T:T,MATCH(TEXT(A409,"YYYY-MM-DD"),'Price Data'!S:S,0)),"")</f>
        <v>4.41</v>
      </c>
      <c r="O409" s="10" cm="1">
        <f t="array" ref="O409">IFERROR(IF(ISNUMBER(N409),(N409-INDEX('Price Data'!T:T,MATCH(TEXT(A409,"YYYY-MM-DD"),'Price Data'!S:S,0)+1))/INDEX('Price Data'!T:T,MATCH(TEXT(A409,"YYYY-MM-DD"),'Price Data'!S:S,0)+1),""),"")</f>
        <v>-3.0769230769230702E-2</v>
      </c>
    </row>
    <row r="410" spans="1:15" x14ac:dyDescent="0.3">
      <c r="A410" s="8">
        <v>42229</v>
      </c>
      <c r="B410" s="34">
        <f>IFERROR(INDEX('Price Data'!B:B,MATCH(TEXT(A410,"YYYY-MM-DD"),'Price Data'!A:A,0)),"")</f>
        <v>23356</v>
      </c>
      <c r="C410" s="10" cm="1">
        <f t="array" ref="C410">IFERROR(IF(ISNUMBER(B410),(B410-INDEX('Price Data'!B:B,MATCH(TEXT(A410,"YYYY-MM-DD"),'Price Data'!A:A,0)+1))/INDEX('Price Data'!B:B,MATCH(TEXT(A410,"YYYY-MM-DD"),'Price Data'!A:A,0)+1),""),"")</f>
        <v>1.5566571006174449E-2</v>
      </c>
      <c r="D410" s="34">
        <f>IFERROR(INDEX('Price Data'!E:E,MATCH(TEXT(A410,"YYYY-MM-DD"),'Price Data'!D:D,0)),"")</f>
        <v>31.11</v>
      </c>
      <c r="E410" s="10" cm="1">
        <f t="array" ref="E410">IFERROR(IF(ISNUMBER(D410),(D410-INDEX('Price Data'!E:E,MATCH(TEXT(A410,"YYYY-MM-DD"),'Price Data'!D:D,0)+1))/INDEX('Price Data'!E:E,MATCH(TEXT(A410,"YYYY-MM-DD"),'Price Data'!D:D,0)+1),""),"")</f>
        <v>1.2036434612882271E-2</v>
      </c>
      <c r="F410" s="34">
        <f>IFERROR(INDEX('Price Data'!H:H,MATCH(TEXT(A410,"YYYY-MM-DD"),'Price Data'!G:G,0)),"")</f>
        <v>19620</v>
      </c>
      <c r="G410" s="10" cm="1">
        <f t="array" ref="G410">IFERROR(IF(ISNUMBER(F410),(F410-INDEX('Price Data'!H:H,MATCH(TEXT(A410,"YYYY-MM-DD"),'Price Data'!G:G,0)+1))/INDEX('Price Data'!H:H,MATCH(TEXT(A410,"YYYY-MM-DD"),'Price Data'!G:G,0)+1),""),"")</f>
        <v>2.7225130890052355E-2</v>
      </c>
      <c r="H410" s="34">
        <f>IFERROR(INDEX('Price Data'!K:K,MATCH(TEXT(A410,"YYYY-MM-DD"),'Price Data'!J:J,0)),"")</f>
        <v>3.42</v>
      </c>
      <c r="I410" s="10" cm="1">
        <f t="array" ref="I410">IFERROR(IF(ISNUMBER(H410),(H410-INDEX('Price Data'!K:K,MATCH(TEXT(A410,"YYYY-MM-DD"),'Price Data'!J:J,0)+1))/INDEX('Price Data'!K:K,MATCH(TEXT(A410,"YYYY-MM-DD"),'Price Data'!J:J,0)+1),""),"")</f>
        <v>1.7857142857142873E-2</v>
      </c>
      <c r="J410" s="34">
        <f>IFERROR(INDEX('Price Data'!N:N,MATCH(TEXT(A410,"YYYY-MM-DD"),'Price Data'!M:M,0)),"")</f>
        <v>5.43</v>
      </c>
      <c r="K410" s="10" cm="1">
        <f t="array" ref="K410">IFERROR(IF(ISNUMBER(J410),(J410-INDEX('Price Data'!N:N,MATCH(TEXT(A410,"YYYY-MM-DD"),'Price Data'!M:M,0)+1))/INDEX('Price Data'!N:N,MATCH(TEXT(A410,"YYYY-MM-DD"),'Price Data'!M:M,0)+1),""),"")</f>
        <v>3.2319391634980973E-2</v>
      </c>
      <c r="L410" s="34">
        <f>IFERROR(INDEX('Price Data'!Q:Q,MATCH(TEXT(A410,"YYYY-MM-DD"),'Price Data'!P:P,0)),"")</f>
        <v>11.83</v>
      </c>
      <c r="M410" s="10" cm="1">
        <f t="array" ref="M410">IFERROR(IF(ISNUMBER(L410),(L410-INDEX('Price Data'!Q:Q,MATCH(TEXT(A410,"YYYY-MM-DD"),'Price Data'!P:P,0)+1))/INDEX('Price Data'!Q:Q,MATCH(TEXT(A410,"YYYY-MM-DD"),'Price Data'!P:P,0)+1),""),"")</f>
        <v>3.4995625546806679E-2</v>
      </c>
      <c r="N410" s="34">
        <f>IFERROR(INDEX('Price Data'!T:T,MATCH(TEXT(A410,"YYYY-MM-DD"),'Price Data'!S:S,0)),"")</f>
        <v>4.53</v>
      </c>
      <c r="O410" s="10" cm="1">
        <f t="array" ref="O410">IFERROR(IF(ISNUMBER(N410),(N410-INDEX('Price Data'!T:T,MATCH(TEXT(A410,"YYYY-MM-DD"),'Price Data'!S:S,0)+1))/INDEX('Price Data'!T:T,MATCH(TEXT(A410,"YYYY-MM-DD"),'Price Data'!S:S,0)+1),""),"")</f>
        <v>2.721088435374152E-2</v>
      </c>
    </row>
    <row r="411" spans="1:15" x14ac:dyDescent="0.3">
      <c r="A411" s="8">
        <v>42230</v>
      </c>
      <c r="B411" s="34">
        <f>IFERROR(INDEX('Price Data'!B:B,MATCH(TEXT(A411,"YYYY-MM-DD"),'Price Data'!A:A,0)),"")</f>
        <v>23249</v>
      </c>
      <c r="C411" s="10" cm="1">
        <f t="array" ref="C411">IFERROR(IF(ISNUMBER(B411),(B411-INDEX('Price Data'!B:B,MATCH(TEXT(A411,"YYYY-MM-DD"),'Price Data'!A:A,0)+1))/INDEX('Price Data'!B:B,MATCH(TEXT(A411,"YYYY-MM-DD"),'Price Data'!A:A,0)+1),""),"")</f>
        <v>-4.5812639150539479E-3</v>
      </c>
      <c r="D411" s="34">
        <f>IFERROR(INDEX('Price Data'!E:E,MATCH(TEXT(A411,"YYYY-MM-DD"),'Price Data'!D:D,0)),"")</f>
        <v>31.01</v>
      </c>
      <c r="E411" s="10" cm="1">
        <f t="array" ref="E411">IFERROR(IF(ISNUMBER(D411),(D411-INDEX('Price Data'!E:E,MATCH(TEXT(A411,"YYYY-MM-DD"),'Price Data'!D:D,0)+1))/INDEX('Price Data'!E:E,MATCH(TEXT(A411,"YYYY-MM-DD"),'Price Data'!D:D,0)+1),""),"")</f>
        <v>-3.2144005143040139E-3</v>
      </c>
      <c r="F411" s="34">
        <f>IFERROR(INDEX('Price Data'!H:H,MATCH(TEXT(A411,"YYYY-MM-DD"),'Price Data'!G:G,0)),"")</f>
        <v>19400</v>
      </c>
      <c r="G411" s="10" cm="1">
        <f t="array" ref="G411">IFERROR(IF(ISNUMBER(F411),(F411-INDEX('Price Data'!H:H,MATCH(TEXT(A411,"YYYY-MM-DD"),'Price Data'!G:G,0)+1))/INDEX('Price Data'!H:H,MATCH(TEXT(A411,"YYYY-MM-DD"),'Price Data'!G:G,0)+1),""),"")</f>
        <v>-1.1213047910295617E-2</v>
      </c>
      <c r="H411" s="34">
        <f>IFERROR(INDEX('Price Data'!K:K,MATCH(TEXT(A411,"YYYY-MM-DD"),'Price Data'!J:J,0)),"")</f>
        <v>3.39</v>
      </c>
      <c r="I411" s="10" cm="1">
        <f t="array" ref="I411">IFERROR(IF(ISNUMBER(H411),(H411-INDEX('Price Data'!K:K,MATCH(TEXT(A411,"YYYY-MM-DD"),'Price Data'!J:J,0)+1))/INDEX('Price Data'!K:K,MATCH(TEXT(A411,"YYYY-MM-DD"),'Price Data'!J:J,0)+1),""),"")</f>
        <v>-8.7719298245613458E-3</v>
      </c>
      <c r="J411" s="34">
        <f>IFERROR(INDEX('Price Data'!N:N,MATCH(TEXT(A411,"YYYY-MM-DD"),'Price Data'!M:M,0)),"")</f>
        <v>5.43</v>
      </c>
      <c r="K411" s="10" cm="1">
        <f t="array" ref="K411">IFERROR(IF(ISNUMBER(J411),(J411-INDEX('Price Data'!N:N,MATCH(TEXT(A411,"YYYY-MM-DD"),'Price Data'!M:M,0)+1))/INDEX('Price Data'!N:N,MATCH(TEXT(A411,"YYYY-MM-DD"),'Price Data'!M:M,0)+1),""),"")</f>
        <v>0</v>
      </c>
      <c r="L411" s="34">
        <f>IFERROR(INDEX('Price Data'!Q:Q,MATCH(TEXT(A411,"YYYY-MM-DD"),'Price Data'!P:P,0)),"")</f>
        <v>11.69</v>
      </c>
      <c r="M411" s="10" cm="1">
        <f t="array" ref="M411">IFERROR(IF(ISNUMBER(L411),(L411-INDEX('Price Data'!Q:Q,MATCH(TEXT(A411,"YYYY-MM-DD"),'Price Data'!P:P,0)+1))/INDEX('Price Data'!Q:Q,MATCH(TEXT(A411,"YYYY-MM-DD"),'Price Data'!P:P,0)+1),""),"")</f>
        <v>-1.1834319526627267E-2</v>
      </c>
      <c r="N411" s="34">
        <f>IFERROR(INDEX('Price Data'!T:T,MATCH(TEXT(A411,"YYYY-MM-DD"),'Price Data'!S:S,0)),"")</f>
        <v>4.49</v>
      </c>
      <c r="O411" s="10" cm="1">
        <f t="array" ref="O411">IFERROR(IF(ISNUMBER(N411),(N411-INDEX('Price Data'!T:T,MATCH(TEXT(A411,"YYYY-MM-DD"),'Price Data'!S:S,0)+1))/INDEX('Price Data'!T:T,MATCH(TEXT(A411,"YYYY-MM-DD"),'Price Data'!S:S,0)+1),""),"")</f>
        <v>-8.8300220750551946E-3</v>
      </c>
    </row>
    <row r="412" spans="1:15" x14ac:dyDescent="0.3">
      <c r="A412" s="8">
        <v>42231</v>
      </c>
      <c r="B412" s="34" t="str">
        <f>IFERROR(INDEX('Price Data'!B:B,MATCH(TEXT(A412,"YYYY-MM-DD"),'Price Data'!A:A,0)),"")</f>
        <v/>
      </c>
      <c r="C412" s="10" t="str" cm="1">
        <f t="array" ref="C412">IFERROR(IF(ISNUMBER(B412),(B412-INDEX('Price Data'!B:B,MATCH(TEXT(A412,"YYYY-MM-DD"),'Price Data'!A:A,0)+1))/INDEX('Price Data'!B:B,MATCH(TEXT(A412,"YYYY-MM-DD"),'Price Data'!A:A,0)+1),""),"")</f>
        <v/>
      </c>
      <c r="D412" s="34" t="str">
        <f>IFERROR(INDEX('Price Data'!E:E,MATCH(TEXT(A412,"YYYY-MM-DD"),'Price Data'!D:D,0)),"")</f>
        <v/>
      </c>
      <c r="E412" s="10" t="str" cm="1">
        <f t="array" ref="E412">IFERROR(IF(ISNUMBER(D412),(D412-INDEX('Price Data'!E:E,MATCH(TEXT(A412,"YYYY-MM-DD"),'Price Data'!D:D,0)+1))/INDEX('Price Data'!E:E,MATCH(TEXT(A412,"YYYY-MM-DD"),'Price Data'!D:D,0)+1),""),"")</f>
        <v/>
      </c>
      <c r="F412" s="34" t="str">
        <f>IFERROR(INDEX('Price Data'!H:H,MATCH(TEXT(A412,"YYYY-MM-DD"),'Price Data'!G:G,0)),"")</f>
        <v/>
      </c>
      <c r="G412" s="10" t="str" cm="1">
        <f t="array" ref="G412">IFERROR(IF(ISNUMBER(F412),(F412-INDEX('Price Data'!H:H,MATCH(TEXT(A412,"YYYY-MM-DD"),'Price Data'!G:G,0)+1))/INDEX('Price Data'!H:H,MATCH(TEXT(A412,"YYYY-MM-DD"),'Price Data'!G:G,0)+1),""),"")</f>
        <v/>
      </c>
      <c r="H412" s="34" t="str">
        <f>IFERROR(INDEX('Price Data'!K:K,MATCH(TEXT(A412,"YYYY-MM-DD"),'Price Data'!J:J,0)),"")</f>
        <v/>
      </c>
      <c r="I412" s="10" t="str" cm="1">
        <f t="array" ref="I412">IFERROR(IF(ISNUMBER(H412),(H412-INDEX('Price Data'!K:K,MATCH(TEXT(A412,"YYYY-MM-DD"),'Price Data'!J:J,0)+1))/INDEX('Price Data'!K:K,MATCH(TEXT(A412,"YYYY-MM-DD"),'Price Data'!J:J,0)+1),""),"")</f>
        <v/>
      </c>
      <c r="J412" s="34" t="str">
        <f>IFERROR(INDEX('Price Data'!N:N,MATCH(TEXT(A412,"YYYY-MM-DD"),'Price Data'!M:M,0)),"")</f>
        <v/>
      </c>
      <c r="K412" s="10" t="str" cm="1">
        <f t="array" ref="K412">IFERROR(IF(ISNUMBER(J412),(J412-INDEX('Price Data'!N:N,MATCH(TEXT(A412,"YYYY-MM-DD"),'Price Data'!M:M,0)+1))/INDEX('Price Data'!N:N,MATCH(TEXT(A412,"YYYY-MM-DD"),'Price Data'!M:M,0)+1),""),"")</f>
        <v/>
      </c>
      <c r="L412" s="34" t="str">
        <f>IFERROR(INDEX('Price Data'!Q:Q,MATCH(TEXT(A412,"YYYY-MM-DD"),'Price Data'!P:P,0)),"")</f>
        <v/>
      </c>
      <c r="M412" s="10" t="str" cm="1">
        <f t="array" ref="M412">IFERROR(IF(ISNUMBER(L412),(L412-INDEX('Price Data'!Q:Q,MATCH(TEXT(A412,"YYYY-MM-DD"),'Price Data'!P:P,0)+1))/INDEX('Price Data'!Q:Q,MATCH(TEXT(A412,"YYYY-MM-DD"),'Price Data'!P:P,0)+1),""),"")</f>
        <v/>
      </c>
      <c r="N412" s="34" t="str">
        <f>IFERROR(INDEX('Price Data'!T:T,MATCH(TEXT(A412,"YYYY-MM-DD"),'Price Data'!S:S,0)),"")</f>
        <v/>
      </c>
      <c r="O412" s="10" t="str" cm="1">
        <f t="array" ref="O412">IFERROR(IF(ISNUMBER(N412),(N412-INDEX('Price Data'!T:T,MATCH(TEXT(A412,"YYYY-MM-DD"),'Price Data'!S:S,0)+1))/INDEX('Price Data'!T:T,MATCH(TEXT(A412,"YYYY-MM-DD"),'Price Data'!S:S,0)+1),""),"")</f>
        <v/>
      </c>
    </row>
    <row r="413" spans="1:15" x14ac:dyDescent="0.3">
      <c r="A413" s="8">
        <v>42232</v>
      </c>
      <c r="B413" s="34" t="str">
        <f>IFERROR(INDEX('Price Data'!B:B,MATCH(TEXT(A413,"YYYY-MM-DD"),'Price Data'!A:A,0)),"")</f>
        <v/>
      </c>
      <c r="C413" s="10" t="str" cm="1">
        <f t="array" ref="C413">IFERROR(IF(ISNUMBER(B413),(B413-INDEX('Price Data'!B:B,MATCH(TEXT(A413,"YYYY-MM-DD"),'Price Data'!A:A,0)+1))/INDEX('Price Data'!B:B,MATCH(TEXT(A413,"YYYY-MM-DD"),'Price Data'!A:A,0)+1),""),"")</f>
        <v/>
      </c>
      <c r="D413" s="34" t="str">
        <f>IFERROR(INDEX('Price Data'!E:E,MATCH(TEXT(A413,"YYYY-MM-DD"),'Price Data'!D:D,0)),"")</f>
        <v/>
      </c>
      <c r="E413" s="10" t="str" cm="1">
        <f t="array" ref="E413">IFERROR(IF(ISNUMBER(D413),(D413-INDEX('Price Data'!E:E,MATCH(TEXT(A413,"YYYY-MM-DD"),'Price Data'!D:D,0)+1))/INDEX('Price Data'!E:E,MATCH(TEXT(A413,"YYYY-MM-DD"),'Price Data'!D:D,0)+1),""),"")</f>
        <v/>
      </c>
      <c r="F413" s="34" t="str">
        <f>IFERROR(INDEX('Price Data'!H:H,MATCH(TEXT(A413,"YYYY-MM-DD"),'Price Data'!G:G,0)),"")</f>
        <v/>
      </c>
      <c r="G413" s="10" t="str" cm="1">
        <f t="array" ref="G413">IFERROR(IF(ISNUMBER(F413),(F413-INDEX('Price Data'!H:H,MATCH(TEXT(A413,"YYYY-MM-DD"),'Price Data'!G:G,0)+1))/INDEX('Price Data'!H:H,MATCH(TEXT(A413,"YYYY-MM-DD"),'Price Data'!G:G,0)+1),""),"")</f>
        <v/>
      </c>
      <c r="H413" s="34" t="str">
        <f>IFERROR(INDEX('Price Data'!K:K,MATCH(TEXT(A413,"YYYY-MM-DD"),'Price Data'!J:J,0)),"")</f>
        <v/>
      </c>
      <c r="I413" s="10" t="str" cm="1">
        <f t="array" ref="I413">IFERROR(IF(ISNUMBER(H413),(H413-INDEX('Price Data'!K:K,MATCH(TEXT(A413,"YYYY-MM-DD"),'Price Data'!J:J,0)+1))/INDEX('Price Data'!K:K,MATCH(TEXT(A413,"YYYY-MM-DD"),'Price Data'!J:J,0)+1),""),"")</f>
        <v/>
      </c>
      <c r="J413" s="34" t="str">
        <f>IFERROR(INDEX('Price Data'!N:N,MATCH(TEXT(A413,"YYYY-MM-DD"),'Price Data'!M:M,0)),"")</f>
        <v/>
      </c>
      <c r="K413" s="10" t="str" cm="1">
        <f t="array" ref="K413">IFERROR(IF(ISNUMBER(J413),(J413-INDEX('Price Data'!N:N,MATCH(TEXT(A413,"YYYY-MM-DD"),'Price Data'!M:M,0)+1))/INDEX('Price Data'!N:N,MATCH(TEXT(A413,"YYYY-MM-DD"),'Price Data'!M:M,0)+1),""),"")</f>
        <v/>
      </c>
      <c r="L413" s="34" t="str">
        <f>IFERROR(INDEX('Price Data'!Q:Q,MATCH(TEXT(A413,"YYYY-MM-DD"),'Price Data'!P:P,0)),"")</f>
        <v/>
      </c>
      <c r="M413" s="10" t="str" cm="1">
        <f t="array" ref="M413">IFERROR(IF(ISNUMBER(L413),(L413-INDEX('Price Data'!Q:Q,MATCH(TEXT(A413,"YYYY-MM-DD"),'Price Data'!P:P,0)+1))/INDEX('Price Data'!Q:Q,MATCH(TEXT(A413,"YYYY-MM-DD"),'Price Data'!P:P,0)+1),""),"")</f>
        <v/>
      </c>
      <c r="N413" s="34" t="str">
        <f>IFERROR(INDEX('Price Data'!T:T,MATCH(TEXT(A413,"YYYY-MM-DD"),'Price Data'!S:S,0)),"")</f>
        <v/>
      </c>
      <c r="O413" s="10" t="str" cm="1">
        <f t="array" ref="O413">IFERROR(IF(ISNUMBER(N413),(N413-INDEX('Price Data'!T:T,MATCH(TEXT(A413,"YYYY-MM-DD"),'Price Data'!S:S,0)+1))/INDEX('Price Data'!T:T,MATCH(TEXT(A413,"YYYY-MM-DD"),'Price Data'!S:S,0)+1),""),"")</f>
        <v/>
      </c>
    </row>
    <row r="414" spans="1:15" x14ac:dyDescent="0.3">
      <c r="A414" s="8">
        <v>42233</v>
      </c>
      <c r="B414" s="34">
        <f>IFERROR(INDEX('Price Data'!B:B,MATCH(TEXT(A414,"YYYY-MM-DD"),'Price Data'!A:A,0)),"")</f>
        <v>23408</v>
      </c>
      <c r="C414" s="10" cm="1">
        <f t="array" ref="C414">IFERROR(IF(ISNUMBER(B414),(B414-INDEX('Price Data'!B:B,MATCH(TEXT(A414,"YYYY-MM-DD"),'Price Data'!A:A,0)+1))/INDEX('Price Data'!B:B,MATCH(TEXT(A414,"YYYY-MM-DD"),'Price Data'!A:A,0)+1),""),"")</f>
        <v>6.8390038281216396E-3</v>
      </c>
      <c r="D414" s="34">
        <f>IFERROR(INDEX('Price Data'!E:E,MATCH(TEXT(A414,"YYYY-MM-DD"),'Price Data'!D:D,0)),"")</f>
        <v>31.21</v>
      </c>
      <c r="E414" s="10" cm="1">
        <f t="array" ref="E414">IFERROR(IF(ISNUMBER(D414),(D414-INDEX('Price Data'!E:E,MATCH(TEXT(A414,"YYYY-MM-DD"),'Price Data'!D:D,0)+1))/INDEX('Price Data'!E:E,MATCH(TEXT(A414,"YYYY-MM-DD"),'Price Data'!D:D,0)+1),""),"")</f>
        <v>6.4495324089003311E-3</v>
      </c>
      <c r="F414" s="34">
        <f>IFERROR(INDEX('Price Data'!H:H,MATCH(TEXT(A414,"YYYY-MM-DD"),'Price Data'!G:G,0)),"")</f>
        <v>19550</v>
      </c>
      <c r="G414" s="10" cm="1">
        <f t="array" ref="G414">IFERROR(IF(ISNUMBER(F414),(F414-INDEX('Price Data'!H:H,MATCH(TEXT(A414,"YYYY-MM-DD"),'Price Data'!G:G,0)+1))/INDEX('Price Data'!H:H,MATCH(TEXT(A414,"YYYY-MM-DD"),'Price Data'!G:G,0)+1),""),"")</f>
        <v>7.7319587628865982E-3</v>
      </c>
      <c r="H414" s="34">
        <f>IFERROR(INDEX('Price Data'!K:K,MATCH(TEXT(A414,"YYYY-MM-DD"),'Price Data'!J:J,0)),"")</f>
        <v>3.43</v>
      </c>
      <c r="I414" s="10" cm="1">
        <f t="array" ref="I414">IFERROR(IF(ISNUMBER(H414),(H414-INDEX('Price Data'!K:K,MATCH(TEXT(A414,"YYYY-MM-DD"),'Price Data'!J:J,0)+1))/INDEX('Price Data'!K:K,MATCH(TEXT(A414,"YYYY-MM-DD"),'Price Data'!J:J,0)+1),""),"")</f>
        <v>1.1799410029498535E-2</v>
      </c>
      <c r="J414" s="34">
        <f>IFERROR(INDEX('Price Data'!N:N,MATCH(TEXT(A414,"YYYY-MM-DD"),'Price Data'!M:M,0)),"")</f>
        <v>5.5</v>
      </c>
      <c r="K414" s="10" cm="1">
        <f t="array" ref="K414">IFERROR(IF(ISNUMBER(J414),(J414-INDEX('Price Data'!N:N,MATCH(TEXT(A414,"YYYY-MM-DD"),'Price Data'!M:M,0)+1))/INDEX('Price Data'!N:N,MATCH(TEXT(A414,"YYYY-MM-DD"),'Price Data'!M:M,0)+1),""),"")</f>
        <v>1.2891344383057144E-2</v>
      </c>
      <c r="L414" s="34">
        <f>IFERROR(INDEX('Price Data'!Q:Q,MATCH(TEXT(A414,"YYYY-MM-DD"),'Price Data'!P:P,0)),"")</f>
        <v>11.86</v>
      </c>
      <c r="M414" s="10" cm="1">
        <f t="array" ref="M414">IFERROR(IF(ISNUMBER(L414),(L414-INDEX('Price Data'!Q:Q,MATCH(TEXT(A414,"YYYY-MM-DD"),'Price Data'!P:P,0)+1))/INDEX('Price Data'!Q:Q,MATCH(TEXT(A414,"YYYY-MM-DD"),'Price Data'!P:P,0)+1),""),"")</f>
        <v>1.4542343883661244E-2</v>
      </c>
      <c r="N414" s="34">
        <f>IFERROR(INDEX('Price Data'!T:T,MATCH(TEXT(A414,"YYYY-MM-DD"),'Price Data'!S:S,0)),"")</f>
        <v>4.53</v>
      </c>
      <c r="O414" s="10" cm="1">
        <f t="array" ref="O414">IFERROR(IF(ISNUMBER(N414),(N414-INDEX('Price Data'!T:T,MATCH(TEXT(A414,"YYYY-MM-DD"),'Price Data'!S:S,0)+1))/INDEX('Price Data'!T:T,MATCH(TEXT(A414,"YYYY-MM-DD"),'Price Data'!S:S,0)+1),""),"")</f>
        <v>8.9086859688196074E-3</v>
      </c>
    </row>
    <row r="415" spans="1:15" x14ac:dyDescent="0.3">
      <c r="A415" s="8">
        <v>42234</v>
      </c>
      <c r="B415" s="34">
        <f>IFERROR(INDEX('Price Data'!B:B,MATCH(TEXT(A415,"YYYY-MM-DD"),'Price Data'!A:A,0)),"")</f>
        <v>23390</v>
      </c>
      <c r="C415" s="10" cm="1">
        <f t="array" ref="C415">IFERROR(IF(ISNUMBER(B415),(B415-INDEX('Price Data'!B:B,MATCH(TEXT(A415,"YYYY-MM-DD"),'Price Data'!A:A,0)+1))/INDEX('Price Data'!B:B,MATCH(TEXT(A415,"YYYY-MM-DD"),'Price Data'!A:A,0)+1),""),"")</f>
        <v>-7.6896787423103214E-4</v>
      </c>
      <c r="D415" s="34">
        <f>IFERROR(INDEX('Price Data'!E:E,MATCH(TEXT(A415,"YYYY-MM-DD"),'Price Data'!D:D,0)),"")</f>
        <v>31.26</v>
      </c>
      <c r="E415" s="10" cm="1">
        <f t="array" ref="E415">IFERROR(IF(ISNUMBER(D415),(D415-INDEX('Price Data'!E:E,MATCH(TEXT(A415,"YYYY-MM-DD"),'Price Data'!D:D,0)+1))/INDEX('Price Data'!E:E,MATCH(TEXT(A415,"YYYY-MM-DD"),'Price Data'!D:D,0)+1),""),"")</f>
        <v>1.6020506247997664E-3</v>
      </c>
      <c r="F415" s="34">
        <f>IFERROR(INDEX('Price Data'!H:H,MATCH(TEXT(A415,"YYYY-MM-DD"),'Price Data'!G:G,0)),"")</f>
        <v>19410</v>
      </c>
      <c r="G415" s="10" cm="1">
        <f t="array" ref="G415">IFERROR(IF(ISNUMBER(F415),(F415-INDEX('Price Data'!H:H,MATCH(TEXT(A415,"YYYY-MM-DD"),'Price Data'!G:G,0)+1))/INDEX('Price Data'!H:H,MATCH(TEXT(A415,"YYYY-MM-DD"),'Price Data'!G:G,0)+1),""),"")</f>
        <v>-7.1611253196930949E-3</v>
      </c>
      <c r="H415" s="34">
        <f>IFERROR(INDEX('Price Data'!K:K,MATCH(TEXT(A415,"YYYY-MM-DD"),'Price Data'!J:J,0)),"")</f>
        <v>3.46</v>
      </c>
      <c r="I415" s="10" cm="1">
        <f t="array" ref="I415">IFERROR(IF(ISNUMBER(H415),(H415-INDEX('Price Data'!K:K,MATCH(TEXT(A415,"YYYY-MM-DD"),'Price Data'!J:J,0)+1))/INDEX('Price Data'!K:K,MATCH(TEXT(A415,"YYYY-MM-DD"),'Price Data'!J:J,0)+1),""),"")</f>
        <v>8.7463556851311384E-3</v>
      </c>
      <c r="J415" s="34">
        <f>IFERROR(INDEX('Price Data'!N:N,MATCH(TEXT(A415,"YYYY-MM-DD"),'Price Data'!M:M,0)),"")</f>
        <v>5.49</v>
      </c>
      <c r="K415" s="10" cm="1">
        <f t="array" ref="K415">IFERROR(IF(ISNUMBER(J415),(J415-INDEX('Price Data'!N:N,MATCH(TEXT(A415,"YYYY-MM-DD"),'Price Data'!M:M,0)+1))/INDEX('Price Data'!N:N,MATCH(TEXT(A415,"YYYY-MM-DD"),'Price Data'!M:M,0)+1),""),"")</f>
        <v>-1.8181818181817794E-3</v>
      </c>
      <c r="L415" s="34">
        <f>IFERROR(INDEX('Price Data'!Q:Q,MATCH(TEXT(A415,"YYYY-MM-DD"),'Price Data'!P:P,0)),"")</f>
        <v>11.99</v>
      </c>
      <c r="M415" s="10" cm="1">
        <f t="array" ref="M415">IFERROR(IF(ISNUMBER(L415),(L415-INDEX('Price Data'!Q:Q,MATCH(TEXT(A415,"YYYY-MM-DD"),'Price Data'!P:P,0)+1))/INDEX('Price Data'!Q:Q,MATCH(TEXT(A415,"YYYY-MM-DD"),'Price Data'!P:P,0)+1),""),"")</f>
        <v>1.0961214165261449E-2</v>
      </c>
      <c r="N415" s="34">
        <f>IFERROR(INDEX('Price Data'!T:T,MATCH(TEXT(A415,"YYYY-MM-DD"),'Price Data'!S:S,0)),"")</f>
        <v>4.6500000000000004</v>
      </c>
      <c r="O415" s="10" cm="1">
        <f t="array" ref="O415">IFERROR(IF(ISNUMBER(N415),(N415-INDEX('Price Data'!T:T,MATCH(TEXT(A415,"YYYY-MM-DD"),'Price Data'!S:S,0)+1))/INDEX('Price Data'!T:T,MATCH(TEXT(A415,"YYYY-MM-DD"),'Price Data'!S:S,0)+1),""),"")</f>
        <v>2.6490066225165584E-2</v>
      </c>
    </row>
    <row r="416" spans="1:15" x14ac:dyDescent="0.3">
      <c r="A416" s="8">
        <v>42235</v>
      </c>
      <c r="B416" s="34">
        <f>IFERROR(INDEX('Price Data'!B:B,MATCH(TEXT(A416,"YYYY-MM-DD"),'Price Data'!A:A,0)),"")</f>
        <v>22975</v>
      </c>
      <c r="C416" s="10" cm="1">
        <f t="array" ref="C416">IFERROR(IF(ISNUMBER(B416),(B416-INDEX('Price Data'!B:B,MATCH(TEXT(A416,"YYYY-MM-DD"),'Price Data'!A:A,0)+1))/INDEX('Price Data'!B:B,MATCH(TEXT(A416,"YYYY-MM-DD"),'Price Data'!A:A,0)+1),""),"")</f>
        <v>-1.7742625053441641E-2</v>
      </c>
      <c r="D416" s="34">
        <f>IFERROR(INDEX('Price Data'!E:E,MATCH(TEXT(A416,"YYYY-MM-DD"),'Price Data'!D:D,0)),"")</f>
        <v>30.99</v>
      </c>
      <c r="E416" s="10" cm="1">
        <f t="array" ref="E416">IFERROR(IF(ISNUMBER(D416),(D416-INDEX('Price Data'!E:E,MATCH(TEXT(A416,"YYYY-MM-DD"),'Price Data'!D:D,0)+1))/INDEX('Price Data'!E:E,MATCH(TEXT(A416,"YYYY-MM-DD"),'Price Data'!D:D,0)+1),""),"")</f>
        <v>-8.6372360844530743E-3</v>
      </c>
      <c r="F416" s="34">
        <f>IFERROR(INDEX('Price Data'!H:H,MATCH(TEXT(A416,"YYYY-MM-DD"),'Price Data'!G:G,0)),"")</f>
        <v>19330</v>
      </c>
      <c r="G416" s="10" cm="1">
        <f t="array" ref="G416">IFERROR(IF(ISNUMBER(F416),(F416-INDEX('Price Data'!H:H,MATCH(TEXT(A416,"YYYY-MM-DD"),'Price Data'!G:G,0)+1))/INDEX('Price Data'!H:H,MATCH(TEXT(A416,"YYYY-MM-DD"),'Price Data'!G:G,0)+1),""),"")</f>
        <v>-4.1215868109222053E-3</v>
      </c>
      <c r="H416" s="34">
        <f>IFERROR(INDEX('Price Data'!K:K,MATCH(TEXT(A416,"YYYY-MM-DD"),'Price Data'!J:J,0)),"")</f>
        <v>3.4</v>
      </c>
      <c r="I416" s="10" cm="1">
        <f t="array" ref="I416">IFERROR(IF(ISNUMBER(H416),(H416-INDEX('Price Data'!K:K,MATCH(TEXT(A416,"YYYY-MM-DD"),'Price Data'!J:J,0)+1))/INDEX('Price Data'!K:K,MATCH(TEXT(A416,"YYYY-MM-DD"),'Price Data'!J:J,0)+1),""),"")</f>
        <v>-1.7341040462427761E-2</v>
      </c>
      <c r="J416" s="34">
        <f>IFERROR(INDEX('Price Data'!N:N,MATCH(TEXT(A416,"YYYY-MM-DD"),'Price Data'!M:M,0)),"")</f>
        <v>5.52</v>
      </c>
      <c r="K416" s="10" cm="1">
        <f t="array" ref="K416">IFERROR(IF(ISNUMBER(J416),(J416-INDEX('Price Data'!N:N,MATCH(TEXT(A416,"YYYY-MM-DD"),'Price Data'!M:M,0)+1))/INDEX('Price Data'!N:N,MATCH(TEXT(A416,"YYYY-MM-DD"),'Price Data'!M:M,0)+1),""),"")</f>
        <v>5.4644808743168228E-3</v>
      </c>
      <c r="L416" s="34">
        <f>IFERROR(INDEX('Price Data'!Q:Q,MATCH(TEXT(A416,"YYYY-MM-DD"),'Price Data'!P:P,0)),"")</f>
        <v>12.06</v>
      </c>
      <c r="M416" s="10" cm="1">
        <f t="array" ref="M416">IFERROR(IF(ISNUMBER(L416),(L416-INDEX('Price Data'!Q:Q,MATCH(TEXT(A416,"YYYY-MM-DD"),'Price Data'!P:P,0)+1))/INDEX('Price Data'!Q:Q,MATCH(TEXT(A416,"YYYY-MM-DD"),'Price Data'!P:P,0)+1),""),"")</f>
        <v>5.8381984987489807E-3</v>
      </c>
      <c r="N416" s="34">
        <f>IFERROR(INDEX('Price Data'!T:T,MATCH(TEXT(A416,"YYYY-MM-DD"),'Price Data'!S:S,0)),"")</f>
        <v>4.59</v>
      </c>
      <c r="O416" s="10" cm="1">
        <f t="array" ref="O416">IFERROR(IF(ISNUMBER(N416),(N416-INDEX('Price Data'!T:T,MATCH(TEXT(A416,"YYYY-MM-DD"),'Price Data'!S:S,0)+1))/INDEX('Price Data'!T:T,MATCH(TEXT(A416,"YYYY-MM-DD"),'Price Data'!S:S,0)+1),""),"")</f>
        <v>-1.2903225806451719E-2</v>
      </c>
    </row>
    <row r="417" spans="1:15" x14ac:dyDescent="0.3">
      <c r="A417" s="8">
        <v>42236</v>
      </c>
      <c r="B417" s="34">
        <f>IFERROR(INDEX('Price Data'!B:B,MATCH(TEXT(A417,"YYYY-MM-DD"),'Price Data'!A:A,0)),"")</f>
        <v>22379</v>
      </c>
      <c r="C417" s="10" cm="1">
        <f t="array" ref="C417">IFERROR(IF(ISNUMBER(B417),(B417-INDEX('Price Data'!B:B,MATCH(TEXT(A417,"YYYY-MM-DD"),'Price Data'!A:A,0)+1))/INDEX('Price Data'!B:B,MATCH(TEXT(A417,"YYYY-MM-DD"),'Price Data'!A:A,0)+1),""),"")</f>
        <v>-2.5941240478781283E-2</v>
      </c>
      <c r="D417" s="34">
        <f>IFERROR(INDEX('Price Data'!E:E,MATCH(TEXT(A417,"YYYY-MM-DD"),'Price Data'!D:D,0)),"")</f>
        <v>30.14</v>
      </c>
      <c r="E417" s="10" cm="1">
        <f t="array" ref="E417">IFERROR(IF(ISNUMBER(D417),(D417-INDEX('Price Data'!E:E,MATCH(TEXT(A417,"YYYY-MM-DD"),'Price Data'!D:D,0)+1))/INDEX('Price Data'!E:E,MATCH(TEXT(A417,"YYYY-MM-DD"),'Price Data'!D:D,0)+1),""),"")</f>
        <v>-2.7428202646014775E-2</v>
      </c>
      <c r="F417" s="34">
        <f>IFERROR(INDEX('Price Data'!H:H,MATCH(TEXT(A417,"YYYY-MM-DD"),'Price Data'!G:G,0)),"")</f>
        <v>18780</v>
      </c>
      <c r="G417" s="10" cm="1">
        <f t="array" ref="G417">IFERROR(IF(ISNUMBER(F417),(F417-INDEX('Price Data'!H:H,MATCH(TEXT(A417,"YYYY-MM-DD"),'Price Data'!G:G,0)+1))/INDEX('Price Data'!H:H,MATCH(TEXT(A417,"YYYY-MM-DD"),'Price Data'!G:G,0)+1),""),"")</f>
        <v>-2.8453181583031558E-2</v>
      </c>
      <c r="H417" s="34">
        <f>IFERROR(INDEX('Price Data'!K:K,MATCH(TEXT(A417,"YYYY-MM-DD"),'Price Data'!J:J,0)),"")</f>
        <v>3.28</v>
      </c>
      <c r="I417" s="10" cm="1">
        <f t="array" ref="I417">IFERROR(IF(ISNUMBER(H417),(H417-INDEX('Price Data'!K:K,MATCH(TEXT(A417,"YYYY-MM-DD"),'Price Data'!J:J,0)+1))/INDEX('Price Data'!K:K,MATCH(TEXT(A417,"YYYY-MM-DD"),'Price Data'!J:J,0)+1),""),"")</f>
        <v>-3.5294117647058858E-2</v>
      </c>
      <c r="J417" s="34">
        <f>IFERROR(INDEX('Price Data'!N:N,MATCH(TEXT(A417,"YYYY-MM-DD"),'Price Data'!M:M,0)),"")</f>
        <v>5.43</v>
      </c>
      <c r="K417" s="10" cm="1">
        <f t="array" ref="K417">IFERROR(IF(ISNUMBER(J417),(J417-INDEX('Price Data'!N:N,MATCH(TEXT(A417,"YYYY-MM-DD"),'Price Data'!M:M,0)+1))/INDEX('Price Data'!N:N,MATCH(TEXT(A417,"YYYY-MM-DD"),'Price Data'!M:M,0)+1),""),"")</f>
        <v>-1.6304347826086932E-2</v>
      </c>
      <c r="L417" s="34">
        <f>IFERROR(INDEX('Price Data'!Q:Q,MATCH(TEXT(A417,"YYYY-MM-DD"),'Price Data'!P:P,0)),"")</f>
        <v>11.8</v>
      </c>
      <c r="M417" s="10" cm="1">
        <f t="array" ref="M417">IFERROR(IF(ISNUMBER(L417),(L417-INDEX('Price Data'!Q:Q,MATCH(TEXT(A417,"YYYY-MM-DD"),'Price Data'!P:P,0)+1))/INDEX('Price Data'!Q:Q,MATCH(TEXT(A417,"YYYY-MM-DD"),'Price Data'!P:P,0)+1),""),"")</f>
        <v>-2.1558872305140944E-2</v>
      </c>
      <c r="N417" s="34">
        <f>IFERROR(INDEX('Price Data'!T:T,MATCH(TEXT(A417,"YYYY-MM-DD"),'Price Data'!S:S,0)),"")</f>
        <v>4.47</v>
      </c>
      <c r="O417" s="10" cm="1">
        <f t="array" ref="O417">IFERROR(IF(ISNUMBER(N417),(N417-INDEX('Price Data'!T:T,MATCH(TEXT(A417,"YYYY-MM-DD"),'Price Data'!S:S,0)+1))/INDEX('Price Data'!T:T,MATCH(TEXT(A417,"YYYY-MM-DD"),'Price Data'!S:S,0)+1),""),"")</f>
        <v>-2.6143790849673228E-2</v>
      </c>
    </row>
    <row r="418" spans="1:15" x14ac:dyDescent="0.3">
      <c r="A418" s="8">
        <v>42237</v>
      </c>
      <c r="B418" s="34">
        <f>IFERROR(INDEX('Price Data'!B:B,MATCH(TEXT(A418,"YYYY-MM-DD"),'Price Data'!A:A,0)),"")</f>
        <v>21746</v>
      </c>
      <c r="C418" s="10" cm="1">
        <f t="array" ref="C418">IFERROR(IF(ISNUMBER(B418),(B418-INDEX('Price Data'!B:B,MATCH(TEXT(A418,"YYYY-MM-DD"),'Price Data'!A:A,0)+1))/INDEX('Price Data'!B:B,MATCH(TEXT(A418,"YYYY-MM-DD"),'Price Data'!A:A,0)+1),""),"")</f>
        <v>-2.8285446177219713E-2</v>
      </c>
      <c r="D418" s="34">
        <f>IFERROR(INDEX('Price Data'!E:E,MATCH(TEXT(A418,"YYYY-MM-DD"),'Price Data'!D:D,0)),"")</f>
        <v>29.08</v>
      </c>
      <c r="E418" s="10" cm="1">
        <f t="array" ref="E418">IFERROR(IF(ISNUMBER(D418),(D418-INDEX('Price Data'!E:E,MATCH(TEXT(A418,"YYYY-MM-DD"),'Price Data'!D:D,0)+1))/INDEX('Price Data'!E:E,MATCH(TEXT(A418,"YYYY-MM-DD"),'Price Data'!D:D,0)+1),""),"")</f>
        <v>-3.5169210351692182E-2</v>
      </c>
      <c r="F418" s="34">
        <f>IFERROR(INDEX('Price Data'!H:H,MATCH(TEXT(A418,"YYYY-MM-DD"),'Price Data'!G:G,0)),"")</f>
        <v>18110</v>
      </c>
      <c r="G418" s="10" cm="1">
        <f t="array" ref="G418">IFERROR(IF(ISNUMBER(F418),(F418-INDEX('Price Data'!H:H,MATCH(TEXT(A418,"YYYY-MM-DD"),'Price Data'!G:G,0)+1))/INDEX('Price Data'!H:H,MATCH(TEXT(A418,"YYYY-MM-DD"),'Price Data'!G:G,0)+1),""),"")</f>
        <v>-3.5676251331203411E-2</v>
      </c>
      <c r="H418" s="34">
        <f>IFERROR(INDEX('Price Data'!K:K,MATCH(TEXT(A418,"YYYY-MM-DD"),'Price Data'!J:J,0)),"")</f>
        <v>3.16</v>
      </c>
      <c r="I418" s="10" cm="1">
        <f t="array" ref="I418">IFERROR(IF(ISNUMBER(H418),(H418-INDEX('Price Data'!K:K,MATCH(TEXT(A418,"YYYY-MM-DD"),'Price Data'!J:J,0)+1))/INDEX('Price Data'!K:K,MATCH(TEXT(A418,"YYYY-MM-DD"),'Price Data'!J:J,0)+1),""),"")</f>
        <v>-3.6585365853658437E-2</v>
      </c>
      <c r="J418" s="34">
        <f>IFERROR(INDEX('Price Data'!N:N,MATCH(TEXT(A418,"YYYY-MM-DD"),'Price Data'!M:M,0)),"")</f>
        <v>5.18</v>
      </c>
      <c r="K418" s="10" cm="1">
        <f t="array" ref="K418">IFERROR(IF(ISNUMBER(J418),(J418-INDEX('Price Data'!N:N,MATCH(TEXT(A418,"YYYY-MM-DD"),'Price Data'!M:M,0)+1))/INDEX('Price Data'!N:N,MATCH(TEXT(A418,"YYYY-MM-DD"),'Price Data'!M:M,0)+1),""),"")</f>
        <v>-4.6040515653775323E-2</v>
      </c>
      <c r="L418" s="34">
        <f>IFERROR(INDEX('Price Data'!Q:Q,MATCH(TEXT(A418,"YYYY-MM-DD"),'Price Data'!P:P,0)),"")</f>
        <v>11.25</v>
      </c>
      <c r="M418" s="10" cm="1">
        <f t="array" ref="M418">IFERROR(IF(ISNUMBER(L418),(L418-INDEX('Price Data'!Q:Q,MATCH(TEXT(A418,"YYYY-MM-DD"),'Price Data'!P:P,0)+1))/INDEX('Price Data'!Q:Q,MATCH(TEXT(A418,"YYYY-MM-DD"),'Price Data'!P:P,0)+1),""),"")</f>
        <v>-4.661016949152548E-2</v>
      </c>
      <c r="N418" s="34">
        <f>IFERROR(INDEX('Price Data'!T:T,MATCH(TEXT(A418,"YYYY-MM-DD"),'Price Data'!S:S,0)),"")</f>
        <v>4.3600000000000003</v>
      </c>
      <c r="O418" s="10" cm="1">
        <f t="array" ref="O418">IFERROR(IF(ISNUMBER(N418),(N418-INDEX('Price Data'!T:T,MATCH(TEXT(A418,"YYYY-MM-DD"),'Price Data'!S:S,0)+1))/INDEX('Price Data'!T:T,MATCH(TEXT(A418,"YYYY-MM-DD"),'Price Data'!S:S,0)+1),""),"")</f>
        <v>-2.4608501118568108E-2</v>
      </c>
    </row>
    <row r="419" spans="1:15" x14ac:dyDescent="0.3">
      <c r="A419" s="8">
        <v>42238</v>
      </c>
      <c r="B419" s="34" t="str">
        <f>IFERROR(INDEX('Price Data'!B:B,MATCH(TEXT(A419,"YYYY-MM-DD"),'Price Data'!A:A,0)),"")</f>
        <v/>
      </c>
      <c r="C419" s="10" t="str" cm="1">
        <f t="array" ref="C419">IFERROR(IF(ISNUMBER(B419),(B419-INDEX('Price Data'!B:B,MATCH(TEXT(A419,"YYYY-MM-DD"),'Price Data'!A:A,0)+1))/INDEX('Price Data'!B:B,MATCH(TEXT(A419,"YYYY-MM-DD"),'Price Data'!A:A,0)+1),""),"")</f>
        <v/>
      </c>
      <c r="D419" s="34" t="str">
        <f>IFERROR(INDEX('Price Data'!E:E,MATCH(TEXT(A419,"YYYY-MM-DD"),'Price Data'!D:D,0)),"")</f>
        <v/>
      </c>
      <c r="E419" s="10" t="str" cm="1">
        <f t="array" ref="E419">IFERROR(IF(ISNUMBER(D419),(D419-INDEX('Price Data'!E:E,MATCH(TEXT(A419,"YYYY-MM-DD"),'Price Data'!D:D,0)+1))/INDEX('Price Data'!E:E,MATCH(TEXT(A419,"YYYY-MM-DD"),'Price Data'!D:D,0)+1),""),"")</f>
        <v/>
      </c>
      <c r="F419" s="34" t="str">
        <f>IFERROR(INDEX('Price Data'!H:H,MATCH(TEXT(A419,"YYYY-MM-DD"),'Price Data'!G:G,0)),"")</f>
        <v/>
      </c>
      <c r="G419" s="10" t="str" cm="1">
        <f t="array" ref="G419">IFERROR(IF(ISNUMBER(F419),(F419-INDEX('Price Data'!H:H,MATCH(TEXT(A419,"YYYY-MM-DD"),'Price Data'!G:G,0)+1))/INDEX('Price Data'!H:H,MATCH(TEXT(A419,"YYYY-MM-DD"),'Price Data'!G:G,0)+1),""),"")</f>
        <v/>
      </c>
      <c r="H419" s="34" t="str">
        <f>IFERROR(INDEX('Price Data'!K:K,MATCH(TEXT(A419,"YYYY-MM-DD"),'Price Data'!J:J,0)),"")</f>
        <v/>
      </c>
      <c r="I419" s="10" t="str" cm="1">
        <f t="array" ref="I419">IFERROR(IF(ISNUMBER(H419),(H419-INDEX('Price Data'!K:K,MATCH(TEXT(A419,"YYYY-MM-DD"),'Price Data'!J:J,0)+1))/INDEX('Price Data'!K:K,MATCH(TEXT(A419,"YYYY-MM-DD"),'Price Data'!J:J,0)+1),""),"")</f>
        <v/>
      </c>
      <c r="J419" s="34" t="str">
        <f>IFERROR(INDEX('Price Data'!N:N,MATCH(TEXT(A419,"YYYY-MM-DD"),'Price Data'!M:M,0)),"")</f>
        <v/>
      </c>
      <c r="K419" s="10" t="str" cm="1">
        <f t="array" ref="K419">IFERROR(IF(ISNUMBER(J419),(J419-INDEX('Price Data'!N:N,MATCH(TEXT(A419,"YYYY-MM-DD"),'Price Data'!M:M,0)+1))/INDEX('Price Data'!N:N,MATCH(TEXT(A419,"YYYY-MM-DD"),'Price Data'!M:M,0)+1),""),"")</f>
        <v/>
      </c>
      <c r="L419" s="34" t="str">
        <f>IFERROR(INDEX('Price Data'!Q:Q,MATCH(TEXT(A419,"YYYY-MM-DD"),'Price Data'!P:P,0)),"")</f>
        <v/>
      </c>
      <c r="M419" s="10" t="str" cm="1">
        <f t="array" ref="M419">IFERROR(IF(ISNUMBER(L419),(L419-INDEX('Price Data'!Q:Q,MATCH(TEXT(A419,"YYYY-MM-DD"),'Price Data'!P:P,0)+1))/INDEX('Price Data'!Q:Q,MATCH(TEXT(A419,"YYYY-MM-DD"),'Price Data'!P:P,0)+1),""),"")</f>
        <v/>
      </c>
      <c r="N419" s="34" t="str">
        <f>IFERROR(INDEX('Price Data'!T:T,MATCH(TEXT(A419,"YYYY-MM-DD"),'Price Data'!S:S,0)),"")</f>
        <v/>
      </c>
      <c r="O419" s="10" t="str" cm="1">
        <f t="array" ref="O419">IFERROR(IF(ISNUMBER(N419),(N419-INDEX('Price Data'!T:T,MATCH(TEXT(A419,"YYYY-MM-DD"),'Price Data'!S:S,0)+1))/INDEX('Price Data'!T:T,MATCH(TEXT(A419,"YYYY-MM-DD"),'Price Data'!S:S,0)+1),""),"")</f>
        <v/>
      </c>
    </row>
    <row r="420" spans="1:15" x14ac:dyDescent="0.3">
      <c r="A420" s="8">
        <v>42239</v>
      </c>
      <c r="B420" s="34" t="str">
        <f>IFERROR(INDEX('Price Data'!B:B,MATCH(TEXT(A420,"YYYY-MM-DD"),'Price Data'!A:A,0)),"")</f>
        <v/>
      </c>
      <c r="C420" s="10" t="str" cm="1">
        <f t="array" ref="C420">IFERROR(IF(ISNUMBER(B420),(B420-INDEX('Price Data'!B:B,MATCH(TEXT(A420,"YYYY-MM-DD"),'Price Data'!A:A,0)+1))/INDEX('Price Data'!B:B,MATCH(TEXT(A420,"YYYY-MM-DD"),'Price Data'!A:A,0)+1),""),"")</f>
        <v/>
      </c>
      <c r="D420" s="34" t="str">
        <f>IFERROR(INDEX('Price Data'!E:E,MATCH(TEXT(A420,"YYYY-MM-DD"),'Price Data'!D:D,0)),"")</f>
        <v/>
      </c>
      <c r="E420" s="10" t="str" cm="1">
        <f t="array" ref="E420">IFERROR(IF(ISNUMBER(D420),(D420-INDEX('Price Data'!E:E,MATCH(TEXT(A420,"YYYY-MM-DD"),'Price Data'!D:D,0)+1))/INDEX('Price Data'!E:E,MATCH(TEXT(A420,"YYYY-MM-DD"),'Price Data'!D:D,0)+1),""),"")</f>
        <v/>
      </c>
      <c r="F420" s="34" t="str">
        <f>IFERROR(INDEX('Price Data'!H:H,MATCH(TEXT(A420,"YYYY-MM-DD"),'Price Data'!G:G,0)),"")</f>
        <v/>
      </c>
      <c r="G420" s="10" t="str" cm="1">
        <f t="array" ref="G420">IFERROR(IF(ISNUMBER(F420),(F420-INDEX('Price Data'!H:H,MATCH(TEXT(A420,"YYYY-MM-DD"),'Price Data'!G:G,0)+1))/INDEX('Price Data'!H:H,MATCH(TEXT(A420,"YYYY-MM-DD"),'Price Data'!G:G,0)+1),""),"")</f>
        <v/>
      </c>
      <c r="H420" s="34" t="str">
        <f>IFERROR(INDEX('Price Data'!K:K,MATCH(TEXT(A420,"YYYY-MM-DD"),'Price Data'!J:J,0)),"")</f>
        <v/>
      </c>
      <c r="I420" s="10" t="str" cm="1">
        <f t="array" ref="I420">IFERROR(IF(ISNUMBER(H420),(H420-INDEX('Price Data'!K:K,MATCH(TEXT(A420,"YYYY-MM-DD"),'Price Data'!J:J,0)+1))/INDEX('Price Data'!K:K,MATCH(TEXT(A420,"YYYY-MM-DD"),'Price Data'!J:J,0)+1),""),"")</f>
        <v/>
      </c>
      <c r="J420" s="34" t="str">
        <f>IFERROR(INDEX('Price Data'!N:N,MATCH(TEXT(A420,"YYYY-MM-DD"),'Price Data'!M:M,0)),"")</f>
        <v/>
      </c>
      <c r="K420" s="10" t="str" cm="1">
        <f t="array" ref="K420">IFERROR(IF(ISNUMBER(J420),(J420-INDEX('Price Data'!N:N,MATCH(TEXT(A420,"YYYY-MM-DD"),'Price Data'!M:M,0)+1))/INDEX('Price Data'!N:N,MATCH(TEXT(A420,"YYYY-MM-DD"),'Price Data'!M:M,0)+1),""),"")</f>
        <v/>
      </c>
      <c r="L420" s="34" t="str">
        <f>IFERROR(INDEX('Price Data'!Q:Q,MATCH(TEXT(A420,"YYYY-MM-DD"),'Price Data'!P:P,0)),"")</f>
        <v/>
      </c>
      <c r="M420" s="10" t="str" cm="1">
        <f t="array" ref="M420">IFERROR(IF(ISNUMBER(L420),(L420-INDEX('Price Data'!Q:Q,MATCH(TEXT(A420,"YYYY-MM-DD"),'Price Data'!P:P,0)+1))/INDEX('Price Data'!Q:Q,MATCH(TEXT(A420,"YYYY-MM-DD"),'Price Data'!P:P,0)+1),""),"")</f>
        <v/>
      </c>
      <c r="N420" s="34" t="str">
        <f>IFERROR(INDEX('Price Data'!T:T,MATCH(TEXT(A420,"YYYY-MM-DD"),'Price Data'!S:S,0)),"")</f>
        <v/>
      </c>
      <c r="O420" s="10" t="str" cm="1">
        <f t="array" ref="O420">IFERROR(IF(ISNUMBER(N420),(N420-INDEX('Price Data'!T:T,MATCH(TEXT(A420,"YYYY-MM-DD"),'Price Data'!S:S,0)+1))/INDEX('Price Data'!T:T,MATCH(TEXT(A420,"YYYY-MM-DD"),'Price Data'!S:S,0)+1),""),"")</f>
        <v/>
      </c>
    </row>
    <row r="421" spans="1:15" x14ac:dyDescent="0.3">
      <c r="A421" s="8">
        <v>42240</v>
      </c>
      <c r="B421" s="34">
        <f>IFERROR(INDEX('Price Data'!B:B,MATCH(TEXT(A421,"YYYY-MM-DD"),'Price Data'!A:A,0)),"")</f>
        <v>20450</v>
      </c>
      <c r="C421" s="10" cm="1">
        <f t="array" ref="C421">IFERROR(IF(ISNUMBER(B421),(B421-INDEX('Price Data'!B:B,MATCH(TEXT(A421,"YYYY-MM-DD"),'Price Data'!A:A,0)+1))/INDEX('Price Data'!B:B,MATCH(TEXT(A421,"YYYY-MM-DD"),'Price Data'!A:A,0)+1),""),"")</f>
        <v>-5.9597167295134736E-2</v>
      </c>
      <c r="D421" s="34">
        <f>IFERROR(INDEX('Price Data'!E:E,MATCH(TEXT(A421,"YYYY-MM-DD"),'Price Data'!D:D,0)),"")</f>
        <v>27.25</v>
      </c>
      <c r="E421" s="10" cm="1">
        <f t="array" ref="E421">IFERROR(IF(ISNUMBER(D421),(D421-INDEX('Price Data'!E:E,MATCH(TEXT(A421,"YYYY-MM-DD"),'Price Data'!D:D,0)+1))/INDEX('Price Data'!E:E,MATCH(TEXT(A421,"YYYY-MM-DD"),'Price Data'!D:D,0)+1),""),"")</f>
        <v>-6.2929848693259918E-2</v>
      </c>
      <c r="F421" s="34">
        <f>IFERROR(INDEX('Price Data'!H:H,MATCH(TEXT(A421,"YYYY-MM-DD"),'Price Data'!G:G,0)),"")</f>
        <v>16830</v>
      </c>
      <c r="G421" s="10" cm="1">
        <f t="array" ref="G421">IFERROR(IF(ISNUMBER(F421),(F421-INDEX('Price Data'!H:H,MATCH(TEXT(A421,"YYYY-MM-DD"),'Price Data'!G:G,0)+1))/INDEX('Price Data'!H:H,MATCH(TEXT(A421,"YYYY-MM-DD"),'Price Data'!G:G,0)+1),""),"")</f>
        <v>-7.0679182771949206E-2</v>
      </c>
      <c r="H421" s="34">
        <f>IFERROR(INDEX('Price Data'!K:K,MATCH(TEXT(A421,"YYYY-MM-DD"),'Price Data'!J:J,0)),"")</f>
        <v>2.97</v>
      </c>
      <c r="I421" s="10" cm="1">
        <f t="array" ref="I421">IFERROR(IF(ISNUMBER(H421),(H421-INDEX('Price Data'!K:K,MATCH(TEXT(A421,"YYYY-MM-DD"),'Price Data'!J:J,0)+1))/INDEX('Price Data'!K:K,MATCH(TEXT(A421,"YYYY-MM-DD"),'Price Data'!J:J,0)+1),""),"")</f>
        <v>-6.0126582278480993E-2</v>
      </c>
      <c r="J421" s="34">
        <f>IFERROR(INDEX('Price Data'!N:N,MATCH(TEXT(A421,"YYYY-MM-DD"),'Price Data'!M:M,0)),"")</f>
        <v>4.8600000000000003</v>
      </c>
      <c r="K421" s="10" cm="1">
        <f t="array" ref="K421">IFERROR(IF(ISNUMBER(J421),(J421-INDEX('Price Data'!N:N,MATCH(TEXT(A421,"YYYY-MM-DD"),'Price Data'!M:M,0)+1))/INDEX('Price Data'!N:N,MATCH(TEXT(A421,"YYYY-MM-DD"),'Price Data'!M:M,0)+1),""),"")</f>
        <v>-6.177606177606166E-2</v>
      </c>
      <c r="L421" s="34">
        <f>IFERROR(INDEX('Price Data'!Q:Q,MATCH(TEXT(A421,"YYYY-MM-DD"),'Price Data'!P:P,0)),"")</f>
        <v>10.61</v>
      </c>
      <c r="M421" s="10" cm="1">
        <f t="array" ref="M421">IFERROR(IF(ISNUMBER(L421),(L421-INDEX('Price Data'!Q:Q,MATCH(TEXT(A421,"YYYY-MM-DD"),'Price Data'!P:P,0)+1))/INDEX('Price Data'!Q:Q,MATCH(TEXT(A421,"YYYY-MM-DD"),'Price Data'!P:P,0)+1),""),"")</f>
        <v>-5.688888888888894E-2</v>
      </c>
      <c r="N421" s="34">
        <f>IFERROR(INDEX('Price Data'!T:T,MATCH(TEXT(A421,"YYYY-MM-DD"),'Price Data'!S:S,0)),"")</f>
        <v>4.17</v>
      </c>
      <c r="O421" s="10" cm="1">
        <f t="array" ref="O421">IFERROR(IF(ISNUMBER(N421),(N421-INDEX('Price Data'!T:T,MATCH(TEXT(A421,"YYYY-MM-DD"),'Price Data'!S:S,0)+1))/INDEX('Price Data'!T:T,MATCH(TEXT(A421,"YYYY-MM-DD"),'Price Data'!S:S,0)+1),""),"")</f>
        <v>-4.3577981651376232E-2</v>
      </c>
    </row>
    <row r="422" spans="1:15" x14ac:dyDescent="0.3">
      <c r="A422" s="8">
        <v>42241</v>
      </c>
      <c r="B422" s="34">
        <f>IFERROR(INDEX('Price Data'!B:B,MATCH(TEXT(A422,"YYYY-MM-DD"),'Price Data'!A:A,0)),"")</f>
        <v>21650</v>
      </c>
      <c r="C422" s="10" cm="1">
        <f t="array" ref="C422">IFERROR(IF(ISNUMBER(B422),(B422-INDEX('Price Data'!B:B,MATCH(TEXT(A422,"YYYY-MM-DD"),'Price Data'!A:A,0)+1))/INDEX('Price Data'!B:B,MATCH(TEXT(A422,"YYYY-MM-DD"),'Price Data'!A:A,0)+1),""),"")</f>
        <v>5.8679706601466992E-2</v>
      </c>
      <c r="D422" s="34">
        <f>IFERROR(INDEX('Price Data'!E:E,MATCH(TEXT(A422,"YYYY-MM-DD"),'Price Data'!D:D,0)),"")</f>
        <v>29.13</v>
      </c>
      <c r="E422" s="10" cm="1">
        <f t="array" ref="E422">IFERROR(IF(ISNUMBER(D422),(D422-INDEX('Price Data'!E:E,MATCH(TEXT(A422,"YYYY-MM-DD"),'Price Data'!D:D,0)+1))/INDEX('Price Data'!E:E,MATCH(TEXT(A422,"YYYY-MM-DD"),'Price Data'!D:D,0)+1),""),"")</f>
        <v>6.8990825688073354E-2</v>
      </c>
      <c r="F422" s="34">
        <f>IFERROR(INDEX('Price Data'!H:H,MATCH(TEXT(A422,"YYYY-MM-DD"),'Price Data'!G:G,0)),"")</f>
        <v>17740</v>
      </c>
      <c r="G422" s="10" cm="1">
        <f t="array" ref="G422">IFERROR(IF(ISNUMBER(F422),(F422-INDEX('Price Data'!H:H,MATCH(TEXT(A422,"YYYY-MM-DD"),'Price Data'!G:G,0)+1))/INDEX('Price Data'!H:H,MATCH(TEXT(A422,"YYYY-MM-DD"),'Price Data'!G:G,0)+1),""),"")</f>
        <v>5.4070112893642303E-2</v>
      </c>
      <c r="H422" s="34">
        <f>IFERROR(INDEX('Price Data'!K:K,MATCH(TEXT(A422,"YYYY-MM-DD"),'Price Data'!J:J,0)),"")</f>
        <v>3.21</v>
      </c>
      <c r="I422" s="10" cm="1">
        <f t="array" ref="I422">IFERROR(IF(ISNUMBER(H422),(H422-INDEX('Price Data'!K:K,MATCH(TEXT(A422,"YYYY-MM-DD"),'Price Data'!J:J,0)+1))/INDEX('Price Data'!K:K,MATCH(TEXT(A422,"YYYY-MM-DD"),'Price Data'!J:J,0)+1),""),"")</f>
        <v>8.0808080808080732E-2</v>
      </c>
      <c r="J422" s="34">
        <f>IFERROR(INDEX('Price Data'!N:N,MATCH(TEXT(A422,"YYYY-MM-DD"),'Price Data'!M:M,0)),"")</f>
        <v>5.32</v>
      </c>
      <c r="K422" s="10" cm="1">
        <f t="array" ref="K422">IFERROR(IF(ISNUMBER(J422),(J422-INDEX('Price Data'!N:N,MATCH(TEXT(A422,"YYYY-MM-DD"),'Price Data'!M:M,0)+1))/INDEX('Price Data'!N:N,MATCH(TEXT(A422,"YYYY-MM-DD"),'Price Data'!M:M,0)+1),""),"")</f>
        <v>9.4650205761316858E-2</v>
      </c>
      <c r="L422" s="34">
        <f>IFERROR(INDEX('Price Data'!Q:Q,MATCH(TEXT(A422,"YYYY-MM-DD"),'Price Data'!P:P,0)),"")</f>
        <v>11.38</v>
      </c>
      <c r="M422" s="10" cm="1">
        <f t="array" ref="M422">IFERROR(IF(ISNUMBER(L422),(L422-INDEX('Price Data'!Q:Q,MATCH(TEXT(A422,"YYYY-MM-DD"),'Price Data'!P:P,0)+1))/INDEX('Price Data'!Q:Q,MATCH(TEXT(A422,"YYYY-MM-DD"),'Price Data'!P:P,0)+1),""),"")</f>
        <v>7.2573044297832359E-2</v>
      </c>
      <c r="N422" s="34">
        <f>IFERROR(INDEX('Price Data'!T:T,MATCH(TEXT(A422,"YYYY-MM-DD"),'Price Data'!S:S,0)),"")</f>
        <v>4.3899999999999997</v>
      </c>
      <c r="O422" s="10" cm="1">
        <f t="array" ref="O422">IFERROR(IF(ISNUMBER(N422),(N422-INDEX('Price Data'!T:T,MATCH(TEXT(A422,"YYYY-MM-DD"),'Price Data'!S:S,0)+1))/INDEX('Price Data'!T:T,MATCH(TEXT(A422,"YYYY-MM-DD"),'Price Data'!S:S,0)+1),""),"")</f>
        <v>5.2757793764987952E-2</v>
      </c>
    </row>
    <row r="423" spans="1:15" x14ac:dyDescent="0.3">
      <c r="A423" s="8">
        <v>42242</v>
      </c>
      <c r="B423" s="34">
        <f>IFERROR(INDEX('Price Data'!B:B,MATCH(TEXT(A423,"YYYY-MM-DD"),'Price Data'!A:A,0)),"")</f>
        <v>21474</v>
      </c>
      <c r="C423" s="10" cm="1">
        <f t="array" ref="C423">IFERROR(IF(ISNUMBER(B423),(B423-INDEX('Price Data'!B:B,MATCH(TEXT(A423,"YYYY-MM-DD"),'Price Data'!A:A,0)+1))/INDEX('Price Data'!B:B,MATCH(TEXT(A423,"YYYY-MM-DD"),'Price Data'!A:A,0)+1),""),"")</f>
        <v>-8.1293302540415696E-3</v>
      </c>
      <c r="D423" s="34">
        <f>IFERROR(INDEX('Price Data'!E:E,MATCH(TEXT(A423,"YYYY-MM-DD"),'Price Data'!D:D,0)),"")</f>
        <v>29.01</v>
      </c>
      <c r="E423" s="10" cm="1">
        <f t="array" ref="E423">IFERROR(IF(ISNUMBER(D423),(D423-INDEX('Price Data'!E:E,MATCH(TEXT(A423,"YYYY-MM-DD"),'Price Data'!D:D,0)+1))/INDEX('Price Data'!E:E,MATCH(TEXT(A423,"YYYY-MM-DD"),'Price Data'!D:D,0)+1),""),"")</f>
        <v>-4.1194644696188618E-3</v>
      </c>
      <c r="F423" s="34">
        <f>IFERROR(INDEX('Price Data'!H:H,MATCH(TEXT(A423,"YYYY-MM-DD"),'Price Data'!G:G,0)),"")</f>
        <v>17630</v>
      </c>
      <c r="G423" s="10" cm="1">
        <f t="array" ref="G423">IFERROR(IF(ISNUMBER(F423),(F423-INDEX('Price Data'!H:H,MATCH(TEXT(A423,"YYYY-MM-DD"),'Price Data'!G:G,0)+1))/INDEX('Price Data'!H:H,MATCH(TEXT(A423,"YYYY-MM-DD"),'Price Data'!G:G,0)+1),""),"")</f>
        <v>-6.2006764374295375E-3</v>
      </c>
      <c r="H423" s="34">
        <f>IFERROR(INDEX('Price Data'!K:K,MATCH(TEXT(A423,"YYYY-MM-DD"),'Price Data'!J:J,0)),"")</f>
        <v>3.23</v>
      </c>
      <c r="I423" s="10" cm="1">
        <f t="array" ref="I423">IFERROR(IF(ISNUMBER(H423),(H423-INDEX('Price Data'!K:K,MATCH(TEXT(A423,"YYYY-MM-DD"),'Price Data'!J:J,0)+1))/INDEX('Price Data'!K:K,MATCH(TEXT(A423,"YYYY-MM-DD"),'Price Data'!J:J,0)+1),""),"")</f>
        <v>6.2305295950155822E-3</v>
      </c>
      <c r="J423" s="34">
        <f>IFERROR(INDEX('Price Data'!N:N,MATCH(TEXT(A423,"YYYY-MM-DD"),'Price Data'!M:M,0)),"")</f>
        <v>5.29</v>
      </c>
      <c r="K423" s="10" cm="1">
        <f t="array" ref="K423">IFERROR(IF(ISNUMBER(J423),(J423-INDEX('Price Data'!N:N,MATCH(TEXT(A423,"YYYY-MM-DD"),'Price Data'!M:M,0)+1))/INDEX('Price Data'!N:N,MATCH(TEXT(A423,"YYYY-MM-DD"),'Price Data'!M:M,0)+1),""),"")</f>
        <v>-5.6390977443609488E-3</v>
      </c>
      <c r="L423" s="34">
        <f>IFERROR(INDEX('Price Data'!Q:Q,MATCH(TEXT(A423,"YYYY-MM-DD"),'Price Data'!P:P,0)),"")</f>
        <v>11.31</v>
      </c>
      <c r="M423" s="10" cm="1">
        <f t="array" ref="M423">IFERROR(IF(ISNUMBER(L423),(L423-INDEX('Price Data'!Q:Q,MATCH(TEXT(A423,"YYYY-MM-DD"),'Price Data'!P:P,0)+1))/INDEX('Price Data'!Q:Q,MATCH(TEXT(A423,"YYYY-MM-DD"),'Price Data'!P:P,0)+1),""),"")</f>
        <v>-6.1511423550088115E-3</v>
      </c>
      <c r="N423" s="34">
        <f>IFERROR(INDEX('Price Data'!T:T,MATCH(TEXT(A423,"YYYY-MM-DD"),'Price Data'!S:S,0)),"")</f>
        <v>4.32</v>
      </c>
      <c r="O423" s="10" cm="1">
        <f t="array" ref="O423">IFERROR(IF(ISNUMBER(N423),(N423-INDEX('Price Data'!T:T,MATCH(TEXT(A423,"YYYY-MM-DD"),'Price Data'!S:S,0)+1))/INDEX('Price Data'!T:T,MATCH(TEXT(A423,"YYYY-MM-DD"),'Price Data'!S:S,0)+1),""),"")</f>
        <v>-1.5945330296127425E-2</v>
      </c>
    </row>
    <row r="424" spans="1:15" x14ac:dyDescent="0.3">
      <c r="A424" s="8">
        <v>42243</v>
      </c>
      <c r="B424" s="34">
        <f>IFERROR(INDEX('Price Data'!B:B,MATCH(TEXT(A424,"YYYY-MM-DD"),'Price Data'!A:A,0)),"")</f>
        <v>22201</v>
      </c>
      <c r="C424" s="10" cm="1">
        <f t="array" ref="C424">IFERROR(IF(ISNUMBER(B424),(B424-INDEX('Price Data'!B:B,MATCH(TEXT(A424,"YYYY-MM-DD"),'Price Data'!A:A,0)+1))/INDEX('Price Data'!B:B,MATCH(TEXT(A424,"YYYY-MM-DD"),'Price Data'!A:A,0)+1),""),"")</f>
        <v>3.3854894290770231E-2</v>
      </c>
      <c r="D424" s="34">
        <f>IFERROR(INDEX('Price Data'!E:E,MATCH(TEXT(A424,"YYYY-MM-DD"),'Price Data'!D:D,0)),"")</f>
        <v>29.56</v>
      </c>
      <c r="E424" s="10" cm="1">
        <f t="array" ref="E424">IFERROR(IF(ISNUMBER(D424),(D424-INDEX('Price Data'!E:E,MATCH(TEXT(A424,"YYYY-MM-DD"),'Price Data'!D:D,0)+1))/INDEX('Price Data'!E:E,MATCH(TEXT(A424,"YYYY-MM-DD"),'Price Data'!D:D,0)+1),""),"")</f>
        <v>1.8958979662185356E-2</v>
      </c>
      <c r="F424" s="34">
        <f>IFERROR(INDEX('Price Data'!H:H,MATCH(TEXT(A424,"YYYY-MM-DD"),'Price Data'!G:G,0)),"")</f>
        <v>18770</v>
      </c>
      <c r="G424" s="10" cm="1">
        <f t="array" ref="G424">IFERROR(IF(ISNUMBER(F424),(F424-INDEX('Price Data'!H:H,MATCH(TEXT(A424,"YYYY-MM-DD"),'Price Data'!G:G,0)+1))/INDEX('Price Data'!H:H,MATCH(TEXT(A424,"YYYY-MM-DD"),'Price Data'!G:G,0)+1),""),"")</f>
        <v>6.4662507090187185E-2</v>
      </c>
      <c r="H424" s="34">
        <f>IFERROR(INDEX('Price Data'!K:K,MATCH(TEXT(A424,"YYYY-MM-DD"),'Price Data'!J:J,0)),"")</f>
        <v>3.31</v>
      </c>
      <c r="I424" s="10" cm="1">
        <f t="array" ref="I424">IFERROR(IF(ISNUMBER(H424),(H424-INDEX('Price Data'!K:K,MATCH(TEXT(A424,"YYYY-MM-DD"),'Price Data'!J:J,0)+1))/INDEX('Price Data'!K:K,MATCH(TEXT(A424,"YYYY-MM-DD"),'Price Data'!J:J,0)+1),""),"")</f>
        <v>2.4767801857585162E-2</v>
      </c>
      <c r="J424" s="34">
        <f>IFERROR(INDEX('Price Data'!N:N,MATCH(TEXT(A424,"YYYY-MM-DD"),'Price Data'!M:M,0)),"")</f>
        <v>5.43</v>
      </c>
      <c r="K424" s="10" cm="1">
        <f t="array" ref="K424">IFERROR(IF(ISNUMBER(J424),(J424-INDEX('Price Data'!N:N,MATCH(TEXT(A424,"YYYY-MM-DD"),'Price Data'!M:M,0)+1))/INDEX('Price Data'!N:N,MATCH(TEXT(A424,"YYYY-MM-DD"),'Price Data'!M:M,0)+1),""),"")</f>
        <v>2.6465028355387464E-2</v>
      </c>
      <c r="L424" s="34">
        <f>IFERROR(INDEX('Price Data'!Q:Q,MATCH(TEXT(A424,"YYYY-MM-DD"),'Price Data'!P:P,0)),"")</f>
        <v>11.74</v>
      </c>
      <c r="M424" s="10" cm="1">
        <f t="array" ref="M424">IFERROR(IF(ISNUMBER(L424),(L424-INDEX('Price Data'!Q:Q,MATCH(TEXT(A424,"YYYY-MM-DD"),'Price Data'!P:P,0)+1))/INDEX('Price Data'!Q:Q,MATCH(TEXT(A424,"YYYY-MM-DD"),'Price Data'!P:P,0)+1),""),"")</f>
        <v>3.8019451812555234E-2</v>
      </c>
      <c r="N424" s="34">
        <f>IFERROR(INDEX('Price Data'!T:T,MATCH(TEXT(A424,"YYYY-MM-DD"),'Price Data'!S:S,0)),"")</f>
        <v>4.49</v>
      </c>
      <c r="O424" s="10" cm="1">
        <f t="array" ref="O424">IFERROR(IF(ISNUMBER(N424),(N424-INDEX('Price Data'!T:T,MATCH(TEXT(A424,"YYYY-MM-DD"),'Price Data'!S:S,0)+1))/INDEX('Price Data'!T:T,MATCH(TEXT(A424,"YYYY-MM-DD"),'Price Data'!S:S,0)+1),""),"")</f>
        <v>3.9351851851851832E-2</v>
      </c>
    </row>
    <row r="425" spans="1:15" x14ac:dyDescent="0.3">
      <c r="A425" s="8">
        <v>42244</v>
      </c>
      <c r="B425" s="34">
        <f>IFERROR(INDEX('Price Data'!B:B,MATCH(TEXT(A425,"YYYY-MM-DD"),'Price Data'!A:A,0)),"")</f>
        <v>21994</v>
      </c>
      <c r="C425" s="10" cm="1">
        <f t="array" ref="C425">IFERROR(IF(ISNUMBER(B425),(B425-INDEX('Price Data'!B:B,MATCH(TEXT(A425,"YYYY-MM-DD"),'Price Data'!A:A,0)+1))/INDEX('Price Data'!B:B,MATCH(TEXT(A425,"YYYY-MM-DD"),'Price Data'!A:A,0)+1),""),"")</f>
        <v>-9.323904328633845E-3</v>
      </c>
      <c r="D425" s="34">
        <f>IFERROR(INDEX('Price Data'!E:E,MATCH(TEXT(A425,"YYYY-MM-DD"),'Price Data'!D:D,0)),"")</f>
        <v>29.28</v>
      </c>
      <c r="E425" s="10" cm="1">
        <f t="array" ref="E425">IFERROR(IF(ISNUMBER(D425),(D425-INDEX('Price Data'!E:E,MATCH(TEXT(A425,"YYYY-MM-DD"),'Price Data'!D:D,0)+1))/INDEX('Price Data'!E:E,MATCH(TEXT(A425,"YYYY-MM-DD"),'Price Data'!D:D,0)+1),""),"")</f>
        <v>-9.4722598105547225E-3</v>
      </c>
      <c r="F425" s="34">
        <f>IFERROR(INDEX('Price Data'!H:H,MATCH(TEXT(A425,"YYYY-MM-DD"),'Price Data'!G:G,0)),"")</f>
        <v>18840</v>
      </c>
      <c r="G425" s="10" cm="1">
        <f t="array" ref="G425">IFERROR(IF(ISNUMBER(F425),(F425-INDEX('Price Data'!H:H,MATCH(TEXT(A425,"YYYY-MM-DD"),'Price Data'!G:G,0)+1))/INDEX('Price Data'!H:H,MATCH(TEXT(A425,"YYYY-MM-DD"),'Price Data'!G:G,0)+1),""),"")</f>
        <v>3.7293553542887587E-3</v>
      </c>
      <c r="H425" s="34">
        <f>IFERROR(INDEX('Price Data'!K:K,MATCH(TEXT(A425,"YYYY-MM-DD"),'Price Data'!J:J,0)),"")</f>
        <v>3.24</v>
      </c>
      <c r="I425" s="10" cm="1">
        <f t="array" ref="I425">IFERROR(IF(ISNUMBER(H425),(H425-INDEX('Price Data'!K:K,MATCH(TEXT(A425,"YYYY-MM-DD"),'Price Data'!J:J,0)+1))/INDEX('Price Data'!K:K,MATCH(TEXT(A425,"YYYY-MM-DD"),'Price Data'!J:J,0)+1),""),"")</f>
        <v>-2.1148036253776387E-2</v>
      </c>
      <c r="J425" s="34">
        <f>IFERROR(INDEX('Price Data'!N:N,MATCH(TEXT(A425,"YYYY-MM-DD"),'Price Data'!M:M,0)),"")</f>
        <v>5.26</v>
      </c>
      <c r="K425" s="10" cm="1">
        <f t="array" ref="K425">IFERROR(IF(ISNUMBER(J425),(J425-INDEX('Price Data'!N:N,MATCH(TEXT(A425,"YYYY-MM-DD"),'Price Data'!M:M,0)+1))/INDEX('Price Data'!N:N,MATCH(TEXT(A425,"YYYY-MM-DD"),'Price Data'!M:M,0)+1),""),"")</f>
        <v>-3.1307550644567209E-2</v>
      </c>
      <c r="L425" s="34">
        <f>IFERROR(INDEX('Price Data'!Q:Q,MATCH(TEXT(A425,"YYYY-MM-DD"),'Price Data'!P:P,0)),"")</f>
        <v>11.49</v>
      </c>
      <c r="M425" s="10" cm="1">
        <f t="array" ref="M425">IFERROR(IF(ISNUMBER(L425),(L425-INDEX('Price Data'!Q:Q,MATCH(TEXT(A425,"YYYY-MM-DD"),'Price Data'!P:P,0)+1))/INDEX('Price Data'!Q:Q,MATCH(TEXT(A425,"YYYY-MM-DD"),'Price Data'!P:P,0)+1),""),"")</f>
        <v>-2.1294718909710391E-2</v>
      </c>
      <c r="N425" s="34">
        <f>IFERROR(INDEX('Price Data'!T:T,MATCH(TEXT(A425,"YYYY-MM-DD"),'Price Data'!S:S,0)),"")</f>
        <v>4.4000000000000004</v>
      </c>
      <c r="O425" s="10" cm="1">
        <f t="array" ref="O425">IFERROR(IF(ISNUMBER(N425),(N425-INDEX('Price Data'!T:T,MATCH(TEXT(A425,"YYYY-MM-DD"),'Price Data'!S:S,0)+1))/INDEX('Price Data'!T:T,MATCH(TEXT(A425,"YYYY-MM-DD"),'Price Data'!S:S,0)+1),""),"")</f>
        <v>-2.0044543429844065E-2</v>
      </c>
    </row>
    <row r="426" spans="1:15" x14ac:dyDescent="0.3">
      <c r="A426" s="8">
        <v>42245</v>
      </c>
      <c r="B426" s="34" t="str">
        <f>IFERROR(INDEX('Price Data'!B:B,MATCH(TEXT(A426,"YYYY-MM-DD"),'Price Data'!A:A,0)),"")</f>
        <v/>
      </c>
      <c r="C426" s="10" t="str" cm="1">
        <f t="array" ref="C426">IFERROR(IF(ISNUMBER(B426),(B426-INDEX('Price Data'!B:B,MATCH(TEXT(A426,"YYYY-MM-DD"),'Price Data'!A:A,0)+1))/INDEX('Price Data'!B:B,MATCH(TEXT(A426,"YYYY-MM-DD"),'Price Data'!A:A,0)+1),""),"")</f>
        <v/>
      </c>
      <c r="D426" s="34" t="str">
        <f>IFERROR(INDEX('Price Data'!E:E,MATCH(TEXT(A426,"YYYY-MM-DD"),'Price Data'!D:D,0)),"")</f>
        <v/>
      </c>
      <c r="E426" s="10" t="str" cm="1">
        <f t="array" ref="E426">IFERROR(IF(ISNUMBER(D426),(D426-INDEX('Price Data'!E:E,MATCH(TEXT(A426,"YYYY-MM-DD"),'Price Data'!D:D,0)+1))/INDEX('Price Data'!E:E,MATCH(TEXT(A426,"YYYY-MM-DD"),'Price Data'!D:D,0)+1),""),"")</f>
        <v/>
      </c>
      <c r="F426" s="34" t="str">
        <f>IFERROR(INDEX('Price Data'!H:H,MATCH(TEXT(A426,"YYYY-MM-DD"),'Price Data'!G:G,0)),"")</f>
        <v/>
      </c>
      <c r="G426" s="10" t="str" cm="1">
        <f t="array" ref="G426">IFERROR(IF(ISNUMBER(F426),(F426-INDEX('Price Data'!H:H,MATCH(TEXT(A426,"YYYY-MM-DD"),'Price Data'!G:G,0)+1))/INDEX('Price Data'!H:H,MATCH(TEXT(A426,"YYYY-MM-DD"),'Price Data'!G:G,0)+1),""),"")</f>
        <v/>
      </c>
      <c r="H426" s="34" t="str">
        <f>IFERROR(INDEX('Price Data'!K:K,MATCH(TEXT(A426,"YYYY-MM-DD"),'Price Data'!J:J,0)),"")</f>
        <v/>
      </c>
      <c r="I426" s="10" t="str" cm="1">
        <f t="array" ref="I426">IFERROR(IF(ISNUMBER(H426),(H426-INDEX('Price Data'!K:K,MATCH(TEXT(A426,"YYYY-MM-DD"),'Price Data'!J:J,0)+1))/INDEX('Price Data'!K:K,MATCH(TEXT(A426,"YYYY-MM-DD"),'Price Data'!J:J,0)+1),""),"")</f>
        <v/>
      </c>
      <c r="J426" s="34" t="str">
        <f>IFERROR(INDEX('Price Data'!N:N,MATCH(TEXT(A426,"YYYY-MM-DD"),'Price Data'!M:M,0)),"")</f>
        <v/>
      </c>
      <c r="K426" s="10" t="str" cm="1">
        <f t="array" ref="K426">IFERROR(IF(ISNUMBER(J426),(J426-INDEX('Price Data'!N:N,MATCH(TEXT(A426,"YYYY-MM-DD"),'Price Data'!M:M,0)+1))/INDEX('Price Data'!N:N,MATCH(TEXT(A426,"YYYY-MM-DD"),'Price Data'!M:M,0)+1),""),"")</f>
        <v/>
      </c>
      <c r="L426" s="34" t="str">
        <f>IFERROR(INDEX('Price Data'!Q:Q,MATCH(TEXT(A426,"YYYY-MM-DD"),'Price Data'!P:P,0)),"")</f>
        <v/>
      </c>
      <c r="M426" s="10" t="str" cm="1">
        <f t="array" ref="M426">IFERROR(IF(ISNUMBER(L426),(L426-INDEX('Price Data'!Q:Q,MATCH(TEXT(A426,"YYYY-MM-DD"),'Price Data'!P:P,0)+1))/INDEX('Price Data'!Q:Q,MATCH(TEXT(A426,"YYYY-MM-DD"),'Price Data'!P:P,0)+1),""),"")</f>
        <v/>
      </c>
      <c r="N426" s="34" t="str">
        <f>IFERROR(INDEX('Price Data'!T:T,MATCH(TEXT(A426,"YYYY-MM-DD"),'Price Data'!S:S,0)),"")</f>
        <v/>
      </c>
      <c r="O426" s="10" t="str" cm="1">
        <f t="array" ref="O426">IFERROR(IF(ISNUMBER(N426),(N426-INDEX('Price Data'!T:T,MATCH(TEXT(A426,"YYYY-MM-DD"),'Price Data'!S:S,0)+1))/INDEX('Price Data'!T:T,MATCH(TEXT(A426,"YYYY-MM-DD"),'Price Data'!S:S,0)+1),""),"")</f>
        <v/>
      </c>
    </row>
    <row r="427" spans="1:15" x14ac:dyDescent="0.3">
      <c r="A427" s="8">
        <v>42246</v>
      </c>
      <c r="B427" s="34" t="str">
        <f>IFERROR(INDEX('Price Data'!B:B,MATCH(TEXT(A427,"YYYY-MM-DD"),'Price Data'!A:A,0)),"")</f>
        <v/>
      </c>
      <c r="C427" s="10" t="str" cm="1">
        <f t="array" ref="C427">IFERROR(IF(ISNUMBER(B427),(B427-INDEX('Price Data'!B:B,MATCH(TEXT(A427,"YYYY-MM-DD"),'Price Data'!A:A,0)+1))/INDEX('Price Data'!B:B,MATCH(TEXT(A427,"YYYY-MM-DD"),'Price Data'!A:A,0)+1),""),"")</f>
        <v/>
      </c>
      <c r="D427" s="34" t="str">
        <f>IFERROR(INDEX('Price Data'!E:E,MATCH(TEXT(A427,"YYYY-MM-DD"),'Price Data'!D:D,0)),"")</f>
        <v/>
      </c>
      <c r="E427" s="10" t="str" cm="1">
        <f t="array" ref="E427">IFERROR(IF(ISNUMBER(D427),(D427-INDEX('Price Data'!E:E,MATCH(TEXT(A427,"YYYY-MM-DD"),'Price Data'!D:D,0)+1))/INDEX('Price Data'!E:E,MATCH(TEXT(A427,"YYYY-MM-DD"),'Price Data'!D:D,0)+1),""),"")</f>
        <v/>
      </c>
      <c r="F427" s="34" t="str">
        <f>IFERROR(INDEX('Price Data'!H:H,MATCH(TEXT(A427,"YYYY-MM-DD"),'Price Data'!G:G,0)),"")</f>
        <v/>
      </c>
      <c r="G427" s="10" t="str" cm="1">
        <f t="array" ref="G427">IFERROR(IF(ISNUMBER(F427),(F427-INDEX('Price Data'!H:H,MATCH(TEXT(A427,"YYYY-MM-DD"),'Price Data'!G:G,0)+1))/INDEX('Price Data'!H:H,MATCH(TEXT(A427,"YYYY-MM-DD"),'Price Data'!G:G,0)+1),""),"")</f>
        <v/>
      </c>
      <c r="H427" s="34" t="str">
        <f>IFERROR(INDEX('Price Data'!K:K,MATCH(TEXT(A427,"YYYY-MM-DD"),'Price Data'!J:J,0)),"")</f>
        <v/>
      </c>
      <c r="I427" s="10" t="str" cm="1">
        <f t="array" ref="I427">IFERROR(IF(ISNUMBER(H427),(H427-INDEX('Price Data'!K:K,MATCH(TEXT(A427,"YYYY-MM-DD"),'Price Data'!J:J,0)+1))/INDEX('Price Data'!K:K,MATCH(TEXT(A427,"YYYY-MM-DD"),'Price Data'!J:J,0)+1),""),"")</f>
        <v/>
      </c>
      <c r="J427" s="34" t="str">
        <f>IFERROR(INDEX('Price Data'!N:N,MATCH(TEXT(A427,"YYYY-MM-DD"),'Price Data'!M:M,0)),"")</f>
        <v/>
      </c>
      <c r="K427" s="10" t="str" cm="1">
        <f t="array" ref="K427">IFERROR(IF(ISNUMBER(J427),(J427-INDEX('Price Data'!N:N,MATCH(TEXT(A427,"YYYY-MM-DD"),'Price Data'!M:M,0)+1))/INDEX('Price Data'!N:N,MATCH(TEXT(A427,"YYYY-MM-DD"),'Price Data'!M:M,0)+1),""),"")</f>
        <v/>
      </c>
      <c r="L427" s="34" t="str">
        <f>IFERROR(INDEX('Price Data'!Q:Q,MATCH(TEXT(A427,"YYYY-MM-DD"),'Price Data'!P:P,0)),"")</f>
        <v/>
      </c>
      <c r="M427" s="10" t="str" cm="1">
        <f t="array" ref="M427">IFERROR(IF(ISNUMBER(L427),(L427-INDEX('Price Data'!Q:Q,MATCH(TEXT(A427,"YYYY-MM-DD"),'Price Data'!P:P,0)+1))/INDEX('Price Data'!Q:Q,MATCH(TEXT(A427,"YYYY-MM-DD"),'Price Data'!P:P,0)+1),""),"")</f>
        <v/>
      </c>
      <c r="N427" s="34" t="str">
        <f>IFERROR(INDEX('Price Data'!T:T,MATCH(TEXT(A427,"YYYY-MM-DD"),'Price Data'!S:S,0)),"")</f>
        <v/>
      </c>
      <c r="O427" s="10" t="str" cm="1">
        <f t="array" ref="O427">IFERROR(IF(ISNUMBER(N427),(N427-INDEX('Price Data'!T:T,MATCH(TEXT(A427,"YYYY-MM-DD"),'Price Data'!S:S,0)+1))/INDEX('Price Data'!T:T,MATCH(TEXT(A427,"YYYY-MM-DD"),'Price Data'!S:S,0)+1),""),"")</f>
        <v/>
      </c>
    </row>
    <row r="428" spans="1:15" x14ac:dyDescent="0.3">
      <c r="A428" s="8">
        <v>42247</v>
      </c>
      <c r="B428" s="34">
        <f>IFERROR(INDEX('Price Data'!B:B,MATCH(TEXT(A428,"YYYY-MM-DD"),'Price Data'!A:A,0)),"")</f>
        <v>21942</v>
      </c>
      <c r="C428" s="10" cm="1">
        <f t="array" ref="C428">IFERROR(IF(ISNUMBER(B428),(B428-INDEX('Price Data'!B:B,MATCH(TEXT(A428,"YYYY-MM-DD"),'Price Data'!A:A,0)+1))/INDEX('Price Data'!B:B,MATCH(TEXT(A428,"YYYY-MM-DD"),'Price Data'!A:A,0)+1),""),"")</f>
        <v>-2.3642811675911612E-3</v>
      </c>
      <c r="D428" s="34">
        <f>IFERROR(INDEX('Price Data'!E:E,MATCH(TEXT(A428,"YYYY-MM-DD"),'Price Data'!D:D,0)),"")</f>
        <v>29.21</v>
      </c>
      <c r="E428" s="10" cm="1">
        <f t="array" ref="E428">IFERROR(IF(ISNUMBER(D428),(D428-INDEX('Price Data'!E:E,MATCH(TEXT(A428,"YYYY-MM-DD"),'Price Data'!D:D,0)+1))/INDEX('Price Data'!E:E,MATCH(TEXT(A428,"YYYY-MM-DD"),'Price Data'!D:D,0)+1),""),"")</f>
        <v>-2.3907103825136708E-3</v>
      </c>
      <c r="F428" s="34">
        <f>IFERROR(INDEX('Price Data'!H:H,MATCH(TEXT(A428,"YYYY-MM-DD"),'Price Data'!G:G,0)),"")</f>
        <v>18730</v>
      </c>
      <c r="G428" s="10" cm="1">
        <f t="array" ref="G428">IFERROR(IF(ISNUMBER(F428),(F428-INDEX('Price Data'!H:H,MATCH(TEXT(A428,"YYYY-MM-DD"),'Price Data'!G:G,0)+1))/INDEX('Price Data'!H:H,MATCH(TEXT(A428,"YYYY-MM-DD"),'Price Data'!G:G,0)+1),""),"")</f>
        <v>-5.8386411889596599E-3</v>
      </c>
      <c r="H428" s="34">
        <f>IFERROR(INDEX('Price Data'!K:K,MATCH(TEXT(A428,"YYYY-MM-DD"),'Price Data'!J:J,0)),"")</f>
        <v>3.25</v>
      </c>
      <c r="I428" s="10" cm="1">
        <f t="array" ref="I428">IFERROR(IF(ISNUMBER(H428),(H428-INDEX('Price Data'!K:K,MATCH(TEXT(A428,"YYYY-MM-DD"),'Price Data'!J:J,0)+1))/INDEX('Price Data'!K:K,MATCH(TEXT(A428,"YYYY-MM-DD"),'Price Data'!J:J,0)+1),""),"")</f>
        <v>3.0864197530863537E-3</v>
      </c>
      <c r="J428" s="34">
        <f>IFERROR(INDEX('Price Data'!N:N,MATCH(TEXT(A428,"YYYY-MM-DD"),'Price Data'!M:M,0)),"")</f>
        <v>5.17</v>
      </c>
      <c r="K428" s="10" cm="1">
        <f t="array" ref="K428">IFERROR(IF(ISNUMBER(J428),(J428-INDEX('Price Data'!N:N,MATCH(TEXT(A428,"YYYY-MM-DD"),'Price Data'!M:M,0)+1))/INDEX('Price Data'!N:N,MATCH(TEXT(A428,"YYYY-MM-DD"),'Price Data'!M:M,0)+1),""),"")</f>
        <v>-1.711026615969579E-2</v>
      </c>
      <c r="L428" s="34">
        <f>IFERROR(INDEX('Price Data'!Q:Q,MATCH(TEXT(A428,"YYYY-MM-DD"),'Price Data'!P:P,0)),"")</f>
        <v>11.37</v>
      </c>
      <c r="M428" s="10" cm="1">
        <f t="array" ref="M428">IFERROR(IF(ISNUMBER(L428),(L428-INDEX('Price Data'!Q:Q,MATCH(TEXT(A428,"YYYY-MM-DD"),'Price Data'!P:P,0)+1))/INDEX('Price Data'!Q:Q,MATCH(TEXT(A428,"YYYY-MM-DD"),'Price Data'!P:P,0)+1),""),"")</f>
        <v>-1.04438642297651E-2</v>
      </c>
      <c r="N428" s="34">
        <f>IFERROR(INDEX('Price Data'!T:T,MATCH(TEXT(A428,"YYYY-MM-DD"),'Price Data'!S:S,0)),"")</f>
        <v>4.4000000000000004</v>
      </c>
      <c r="O428" s="10" cm="1">
        <f t="array" ref="O428">IFERROR(IF(ISNUMBER(N428),(N428-INDEX('Price Data'!T:T,MATCH(TEXT(A428,"YYYY-MM-DD"),'Price Data'!S:S,0)+1))/INDEX('Price Data'!T:T,MATCH(TEXT(A428,"YYYY-MM-DD"),'Price Data'!S:S,0)+1),""),"")</f>
        <v>0</v>
      </c>
    </row>
    <row r="429" spans="1:15" x14ac:dyDescent="0.3">
      <c r="A429" s="8">
        <v>42248</v>
      </c>
      <c r="B429" s="34">
        <f>IFERROR(INDEX('Price Data'!B:B,MATCH(TEXT(A429,"YYYY-MM-DD"),'Price Data'!A:A,0)),"")</f>
        <v>21451</v>
      </c>
      <c r="C429" s="10" cm="1">
        <f t="array" ref="C429">IFERROR(IF(ISNUMBER(B429),(B429-INDEX('Price Data'!B:B,MATCH(TEXT(A429,"YYYY-MM-DD"),'Price Data'!A:A,0)+1))/INDEX('Price Data'!B:B,MATCH(TEXT(A429,"YYYY-MM-DD"),'Price Data'!A:A,0)+1),""),"")</f>
        <v>-2.2377176191778324E-2</v>
      </c>
      <c r="D429" s="34">
        <f>IFERROR(INDEX('Price Data'!E:E,MATCH(TEXT(A429,"YYYY-MM-DD"),'Price Data'!D:D,0)),"")</f>
        <v>28.21</v>
      </c>
      <c r="E429" s="10" cm="1">
        <f t="array" ref="E429">IFERROR(IF(ISNUMBER(D429),(D429-INDEX('Price Data'!E:E,MATCH(TEXT(A429,"YYYY-MM-DD"),'Price Data'!D:D,0)+1))/INDEX('Price Data'!E:E,MATCH(TEXT(A429,"YYYY-MM-DD"),'Price Data'!D:D,0)+1),""),"")</f>
        <v>-3.4234851078397806E-2</v>
      </c>
      <c r="F429" s="34">
        <f>IFERROR(INDEX('Price Data'!H:H,MATCH(TEXT(A429,"YYYY-MM-DD"),'Price Data'!G:G,0)),"")</f>
        <v>17930</v>
      </c>
      <c r="G429" s="10" cm="1">
        <f t="array" ref="G429">IFERROR(IF(ISNUMBER(F429),(F429-INDEX('Price Data'!H:H,MATCH(TEXT(A429,"YYYY-MM-DD"),'Price Data'!G:G,0)+1))/INDEX('Price Data'!H:H,MATCH(TEXT(A429,"YYYY-MM-DD"),'Price Data'!G:G,0)+1),""),"")</f>
        <v>-4.2712226374799787E-2</v>
      </c>
      <c r="H429" s="34">
        <f>IFERROR(INDEX('Price Data'!K:K,MATCH(TEXT(A429,"YYYY-MM-DD"),'Price Data'!J:J,0)),"")</f>
        <v>3.16</v>
      </c>
      <c r="I429" s="10" cm="1">
        <f t="array" ref="I429">IFERROR(IF(ISNUMBER(H429),(H429-INDEX('Price Data'!K:K,MATCH(TEXT(A429,"YYYY-MM-DD"),'Price Data'!J:J,0)+1))/INDEX('Price Data'!K:K,MATCH(TEXT(A429,"YYYY-MM-DD"),'Price Data'!J:J,0)+1),""),"")</f>
        <v>-2.7692307692307648E-2</v>
      </c>
      <c r="J429" s="34">
        <f>IFERROR(INDEX('Price Data'!N:N,MATCH(TEXT(A429,"YYYY-MM-DD"),'Price Data'!M:M,0)),"")</f>
        <v>5.18</v>
      </c>
      <c r="K429" s="10" cm="1">
        <f t="array" ref="K429">IFERROR(IF(ISNUMBER(J429),(J429-INDEX('Price Data'!N:N,MATCH(TEXT(A429,"YYYY-MM-DD"),'Price Data'!M:M,0)+1))/INDEX('Price Data'!N:N,MATCH(TEXT(A429,"YYYY-MM-DD"),'Price Data'!M:M,0)+1),""),"")</f>
        <v>1.9342359767891271E-3</v>
      </c>
      <c r="L429" s="34">
        <f>IFERROR(INDEX('Price Data'!Q:Q,MATCH(TEXT(A429,"YYYY-MM-DD"),'Price Data'!P:P,0)),"")</f>
        <v>11.04</v>
      </c>
      <c r="M429" s="10" cm="1">
        <f t="array" ref="M429">IFERROR(IF(ISNUMBER(L429),(L429-INDEX('Price Data'!Q:Q,MATCH(TEXT(A429,"YYYY-MM-DD"),'Price Data'!P:P,0)+1))/INDEX('Price Data'!Q:Q,MATCH(TEXT(A429,"YYYY-MM-DD"),'Price Data'!P:P,0)+1),""),"")</f>
        <v>-2.9023746701846972E-2</v>
      </c>
      <c r="N429" s="34">
        <f>IFERROR(INDEX('Price Data'!T:T,MATCH(TEXT(A429,"YYYY-MM-DD"),'Price Data'!S:S,0)),"")</f>
        <v>4.25</v>
      </c>
      <c r="O429" s="10" cm="1">
        <f t="array" ref="O429">IFERROR(IF(ISNUMBER(N429),(N429-INDEX('Price Data'!T:T,MATCH(TEXT(A429,"YYYY-MM-DD"),'Price Data'!S:S,0)+1))/INDEX('Price Data'!T:T,MATCH(TEXT(A429,"YYYY-MM-DD"),'Price Data'!S:S,0)+1),""),"")</f>
        <v>-3.4090909090909172E-2</v>
      </c>
    </row>
    <row r="430" spans="1:15" x14ac:dyDescent="0.3">
      <c r="A430" s="8">
        <v>42249</v>
      </c>
      <c r="B430" s="34">
        <f>IFERROR(INDEX('Price Data'!B:B,MATCH(TEXT(A430,"YYYY-MM-DD"),'Price Data'!A:A,0)),"")</f>
        <v>21612</v>
      </c>
      <c r="C430" s="10" cm="1">
        <f t="array" ref="C430">IFERROR(IF(ISNUMBER(B430),(B430-INDEX('Price Data'!B:B,MATCH(TEXT(A430,"YYYY-MM-DD"),'Price Data'!A:A,0)+1))/INDEX('Price Data'!B:B,MATCH(TEXT(A430,"YYYY-MM-DD"),'Price Data'!A:A,0)+1),""),"")</f>
        <v>7.5054776001118829E-3</v>
      </c>
      <c r="D430" s="34">
        <f>IFERROR(INDEX('Price Data'!E:E,MATCH(TEXT(A430,"YYYY-MM-DD"),'Price Data'!D:D,0)),"")</f>
        <v>28.51</v>
      </c>
      <c r="E430" s="10" cm="1">
        <f t="array" ref="E430">IFERROR(IF(ISNUMBER(D430),(D430-INDEX('Price Data'!E:E,MATCH(TEXT(A430,"YYYY-MM-DD"),'Price Data'!D:D,0)+1))/INDEX('Price Data'!E:E,MATCH(TEXT(A430,"YYYY-MM-DD"),'Price Data'!D:D,0)+1),""),"")</f>
        <v>1.0634526763559046E-2</v>
      </c>
      <c r="F430" s="34">
        <f>IFERROR(INDEX('Price Data'!H:H,MATCH(TEXT(A430,"YYYY-MM-DD"),'Price Data'!G:G,0)),"")</f>
        <v>18080</v>
      </c>
      <c r="G430" s="10" cm="1">
        <f t="array" ref="G430">IFERROR(IF(ISNUMBER(F430),(F430-INDEX('Price Data'!H:H,MATCH(TEXT(A430,"YYYY-MM-DD"),'Price Data'!G:G,0)+1))/INDEX('Price Data'!H:H,MATCH(TEXT(A430,"YYYY-MM-DD"),'Price Data'!G:G,0)+1),""),"")</f>
        <v>8.3658672615727833E-3</v>
      </c>
      <c r="H430" s="34">
        <f>IFERROR(INDEX('Price Data'!K:K,MATCH(TEXT(A430,"YYYY-MM-DD"),'Price Data'!J:J,0)),"")</f>
        <v>3.24</v>
      </c>
      <c r="I430" s="10" cm="1">
        <f t="array" ref="I430">IFERROR(IF(ISNUMBER(H430),(H430-INDEX('Price Data'!K:K,MATCH(TEXT(A430,"YYYY-MM-DD"),'Price Data'!J:J,0)+1))/INDEX('Price Data'!K:K,MATCH(TEXT(A430,"YYYY-MM-DD"),'Price Data'!J:J,0)+1),""),"")</f>
        <v>2.5316455696202552E-2</v>
      </c>
      <c r="J430" s="34">
        <f>IFERROR(INDEX('Price Data'!N:N,MATCH(TEXT(A430,"YYYY-MM-DD"),'Price Data'!M:M,0)),"")</f>
        <v>5.23</v>
      </c>
      <c r="K430" s="10" cm="1">
        <f t="array" ref="K430">IFERROR(IF(ISNUMBER(J430),(J430-INDEX('Price Data'!N:N,MATCH(TEXT(A430,"YYYY-MM-DD"),'Price Data'!M:M,0)+1))/INDEX('Price Data'!N:N,MATCH(TEXT(A430,"YYYY-MM-DD"),'Price Data'!M:M,0)+1),""),"")</f>
        <v>9.6525096525097893E-3</v>
      </c>
      <c r="L430" s="34">
        <f>IFERROR(INDEX('Price Data'!Q:Q,MATCH(TEXT(A430,"YYYY-MM-DD"),'Price Data'!P:P,0)),"")</f>
        <v>11.18</v>
      </c>
      <c r="M430" s="10" cm="1">
        <f t="array" ref="M430">IFERROR(IF(ISNUMBER(L430),(L430-INDEX('Price Data'!Q:Q,MATCH(TEXT(A430,"YYYY-MM-DD"),'Price Data'!P:P,0)+1))/INDEX('Price Data'!Q:Q,MATCH(TEXT(A430,"YYYY-MM-DD"),'Price Data'!P:P,0)+1),""),"")</f>
        <v>1.2681159420289908E-2</v>
      </c>
      <c r="N430" s="34">
        <f>IFERROR(INDEX('Price Data'!T:T,MATCH(TEXT(A430,"YYYY-MM-DD"),'Price Data'!S:S,0)),"")</f>
        <v>4.2300000000000004</v>
      </c>
      <c r="O430" s="10" cm="1">
        <f t="array" ref="O430">IFERROR(IF(ISNUMBER(N430),(N430-INDEX('Price Data'!T:T,MATCH(TEXT(A430,"YYYY-MM-DD"),'Price Data'!S:S,0)+1))/INDEX('Price Data'!T:T,MATCH(TEXT(A430,"YYYY-MM-DD"),'Price Data'!S:S,0)+1),""),"")</f>
        <v>-4.7058823529410763E-3</v>
      </c>
    </row>
    <row r="431" spans="1:15" x14ac:dyDescent="0.3">
      <c r="A431" s="8">
        <v>42250</v>
      </c>
      <c r="B431" s="34">
        <f>IFERROR(INDEX('Price Data'!B:B,MATCH(TEXT(A431,"YYYY-MM-DD"),'Price Data'!A:A,0)),"")</f>
        <v>22177</v>
      </c>
      <c r="C431" s="10" cm="1">
        <f t="array" ref="C431">IFERROR(IF(ISNUMBER(B431),(B431-INDEX('Price Data'!B:B,MATCH(TEXT(A431,"YYYY-MM-DD"),'Price Data'!A:A,0)+1))/INDEX('Price Data'!B:B,MATCH(TEXT(A431,"YYYY-MM-DD"),'Price Data'!A:A,0)+1),""),"")</f>
        <v>2.6142883583194523E-2</v>
      </c>
      <c r="D431" s="34">
        <f>IFERROR(INDEX('Price Data'!E:E,MATCH(TEXT(A431,"YYYY-MM-DD"),'Price Data'!D:D,0)),"")</f>
        <v>29.48</v>
      </c>
      <c r="E431" s="10" cm="1">
        <f t="array" ref="E431">IFERROR(IF(ISNUMBER(D431),(D431-INDEX('Price Data'!E:E,MATCH(TEXT(A431,"YYYY-MM-DD"),'Price Data'!D:D,0)+1))/INDEX('Price Data'!E:E,MATCH(TEXT(A431,"YYYY-MM-DD"),'Price Data'!D:D,0)+1),""),"")</f>
        <v>3.4023149772009778E-2</v>
      </c>
      <c r="F431" s="34">
        <f>IFERROR(INDEX('Price Data'!H:H,MATCH(TEXT(A431,"YYYY-MM-DD"),'Price Data'!G:G,0)),"")</f>
        <v>18940</v>
      </c>
      <c r="G431" s="10" cm="1">
        <f t="array" ref="G431">IFERROR(IF(ISNUMBER(F431),(F431-INDEX('Price Data'!H:H,MATCH(TEXT(A431,"YYYY-MM-DD"),'Price Data'!G:G,0)+1))/INDEX('Price Data'!H:H,MATCH(TEXT(A431,"YYYY-MM-DD"),'Price Data'!G:G,0)+1),""),"")</f>
        <v>4.7566371681415927E-2</v>
      </c>
      <c r="H431" s="34">
        <f>IFERROR(INDEX('Price Data'!K:K,MATCH(TEXT(A431,"YYYY-MM-DD"),'Price Data'!J:J,0)),"")</f>
        <v>3.29</v>
      </c>
      <c r="I431" s="10" cm="1">
        <f t="array" ref="I431">IFERROR(IF(ISNUMBER(H431),(H431-INDEX('Price Data'!K:K,MATCH(TEXT(A431,"YYYY-MM-DD"),'Price Data'!J:J,0)+1))/INDEX('Price Data'!K:K,MATCH(TEXT(A431,"YYYY-MM-DD"),'Price Data'!J:J,0)+1),""),"")</f>
        <v>1.5432098765432042E-2</v>
      </c>
      <c r="J431" s="34">
        <f>IFERROR(INDEX('Price Data'!N:N,MATCH(TEXT(A431,"YYYY-MM-DD"),'Price Data'!M:M,0)),"")</f>
        <v>5.37</v>
      </c>
      <c r="K431" s="10" cm="1">
        <f t="array" ref="K431">IFERROR(IF(ISNUMBER(J431),(J431-INDEX('Price Data'!N:N,MATCH(TEXT(A431,"YYYY-MM-DD"),'Price Data'!M:M,0)+1))/INDEX('Price Data'!N:N,MATCH(TEXT(A431,"YYYY-MM-DD"),'Price Data'!M:M,0)+1),""),"")</f>
        <v>2.6768642447418674E-2</v>
      </c>
      <c r="L431" s="34">
        <f>IFERROR(INDEX('Price Data'!Q:Q,MATCH(TEXT(A431,"YYYY-MM-DD"),'Price Data'!P:P,0)),"")</f>
        <v>11.59</v>
      </c>
      <c r="M431" s="10" cm="1">
        <f t="array" ref="M431">IFERROR(IF(ISNUMBER(L431),(L431-INDEX('Price Data'!Q:Q,MATCH(TEXT(A431,"YYYY-MM-DD"),'Price Data'!P:P,0)+1))/INDEX('Price Data'!Q:Q,MATCH(TEXT(A431,"YYYY-MM-DD"),'Price Data'!P:P,0)+1),""),"")</f>
        <v>3.6672629695885521E-2</v>
      </c>
      <c r="N431" s="34">
        <f>IFERROR(INDEX('Price Data'!T:T,MATCH(TEXT(A431,"YYYY-MM-DD"),'Price Data'!S:S,0)),"")</f>
        <v>4.32</v>
      </c>
      <c r="O431" s="10" cm="1">
        <f t="array" ref="O431">IFERROR(IF(ISNUMBER(N431),(N431-INDEX('Price Data'!T:T,MATCH(TEXT(A431,"YYYY-MM-DD"),'Price Data'!S:S,0)+1))/INDEX('Price Data'!T:T,MATCH(TEXT(A431,"YYYY-MM-DD"),'Price Data'!S:S,0)+1),""),"")</f>
        <v>2.1276595744680816E-2</v>
      </c>
    </row>
    <row r="432" spans="1:15" x14ac:dyDescent="0.3">
      <c r="A432" s="8">
        <v>42251</v>
      </c>
      <c r="B432" s="34">
        <f>IFERROR(INDEX('Price Data'!B:B,MATCH(TEXT(A432,"YYYY-MM-DD"),'Price Data'!A:A,0)),"")</f>
        <v>21473</v>
      </c>
      <c r="C432" s="10" cm="1">
        <f t="array" ref="C432">IFERROR(IF(ISNUMBER(B432),(B432-INDEX('Price Data'!B:B,MATCH(TEXT(A432,"YYYY-MM-DD"),'Price Data'!A:A,0)+1))/INDEX('Price Data'!B:B,MATCH(TEXT(A432,"YYYY-MM-DD"),'Price Data'!A:A,0)+1),""),"")</f>
        <v>-3.1744600261532217E-2</v>
      </c>
      <c r="D432" s="34">
        <f>IFERROR(INDEX('Price Data'!E:E,MATCH(TEXT(A432,"YYYY-MM-DD"),'Price Data'!D:D,0)),"")</f>
        <v>28.03</v>
      </c>
      <c r="E432" s="10" cm="1">
        <f t="array" ref="E432">IFERROR(IF(ISNUMBER(D432),(D432-INDEX('Price Data'!E:E,MATCH(TEXT(A432,"YYYY-MM-DD"),'Price Data'!D:D,0)+1))/INDEX('Price Data'!E:E,MATCH(TEXT(A432,"YYYY-MM-DD"),'Price Data'!D:D,0)+1),""),"")</f>
        <v>-4.9185888738127521E-2</v>
      </c>
      <c r="F432" s="34">
        <f>IFERROR(INDEX('Price Data'!H:H,MATCH(TEXT(A432,"YYYY-MM-DD"),'Price Data'!G:G,0)),"")</f>
        <v>18030</v>
      </c>
      <c r="G432" s="10" cm="1">
        <f t="array" ref="G432">IFERROR(IF(ISNUMBER(F432),(F432-INDEX('Price Data'!H:H,MATCH(TEXT(A432,"YYYY-MM-DD"),'Price Data'!G:G,0)+1))/INDEX('Price Data'!H:H,MATCH(TEXT(A432,"YYYY-MM-DD"),'Price Data'!G:G,0)+1),""),"")</f>
        <v>-4.8046462513199578E-2</v>
      </c>
      <c r="H432" s="34">
        <f>IFERROR(INDEX('Price Data'!K:K,MATCH(TEXT(A432,"YYYY-MM-DD"),'Price Data'!J:J,0)),"")</f>
        <v>3.14</v>
      </c>
      <c r="I432" s="10" cm="1">
        <f t="array" ref="I432">IFERROR(IF(ISNUMBER(H432),(H432-INDEX('Price Data'!K:K,MATCH(TEXT(A432,"YYYY-MM-DD"),'Price Data'!J:J,0)+1))/INDEX('Price Data'!K:K,MATCH(TEXT(A432,"YYYY-MM-DD"),'Price Data'!J:J,0)+1),""),"")</f>
        <v>-4.5592705167173224E-2</v>
      </c>
      <c r="J432" s="34">
        <f>IFERROR(INDEX('Price Data'!N:N,MATCH(TEXT(A432,"YYYY-MM-DD"),'Price Data'!M:M,0)),"")</f>
        <v>5.13</v>
      </c>
      <c r="K432" s="10" cm="1">
        <f t="array" ref="K432">IFERROR(IF(ISNUMBER(J432),(J432-INDEX('Price Data'!N:N,MATCH(TEXT(A432,"YYYY-MM-DD"),'Price Data'!M:M,0)+1))/INDEX('Price Data'!N:N,MATCH(TEXT(A432,"YYYY-MM-DD"),'Price Data'!M:M,0)+1),""),"")</f>
        <v>-4.4692737430167634E-2</v>
      </c>
      <c r="L432" s="34">
        <f>IFERROR(INDEX('Price Data'!Q:Q,MATCH(TEXT(A432,"YYYY-MM-DD"),'Price Data'!P:P,0)),"")</f>
        <v>11.08</v>
      </c>
      <c r="M432" s="10" cm="1">
        <f t="array" ref="M432">IFERROR(IF(ISNUMBER(L432),(L432-INDEX('Price Data'!Q:Q,MATCH(TEXT(A432,"YYYY-MM-DD"),'Price Data'!P:P,0)+1))/INDEX('Price Data'!Q:Q,MATCH(TEXT(A432,"YYYY-MM-DD"),'Price Data'!P:P,0)+1),""),"")</f>
        <v>-4.4003451251078497E-2</v>
      </c>
      <c r="N432" s="34">
        <f>IFERROR(INDEX('Price Data'!T:T,MATCH(TEXT(A432,"YYYY-MM-DD"),'Price Data'!S:S,0)),"")</f>
        <v>4.2300000000000004</v>
      </c>
      <c r="O432" s="10" cm="1">
        <f t="array" ref="O432">IFERROR(IF(ISNUMBER(N432),(N432-INDEX('Price Data'!T:T,MATCH(TEXT(A432,"YYYY-MM-DD"),'Price Data'!S:S,0)+1))/INDEX('Price Data'!T:T,MATCH(TEXT(A432,"YYYY-MM-DD"),'Price Data'!S:S,0)+1),""),"")</f>
        <v>-2.0833333333333297E-2</v>
      </c>
    </row>
    <row r="433" spans="1:15" x14ac:dyDescent="0.3">
      <c r="A433" s="8">
        <v>42252</v>
      </c>
      <c r="B433" s="34" t="str">
        <f>IFERROR(INDEX('Price Data'!B:B,MATCH(TEXT(A433,"YYYY-MM-DD"),'Price Data'!A:A,0)),"")</f>
        <v/>
      </c>
      <c r="C433" s="10" t="str" cm="1">
        <f t="array" ref="C433">IFERROR(IF(ISNUMBER(B433),(B433-INDEX('Price Data'!B:B,MATCH(TEXT(A433,"YYYY-MM-DD"),'Price Data'!A:A,0)+1))/INDEX('Price Data'!B:B,MATCH(TEXT(A433,"YYYY-MM-DD"),'Price Data'!A:A,0)+1),""),"")</f>
        <v/>
      </c>
      <c r="D433" s="34" t="str">
        <f>IFERROR(INDEX('Price Data'!E:E,MATCH(TEXT(A433,"YYYY-MM-DD"),'Price Data'!D:D,0)),"")</f>
        <v/>
      </c>
      <c r="E433" s="10" t="str" cm="1">
        <f t="array" ref="E433">IFERROR(IF(ISNUMBER(D433),(D433-INDEX('Price Data'!E:E,MATCH(TEXT(A433,"YYYY-MM-DD"),'Price Data'!D:D,0)+1))/INDEX('Price Data'!E:E,MATCH(TEXT(A433,"YYYY-MM-DD"),'Price Data'!D:D,0)+1),""),"")</f>
        <v/>
      </c>
      <c r="F433" s="34" t="str">
        <f>IFERROR(INDEX('Price Data'!H:H,MATCH(TEXT(A433,"YYYY-MM-DD"),'Price Data'!G:G,0)),"")</f>
        <v/>
      </c>
      <c r="G433" s="10" t="str" cm="1">
        <f t="array" ref="G433">IFERROR(IF(ISNUMBER(F433),(F433-INDEX('Price Data'!H:H,MATCH(TEXT(A433,"YYYY-MM-DD"),'Price Data'!G:G,0)+1))/INDEX('Price Data'!H:H,MATCH(TEXT(A433,"YYYY-MM-DD"),'Price Data'!G:G,0)+1),""),"")</f>
        <v/>
      </c>
      <c r="H433" s="34" t="str">
        <f>IFERROR(INDEX('Price Data'!K:K,MATCH(TEXT(A433,"YYYY-MM-DD"),'Price Data'!J:J,0)),"")</f>
        <v/>
      </c>
      <c r="I433" s="10" t="str" cm="1">
        <f t="array" ref="I433">IFERROR(IF(ISNUMBER(H433),(H433-INDEX('Price Data'!K:K,MATCH(TEXT(A433,"YYYY-MM-DD"),'Price Data'!J:J,0)+1))/INDEX('Price Data'!K:K,MATCH(TEXT(A433,"YYYY-MM-DD"),'Price Data'!J:J,0)+1),""),"")</f>
        <v/>
      </c>
      <c r="J433" s="34" t="str">
        <f>IFERROR(INDEX('Price Data'!N:N,MATCH(TEXT(A433,"YYYY-MM-DD"),'Price Data'!M:M,0)),"")</f>
        <v/>
      </c>
      <c r="K433" s="10" t="str" cm="1">
        <f t="array" ref="K433">IFERROR(IF(ISNUMBER(J433),(J433-INDEX('Price Data'!N:N,MATCH(TEXT(A433,"YYYY-MM-DD"),'Price Data'!M:M,0)+1))/INDEX('Price Data'!N:N,MATCH(TEXT(A433,"YYYY-MM-DD"),'Price Data'!M:M,0)+1),""),"")</f>
        <v/>
      </c>
      <c r="L433" s="34" t="str">
        <f>IFERROR(INDEX('Price Data'!Q:Q,MATCH(TEXT(A433,"YYYY-MM-DD"),'Price Data'!P:P,0)),"")</f>
        <v/>
      </c>
      <c r="M433" s="10" t="str" cm="1">
        <f t="array" ref="M433">IFERROR(IF(ISNUMBER(L433),(L433-INDEX('Price Data'!Q:Q,MATCH(TEXT(A433,"YYYY-MM-DD"),'Price Data'!P:P,0)+1))/INDEX('Price Data'!Q:Q,MATCH(TEXT(A433,"YYYY-MM-DD"),'Price Data'!P:P,0)+1),""),"")</f>
        <v/>
      </c>
      <c r="N433" s="34" t="str">
        <f>IFERROR(INDEX('Price Data'!T:T,MATCH(TEXT(A433,"YYYY-MM-DD"),'Price Data'!S:S,0)),"")</f>
        <v/>
      </c>
      <c r="O433" s="10" t="str" cm="1">
        <f t="array" ref="O433">IFERROR(IF(ISNUMBER(N433),(N433-INDEX('Price Data'!T:T,MATCH(TEXT(A433,"YYYY-MM-DD"),'Price Data'!S:S,0)+1))/INDEX('Price Data'!T:T,MATCH(TEXT(A433,"YYYY-MM-DD"),'Price Data'!S:S,0)+1),""),"")</f>
        <v/>
      </c>
    </row>
    <row r="434" spans="1:15" x14ac:dyDescent="0.3">
      <c r="A434" s="8">
        <v>42253</v>
      </c>
      <c r="B434" s="34" t="str">
        <f>IFERROR(INDEX('Price Data'!B:B,MATCH(TEXT(A434,"YYYY-MM-DD"),'Price Data'!A:A,0)),"")</f>
        <v/>
      </c>
      <c r="C434" s="10" t="str" cm="1">
        <f t="array" ref="C434">IFERROR(IF(ISNUMBER(B434),(B434-INDEX('Price Data'!B:B,MATCH(TEXT(A434,"YYYY-MM-DD"),'Price Data'!A:A,0)+1))/INDEX('Price Data'!B:B,MATCH(TEXT(A434,"YYYY-MM-DD"),'Price Data'!A:A,0)+1),""),"")</f>
        <v/>
      </c>
      <c r="D434" s="34" t="str">
        <f>IFERROR(INDEX('Price Data'!E:E,MATCH(TEXT(A434,"YYYY-MM-DD"),'Price Data'!D:D,0)),"")</f>
        <v/>
      </c>
      <c r="E434" s="10" t="str" cm="1">
        <f t="array" ref="E434">IFERROR(IF(ISNUMBER(D434),(D434-INDEX('Price Data'!E:E,MATCH(TEXT(A434,"YYYY-MM-DD"),'Price Data'!D:D,0)+1))/INDEX('Price Data'!E:E,MATCH(TEXT(A434,"YYYY-MM-DD"),'Price Data'!D:D,0)+1),""),"")</f>
        <v/>
      </c>
      <c r="F434" s="34" t="str">
        <f>IFERROR(INDEX('Price Data'!H:H,MATCH(TEXT(A434,"YYYY-MM-DD"),'Price Data'!G:G,0)),"")</f>
        <v/>
      </c>
      <c r="G434" s="10" t="str" cm="1">
        <f t="array" ref="G434">IFERROR(IF(ISNUMBER(F434),(F434-INDEX('Price Data'!H:H,MATCH(TEXT(A434,"YYYY-MM-DD"),'Price Data'!G:G,0)+1))/INDEX('Price Data'!H:H,MATCH(TEXT(A434,"YYYY-MM-DD"),'Price Data'!G:G,0)+1),""),"")</f>
        <v/>
      </c>
      <c r="H434" s="34" t="str">
        <f>IFERROR(INDEX('Price Data'!K:K,MATCH(TEXT(A434,"YYYY-MM-DD"),'Price Data'!J:J,0)),"")</f>
        <v/>
      </c>
      <c r="I434" s="10" t="str" cm="1">
        <f t="array" ref="I434">IFERROR(IF(ISNUMBER(H434),(H434-INDEX('Price Data'!K:K,MATCH(TEXT(A434,"YYYY-MM-DD"),'Price Data'!J:J,0)+1))/INDEX('Price Data'!K:K,MATCH(TEXT(A434,"YYYY-MM-DD"),'Price Data'!J:J,0)+1),""),"")</f>
        <v/>
      </c>
      <c r="J434" s="34" t="str">
        <f>IFERROR(INDEX('Price Data'!N:N,MATCH(TEXT(A434,"YYYY-MM-DD"),'Price Data'!M:M,0)),"")</f>
        <v/>
      </c>
      <c r="K434" s="10" t="str" cm="1">
        <f t="array" ref="K434">IFERROR(IF(ISNUMBER(J434),(J434-INDEX('Price Data'!N:N,MATCH(TEXT(A434,"YYYY-MM-DD"),'Price Data'!M:M,0)+1))/INDEX('Price Data'!N:N,MATCH(TEXT(A434,"YYYY-MM-DD"),'Price Data'!M:M,0)+1),""),"")</f>
        <v/>
      </c>
      <c r="L434" s="34" t="str">
        <f>IFERROR(INDEX('Price Data'!Q:Q,MATCH(TEXT(A434,"YYYY-MM-DD"),'Price Data'!P:P,0)),"")</f>
        <v/>
      </c>
      <c r="M434" s="10" t="str" cm="1">
        <f t="array" ref="M434">IFERROR(IF(ISNUMBER(L434),(L434-INDEX('Price Data'!Q:Q,MATCH(TEXT(A434,"YYYY-MM-DD"),'Price Data'!P:P,0)+1))/INDEX('Price Data'!Q:Q,MATCH(TEXT(A434,"YYYY-MM-DD"),'Price Data'!P:P,0)+1),""),"")</f>
        <v/>
      </c>
      <c r="N434" s="34" t="str">
        <f>IFERROR(INDEX('Price Data'!T:T,MATCH(TEXT(A434,"YYYY-MM-DD"),'Price Data'!S:S,0)),"")</f>
        <v/>
      </c>
      <c r="O434" s="10" t="str" cm="1">
        <f t="array" ref="O434">IFERROR(IF(ISNUMBER(N434),(N434-INDEX('Price Data'!T:T,MATCH(TEXT(A434,"YYYY-MM-DD"),'Price Data'!S:S,0)+1))/INDEX('Price Data'!T:T,MATCH(TEXT(A434,"YYYY-MM-DD"),'Price Data'!S:S,0)+1),""),"")</f>
        <v/>
      </c>
    </row>
    <row r="435" spans="1:15" x14ac:dyDescent="0.3">
      <c r="A435" s="8">
        <v>42254</v>
      </c>
      <c r="B435" s="34">
        <f>IFERROR(INDEX('Price Data'!B:B,MATCH(TEXT(A435,"YYYY-MM-DD"),'Price Data'!A:A,0)),"")</f>
        <v>21622</v>
      </c>
      <c r="C435" s="10" cm="1">
        <f t="array" ref="C435">IFERROR(IF(ISNUMBER(B435),(B435-INDEX('Price Data'!B:B,MATCH(TEXT(A435,"YYYY-MM-DD"),'Price Data'!A:A,0)+1))/INDEX('Price Data'!B:B,MATCH(TEXT(A435,"YYYY-MM-DD"),'Price Data'!A:A,0)+1),""),"")</f>
        <v>6.938946584082336E-3</v>
      </c>
      <c r="D435" s="34">
        <f>IFERROR(INDEX('Price Data'!E:E,MATCH(TEXT(A435,"YYYY-MM-DD"),'Price Data'!D:D,0)),"")</f>
        <v>28.31</v>
      </c>
      <c r="E435" s="10" cm="1">
        <f t="array" ref="E435">IFERROR(IF(ISNUMBER(D435),(D435-INDEX('Price Data'!E:E,MATCH(TEXT(A435,"YYYY-MM-DD"),'Price Data'!D:D,0)+1))/INDEX('Price Data'!E:E,MATCH(TEXT(A435,"YYYY-MM-DD"),'Price Data'!D:D,0)+1),""),"")</f>
        <v>9.9892971815910662E-3</v>
      </c>
      <c r="F435" s="34">
        <f>IFERROR(INDEX('Price Data'!H:H,MATCH(TEXT(A435,"YYYY-MM-DD"),'Price Data'!G:G,0)),"")</f>
        <v>18150</v>
      </c>
      <c r="G435" s="10" cm="1">
        <f t="array" ref="G435">IFERROR(IF(ISNUMBER(F435),(F435-INDEX('Price Data'!H:H,MATCH(TEXT(A435,"YYYY-MM-DD"),'Price Data'!G:G,0)+1))/INDEX('Price Data'!H:H,MATCH(TEXT(A435,"YYYY-MM-DD"),'Price Data'!G:G,0)+1),""),"")</f>
        <v>6.6555740432612314E-3</v>
      </c>
      <c r="H435" s="34">
        <f>IFERROR(INDEX('Price Data'!K:K,MATCH(TEXT(A435,"YYYY-MM-DD"),'Price Data'!J:J,0)),"")</f>
        <v>3.14</v>
      </c>
      <c r="I435" s="10" cm="1">
        <f t="array" ref="I435">IFERROR(IF(ISNUMBER(H435),(H435-INDEX('Price Data'!K:K,MATCH(TEXT(A435,"YYYY-MM-DD"),'Price Data'!J:J,0)+1))/INDEX('Price Data'!K:K,MATCH(TEXT(A435,"YYYY-MM-DD"),'Price Data'!J:J,0)+1),""),"")</f>
        <v>0</v>
      </c>
      <c r="J435" s="34">
        <f>IFERROR(INDEX('Price Data'!N:N,MATCH(TEXT(A435,"YYYY-MM-DD"),'Price Data'!M:M,0)),"")</f>
        <v>5.26</v>
      </c>
      <c r="K435" s="10" cm="1">
        <f t="array" ref="K435">IFERROR(IF(ISNUMBER(J435),(J435-INDEX('Price Data'!N:N,MATCH(TEXT(A435,"YYYY-MM-DD"),'Price Data'!M:M,0)+1))/INDEX('Price Data'!N:N,MATCH(TEXT(A435,"YYYY-MM-DD"),'Price Data'!M:M,0)+1),""),"")</f>
        <v>2.534113060428848E-2</v>
      </c>
      <c r="L435" s="34">
        <f>IFERROR(INDEX('Price Data'!Q:Q,MATCH(TEXT(A435,"YYYY-MM-DD"),'Price Data'!P:P,0)),"")</f>
        <v>11.13</v>
      </c>
      <c r="M435" s="10" cm="1">
        <f t="array" ref="M435">IFERROR(IF(ISNUMBER(L435),(L435-INDEX('Price Data'!Q:Q,MATCH(TEXT(A435,"YYYY-MM-DD"),'Price Data'!P:P,0)+1))/INDEX('Price Data'!Q:Q,MATCH(TEXT(A435,"YYYY-MM-DD"),'Price Data'!P:P,0)+1),""),"")</f>
        <v>4.512635379061436E-3</v>
      </c>
      <c r="N435" s="34">
        <f>IFERROR(INDEX('Price Data'!T:T,MATCH(TEXT(A435,"YYYY-MM-DD"),'Price Data'!S:S,0)),"")</f>
        <v>4.2</v>
      </c>
      <c r="O435" s="10" cm="1">
        <f t="array" ref="O435">IFERROR(IF(ISNUMBER(N435),(N435-INDEX('Price Data'!T:T,MATCH(TEXT(A435,"YYYY-MM-DD"),'Price Data'!S:S,0)+1))/INDEX('Price Data'!T:T,MATCH(TEXT(A435,"YYYY-MM-DD"),'Price Data'!S:S,0)+1),""),"")</f>
        <v>-7.0921985815603416E-3</v>
      </c>
    </row>
    <row r="436" spans="1:15" x14ac:dyDescent="0.3">
      <c r="A436" s="8">
        <v>42255</v>
      </c>
      <c r="B436" s="34">
        <f>IFERROR(INDEX('Price Data'!B:B,MATCH(TEXT(A436,"YYYY-MM-DD"),'Price Data'!A:A,0)),"")</f>
        <v>21941</v>
      </c>
      <c r="C436" s="10" cm="1">
        <f t="array" ref="C436">IFERROR(IF(ISNUMBER(B436),(B436-INDEX('Price Data'!B:B,MATCH(TEXT(A436,"YYYY-MM-DD"),'Price Data'!A:A,0)+1))/INDEX('Price Data'!B:B,MATCH(TEXT(A436,"YYYY-MM-DD"),'Price Data'!A:A,0)+1),""),"")</f>
        <v>1.4753491813893257E-2</v>
      </c>
      <c r="D436" s="34">
        <f>IFERROR(INDEX('Price Data'!E:E,MATCH(TEXT(A436,"YYYY-MM-DD"),'Price Data'!D:D,0)),"")</f>
        <v>28.51</v>
      </c>
      <c r="E436" s="10" cm="1">
        <f t="array" ref="E436">IFERROR(IF(ISNUMBER(D436),(D436-INDEX('Price Data'!E:E,MATCH(TEXT(A436,"YYYY-MM-DD"),'Price Data'!D:D,0)+1))/INDEX('Price Data'!E:E,MATCH(TEXT(A436,"YYYY-MM-DD"),'Price Data'!D:D,0)+1),""),"")</f>
        <v>7.0646414694455267E-3</v>
      </c>
      <c r="F436" s="34">
        <f>IFERROR(INDEX('Price Data'!H:H,MATCH(TEXT(A436,"YYYY-MM-DD"),'Price Data'!G:G,0)),"")</f>
        <v>18910</v>
      </c>
      <c r="G436" s="10" cm="1">
        <f t="array" ref="G436">IFERROR(IF(ISNUMBER(F436),(F436-INDEX('Price Data'!H:H,MATCH(TEXT(A436,"YYYY-MM-DD"),'Price Data'!G:G,0)+1))/INDEX('Price Data'!H:H,MATCH(TEXT(A436,"YYYY-MM-DD"),'Price Data'!G:G,0)+1),""),"")</f>
        <v>4.1873278236914599E-2</v>
      </c>
      <c r="H436" s="34">
        <f>IFERROR(INDEX('Price Data'!K:K,MATCH(TEXT(A436,"YYYY-MM-DD"),'Price Data'!J:J,0)),"")</f>
        <v>3.21</v>
      </c>
      <c r="I436" s="10" cm="1">
        <f t="array" ref="I436">IFERROR(IF(ISNUMBER(H436),(H436-INDEX('Price Data'!K:K,MATCH(TEXT(A436,"YYYY-MM-DD"),'Price Data'!J:J,0)+1))/INDEX('Price Data'!K:K,MATCH(TEXT(A436,"YYYY-MM-DD"),'Price Data'!J:J,0)+1),""),"")</f>
        <v>2.2292993630573195E-2</v>
      </c>
      <c r="J436" s="34">
        <f>IFERROR(INDEX('Price Data'!N:N,MATCH(TEXT(A436,"YYYY-MM-DD"),'Price Data'!M:M,0)),"")</f>
        <v>5.37</v>
      </c>
      <c r="K436" s="10" cm="1">
        <f t="array" ref="K436">IFERROR(IF(ISNUMBER(J436),(J436-INDEX('Price Data'!N:N,MATCH(TEXT(A436,"YYYY-MM-DD"),'Price Data'!M:M,0)+1))/INDEX('Price Data'!N:N,MATCH(TEXT(A436,"YYYY-MM-DD"),'Price Data'!M:M,0)+1),""),"")</f>
        <v>2.0912547528517171E-2</v>
      </c>
      <c r="L436" s="34">
        <f>IFERROR(INDEX('Price Data'!Q:Q,MATCH(TEXT(A436,"YYYY-MM-DD"),'Price Data'!P:P,0)),"")</f>
        <v>11.44</v>
      </c>
      <c r="M436" s="10" cm="1">
        <f t="array" ref="M436">IFERROR(IF(ISNUMBER(L436),(L436-INDEX('Price Data'!Q:Q,MATCH(TEXT(A436,"YYYY-MM-DD"),'Price Data'!P:P,0)+1))/INDEX('Price Data'!Q:Q,MATCH(TEXT(A436,"YYYY-MM-DD"),'Price Data'!P:P,0)+1),""),"")</f>
        <v>2.785265049415981E-2</v>
      </c>
      <c r="N436" s="34">
        <f>IFERROR(INDEX('Price Data'!T:T,MATCH(TEXT(A436,"YYYY-MM-DD"),'Price Data'!S:S,0)),"")</f>
        <v>4.26</v>
      </c>
      <c r="O436" s="10" cm="1">
        <f t="array" ref="O436">IFERROR(IF(ISNUMBER(N436),(N436-INDEX('Price Data'!T:T,MATCH(TEXT(A436,"YYYY-MM-DD"),'Price Data'!S:S,0)+1))/INDEX('Price Data'!T:T,MATCH(TEXT(A436,"YYYY-MM-DD"),'Price Data'!S:S,0)+1),""),"")</f>
        <v>1.4285714285714192E-2</v>
      </c>
    </row>
    <row r="437" spans="1:15" x14ac:dyDescent="0.3">
      <c r="A437" s="8">
        <v>42256</v>
      </c>
      <c r="B437" s="34">
        <f>IFERROR(INDEX('Price Data'!B:B,MATCH(TEXT(A437,"YYYY-MM-DD"),'Price Data'!A:A,0)),"")</f>
        <v>22127</v>
      </c>
      <c r="C437" s="10" cm="1">
        <f t="array" ref="C437">IFERROR(IF(ISNUMBER(B437),(B437-INDEX('Price Data'!B:B,MATCH(TEXT(A437,"YYYY-MM-DD"),'Price Data'!A:A,0)+1))/INDEX('Price Data'!B:B,MATCH(TEXT(A437,"YYYY-MM-DD"),'Price Data'!A:A,0)+1),""),"")</f>
        <v>8.4772799781231492E-3</v>
      </c>
      <c r="D437" s="34">
        <f>IFERROR(INDEX('Price Data'!E:E,MATCH(TEXT(A437,"YYYY-MM-DD"),'Price Data'!D:D,0)),"")</f>
        <v>28.96</v>
      </c>
      <c r="E437" s="10" cm="1">
        <f t="array" ref="E437">IFERROR(IF(ISNUMBER(D437),(D437-INDEX('Price Data'!E:E,MATCH(TEXT(A437,"YYYY-MM-DD"),'Price Data'!D:D,0)+1))/INDEX('Price Data'!E:E,MATCH(TEXT(A437,"YYYY-MM-DD"),'Price Data'!D:D,0)+1),""),"")</f>
        <v>1.5783935461241645E-2</v>
      </c>
      <c r="F437" s="34">
        <f>IFERROR(INDEX('Price Data'!H:H,MATCH(TEXT(A437,"YYYY-MM-DD"),'Price Data'!G:G,0)),"")</f>
        <v>19050</v>
      </c>
      <c r="G437" s="10" cm="1">
        <f t="array" ref="G437">IFERROR(IF(ISNUMBER(F437),(F437-INDEX('Price Data'!H:H,MATCH(TEXT(A437,"YYYY-MM-DD"),'Price Data'!G:G,0)+1))/INDEX('Price Data'!H:H,MATCH(TEXT(A437,"YYYY-MM-DD"),'Price Data'!G:G,0)+1),""),"")</f>
        <v>7.4034902168164992E-3</v>
      </c>
      <c r="H437" s="34">
        <f>IFERROR(INDEX('Price Data'!K:K,MATCH(TEXT(A437,"YYYY-MM-DD"),'Price Data'!J:J,0)),"")</f>
        <v>3.21</v>
      </c>
      <c r="I437" s="10" cm="1">
        <f t="array" ref="I437">IFERROR(IF(ISNUMBER(H437),(H437-INDEX('Price Data'!K:K,MATCH(TEXT(A437,"YYYY-MM-DD"),'Price Data'!J:J,0)+1))/INDEX('Price Data'!K:K,MATCH(TEXT(A437,"YYYY-MM-DD"),'Price Data'!J:J,0)+1),""),"")</f>
        <v>0</v>
      </c>
      <c r="J437" s="34">
        <f>IFERROR(INDEX('Price Data'!N:N,MATCH(TEXT(A437,"YYYY-MM-DD"),'Price Data'!M:M,0)),"")</f>
        <v>5.38</v>
      </c>
      <c r="K437" s="10" cm="1">
        <f t="array" ref="K437">IFERROR(IF(ISNUMBER(J437),(J437-INDEX('Price Data'!N:N,MATCH(TEXT(A437,"YYYY-MM-DD"),'Price Data'!M:M,0)+1))/INDEX('Price Data'!N:N,MATCH(TEXT(A437,"YYYY-MM-DD"),'Price Data'!M:M,0)+1),""),"")</f>
        <v>1.8621973929236102E-3</v>
      </c>
      <c r="L437" s="34">
        <f>IFERROR(INDEX('Price Data'!Q:Q,MATCH(TEXT(A437,"YYYY-MM-DD"),'Price Data'!P:P,0)),"")</f>
        <v>11.51</v>
      </c>
      <c r="M437" s="10" cm="1">
        <f t="array" ref="M437">IFERROR(IF(ISNUMBER(L437),(L437-INDEX('Price Data'!Q:Q,MATCH(TEXT(A437,"YYYY-MM-DD"),'Price Data'!P:P,0)+1))/INDEX('Price Data'!Q:Q,MATCH(TEXT(A437,"YYYY-MM-DD"),'Price Data'!P:P,0)+1),""),"")</f>
        <v>6.1188811188811441E-3</v>
      </c>
      <c r="N437" s="34">
        <f>IFERROR(INDEX('Price Data'!T:T,MATCH(TEXT(A437,"YYYY-MM-DD"),'Price Data'!S:S,0)),"")</f>
        <v>4.2699999999999996</v>
      </c>
      <c r="O437" s="10" cm="1">
        <f t="array" ref="O437">IFERROR(IF(ISNUMBER(N437),(N437-INDEX('Price Data'!T:T,MATCH(TEXT(A437,"YYYY-MM-DD"),'Price Data'!S:S,0)+1))/INDEX('Price Data'!T:T,MATCH(TEXT(A437,"YYYY-MM-DD"),'Price Data'!S:S,0)+1),""),"")</f>
        <v>2.347417840375537E-3</v>
      </c>
    </row>
    <row r="438" spans="1:15" x14ac:dyDescent="0.3">
      <c r="A438" s="8">
        <v>42257</v>
      </c>
      <c r="B438" s="34">
        <f>IFERROR(INDEX('Price Data'!B:B,MATCH(TEXT(A438,"YYYY-MM-DD"),'Price Data'!A:A,0)),"")</f>
        <v>21901</v>
      </c>
      <c r="C438" s="10" cm="1">
        <f t="array" ref="C438">IFERROR(IF(ISNUMBER(B438),(B438-INDEX('Price Data'!B:B,MATCH(TEXT(A438,"YYYY-MM-DD"),'Price Data'!A:A,0)+1))/INDEX('Price Data'!B:B,MATCH(TEXT(A438,"YYYY-MM-DD"),'Price Data'!A:A,0)+1),""),"")</f>
        <v>-1.021376598725539E-2</v>
      </c>
      <c r="D438" s="34">
        <f>IFERROR(INDEX('Price Data'!E:E,MATCH(TEXT(A438,"YYYY-MM-DD"),'Price Data'!D:D,0)),"")</f>
        <v>28.73</v>
      </c>
      <c r="E438" s="10" cm="1">
        <f t="array" ref="E438">IFERROR(IF(ISNUMBER(D438),(D438-INDEX('Price Data'!E:E,MATCH(TEXT(A438,"YYYY-MM-DD"),'Price Data'!D:D,0)+1))/INDEX('Price Data'!E:E,MATCH(TEXT(A438,"YYYY-MM-DD"),'Price Data'!D:D,0)+1),""),"")</f>
        <v>-7.9419889502762575E-3</v>
      </c>
      <c r="F438" s="34">
        <f>IFERROR(INDEX('Price Data'!H:H,MATCH(TEXT(A438,"YYYY-MM-DD"),'Price Data'!G:G,0)),"")</f>
        <v>18440</v>
      </c>
      <c r="G438" s="10" cm="1">
        <f t="array" ref="G438">IFERROR(IF(ISNUMBER(F438),(F438-INDEX('Price Data'!H:H,MATCH(TEXT(A438,"YYYY-MM-DD"),'Price Data'!G:G,0)+1))/INDEX('Price Data'!H:H,MATCH(TEXT(A438,"YYYY-MM-DD"),'Price Data'!G:G,0)+1),""),"")</f>
        <v>-3.2020997375328084E-2</v>
      </c>
      <c r="H438" s="34">
        <f>IFERROR(INDEX('Price Data'!K:K,MATCH(TEXT(A438,"YYYY-MM-DD"),'Price Data'!J:J,0)),"")</f>
        <v>3.2</v>
      </c>
      <c r="I438" s="10" cm="1">
        <f t="array" ref="I438">IFERROR(IF(ISNUMBER(H438),(H438-INDEX('Price Data'!K:K,MATCH(TEXT(A438,"YYYY-MM-DD"),'Price Data'!J:J,0)+1))/INDEX('Price Data'!K:K,MATCH(TEXT(A438,"YYYY-MM-DD"),'Price Data'!J:J,0)+1),""),"")</f>
        <v>-3.1152647975077217E-3</v>
      </c>
      <c r="J438" s="34">
        <f>IFERROR(INDEX('Price Data'!N:N,MATCH(TEXT(A438,"YYYY-MM-DD"),'Price Data'!M:M,0)),"")</f>
        <v>5.33</v>
      </c>
      <c r="K438" s="10" cm="1">
        <f t="array" ref="K438">IFERROR(IF(ISNUMBER(J438),(J438-INDEX('Price Data'!N:N,MATCH(TEXT(A438,"YYYY-MM-DD"),'Price Data'!M:M,0)+1))/INDEX('Price Data'!N:N,MATCH(TEXT(A438,"YYYY-MM-DD"),'Price Data'!M:M,0)+1),""),"")</f>
        <v>-9.293680297397737E-3</v>
      </c>
      <c r="L438" s="34">
        <f>IFERROR(INDEX('Price Data'!Q:Q,MATCH(TEXT(A438,"YYYY-MM-DD"),'Price Data'!P:P,0)),"")</f>
        <v>11.31</v>
      </c>
      <c r="M438" s="10" cm="1">
        <f t="array" ref="M438">IFERROR(IF(ISNUMBER(L438),(L438-INDEX('Price Data'!Q:Q,MATCH(TEXT(A438,"YYYY-MM-DD"),'Price Data'!P:P,0)+1))/INDEX('Price Data'!Q:Q,MATCH(TEXT(A438,"YYYY-MM-DD"),'Price Data'!P:P,0)+1),""),"")</f>
        <v>-1.7376194613379609E-2</v>
      </c>
      <c r="N438" s="34">
        <f>IFERROR(INDEX('Price Data'!T:T,MATCH(TEXT(A438,"YYYY-MM-DD"),'Price Data'!S:S,0)),"")</f>
        <v>4.29</v>
      </c>
      <c r="O438" s="10" cm="1">
        <f t="array" ref="O438">IFERROR(IF(ISNUMBER(N438),(N438-INDEX('Price Data'!T:T,MATCH(TEXT(A438,"YYYY-MM-DD"),'Price Data'!S:S,0)+1))/INDEX('Price Data'!T:T,MATCH(TEXT(A438,"YYYY-MM-DD"),'Price Data'!S:S,0)+1),""),"")</f>
        <v>4.6838407494146283E-3</v>
      </c>
    </row>
    <row r="439" spans="1:15" x14ac:dyDescent="0.3">
      <c r="A439" s="8">
        <v>42258</v>
      </c>
      <c r="B439" s="34">
        <f>IFERROR(INDEX('Price Data'!B:B,MATCH(TEXT(A439,"YYYY-MM-DD"),'Price Data'!A:A,0)),"")</f>
        <v>21763</v>
      </c>
      <c r="C439" s="10" cm="1">
        <f t="array" ref="C439">IFERROR(IF(ISNUMBER(B439),(B439-INDEX('Price Data'!B:B,MATCH(TEXT(A439,"YYYY-MM-DD"),'Price Data'!A:A,0)+1))/INDEX('Price Data'!B:B,MATCH(TEXT(A439,"YYYY-MM-DD"),'Price Data'!A:A,0)+1),""),"")</f>
        <v>-6.3010821423679286E-3</v>
      </c>
      <c r="D439" s="34">
        <f>IFERROR(INDEX('Price Data'!E:E,MATCH(TEXT(A439,"YYYY-MM-DD"),'Price Data'!D:D,0)),"")</f>
        <v>28.56</v>
      </c>
      <c r="E439" s="10" cm="1">
        <f t="array" ref="E439">IFERROR(IF(ISNUMBER(D439),(D439-INDEX('Price Data'!E:E,MATCH(TEXT(A439,"YYYY-MM-DD"),'Price Data'!D:D,0)+1))/INDEX('Price Data'!E:E,MATCH(TEXT(A439,"YYYY-MM-DD"),'Price Data'!D:D,0)+1),""),"")</f>
        <v>-5.9171597633136683E-3</v>
      </c>
      <c r="F439" s="34">
        <f>IFERROR(INDEX('Price Data'!H:H,MATCH(TEXT(A439,"YYYY-MM-DD"),'Price Data'!G:G,0)),"")</f>
        <v>18110</v>
      </c>
      <c r="G439" s="10" cm="1">
        <f t="array" ref="G439">IFERROR(IF(ISNUMBER(F439),(F439-INDEX('Price Data'!H:H,MATCH(TEXT(A439,"YYYY-MM-DD"),'Price Data'!G:G,0)+1))/INDEX('Price Data'!H:H,MATCH(TEXT(A439,"YYYY-MM-DD"),'Price Data'!G:G,0)+1),""),"")</f>
        <v>-1.7895878524945771E-2</v>
      </c>
      <c r="H439" s="34">
        <f>IFERROR(INDEX('Price Data'!K:K,MATCH(TEXT(A439,"YYYY-MM-DD"),'Price Data'!J:J,0)),"")</f>
        <v>3.16</v>
      </c>
      <c r="I439" s="10" cm="1">
        <f t="array" ref="I439">IFERROR(IF(ISNUMBER(H439),(H439-INDEX('Price Data'!K:K,MATCH(TEXT(A439,"YYYY-MM-DD"),'Price Data'!J:J,0)+1))/INDEX('Price Data'!K:K,MATCH(TEXT(A439,"YYYY-MM-DD"),'Price Data'!J:J,0)+1),""),"")</f>
        <v>-1.2500000000000011E-2</v>
      </c>
      <c r="J439" s="34">
        <f>IFERROR(INDEX('Price Data'!N:N,MATCH(TEXT(A439,"YYYY-MM-DD"),'Price Data'!M:M,0)),"")</f>
        <v>5.32</v>
      </c>
      <c r="K439" s="10" cm="1">
        <f t="array" ref="K439">IFERROR(IF(ISNUMBER(J439),(J439-INDEX('Price Data'!N:N,MATCH(TEXT(A439,"YYYY-MM-DD"),'Price Data'!M:M,0)+1))/INDEX('Price Data'!N:N,MATCH(TEXT(A439,"YYYY-MM-DD"),'Price Data'!M:M,0)+1),""),"")</f>
        <v>-1.8761726078798848E-3</v>
      </c>
      <c r="L439" s="34">
        <f>IFERROR(INDEX('Price Data'!Q:Q,MATCH(TEXT(A439,"YYYY-MM-DD"),'Price Data'!P:P,0)),"")</f>
        <v>11.11</v>
      </c>
      <c r="M439" s="10" cm="1">
        <f t="array" ref="M439">IFERROR(IF(ISNUMBER(L439),(L439-INDEX('Price Data'!Q:Q,MATCH(TEXT(A439,"YYYY-MM-DD"),'Price Data'!P:P,0)+1))/INDEX('Price Data'!Q:Q,MATCH(TEXT(A439,"YYYY-MM-DD"),'Price Data'!P:P,0)+1),""),"")</f>
        <v>-1.7683465959328123E-2</v>
      </c>
      <c r="N439" s="34">
        <f>IFERROR(INDEX('Price Data'!T:T,MATCH(TEXT(A439,"YYYY-MM-DD"),'Price Data'!S:S,0)),"")</f>
        <v>4.24</v>
      </c>
      <c r="O439" s="10" cm="1">
        <f t="array" ref="O439">IFERROR(IF(ISNUMBER(N439),(N439-INDEX('Price Data'!T:T,MATCH(TEXT(A439,"YYYY-MM-DD"),'Price Data'!S:S,0)+1))/INDEX('Price Data'!T:T,MATCH(TEXT(A439,"YYYY-MM-DD"),'Price Data'!S:S,0)+1),""),"")</f>
        <v>-1.1655011655011614E-2</v>
      </c>
    </row>
    <row r="440" spans="1:15" x14ac:dyDescent="0.3">
      <c r="A440" s="8">
        <v>42259</v>
      </c>
      <c r="B440" s="34" t="str">
        <f>IFERROR(INDEX('Price Data'!B:B,MATCH(TEXT(A440,"YYYY-MM-DD"),'Price Data'!A:A,0)),"")</f>
        <v/>
      </c>
      <c r="C440" s="10" t="str" cm="1">
        <f t="array" ref="C440">IFERROR(IF(ISNUMBER(B440),(B440-INDEX('Price Data'!B:B,MATCH(TEXT(A440,"YYYY-MM-DD"),'Price Data'!A:A,0)+1))/INDEX('Price Data'!B:B,MATCH(TEXT(A440,"YYYY-MM-DD"),'Price Data'!A:A,0)+1),""),"")</f>
        <v/>
      </c>
      <c r="D440" s="34" t="str">
        <f>IFERROR(INDEX('Price Data'!E:E,MATCH(TEXT(A440,"YYYY-MM-DD"),'Price Data'!D:D,0)),"")</f>
        <v/>
      </c>
      <c r="E440" s="10" t="str" cm="1">
        <f t="array" ref="E440">IFERROR(IF(ISNUMBER(D440),(D440-INDEX('Price Data'!E:E,MATCH(TEXT(A440,"YYYY-MM-DD"),'Price Data'!D:D,0)+1))/INDEX('Price Data'!E:E,MATCH(TEXT(A440,"YYYY-MM-DD"),'Price Data'!D:D,0)+1),""),"")</f>
        <v/>
      </c>
      <c r="F440" s="34" t="str">
        <f>IFERROR(INDEX('Price Data'!H:H,MATCH(TEXT(A440,"YYYY-MM-DD"),'Price Data'!G:G,0)),"")</f>
        <v/>
      </c>
      <c r="G440" s="10" t="str" cm="1">
        <f t="array" ref="G440">IFERROR(IF(ISNUMBER(F440),(F440-INDEX('Price Data'!H:H,MATCH(TEXT(A440,"YYYY-MM-DD"),'Price Data'!G:G,0)+1))/INDEX('Price Data'!H:H,MATCH(TEXT(A440,"YYYY-MM-DD"),'Price Data'!G:G,0)+1),""),"")</f>
        <v/>
      </c>
      <c r="H440" s="34" t="str">
        <f>IFERROR(INDEX('Price Data'!K:K,MATCH(TEXT(A440,"YYYY-MM-DD"),'Price Data'!J:J,0)),"")</f>
        <v/>
      </c>
      <c r="I440" s="10" t="str" cm="1">
        <f t="array" ref="I440">IFERROR(IF(ISNUMBER(H440),(H440-INDEX('Price Data'!K:K,MATCH(TEXT(A440,"YYYY-MM-DD"),'Price Data'!J:J,0)+1))/INDEX('Price Data'!K:K,MATCH(TEXT(A440,"YYYY-MM-DD"),'Price Data'!J:J,0)+1),""),"")</f>
        <v/>
      </c>
      <c r="J440" s="34" t="str">
        <f>IFERROR(INDEX('Price Data'!N:N,MATCH(TEXT(A440,"YYYY-MM-DD"),'Price Data'!M:M,0)),"")</f>
        <v/>
      </c>
      <c r="K440" s="10" t="str" cm="1">
        <f t="array" ref="K440">IFERROR(IF(ISNUMBER(J440),(J440-INDEX('Price Data'!N:N,MATCH(TEXT(A440,"YYYY-MM-DD"),'Price Data'!M:M,0)+1))/INDEX('Price Data'!N:N,MATCH(TEXT(A440,"YYYY-MM-DD"),'Price Data'!M:M,0)+1),""),"")</f>
        <v/>
      </c>
      <c r="L440" s="34" t="str">
        <f>IFERROR(INDEX('Price Data'!Q:Q,MATCH(TEXT(A440,"YYYY-MM-DD"),'Price Data'!P:P,0)),"")</f>
        <v/>
      </c>
      <c r="M440" s="10" t="str" cm="1">
        <f t="array" ref="M440">IFERROR(IF(ISNUMBER(L440),(L440-INDEX('Price Data'!Q:Q,MATCH(TEXT(A440,"YYYY-MM-DD"),'Price Data'!P:P,0)+1))/INDEX('Price Data'!Q:Q,MATCH(TEXT(A440,"YYYY-MM-DD"),'Price Data'!P:P,0)+1),""),"")</f>
        <v/>
      </c>
      <c r="N440" s="34" t="str">
        <f>IFERROR(INDEX('Price Data'!T:T,MATCH(TEXT(A440,"YYYY-MM-DD"),'Price Data'!S:S,0)),"")</f>
        <v/>
      </c>
      <c r="O440" s="10" t="str" cm="1">
        <f t="array" ref="O440">IFERROR(IF(ISNUMBER(N440),(N440-INDEX('Price Data'!T:T,MATCH(TEXT(A440,"YYYY-MM-DD"),'Price Data'!S:S,0)+1))/INDEX('Price Data'!T:T,MATCH(TEXT(A440,"YYYY-MM-DD"),'Price Data'!S:S,0)+1),""),"")</f>
        <v/>
      </c>
    </row>
    <row r="441" spans="1:15" x14ac:dyDescent="0.3">
      <c r="A441" s="8">
        <v>42260</v>
      </c>
      <c r="B441" s="34" t="str">
        <f>IFERROR(INDEX('Price Data'!B:B,MATCH(TEXT(A441,"YYYY-MM-DD"),'Price Data'!A:A,0)),"")</f>
        <v/>
      </c>
      <c r="C441" s="10" t="str" cm="1">
        <f t="array" ref="C441">IFERROR(IF(ISNUMBER(B441),(B441-INDEX('Price Data'!B:B,MATCH(TEXT(A441,"YYYY-MM-DD"),'Price Data'!A:A,0)+1))/INDEX('Price Data'!B:B,MATCH(TEXT(A441,"YYYY-MM-DD"),'Price Data'!A:A,0)+1),""),"")</f>
        <v/>
      </c>
      <c r="D441" s="34" t="str">
        <f>IFERROR(INDEX('Price Data'!E:E,MATCH(TEXT(A441,"YYYY-MM-DD"),'Price Data'!D:D,0)),"")</f>
        <v/>
      </c>
      <c r="E441" s="10" t="str" cm="1">
        <f t="array" ref="E441">IFERROR(IF(ISNUMBER(D441),(D441-INDEX('Price Data'!E:E,MATCH(TEXT(A441,"YYYY-MM-DD"),'Price Data'!D:D,0)+1))/INDEX('Price Data'!E:E,MATCH(TEXT(A441,"YYYY-MM-DD"),'Price Data'!D:D,0)+1),""),"")</f>
        <v/>
      </c>
      <c r="F441" s="34" t="str">
        <f>IFERROR(INDEX('Price Data'!H:H,MATCH(TEXT(A441,"YYYY-MM-DD"),'Price Data'!G:G,0)),"")</f>
        <v/>
      </c>
      <c r="G441" s="10" t="str" cm="1">
        <f t="array" ref="G441">IFERROR(IF(ISNUMBER(F441),(F441-INDEX('Price Data'!H:H,MATCH(TEXT(A441,"YYYY-MM-DD"),'Price Data'!G:G,0)+1))/INDEX('Price Data'!H:H,MATCH(TEXT(A441,"YYYY-MM-DD"),'Price Data'!G:G,0)+1),""),"")</f>
        <v/>
      </c>
      <c r="H441" s="34" t="str">
        <f>IFERROR(INDEX('Price Data'!K:K,MATCH(TEXT(A441,"YYYY-MM-DD"),'Price Data'!J:J,0)),"")</f>
        <v/>
      </c>
      <c r="I441" s="10" t="str" cm="1">
        <f t="array" ref="I441">IFERROR(IF(ISNUMBER(H441),(H441-INDEX('Price Data'!K:K,MATCH(TEXT(A441,"YYYY-MM-DD"),'Price Data'!J:J,0)+1))/INDEX('Price Data'!K:K,MATCH(TEXT(A441,"YYYY-MM-DD"),'Price Data'!J:J,0)+1),""),"")</f>
        <v/>
      </c>
      <c r="J441" s="34" t="str">
        <f>IFERROR(INDEX('Price Data'!N:N,MATCH(TEXT(A441,"YYYY-MM-DD"),'Price Data'!M:M,0)),"")</f>
        <v/>
      </c>
      <c r="K441" s="10" t="str" cm="1">
        <f t="array" ref="K441">IFERROR(IF(ISNUMBER(J441),(J441-INDEX('Price Data'!N:N,MATCH(TEXT(A441,"YYYY-MM-DD"),'Price Data'!M:M,0)+1))/INDEX('Price Data'!N:N,MATCH(TEXT(A441,"YYYY-MM-DD"),'Price Data'!M:M,0)+1),""),"")</f>
        <v/>
      </c>
      <c r="L441" s="34" t="str">
        <f>IFERROR(INDEX('Price Data'!Q:Q,MATCH(TEXT(A441,"YYYY-MM-DD"),'Price Data'!P:P,0)),"")</f>
        <v/>
      </c>
      <c r="M441" s="10" t="str" cm="1">
        <f t="array" ref="M441">IFERROR(IF(ISNUMBER(L441),(L441-INDEX('Price Data'!Q:Q,MATCH(TEXT(A441,"YYYY-MM-DD"),'Price Data'!P:P,0)+1))/INDEX('Price Data'!Q:Q,MATCH(TEXT(A441,"YYYY-MM-DD"),'Price Data'!P:P,0)+1),""),"")</f>
        <v/>
      </c>
      <c r="N441" s="34" t="str">
        <f>IFERROR(INDEX('Price Data'!T:T,MATCH(TEXT(A441,"YYYY-MM-DD"),'Price Data'!S:S,0)),"")</f>
        <v/>
      </c>
      <c r="O441" s="10" t="str" cm="1">
        <f t="array" ref="O441">IFERROR(IF(ISNUMBER(N441),(N441-INDEX('Price Data'!T:T,MATCH(TEXT(A441,"YYYY-MM-DD"),'Price Data'!S:S,0)+1))/INDEX('Price Data'!T:T,MATCH(TEXT(A441,"YYYY-MM-DD"),'Price Data'!S:S,0)+1),""),"")</f>
        <v/>
      </c>
    </row>
    <row r="442" spans="1:15" x14ac:dyDescent="0.3">
      <c r="A442" s="8">
        <v>42261</v>
      </c>
      <c r="B442" s="34">
        <f>IFERROR(INDEX('Price Data'!B:B,MATCH(TEXT(A442,"YYYY-MM-DD"),'Price Data'!A:A,0)),"")</f>
        <v>21554</v>
      </c>
      <c r="C442" s="10" cm="1">
        <f t="array" ref="C442">IFERROR(IF(ISNUMBER(B442),(B442-INDEX('Price Data'!B:B,MATCH(TEXT(A442,"YYYY-MM-DD"),'Price Data'!A:A,0)+1))/INDEX('Price Data'!B:B,MATCH(TEXT(A442,"YYYY-MM-DD"),'Price Data'!A:A,0)+1),""),"")</f>
        <v>-9.6034554059642504E-3</v>
      </c>
      <c r="D442" s="34">
        <f>IFERROR(INDEX('Price Data'!E:E,MATCH(TEXT(A442,"YYYY-MM-DD"),'Price Data'!D:D,0)),"")</f>
        <v>28.56</v>
      </c>
      <c r="E442" s="10" cm="1">
        <f t="array" ref="E442">IFERROR(IF(ISNUMBER(D442),(D442-INDEX('Price Data'!E:E,MATCH(TEXT(A442,"YYYY-MM-DD"),'Price Data'!D:D,0)+1))/INDEX('Price Data'!E:E,MATCH(TEXT(A442,"YYYY-MM-DD"),'Price Data'!D:D,0)+1),""),"")</f>
        <v>0</v>
      </c>
      <c r="F442" s="34">
        <f>IFERROR(INDEX('Price Data'!H:H,MATCH(TEXT(A442,"YYYY-MM-DD"),'Price Data'!G:G,0)),"")</f>
        <v>17620</v>
      </c>
      <c r="G442" s="10" cm="1">
        <f t="array" ref="G442">IFERROR(IF(ISNUMBER(F442),(F442-INDEX('Price Data'!H:H,MATCH(TEXT(A442,"YYYY-MM-DD"),'Price Data'!G:G,0)+1))/INDEX('Price Data'!H:H,MATCH(TEXT(A442,"YYYY-MM-DD"),'Price Data'!G:G,0)+1),""),"")</f>
        <v>-2.7056874654886803E-2</v>
      </c>
      <c r="H442" s="34">
        <f>IFERROR(INDEX('Price Data'!K:K,MATCH(TEXT(A442,"YYYY-MM-DD"),'Price Data'!J:J,0)),"")</f>
        <v>3.11</v>
      </c>
      <c r="I442" s="10" cm="1">
        <f t="array" ref="I442">IFERROR(IF(ISNUMBER(H442),(H442-INDEX('Price Data'!K:K,MATCH(TEXT(A442,"YYYY-MM-DD"),'Price Data'!J:J,0)+1))/INDEX('Price Data'!K:K,MATCH(TEXT(A442,"YYYY-MM-DD"),'Price Data'!J:J,0)+1),""),"")</f>
        <v>-1.5822784810126667E-2</v>
      </c>
      <c r="J442" s="34">
        <f>IFERROR(INDEX('Price Data'!N:N,MATCH(TEXT(A442,"YYYY-MM-DD"),'Price Data'!M:M,0)),"")</f>
        <v>5.25</v>
      </c>
      <c r="K442" s="10" cm="1">
        <f t="array" ref="K442">IFERROR(IF(ISNUMBER(J442),(J442-INDEX('Price Data'!N:N,MATCH(TEXT(A442,"YYYY-MM-DD"),'Price Data'!M:M,0)+1))/INDEX('Price Data'!N:N,MATCH(TEXT(A442,"YYYY-MM-DD"),'Price Data'!M:M,0)+1),""),"")</f>
        <v>-1.3157894736842158E-2</v>
      </c>
      <c r="L442" s="34">
        <f>IFERROR(INDEX('Price Data'!Q:Q,MATCH(TEXT(A442,"YYYY-MM-DD"),'Price Data'!P:P,0)),"")</f>
        <v>11.05</v>
      </c>
      <c r="M442" s="10" cm="1">
        <f t="array" ref="M442">IFERROR(IF(ISNUMBER(L442),(L442-INDEX('Price Data'!Q:Q,MATCH(TEXT(A442,"YYYY-MM-DD"),'Price Data'!P:P,0)+1))/INDEX('Price Data'!Q:Q,MATCH(TEXT(A442,"YYYY-MM-DD"),'Price Data'!P:P,0)+1),""),"")</f>
        <v>-5.400540054005286E-3</v>
      </c>
      <c r="N442" s="34">
        <f>IFERROR(INDEX('Price Data'!T:T,MATCH(TEXT(A442,"YYYY-MM-DD"),'Price Data'!S:S,0)),"")</f>
        <v>4.22</v>
      </c>
      <c r="O442" s="10" cm="1">
        <f t="array" ref="O442">IFERROR(IF(ISNUMBER(N442),(N442-INDEX('Price Data'!T:T,MATCH(TEXT(A442,"YYYY-MM-DD"),'Price Data'!S:S,0)+1))/INDEX('Price Data'!T:T,MATCH(TEXT(A442,"YYYY-MM-DD"),'Price Data'!S:S,0)+1),""),"")</f>
        <v>-4.7169811320755808E-3</v>
      </c>
    </row>
    <row r="443" spans="1:15" x14ac:dyDescent="0.3">
      <c r="A443" s="8">
        <v>42262</v>
      </c>
      <c r="B443" s="34">
        <f>IFERROR(INDEX('Price Data'!B:B,MATCH(TEXT(A443,"YYYY-MM-DD"),'Price Data'!A:A,0)),"")</f>
        <v>21904</v>
      </c>
      <c r="C443" s="10" cm="1">
        <f t="array" ref="C443">IFERROR(IF(ISNUMBER(B443),(B443-INDEX('Price Data'!B:B,MATCH(TEXT(A443,"YYYY-MM-DD"),'Price Data'!A:A,0)+1))/INDEX('Price Data'!B:B,MATCH(TEXT(A443,"YYYY-MM-DD"),'Price Data'!A:A,0)+1),""),"")</f>
        <v>1.6238285237078966E-2</v>
      </c>
      <c r="D443" s="34">
        <f>IFERROR(INDEX('Price Data'!E:E,MATCH(TEXT(A443,"YYYY-MM-DD"),'Price Data'!D:D,0)),"")</f>
        <v>29.26</v>
      </c>
      <c r="E443" s="10" cm="1">
        <f t="array" ref="E443">IFERROR(IF(ISNUMBER(D443),(D443-INDEX('Price Data'!E:E,MATCH(TEXT(A443,"YYYY-MM-DD"),'Price Data'!D:D,0)+1))/INDEX('Price Data'!E:E,MATCH(TEXT(A443,"YYYY-MM-DD"),'Price Data'!D:D,0)+1),""),"")</f>
        <v>2.4509803921568728E-2</v>
      </c>
      <c r="F443" s="34">
        <f>IFERROR(INDEX('Price Data'!H:H,MATCH(TEXT(A443,"YYYY-MM-DD"),'Price Data'!G:G,0)),"")</f>
        <v>17930</v>
      </c>
      <c r="G443" s="10" cm="1">
        <f t="array" ref="G443">IFERROR(IF(ISNUMBER(F443),(F443-INDEX('Price Data'!H:H,MATCH(TEXT(A443,"YYYY-MM-DD"),'Price Data'!G:G,0)+1))/INDEX('Price Data'!H:H,MATCH(TEXT(A443,"YYYY-MM-DD"),'Price Data'!G:G,0)+1),""),"")</f>
        <v>1.7593643586833144E-2</v>
      </c>
      <c r="H443" s="34">
        <f>IFERROR(INDEX('Price Data'!K:K,MATCH(TEXT(A443,"YYYY-MM-DD"),'Price Data'!J:J,0)),"")</f>
        <v>3.17</v>
      </c>
      <c r="I443" s="10" cm="1">
        <f t="array" ref="I443">IFERROR(IF(ISNUMBER(H443),(H443-INDEX('Price Data'!K:K,MATCH(TEXT(A443,"YYYY-MM-DD"),'Price Data'!J:J,0)+1))/INDEX('Price Data'!K:K,MATCH(TEXT(A443,"YYYY-MM-DD"),'Price Data'!J:J,0)+1),""),"")</f>
        <v>1.9292604501607736E-2</v>
      </c>
      <c r="J443" s="34">
        <f>IFERROR(INDEX('Price Data'!N:N,MATCH(TEXT(A443,"YYYY-MM-DD"),'Price Data'!M:M,0)),"")</f>
        <v>5.38</v>
      </c>
      <c r="K443" s="10" cm="1">
        <f t="array" ref="K443">IFERROR(IF(ISNUMBER(J443),(J443-INDEX('Price Data'!N:N,MATCH(TEXT(A443,"YYYY-MM-DD"),'Price Data'!M:M,0)+1))/INDEX('Price Data'!N:N,MATCH(TEXT(A443,"YYYY-MM-DD"),'Price Data'!M:M,0)+1),""),"")</f>
        <v>2.4761904761904742E-2</v>
      </c>
      <c r="L443" s="34">
        <f>IFERROR(INDEX('Price Data'!Q:Q,MATCH(TEXT(A443,"YYYY-MM-DD"),'Price Data'!P:P,0)),"")</f>
        <v>11.04</v>
      </c>
      <c r="M443" s="10" cm="1">
        <f t="array" ref="M443">IFERROR(IF(ISNUMBER(L443),(L443-INDEX('Price Data'!Q:Q,MATCH(TEXT(A443,"YYYY-MM-DD"),'Price Data'!P:P,0)+1))/INDEX('Price Data'!Q:Q,MATCH(TEXT(A443,"YYYY-MM-DD"),'Price Data'!P:P,0)+1),""),"")</f>
        <v>-9.0497737556575228E-4</v>
      </c>
      <c r="N443" s="34">
        <f>IFERROR(INDEX('Price Data'!T:T,MATCH(TEXT(A443,"YYYY-MM-DD"),'Price Data'!S:S,0)),"")</f>
        <v>4.26</v>
      </c>
      <c r="O443" s="10" cm="1">
        <f t="array" ref="O443">IFERROR(IF(ISNUMBER(N443),(N443-INDEX('Price Data'!T:T,MATCH(TEXT(A443,"YYYY-MM-DD"),'Price Data'!S:S,0)+1))/INDEX('Price Data'!T:T,MATCH(TEXT(A443,"YYYY-MM-DD"),'Price Data'!S:S,0)+1),""),"")</f>
        <v>9.4786729857819999E-3</v>
      </c>
    </row>
    <row r="444" spans="1:15" x14ac:dyDescent="0.3">
      <c r="A444" s="8">
        <v>42263</v>
      </c>
      <c r="B444" s="34">
        <f>IFERROR(INDEX('Price Data'!B:B,MATCH(TEXT(A444,"YYYY-MM-DD"),'Price Data'!A:A,0)),"")</f>
        <v>22059</v>
      </c>
      <c r="C444" s="10" cm="1">
        <f t="array" ref="C444">IFERROR(IF(ISNUMBER(B444),(B444-INDEX('Price Data'!B:B,MATCH(TEXT(A444,"YYYY-MM-DD"),'Price Data'!A:A,0)+1))/INDEX('Price Data'!B:B,MATCH(TEXT(A444,"YYYY-MM-DD"),'Price Data'!A:A,0)+1),""),"")</f>
        <v>7.076333089846603E-3</v>
      </c>
      <c r="D444" s="34">
        <f>IFERROR(INDEX('Price Data'!E:E,MATCH(TEXT(A444,"YYYY-MM-DD"),'Price Data'!D:D,0)),"")</f>
        <v>29.13</v>
      </c>
      <c r="E444" s="10" cm="1">
        <f t="array" ref="E444">IFERROR(IF(ISNUMBER(D444),(D444-INDEX('Price Data'!E:E,MATCH(TEXT(A444,"YYYY-MM-DD"),'Price Data'!D:D,0)+1))/INDEX('Price Data'!E:E,MATCH(TEXT(A444,"YYYY-MM-DD"),'Price Data'!D:D,0)+1),""),"")</f>
        <v>-4.4429254955571616E-3</v>
      </c>
      <c r="F444" s="34">
        <f>IFERROR(INDEX('Price Data'!H:H,MATCH(TEXT(A444,"YYYY-MM-DD"),'Price Data'!G:G,0)),"")</f>
        <v>17440</v>
      </c>
      <c r="G444" s="10" cm="1">
        <f t="array" ref="G444">IFERROR(IF(ISNUMBER(F444),(F444-INDEX('Price Data'!H:H,MATCH(TEXT(A444,"YYYY-MM-DD"),'Price Data'!G:G,0)+1))/INDEX('Price Data'!H:H,MATCH(TEXT(A444,"YYYY-MM-DD"),'Price Data'!G:G,0)+1),""),"")</f>
        <v>-2.7328499721137756E-2</v>
      </c>
      <c r="H444" s="34">
        <f>IFERROR(INDEX('Price Data'!K:K,MATCH(TEXT(A444,"YYYY-MM-DD"),'Price Data'!J:J,0)),"")</f>
        <v>3.17</v>
      </c>
      <c r="I444" s="10" cm="1">
        <f t="array" ref="I444">IFERROR(IF(ISNUMBER(H444),(H444-INDEX('Price Data'!K:K,MATCH(TEXT(A444,"YYYY-MM-DD"),'Price Data'!J:J,0)+1))/INDEX('Price Data'!K:K,MATCH(TEXT(A444,"YYYY-MM-DD"),'Price Data'!J:J,0)+1),""),"")</f>
        <v>0</v>
      </c>
      <c r="J444" s="34">
        <f>IFERROR(INDEX('Price Data'!N:N,MATCH(TEXT(A444,"YYYY-MM-DD"),'Price Data'!M:M,0)),"")</f>
        <v>5.34</v>
      </c>
      <c r="K444" s="10" cm="1">
        <f t="array" ref="K444">IFERROR(IF(ISNUMBER(J444),(J444-INDEX('Price Data'!N:N,MATCH(TEXT(A444,"YYYY-MM-DD"),'Price Data'!M:M,0)+1))/INDEX('Price Data'!N:N,MATCH(TEXT(A444,"YYYY-MM-DD"),'Price Data'!M:M,0)+1),""),"")</f>
        <v>-7.4349442379182222E-3</v>
      </c>
      <c r="L444" s="34">
        <f>IFERROR(INDEX('Price Data'!Q:Q,MATCH(TEXT(A444,"YYYY-MM-DD"),'Price Data'!P:P,0)),"")</f>
        <v>10.76</v>
      </c>
      <c r="M444" s="10" cm="1">
        <f t="array" ref="M444">IFERROR(IF(ISNUMBER(L444),(L444-INDEX('Price Data'!Q:Q,MATCH(TEXT(A444,"YYYY-MM-DD"),'Price Data'!P:P,0)+1))/INDEX('Price Data'!Q:Q,MATCH(TEXT(A444,"YYYY-MM-DD"),'Price Data'!P:P,0)+1),""),"")</f>
        <v>-2.5362318840579653E-2</v>
      </c>
      <c r="N444" s="34">
        <f>IFERROR(INDEX('Price Data'!T:T,MATCH(TEXT(A444,"YYYY-MM-DD"),'Price Data'!S:S,0)),"")</f>
        <v>4.21</v>
      </c>
      <c r="O444" s="10" cm="1">
        <f t="array" ref="O444">IFERROR(IF(ISNUMBER(N444),(N444-INDEX('Price Data'!T:T,MATCH(TEXT(A444,"YYYY-MM-DD"),'Price Data'!S:S,0)+1))/INDEX('Price Data'!T:T,MATCH(TEXT(A444,"YYYY-MM-DD"),'Price Data'!S:S,0)+1),""),"")</f>
        <v>-1.1737089201877894E-2</v>
      </c>
    </row>
    <row r="445" spans="1:15" x14ac:dyDescent="0.3">
      <c r="A445" s="8">
        <v>42264</v>
      </c>
      <c r="B445" s="34">
        <f>IFERROR(INDEX('Price Data'!B:B,MATCH(TEXT(A445,"YYYY-MM-DD"),'Price Data'!A:A,0)),"")</f>
        <v>22100</v>
      </c>
      <c r="C445" s="10" cm="1">
        <f t="array" ref="C445">IFERROR(IF(ISNUMBER(B445),(B445-INDEX('Price Data'!B:B,MATCH(TEXT(A445,"YYYY-MM-DD"),'Price Data'!A:A,0)+1))/INDEX('Price Data'!B:B,MATCH(TEXT(A445,"YYYY-MM-DD"),'Price Data'!A:A,0)+1),""),"")</f>
        <v>1.8586517974522869E-3</v>
      </c>
      <c r="D445" s="34">
        <f>IFERROR(INDEX('Price Data'!E:E,MATCH(TEXT(A445,"YYYY-MM-DD"),'Price Data'!D:D,0)),"")</f>
        <v>29.16</v>
      </c>
      <c r="E445" s="10" cm="1">
        <f t="array" ref="E445">IFERROR(IF(ISNUMBER(D445),(D445-INDEX('Price Data'!E:E,MATCH(TEXT(A445,"YYYY-MM-DD"),'Price Data'!D:D,0)+1))/INDEX('Price Data'!E:E,MATCH(TEXT(A445,"YYYY-MM-DD"),'Price Data'!D:D,0)+1),""),"")</f>
        <v>1.0298661174047764E-3</v>
      </c>
      <c r="F445" s="34">
        <f>IFERROR(INDEX('Price Data'!H:H,MATCH(TEXT(A445,"YYYY-MM-DD"),'Price Data'!G:G,0)),"")</f>
        <v>17180</v>
      </c>
      <c r="G445" s="10" cm="1">
        <f t="array" ref="G445">IFERROR(IF(ISNUMBER(F445),(F445-INDEX('Price Data'!H:H,MATCH(TEXT(A445,"YYYY-MM-DD"),'Price Data'!G:G,0)+1))/INDEX('Price Data'!H:H,MATCH(TEXT(A445,"YYYY-MM-DD"),'Price Data'!G:G,0)+1),""),"")</f>
        <v>-1.4908256880733946E-2</v>
      </c>
      <c r="H445" s="34">
        <f>IFERROR(INDEX('Price Data'!K:K,MATCH(TEXT(A445,"YYYY-MM-DD"),'Price Data'!J:J,0)),"")</f>
        <v>3.2</v>
      </c>
      <c r="I445" s="10" cm="1">
        <f t="array" ref="I445">IFERROR(IF(ISNUMBER(H445),(H445-INDEX('Price Data'!K:K,MATCH(TEXT(A445,"YYYY-MM-DD"),'Price Data'!J:J,0)+1))/INDEX('Price Data'!K:K,MATCH(TEXT(A445,"YYYY-MM-DD"),'Price Data'!J:J,0)+1),""),"")</f>
        <v>9.4637223974764189E-3</v>
      </c>
      <c r="J445" s="34">
        <f>IFERROR(INDEX('Price Data'!N:N,MATCH(TEXT(A445,"YYYY-MM-DD"),'Price Data'!M:M,0)),"")</f>
        <v>5.23</v>
      </c>
      <c r="K445" s="10" cm="1">
        <f t="array" ref="K445">IFERROR(IF(ISNUMBER(J445),(J445-INDEX('Price Data'!N:N,MATCH(TEXT(A445,"YYYY-MM-DD"),'Price Data'!M:M,0)+1))/INDEX('Price Data'!N:N,MATCH(TEXT(A445,"YYYY-MM-DD"),'Price Data'!M:M,0)+1),""),"")</f>
        <v>-2.0599250936329482E-2</v>
      </c>
      <c r="L445" s="34">
        <f>IFERROR(INDEX('Price Data'!Q:Q,MATCH(TEXT(A445,"YYYY-MM-DD"),'Price Data'!P:P,0)),"")</f>
        <v>10.88</v>
      </c>
      <c r="M445" s="10" cm="1">
        <f t="array" ref="M445">IFERROR(IF(ISNUMBER(L445),(L445-INDEX('Price Data'!Q:Q,MATCH(TEXT(A445,"YYYY-MM-DD"),'Price Data'!P:P,0)+1))/INDEX('Price Data'!Q:Q,MATCH(TEXT(A445,"YYYY-MM-DD"),'Price Data'!P:P,0)+1),""),"")</f>
        <v>1.1152416356877417E-2</v>
      </c>
      <c r="N445" s="34">
        <f>IFERROR(INDEX('Price Data'!T:T,MATCH(TEXT(A445,"YYYY-MM-DD"),'Price Data'!S:S,0)),"")</f>
        <v>4.24</v>
      </c>
      <c r="O445" s="10" cm="1">
        <f t="array" ref="O445">IFERROR(IF(ISNUMBER(N445),(N445-INDEX('Price Data'!T:T,MATCH(TEXT(A445,"YYYY-MM-DD"),'Price Data'!S:S,0)+1))/INDEX('Price Data'!T:T,MATCH(TEXT(A445,"YYYY-MM-DD"),'Price Data'!S:S,0)+1),""),"")</f>
        <v>7.1258907363421021E-3</v>
      </c>
    </row>
    <row r="446" spans="1:15" x14ac:dyDescent="0.3">
      <c r="A446" s="8">
        <v>42265</v>
      </c>
      <c r="B446" s="34">
        <f>IFERROR(INDEX('Price Data'!B:B,MATCH(TEXT(A446,"YYYY-MM-DD"),'Price Data'!A:A,0)),"")</f>
        <v>21515</v>
      </c>
      <c r="C446" s="10" cm="1">
        <f t="array" ref="C446">IFERROR(IF(ISNUMBER(B446),(B446-INDEX('Price Data'!B:B,MATCH(TEXT(A446,"YYYY-MM-DD"),'Price Data'!A:A,0)+1))/INDEX('Price Data'!B:B,MATCH(TEXT(A446,"YYYY-MM-DD"),'Price Data'!A:A,0)+1),""),"")</f>
        <v>-2.6470588235294117E-2</v>
      </c>
      <c r="D446" s="34">
        <f>IFERROR(INDEX('Price Data'!E:E,MATCH(TEXT(A446,"YYYY-MM-DD"),'Price Data'!D:D,0)),"")</f>
        <v>28.61</v>
      </c>
      <c r="E446" s="10" cm="1">
        <f t="array" ref="E446">IFERROR(IF(ISNUMBER(D446),(D446-INDEX('Price Data'!E:E,MATCH(TEXT(A446,"YYYY-MM-DD"),'Price Data'!D:D,0)+1))/INDEX('Price Data'!E:E,MATCH(TEXT(A446,"YYYY-MM-DD"),'Price Data'!D:D,0)+1),""),"")</f>
        <v>-1.8861454046639255E-2</v>
      </c>
      <c r="F446" s="34">
        <f>IFERROR(INDEX('Price Data'!H:H,MATCH(TEXT(A446,"YYYY-MM-DD"),'Price Data'!G:G,0)),"")</f>
        <v>16730</v>
      </c>
      <c r="G446" s="10" cm="1">
        <f t="array" ref="G446">IFERROR(IF(ISNUMBER(F446),(F446-INDEX('Price Data'!H:H,MATCH(TEXT(A446,"YYYY-MM-DD"),'Price Data'!G:G,0)+1))/INDEX('Price Data'!H:H,MATCH(TEXT(A446,"YYYY-MM-DD"),'Price Data'!G:G,0)+1),""),"")</f>
        <v>-2.6193247962747381E-2</v>
      </c>
      <c r="H446" s="34">
        <f>IFERROR(INDEX('Price Data'!K:K,MATCH(TEXT(A446,"YYYY-MM-DD"),'Price Data'!J:J,0)),"")</f>
        <v>3.08</v>
      </c>
      <c r="I446" s="10" cm="1">
        <f t="array" ref="I446">IFERROR(IF(ISNUMBER(H446),(H446-INDEX('Price Data'!K:K,MATCH(TEXT(A446,"YYYY-MM-DD"),'Price Data'!J:J,0)+1))/INDEX('Price Data'!K:K,MATCH(TEXT(A446,"YYYY-MM-DD"),'Price Data'!J:J,0)+1),""),"")</f>
        <v>-3.7500000000000033E-2</v>
      </c>
      <c r="J446" s="34">
        <f>IFERROR(INDEX('Price Data'!N:N,MATCH(TEXT(A446,"YYYY-MM-DD"),'Price Data'!M:M,0)),"")</f>
        <v>5.15</v>
      </c>
      <c r="K446" s="10" cm="1">
        <f t="array" ref="K446">IFERROR(IF(ISNUMBER(J446),(J446-INDEX('Price Data'!N:N,MATCH(TEXT(A446,"YYYY-MM-DD"),'Price Data'!M:M,0)+1))/INDEX('Price Data'!N:N,MATCH(TEXT(A446,"YYYY-MM-DD"),'Price Data'!M:M,0)+1),""),"")</f>
        <v>-1.5296367112810719E-2</v>
      </c>
      <c r="L446" s="34">
        <f>IFERROR(INDEX('Price Data'!Q:Q,MATCH(TEXT(A446,"YYYY-MM-DD"),'Price Data'!P:P,0)),"")</f>
        <v>10.55</v>
      </c>
      <c r="M446" s="10" cm="1">
        <f t="array" ref="M446">IFERROR(IF(ISNUMBER(L446),(L446-INDEX('Price Data'!Q:Q,MATCH(TEXT(A446,"YYYY-MM-DD"),'Price Data'!P:P,0)+1))/INDEX('Price Data'!Q:Q,MATCH(TEXT(A446,"YYYY-MM-DD"),'Price Data'!P:P,0)+1),""),"")</f>
        <v>-3.033088235294118E-2</v>
      </c>
      <c r="N446" s="34">
        <f>IFERROR(INDEX('Price Data'!T:T,MATCH(TEXT(A446,"YYYY-MM-DD"),'Price Data'!S:S,0)),"")</f>
        <v>4.1500000000000004</v>
      </c>
      <c r="O446" s="10" cm="1">
        <f t="array" ref="O446">IFERROR(IF(ISNUMBER(N446),(N446-INDEX('Price Data'!T:T,MATCH(TEXT(A446,"YYYY-MM-DD"),'Price Data'!S:S,0)+1))/INDEX('Price Data'!T:T,MATCH(TEXT(A446,"YYYY-MM-DD"),'Price Data'!S:S,0)+1),""),"")</f>
        <v>-2.1226415094339587E-2</v>
      </c>
    </row>
    <row r="447" spans="1:15" x14ac:dyDescent="0.3">
      <c r="A447" s="8">
        <v>42266</v>
      </c>
      <c r="B447" s="34" t="str">
        <f>IFERROR(INDEX('Price Data'!B:B,MATCH(TEXT(A447,"YYYY-MM-DD"),'Price Data'!A:A,0)),"")</f>
        <v/>
      </c>
      <c r="C447" s="10" t="str" cm="1">
        <f t="array" ref="C447">IFERROR(IF(ISNUMBER(B447),(B447-INDEX('Price Data'!B:B,MATCH(TEXT(A447,"YYYY-MM-DD"),'Price Data'!A:A,0)+1))/INDEX('Price Data'!B:B,MATCH(TEXT(A447,"YYYY-MM-DD"),'Price Data'!A:A,0)+1),""),"")</f>
        <v/>
      </c>
      <c r="D447" s="34" t="str">
        <f>IFERROR(INDEX('Price Data'!E:E,MATCH(TEXT(A447,"YYYY-MM-DD"),'Price Data'!D:D,0)),"")</f>
        <v/>
      </c>
      <c r="E447" s="10" t="str" cm="1">
        <f t="array" ref="E447">IFERROR(IF(ISNUMBER(D447),(D447-INDEX('Price Data'!E:E,MATCH(TEXT(A447,"YYYY-MM-DD"),'Price Data'!D:D,0)+1))/INDEX('Price Data'!E:E,MATCH(TEXT(A447,"YYYY-MM-DD"),'Price Data'!D:D,0)+1),""),"")</f>
        <v/>
      </c>
      <c r="F447" s="34" t="str">
        <f>IFERROR(INDEX('Price Data'!H:H,MATCH(TEXT(A447,"YYYY-MM-DD"),'Price Data'!G:G,0)),"")</f>
        <v/>
      </c>
      <c r="G447" s="10" t="str" cm="1">
        <f t="array" ref="G447">IFERROR(IF(ISNUMBER(F447),(F447-INDEX('Price Data'!H:H,MATCH(TEXT(A447,"YYYY-MM-DD"),'Price Data'!G:G,0)+1))/INDEX('Price Data'!H:H,MATCH(TEXT(A447,"YYYY-MM-DD"),'Price Data'!G:G,0)+1),""),"")</f>
        <v/>
      </c>
      <c r="H447" s="34" t="str">
        <f>IFERROR(INDEX('Price Data'!K:K,MATCH(TEXT(A447,"YYYY-MM-DD"),'Price Data'!J:J,0)),"")</f>
        <v/>
      </c>
      <c r="I447" s="10" t="str" cm="1">
        <f t="array" ref="I447">IFERROR(IF(ISNUMBER(H447),(H447-INDEX('Price Data'!K:K,MATCH(TEXT(A447,"YYYY-MM-DD"),'Price Data'!J:J,0)+1))/INDEX('Price Data'!K:K,MATCH(TEXT(A447,"YYYY-MM-DD"),'Price Data'!J:J,0)+1),""),"")</f>
        <v/>
      </c>
      <c r="J447" s="34" t="str">
        <f>IFERROR(INDEX('Price Data'!N:N,MATCH(TEXT(A447,"YYYY-MM-DD"),'Price Data'!M:M,0)),"")</f>
        <v/>
      </c>
      <c r="K447" s="10" t="str" cm="1">
        <f t="array" ref="K447">IFERROR(IF(ISNUMBER(J447),(J447-INDEX('Price Data'!N:N,MATCH(TEXT(A447,"YYYY-MM-DD"),'Price Data'!M:M,0)+1))/INDEX('Price Data'!N:N,MATCH(TEXT(A447,"YYYY-MM-DD"),'Price Data'!M:M,0)+1),""),"")</f>
        <v/>
      </c>
      <c r="L447" s="34" t="str">
        <f>IFERROR(INDEX('Price Data'!Q:Q,MATCH(TEXT(A447,"YYYY-MM-DD"),'Price Data'!P:P,0)),"")</f>
        <v/>
      </c>
      <c r="M447" s="10" t="str" cm="1">
        <f t="array" ref="M447">IFERROR(IF(ISNUMBER(L447),(L447-INDEX('Price Data'!Q:Q,MATCH(TEXT(A447,"YYYY-MM-DD"),'Price Data'!P:P,0)+1))/INDEX('Price Data'!Q:Q,MATCH(TEXT(A447,"YYYY-MM-DD"),'Price Data'!P:P,0)+1),""),"")</f>
        <v/>
      </c>
      <c r="N447" s="34" t="str">
        <f>IFERROR(INDEX('Price Data'!T:T,MATCH(TEXT(A447,"YYYY-MM-DD"),'Price Data'!S:S,0)),"")</f>
        <v/>
      </c>
      <c r="O447" s="10" t="str" cm="1">
        <f t="array" ref="O447">IFERROR(IF(ISNUMBER(N447),(N447-INDEX('Price Data'!T:T,MATCH(TEXT(A447,"YYYY-MM-DD"),'Price Data'!S:S,0)+1))/INDEX('Price Data'!T:T,MATCH(TEXT(A447,"YYYY-MM-DD"),'Price Data'!S:S,0)+1),""),"")</f>
        <v/>
      </c>
    </row>
    <row r="448" spans="1:15" x14ac:dyDescent="0.3">
      <c r="A448" s="8">
        <v>42267</v>
      </c>
      <c r="B448" s="34" t="str">
        <f>IFERROR(INDEX('Price Data'!B:B,MATCH(TEXT(A448,"YYYY-MM-DD"),'Price Data'!A:A,0)),"")</f>
        <v/>
      </c>
      <c r="C448" s="10" t="str" cm="1">
        <f t="array" ref="C448">IFERROR(IF(ISNUMBER(B448),(B448-INDEX('Price Data'!B:B,MATCH(TEXT(A448,"YYYY-MM-DD"),'Price Data'!A:A,0)+1))/INDEX('Price Data'!B:B,MATCH(TEXT(A448,"YYYY-MM-DD"),'Price Data'!A:A,0)+1),""),"")</f>
        <v/>
      </c>
      <c r="D448" s="34" t="str">
        <f>IFERROR(INDEX('Price Data'!E:E,MATCH(TEXT(A448,"YYYY-MM-DD"),'Price Data'!D:D,0)),"")</f>
        <v/>
      </c>
      <c r="E448" s="10" t="str" cm="1">
        <f t="array" ref="E448">IFERROR(IF(ISNUMBER(D448),(D448-INDEX('Price Data'!E:E,MATCH(TEXT(A448,"YYYY-MM-DD"),'Price Data'!D:D,0)+1))/INDEX('Price Data'!E:E,MATCH(TEXT(A448,"YYYY-MM-DD"),'Price Data'!D:D,0)+1),""),"")</f>
        <v/>
      </c>
      <c r="F448" s="34" t="str">
        <f>IFERROR(INDEX('Price Data'!H:H,MATCH(TEXT(A448,"YYYY-MM-DD"),'Price Data'!G:G,0)),"")</f>
        <v/>
      </c>
      <c r="G448" s="10" t="str" cm="1">
        <f t="array" ref="G448">IFERROR(IF(ISNUMBER(F448),(F448-INDEX('Price Data'!H:H,MATCH(TEXT(A448,"YYYY-MM-DD"),'Price Data'!G:G,0)+1))/INDEX('Price Data'!H:H,MATCH(TEXT(A448,"YYYY-MM-DD"),'Price Data'!G:G,0)+1),""),"")</f>
        <v/>
      </c>
      <c r="H448" s="34" t="str">
        <f>IFERROR(INDEX('Price Data'!K:K,MATCH(TEXT(A448,"YYYY-MM-DD"),'Price Data'!J:J,0)),"")</f>
        <v/>
      </c>
      <c r="I448" s="10" t="str" cm="1">
        <f t="array" ref="I448">IFERROR(IF(ISNUMBER(H448),(H448-INDEX('Price Data'!K:K,MATCH(TEXT(A448,"YYYY-MM-DD"),'Price Data'!J:J,0)+1))/INDEX('Price Data'!K:K,MATCH(TEXT(A448,"YYYY-MM-DD"),'Price Data'!J:J,0)+1),""),"")</f>
        <v/>
      </c>
      <c r="J448" s="34" t="str">
        <f>IFERROR(INDEX('Price Data'!N:N,MATCH(TEXT(A448,"YYYY-MM-DD"),'Price Data'!M:M,0)),"")</f>
        <v/>
      </c>
      <c r="K448" s="10" t="str" cm="1">
        <f t="array" ref="K448">IFERROR(IF(ISNUMBER(J448),(J448-INDEX('Price Data'!N:N,MATCH(TEXT(A448,"YYYY-MM-DD"),'Price Data'!M:M,0)+1))/INDEX('Price Data'!N:N,MATCH(TEXT(A448,"YYYY-MM-DD"),'Price Data'!M:M,0)+1),""),"")</f>
        <v/>
      </c>
      <c r="L448" s="34" t="str">
        <f>IFERROR(INDEX('Price Data'!Q:Q,MATCH(TEXT(A448,"YYYY-MM-DD"),'Price Data'!P:P,0)),"")</f>
        <v/>
      </c>
      <c r="M448" s="10" t="str" cm="1">
        <f t="array" ref="M448">IFERROR(IF(ISNUMBER(L448),(L448-INDEX('Price Data'!Q:Q,MATCH(TEXT(A448,"YYYY-MM-DD"),'Price Data'!P:P,0)+1))/INDEX('Price Data'!Q:Q,MATCH(TEXT(A448,"YYYY-MM-DD"),'Price Data'!P:P,0)+1),""),"")</f>
        <v/>
      </c>
      <c r="N448" s="34" t="str">
        <f>IFERROR(INDEX('Price Data'!T:T,MATCH(TEXT(A448,"YYYY-MM-DD"),'Price Data'!S:S,0)),"")</f>
        <v/>
      </c>
      <c r="O448" s="10" t="str" cm="1">
        <f t="array" ref="O448">IFERROR(IF(ISNUMBER(N448),(N448-INDEX('Price Data'!T:T,MATCH(TEXT(A448,"YYYY-MM-DD"),'Price Data'!S:S,0)+1))/INDEX('Price Data'!T:T,MATCH(TEXT(A448,"YYYY-MM-DD"),'Price Data'!S:S,0)+1),""),"")</f>
        <v/>
      </c>
    </row>
    <row r="449" spans="1:15" x14ac:dyDescent="0.3">
      <c r="A449" s="8">
        <v>42268</v>
      </c>
      <c r="B449" s="34">
        <f>IFERROR(INDEX('Price Data'!B:B,MATCH(TEXT(A449,"YYYY-MM-DD"),'Price Data'!A:A,0)),"")</f>
        <v>21755</v>
      </c>
      <c r="C449" s="10" cm="1">
        <f t="array" ref="C449">IFERROR(IF(ISNUMBER(B449),(B449-INDEX('Price Data'!B:B,MATCH(TEXT(A449,"YYYY-MM-DD"),'Price Data'!A:A,0)+1))/INDEX('Price Data'!B:B,MATCH(TEXT(A449,"YYYY-MM-DD"),'Price Data'!A:A,0)+1),""),"")</f>
        <v>1.1155008133860098E-2</v>
      </c>
      <c r="D449" s="34">
        <f>IFERROR(INDEX('Price Data'!E:E,MATCH(TEXT(A449,"YYYY-MM-DD"),'Price Data'!D:D,0)),"")</f>
        <v>28.66</v>
      </c>
      <c r="E449" s="10" cm="1">
        <f t="array" ref="E449">IFERROR(IF(ISNUMBER(D449),(D449-INDEX('Price Data'!E:E,MATCH(TEXT(A449,"YYYY-MM-DD"),'Price Data'!D:D,0)+1))/INDEX('Price Data'!E:E,MATCH(TEXT(A449,"YYYY-MM-DD"),'Price Data'!D:D,0)+1),""),"")</f>
        <v>1.7476406850751734E-3</v>
      </c>
      <c r="F449" s="34">
        <f>IFERROR(INDEX('Price Data'!H:H,MATCH(TEXT(A449,"YYYY-MM-DD"),'Price Data'!G:G,0)),"")</f>
        <v>17060</v>
      </c>
      <c r="G449" s="10" cm="1">
        <f t="array" ref="G449">IFERROR(IF(ISNUMBER(F449),(F449-INDEX('Price Data'!H:H,MATCH(TEXT(A449,"YYYY-MM-DD"),'Price Data'!G:G,0)+1))/INDEX('Price Data'!H:H,MATCH(TEXT(A449,"YYYY-MM-DD"),'Price Data'!G:G,0)+1),""),"")</f>
        <v>1.9725044829647341E-2</v>
      </c>
      <c r="H449" s="34">
        <f>IFERROR(INDEX('Price Data'!K:K,MATCH(TEXT(A449,"YYYY-MM-DD"),'Price Data'!J:J,0)),"")</f>
        <v>3.16</v>
      </c>
      <c r="I449" s="10" cm="1">
        <f t="array" ref="I449">IFERROR(IF(ISNUMBER(H449),(H449-INDEX('Price Data'!K:K,MATCH(TEXT(A449,"YYYY-MM-DD"),'Price Data'!J:J,0)+1))/INDEX('Price Data'!K:K,MATCH(TEXT(A449,"YYYY-MM-DD"),'Price Data'!J:J,0)+1),""),"")</f>
        <v>2.5974025974025997E-2</v>
      </c>
      <c r="J449" s="34">
        <f>IFERROR(INDEX('Price Data'!N:N,MATCH(TEXT(A449,"YYYY-MM-DD"),'Price Data'!M:M,0)),"")</f>
        <v>5.19</v>
      </c>
      <c r="K449" s="10" cm="1">
        <f t="array" ref="K449">IFERROR(IF(ISNUMBER(J449),(J449-INDEX('Price Data'!N:N,MATCH(TEXT(A449,"YYYY-MM-DD"),'Price Data'!M:M,0)+1))/INDEX('Price Data'!N:N,MATCH(TEXT(A449,"YYYY-MM-DD"),'Price Data'!M:M,0)+1),""),"")</f>
        <v>7.7669902912621425E-3</v>
      </c>
      <c r="L449" s="34">
        <f>IFERROR(INDEX('Price Data'!Q:Q,MATCH(TEXT(A449,"YYYY-MM-DD"),'Price Data'!P:P,0)),"")</f>
        <v>10.63</v>
      </c>
      <c r="M449" s="10" cm="1">
        <f t="array" ref="M449">IFERROR(IF(ISNUMBER(L449),(L449-INDEX('Price Data'!Q:Q,MATCH(TEXT(A449,"YYYY-MM-DD"),'Price Data'!P:P,0)+1))/INDEX('Price Data'!Q:Q,MATCH(TEXT(A449,"YYYY-MM-DD"),'Price Data'!P:P,0)+1),""),"")</f>
        <v>7.5829383886255987E-3</v>
      </c>
      <c r="N449" s="34">
        <f>IFERROR(INDEX('Price Data'!T:T,MATCH(TEXT(A449,"YYYY-MM-DD"),'Price Data'!S:S,0)),"")</f>
        <v>4.17</v>
      </c>
      <c r="O449" s="10" cm="1">
        <f t="array" ref="O449">IFERROR(IF(ISNUMBER(N449),(N449-INDEX('Price Data'!T:T,MATCH(TEXT(A449,"YYYY-MM-DD"),'Price Data'!S:S,0)+1))/INDEX('Price Data'!T:T,MATCH(TEXT(A449,"YYYY-MM-DD"),'Price Data'!S:S,0)+1),""),"")</f>
        <v>4.8192771084336321E-3</v>
      </c>
    </row>
    <row r="450" spans="1:15" x14ac:dyDescent="0.3">
      <c r="A450" s="8">
        <v>42269</v>
      </c>
      <c r="B450" s="34">
        <f>IFERROR(INDEX('Price Data'!B:B,MATCH(TEXT(A450,"YYYY-MM-DD"),'Price Data'!A:A,0)),"")</f>
        <v>21032</v>
      </c>
      <c r="C450" s="10" cm="1">
        <f t="array" ref="C450">IFERROR(IF(ISNUMBER(B450),(B450-INDEX('Price Data'!B:B,MATCH(TEXT(A450,"YYYY-MM-DD"),'Price Data'!A:A,0)+1))/INDEX('Price Data'!B:B,MATCH(TEXT(A450,"YYYY-MM-DD"),'Price Data'!A:A,0)+1),""),"")</f>
        <v>-3.323373937025971E-2</v>
      </c>
      <c r="D450" s="34">
        <f>IFERROR(INDEX('Price Data'!E:E,MATCH(TEXT(A450,"YYYY-MM-DD"),'Price Data'!D:D,0)),"")</f>
        <v>27.88</v>
      </c>
      <c r="E450" s="10" cm="1">
        <f t="array" ref="E450">IFERROR(IF(ISNUMBER(D450),(D450-INDEX('Price Data'!E:E,MATCH(TEXT(A450,"YYYY-MM-DD"),'Price Data'!D:D,0)+1))/INDEX('Price Data'!E:E,MATCH(TEXT(A450,"YYYY-MM-DD"),'Price Data'!D:D,0)+1),""),"")</f>
        <v>-2.7215631542219159E-2</v>
      </c>
      <c r="F450" s="34">
        <f>IFERROR(INDEX('Price Data'!H:H,MATCH(TEXT(A450,"YYYY-MM-DD"),'Price Data'!G:G,0)),"")</f>
        <v>16210</v>
      </c>
      <c r="G450" s="10" cm="1">
        <f t="array" ref="G450">IFERROR(IF(ISNUMBER(F450),(F450-INDEX('Price Data'!H:H,MATCH(TEXT(A450,"YYYY-MM-DD"),'Price Data'!G:G,0)+1))/INDEX('Price Data'!H:H,MATCH(TEXT(A450,"YYYY-MM-DD"),'Price Data'!G:G,0)+1),""),"")</f>
        <v>-4.9824150058616644E-2</v>
      </c>
      <c r="H450" s="34">
        <f>IFERROR(INDEX('Price Data'!K:K,MATCH(TEXT(A450,"YYYY-MM-DD"),'Price Data'!J:J,0)),"")</f>
        <v>3.07</v>
      </c>
      <c r="I450" s="10" cm="1">
        <f t="array" ref="I450">IFERROR(IF(ISNUMBER(H450),(H450-INDEX('Price Data'!K:K,MATCH(TEXT(A450,"YYYY-MM-DD"),'Price Data'!J:J,0)+1))/INDEX('Price Data'!K:K,MATCH(TEXT(A450,"YYYY-MM-DD"),'Price Data'!J:J,0)+1),""),"")</f>
        <v>-2.8481012658227941E-2</v>
      </c>
      <c r="J450" s="34">
        <f>IFERROR(INDEX('Price Data'!N:N,MATCH(TEXT(A450,"YYYY-MM-DD"),'Price Data'!M:M,0)),"")</f>
        <v>5</v>
      </c>
      <c r="K450" s="10" cm="1">
        <f t="array" ref="K450">IFERROR(IF(ISNUMBER(J450),(J450-INDEX('Price Data'!N:N,MATCH(TEXT(A450,"YYYY-MM-DD"),'Price Data'!M:M,0)+1))/INDEX('Price Data'!N:N,MATCH(TEXT(A450,"YYYY-MM-DD"),'Price Data'!M:M,0)+1),""),"")</f>
        <v>-3.6608863198458644E-2</v>
      </c>
      <c r="L450" s="34">
        <f>IFERROR(INDEX('Price Data'!Q:Q,MATCH(TEXT(A450,"YYYY-MM-DD"),'Price Data'!P:P,0)),"")</f>
        <v>10.17</v>
      </c>
      <c r="M450" s="10" cm="1">
        <f t="array" ref="M450">IFERROR(IF(ISNUMBER(L450),(L450-INDEX('Price Data'!Q:Q,MATCH(TEXT(A450,"YYYY-MM-DD"),'Price Data'!P:P,0)+1))/INDEX('Price Data'!Q:Q,MATCH(TEXT(A450,"YYYY-MM-DD"),'Price Data'!P:P,0)+1),""),"")</f>
        <v>-4.3273753527751722E-2</v>
      </c>
      <c r="N450" s="34">
        <f>IFERROR(INDEX('Price Data'!T:T,MATCH(TEXT(A450,"YYYY-MM-DD"),'Price Data'!S:S,0)),"")</f>
        <v>4.0999999999999996</v>
      </c>
      <c r="O450" s="10" cm="1">
        <f t="array" ref="O450">IFERROR(IF(ISNUMBER(N450),(N450-INDEX('Price Data'!T:T,MATCH(TEXT(A450,"YYYY-MM-DD"),'Price Data'!S:S,0)+1))/INDEX('Price Data'!T:T,MATCH(TEXT(A450,"YYYY-MM-DD"),'Price Data'!S:S,0)+1),""),"")</f>
        <v>-1.6786570743405345E-2</v>
      </c>
    </row>
    <row r="451" spans="1:15" x14ac:dyDescent="0.3">
      <c r="A451" s="8">
        <v>42270</v>
      </c>
      <c r="B451" s="34">
        <f>IFERROR(INDEX('Price Data'!B:B,MATCH(TEXT(A451,"YYYY-MM-DD"),'Price Data'!A:A,0)),"")</f>
        <v>21069</v>
      </c>
      <c r="C451" s="10" cm="1">
        <f t="array" ref="C451">IFERROR(IF(ISNUMBER(B451),(B451-INDEX('Price Data'!B:B,MATCH(TEXT(A451,"YYYY-MM-DD"),'Price Data'!A:A,0)+1))/INDEX('Price Data'!B:B,MATCH(TEXT(A451,"YYYY-MM-DD"),'Price Data'!A:A,0)+1),""),"")</f>
        <v>1.7592240395587675E-3</v>
      </c>
      <c r="D451" s="34">
        <f>IFERROR(INDEX('Price Data'!E:E,MATCH(TEXT(A451,"YYYY-MM-DD"),'Price Data'!D:D,0)),"")</f>
        <v>27.56</v>
      </c>
      <c r="E451" s="10" cm="1">
        <f t="array" ref="E451">IFERROR(IF(ISNUMBER(D451),(D451-INDEX('Price Data'!E:E,MATCH(TEXT(A451,"YYYY-MM-DD"),'Price Data'!D:D,0)+1))/INDEX('Price Data'!E:E,MATCH(TEXT(A451,"YYYY-MM-DD"),'Price Data'!D:D,0)+1),""),"")</f>
        <v>-1.1477761836441905E-2</v>
      </c>
      <c r="F451" s="34">
        <f>IFERROR(INDEX('Price Data'!H:H,MATCH(TEXT(A451,"YYYY-MM-DD"),'Price Data'!G:G,0)),"")</f>
        <v>14820</v>
      </c>
      <c r="G451" s="10" cm="1">
        <f t="array" ref="G451">IFERROR(IF(ISNUMBER(F451),(F451-INDEX('Price Data'!H:H,MATCH(TEXT(A451,"YYYY-MM-DD"),'Price Data'!G:G,0)+1))/INDEX('Price Data'!H:H,MATCH(TEXT(A451,"YYYY-MM-DD"),'Price Data'!G:G,0)+1),""),"")</f>
        <v>-8.5749537322640346E-2</v>
      </c>
      <c r="H451" s="34">
        <f>IFERROR(INDEX('Price Data'!K:K,MATCH(TEXT(A451,"YYYY-MM-DD"),'Price Data'!J:J,0)),"")</f>
        <v>3.06</v>
      </c>
      <c r="I451" s="10" cm="1">
        <f t="array" ref="I451">IFERROR(IF(ISNUMBER(H451),(H451-INDEX('Price Data'!K:K,MATCH(TEXT(A451,"YYYY-MM-DD"),'Price Data'!J:J,0)+1))/INDEX('Price Data'!K:K,MATCH(TEXT(A451,"YYYY-MM-DD"),'Price Data'!J:J,0)+1),""),"")</f>
        <v>-3.2573289902279438E-3</v>
      </c>
      <c r="J451" s="34">
        <f>IFERROR(INDEX('Price Data'!N:N,MATCH(TEXT(A451,"YYYY-MM-DD"),'Price Data'!M:M,0)),"")</f>
        <v>5</v>
      </c>
      <c r="K451" s="10" cm="1">
        <f t="array" ref="K451">IFERROR(IF(ISNUMBER(J451),(J451-INDEX('Price Data'!N:N,MATCH(TEXT(A451,"YYYY-MM-DD"),'Price Data'!M:M,0)+1))/INDEX('Price Data'!N:N,MATCH(TEXT(A451,"YYYY-MM-DD"),'Price Data'!M:M,0)+1),""),"")</f>
        <v>0</v>
      </c>
      <c r="L451" s="34">
        <f>IFERROR(INDEX('Price Data'!Q:Q,MATCH(TEXT(A451,"YYYY-MM-DD"),'Price Data'!P:P,0)),"")</f>
        <v>9.93</v>
      </c>
      <c r="M451" s="10" cm="1">
        <f t="array" ref="M451">IFERROR(IF(ISNUMBER(L451),(L451-INDEX('Price Data'!Q:Q,MATCH(TEXT(A451,"YYYY-MM-DD"),'Price Data'!P:P,0)+1))/INDEX('Price Data'!Q:Q,MATCH(TEXT(A451,"YYYY-MM-DD"),'Price Data'!P:P,0)+1),""),"")</f>
        <v>-2.3598820058997071E-2</v>
      </c>
      <c r="N451" s="34">
        <f>IFERROR(INDEX('Price Data'!T:T,MATCH(TEXT(A451,"YYYY-MM-DD"),'Price Data'!S:S,0)),"")</f>
        <v>4.08</v>
      </c>
      <c r="O451" s="10" cm="1">
        <f t="array" ref="O451">IFERROR(IF(ISNUMBER(N451),(N451-INDEX('Price Data'!T:T,MATCH(TEXT(A451,"YYYY-MM-DD"),'Price Data'!S:S,0)+1))/INDEX('Price Data'!T:T,MATCH(TEXT(A451,"YYYY-MM-DD"),'Price Data'!S:S,0)+1),""),"")</f>
        <v>-4.8780487804877017E-3</v>
      </c>
    </row>
    <row r="452" spans="1:15" x14ac:dyDescent="0.3">
      <c r="A452" s="8">
        <v>42271</v>
      </c>
      <c r="B452" s="34">
        <f>IFERROR(INDEX('Price Data'!B:B,MATCH(TEXT(A452,"YYYY-MM-DD"),'Price Data'!A:A,0)),"")</f>
        <v>20582</v>
      </c>
      <c r="C452" s="10" cm="1">
        <f t="array" ref="C452">IFERROR(IF(ISNUMBER(B452),(B452-INDEX('Price Data'!B:B,MATCH(TEXT(A452,"YYYY-MM-DD"),'Price Data'!A:A,0)+1))/INDEX('Price Data'!B:B,MATCH(TEXT(A452,"YYYY-MM-DD"),'Price Data'!A:A,0)+1),""),"")</f>
        <v>-2.3114528454126915E-2</v>
      </c>
      <c r="D452" s="34">
        <f>IFERROR(INDEX('Price Data'!E:E,MATCH(TEXT(A452,"YYYY-MM-DD"),'Price Data'!D:D,0)),"")</f>
        <v>27.13</v>
      </c>
      <c r="E452" s="10" cm="1">
        <f t="array" ref="E452">IFERROR(IF(ISNUMBER(D452),(D452-INDEX('Price Data'!E:E,MATCH(TEXT(A452,"YYYY-MM-DD"),'Price Data'!D:D,0)+1))/INDEX('Price Data'!E:E,MATCH(TEXT(A452,"YYYY-MM-DD"),'Price Data'!D:D,0)+1),""),"")</f>
        <v>-1.5602322206095781E-2</v>
      </c>
      <c r="F452" s="34">
        <f>IFERROR(INDEX('Price Data'!H:H,MATCH(TEXT(A452,"YYYY-MM-DD"),'Price Data'!G:G,0)),"")</f>
        <v>15480</v>
      </c>
      <c r="G452" s="10" cm="1">
        <f t="array" ref="G452">IFERROR(IF(ISNUMBER(F452),(F452-INDEX('Price Data'!H:H,MATCH(TEXT(A452,"YYYY-MM-DD"),'Price Data'!G:G,0)+1))/INDEX('Price Data'!H:H,MATCH(TEXT(A452,"YYYY-MM-DD"),'Price Data'!G:G,0)+1),""),"")</f>
        <v>4.4534412955465584E-2</v>
      </c>
      <c r="H452" s="34">
        <f>IFERROR(INDEX('Price Data'!K:K,MATCH(TEXT(A452,"YYYY-MM-DD"),'Price Data'!J:J,0)),"")</f>
        <v>3.02</v>
      </c>
      <c r="I452" s="10" cm="1">
        <f t="array" ref="I452">IFERROR(IF(ISNUMBER(H452),(H452-INDEX('Price Data'!K:K,MATCH(TEXT(A452,"YYYY-MM-DD"),'Price Data'!J:J,0)+1))/INDEX('Price Data'!K:K,MATCH(TEXT(A452,"YYYY-MM-DD"),'Price Data'!J:J,0)+1),""),"")</f>
        <v>-1.3071895424836612E-2</v>
      </c>
      <c r="J452" s="34">
        <f>IFERROR(INDEX('Price Data'!N:N,MATCH(TEXT(A452,"YYYY-MM-DD"),'Price Data'!M:M,0)),"")</f>
        <v>4.88</v>
      </c>
      <c r="K452" s="10" cm="1">
        <f t="array" ref="K452">IFERROR(IF(ISNUMBER(J452),(J452-INDEX('Price Data'!N:N,MATCH(TEXT(A452,"YYYY-MM-DD"),'Price Data'!M:M,0)+1))/INDEX('Price Data'!N:N,MATCH(TEXT(A452,"YYYY-MM-DD"),'Price Data'!M:M,0)+1),""),"")</f>
        <v>-2.4000000000000021E-2</v>
      </c>
      <c r="L452" s="34">
        <f>IFERROR(INDEX('Price Data'!Q:Q,MATCH(TEXT(A452,"YYYY-MM-DD"),'Price Data'!P:P,0)),"")</f>
        <v>9.85</v>
      </c>
      <c r="M452" s="10" cm="1">
        <f t="array" ref="M452">IFERROR(IF(ISNUMBER(L452),(L452-INDEX('Price Data'!Q:Q,MATCH(TEXT(A452,"YYYY-MM-DD"),'Price Data'!P:P,0)+1))/INDEX('Price Data'!Q:Q,MATCH(TEXT(A452,"YYYY-MM-DD"),'Price Data'!P:P,0)+1),""),"")</f>
        <v>-8.0563947633434108E-3</v>
      </c>
      <c r="N452" s="34">
        <f>IFERROR(INDEX('Price Data'!T:T,MATCH(TEXT(A452,"YYYY-MM-DD"),'Price Data'!S:S,0)),"")</f>
        <v>4.09</v>
      </c>
      <c r="O452" s="10" cm="1">
        <f t="array" ref="O452">IFERROR(IF(ISNUMBER(N452),(N452-INDEX('Price Data'!T:T,MATCH(TEXT(A452,"YYYY-MM-DD"),'Price Data'!S:S,0)+1))/INDEX('Price Data'!T:T,MATCH(TEXT(A452,"YYYY-MM-DD"),'Price Data'!S:S,0)+1),""),"")</f>
        <v>2.4509803921568107E-3</v>
      </c>
    </row>
    <row r="453" spans="1:15" x14ac:dyDescent="0.3">
      <c r="A453" s="8">
        <v>42272</v>
      </c>
      <c r="B453" s="34">
        <f>IFERROR(INDEX('Price Data'!B:B,MATCH(TEXT(A453,"YYYY-MM-DD"),'Price Data'!A:A,0)),"")</f>
        <v>21339</v>
      </c>
      <c r="C453" s="10" cm="1">
        <f t="array" ref="C453">IFERROR(IF(ISNUMBER(B453),(B453-INDEX('Price Data'!B:B,MATCH(TEXT(A453,"YYYY-MM-DD"),'Price Data'!A:A,0)+1))/INDEX('Price Data'!B:B,MATCH(TEXT(A453,"YYYY-MM-DD"),'Price Data'!A:A,0)+1),""),"")</f>
        <v>3.6779710426586336E-2</v>
      </c>
      <c r="D453" s="34">
        <f>IFERROR(INDEX('Price Data'!E:E,MATCH(TEXT(A453,"YYYY-MM-DD"),'Price Data'!D:D,0)),"")</f>
        <v>28.31</v>
      </c>
      <c r="E453" s="10" cm="1">
        <f t="array" ref="E453">IFERROR(IF(ISNUMBER(D453),(D453-INDEX('Price Data'!E:E,MATCH(TEXT(A453,"YYYY-MM-DD"),'Price Data'!D:D,0)+1))/INDEX('Price Data'!E:E,MATCH(TEXT(A453,"YYYY-MM-DD"),'Price Data'!D:D,0)+1),""),"")</f>
        <v>4.3494286767416138E-2</v>
      </c>
      <c r="F453" s="34">
        <f>IFERROR(INDEX('Price Data'!H:H,MATCH(TEXT(A453,"YYYY-MM-DD"),'Price Data'!G:G,0)),"")</f>
        <v>15950</v>
      </c>
      <c r="G453" s="10" cm="1">
        <f t="array" ref="G453">IFERROR(IF(ISNUMBER(F453),(F453-INDEX('Price Data'!H:H,MATCH(TEXT(A453,"YYYY-MM-DD"),'Price Data'!G:G,0)+1))/INDEX('Price Data'!H:H,MATCH(TEXT(A453,"YYYY-MM-DD"),'Price Data'!G:G,0)+1),""),"")</f>
        <v>3.0361757105943153E-2</v>
      </c>
      <c r="H453" s="34">
        <f>IFERROR(INDEX('Price Data'!K:K,MATCH(TEXT(A453,"YYYY-MM-DD"),'Price Data'!J:J,0)),"")</f>
        <v>3.13</v>
      </c>
      <c r="I453" s="10" cm="1">
        <f t="array" ref="I453">IFERROR(IF(ISNUMBER(H453),(H453-INDEX('Price Data'!K:K,MATCH(TEXT(A453,"YYYY-MM-DD"),'Price Data'!J:J,0)+1))/INDEX('Price Data'!K:K,MATCH(TEXT(A453,"YYYY-MM-DD"),'Price Data'!J:J,0)+1),""),"")</f>
        <v>3.6423841059602606E-2</v>
      </c>
      <c r="J453" s="34">
        <f>IFERROR(INDEX('Price Data'!N:N,MATCH(TEXT(A453,"YYYY-MM-DD"),'Price Data'!M:M,0)),"")</f>
        <v>5.05</v>
      </c>
      <c r="K453" s="10" cm="1">
        <f t="array" ref="K453">IFERROR(IF(ISNUMBER(J453),(J453-INDEX('Price Data'!N:N,MATCH(TEXT(A453,"YYYY-MM-DD"),'Price Data'!M:M,0)+1))/INDEX('Price Data'!N:N,MATCH(TEXT(A453,"YYYY-MM-DD"),'Price Data'!M:M,0)+1),""),"")</f>
        <v>3.4836065573770475E-2</v>
      </c>
      <c r="L453" s="34">
        <f>IFERROR(INDEX('Price Data'!Q:Q,MATCH(TEXT(A453,"YYYY-MM-DD"),'Price Data'!P:P,0)),"")</f>
        <v>10.28</v>
      </c>
      <c r="M453" s="10" cm="1">
        <f t="array" ref="M453">IFERROR(IF(ISNUMBER(L453),(L453-INDEX('Price Data'!Q:Q,MATCH(TEXT(A453,"YYYY-MM-DD"),'Price Data'!P:P,0)+1))/INDEX('Price Data'!Q:Q,MATCH(TEXT(A453,"YYYY-MM-DD"),'Price Data'!P:P,0)+1),""),"")</f>
        <v>4.3654822335025351E-2</v>
      </c>
      <c r="N453" s="34">
        <f>IFERROR(INDEX('Price Data'!T:T,MATCH(TEXT(A453,"YYYY-MM-DD"),'Price Data'!S:S,0)),"")</f>
        <v>4.21</v>
      </c>
      <c r="O453" s="10" cm="1">
        <f t="array" ref="O453">IFERROR(IF(ISNUMBER(N453),(N453-INDEX('Price Data'!T:T,MATCH(TEXT(A453,"YYYY-MM-DD"),'Price Data'!S:S,0)+1))/INDEX('Price Data'!T:T,MATCH(TEXT(A453,"YYYY-MM-DD"),'Price Data'!S:S,0)+1),""),"")</f>
        <v>2.9339853300733524E-2</v>
      </c>
    </row>
    <row r="454" spans="1:15" x14ac:dyDescent="0.3">
      <c r="A454" s="8">
        <v>42273</v>
      </c>
      <c r="B454" s="34" t="str">
        <f>IFERROR(INDEX('Price Data'!B:B,MATCH(TEXT(A454,"YYYY-MM-DD"),'Price Data'!A:A,0)),"")</f>
        <v/>
      </c>
      <c r="C454" s="10" t="str" cm="1">
        <f t="array" ref="C454">IFERROR(IF(ISNUMBER(B454),(B454-INDEX('Price Data'!B:B,MATCH(TEXT(A454,"YYYY-MM-DD"),'Price Data'!A:A,0)+1))/INDEX('Price Data'!B:B,MATCH(TEXT(A454,"YYYY-MM-DD"),'Price Data'!A:A,0)+1),""),"")</f>
        <v/>
      </c>
      <c r="D454" s="34" t="str">
        <f>IFERROR(INDEX('Price Data'!E:E,MATCH(TEXT(A454,"YYYY-MM-DD"),'Price Data'!D:D,0)),"")</f>
        <v/>
      </c>
      <c r="E454" s="10" t="str" cm="1">
        <f t="array" ref="E454">IFERROR(IF(ISNUMBER(D454),(D454-INDEX('Price Data'!E:E,MATCH(TEXT(A454,"YYYY-MM-DD"),'Price Data'!D:D,0)+1))/INDEX('Price Data'!E:E,MATCH(TEXT(A454,"YYYY-MM-DD"),'Price Data'!D:D,0)+1),""),"")</f>
        <v/>
      </c>
      <c r="F454" s="34" t="str">
        <f>IFERROR(INDEX('Price Data'!H:H,MATCH(TEXT(A454,"YYYY-MM-DD"),'Price Data'!G:G,0)),"")</f>
        <v/>
      </c>
      <c r="G454" s="10" t="str" cm="1">
        <f t="array" ref="G454">IFERROR(IF(ISNUMBER(F454),(F454-INDEX('Price Data'!H:H,MATCH(TEXT(A454,"YYYY-MM-DD"),'Price Data'!G:G,0)+1))/INDEX('Price Data'!H:H,MATCH(TEXT(A454,"YYYY-MM-DD"),'Price Data'!G:G,0)+1),""),"")</f>
        <v/>
      </c>
      <c r="H454" s="34" t="str">
        <f>IFERROR(INDEX('Price Data'!K:K,MATCH(TEXT(A454,"YYYY-MM-DD"),'Price Data'!J:J,0)),"")</f>
        <v/>
      </c>
      <c r="I454" s="10" t="str" cm="1">
        <f t="array" ref="I454">IFERROR(IF(ISNUMBER(H454),(H454-INDEX('Price Data'!K:K,MATCH(TEXT(A454,"YYYY-MM-DD"),'Price Data'!J:J,0)+1))/INDEX('Price Data'!K:K,MATCH(TEXT(A454,"YYYY-MM-DD"),'Price Data'!J:J,0)+1),""),"")</f>
        <v/>
      </c>
      <c r="J454" s="34" t="str">
        <f>IFERROR(INDEX('Price Data'!N:N,MATCH(TEXT(A454,"YYYY-MM-DD"),'Price Data'!M:M,0)),"")</f>
        <v/>
      </c>
      <c r="K454" s="10" t="str" cm="1">
        <f t="array" ref="K454">IFERROR(IF(ISNUMBER(J454),(J454-INDEX('Price Data'!N:N,MATCH(TEXT(A454,"YYYY-MM-DD"),'Price Data'!M:M,0)+1))/INDEX('Price Data'!N:N,MATCH(TEXT(A454,"YYYY-MM-DD"),'Price Data'!M:M,0)+1),""),"")</f>
        <v/>
      </c>
      <c r="L454" s="34" t="str">
        <f>IFERROR(INDEX('Price Data'!Q:Q,MATCH(TEXT(A454,"YYYY-MM-DD"),'Price Data'!P:P,0)),"")</f>
        <v/>
      </c>
      <c r="M454" s="10" t="str" cm="1">
        <f t="array" ref="M454">IFERROR(IF(ISNUMBER(L454),(L454-INDEX('Price Data'!Q:Q,MATCH(TEXT(A454,"YYYY-MM-DD"),'Price Data'!P:P,0)+1))/INDEX('Price Data'!Q:Q,MATCH(TEXT(A454,"YYYY-MM-DD"),'Price Data'!P:P,0)+1),""),"")</f>
        <v/>
      </c>
      <c r="N454" s="34" t="str">
        <f>IFERROR(INDEX('Price Data'!T:T,MATCH(TEXT(A454,"YYYY-MM-DD"),'Price Data'!S:S,0)),"")</f>
        <v/>
      </c>
      <c r="O454" s="10" t="str" cm="1">
        <f t="array" ref="O454">IFERROR(IF(ISNUMBER(N454),(N454-INDEX('Price Data'!T:T,MATCH(TEXT(A454,"YYYY-MM-DD"),'Price Data'!S:S,0)+1))/INDEX('Price Data'!T:T,MATCH(TEXT(A454,"YYYY-MM-DD"),'Price Data'!S:S,0)+1),""),"")</f>
        <v/>
      </c>
    </row>
    <row r="455" spans="1:15" x14ac:dyDescent="0.3">
      <c r="A455" s="8">
        <v>42274</v>
      </c>
      <c r="B455" s="34" t="str">
        <f>IFERROR(INDEX('Price Data'!B:B,MATCH(TEXT(A455,"YYYY-MM-DD"),'Price Data'!A:A,0)),"")</f>
        <v/>
      </c>
      <c r="C455" s="10" t="str" cm="1">
        <f t="array" ref="C455">IFERROR(IF(ISNUMBER(B455),(B455-INDEX('Price Data'!B:B,MATCH(TEXT(A455,"YYYY-MM-DD"),'Price Data'!A:A,0)+1))/INDEX('Price Data'!B:B,MATCH(TEXT(A455,"YYYY-MM-DD"),'Price Data'!A:A,0)+1),""),"")</f>
        <v/>
      </c>
      <c r="D455" s="34" t="str">
        <f>IFERROR(INDEX('Price Data'!E:E,MATCH(TEXT(A455,"YYYY-MM-DD"),'Price Data'!D:D,0)),"")</f>
        <v/>
      </c>
      <c r="E455" s="10" t="str" cm="1">
        <f t="array" ref="E455">IFERROR(IF(ISNUMBER(D455),(D455-INDEX('Price Data'!E:E,MATCH(TEXT(A455,"YYYY-MM-DD"),'Price Data'!D:D,0)+1))/INDEX('Price Data'!E:E,MATCH(TEXT(A455,"YYYY-MM-DD"),'Price Data'!D:D,0)+1),""),"")</f>
        <v/>
      </c>
      <c r="F455" s="34" t="str">
        <f>IFERROR(INDEX('Price Data'!H:H,MATCH(TEXT(A455,"YYYY-MM-DD"),'Price Data'!G:G,0)),"")</f>
        <v/>
      </c>
      <c r="G455" s="10" t="str" cm="1">
        <f t="array" ref="G455">IFERROR(IF(ISNUMBER(F455),(F455-INDEX('Price Data'!H:H,MATCH(TEXT(A455,"YYYY-MM-DD"),'Price Data'!G:G,0)+1))/INDEX('Price Data'!H:H,MATCH(TEXT(A455,"YYYY-MM-DD"),'Price Data'!G:G,0)+1),""),"")</f>
        <v/>
      </c>
      <c r="H455" s="34" t="str">
        <f>IFERROR(INDEX('Price Data'!K:K,MATCH(TEXT(A455,"YYYY-MM-DD"),'Price Data'!J:J,0)),"")</f>
        <v/>
      </c>
      <c r="I455" s="10" t="str" cm="1">
        <f t="array" ref="I455">IFERROR(IF(ISNUMBER(H455),(H455-INDEX('Price Data'!K:K,MATCH(TEXT(A455,"YYYY-MM-DD"),'Price Data'!J:J,0)+1))/INDEX('Price Data'!K:K,MATCH(TEXT(A455,"YYYY-MM-DD"),'Price Data'!J:J,0)+1),""),"")</f>
        <v/>
      </c>
      <c r="J455" s="34" t="str">
        <f>IFERROR(INDEX('Price Data'!N:N,MATCH(TEXT(A455,"YYYY-MM-DD"),'Price Data'!M:M,0)),"")</f>
        <v/>
      </c>
      <c r="K455" s="10" t="str" cm="1">
        <f t="array" ref="K455">IFERROR(IF(ISNUMBER(J455),(J455-INDEX('Price Data'!N:N,MATCH(TEXT(A455,"YYYY-MM-DD"),'Price Data'!M:M,0)+1))/INDEX('Price Data'!N:N,MATCH(TEXT(A455,"YYYY-MM-DD"),'Price Data'!M:M,0)+1),""),"")</f>
        <v/>
      </c>
      <c r="L455" s="34" t="str">
        <f>IFERROR(INDEX('Price Data'!Q:Q,MATCH(TEXT(A455,"YYYY-MM-DD"),'Price Data'!P:P,0)),"")</f>
        <v/>
      </c>
      <c r="M455" s="10" t="str" cm="1">
        <f t="array" ref="M455">IFERROR(IF(ISNUMBER(L455),(L455-INDEX('Price Data'!Q:Q,MATCH(TEXT(A455,"YYYY-MM-DD"),'Price Data'!P:P,0)+1))/INDEX('Price Data'!Q:Q,MATCH(TEXT(A455,"YYYY-MM-DD"),'Price Data'!P:P,0)+1),""),"")</f>
        <v/>
      </c>
      <c r="N455" s="34" t="str">
        <f>IFERROR(INDEX('Price Data'!T:T,MATCH(TEXT(A455,"YYYY-MM-DD"),'Price Data'!S:S,0)),"")</f>
        <v/>
      </c>
      <c r="O455" s="10" t="str" cm="1">
        <f t="array" ref="O455">IFERROR(IF(ISNUMBER(N455),(N455-INDEX('Price Data'!T:T,MATCH(TEXT(A455,"YYYY-MM-DD"),'Price Data'!S:S,0)+1))/INDEX('Price Data'!T:T,MATCH(TEXT(A455,"YYYY-MM-DD"),'Price Data'!S:S,0)+1),""),"")</f>
        <v/>
      </c>
    </row>
    <row r="456" spans="1:15" x14ac:dyDescent="0.3">
      <c r="A456" s="8">
        <v>42275</v>
      </c>
      <c r="B456" s="34">
        <f>IFERROR(INDEX('Price Data'!B:B,MATCH(TEXT(A456,"YYYY-MM-DD"),'Price Data'!A:A,0)),"")</f>
        <v>20759</v>
      </c>
      <c r="C456" s="10" cm="1">
        <f t="array" ref="C456">IFERROR(IF(ISNUMBER(B456),(B456-INDEX('Price Data'!B:B,MATCH(TEXT(A456,"YYYY-MM-DD"),'Price Data'!A:A,0)+1))/INDEX('Price Data'!B:B,MATCH(TEXT(A456,"YYYY-MM-DD"),'Price Data'!A:A,0)+1),""),"")</f>
        <v>-2.7180280238061766E-2</v>
      </c>
      <c r="D456" s="34">
        <f>IFERROR(INDEX('Price Data'!E:E,MATCH(TEXT(A456,"YYYY-MM-DD"),'Price Data'!D:D,0)),"")</f>
        <v>26.98</v>
      </c>
      <c r="E456" s="10" cm="1">
        <f t="array" ref="E456">IFERROR(IF(ISNUMBER(D456),(D456-INDEX('Price Data'!E:E,MATCH(TEXT(A456,"YYYY-MM-DD"),'Price Data'!D:D,0)+1))/INDEX('Price Data'!E:E,MATCH(TEXT(A456,"YYYY-MM-DD"),'Price Data'!D:D,0)+1),""),"")</f>
        <v>-4.697986577181202E-2</v>
      </c>
      <c r="F456" s="34">
        <f>IFERROR(INDEX('Price Data'!H:H,MATCH(TEXT(A456,"YYYY-MM-DD"),'Price Data'!G:G,0)),"")</f>
        <v>15110</v>
      </c>
      <c r="G456" s="10" cm="1">
        <f t="array" ref="G456">IFERROR(IF(ISNUMBER(F456),(F456-INDEX('Price Data'!H:H,MATCH(TEXT(A456,"YYYY-MM-DD"),'Price Data'!G:G,0)+1))/INDEX('Price Data'!H:H,MATCH(TEXT(A456,"YYYY-MM-DD"),'Price Data'!G:G,0)+1),""),"")</f>
        <v>-5.2664576802507836E-2</v>
      </c>
      <c r="H456" s="34">
        <f>IFERROR(INDEX('Price Data'!K:K,MATCH(TEXT(A456,"YYYY-MM-DD"),'Price Data'!J:J,0)),"")</f>
        <v>3.07</v>
      </c>
      <c r="I456" s="10" cm="1">
        <f t="array" ref="I456">IFERROR(IF(ISNUMBER(H456),(H456-INDEX('Price Data'!K:K,MATCH(TEXT(A456,"YYYY-MM-DD"),'Price Data'!J:J,0)+1))/INDEX('Price Data'!K:K,MATCH(TEXT(A456,"YYYY-MM-DD"),'Price Data'!J:J,0)+1),""),"")</f>
        <v>-1.9169329073482445E-2</v>
      </c>
      <c r="J456" s="34">
        <f>IFERROR(INDEX('Price Data'!N:N,MATCH(TEXT(A456,"YYYY-MM-DD"),'Price Data'!M:M,0)),"")</f>
        <v>4.92</v>
      </c>
      <c r="K456" s="10" cm="1">
        <f t="array" ref="K456">IFERROR(IF(ISNUMBER(J456),(J456-INDEX('Price Data'!N:N,MATCH(TEXT(A456,"YYYY-MM-DD"),'Price Data'!M:M,0)+1))/INDEX('Price Data'!N:N,MATCH(TEXT(A456,"YYYY-MM-DD"),'Price Data'!M:M,0)+1),""),"")</f>
        <v>-2.5742574257425724E-2</v>
      </c>
      <c r="L456" s="34">
        <f>IFERROR(INDEX('Price Data'!Q:Q,MATCH(TEXT(A456,"YYYY-MM-DD"),'Price Data'!P:P,0)),"")</f>
        <v>9.85</v>
      </c>
      <c r="M456" s="10" cm="1">
        <f t="array" ref="M456">IFERROR(IF(ISNUMBER(L456),(L456-INDEX('Price Data'!Q:Q,MATCH(TEXT(A456,"YYYY-MM-DD"),'Price Data'!P:P,0)+1))/INDEX('Price Data'!Q:Q,MATCH(TEXT(A456,"YYYY-MM-DD"),'Price Data'!P:P,0)+1),""),"")</f>
        <v>-4.1828793774319042E-2</v>
      </c>
      <c r="N456" s="34">
        <f>IFERROR(INDEX('Price Data'!T:T,MATCH(TEXT(A456,"YYYY-MM-DD"),'Price Data'!S:S,0)),"")</f>
        <v>4.05</v>
      </c>
      <c r="O456" s="10" cm="1">
        <f t="array" ref="O456">IFERROR(IF(ISNUMBER(N456),(N456-INDEX('Price Data'!T:T,MATCH(TEXT(A456,"YYYY-MM-DD"),'Price Data'!S:S,0)+1))/INDEX('Price Data'!T:T,MATCH(TEXT(A456,"YYYY-MM-DD"),'Price Data'!S:S,0)+1),""),"")</f>
        <v>-3.8004750593824264E-2</v>
      </c>
    </row>
    <row r="457" spans="1:15" x14ac:dyDescent="0.3">
      <c r="A457" s="8">
        <v>42276</v>
      </c>
      <c r="B457" s="34">
        <f>IFERROR(INDEX('Price Data'!B:B,MATCH(TEXT(A457,"YYYY-MM-DD"),'Price Data'!A:A,0)),"")</f>
        <v>20727</v>
      </c>
      <c r="C457" s="10" cm="1">
        <f t="array" ref="C457">IFERROR(IF(ISNUMBER(B457),(B457-INDEX('Price Data'!B:B,MATCH(TEXT(A457,"YYYY-MM-DD"),'Price Data'!A:A,0)+1))/INDEX('Price Data'!B:B,MATCH(TEXT(A457,"YYYY-MM-DD"),'Price Data'!A:A,0)+1),""),"")</f>
        <v>-1.541500072257816E-3</v>
      </c>
      <c r="D457" s="34">
        <f>IFERROR(INDEX('Price Data'!E:E,MATCH(TEXT(A457,"YYYY-MM-DD"),'Price Data'!D:D,0)),"")</f>
        <v>27</v>
      </c>
      <c r="E457" s="10" cm="1">
        <f t="array" ref="E457">IFERROR(IF(ISNUMBER(D457),(D457-INDEX('Price Data'!E:E,MATCH(TEXT(A457,"YYYY-MM-DD"),'Price Data'!D:D,0)+1))/INDEX('Price Data'!E:E,MATCH(TEXT(A457,"YYYY-MM-DD"),'Price Data'!D:D,0)+1),""),"")</f>
        <v>7.4128984432911683E-4</v>
      </c>
      <c r="F457" s="34">
        <f>IFERROR(INDEX('Price Data'!H:H,MATCH(TEXT(A457,"YYYY-MM-DD"),'Price Data'!G:G,0)),"")</f>
        <v>15400</v>
      </c>
      <c r="G457" s="10" cm="1">
        <f t="array" ref="G457">IFERROR(IF(ISNUMBER(F457),(F457-INDEX('Price Data'!H:H,MATCH(TEXT(A457,"YYYY-MM-DD"),'Price Data'!G:G,0)+1))/INDEX('Price Data'!H:H,MATCH(TEXT(A457,"YYYY-MM-DD"),'Price Data'!G:G,0)+1),""),"")</f>
        <v>1.9192587690271344E-2</v>
      </c>
      <c r="H457" s="34">
        <f>IFERROR(INDEX('Price Data'!K:K,MATCH(TEXT(A457,"YYYY-MM-DD"),'Price Data'!J:J,0)),"")</f>
        <v>3.07</v>
      </c>
      <c r="I457" s="10" cm="1">
        <f t="array" ref="I457">IFERROR(IF(ISNUMBER(H457),(H457-INDEX('Price Data'!K:K,MATCH(TEXT(A457,"YYYY-MM-DD"),'Price Data'!J:J,0)+1))/INDEX('Price Data'!K:K,MATCH(TEXT(A457,"YYYY-MM-DD"),'Price Data'!J:J,0)+1),""),"")</f>
        <v>0</v>
      </c>
      <c r="J457" s="34">
        <f>IFERROR(INDEX('Price Data'!N:N,MATCH(TEXT(A457,"YYYY-MM-DD"),'Price Data'!M:M,0)),"")</f>
        <v>4.92</v>
      </c>
      <c r="K457" s="10" cm="1">
        <f t="array" ref="K457">IFERROR(IF(ISNUMBER(J457),(J457-INDEX('Price Data'!N:N,MATCH(TEXT(A457,"YYYY-MM-DD"),'Price Data'!M:M,0)+1))/INDEX('Price Data'!N:N,MATCH(TEXT(A457,"YYYY-MM-DD"),'Price Data'!M:M,0)+1),""),"")</f>
        <v>0</v>
      </c>
      <c r="L457" s="34">
        <f>IFERROR(INDEX('Price Data'!Q:Q,MATCH(TEXT(A457,"YYYY-MM-DD"),'Price Data'!P:P,0)),"")</f>
        <v>9.69</v>
      </c>
      <c r="M457" s="10" cm="1">
        <f t="array" ref="M457">IFERROR(IF(ISNUMBER(L457),(L457-INDEX('Price Data'!Q:Q,MATCH(TEXT(A457,"YYYY-MM-DD"),'Price Data'!P:P,0)+1))/INDEX('Price Data'!Q:Q,MATCH(TEXT(A457,"YYYY-MM-DD"),'Price Data'!P:P,0)+1),""),"")</f>
        <v>-1.624365482233504E-2</v>
      </c>
      <c r="N457" s="34">
        <f>IFERROR(INDEX('Price Data'!T:T,MATCH(TEXT(A457,"YYYY-MM-DD"),'Price Data'!S:S,0)),"")</f>
        <v>4.0199999999999996</v>
      </c>
      <c r="O457" s="10" cm="1">
        <f t="array" ref="O457">IFERROR(IF(ISNUMBER(N457),(N457-INDEX('Price Data'!T:T,MATCH(TEXT(A457,"YYYY-MM-DD"),'Price Data'!S:S,0)+1))/INDEX('Price Data'!T:T,MATCH(TEXT(A457,"YYYY-MM-DD"),'Price Data'!S:S,0)+1),""),"")</f>
        <v>-7.4074074074074693E-3</v>
      </c>
    </row>
    <row r="458" spans="1:15" x14ac:dyDescent="0.3">
      <c r="A458" s="8">
        <v>42277</v>
      </c>
      <c r="B458" s="34">
        <f>IFERROR(INDEX('Price Data'!B:B,MATCH(TEXT(A458,"YYYY-MM-DD"),'Price Data'!A:A,0)),"")</f>
        <v>21295</v>
      </c>
      <c r="C458" s="10" cm="1">
        <f t="array" ref="C458">IFERROR(IF(ISNUMBER(B458),(B458-INDEX('Price Data'!B:B,MATCH(TEXT(A458,"YYYY-MM-DD"),'Price Data'!A:A,0)+1))/INDEX('Price Data'!B:B,MATCH(TEXT(A458,"YYYY-MM-DD"),'Price Data'!A:A,0)+1),""),"")</f>
        <v>2.7403869349158103E-2</v>
      </c>
      <c r="D458" s="34">
        <f>IFERROR(INDEX('Price Data'!E:E,MATCH(TEXT(A458,"YYYY-MM-DD"),'Price Data'!D:D,0)),"")</f>
        <v>27.91</v>
      </c>
      <c r="E458" s="10" cm="1">
        <f t="array" ref="E458">IFERROR(IF(ISNUMBER(D458),(D458-INDEX('Price Data'!E:E,MATCH(TEXT(A458,"YYYY-MM-DD"),'Price Data'!D:D,0)+1))/INDEX('Price Data'!E:E,MATCH(TEXT(A458,"YYYY-MM-DD"),'Price Data'!D:D,0)+1),""),"")</f>
        <v>3.3703703703703708E-2</v>
      </c>
      <c r="F458" s="34">
        <f>IFERROR(INDEX('Price Data'!H:H,MATCH(TEXT(A458,"YYYY-MM-DD"),'Price Data'!G:G,0)),"")</f>
        <v>15920</v>
      </c>
      <c r="G458" s="10" cm="1">
        <f t="array" ref="G458">IFERROR(IF(ISNUMBER(F458),(F458-INDEX('Price Data'!H:H,MATCH(TEXT(A458,"YYYY-MM-DD"),'Price Data'!G:G,0)+1))/INDEX('Price Data'!H:H,MATCH(TEXT(A458,"YYYY-MM-DD"),'Price Data'!G:G,0)+1),""),"")</f>
        <v>3.3766233766233764E-2</v>
      </c>
      <c r="H458" s="34">
        <f>IFERROR(INDEX('Price Data'!K:K,MATCH(TEXT(A458,"YYYY-MM-DD"),'Price Data'!J:J,0)),"")</f>
        <v>3.16</v>
      </c>
      <c r="I458" s="10" cm="1">
        <f t="array" ref="I458">IFERROR(IF(ISNUMBER(H458),(H458-INDEX('Price Data'!K:K,MATCH(TEXT(A458,"YYYY-MM-DD"),'Price Data'!J:J,0)+1))/INDEX('Price Data'!K:K,MATCH(TEXT(A458,"YYYY-MM-DD"),'Price Data'!J:J,0)+1),""),"")</f>
        <v>2.9315960912052217E-2</v>
      </c>
      <c r="J458" s="34">
        <f>IFERROR(INDEX('Price Data'!N:N,MATCH(TEXT(A458,"YYYY-MM-DD"),'Price Data'!M:M,0)),"")</f>
        <v>4.99</v>
      </c>
      <c r="K458" s="10" cm="1">
        <f t="array" ref="K458">IFERROR(IF(ISNUMBER(J458),(J458-INDEX('Price Data'!N:N,MATCH(TEXT(A458,"YYYY-MM-DD"),'Price Data'!M:M,0)+1))/INDEX('Price Data'!N:N,MATCH(TEXT(A458,"YYYY-MM-DD"),'Price Data'!M:M,0)+1),""),"")</f>
        <v>1.4227642276422823E-2</v>
      </c>
      <c r="L458" s="34">
        <f>IFERROR(INDEX('Price Data'!Q:Q,MATCH(TEXT(A458,"YYYY-MM-DD"),'Price Data'!P:P,0)),"")</f>
        <v>9.81</v>
      </c>
      <c r="M458" s="10" cm="1">
        <f t="array" ref="M458">IFERROR(IF(ISNUMBER(L458),(L458-INDEX('Price Data'!Q:Q,MATCH(TEXT(A458,"YYYY-MM-DD"),'Price Data'!P:P,0)+1))/INDEX('Price Data'!Q:Q,MATCH(TEXT(A458,"YYYY-MM-DD"),'Price Data'!P:P,0)+1),""),"")</f>
        <v>1.2383900928792673E-2</v>
      </c>
      <c r="N458" s="34">
        <f>IFERROR(INDEX('Price Data'!T:T,MATCH(TEXT(A458,"YYYY-MM-DD"),'Price Data'!S:S,0)),"")</f>
        <v>4.09</v>
      </c>
      <c r="O458" s="10" cm="1">
        <f t="array" ref="O458">IFERROR(IF(ISNUMBER(N458),(N458-INDEX('Price Data'!T:T,MATCH(TEXT(A458,"YYYY-MM-DD"),'Price Data'!S:S,0)+1))/INDEX('Price Data'!T:T,MATCH(TEXT(A458,"YYYY-MM-DD"),'Price Data'!S:S,0)+1),""),"")</f>
        <v>1.7412935323383158E-2</v>
      </c>
    </row>
    <row r="459" spans="1:15" x14ac:dyDescent="0.3">
      <c r="A459" s="8">
        <v>42278</v>
      </c>
      <c r="B459" s="34">
        <f>IFERROR(INDEX('Price Data'!B:B,MATCH(TEXT(A459,"YYYY-MM-DD"),'Price Data'!A:A,0)),"")</f>
        <v>21143</v>
      </c>
      <c r="C459" s="10" cm="1">
        <f t="array" ref="C459">IFERROR(IF(ISNUMBER(B459),(B459-INDEX('Price Data'!B:B,MATCH(TEXT(A459,"YYYY-MM-DD"),'Price Data'!A:A,0)+1))/INDEX('Price Data'!B:B,MATCH(TEXT(A459,"YYYY-MM-DD"),'Price Data'!A:A,0)+1),""),"")</f>
        <v>-7.1378257806996945E-3</v>
      </c>
      <c r="D459" s="34">
        <f>IFERROR(INDEX('Price Data'!E:E,MATCH(TEXT(A459,"YYYY-MM-DD"),'Price Data'!D:D,0)),"")</f>
        <v>28.01</v>
      </c>
      <c r="E459" s="10" cm="1">
        <f t="array" ref="E459">IFERROR(IF(ISNUMBER(D459),(D459-INDEX('Price Data'!E:E,MATCH(TEXT(A459,"YYYY-MM-DD"),'Price Data'!D:D,0)+1))/INDEX('Price Data'!E:E,MATCH(TEXT(A459,"YYYY-MM-DD"),'Price Data'!D:D,0)+1),""),"")</f>
        <v>3.5829451809387823E-3</v>
      </c>
      <c r="F459" s="34">
        <f>IFERROR(INDEX('Price Data'!H:H,MATCH(TEXT(A459,"YYYY-MM-DD"),'Price Data'!G:G,0)),"")</f>
        <v>15690</v>
      </c>
      <c r="G459" s="10" cm="1">
        <f t="array" ref="G459">IFERROR(IF(ISNUMBER(F459),(F459-INDEX('Price Data'!H:H,MATCH(TEXT(A459,"YYYY-MM-DD"),'Price Data'!G:G,0)+1))/INDEX('Price Data'!H:H,MATCH(TEXT(A459,"YYYY-MM-DD"),'Price Data'!G:G,0)+1),""),"")</f>
        <v>-1.4447236180904523E-2</v>
      </c>
      <c r="H459" s="34">
        <f>IFERROR(INDEX('Price Data'!K:K,MATCH(TEXT(A459,"YYYY-MM-DD"),'Price Data'!J:J,0)),"")</f>
        <v>3.12</v>
      </c>
      <c r="I459" s="10" cm="1">
        <f t="array" ref="I459">IFERROR(IF(ISNUMBER(H459),(H459-INDEX('Price Data'!K:K,MATCH(TEXT(A459,"YYYY-MM-DD"),'Price Data'!J:J,0)+1))/INDEX('Price Data'!K:K,MATCH(TEXT(A459,"YYYY-MM-DD"),'Price Data'!J:J,0)+1),""),"")</f>
        <v>-1.2658227848101276E-2</v>
      </c>
      <c r="J459" s="34">
        <f>IFERROR(INDEX('Price Data'!N:N,MATCH(TEXT(A459,"YYYY-MM-DD"),'Price Data'!M:M,0)),"")</f>
        <v>5</v>
      </c>
      <c r="K459" s="10" cm="1">
        <f t="array" ref="K459">IFERROR(IF(ISNUMBER(J459),(J459-INDEX('Price Data'!N:N,MATCH(TEXT(A459,"YYYY-MM-DD"),'Price Data'!M:M,0)+1))/INDEX('Price Data'!N:N,MATCH(TEXT(A459,"YYYY-MM-DD"),'Price Data'!M:M,0)+1),""),"")</f>
        <v>2.0040080160320215E-3</v>
      </c>
      <c r="L459" s="34">
        <f>IFERROR(INDEX('Price Data'!Q:Q,MATCH(TEXT(A459,"YYYY-MM-DD"),'Price Data'!P:P,0)),"")</f>
        <v>9.59</v>
      </c>
      <c r="M459" s="10" cm="1">
        <f t="array" ref="M459">IFERROR(IF(ISNUMBER(L459),(L459-INDEX('Price Data'!Q:Q,MATCH(TEXT(A459,"YYYY-MM-DD"),'Price Data'!P:P,0)+1))/INDEX('Price Data'!Q:Q,MATCH(TEXT(A459,"YYYY-MM-DD"),'Price Data'!P:P,0)+1),""),"")</f>
        <v>-2.2426095820591296E-2</v>
      </c>
      <c r="N459" s="34">
        <f>IFERROR(INDEX('Price Data'!T:T,MATCH(TEXT(A459,"YYYY-MM-DD"),'Price Data'!S:S,0)),"")</f>
        <v>4.09</v>
      </c>
      <c r="O459" s="10" cm="1">
        <f t="array" ref="O459">IFERROR(IF(ISNUMBER(N459),(N459-INDEX('Price Data'!T:T,MATCH(TEXT(A459,"YYYY-MM-DD"),'Price Data'!S:S,0)+1))/INDEX('Price Data'!T:T,MATCH(TEXT(A459,"YYYY-MM-DD"),'Price Data'!S:S,0)+1),""),"")</f>
        <v>0</v>
      </c>
    </row>
    <row r="460" spans="1:15" x14ac:dyDescent="0.3">
      <c r="A460" s="8">
        <v>42279</v>
      </c>
      <c r="B460" s="34">
        <f>IFERROR(INDEX('Price Data'!B:B,MATCH(TEXT(A460,"YYYY-MM-DD"),'Price Data'!A:A,0)),"")</f>
        <v>21395</v>
      </c>
      <c r="C460" s="10" cm="1">
        <f t="array" ref="C460">IFERROR(IF(ISNUMBER(B460),(B460-INDEX('Price Data'!B:B,MATCH(TEXT(A460,"YYYY-MM-DD"),'Price Data'!A:A,0)+1))/INDEX('Price Data'!B:B,MATCH(TEXT(A460,"YYYY-MM-DD"),'Price Data'!A:A,0)+1),""),"")</f>
        <v>1.1918838386227121E-2</v>
      </c>
      <c r="D460" s="34">
        <f>IFERROR(INDEX('Price Data'!E:E,MATCH(TEXT(A460,"YYYY-MM-DD"),'Price Data'!D:D,0)),"")</f>
        <v>28.33</v>
      </c>
      <c r="E460" s="10" cm="1">
        <f t="array" ref="E460">IFERROR(IF(ISNUMBER(D460),(D460-INDEX('Price Data'!E:E,MATCH(TEXT(A460,"YYYY-MM-DD"),'Price Data'!D:D,0)+1))/INDEX('Price Data'!E:E,MATCH(TEXT(A460,"YYYY-MM-DD"),'Price Data'!D:D,0)+1),""),"")</f>
        <v>1.1424491253123767E-2</v>
      </c>
      <c r="F460" s="34">
        <f>IFERROR(INDEX('Price Data'!H:H,MATCH(TEXT(A460,"YYYY-MM-DD"),'Price Data'!G:G,0)),"")</f>
        <v>16390</v>
      </c>
      <c r="G460" s="10" cm="1">
        <f t="array" ref="G460">IFERROR(IF(ISNUMBER(F460),(F460-INDEX('Price Data'!H:H,MATCH(TEXT(A460,"YYYY-MM-DD"),'Price Data'!G:G,0)+1))/INDEX('Price Data'!H:H,MATCH(TEXT(A460,"YYYY-MM-DD"),'Price Data'!G:G,0)+1),""),"")</f>
        <v>4.4614404079031229E-2</v>
      </c>
      <c r="H460" s="34">
        <f>IFERROR(INDEX('Price Data'!K:K,MATCH(TEXT(A460,"YYYY-MM-DD"),'Price Data'!J:J,0)),"")</f>
        <v>3.15</v>
      </c>
      <c r="I460" s="10" cm="1">
        <f t="array" ref="I460">IFERROR(IF(ISNUMBER(H460),(H460-INDEX('Price Data'!K:K,MATCH(TEXT(A460,"YYYY-MM-DD"),'Price Data'!J:J,0)+1))/INDEX('Price Data'!K:K,MATCH(TEXT(A460,"YYYY-MM-DD"),'Price Data'!J:J,0)+1),""),"")</f>
        <v>9.6153846153845517E-3</v>
      </c>
      <c r="J460" s="34">
        <f>IFERROR(INDEX('Price Data'!N:N,MATCH(TEXT(A460,"YYYY-MM-DD"),'Price Data'!M:M,0)),"")</f>
        <v>5.09</v>
      </c>
      <c r="K460" s="10" cm="1">
        <f t="array" ref="K460">IFERROR(IF(ISNUMBER(J460),(J460-INDEX('Price Data'!N:N,MATCH(TEXT(A460,"YYYY-MM-DD"),'Price Data'!M:M,0)+1))/INDEX('Price Data'!N:N,MATCH(TEXT(A460,"YYYY-MM-DD"),'Price Data'!M:M,0)+1),""),"")</f>
        <v>1.7999999999999971E-2</v>
      </c>
      <c r="L460" s="34">
        <f>IFERROR(INDEX('Price Data'!Q:Q,MATCH(TEXT(A460,"YYYY-MM-DD"),'Price Data'!P:P,0)),"")</f>
        <v>9.67</v>
      </c>
      <c r="M460" s="10" cm="1">
        <f t="array" ref="M460">IFERROR(IF(ISNUMBER(L460),(L460-INDEX('Price Data'!Q:Q,MATCH(TEXT(A460,"YYYY-MM-DD"),'Price Data'!P:P,0)+1))/INDEX('Price Data'!Q:Q,MATCH(TEXT(A460,"YYYY-MM-DD"),'Price Data'!P:P,0)+1),""),"")</f>
        <v>8.3420229405630937E-3</v>
      </c>
      <c r="N460" s="34">
        <f>IFERROR(INDEX('Price Data'!T:T,MATCH(TEXT(A460,"YYYY-MM-DD"),'Price Data'!S:S,0)),"")</f>
        <v>4.08</v>
      </c>
      <c r="O460" s="10" cm="1">
        <f t="array" ref="O460">IFERROR(IF(ISNUMBER(N460),(N460-INDEX('Price Data'!T:T,MATCH(TEXT(A460,"YYYY-MM-DD"),'Price Data'!S:S,0)+1))/INDEX('Price Data'!T:T,MATCH(TEXT(A460,"YYYY-MM-DD"),'Price Data'!S:S,0)+1),""),"")</f>
        <v>-2.4449877750610726E-3</v>
      </c>
    </row>
    <row r="461" spans="1:15" x14ac:dyDescent="0.3">
      <c r="A461" s="8">
        <v>42280</v>
      </c>
      <c r="B461" s="34" t="str">
        <f>IFERROR(INDEX('Price Data'!B:B,MATCH(TEXT(A461,"YYYY-MM-DD"),'Price Data'!A:A,0)),"")</f>
        <v/>
      </c>
      <c r="C461" s="10" t="str" cm="1">
        <f t="array" ref="C461">IFERROR(IF(ISNUMBER(B461),(B461-INDEX('Price Data'!B:B,MATCH(TEXT(A461,"YYYY-MM-DD"),'Price Data'!A:A,0)+1))/INDEX('Price Data'!B:B,MATCH(TEXT(A461,"YYYY-MM-DD"),'Price Data'!A:A,0)+1),""),"")</f>
        <v/>
      </c>
      <c r="D461" s="34" t="str">
        <f>IFERROR(INDEX('Price Data'!E:E,MATCH(TEXT(A461,"YYYY-MM-DD"),'Price Data'!D:D,0)),"")</f>
        <v/>
      </c>
      <c r="E461" s="10" t="str" cm="1">
        <f t="array" ref="E461">IFERROR(IF(ISNUMBER(D461),(D461-INDEX('Price Data'!E:E,MATCH(TEXT(A461,"YYYY-MM-DD"),'Price Data'!D:D,0)+1))/INDEX('Price Data'!E:E,MATCH(TEXT(A461,"YYYY-MM-DD"),'Price Data'!D:D,0)+1),""),"")</f>
        <v/>
      </c>
      <c r="F461" s="34" t="str">
        <f>IFERROR(INDEX('Price Data'!H:H,MATCH(TEXT(A461,"YYYY-MM-DD"),'Price Data'!G:G,0)),"")</f>
        <v/>
      </c>
      <c r="G461" s="10" t="str" cm="1">
        <f t="array" ref="G461">IFERROR(IF(ISNUMBER(F461),(F461-INDEX('Price Data'!H:H,MATCH(TEXT(A461,"YYYY-MM-DD"),'Price Data'!G:G,0)+1))/INDEX('Price Data'!H:H,MATCH(TEXT(A461,"YYYY-MM-DD"),'Price Data'!G:G,0)+1),""),"")</f>
        <v/>
      </c>
      <c r="H461" s="34" t="str">
        <f>IFERROR(INDEX('Price Data'!K:K,MATCH(TEXT(A461,"YYYY-MM-DD"),'Price Data'!J:J,0)),"")</f>
        <v/>
      </c>
      <c r="I461" s="10" t="str" cm="1">
        <f t="array" ref="I461">IFERROR(IF(ISNUMBER(H461),(H461-INDEX('Price Data'!K:K,MATCH(TEXT(A461,"YYYY-MM-DD"),'Price Data'!J:J,0)+1))/INDEX('Price Data'!K:K,MATCH(TEXT(A461,"YYYY-MM-DD"),'Price Data'!J:J,0)+1),""),"")</f>
        <v/>
      </c>
      <c r="J461" s="34" t="str">
        <f>IFERROR(INDEX('Price Data'!N:N,MATCH(TEXT(A461,"YYYY-MM-DD"),'Price Data'!M:M,0)),"")</f>
        <v/>
      </c>
      <c r="K461" s="10" t="str" cm="1">
        <f t="array" ref="K461">IFERROR(IF(ISNUMBER(J461),(J461-INDEX('Price Data'!N:N,MATCH(TEXT(A461,"YYYY-MM-DD"),'Price Data'!M:M,0)+1))/INDEX('Price Data'!N:N,MATCH(TEXT(A461,"YYYY-MM-DD"),'Price Data'!M:M,0)+1),""),"")</f>
        <v/>
      </c>
      <c r="L461" s="34" t="str">
        <f>IFERROR(INDEX('Price Data'!Q:Q,MATCH(TEXT(A461,"YYYY-MM-DD"),'Price Data'!P:P,0)),"")</f>
        <v/>
      </c>
      <c r="M461" s="10" t="str" cm="1">
        <f t="array" ref="M461">IFERROR(IF(ISNUMBER(L461),(L461-INDEX('Price Data'!Q:Q,MATCH(TEXT(A461,"YYYY-MM-DD"),'Price Data'!P:P,0)+1))/INDEX('Price Data'!Q:Q,MATCH(TEXT(A461,"YYYY-MM-DD"),'Price Data'!P:P,0)+1),""),"")</f>
        <v/>
      </c>
      <c r="N461" s="34" t="str">
        <f>IFERROR(INDEX('Price Data'!T:T,MATCH(TEXT(A461,"YYYY-MM-DD"),'Price Data'!S:S,0)),"")</f>
        <v/>
      </c>
      <c r="O461" s="10" t="str" cm="1">
        <f t="array" ref="O461">IFERROR(IF(ISNUMBER(N461),(N461-INDEX('Price Data'!T:T,MATCH(TEXT(A461,"YYYY-MM-DD"),'Price Data'!S:S,0)+1))/INDEX('Price Data'!T:T,MATCH(TEXT(A461,"YYYY-MM-DD"),'Price Data'!S:S,0)+1),""),"")</f>
        <v/>
      </c>
    </row>
    <row r="462" spans="1:15" x14ac:dyDescent="0.3">
      <c r="A462" s="8">
        <v>42281</v>
      </c>
      <c r="B462" s="34" t="str">
        <f>IFERROR(INDEX('Price Data'!B:B,MATCH(TEXT(A462,"YYYY-MM-DD"),'Price Data'!A:A,0)),"")</f>
        <v/>
      </c>
      <c r="C462" s="10" t="str" cm="1">
        <f t="array" ref="C462">IFERROR(IF(ISNUMBER(B462),(B462-INDEX('Price Data'!B:B,MATCH(TEXT(A462,"YYYY-MM-DD"),'Price Data'!A:A,0)+1))/INDEX('Price Data'!B:B,MATCH(TEXT(A462,"YYYY-MM-DD"),'Price Data'!A:A,0)+1),""),"")</f>
        <v/>
      </c>
      <c r="D462" s="34" t="str">
        <f>IFERROR(INDEX('Price Data'!E:E,MATCH(TEXT(A462,"YYYY-MM-DD"),'Price Data'!D:D,0)),"")</f>
        <v/>
      </c>
      <c r="E462" s="10" t="str" cm="1">
        <f t="array" ref="E462">IFERROR(IF(ISNUMBER(D462),(D462-INDEX('Price Data'!E:E,MATCH(TEXT(A462,"YYYY-MM-DD"),'Price Data'!D:D,0)+1))/INDEX('Price Data'!E:E,MATCH(TEXT(A462,"YYYY-MM-DD"),'Price Data'!D:D,0)+1),""),"")</f>
        <v/>
      </c>
      <c r="F462" s="34" t="str">
        <f>IFERROR(INDEX('Price Data'!H:H,MATCH(TEXT(A462,"YYYY-MM-DD"),'Price Data'!G:G,0)),"")</f>
        <v/>
      </c>
      <c r="G462" s="10" t="str" cm="1">
        <f t="array" ref="G462">IFERROR(IF(ISNUMBER(F462),(F462-INDEX('Price Data'!H:H,MATCH(TEXT(A462,"YYYY-MM-DD"),'Price Data'!G:G,0)+1))/INDEX('Price Data'!H:H,MATCH(TEXT(A462,"YYYY-MM-DD"),'Price Data'!G:G,0)+1),""),"")</f>
        <v/>
      </c>
      <c r="H462" s="34" t="str">
        <f>IFERROR(INDEX('Price Data'!K:K,MATCH(TEXT(A462,"YYYY-MM-DD"),'Price Data'!J:J,0)),"")</f>
        <v/>
      </c>
      <c r="I462" s="10" t="str" cm="1">
        <f t="array" ref="I462">IFERROR(IF(ISNUMBER(H462),(H462-INDEX('Price Data'!K:K,MATCH(TEXT(A462,"YYYY-MM-DD"),'Price Data'!J:J,0)+1))/INDEX('Price Data'!K:K,MATCH(TEXT(A462,"YYYY-MM-DD"),'Price Data'!J:J,0)+1),""),"")</f>
        <v/>
      </c>
      <c r="J462" s="34" t="str">
        <f>IFERROR(INDEX('Price Data'!N:N,MATCH(TEXT(A462,"YYYY-MM-DD"),'Price Data'!M:M,0)),"")</f>
        <v/>
      </c>
      <c r="K462" s="10" t="str" cm="1">
        <f t="array" ref="K462">IFERROR(IF(ISNUMBER(J462),(J462-INDEX('Price Data'!N:N,MATCH(TEXT(A462,"YYYY-MM-DD"),'Price Data'!M:M,0)+1))/INDEX('Price Data'!N:N,MATCH(TEXT(A462,"YYYY-MM-DD"),'Price Data'!M:M,0)+1),""),"")</f>
        <v/>
      </c>
      <c r="L462" s="34" t="str">
        <f>IFERROR(INDEX('Price Data'!Q:Q,MATCH(TEXT(A462,"YYYY-MM-DD"),'Price Data'!P:P,0)),"")</f>
        <v/>
      </c>
      <c r="M462" s="10" t="str" cm="1">
        <f t="array" ref="M462">IFERROR(IF(ISNUMBER(L462),(L462-INDEX('Price Data'!Q:Q,MATCH(TEXT(A462,"YYYY-MM-DD"),'Price Data'!P:P,0)+1))/INDEX('Price Data'!Q:Q,MATCH(TEXT(A462,"YYYY-MM-DD"),'Price Data'!P:P,0)+1),""),"")</f>
        <v/>
      </c>
      <c r="N462" s="34" t="str">
        <f>IFERROR(INDEX('Price Data'!T:T,MATCH(TEXT(A462,"YYYY-MM-DD"),'Price Data'!S:S,0)),"")</f>
        <v/>
      </c>
      <c r="O462" s="10" t="str" cm="1">
        <f t="array" ref="O462">IFERROR(IF(ISNUMBER(N462),(N462-INDEX('Price Data'!T:T,MATCH(TEXT(A462,"YYYY-MM-DD"),'Price Data'!S:S,0)+1))/INDEX('Price Data'!T:T,MATCH(TEXT(A462,"YYYY-MM-DD"),'Price Data'!S:S,0)+1),""),"")</f>
        <v/>
      </c>
    </row>
    <row r="463" spans="1:15" x14ac:dyDescent="0.3">
      <c r="A463" s="8">
        <v>42282</v>
      </c>
      <c r="B463" s="34">
        <f>IFERROR(INDEX('Price Data'!B:B,MATCH(TEXT(A463,"YYYY-MM-DD"),'Price Data'!A:A,0)),"")</f>
        <v>21980</v>
      </c>
      <c r="C463" s="10" cm="1">
        <f t="array" ref="C463">IFERROR(IF(ISNUMBER(B463),(B463-INDEX('Price Data'!B:B,MATCH(TEXT(A463,"YYYY-MM-DD"),'Price Data'!A:A,0)+1))/INDEX('Price Data'!B:B,MATCH(TEXT(A463,"YYYY-MM-DD"),'Price Data'!A:A,0)+1),""),"")</f>
        <v>2.7342837111474644E-2</v>
      </c>
      <c r="D463" s="34">
        <f>IFERROR(INDEX('Price Data'!E:E,MATCH(TEXT(A463,"YYYY-MM-DD"),'Price Data'!D:D,0)),"")</f>
        <v>29.11</v>
      </c>
      <c r="E463" s="10" cm="1">
        <f t="array" ref="E463">IFERROR(IF(ISNUMBER(D463),(D463-INDEX('Price Data'!E:E,MATCH(TEXT(A463,"YYYY-MM-DD"),'Price Data'!D:D,0)+1))/INDEX('Price Data'!E:E,MATCH(TEXT(A463,"YYYY-MM-DD"),'Price Data'!D:D,0)+1),""),"")</f>
        <v>2.7532650900105936E-2</v>
      </c>
      <c r="F463" s="34">
        <f>IFERROR(INDEX('Price Data'!H:H,MATCH(TEXT(A463,"YYYY-MM-DD"),'Price Data'!G:G,0)),"")</f>
        <v>17000</v>
      </c>
      <c r="G463" s="10" cm="1">
        <f t="array" ref="G463">IFERROR(IF(ISNUMBER(F463),(F463-INDEX('Price Data'!H:H,MATCH(TEXT(A463,"YYYY-MM-DD"),'Price Data'!G:G,0)+1))/INDEX('Price Data'!H:H,MATCH(TEXT(A463,"YYYY-MM-DD"),'Price Data'!G:G,0)+1),""),"")</f>
        <v>3.7217815741305671E-2</v>
      </c>
      <c r="H463" s="34">
        <f>IFERROR(INDEX('Price Data'!K:K,MATCH(TEXT(A463,"YYYY-MM-DD"),'Price Data'!J:J,0)),"")</f>
        <v>3.23</v>
      </c>
      <c r="I463" s="10" cm="1">
        <f t="array" ref="I463">IFERROR(IF(ISNUMBER(H463),(H463-INDEX('Price Data'!K:K,MATCH(TEXT(A463,"YYYY-MM-DD"),'Price Data'!J:J,0)+1))/INDEX('Price Data'!K:K,MATCH(TEXT(A463,"YYYY-MM-DD"),'Price Data'!J:J,0)+1),""),"")</f>
        <v>2.5396825396825421E-2</v>
      </c>
      <c r="J463" s="34">
        <f>IFERROR(INDEX('Price Data'!N:N,MATCH(TEXT(A463,"YYYY-MM-DD"),'Price Data'!M:M,0)),"")</f>
        <v>5.19</v>
      </c>
      <c r="K463" s="10" cm="1">
        <f t="array" ref="K463">IFERROR(IF(ISNUMBER(J463),(J463-INDEX('Price Data'!N:N,MATCH(TEXT(A463,"YYYY-MM-DD"),'Price Data'!M:M,0)+1))/INDEX('Price Data'!N:N,MATCH(TEXT(A463,"YYYY-MM-DD"),'Price Data'!M:M,0)+1),""),"")</f>
        <v>1.964636542239696E-2</v>
      </c>
      <c r="L463" s="34">
        <f>IFERROR(INDEX('Price Data'!Q:Q,MATCH(TEXT(A463,"YYYY-MM-DD"),'Price Data'!P:P,0)),"")</f>
        <v>10.11</v>
      </c>
      <c r="M463" s="10" cm="1">
        <f t="array" ref="M463">IFERROR(IF(ISNUMBER(L463),(L463-INDEX('Price Data'!Q:Q,MATCH(TEXT(A463,"YYYY-MM-DD"),'Price Data'!P:P,0)+1))/INDEX('Price Data'!Q:Q,MATCH(TEXT(A463,"YYYY-MM-DD"),'Price Data'!P:P,0)+1),""),"")</f>
        <v>4.5501551189245037E-2</v>
      </c>
      <c r="N463" s="34">
        <f>IFERROR(INDEX('Price Data'!T:T,MATCH(TEXT(A463,"YYYY-MM-DD"),'Price Data'!S:S,0)),"")</f>
        <v>4.24</v>
      </c>
      <c r="O463" s="10" cm="1">
        <f t="array" ref="O463">IFERROR(IF(ISNUMBER(N463),(N463-INDEX('Price Data'!T:T,MATCH(TEXT(A463,"YYYY-MM-DD"),'Price Data'!S:S,0)+1))/INDEX('Price Data'!T:T,MATCH(TEXT(A463,"YYYY-MM-DD"),'Price Data'!S:S,0)+1),""),"")</f>
        <v>3.9215686274509838E-2</v>
      </c>
    </row>
    <row r="464" spans="1:15" x14ac:dyDescent="0.3">
      <c r="A464" s="8">
        <v>42283</v>
      </c>
      <c r="B464" s="34">
        <f>IFERROR(INDEX('Price Data'!B:B,MATCH(TEXT(A464,"YYYY-MM-DD"),'Price Data'!A:A,0)),"")</f>
        <v>22183</v>
      </c>
      <c r="C464" s="10" cm="1">
        <f t="array" ref="C464">IFERROR(IF(ISNUMBER(B464),(B464-INDEX('Price Data'!B:B,MATCH(TEXT(A464,"YYYY-MM-DD"),'Price Data'!A:A,0)+1))/INDEX('Price Data'!B:B,MATCH(TEXT(A464,"YYYY-MM-DD"),'Price Data'!A:A,0)+1),""),"")</f>
        <v>9.2356687898089169E-3</v>
      </c>
      <c r="D464" s="34">
        <f>IFERROR(INDEX('Price Data'!E:E,MATCH(TEXT(A464,"YYYY-MM-DD"),'Price Data'!D:D,0)),"")</f>
        <v>29.31</v>
      </c>
      <c r="E464" s="10" cm="1">
        <f t="array" ref="E464">IFERROR(IF(ISNUMBER(D464),(D464-INDEX('Price Data'!E:E,MATCH(TEXT(A464,"YYYY-MM-DD"),'Price Data'!D:D,0)+1))/INDEX('Price Data'!E:E,MATCH(TEXT(A464,"YYYY-MM-DD"),'Price Data'!D:D,0)+1),""),"")</f>
        <v>6.8704912401236443E-3</v>
      </c>
      <c r="F464" s="34">
        <f>IFERROR(INDEX('Price Data'!H:H,MATCH(TEXT(A464,"YYYY-MM-DD"),'Price Data'!G:G,0)),"")</f>
        <v>17190</v>
      </c>
      <c r="G464" s="10" cm="1">
        <f t="array" ref="G464">IFERROR(IF(ISNUMBER(F464),(F464-INDEX('Price Data'!H:H,MATCH(TEXT(A464,"YYYY-MM-DD"),'Price Data'!G:G,0)+1))/INDEX('Price Data'!H:H,MATCH(TEXT(A464,"YYYY-MM-DD"),'Price Data'!G:G,0)+1),""),"")</f>
        <v>1.1176470588235295E-2</v>
      </c>
      <c r="H464" s="34">
        <f>IFERROR(INDEX('Price Data'!K:K,MATCH(TEXT(A464,"YYYY-MM-DD"),'Price Data'!J:J,0)),"")</f>
        <v>3.26</v>
      </c>
      <c r="I464" s="10" cm="1">
        <f t="array" ref="I464">IFERROR(IF(ISNUMBER(H464),(H464-INDEX('Price Data'!K:K,MATCH(TEXT(A464,"YYYY-MM-DD"),'Price Data'!J:J,0)+1))/INDEX('Price Data'!K:K,MATCH(TEXT(A464,"YYYY-MM-DD"),'Price Data'!J:J,0)+1),""),"")</f>
        <v>9.2879256965943662E-3</v>
      </c>
      <c r="J464" s="34">
        <f>IFERROR(INDEX('Price Data'!N:N,MATCH(TEXT(A464,"YYYY-MM-DD"),'Price Data'!M:M,0)),"")</f>
        <v>5.14</v>
      </c>
      <c r="K464" s="10" cm="1">
        <f t="array" ref="K464">IFERROR(IF(ISNUMBER(J464),(J464-INDEX('Price Data'!N:N,MATCH(TEXT(A464,"YYYY-MM-DD"),'Price Data'!M:M,0)+1))/INDEX('Price Data'!N:N,MATCH(TEXT(A464,"YYYY-MM-DD"),'Price Data'!M:M,0)+1),""),"")</f>
        <v>-9.6339113680155505E-3</v>
      </c>
      <c r="L464" s="34">
        <f>IFERROR(INDEX('Price Data'!Q:Q,MATCH(TEXT(A464,"YYYY-MM-DD"),'Price Data'!P:P,0)),"")</f>
        <v>9.9700000000000006</v>
      </c>
      <c r="M464" s="10" cm="1">
        <f t="array" ref="M464">IFERROR(IF(ISNUMBER(L464),(L464-INDEX('Price Data'!Q:Q,MATCH(TEXT(A464,"YYYY-MM-DD"),'Price Data'!P:P,0)+1))/INDEX('Price Data'!Q:Q,MATCH(TEXT(A464,"YYYY-MM-DD"),'Price Data'!P:P,0)+1),""),"")</f>
        <v>-1.38476755687437E-2</v>
      </c>
      <c r="N464" s="34">
        <f>IFERROR(INDEX('Price Data'!T:T,MATCH(TEXT(A464,"YYYY-MM-DD"),'Price Data'!S:S,0)),"")</f>
        <v>4.2</v>
      </c>
      <c r="O464" s="10" cm="1">
        <f t="array" ref="O464">IFERROR(IF(ISNUMBER(N464),(N464-INDEX('Price Data'!T:T,MATCH(TEXT(A464,"YYYY-MM-DD"),'Price Data'!S:S,0)+1))/INDEX('Price Data'!T:T,MATCH(TEXT(A464,"YYYY-MM-DD"),'Price Data'!S:S,0)+1),""),"")</f>
        <v>-9.4339622641509517E-3</v>
      </c>
    </row>
    <row r="465" spans="1:15" x14ac:dyDescent="0.3">
      <c r="A465" s="8">
        <v>42284</v>
      </c>
      <c r="B465" s="34">
        <f>IFERROR(INDEX('Price Data'!B:B,MATCH(TEXT(A465,"YYYY-MM-DD"),'Price Data'!A:A,0)),"")</f>
        <v>22007</v>
      </c>
      <c r="C465" s="10" cm="1">
        <f t="array" ref="C465">IFERROR(IF(ISNUMBER(B465),(B465-INDEX('Price Data'!B:B,MATCH(TEXT(A465,"YYYY-MM-DD"),'Price Data'!A:A,0)+1))/INDEX('Price Data'!B:B,MATCH(TEXT(A465,"YYYY-MM-DD"),'Price Data'!A:A,0)+1),""),"")</f>
        <v>-7.9340035162061041E-3</v>
      </c>
      <c r="D465" s="34">
        <f>IFERROR(INDEX('Price Data'!E:E,MATCH(TEXT(A465,"YYYY-MM-DD"),'Price Data'!D:D,0)),"")</f>
        <v>29.08</v>
      </c>
      <c r="E465" s="10" cm="1">
        <f t="array" ref="E465">IFERROR(IF(ISNUMBER(D465),(D465-INDEX('Price Data'!E:E,MATCH(TEXT(A465,"YYYY-MM-DD"),'Price Data'!D:D,0)+1))/INDEX('Price Data'!E:E,MATCH(TEXT(A465,"YYYY-MM-DD"),'Price Data'!D:D,0)+1),""),"")</f>
        <v>-7.8471511429546378E-3</v>
      </c>
      <c r="F465" s="34">
        <f>IFERROR(INDEX('Price Data'!H:H,MATCH(TEXT(A465,"YYYY-MM-DD"),'Price Data'!G:G,0)),"")</f>
        <v>17120</v>
      </c>
      <c r="G465" s="10" cm="1">
        <f t="array" ref="G465">IFERROR(IF(ISNUMBER(F465),(F465-INDEX('Price Data'!H:H,MATCH(TEXT(A465,"YYYY-MM-DD"),'Price Data'!G:G,0)+1))/INDEX('Price Data'!H:H,MATCH(TEXT(A465,"YYYY-MM-DD"),'Price Data'!G:G,0)+1),""),"")</f>
        <v>-4.0721349621873184E-3</v>
      </c>
      <c r="H465" s="34">
        <f>IFERROR(INDEX('Price Data'!K:K,MATCH(TEXT(A465,"YYYY-MM-DD"),'Price Data'!J:J,0)),"")</f>
        <v>3.17</v>
      </c>
      <c r="I465" s="10" cm="1">
        <f t="array" ref="I465">IFERROR(IF(ISNUMBER(H465),(H465-INDEX('Price Data'!K:K,MATCH(TEXT(A465,"YYYY-MM-DD"),'Price Data'!J:J,0)+1))/INDEX('Price Data'!K:K,MATCH(TEXT(A465,"YYYY-MM-DD"),'Price Data'!J:J,0)+1),""),"")</f>
        <v>-2.7607361963190143E-2</v>
      </c>
      <c r="J465" s="34">
        <f>IFERROR(INDEX('Price Data'!N:N,MATCH(TEXT(A465,"YYYY-MM-DD"),'Price Data'!M:M,0)),"")</f>
        <v>5.14</v>
      </c>
      <c r="K465" s="10" cm="1">
        <f t="array" ref="K465">IFERROR(IF(ISNUMBER(J465),(J465-INDEX('Price Data'!N:N,MATCH(TEXT(A465,"YYYY-MM-DD"),'Price Data'!M:M,0)+1))/INDEX('Price Data'!N:N,MATCH(TEXT(A465,"YYYY-MM-DD"),'Price Data'!M:M,0)+1),""),"")</f>
        <v>0</v>
      </c>
      <c r="L465" s="34">
        <f>IFERROR(INDEX('Price Data'!Q:Q,MATCH(TEXT(A465,"YYYY-MM-DD"),'Price Data'!P:P,0)),"")</f>
        <v>10.130000000000001</v>
      </c>
      <c r="M465" s="10" cm="1">
        <f t="array" ref="M465">IFERROR(IF(ISNUMBER(L465),(L465-INDEX('Price Data'!Q:Q,MATCH(TEXT(A465,"YYYY-MM-DD"),'Price Data'!P:P,0)+1))/INDEX('Price Data'!Q:Q,MATCH(TEXT(A465,"YYYY-MM-DD"),'Price Data'!P:P,0)+1),""),"")</f>
        <v>1.6048144433299914E-2</v>
      </c>
      <c r="N465" s="34">
        <f>IFERROR(INDEX('Price Data'!T:T,MATCH(TEXT(A465,"YYYY-MM-DD"),'Price Data'!S:S,0)),"")</f>
        <v>4.29</v>
      </c>
      <c r="O465" s="10" cm="1">
        <f t="array" ref="O465">IFERROR(IF(ISNUMBER(N465),(N465-INDEX('Price Data'!T:T,MATCH(TEXT(A465,"YYYY-MM-DD"),'Price Data'!S:S,0)+1))/INDEX('Price Data'!T:T,MATCH(TEXT(A465,"YYYY-MM-DD"),'Price Data'!S:S,0)+1),""),"")</f>
        <v>2.1428571428571394E-2</v>
      </c>
    </row>
    <row r="466" spans="1:15" x14ac:dyDescent="0.3">
      <c r="A466" s="8">
        <v>42285</v>
      </c>
      <c r="B466" s="34">
        <f>IFERROR(INDEX('Price Data'!B:B,MATCH(TEXT(A466,"YYYY-MM-DD"),'Price Data'!A:A,0)),"")</f>
        <v>22157</v>
      </c>
      <c r="C466" s="10" cm="1">
        <f t="array" ref="C466">IFERROR(IF(ISNUMBER(B466),(B466-INDEX('Price Data'!B:B,MATCH(TEXT(A466,"YYYY-MM-DD"),'Price Data'!A:A,0)+1))/INDEX('Price Data'!B:B,MATCH(TEXT(A466,"YYYY-MM-DD"),'Price Data'!A:A,0)+1),""),"")</f>
        <v>6.8160130867451268E-3</v>
      </c>
      <c r="D466" s="34">
        <f>IFERROR(INDEX('Price Data'!E:E,MATCH(TEXT(A466,"YYYY-MM-DD"),'Price Data'!D:D,0)),"")</f>
        <v>29.16</v>
      </c>
      <c r="E466" s="10" cm="1">
        <f t="array" ref="E466">IFERROR(IF(ISNUMBER(D466),(D466-INDEX('Price Data'!E:E,MATCH(TEXT(A466,"YYYY-MM-DD"),'Price Data'!D:D,0)+1))/INDEX('Price Data'!E:E,MATCH(TEXT(A466,"YYYY-MM-DD"),'Price Data'!D:D,0)+1),""),"")</f>
        <v>2.7510316368638877E-3</v>
      </c>
      <c r="F466" s="34">
        <f>IFERROR(INDEX('Price Data'!H:H,MATCH(TEXT(A466,"YYYY-MM-DD"),'Price Data'!G:G,0)),"")</f>
        <v>17390</v>
      </c>
      <c r="G466" s="10" cm="1">
        <f t="array" ref="G466">IFERROR(IF(ISNUMBER(F466),(F466-INDEX('Price Data'!H:H,MATCH(TEXT(A466,"YYYY-MM-DD"),'Price Data'!G:G,0)+1))/INDEX('Price Data'!H:H,MATCH(TEXT(A466,"YYYY-MM-DD"),'Price Data'!G:G,0)+1),""),"")</f>
        <v>1.5771028037383176E-2</v>
      </c>
      <c r="H466" s="34">
        <f>IFERROR(INDEX('Price Data'!K:K,MATCH(TEXT(A466,"YYYY-MM-DD"),'Price Data'!J:J,0)),"")</f>
        <v>3.18</v>
      </c>
      <c r="I466" s="10" cm="1">
        <f t="array" ref="I466">IFERROR(IF(ISNUMBER(H466),(H466-INDEX('Price Data'!K:K,MATCH(TEXT(A466,"YYYY-MM-DD"),'Price Data'!J:J,0)+1))/INDEX('Price Data'!K:K,MATCH(TEXT(A466,"YYYY-MM-DD"),'Price Data'!J:J,0)+1),""),"")</f>
        <v>3.1545741324921863E-3</v>
      </c>
      <c r="J466" s="34">
        <f>IFERROR(INDEX('Price Data'!N:N,MATCH(TEXT(A466,"YYYY-MM-DD"),'Price Data'!M:M,0)),"")</f>
        <v>5.25</v>
      </c>
      <c r="K466" s="10" cm="1">
        <f t="array" ref="K466">IFERROR(IF(ISNUMBER(J466),(J466-INDEX('Price Data'!N:N,MATCH(TEXT(A466,"YYYY-MM-DD"),'Price Data'!M:M,0)+1))/INDEX('Price Data'!N:N,MATCH(TEXT(A466,"YYYY-MM-DD"),'Price Data'!M:M,0)+1),""),"")</f>
        <v>2.1400778210116794E-2</v>
      </c>
      <c r="L466" s="34">
        <f>IFERROR(INDEX('Price Data'!Q:Q,MATCH(TEXT(A466,"YYYY-MM-DD"),'Price Data'!P:P,0)),"")</f>
        <v>10.24</v>
      </c>
      <c r="M466" s="10" cm="1">
        <f t="array" ref="M466">IFERROR(IF(ISNUMBER(L466),(L466-INDEX('Price Data'!Q:Q,MATCH(TEXT(A466,"YYYY-MM-DD"),'Price Data'!P:P,0)+1))/INDEX('Price Data'!Q:Q,MATCH(TEXT(A466,"YYYY-MM-DD"),'Price Data'!P:P,0)+1),""),"")</f>
        <v>1.0858835143139133E-2</v>
      </c>
      <c r="N466" s="34">
        <f>IFERROR(INDEX('Price Data'!T:T,MATCH(TEXT(A466,"YYYY-MM-DD"),'Price Data'!S:S,0)),"")</f>
        <v>4.2699999999999996</v>
      </c>
      <c r="O466" s="10" cm="1">
        <f t="array" ref="O466">IFERROR(IF(ISNUMBER(N466),(N466-INDEX('Price Data'!T:T,MATCH(TEXT(A466,"YYYY-MM-DD"),'Price Data'!S:S,0)+1))/INDEX('Price Data'!T:T,MATCH(TEXT(A466,"YYYY-MM-DD"),'Price Data'!S:S,0)+1),""),"")</f>
        <v>-4.6620046620047696E-3</v>
      </c>
    </row>
    <row r="467" spans="1:15" x14ac:dyDescent="0.3">
      <c r="A467" s="8">
        <v>42286</v>
      </c>
      <c r="B467" s="34">
        <f>IFERROR(INDEX('Price Data'!B:B,MATCH(TEXT(A467,"YYYY-MM-DD"),'Price Data'!A:A,0)),"")</f>
        <v>22258</v>
      </c>
      <c r="C467" s="10" cm="1">
        <f t="array" ref="C467">IFERROR(IF(ISNUMBER(B467),(B467-INDEX('Price Data'!B:B,MATCH(TEXT(A467,"YYYY-MM-DD"),'Price Data'!A:A,0)+1))/INDEX('Price Data'!B:B,MATCH(TEXT(A467,"YYYY-MM-DD"),'Price Data'!A:A,0)+1),""),"")</f>
        <v>4.5583788419009796E-3</v>
      </c>
      <c r="D467" s="34">
        <f>IFERROR(INDEX('Price Data'!E:E,MATCH(TEXT(A467,"YYYY-MM-DD"),'Price Data'!D:D,0)),"")</f>
        <v>29.38</v>
      </c>
      <c r="E467" s="10" cm="1">
        <f t="array" ref="E467">IFERROR(IF(ISNUMBER(D467),(D467-INDEX('Price Data'!E:E,MATCH(TEXT(A467,"YYYY-MM-DD"),'Price Data'!D:D,0)+1))/INDEX('Price Data'!E:E,MATCH(TEXT(A467,"YYYY-MM-DD"),'Price Data'!D:D,0)+1),""),"")</f>
        <v>7.5445816186556535E-3</v>
      </c>
      <c r="F467" s="34">
        <f>IFERROR(INDEX('Price Data'!H:H,MATCH(TEXT(A467,"YYYY-MM-DD"),'Price Data'!G:G,0)),"")</f>
        <v>17210</v>
      </c>
      <c r="G467" s="10" cm="1">
        <f t="array" ref="G467">IFERROR(IF(ISNUMBER(F467),(F467-INDEX('Price Data'!H:H,MATCH(TEXT(A467,"YYYY-MM-DD"),'Price Data'!G:G,0)+1))/INDEX('Price Data'!H:H,MATCH(TEXT(A467,"YYYY-MM-DD"),'Price Data'!G:G,0)+1),""),"")</f>
        <v>-1.0350776308223116E-2</v>
      </c>
      <c r="H467" s="34">
        <f>IFERROR(INDEX('Price Data'!K:K,MATCH(TEXT(A467,"YYYY-MM-DD"),'Price Data'!J:J,0)),"")</f>
        <v>3.19</v>
      </c>
      <c r="I467" s="10" cm="1">
        <f t="array" ref="I467">IFERROR(IF(ISNUMBER(H467),(H467-INDEX('Price Data'!K:K,MATCH(TEXT(A467,"YYYY-MM-DD"),'Price Data'!J:J,0)+1))/INDEX('Price Data'!K:K,MATCH(TEXT(A467,"YYYY-MM-DD"),'Price Data'!J:J,0)+1),""),"")</f>
        <v>3.1446540880502474E-3</v>
      </c>
      <c r="J467" s="34">
        <f>IFERROR(INDEX('Price Data'!N:N,MATCH(TEXT(A467,"YYYY-MM-DD"),'Price Data'!M:M,0)),"")</f>
        <v>5.24</v>
      </c>
      <c r="K467" s="10" cm="1">
        <f t="array" ref="K467">IFERROR(IF(ISNUMBER(J467),(J467-INDEX('Price Data'!N:N,MATCH(TEXT(A467,"YYYY-MM-DD"),'Price Data'!M:M,0)+1))/INDEX('Price Data'!N:N,MATCH(TEXT(A467,"YYYY-MM-DD"),'Price Data'!M:M,0)+1),""),"")</f>
        <v>-1.9047619047618642E-3</v>
      </c>
      <c r="L467" s="34">
        <f>IFERROR(INDEX('Price Data'!Q:Q,MATCH(TEXT(A467,"YYYY-MM-DD"),'Price Data'!P:P,0)),"")</f>
        <v>10.220000000000001</v>
      </c>
      <c r="M467" s="10" cm="1">
        <f t="array" ref="M467">IFERROR(IF(ISNUMBER(L467),(L467-INDEX('Price Data'!Q:Q,MATCH(TEXT(A467,"YYYY-MM-DD"),'Price Data'!P:P,0)+1))/INDEX('Price Data'!Q:Q,MATCH(TEXT(A467,"YYYY-MM-DD"),'Price Data'!P:P,0)+1),""),"")</f>
        <v>-1.9531249999999584E-3</v>
      </c>
      <c r="N467" s="34">
        <f>IFERROR(INDEX('Price Data'!T:T,MATCH(TEXT(A467,"YYYY-MM-DD"),'Price Data'!S:S,0)),"")</f>
        <v>4.1900000000000004</v>
      </c>
      <c r="O467" s="10" cm="1">
        <f t="array" ref="O467">IFERROR(IF(ISNUMBER(N467),(N467-INDEX('Price Data'!T:T,MATCH(TEXT(A467,"YYYY-MM-DD"),'Price Data'!S:S,0)+1))/INDEX('Price Data'!T:T,MATCH(TEXT(A467,"YYYY-MM-DD"),'Price Data'!S:S,0)+1),""),"")</f>
        <v>-1.8735362997657889E-2</v>
      </c>
    </row>
    <row r="468" spans="1:15" x14ac:dyDescent="0.3">
      <c r="A468" s="8">
        <v>42287</v>
      </c>
      <c r="B468" s="34" t="str">
        <f>IFERROR(INDEX('Price Data'!B:B,MATCH(TEXT(A468,"YYYY-MM-DD"),'Price Data'!A:A,0)),"")</f>
        <v/>
      </c>
      <c r="C468" s="10" t="str" cm="1">
        <f t="array" ref="C468">IFERROR(IF(ISNUMBER(B468),(B468-INDEX('Price Data'!B:B,MATCH(TEXT(A468,"YYYY-MM-DD"),'Price Data'!A:A,0)+1))/INDEX('Price Data'!B:B,MATCH(TEXT(A468,"YYYY-MM-DD"),'Price Data'!A:A,0)+1),""),"")</f>
        <v/>
      </c>
      <c r="D468" s="34" t="str">
        <f>IFERROR(INDEX('Price Data'!E:E,MATCH(TEXT(A468,"YYYY-MM-DD"),'Price Data'!D:D,0)),"")</f>
        <v/>
      </c>
      <c r="E468" s="10" t="str" cm="1">
        <f t="array" ref="E468">IFERROR(IF(ISNUMBER(D468),(D468-INDEX('Price Data'!E:E,MATCH(TEXT(A468,"YYYY-MM-DD"),'Price Data'!D:D,0)+1))/INDEX('Price Data'!E:E,MATCH(TEXT(A468,"YYYY-MM-DD"),'Price Data'!D:D,0)+1),""),"")</f>
        <v/>
      </c>
      <c r="F468" s="34" t="str">
        <f>IFERROR(INDEX('Price Data'!H:H,MATCH(TEXT(A468,"YYYY-MM-DD"),'Price Data'!G:G,0)),"")</f>
        <v/>
      </c>
      <c r="G468" s="10" t="str" cm="1">
        <f t="array" ref="G468">IFERROR(IF(ISNUMBER(F468),(F468-INDEX('Price Data'!H:H,MATCH(TEXT(A468,"YYYY-MM-DD"),'Price Data'!G:G,0)+1))/INDEX('Price Data'!H:H,MATCH(TEXT(A468,"YYYY-MM-DD"),'Price Data'!G:G,0)+1),""),"")</f>
        <v/>
      </c>
      <c r="H468" s="34" t="str">
        <f>IFERROR(INDEX('Price Data'!K:K,MATCH(TEXT(A468,"YYYY-MM-DD"),'Price Data'!J:J,0)),"")</f>
        <v/>
      </c>
      <c r="I468" s="10" t="str" cm="1">
        <f t="array" ref="I468">IFERROR(IF(ISNUMBER(H468),(H468-INDEX('Price Data'!K:K,MATCH(TEXT(A468,"YYYY-MM-DD"),'Price Data'!J:J,0)+1))/INDEX('Price Data'!K:K,MATCH(TEXT(A468,"YYYY-MM-DD"),'Price Data'!J:J,0)+1),""),"")</f>
        <v/>
      </c>
      <c r="J468" s="34" t="str">
        <f>IFERROR(INDEX('Price Data'!N:N,MATCH(TEXT(A468,"YYYY-MM-DD"),'Price Data'!M:M,0)),"")</f>
        <v/>
      </c>
      <c r="K468" s="10" t="str" cm="1">
        <f t="array" ref="K468">IFERROR(IF(ISNUMBER(J468),(J468-INDEX('Price Data'!N:N,MATCH(TEXT(A468,"YYYY-MM-DD"),'Price Data'!M:M,0)+1))/INDEX('Price Data'!N:N,MATCH(TEXT(A468,"YYYY-MM-DD"),'Price Data'!M:M,0)+1),""),"")</f>
        <v/>
      </c>
      <c r="L468" s="34" t="str">
        <f>IFERROR(INDEX('Price Data'!Q:Q,MATCH(TEXT(A468,"YYYY-MM-DD"),'Price Data'!P:P,0)),"")</f>
        <v/>
      </c>
      <c r="M468" s="10" t="str" cm="1">
        <f t="array" ref="M468">IFERROR(IF(ISNUMBER(L468),(L468-INDEX('Price Data'!Q:Q,MATCH(TEXT(A468,"YYYY-MM-DD"),'Price Data'!P:P,0)+1))/INDEX('Price Data'!Q:Q,MATCH(TEXT(A468,"YYYY-MM-DD"),'Price Data'!P:P,0)+1),""),"")</f>
        <v/>
      </c>
      <c r="N468" s="34" t="str">
        <f>IFERROR(INDEX('Price Data'!T:T,MATCH(TEXT(A468,"YYYY-MM-DD"),'Price Data'!S:S,0)),"")</f>
        <v/>
      </c>
      <c r="O468" s="10" t="str" cm="1">
        <f t="array" ref="O468">IFERROR(IF(ISNUMBER(N468),(N468-INDEX('Price Data'!T:T,MATCH(TEXT(A468,"YYYY-MM-DD"),'Price Data'!S:S,0)+1))/INDEX('Price Data'!T:T,MATCH(TEXT(A468,"YYYY-MM-DD"),'Price Data'!S:S,0)+1),""),"")</f>
        <v/>
      </c>
    </row>
    <row r="469" spans="1:15" x14ac:dyDescent="0.3">
      <c r="A469" s="8">
        <v>42288</v>
      </c>
      <c r="B469" s="34" t="str">
        <f>IFERROR(INDEX('Price Data'!B:B,MATCH(TEXT(A469,"YYYY-MM-DD"),'Price Data'!A:A,0)),"")</f>
        <v/>
      </c>
      <c r="C469" s="10" t="str" cm="1">
        <f t="array" ref="C469">IFERROR(IF(ISNUMBER(B469),(B469-INDEX('Price Data'!B:B,MATCH(TEXT(A469,"YYYY-MM-DD"),'Price Data'!A:A,0)+1))/INDEX('Price Data'!B:B,MATCH(TEXT(A469,"YYYY-MM-DD"),'Price Data'!A:A,0)+1),""),"")</f>
        <v/>
      </c>
      <c r="D469" s="34" t="str">
        <f>IFERROR(INDEX('Price Data'!E:E,MATCH(TEXT(A469,"YYYY-MM-DD"),'Price Data'!D:D,0)),"")</f>
        <v/>
      </c>
      <c r="E469" s="10" t="str" cm="1">
        <f t="array" ref="E469">IFERROR(IF(ISNUMBER(D469),(D469-INDEX('Price Data'!E:E,MATCH(TEXT(A469,"YYYY-MM-DD"),'Price Data'!D:D,0)+1))/INDEX('Price Data'!E:E,MATCH(TEXT(A469,"YYYY-MM-DD"),'Price Data'!D:D,0)+1),""),"")</f>
        <v/>
      </c>
      <c r="F469" s="34" t="str">
        <f>IFERROR(INDEX('Price Data'!H:H,MATCH(TEXT(A469,"YYYY-MM-DD"),'Price Data'!G:G,0)),"")</f>
        <v/>
      </c>
      <c r="G469" s="10" t="str" cm="1">
        <f t="array" ref="G469">IFERROR(IF(ISNUMBER(F469),(F469-INDEX('Price Data'!H:H,MATCH(TEXT(A469,"YYYY-MM-DD"),'Price Data'!G:G,0)+1))/INDEX('Price Data'!H:H,MATCH(TEXT(A469,"YYYY-MM-DD"),'Price Data'!G:G,0)+1),""),"")</f>
        <v/>
      </c>
      <c r="H469" s="34" t="str">
        <f>IFERROR(INDEX('Price Data'!K:K,MATCH(TEXT(A469,"YYYY-MM-DD"),'Price Data'!J:J,0)),"")</f>
        <v/>
      </c>
      <c r="I469" s="10" t="str" cm="1">
        <f t="array" ref="I469">IFERROR(IF(ISNUMBER(H469),(H469-INDEX('Price Data'!K:K,MATCH(TEXT(A469,"YYYY-MM-DD"),'Price Data'!J:J,0)+1))/INDEX('Price Data'!K:K,MATCH(TEXT(A469,"YYYY-MM-DD"),'Price Data'!J:J,0)+1),""),"")</f>
        <v/>
      </c>
      <c r="J469" s="34" t="str">
        <f>IFERROR(INDEX('Price Data'!N:N,MATCH(TEXT(A469,"YYYY-MM-DD"),'Price Data'!M:M,0)),"")</f>
        <v/>
      </c>
      <c r="K469" s="10" t="str" cm="1">
        <f t="array" ref="K469">IFERROR(IF(ISNUMBER(J469),(J469-INDEX('Price Data'!N:N,MATCH(TEXT(A469,"YYYY-MM-DD"),'Price Data'!M:M,0)+1))/INDEX('Price Data'!N:N,MATCH(TEXT(A469,"YYYY-MM-DD"),'Price Data'!M:M,0)+1),""),"")</f>
        <v/>
      </c>
      <c r="L469" s="34" t="str">
        <f>IFERROR(INDEX('Price Data'!Q:Q,MATCH(TEXT(A469,"YYYY-MM-DD"),'Price Data'!P:P,0)),"")</f>
        <v/>
      </c>
      <c r="M469" s="10" t="str" cm="1">
        <f t="array" ref="M469">IFERROR(IF(ISNUMBER(L469),(L469-INDEX('Price Data'!Q:Q,MATCH(TEXT(A469,"YYYY-MM-DD"),'Price Data'!P:P,0)+1))/INDEX('Price Data'!Q:Q,MATCH(TEXT(A469,"YYYY-MM-DD"),'Price Data'!P:P,0)+1),""),"")</f>
        <v/>
      </c>
      <c r="N469" s="34" t="str">
        <f>IFERROR(INDEX('Price Data'!T:T,MATCH(TEXT(A469,"YYYY-MM-DD"),'Price Data'!S:S,0)),"")</f>
        <v/>
      </c>
      <c r="O469" s="10" t="str" cm="1">
        <f t="array" ref="O469">IFERROR(IF(ISNUMBER(N469),(N469-INDEX('Price Data'!T:T,MATCH(TEXT(A469,"YYYY-MM-DD"),'Price Data'!S:S,0)+1))/INDEX('Price Data'!T:T,MATCH(TEXT(A469,"YYYY-MM-DD"),'Price Data'!S:S,0)+1),""),"")</f>
        <v/>
      </c>
    </row>
    <row r="470" spans="1:15" x14ac:dyDescent="0.3">
      <c r="A470" s="8">
        <v>42289</v>
      </c>
      <c r="B470" s="34">
        <f>IFERROR(INDEX('Price Data'!B:B,MATCH(TEXT(A470,"YYYY-MM-DD"),'Price Data'!A:A,0)),"")</f>
        <v>22091</v>
      </c>
      <c r="C470" s="10" cm="1">
        <f t="array" ref="C470">IFERROR(IF(ISNUMBER(B470),(B470-INDEX('Price Data'!B:B,MATCH(TEXT(A470,"YYYY-MM-DD"),'Price Data'!A:A,0)+1))/INDEX('Price Data'!B:B,MATCH(TEXT(A470,"YYYY-MM-DD"),'Price Data'!A:A,0)+1),""),"")</f>
        <v>-7.5029202983197055E-3</v>
      </c>
      <c r="D470" s="34">
        <f>IFERROR(INDEX('Price Data'!E:E,MATCH(TEXT(A470,"YYYY-MM-DD"),'Price Data'!D:D,0)),"")</f>
        <v>29.31</v>
      </c>
      <c r="E470" s="10" cm="1">
        <f t="array" ref="E470">IFERROR(IF(ISNUMBER(D470),(D470-INDEX('Price Data'!E:E,MATCH(TEXT(A470,"YYYY-MM-DD"),'Price Data'!D:D,0)+1))/INDEX('Price Data'!E:E,MATCH(TEXT(A470,"YYYY-MM-DD"),'Price Data'!D:D,0)+1),""),"")</f>
        <v>-2.3825731790333656E-3</v>
      </c>
      <c r="F470" s="34">
        <f>IFERROR(INDEX('Price Data'!H:H,MATCH(TEXT(A470,"YYYY-MM-DD"),'Price Data'!G:G,0)),"")</f>
        <v>16570</v>
      </c>
      <c r="G470" s="10" cm="1">
        <f t="array" ref="G470">IFERROR(IF(ISNUMBER(F470),(F470-INDEX('Price Data'!H:H,MATCH(TEXT(A470,"YYYY-MM-DD"),'Price Data'!G:G,0)+1))/INDEX('Price Data'!H:H,MATCH(TEXT(A470,"YYYY-MM-DD"),'Price Data'!G:G,0)+1),""),"")</f>
        <v>-3.7187681580476466E-2</v>
      </c>
      <c r="H470" s="34">
        <f>IFERROR(INDEX('Price Data'!K:K,MATCH(TEXT(A470,"YYYY-MM-DD"),'Price Data'!J:J,0)),"")</f>
        <v>3.17</v>
      </c>
      <c r="I470" s="10" cm="1">
        <f t="array" ref="I470">IFERROR(IF(ISNUMBER(H470),(H470-INDEX('Price Data'!K:K,MATCH(TEXT(A470,"YYYY-MM-DD"),'Price Data'!J:J,0)+1))/INDEX('Price Data'!K:K,MATCH(TEXT(A470,"YYYY-MM-DD"),'Price Data'!J:J,0)+1),""),"")</f>
        <v>-6.269592476489034E-3</v>
      </c>
      <c r="J470" s="34">
        <f>IFERROR(INDEX('Price Data'!N:N,MATCH(TEXT(A470,"YYYY-MM-DD"),'Price Data'!M:M,0)),"")</f>
        <v>5.17</v>
      </c>
      <c r="K470" s="10" cm="1">
        <f t="array" ref="K470">IFERROR(IF(ISNUMBER(J470),(J470-INDEX('Price Data'!N:N,MATCH(TEXT(A470,"YYYY-MM-DD"),'Price Data'!M:M,0)+1))/INDEX('Price Data'!N:N,MATCH(TEXT(A470,"YYYY-MM-DD"),'Price Data'!M:M,0)+1),""),"")</f>
        <v>-1.3358778625954252E-2</v>
      </c>
      <c r="L470" s="34">
        <f>IFERROR(INDEX('Price Data'!Q:Q,MATCH(TEXT(A470,"YYYY-MM-DD"),'Price Data'!P:P,0)),"")</f>
        <v>10.050000000000001</v>
      </c>
      <c r="M470" s="10" cm="1">
        <f t="array" ref="M470">IFERROR(IF(ISNUMBER(L470),(L470-INDEX('Price Data'!Q:Q,MATCH(TEXT(A470,"YYYY-MM-DD"),'Price Data'!P:P,0)+1))/INDEX('Price Data'!Q:Q,MATCH(TEXT(A470,"YYYY-MM-DD"),'Price Data'!P:P,0)+1),""),"")</f>
        <v>-1.6634050880626215E-2</v>
      </c>
      <c r="N470" s="34">
        <f>IFERROR(INDEX('Price Data'!T:T,MATCH(TEXT(A470,"YYYY-MM-DD"),'Price Data'!S:S,0)),"")</f>
        <v>4.16</v>
      </c>
      <c r="O470" s="10" cm="1">
        <f t="array" ref="O470">IFERROR(IF(ISNUMBER(N470),(N470-INDEX('Price Data'!T:T,MATCH(TEXT(A470,"YYYY-MM-DD"),'Price Data'!S:S,0)+1))/INDEX('Price Data'!T:T,MATCH(TEXT(A470,"YYYY-MM-DD"),'Price Data'!S:S,0)+1),""),"")</f>
        <v>-7.1599045346062637E-3</v>
      </c>
    </row>
    <row r="471" spans="1:15" x14ac:dyDescent="0.3">
      <c r="A471" s="8">
        <v>42290</v>
      </c>
      <c r="B471" s="34">
        <f>IFERROR(INDEX('Price Data'!B:B,MATCH(TEXT(A471,"YYYY-MM-DD"),'Price Data'!A:A,0)),"")</f>
        <v>22048</v>
      </c>
      <c r="C471" s="10" cm="1">
        <f t="array" ref="C471">IFERROR(IF(ISNUMBER(B471),(B471-INDEX('Price Data'!B:B,MATCH(TEXT(A471,"YYYY-MM-DD"),'Price Data'!A:A,0)+1))/INDEX('Price Data'!B:B,MATCH(TEXT(A471,"YYYY-MM-DD"),'Price Data'!A:A,0)+1),""),"")</f>
        <v>-1.9464940473495993E-3</v>
      </c>
      <c r="D471" s="34">
        <f>IFERROR(INDEX('Price Data'!E:E,MATCH(TEXT(A471,"YYYY-MM-DD"),'Price Data'!D:D,0)),"")</f>
        <v>29.11</v>
      </c>
      <c r="E471" s="10" cm="1">
        <f t="array" ref="E471">IFERROR(IF(ISNUMBER(D471),(D471-INDEX('Price Data'!E:E,MATCH(TEXT(A471,"YYYY-MM-DD"),'Price Data'!D:D,0)+1))/INDEX('Price Data'!E:E,MATCH(TEXT(A471,"YYYY-MM-DD"),'Price Data'!D:D,0)+1),""),"")</f>
        <v>-6.8236096895257356E-3</v>
      </c>
      <c r="F471" s="34">
        <f>IFERROR(INDEX('Price Data'!H:H,MATCH(TEXT(A471,"YYYY-MM-DD"),'Price Data'!G:G,0)),"")</f>
        <v>16270</v>
      </c>
      <c r="G471" s="10" cm="1">
        <f t="array" ref="G471">IFERROR(IF(ISNUMBER(F471),(F471-INDEX('Price Data'!H:H,MATCH(TEXT(A471,"YYYY-MM-DD"),'Price Data'!G:G,0)+1))/INDEX('Price Data'!H:H,MATCH(TEXT(A471,"YYYY-MM-DD"),'Price Data'!G:G,0)+1),""),"")</f>
        <v>-1.8105009052504527E-2</v>
      </c>
      <c r="H471" s="34">
        <f>IFERROR(INDEX('Price Data'!K:K,MATCH(TEXT(A471,"YYYY-MM-DD"),'Price Data'!J:J,0)),"")</f>
        <v>3.18</v>
      </c>
      <c r="I471" s="10" cm="1">
        <f t="array" ref="I471">IFERROR(IF(ISNUMBER(H471),(H471-INDEX('Price Data'!K:K,MATCH(TEXT(A471,"YYYY-MM-DD"),'Price Data'!J:J,0)+1))/INDEX('Price Data'!K:K,MATCH(TEXT(A471,"YYYY-MM-DD"),'Price Data'!J:J,0)+1),""),"")</f>
        <v>3.1545741324921863E-3</v>
      </c>
      <c r="J471" s="34">
        <f>IFERROR(INDEX('Price Data'!N:N,MATCH(TEXT(A471,"YYYY-MM-DD"),'Price Data'!M:M,0)),"")</f>
        <v>5.2</v>
      </c>
      <c r="K471" s="10" cm="1">
        <f t="array" ref="K471">IFERROR(IF(ISNUMBER(J471),(J471-INDEX('Price Data'!N:N,MATCH(TEXT(A471,"YYYY-MM-DD"),'Price Data'!M:M,0)+1))/INDEX('Price Data'!N:N,MATCH(TEXT(A471,"YYYY-MM-DD"),'Price Data'!M:M,0)+1),""),"")</f>
        <v>5.8027079303675528E-3</v>
      </c>
      <c r="L471" s="34">
        <f>IFERROR(INDEX('Price Data'!Q:Q,MATCH(TEXT(A471,"YYYY-MM-DD"),'Price Data'!P:P,0)),"")</f>
        <v>9.99</v>
      </c>
      <c r="M471" s="10" cm="1">
        <f t="array" ref="M471">IFERROR(IF(ISNUMBER(L471),(L471-INDEX('Price Data'!Q:Q,MATCH(TEXT(A471,"YYYY-MM-DD"),'Price Data'!P:P,0)+1))/INDEX('Price Data'!Q:Q,MATCH(TEXT(A471,"YYYY-MM-DD"),'Price Data'!P:P,0)+1),""),"")</f>
        <v>-5.9701492537313928E-3</v>
      </c>
      <c r="N471" s="34">
        <f>IFERROR(INDEX('Price Data'!T:T,MATCH(TEXT(A471,"YYYY-MM-DD"),'Price Data'!S:S,0)),"")</f>
        <v>4.1900000000000004</v>
      </c>
      <c r="O471" s="10" cm="1">
        <f t="array" ref="O471">IFERROR(IF(ISNUMBER(N471),(N471-INDEX('Price Data'!T:T,MATCH(TEXT(A471,"YYYY-MM-DD"),'Price Data'!S:S,0)+1))/INDEX('Price Data'!T:T,MATCH(TEXT(A471,"YYYY-MM-DD"),'Price Data'!S:S,0)+1),""),"")</f>
        <v>7.2115384615385209E-3</v>
      </c>
    </row>
    <row r="472" spans="1:15" x14ac:dyDescent="0.3">
      <c r="A472" s="8">
        <v>42291</v>
      </c>
      <c r="B472" s="34">
        <f>IFERROR(INDEX('Price Data'!B:B,MATCH(TEXT(A472,"YYYY-MM-DD"),'Price Data'!A:A,0)),"")</f>
        <v>21838</v>
      </c>
      <c r="C472" s="10" cm="1">
        <f t="array" ref="C472">IFERROR(IF(ISNUMBER(B472),(B472-INDEX('Price Data'!B:B,MATCH(TEXT(A472,"YYYY-MM-DD"),'Price Data'!A:A,0)+1))/INDEX('Price Data'!B:B,MATCH(TEXT(A472,"YYYY-MM-DD"),'Price Data'!A:A,0)+1),""),"")</f>
        <v>-9.5246734397677786E-3</v>
      </c>
      <c r="D472" s="34">
        <f>IFERROR(INDEX('Price Data'!E:E,MATCH(TEXT(A472,"YYYY-MM-DD"),'Price Data'!D:D,0)),"")</f>
        <v>28.63</v>
      </c>
      <c r="E472" s="10" cm="1">
        <f t="array" ref="E472">IFERROR(IF(ISNUMBER(D472),(D472-INDEX('Price Data'!E:E,MATCH(TEXT(A472,"YYYY-MM-DD"),'Price Data'!D:D,0)+1))/INDEX('Price Data'!E:E,MATCH(TEXT(A472,"YYYY-MM-DD"),'Price Data'!D:D,0)+1),""),"")</f>
        <v>-1.6489178976296821E-2</v>
      </c>
      <c r="F472" s="34">
        <f>IFERROR(INDEX('Price Data'!H:H,MATCH(TEXT(A472,"YYYY-MM-DD"),'Price Data'!G:G,0)),"")</f>
        <v>16320</v>
      </c>
      <c r="G472" s="10" cm="1">
        <f t="array" ref="G472">IFERROR(IF(ISNUMBER(F472),(F472-INDEX('Price Data'!H:H,MATCH(TEXT(A472,"YYYY-MM-DD"),'Price Data'!G:G,0)+1))/INDEX('Price Data'!H:H,MATCH(TEXT(A472,"YYYY-MM-DD"),'Price Data'!G:G,0)+1),""),"")</f>
        <v>3.0731407498463428E-3</v>
      </c>
      <c r="H472" s="34">
        <f>IFERROR(INDEX('Price Data'!K:K,MATCH(TEXT(A472,"YYYY-MM-DD"),'Price Data'!J:J,0)),"")</f>
        <v>3.16</v>
      </c>
      <c r="I472" s="10" cm="1">
        <f t="array" ref="I472">IFERROR(IF(ISNUMBER(H472),(H472-INDEX('Price Data'!K:K,MATCH(TEXT(A472,"YYYY-MM-DD"),'Price Data'!J:J,0)+1))/INDEX('Price Data'!K:K,MATCH(TEXT(A472,"YYYY-MM-DD"),'Price Data'!J:J,0)+1),""),"")</f>
        <v>-6.2893081761006345E-3</v>
      </c>
      <c r="J472" s="34">
        <f>IFERROR(INDEX('Price Data'!N:N,MATCH(TEXT(A472,"YYYY-MM-DD"),'Price Data'!M:M,0)),"")</f>
        <v>5.2</v>
      </c>
      <c r="K472" s="10" cm="1">
        <f t="array" ref="K472">IFERROR(IF(ISNUMBER(J472),(J472-INDEX('Price Data'!N:N,MATCH(TEXT(A472,"YYYY-MM-DD"),'Price Data'!M:M,0)+1))/INDEX('Price Data'!N:N,MATCH(TEXT(A472,"YYYY-MM-DD"),'Price Data'!M:M,0)+1),""),"")</f>
        <v>0</v>
      </c>
      <c r="L472" s="34">
        <f>IFERROR(INDEX('Price Data'!Q:Q,MATCH(TEXT(A472,"YYYY-MM-DD"),'Price Data'!P:P,0)),"")</f>
        <v>9.9499999999999993</v>
      </c>
      <c r="M472" s="10" cm="1">
        <f t="array" ref="M472">IFERROR(IF(ISNUMBER(L472),(L472-INDEX('Price Data'!Q:Q,MATCH(TEXT(A472,"YYYY-MM-DD"),'Price Data'!P:P,0)+1))/INDEX('Price Data'!Q:Q,MATCH(TEXT(A472,"YYYY-MM-DD"),'Price Data'!P:P,0)+1),""),"")</f>
        <v>-4.0040040040040968E-3</v>
      </c>
      <c r="N472" s="34">
        <f>IFERROR(INDEX('Price Data'!T:T,MATCH(TEXT(A472,"YYYY-MM-DD"),'Price Data'!S:S,0)),"")</f>
        <v>4.2</v>
      </c>
      <c r="O472" s="10" cm="1">
        <f t="array" ref="O472">IFERROR(IF(ISNUMBER(N472),(N472-INDEX('Price Data'!T:T,MATCH(TEXT(A472,"YYYY-MM-DD"),'Price Data'!S:S,0)+1))/INDEX('Price Data'!T:T,MATCH(TEXT(A472,"YYYY-MM-DD"),'Price Data'!S:S,0)+1),""),"")</f>
        <v>2.386634844868684E-3</v>
      </c>
    </row>
    <row r="473" spans="1:15" x14ac:dyDescent="0.3">
      <c r="A473" s="8">
        <v>42292</v>
      </c>
      <c r="B473" s="34">
        <f>IFERROR(INDEX('Price Data'!B:B,MATCH(TEXT(A473,"YYYY-MM-DD"),'Price Data'!A:A,0)),"")</f>
        <v>22218</v>
      </c>
      <c r="C473" s="10" cm="1">
        <f t="array" ref="C473">IFERROR(IF(ISNUMBER(B473),(B473-INDEX('Price Data'!B:B,MATCH(TEXT(A473,"YYYY-MM-DD"),'Price Data'!A:A,0)+1))/INDEX('Price Data'!B:B,MATCH(TEXT(A473,"YYYY-MM-DD"),'Price Data'!A:A,0)+1),""),"")</f>
        <v>1.74008608846964E-2</v>
      </c>
      <c r="D473" s="34">
        <f>IFERROR(INDEX('Price Data'!E:E,MATCH(TEXT(A473,"YYYY-MM-DD"),'Price Data'!D:D,0)),"")</f>
        <v>29.13</v>
      </c>
      <c r="E473" s="10" cm="1">
        <f t="array" ref="E473">IFERROR(IF(ISNUMBER(D473),(D473-INDEX('Price Data'!E:E,MATCH(TEXT(A473,"YYYY-MM-DD"),'Price Data'!D:D,0)+1))/INDEX('Price Data'!E:E,MATCH(TEXT(A473,"YYYY-MM-DD"),'Price Data'!D:D,0)+1),""),"")</f>
        <v>1.7464198393293748E-2</v>
      </c>
      <c r="F473" s="34">
        <f>IFERROR(INDEX('Price Data'!H:H,MATCH(TEXT(A473,"YYYY-MM-DD"),'Price Data'!G:G,0)),"")</f>
        <v>16460</v>
      </c>
      <c r="G473" s="10" cm="1">
        <f t="array" ref="G473">IFERROR(IF(ISNUMBER(F473),(F473-INDEX('Price Data'!H:H,MATCH(TEXT(A473,"YYYY-MM-DD"),'Price Data'!G:G,0)+1))/INDEX('Price Data'!H:H,MATCH(TEXT(A473,"YYYY-MM-DD"),'Price Data'!G:G,0)+1),""),"")</f>
        <v>8.5784313725490204E-3</v>
      </c>
      <c r="H473" s="34">
        <f>IFERROR(INDEX('Price Data'!K:K,MATCH(TEXT(A473,"YYYY-MM-DD"),'Price Data'!J:J,0)),"")</f>
        <v>3.21</v>
      </c>
      <c r="I473" s="10" cm="1">
        <f t="array" ref="I473">IFERROR(IF(ISNUMBER(H473),(H473-INDEX('Price Data'!K:K,MATCH(TEXT(A473,"YYYY-MM-DD"),'Price Data'!J:J,0)+1))/INDEX('Price Data'!K:K,MATCH(TEXT(A473,"YYYY-MM-DD"),'Price Data'!J:J,0)+1),""),"")</f>
        <v>1.5822784810126524E-2</v>
      </c>
      <c r="J473" s="34">
        <f>IFERROR(INDEX('Price Data'!N:N,MATCH(TEXT(A473,"YYYY-MM-DD"),'Price Data'!M:M,0)),"")</f>
        <v>5.34</v>
      </c>
      <c r="K473" s="10" cm="1">
        <f t="array" ref="K473">IFERROR(IF(ISNUMBER(J473),(J473-INDEX('Price Data'!N:N,MATCH(TEXT(A473,"YYYY-MM-DD"),'Price Data'!M:M,0)+1))/INDEX('Price Data'!N:N,MATCH(TEXT(A473,"YYYY-MM-DD"),'Price Data'!M:M,0)+1),""),"")</f>
        <v>2.6923076923076862E-2</v>
      </c>
      <c r="L473" s="34">
        <f>IFERROR(INDEX('Price Data'!Q:Q,MATCH(TEXT(A473,"YYYY-MM-DD"),'Price Data'!P:P,0)),"")</f>
        <v>10.27</v>
      </c>
      <c r="M473" s="10" cm="1">
        <f t="array" ref="M473">IFERROR(IF(ISNUMBER(L473),(L473-INDEX('Price Data'!Q:Q,MATCH(TEXT(A473,"YYYY-MM-DD"),'Price Data'!P:P,0)+1))/INDEX('Price Data'!Q:Q,MATCH(TEXT(A473,"YYYY-MM-DD"),'Price Data'!P:P,0)+1),""),"")</f>
        <v>3.2160804020100534E-2</v>
      </c>
      <c r="N473" s="34">
        <f>IFERROR(INDEX('Price Data'!T:T,MATCH(TEXT(A473,"YYYY-MM-DD"),'Price Data'!S:S,0)),"")</f>
        <v>4.2300000000000004</v>
      </c>
      <c r="O473" s="10" cm="1">
        <f t="array" ref="O473">IFERROR(IF(ISNUMBER(N473),(N473-INDEX('Price Data'!T:T,MATCH(TEXT(A473,"YYYY-MM-DD"),'Price Data'!S:S,0)+1))/INDEX('Price Data'!T:T,MATCH(TEXT(A473,"YYYY-MM-DD"),'Price Data'!S:S,0)+1),""),"")</f>
        <v>7.1428571428572016E-3</v>
      </c>
    </row>
    <row r="474" spans="1:15" x14ac:dyDescent="0.3">
      <c r="A474" s="8">
        <v>42293</v>
      </c>
      <c r="B474" s="34">
        <f>IFERROR(INDEX('Price Data'!B:B,MATCH(TEXT(A474,"YYYY-MM-DD"),'Price Data'!A:A,0)),"")</f>
        <v>22338</v>
      </c>
      <c r="C474" s="10" cm="1">
        <f t="array" ref="C474">IFERROR(IF(ISNUMBER(B474),(B474-INDEX('Price Data'!B:B,MATCH(TEXT(A474,"YYYY-MM-DD"),'Price Data'!A:A,0)+1))/INDEX('Price Data'!B:B,MATCH(TEXT(A474,"YYYY-MM-DD"),'Price Data'!A:A,0)+1),""),"")</f>
        <v>5.4010261949770455E-3</v>
      </c>
      <c r="D474" s="34">
        <f>IFERROR(INDEX('Price Data'!E:E,MATCH(TEXT(A474,"YYYY-MM-DD"),'Price Data'!D:D,0)),"")</f>
        <v>29.13</v>
      </c>
      <c r="E474" s="10" cm="1">
        <f t="array" ref="E474">IFERROR(IF(ISNUMBER(D474),(D474-INDEX('Price Data'!E:E,MATCH(TEXT(A474,"YYYY-MM-DD"),'Price Data'!D:D,0)+1))/INDEX('Price Data'!E:E,MATCH(TEXT(A474,"YYYY-MM-DD"),'Price Data'!D:D,0)+1),""),"")</f>
        <v>0</v>
      </c>
      <c r="F474" s="34">
        <f>IFERROR(INDEX('Price Data'!H:H,MATCH(TEXT(A474,"YYYY-MM-DD"),'Price Data'!G:G,0)),"")</f>
        <v>16410</v>
      </c>
      <c r="G474" s="10" cm="1">
        <f t="array" ref="G474">IFERROR(IF(ISNUMBER(F474),(F474-INDEX('Price Data'!H:H,MATCH(TEXT(A474,"YYYY-MM-DD"),'Price Data'!G:G,0)+1))/INDEX('Price Data'!H:H,MATCH(TEXT(A474,"YYYY-MM-DD"),'Price Data'!G:G,0)+1),""),"")</f>
        <v>-3.0376670716889429E-3</v>
      </c>
      <c r="H474" s="34">
        <f>IFERROR(INDEX('Price Data'!K:K,MATCH(TEXT(A474,"YYYY-MM-DD"),'Price Data'!J:J,0)),"")</f>
        <v>3.26</v>
      </c>
      <c r="I474" s="10" cm="1">
        <f t="array" ref="I474">IFERROR(IF(ISNUMBER(H474),(H474-INDEX('Price Data'!K:K,MATCH(TEXT(A474,"YYYY-MM-DD"),'Price Data'!J:J,0)+1))/INDEX('Price Data'!K:K,MATCH(TEXT(A474,"YYYY-MM-DD"),'Price Data'!J:J,0)+1),""),"")</f>
        <v>1.5576323987538885E-2</v>
      </c>
      <c r="J474" s="34">
        <f>IFERROR(INDEX('Price Data'!N:N,MATCH(TEXT(A474,"YYYY-MM-DD"),'Price Data'!M:M,0)),"")</f>
        <v>5.34</v>
      </c>
      <c r="K474" s="10" cm="1">
        <f t="array" ref="K474">IFERROR(IF(ISNUMBER(J474),(J474-INDEX('Price Data'!N:N,MATCH(TEXT(A474,"YYYY-MM-DD"),'Price Data'!M:M,0)+1))/INDEX('Price Data'!N:N,MATCH(TEXT(A474,"YYYY-MM-DD"),'Price Data'!M:M,0)+1),""),"")</f>
        <v>0</v>
      </c>
      <c r="L474" s="34">
        <f>IFERROR(INDEX('Price Data'!Q:Q,MATCH(TEXT(A474,"YYYY-MM-DD"),'Price Data'!P:P,0)),"")</f>
        <v>10.39</v>
      </c>
      <c r="M474" s="10" cm="1">
        <f t="array" ref="M474">IFERROR(IF(ISNUMBER(L474),(L474-INDEX('Price Data'!Q:Q,MATCH(TEXT(A474,"YYYY-MM-DD"),'Price Data'!P:P,0)+1))/INDEX('Price Data'!Q:Q,MATCH(TEXT(A474,"YYYY-MM-DD"),'Price Data'!P:P,0)+1),""),"")</f>
        <v>1.1684518013632034E-2</v>
      </c>
      <c r="N474" s="34">
        <f>IFERROR(INDEX('Price Data'!T:T,MATCH(TEXT(A474,"YYYY-MM-DD"),'Price Data'!S:S,0)),"")</f>
        <v>4.26</v>
      </c>
      <c r="O474" s="10" cm="1">
        <f t="array" ref="O474">IFERROR(IF(ISNUMBER(N474),(N474-INDEX('Price Data'!T:T,MATCH(TEXT(A474,"YYYY-MM-DD"),'Price Data'!S:S,0)+1))/INDEX('Price Data'!T:T,MATCH(TEXT(A474,"YYYY-MM-DD"),'Price Data'!S:S,0)+1),""),"")</f>
        <v>7.0921985815601317E-3</v>
      </c>
    </row>
    <row r="475" spans="1:15" x14ac:dyDescent="0.3">
      <c r="A475" s="8">
        <v>42294</v>
      </c>
      <c r="B475" s="34" t="str">
        <f>IFERROR(INDEX('Price Data'!B:B,MATCH(TEXT(A475,"YYYY-MM-DD"),'Price Data'!A:A,0)),"")</f>
        <v/>
      </c>
      <c r="C475" s="10" t="str" cm="1">
        <f t="array" ref="C475">IFERROR(IF(ISNUMBER(B475),(B475-INDEX('Price Data'!B:B,MATCH(TEXT(A475,"YYYY-MM-DD"),'Price Data'!A:A,0)+1))/INDEX('Price Data'!B:B,MATCH(TEXT(A475,"YYYY-MM-DD"),'Price Data'!A:A,0)+1),""),"")</f>
        <v/>
      </c>
      <c r="D475" s="34" t="str">
        <f>IFERROR(INDEX('Price Data'!E:E,MATCH(TEXT(A475,"YYYY-MM-DD"),'Price Data'!D:D,0)),"")</f>
        <v/>
      </c>
      <c r="E475" s="10" t="str" cm="1">
        <f t="array" ref="E475">IFERROR(IF(ISNUMBER(D475),(D475-INDEX('Price Data'!E:E,MATCH(TEXT(A475,"YYYY-MM-DD"),'Price Data'!D:D,0)+1))/INDEX('Price Data'!E:E,MATCH(TEXT(A475,"YYYY-MM-DD"),'Price Data'!D:D,0)+1),""),"")</f>
        <v/>
      </c>
      <c r="F475" s="34" t="str">
        <f>IFERROR(INDEX('Price Data'!H:H,MATCH(TEXT(A475,"YYYY-MM-DD"),'Price Data'!G:G,0)),"")</f>
        <v/>
      </c>
      <c r="G475" s="10" t="str" cm="1">
        <f t="array" ref="G475">IFERROR(IF(ISNUMBER(F475),(F475-INDEX('Price Data'!H:H,MATCH(TEXT(A475,"YYYY-MM-DD"),'Price Data'!G:G,0)+1))/INDEX('Price Data'!H:H,MATCH(TEXT(A475,"YYYY-MM-DD"),'Price Data'!G:G,0)+1),""),"")</f>
        <v/>
      </c>
      <c r="H475" s="34" t="str">
        <f>IFERROR(INDEX('Price Data'!K:K,MATCH(TEXT(A475,"YYYY-MM-DD"),'Price Data'!J:J,0)),"")</f>
        <v/>
      </c>
      <c r="I475" s="10" t="str" cm="1">
        <f t="array" ref="I475">IFERROR(IF(ISNUMBER(H475),(H475-INDEX('Price Data'!K:K,MATCH(TEXT(A475,"YYYY-MM-DD"),'Price Data'!J:J,0)+1))/INDEX('Price Data'!K:K,MATCH(TEXT(A475,"YYYY-MM-DD"),'Price Data'!J:J,0)+1),""),"")</f>
        <v/>
      </c>
      <c r="J475" s="34" t="str">
        <f>IFERROR(INDEX('Price Data'!N:N,MATCH(TEXT(A475,"YYYY-MM-DD"),'Price Data'!M:M,0)),"")</f>
        <v/>
      </c>
      <c r="K475" s="10" t="str" cm="1">
        <f t="array" ref="K475">IFERROR(IF(ISNUMBER(J475),(J475-INDEX('Price Data'!N:N,MATCH(TEXT(A475,"YYYY-MM-DD"),'Price Data'!M:M,0)+1))/INDEX('Price Data'!N:N,MATCH(TEXT(A475,"YYYY-MM-DD"),'Price Data'!M:M,0)+1),""),"")</f>
        <v/>
      </c>
      <c r="L475" s="34" t="str">
        <f>IFERROR(INDEX('Price Data'!Q:Q,MATCH(TEXT(A475,"YYYY-MM-DD"),'Price Data'!P:P,0)),"")</f>
        <v/>
      </c>
      <c r="M475" s="10" t="str" cm="1">
        <f t="array" ref="M475">IFERROR(IF(ISNUMBER(L475),(L475-INDEX('Price Data'!Q:Q,MATCH(TEXT(A475,"YYYY-MM-DD"),'Price Data'!P:P,0)+1))/INDEX('Price Data'!Q:Q,MATCH(TEXT(A475,"YYYY-MM-DD"),'Price Data'!P:P,0)+1),""),"")</f>
        <v/>
      </c>
      <c r="N475" s="34" t="str">
        <f>IFERROR(INDEX('Price Data'!T:T,MATCH(TEXT(A475,"YYYY-MM-DD"),'Price Data'!S:S,0)),"")</f>
        <v/>
      </c>
      <c r="O475" s="10" t="str" cm="1">
        <f t="array" ref="O475">IFERROR(IF(ISNUMBER(N475),(N475-INDEX('Price Data'!T:T,MATCH(TEXT(A475,"YYYY-MM-DD"),'Price Data'!S:S,0)+1))/INDEX('Price Data'!T:T,MATCH(TEXT(A475,"YYYY-MM-DD"),'Price Data'!S:S,0)+1),""),"")</f>
        <v/>
      </c>
    </row>
    <row r="476" spans="1:15" x14ac:dyDescent="0.3">
      <c r="A476" s="8">
        <v>42295</v>
      </c>
      <c r="B476" s="34" t="str">
        <f>IFERROR(INDEX('Price Data'!B:B,MATCH(TEXT(A476,"YYYY-MM-DD"),'Price Data'!A:A,0)),"")</f>
        <v/>
      </c>
      <c r="C476" s="10" t="str" cm="1">
        <f t="array" ref="C476">IFERROR(IF(ISNUMBER(B476),(B476-INDEX('Price Data'!B:B,MATCH(TEXT(A476,"YYYY-MM-DD"),'Price Data'!A:A,0)+1))/INDEX('Price Data'!B:B,MATCH(TEXT(A476,"YYYY-MM-DD"),'Price Data'!A:A,0)+1),""),"")</f>
        <v/>
      </c>
      <c r="D476" s="34" t="str">
        <f>IFERROR(INDEX('Price Data'!E:E,MATCH(TEXT(A476,"YYYY-MM-DD"),'Price Data'!D:D,0)),"")</f>
        <v/>
      </c>
      <c r="E476" s="10" t="str" cm="1">
        <f t="array" ref="E476">IFERROR(IF(ISNUMBER(D476),(D476-INDEX('Price Data'!E:E,MATCH(TEXT(A476,"YYYY-MM-DD"),'Price Data'!D:D,0)+1))/INDEX('Price Data'!E:E,MATCH(TEXT(A476,"YYYY-MM-DD"),'Price Data'!D:D,0)+1),""),"")</f>
        <v/>
      </c>
      <c r="F476" s="34" t="str">
        <f>IFERROR(INDEX('Price Data'!H:H,MATCH(TEXT(A476,"YYYY-MM-DD"),'Price Data'!G:G,0)),"")</f>
        <v/>
      </c>
      <c r="G476" s="10" t="str" cm="1">
        <f t="array" ref="G476">IFERROR(IF(ISNUMBER(F476),(F476-INDEX('Price Data'!H:H,MATCH(TEXT(A476,"YYYY-MM-DD"),'Price Data'!G:G,0)+1))/INDEX('Price Data'!H:H,MATCH(TEXT(A476,"YYYY-MM-DD"),'Price Data'!G:G,0)+1),""),"")</f>
        <v/>
      </c>
      <c r="H476" s="34" t="str">
        <f>IFERROR(INDEX('Price Data'!K:K,MATCH(TEXT(A476,"YYYY-MM-DD"),'Price Data'!J:J,0)),"")</f>
        <v/>
      </c>
      <c r="I476" s="10" t="str" cm="1">
        <f t="array" ref="I476">IFERROR(IF(ISNUMBER(H476),(H476-INDEX('Price Data'!K:K,MATCH(TEXT(A476,"YYYY-MM-DD"),'Price Data'!J:J,0)+1))/INDEX('Price Data'!K:K,MATCH(TEXT(A476,"YYYY-MM-DD"),'Price Data'!J:J,0)+1),""),"")</f>
        <v/>
      </c>
      <c r="J476" s="34" t="str">
        <f>IFERROR(INDEX('Price Data'!N:N,MATCH(TEXT(A476,"YYYY-MM-DD"),'Price Data'!M:M,0)),"")</f>
        <v/>
      </c>
      <c r="K476" s="10" t="str" cm="1">
        <f t="array" ref="K476">IFERROR(IF(ISNUMBER(J476),(J476-INDEX('Price Data'!N:N,MATCH(TEXT(A476,"YYYY-MM-DD"),'Price Data'!M:M,0)+1))/INDEX('Price Data'!N:N,MATCH(TEXT(A476,"YYYY-MM-DD"),'Price Data'!M:M,0)+1),""),"")</f>
        <v/>
      </c>
      <c r="L476" s="34" t="str">
        <f>IFERROR(INDEX('Price Data'!Q:Q,MATCH(TEXT(A476,"YYYY-MM-DD"),'Price Data'!P:P,0)),"")</f>
        <v/>
      </c>
      <c r="M476" s="10" t="str" cm="1">
        <f t="array" ref="M476">IFERROR(IF(ISNUMBER(L476),(L476-INDEX('Price Data'!Q:Q,MATCH(TEXT(A476,"YYYY-MM-DD"),'Price Data'!P:P,0)+1))/INDEX('Price Data'!Q:Q,MATCH(TEXT(A476,"YYYY-MM-DD"),'Price Data'!P:P,0)+1),""),"")</f>
        <v/>
      </c>
      <c r="N476" s="34" t="str">
        <f>IFERROR(INDEX('Price Data'!T:T,MATCH(TEXT(A476,"YYYY-MM-DD"),'Price Data'!S:S,0)),"")</f>
        <v/>
      </c>
      <c r="O476" s="10" t="str" cm="1">
        <f t="array" ref="O476">IFERROR(IF(ISNUMBER(N476),(N476-INDEX('Price Data'!T:T,MATCH(TEXT(A476,"YYYY-MM-DD"),'Price Data'!S:S,0)+1))/INDEX('Price Data'!T:T,MATCH(TEXT(A476,"YYYY-MM-DD"),'Price Data'!S:S,0)+1),""),"")</f>
        <v/>
      </c>
    </row>
    <row r="477" spans="1:15" x14ac:dyDescent="0.3">
      <c r="A477" s="8">
        <v>42296</v>
      </c>
      <c r="B477" s="34">
        <f>IFERROR(INDEX('Price Data'!B:B,MATCH(TEXT(A477,"YYYY-MM-DD"),'Price Data'!A:A,0)),"")</f>
        <v>22420</v>
      </c>
      <c r="C477" s="10" cm="1">
        <f t="array" ref="C477">IFERROR(IF(ISNUMBER(B477),(B477-INDEX('Price Data'!B:B,MATCH(TEXT(A477,"YYYY-MM-DD"),'Price Data'!A:A,0)+1))/INDEX('Price Data'!B:B,MATCH(TEXT(A477,"YYYY-MM-DD"),'Price Data'!A:A,0)+1),""),"")</f>
        <v>3.6708747425911003E-3</v>
      </c>
      <c r="D477" s="34">
        <f>IFERROR(INDEX('Price Data'!E:E,MATCH(TEXT(A477,"YYYY-MM-DD"),'Price Data'!D:D,0)),"")</f>
        <v>29.11</v>
      </c>
      <c r="E477" s="10" cm="1">
        <f t="array" ref="E477">IFERROR(IF(ISNUMBER(D477),(D477-INDEX('Price Data'!E:E,MATCH(TEXT(A477,"YYYY-MM-DD"),'Price Data'!D:D,0)+1))/INDEX('Price Data'!E:E,MATCH(TEXT(A477,"YYYY-MM-DD"),'Price Data'!D:D,0)+1),""),"")</f>
        <v>-6.8657741160314367E-4</v>
      </c>
      <c r="F477" s="34">
        <f>IFERROR(INDEX('Price Data'!H:H,MATCH(TEXT(A477,"YYYY-MM-DD"),'Price Data'!G:G,0)),"")</f>
        <v>16700</v>
      </c>
      <c r="G477" s="10" cm="1">
        <f t="array" ref="G477">IFERROR(IF(ISNUMBER(F477),(F477-INDEX('Price Data'!H:H,MATCH(TEXT(A477,"YYYY-MM-DD"),'Price Data'!G:G,0)+1))/INDEX('Price Data'!H:H,MATCH(TEXT(A477,"YYYY-MM-DD"),'Price Data'!G:G,0)+1),""),"")</f>
        <v>1.7672151127361365E-2</v>
      </c>
      <c r="H477" s="34">
        <f>IFERROR(INDEX('Price Data'!K:K,MATCH(TEXT(A477,"YYYY-MM-DD"),'Price Data'!J:J,0)),"")</f>
        <v>3.28</v>
      </c>
      <c r="I477" s="10" cm="1">
        <f t="array" ref="I477">IFERROR(IF(ISNUMBER(H477),(H477-INDEX('Price Data'!K:K,MATCH(TEXT(A477,"YYYY-MM-DD"),'Price Data'!J:J,0)+1))/INDEX('Price Data'!K:K,MATCH(TEXT(A477,"YYYY-MM-DD"),'Price Data'!J:J,0)+1),""),"")</f>
        <v>6.1349693251533804E-3</v>
      </c>
      <c r="J477" s="34">
        <f>IFERROR(INDEX('Price Data'!N:N,MATCH(TEXT(A477,"YYYY-MM-DD"),'Price Data'!M:M,0)),"")</f>
        <v>5.41</v>
      </c>
      <c r="K477" s="10" cm="1">
        <f t="array" ref="K477">IFERROR(IF(ISNUMBER(J477),(J477-INDEX('Price Data'!N:N,MATCH(TEXT(A477,"YYYY-MM-DD"),'Price Data'!M:M,0)+1))/INDEX('Price Data'!N:N,MATCH(TEXT(A477,"YYYY-MM-DD"),'Price Data'!M:M,0)+1),""),"")</f>
        <v>1.3108614232209791E-2</v>
      </c>
      <c r="L477" s="34">
        <f>IFERROR(INDEX('Price Data'!Q:Q,MATCH(TEXT(A477,"YYYY-MM-DD"),'Price Data'!P:P,0)),"")</f>
        <v>10.56</v>
      </c>
      <c r="M477" s="10" cm="1">
        <f t="array" ref="M477">IFERROR(IF(ISNUMBER(L477),(L477-INDEX('Price Data'!Q:Q,MATCH(TEXT(A477,"YYYY-MM-DD"),'Price Data'!P:P,0)+1))/INDEX('Price Data'!Q:Q,MATCH(TEXT(A477,"YYYY-MM-DD"),'Price Data'!P:P,0)+1),""),"")</f>
        <v>1.6361886429258895E-2</v>
      </c>
      <c r="N477" s="34">
        <f>IFERROR(INDEX('Price Data'!T:T,MATCH(TEXT(A477,"YYYY-MM-DD"),'Price Data'!S:S,0)),"")</f>
        <v>4.26</v>
      </c>
      <c r="O477" s="10" cm="1">
        <f t="array" ref="O477">IFERROR(IF(ISNUMBER(N477),(N477-INDEX('Price Data'!T:T,MATCH(TEXT(A477,"YYYY-MM-DD"),'Price Data'!S:S,0)+1))/INDEX('Price Data'!T:T,MATCH(TEXT(A477,"YYYY-MM-DD"),'Price Data'!S:S,0)+1),""),"")</f>
        <v>0</v>
      </c>
    </row>
    <row r="478" spans="1:15" x14ac:dyDescent="0.3">
      <c r="A478" s="8">
        <v>42297</v>
      </c>
      <c r="B478" s="34">
        <f>IFERROR(INDEX('Price Data'!B:B,MATCH(TEXT(A478,"YYYY-MM-DD"),'Price Data'!A:A,0)),"")</f>
        <v>22270</v>
      </c>
      <c r="C478" s="10" cm="1">
        <f t="array" ref="C478">IFERROR(IF(ISNUMBER(B478),(B478-INDEX('Price Data'!B:B,MATCH(TEXT(A478,"YYYY-MM-DD"),'Price Data'!A:A,0)+1))/INDEX('Price Data'!B:B,MATCH(TEXT(A478,"YYYY-MM-DD"),'Price Data'!A:A,0)+1),""),"")</f>
        <v>-6.6904549509366638E-3</v>
      </c>
      <c r="D478" s="34">
        <f>IFERROR(INDEX('Price Data'!E:E,MATCH(TEXT(A478,"YYYY-MM-DD"),'Price Data'!D:D,0)),"")</f>
        <v>29.91</v>
      </c>
      <c r="E478" s="10" cm="1">
        <f t="array" ref="E478">IFERROR(IF(ISNUMBER(D478),(D478-INDEX('Price Data'!E:E,MATCH(TEXT(A478,"YYYY-MM-DD"),'Price Data'!D:D,0)+1))/INDEX('Price Data'!E:E,MATCH(TEXT(A478,"YYYY-MM-DD"),'Price Data'!D:D,0)+1),""),"")</f>
        <v>2.7481964960494699E-2</v>
      </c>
      <c r="F478" s="34">
        <f>IFERROR(INDEX('Price Data'!H:H,MATCH(TEXT(A478,"YYYY-MM-DD"),'Price Data'!G:G,0)),"")</f>
        <v>16270</v>
      </c>
      <c r="G478" s="10" cm="1">
        <f t="array" ref="G478">IFERROR(IF(ISNUMBER(F478),(F478-INDEX('Price Data'!H:H,MATCH(TEXT(A478,"YYYY-MM-DD"),'Price Data'!G:G,0)+1))/INDEX('Price Data'!H:H,MATCH(TEXT(A478,"YYYY-MM-DD"),'Price Data'!G:G,0)+1),""),"")</f>
        <v>-2.5748502994011976E-2</v>
      </c>
      <c r="H478" s="34">
        <f>IFERROR(INDEX('Price Data'!K:K,MATCH(TEXT(A478,"YYYY-MM-DD"),'Price Data'!J:J,0)),"")</f>
        <v>3.26</v>
      </c>
      <c r="I478" s="10" cm="1">
        <f t="array" ref="I478">IFERROR(IF(ISNUMBER(H478),(H478-INDEX('Price Data'!K:K,MATCH(TEXT(A478,"YYYY-MM-DD"),'Price Data'!J:J,0)+1))/INDEX('Price Data'!K:K,MATCH(TEXT(A478,"YYYY-MM-DD"),'Price Data'!J:J,0)+1),""),"")</f>
        <v>-6.0975609756097615E-3</v>
      </c>
      <c r="J478" s="34">
        <f>IFERROR(INDEX('Price Data'!N:N,MATCH(TEXT(A478,"YYYY-MM-DD"),'Price Data'!M:M,0)),"")</f>
        <v>5.29</v>
      </c>
      <c r="K478" s="10" cm="1">
        <f t="array" ref="K478">IFERROR(IF(ISNUMBER(J478),(J478-INDEX('Price Data'!N:N,MATCH(TEXT(A478,"YYYY-MM-DD"),'Price Data'!M:M,0)+1))/INDEX('Price Data'!N:N,MATCH(TEXT(A478,"YYYY-MM-DD"),'Price Data'!M:M,0)+1),""),"")</f>
        <v>-2.2181146025878024E-2</v>
      </c>
      <c r="L478" s="34">
        <f>IFERROR(INDEX('Price Data'!Q:Q,MATCH(TEXT(A478,"YYYY-MM-DD"),'Price Data'!P:P,0)),"")</f>
        <v>10.28</v>
      </c>
      <c r="M478" s="10" cm="1">
        <f t="array" ref="M478">IFERROR(IF(ISNUMBER(L478),(L478-INDEX('Price Data'!Q:Q,MATCH(TEXT(A478,"YYYY-MM-DD"),'Price Data'!P:P,0)+1))/INDEX('Price Data'!Q:Q,MATCH(TEXT(A478,"YYYY-MM-DD"),'Price Data'!P:P,0)+1),""),"")</f>
        <v>-2.651515151515162E-2</v>
      </c>
      <c r="N478" s="34">
        <f>IFERROR(INDEX('Price Data'!T:T,MATCH(TEXT(A478,"YYYY-MM-DD"),'Price Data'!S:S,0)),"")</f>
        <v>4.25</v>
      </c>
      <c r="O478" s="10" cm="1">
        <f t="array" ref="O478">IFERROR(IF(ISNUMBER(N478),(N478-INDEX('Price Data'!T:T,MATCH(TEXT(A478,"YYYY-MM-DD"),'Price Data'!S:S,0)+1))/INDEX('Price Data'!T:T,MATCH(TEXT(A478,"YYYY-MM-DD"),'Price Data'!S:S,0)+1),""),"")</f>
        <v>-2.347417840375537E-3</v>
      </c>
    </row>
    <row r="479" spans="1:15" x14ac:dyDescent="0.3">
      <c r="A479" s="8">
        <v>42298</v>
      </c>
      <c r="B479" s="34">
        <f>IFERROR(INDEX('Price Data'!B:B,MATCH(TEXT(A479,"YYYY-MM-DD"),'Price Data'!A:A,0)),"")</f>
        <v>22173</v>
      </c>
      <c r="C479" s="10" cm="1">
        <f t="array" ref="C479">IFERROR(IF(ISNUMBER(B479),(B479-INDEX('Price Data'!B:B,MATCH(TEXT(A479,"YYYY-MM-DD"),'Price Data'!A:A,0)+1))/INDEX('Price Data'!B:B,MATCH(TEXT(A479,"YYYY-MM-DD"),'Price Data'!A:A,0)+1),""),"")</f>
        <v>-4.3556353839245623E-3</v>
      </c>
      <c r="D479" s="34">
        <f>IFERROR(INDEX('Price Data'!E:E,MATCH(TEXT(A479,"YYYY-MM-DD"),'Price Data'!D:D,0)),"")</f>
        <v>30.21</v>
      </c>
      <c r="E479" s="10" cm="1">
        <f t="array" ref="E479">IFERROR(IF(ISNUMBER(D479),(D479-INDEX('Price Data'!E:E,MATCH(TEXT(A479,"YYYY-MM-DD"),'Price Data'!D:D,0)+1))/INDEX('Price Data'!E:E,MATCH(TEXT(A479,"YYYY-MM-DD"),'Price Data'!D:D,0)+1),""),"")</f>
        <v>1.0030090270812461E-2</v>
      </c>
      <c r="F479" s="34">
        <f>IFERROR(INDEX('Price Data'!H:H,MATCH(TEXT(A479,"YYYY-MM-DD"),'Price Data'!G:G,0)),"")</f>
        <v>16260</v>
      </c>
      <c r="G479" s="10" cm="1">
        <f t="array" ref="G479">IFERROR(IF(ISNUMBER(F479),(F479-INDEX('Price Data'!H:H,MATCH(TEXT(A479,"YYYY-MM-DD"),'Price Data'!G:G,0)+1))/INDEX('Price Data'!H:H,MATCH(TEXT(A479,"YYYY-MM-DD"),'Price Data'!G:G,0)+1),""),"")</f>
        <v>-6.1462814996926854E-4</v>
      </c>
      <c r="H479" s="34">
        <f>IFERROR(INDEX('Price Data'!K:K,MATCH(TEXT(A479,"YYYY-MM-DD"),'Price Data'!J:J,0)),"")</f>
        <v>3.22</v>
      </c>
      <c r="I479" s="10" cm="1">
        <f t="array" ref="I479">IFERROR(IF(ISNUMBER(H479),(H479-INDEX('Price Data'!K:K,MATCH(TEXT(A479,"YYYY-MM-DD"),'Price Data'!J:J,0)+1))/INDEX('Price Data'!K:K,MATCH(TEXT(A479,"YYYY-MM-DD"),'Price Data'!J:J,0)+1),""),"")</f>
        <v>-1.2269938650306624E-2</v>
      </c>
      <c r="J479" s="34">
        <f>IFERROR(INDEX('Price Data'!N:N,MATCH(TEXT(A479,"YYYY-MM-DD"),'Price Data'!M:M,0)),"")</f>
        <v>5.25</v>
      </c>
      <c r="K479" s="10" cm="1">
        <f t="array" ref="K479">IFERROR(IF(ISNUMBER(J479),(J479-INDEX('Price Data'!N:N,MATCH(TEXT(A479,"YYYY-MM-DD"),'Price Data'!M:M,0)+1))/INDEX('Price Data'!N:N,MATCH(TEXT(A479,"YYYY-MM-DD"),'Price Data'!M:M,0)+1),""),"")</f>
        <v>-7.5614366729678702E-3</v>
      </c>
      <c r="L479" s="34">
        <f>IFERROR(INDEX('Price Data'!Q:Q,MATCH(TEXT(A479,"YYYY-MM-DD"),'Price Data'!P:P,0)),"")</f>
        <v>10.24</v>
      </c>
      <c r="M479" s="10" cm="1">
        <f t="array" ref="M479">IFERROR(IF(ISNUMBER(L479),(L479-INDEX('Price Data'!Q:Q,MATCH(TEXT(A479,"YYYY-MM-DD"),'Price Data'!P:P,0)+1))/INDEX('Price Data'!Q:Q,MATCH(TEXT(A479,"YYYY-MM-DD"),'Price Data'!P:P,0)+1),""),"")</f>
        <v>-3.8910505836575048E-3</v>
      </c>
      <c r="N479" s="34">
        <f>IFERROR(INDEX('Price Data'!T:T,MATCH(TEXT(A479,"YYYY-MM-DD"),'Price Data'!S:S,0)),"")</f>
        <v>4.1900000000000004</v>
      </c>
      <c r="O479" s="10" cm="1">
        <f t="array" ref="O479">IFERROR(IF(ISNUMBER(N479),(N479-INDEX('Price Data'!T:T,MATCH(TEXT(A479,"YYYY-MM-DD"),'Price Data'!S:S,0)+1))/INDEX('Price Data'!T:T,MATCH(TEXT(A479,"YYYY-MM-DD"),'Price Data'!S:S,0)+1),""),"")</f>
        <v>-1.4117647058823438E-2</v>
      </c>
    </row>
    <row r="480" spans="1:15" x14ac:dyDescent="0.3">
      <c r="A480" s="8">
        <v>42299</v>
      </c>
      <c r="B480" s="34">
        <f>IFERROR(INDEX('Price Data'!B:B,MATCH(TEXT(A480,"YYYY-MM-DD"),'Price Data'!A:A,0)),"")</f>
        <v>22617</v>
      </c>
      <c r="C480" s="10" cm="1">
        <f t="array" ref="C480">IFERROR(IF(ISNUMBER(B480),(B480-INDEX('Price Data'!B:B,MATCH(TEXT(A480,"YYYY-MM-DD"),'Price Data'!A:A,0)+1))/INDEX('Price Data'!B:B,MATCH(TEXT(A480,"YYYY-MM-DD"),'Price Data'!A:A,0)+1),""),"")</f>
        <v>2.0024353943985929E-2</v>
      </c>
      <c r="D480" s="34">
        <f>IFERROR(INDEX('Price Data'!E:E,MATCH(TEXT(A480,"YYYY-MM-DD"),'Price Data'!D:D,0)),"")</f>
        <v>30.71</v>
      </c>
      <c r="E480" s="10" cm="1">
        <f t="array" ref="E480">IFERROR(IF(ISNUMBER(D480),(D480-INDEX('Price Data'!E:E,MATCH(TEXT(A480,"YYYY-MM-DD"),'Price Data'!D:D,0)+1))/INDEX('Price Data'!E:E,MATCH(TEXT(A480,"YYYY-MM-DD"),'Price Data'!D:D,0)+1),""),"")</f>
        <v>1.6550810989738495E-2</v>
      </c>
      <c r="F480" s="34">
        <f>IFERROR(INDEX('Price Data'!H:H,MATCH(TEXT(A480,"YYYY-MM-DD"),'Price Data'!G:G,0)),"")</f>
        <v>16800</v>
      </c>
      <c r="G480" s="10" cm="1">
        <f t="array" ref="G480">IFERROR(IF(ISNUMBER(F480),(F480-INDEX('Price Data'!H:H,MATCH(TEXT(A480,"YYYY-MM-DD"),'Price Data'!G:G,0)+1))/INDEX('Price Data'!H:H,MATCH(TEXT(A480,"YYYY-MM-DD"),'Price Data'!G:G,0)+1),""),"")</f>
        <v>3.3210332103321034E-2</v>
      </c>
      <c r="H480" s="34">
        <f>IFERROR(INDEX('Price Data'!K:K,MATCH(TEXT(A480,"YYYY-MM-DD"),'Price Data'!J:J,0)),"")</f>
        <v>3.24</v>
      </c>
      <c r="I480" s="10" cm="1">
        <f t="array" ref="I480">IFERROR(IF(ISNUMBER(H480),(H480-INDEX('Price Data'!K:K,MATCH(TEXT(A480,"YYYY-MM-DD"),'Price Data'!J:J,0)+1))/INDEX('Price Data'!K:K,MATCH(TEXT(A480,"YYYY-MM-DD"),'Price Data'!J:J,0)+1),""),"")</f>
        <v>6.2111801242236073E-3</v>
      </c>
      <c r="J480" s="34">
        <f>IFERROR(INDEX('Price Data'!N:N,MATCH(TEXT(A480,"YYYY-MM-DD"),'Price Data'!M:M,0)),"")</f>
        <v>5.22</v>
      </c>
      <c r="K480" s="10" cm="1">
        <f t="array" ref="K480">IFERROR(IF(ISNUMBER(J480),(J480-INDEX('Price Data'!N:N,MATCH(TEXT(A480,"YYYY-MM-DD"),'Price Data'!M:M,0)+1))/INDEX('Price Data'!N:N,MATCH(TEXT(A480,"YYYY-MM-DD"),'Price Data'!M:M,0)+1),""),"")</f>
        <v>-5.714285714285762E-3</v>
      </c>
      <c r="L480" s="34">
        <f>IFERROR(INDEX('Price Data'!Q:Q,MATCH(TEXT(A480,"YYYY-MM-DD"),'Price Data'!P:P,0)),"")</f>
        <v>10.38</v>
      </c>
      <c r="M480" s="10" cm="1">
        <f t="array" ref="M480">IFERROR(IF(ISNUMBER(L480),(L480-INDEX('Price Data'!Q:Q,MATCH(TEXT(A480,"YYYY-MM-DD"),'Price Data'!P:P,0)+1))/INDEX('Price Data'!Q:Q,MATCH(TEXT(A480,"YYYY-MM-DD"),'Price Data'!P:P,0)+1),""),"")</f>
        <v>1.3671875000000056E-2</v>
      </c>
      <c r="N480" s="34">
        <f>IFERROR(INDEX('Price Data'!T:T,MATCH(TEXT(A480,"YYYY-MM-DD"),'Price Data'!S:S,0)),"")</f>
        <v>4.2</v>
      </c>
      <c r="O480" s="10" cm="1">
        <f t="array" ref="O480">IFERROR(IF(ISNUMBER(N480),(N480-INDEX('Price Data'!T:T,MATCH(TEXT(A480,"YYYY-MM-DD"),'Price Data'!S:S,0)+1))/INDEX('Price Data'!T:T,MATCH(TEXT(A480,"YYYY-MM-DD"),'Price Data'!S:S,0)+1),""),"")</f>
        <v>2.386634844868684E-3</v>
      </c>
    </row>
    <row r="481" spans="1:15" x14ac:dyDescent="0.3">
      <c r="A481" s="8">
        <v>42300</v>
      </c>
      <c r="B481" s="34">
        <f>IFERROR(INDEX('Price Data'!B:B,MATCH(TEXT(A481,"YYYY-MM-DD"),'Price Data'!A:A,0)),"")</f>
        <v>22737</v>
      </c>
      <c r="C481" s="10" cm="1">
        <f t="array" ref="C481">IFERROR(IF(ISNUMBER(B481),(B481-INDEX('Price Data'!B:B,MATCH(TEXT(A481,"YYYY-MM-DD"),'Price Data'!A:A,0)+1))/INDEX('Price Data'!B:B,MATCH(TEXT(A481,"YYYY-MM-DD"),'Price Data'!A:A,0)+1),""),"")</f>
        <v>5.3057434673033557E-3</v>
      </c>
      <c r="D481" s="34">
        <f>IFERROR(INDEX('Price Data'!E:E,MATCH(TEXT(A481,"YYYY-MM-DD"),'Price Data'!D:D,0)),"")</f>
        <v>30.39</v>
      </c>
      <c r="E481" s="10" cm="1">
        <f t="array" ref="E481">IFERROR(IF(ISNUMBER(D481),(D481-INDEX('Price Data'!E:E,MATCH(TEXT(A481,"YYYY-MM-DD"),'Price Data'!D:D,0)+1))/INDEX('Price Data'!E:E,MATCH(TEXT(A481,"YYYY-MM-DD"),'Price Data'!D:D,0)+1),""),"")</f>
        <v>-1.0420058612829707E-2</v>
      </c>
      <c r="F481" s="34">
        <f>IFERROR(INDEX('Price Data'!H:H,MATCH(TEXT(A481,"YYYY-MM-DD"),'Price Data'!G:G,0)),"")</f>
        <v>16740</v>
      </c>
      <c r="G481" s="10" cm="1">
        <f t="array" ref="G481">IFERROR(IF(ISNUMBER(F481),(F481-INDEX('Price Data'!H:H,MATCH(TEXT(A481,"YYYY-MM-DD"),'Price Data'!G:G,0)+1))/INDEX('Price Data'!H:H,MATCH(TEXT(A481,"YYYY-MM-DD"),'Price Data'!G:G,0)+1),""),"")</f>
        <v>-3.5714285714285713E-3</v>
      </c>
      <c r="H481" s="34">
        <f>IFERROR(INDEX('Price Data'!K:K,MATCH(TEXT(A481,"YYYY-MM-DD"),'Price Data'!J:J,0)),"")</f>
        <v>3.22</v>
      </c>
      <c r="I481" s="10" cm="1">
        <f t="array" ref="I481">IFERROR(IF(ISNUMBER(H481),(H481-INDEX('Price Data'!K:K,MATCH(TEXT(A481,"YYYY-MM-DD"),'Price Data'!J:J,0)+1))/INDEX('Price Data'!K:K,MATCH(TEXT(A481,"YYYY-MM-DD"),'Price Data'!J:J,0)+1),""),"")</f>
        <v>-6.1728395061728444E-3</v>
      </c>
      <c r="J481" s="34">
        <f>IFERROR(INDEX('Price Data'!N:N,MATCH(TEXT(A481,"YYYY-MM-DD"),'Price Data'!M:M,0)),"")</f>
        <v>5.18</v>
      </c>
      <c r="K481" s="10" cm="1">
        <f t="array" ref="K481">IFERROR(IF(ISNUMBER(J481),(J481-INDEX('Price Data'!N:N,MATCH(TEXT(A481,"YYYY-MM-DD"),'Price Data'!M:M,0)+1))/INDEX('Price Data'!N:N,MATCH(TEXT(A481,"YYYY-MM-DD"),'Price Data'!M:M,0)+1),""),"")</f>
        <v>-7.662835249042153E-3</v>
      </c>
      <c r="L481" s="34">
        <f>IFERROR(INDEX('Price Data'!Q:Q,MATCH(TEXT(A481,"YYYY-MM-DD"),'Price Data'!P:P,0)),"")</f>
        <v>10.41</v>
      </c>
      <c r="M481" s="10" cm="1">
        <f t="array" ref="M481">IFERROR(IF(ISNUMBER(L481),(L481-INDEX('Price Data'!Q:Q,MATCH(TEXT(A481,"YYYY-MM-DD"),'Price Data'!P:P,0)+1))/INDEX('Price Data'!Q:Q,MATCH(TEXT(A481,"YYYY-MM-DD"),'Price Data'!P:P,0)+1),""),"")</f>
        <v>2.8901734104045626E-3</v>
      </c>
      <c r="N481" s="34">
        <f>IFERROR(INDEX('Price Data'!T:T,MATCH(TEXT(A481,"YYYY-MM-DD"),'Price Data'!S:S,0)),"")</f>
        <v>4.18</v>
      </c>
      <c r="O481" s="10" cm="1">
        <f t="array" ref="O481">IFERROR(IF(ISNUMBER(N481),(N481-INDEX('Price Data'!T:T,MATCH(TEXT(A481,"YYYY-MM-DD"),'Price Data'!S:S,0)+1))/INDEX('Price Data'!T:T,MATCH(TEXT(A481,"YYYY-MM-DD"),'Price Data'!S:S,0)+1),""),"")</f>
        <v>-4.7619047619048716E-3</v>
      </c>
    </row>
    <row r="482" spans="1:15" x14ac:dyDescent="0.3">
      <c r="A482" s="8">
        <v>42301</v>
      </c>
      <c r="B482" s="34" t="str">
        <f>IFERROR(INDEX('Price Data'!B:B,MATCH(TEXT(A482,"YYYY-MM-DD"),'Price Data'!A:A,0)),"")</f>
        <v/>
      </c>
      <c r="C482" s="10" t="str" cm="1">
        <f t="array" ref="C482">IFERROR(IF(ISNUMBER(B482),(B482-INDEX('Price Data'!B:B,MATCH(TEXT(A482,"YYYY-MM-DD"),'Price Data'!A:A,0)+1))/INDEX('Price Data'!B:B,MATCH(TEXT(A482,"YYYY-MM-DD"),'Price Data'!A:A,0)+1),""),"")</f>
        <v/>
      </c>
      <c r="D482" s="34" t="str">
        <f>IFERROR(INDEX('Price Data'!E:E,MATCH(TEXT(A482,"YYYY-MM-DD"),'Price Data'!D:D,0)),"")</f>
        <v/>
      </c>
      <c r="E482" s="10" t="str" cm="1">
        <f t="array" ref="E482">IFERROR(IF(ISNUMBER(D482),(D482-INDEX('Price Data'!E:E,MATCH(TEXT(A482,"YYYY-MM-DD"),'Price Data'!D:D,0)+1))/INDEX('Price Data'!E:E,MATCH(TEXT(A482,"YYYY-MM-DD"),'Price Data'!D:D,0)+1),""),"")</f>
        <v/>
      </c>
      <c r="F482" s="34" t="str">
        <f>IFERROR(INDEX('Price Data'!H:H,MATCH(TEXT(A482,"YYYY-MM-DD"),'Price Data'!G:G,0)),"")</f>
        <v/>
      </c>
      <c r="G482" s="10" t="str" cm="1">
        <f t="array" ref="G482">IFERROR(IF(ISNUMBER(F482),(F482-INDEX('Price Data'!H:H,MATCH(TEXT(A482,"YYYY-MM-DD"),'Price Data'!G:G,0)+1))/INDEX('Price Data'!H:H,MATCH(TEXT(A482,"YYYY-MM-DD"),'Price Data'!G:G,0)+1),""),"")</f>
        <v/>
      </c>
      <c r="H482" s="34" t="str">
        <f>IFERROR(INDEX('Price Data'!K:K,MATCH(TEXT(A482,"YYYY-MM-DD"),'Price Data'!J:J,0)),"")</f>
        <v/>
      </c>
      <c r="I482" s="10" t="str" cm="1">
        <f t="array" ref="I482">IFERROR(IF(ISNUMBER(H482),(H482-INDEX('Price Data'!K:K,MATCH(TEXT(A482,"YYYY-MM-DD"),'Price Data'!J:J,0)+1))/INDEX('Price Data'!K:K,MATCH(TEXT(A482,"YYYY-MM-DD"),'Price Data'!J:J,0)+1),""),"")</f>
        <v/>
      </c>
      <c r="J482" s="34" t="str">
        <f>IFERROR(INDEX('Price Data'!N:N,MATCH(TEXT(A482,"YYYY-MM-DD"),'Price Data'!M:M,0)),"")</f>
        <v/>
      </c>
      <c r="K482" s="10" t="str" cm="1">
        <f t="array" ref="K482">IFERROR(IF(ISNUMBER(J482),(J482-INDEX('Price Data'!N:N,MATCH(TEXT(A482,"YYYY-MM-DD"),'Price Data'!M:M,0)+1))/INDEX('Price Data'!N:N,MATCH(TEXT(A482,"YYYY-MM-DD"),'Price Data'!M:M,0)+1),""),"")</f>
        <v/>
      </c>
      <c r="L482" s="34" t="str">
        <f>IFERROR(INDEX('Price Data'!Q:Q,MATCH(TEXT(A482,"YYYY-MM-DD"),'Price Data'!P:P,0)),"")</f>
        <v/>
      </c>
      <c r="M482" s="10" t="str" cm="1">
        <f t="array" ref="M482">IFERROR(IF(ISNUMBER(L482),(L482-INDEX('Price Data'!Q:Q,MATCH(TEXT(A482,"YYYY-MM-DD"),'Price Data'!P:P,0)+1))/INDEX('Price Data'!Q:Q,MATCH(TEXT(A482,"YYYY-MM-DD"),'Price Data'!P:P,0)+1),""),"")</f>
        <v/>
      </c>
      <c r="N482" s="34" t="str">
        <f>IFERROR(INDEX('Price Data'!T:T,MATCH(TEXT(A482,"YYYY-MM-DD"),'Price Data'!S:S,0)),"")</f>
        <v/>
      </c>
      <c r="O482" s="10" t="str" cm="1">
        <f t="array" ref="O482">IFERROR(IF(ISNUMBER(N482),(N482-INDEX('Price Data'!T:T,MATCH(TEXT(A482,"YYYY-MM-DD"),'Price Data'!S:S,0)+1))/INDEX('Price Data'!T:T,MATCH(TEXT(A482,"YYYY-MM-DD"),'Price Data'!S:S,0)+1),""),"")</f>
        <v/>
      </c>
    </row>
    <row r="483" spans="1:15" x14ac:dyDescent="0.3">
      <c r="A483" s="8">
        <v>42302</v>
      </c>
      <c r="B483" s="34" t="str">
        <f>IFERROR(INDEX('Price Data'!B:B,MATCH(TEXT(A483,"YYYY-MM-DD"),'Price Data'!A:A,0)),"")</f>
        <v/>
      </c>
      <c r="C483" s="10" t="str" cm="1">
        <f t="array" ref="C483">IFERROR(IF(ISNUMBER(B483),(B483-INDEX('Price Data'!B:B,MATCH(TEXT(A483,"YYYY-MM-DD"),'Price Data'!A:A,0)+1))/INDEX('Price Data'!B:B,MATCH(TEXT(A483,"YYYY-MM-DD"),'Price Data'!A:A,0)+1),""),"")</f>
        <v/>
      </c>
      <c r="D483" s="34" t="str">
        <f>IFERROR(INDEX('Price Data'!E:E,MATCH(TEXT(A483,"YYYY-MM-DD"),'Price Data'!D:D,0)),"")</f>
        <v/>
      </c>
      <c r="E483" s="10" t="str" cm="1">
        <f t="array" ref="E483">IFERROR(IF(ISNUMBER(D483),(D483-INDEX('Price Data'!E:E,MATCH(TEXT(A483,"YYYY-MM-DD"),'Price Data'!D:D,0)+1))/INDEX('Price Data'!E:E,MATCH(TEXT(A483,"YYYY-MM-DD"),'Price Data'!D:D,0)+1),""),"")</f>
        <v/>
      </c>
      <c r="F483" s="34" t="str">
        <f>IFERROR(INDEX('Price Data'!H:H,MATCH(TEXT(A483,"YYYY-MM-DD"),'Price Data'!G:G,0)),"")</f>
        <v/>
      </c>
      <c r="G483" s="10" t="str" cm="1">
        <f t="array" ref="G483">IFERROR(IF(ISNUMBER(F483),(F483-INDEX('Price Data'!H:H,MATCH(TEXT(A483,"YYYY-MM-DD"),'Price Data'!G:G,0)+1))/INDEX('Price Data'!H:H,MATCH(TEXT(A483,"YYYY-MM-DD"),'Price Data'!G:G,0)+1),""),"")</f>
        <v/>
      </c>
      <c r="H483" s="34" t="str">
        <f>IFERROR(INDEX('Price Data'!K:K,MATCH(TEXT(A483,"YYYY-MM-DD"),'Price Data'!J:J,0)),"")</f>
        <v/>
      </c>
      <c r="I483" s="10" t="str" cm="1">
        <f t="array" ref="I483">IFERROR(IF(ISNUMBER(H483),(H483-INDEX('Price Data'!K:K,MATCH(TEXT(A483,"YYYY-MM-DD"),'Price Data'!J:J,0)+1))/INDEX('Price Data'!K:K,MATCH(TEXT(A483,"YYYY-MM-DD"),'Price Data'!J:J,0)+1),""),"")</f>
        <v/>
      </c>
      <c r="J483" s="34" t="str">
        <f>IFERROR(INDEX('Price Data'!N:N,MATCH(TEXT(A483,"YYYY-MM-DD"),'Price Data'!M:M,0)),"")</f>
        <v/>
      </c>
      <c r="K483" s="10" t="str" cm="1">
        <f t="array" ref="K483">IFERROR(IF(ISNUMBER(J483),(J483-INDEX('Price Data'!N:N,MATCH(TEXT(A483,"YYYY-MM-DD"),'Price Data'!M:M,0)+1))/INDEX('Price Data'!N:N,MATCH(TEXT(A483,"YYYY-MM-DD"),'Price Data'!M:M,0)+1),""),"")</f>
        <v/>
      </c>
      <c r="L483" s="34" t="str">
        <f>IFERROR(INDEX('Price Data'!Q:Q,MATCH(TEXT(A483,"YYYY-MM-DD"),'Price Data'!P:P,0)),"")</f>
        <v/>
      </c>
      <c r="M483" s="10" t="str" cm="1">
        <f t="array" ref="M483">IFERROR(IF(ISNUMBER(L483),(L483-INDEX('Price Data'!Q:Q,MATCH(TEXT(A483,"YYYY-MM-DD"),'Price Data'!P:P,0)+1))/INDEX('Price Data'!Q:Q,MATCH(TEXT(A483,"YYYY-MM-DD"),'Price Data'!P:P,0)+1),""),"")</f>
        <v/>
      </c>
      <c r="N483" s="34" t="str">
        <f>IFERROR(INDEX('Price Data'!T:T,MATCH(TEXT(A483,"YYYY-MM-DD"),'Price Data'!S:S,0)),"")</f>
        <v/>
      </c>
      <c r="O483" s="10" t="str" cm="1">
        <f t="array" ref="O483">IFERROR(IF(ISNUMBER(N483),(N483-INDEX('Price Data'!T:T,MATCH(TEXT(A483,"YYYY-MM-DD"),'Price Data'!S:S,0)+1))/INDEX('Price Data'!T:T,MATCH(TEXT(A483,"YYYY-MM-DD"),'Price Data'!S:S,0)+1),""),"")</f>
        <v/>
      </c>
    </row>
    <row r="484" spans="1:15" x14ac:dyDescent="0.3">
      <c r="A484" s="8">
        <v>42303</v>
      </c>
      <c r="B484" s="34">
        <f>IFERROR(INDEX('Price Data'!B:B,MATCH(TEXT(A484,"YYYY-MM-DD"),'Price Data'!A:A,0)),"")</f>
        <v>22630</v>
      </c>
      <c r="C484" s="10" cm="1">
        <f t="array" ref="C484">IFERROR(IF(ISNUMBER(B484),(B484-INDEX('Price Data'!B:B,MATCH(TEXT(A484,"YYYY-MM-DD"),'Price Data'!A:A,0)+1))/INDEX('Price Data'!B:B,MATCH(TEXT(A484,"YYYY-MM-DD"),'Price Data'!A:A,0)+1),""),"")</f>
        <v>-4.7059858380613098E-3</v>
      </c>
      <c r="D484" s="34">
        <f>IFERROR(INDEX('Price Data'!E:E,MATCH(TEXT(A484,"YYYY-MM-DD"),'Price Data'!D:D,0)),"")</f>
        <v>30.21</v>
      </c>
      <c r="E484" s="10" cm="1">
        <f t="array" ref="E484">IFERROR(IF(ISNUMBER(D484),(D484-INDEX('Price Data'!E:E,MATCH(TEXT(A484,"YYYY-MM-DD"),'Price Data'!D:D,0)+1))/INDEX('Price Data'!E:E,MATCH(TEXT(A484,"YYYY-MM-DD"),'Price Data'!D:D,0)+1),""),"")</f>
        <v>-5.9230009871668217E-3</v>
      </c>
      <c r="F484" s="34">
        <f>IFERROR(INDEX('Price Data'!H:H,MATCH(TEXT(A484,"YYYY-MM-DD"),'Price Data'!G:G,0)),"")</f>
        <v>16830</v>
      </c>
      <c r="G484" s="10" cm="1">
        <f t="array" ref="G484">IFERROR(IF(ISNUMBER(F484),(F484-INDEX('Price Data'!H:H,MATCH(TEXT(A484,"YYYY-MM-DD"),'Price Data'!G:G,0)+1))/INDEX('Price Data'!H:H,MATCH(TEXT(A484,"YYYY-MM-DD"),'Price Data'!G:G,0)+1),""),"")</f>
        <v>5.3763440860215058E-3</v>
      </c>
      <c r="H484" s="34">
        <f>IFERROR(INDEX('Price Data'!K:K,MATCH(TEXT(A484,"YYYY-MM-DD"),'Price Data'!J:J,0)),"")</f>
        <v>3.21</v>
      </c>
      <c r="I484" s="10" cm="1">
        <f t="array" ref="I484">IFERROR(IF(ISNUMBER(H484),(H484-INDEX('Price Data'!K:K,MATCH(TEXT(A484,"YYYY-MM-DD"),'Price Data'!J:J,0)+1))/INDEX('Price Data'!K:K,MATCH(TEXT(A484,"YYYY-MM-DD"),'Price Data'!J:J,0)+1),""),"")</f>
        <v>-3.1055900621118726E-3</v>
      </c>
      <c r="J484" s="34">
        <f>IFERROR(INDEX('Price Data'!N:N,MATCH(TEXT(A484,"YYYY-MM-DD"),'Price Data'!M:M,0)),"")</f>
        <v>5.13</v>
      </c>
      <c r="K484" s="10" cm="1">
        <f t="array" ref="K484">IFERROR(IF(ISNUMBER(J484),(J484-INDEX('Price Data'!N:N,MATCH(TEXT(A484,"YYYY-MM-DD"),'Price Data'!M:M,0)+1))/INDEX('Price Data'!N:N,MATCH(TEXT(A484,"YYYY-MM-DD"),'Price Data'!M:M,0)+1),""),"")</f>
        <v>-9.6525096525096193E-3</v>
      </c>
      <c r="L484" s="34">
        <f>IFERROR(INDEX('Price Data'!Q:Q,MATCH(TEXT(A484,"YYYY-MM-DD"),'Price Data'!P:P,0)),"")</f>
        <v>10.28</v>
      </c>
      <c r="M484" s="10" cm="1">
        <f t="array" ref="M484">IFERROR(IF(ISNUMBER(L484),(L484-INDEX('Price Data'!Q:Q,MATCH(TEXT(A484,"YYYY-MM-DD"),'Price Data'!P:P,0)+1))/INDEX('Price Data'!Q:Q,MATCH(TEXT(A484,"YYYY-MM-DD"),'Price Data'!P:P,0)+1),""),"")</f>
        <v>-1.2487992315081728E-2</v>
      </c>
      <c r="N484" s="34">
        <f>IFERROR(INDEX('Price Data'!T:T,MATCH(TEXT(A484,"YYYY-MM-DD"),'Price Data'!S:S,0)),"")</f>
        <v>4.1900000000000004</v>
      </c>
      <c r="O484" s="10" cm="1">
        <f t="array" ref="O484">IFERROR(IF(ISNUMBER(N484),(N484-INDEX('Price Data'!T:T,MATCH(TEXT(A484,"YYYY-MM-DD"),'Price Data'!S:S,0)+1))/INDEX('Price Data'!T:T,MATCH(TEXT(A484,"YYYY-MM-DD"),'Price Data'!S:S,0)+1),""),"")</f>
        <v>2.3923444976078172E-3</v>
      </c>
    </row>
    <row r="485" spans="1:15" x14ac:dyDescent="0.3">
      <c r="A485" s="8">
        <v>42304</v>
      </c>
      <c r="B485" s="34">
        <f>IFERROR(INDEX('Price Data'!B:B,MATCH(TEXT(A485,"YYYY-MM-DD"),'Price Data'!A:A,0)),"")</f>
        <v>22370</v>
      </c>
      <c r="C485" s="10" cm="1">
        <f t="array" ref="C485">IFERROR(IF(ISNUMBER(B485),(B485-INDEX('Price Data'!B:B,MATCH(TEXT(A485,"YYYY-MM-DD"),'Price Data'!A:A,0)+1))/INDEX('Price Data'!B:B,MATCH(TEXT(A485,"YYYY-MM-DD"),'Price Data'!A:A,0)+1),""),"")</f>
        <v>-1.1489173663278833E-2</v>
      </c>
      <c r="D485" s="34">
        <f>IFERROR(INDEX('Price Data'!E:E,MATCH(TEXT(A485,"YYYY-MM-DD"),'Price Data'!D:D,0)),"")</f>
        <v>29.86</v>
      </c>
      <c r="E485" s="10" cm="1">
        <f t="array" ref="E485">IFERROR(IF(ISNUMBER(D485),(D485-INDEX('Price Data'!E:E,MATCH(TEXT(A485,"YYYY-MM-DD"),'Price Data'!D:D,0)+1))/INDEX('Price Data'!E:E,MATCH(TEXT(A485,"YYYY-MM-DD"),'Price Data'!D:D,0)+1),""),"")</f>
        <v>-1.1585567692816994E-2</v>
      </c>
      <c r="F485" s="34">
        <f>IFERROR(INDEX('Price Data'!H:H,MATCH(TEXT(A485,"YYYY-MM-DD"),'Price Data'!G:G,0)),"")</f>
        <v>16660</v>
      </c>
      <c r="G485" s="10" cm="1">
        <f t="array" ref="G485">IFERROR(IF(ISNUMBER(F485),(F485-INDEX('Price Data'!H:H,MATCH(TEXT(A485,"YYYY-MM-DD"),'Price Data'!G:G,0)+1))/INDEX('Price Data'!H:H,MATCH(TEXT(A485,"YYYY-MM-DD"),'Price Data'!G:G,0)+1),""),"")</f>
        <v>-1.0101010101010102E-2</v>
      </c>
      <c r="H485" s="34">
        <f>IFERROR(INDEX('Price Data'!K:K,MATCH(TEXT(A485,"YYYY-MM-DD"),'Price Data'!J:J,0)),"")</f>
        <v>3.22</v>
      </c>
      <c r="I485" s="10" cm="1">
        <f t="array" ref="I485">IFERROR(IF(ISNUMBER(H485),(H485-INDEX('Price Data'!K:K,MATCH(TEXT(A485,"YYYY-MM-DD"),'Price Data'!J:J,0)+1))/INDEX('Price Data'!K:K,MATCH(TEXT(A485,"YYYY-MM-DD"),'Price Data'!J:J,0)+1),""),"")</f>
        <v>3.1152647975078601E-3</v>
      </c>
      <c r="J485" s="34">
        <f>IFERROR(INDEX('Price Data'!N:N,MATCH(TEXT(A485,"YYYY-MM-DD"),'Price Data'!M:M,0)),"")</f>
        <v>5.12</v>
      </c>
      <c r="K485" s="10" cm="1">
        <f t="array" ref="K485">IFERROR(IF(ISNUMBER(J485),(J485-INDEX('Price Data'!N:N,MATCH(TEXT(A485,"YYYY-MM-DD"),'Price Data'!M:M,0)+1))/INDEX('Price Data'!N:N,MATCH(TEXT(A485,"YYYY-MM-DD"),'Price Data'!M:M,0)+1),""),"")</f>
        <v>-1.9493177387913815E-3</v>
      </c>
      <c r="L485" s="34">
        <f>IFERROR(INDEX('Price Data'!Q:Q,MATCH(TEXT(A485,"YYYY-MM-DD"),'Price Data'!P:P,0)),"")</f>
        <v>10.220000000000001</v>
      </c>
      <c r="M485" s="10" cm="1">
        <f t="array" ref="M485">IFERROR(IF(ISNUMBER(L485),(L485-INDEX('Price Data'!Q:Q,MATCH(TEXT(A485,"YYYY-MM-DD"),'Price Data'!P:P,0)+1))/INDEX('Price Data'!Q:Q,MATCH(TEXT(A485,"YYYY-MM-DD"),'Price Data'!P:P,0)+1),""),"")</f>
        <v>-5.8365758754862574E-3</v>
      </c>
      <c r="N485" s="34">
        <f>IFERROR(INDEX('Price Data'!T:T,MATCH(TEXT(A485,"YYYY-MM-DD"),'Price Data'!S:S,0)),"")</f>
        <v>4.1399999999999997</v>
      </c>
      <c r="O485" s="10" cm="1">
        <f t="array" ref="O485">IFERROR(IF(ISNUMBER(N485),(N485-INDEX('Price Data'!T:T,MATCH(TEXT(A485,"YYYY-MM-DD"),'Price Data'!S:S,0)+1))/INDEX('Price Data'!T:T,MATCH(TEXT(A485,"YYYY-MM-DD"),'Price Data'!S:S,0)+1),""),"")</f>
        <v>-1.1933174224343843E-2</v>
      </c>
    </row>
    <row r="486" spans="1:15" x14ac:dyDescent="0.3">
      <c r="A486" s="8">
        <v>42305</v>
      </c>
      <c r="B486" s="34">
        <f>IFERROR(INDEX('Price Data'!B:B,MATCH(TEXT(A486,"YYYY-MM-DD"),'Price Data'!A:A,0)),"")</f>
        <v>22686</v>
      </c>
      <c r="C486" s="10" cm="1">
        <f t="array" ref="C486">IFERROR(IF(ISNUMBER(B486),(B486-INDEX('Price Data'!B:B,MATCH(TEXT(A486,"YYYY-MM-DD"),'Price Data'!A:A,0)+1))/INDEX('Price Data'!B:B,MATCH(TEXT(A486,"YYYY-MM-DD"),'Price Data'!A:A,0)+1),""),"")</f>
        <v>1.4126061689763075E-2</v>
      </c>
      <c r="D486" s="34">
        <f>IFERROR(INDEX('Price Data'!E:E,MATCH(TEXT(A486,"YYYY-MM-DD"),'Price Data'!D:D,0)),"")</f>
        <v>30.21</v>
      </c>
      <c r="E486" s="10" cm="1">
        <f t="array" ref="E486">IFERROR(IF(ISNUMBER(D486),(D486-INDEX('Price Data'!E:E,MATCH(TEXT(A486,"YYYY-MM-DD"),'Price Data'!D:D,0)+1))/INDEX('Price Data'!E:E,MATCH(TEXT(A486,"YYYY-MM-DD"),'Price Data'!D:D,0)+1),""),"")</f>
        <v>1.1721366376423356E-2</v>
      </c>
      <c r="F486" s="34">
        <f>IFERROR(INDEX('Price Data'!H:H,MATCH(TEXT(A486,"YYYY-MM-DD"),'Price Data'!G:G,0)),"")</f>
        <v>17370</v>
      </c>
      <c r="G486" s="10" cm="1">
        <f t="array" ref="G486">IFERROR(IF(ISNUMBER(F486),(F486-INDEX('Price Data'!H:H,MATCH(TEXT(A486,"YYYY-MM-DD"),'Price Data'!G:G,0)+1))/INDEX('Price Data'!H:H,MATCH(TEXT(A486,"YYYY-MM-DD"),'Price Data'!G:G,0)+1),""),"")</f>
        <v>4.2617046818727494E-2</v>
      </c>
      <c r="H486" s="34">
        <f>IFERROR(INDEX('Price Data'!K:K,MATCH(TEXT(A486,"YYYY-MM-DD"),'Price Data'!J:J,0)),"")</f>
        <v>3.27</v>
      </c>
      <c r="I486" s="10" cm="1">
        <f t="array" ref="I486">IFERROR(IF(ISNUMBER(H486),(H486-INDEX('Price Data'!K:K,MATCH(TEXT(A486,"YYYY-MM-DD"),'Price Data'!J:J,0)+1))/INDEX('Price Data'!K:K,MATCH(TEXT(A486,"YYYY-MM-DD"),'Price Data'!J:J,0)+1),""),"")</f>
        <v>1.5527950310558951E-2</v>
      </c>
      <c r="J486" s="34">
        <f>IFERROR(INDEX('Price Data'!N:N,MATCH(TEXT(A486,"YYYY-MM-DD"),'Price Data'!M:M,0)),"")</f>
        <v>5.17</v>
      </c>
      <c r="K486" s="10" cm="1">
        <f t="array" ref="K486">IFERROR(IF(ISNUMBER(J486),(J486-INDEX('Price Data'!N:N,MATCH(TEXT(A486,"YYYY-MM-DD"),'Price Data'!M:M,0)+1))/INDEX('Price Data'!N:N,MATCH(TEXT(A486,"YYYY-MM-DD"),'Price Data'!M:M,0)+1),""),"")</f>
        <v>9.7656249999999653E-3</v>
      </c>
      <c r="L486" s="34">
        <f>IFERROR(INDEX('Price Data'!Q:Q,MATCH(TEXT(A486,"YYYY-MM-DD"),'Price Data'!P:P,0)),"")</f>
        <v>10.37</v>
      </c>
      <c r="M486" s="10" cm="1">
        <f t="array" ref="M486">IFERROR(IF(ISNUMBER(L486),(L486-INDEX('Price Data'!Q:Q,MATCH(TEXT(A486,"YYYY-MM-DD"),'Price Data'!P:P,0)+1))/INDEX('Price Data'!Q:Q,MATCH(TEXT(A486,"YYYY-MM-DD"),'Price Data'!P:P,0)+1),""),"")</f>
        <v>1.4677103718199469E-2</v>
      </c>
      <c r="N486" s="34">
        <f>IFERROR(INDEX('Price Data'!T:T,MATCH(TEXT(A486,"YYYY-MM-DD"),'Price Data'!S:S,0)),"")</f>
        <v>4.18</v>
      </c>
      <c r="O486" s="10" cm="1">
        <f t="array" ref="O486">IFERROR(IF(ISNUMBER(N486),(N486-INDEX('Price Data'!T:T,MATCH(TEXT(A486,"YYYY-MM-DD"),'Price Data'!S:S,0)+1))/INDEX('Price Data'!T:T,MATCH(TEXT(A486,"YYYY-MM-DD"),'Price Data'!S:S,0)+1),""),"")</f>
        <v>9.6618357487922805E-3</v>
      </c>
    </row>
    <row r="487" spans="1:15" x14ac:dyDescent="0.3">
      <c r="A487" s="8">
        <v>42306</v>
      </c>
      <c r="B487" s="34">
        <f>IFERROR(INDEX('Price Data'!B:B,MATCH(TEXT(A487,"YYYY-MM-DD"),'Price Data'!A:A,0)),"")</f>
        <v>22443</v>
      </c>
      <c r="C487" s="10" cm="1">
        <f t="array" ref="C487">IFERROR(IF(ISNUMBER(B487),(B487-INDEX('Price Data'!B:B,MATCH(TEXT(A487,"YYYY-MM-DD"),'Price Data'!A:A,0)+1))/INDEX('Price Data'!B:B,MATCH(TEXT(A487,"YYYY-MM-DD"),'Price Data'!A:A,0)+1),""),"")</f>
        <v>-1.0711451996826236E-2</v>
      </c>
      <c r="D487" s="34">
        <f>IFERROR(INDEX('Price Data'!E:E,MATCH(TEXT(A487,"YYYY-MM-DD"),'Price Data'!D:D,0)),"")</f>
        <v>29.53</v>
      </c>
      <c r="E487" s="10" cm="1">
        <f t="array" ref="E487">IFERROR(IF(ISNUMBER(D487),(D487-INDEX('Price Data'!E:E,MATCH(TEXT(A487,"YYYY-MM-DD"),'Price Data'!D:D,0)+1))/INDEX('Price Data'!E:E,MATCH(TEXT(A487,"YYYY-MM-DD"),'Price Data'!D:D,0)+1),""),"")</f>
        <v>-2.2509102946044347E-2</v>
      </c>
      <c r="F487" s="34">
        <f>IFERROR(INDEX('Price Data'!H:H,MATCH(TEXT(A487,"YYYY-MM-DD"),'Price Data'!G:G,0)),"")</f>
        <v>16770</v>
      </c>
      <c r="G487" s="10" cm="1">
        <f t="array" ref="G487">IFERROR(IF(ISNUMBER(F487),(F487-INDEX('Price Data'!H:H,MATCH(TEXT(A487,"YYYY-MM-DD"),'Price Data'!G:G,0)+1))/INDEX('Price Data'!H:H,MATCH(TEXT(A487,"YYYY-MM-DD"),'Price Data'!G:G,0)+1),""),"")</f>
        <v>-3.4542314335060449E-2</v>
      </c>
      <c r="H487" s="34">
        <f>IFERROR(INDEX('Price Data'!K:K,MATCH(TEXT(A487,"YYYY-MM-DD"),'Price Data'!J:J,0)),"")</f>
        <v>3.22</v>
      </c>
      <c r="I487" s="10" cm="1">
        <f t="array" ref="I487">IFERROR(IF(ISNUMBER(H487),(H487-INDEX('Price Data'!K:K,MATCH(TEXT(A487,"YYYY-MM-DD"),'Price Data'!J:J,0)+1))/INDEX('Price Data'!K:K,MATCH(TEXT(A487,"YYYY-MM-DD"),'Price Data'!J:J,0)+1),""),"")</f>
        <v>-1.5290519877675787E-2</v>
      </c>
      <c r="J487" s="34">
        <f>IFERROR(INDEX('Price Data'!N:N,MATCH(TEXT(A487,"YYYY-MM-DD"),'Price Data'!M:M,0)),"")</f>
        <v>5.0199999999999996</v>
      </c>
      <c r="K487" s="10" cm="1">
        <f t="array" ref="K487">IFERROR(IF(ISNUMBER(J487),(J487-INDEX('Price Data'!N:N,MATCH(TEXT(A487,"YYYY-MM-DD"),'Price Data'!M:M,0)+1))/INDEX('Price Data'!N:N,MATCH(TEXT(A487,"YYYY-MM-DD"),'Price Data'!M:M,0)+1),""),"")</f>
        <v>-2.9013539651837592E-2</v>
      </c>
      <c r="L487" s="34">
        <f>IFERROR(INDEX('Price Data'!Q:Q,MATCH(TEXT(A487,"YYYY-MM-DD"),'Price Data'!P:P,0)),"")</f>
        <v>9.9499999999999993</v>
      </c>
      <c r="M487" s="10" cm="1">
        <f t="array" ref="M487">IFERROR(IF(ISNUMBER(L487),(L487-INDEX('Price Data'!Q:Q,MATCH(TEXT(A487,"YYYY-MM-DD"),'Price Data'!P:P,0)+1))/INDEX('Price Data'!Q:Q,MATCH(TEXT(A487,"YYYY-MM-DD"),'Price Data'!P:P,0)+1),""),"")</f>
        <v>-4.0501446480231434E-2</v>
      </c>
      <c r="N487" s="34">
        <f>IFERROR(INDEX('Price Data'!T:T,MATCH(TEXT(A487,"YYYY-MM-DD"),'Price Data'!S:S,0)),"")</f>
        <v>4.1900000000000004</v>
      </c>
      <c r="O487" s="10" cm="1">
        <f t="array" ref="O487">IFERROR(IF(ISNUMBER(N487),(N487-INDEX('Price Data'!T:T,MATCH(TEXT(A487,"YYYY-MM-DD"),'Price Data'!S:S,0)+1))/INDEX('Price Data'!T:T,MATCH(TEXT(A487,"YYYY-MM-DD"),'Price Data'!S:S,0)+1),""),"")</f>
        <v>2.3923444976078172E-3</v>
      </c>
    </row>
    <row r="488" spans="1:15" x14ac:dyDescent="0.3">
      <c r="A488" s="8">
        <v>42307</v>
      </c>
      <c r="B488" s="34">
        <f>IFERROR(INDEX('Price Data'!B:B,MATCH(TEXT(A488,"YYYY-MM-DD"),'Price Data'!A:A,0)),"")</f>
        <v>22443</v>
      </c>
      <c r="C488" s="10" cm="1">
        <f t="array" ref="C488">IFERROR(IF(ISNUMBER(B488),(B488-INDEX('Price Data'!B:B,MATCH(TEXT(A488,"YYYY-MM-DD"),'Price Data'!A:A,0)+1))/INDEX('Price Data'!B:B,MATCH(TEXT(A488,"YYYY-MM-DD"),'Price Data'!A:A,0)+1),""),"")</f>
        <v>0</v>
      </c>
      <c r="D488" s="34">
        <f>IFERROR(INDEX('Price Data'!E:E,MATCH(TEXT(A488,"YYYY-MM-DD"),'Price Data'!D:D,0)),"")</f>
        <v>29.46</v>
      </c>
      <c r="E488" s="10" cm="1">
        <f t="array" ref="E488">IFERROR(IF(ISNUMBER(D488),(D488-INDEX('Price Data'!E:E,MATCH(TEXT(A488,"YYYY-MM-DD"),'Price Data'!D:D,0)+1))/INDEX('Price Data'!E:E,MATCH(TEXT(A488,"YYYY-MM-DD"),'Price Data'!D:D,0)+1),""),"")</f>
        <v>-2.3704707077548352E-3</v>
      </c>
      <c r="F488" s="34">
        <f>IFERROR(INDEX('Price Data'!H:H,MATCH(TEXT(A488,"YYYY-MM-DD"),'Price Data'!G:G,0)),"")</f>
        <v>16720</v>
      </c>
      <c r="G488" s="10" cm="1">
        <f t="array" ref="G488">IFERROR(IF(ISNUMBER(F488),(F488-INDEX('Price Data'!H:H,MATCH(TEXT(A488,"YYYY-MM-DD"),'Price Data'!G:G,0)+1))/INDEX('Price Data'!H:H,MATCH(TEXT(A488,"YYYY-MM-DD"),'Price Data'!G:G,0)+1),""),"")</f>
        <v>-2.9815146094215863E-3</v>
      </c>
      <c r="H488" s="34">
        <f>IFERROR(INDEX('Price Data'!K:K,MATCH(TEXT(A488,"YYYY-MM-DD"),'Price Data'!J:J,0)),"")</f>
        <v>3.17</v>
      </c>
      <c r="I488" s="10" cm="1">
        <f t="array" ref="I488">IFERROR(IF(ISNUMBER(H488),(H488-INDEX('Price Data'!K:K,MATCH(TEXT(A488,"YYYY-MM-DD"),'Price Data'!J:J,0)+1))/INDEX('Price Data'!K:K,MATCH(TEXT(A488,"YYYY-MM-DD"),'Price Data'!J:J,0)+1),""),"")</f>
        <v>-1.5527950310559088E-2</v>
      </c>
      <c r="J488" s="34">
        <f>IFERROR(INDEX('Price Data'!N:N,MATCH(TEXT(A488,"YYYY-MM-DD"),'Price Data'!M:M,0)),"")</f>
        <v>4.97</v>
      </c>
      <c r="K488" s="10" cm="1">
        <f t="array" ref="K488">IFERROR(IF(ISNUMBER(J488),(J488-INDEX('Price Data'!N:N,MATCH(TEXT(A488,"YYYY-MM-DD"),'Price Data'!M:M,0)+1))/INDEX('Price Data'!N:N,MATCH(TEXT(A488,"YYYY-MM-DD"),'Price Data'!M:M,0)+1),""),"")</f>
        <v>-9.9601593625497659E-3</v>
      </c>
      <c r="L488" s="34">
        <f>IFERROR(INDEX('Price Data'!Q:Q,MATCH(TEXT(A488,"YYYY-MM-DD"),'Price Data'!P:P,0)),"")</f>
        <v>10.1</v>
      </c>
      <c r="M488" s="10" cm="1">
        <f t="array" ref="M488">IFERROR(IF(ISNUMBER(L488),(L488-INDEX('Price Data'!Q:Q,MATCH(TEXT(A488,"YYYY-MM-DD"),'Price Data'!P:P,0)+1))/INDEX('Price Data'!Q:Q,MATCH(TEXT(A488,"YYYY-MM-DD"),'Price Data'!P:P,0)+1),""),"")</f>
        <v>1.5075376884422148E-2</v>
      </c>
      <c r="N488" s="34">
        <f>IFERROR(INDEX('Price Data'!T:T,MATCH(TEXT(A488,"YYYY-MM-DD"),'Price Data'!S:S,0)),"")</f>
        <v>4.1500000000000004</v>
      </c>
      <c r="O488" s="10" cm="1">
        <f t="array" ref="O488">IFERROR(IF(ISNUMBER(N488),(N488-INDEX('Price Data'!T:T,MATCH(TEXT(A488,"YYYY-MM-DD"),'Price Data'!S:S,0)+1))/INDEX('Price Data'!T:T,MATCH(TEXT(A488,"YYYY-MM-DD"),'Price Data'!S:S,0)+1),""),"")</f>
        <v>-9.5465393794749477E-3</v>
      </c>
    </row>
    <row r="489" spans="1:15" x14ac:dyDescent="0.3">
      <c r="A489" s="8">
        <v>42308</v>
      </c>
      <c r="B489" s="34" t="str">
        <f>IFERROR(INDEX('Price Data'!B:B,MATCH(TEXT(A489,"YYYY-MM-DD"),'Price Data'!A:A,0)),"")</f>
        <v/>
      </c>
      <c r="C489" s="10" t="str" cm="1">
        <f t="array" ref="C489">IFERROR(IF(ISNUMBER(B489),(B489-INDEX('Price Data'!B:B,MATCH(TEXT(A489,"YYYY-MM-DD"),'Price Data'!A:A,0)+1))/INDEX('Price Data'!B:B,MATCH(TEXT(A489,"YYYY-MM-DD"),'Price Data'!A:A,0)+1),""),"")</f>
        <v/>
      </c>
      <c r="D489" s="34" t="str">
        <f>IFERROR(INDEX('Price Data'!E:E,MATCH(TEXT(A489,"YYYY-MM-DD"),'Price Data'!D:D,0)),"")</f>
        <v/>
      </c>
      <c r="E489" s="10" t="str" cm="1">
        <f t="array" ref="E489">IFERROR(IF(ISNUMBER(D489),(D489-INDEX('Price Data'!E:E,MATCH(TEXT(A489,"YYYY-MM-DD"),'Price Data'!D:D,0)+1))/INDEX('Price Data'!E:E,MATCH(TEXT(A489,"YYYY-MM-DD"),'Price Data'!D:D,0)+1),""),"")</f>
        <v/>
      </c>
      <c r="F489" s="34" t="str">
        <f>IFERROR(INDEX('Price Data'!H:H,MATCH(TEXT(A489,"YYYY-MM-DD"),'Price Data'!G:G,0)),"")</f>
        <v/>
      </c>
      <c r="G489" s="10" t="str" cm="1">
        <f t="array" ref="G489">IFERROR(IF(ISNUMBER(F489),(F489-INDEX('Price Data'!H:H,MATCH(TEXT(A489,"YYYY-MM-DD"),'Price Data'!G:G,0)+1))/INDEX('Price Data'!H:H,MATCH(TEXT(A489,"YYYY-MM-DD"),'Price Data'!G:G,0)+1),""),"")</f>
        <v/>
      </c>
      <c r="H489" s="34" t="str">
        <f>IFERROR(INDEX('Price Data'!K:K,MATCH(TEXT(A489,"YYYY-MM-DD"),'Price Data'!J:J,0)),"")</f>
        <v/>
      </c>
      <c r="I489" s="10" t="str" cm="1">
        <f t="array" ref="I489">IFERROR(IF(ISNUMBER(H489),(H489-INDEX('Price Data'!K:K,MATCH(TEXT(A489,"YYYY-MM-DD"),'Price Data'!J:J,0)+1))/INDEX('Price Data'!K:K,MATCH(TEXT(A489,"YYYY-MM-DD"),'Price Data'!J:J,0)+1),""),"")</f>
        <v/>
      </c>
      <c r="J489" s="34" t="str">
        <f>IFERROR(INDEX('Price Data'!N:N,MATCH(TEXT(A489,"YYYY-MM-DD"),'Price Data'!M:M,0)),"")</f>
        <v/>
      </c>
      <c r="K489" s="10" t="str" cm="1">
        <f t="array" ref="K489">IFERROR(IF(ISNUMBER(J489),(J489-INDEX('Price Data'!N:N,MATCH(TEXT(A489,"YYYY-MM-DD"),'Price Data'!M:M,0)+1))/INDEX('Price Data'!N:N,MATCH(TEXT(A489,"YYYY-MM-DD"),'Price Data'!M:M,0)+1),""),"")</f>
        <v/>
      </c>
      <c r="L489" s="34" t="str">
        <f>IFERROR(INDEX('Price Data'!Q:Q,MATCH(TEXT(A489,"YYYY-MM-DD"),'Price Data'!P:P,0)),"")</f>
        <v/>
      </c>
      <c r="M489" s="10" t="str" cm="1">
        <f t="array" ref="M489">IFERROR(IF(ISNUMBER(L489),(L489-INDEX('Price Data'!Q:Q,MATCH(TEXT(A489,"YYYY-MM-DD"),'Price Data'!P:P,0)+1))/INDEX('Price Data'!Q:Q,MATCH(TEXT(A489,"YYYY-MM-DD"),'Price Data'!P:P,0)+1),""),"")</f>
        <v/>
      </c>
      <c r="N489" s="34" t="str">
        <f>IFERROR(INDEX('Price Data'!T:T,MATCH(TEXT(A489,"YYYY-MM-DD"),'Price Data'!S:S,0)),"")</f>
        <v/>
      </c>
      <c r="O489" s="10" t="str" cm="1">
        <f t="array" ref="O489">IFERROR(IF(ISNUMBER(N489),(N489-INDEX('Price Data'!T:T,MATCH(TEXT(A489,"YYYY-MM-DD"),'Price Data'!S:S,0)+1))/INDEX('Price Data'!T:T,MATCH(TEXT(A489,"YYYY-MM-DD"),'Price Data'!S:S,0)+1),""),"")</f>
        <v/>
      </c>
    </row>
    <row r="490" spans="1:15" x14ac:dyDescent="0.3">
      <c r="A490" s="8">
        <v>42309</v>
      </c>
      <c r="B490" s="34" t="str">
        <f>IFERROR(INDEX('Price Data'!B:B,MATCH(TEXT(A490,"YYYY-MM-DD"),'Price Data'!A:A,0)),"")</f>
        <v/>
      </c>
      <c r="C490" s="10" t="str" cm="1">
        <f t="array" ref="C490">IFERROR(IF(ISNUMBER(B490),(B490-INDEX('Price Data'!B:B,MATCH(TEXT(A490,"YYYY-MM-DD"),'Price Data'!A:A,0)+1))/INDEX('Price Data'!B:B,MATCH(TEXT(A490,"YYYY-MM-DD"),'Price Data'!A:A,0)+1),""),"")</f>
        <v/>
      </c>
      <c r="D490" s="34" t="str">
        <f>IFERROR(INDEX('Price Data'!E:E,MATCH(TEXT(A490,"YYYY-MM-DD"),'Price Data'!D:D,0)),"")</f>
        <v/>
      </c>
      <c r="E490" s="10" t="str" cm="1">
        <f t="array" ref="E490">IFERROR(IF(ISNUMBER(D490),(D490-INDEX('Price Data'!E:E,MATCH(TEXT(A490,"YYYY-MM-DD"),'Price Data'!D:D,0)+1))/INDEX('Price Data'!E:E,MATCH(TEXT(A490,"YYYY-MM-DD"),'Price Data'!D:D,0)+1),""),"")</f>
        <v/>
      </c>
      <c r="F490" s="34" t="str">
        <f>IFERROR(INDEX('Price Data'!H:H,MATCH(TEXT(A490,"YYYY-MM-DD"),'Price Data'!G:G,0)),"")</f>
        <v/>
      </c>
      <c r="G490" s="10" t="str" cm="1">
        <f t="array" ref="G490">IFERROR(IF(ISNUMBER(F490),(F490-INDEX('Price Data'!H:H,MATCH(TEXT(A490,"YYYY-MM-DD"),'Price Data'!G:G,0)+1))/INDEX('Price Data'!H:H,MATCH(TEXT(A490,"YYYY-MM-DD"),'Price Data'!G:G,0)+1),""),"")</f>
        <v/>
      </c>
      <c r="H490" s="34" t="str">
        <f>IFERROR(INDEX('Price Data'!K:K,MATCH(TEXT(A490,"YYYY-MM-DD"),'Price Data'!J:J,0)),"")</f>
        <v/>
      </c>
      <c r="I490" s="10" t="str" cm="1">
        <f t="array" ref="I490">IFERROR(IF(ISNUMBER(H490),(H490-INDEX('Price Data'!K:K,MATCH(TEXT(A490,"YYYY-MM-DD"),'Price Data'!J:J,0)+1))/INDEX('Price Data'!K:K,MATCH(TEXT(A490,"YYYY-MM-DD"),'Price Data'!J:J,0)+1),""),"")</f>
        <v/>
      </c>
      <c r="J490" s="34" t="str">
        <f>IFERROR(INDEX('Price Data'!N:N,MATCH(TEXT(A490,"YYYY-MM-DD"),'Price Data'!M:M,0)),"")</f>
        <v/>
      </c>
      <c r="K490" s="10" t="str" cm="1">
        <f t="array" ref="K490">IFERROR(IF(ISNUMBER(J490),(J490-INDEX('Price Data'!N:N,MATCH(TEXT(A490,"YYYY-MM-DD"),'Price Data'!M:M,0)+1))/INDEX('Price Data'!N:N,MATCH(TEXT(A490,"YYYY-MM-DD"),'Price Data'!M:M,0)+1),""),"")</f>
        <v/>
      </c>
      <c r="L490" s="34" t="str">
        <f>IFERROR(INDEX('Price Data'!Q:Q,MATCH(TEXT(A490,"YYYY-MM-DD"),'Price Data'!P:P,0)),"")</f>
        <v/>
      </c>
      <c r="M490" s="10" t="str" cm="1">
        <f t="array" ref="M490">IFERROR(IF(ISNUMBER(L490),(L490-INDEX('Price Data'!Q:Q,MATCH(TEXT(A490,"YYYY-MM-DD"),'Price Data'!P:P,0)+1))/INDEX('Price Data'!Q:Q,MATCH(TEXT(A490,"YYYY-MM-DD"),'Price Data'!P:P,0)+1),""),"")</f>
        <v/>
      </c>
      <c r="N490" s="34" t="str">
        <f>IFERROR(INDEX('Price Data'!T:T,MATCH(TEXT(A490,"YYYY-MM-DD"),'Price Data'!S:S,0)),"")</f>
        <v/>
      </c>
      <c r="O490" s="10" t="str" cm="1">
        <f t="array" ref="O490">IFERROR(IF(ISNUMBER(N490),(N490-INDEX('Price Data'!T:T,MATCH(TEXT(A490,"YYYY-MM-DD"),'Price Data'!S:S,0)+1))/INDEX('Price Data'!T:T,MATCH(TEXT(A490,"YYYY-MM-DD"),'Price Data'!S:S,0)+1),""),"")</f>
        <v/>
      </c>
    </row>
    <row r="491" spans="1:15" x14ac:dyDescent="0.3">
      <c r="A491" s="8">
        <v>42310</v>
      </c>
      <c r="B491" s="34">
        <f>IFERROR(INDEX('Price Data'!B:B,MATCH(TEXT(A491,"YYYY-MM-DD"),'Price Data'!A:A,0)),"")</f>
        <v>22482</v>
      </c>
      <c r="C491" s="10" cm="1">
        <f t="array" ref="C491">IFERROR(IF(ISNUMBER(B491),(B491-INDEX('Price Data'!B:B,MATCH(TEXT(A491,"YYYY-MM-DD"),'Price Data'!A:A,0)+1))/INDEX('Price Data'!B:B,MATCH(TEXT(A491,"YYYY-MM-DD"),'Price Data'!A:A,0)+1),""),"")</f>
        <v>1.7377355968453416E-3</v>
      </c>
      <c r="D491" s="34">
        <f>IFERROR(INDEX('Price Data'!E:E,MATCH(TEXT(A491,"YYYY-MM-DD"),'Price Data'!D:D,0)),"")</f>
        <v>29.51</v>
      </c>
      <c r="E491" s="10" cm="1">
        <f t="array" ref="E491">IFERROR(IF(ISNUMBER(D491),(D491-INDEX('Price Data'!E:E,MATCH(TEXT(A491,"YYYY-MM-DD"),'Price Data'!D:D,0)+1))/INDEX('Price Data'!E:E,MATCH(TEXT(A491,"YYYY-MM-DD"),'Price Data'!D:D,0)+1),""),"")</f>
        <v>1.6972165648336968E-3</v>
      </c>
      <c r="F491" s="34">
        <f>IFERROR(INDEX('Price Data'!H:H,MATCH(TEXT(A491,"YYYY-MM-DD"),'Price Data'!G:G,0)),"")</f>
        <v>16870</v>
      </c>
      <c r="G491" s="10" cm="1">
        <f t="array" ref="G491">IFERROR(IF(ISNUMBER(F491),(F491-INDEX('Price Data'!H:H,MATCH(TEXT(A491,"YYYY-MM-DD"),'Price Data'!G:G,0)+1))/INDEX('Price Data'!H:H,MATCH(TEXT(A491,"YYYY-MM-DD"),'Price Data'!G:G,0)+1),""),"")</f>
        <v>8.9712918660287081E-3</v>
      </c>
      <c r="H491" s="34">
        <f>IFERROR(INDEX('Price Data'!K:K,MATCH(TEXT(A491,"YYYY-MM-DD"),'Price Data'!J:J,0)),"")</f>
        <v>3.18</v>
      </c>
      <c r="I491" s="10" cm="1">
        <f t="array" ref="I491">IFERROR(IF(ISNUMBER(H491),(H491-INDEX('Price Data'!K:K,MATCH(TEXT(A491,"YYYY-MM-DD"),'Price Data'!J:J,0)+1))/INDEX('Price Data'!K:K,MATCH(TEXT(A491,"YYYY-MM-DD"),'Price Data'!J:J,0)+1),""),"")</f>
        <v>3.1545741324921863E-3</v>
      </c>
      <c r="J491" s="34">
        <f>IFERROR(INDEX('Price Data'!N:N,MATCH(TEXT(A491,"YYYY-MM-DD"),'Price Data'!M:M,0)),"")</f>
        <v>4.9000000000000004</v>
      </c>
      <c r="K491" s="10" cm="1">
        <f t="array" ref="K491">IFERROR(IF(ISNUMBER(J491),(J491-INDEX('Price Data'!N:N,MATCH(TEXT(A491,"YYYY-MM-DD"),'Price Data'!M:M,0)+1))/INDEX('Price Data'!N:N,MATCH(TEXT(A491,"YYYY-MM-DD"),'Price Data'!M:M,0)+1),""),"")</f>
        <v>-1.40845070422534E-2</v>
      </c>
      <c r="L491" s="34">
        <f>IFERROR(INDEX('Price Data'!Q:Q,MATCH(TEXT(A491,"YYYY-MM-DD"),'Price Data'!P:P,0)),"")</f>
        <v>9.73</v>
      </c>
      <c r="M491" s="10" cm="1">
        <f t="array" ref="M491">IFERROR(IF(ISNUMBER(L491),(L491-INDEX('Price Data'!Q:Q,MATCH(TEXT(A491,"YYYY-MM-DD"),'Price Data'!P:P,0)+1))/INDEX('Price Data'!Q:Q,MATCH(TEXT(A491,"YYYY-MM-DD"),'Price Data'!P:P,0)+1),""),"")</f>
        <v>-3.6633663366336555E-2</v>
      </c>
      <c r="N491" s="34">
        <f>IFERROR(INDEX('Price Data'!T:T,MATCH(TEXT(A491,"YYYY-MM-DD"),'Price Data'!S:S,0)),"")</f>
        <v>4.12</v>
      </c>
      <c r="O491" s="10" cm="1">
        <f t="array" ref="O491">IFERROR(IF(ISNUMBER(N491),(N491-INDEX('Price Data'!T:T,MATCH(TEXT(A491,"YYYY-MM-DD"),'Price Data'!S:S,0)+1))/INDEX('Price Data'!T:T,MATCH(TEXT(A491,"YYYY-MM-DD"),'Price Data'!S:S,0)+1),""),"")</f>
        <v>-7.2289156626506616E-3</v>
      </c>
    </row>
    <row r="492" spans="1:15" x14ac:dyDescent="0.3">
      <c r="A492" s="8">
        <v>42311</v>
      </c>
      <c r="B492" s="34">
        <f>IFERROR(INDEX('Price Data'!B:B,MATCH(TEXT(A492,"YYYY-MM-DD"),'Price Data'!A:A,0)),"")</f>
        <v>22459</v>
      </c>
      <c r="C492" s="10" cm="1">
        <f t="array" ref="C492">IFERROR(IF(ISNUMBER(B492),(B492-INDEX('Price Data'!B:B,MATCH(TEXT(A492,"YYYY-MM-DD"),'Price Data'!A:A,0)+1))/INDEX('Price Data'!B:B,MATCH(TEXT(A492,"YYYY-MM-DD"),'Price Data'!A:A,0)+1),""),"")</f>
        <v>-1.0230406547460191E-3</v>
      </c>
      <c r="D492" s="34">
        <f>IFERROR(INDEX('Price Data'!E:E,MATCH(TEXT(A492,"YYYY-MM-DD"),'Price Data'!D:D,0)),"")</f>
        <v>29.18</v>
      </c>
      <c r="E492" s="10" cm="1">
        <f t="array" ref="E492">IFERROR(IF(ISNUMBER(D492),(D492-INDEX('Price Data'!E:E,MATCH(TEXT(A492,"YYYY-MM-DD"),'Price Data'!D:D,0)+1))/INDEX('Price Data'!E:E,MATCH(TEXT(A492,"YYYY-MM-DD"),'Price Data'!D:D,0)+1),""),"")</f>
        <v>-1.1182649949169834E-2</v>
      </c>
      <c r="F492" s="34">
        <f>IFERROR(INDEX('Price Data'!H:H,MATCH(TEXT(A492,"YYYY-MM-DD"),'Price Data'!G:G,0)),"")</f>
        <v>16410</v>
      </c>
      <c r="G492" s="10" cm="1">
        <f t="array" ref="G492">IFERROR(IF(ISNUMBER(F492),(F492-INDEX('Price Data'!H:H,MATCH(TEXT(A492,"YYYY-MM-DD"),'Price Data'!G:G,0)+1))/INDEX('Price Data'!H:H,MATCH(TEXT(A492,"YYYY-MM-DD"),'Price Data'!G:G,0)+1),""),"")</f>
        <v>-2.7267338470657973E-2</v>
      </c>
      <c r="H492" s="34">
        <f>IFERROR(INDEX('Price Data'!K:K,MATCH(TEXT(A492,"YYYY-MM-DD"),'Price Data'!J:J,0)),"")</f>
        <v>3.14</v>
      </c>
      <c r="I492" s="10" cm="1">
        <f t="array" ref="I492">IFERROR(IF(ISNUMBER(H492),(H492-INDEX('Price Data'!K:K,MATCH(TEXT(A492,"YYYY-MM-DD"),'Price Data'!J:J,0)+1))/INDEX('Price Data'!K:K,MATCH(TEXT(A492,"YYYY-MM-DD"),'Price Data'!J:J,0)+1),""),"")</f>
        <v>-1.2578616352201269E-2</v>
      </c>
      <c r="J492" s="34">
        <f>IFERROR(INDEX('Price Data'!N:N,MATCH(TEXT(A492,"YYYY-MM-DD"),'Price Data'!M:M,0)),"")</f>
        <v>4.79</v>
      </c>
      <c r="K492" s="10" cm="1">
        <f t="array" ref="K492">IFERROR(IF(ISNUMBER(J492),(J492-INDEX('Price Data'!N:N,MATCH(TEXT(A492,"YYYY-MM-DD"),'Price Data'!M:M,0)+1))/INDEX('Price Data'!N:N,MATCH(TEXT(A492,"YYYY-MM-DD"),'Price Data'!M:M,0)+1),""),"")</f>
        <v>-2.2448979591836799E-2</v>
      </c>
      <c r="L492" s="34">
        <f>IFERROR(INDEX('Price Data'!Q:Q,MATCH(TEXT(A492,"YYYY-MM-DD"),'Price Data'!P:P,0)),"")</f>
        <v>9.58</v>
      </c>
      <c r="M492" s="10" cm="1">
        <f t="array" ref="M492">IFERROR(IF(ISNUMBER(L492),(L492-INDEX('Price Data'!Q:Q,MATCH(TEXT(A492,"YYYY-MM-DD"),'Price Data'!P:P,0)+1))/INDEX('Price Data'!Q:Q,MATCH(TEXT(A492,"YYYY-MM-DD"),'Price Data'!P:P,0)+1),""),"")</f>
        <v>-1.5416238437821207E-2</v>
      </c>
      <c r="N492" s="34">
        <f>IFERROR(INDEX('Price Data'!T:T,MATCH(TEXT(A492,"YYYY-MM-DD"),'Price Data'!S:S,0)),"")</f>
        <v>4.0999999999999996</v>
      </c>
      <c r="O492" s="10" cm="1">
        <f t="array" ref="O492">IFERROR(IF(ISNUMBER(N492),(N492-INDEX('Price Data'!T:T,MATCH(TEXT(A492,"YYYY-MM-DD"),'Price Data'!S:S,0)+1))/INDEX('Price Data'!T:T,MATCH(TEXT(A492,"YYYY-MM-DD"),'Price Data'!S:S,0)+1),""),"")</f>
        <v>-4.8543689320389473E-3</v>
      </c>
    </row>
    <row r="493" spans="1:15" x14ac:dyDescent="0.3">
      <c r="A493" s="8">
        <v>42312</v>
      </c>
      <c r="B493" s="34">
        <f>IFERROR(INDEX('Price Data'!B:B,MATCH(TEXT(A493,"YYYY-MM-DD"),'Price Data'!A:A,0)),"")</f>
        <v>22313</v>
      </c>
      <c r="C493" s="10" cm="1">
        <f t="array" ref="C493">IFERROR(IF(ISNUMBER(B493),(B493-INDEX('Price Data'!B:B,MATCH(TEXT(A493,"YYYY-MM-DD"),'Price Data'!A:A,0)+1))/INDEX('Price Data'!B:B,MATCH(TEXT(A493,"YYYY-MM-DD"),'Price Data'!A:A,0)+1),""),"")</f>
        <v>-6.5007346720691037E-3</v>
      </c>
      <c r="D493" s="34">
        <f>IFERROR(INDEX('Price Data'!E:E,MATCH(TEXT(A493,"YYYY-MM-DD"),'Price Data'!D:D,0)),"")</f>
        <v>29.26</v>
      </c>
      <c r="E493" s="10" cm="1">
        <f t="array" ref="E493">IFERROR(IF(ISNUMBER(D493),(D493-INDEX('Price Data'!E:E,MATCH(TEXT(A493,"YYYY-MM-DD"),'Price Data'!D:D,0)+1))/INDEX('Price Data'!E:E,MATCH(TEXT(A493,"YYYY-MM-DD"),'Price Data'!D:D,0)+1),""),"")</f>
        <v>2.741603838245437E-3</v>
      </c>
      <c r="F493" s="34">
        <f>IFERROR(INDEX('Price Data'!H:H,MATCH(TEXT(A493,"YYYY-MM-DD"),'Price Data'!G:G,0)),"")</f>
        <v>16200</v>
      </c>
      <c r="G493" s="10" cm="1">
        <f t="array" ref="G493">IFERROR(IF(ISNUMBER(F493),(F493-INDEX('Price Data'!H:H,MATCH(TEXT(A493,"YYYY-MM-DD"),'Price Data'!G:G,0)+1))/INDEX('Price Data'!H:H,MATCH(TEXT(A493,"YYYY-MM-DD"),'Price Data'!G:G,0)+1),""),"")</f>
        <v>-1.2797074954296161E-2</v>
      </c>
      <c r="H493" s="34">
        <f>IFERROR(INDEX('Price Data'!K:K,MATCH(TEXT(A493,"YYYY-MM-DD"),'Price Data'!J:J,0)),"")</f>
        <v>3.08</v>
      </c>
      <c r="I493" s="10" cm="1">
        <f t="array" ref="I493">IFERROR(IF(ISNUMBER(H493),(H493-INDEX('Price Data'!K:K,MATCH(TEXT(A493,"YYYY-MM-DD"),'Price Data'!J:J,0)+1))/INDEX('Price Data'!K:K,MATCH(TEXT(A493,"YYYY-MM-DD"),'Price Data'!J:J,0)+1),""),"")</f>
        <v>-1.9108280254777087E-2</v>
      </c>
      <c r="J493" s="34">
        <f>IFERROR(INDEX('Price Data'!N:N,MATCH(TEXT(A493,"YYYY-MM-DD"),'Price Data'!M:M,0)),"")</f>
        <v>4.76</v>
      </c>
      <c r="K493" s="10" cm="1">
        <f t="array" ref="K493">IFERROR(IF(ISNUMBER(J493),(J493-INDEX('Price Data'!N:N,MATCH(TEXT(A493,"YYYY-MM-DD"),'Price Data'!M:M,0)+1))/INDEX('Price Data'!N:N,MATCH(TEXT(A493,"YYYY-MM-DD"),'Price Data'!M:M,0)+1),""),"")</f>
        <v>-6.2630480167015137E-3</v>
      </c>
      <c r="L493" s="34">
        <f>IFERROR(INDEX('Price Data'!Q:Q,MATCH(TEXT(A493,"YYYY-MM-DD"),'Price Data'!P:P,0)),"")</f>
        <v>9.65</v>
      </c>
      <c r="M493" s="10" cm="1">
        <f t="array" ref="M493">IFERROR(IF(ISNUMBER(L493),(L493-INDEX('Price Data'!Q:Q,MATCH(TEXT(A493,"YYYY-MM-DD"),'Price Data'!P:P,0)+1))/INDEX('Price Data'!Q:Q,MATCH(TEXT(A493,"YYYY-MM-DD"),'Price Data'!P:P,0)+1),""),"")</f>
        <v>7.3068893528184008E-3</v>
      </c>
      <c r="N493" s="34">
        <f>IFERROR(INDEX('Price Data'!T:T,MATCH(TEXT(A493,"YYYY-MM-DD"),'Price Data'!S:S,0)),"")</f>
        <v>4.1100000000000003</v>
      </c>
      <c r="O493" s="10" cm="1">
        <f t="array" ref="O493">IFERROR(IF(ISNUMBER(N493),(N493-INDEX('Price Data'!T:T,MATCH(TEXT(A493,"YYYY-MM-DD"),'Price Data'!S:S,0)+1))/INDEX('Price Data'!T:T,MATCH(TEXT(A493,"YYYY-MM-DD"),'Price Data'!S:S,0)+1),""),"")</f>
        <v>2.4390243902440672E-3</v>
      </c>
    </row>
    <row r="494" spans="1:15" x14ac:dyDescent="0.3">
      <c r="A494" s="8">
        <v>42313</v>
      </c>
      <c r="B494" s="34">
        <f>IFERROR(INDEX('Price Data'!B:B,MATCH(TEXT(A494,"YYYY-MM-DD"),'Price Data'!A:A,0)),"")</f>
        <v>22224</v>
      </c>
      <c r="C494" s="10" cm="1">
        <f t="array" ref="C494">IFERROR(IF(ISNUMBER(B494),(B494-INDEX('Price Data'!B:B,MATCH(TEXT(A494,"YYYY-MM-DD"),'Price Data'!A:A,0)+1))/INDEX('Price Data'!B:B,MATCH(TEXT(A494,"YYYY-MM-DD"),'Price Data'!A:A,0)+1),""),"")</f>
        <v>-3.9887061354367407E-3</v>
      </c>
      <c r="D494" s="34">
        <f>IFERROR(INDEX('Price Data'!E:E,MATCH(TEXT(A494,"YYYY-MM-DD"),'Price Data'!D:D,0)),"")</f>
        <v>29.23</v>
      </c>
      <c r="E494" s="10" cm="1">
        <f t="array" ref="E494">IFERROR(IF(ISNUMBER(D494),(D494-INDEX('Price Data'!E:E,MATCH(TEXT(A494,"YYYY-MM-DD"),'Price Data'!D:D,0)+1))/INDEX('Price Data'!E:E,MATCH(TEXT(A494,"YYYY-MM-DD"),'Price Data'!D:D,0)+1),""),"")</f>
        <v>-1.0252904989747483E-3</v>
      </c>
      <c r="F494" s="34">
        <f>IFERROR(INDEX('Price Data'!H:H,MATCH(TEXT(A494,"YYYY-MM-DD"),'Price Data'!G:G,0)),"")</f>
        <v>15840</v>
      </c>
      <c r="G494" s="10" cm="1">
        <f t="array" ref="G494">IFERROR(IF(ISNUMBER(F494),(F494-INDEX('Price Data'!H:H,MATCH(TEXT(A494,"YYYY-MM-DD"),'Price Data'!G:G,0)+1))/INDEX('Price Data'!H:H,MATCH(TEXT(A494,"YYYY-MM-DD"),'Price Data'!G:G,0)+1),""),"")</f>
        <v>-2.2222222222222223E-2</v>
      </c>
      <c r="H494" s="34">
        <f>IFERROR(INDEX('Price Data'!K:K,MATCH(TEXT(A494,"YYYY-MM-DD"),'Price Data'!J:J,0)),"")</f>
        <v>3.09</v>
      </c>
      <c r="I494" s="10" cm="1">
        <f t="array" ref="I494">IFERROR(IF(ISNUMBER(H494),(H494-INDEX('Price Data'!K:K,MATCH(TEXT(A494,"YYYY-MM-DD"),'Price Data'!J:J,0)+1))/INDEX('Price Data'!K:K,MATCH(TEXT(A494,"YYYY-MM-DD"),'Price Data'!J:J,0)+1),""),"")</f>
        <v>3.2467532467531776E-3</v>
      </c>
      <c r="J494" s="34">
        <f>IFERROR(INDEX('Price Data'!N:N,MATCH(TEXT(A494,"YYYY-MM-DD"),'Price Data'!M:M,0)),"")</f>
        <v>4.72</v>
      </c>
      <c r="K494" s="10" cm="1">
        <f t="array" ref="K494">IFERROR(IF(ISNUMBER(J494),(J494-INDEX('Price Data'!N:N,MATCH(TEXT(A494,"YYYY-MM-DD"),'Price Data'!M:M,0)+1))/INDEX('Price Data'!N:N,MATCH(TEXT(A494,"YYYY-MM-DD"),'Price Data'!M:M,0)+1),""),"")</f>
        <v>-8.4033613445378234E-3</v>
      </c>
      <c r="L494" s="34">
        <f>IFERROR(INDEX('Price Data'!Q:Q,MATCH(TEXT(A494,"YYYY-MM-DD"),'Price Data'!P:P,0)),"")</f>
        <v>9.42</v>
      </c>
      <c r="M494" s="10" cm="1">
        <f t="array" ref="M494">IFERROR(IF(ISNUMBER(L494),(L494-INDEX('Price Data'!Q:Q,MATCH(TEXT(A494,"YYYY-MM-DD"),'Price Data'!P:P,0)+1))/INDEX('Price Data'!Q:Q,MATCH(TEXT(A494,"YYYY-MM-DD"),'Price Data'!P:P,0)+1),""),"")</f>
        <v>-2.3834196891191754E-2</v>
      </c>
      <c r="N494" s="34">
        <f>IFERROR(INDEX('Price Data'!T:T,MATCH(TEXT(A494,"YYYY-MM-DD"),'Price Data'!S:S,0)),"")</f>
        <v>4.08</v>
      </c>
      <c r="O494" s="10" cm="1">
        <f t="array" ref="O494">IFERROR(IF(ISNUMBER(N494),(N494-INDEX('Price Data'!T:T,MATCH(TEXT(A494,"YYYY-MM-DD"),'Price Data'!S:S,0)+1))/INDEX('Price Data'!T:T,MATCH(TEXT(A494,"YYYY-MM-DD"),'Price Data'!S:S,0)+1),""),"")</f>
        <v>-7.2992700729927603E-3</v>
      </c>
    </row>
    <row r="495" spans="1:15" x14ac:dyDescent="0.3">
      <c r="A495" s="8">
        <v>42314</v>
      </c>
      <c r="B495" s="34">
        <f>IFERROR(INDEX('Price Data'!B:B,MATCH(TEXT(A495,"YYYY-MM-DD"),'Price Data'!A:A,0)),"")</f>
        <v>22530</v>
      </c>
      <c r="C495" s="10" cm="1">
        <f t="array" ref="C495">IFERROR(IF(ISNUMBER(B495),(B495-INDEX('Price Data'!B:B,MATCH(TEXT(A495,"YYYY-MM-DD"),'Price Data'!A:A,0)+1))/INDEX('Price Data'!B:B,MATCH(TEXT(A495,"YYYY-MM-DD"),'Price Data'!A:A,0)+1),""),"")</f>
        <v>1.376889848812095E-2</v>
      </c>
      <c r="D495" s="34">
        <f>IFERROR(INDEX('Price Data'!E:E,MATCH(TEXT(A495,"YYYY-MM-DD"),'Price Data'!D:D,0)),"")</f>
        <v>29.81</v>
      </c>
      <c r="E495" s="10" cm="1">
        <f t="array" ref="E495">IFERROR(IF(ISNUMBER(D495),(D495-INDEX('Price Data'!E:E,MATCH(TEXT(A495,"YYYY-MM-DD"),'Price Data'!D:D,0)+1))/INDEX('Price Data'!E:E,MATCH(TEXT(A495,"YYYY-MM-DD"),'Price Data'!D:D,0)+1),""),"")</f>
        <v>1.9842627437564087E-2</v>
      </c>
      <c r="F495" s="34">
        <f>IFERROR(INDEX('Price Data'!H:H,MATCH(TEXT(A495,"YYYY-MM-DD"),'Price Data'!G:G,0)),"")</f>
        <v>16300</v>
      </c>
      <c r="G495" s="10" cm="1">
        <f t="array" ref="G495">IFERROR(IF(ISNUMBER(F495),(F495-INDEX('Price Data'!H:H,MATCH(TEXT(A495,"YYYY-MM-DD"),'Price Data'!G:G,0)+1))/INDEX('Price Data'!H:H,MATCH(TEXT(A495,"YYYY-MM-DD"),'Price Data'!G:G,0)+1),""),"")</f>
        <v>2.904040404040404E-2</v>
      </c>
      <c r="H495" s="34">
        <f>IFERROR(INDEX('Price Data'!K:K,MATCH(TEXT(A495,"YYYY-MM-DD"),'Price Data'!J:J,0)),"")</f>
        <v>3.18</v>
      </c>
      <c r="I495" s="10" cm="1">
        <f t="array" ref="I495">IFERROR(IF(ISNUMBER(H495),(H495-INDEX('Price Data'!K:K,MATCH(TEXT(A495,"YYYY-MM-DD"),'Price Data'!J:J,0)+1))/INDEX('Price Data'!K:K,MATCH(TEXT(A495,"YYYY-MM-DD"),'Price Data'!J:J,0)+1),""),"")</f>
        <v>2.9126213592233108E-2</v>
      </c>
      <c r="J495" s="34">
        <f>IFERROR(INDEX('Price Data'!N:N,MATCH(TEXT(A495,"YYYY-MM-DD"),'Price Data'!M:M,0)),"")</f>
        <v>4.82</v>
      </c>
      <c r="K495" s="10" cm="1">
        <f t="array" ref="K495">IFERROR(IF(ISNUMBER(J495),(J495-INDEX('Price Data'!N:N,MATCH(TEXT(A495,"YYYY-MM-DD"),'Price Data'!M:M,0)+1))/INDEX('Price Data'!N:N,MATCH(TEXT(A495,"YYYY-MM-DD"),'Price Data'!M:M,0)+1),""),"")</f>
        <v>2.1186440677966215E-2</v>
      </c>
      <c r="L495" s="34">
        <f>IFERROR(INDEX('Price Data'!Q:Q,MATCH(TEXT(A495,"YYYY-MM-DD"),'Price Data'!P:P,0)),"")</f>
        <v>9.73</v>
      </c>
      <c r="M495" s="10" cm="1">
        <f t="array" ref="M495">IFERROR(IF(ISNUMBER(L495),(L495-INDEX('Price Data'!Q:Q,MATCH(TEXT(A495,"YYYY-MM-DD"),'Price Data'!P:P,0)+1))/INDEX('Price Data'!Q:Q,MATCH(TEXT(A495,"YYYY-MM-DD"),'Price Data'!P:P,0)+1),""),"")</f>
        <v>3.2908704883227231E-2</v>
      </c>
      <c r="N495" s="34">
        <f>IFERROR(INDEX('Price Data'!T:T,MATCH(TEXT(A495,"YYYY-MM-DD"),'Price Data'!S:S,0)),"")</f>
        <v>4.28</v>
      </c>
      <c r="O495" s="10" cm="1">
        <f t="array" ref="O495">IFERROR(IF(ISNUMBER(N495),(N495-INDEX('Price Data'!T:T,MATCH(TEXT(A495,"YYYY-MM-DD"),'Price Data'!S:S,0)+1))/INDEX('Price Data'!T:T,MATCH(TEXT(A495,"YYYY-MM-DD"),'Price Data'!S:S,0)+1),""),"")</f>
        <v>4.9019607843137296E-2</v>
      </c>
    </row>
    <row r="496" spans="1:15" x14ac:dyDescent="0.3">
      <c r="A496" s="8">
        <v>42315</v>
      </c>
      <c r="B496" s="34" t="str">
        <f>IFERROR(INDEX('Price Data'!B:B,MATCH(TEXT(A496,"YYYY-MM-DD"),'Price Data'!A:A,0)),"")</f>
        <v/>
      </c>
      <c r="C496" s="10" t="str" cm="1">
        <f t="array" ref="C496">IFERROR(IF(ISNUMBER(B496),(B496-INDEX('Price Data'!B:B,MATCH(TEXT(A496,"YYYY-MM-DD"),'Price Data'!A:A,0)+1))/INDEX('Price Data'!B:B,MATCH(TEXT(A496,"YYYY-MM-DD"),'Price Data'!A:A,0)+1),""),"")</f>
        <v/>
      </c>
      <c r="D496" s="34" t="str">
        <f>IFERROR(INDEX('Price Data'!E:E,MATCH(TEXT(A496,"YYYY-MM-DD"),'Price Data'!D:D,0)),"")</f>
        <v/>
      </c>
      <c r="E496" s="10" t="str" cm="1">
        <f t="array" ref="E496">IFERROR(IF(ISNUMBER(D496),(D496-INDEX('Price Data'!E:E,MATCH(TEXT(A496,"YYYY-MM-DD"),'Price Data'!D:D,0)+1))/INDEX('Price Data'!E:E,MATCH(TEXT(A496,"YYYY-MM-DD"),'Price Data'!D:D,0)+1),""),"")</f>
        <v/>
      </c>
      <c r="F496" s="34" t="str">
        <f>IFERROR(INDEX('Price Data'!H:H,MATCH(TEXT(A496,"YYYY-MM-DD"),'Price Data'!G:G,0)),"")</f>
        <v/>
      </c>
      <c r="G496" s="10" t="str" cm="1">
        <f t="array" ref="G496">IFERROR(IF(ISNUMBER(F496),(F496-INDEX('Price Data'!H:H,MATCH(TEXT(A496,"YYYY-MM-DD"),'Price Data'!G:G,0)+1))/INDEX('Price Data'!H:H,MATCH(TEXT(A496,"YYYY-MM-DD"),'Price Data'!G:G,0)+1),""),"")</f>
        <v/>
      </c>
      <c r="H496" s="34" t="str">
        <f>IFERROR(INDEX('Price Data'!K:K,MATCH(TEXT(A496,"YYYY-MM-DD"),'Price Data'!J:J,0)),"")</f>
        <v/>
      </c>
      <c r="I496" s="10" t="str" cm="1">
        <f t="array" ref="I496">IFERROR(IF(ISNUMBER(H496),(H496-INDEX('Price Data'!K:K,MATCH(TEXT(A496,"YYYY-MM-DD"),'Price Data'!J:J,0)+1))/INDEX('Price Data'!K:K,MATCH(TEXT(A496,"YYYY-MM-DD"),'Price Data'!J:J,0)+1),""),"")</f>
        <v/>
      </c>
      <c r="J496" s="34" t="str">
        <f>IFERROR(INDEX('Price Data'!N:N,MATCH(TEXT(A496,"YYYY-MM-DD"),'Price Data'!M:M,0)),"")</f>
        <v/>
      </c>
      <c r="K496" s="10" t="str" cm="1">
        <f t="array" ref="K496">IFERROR(IF(ISNUMBER(J496),(J496-INDEX('Price Data'!N:N,MATCH(TEXT(A496,"YYYY-MM-DD"),'Price Data'!M:M,0)+1))/INDEX('Price Data'!N:N,MATCH(TEXT(A496,"YYYY-MM-DD"),'Price Data'!M:M,0)+1),""),"")</f>
        <v/>
      </c>
      <c r="L496" s="34" t="str">
        <f>IFERROR(INDEX('Price Data'!Q:Q,MATCH(TEXT(A496,"YYYY-MM-DD"),'Price Data'!P:P,0)),"")</f>
        <v/>
      </c>
      <c r="M496" s="10" t="str" cm="1">
        <f t="array" ref="M496">IFERROR(IF(ISNUMBER(L496),(L496-INDEX('Price Data'!Q:Q,MATCH(TEXT(A496,"YYYY-MM-DD"),'Price Data'!P:P,0)+1))/INDEX('Price Data'!Q:Q,MATCH(TEXT(A496,"YYYY-MM-DD"),'Price Data'!P:P,0)+1),""),"")</f>
        <v/>
      </c>
      <c r="N496" s="34" t="str">
        <f>IFERROR(INDEX('Price Data'!T:T,MATCH(TEXT(A496,"YYYY-MM-DD"),'Price Data'!S:S,0)),"")</f>
        <v/>
      </c>
      <c r="O496" s="10" t="str" cm="1">
        <f t="array" ref="O496">IFERROR(IF(ISNUMBER(N496),(N496-INDEX('Price Data'!T:T,MATCH(TEXT(A496,"YYYY-MM-DD"),'Price Data'!S:S,0)+1))/INDEX('Price Data'!T:T,MATCH(TEXT(A496,"YYYY-MM-DD"),'Price Data'!S:S,0)+1),""),"")</f>
        <v/>
      </c>
    </row>
    <row r="497" spans="1:15" x14ac:dyDescent="0.3">
      <c r="A497" s="8">
        <v>42316</v>
      </c>
      <c r="B497" s="34" t="str">
        <f>IFERROR(INDEX('Price Data'!B:B,MATCH(TEXT(A497,"YYYY-MM-DD"),'Price Data'!A:A,0)),"")</f>
        <v/>
      </c>
      <c r="C497" s="10" t="str" cm="1">
        <f t="array" ref="C497">IFERROR(IF(ISNUMBER(B497),(B497-INDEX('Price Data'!B:B,MATCH(TEXT(A497,"YYYY-MM-DD"),'Price Data'!A:A,0)+1))/INDEX('Price Data'!B:B,MATCH(TEXT(A497,"YYYY-MM-DD"),'Price Data'!A:A,0)+1),""),"")</f>
        <v/>
      </c>
      <c r="D497" s="34" t="str">
        <f>IFERROR(INDEX('Price Data'!E:E,MATCH(TEXT(A497,"YYYY-MM-DD"),'Price Data'!D:D,0)),"")</f>
        <v/>
      </c>
      <c r="E497" s="10" t="str" cm="1">
        <f t="array" ref="E497">IFERROR(IF(ISNUMBER(D497),(D497-INDEX('Price Data'!E:E,MATCH(TEXT(A497,"YYYY-MM-DD"),'Price Data'!D:D,0)+1))/INDEX('Price Data'!E:E,MATCH(TEXT(A497,"YYYY-MM-DD"),'Price Data'!D:D,0)+1),""),"")</f>
        <v/>
      </c>
      <c r="F497" s="34" t="str">
        <f>IFERROR(INDEX('Price Data'!H:H,MATCH(TEXT(A497,"YYYY-MM-DD"),'Price Data'!G:G,0)),"")</f>
        <v/>
      </c>
      <c r="G497" s="10" t="str" cm="1">
        <f t="array" ref="G497">IFERROR(IF(ISNUMBER(F497),(F497-INDEX('Price Data'!H:H,MATCH(TEXT(A497,"YYYY-MM-DD"),'Price Data'!G:G,0)+1))/INDEX('Price Data'!H:H,MATCH(TEXT(A497,"YYYY-MM-DD"),'Price Data'!G:G,0)+1),""),"")</f>
        <v/>
      </c>
      <c r="H497" s="34" t="str">
        <f>IFERROR(INDEX('Price Data'!K:K,MATCH(TEXT(A497,"YYYY-MM-DD"),'Price Data'!J:J,0)),"")</f>
        <v/>
      </c>
      <c r="I497" s="10" t="str" cm="1">
        <f t="array" ref="I497">IFERROR(IF(ISNUMBER(H497),(H497-INDEX('Price Data'!K:K,MATCH(TEXT(A497,"YYYY-MM-DD"),'Price Data'!J:J,0)+1))/INDEX('Price Data'!K:K,MATCH(TEXT(A497,"YYYY-MM-DD"),'Price Data'!J:J,0)+1),""),"")</f>
        <v/>
      </c>
      <c r="J497" s="34" t="str">
        <f>IFERROR(INDEX('Price Data'!N:N,MATCH(TEXT(A497,"YYYY-MM-DD"),'Price Data'!M:M,0)),"")</f>
        <v/>
      </c>
      <c r="K497" s="10" t="str" cm="1">
        <f t="array" ref="K497">IFERROR(IF(ISNUMBER(J497),(J497-INDEX('Price Data'!N:N,MATCH(TEXT(A497,"YYYY-MM-DD"),'Price Data'!M:M,0)+1))/INDEX('Price Data'!N:N,MATCH(TEXT(A497,"YYYY-MM-DD"),'Price Data'!M:M,0)+1),""),"")</f>
        <v/>
      </c>
      <c r="L497" s="34" t="str">
        <f>IFERROR(INDEX('Price Data'!Q:Q,MATCH(TEXT(A497,"YYYY-MM-DD"),'Price Data'!P:P,0)),"")</f>
        <v/>
      </c>
      <c r="M497" s="10" t="str" cm="1">
        <f t="array" ref="M497">IFERROR(IF(ISNUMBER(L497),(L497-INDEX('Price Data'!Q:Q,MATCH(TEXT(A497,"YYYY-MM-DD"),'Price Data'!P:P,0)+1))/INDEX('Price Data'!Q:Q,MATCH(TEXT(A497,"YYYY-MM-DD"),'Price Data'!P:P,0)+1),""),"")</f>
        <v/>
      </c>
      <c r="N497" s="34" t="str">
        <f>IFERROR(INDEX('Price Data'!T:T,MATCH(TEXT(A497,"YYYY-MM-DD"),'Price Data'!S:S,0)),"")</f>
        <v/>
      </c>
      <c r="O497" s="10" t="str" cm="1">
        <f t="array" ref="O497">IFERROR(IF(ISNUMBER(N497),(N497-INDEX('Price Data'!T:T,MATCH(TEXT(A497,"YYYY-MM-DD"),'Price Data'!S:S,0)+1))/INDEX('Price Data'!T:T,MATCH(TEXT(A497,"YYYY-MM-DD"),'Price Data'!S:S,0)+1),""),"")</f>
        <v/>
      </c>
    </row>
    <row r="498" spans="1:15" x14ac:dyDescent="0.3">
      <c r="A498" s="8">
        <v>42317</v>
      </c>
      <c r="B498" s="34">
        <f>IFERROR(INDEX('Price Data'!B:B,MATCH(TEXT(A498,"YYYY-MM-DD"),'Price Data'!A:A,0)),"")</f>
        <v>22107</v>
      </c>
      <c r="C498" s="10" cm="1">
        <f t="array" ref="C498">IFERROR(IF(ISNUMBER(B498),(B498-INDEX('Price Data'!B:B,MATCH(TEXT(A498,"YYYY-MM-DD"),'Price Data'!A:A,0)+1))/INDEX('Price Data'!B:B,MATCH(TEXT(A498,"YYYY-MM-DD"),'Price Data'!A:A,0)+1),""),"")</f>
        <v>-1.877496671105193E-2</v>
      </c>
      <c r="D498" s="34">
        <f>IFERROR(INDEX('Price Data'!E:E,MATCH(TEXT(A498,"YYYY-MM-DD"),'Price Data'!D:D,0)),"")</f>
        <v>29.23</v>
      </c>
      <c r="E498" s="10" cm="1">
        <f t="array" ref="E498">IFERROR(IF(ISNUMBER(D498),(D498-INDEX('Price Data'!E:E,MATCH(TEXT(A498,"YYYY-MM-DD"),'Price Data'!D:D,0)+1))/INDEX('Price Data'!E:E,MATCH(TEXT(A498,"YYYY-MM-DD"),'Price Data'!D:D,0)+1),""),"")</f>
        <v>-1.9456558201945598E-2</v>
      </c>
      <c r="F498" s="34">
        <f>IFERROR(INDEX('Price Data'!H:H,MATCH(TEXT(A498,"YYYY-MM-DD"),'Price Data'!G:G,0)),"")</f>
        <v>15780</v>
      </c>
      <c r="G498" s="10" cm="1">
        <f t="array" ref="G498">IFERROR(IF(ISNUMBER(F498),(F498-INDEX('Price Data'!H:H,MATCH(TEXT(A498,"YYYY-MM-DD"),'Price Data'!G:G,0)+1))/INDEX('Price Data'!H:H,MATCH(TEXT(A498,"YYYY-MM-DD"),'Price Data'!G:G,0)+1),""),"")</f>
        <v>-3.1901840490797549E-2</v>
      </c>
      <c r="H498" s="34">
        <f>IFERROR(INDEX('Price Data'!K:K,MATCH(TEXT(A498,"YYYY-MM-DD"),'Price Data'!J:J,0)),"")</f>
        <v>3.12</v>
      </c>
      <c r="I498" s="10" cm="1">
        <f t="array" ref="I498">IFERROR(IF(ISNUMBER(H498),(H498-INDEX('Price Data'!K:K,MATCH(TEXT(A498,"YYYY-MM-DD"),'Price Data'!J:J,0)+1))/INDEX('Price Data'!K:K,MATCH(TEXT(A498,"YYYY-MM-DD"),'Price Data'!J:J,0)+1),""),"")</f>
        <v>-1.8867924528301903E-2</v>
      </c>
      <c r="J498" s="34">
        <f>IFERROR(INDEX('Price Data'!N:N,MATCH(TEXT(A498,"YYYY-MM-DD"),'Price Data'!M:M,0)),"")</f>
        <v>4.74</v>
      </c>
      <c r="K498" s="10" cm="1">
        <f t="array" ref="K498">IFERROR(IF(ISNUMBER(J498),(J498-INDEX('Price Data'!N:N,MATCH(TEXT(A498,"YYYY-MM-DD"),'Price Data'!M:M,0)+1))/INDEX('Price Data'!N:N,MATCH(TEXT(A498,"YYYY-MM-DD"),'Price Data'!M:M,0)+1),""),"")</f>
        <v>-1.6597510373443997E-2</v>
      </c>
      <c r="L498" s="34">
        <f>IFERROR(INDEX('Price Data'!Q:Q,MATCH(TEXT(A498,"YYYY-MM-DD"),'Price Data'!P:P,0)),"")</f>
        <v>9.48</v>
      </c>
      <c r="M498" s="10" cm="1">
        <f t="array" ref="M498">IFERROR(IF(ISNUMBER(L498),(L498-INDEX('Price Data'!Q:Q,MATCH(TEXT(A498,"YYYY-MM-DD"),'Price Data'!P:P,0)+1))/INDEX('Price Data'!Q:Q,MATCH(TEXT(A498,"YYYY-MM-DD"),'Price Data'!P:P,0)+1),""),"")</f>
        <v>-2.5693730729701953E-2</v>
      </c>
      <c r="N498" s="34">
        <f>IFERROR(INDEX('Price Data'!T:T,MATCH(TEXT(A498,"YYYY-MM-DD"),'Price Data'!S:S,0)),"")</f>
        <v>4.17</v>
      </c>
      <c r="O498" s="10" cm="1">
        <f t="array" ref="O498">IFERROR(IF(ISNUMBER(N498),(N498-INDEX('Price Data'!T:T,MATCH(TEXT(A498,"YYYY-MM-DD"),'Price Data'!S:S,0)+1))/INDEX('Price Data'!T:T,MATCH(TEXT(A498,"YYYY-MM-DD"),'Price Data'!S:S,0)+1),""),"")</f>
        <v>-2.5700934579439325E-2</v>
      </c>
    </row>
    <row r="499" spans="1:15" x14ac:dyDescent="0.3">
      <c r="A499" s="8">
        <v>42318</v>
      </c>
      <c r="B499" s="34">
        <f>IFERROR(INDEX('Price Data'!B:B,MATCH(TEXT(A499,"YYYY-MM-DD"),'Price Data'!A:A,0)),"")</f>
        <v>22444</v>
      </c>
      <c r="C499" s="10" cm="1">
        <f t="array" ref="C499">IFERROR(IF(ISNUMBER(B499),(B499-INDEX('Price Data'!B:B,MATCH(TEXT(A499,"YYYY-MM-DD"),'Price Data'!A:A,0)+1))/INDEX('Price Data'!B:B,MATCH(TEXT(A499,"YYYY-MM-DD"),'Price Data'!A:A,0)+1),""),"")</f>
        <v>1.5244040349210657E-2</v>
      </c>
      <c r="D499" s="34">
        <f>IFERROR(INDEX('Price Data'!E:E,MATCH(TEXT(A499,"YYYY-MM-DD"),'Price Data'!D:D,0)),"")</f>
        <v>29.66</v>
      </c>
      <c r="E499" s="10" cm="1">
        <f t="array" ref="E499">IFERROR(IF(ISNUMBER(D499),(D499-INDEX('Price Data'!E:E,MATCH(TEXT(A499,"YYYY-MM-DD"),'Price Data'!D:D,0)+1))/INDEX('Price Data'!E:E,MATCH(TEXT(A499,"YYYY-MM-DD"),'Price Data'!D:D,0)+1),""),"")</f>
        <v>1.4710913445090651E-2</v>
      </c>
      <c r="F499" s="34">
        <f>IFERROR(INDEX('Price Data'!H:H,MATCH(TEXT(A499,"YYYY-MM-DD"),'Price Data'!G:G,0)),"")</f>
        <v>15490</v>
      </c>
      <c r="G499" s="10" cm="1">
        <f t="array" ref="G499">IFERROR(IF(ISNUMBER(F499),(F499-INDEX('Price Data'!H:H,MATCH(TEXT(A499,"YYYY-MM-DD"),'Price Data'!G:G,0)+1))/INDEX('Price Data'!H:H,MATCH(TEXT(A499,"YYYY-MM-DD"),'Price Data'!G:G,0)+1),""),"")</f>
        <v>-1.8377693282636248E-2</v>
      </c>
      <c r="H499" s="34">
        <f>IFERROR(INDEX('Price Data'!K:K,MATCH(TEXT(A499,"YYYY-MM-DD"),'Price Data'!J:J,0)),"")</f>
        <v>3.17</v>
      </c>
      <c r="I499" s="10" cm="1">
        <f t="array" ref="I499">IFERROR(IF(ISNUMBER(H499),(H499-INDEX('Price Data'!K:K,MATCH(TEXT(A499,"YYYY-MM-DD"),'Price Data'!J:J,0)+1))/INDEX('Price Data'!K:K,MATCH(TEXT(A499,"YYYY-MM-DD"),'Price Data'!J:J,0)+1),""),"")</f>
        <v>1.6025641025640969E-2</v>
      </c>
      <c r="J499" s="34">
        <f>IFERROR(INDEX('Price Data'!N:N,MATCH(TEXT(A499,"YYYY-MM-DD"),'Price Data'!M:M,0)),"")</f>
        <v>4.8</v>
      </c>
      <c r="K499" s="10" cm="1">
        <f t="array" ref="K499">IFERROR(IF(ISNUMBER(J499),(J499-INDEX('Price Data'!N:N,MATCH(TEXT(A499,"YYYY-MM-DD"),'Price Data'!M:M,0)+1))/INDEX('Price Data'!N:N,MATCH(TEXT(A499,"YYYY-MM-DD"),'Price Data'!M:M,0)+1),""),"")</f>
        <v>1.2658227848101182E-2</v>
      </c>
      <c r="L499" s="34">
        <f>IFERROR(INDEX('Price Data'!Q:Q,MATCH(TEXT(A499,"YYYY-MM-DD"),'Price Data'!P:P,0)),"")</f>
        <v>9.56</v>
      </c>
      <c r="M499" s="10" cm="1">
        <f t="array" ref="M499">IFERROR(IF(ISNUMBER(L499),(L499-INDEX('Price Data'!Q:Q,MATCH(TEXT(A499,"YYYY-MM-DD"),'Price Data'!P:P,0)+1))/INDEX('Price Data'!Q:Q,MATCH(TEXT(A499,"YYYY-MM-DD"),'Price Data'!P:P,0)+1),""),"")</f>
        <v>8.4388185654008518E-3</v>
      </c>
      <c r="N499" s="34">
        <f>IFERROR(INDEX('Price Data'!T:T,MATCH(TEXT(A499,"YYYY-MM-DD"),'Price Data'!S:S,0)),"")</f>
        <v>4.24</v>
      </c>
      <c r="O499" s="10" cm="1">
        <f t="array" ref="O499">IFERROR(IF(ISNUMBER(N499),(N499-INDEX('Price Data'!T:T,MATCH(TEXT(A499,"YYYY-MM-DD"),'Price Data'!S:S,0)+1))/INDEX('Price Data'!T:T,MATCH(TEXT(A499,"YYYY-MM-DD"),'Price Data'!S:S,0)+1),""),"")</f>
        <v>1.6786570743405345E-2</v>
      </c>
    </row>
    <row r="500" spans="1:15" x14ac:dyDescent="0.3">
      <c r="A500" s="8">
        <v>42319</v>
      </c>
      <c r="B500" s="34">
        <f>IFERROR(INDEX('Price Data'!B:B,MATCH(TEXT(A500,"YYYY-MM-DD"),'Price Data'!A:A,0)),"")</f>
        <v>22385</v>
      </c>
      <c r="C500" s="10" cm="1">
        <f t="array" ref="C500">IFERROR(IF(ISNUMBER(B500),(B500-INDEX('Price Data'!B:B,MATCH(TEXT(A500,"YYYY-MM-DD"),'Price Data'!A:A,0)+1))/INDEX('Price Data'!B:B,MATCH(TEXT(A500,"YYYY-MM-DD"),'Price Data'!A:A,0)+1),""),"")</f>
        <v>-2.6287649260381394E-3</v>
      </c>
      <c r="D500" s="34">
        <f>IFERROR(INDEX('Price Data'!E:E,MATCH(TEXT(A500,"YYYY-MM-DD"),'Price Data'!D:D,0)),"")</f>
        <v>29.63</v>
      </c>
      <c r="E500" s="10" cm="1">
        <f t="array" ref="E500">IFERROR(IF(ISNUMBER(D500),(D500-INDEX('Price Data'!E:E,MATCH(TEXT(A500,"YYYY-MM-DD"),'Price Data'!D:D,0)+1))/INDEX('Price Data'!E:E,MATCH(TEXT(A500,"YYYY-MM-DD"),'Price Data'!D:D,0)+1),""),"")</f>
        <v>-1.0114632501686156E-3</v>
      </c>
      <c r="F500" s="34">
        <f>IFERROR(INDEX('Price Data'!H:H,MATCH(TEXT(A500,"YYYY-MM-DD"),'Price Data'!G:G,0)),"")</f>
        <v>15460</v>
      </c>
      <c r="G500" s="10" cm="1">
        <f t="array" ref="G500">IFERROR(IF(ISNUMBER(F500),(F500-INDEX('Price Data'!H:H,MATCH(TEXT(A500,"YYYY-MM-DD"),'Price Data'!G:G,0)+1))/INDEX('Price Data'!H:H,MATCH(TEXT(A500,"YYYY-MM-DD"),'Price Data'!G:G,0)+1),""),"")</f>
        <v>-1.9367333763718529E-3</v>
      </c>
      <c r="H500" s="34">
        <f>IFERROR(INDEX('Price Data'!K:K,MATCH(TEXT(A500,"YYYY-MM-DD"),'Price Data'!J:J,0)),"")</f>
        <v>3.16</v>
      </c>
      <c r="I500" s="10" cm="1">
        <f t="array" ref="I500">IFERROR(IF(ISNUMBER(H500),(H500-INDEX('Price Data'!K:K,MATCH(TEXT(A500,"YYYY-MM-DD"),'Price Data'!J:J,0)+1))/INDEX('Price Data'!K:K,MATCH(TEXT(A500,"YYYY-MM-DD"),'Price Data'!J:J,0)+1),""),"")</f>
        <v>-3.1545741324920462E-3</v>
      </c>
      <c r="J500" s="34">
        <f>IFERROR(INDEX('Price Data'!N:N,MATCH(TEXT(A500,"YYYY-MM-DD"),'Price Data'!M:M,0)),"")</f>
        <v>4.9000000000000004</v>
      </c>
      <c r="K500" s="10" cm="1">
        <f t="array" ref="K500">IFERROR(IF(ISNUMBER(J500),(J500-INDEX('Price Data'!N:N,MATCH(TEXT(A500,"YYYY-MM-DD"),'Price Data'!M:M,0)+1))/INDEX('Price Data'!N:N,MATCH(TEXT(A500,"YYYY-MM-DD"),'Price Data'!M:M,0)+1),""),"")</f>
        <v>2.0833333333333447E-2</v>
      </c>
      <c r="L500" s="34">
        <f>IFERROR(INDEX('Price Data'!Q:Q,MATCH(TEXT(A500,"YYYY-MM-DD"),'Price Data'!P:P,0)),"")</f>
        <v>9.93</v>
      </c>
      <c r="M500" s="10" cm="1">
        <f t="array" ref="M500">IFERROR(IF(ISNUMBER(L500),(L500-INDEX('Price Data'!Q:Q,MATCH(TEXT(A500,"YYYY-MM-DD"),'Price Data'!P:P,0)+1))/INDEX('Price Data'!Q:Q,MATCH(TEXT(A500,"YYYY-MM-DD"),'Price Data'!P:P,0)+1),""),"")</f>
        <v>3.8702928870292801E-2</v>
      </c>
      <c r="N500" s="34">
        <f>IFERROR(INDEX('Price Data'!T:T,MATCH(TEXT(A500,"YYYY-MM-DD"),'Price Data'!S:S,0)),"")</f>
        <v>4.3099999999999996</v>
      </c>
      <c r="O500" s="10" cm="1">
        <f t="array" ref="O500">IFERROR(IF(ISNUMBER(N500),(N500-INDEX('Price Data'!T:T,MATCH(TEXT(A500,"YYYY-MM-DD"),'Price Data'!S:S,0)+1))/INDEX('Price Data'!T:T,MATCH(TEXT(A500,"YYYY-MM-DD"),'Price Data'!S:S,0)+1),""),"")</f>
        <v>1.6509433962264008E-2</v>
      </c>
    </row>
    <row r="501" spans="1:15" x14ac:dyDescent="0.3">
      <c r="A501" s="8">
        <v>42320</v>
      </c>
      <c r="B501" s="34">
        <f>IFERROR(INDEX('Price Data'!B:B,MATCH(TEXT(A501,"YYYY-MM-DD"),'Price Data'!A:A,0)),"")</f>
        <v>21859</v>
      </c>
      <c r="C501" s="10" cm="1">
        <f t="array" ref="C501">IFERROR(IF(ISNUMBER(B501),(B501-INDEX('Price Data'!B:B,MATCH(TEXT(A501,"YYYY-MM-DD"),'Price Data'!A:A,0)+1))/INDEX('Price Data'!B:B,MATCH(TEXT(A501,"YYYY-MM-DD"),'Price Data'!A:A,0)+1),""),"")</f>
        <v>-2.3497878043332587E-2</v>
      </c>
      <c r="D501" s="34">
        <f>IFERROR(INDEX('Price Data'!E:E,MATCH(TEXT(A501,"YYYY-MM-DD"),'Price Data'!D:D,0)),"")</f>
        <v>28.01</v>
      </c>
      <c r="E501" s="10" cm="1">
        <f t="array" ref="E501">IFERROR(IF(ISNUMBER(D501),(D501-INDEX('Price Data'!E:E,MATCH(TEXT(A501,"YYYY-MM-DD"),'Price Data'!D:D,0)+1))/INDEX('Price Data'!E:E,MATCH(TEXT(A501,"YYYY-MM-DD"),'Price Data'!D:D,0)+1),""),"")</f>
        <v>-5.4674316571042776E-2</v>
      </c>
      <c r="F501" s="34">
        <f>IFERROR(INDEX('Price Data'!H:H,MATCH(TEXT(A501,"YYYY-MM-DD"),'Price Data'!G:G,0)),"")</f>
        <v>14970</v>
      </c>
      <c r="G501" s="10" cm="1">
        <f t="array" ref="G501">IFERROR(IF(ISNUMBER(F501),(F501-INDEX('Price Data'!H:H,MATCH(TEXT(A501,"YYYY-MM-DD"),'Price Data'!G:G,0)+1))/INDEX('Price Data'!H:H,MATCH(TEXT(A501,"YYYY-MM-DD"),'Price Data'!G:G,0)+1),""),"")</f>
        <v>-3.169469598965071E-2</v>
      </c>
      <c r="H501" s="34">
        <f>IFERROR(INDEX('Price Data'!K:K,MATCH(TEXT(A501,"YYYY-MM-DD"),'Price Data'!J:J,0)),"")</f>
        <v>3.12</v>
      </c>
      <c r="I501" s="10" cm="1">
        <f t="array" ref="I501">IFERROR(IF(ISNUMBER(H501),(H501-INDEX('Price Data'!K:K,MATCH(TEXT(A501,"YYYY-MM-DD"),'Price Data'!J:J,0)+1))/INDEX('Price Data'!K:K,MATCH(TEXT(A501,"YYYY-MM-DD"),'Price Data'!J:J,0)+1),""),"")</f>
        <v>-1.2658227848101276E-2</v>
      </c>
      <c r="J501" s="34">
        <f>IFERROR(INDEX('Price Data'!N:N,MATCH(TEXT(A501,"YYYY-MM-DD"),'Price Data'!M:M,0)),"")</f>
        <v>4.8899999999999997</v>
      </c>
      <c r="K501" s="10" cm="1">
        <f t="array" ref="K501">IFERROR(IF(ISNUMBER(J501),(J501-INDEX('Price Data'!N:N,MATCH(TEXT(A501,"YYYY-MM-DD"),'Price Data'!M:M,0)+1))/INDEX('Price Data'!N:N,MATCH(TEXT(A501,"YYYY-MM-DD"),'Price Data'!M:M,0)+1),""),"")</f>
        <v>-2.0408163265307499E-3</v>
      </c>
      <c r="L501" s="34">
        <f>IFERROR(INDEX('Price Data'!Q:Q,MATCH(TEXT(A501,"YYYY-MM-DD"),'Price Data'!P:P,0)),"")</f>
        <v>9.68</v>
      </c>
      <c r="M501" s="10" cm="1">
        <f t="array" ref="M501">IFERROR(IF(ISNUMBER(L501),(L501-INDEX('Price Data'!Q:Q,MATCH(TEXT(A501,"YYYY-MM-DD"),'Price Data'!P:P,0)+1))/INDEX('Price Data'!Q:Q,MATCH(TEXT(A501,"YYYY-MM-DD"),'Price Data'!P:P,0)+1),""),"")</f>
        <v>-2.5176233635448138E-2</v>
      </c>
      <c r="N501" s="34">
        <f>IFERROR(INDEX('Price Data'!T:T,MATCH(TEXT(A501,"YYYY-MM-DD"),'Price Data'!S:S,0)),"")</f>
        <v>4.17</v>
      </c>
      <c r="O501" s="10" cm="1">
        <f t="array" ref="O501">IFERROR(IF(ISNUMBER(N501),(N501-INDEX('Price Data'!T:T,MATCH(TEXT(A501,"YYYY-MM-DD"),'Price Data'!S:S,0)+1))/INDEX('Price Data'!T:T,MATCH(TEXT(A501,"YYYY-MM-DD"),'Price Data'!S:S,0)+1),""),"")</f>
        <v>-3.248259860788856E-2</v>
      </c>
    </row>
    <row r="502" spans="1:15" x14ac:dyDescent="0.3">
      <c r="A502" s="8">
        <v>42321</v>
      </c>
      <c r="B502" s="34">
        <f>IFERROR(INDEX('Price Data'!B:B,MATCH(TEXT(A502,"YYYY-MM-DD"),'Price Data'!A:A,0)),"")</f>
        <v>21843</v>
      </c>
      <c r="C502" s="10" cm="1">
        <f t="array" ref="C502">IFERROR(IF(ISNUMBER(B502),(B502-INDEX('Price Data'!B:B,MATCH(TEXT(A502,"YYYY-MM-DD"),'Price Data'!A:A,0)+1))/INDEX('Price Data'!B:B,MATCH(TEXT(A502,"YYYY-MM-DD"),'Price Data'!A:A,0)+1),""),"")</f>
        <v>-7.3196395077542429E-4</v>
      </c>
      <c r="D502" s="34">
        <f>IFERROR(INDEX('Price Data'!E:E,MATCH(TEXT(A502,"YYYY-MM-DD"),'Price Data'!D:D,0)),"")</f>
        <v>27.81</v>
      </c>
      <c r="E502" s="10" cm="1">
        <f t="array" ref="E502">IFERROR(IF(ISNUMBER(D502),(D502-INDEX('Price Data'!E:E,MATCH(TEXT(A502,"YYYY-MM-DD"),'Price Data'!D:D,0)+1))/INDEX('Price Data'!E:E,MATCH(TEXT(A502,"YYYY-MM-DD"),'Price Data'!D:D,0)+1),""),"")</f>
        <v>-7.1403070332025287E-3</v>
      </c>
      <c r="F502" s="34">
        <f>IFERROR(INDEX('Price Data'!H:H,MATCH(TEXT(A502,"YYYY-MM-DD"),'Price Data'!G:G,0)),"")</f>
        <v>14890</v>
      </c>
      <c r="G502" s="10" cm="1">
        <f t="array" ref="G502">IFERROR(IF(ISNUMBER(F502),(F502-INDEX('Price Data'!H:H,MATCH(TEXT(A502,"YYYY-MM-DD"),'Price Data'!G:G,0)+1))/INDEX('Price Data'!H:H,MATCH(TEXT(A502,"YYYY-MM-DD"),'Price Data'!G:G,0)+1),""),"")</f>
        <v>-5.3440213760855048E-3</v>
      </c>
      <c r="H502" s="34">
        <f>IFERROR(INDEX('Price Data'!K:K,MATCH(TEXT(A502,"YYYY-MM-DD"),'Price Data'!J:J,0)),"")</f>
        <v>3.12</v>
      </c>
      <c r="I502" s="10" cm="1">
        <f t="array" ref="I502">IFERROR(IF(ISNUMBER(H502),(H502-INDEX('Price Data'!K:K,MATCH(TEXT(A502,"YYYY-MM-DD"),'Price Data'!J:J,0)+1))/INDEX('Price Data'!K:K,MATCH(TEXT(A502,"YYYY-MM-DD"),'Price Data'!J:J,0)+1),""),"")</f>
        <v>0</v>
      </c>
      <c r="J502" s="34">
        <f>IFERROR(INDEX('Price Data'!N:N,MATCH(TEXT(A502,"YYYY-MM-DD"),'Price Data'!M:M,0)),"")</f>
        <v>4.97</v>
      </c>
      <c r="K502" s="10" cm="1">
        <f t="array" ref="K502">IFERROR(IF(ISNUMBER(J502),(J502-INDEX('Price Data'!N:N,MATCH(TEXT(A502,"YYYY-MM-DD"),'Price Data'!M:M,0)+1))/INDEX('Price Data'!N:N,MATCH(TEXT(A502,"YYYY-MM-DD"),'Price Data'!M:M,0)+1),""),"")</f>
        <v>1.6359918200409013E-2</v>
      </c>
      <c r="L502" s="34">
        <f>IFERROR(INDEX('Price Data'!Q:Q,MATCH(TEXT(A502,"YYYY-MM-DD"),'Price Data'!P:P,0)),"")</f>
        <v>9.7100000000000009</v>
      </c>
      <c r="M502" s="10" cm="1">
        <f t="array" ref="M502">IFERROR(IF(ISNUMBER(L502),(L502-INDEX('Price Data'!Q:Q,MATCH(TEXT(A502,"YYYY-MM-DD"),'Price Data'!P:P,0)+1))/INDEX('Price Data'!Q:Q,MATCH(TEXT(A502,"YYYY-MM-DD"),'Price Data'!P:P,0)+1),""),"")</f>
        <v>3.0991735537191259E-3</v>
      </c>
      <c r="N502" s="34">
        <f>IFERROR(INDEX('Price Data'!T:T,MATCH(TEXT(A502,"YYYY-MM-DD"),'Price Data'!S:S,0)),"")</f>
        <v>4.18</v>
      </c>
      <c r="O502" s="10" cm="1">
        <f t="array" ref="O502">IFERROR(IF(ISNUMBER(N502),(N502-INDEX('Price Data'!T:T,MATCH(TEXT(A502,"YYYY-MM-DD"),'Price Data'!S:S,0)+1))/INDEX('Price Data'!T:T,MATCH(TEXT(A502,"YYYY-MM-DD"),'Price Data'!S:S,0)+1),""),"")</f>
        <v>2.3980815347721313E-3</v>
      </c>
    </row>
    <row r="503" spans="1:15" x14ac:dyDescent="0.3">
      <c r="A503" s="8">
        <v>42322</v>
      </c>
      <c r="B503" s="34" t="str">
        <f>IFERROR(INDEX('Price Data'!B:B,MATCH(TEXT(A503,"YYYY-MM-DD"),'Price Data'!A:A,0)),"")</f>
        <v/>
      </c>
      <c r="C503" s="10" t="str" cm="1">
        <f t="array" ref="C503">IFERROR(IF(ISNUMBER(B503),(B503-INDEX('Price Data'!B:B,MATCH(TEXT(A503,"YYYY-MM-DD"),'Price Data'!A:A,0)+1))/INDEX('Price Data'!B:B,MATCH(TEXT(A503,"YYYY-MM-DD"),'Price Data'!A:A,0)+1),""),"")</f>
        <v/>
      </c>
      <c r="D503" s="34" t="str">
        <f>IFERROR(INDEX('Price Data'!E:E,MATCH(TEXT(A503,"YYYY-MM-DD"),'Price Data'!D:D,0)),"")</f>
        <v/>
      </c>
      <c r="E503" s="10" t="str" cm="1">
        <f t="array" ref="E503">IFERROR(IF(ISNUMBER(D503),(D503-INDEX('Price Data'!E:E,MATCH(TEXT(A503,"YYYY-MM-DD"),'Price Data'!D:D,0)+1))/INDEX('Price Data'!E:E,MATCH(TEXT(A503,"YYYY-MM-DD"),'Price Data'!D:D,0)+1),""),"")</f>
        <v/>
      </c>
      <c r="F503" s="34" t="str">
        <f>IFERROR(INDEX('Price Data'!H:H,MATCH(TEXT(A503,"YYYY-MM-DD"),'Price Data'!G:G,0)),"")</f>
        <v/>
      </c>
      <c r="G503" s="10" t="str" cm="1">
        <f t="array" ref="G503">IFERROR(IF(ISNUMBER(F503),(F503-INDEX('Price Data'!H:H,MATCH(TEXT(A503,"YYYY-MM-DD"),'Price Data'!G:G,0)+1))/INDEX('Price Data'!H:H,MATCH(TEXT(A503,"YYYY-MM-DD"),'Price Data'!G:G,0)+1),""),"")</f>
        <v/>
      </c>
      <c r="H503" s="34" t="str">
        <f>IFERROR(INDEX('Price Data'!K:K,MATCH(TEXT(A503,"YYYY-MM-DD"),'Price Data'!J:J,0)),"")</f>
        <v/>
      </c>
      <c r="I503" s="10" t="str" cm="1">
        <f t="array" ref="I503">IFERROR(IF(ISNUMBER(H503),(H503-INDEX('Price Data'!K:K,MATCH(TEXT(A503,"YYYY-MM-DD"),'Price Data'!J:J,0)+1))/INDEX('Price Data'!K:K,MATCH(TEXT(A503,"YYYY-MM-DD"),'Price Data'!J:J,0)+1),""),"")</f>
        <v/>
      </c>
      <c r="J503" s="34" t="str">
        <f>IFERROR(INDEX('Price Data'!N:N,MATCH(TEXT(A503,"YYYY-MM-DD"),'Price Data'!M:M,0)),"")</f>
        <v/>
      </c>
      <c r="K503" s="10" t="str" cm="1">
        <f t="array" ref="K503">IFERROR(IF(ISNUMBER(J503),(J503-INDEX('Price Data'!N:N,MATCH(TEXT(A503,"YYYY-MM-DD"),'Price Data'!M:M,0)+1))/INDEX('Price Data'!N:N,MATCH(TEXT(A503,"YYYY-MM-DD"),'Price Data'!M:M,0)+1),""),"")</f>
        <v/>
      </c>
      <c r="L503" s="34" t="str">
        <f>IFERROR(INDEX('Price Data'!Q:Q,MATCH(TEXT(A503,"YYYY-MM-DD"),'Price Data'!P:P,0)),"")</f>
        <v/>
      </c>
      <c r="M503" s="10" t="str" cm="1">
        <f t="array" ref="M503">IFERROR(IF(ISNUMBER(L503),(L503-INDEX('Price Data'!Q:Q,MATCH(TEXT(A503,"YYYY-MM-DD"),'Price Data'!P:P,0)+1))/INDEX('Price Data'!Q:Q,MATCH(TEXT(A503,"YYYY-MM-DD"),'Price Data'!P:P,0)+1),""),"")</f>
        <v/>
      </c>
      <c r="N503" s="34" t="str">
        <f>IFERROR(INDEX('Price Data'!T:T,MATCH(TEXT(A503,"YYYY-MM-DD"),'Price Data'!S:S,0)),"")</f>
        <v/>
      </c>
      <c r="O503" s="10" t="str" cm="1">
        <f t="array" ref="O503">IFERROR(IF(ISNUMBER(N503),(N503-INDEX('Price Data'!T:T,MATCH(TEXT(A503,"YYYY-MM-DD"),'Price Data'!S:S,0)+1))/INDEX('Price Data'!T:T,MATCH(TEXT(A503,"YYYY-MM-DD"),'Price Data'!S:S,0)+1),""),"")</f>
        <v/>
      </c>
    </row>
    <row r="504" spans="1:15" x14ac:dyDescent="0.3">
      <c r="A504" s="8">
        <v>42323</v>
      </c>
      <c r="B504" s="34" t="str">
        <f>IFERROR(INDEX('Price Data'!B:B,MATCH(TEXT(A504,"YYYY-MM-DD"),'Price Data'!A:A,0)),"")</f>
        <v/>
      </c>
      <c r="C504" s="10" t="str" cm="1">
        <f t="array" ref="C504">IFERROR(IF(ISNUMBER(B504),(B504-INDEX('Price Data'!B:B,MATCH(TEXT(A504,"YYYY-MM-DD"),'Price Data'!A:A,0)+1))/INDEX('Price Data'!B:B,MATCH(TEXT(A504,"YYYY-MM-DD"),'Price Data'!A:A,0)+1),""),"")</f>
        <v/>
      </c>
      <c r="D504" s="34" t="str">
        <f>IFERROR(INDEX('Price Data'!E:E,MATCH(TEXT(A504,"YYYY-MM-DD"),'Price Data'!D:D,0)),"")</f>
        <v/>
      </c>
      <c r="E504" s="10" t="str" cm="1">
        <f t="array" ref="E504">IFERROR(IF(ISNUMBER(D504),(D504-INDEX('Price Data'!E:E,MATCH(TEXT(A504,"YYYY-MM-DD"),'Price Data'!D:D,0)+1))/INDEX('Price Data'!E:E,MATCH(TEXT(A504,"YYYY-MM-DD"),'Price Data'!D:D,0)+1),""),"")</f>
        <v/>
      </c>
      <c r="F504" s="34" t="str">
        <f>IFERROR(INDEX('Price Data'!H:H,MATCH(TEXT(A504,"YYYY-MM-DD"),'Price Data'!G:G,0)),"")</f>
        <v/>
      </c>
      <c r="G504" s="10" t="str" cm="1">
        <f t="array" ref="G504">IFERROR(IF(ISNUMBER(F504),(F504-INDEX('Price Data'!H:H,MATCH(TEXT(A504,"YYYY-MM-DD"),'Price Data'!G:G,0)+1))/INDEX('Price Data'!H:H,MATCH(TEXT(A504,"YYYY-MM-DD"),'Price Data'!G:G,0)+1),""),"")</f>
        <v/>
      </c>
      <c r="H504" s="34" t="str">
        <f>IFERROR(INDEX('Price Data'!K:K,MATCH(TEXT(A504,"YYYY-MM-DD"),'Price Data'!J:J,0)),"")</f>
        <v/>
      </c>
      <c r="I504" s="10" t="str" cm="1">
        <f t="array" ref="I504">IFERROR(IF(ISNUMBER(H504),(H504-INDEX('Price Data'!K:K,MATCH(TEXT(A504,"YYYY-MM-DD"),'Price Data'!J:J,0)+1))/INDEX('Price Data'!K:K,MATCH(TEXT(A504,"YYYY-MM-DD"),'Price Data'!J:J,0)+1),""),"")</f>
        <v/>
      </c>
      <c r="J504" s="34" t="str">
        <f>IFERROR(INDEX('Price Data'!N:N,MATCH(TEXT(A504,"YYYY-MM-DD"),'Price Data'!M:M,0)),"")</f>
        <v/>
      </c>
      <c r="K504" s="10" t="str" cm="1">
        <f t="array" ref="K504">IFERROR(IF(ISNUMBER(J504),(J504-INDEX('Price Data'!N:N,MATCH(TEXT(A504,"YYYY-MM-DD"),'Price Data'!M:M,0)+1))/INDEX('Price Data'!N:N,MATCH(TEXT(A504,"YYYY-MM-DD"),'Price Data'!M:M,0)+1),""),"")</f>
        <v/>
      </c>
      <c r="L504" s="34" t="str">
        <f>IFERROR(INDEX('Price Data'!Q:Q,MATCH(TEXT(A504,"YYYY-MM-DD"),'Price Data'!P:P,0)),"")</f>
        <v/>
      </c>
      <c r="M504" s="10" t="str" cm="1">
        <f t="array" ref="M504">IFERROR(IF(ISNUMBER(L504),(L504-INDEX('Price Data'!Q:Q,MATCH(TEXT(A504,"YYYY-MM-DD"),'Price Data'!P:P,0)+1))/INDEX('Price Data'!Q:Q,MATCH(TEXT(A504,"YYYY-MM-DD"),'Price Data'!P:P,0)+1),""),"")</f>
        <v/>
      </c>
      <c r="N504" s="34" t="str">
        <f>IFERROR(INDEX('Price Data'!T:T,MATCH(TEXT(A504,"YYYY-MM-DD"),'Price Data'!S:S,0)),"")</f>
        <v/>
      </c>
      <c r="O504" s="10" t="str" cm="1">
        <f t="array" ref="O504">IFERROR(IF(ISNUMBER(N504),(N504-INDEX('Price Data'!T:T,MATCH(TEXT(A504,"YYYY-MM-DD"),'Price Data'!S:S,0)+1))/INDEX('Price Data'!T:T,MATCH(TEXT(A504,"YYYY-MM-DD"),'Price Data'!S:S,0)+1),""),"")</f>
        <v/>
      </c>
    </row>
    <row r="505" spans="1:15" x14ac:dyDescent="0.3">
      <c r="A505" s="8">
        <v>42324</v>
      </c>
      <c r="B505" s="34">
        <f>IFERROR(INDEX('Price Data'!B:B,MATCH(TEXT(A505,"YYYY-MM-DD"),'Price Data'!A:A,0)),"")</f>
        <v>21811</v>
      </c>
      <c r="C505" s="10" cm="1">
        <f t="array" ref="C505">IFERROR(IF(ISNUMBER(B505),(B505-INDEX('Price Data'!B:B,MATCH(TEXT(A505,"YYYY-MM-DD"),'Price Data'!A:A,0)+1))/INDEX('Price Data'!B:B,MATCH(TEXT(A505,"YYYY-MM-DD"),'Price Data'!A:A,0)+1),""),"")</f>
        <v>-1.4650002289062858E-3</v>
      </c>
      <c r="D505" s="34">
        <f>IFERROR(INDEX('Price Data'!E:E,MATCH(TEXT(A505,"YYYY-MM-DD"),'Price Data'!D:D,0)),"")</f>
        <v>27.56</v>
      </c>
      <c r="E505" s="10" cm="1">
        <f t="array" ref="E505">IFERROR(IF(ISNUMBER(D505),(D505-INDEX('Price Data'!E:E,MATCH(TEXT(A505,"YYYY-MM-DD"),'Price Data'!D:D,0)+1))/INDEX('Price Data'!E:E,MATCH(TEXT(A505,"YYYY-MM-DD"),'Price Data'!D:D,0)+1),""),"")</f>
        <v>-8.9895720963682132E-3</v>
      </c>
      <c r="F505" s="34">
        <f>IFERROR(INDEX('Price Data'!H:H,MATCH(TEXT(A505,"YYYY-MM-DD"),'Price Data'!G:G,0)),"")</f>
        <v>14720</v>
      </c>
      <c r="G505" s="10" cm="1">
        <f t="array" ref="G505">IFERROR(IF(ISNUMBER(F505),(F505-INDEX('Price Data'!H:H,MATCH(TEXT(A505,"YYYY-MM-DD"),'Price Data'!G:G,0)+1))/INDEX('Price Data'!H:H,MATCH(TEXT(A505,"YYYY-MM-DD"),'Price Data'!G:G,0)+1),""),"")</f>
        <v>-1.1417058428475487E-2</v>
      </c>
      <c r="H505" s="34">
        <f>IFERROR(INDEX('Price Data'!K:K,MATCH(TEXT(A505,"YYYY-MM-DD"),'Price Data'!J:J,0)),"")</f>
        <v>3.13</v>
      </c>
      <c r="I505" s="10" cm="1">
        <f t="array" ref="I505">IFERROR(IF(ISNUMBER(H505),(H505-INDEX('Price Data'!K:K,MATCH(TEXT(A505,"YYYY-MM-DD"),'Price Data'!J:J,0)+1))/INDEX('Price Data'!K:K,MATCH(TEXT(A505,"YYYY-MM-DD"),'Price Data'!J:J,0)+1),""),"")</f>
        <v>3.2051282051281365E-3</v>
      </c>
      <c r="J505" s="34">
        <f>IFERROR(INDEX('Price Data'!N:N,MATCH(TEXT(A505,"YYYY-MM-DD"),'Price Data'!M:M,0)),"")</f>
        <v>4.92</v>
      </c>
      <c r="K505" s="10" cm="1">
        <f t="array" ref="K505">IFERROR(IF(ISNUMBER(J505),(J505-INDEX('Price Data'!N:N,MATCH(TEXT(A505,"YYYY-MM-DD"),'Price Data'!M:M,0)+1))/INDEX('Price Data'!N:N,MATCH(TEXT(A505,"YYYY-MM-DD"),'Price Data'!M:M,0)+1),""),"")</f>
        <v>-1.0060362173038195E-2</v>
      </c>
      <c r="L505" s="34">
        <f>IFERROR(INDEX('Price Data'!Q:Q,MATCH(TEXT(A505,"YYYY-MM-DD"),'Price Data'!P:P,0)),"")</f>
        <v>9.6999999999999993</v>
      </c>
      <c r="M505" s="10" cm="1">
        <f t="array" ref="M505">IFERROR(IF(ISNUMBER(L505),(L505-INDEX('Price Data'!Q:Q,MATCH(TEXT(A505,"YYYY-MM-DD"),'Price Data'!P:P,0)+1))/INDEX('Price Data'!Q:Q,MATCH(TEXT(A505,"YYYY-MM-DD"),'Price Data'!P:P,0)+1),""),"")</f>
        <v>-1.0298661174048982E-3</v>
      </c>
      <c r="N505" s="34">
        <f>IFERROR(INDEX('Price Data'!T:T,MATCH(TEXT(A505,"YYYY-MM-DD"),'Price Data'!S:S,0)),"")</f>
        <v>4.1900000000000004</v>
      </c>
      <c r="O505" s="10" cm="1">
        <f t="array" ref="O505">IFERROR(IF(ISNUMBER(N505),(N505-INDEX('Price Data'!T:T,MATCH(TEXT(A505,"YYYY-MM-DD"),'Price Data'!S:S,0)+1))/INDEX('Price Data'!T:T,MATCH(TEXT(A505,"YYYY-MM-DD"),'Price Data'!S:S,0)+1),""),"")</f>
        <v>2.3923444976078172E-3</v>
      </c>
    </row>
    <row r="506" spans="1:15" x14ac:dyDescent="0.3">
      <c r="A506" s="8">
        <v>42325</v>
      </c>
      <c r="B506" s="34">
        <f>IFERROR(INDEX('Price Data'!B:B,MATCH(TEXT(A506,"YYYY-MM-DD"),'Price Data'!A:A,0)),"")</f>
        <v>22309</v>
      </c>
      <c r="C506" s="10" cm="1">
        <f t="array" ref="C506">IFERROR(IF(ISNUMBER(B506),(B506-INDEX('Price Data'!B:B,MATCH(TEXT(A506,"YYYY-MM-DD"),'Price Data'!A:A,0)+1))/INDEX('Price Data'!B:B,MATCH(TEXT(A506,"YYYY-MM-DD"),'Price Data'!A:A,0)+1),""),"")</f>
        <v>2.2832515703085598E-2</v>
      </c>
      <c r="D506" s="34">
        <f>IFERROR(INDEX('Price Data'!E:E,MATCH(TEXT(A506,"YYYY-MM-DD"),'Price Data'!D:D,0)),"")</f>
        <v>28.16</v>
      </c>
      <c r="E506" s="10" cm="1">
        <f t="array" ref="E506">IFERROR(IF(ISNUMBER(D506),(D506-INDEX('Price Data'!E:E,MATCH(TEXT(A506,"YYYY-MM-DD"),'Price Data'!D:D,0)+1))/INDEX('Price Data'!E:E,MATCH(TEXT(A506,"YYYY-MM-DD"),'Price Data'!D:D,0)+1),""),"")</f>
        <v>2.177068214804069E-2</v>
      </c>
      <c r="F506" s="34">
        <f>IFERROR(INDEX('Price Data'!H:H,MATCH(TEXT(A506,"YYYY-MM-DD"),'Price Data'!G:G,0)),"")</f>
        <v>14640</v>
      </c>
      <c r="G506" s="10" cm="1">
        <f t="array" ref="G506">IFERROR(IF(ISNUMBER(F506),(F506-INDEX('Price Data'!H:H,MATCH(TEXT(A506,"YYYY-MM-DD"),'Price Data'!G:G,0)+1))/INDEX('Price Data'!H:H,MATCH(TEXT(A506,"YYYY-MM-DD"),'Price Data'!G:G,0)+1),""),"")</f>
        <v>-5.434782608695652E-3</v>
      </c>
      <c r="H506" s="34">
        <f>IFERROR(INDEX('Price Data'!K:K,MATCH(TEXT(A506,"YYYY-MM-DD"),'Price Data'!J:J,0)),"")</f>
        <v>3.17</v>
      </c>
      <c r="I506" s="10" cm="1">
        <f t="array" ref="I506">IFERROR(IF(ISNUMBER(H506),(H506-INDEX('Price Data'!K:K,MATCH(TEXT(A506,"YYYY-MM-DD"),'Price Data'!J:J,0)+1))/INDEX('Price Data'!K:K,MATCH(TEXT(A506,"YYYY-MM-DD"),'Price Data'!J:J,0)+1),""),"")</f>
        <v>1.2779552715654964E-2</v>
      </c>
      <c r="J506" s="34">
        <f>IFERROR(INDEX('Price Data'!N:N,MATCH(TEXT(A506,"YYYY-MM-DD"),'Price Data'!M:M,0)),"")</f>
        <v>4.97</v>
      </c>
      <c r="K506" s="10" cm="1">
        <f t="array" ref="K506">IFERROR(IF(ISNUMBER(J506),(J506-INDEX('Price Data'!N:N,MATCH(TEXT(A506,"YYYY-MM-DD"),'Price Data'!M:M,0)+1))/INDEX('Price Data'!N:N,MATCH(TEXT(A506,"YYYY-MM-DD"),'Price Data'!M:M,0)+1),""),"")</f>
        <v>1.0162601626016224E-2</v>
      </c>
      <c r="L506" s="34">
        <f>IFERROR(INDEX('Price Data'!Q:Q,MATCH(TEXT(A506,"YYYY-MM-DD"),'Price Data'!P:P,0)),"")</f>
        <v>9.89</v>
      </c>
      <c r="M506" s="10" cm="1">
        <f t="array" ref="M506">IFERROR(IF(ISNUMBER(L506),(L506-INDEX('Price Data'!Q:Q,MATCH(TEXT(A506,"YYYY-MM-DD"),'Price Data'!P:P,0)+1))/INDEX('Price Data'!Q:Q,MATCH(TEXT(A506,"YYYY-MM-DD"),'Price Data'!P:P,0)+1),""),"")</f>
        <v>1.9587628865979513E-2</v>
      </c>
      <c r="N506" s="34">
        <f>IFERROR(INDEX('Price Data'!T:T,MATCH(TEXT(A506,"YYYY-MM-DD"),'Price Data'!S:S,0)),"")</f>
        <v>4.2300000000000004</v>
      </c>
      <c r="O506" s="10" cm="1">
        <f t="array" ref="O506">IFERROR(IF(ISNUMBER(N506),(N506-INDEX('Price Data'!T:T,MATCH(TEXT(A506,"YYYY-MM-DD"),'Price Data'!S:S,0)+1))/INDEX('Price Data'!T:T,MATCH(TEXT(A506,"YYYY-MM-DD"),'Price Data'!S:S,0)+1),""),"")</f>
        <v>9.5465393794749477E-3</v>
      </c>
    </row>
    <row r="507" spans="1:15" x14ac:dyDescent="0.3">
      <c r="A507" s="8">
        <v>42326</v>
      </c>
      <c r="B507" s="34">
        <f>IFERROR(INDEX('Price Data'!B:B,MATCH(TEXT(A507,"YYYY-MM-DD"),'Price Data'!A:A,0)),"")</f>
        <v>22092</v>
      </c>
      <c r="C507" s="10" cm="1">
        <f t="array" ref="C507">IFERROR(IF(ISNUMBER(B507),(B507-INDEX('Price Data'!B:B,MATCH(TEXT(A507,"YYYY-MM-DD"),'Price Data'!A:A,0)+1))/INDEX('Price Data'!B:B,MATCH(TEXT(A507,"YYYY-MM-DD"),'Price Data'!A:A,0)+1),""),"")</f>
        <v>-9.7270160025101984E-3</v>
      </c>
      <c r="D507" s="34">
        <f>IFERROR(INDEX('Price Data'!E:E,MATCH(TEXT(A507,"YYYY-MM-DD"),'Price Data'!D:D,0)),"")</f>
        <v>27.63</v>
      </c>
      <c r="E507" s="10" cm="1">
        <f t="array" ref="E507">IFERROR(IF(ISNUMBER(D507),(D507-INDEX('Price Data'!E:E,MATCH(TEXT(A507,"YYYY-MM-DD"),'Price Data'!D:D,0)+1))/INDEX('Price Data'!E:E,MATCH(TEXT(A507,"YYYY-MM-DD"),'Price Data'!D:D,0)+1),""),"")</f>
        <v>-1.8821022727272766E-2</v>
      </c>
      <c r="F507" s="34">
        <f>IFERROR(INDEX('Price Data'!H:H,MATCH(TEXT(A507,"YYYY-MM-DD"),'Price Data'!G:G,0)),"")</f>
        <v>14610</v>
      </c>
      <c r="G507" s="10" cm="1">
        <f t="array" ref="G507">IFERROR(IF(ISNUMBER(F507),(F507-INDEX('Price Data'!H:H,MATCH(TEXT(A507,"YYYY-MM-DD"),'Price Data'!G:G,0)+1))/INDEX('Price Data'!H:H,MATCH(TEXT(A507,"YYYY-MM-DD"),'Price Data'!G:G,0)+1),""),"")</f>
        <v>-2.0491803278688526E-3</v>
      </c>
      <c r="H507" s="34">
        <f>IFERROR(INDEX('Price Data'!K:K,MATCH(TEXT(A507,"YYYY-MM-DD"),'Price Data'!J:J,0)),"")</f>
        <v>3.12</v>
      </c>
      <c r="I507" s="10" cm="1">
        <f t="array" ref="I507">IFERROR(IF(ISNUMBER(H507),(H507-INDEX('Price Data'!K:K,MATCH(TEXT(A507,"YYYY-MM-DD"),'Price Data'!J:J,0)+1))/INDEX('Price Data'!K:K,MATCH(TEXT(A507,"YYYY-MM-DD"),'Price Data'!J:J,0)+1),""),"")</f>
        <v>-1.5772870662460511E-2</v>
      </c>
      <c r="J507" s="34">
        <f>IFERROR(INDEX('Price Data'!N:N,MATCH(TEXT(A507,"YYYY-MM-DD"),'Price Data'!M:M,0)),"")</f>
        <v>4.87</v>
      </c>
      <c r="K507" s="10" cm="1">
        <f t="array" ref="K507">IFERROR(IF(ISNUMBER(J507),(J507-INDEX('Price Data'!N:N,MATCH(TEXT(A507,"YYYY-MM-DD"),'Price Data'!M:M,0)+1))/INDEX('Price Data'!N:N,MATCH(TEXT(A507,"YYYY-MM-DD"),'Price Data'!M:M,0)+1),""),"")</f>
        <v>-2.0120724346076389E-2</v>
      </c>
      <c r="L507" s="34">
        <f>IFERROR(INDEX('Price Data'!Q:Q,MATCH(TEXT(A507,"YYYY-MM-DD"),'Price Data'!P:P,0)),"")</f>
        <v>9.8800000000000008</v>
      </c>
      <c r="M507" s="10" cm="1">
        <f t="array" ref="M507">IFERROR(IF(ISNUMBER(L507),(L507-INDEX('Price Data'!Q:Q,MATCH(TEXT(A507,"YYYY-MM-DD"),'Price Data'!P:P,0)+1))/INDEX('Price Data'!Q:Q,MATCH(TEXT(A507,"YYYY-MM-DD"),'Price Data'!P:P,0)+1),""),"")</f>
        <v>-1.0111223458038206E-3</v>
      </c>
      <c r="N507" s="34">
        <f>IFERROR(INDEX('Price Data'!T:T,MATCH(TEXT(A507,"YYYY-MM-DD"),'Price Data'!S:S,0)),"")</f>
        <v>4.2</v>
      </c>
      <c r="O507" s="10" cm="1">
        <f t="array" ref="O507">IFERROR(IF(ISNUMBER(N507),(N507-INDEX('Price Data'!T:T,MATCH(TEXT(A507,"YYYY-MM-DD"),'Price Data'!S:S,0)+1))/INDEX('Price Data'!T:T,MATCH(TEXT(A507,"YYYY-MM-DD"),'Price Data'!S:S,0)+1),""),"")</f>
        <v>-7.0921985815603416E-3</v>
      </c>
    </row>
    <row r="508" spans="1:15" x14ac:dyDescent="0.3">
      <c r="A508" s="8">
        <v>42327</v>
      </c>
      <c r="B508" s="34">
        <f>IFERROR(INDEX('Price Data'!B:B,MATCH(TEXT(A508,"YYYY-MM-DD"),'Price Data'!A:A,0)),"")</f>
        <v>22192</v>
      </c>
      <c r="C508" s="10" cm="1">
        <f t="array" ref="C508">IFERROR(IF(ISNUMBER(B508),(B508-INDEX('Price Data'!B:B,MATCH(TEXT(A508,"YYYY-MM-DD"),'Price Data'!A:A,0)+1))/INDEX('Price Data'!B:B,MATCH(TEXT(A508,"YYYY-MM-DD"),'Price Data'!A:A,0)+1),""),"")</f>
        <v>4.5265254390729672E-3</v>
      </c>
      <c r="D508" s="34">
        <f>IFERROR(INDEX('Price Data'!E:E,MATCH(TEXT(A508,"YYYY-MM-DD"),'Price Data'!D:D,0)),"")</f>
        <v>27.68</v>
      </c>
      <c r="E508" s="10" cm="1">
        <f t="array" ref="E508">IFERROR(IF(ISNUMBER(D508),(D508-INDEX('Price Data'!E:E,MATCH(TEXT(A508,"YYYY-MM-DD"),'Price Data'!D:D,0)+1))/INDEX('Price Data'!E:E,MATCH(TEXT(A508,"YYYY-MM-DD"),'Price Data'!D:D,0)+1),""),"")</f>
        <v>1.8096272167933663E-3</v>
      </c>
      <c r="F508" s="34">
        <f>IFERROR(INDEX('Price Data'!H:H,MATCH(TEXT(A508,"YYYY-MM-DD"),'Price Data'!G:G,0)),"")</f>
        <v>14580</v>
      </c>
      <c r="G508" s="10" cm="1">
        <f t="array" ref="G508">IFERROR(IF(ISNUMBER(F508),(F508-INDEX('Price Data'!H:H,MATCH(TEXT(A508,"YYYY-MM-DD"),'Price Data'!G:G,0)+1))/INDEX('Price Data'!H:H,MATCH(TEXT(A508,"YYYY-MM-DD"),'Price Data'!G:G,0)+1),""),"")</f>
        <v>-2.0533880903490761E-3</v>
      </c>
      <c r="H508" s="34">
        <f>IFERROR(INDEX('Price Data'!K:K,MATCH(TEXT(A508,"YYYY-MM-DD"),'Price Data'!J:J,0)),"")</f>
        <v>3.15</v>
      </c>
      <c r="I508" s="10" cm="1">
        <f t="array" ref="I508">IFERROR(IF(ISNUMBER(H508),(H508-INDEX('Price Data'!K:K,MATCH(TEXT(A508,"YYYY-MM-DD"),'Price Data'!J:J,0)+1))/INDEX('Price Data'!K:K,MATCH(TEXT(A508,"YYYY-MM-DD"),'Price Data'!J:J,0)+1),""),"")</f>
        <v>9.6153846153845517E-3</v>
      </c>
      <c r="J508" s="34">
        <f>IFERROR(INDEX('Price Data'!N:N,MATCH(TEXT(A508,"YYYY-MM-DD"),'Price Data'!M:M,0)),"")</f>
        <v>4.8899999999999997</v>
      </c>
      <c r="K508" s="10" cm="1">
        <f t="array" ref="K508">IFERROR(IF(ISNUMBER(J508),(J508-INDEX('Price Data'!N:N,MATCH(TEXT(A508,"YYYY-MM-DD"),'Price Data'!M:M,0)+1))/INDEX('Price Data'!N:N,MATCH(TEXT(A508,"YYYY-MM-DD"),'Price Data'!M:M,0)+1),""),"")</f>
        <v>4.1067761806980645E-3</v>
      </c>
      <c r="L508" s="34">
        <f>IFERROR(INDEX('Price Data'!Q:Q,MATCH(TEXT(A508,"YYYY-MM-DD"),'Price Data'!P:P,0)),"")</f>
        <v>9.93</v>
      </c>
      <c r="M508" s="10" cm="1">
        <f t="array" ref="M508">IFERROR(IF(ISNUMBER(L508),(L508-INDEX('Price Data'!Q:Q,MATCH(TEXT(A508,"YYYY-MM-DD"),'Price Data'!P:P,0)+1))/INDEX('Price Data'!Q:Q,MATCH(TEXT(A508,"YYYY-MM-DD"),'Price Data'!P:P,0)+1),""),"")</f>
        <v>5.0607287449391629E-3</v>
      </c>
      <c r="N508" s="34">
        <f>IFERROR(INDEX('Price Data'!T:T,MATCH(TEXT(A508,"YYYY-MM-DD"),'Price Data'!S:S,0)),"")</f>
        <v>4.25</v>
      </c>
      <c r="O508" s="10" cm="1">
        <f t="array" ref="O508">IFERROR(IF(ISNUMBER(N508),(N508-INDEX('Price Data'!T:T,MATCH(TEXT(A508,"YYYY-MM-DD"),'Price Data'!S:S,0)+1))/INDEX('Price Data'!T:T,MATCH(TEXT(A508,"YYYY-MM-DD"),'Price Data'!S:S,0)+1),""),"")</f>
        <v>1.1904761904761862E-2</v>
      </c>
    </row>
    <row r="509" spans="1:15" x14ac:dyDescent="0.3">
      <c r="A509" s="8">
        <v>42328</v>
      </c>
      <c r="B509" s="34">
        <f>IFERROR(INDEX('Price Data'!B:B,MATCH(TEXT(A509,"YYYY-MM-DD"),'Price Data'!A:A,0)),"")</f>
        <v>22140</v>
      </c>
      <c r="C509" s="10" cm="1">
        <f t="array" ref="C509">IFERROR(IF(ISNUMBER(B509),(B509-INDEX('Price Data'!B:B,MATCH(TEXT(A509,"YYYY-MM-DD"),'Price Data'!A:A,0)+1))/INDEX('Price Data'!B:B,MATCH(TEXT(A509,"YYYY-MM-DD"),'Price Data'!A:A,0)+1),""),"")</f>
        <v>-2.343186733958183E-3</v>
      </c>
      <c r="D509" s="34">
        <f>IFERROR(INDEX('Price Data'!E:E,MATCH(TEXT(A509,"YYYY-MM-DD"),'Price Data'!D:D,0)),"")</f>
        <v>27.1</v>
      </c>
      <c r="E509" s="10" cm="1">
        <f t="array" ref="E509">IFERROR(IF(ISNUMBER(D509),(D509-INDEX('Price Data'!E:E,MATCH(TEXT(A509,"YYYY-MM-DD"),'Price Data'!D:D,0)+1))/INDEX('Price Data'!E:E,MATCH(TEXT(A509,"YYYY-MM-DD"),'Price Data'!D:D,0)+1),""),"")</f>
        <v>-2.0953757225433464E-2</v>
      </c>
      <c r="F509" s="34">
        <f>IFERROR(INDEX('Price Data'!H:H,MATCH(TEXT(A509,"YYYY-MM-DD"),'Price Data'!G:G,0)),"")</f>
        <v>14500</v>
      </c>
      <c r="G509" s="10" cm="1">
        <f t="array" ref="G509">IFERROR(IF(ISNUMBER(F509),(F509-INDEX('Price Data'!H:H,MATCH(TEXT(A509,"YYYY-MM-DD"),'Price Data'!G:G,0)+1))/INDEX('Price Data'!H:H,MATCH(TEXT(A509,"YYYY-MM-DD"),'Price Data'!G:G,0)+1),""),"")</f>
        <v>-5.4869684499314125E-3</v>
      </c>
      <c r="H509" s="34">
        <f>IFERROR(INDEX('Price Data'!K:K,MATCH(TEXT(A509,"YYYY-MM-DD"),'Price Data'!J:J,0)),"")</f>
        <v>3.11</v>
      </c>
      <c r="I509" s="10" cm="1">
        <f t="array" ref="I509">IFERROR(IF(ISNUMBER(H509),(H509-INDEX('Price Data'!K:K,MATCH(TEXT(A509,"YYYY-MM-DD"),'Price Data'!J:J,0)+1))/INDEX('Price Data'!K:K,MATCH(TEXT(A509,"YYYY-MM-DD"),'Price Data'!J:J,0)+1),""),"")</f>
        <v>-1.2698412698412711E-2</v>
      </c>
      <c r="J509" s="34">
        <f>IFERROR(INDEX('Price Data'!N:N,MATCH(TEXT(A509,"YYYY-MM-DD"),'Price Data'!M:M,0)),"")</f>
        <v>4.8</v>
      </c>
      <c r="K509" s="10" cm="1">
        <f t="array" ref="K509">IFERROR(IF(ISNUMBER(J509),(J509-INDEX('Price Data'!N:N,MATCH(TEXT(A509,"YYYY-MM-DD"),'Price Data'!M:M,0)+1))/INDEX('Price Data'!N:N,MATCH(TEXT(A509,"YYYY-MM-DD"),'Price Data'!M:M,0)+1),""),"")</f>
        <v>-1.8404907975460096E-2</v>
      </c>
      <c r="L509" s="34">
        <f>IFERROR(INDEX('Price Data'!Q:Q,MATCH(TEXT(A509,"YYYY-MM-DD"),'Price Data'!P:P,0)),"")</f>
        <v>10.02</v>
      </c>
      <c r="M509" s="10" cm="1">
        <f t="array" ref="M509">IFERROR(IF(ISNUMBER(L509),(L509-INDEX('Price Data'!Q:Q,MATCH(TEXT(A509,"YYYY-MM-DD"),'Price Data'!P:P,0)+1))/INDEX('Price Data'!Q:Q,MATCH(TEXT(A509,"YYYY-MM-DD"),'Price Data'!P:P,0)+1),""),"")</f>
        <v>9.0634441087613146E-3</v>
      </c>
      <c r="N509" s="34">
        <f>IFERROR(INDEX('Price Data'!T:T,MATCH(TEXT(A509,"YYYY-MM-DD"),'Price Data'!S:S,0)),"")</f>
        <v>4.25</v>
      </c>
      <c r="O509" s="10" cm="1">
        <f t="array" ref="O509">IFERROR(IF(ISNUMBER(N509),(N509-INDEX('Price Data'!T:T,MATCH(TEXT(A509,"YYYY-MM-DD"),'Price Data'!S:S,0)+1))/INDEX('Price Data'!T:T,MATCH(TEXT(A509,"YYYY-MM-DD"),'Price Data'!S:S,0)+1),""),"")</f>
        <v>0</v>
      </c>
    </row>
    <row r="510" spans="1:15" x14ac:dyDescent="0.3">
      <c r="A510" s="8">
        <v>42329</v>
      </c>
      <c r="B510" s="34" t="str">
        <f>IFERROR(INDEX('Price Data'!B:B,MATCH(TEXT(A510,"YYYY-MM-DD"),'Price Data'!A:A,0)),"")</f>
        <v/>
      </c>
      <c r="C510" s="10" t="str" cm="1">
        <f t="array" ref="C510">IFERROR(IF(ISNUMBER(B510),(B510-INDEX('Price Data'!B:B,MATCH(TEXT(A510,"YYYY-MM-DD"),'Price Data'!A:A,0)+1))/INDEX('Price Data'!B:B,MATCH(TEXT(A510,"YYYY-MM-DD"),'Price Data'!A:A,0)+1),""),"")</f>
        <v/>
      </c>
      <c r="D510" s="34" t="str">
        <f>IFERROR(INDEX('Price Data'!E:E,MATCH(TEXT(A510,"YYYY-MM-DD"),'Price Data'!D:D,0)),"")</f>
        <v/>
      </c>
      <c r="E510" s="10" t="str" cm="1">
        <f t="array" ref="E510">IFERROR(IF(ISNUMBER(D510),(D510-INDEX('Price Data'!E:E,MATCH(TEXT(A510,"YYYY-MM-DD"),'Price Data'!D:D,0)+1))/INDEX('Price Data'!E:E,MATCH(TEXT(A510,"YYYY-MM-DD"),'Price Data'!D:D,0)+1),""),"")</f>
        <v/>
      </c>
      <c r="F510" s="34" t="str">
        <f>IFERROR(INDEX('Price Data'!H:H,MATCH(TEXT(A510,"YYYY-MM-DD"),'Price Data'!G:G,0)),"")</f>
        <v/>
      </c>
      <c r="G510" s="10" t="str" cm="1">
        <f t="array" ref="G510">IFERROR(IF(ISNUMBER(F510),(F510-INDEX('Price Data'!H:H,MATCH(TEXT(A510,"YYYY-MM-DD"),'Price Data'!G:G,0)+1))/INDEX('Price Data'!H:H,MATCH(TEXT(A510,"YYYY-MM-DD"),'Price Data'!G:G,0)+1),""),"")</f>
        <v/>
      </c>
      <c r="H510" s="34" t="str">
        <f>IFERROR(INDEX('Price Data'!K:K,MATCH(TEXT(A510,"YYYY-MM-DD"),'Price Data'!J:J,0)),"")</f>
        <v/>
      </c>
      <c r="I510" s="10" t="str" cm="1">
        <f t="array" ref="I510">IFERROR(IF(ISNUMBER(H510),(H510-INDEX('Price Data'!K:K,MATCH(TEXT(A510,"YYYY-MM-DD"),'Price Data'!J:J,0)+1))/INDEX('Price Data'!K:K,MATCH(TEXT(A510,"YYYY-MM-DD"),'Price Data'!J:J,0)+1),""),"")</f>
        <v/>
      </c>
      <c r="J510" s="34" t="str">
        <f>IFERROR(INDEX('Price Data'!N:N,MATCH(TEXT(A510,"YYYY-MM-DD"),'Price Data'!M:M,0)),"")</f>
        <v/>
      </c>
      <c r="K510" s="10" t="str" cm="1">
        <f t="array" ref="K510">IFERROR(IF(ISNUMBER(J510),(J510-INDEX('Price Data'!N:N,MATCH(TEXT(A510,"YYYY-MM-DD"),'Price Data'!M:M,0)+1))/INDEX('Price Data'!N:N,MATCH(TEXT(A510,"YYYY-MM-DD"),'Price Data'!M:M,0)+1),""),"")</f>
        <v/>
      </c>
      <c r="L510" s="34" t="str">
        <f>IFERROR(INDEX('Price Data'!Q:Q,MATCH(TEXT(A510,"YYYY-MM-DD"),'Price Data'!P:P,0)),"")</f>
        <v/>
      </c>
      <c r="M510" s="10" t="str" cm="1">
        <f t="array" ref="M510">IFERROR(IF(ISNUMBER(L510),(L510-INDEX('Price Data'!Q:Q,MATCH(TEXT(A510,"YYYY-MM-DD"),'Price Data'!P:P,0)+1))/INDEX('Price Data'!Q:Q,MATCH(TEXT(A510,"YYYY-MM-DD"),'Price Data'!P:P,0)+1),""),"")</f>
        <v/>
      </c>
      <c r="N510" s="34" t="str">
        <f>IFERROR(INDEX('Price Data'!T:T,MATCH(TEXT(A510,"YYYY-MM-DD"),'Price Data'!S:S,0)),"")</f>
        <v/>
      </c>
      <c r="O510" s="10" t="str" cm="1">
        <f t="array" ref="O510">IFERROR(IF(ISNUMBER(N510),(N510-INDEX('Price Data'!T:T,MATCH(TEXT(A510,"YYYY-MM-DD"),'Price Data'!S:S,0)+1))/INDEX('Price Data'!T:T,MATCH(TEXT(A510,"YYYY-MM-DD"),'Price Data'!S:S,0)+1),""),"")</f>
        <v/>
      </c>
    </row>
    <row r="511" spans="1:15" x14ac:dyDescent="0.3">
      <c r="A511" s="8">
        <v>42330</v>
      </c>
      <c r="B511" s="34" t="str">
        <f>IFERROR(INDEX('Price Data'!B:B,MATCH(TEXT(A511,"YYYY-MM-DD"),'Price Data'!A:A,0)),"")</f>
        <v/>
      </c>
      <c r="C511" s="10" t="str" cm="1">
        <f t="array" ref="C511">IFERROR(IF(ISNUMBER(B511),(B511-INDEX('Price Data'!B:B,MATCH(TEXT(A511,"YYYY-MM-DD"),'Price Data'!A:A,0)+1))/INDEX('Price Data'!B:B,MATCH(TEXT(A511,"YYYY-MM-DD"),'Price Data'!A:A,0)+1),""),"")</f>
        <v/>
      </c>
      <c r="D511" s="34" t="str">
        <f>IFERROR(INDEX('Price Data'!E:E,MATCH(TEXT(A511,"YYYY-MM-DD"),'Price Data'!D:D,0)),"")</f>
        <v/>
      </c>
      <c r="E511" s="10" t="str" cm="1">
        <f t="array" ref="E511">IFERROR(IF(ISNUMBER(D511),(D511-INDEX('Price Data'!E:E,MATCH(TEXT(A511,"YYYY-MM-DD"),'Price Data'!D:D,0)+1))/INDEX('Price Data'!E:E,MATCH(TEXT(A511,"YYYY-MM-DD"),'Price Data'!D:D,0)+1),""),"")</f>
        <v/>
      </c>
      <c r="F511" s="34" t="str">
        <f>IFERROR(INDEX('Price Data'!H:H,MATCH(TEXT(A511,"YYYY-MM-DD"),'Price Data'!G:G,0)),"")</f>
        <v/>
      </c>
      <c r="G511" s="10" t="str" cm="1">
        <f t="array" ref="G511">IFERROR(IF(ISNUMBER(F511),(F511-INDEX('Price Data'!H:H,MATCH(TEXT(A511,"YYYY-MM-DD"),'Price Data'!G:G,0)+1))/INDEX('Price Data'!H:H,MATCH(TEXT(A511,"YYYY-MM-DD"),'Price Data'!G:G,0)+1),""),"")</f>
        <v/>
      </c>
      <c r="H511" s="34" t="str">
        <f>IFERROR(INDEX('Price Data'!K:K,MATCH(TEXT(A511,"YYYY-MM-DD"),'Price Data'!J:J,0)),"")</f>
        <v/>
      </c>
      <c r="I511" s="10" t="str" cm="1">
        <f t="array" ref="I511">IFERROR(IF(ISNUMBER(H511),(H511-INDEX('Price Data'!K:K,MATCH(TEXT(A511,"YYYY-MM-DD"),'Price Data'!J:J,0)+1))/INDEX('Price Data'!K:K,MATCH(TEXT(A511,"YYYY-MM-DD"),'Price Data'!J:J,0)+1),""),"")</f>
        <v/>
      </c>
      <c r="J511" s="34" t="str">
        <f>IFERROR(INDEX('Price Data'!N:N,MATCH(TEXT(A511,"YYYY-MM-DD"),'Price Data'!M:M,0)),"")</f>
        <v/>
      </c>
      <c r="K511" s="10" t="str" cm="1">
        <f t="array" ref="K511">IFERROR(IF(ISNUMBER(J511),(J511-INDEX('Price Data'!N:N,MATCH(TEXT(A511,"YYYY-MM-DD"),'Price Data'!M:M,0)+1))/INDEX('Price Data'!N:N,MATCH(TEXT(A511,"YYYY-MM-DD"),'Price Data'!M:M,0)+1),""),"")</f>
        <v/>
      </c>
      <c r="L511" s="34" t="str">
        <f>IFERROR(INDEX('Price Data'!Q:Q,MATCH(TEXT(A511,"YYYY-MM-DD"),'Price Data'!P:P,0)),"")</f>
        <v/>
      </c>
      <c r="M511" s="10" t="str" cm="1">
        <f t="array" ref="M511">IFERROR(IF(ISNUMBER(L511),(L511-INDEX('Price Data'!Q:Q,MATCH(TEXT(A511,"YYYY-MM-DD"),'Price Data'!P:P,0)+1))/INDEX('Price Data'!Q:Q,MATCH(TEXT(A511,"YYYY-MM-DD"),'Price Data'!P:P,0)+1),""),"")</f>
        <v/>
      </c>
      <c r="N511" s="34" t="str">
        <f>IFERROR(INDEX('Price Data'!T:T,MATCH(TEXT(A511,"YYYY-MM-DD"),'Price Data'!S:S,0)),"")</f>
        <v/>
      </c>
      <c r="O511" s="10" t="str" cm="1">
        <f t="array" ref="O511">IFERROR(IF(ISNUMBER(N511),(N511-INDEX('Price Data'!T:T,MATCH(TEXT(A511,"YYYY-MM-DD"),'Price Data'!S:S,0)+1))/INDEX('Price Data'!T:T,MATCH(TEXT(A511,"YYYY-MM-DD"),'Price Data'!S:S,0)+1),""),"")</f>
        <v/>
      </c>
    </row>
    <row r="512" spans="1:15" x14ac:dyDescent="0.3">
      <c r="A512" s="8">
        <v>42331</v>
      </c>
      <c r="B512" s="34">
        <f>IFERROR(INDEX('Price Data'!B:B,MATCH(TEXT(A512,"YYYY-MM-DD"),'Price Data'!A:A,0)),"")</f>
        <v>22295</v>
      </c>
      <c r="C512" s="10" cm="1">
        <f t="array" ref="C512">IFERROR(IF(ISNUMBER(B512),(B512-INDEX('Price Data'!B:B,MATCH(TEXT(A512,"YYYY-MM-DD"),'Price Data'!A:A,0)+1))/INDEX('Price Data'!B:B,MATCH(TEXT(A512,"YYYY-MM-DD"),'Price Data'!A:A,0)+1),""),"")</f>
        <v>7.0009033423667566E-3</v>
      </c>
      <c r="D512" s="34">
        <f>IFERROR(INDEX('Price Data'!E:E,MATCH(TEXT(A512,"YYYY-MM-DD"),'Price Data'!D:D,0)),"")</f>
        <v>27.51</v>
      </c>
      <c r="E512" s="10" cm="1">
        <f t="array" ref="E512">IFERROR(IF(ISNUMBER(D512),(D512-INDEX('Price Data'!E:E,MATCH(TEXT(A512,"YYYY-MM-DD"),'Price Data'!D:D,0)+1))/INDEX('Price Data'!E:E,MATCH(TEXT(A512,"YYYY-MM-DD"),'Price Data'!D:D,0)+1),""),"")</f>
        <v>1.512915129151292E-2</v>
      </c>
      <c r="F512" s="34">
        <f>IFERROR(INDEX('Price Data'!H:H,MATCH(TEXT(A512,"YYYY-MM-DD"),'Price Data'!G:G,0)),"")</f>
        <v>14830</v>
      </c>
      <c r="G512" s="10" cm="1">
        <f t="array" ref="G512">IFERROR(IF(ISNUMBER(F512),(F512-INDEX('Price Data'!H:H,MATCH(TEXT(A512,"YYYY-MM-DD"),'Price Data'!G:G,0)+1))/INDEX('Price Data'!H:H,MATCH(TEXT(A512,"YYYY-MM-DD"),'Price Data'!G:G,0)+1),""),"")</f>
        <v>2.2758620689655173E-2</v>
      </c>
      <c r="H512" s="34">
        <f>IFERROR(INDEX('Price Data'!K:K,MATCH(TEXT(A512,"YYYY-MM-DD"),'Price Data'!J:J,0)),"")</f>
        <v>3.15</v>
      </c>
      <c r="I512" s="10" cm="1">
        <f t="array" ref="I512">IFERROR(IF(ISNUMBER(H512),(H512-INDEX('Price Data'!K:K,MATCH(TEXT(A512,"YYYY-MM-DD"),'Price Data'!J:J,0)+1))/INDEX('Price Data'!K:K,MATCH(TEXT(A512,"YYYY-MM-DD"),'Price Data'!J:J,0)+1),""),"")</f>
        <v>1.2861736334405157E-2</v>
      </c>
      <c r="J512" s="34">
        <f>IFERROR(INDEX('Price Data'!N:N,MATCH(TEXT(A512,"YYYY-MM-DD"),'Price Data'!M:M,0)),"")</f>
        <v>4.92</v>
      </c>
      <c r="K512" s="10" cm="1">
        <f t="array" ref="K512">IFERROR(IF(ISNUMBER(J512),(J512-INDEX('Price Data'!N:N,MATCH(TEXT(A512,"YYYY-MM-DD"),'Price Data'!M:M,0)+1))/INDEX('Price Data'!N:N,MATCH(TEXT(A512,"YYYY-MM-DD"),'Price Data'!M:M,0)+1),""),"")</f>
        <v>2.5000000000000022E-2</v>
      </c>
      <c r="L512" s="34">
        <f>IFERROR(INDEX('Price Data'!Q:Q,MATCH(TEXT(A512,"YYYY-MM-DD"),'Price Data'!P:P,0)),"")</f>
        <v>10.050000000000001</v>
      </c>
      <c r="M512" s="10" cm="1">
        <f t="array" ref="M512">IFERROR(IF(ISNUMBER(L512),(L512-INDEX('Price Data'!Q:Q,MATCH(TEXT(A512,"YYYY-MM-DD"),'Price Data'!P:P,0)+1))/INDEX('Price Data'!Q:Q,MATCH(TEXT(A512,"YYYY-MM-DD"),'Price Data'!P:P,0)+1),""),"")</f>
        <v>2.9940119760480176E-3</v>
      </c>
      <c r="N512" s="34">
        <f>IFERROR(INDEX('Price Data'!T:T,MATCH(TEXT(A512,"YYYY-MM-DD"),'Price Data'!S:S,0)),"")</f>
        <v>4.2300000000000004</v>
      </c>
      <c r="O512" s="10" cm="1">
        <f t="array" ref="O512">IFERROR(IF(ISNUMBER(N512),(N512-INDEX('Price Data'!T:T,MATCH(TEXT(A512,"YYYY-MM-DD"),'Price Data'!S:S,0)+1))/INDEX('Price Data'!T:T,MATCH(TEXT(A512,"YYYY-MM-DD"),'Price Data'!S:S,0)+1),""),"")</f>
        <v>-4.7058823529410763E-3</v>
      </c>
    </row>
    <row r="513" spans="1:15" x14ac:dyDescent="0.3">
      <c r="A513" s="8">
        <v>42332</v>
      </c>
      <c r="B513" s="34">
        <f>IFERROR(INDEX('Price Data'!B:B,MATCH(TEXT(A513,"YYYY-MM-DD"),'Price Data'!A:A,0)),"")</f>
        <v>21948</v>
      </c>
      <c r="C513" s="10" cm="1">
        <f t="array" ref="C513">IFERROR(IF(ISNUMBER(B513),(B513-INDEX('Price Data'!B:B,MATCH(TEXT(A513,"YYYY-MM-DD"),'Price Data'!A:A,0)+1))/INDEX('Price Data'!B:B,MATCH(TEXT(A513,"YYYY-MM-DD"),'Price Data'!A:A,0)+1),""),"")</f>
        <v>-1.5564027808925768E-2</v>
      </c>
      <c r="D513" s="34">
        <f>IFERROR(INDEX('Price Data'!E:E,MATCH(TEXT(A513,"YYYY-MM-DD"),'Price Data'!D:D,0)),"")</f>
        <v>27.1</v>
      </c>
      <c r="E513" s="10" cm="1">
        <f t="array" ref="E513">IFERROR(IF(ISNUMBER(D513),(D513-INDEX('Price Data'!E:E,MATCH(TEXT(A513,"YYYY-MM-DD"),'Price Data'!D:D,0)+1))/INDEX('Price Data'!E:E,MATCH(TEXT(A513,"YYYY-MM-DD"),'Price Data'!D:D,0)+1),""),"")</f>
        <v>-1.4903671392221015E-2</v>
      </c>
      <c r="F513" s="34">
        <f>IFERROR(INDEX('Price Data'!H:H,MATCH(TEXT(A513,"YYYY-MM-DD"),'Price Data'!G:G,0)),"")</f>
        <v>14440</v>
      </c>
      <c r="G513" s="10" cm="1">
        <f t="array" ref="G513">IFERROR(IF(ISNUMBER(F513),(F513-INDEX('Price Data'!H:H,MATCH(TEXT(A513,"YYYY-MM-DD"),'Price Data'!G:G,0)+1))/INDEX('Price Data'!H:H,MATCH(TEXT(A513,"YYYY-MM-DD"),'Price Data'!G:G,0)+1),""),"")</f>
        <v>-2.6298044504383007E-2</v>
      </c>
      <c r="H513" s="34">
        <f>IFERROR(INDEX('Price Data'!K:K,MATCH(TEXT(A513,"YYYY-MM-DD"),'Price Data'!J:J,0)),"")</f>
        <v>3.11</v>
      </c>
      <c r="I513" s="10" cm="1">
        <f t="array" ref="I513">IFERROR(IF(ISNUMBER(H513),(H513-INDEX('Price Data'!K:K,MATCH(TEXT(A513,"YYYY-MM-DD"),'Price Data'!J:J,0)+1))/INDEX('Price Data'!K:K,MATCH(TEXT(A513,"YYYY-MM-DD"),'Price Data'!J:J,0)+1),""),"")</f>
        <v>-1.2698412698412711E-2</v>
      </c>
      <c r="J513" s="34">
        <f>IFERROR(INDEX('Price Data'!N:N,MATCH(TEXT(A513,"YYYY-MM-DD"),'Price Data'!M:M,0)),"")</f>
        <v>4.83</v>
      </c>
      <c r="K513" s="10" cm="1">
        <f t="array" ref="K513">IFERROR(IF(ISNUMBER(J513),(J513-INDEX('Price Data'!N:N,MATCH(TEXT(A513,"YYYY-MM-DD"),'Price Data'!M:M,0)+1))/INDEX('Price Data'!N:N,MATCH(TEXT(A513,"YYYY-MM-DD"),'Price Data'!M:M,0)+1),""),"")</f>
        <v>-1.8292682926829239E-2</v>
      </c>
      <c r="L513" s="34">
        <f>IFERROR(INDEX('Price Data'!Q:Q,MATCH(TEXT(A513,"YYYY-MM-DD"),'Price Data'!P:P,0)),"")</f>
        <v>10.02</v>
      </c>
      <c r="M513" s="10" cm="1">
        <f t="array" ref="M513">IFERROR(IF(ISNUMBER(L513),(L513-INDEX('Price Data'!Q:Q,MATCH(TEXT(A513,"YYYY-MM-DD"),'Price Data'!P:P,0)+1))/INDEX('Price Data'!Q:Q,MATCH(TEXT(A513,"YYYY-MM-DD"),'Price Data'!P:P,0)+1),""),"")</f>
        <v>-2.9850746268657844E-3</v>
      </c>
      <c r="N513" s="34">
        <f>IFERROR(INDEX('Price Data'!T:T,MATCH(TEXT(A513,"YYYY-MM-DD"),'Price Data'!S:S,0)),"")</f>
        <v>4.18</v>
      </c>
      <c r="O513" s="10" cm="1">
        <f t="array" ref="O513">IFERROR(IF(ISNUMBER(N513),(N513-INDEX('Price Data'!T:T,MATCH(TEXT(A513,"YYYY-MM-DD"),'Price Data'!S:S,0)+1))/INDEX('Price Data'!T:T,MATCH(TEXT(A513,"YYYY-MM-DD"),'Price Data'!S:S,0)+1),""),"")</f>
        <v>-1.1820330969267306E-2</v>
      </c>
    </row>
    <row r="514" spans="1:15" x14ac:dyDescent="0.3">
      <c r="A514" s="8">
        <v>42333</v>
      </c>
      <c r="B514" s="34">
        <f>IFERROR(INDEX('Price Data'!B:B,MATCH(TEXT(A514,"YYYY-MM-DD"),'Price Data'!A:A,0)),"")</f>
        <v>22359</v>
      </c>
      <c r="C514" s="10" cm="1">
        <f t="array" ref="C514">IFERROR(IF(ISNUMBER(B514),(B514-INDEX('Price Data'!B:B,MATCH(TEXT(A514,"YYYY-MM-DD"),'Price Data'!A:A,0)+1))/INDEX('Price Data'!B:B,MATCH(TEXT(A514,"YYYY-MM-DD"),'Price Data'!A:A,0)+1),""),"")</f>
        <v>1.8726079825041007E-2</v>
      </c>
      <c r="D514" s="34">
        <f>IFERROR(INDEX('Price Data'!E:E,MATCH(TEXT(A514,"YYYY-MM-DD"),'Price Data'!D:D,0)),"")</f>
        <v>27.71</v>
      </c>
      <c r="E514" s="10" cm="1">
        <f t="array" ref="E514">IFERROR(IF(ISNUMBER(D514),(D514-INDEX('Price Data'!E:E,MATCH(TEXT(A514,"YYYY-MM-DD"),'Price Data'!D:D,0)+1))/INDEX('Price Data'!E:E,MATCH(TEXT(A514,"YYYY-MM-DD"),'Price Data'!D:D,0)+1),""),"")</f>
        <v>2.2509225092250899E-2</v>
      </c>
      <c r="F514" s="34">
        <f>IFERROR(INDEX('Price Data'!H:H,MATCH(TEXT(A514,"YYYY-MM-DD"),'Price Data'!G:G,0)),"")</f>
        <v>14630</v>
      </c>
      <c r="G514" s="10" cm="1">
        <f t="array" ref="G514">IFERROR(IF(ISNUMBER(F514),(F514-INDEX('Price Data'!H:H,MATCH(TEXT(A514,"YYYY-MM-DD"),'Price Data'!G:G,0)+1))/INDEX('Price Data'!H:H,MATCH(TEXT(A514,"YYYY-MM-DD"),'Price Data'!G:G,0)+1),""),"")</f>
        <v>1.3157894736842105E-2</v>
      </c>
      <c r="H514" s="34">
        <f>IFERROR(INDEX('Price Data'!K:K,MATCH(TEXT(A514,"YYYY-MM-DD"),'Price Data'!J:J,0)),"")</f>
        <v>3.18</v>
      </c>
      <c r="I514" s="10" cm="1">
        <f t="array" ref="I514">IFERROR(IF(ISNUMBER(H514),(H514-INDEX('Price Data'!K:K,MATCH(TEXT(A514,"YYYY-MM-DD"),'Price Data'!J:J,0)+1))/INDEX('Price Data'!K:K,MATCH(TEXT(A514,"YYYY-MM-DD"),'Price Data'!J:J,0)+1),""),"")</f>
        <v>2.2508038585209094E-2</v>
      </c>
      <c r="J514" s="34">
        <f>IFERROR(INDEX('Price Data'!N:N,MATCH(TEXT(A514,"YYYY-MM-DD"),'Price Data'!M:M,0)),"")</f>
        <v>4.91</v>
      </c>
      <c r="K514" s="10" cm="1">
        <f t="array" ref="K514">IFERROR(IF(ISNUMBER(J514),(J514-INDEX('Price Data'!N:N,MATCH(TEXT(A514,"YYYY-MM-DD"),'Price Data'!M:M,0)+1))/INDEX('Price Data'!N:N,MATCH(TEXT(A514,"YYYY-MM-DD"),'Price Data'!M:M,0)+1),""),"")</f>
        <v>1.6563146997929622E-2</v>
      </c>
      <c r="L514" s="34">
        <f>IFERROR(INDEX('Price Data'!Q:Q,MATCH(TEXT(A514,"YYYY-MM-DD"),'Price Data'!P:P,0)),"")</f>
        <v>10.11</v>
      </c>
      <c r="M514" s="10" cm="1">
        <f t="array" ref="M514">IFERROR(IF(ISNUMBER(L514),(L514-INDEX('Price Data'!Q:Q,MATCH(TEXT(A514,"YYYY-MM-DD"),'Price Data'!P:P,0)+1))/INDEX('Price Data'!Q:Q,MATCH(TEXT(A514,"YYYY-MM-DD"),'Price Data'!P:P,0)+1),""),"")</f>
        <v>8.9820359281436984E-3</v>
      </c>
      <c r="N514" s="34">
        <f>IFERROR(INDEX('Price Data'!T:T,MATCH(TEXT(A514,"YYYY-MM-DD"),'Price Data'!S:S,0)),"")</f>
        <v>4.2300000000000004</v>
      </c>
      <c r="O514" s="10" cm="1">
        <f t="array" ref="O514">IFERROR(IF(ISNUMBER(N514),(N514-INDEX('Price Data'!T:T,MATCH(TEXT(A514,"YYYY-MM-DD"),'Price Data'!S:S,0)+1))/INDEX('Price Data'!T:T,MATCH(TEXT(A514,"YYYY-MM-DD"),'Price Data'!S:S,0)+1),""),"")</f>
        <v>1.1961722488038447E-2</v>
      </c>
    </row>
    <row r="515" spans="1:15" x14ac:dyDescent="0.3">
      <c r="A515" s="8">
        <v>42334</v>
      </c>
      <c r="B515" s="34">
        <f>IFERROR(INDEX('Price Data'!B:B,MATCH(TEXT(A515,"YYYY-MM-DD"),'Price Data'!A:A,0)),"")</f>
        <v>22592</v>
      </c>
      <c r="C515" s="10" cm="1">
        <f t="array" ref="C515">IFERROR(IF(ISNUMBER(B515),(B515-INDEX('Price Data'!B:B,MATCH(TEXT(A515,"YYYY-MM-DD"),'Price Data'!A:A,0)+1))/INDEX('Price Data'!B:B,MATCH(TEXT(A515,"YYYY-MM-DD"),'Price Data'!A:A,0)+1),""),"")</f>
        <v>1.0420859609105953E-2</v>
      </c>
      <c r="D515" s="34">
        <f>IFERROR(INDEX('Price Data'!E:E,MATCH(TEXT(A515,"YYYY-MM-DD"),'Price Data'!D:D,0)),"")</f>
        <v>27.98</v>
      </c>
      <c r="E515" s="10" cm="1">
        <f t="array" ref="E515">IFERROR(IF(ISNUMBER(D515),(D515-INDEX('Price Data'!E:E,MATCH(TEXT(A515,"YYYY-MM-DD"),'Price Data'!D:D,0)+1))/INDEX('Price Data'!E:E,MATCH(TEXT(A515,"YYYY-MM-DD"),'Price Data'!D:D,0)+1),""),"")</f>
        <v>9.7437748105376962E-3</v>
      </c>
      <c r="F515" s="34">
        <f>IFERROR(INDEX('Price Data'!H:H,MATCH(TEXT(A515,"YYYY-MM-DD"),'Price Data'!G:G,0)),"")</f>
        <v>14620</v>
      </c>
      <c r="G515" s="10" cm="1">
        <f t="array" ref="G515">IFERROR(IF(ISNUMBER(F515),(F515-INDEX('Price Data'!H:H,MATCH(TEXT(A515,"YYYY-MM-DD"),'Price Data'!G:G,0)+1))/INDEX('Price Data'!H:H,MATCH(TEXT(A515,"YYYY-MM-DD"),'Price Data'!G:G,0)+1),""),"")</f>
        <v>-6.8352699931647305E-4</v>
      </c>
      <c r="H515" s="34">
        <f>IFERROR(INDEX('Price Data'!K:K,MATCH(TEXT(A515,"YYYY-MM-DD"),'Price Data'!J:J,0)),"")</f>
        <v>3.2</v>
      </c>
      <c r="I515" s="10" cm="1">
        <f t="array" ref="I515">IFERROR(IF(ISNUMBER(H515),(H515-INDEX('Price Data'!K:K,MATCH(TEXT(A515,"YYYY-MM-DD"),'Price Data'!J:J,0)+1))/INDEX('Price Data'!K:K,MATCH(TEXT(A515,"YYYY-MM-DD"),'Price Data'!J:J,0)+1),""),"")</f>
        <v>6.2893081761006345E-3</v>
      </c>
      <c r="J515" s="34">
        <f>IFERROR(INDEX('Price Data'!N:N,MATCH(TEXT(A515,"YYYY-MM-DD"),'Price Data'!M:M,0)),"")</f>
        <v>4.96</v>
      </c>
      <c r="K515" s="10" cm="1">
        <f t="array" ref="K515">IFERROR(IF(ISNUMBER(J515),(J515-INDEX('Price Data'!N:N,MATCH(TEXT(A515,"YYYY-MM-DD"),'Price Data'!M:M,0)+1))/INDEX('Price Data'!N:N,MATCH(TEXT(A515,"YYYY-MM-DD"),'Price Data'!M:M,0)+1),""),"")</f>
        <v>1.0183299389002001E-2</v>
      </c>
      <c r="L515" s="34">
        <f>IFERROR(INDEX('Price Data'!Q:Q,MATCH(TEXT(A515,"YYYY-MM-DD"),'Price Data'!P:P,0)),"")</f>
        <v>10.11</v>
      </c>
      <c r="M515" s="10" cm="1">
        <f t="array" ref="M515">IFERROR(IF(ISNUMBER(L515),(L515-INDEX('Price Data'!Q:Q,MATCH(TEXT(A515,"YYYY-MM-DD"),'Price Data'!P:P,0)+1))/INDEX('Price Data'!Q:Q,MATCH(TEXT(A515,"YYYY-MM-DD"),'Price Data'!P:P,0)+1),""),"")</f>
        <v>0</v>
      </c>
      <c r="N515" s="34">
        <f>IFERROR(INDEX('Price Data'!T:T,MATCH(TEXT(A515,"YYYY-MM-DD"),'Price Data'!S:S,0)),"")</f>
        <v>4.22</v>
      </c>
      <c r="O515" s="10" cm="1">
        <f t="array" ref="O515">IFERROR(IF(ISNUMBER(N515),(N515-INDEX('Price Data'!T:T,MATCH(TEXT(A515,"YYYY-MM-DD"),'Price Data'!S:S,0)+1))/INDEX('Price Data'!T:T,MATCH(TEXT(A515,"YYYY-MM-DD"),'Price Data'!S:S,0)+1),""),"")</f>
        <v>-2.3640661938535874E-3</v>
      </c>
    </row>
    <row r="516" spans="1:15" x14ac:dyDescent="0.3">
      <c r="A516" s="8">
        <v>42335</v>
      </c>
      <c r="B516" s="34">
        <f>IFERROR(INDEX('Price Data'!B:B,MATCH(TEXT(A516,"YYYY-MM-DD"),'Price Data'!A:A,0)),"")</f>
        <v>22575</v>
      </c>
      <c r="C516" s="10" cm="1">
        <f t="array" ref="C516">IFERROR(IF(ISNUMBER(B516),(B516-INDEX('Price Data'!B:B,MATCH(TEXT(A516,"YYYY-MM-DD"),'Price Data'!A:A,0)+1))/INDEX('Price Data'!B:B,MATCH(TEXT(A516,"YYYY-MM-DD"),'Price Data'!A:A,0)+1),""),"")</f>
        <v>-7.5247875354107643E-4</v>
      </c>
      <c r="D516" s="34">
        <f>IFERROR(INDEX('Price Data'!E:E,MATCH(TEXT(A516,"YYYY-MM-DD"),'Price Data'!D:D,0)),"")</f>
        <v>27.78</v>
      </c>
      <c r="E516" s="10" cm="1">
        <f t="array" ref="E516">IFERROR(IF(ISNUMBER(D516),(D516-INDEX('Price Data'!E:E,MATCH(TEXT(A516,"YYYY-MM-DD"),'Price Data'!D:D,0)+1))/INDEX('Price Data'!E:E,MATCH(TEXT(A516,"YYYY-MM-DD"),'Price Data'!D:D,0)+1),""),"")</f>
        <v>-7.1479628305932555E-3</v>
      </c>
      <c r="F516" s="34">
        <f>IFERROR(INDEX('Price Data'!H:H,MATCH(TEXT(A516,"YYYY-MM-DD"),'Price Data'!G:G,0)),"")</f>
        <v>14900</v>
      </c>
      <c r="G516" s="10" cm="1">
        <f t="array" ref="G516">IFERROR(IF(ISNUMBER(F516),(F516-INDEX('Price Data'!H:H,MATCH(TEXT(A516,"YYYY-MM-DD"),'Price Data'!G:G,0)+1))/INDEX('Price Data'!H:H,MATCH(TEXT(A516,"YYYY-MM-DD"),'Price Data'!G:G,0)+1),""),"")</f>
        <v>1.9151846785225718E-2</v>
      </c>
      <c r="H516" s="34">
        <f>IFERROR(INDEX('Price Data'!K:K,MATCH(TEXT(A516,"YYYY-MM-DD"),'Price Data'!J:J,0)),"")</f>
        <v>3.21</v>
      </c>
      <c r="I516" s="10" cm="1">
        <f t="array" ref="I516">IFERROR(IF(ISNUMBER(H516),(H516-INDEX('Price Data'!K:K,MATCH(TEXT(A516,"YYYY-MM-DD"),'Price Data'!J:J,0)+1))/INDEX('Price Data'!K:K,MATCH(TEXT(A516,"YYYY-MM-DD"),'Price Data'!J:J,0)+1),""),"")</f>
        <v>3.1249999999999334E-3</v>
      </c>
      <c r="J516" s="34">
        <f>IFERROR(INDEX('Price Data'!N:N,MATCH(TEXT(A516,"YYYY-MM-DD"),'Price Data'!M:M,0)),"")</f>
        <v>4.91</v>
      </c>
      <c r="K516" s="10" cm="1">
        <f t="array" ref="K516">IFERROR(IF(ISNUMBER(J516),(J516-INDEX('Price Data'!N:N,MATCH(TEXT(A516,"YYYY-MM-DD"),'Price Data'!M:M,0)+1))/INDEX('Price Data'!N:N,MATCH(TEXT(A516,"YYYY-MM-DD"),'Price Data'!M:M,0)+1),""),"")</f>
        <v>-1.0080645161290288E-2</v>
      </c>
      <c r="L516" s="34">
        <f>IFERROR(INDEX('Price Data'!Q:Q,MATCH(TEXT(A516,"YYYY-MM-DD"),'Price Data'!P:P,0)),"")</f>
        <v>10.1</v>
      </c>
      <c r="M516" s="10" cm="1">
        <f t="array" ref="M516">IFERROR(IF(ISNUMBER(L516),(L516-INDEX('Price Data'!Q:Q,MATCH(TEXT(A516,"YYYY-MM-DD"),'Price Data'!P:P,0)+1))/INDEX('Price Data'!Q:Q,MATCH(TEXT(A516,"YYYY-MM-DD"),'Price Data'!P:P,0)+1),""),"")</f>
        <v>-9.8911968348168022E-4</v>
      </c>
      <c r="N516" s="34">
        <f>IFERROR(INDEX('Price Data'!T:T,MATCH(TEXT(A516,"YYYY-MM-DD"),'Price Data'!S:S,0)),"")</f>
        <v>4.24</v>
      </c>
      <c r="O516" s="10" cm="1">
        <f t="array" ref="O516">IFERROR(IF(ISNUMBER(N516),(N516-INDEX('Price Data'!T:T,MATCH(TEXT(A516,"YYYY-MM-DD"),'Price Data'!S:S,0)+1))/INDEX('Price Data'!T:T,MATCH(TEXT(A516,"YYYY-MM-DD"),'Price Data'!S:S,0)+1),""),"")</f>
        <v>4.7393364928911049E-3</v>
      </c>
    </row>
    <row r="517" spans="1:15" x14ac:dyDescent="0.3">
      <c r="A517" s="8">
        <v>42336</v>
      </c>
      <c r="B517" s="34" t="str">
        <f>IFERROR(INDEX('Price Data'!B:B,MATCH(TEXT(A517,"YYYY-MM-DD"),'Price Data'!A:A,0)),"")</f>
        <v/>
      </c>
      <c r="C517" s="10" t="str" cm="1">
        <f t="array" ref="C517">IFERROR(IF(ISNUMBER(B517),(B517-INDEX('Price Data'!B:B,MATCH(TEXT(A517,"YYYY-MM-DD"),'Price Data'!A:A,0)+1))/INDEX('Price Data'!B:B,MATCH(TEXT(A517,"YYYY-MM-DD"),'Price Data'!A:A,0)+1),""),"")</f>
        <v/>
      </c>
      <c r="D517" s="34" t="str">
        <f>IFERROR(INDEX('Price Data'!E:E,MATCH(TEXT(A517,"YYYY-MM-DD"),'Price Data'!D:D,0)),"")</f>
        <v/>
      </c>
      <c r="E517" s="10" t="str" cm="1">
        <f t="array" ref="E517">IFERROR(IF(ISNUMBER(D517),(D517-INDEX('Price Data'!E:E,MATCH(TEXT(A517,"YYYY-MM-DD"),'Price Data'!D:D,0)+1))/INDEX('Price Data'!E:E,MATCH(TEXT(A517,"YYYY-MM-DD"),'Price Data'!D:D,0)+1),""),"")</f>
        <v/>
      </c>
      <c r="F517" s="34" t="str">
        <f>IFERROR(INDEX('Price Data'!H:H,MATCH(TEXT(A517,"YYYY-MM-DD"),'Price Data'!G:G,0)),"")</f>
        <v/>
      </c>
      <c r="G517" s="10" t="str" cm="1">
        <f t="array" ref="G517">IFERROR(IF(ISNUMBER(F517),(F517-INDEX('Price Data'!H:H,MATCH(TEXT(A517,"YYYY-MM-DD"),'Price Data'!G:G,0)+1))/INDEX('Price Data'!H:H,MATCH(TEXT(A517,"YYYY-MM-DD"),'Price Data'!G:G,0)+1),""),"")</f>
        <v/>
      </c>
      <c r="H517" s="34" t="str">
        <f>IFERROR(INDEX('Price Data'!K:K,MATCH(TEXT(A517,"YYYY-MM-DD"),'Price Data'!J:J,0)),"")</f>
        <v/>
      </c>
      <c r="I517" s="10" t="str" cm="1">
        <f t="array" ref="I517">IFERROR(IF(ISNUMBER(H517),(H517-INDEX('Price Data'!K:K,MATCH(TEXT(A517,"YYYY-MM-DD"),'Price Data'!J:J,0)+1))/INDEX('Price Data'!K:K,MATCH(TEXT(A517,"YYYY-MM-DD"),'Price Data'!J:J,0)+1),""),"")</f>
        <v/>
      </c>
      <c r="J517" s="34" t="str">
        <f>IFERROR(INDEX('Price Data'!N:N,MATCH(TEXT(A517,"YYYY-MM-DD"),'Price Data'!M:M,0)),"")</f>
        <v/>
      </c>
      <c r="K517" s="10" t="str" cm="1">
        <f t="array" ref="K517">IFERROR(IF(ISNUMBER(J517),(J517-INDEX('Price Data'!N:N,MATCH(TEXT(A517,"YYYY-MM-DD"),'Price Data'!M:M,0)+1))/INDEX('Price Data'!N:N,MATCH(TEXT(A517,"YYYY-MM-DD"),'Price Data'!M:M,0)+1),""),"")</f>
        <v/>
      </c>
      <c r="L517" s="34" t="str">
        <f>IFERROR(INDEX('Price Data'!Q:Q,MATCH(TEXT(A517,"YYYY-MM-DD"),'Price Data'!P:P,0)),"")</f>
        <v/>
      </c>
      <c r="M517" s="10" t="str" cm="1">
        <f t="array" ref="M517">IFERROR(IF(ISNUMBER(L517),(L517-INDEX('Price Data'!Q:Q,MATCH(TEXT(A517,"YYYY-MM-DD"),'Price Data'!P:P,0)+1))/INDEX('Price Data'!Q:Q,MATCH(TEXT(A517,"YYYY-MM-DD"),'Price Data'!P:P,0)+1),""),"")</f>
        <v/>
      </c>
      <c r="N517" s="34" t="str">
        <f>IFERROR(INDEX('Price Data'!T:T,MATCH(TEXT(A517,"YYYY-MM-DD"),'Price Data'!S:S,0)),"")</f>
        <v/>
      </c>
      <c r="O517" s="10" t="str" cm="1">
        <f t="array" ref="O517">IFERROR(IF(ISNUMBER(N517),(N517-INDEX('Price Data'!T:T,MATCH(TEXT(A517,"YYYY-MM-DD"),'Price Data'!S:S,0)+1))/INDEX('Price Data'!T:T,MATCH(TEXT(A517,"YYYY-MM-DD"),'Price Data'!S:S,0)+1),""),"")</f>
        <v/>
      </c>
    </row>
    <row r="518" spans="1:15" x14ac:dyDescent="0.3">
      <c r="A518" s="8">
        <v>42337</v>
      </c>
      <c r="B518" s="34" t="str">
        <f>IFERROR(INDEX('Price Data'!B:B,MATCH(TEXT(A518,"YYYY-MM-DD"),'Price Data'!A:A,0)),"")</f>
        <v/>
      </c>
      <c r="C518" s="10" t="str" cm="1">
        <f t="array" ref="C518">IFERROR(IF(ISNUMBER(B518),(B518-INDEX('Price Data'!B:B,MATCH(TEXT(A518,"YYYY-MM-DD"),'Price Data'!A:A,0)+1))/INDEX('Price Data'!B:B,MATCH(TEXT(A518,"YYYY-MM-DD"),'Price Data'!A:A,0)+1),""),"")</f>
        <v/>
      </c>
      <c r="D518" s="34" t="str">
        <f>IFERROR(INDEX('Price Data'!E:E,MATCH(TEXT(A518,"YYYY-MM-DD"),'Price Data'!D:D,0)),"")</f>
        <v/>
      </c>
      <c r="E518" s="10" t="str" cm="1">
        <f t="array" ref="E518">IFERROR(IF(ISNUMBER(D518),(D518-INDEX('Price Data'!E:E,MATCH(TEXT(A518,"YYYY-MM-DD"),'Price Data'!D:D,0)+1))/INDEX('Price Data'!E:E,MATCH(TEXT(A518,"YYYY-MM-DD"),'Price Data'!D:D,0)+1),""),"")</f>
        <v/>
      </c>
      <c r="F518" s="34" t="str">
        <f>IFERROR(INDEX('Price Data'!H:H,MATCH(TEXT(A518,"YYYY-MM-DD"),'Price Data'!G:G,0)),"")</f>
        <v/>
      </c>
      <c r="G518" s="10" t="str" cm="1">
        <f t="array" ref="G518">IFERROR(IF(ISNUMBER(F518),(F518-INDEX('Price Data'!H:H,MATCH(TEXT(A518,"YYYY-MM-DD"),'Price Data'!G:G,0)+1))/INDEX('Price Data'!H:H,MATCH(TEXT(A518,"YYYY-MM-DD"),'Price Data'!G:G,0)+1),""),"")</f>
        <v/>
      </c>
      <c r="H518" s="34" t="str">
        <f>IFERROR(INDEX('Price Data'!K:K,MATCH(TEXT(A518,"YYYY-MM-DD"),'Price Data'!J:J,0)),"")</f>
        <v/>
      </c>
      <c r="I518" s="10" t="str" cm="1">
        <f t="array" ref="I518">IFERROR(IF(ISNUMBER(H518),(H518-INDEX('Price Data'!K:K,MATCH(TEXT(A518,"YYYY-MM-DD"),'Price Data'!J:J,0)+1))/INDEX('Price Data'!K:K,MATCH(TEXT(A518,"YYYY-MM-DD"),'Price Data'!J:J,0)+1),""),"")</f>
        <v/>
      </c>
      <c r="J518" s="34" t="str">
        <f>IFERROR(INDEX('Price Data'!N:N,MATCH(TEXT(A518,"YYYY-MM-DD"),'Price Data'!M:M,0)),"")</f>
        <v/>
      </c>
      <c r="K518" s="10" t="str" cm="1">
        <f t="array" ref="K518">IFERROR(IF(ISNUMBER(J518),(J518-INDEX('Price Data'!N:N,MATCH(TEXT(A518,"YYYY-MM-DD"),'Price Data'!M:M,0)+1))/INDEX('Price Data'!N:N,MATCH(TEXT(A518,"YYYY-MM-DD"),'Price Data'!M:M,0)+1),""),"")</f>
        <v/>
      </c>
      <c r="L518" s="34" t="str">
        <f>IFERROR(INDEX('Price Data'!Q:Q,MATCH(TEXT(A518,"YYYY-MM-DD"),'Price Data'!P:P,0)),"")</f>
        <v/>
      </c>
      <c r="M518" s="10" t="str" cm="1">
        <f t="array" ref="M518">IFERROR(IF(ISNUMBER(L518),(L518-INDEX('Price Data'!Q:Q,MATCH(TEXT(A518,"YYYY-MM-DD"),'Price Data'!P:P,0)+1))/INDEX('Price Data'!Q:Q,MATCH(TEXT(A518,"YYYY-MM-DD"),'Price Data'!P:P,0)+1),""),"")</f>
        <v/>
      </c>
      <c r="N518" s="34" t="str">
        <f>IFERROR(INDEX('Price Data'!T:T,MATCH(TEXT(A518,"YYYY-MM-DD"),'Price Data'!S:S,0)),"")</f>
        <v/>
      </c>
      <c r="O518" s="10" t="str" cm="1">
        <f t="array" ref="O518">IFERROR(IF(ISNUMBER(N518),(N518-INDEX('Price Data'!T:T,MATCH(TEXT(A518,"YYYY-MM-DD"),'Price Data'!S:S,0)+1))/INDEX('Price Data'!T:T,MATCH(TEXT(A518,"YYYY-MM-DD"),'Price Data'!S:S,0)+1),""),"")</f>
        <v/>
      </c>
    </row>
    <row r="519" spans="1:15" x14ac:dyDescent="0.3">
      <c r="A519" s="8">
        <v>42338</v>
      </c>
      <c r="B519" s="34">
        <f>IFERROR(INDEX('Price Data'!B:B,MATCH(TEXT(A519,"YYYY-MM-DD"),'Price Data'!A:A,0)),"")</f>
        <v>22718</v>
      </c>
      <c r="C519" s="10" cm="1">
        <f t="array" ref="C519">IFERROR(IF(ISNUMBER(B519),(B519-INDEX('Price Data'!B:B,MATCH(TEXT(A519,"YYYY-MM-DD"),'Price Data'!A:A,0)+1))/INDEX('Price Data'!B:B,MATCH(TEXT(A519,"YYYY-MM-DD"),'Price Data'!A:A,0)+1),""),"")</f>
        <v>6.334440753045404E-3</v>
      </c>
      <c r="D519" s="34">
        <f>IFERROR(INDEX('Price Data'!E:E,MATCH(TEXT(A519,"YYYY-MM-DD"),'Price Data'!D:D,0)),"")</f>
        <v>27.83</v>
      </c>
      <c r="E519" s="10" cm="1">
        <f t="array" ref="E519">IFERROR(IF(ISNUMBER(D519),(D519-INDEX('Price Data'!E:E,MATCH(TEXT(A519,"YYYY-MM-DD"),'Price Data'!D:D,0)+1))/INDEX('Price Data'!E:E,MATCH(TEXT(A519,"YYYY-MM-DD"),'Price Data'!D:D,0)+1),""),"")</f>
        <v>1.7998560115189762E-3</v>
      </c>
      <c r="F519" s="34">
        <f>IFERROR(INDEX('Price Data'!H:H,MATCH(TEXT(A519,"YYYY-MM-DD"),'Price Data'!G:G,0)),"")</f>
        <v>14860</v>
      </c>
      <c r="G519" s="10" cm="1">
        <f t="array" ref="G519">IFERROR(IF(ISNUMBER(F519),(F519-INDEX('Price Data'!H:H,MATCH(TEXT(A519,"YYYY-MM-DD"),'Price Data'!G:G,0)+1))/INDEX('Price Data'!H:H,MATCH(TEXT(A519,"YYYY-MM-DD"),'Price Data'!G:G,0)+1),""),"")</f>
        <v>-2.6845637583892616E-3</v>
      </c>
      <c r="H519" s="34">
        <f>IFERROR(INDEX('Price Data'!K:K,MATCH(TEXT(A519,"YYYY-MM-DD"),'Price Data'!J:J,0)),"")</f>
        <v>3.25</v>
      </c>
      <c r="I519" s="10" cm="1">
        <f t="array" ref="I519">IFERROR(IF(ISNUMBER(H519),(H519-INDEX('Price Data'!K:K,MATCH(TEXT(A519,"YYYY-MM-DD"),'Price Data'!J:J,0)+1))/INDEX('Price Data'!K:K,MATCH(TEXT(A519,"YYYY-MM-DD"),'Price Data'!J:J,0)+1),""),"")</f>
        <v>1.2461059190031164E-2</v>
      </c>
      <c r="J519" s="34">
        <f>IFERROR(INDEX('Price Data'!N:N,MATCH(TEXT(A519,"YYYY-MM-DD"),'Price Data'!M:M,0)),"")</f>
        <v>4.92</v>
      </c>
      <c r="K519" s="10" cm="1">
        <f t="array" ref="K519">IFERROR(IF(ISNUMBER(J519),(J519-INDEX('Price Data'!N:N,MATCH(TEXT(A519,"YYYY-MM-DD"),'Price Data'!M:M,0)+1))/INDEX('Price Data'!N:N,MATCH(TEXT(A519,"YYYY-MM-DD"),'Price Data'!M:M,0)+1),""),"")</f>
        <v>2.0366598778003638E-3</v>
      </c>
      <c r="L519" s="34">
        <f>IFERROR(INDEX('Price Data'!Q:Q,MATCH(TEXT(A519,"YYYY-MM-DD"),'Price Data'!P:P,0)),"")</f>
        <v>10.130000000000001</v>
      </c>
      <c r="M519" s="10" cm="1">
        <f t="array" ref="M519">IFERROR(IF(ISNUMBER(L519),(L519-INDEX('Price Data'!Q:Q,MATCH(TEXT(A519,"YYYY-MM-DD"),'Price Data'!P:P,0)+1))/INDEX('Price Data'!Q:Q,MATCH(TEXT(A519,"YYYY-MM-DD"),'Price Data'!P:P,0)+1),""),"")</f>
        <v>2.9702970297030831E-3</v>
      </c>
      <c r="N519" s="34">
        <f>IFERROR(INDEX('Price Data'!T:T,MATCH(TEXT(A519,"YYYY-MM-DD"),'Price Data'!S:S,0)),"")</f>
        <v>4.3099999999999996</v>
      </c>
      <c r="O519" s="10" cm="1">
        <f t="array" ref="O519">IFERROR(IF(ISNUMBER(N519),(N519-INDEX('Price Data'!T:T,MATCH(TEXT(A519,"YYYY-MM-DD"),'Price Data'!S:S,0)+1))/INDEX('Price Data'!T:T,MATCH(TEXT(A519,"YYYY-MM-DD"),'Price Data'!S:S,0)+1),""),"")</f>
        <v>1.6509433962264008E-2</v>
      </c>
    </row>
    <row r="520" spans="1:15" x14ac:dyDescent="0.3">
      <c r="A520" s="8">
        <v>42339</v>
      </c>
      <c r="B520" s="34">
        <f>IFERROR(INDEX('Price Data'!B:B,MATCH(TEXT(A520,"YYYY-MM-DD"),'Price Data'!A:A,0)),"")</f>
        <v>22581</v>
      </c>
      <c r="C520" s="10" cm="1">
        <f t="array" ref="C520">IFERROR(IF(ISNUMBER(B520),(B520-INDEX('Price Data'!B:B,MATCH(TEXT(A520,"YYYY-MM-DD"),'Price Data'!A:A,0)+1))/INDEX('Price Data'!B:B,MATCH(TEXT(A520,"YYYY-MM-DD"),'Price Data'!A:A,0)+1),""),"")</f>
        <v>-6.0304604278545648E-3</v>
      </c>
      <c r="D520" s="34">
        <f>IFERROR(INDEX('Price Data'!E:E,MATCH(TEXT(A520,"YYYY-MM-DD"),'Price Data'!D:D,0)),"")</f>
        <v>27.68</v>
      </c>
      <c r="E520" s="10" cm="1">
        <f t="array" ref="E520">IFERROR(IF(ISNUMBER(D520),(D520-INDEX('Price Data'!E:E,MATCH(TEXT(A520,"YYYY-MM-DD"),'Price Data'!D:D,0)+1))/INDEX('Price Data'!E:E,MATCH(TEXT(A520,"YYYY-MM-DD"),'Price Data'!D:D,0)+1),""),"")</f>
        <v>-5.3898670499460503E-3</v>
      </c>
      <c r="F520" s="34">
        <f>IFERROR(INDEX('Price Data'!H:H,MATCH(TEXT(A520,"YYYY-MM-DD"),'Price Data'!G:G,0)),"")</f>
        <v>14820</v>
      </c>
      <c r="G520" s="10" cm="1">
        <f t="array" ref="G520">IFERROR(IF(ISNUMBER(F520),(F520-INDEX('Price Data'!H:H,MATCH(TEXT(A520,"YYYY-MM-DD"),'Price Data'!G:G,0)+1))/INDEX('Price Data'!H:H,MATCH(TEXT(A520,"YYYY-MM-DD"),'Price Data'!G:G,0)+1),""),"")</f>
        <v>-2.6917900403768506E-3</v>
      </c>
      <c r="H520" s="34">
        <f>IFERROR(INDEX('Price Data'!K:K,MATCH(TEXT(A520,"YYYY-MM-DD"),'Price Data'!J:J,0)),"")</f>
        <v>3.24</v>
      </c>
      <c r="I520" s="10" cm="1">
        <f t="array" ref="I520">IFERROR(IF(ISNUMBER(H520),(H520-INDEX('Price Data'!K:K,MATCH(TEXT(A520,"YYYY-MM-DD"),'Price Data'!J:J,0)+1))/INDEX('Price Data'!K:K,MATCH(TEXT(A520,"YYYY-MM-DD"),'Price Data'!J:J,0)+1),""),"")</f>
        <v>-3.0769230769230114E-3</v>
      </c>
      <c r="J520" s="34">
        <f>IFERROR(INDEX('Price Data'!N:N,MATCH(TEXT(A520,"YYYY-MM-DD"),'Price Data'!M:M,0)),"")</f>
        <v>5.05</v>
      </c>
      <c r="K520" s="10" cm="1">
        <f t="array" ref="K520">IFERROR(IF(ISNUMBER(J520),(J520-INDEX('Price Data'!N:N,MATCH(TEXT(A520,"YYYY-MM-DD"),'Price Data'!M:M,0)+1))/INDEX('Price Data'!N:N,MATCH(TEXT(A520,"YYYY-MM-DD"),'Price Data'!M:M,0)+1),""),"")</f>
        <v>2.6422764227642254E-2</v>
      </c>
      <c r="L520" s="34">
        <f>IFERROR(INDEX('Price Data'!Q:Q,MATCH(TEXT(A520,"YYYY-MM-DD"),'Price Data'!P:P,0)),"")</f>
        <v>10.11</v>
      </c>
      <c r="M520" s="10" cm="1">
        <f t="array" ref="M520">IFERROR(IF(ISNUMBER(L520),(L520-INDEX('Price Data'!Q:Q,MATCH(TEXT(A520,"YYYY-MM-DD"),'Price Data'!P:P,0)+1))/INDEX('Price Data'!Q:Q,MATCH(TEXT(A520,"YYYY-MM-DD"),'Price Data'!P:P,0)+1),""),"")</f>
        <v>-1.9743336623890767E-3</v>
      </c>
      <c r="N520" s="34">
        <f>IFERROR(INDEX('Price Data'!T:T,MATCH(TEXT(A520,"YYYY-MM-DD"),'Price Data'!S:S,0)),"")</f>
        <v>4.4000000000000004</v>
      </c>
      <c r="O520" s="10" cm="1">
        <f t="array" ref="O520">IFERROR(IF(ISNUMBER(N520),(N520-INDEX('Price Data'!T:T,MATCH(TEXT(A520,"YYYY-MM-DD"),'Price Data'!S:S,0)+1))/INDEX('Price Data'!T:T,MATCH(TEXT(A520,"YYYY-MM-DD"),'Price Data'!S:S,0)+1),""),"")</f>
        <v>2.0881670533642867E-2</v>
      </c>
    </row>
    <row r="521" spans="1:15" x14ac:dyDescent="0.3">
      <c r="A521" s="8">
        <v>42340</v>
      </c>
      <c r="B521" s="34">
        <f>IFERROR(INDEX('Price Data'!B:B,MATCH(TEXT(A521,"YYYY-MM-DD"),'Price Data'!A:A,0)),"")</f>
        <v>22552</v>
      </c>
      <c r="C521" s="10" cm="1">
        <f t="array" ref="C521">IFERROR(IF(ISNUMBER(B521),(B521-INDEX('Price Data'!B:B,MATCH(TEXT(A521,"YYYY-MM-DD"),'Price Data'!A:A,0)+1))/INDEX('Price Data'!B:B,MATCH(TEXT(A521,"YYYY-MM-DD"),'Price Data'!A:A,0)+1),""),"")</f>
        <v>-1.2842655329701961E-3</v>
      </c>
      <c r="D521" s="34">
        <f>IFERROR(INDEX('Price Data'!E:E,MATCH(TEXT(A521,"YYYY-MM-DD"),'Price Data'!D:D,0)),"")</f>
        <v>27.41</v>
      </c>
      <c r="E521" s="10" cm="1">
        <f t="array" ref="E521">IFERROR(IF(ISNUMBER(D521),(D521-INDEX('Price Data'!E:E,MATCH(TEXT(A521,"YYYY-MM-DD"),'Price Data'!D:D,0)+1))/INDEX('Price Data'!E:E,MATCH(TEXT(A521,"YYYY-MM-DD"),'Price Data'!D:D,0)+1),""),"")</f>
        <v>-9.7543352601155917E-3</v>
      </c>
      <c r="F521" s="34">
        <f>IFERROR(INDEX('Price Data'!H:H,MATCH(TEXT(A521,"YYYY-MM-DD"),'Price Data'!G:G,0)),"")</f>
        <v>14600</v>
      </c>
      <c r="G521" s="10" cm="1">
        <f t="array" ref="G521">IFERROR(IF(ISNUMBER(F521),(F521-INDEX('Price Data'!H:H,MATCH(TEXT(A521,"YYYY-MM-DD"),'Price Data'!G:G,0)+1))/INDEX('Price Data'!H:H,MATCH(TEXT(A521,"YYYY-MM-DD"),'Price Data'!G:G,0)+1),""),"")</f>
        <v>-1.4844804318488529E-2</v>
      </c>
      <c r="H521" s="34">
        <f>IFERROR(INDEX('Price Data'!K:K,MATCH(TEXT(A521,"YYYY-MM-DD"),'Price Data'!J:J,0)),"")</f>
        <v>3.23</v>
      </c>
      <c r="I521" s="10" cm="1">
        <f t="array" ref="I521">IFERROR(IF(ISNUMBER(H521),(H521-INDEX('Price Data'!K:K,MATCH(TEXT(A521,"YYYY-MM-DD"),'Price Data'!J:J,0)+1))/INDEX('Price Data'!K:K,MATCH(TEXT(A521,"YYYY-MM-DD"),'Price Data'!J:J,0)+1),""),"")</f>
        <v>-3.0864197530864907E-3</v>
      </c>
      <c r="J521" s="34">
        <f>IFERROR(INDEX('Price Data'!N:N,MATCH(TEXT(A521,"YYYY-MM-DD"),'Price Data'!M:M,0)),"")</f>
        <v>5.05</v>
      </c>
      <c r="K521" s="10" cm="1">
        <f t="array" ref="K521">IFERROR(IF(ISNUMBER(J521),(J521-INDEX('Price Data'!N:N,MATCH(TEXT(A521,"YYYY-MM-DD"),'Price Data'!M:M,0)+1))/INDEX('Price Data'!N:N,MATCH(TEXT(A521,"YYYY-MM-DD"),'Price Data'!M:M,0)+1),""),"")</f>
        <v>0</v>
      </c>
      <c r="L521" s="34">
        <f>IFERROR(INDEX('Price Data'!Q:Q,MATCH(TEXT(A521,"YYYY-MM-DD"),'Price Data'!P:P,0)),"")</f>
        <v>9.9600000000000009</v>
      </c>
      <c r="M521" s="10" cm="1">
        <f t="array" ref="M521">IFERROR(IF(ISNUMBER(L521),(L521-INDEX('Price Data'!Q:Q,MATCH(TEXT(A521,"YYYY-MM-DD"),'Price Data'!P:P,0)+1))/INDEX('Price Data'!Q:Q,MATCH(TEXT(A521,"YYYY-MM-DD"),'Price Data'!P:P,0)+1),""),"")</f>
        <v>-1.4836795252225379E-2</v>
      </c>
      <c r="N521" s="34">
        <f>IFERROR(INDEX('Price Data'!T:T,MATCH(TEXT(A521,"YYYY-MM-DD"),'Price Data'!S:S,0)),"")</f>
        <v>4.43</v>
      </c>
      <c r="O521" s="10" cm="1">
        <f t="array" ref="O521">IFERROR(IF(ISNUMBER(N521),(N521-INDEX('Price Data'!T:T,MATCH(TEXT(A521,"YYYY-MM-DD"),'Price Data'!S:S,0)+1))/INDEX('Price Data'!T:T,MATCH(TEXT(A521,"YYYY-MM-DD"),'Price Data'!S:S,0)+1),""),"")</f>
        <v>6.8181818181816721E-3</v>
      </c>
    </row>
    <row r="522" spans="1:15" x14ac:dyDescent="0.3">
      <c r="A522" s="8">
        <v>42341</v>
      </c>
      <c r="B522" s="34">
        <f>IFERROR(INDEX('Price Data'!B:B,MATCH(TEXT(A522,"YYYY-MM-DD"),'Price Data'!A:A,0)),"")</f>
        <v>21996</v>
      </c>
      <c r="C522" s="10" cm="1">
        <f t="array" ref="C522">IFERROR(IF(ISNUMBER(B522),(B522-INDEX('Price Data'!B:B,MATCH(TEXT(A522,"YYYY-MM-DD"),'Price Data'!A:A,0)+1))/INDEX('Price Data'!B:B,MATCH(TEXT(A522,"YYYY-MM-DD"),'Price Data'!A:A,0)+1),""),"")</f>
        <v>-2.4654132671159987E-2</v>
      </c>
      <c r="D522" s="34">
        <f>IFERROR(INDEX('Price Data'!E:E,MATCH(TEXT(A522,"YYYY-MM-DD"),'Price Data'!D:D,0)),"")</f>
        <v>26.75</v>
      </c>
      <c r="E522" s="10" cm="1">
        <f t="array" ref="E522">IFERROR(IF(ISNUMBER(D522),(D522-INDEX('Price Data'!E:E,MATCH(TEXT(A522,"YYYY-MM-DD"),'Price Data'!D:D,0)+1))/INDEX('Price Data'!E:E,MATCH(TEXT(A522,"YYYY-MM-DD"),'Price Data'!D:D,0)+1),""),"")</f>
        <v>-2.4078803356439259E-2</v>
      </c>
      <c r="F522" s="34">
        <f>IFERROR(INDEX('Price Data'!H:H,MATCH(TEXT(A522,"YYYY-MM-DD"),'Price Data'!G:G,0)),"")</f>
        <v>14220</v>
      </c>
      <c r="G522" s="10" cm="1">
        <f t="array" ref="G522">IFERROR(IF(ISNUMBER(F522),(F522-INDEX('Price Data'!H:H,MATCH(TEXT(A522,"YYYY-MM-DD"),'Price Data'!G:G,0)+1))/INDEX('Price Data'!H:H,MATCH(TEXT(A522,"YYYY-MM-DD"),'Price Data'!G:G,0)+1),""),"")</f>
        <v>-2.6027397260273973E-2</v>
      </c>
      <c r="H522" s="34">
        <f>IFERROR(INDEX('Price Data'!K:K,MATCH(TEXT(A522,"YYYY-MM-DD"),'Price Data'!J:J,0)),"")</f>
        <v>3.13</v>
      </c>
      <c r="I522" s="10" cm="1">
        <f t="array" ref="I522">IFERROR(IF(ISNUMBER(H522),(H522-INDEX('Price Data'!K:K,MATCH(TEXT(A522,"YYYY-MM-DD"),'Price Data'!J:J,0)+1))/INDEX('Price Data'!K:K,MATCH(TEXT(A522,"YYYY-MM-DD"),'Price Data'!J:J,0)+1),""),"")</f>
        <v>-3.0959752321981452E-2</v>
      </c>
      <c r="J522" s="34">
        <f>IFERROR(INDEX('Price Data'!N:N,MATCH(TEXT(A522,"YYYY-MM-DD"),'Price Data'!M:M,0)),"")</f>
        <v>4.87</v>
      </c>
      <c r="K522" s="10" cm="1">
        <f t="array" ref="K522">IFERROR(IF(ISNUMBER(J522),(J522-INDEX('Price Data'!N:N,MATCH(TEXT(A522,"YYYY-MM-DD"),'Price Data'!M:M,0)+1))/INDEX('Price Data'!N:N,MATCH(TEXT(A522,"YYYY-MM-DD"),'Price Data'!M:M,0)+1),""),"")</f>
        <v>-3.5643564356435592E-2</v>
      </c>
      <c r="L522" s="34">
        <f>IFERROR(INDEX('Price Data'!Q:Q,MATCH(TEXT(A522,"YYYY-MM-DD"),'Price Data'!P:P,0)),"")</f>
        <v>9.5299999999999994</v>
      </c>
      <c r="M522" s="10" cm="1">
        <f t="array" ref="M522">IFERROR(IF(ISNUMBER(L522),(L522-INDEX('Price Data'!Q:Q,MATCH(TEXT(A522,"YYYY-MM-DD"),'Price Data'!P:P,0)+1))/INDEX('Price Data'!Q:Q,MATCH(TEXT(A522,"YYYY-MM-DD"),'Price Data'!P:P,0)+1),""),"")</f>
        <v>-4.3172690763052357E-2</v>
      </c>
      <c r="N522" s="34">
        <f>IFERROR(INDEX('Price Data'!T:T,MATCH(TEXT(A522,"YYYY-MM-DD"),'Price Data'!S:S,0)),"")</f>
        <v>4.37</v>
      </c>
      <c r="O522" s="10" cm="1">
        <f t="array" ref="O522">IFERROR(IF(ISNUMBER(N522),(N522-INDEX('Price Data'!T:T,MATCH(TEXT(A522,"YYYY-MM-DD"),'Price Data'!S:S,0)+1))/INDEX('Price Data'!T:T,MATCH(TEXT(A522,"YYYY-MM-DD"),'Price Data'!S:S,0)+1),""),"")</f>
        <v>-1.3544018058690658E-2</v>
      </c>
    </row>
    <row r="523" spans="1:15" x14ac:dyDescent="0.3">
      <c r="A523" s="8">
        <v>42342</v>
      </c>
      <c r="B523" s="34">
        <f>IFERROR(INDEX('Price Data'!B:B,MATCH(TEXT(A523,"YYYY-MM-DD"),'Price Data'!A:A,0)),"")</f>
        <v>22021</v>
      </c>
      <c r="C523" s="10" cm="1">
        <f t="array" ref="C523">IFERROR(IF(ISNUMBER(B523),(B523-INDEX('Price Data'!B:B,MATCH(TEXT(A523,"YYYY-MM-DD"),'Price Data'!A:A,0)+1))/INDEX('Price Data'!B:B,MATCH(TEXT(A523,"YYYY-MM-DD"),'Price Data'!A:A,0)+1),""),"")</f>
        <v>1.1365702855064557E-3</v>
      </c>
      <c r="D523" s="34">
        <f>IFERROR(INDEX('Price Data'!E:E,MATCH(TEXT(A523,"YYYY-MM-DD"),'Price Data'!D:D,0)),"")</f>
        <v>26.88</v>
      </c>
      <c r="E523" s="10" cm="1">
        <f t="array" ref="E523">IFERROR(IF(ISNUMBER(D523),(D523-INDEX('Price Data'!E:E,MATCH(TEXT(A523,"YYYY-MM-DD"),'Price Data'!D:D,0)+1))/INDEX('Price Data'!E:E,MATCH(TEXT(A523,"YYYY-MM-DD"),'Price Data'!D:D,0)+1),""),"")</f>
        <v>4.8598130841121124E-3</v>
      </c>
      <c r="F523" s="34">
        <f>IFERROR(INDEX('Price Data'!H:H,MATCH(TEXT(A523,"YYYY-MM-DD"),'Price Data'!G:G,0)),"")</f>
        <v>13840</v>
      </c>
      <c r="G523" s="10" cm="1">
        <f t="array" ref="G523">IFERROR(IF(ISNUMBER(F523),(F523-INDEX('Price Data'!H:H,MATCH(TEXT(A523,"YYYY-MM-DD"),'Price Data'!G:G,0)+1))/INDEX('Price Data'!H:H,MATCH(TEXT(A523,"YYYY-MM-DD"),'Price Data'!G:G,0)+1),""),"")</f>
        <v>-2.6722925457102673E-2</v>
      </c>
      <c r="H523" s="34">
        <f>IFERROR(INDEX('Price Data'!K:K,MATCH(TEXT(A523,"YYYY-MM-DD"),'Price Data'!J:J,0)),"")</f>
        <v>3.17</v>
      </c>
      <c r="I523" s="10" cm="1">
        <f t="array" ref="I523">IFERROR(IF(ISNUMBER(H523),(H523-INDEX('Price Data'!K:K,MATCH(TEXT(A523,"YYYY-MM-DD"),'Price Data'!J:J,0)+1))/INDEX('Price Data'!K:K,MATCH(TEXT(A523,"YYYY-MM-DD"),'Price Data'!J:J,0)+1),""),"")</f>
        <v>1.2779552715654964E-2</v>
      </c>
      <c r="J523" s="34">
        <f>IFERROR(INDEX('Price Data'!N:N,MATCH(TEXT(A523,"YYYY-MM-DD"),'Price Data'!M:M,0)),"")</f>
        <v>4.88</v>
      </c>
      <c r="K523" s="10" cm="1">
        <f t="array" ref="K523">IFERROR(IF(ISNUMBER(J523),(J523-INDEX('Price Data'!N:N,MATCH(TEXT(A523,"YYYY-MM-DD"),'Price Data'!M:M,0)+1))/INDEX('Price Data'!N:N,MATCH(TEXT(A523,"YYYY-MM-DD"),'Price Data'!M:M,0)+1),""),"")</f>
        <v>2.0533880903490323E-3</v>
      </c>
      <c r="L523" s="34">
        <f>IFERROR(INDEX('Price Data'!Q:Q,MATCH(TEXT(A523,"YYYY-MM-DD"),'Price Data'!P:P,0)),"")</f>
        <v>9.67</v>
      </c>
      <c r="M523" s="10" cm="1">
        <f t="array" ref="M523">IFERROR(IF(ISNUMBER(L523),(L523-INDEX('Price Data'!Q:Q,MATCH(TEXT(A523,"YYYY-MM-DD"),'Price Data'!P:P,0)+1))/INDEX('Price Data'!Q:Q,MATCH(TEXT(A523,"YYYY-MM-DD"),'Price Data'!P:P,0)+1),""),"")</f>
        <v>1.4690451206715695E-2</v>
      </c>
      <c r="N523" s="34">
        <f>IFERROR(INDEX('Price Data'!T:T,MATCH(TEXT(A523,"YYYY-MM-DD"),'Price Data'!S:S,0)),"")</f>
        <v>4.43</v>
      </c>
      <c r="O523" s="10" cm="1">
        <f t="array" ref="O523">IFERROR(IF(ISNUMBER(N523),(N523-INDEX('Price Data'!T:T,MATCH(TEXT(A523,"YYYY-MM-DD"),'Price Data'!S:S,0)+1))/INDEX('Price Data'!T:T,MATCH(TEXT(A523,"YYYY-MM-DD"),'Price Data'!S:S,0)+1),""),"")</f>
        <v>1.3729977116704716E-2</v>
      </c>
    </row>
    <row r="524" spans="1:15" x14ac:dyDescent="0.3">
      <c r="A524" s="8">
        <v>42343</v>
      </c>
      <c r="B524" s="34" t="str">
        <f>IFERROR(INDEX('Price Data'!B:B,MATCH(TEXT(A524,"YYYY-MM-DD"),'Price Data'!A:A,0)),"")</f>
        <v/>
      </c>
      <c r="C524" s="10" t="str" cm="1">
        <f t="array" ref="C524">IFERROR(IF(ISNUMBER(B524),(B524-INDEX('Price Data'!B:B,MATCH(TEXT(A524,"YYYY-MM-DD"),'Price Data'!A:A,0)+1))/INDEX('Price Data'!B:B,MATCH(TEXT(A524,"YYYY-MM-DD"),'Price Data'!A:A,0)+1),""),"")</f>
        <v/>
      </c>
      <c r="D524" s="34" t="str">
        <f>IFERROR(INDEX('Price Data'!E:E,MATCH(TEXT(A524,"YYYY-MM-DD"),'Price Data'!D:D,0)),"")</f>
        <v/>
      </c>
      <c r="E524" s="10" t="str" cm="1">
        <f t="array" ref="E524">IFERROR(IF(ISNUMBER(D524),(D524-INDEX('Price Data'!E:E,MATCH(TEXT(A524,"YYYY-MM-DD"),'Price Data'!D:D,0)+1))/INDEX('Price Data'!E:E,MATCH(TEXT(A524,"YYYY-MM-DD"),'Price Data'!D:D,0)+1),""),"")</f>
        <v/>
      </c>
      <c r="F524" s="34" t="str">
        <f>IFERROR(INDEX('Price Data'!H:H,MATCH(TEXT(A524,"YYYY-MM-DD"),'Price Data'!G:G,0)),"")</f>
        <v/>
      </c>
      <c r="G524" s="10" t="str" cm="1">
        <f t="array" ref="G524">IFERROR(IF(ISNUMBER(F524),(F524-INDEX('Price Data'!H:H,MATCH(TEXT(A524,"YYYY-MM-DD"),'Price Data'!G:G,0)+1))/INDEX('Price Data'!H:H,MATCH(TEXT(A524,"YYYY-MM-DD"),'Price Data'!G:G,0)+1),""),"")</f>
        <v/>
      </c>
      <c r="H524" s="34" t="str">
        <f>IFERROR(INDEX('Price Data'!K:K,MATCH(TEXT(A524,"YYYY-MM-DD"),'Price Data'!J:J,0)),"")</f>
        <v/>
      </c>
      <c r="I524" s="10" t="str" cm="1">
        <f t="array" ref="I524">IFERROR(IF(ISNUMBER(H524),(H524-INDEX('Price Data'!K:K,MATCH(TEXT(A524,"YYYY-MM-DD"),'Price Data'!J:J,0)+1))/INDEX('Price Data'!K:K,MATCH(TEXT(A524,"YYYY-MM-DD"),'Price Data'!J:J,0)+1),""),"")</f>
        <v/>
      </c>
      <c r="J524" s="34" t="str">
        <f>IFERROR(INDEX('Price Data'!N:N,MATCH(TEXT(A524,"YYYY-MM-DD"),'Price Data'!M:M,0)),"")</f>
        <v/>
      </c>
      <c r="K524" s="10" t="str" cm="1">
        <f t="array" ref="K524">IFERROR(IF(ISNUMBER(J524),(J524-INDEX('Price Data'!N:N,MATCH(TEXT(A524,"YYYY-MM-DD"),'Price Data'!M:M,0)+1))/INDEX('Price Data'!N:N,MATCH(TEXT(A524,"YYYY-MM-DD"),'Price Data'!M:M,0)+1),""),"")</f>
        <v/>
      </c>
      <c r="L524" s="34" t="str">
        <f>IFERROR(INDEX('Price Data'!Q:Q,MATCH(TEXT(A524,"YYYY-MM-DD"),'Price Data'!P:P,0)),"")</f>
        <v/>
      </c>
      <c r="M524" s="10" t="str" cm="1">
        <f t="array" ref="M524">IFERROR(IF(ISNUMBER(L524),(L524-INDEX('Price Data'!Q:Q,MATCH(TEXT(A524,"YYYY-MM-DD"),'Price Data'!P:P,0)+1))/INDEX('Price Data'!Q:Q,MATCH(TEXT(A524,"YYYY-MM-DD"),'Price Data'!P:P,0)+1),""),"")</f>
        <v/>
      </c>
      <c r="N524" s="34" t="str">
        <f>IFERROR(INDEX('Price Data'!T:T,MATCH(TEXT(A524,"YYYY-MM-DD"),'Price Data'!S:S,0)),"")</f>
        <v/>
      </c>
      <c r="O524" s="10" t="str" cm="1">
        <f t="array" ref="O524">IFERROR(IF(ISNUMBER(N524),(N524-INDEX('Price Data'!T:T,MATCH(TEXT(A524,"YYYY-MM-DD"),'Price Data'!S:S,0)+1))/INDEX('Price Data'!T:T,MATCH(TEXT(A524,"YYYY-MM-DD"),'Price Data'!S:S,0)+1),""),"")</f>
        <v/>
      </c>
    </row>
    <row r="525" spans="1:15" x14ac:dyDescent="0.3">
      <c r="A525" s="8">
        <v>42344</v>
      </c>
      <c r="B525" s="34" t="str">
        <f>IFERROR(INDEX('Price Data'!B:B,MATCH(TEXT(A525,"YYYY-MM-DD"),'Price Data'!A:A,0)),"")</f>
        <v/>
      </c>
      <c r="C525" s="10" t="str" cm="1">
        <f t="array" ref="C525">IFERROR(IF(ISNUMBER(B525),(B525-INDEX('Price Data'!B:B,MATCH(TEXT(A525,"YYYY-MM-DD"),'Price Data'!A:A,0)+1))/INDEX('Price Data'!B:B,MATCH(TEXT(A525,"YYYY-MM-DD"),'Price Data'!A:A,0)+1),""),"")</f>
        <v/>
      </c>
      <c r="D525" s="34" t="str">
        <f>IFERROR(INDEX('Price Data'!E:E,MATCH(TEXT(A525,"YYYY-MM-DD"),'Price Data'!D:D,0)),"")</f>
        <v/>
      </c>
      <c r="E525" s="10" t="str" cm="1">
        <f t="array" ref="E525">IFERROR(IF(ISNUMBER(D525),(D525-INDEX('Price Data'!E:E,MATCH(TEXT(A525,"YYYY-MM-DD"),'Price Data'!D:D,0)+1))/INDEX('Price Data'!E:E,MATCH(TEXT(A525,"YYYY-MM-DD"),'Price Data'!D:D,0)+1),""),"")</f>
        <v/>
      </c>
      <c r="F525" s="34" t="str">
        <f>IFERROR(INDEX('Price Data'!H:H,MATCH(TEXT(A525,"YYYY-MM-DD"),'Price Data'!G:G,0)),"")</f>
        <v/>
      </c>
      <c r="G525" s="10" t="str" cm="1">
        <f t="array" ref="G525">IFERROR(IF(ISNUMBER(F525),(F525-INDEX('Price Data'!H:H,MATCH(TEXT(A525,"YYYY-MM-DD"),'Price Data'!G:G,0)+1))/INDEX('Price Data'!H:H,MATCH(TEXT(A525,"YYYY-MM-DD"),'Price Data'!G:G,0)+1),""),"")</f>
        <v/>
      </c>
      <c r="H525" s="34" t="str">
        <f>IFERROR(INDEX('Price Data'!K:K,MATCH(TEXT(A525,"YYYY-MM-DD"),'Price Data'!J:J,0)),"")</f>
        <v/>
      </c>
      <c r="I525" s="10" t="str" cm="1">
        <f t="array" ref="I525">IFERROR(IF(ISNUMBER(H525),(H525-INDEX('Price Data'!K:K,MATCH(TEXT(A525,"YYYY-MM-DD"),'Price Data'!J:J,0)+1))/INDEX('Price Data'!K:K,MATCH(TEXT(A525,"YYYY-MM-DD"),'Price Data'!J:J,0)+1),""),"")</f>
        <v/>
      </c>
      <c r="J525" s="34" t="str">
        <f>IFERROR(INDEX('Price Data'!N:N,MATCH(TEXT(A525,"YYYY-MM-DD"),'Price Data'!M:M,0)),"")</f>
        <v/>
      </c>
      <c r="K525" s="10" t="str" cm="1">
        <f t="array" ref="K525">IFERROR(IF(ISNUMBER(J525),(J525-INDEX('Price Data'!N:N,MATCH(TEXT(A525,"YYYY-MM-DD"),'Price Data'!M:M,0)+1))/INDEX('Price Data'!N:N,MATCH(TEXT(A525,"YYYY-MM-DD"),'Price Data'!M:M,0)+1),""),"")</f>
        <v/>
      </c>
      <c r="L525" s="34" t="str">
        <f>IFERROR(INDEX('Price Data'!Q:Q,MATCH(TEXT(A525,"YYYY-MM-DD"),'Price Data'!P:P,0)),"")</f>
        <v/>
      </c>
      <c r="M525" s="10" t="str" cm="1">
        <f t="array" ref="M525">IFERROR(IF(ISNUMBER(L525),(L525-INDEX('Price Data'!Q:Q,MATCH(TEXT(A525,"YYYY-MM-DD"),'Price Data'!P:P,0)+1))/INDEX('Price Data'!Q:Q,MATCH(TEXT(A525,"YYYY-MM-DD"),'Price Data'!P:P,0)+1),""),"")</f>
        <v/>
      </c>
      <c r="N525" s="34" t="str">
        <f>IFERROR(INDEX('Price Data'!T:T,MATCH(TEXT(A525,"YYYY-MM-DD"),'Price Data'!S:S,0)),"")</f>
        <v/>
      </c>
      <c r="O525" s="10" t="str" cm="1">
        <f t="array" ref="O525">IFERROR(IF(ISNUMBER(N525),(N525-INDEX('Price Data'!T:T,MATCH(TEXT(A525,"YYYY-MM-DD"),'Price Data'!S:S,0)+1))/INDEX('Price Data'!T:T,MATCH(TEXT(A525,"YYYY-MM-DD"),'Price Data'!S:S,0)+1),""),"")</f>
        <v/>
      </c>
    </row>
    <row r="526" spans="1:15" x14ac:dyDescent="0.3">
      <c r="A526" s="8">
        <v>42345</v>
      </c>
      <c r="B526" s="34">
        <f>IFERROR(INDEX('Price Data'!B:B,MATCH(TEXT(A526,"YYYY-MM-DD"),'Price Data'!A:A,0)),"")</f>
        <v>22037</v>
      </c>
      <c r="C526" s="10" cm="1">
        <f t="array" ref="C526">IFERROR(IF(ISNUMBER(B526),(B526-INDEX('Price Data'!B:B,MATCH(TEXT(A526,"YYYY-MM-DD"),'Price Data'!A:A,0)+1))/INDEX('Price Data'!B:B,MATCH(TEXT(A526,"YYYY-MM-DD"),'Price Data'!A:A,0)+1),""),"")</f>
        <v>7.2657917442441305E-4</v>
      </c>
      <c r="D526" s="34">
        <f>IFERROR(INDEX('Price Data'!E:E,MATCH(TEXT(A526,"YYYY-MM-DD"),'Price Data'!D:D,0)),"")</f>
        <v>26.93</v>
      </c>
      <c r="E526" s="10" cm="1">
        <f t="array" ref="E526">IFERROR(IF(ISNUMBER(D526),(D526-INDEX('Price Data'!E:E,MATCH(TEXT(A526,"YYYY-MM-DD"),'Price Data'!D:D,0)+1))/INDEX('Price Data'!E:E,MATCH(TEXT(A526,"YYYY-MM-DD"),'Price Data'!D:D,0)+1),""),"")</f>
        <v>1.8601190476190742E-3</v>
      </c>
      <c r="F526" s="34">
        <f>IFERROR(INDEX('Price Data'!H:H,MATCH(TEXT(A526,"YYYY-MM-DD"),'Price Data'!G:G,0)),"")</f>
        <v>13450</v>
      </c>
      <c r="G526" s="10" cm="1">
        <f t="array" ref="G526">IFERROR(IF(ISNUMBER(F526),(F526-INDEX('Price Data'!H:H,MATCH(TEXT(A526,"YYYY-MM-DD"),'Price Data'!G:G,0)+1))/INDEX('Price Data'!H:H,MATCH(TEXT(A526,"YYYY-MM-DD"),'Price Data'!G:G,0)+1),""),"")</f>
        <v>-2.8179190751445087E-2</v>
      </c>
      <c r="H526" s="34">
        <f>IFERROR(INDEX('Price Data'!K:K,MATCH(TEXT(A526,"YYYY-MM-DD"),'Price Data'!J:J,0)),"")</f>
        <v>3.17</v>
      </c>
      <c r="I526" s="10" cm="1">
        <f t="array" ref="I526">IFERROR(IF(ISNUMBER(H526),(H526-INDEX('Price Data'!K:K,MATCH(TEXT(A526,"YYYY-MM-DD"),'Price Data'!J:J,0)+1))/INDEX('Price Data'!K:K,MATCH(TEXT(A526,"YYYY-MM-DD"),'Price Data'!J:J,0)+1),""),"")</f>
        <v>0</v>
      </c>
      <c r="J526" s="34">
        <f>IFERROR(INDEX('Price Data'!N:N,MATCH(TEXT(A526,"YYYY-MM-DD"),'Price Data'!M:M,0)),"")</f>
        <v>4.84</v>
      </c>
      <c r="K526" s="10" cm="1">
        <f t="array" ref="K526">IFERROR(IF(ISNUMBER(J526),(J526-INDEX('Price Data'!N:N,MATCH(TEXT(A526,"YYYY-MM-DD"),'Price Data'!M:M,0)+1))/INDEX('Price Data'!N:N,MATCH(TEXT(A526,"YYYY-MM-DD"),'Price Data'!M:M,0)+1),""),"")</f>
        <v>-8.1967213114754172E-3</v>
      </c>
      <c r="L526" s="34">
        <f>IFERROR(INDEX('Price Data'!Q:Q,MATCH(TEXT(A526,"YYYY-MM-DD"),'Price Data'!P:P,0)),"")</f>
        <v>9.5500000000000007</v>
      </c>
      <c r="M526" s="10" cm="1">
        <f t="array" ref="M526">IFERROR(IF(ISNUMBER(L526),(L526-INDEX('Price Data'!Q:Q,MATCH(TEXT(A526,"YYYY-MM-DD"),'Price Data'!P:P,0)+1))/INDEX('Price Data'!Q:Q,MATCH(TEXT(A526,"YYYY-MM-DD"),'Price Data'!P:P,0)+1),""),"")</f>
        <v>-1.2409513960703125E-2</v>
      </c>
      <c r="N526" s="34">
        <f>IFERROR(INDEX('Price Data'!T:T,MATCH(TEXT(A526,"YYYY-MM-DD"),'Price Data'!S:S,0)),"")</f>
        <v>4.3899999999999997</v>
      </c>
      <c r="O526" s="10" cm="1">
        <f t="array" ref="O526">IFERROR(IF(ISNUMBER(N526),(N526-INDEX('Price Data'!T:T,MATCH(TEXT(A526,"YYYY-MM-DD"),'Price Data'!S:S,0)+1))/INDEX('Price Data'!T:T,MATCH(TEXT(A526,"YYYY-MM-DD"),'Price Data'!S:S,0)+1),""),"")</f>
        <v>-9.0293453724605045E-3</v>
      </c>
    </row>
    <row r="527" spans="1:15" x14ac:dyDescent="0.3">
      <c r="A527" s="8">
        <v>42346</v>
      </c>
      <c r="B527" s="34">
        <f>IFERROR(INDEX('Price Data'!B:B,MATCH(TEXT(A527,"YYYY-MM-DD"),'Price Data'!A:A,0)),"")</f>
        <v>21538</v>
      </c>
      <c r="C527" s="10" cm="1">
        <f t="array" ref="C527">IFERROR(IF(ISNUMBER(B527),(B527-INDEX('Price Data'!B:B,MATCH(TEXT(A527,"YYYY-MM-DD"),'Price Data'!A:A,0)+1))/INDEX('Price Data'!B:B,MATCH(TEXT(A527,"YYYY-MM-DD"),'Price Data'!A:A,0)+1),""),"")</f>
        <v>-2.2643735535689977E-2</v>
      </c>
      <c r="D527" s="34">
        <f>IFERROR(INDEX('Price Data'!E:E,MATCH(TEXT(A527,"YYYY-MM-DD"),'Price Data'!D:D,0)),"")</f>
        <v>25.95</v>
      </c>
      <c r="E527" s="10" cm="1">
        <f t="array" ref="E527">IFERROR(IF(ISNUMBER(D527),(D527-INDEX('Price Data'!E:E,MATCH(TEXT(A527,"YYYY-MM-DD"),'Price Data'!D:D,0)+1))/INDEX('Price Data'!E:E,MATCH(TEXT(A527,"YYYY-MM-DD"),'Price Data'!D:D,0)+1),""),"")</f>
        <v>-3.6390642406238412E-2</v>
      </c>
      <c r="F527" s="34">
        <f>IFERROR(INDEX('Price Data'!H:H,MATCH(TEXT(A527,"YYYY-MM-DD"),'Price Data'!G:G,0)),"")</f>
        <v>12700</v>
      </c>
      <c r="G527" s="10" cm="1">
        <f t="array" ref="G527">IFERROR(IF(ISNUMBER(F527),(F527-INDEX('Price Data'!H:H,MATCH(TEXT(A527,"YYYY-MM-DD"),'Price Data'!G:G,0)+1))/INDEX('Price Data'!H:H,MATCH(TEXT(A527,"YYYY-MM-DD"),'Price Data'!G:G,0)+1),""),"")</f>
        <v>-5.5762081784386616E-2</v>
      </c>
      <c r="H527" s="34">
        <f>IFERROR(INDEX('Price Data'!K:K,MATCH(TEXT(A527,"YYYY-MM-DD"),'Price Data'!J:J,0)),"")</f>
        <v>3.11</v>
      </c>
      <c r="I527" s="10" cm="1">
        <f t="array" ref="I527">IFERROR(IF(ISNUMBER(H527),(H527-INDEX('Price Data'!K:K,MATCH(TEXT(A527,"YYYY-MM-DD"),'Price Data'!J:J,0)+1))/INDEX('Price Data'!K:K,MATCH(TEXT(A527,"YYYY-MM-DD"),'Price Data'!J:J,0)+1),""),"")</f>
        <v>-1.8927444794952699E-2</v>
      </c>
      <c r="J527" s="34">
        <f>IFERROR(INDEX('Price Data'!N:N,MATCH(TEXT(A527,"YYYY-MM-DD"),'Price Data'!M:M,0)),"")</f>
        <v>4.6900000000000004</v>
      </c>
      <c r="K527" s="10" cm="1">
        <f t="array" ref="K527">IFERROR(IF(ISNUMBER(J527),(J527-INDEX('Price Data'!N:N,MATCH(TEXT(A527,"YYYY-MM-DD"),'Price Data'!M:M,0)+1))/INDEX('Price Data'!N:N,MATCH(TEXT(A527,"YYYY-MM-DD"),'Price Data'!M:M,0)+1),""),"")</f>
        <v>-3.0991735537189972E-2</v>
      </c>
      <c r="L527" s="34">
        <f>IFERROR(INDEX('Price Data'!Q:Q,MATCH(TEXT(A527,"YYYY-MM-DD"),'Price Data'!P:P,0)),"")</f>
        <v>9.26</v>
      </c>
      <c r="M527" s="10" cm="1">
        <f t="array" ref="M527">IFERROR(IF(ISNUMBER(L527),(L527-INDEX('Price Data'!Q:Q,MATCH(TEXT(A527,"YYYY-MM-DD"),'Price Data'!P:P,0)+1))/INDEX('Price Data'!Q:Q,MATCH(TEXT(A527,"YYYY-MM-DD"),'Price Data'!P:P,0)+1),""),"")</f>
        <v>-3.0366492146596952E-2</v>
      </c>
      <c r="N527" s="34">
        <f>IFERROR(INDEX('Price Data'!T:T,MATCH(TEXT(A527,"YYYY-MM-DD"),'Price Data'!S:S,0)),"")</f>
        <v>4.38</v>
      </c>
      <c r="O527" s="10" cm="1">
        <f t="array" ref="O527">IFERROR(IF(ISNUMBER(N527),(N527-INDEX('Price Data'!T:T,MATCH(TEXT(A527,"YYYY-MM-DD"),'Price Data'!S:S,0)+1))/INDEX('Price Data'!T:T,MATCH(TEXT(A527,"YYYY-MM-DD"),'Price Data'!S:S,0)+1),""),"")</f>
        <v>-2.277904328018175E-3</v>
      </c>
    </row>
    <row r="528" spans="1:15" x14ac:dyDescent="0.3">
      <c r="A528" s="8">
        <v>42347</v>
      </c>
      <c r="B528" s="34">
        <f>IFERROR(INDEX('Price Data'!B:B,MATCH(TEXT(A528,"YYYY-MM-DD"),'Price Data'!A:A,0)),"")</f>
        <v>21501</v>
      </c>
      <c r="C528" s="10" cm="1">
        <f t="array" ref="C528">IFERROR(IF(ISNUMBER(B528),(B528-INDEX('Price Data'!B:B,MATCH(TEXT(A528,"YYYY-MM-DD"),'Price Data'!A:A,0)+1))/INDEX('Price Data'!B:B,MATCH(TEXT(A528,"YYYY-MM-DD"),'Price Data'!A:A,0)+1),""),"")</f>
        <v>-1.7178939548704614E-3</v>
      </c>
      <c r="D528" s="34">
        <f>IFERROR(INDEX('Price Data'!E:E,MATCH(TEXT(A528,"YYYY-MM-DD"),'Price Data'!D:D,0)),"")</f>
        <v>25.95</v>
      </c>
      <c r="E528" s="10" cm="1">
        <f t="array" ref="E528">IFERROR(IF(ISNUMBER(D528),(D528-INDEX('Price Data'!E:E,MATCH(TEXT(A528,"YYYY-MM-DD"),'Price Data'!D:D,0)+1))/INDEX('Price Data'!E:E,MATCH(TEXT(A528,"YYYY-MM-DD"),'Price Data'!D:D,0)+1),""),"")</f>
        <v>0</v>
      </c>
      <c r="F528" s="34">
        <f>IFERROR(INDEX('Price Data'!H:H,MATCH(TEXT(A528,"YYYY-MM-DD"),'Price Data'!G:G,0)),"")</f>
        <v>12560</v>
      </c>
      <c r="G528" s="10" cm="1">
        <f t="array" ref="G528">IFERROR(IF(ISNUMBER(F528),(F528-INDEX('Price Data'!H:H,MATCH(TEXT(A528,"YYYY-MM-DD"),'Price Data'!G:G,0)+1))/INDEX('Price Data'!H:H,MATCH(TEXT(A528,"YYYY-MM-DD"),'Price Data'!G:G,0)+1),""),"")</f>
        <v>-1.1023622047244094E-2</v>
      </c>
      <c r="H528" s="34">
        <f>IFERROR(INDEX('Price Data'!K:K,MATCH(TEXT(A528,"YYYY-MM-DD"),'Price Data'!J:J,0)),"")</f>
        <v>3.09</v>
      </c>
      <c r="I528" s="10" cm="1">
        <f t="array" ref="I528">IFERROR(IF(ISNUMBER(H528),(H528-INDEX('Price Data'!K:K,MATCH(TEXT(A528,"YYYY-MM-DD"),'Price Data'!J:J,0)+1))/INDEX('Price Data'!K:K,MATCH(TEXT(A528,"YYYY-MM-DD"),'Price Data'!J:J,0)+1),""),"")</f>
        <v>-6.4308681672025783E-3</v>
      </c>
      <c r="J528" s="34">
        <f>IFERROR(INDEX('Price Data'!N:N,MATCH(TEXT(A528,"YYYY-MM-DD"),'Price Data'!M:M,0)),"")</f>
        <v>4.6500000000000004</v>
      </c>
      <c r="K528" s="10" cm="1">
        <f t="array" ref="K528">IFERROR(IF(ISNUMBER(J528),(J528-INDEX('Price Data'!N:N,MATCH(TEXT(A528,"YYYY-MM-DD"),'Price Data'!M:M,0)+1))/INDEX('Price Data'!N:N,MATCH(TEXT(A528,"YYYY-MM-DD"),'Price Data'!M:M,0)+1),""),"")</f>
        <v>-8.52878464818764E-3</v>
      </c>
      <c r="L528" s="34">
        <f>IFERROR(INDEX('Price Data'!Q:Q,MATCH(TEXT(A528,"YYYY-MM-DD"),'Price Data'!P:P,0)),"")</f>
        <v>9.1999999999999993</v>
      </c>
      <c r="M528" s="10" cm="1">
        <f t="array" ref="M528">IFERROR(IF(ISNUMBER(L528),(L528-INDEX('Price Data'!Q:Q,MATCH(TEXT(A528,"YYYY-MM-DD"),'Price Data'!P:P,0)+1))/INDEX('Price Data'!Q:Q,MATCH(TEXT(A528,"YYYY-MM-DD"),'Price Data'!P:P,0)+1),""),"")</f>
        <v>-6.4794816414687362E-3</v>
      </c>
      <c r="N528" s="34">
        <f>IFERROR(INDEX('Price Data'!T:T,MATCH(TEXT(A528,"YYYY-MM-DD"),'Price Data'!S:S,0)),"")</f>
        <v>4.28</v>
      </c>
      <c r="O528" s="10" cm="1">
        <f t="array" ref="O528">IFERROR(IF(ISNUMBER(N528),(N528-INDEX('Price Data'!T:T,MATCH(TEXT(A528,"YYYY-MM-DD"),'Price Data'!S:S,0)+1))/INDEX('Price Data'!T:T,MATCH(TEXT(A528,"YYYY-MM-DD"),'Price Data'!S:S,0)+1),""),"")</f>
        <v>-2.2831050228310421E-2</v>
      </c>
    </row>
    <row r="529" spans="1:15" x14ac:dyDescent="0.3">
      <c r="A529" s="8">
        <v>42348</v>
      </c>
      <c r="B529" s="34">
        <f>IFERROR(INDEX('Price Data'!B:B,MATCH(TEXT(A529,"YYYY-MM-DD"),'Price Data'!A:A,0)),"")</f>
        <v>21410</v>
      </c>
      <c r="C529" s="10" cm="1">
        <f t="array" ref="C529">IFERROR(IF(ISNUMBER(B529),(B529-INDEX('Price Data'!B:B,MATCH(TEXT(A529,"YYYY-MM-DD"),'Price Data'!A:A,0)+1))/INDEX('Price Data'!B:B,MATCH(TEXT(A529,"YYYY-MM-DD"),'Price Data'!A:A,0)+1),""),"")</f>
        <v>-4.2323612855216033E-3</v>
      </c>
      <c r="D529" s="34">
        <f>IFERROR(INDEX('Price Data'!E:E,MATCH(TEXT(A529,"YYYY-MM-DD"),'Price Data'!D:D,0)),"")</f>
        <v>25.65</v>
      </c>
      <c r="E529" s="10" cm="1">
        <f t="array" ref="E529">IFERROR(IF(ISNUMBER(D529),(D529-INDEX('Price Data'!E:E,MATCH(TEXT(A529,"YYYY-MM-DD"),'Price Data'!D:D,0)+1))/INDEX('Price Data'!E:E,MATCH(TEXT(A529,"YYYY-MM-DD"),'Price Data'!D:D,0)+1),""),"")</f>
        <v>-1.1560693641618524E-2</v>
      </c>
      <c r="F529" s="34">
        <f>IFERROR(INDEX('Price Data'!H:H,MATCH(TEXT(A529,"YYYY-MM-DD"),'Price Data'!G:G,0)),"")</f>
        <v>12480</v>
      </c>
      <c r="G529" s="10" cm="1">
        <f t="array" ref="G529">IFERROR(IF(ISNUMBER(F529),(F529-INDEX('Price Data'!H:H,MATCH(TEXT(A529,"YYYY-MM-DD"),'Price Data'!G:G,0)+1))/INDEX('Price Data'!H:H,MATCH(TEXT(A529,"YYYY-MM-DD"),'Price Data'!G:G,0)+1),""),"")</f>
        <v>-6.369426751592357E-3</v>
      </c>
      <c r="H529" s="34">
        <f>IFERROR(INDEX('Price Data'!K:K,MATCH(TEXT(A529,"YYYY-MM-DD"),'Price Data'!J:J,0)),"")</f>
        <v>3.06</v>
      </c>
      <c r="I529" s="10" cm="1">
        <f t="array" ref="I529">IFERROR(IF(ISNUMBER(H529),(H529-INDEX('Price Data'!K:K,MATCH(TEXT(A529,"YYYY-MM-DD"),'Price Data'!J:J,0)+1))/INDEX('Price Data'!K:K,MATCH(TEXT(A529,"YYYY-MM-DD"),'Price Data'!J:J,0)+1),""),"")</f>
        <v>-9.7087378640776066E-3</v>
      </c>
      <c r="J529" s="34">
        <f>IFERROR(INDEX('Price Data'!N:N,MATCH(TEXT(A529,"YYYY-MM-DD"),'Price Data'!M:M,0)),"")</f>
        <v>4.66</v>
      </c>
      <c r="K529" s="10" cm="1">
        <f t="array" ref="K529">IFERROR(IF(ISNUMBER(J529),(J529-INDEX('Price Data'!N:N,MATCH(TEXT(A529,"YYYY-MM-DD"),'Price Data'!M:M,0)+1))/INDEX('Price Data'!N:N,MATCH(TEXT(A529,"YYYY-MM-DD"),'Price Data'!M:M,0)+1),""),"")</f>
        <v>2.1505376344085562E-3</v>
      </c>
      <c r="L529" s="34">
        <f>IFERROR(INDEX('Price Data'!Q:Q,MATCH(TEXT(A529,"YYYY-MM-DD"),'Price Data'!P:P,0)),"")</f>
        <v>9.0500000000000007</v>
      </c>
      <c r="M529" s="10" cm="1">
        <f t="array" ref="M529">IFERROR(IF(ISNUMBER(L529),(L529-INDEX('Price Data'!Q:Q,MATCH(TEXT(A529,"YYYY-MM-DD"),'Price Data'!P:P,0)+1))/INDEX('Price Data'!Q:Q,MATCH(TEXT(A529,"YYYY-MM-DD"),'Price Data'!P:P,0)+1),""),"")</f>
        <v>-1.6304347826086803E-2</v>
      </c>
      <c r="N529" s="34">
        <f>IFERROR(INDEX('Price Data'!T:T,MATCH(TEXT(A529,"YYYY-MM-DD"),'Price Data'!S:S,0)),"")</f>
        <v>4.24</v>
      </c>
      <c r="O529" s="10" cm="1">
        <f t="array" ref="O529">IFERROR(IF(ISNUMBER(N529),(N529-INDEX('Price Data'!T:T,MATCH(TEXT(A529,"YYYY-MM-DD"),'Price Data'!S:S,0)+1))/INDEX('Price Data'!T:T,MATCH(TEXT(A529,"YYYY-MM-DD"),'Price Data'!S:S,0)+1),""),"")</f>
        <v>-9.3457943925233725E-3</v>
      </c>
    </row>
    <row r="530" spans="1:15" x14ac:dyDescent="0.3">
      <c r="A530" s="8">
        <v>42349</v>
      </c>
      <c r="B530" s="34">
        <f>IFERROR(INDEX('Price Data'!B:B,MATCH(TEXT(A530,"YYYY-MM-DD"),'Price Data'!A:A,0)),"")</f>
        <v>21015</v>
      </c>
      <c r="C530" s="10" cm="1">
        <f t="array" ref="C530">IFERROR(IF(ISNUMBER(B530),(B530-INDEX('Price Data'!B:B,MATCH(TEXT(A530,"YYYY-MM-DD"),'Price Data'!A:A,0)+1))/INDEX('Price Data'!B:B,MATCH(TEXT(A530,"YYYY-MM-DD"),'Price Data'!A:A,0)+1),""),"")</f>
        <v>-1.8449322746380198E-2</v>
      </c>
      <c r="D530" s="34">
        <f>IFERROR(INDEX('Price Data'!E:E,MATCH(TEXT(A530,"YYYY-MM-DD"),'Price Data'!D:D,0)),"")</f>
        <v>25.43</v>
      </c>
      <c r="E530" s="10" cm="1">
        <f t="array" ref="E530">IFERROR(IF(ISNUMBER(D530),(D530-INDEX('Price Data'!E:E,MATCH(TEXT(A530,"YYYY-MM-DD"),'Price Data'!D:D,0)+1))/INDEX('Price Data'!E:E,MATCH(TEXT(A530,"YYYY-MM-DD"),'Price Data'!D:D,0)+1),""),"")</f>
        <v>-8.5769980506822177E-3</v>
      </c>
      <c r="F530" s="34">
        <f>IFERROR(INDEX('Price Data'!H:H,MATCH(TEXT(A530,"YYYY-MM-DD"),'Price Data'!G:G,0)),"")</f>
        <v>12040</v>
      </c>
      <c r="G530" s="10" cm="1">
        <f t="array" ref="G530">IFERROR(IF(ISNUMBER(F530),(F530-INDEX('Price Data'!H:H,MATCH(TEXT(A530,"YYYY-MM-DD"),'Price Data'!G:G,0)+1))/INDEX('Price Data'!H:H,MATCH(TEXT(A530,"YYYY-MM-DD"),'Price Data'!G:G,0)+1),""),"")</f>
        <v>-3.5256410256410256E-2</v>
      </c>
      <c r="H530" s="34">
        <f>IFERROR(INDEX('Price Data'!K:K,MATCH(TEXT(A530,"YYYY-MM-DD"),'Price Data'!J:J,0)),"")</f>
        <v>3.02</v>
      </c>
      <c r="I530" s="10" cm="1">
        <f t="array" ref="I530">IFERROR(IF(ISNUMBER(H530),(H530-INDEX('Price Data'!K:K,MATCH(TEXT(A530,"YYYY-MM-DD"),'Price Data'!J:J,0)+1))/INDEX('Price Data'!K:K,MATCH(TEXT(A530,"YYYY-MM-DD"),'Price Data'!J:J,0)+1),""),"")</f>
        <v>-1.3071895424836612E-2</v>
      </c>
      <c r="J530" s="34">
        <f>IFERROR(INDEX('Price Data'!N:N,MATCH(TEXT(A530,"YYYY-MM-DD"),'Price Data'!M:M,0)),"")</f>
        <v>4.4800000000000004</v>
      </c>
      <c r="K530" s="10" cm="1">
        <f t="array" ref="K530">IFERROR(IF(ISNUMBER(J530),(J530-INDEX('Price Data'!N:N,MATCH(TEXT(A530,"YYYY-MM-DD"),'Price Data'!M:M,0)+1))/INDEX('Price Data'!N:N,MATCH(TEXT(A530,"YYYY-MM-DD"),'Price Data'!M:M,0)+1),""),"")</f>
        <v>-3.8626609442060027E-2</v>
      </c>
      <c r="L530" s="34">
        <f>IFERROR(INDEX('Price Data'!Q:Q,MATCH(TEXT(A530,"YYYY-MM-DD"),'Price Data'!P:P,0)),"")</f>
        <v>8.8699999999999992</v>
      </c>
      <c r="M530" s="10" cm="1">
        <f t="array" ref="M530">IFERROR(IF(ISNUMBER(L530),(L530-INDEX('Price Data'!Q:Q,MATCH(TEXT(A530,"YYYY-MM-DD"),'Price Data'!P:P,0)+1))/INDEX('Price Data'!Q:Q,MATCH(TEXT(A530,"YYYY-MM-DD"),'Price Data'!P:P,0)+1),""),"")</f>
        <v>-1.9889502762431104E-2</v>
      </c>
      <c r="N530" s="34">
        <f>IFERROR(INDEX('Price Data'!T:T,MATCH(TEXT(A530,"YYYY-MM-DD"),'Price Data'!S:S,0)),"")</f>
        <v>4.17</v>
      </c>
      <c r="O530" s="10" cm="1">
        <f t="array" ref="O530">IFERROR(IF(ISNUMBER(N530),(N530-INDEX('Price Data'!T:T,MATCH(TEXT(A530,"YYYY-MM-DD"),'Price Data'!S:S,0)+1))/INDEX('Price Data'!T:T,MATCH(TEXT(A530,"YYYY-MM-DD"),'Price Data'!S:S,0)+1),""),"")</f>
        <v>-1.6509433962264217E-2</v>
      </c>
    </row>
    <row r="531" spans="1:15" x14ac:dyDescent="0.3">
      <c r="A531" s="8">
        <v>42350</v>
      </c>
      <c r="B531" s="34" t="str">
        <f>IFERROR(INDEX('Price Data'!B:B,MATCH(TEXT(A531,"YYYY-MM-DD"),'Price Data'!A:A,0)),"")</f>
        <v/>
      </c>
      <c r="C531" s="10" t="str" cm="1">
        <f t="array" ref="C531">IFERROR(IF(ISNUMBER(B531),(B531-INDEX('Price Data'!B:B,MATCH(TEXT(A531,"YYYY-MM-DD"),'Price Data'!A:A,0)+1))/INDEX('Price Data'!B:B,MATCH(TEXT(A531,"YYYY-MM-DD"),'Price Data'!A:A,0)+1),""),"")</f>
        <v/>
      </c>
      <c r="D531" s="34" t="str">
        <f>IFERROR(INDEX('Price Data'!E:E,MATCH(TEXT(A531,"YYYY-MM-DD"),'Price Data'!D:D,0)),"")</f>
        <v/>
      </c>
      <c r="E531" s="10" t="str" cm="1">
        <f t="array" ref="E531">IFERROR(IF(ISNUMBER(D531),(D531-INDEX('Price Data'!E:E,MATCH(TEXT(A531,"YYYY-MM-DD"),'Price Data'!D:D,0)+1))/INDEX('Price Data'!E:E,MATCH(TEXT(A531,"YYYY-MM-DD"),'Price Data'!D:D,0)+1),""),"")</f>
        <v/>
      </c>
      <c r="F531" s="34" t="str">
        <f>IFERROR(INDEX('Price Data'!H:H,MATCH(TEXT(A531,"YYYY-MM-DD"),'Price Data'!G:G,0)),"")</f>
        <v/>
      </c>
      <c r="G531" s="10" t="str" cm="1">
        <f t="array" ref="G531">IFERROR(IF(ISNUMBER(F531),(F531-INDEX('Price Data'!H:H,MATCH(TEXT(A531,"YYYY-MM-DD"),'Price Data'!G:G,0)+1))/INDEX('Price Data'!H:H,MATCH(TEXT(A531,"YYYY-MM-DD"),'Price Data'!G:G,0)+1),""),"")</f>
        <v/>
      </c>
      <c r="H531" s="34" t="str">
        <f>IFERROR(INDEX('Price Data'!K:K,MATCH(TEXT(A531,"YYYY-MM-DD"),'Price Data'!J:J,0)),"")</f>
        <v/>
      </c>
      <c r="I531" s="10" t="str" cm="1">
        <f t="array" ref="I531">IFERROR(IF(ISNUMBER(H531),(H531-INDEX('Price Data'!K:K,MATCH(TEXT(A531,"YYYY-MM-DD"),'Price Data'!J:J,0)+1))/INDEX('Price Data'!K:K,MATCH(TEXT(A531,"YYYY-MM-DD"),'Price Data'!J:J,0)+1),""),"")</f>
        <v/>
      </c>
      <c r="J531" s="34" t="str">
        <f>IFERROR(INDEX('Price Data'!N:N,MATCH(TEXT(A531,"YYYY-MM-DD"),'Price Data'!M:M,0)),"")</f>
        <v/>
      </c>
      <c r="K531" s="10" t="str" cm="1">
        <f t="array" ref="K531">IFERROR(IF(ISNUMBER(J531),(J531-INDEX('Price Data'!N:N,MATCH(TEXT(A531,"YYYY-MM-DD"),'Price Data'!M:M,0)+1))/INDEX('Price Data'!N:N,MATCH(TEXT(A531,"YYYY-MM-DD"),'Price Data'!M:M,0)+1),""),"")</f>
        <v/>
      </c>
      <c r="L531" s="34" t="str">
        <f>IFERROR(INDEX('Price Data'!Q:Q,MATCH(TEXT(A531,"YYYY-MM-DD"),'Price Data'!P:P,0)),"")</f>
        <v/>
      </c>
      <c r="M531" s="10" t="str" cm="1">
        <f t="array" ref="M531">IFERROR(IF(ISNUMBER(L531),(L531-INDEX('Price Data'!Q:Q,MATCH(TEXT(A531,"YYYY-MM-DD"),'Price Data'!P:P,0)+1))/INDEX('Price Data'!Q:Q,MATCH(TEXT(A531,"YYYY-MM-DD"),'Price Data'!P:P,0)+1),""),"")</f>
        <v/>
      </c>
      <c r="N531" s="34" t="str">
        <f>IFERROR(INDEX('Price Data'!T:T,MATCH(TEXT(A531,"YYYY-MM-DD"),'Price Data'!S:S,0)),"")</f>
        <v/>
      </c>
      <c r="O531" s="10" t="str" cm="1">
        <f t="array" ref="O531">IFERROR(IF(ISNUMBER(N531),(N531-INDEX('Price Data'!T:T,MATCH(TEXT(A531,"YYYY-MM-DD"),'Price Data'!S:S,0)+1))/INDEX('Price Data'!T:T,MATCH(TEXT(A531,"YYYY-MM-DD"),'Price Data'!S:S,0)+1),""),"")</f>
        <v/>
      </c>
    </row>
    <row r="532" spans="1:15" x14ac:dyDescent="0.3">
      <c r="A532" s="8">
        <v>42351</v>
      </c>
      <c r="B532" s="34" t="str">
        <f>IFERROR(INDEX('Price Data'!B:B,MATCH(TEXT(A532,"YYYY-MM-DD"),'Price Data'!A:A,0)),"")</f>
        <v/>
      </c>
      <c r="C532" s="10" t="str" cm="1">
        <f t="array" ref="C532">IFERROR(IF(ISNUMBER(B532),(B532-INDEX('Price Data'!B:B,MATCH(TEXT(A532,"YYYY-MM-DD"),'Price Data'!A:A,0)+1))/INDEX('Price Data'!B:B,MATCH(TEXT(A532,"YYYY-MM-DD"),'Price Data'!A:A,0)+1),""),"")</f>
        <v/>
      </c>
      <c r="D532" s="34" t="str">
        <f>IFERROR(INDEX('Price Data'!E:E,MATCH(TEXT(A532,"YYYY-MM-DD"),'Price Data'!D:D,0)),"")</f>
        <v/>
      </c>
      <c r="E532" s="10" t="str" cm="1">
        <f t="array" ref="E532">IFERROR(IF(ISNUMBER(D532),(D532-INDEX('Price Data'!E:E,MATCH(TEXT(A532,"YYYY-MM-DD"),'Price Data'!D:D,0)+1))/INDEX('Price Data'!E:E,MATCH(TEXT(A532,"YYYY-MM-DD"),'Price Data'!D:D,0)+1),""),"")</f>
        <v/>
      </c>
      <c r="F532" s="34" t="str">
        <f>IFERROR(INDEX('Price Data'!H:H,MATCH(TEXT(A532,"YYYY-MM-DD"),'Price Data'!G:G,0)),"")</f>
        <v/>
      </c>
      <c r="G532" s="10" t="str" cm="1">
        <f t="array" ref="G532">IFERROR(IF(ISNUMBER(F532),(F532-INDEX('Price Data'!H:H,MATCH(TEXT(A532,"YYYY-MM-DD"),'Price Data'!G:G,0)+1))/INDEX('Price Data'!H:H,MATCH(TEXT(A532,"YYYY-MM-DD"),'Price Data'!G:G,0)+1),""),"")</f>
        <v/>
      </c>
      <c r="H532" s="34" t="str">
        <f>IFERROR(INDEX('Price Data'!K:K,MATCH(TEXT(A532,"YYYY-MM-DD"),'Price Data'!J:J,0)),"")</f>
        <v/>
      </c>
      <c r="I532" s="10" t="str" cm="1">
        <f t="array" ref="I532">IFERROR(IF(ISNUMBER(H532),(H532-INDEX('Price Data'!K:K,MATCH(TEXT(A532,"YYYY-MM-DD"),'Price Data'!J:J,0)+1))/INDEX('Price Data'!K:K,MATCH(TEXT(A532,"YYYY-MM-DD"),'Price Data'!J:J,0)+1),""),"")</f>
        <v/>
      </c>
      <c r="J532" s="34" t="str">
        <f>IFERROR(INDEX('Price Data'!N:N,MATCH(TEXT(A532,"YYYY-MM-DD"),'Price Data'!M:M,0)),"")</f>
        <v/>
      </c>
      <c r="K532" s="10" t="str" cm="1">
        <f t="array" ref="K532">IFERROR(IF(ISNUMBER(J532),(J532-INDEX('Price Data'!N:N,MATCH(TEXT(A532,"YYYY-MM-DD"),'Price Data'!M:M,0)+1))/INDEX('Price Data'!N:N,MATCH(TEXT(A532,"YYYY-MM-DD"),'Price Data'!M:M,0)+1),""),"")</f>
        <v/>
      </c>
      <c r="L532" s="34" t="str">
        <f>IFERROR(INDEX('Price Data'!Q:Q,MATCH(TEXT(A532,"YYYY-MM-DD"),'Price Data'!P:P,0)),"")</f>
        <v/>
      </c>
      <c r="M532" s="10" t="str" cm="1">
        <f t="array" ref="M532">IFERROR(IF(ISNUMBER(L532),(L532-INDEX('Price Data'!Q:Q,MATCH(TEXT(A532,"YYYY-MM-DD"),'Price Data'!P:P,0)+1))/INDEX('Price Data'!Q:Q,MATCH(TEXT(A532,"YYYY-MM-DD"),'Price Data'!P:P,0)+1),""),"")</f>
        <v/>
      </c>
      <c r="N532" s="34" t="str">
        <f>IFERROR(INDEX('Price Data'!T:T,MATCH(TEXT(A532,"YYYY-MM-DD"),'Price Data'!S:S,0)),"")</f>
        <v/>
      </c>
      <c r="O532" s="10" t="str" cm="1">
        <f t="array" ref="O532">IFERROR(IF(ISNUMBER(N532),(N532-INDEX('Price Data'!T:T,MATCH(TEXT(A532,"YYYY-MM-DD"),'Price Data'!S:S,0)+1))/INDEX('Price Data'!T:T,MATCH(TEXT(A532,"YYYY-MM-DD"),'Price Data'!S:S,0)+1),""),"")</f>
        <v/>
      </c>
    </row>
    <row r="533" spans="1:15" x14ac:dyDescent="0.3">
      <c r="A533" s="8">
        <v>42352</v>
      </c>
      <c r="B533" s="34">
        <f>IFERROR(INDEX('Price Data'!B:B,MATCH(TEXT(A533,"YYYY-MM-DD"),'Price Data'!A:A,0)),"")</f>
        <v>20507</v>
      </c>
      <c r="C533" s="10" cm="1">
        <f t="array" ref="C533">IFERROR(IF(ISNUMBER(B533),(B533-INDEX('Price Data'!B:B,MATCH(TEXT(A533,"YYYY-MM-DD"),'Price Data'!A:A,0)+1))/INDEX('Price Data'!B:B,MATCH(TEXT(A533,"YYYY-MM-DD"),'Price Data'!A:A,0)+1),""),"")</f>
        <v>-2.4173209612181775E-2</v>
      </c>
      <c r="D533" s="34">
        <f>IFERROR(INDEX('Price Data'!E:E,MATCH(TEXT(A533,"YYYY-MM-DD"),'Price Data'!D:D,0)),"")</f>
        <v>24.61</v>
      </c>
      <c r="E533" s="10" cm="1">
        <f t="array" ref="E533">IFERROR(IF(ISNUMBER(D533),(D533-INDEX('Price Data'!E:E,MATCH(TEXT(A533,"YYYY-MM-DD"),'Price Data'!D:D,0)+1))/INDEX('Price Data'!E:E,MATCH(TEXT(A533,"YYYY-MM-DD"),'Price Data'!D:D,0)+1),""),"")</f>
        <v>-3.2245379473063322E-2</v>
      </c>
      <c r="F533" s="34">
        <f>IFERROR(INDEX('Price Data'!H:H,MATCH(TEXT(A533,"YYYY-MM-DD"),'Price Data'!G:G,0)),"")</f>
        <v>11540</v>
      </c>
      <c r="G533" s="10" cm="1">
        <f t="array" ref="G533">IFERROR(IF(ISNUMBER(F533),(F533-INDEX('Price Data'!H:H,MATCH(TEXT(A533,"YYYY-MM-DD"),'Price Data'!G:G,0)+1))/INDEX('Price Data'!H:H,MATCH(TEXT(A533,"YYYY-MM-DD"),'Price Data'!G:G,0)+1),""),"")</f>
        <v>-4.1528239202657809E-2</v>
      </c>
      <c r="H533" s="34">
        <f>IFERROR(INDEX('Price Data'!K:K,MATCH(TEXT(A533,"YYYY-MM-DD"),'Price Data'!J:J,0)),"")</f>
        <v>2.96</v>
      </c>
      <c r="I533" s="10" cm="1">
        <f t="array" ref="I533">IFERROR(IF(ISNUMBER(H533),(H533-INDEX('Price Data'!K:K,MATCH(TEXT(A533,"YYYY-MM-DD"),'Price Data'!J:J,0)+1))/INDEX('Price Data'!K:K,MATCH(TEXT(A533,"YYYY-MM-DD"),'Price Data'!J:J,0)+1),""),"")</f>
        <v>-1.986754966887419E-2</v>
      </c>
      <c r="J533" s="34">
        <f>IFERROR(INDEX('Price Data'!N:N,MATCH(TEXT(A533,"YYYY-MM-DD"),'Price Data'!M:M,0)),"")</f>
        <v>4.3899999999999997</v>
      </c>
      <c r="K533" s="10" cm="1">
        <f t="array" ref="K533">IFERROR(IF(ISNUMBER(J533),(J533-INDEX('Price Data'!N:N,MATCH(TEXT(A533,"YYYY-MM-DD"),'Price Data'!M:M,0)+1))/INDEX('Price Data'!N:N,MATCH(TEXT(A533,"YYYY-MM-DD"),'Price Data'!M:M,0)+1),""),"")</f>
        <v>-2.0089285714285879E-2</v>
      </c>
      <c r="L533" s="34">
        <f>IFERROR(INDEX('Price Data'!Q:Q,MATCH(TEXT(A533,"YYYY-MM-DD"),'Price Data'!P:P,0)),"")</f>
        <v>8.6199999999999992</v>
      </c>
      <c r="M533" s="10" cm="1">
        <f t="array" ref="M533">IFERROR(IF(ISNUMBER(L533),(L533-INDEX('Price Data'!Q:Q,MATCH(TEXT(A533,"YYYY-MM-DD"),'Price Data'!P:P,0)+1))/INDEX('Price Data'!Q:Q,MATCH(TEXT(A533,"YYYY-MM-DD"),'Price Data'!P:P,0)+1),""),"")</f>
        <v>-2.8184892897406992E-2</v>
      </c>
      <c r="N533" s="34">
        <f>IFERROR(INDEX('Price Data'!T:T,MATCH(TEXT(A533,"YYYY-MM-DD"),'Price Data'!S:S,0)),"")</f>
        <v>3.95</v>
      </c>
      <c r="O533" s="10" cm="1">
        <f t="array" ref="O533">IFERROR(IF(ISNUMBER(N533),(N533-INDEX('Price Data'!T:T,MATCH(TEXT(A533,"YYYY-MM-DD"),'Price Data'!S:S,0)+1))/INDEX('Price Data'!T:T,MATCH(TEXT(A533,"YYYY-MM-DD"),'Price Data'!S:S,0)+1),""),"")</f>
        <v>-5.2757793764987952E-2</v>
      </c>
    </row>
    <row r="534" spans="1:15" x14ac:dyDescent="0.3">
      <c r="A534" s="8">
        <v>42353</v>
      </c>
      <c r="B534" s="34">
        <f>IFERROR(INDEX('Price Data'!B:B,MATCH(TEXT(A534,"YYYY-MM-DD"),'Price Data'!A:A,0)),"")</f>
        <v>21273</v>
      </c>
      <c r="C534" s="10" cm="1">
        <f t="array" ref="C534">IFERROR(IF(ISNUMBER(B534),(B534-INDEX('Price Data'!B:B,MATCH(TEXT(A534,"YYYY-MM-DD"),'Price Data'!A:A,0)+1))/INDEX('Price Data'!B:B,MATCH(TEXT(A534,"YYYY-MM-DD"),'Price Data'!A:A,0)+1),""),"")</f>
        <v>3.7353098941824744E-2</v>
      </c>
      <c r="D534" s="34">
        <f>IFERROR(INDEX('Price Data'!E:E,MATCH(TEXT(A534,"YYYY-MM-DD"),'Price Data'!D:D,0)),"")</f>
        <v>25.83</v>
      </c>
      <c r="E534" s="10" cm="1">
        <f t="array" ref="E534">IFERROR(IF(ISNUMBER(D534),(D534-INDEX('Price Data'!E:E,MATCH(TEXT(A534,"YYYY-MM-DD"),'Price Data'!D:D,0)+1))/INDEX('Price Data'!E:E,MATCH(TEXT(A534,"YYYY-MM-DD"),'Price Data'!D:D,0)+1),""),"")</f>
        <v>4.9573344169036929E-2</v>
      </c>
      <c r="F534" s="34">
        <f>IFERROR(INDEX('Price Data'!H:H,MATCH(TEXT(A534,"YYYY-MM-DD"),'Price Data'!G:G,0)),"")</f>
        <v>12270</v>
      </c>
      <c r="G534" s="10" cm="1">
        <f t="array" ref="G534">IFERROR(IF(ISNUMBER(F534),(F534-INDEX('Price Data'!H:H,MATCH(TEXT(A534,"YYYY-MM-DD"),'Price Data'!G:G,0)+1))/INDEX('Price Data'!H:H,MATCH(TEXT(A534,"YYYY-MM-DD"),'Price Data'!G:G,0)+1),""),"")</f>
        <v>6.32582322357019E-2</v>
      </c>
      <c r="H534" s="34">
        <f>IFERROR(INDEX('Price Data'!K:K,MATCH(TEXT(A534,"YYYY-MM-DD"),'Price Data'!J:J,0)),"")</f>
        <v>3.1</v>
      </c>
      <c r="I534" s="10" cm="1">
        <f t="array" ref="I534">IFERROR(IF(ISNUMBER(H534),(H534-INDEX('Price Data'!K:K,MATCH(TEXT(A534,"YYYY-MM-DD"),'Price Data'!J:J,0)+1))/INDEX('Price Data'!K:K,MATCH(TEXT(A534,"YYYY-MM-DD"),'Price Data'!J:J,0)+1),""),"")</f>
        <v>4.7297297297297342E-2</v>
      </c>
      <c r="J534" s="34">
        <f>IFERROR(INDEX('Price Data'!N:N,MATCH(TEXT(A534,"YYYY-MM-DD"),'Price Data'!M:M,0)),"")</f>
        <v>4.68</v>
      </c>
      <c r="K534" s="10" cm="1">
        <f t="array" ref="K534">IFERROR(IF(ISNUMBER(J534),(J534-INDEX('Price Data'!N:N,MATCH(TEXT(A534,"YYYY-MM-DD"),'Price Data'!M:M,0)+1))/INDEX('Price Data'!N:N,MATCH(TEXT(A534,"YYYY-MM-DD"),'Price Data'!M:M,0)+1),""),"")</f>
        <v>6.6059225512528491E-2</v>
      </c>
      <c r="L534" s="34">
        <f>IFERROR(INDEX('Price Data'!Q:Q,MATCH(TEXT(A534,"YYYY-MM-DD"),'Price Data'!P:P,0)),"")</f>
        <v>9.1999999999999993</v>
      </c>
      <c r="M534" s="10" cm="1">
        <f t="array" ref="M534">IFERROR(IF(ISNUMBER(L534),(L534-INDEX('Price Data'!Q:Q,MATCH(TEXT(A534,"YYYY-MM-DD"),'Price Data'!P:P,0)+1))/INDEX('Price Data'!Q:Q,MATCH(TEXT(A534,"YYYY-MM-DD"),'Price Data'!P:P,0)+1),""),"")</f>
        <v>6.7285382830626461E-2</v>
      </c>
      <c r="N534" s="34">
        <f>IFERROR(INDEX('Price Data'!T:T,MATCH(TEXT(A534,"YYYY-MM-DD"),'Price Data'!S:S,0)),"")</f>
        <v>4.18</v>
      </c>
      <c r="O534" s="10" cm="1">
        <f t="array" ref="O534">IFERROR(IF(ISNUMBER(N534),(N534-INDEX('Price Data'!T:T,MATCH(TEXT(A534,"YYYY-MM-DD"),'Price Data'!S:S,0)+1))/INDEX('Price Data'!T:T,MATCH(TEXT(A534,"YYYY-MM-DD"),'Price Data'!S:S,0)+1),""),"")</f>
        <v>5.8227848101265703E-2</v>
      </c>
    </row>
    <row r="535" spans="1:15" x14ac:dyDescent="0.3">
      <c r="A535" s="8">
        <v>42354</v>
      </c>
      <c r="B535" s="34">
        <f>IFERROR(INDEX('Price Data'!B:B,MATCH(TEXT(A535,"YYYY-MM-DD"),'Price Data'!A:A,0)),"")</f>
        <v>21210</v>
      </c>
      <c r="C535" s="10" cm="1">
        <f t="array" ref="C535">IFERROR(IF(ISNUMBER(B535),(B535-INDEX('Price Data'!B:B,MATCH(TEXT(A535,"YYYY-MM-DD"),'Price Data'!A:A,0)+1))/INDEX('Price Data'!B:B,MATCH(TEXT(A535,"YYYY-MM-DD"),'Price Data'!A:A,0)+1),""),"")</f>
        <v>-2.9615004935834156E-3</v>
      </c>
      <c r="D535" s="34">
        <f>IFERROR(INDEX('Price Data'!E:E,MATCH(TEXT(A535,"YYYY-MM-DD"),'Price Data'!D:D,0)),"")</f>
        <v>25.68</v>
      </c>
      <c r="E535" s="10" cm="1">
        <f t="array" ref="E535">IFERROR(IF(ISNUMBER(D535),(D535-INDEX('Price Data'!E:E,MATCH(TEXT(A535,"YYYY-MM-DD"),'Price Data'!D:D,0)+1))/INDEX('Price Data'!E:E,MATCH(TEXT(A535,"YYYY-MM-DD"),'Price Data'!D:D,0)+1),""),"")</f>
        <v>-5.807200929152094E-3</v>
      </c>
      <c r="F535" s="34">
        <f>IFERROR(INDEX('Price Data'!H:H,MATCH(TEXT(A535,"YYYY-MM-DD"),'Price Data'!G:G,0)),"")</f>
        <v>12100</v>
      </c>
      <c r="G535" s="10" cm="1">
        <f t="array" ref="G535">IFERROR(IF(ISNUMBER(F535),(F535-INDEX('Price Data'!H:H,MATCH(TEXT(A535,"YYYY-MM-DD"),'Price Data'!G:G,0)+1))/INDEX('Price Data'!H:H,MATCH(TEXT(A535,"YYYY-MM-DD"),'Price Data'!G:G,0)+1),""),"")</f>
        <v>-1.3854930725346373E-2</v>
      </c>
      <c r="H535" s="34">
        <f>IFERROR(INDEX('Price Data'!K:K,MATCH(TEXT(A535,"YYYY-MM-DD"),'Price Data'!J:J,0)),"")</f>
        <v>3.07</v>
      </c>
      <c r="I535" s="10" cm="1">
        <f t="array" ref="I535">IFERROR(IF(ISNUMBER(H535),(H535-INDEX('Price Data'!K:K,MATCH(TEXT(A535,"YYYY-MM-DD"),'Price Data'!J:J,0)+1))/INDEX('Price Data'!K:K,MATCH(TEXT(A535,"YYYY-MM-DD"),'Price Data'!J:J,0)+1),""),"")</f>
        <v>-9.6774193548387899E-3</v>
      </c>
      <c r="J535" s="34">
        <f>IFERROR(INDEX('Price Data'!N:N,MATCH(TEXT(A535,"YYYY-MM-DD"),'Price Data'!M:M,0)),"")</f>
        <v>4.6900000000000004</v>
      </c>
      <c r="K535" s="10" cm="1">
        <f t="array" ref="K535">IFERROR(IF(ISNUMBER(J535),(J535-INDEX('Price Data'!N:N,MATCH(TEXT(A535,"YYYY-MM-DD"),'Price Data'!M:M,0)+1))/INDEX('Price Data'!N:N,MATCH(TEXT(A535,"YYYY-MM-DD"),'Price Data'!M:M,0)+1),""),"")</f>
        <v>2.1367521367522809E-3</v>
      </c>
      <c r="L535" s="34">
        <f>IFERROR(INDEX('Price Data'!Q:Q,MATCH(TEXT(A535,"YYYY-MM-DD"),'Price Data'!P:P,0)),"")</f>
        <v>9.27</v>
      </c>
      <c r="M535" s="10" cm="1">
        <f t="array" ref="M535">IFERROR(IF(ISNUMBER(L535),(L535-INDEX('Price Data'!Q:Q,MATCH(TEXT(A535,"YYYY-MM-DD"),'Price Data'!P:P,0)+1))/INDEX('Price Data'!Q:Q,MATCH(TEXT(A535,"YYYY-MM-DD"),'Price Data'!P:P,0)+1),""),"")</f>
        <v>7.6086956521739446E-3</v>
      </c>
      <c r="N535" s="34">
        <f>IFERROR(INDEX('Price Data'!T:T,MATCH(TEXT(A535,"YYYY-MM-DD"),'Price Data'!S:S,0)),"")</f>
        <v>4.0999999999999996</v>
      </c>
      <c r="O535" s="10" cm="1">
        <f t="array" ref="O535">IFERROR(IF(ISNUMBER(N535),(N535-INDEX('Price Data'!T:T,MATCH(TEXT(A535,"YYYY-MM-DD"),'Price Data'!S:S,0)+1))/INDEX('Price Data'!T:T,MATCH(TEXT(A535,"YYYY-MM-DD"),'Price Data'!S:S,0)+1),""),"")</f>
        <v>-1.9138755980861261E-2</v>
      </c>
    </row>
    <row r="536" spans="1:15" x14ac:dyDescent="0.3">
      <c r="A536" s="8">
        <v>42355</v>
      </c>
      <c r="B536" s="34">
        <f>IFERROR(INDEX('Price Data'!B:B,MATCH(TEXT(A536,"YYYY-MM-DD"),'Price Data'!A:A,0)),"")</f>
        <v>21523</v>
      </c>
      <c r="C536" s="10" cm="1">
        <f t="array" ref="C536">IFERROR(IF(ISNUMBER(B536),(B536-INDEX('Price Data'!B:B,MATCH(TEXT(A536,"YYYY-MM-DD"),'Price Data'!A:A,0)+1))/INDEX('Price Data'!B:B,MATCH(TEXT(A536,"YYYY-MM-DD"),'Price Data'!A:A,0)+1),""),"")</f>
        <v>1.4757190004714758E-2</v>
      </c>
      <c r="D536" s="34">
        <f>IFERROR(INDEX('Price Data'!E:E,MATCH(TEXT(A536,"YYYY-MM-DD"),'Price Data'!D:D,0)),"")</f>
        <v>26.08</v>
      </c>
      <c r="E536" s="10" cm="1">
        <f t="array" ref="E536">IFERROR(IF(ISNUMBER(D536),(D536-INDEX('Price Data'!E:E,MATCH(TEXT(A536,"YYYY-MM-DD"),'Price Data'!D:D,0)+1))/INDEX('Price Data'!E:E,MATCH(TEXT(A536,"YYYY-MM-DD"),'Price Data'!D:D,0)+1),""),"")</f>
        <v>1.5576323987538885E-2</v>
      </c>
      <c r="F536" s="34">
        <f>IFERROR(INDEX('Price Data'!H:H,MATCH(TEXT(A536,"YYYY-MM-DD"),'Price Data'!G:G,0)),"")</f>
        <v>12000</v>
      </c>
      <c r="G536" s="10" cm="1">
        <f t="array" ref="G536">IFERROR(IF(ISNUMBER(F536),(F536-INDEX('Price Data'!H:H,MATCH(TEXT(A536,"YYYY-MM-DD"),'Price Data'!G:G,0)+1))/INDEX('Price Data'!H:H,MATCH(TEXT(A536,"YYYY-MM-DD"),'Price Data'!G:G,0)+1),""),"")</f>
        <v>-8.2644628099173556E-3</v>
      </c>
      <c r="H536" s="34">
        <f>IFERROR(INDEX('Price Data'!K:K,MATCH(TEXT(A536,"YYYY-MM-DD"),'Price Data'!J:J,0)),"")</f>
        <v>3.12</v>
      </c>
      <c r="I536" s="10" cm="1">
        <f t="array" ref="I536">IFERROR(IF(ISNUMBER(H536),(H536-INDEX('Price Data'!K:K,MATCH(TEXT(A536,"YYYY-MM-DD"),'Price Data'!J:J,0)+1))/INDEX('Price Data'!K:K,MATCH(TEXT(A536,"YYYY-MM-DD"),'Price Data'!J:J,0)+1),""),"")</f>
        <v>1.6286644951140152E-2</v>
      </c>
      <c r="J536" s="34">
        <f>IFERROR(INDEX('Price Data'!N:N,MATCH(TEXT(A536,"YYYY-MM-DD"),'Price Data'!M:M,0)),"")</f>
        <v>4.8</v>
      </c>
      <c r="K536" s="10" cm="1">
        <f t="array" ref="K536">IFERROR(IF(ISNUMBER(J536),(J536-INDEX('Price Data'!N:N,MATCH(TEXT(A536,"YYYY-MM-DD"),'Price Data'!M:M,0)+1))/INDEX('Price Data'!N:N,MATCH(TEXT(A536,"YYYY-MM-DD"),'Price Data'!M:M,0)+1),""),"")</f>
        <v>2.3454157782515868E-2</v>
      </c>
      <c r="L536" s="34">
        <f>IFERROR(INDEX('Price Data'!Q:Q,MATCH(TEXT(A536,"YYYY-MM-DD"),'Price Data'!P:P,0)),"")</f>
        <v>9.4499999999999993</v>
      </c>
      <c r="M536" s="10" cm="1">
        <f t="array" ref="M536">IFERROR(IF(ISNUMBER(L536),(L536-INDEX('Price Data'!Q:Q,MATCH(TEXT(A536,"YYYY-MM-DD"),'Price Data'!P:P,0)+1))/INDEX('Price Data'!Q:Q,MATCH(TEXT(A536,"YYYY-MM-DD"),'Price Data'!P:P,0)+1),""),"")</f>
        <v>1.941747572815531E-2</v>
      </c>
      <c r="N536" s="34">
        <f>IFERROR(INDEX('Price Data'!T:T,MATCH(TEXT(A536,"YYYY-MM-DD"),'Price Data'!S:S,0)),"")</f>
        <v>4.16</v>
      </c>
      <c r="O536" s="10" cm="1">
        <f t="array" ref="O536">IFERROR(IF(ISNUMBER(N536),(N536-INDEX('Price Data'!T:T,MATCH(TEXT(A536,"YYYY-MM-DD"),'Price Data'!S:S,0)+1))/INDEX('Price Data'!T:T,MATCH(TEXT(A536,"YYYY-MM-DD"),'Price Data'!S:S,0)+1),""),"")</f>
        <v>1.4634146341463537E-2</v>
      </c>
    </row>
    <row r="537" spans="1:15" x14ac:dyDescent="0.3">
      <c r="A537" s="8">
        <v>42356</v>
      </c>
      <c r="B537" s="34">
        <f>IFERROR(INDEX('Price Data'!B:B,MATCH(TEXT(A537,"YYYY-MM-DD"),'Price Data'!A:A,0)),"")</f>
        <v>21242</v>
      </c>
      <c r="C537" s="10" cm="1">
        <f t="array" ref="C537">IFERROR(IF(ISNUMBER(B537),(B537-INDEX('Price Data'!B:B,MATCH(TEXT(A537,"YYYY-MM-DD"),'Price Data'!A:A,0)+1))/INDEX('Price Data'!B:B,MATCH(TEXT(A537,"YYYY-MM-DD"),'Price Data'!A:A,0)+1),""),"")</f>
        <v>-1.3055800771267946E-2</v>
      </c>
      <c r="D537" s="34">
        <f>IFERROR(INDEX('Price Data'!E:E,MATCH(TEXT(A537,"YYYY-MM-DD"),'Price Data'!D:D,0)),"")</f>
        <v>25.6</v>
      </c>
      <c r="E537" s="10" cm="1">
        <f t="array" ref="E537">IFERROR(IF(ISNUMBER(D537),(D537-INDEX('Price Data'!E:E,MATCH(TEXT(A537,"YYYY-MM-DD"),'Price Data'!D:D,0)+1))/INDEX('Price Data'!E:E,MATCH(TEXT(A537,"YYYY-MM-DD"),'Price Data'!D:D,0)+1),""),"")</f>
        <v>-1.8404907975460003E-2</v>
      </c>
      <c r="F537" s="34">
        <f>IFERROR(INDEX('Price Data'!H:H,MATCH(TEXT(A537,"YYYY-MM-DD"),'Price Data'!G:G,0)),"")</f>
        <v>12100</v>
      </c>
      <c r="G537" s="10" cm="1">
        <f t="array" ref="G537">IFERROR(IF(ISNUMBER(F537),(F537-INDEX('Price Data'!H:H,MATCH(TEXT(A537,"YYYY-MM-DD"),'Price Data'!G:G,0)+1))/INDEX('Price Data'!H:H,MATCH(TEXT(A537,"YYYY-MM-DD"),'Price Data'!G:G,0)+1),""),"")</f>
        <v>8.3333333333333332E-3</v>
      </c>
      <c r="H537" s="34">
        <f>IFERROR(INDEX('Price Data'!K:K,MATCH(TEXT(A537,"YYYY-MM-DD"),'Price Data'!J:J,0)),"")</f>
        <v>3.09</v>
      </c>
      <c r="I537" s="10" cm="1">
        <f t="array" ref="I537">IFERROR(IF(ISNUMBER(H537),(H537-INDEX('Price Data'!K:K,MATCH(TEXT(A537,"YYYY-MM-DD"),'Price Data'!J:J,0)+1))/INDEX('Price Data'!K:K,MATCH(TEXT(A537,"YYYY-MM-DD"),'Price Data'!J:J,0)+1),""),"")</f>
        <v>-9.615384615384694E-3</v>
      </c>
      <c r="J537" s="34">
        <f>IFERROR(INDEX('Price Data'!N:N,MATCH(TEXT(A537,"YYYY-MM-DD"),'Price Data'!M:M,0)),"")</f>
        <v>4.78</v>
      </c>
      <c r="K537" s="10" cm="1">
        <f t="array" ref="K537">IFERROR(IF(ISNUMBER(J537),(J537-INDEX('Price Data'!N:N,MATCH(TEXT(A537,"YYYY-MM-DD"),'Price Data'!M:M,0)+1))/INDEX('Price Data'!N:N,MATCH(TEXT(A537,"YYYY-MM-DD"),'Price Data'!M:M,0)+1),""),"")</f>
        <v>-4.1666666666665781E-3</v>
      </c>
      <c r="L537" s="34">
        <f>IFERROR(INDEX('Price Data'!Q:Q,MATCH(TEXT(A537,"YYYY-MM-DD"),'Price Data'!P:P,0)),"")</f>
        <v>9.42</v>
      </c>
      <c r="M537" s="10" cm="1">
        <f t="array" ref="M537">IFERROR(IF(ISNUMBER(L537),(L537-INDEX('Price Data'!Q:Q,MATCH(TEXT(A537,"YYYY-MM-DD"),'Price Data'!P:P,0)+1))/INDEX('Price Data'!Q:Q,MATCH(TEXT(A537,"YYYY-MM-DD"),'Price Data'!P:P,0)+1),""),"")</f>
        <v>-3.1746031746031074E-3</v>
      </c>
      <c r="N537" s="34">
        <f>IFERROR(INDEX('Price Data'!T:T,MATCH(TEXT(A537,"YYYY-MM-DD"),'Price Data'!S:S,0)),"")</f>
        <v>4.18</v>
      </c>
      <c r="O537" s="10" cm="1">
        <f t="array" ref="O537">IFERROR(IF(ISNUMBER(N537),(N537-INDEX('Price Data'!T:T,MATCH(TEXT(A537,"YYYY-MM-DD"),'Price Data'!S:S,0)+1))/INDEX('Price Data'!T:T,MATCH(TEXT(A537,"YYYY-MM-DD"),'Price Data'!S:S,0)+1),""),"")</f>
        <v>4.8076923076922047E-3</v>
      </c>
    </row>
    <row r="538" spans="1:15" x14ac:dyDescent="0.3">
      <c r="A538" s="8">
        <v>42357</v>
      </c>
      <c r="B538" s="34" t="str">
        <f>IFERROR(INDEX('Price Data'!B:B,MATCH(TEXT(A538,"YYYY-MM-DD"),'Price Data'!A:A,0)),"")</f>
        <v/>
      </c>
      <c r="C538" s="10" t="str" cm="1">
        <f t="array" ref="C538">IFERROR(IF(ISNUMBER(B538),(B538-INDEX('Price Data'!B:B,MATCH(TEXT(A538,"YYYY-MM-DD"),'Price Data'!A:A,0)+1))/INDEX('Price Data'!B:B,MATCH(TEXT(A538,"YYYY-MM-DD"),'Price Data'!A:A,0)+1),""),"")</f>
        <v/>
      </c>
      <c r="D538" s="34" t="str">
        <f>IFERROR(INDEX('Price Data'!E:E,MATCH(TEXT(A538,"YYYY-MM-DD"),'Price Data'!D:D,0)),"")</f>
        <v/>
      </c>
      <c r="E538" s="10" t="str" cm="1">
        <f t="array" ref="E538">IFERROR(IF(ISNUMBER(D538),(D538-INDEX('Price Data'!E:E,MATCH(TEXT(A538,"YYYY-MM-DD"),'Price Data'!D:D,0)+1))/INDEX('Price Data'!E:E,MATCH(TEXT(A538,"YYYY-MM-DD"),'Price Data'!D:D,0)+1),""),"")</f>
        <v/>
      </c>
      <c r="F538" s="34" t="str">
        <f>IFERROR(INDEX('Price Data'!H:H,MATCH(TEXT(A538,"YYYY-MM-DD"),'Price Data'!G:G,0)),"")</f>
        <v/>
      </c>
      <c r="G538" s="10" t="str" cm="1">
        <f t="array" ref="G538">IFERROR(IF(ISNUMBER(F538),(F538-INDEX('Price Data'!H:H,MATCH(TEXT(A538,"YYYY-MM-DD"),'Price Data'!G:G,0)+1))/INDEX('Price Data'!H:H,MATCH(TEXT(A538,"YYYY-MM-DD"),'Price Data'!G:G,0)+1),""),"")</f>
        <v/>
      </c>
      <c r="H538" s="34" t="str">
        <f>IFERROR(INDEX('Price Data'!K:K,MATCH(TEXT(A538,"YYYY-MM-DD"),'Price Data'!J:J,0)),"")</f>
        <v/>
      </c>
      <c r="I538" s="10" t="str" cm="1">
        <f t="array" ref="I538">IFERROR(IF(ISNUMBER(H538),(H538-INDEX('Price Data'!K:K,MATCH(TEXT(A538,"YYYY-MM-DD"),'Price Data'!J:J,0)+1))/INDEX('Price Data'!K:K,MATCH(TEXT(A538,"YYYY-MM-DD"),'Price Data'!J:J,0)+1),""),"")</f>
        <v/>
      </c>
      <c r="J538" s="34" t="str">
        <f>IFERROR(INDEX('Price Data'!N:N,MATCH(TEXT(A538,"YYYY-MM-DD"),'Price Data'!M:M,0)),"")</f>
        <v/>
      </c>
      <c r="K538" s="10" t="str" cm="1">
        <f t="array" ref="K538">IFERROR(IF(ISNUMBER(J538),(J538-INDEX('Price Data'!N:N,MATCH(TEXT(A538,"YYYY-MM-DD"),'Price Data'!M:M,0)+1))/INDEX('Price Data'!N:N,MATCH(TEXT(A538,"YYYY-MM-DD"),'Price Data'!M:M,0)+1),""),"")</f>
        <v/>
      </c>
      <c r="L538" s="34" t="str">
        <f>IFERROR(INDEX('Price Data'!Q:Q,MATCH(TEXT(A538,"YYYY-MM-DD"),'Price Data'!P:P,0)),"")</f>
        <v/>
      </c>
      <c r="M538" s="10" t="str" cm="1">
        <f t="array" ref="M538">IFERROR(IF(ISNUMBER(L538),(L538-INDEX('Price Data'!Q:Q,MATCH(TEXT(A538,"YYYY-MM-DD"),'Price Data'!P:P,0)+1))/INDEX('Price Data'!Q:Q,MATCH(TEXT(A538,"YYYY-MM-DD"),'Price Data'!P:P,0)+1),""),"")</f>
        <v/>
      </c>
      <c r="N538" s="34" t="str">
        <f>IFERROR(INDEX('Price Data'!T:T,MATCH(TEXT(A538,"YYYY-MM-DD"),'Price Data'!S:S,0)),"")</f>
        <v/>
      </c>
      <c r="O538" s="10" t="str" cm="1">
        <f t="array" ref="O538">IFERROR(IF(ISNUMBER(N538),(N538-INDEX('Price Data'!T:T,MATCH(TEXT(A538,"YYYY-MM-DD"),'Price Data'!S:S,0)+1))/INDEX('Price Data'!T:T,MATCH(TEXT(A538,"YYYY-MM-DD"),'Price Data'!S:S,0)+1),""),"")</f>
        <v/>
      </c>
    </row>
    <row r="539" spans="1:15" x14ac:dyDescent="0.3">
      <c r="A539" s="8">
        <v>42358</v>
      </c>
      <c r="B539" s="34" t="str">
        <f>IFERROR(INDEX('Price Data'!B:B,MATCH(TEXT(A539,"YYYY-MM-DD"),'Price Data'!A:A,0)),"")</f>
        <v/>
      </c>
      <c r="C539" s="10" t="str" cm="1">
        <f t="array" ref="C539">IFERROR(IF(ISNUMBER(B539),(B539-INDEX('Price Data'!B:B,MATCH(TEXT(A539,"YYYY-MM-DD"),'Price Data'!A:A,0)+1))/INDEX('Price Data'!B:B,MATCH(TEXT(A539,"YYYY-MM-DD"),'Price Data'!A:A,0)+1),""),"")</f>
        <v/>
      </c>
      <c r="D539" s="34" t="str">
        <f>IFERROR(INDEX('Price Data'!E:E,MATCH(TEXT(A539,"YYYY-MM-DD"),'Price Data'!D:D,0)),"")</f>
        <v/>
      </c>
      <c r="E539" s="10" t="str" cm="1">
        <f t="array" ref="E539">IFERROR(IF(ISNUMBER(D539),(D539-INDEX('Price Data'!E:E,MATCH(TEXT(A539,"YYYY-MM-DD"),'Price Data'!D:D,0)+1))/INDEX('Price Data'!E:E,MATCH(TEXT(A539,"YYYY-MM-DD"),'Price Data'!D:D,0)+1),""),"")</f>
        <v/>
      </c>
      <c r="F539" s="34" t="str">
        <f>IFERROR(INDEX('Price Data'!H:H,MATCH(TEXT(A539,"YYYY-MM-DD"),'Price Data'!G:G,0)),"")</f>
        <v/>
      </c>
      <c r="G539" s="10" t="str" cm="1">
        <f t="array" ref="G539">IFERROR(IF(ISNUMBER(F539),(F539-INDEX('Price Data'!H:H,MATCH(TEXT(A539,"YYYY-MM-DD"),'Price Data'!G:G,0)+1))/INDEX('Price Data'!H:H,MATCH(TEXT(A539,"YYYY-MM-DD"),'Price Data'!G:G,0)+1),""),"")</f>
        <v/>
      </c>
      <c r="H539" s="34" t="str">
        <f>IFERROR(INDEX('Price Data'!K:K,MATCH(TEXT(A539,"YYYY-MM-DD"),'Price Data'!J:J,0)),"")</f>
        <v/>
      </c>
      <c r="I539" s="10" t="str" cm="1">
        <f t="array" ref="I539">IFERROR(IF(ISNUMBER(H539),(H539-INDEX('Price Data'!K:K,MATCH(TEXT(A539,"YYYY-MM-DD"),'Price Data'!J:J,0)+1))/INDEX('Price Data'!K:K,MATCH(TEXT(A539,"YYYY-MM-DD"),'Price Data'!J:J,0)+1),""),"")</f>
        <v/>
      </c>
      <c r="J539" s="34" t="str">
        <f>IFERROR(INDEX('Price Data'!N:N,MATCH(TEXT(A539,"YYYY-MM-DD"),'Price Data'!M:M,0)),"")</f>
        <v/>
      </c>
      <c r="K539" s="10" t="str" cm="1">
        <f t="array" ref="K539">IFERROR(IF(ISNUMBER(J539),(J539-INDEX('Price Data'!N:N,MATCH(TEXT(A539,"YYYY-MM-DD"),'Price Data'!M:M,0)+1))/INDEX('Price Data'!N:N,MATCH(TEXT(A539,"YYYY-MM-DD"),'Price Data'!M:M,0)+1),""),"")</f>
        <v/>
      </c>
      <c r="L539" s="34" t="str">
        <f>IFERROR(INDEX('Price Data'!Q:Q,MATCH(TEXT(A539,"YYYY-MM-DD"),'Price Data'!P:P,0)),"")</f>
        <v/>
      </c>
      <c r="M539" s="10" t="str" cm="1">
        <f t="array" ref="M539">IFERROR(IF(ISNUMBER(L539),(L539-INDEX('Price Data'!Q:Q,MATCH(TEXT(A539,"YYYY-MM-DD"),'Price Data'!P:P,0)+1))/INDEX('Price Data'!Q:Q,MATCH(TEXT(A539,"YYYY-MM-DD"),'Price Data'!P:P,0)+1),""),"")</f>
        <v/>
      </c>
      <c r="N539" s="34" t="str">
        <f>IFERROR(INDEX('Price Data'!T:T,MATCH(TEXT(A539,"YYYY-MM-DD"),'Price Data'!S:S,0)),"")</f>
        <v/>
      </c>
      <c r="O539" s="10" t="str" cm="1">
        <f t="array" ref="O539">IFERROR(IF(ISNUMBER(N539),(N539-INDEX('Price Data'!T:T,MATCH(TEXT(A539,"YYYY-MM-DD"),'Price Data'!S:S,0)+1))/INDEX('Price Data'!T:T,MATCH(TEXT(A539,"YYYY-MM-DD"),'Price Data'!S:S,0)+1),""),"")</f>
        <v/>
      </c>
    </row>
    <row r="540" spans="1:15" x14ac:dyDescent="0.3">
      <c r="A540" s="8">
        <v>42359</v>
      </c>
      <c r="B540" s="34">
        <f>IFERROR(INDEX('Price Data'!B:B,MATCH(TEXT(A540,"YYYY-MM-DD"),'Price Data'!A:A,0)),"")</f>
        <v>21099</v>
      </c>
      <c r="C540" s="10" cm="1">
        <f t="array" ref="C540">IFERROR(IF(ISNUMBER(B540),(B540-INDEX('Price Data'!B:B,MATCH(TEXT(A540,"YYYY-MM-DD"),'Price Data'!A:A,0)+1))/INDEX('Price Data'!B:B,MATCH(TEXT(A540,"YYYY-MM-DD"),'Price Data'!A:A,0)+1),""),"")</f>
        <v>-6.7319461444308448E-3</v>
      </c>
      <c r="D540" s="34">
        <f>IFERROR(INDEX('Price Data'!E:E,MATCH(TEXT(A540,"YYYY-MM-DD"),'Price Data'!D:D,0)),"")</f>
        <v>25.65</v>
      </c>
      <c r="E540" s="10" cm="1">
        <f t="array" ref="E540">IFERROR(IF(ISNUMBER(D540),(D540-INDEX('Price Data'!E:E,MATCH(TEXT(A540,"YYYY-MM-DD"),'Price Data'!D:D,0)+1))/INDEX('Price Data'!E:E,MATCH(TEXT(A540,"YYYY-MM-DD"),'Price Data'!D:D,0)+1),""),"")</f>
        <v>1.953124999999889E-3</v>
      </c>
      <c r="F540" s="34">
        <f>IFERROR(INDEX('Price Data'!H:H,MATCH(TEXT(A540,"YYYY-MM-DD"),'Price Data'!G:G,0)),"")</f>
        <v>12000</v>
      </c>
      <c r="G540" s="10" cm="1">
        <f t="array" ref="G540">IFERROR(IF(ISNUMBER(F540),(F540-INDEX('Price Data'!H:H,MATCH(TEXT(A540,"YYYY-MM-DD"),'Price Data'!G:G,0)+1))/INDEX('Price Data'!H:H,MATCH(TEXT(A540,"YYYY-MM-DD"),'Price Data'!G:G,0)+1),""),"")</f>
        <v>-8.2644628099173556E-3</v>
      </c>
      <c r="H540" s="34">
        <f>IFERROR(INDEX('Price Data'!K:K,MATCH(TEXT(A540,"YYYY-MM-DD"),'Price Data'!J:J,0)),"")</f>
        <v>3.1</v>
      </c>
      <c r="I540" s="10" cm="1">
        <f t="array" ref="I540">IFERROR(IF(ISNUMBER(H540),(H540-INDEX('Price Data'!K:K,MATCH(TEXT(A540,"YYYY-MM-DD"),'Price Data'!J:J,0)+1))/INDEX('Price Data'!K:K,MATCH(TEXT(A540,"YYYY-MM-DD"),'Price Data'!J:J,0)+1),""),"")</f>
        <v>3.2362459546926314E-3</v>
      </c>
      <c r="J540" s="34">
        <f>IFERROR(INDEX('Price Data'!N:N,MATCH(TEXT(A540,"YYYY-MM-DD"),'Price Data'!M:M,0)),"")</f>
        <v>4.72</v>
      </c>
      <c r="K540" s="10" cm="1">
        <f t="array" ref="K540">IFERROR(IF(ISNUMBER(J540),(J540-INDEX('Price Data'!N:N,MATCH(TEXT(A540,"YYYY-MM-DD"),'Price Data'!M:M,0)+1))/INDEX('Price Data'!N:N,MATCH(TEXT(A540,"YYYY-MM-DD"),'Price Data'!M:M,0)+1),""),"")</f>
        <v>-1.2552301255230229E-2</v>
      </c>
      <c r="L540" s="34">
        <f>IFERROR(INDEX('Price Data'!Q:Q,MATCH(TEXT(A540,"YYYY-MM-DD"),'Price Data'!P:P,0)),"")</f>
        <v>9.31</v>
      </c>
      <c r="M540" s="10" cm="1">
        <f t="array" ref="M540">IFERROR(IF(ISNUMBER(L540),(L540-INDEX('Price Data'!Q:Q,MATCH(TEXT(A540,"YYYY-MM-DD"),'Price Data'!P:P,0)+1))/INDEX('Price Data'!Q:Q,MATCH(TEXT(A540,"YYYY-MM-DD"),'Price Data'!P:P,0)+1),""),"")</f>
        <v>-1.1677282377919261E-2</v>
      </c>
      <c r="N540" s="34">
        <f>IFERROR(INDEX('Price Data'!T:T,MATCH(TEXT(A540,"YYYY-MM-DD"),'Price Data'!S:S,0)),"")</f>
        <v>4.1100000000000003</v>
      </c>
      <c r="O540" s="10" cm="1">
        <f t="array" ref="O540">IFERROR(IF(ISNUMBER(N540),(N540-INDEX('Price Data'!T:T,MATCH(TEXT(A540,"YYYY-MM-DD"),'Price Data'!S:S,0)+1))/INDEX('Price Data'!T:T,MATCH(TEXT(A540,"YYYY-MM-DD"),'Price Data'!S:S,0)+1),""),"")</f>
        <v>-1.6746411483253443E-2</v>
      </c>
    </row>
    <row r="541" spans="1:15" x14ac:dyDescent="0.3">
      <c r="A541" s="8">
        <v>42360</v>
      </c>
      <c r="B541" s="34">
        <f>IFERROR(INDEX('Price Data'!B:B,MATCH(TEXT(A541,"YYYY-MM-DD"),'Price Data'!A:A,0)),"")</f>
        <v>21060</v>
      </c>
      <c r="C541" s="10" cm="1">
        <f t="array" ref="C541">IFERROR(IF(ISNUMBER(B541),(B541-INDEX('Price Data'!B:B,MATCH(TEXT(A541,"YYYY-MM-DD"),'Price Data'!A:A,0)+1))/INDEX('Price Data'!B:B,MATCH(TEXT(A541,"YYYY-MM-DD"),'Price Data'!A:A,0)+1),""),"")</f>
        <v>-1.8484288354898336E-3</v>
      </c>
      <c r="D541" s="34">
        <f>IFERROR(INDEX('Price Data'!E:E,MATCH(TEXT(A541,"YYYY-MM-DD"),'Price Data'!D:D,0)),"")</f>
        <v>25.7</v>
      </c>
      <c r="E541" s="10" cm="1">
        <f t="array" ref="E541">IFERROR(IF(ISNUMBER(D541),(D541-INDEX('Price Data'!E:E,MATCH(TEXT(A541,"YYYY-MM-DD"),'Price Data'!D:D,0)+1))/INDEX('Price Data'!E:E,MATCH(TEXT(A541,"YYYY-MM-DD"),'Price Data'!D:D,0)+1),""),"")</f>
        <v>1.9493177387914509E-3</v>
      </c>
      <c r="F541" s="34">
        <f>IFERROR(INDEX('Price Data'!H:H,MATCH(TEXT(A541,"YYYY-MM-DD"),'Price Data'!G:G,0)),"")</f>
        <v>12070</v>
      </c>
      <c r="G541" s="10" cm="1">
        <f t="array" ref="G541">IFERROR(IF(ISNUMBER(F541),(F541-INDEX('Price Data'!H:H,MATCH(TEXT(A541,"YYYY-MM-DD"),'Price Data'!G:G,0)+1))/INDEX('Price Data'!H:H,MATCH(TEXT(A541,"YYYY-MM-DD"),'Price Data'!G:G,0)+1),""),"")</f>
        <v>5.8333333333333336E-3</v>
      </c>
      <c r="H541" s="34">
        <f>IFERROR(INDEX('Price Data'!K:K,MATCH(TEXT(A541,"YYYY-MM-DD"),'Price Data'!J:J,0)),"")</f>
        <v>3.1</v>
      </c>
      <c r="I541" s="10" cm="1">
        <f t="array" ref="I541">IFERROR(IF(ISNUMBER(H541),(H541-INDEX('Price Data'!K:K,MATCH(TEXT(A541,"YYYY-MM-DD"),'Price Data'!J:J,0)+1))/INDEX('Price Data'!K:K,MATCH(TEXT(A541,"YYYY-MM-DD"),'Price Data'!J:J,0)+1),""),"")</f>
        <v>0</v>
      </c>
      <c r="J541" s="34">
        <f>IFERROR(INDEX('Price Data'!N:N,MATCH(TEXT(A541,"YYYY-MM-DD"),'Price Data'!M:M,0)),"")</f>
        <v>4.7</v>
      </c>
      <c r="K541" s="10" cm="1">
        <f t="array" ref="K541">IFERROR(IF(ISNUMBER(J541),(J541-INDEX('Price Data'!N:N,MATCH(TEXT(A541,"YYYY-MM-DD"),'Price Data'!M:M,0)+1))/INDEX('Price Data'!N:N,MATCH(TEXT(A541,"YYYY-MM-DD"),'Price Data'!M:M,0)+1),""),"")</f>
        <v>-4.2372881355931301E-3</v>
      </c>
      <c r="L541" s="34">
        <f>IFERROR(INDEX('Price Data'!Q:Q,MATCH(TEXT(A541,"YYYY-MM-DD"),'Price Data'!P:P,0)),"")</f>
        <v>9.2899999999999991</v>
      </c>
      <c r="M541" s="10" cm="1">
        <f t="array" ref="M541">IFERROR(IF(ISNUMBER(L541),(L541-INDEX('Price Data'!Q:Q,MATCH(TEXT(A541,"YYYY-MM-DD"),'Price Data'!P:P,0)+1))/INDEX('Price Data'!Q:Q,MATCH(TEXT(A541,"YYYY-MM-DD"),'Price Data'!P:P,0)+1),""),"")</f>
        <v>-2.1482277121376314E-3</v>
      </c>
      <c r="N541" s="34">
        <f>IFERROR(INDEX('Price Data'!T:T,MATCH(TEXT(A541,"YYYY-MM-DD"),'Price Data'!S:S,0)),"")</f>
        <v>4.0599999999999996</v>
      </c>
      <c r="O541" s="10" cm="1">
        <f t="array" ref="O541">IFERROR(IF(ISNUMBER(N541),(N541-INDEX('Price Data'!T:T,MATCH(TEXT(A541,"YYYY-MM-DD"),'Price Data'!S:S,0)+1))/INDEX('Price Data'!T:T,MATCH(TEXT(A541,"YYYY-MM-DD"),'Price Data'!S:S,0)+1),""),"")</f>
        <v>-1.2165450121654674E-2</v>
      </c>
    </row>
    <row r="542" spans="1:15" x14ac:dyDescent="0.3">
      <c r="A542" s="8">
        <v>42361</v>
      </c>
      <c r="B542" s="34">
        <f>IFERROR(INDEX('Price Data'!B:B,MATCH(TEXT(A542,"YYYY-MM-DD"),'Price Data'!A:A,0)),"")</f>
        <v>21456</v>
      </c>
      <c r="C542" s="10" cm="1">
        <f t="array" ref="C542">IFERROR(IF(ISNUMBER(B542),(B542-INDEX('Price Data'!B:B,MATCH(TEXT(A542,"YYYY-MM-DD"),'Price Data'!A:A,0)+1))/INDEX('Price Data'!B:B,MATCH(TEXT(A542,"YYYY-MM-DD"),'Price Data'!A:A,0)+1),""),"")</f>
        <v>1.8803418803418803E-2</v>
      </c>
      <c r="D542" s="34">
        <f>IFERROR(INDEX('Price Data'!E:E,MATCH(TEXT(A542,"YYYY-MM-DD"),'Price Data'!D:D,0)),"")</f>
        <v>25.85</v>
      </c>
      <c r="E542" s="10" cm="1">
        <f t="array" ref="E542">IFERROR(IF(ISNUMBER(D542),(D542-INDEX('Price Data'!E:E,MATCH(TEXT(A542,"YYYY-MM-DD"),'Price Data'!D:D,0)+1))/INDEX('Price Data'!E:E,MATCH(TEXT(A542,"YYYY-MM-DD"),'Price Data'!D:D,0)+1),""),"")</f>
        <v>5.8365758754864647E-3</v>
      </c>
      <c r="F542" s="34">
        <f>IFERROR(INDEX('Price Data'!H:H,MATCH(TEXT(A542,"YYYY-MM-DD"),'Price Data'!G:G,0)),"")</f>
        <v>12470</v>
      </c>
      <c r="G542" s="10" cm="1">
        <f t="array" ref="G542">IFERROR(IF(ISNUMBER(F542),(F542-INDEX('Price Data'!H:H,MATCH(TEXT(A542,"YYYY-MM-DD"),'Price Data'!G:G,0)+1))/INDEX('Price Data'!H:H,MATCH(TEXT(A542,"YYYY-MM-DD"),'Price Data'!G:G,0)+1),""),"")</f>
        <v>3.3140016570008285E-2</v>
      </c>
      <c r="H542" s="34">
        <f>IFERROR(INDEX('Price Data'!K:K,MATCH(TEXT(A542,"YYYY-MM-DD"),'Price Data'!J:J,0)),"")</f>
        <v>3.09</v>
      </c>
      <c r="I542" s="10" cm="1">
        <f t="array" ref="I542">IFERROR(IF(ISNUMBER(H542),(H542-INDEX('Price Data'!K:K,MATCH(TEXT(A542,"YYYY-MM-DD"),'Price Data'!J:J,0)+1))/INDEX('Price Data'!K:K,MATCH(TEXT(A542,"YYYY-MM-DD"),'Price Data'!J:J,0)+1),""),"")</f>
        <v>-3.2258064516129778E-3</v>
      </c>
      <c r="J542" s="34">
        <f>IFERROR(INDEX('Price Data'!N:N,MATCH(TEXT(A542,"YYYY-MM-DD"),'Price Data'!M:M,0)),"")</f>
        <v>4.83</v>
      </c>
      <c r="K542" s="10" cm="1">
        <f t="array" ref="K542">IFERROR(IF(ISNUMBER(J542),(J542-INDEX('Price Data'!N:N,MATCH(TEXT(A542,"YYYY-MM-DD"),'Price Data'!M:M,0)+1))/INDEX('Price Data'!N:N,MATCH(TEXT(A542,"YYYY-MM-DD"),'Price Data'!M:M,0)+1),""),"")</f>
        <v>2.7659574468085084E-2</v>
      </c>
      <c r="L542" s="34">
        <f>IFERROR(INDEX('Price Data'!Q:Q,MATCH(TEXT(A542,"YYYY-MM-DD"),'Price Data'!P:P,0)),"")</f>
        <v>9.57</v>
      </c>
      <c r="M542" s="10" cm="1">
        <f t="array" ref="M542">IFERROR(IF(ISNUMBER(L542),(L542-INDEX('Price Data'!Q:Q,MATCH(TEXT(A542,"YYYY-MM-DD"),'Price Data'!P:P,0)+1))/INDEX('Price Data'!Q:Q,MATCH(TEXT(A542,"YYYY-MM-DD"),'Price Data'!P:P,0)+1),""),"")</f>
        <v>3.0139935414424238E-2</v>
      </c>
      <c r="N542" s="34">
        <f>IFERROR(INDEX('Price Data'!T:T,MATCH(TEXT(A542,"YYYY-MM-DD"),'Price Data'!S:S,0)),"")</f>
        <v>4.13</v>
      </c>
      <c r="O542" s="10" cm="1">
        <f t="array" ref="O542">IFERROR(IF(ISNUMBER(N542),(N542-INDEX('Price Data'!T:T,MATCH(TEXT(A542,"YYYY-MM-DD"),'Price Data'!S:S,0)+1))/INDEX('Price Data'!T:T,MATCH(TEXT(A542,"YYYY-MM-DD"),'Price Data'!S:S,0)+1),""),"")</f>
        <v>1.72413793103449E-2</v>
      </c>
    </row>
    <row r="543" spans="1:15" x14ac:dyDescent="0.3">
      <c r="A543" s="8">
        <v>42362</v>
      </c>
      <c r="B543" s="34" t="str">
        <f>IFERROR(INDEX('Price Data'!B:B,MATCH(TEXT(A543,"YYYY-MM-DD"),'Price Data'!A:A,0)),"")</f>
        <v/>
      </c>
      <c r="C543" s="10" t="str" cm="1">
        <f t="array" ref="C543">IFERROR(IF(ISNUMBER(B543),(B543-INDEX('Price Data'!B:B,MATCH(TEXT(A543,"YYYY-MM-DD"),'Price Data'!A:A,0)+1))/INDEX('Price Data'!B:B,MATCH(TEXT(A543,"YYYY-MM-DD"),'Price Data'!A:A,0)+1),""),"")</f>
        <v/>
      </c>
      <c r="D543" s="34" t="str">
        <f>IFERROR(INDEX('Price Data'!E:E,MATCH(TEXT(A543,"YYYY-MM-DD"),'Price Data'!D:D,0)),"")</f>
        <v/>
      </c>
      <c r="E543" s="10" t="str" cm="1">
        <f t="array" ref="E543">IFERROR(IF(ISNUMBER(D543),(D543-INDEX('Price Data'!E:E,MATCH(TEXT(A543,"YYYY-MM-DD"),'Price Data'!D:D,0)+1))/INDEX('Price Data'!E:E,MATCH(TEXT(A543,"YYYY-MM-DD"),'Price Data'!D:D,0)+1),""),"")</f>
        <v/>
      </c>
      <c r="F543" s="34" t="str">
        <f>IFERROR(INDEX('Price Data'!H:H,MATCH(TEXT(A543,"YYYY-MM-DD"),'Price Data'!G:G,0)),"")</f>
        <v/>
      </c>
      <c r="G543" s="10" t="str" cm="1">
        <f t="array" ref="G543">IFERROR(IF(ISNUMBER(F543),(F543-INDEX('Price Data'!H:H,MATCH(TEXT(A543,"YYYY-MM-DD"),'Price Data'!G:G,0)+1))/INDEX('Price Data'!H:H,MATCH(TEXT(A543,"YYYY-MM-DD"),'Price Data'!G:G,0)+1),""),"")</f>
        <v/>
      </c>
      <c r="H543" s="34" t="str">
        <f>IFERROR(INDEX('Price Data'!K:K,MATCH(TEXT(A543,"YYYY-MM-DD"),'Price Data'!J:J,0)),"")</f>
        <v/>
      </c>
      <c r="I543" s="10" t="str" cm="1">
        <f t="array" ref="I543">IFERROR(IF(ISNUMBER(H543),(H543-INDEX('Price Data'!K:K,MATCH(TEXT(A543,"YYYY-MM-DD"),'Price Data'!J:J,0)+1))/INDEX('Price Data'!K:K,MATCH(TEXT(A543,"YYYY-MM-DD"),'Price Data'!J:J,0)+1),""),"")</f>
        <v/>
      </c>
      <c r="J543" s="34" t="str">
        <f>IFERROR(INDEX('Price Data'!N:N,MATCH(TEXT(A543,"YYYY-MM-DD"),'Price Data'!M:M,0)),"")</f>
        <v/>
      </c>
      <c r="K543" s="10" t="str" cm="1">
        <f t="array" ref="K543">IFERROR(IF(ISNUMBER(J543),(J543-INDEX('Price Data'!N:N,MATCH(TEXT(A543,"YYYY-MM-DD"),'Price Data'!M:M,0)+1))/INDEX('Price Data'!N:N,MATCH(TEXT(A543,"YYYY-MM-DD"),'Price Data'!M:M,0)+1),""),"")</f>
        <v/>
      </c>
      <c r="L543" s="34" t="str">
        <f>IFERROR(INDEX('Price Data'!Q:Q,MATCH(TEXT(A543,"YYYY-MM-DD"),'Price Data'!P:P,0)),"")</f>
        <v/>
      </c>
      <c r="M543" s="10" t="str" cm="1">
        <f t="array" ref="M543">IFERROR(IF(ISNUMBER(L543),(L543-INDEX('Price Data'!Q:Q,MATCH(TEXT(A543,"YYYY-MM-DD"),'Price Data'!P:P,0)+1))/INDEX('Price Data'!Q:Q,MATCH(TEXT(A543,"YYYY-MM-DD"),'Price Data'!P:P,0)+1),""),"")</f>
        <v/>
      </c>
      <c r="N543" s="34" t="str">
        <f>IFERROR(INDEX('Price Data'!T:T,MATCH(TEXT(A543,"YYYY-MM-DD"),'Price Data'!S:S,0)),"")</f>
        <v/>
      </c>
      <c r="O543" s="10" t="str" cm="1">
        <f t="array" ref="O543">IFERROR(IF(ISNUMBER(N543),(N543-INDEX('Price Data'!T:T,MATCH(TEXT(A543,"YYYY-MM-DD"),'Price Data'!S:S,0)+1))/INDEX('Price Data'!T:T,MATCH(TEXT(A543,"YYYY-MM-DD"),'Price Data'!S:S,0)+1),""),"")</f>
        <v/>
      </c>
    </row>
    <row r="544" spans="1:15" x14ac:dyDescent="0.3">
      <c r="A544" s="8">
        <v>42363</v>
      </c>
      <c r="B544" s="34" t="str">
        <f>IFERROR(INDEX('Price Data'!B:B,MATCH(TEXT(A544,"YYYY-MM-DD"),'Price Data'!A:A,0)),"")</f>
        <v/>
      </c>
      <c r="C544" s="10" t="str" cm="1">
        <f t="array" ref="C544">IFERROR(IF(ISNUMBER(B544),(B544-INDEX('Price Data'!B:B,MATCH(TEXT(A544,"YYYY-MM-DD"),'Price Data'!A:A,0)+1))/INDEX('Price Data'!B:B,MATCH(TEXT(A544,"YYYY-MM-DD"),'Price Data'!A:A,0)+1),""),"")</f>
        <v/>
      </c>
      <c r="D544" s="34" t="str">
        <f>IFERROR(INDEX('Price Data'!E:E,MATCH(TEXT(A544,"YYYY-MM-DD"),'Price Data'!D:D,0)),"")</f>
        <v/>
      </c>
      <c r="E544" s="10" t="str" cm="1">
        <f t="array" ref="E544">IFERROR(IF(ISNUMBER(D544),(D544-INDEX('Price Data'!E:E,MATCH(TEXT(A544,"YYYY-MM-DD"),'Price Data'!D:D,0)+1))/INDEX('Price Data'!E:E,MATCH(TEXT(A544,"YYYY-MM-DD"),'Price Data'!D:D,0)+1),""),"")</f>
        <v/>
      </c>
      <c r="F544" s="34" t="str">
        <f>IFERROR(INDEX('Price Data'!H:H,MATCH(TEXT(A544,"YYYY-MM-DD"),'Price Data'!G:G,0)),"")</f>
        <v/>
      </c>
      <c r="G544" s="10" t="str" cm="1">
        <f t="array" ref="G544">IFERROR(IF(ISNUMBER(F544),(F544-INDEX('Price Data'!H:H,MATCH(TEXT(A544,"YYYY-MM-DD"),'Price Data'!G:G,0)+1))/INDEX('Price Data'!H:H,MATCH(TEXT(A544,"YYYY-MM-DD"),'Price Data'!G:G,0)+1),""),"")</f>
        <v/>
      </c>
      <c r="H544" s="34" t="str">
        <f>IFERROR(INDEX('Price Data'!K:K,MATCH(TEXT(A544,"YYYY-MM-DD"),'Price Data'!J:J,0)),"")</f>
        <v/>
      </c>
      <c r="I544" s="10" t="str" cm="1">
        <f t="array" ref="I544">IFERROR(IF(ISNUMBER(H544),(H544-INDEX('Price Data'!K:K,MATCH(TEXT(A544,"YYYY-MM-DD"),'Price Data'!J:J,0)+1))/INDEX('Price Data'!K:K,MATCH(TEXT(A544,"YYYY-MM-DD"),'Price Data'!J:J,0)+1),""),"")</f>
        <v/>
      </c>
      <c r="J544" s="34" t="str">
        <f>IFERROR(INDEX('Price Data'!N:N,MATCH(TEXT(A544,"YYYY-MM-DD"),'Price Data'!M:M,0)),"")</f>
        <v/>
      </c>
      <c r="K544" s="10" t="str" cm="1">
        <f t="array" ref="K544">IFERROR(IF(ISNUMBER(J544),(J544-INDEX('Price Data'!N:N,MATCH(TEXT(A544,"YYYY-MM-DD"),'Price Data'!M:M,0)+1))/INDEX('Price Data'!N:N,MATCH(TEXT(A544,"YYYY-MM-DD"),'Price Data'!M:M,0)+1),""),"")</f>
        <v/>
      </c>
      <c r="L544" s="34" t="str">
        <f>IFERROR(INDEX('Price Data'!Q:Q,MATCH(TEXT(A544,"YYYY-MM-DD"),'Price Data'!P:P,0)),"")</f>
        <v/>
      </c>
      <c r="M544" s="10" t="str" cm="1">
        <f t="array" ref="M544">IFERROR(IF(ISNUMBER(L544),(L544-INDEX('Price Data'!Q:Q,MATCH(TEXT(A544,"YYYY-MM-DD"),'Price Data'!P:P,0)+1))/INDEX('Price Data'!Q:Q,MATCH(TEXT(A544,"YYYY-MM-DD"),'Price Data'!P:P,0)+1),""),"")</f>
        <v/>
      </c>
      <c r="N544" s="34" t="str">
        <f>IFERROR(INDEX('Price Data'!T:T,MATCH(TEXT(A544,"YYYY-MM-DD"),'Price Data'!S:S,0)),"")</f>
        <v/>
      </c>
      <c r="O544" s="10" t="str" cm="1">
        <f t="array" ref="O544">IFERROR(IF(ISNUMBER(N544),(N544-INDEX('Price Data'!T:T,MATCH(TEXT(A544,"YYYY-MM-DD"),'Price Data'!S:S,0)+1))/INDEX('Price Data'!T:T,MATCH(TEXT(A544,"YYYY-MM-DD"),'Price Data'!S:S,0)+1),""),"")</f>
        <v/>
      </c>
    </row>
    <row r="545" spans="1:15" x14ac:dyDescent="0.3">
      <c r="A545" s="8">
        <v>42364</v>
      </c>
      <c r="B545" s="34" t="str">
        <f>IFERROR(INDEX('Price Data'!B:B,MATCH(TEXT(A545,"YYYY-MM-DD"),'Price Data'!A:A,0)),"")</f>
        <v/>
      </c>
      <c r="C545" s="10" t="str" cm="1">
        <f t="array" ref="C545">IFERROR(IF(ISNUMBER(B545),(B545-INDEX('Price Data'!B:B,MATCH(TEXT(A545,"YYYY-MM-DD"),'Price Data'!A:A,0)+1))/INDEX('Price Data'!B:B,MATCH(TEXT(A545,"YYYY-MM-DD"),'Price Data'!A:A,0)+1),""),"")</f>
        <v/>
      </c>
      <c r="D545" s="34" t="str">
        <f>IFERROR(INDEX('Price Data'!E:E,MATCH(TEXT(A545,"YYYY-MM-DD"),'Price Data'!D:D,0)),"")</f>
        <v/>
      </c>
      <c r="E545" s="10" t="str" cm="1">
        <f t="array" ref="E545">IFERROR(IF(ISNUMBER(D545),(D545-INDEX('Price Data'!E:E,MATCH(TEXT(A545,"YYYY-MM-DD"),'Price Data'!D:D,0)+1))/INDEX('Price Data'!E:E,MATCH(TEXT(A545,"YYYY-MM-DD"),'Price Data'!D:D,0)+1),""),"")</f>
        <v/>
      </c>
      <c r="F545" s="34" t="str">
        <f>IFERROR(INDEX('Price Data'!H:H,MATCH(TEXT(A545,"YYYY-MM-DD"),'Price Data'!G:G,0)),"")</f>
        <v/>
      </c>
      <c r="G545" s="10" t="str" cm="1">
        <f t="array" ref="G545">IFERROR(IF(ISNUMBER(F545),(F545-INDEX('Price Data'!H:H,MATCH(TEXT(A545,"YYYY-MM-DD"),'Price Data'!G:G,0)+1))/INDEX('Price Data'!H:H,MATCH(TEXT(A545,"YYYY-MM-DD"),'Price Data'!G:G,0)+1),""),"")</f>
        <v/>
      </c>
      <c r="H545" s="34" t="str">
        <f>IFERROR(INDEX('Price Data'!K:K,MATCH(TEXT(A545,"YYYY-MM-DD"),'Price Data'!J:J,0)),"")</f>
        <v/>
      </c>
      <c r="I545" s="10" t="str" cm="1">
        <f t="array" ref="I545">IFERROR(IF(ISNUMBER(H545),(H545-INDEX('Price Data'!K:K,MATCH(TEXT(A545,"YYYY-MM-DD"),'Price Data'!J:J,0)+1))/INDEX('Price Data'!K:K,MATCH(TEXT(A545,"YYYY-MM-DD"),'Price Data'!J:J,0)+1),""),"")</f>
        <v/>
      </c>
      <c r="J545" s="34" t="str">
        <f>IFERROR(INDEX('Price Data'!N:N,MATCH(TEXT(A545,"YYYY-MM-DD"),'Price Data'!M:M,0)),"")</f>
        <v/>
      </c>
      <c r="K545" s="10" t="str" cm="1">
        <f t="array" ref="K545">IFERROR(IF(ISNUMBER(J545),(J545-INDEX('Price Data'!N:N,MATCH(TEXT(A545,"YYYY-MM-DD"),'Price Data'!M:M,0)+1))/INDEX('Price Data'!N:N,MATCH(TEXT(A545,"YYYY-MM-DD"),'Price Data'!M:M,0)+1),""),"")</f>
        <v/>
      </c>
      <c r="L545" s="34" t="str">
        <f>IFERROR(INDEX('Price Data'!Q:Q,MATCH(TEXT(A545,"YYYY-MM-DD"),'Price Data'!P:P,0)),"")</f>
        <v/>
      </c>
      <c r="M545" s="10" t="str" cm="1">
        <f t="array" ref="M545">IFERROR(IF(ISNUMBER(L545),(L545-INDEX('Price Data'!Q:Q,MATCH(TEXT(A545,"YYYY-MM-DD"),'Price Data'!P:P,0)+1))/INDEX('Price Data'!Q:Q,MATCH(TEXT(A545,"YYYY-MM-DD"),'Price Data'!P:P,0)+1),""),"")</f>
        <v/>
      </c>
      <c r="N545" s="34" t="str">
        <f>IFERROR(INDEX('Price Data'!T:T,MATCH(TEXT(A545,"YYYY-MM-DD"),'Price Data'!S:S,0)),"")</f>
        <v/>
      </c>
      <c r="O545" s="10" t="str" cm="1">
        <f t="array" ref="O545">IFERROR(IF(ISNUMBER(N545),(N545-INDEX('Price Data'!T:T,MATCH(TEXT(A545,"YYYY-MM-DD"),'Price Data'!S:S,0)+1))/INDEX('Price Data'!T:T,MATCH(TEXT(A545,"YYYY-MM-DD"),'Price Data'!S:S,0)+1),""),"")</f>
        <v/>
      </c>
    </row>
    <row r="546" spans="1:15" x14ac:dyDescent="0.3">
      <c r="A546" s="8">
        <v>42365</v>
      </c>
      <c r="B546" s="34" t="str">
        <f>IFERROR(INDEX('Price Data'!B:B,MATCH(TEXT(A546,"YYYY-MM-DD"),'Price Data'!A:A,0)),"")</f>
        <v/>
      </c>
      <c r="C546" s="10" t="str" cm="1">
        <f t="array" ref="C546">IFERROR(IF(ISNUMBER(B546),(B546-INDEX('Price Data'!B:B,MATCH(TEXT(A546,"YYYY-MM-DD"),'Price Data'!A:A,0)+1))/INDEX('Price Data'!B:B,MATCH(TEXT(A546,"YYYY-MM-DD"),'Price Data'!A:A,0)+1),""),"")</f>
        <v/>
      </c>
      <c r="D546" s="34" t="str">
        <f>IFERROR(INDEX('Price Data'!E:E,MATCH(TEXT(A546,"YYYY-MM-DD"),'Price Data'!D:D,0)),"")</f>
        <v/>
      </c>
      <c r="E546" s="10" t="str" cm="1">
        <f t="array" ref="E546">IFERROR(IF(ISNUMBER(D546),(D546-INDEX('Price Data'!E:E,MATCH(TEXT(A546,"YYYY-MM-DD"),'Price Data'!D:D,0)+1))/INDEX('Price Data'!E:E,MATCH(TEXT(A546,"YYYY-MM-DD"),'Price Data'!D:D,0)+1),""),"")</f>
        <v/>
      </c>
      <c r="F546" s="34" t="str">
        <f>IFERROR(INDEX('Price Data'!H:H,MATCH(TEXT(A546,"YYYY-MM-DD"),'Price Data'!G:G,0)),"")</f>
        <v/>
      </c>
      <c r="G546" s="10" t="str" cm="1">
        <f t="array" ref="G546">IFERROR(IF(ISNUMBER(F546),(F546-INDEX('Price Data'!H:H,MATCH(TEXT(A546,"YYYY-MM-DD"),'Price Data'!G:G,0)+1))/INDEX('Price Data'!H:H,MATCH(TEXT(A546,"YYYY-MM-DD"),'Price Data'!G:G,0)+1),""),"")</f>
        <v/>
      </c>
      <c r="H546" s="34" t="str">
        <f>IFERROR(INDEX('Price Data'!K:K,MATCH(TEXT(A546,"YYYY-MM-DD"),'Price Data'!J:J,0)),"")</f>
        <v/>
      </c>
      <c r="I546" s="10" t="str" cm="1">
        <f t="array" ref="I546">IFERROR(IF(ISNUMBER(H546),(H546-INDEX('Price Data'!K:K,MATCH(TEXT(A546,"YYYY-MM-DD"),'Price Data'!J:J,0)+1))/INDEX('Price Data'!K:K,MATCH(TEXT(A546,"YYYY-MM-DD"),'Price Data'!J:J,0)+1),""),"")</f>
        <v/>
      </c>
      <c r="J546" s="34" t="str">
        <f>IFERROR(INDEX('Price Data'!N:N,MATCH(TEXT(A546,"YYYY-MM-DD"),'Price Data'!M:M,0)),"")</f>
        <v/>
      </c>
      <c r="K546" s="10" t="str" cm="1">
        <f t="array" ref="K546">IFERROR(IF(ISNUMBER(J546),(J546-INDEX('Price Data'!N:N,MATCH(TEXT(A546,"YYYY-MM-DD"),'Price Data'!M:M,0)+1))/INDEX('Price Data'!N:N,MATCH(TEXT(A546,"YYYY-MM-DD"),'Price Data'!M:M,0)+1),""),"")</f>
        <v/>
      </c>
      <c r="L546" s="34" t="str">
        <f>IFERROR(INDEX('Price Data'!Q:Q,MATCH(TEXT(A546,"YYYY-MM-DD"),'Price Data'!P:P,0)),"")</f>
        <v/>
      </c>
      <c r="M546" s="10" t="str" cm="1">
        <f t="array" ref="M546">IFERROR(IF(ISNUMBER(L546),(L546-INDEX('Price Data'!Q:Q,MATCH(TEXT(A546,"YYYY-MM-DD"),'Price Data'!P:P,0)+1))/INDEX('Price Data'!Q:Q,MATCH(TEXT(A546,"YYYY-MM-DD"),'Price Data'!P:P,0)+1),""),"")</f>
        <v/>
      </c>
      <c r="N546" s="34" t="str">
        <f>IFERROR(INDEX('Price Data'!T:T,MATCH(TEXT(A546,"YYYY-MM-DD"),'Price Data'!S:S,0)),"")</f>
        <v/>
      </c>
      <c r="O546" s="10" t="str" cm="1">
        <f t="array" ref="O546">IFERROR(IF(ISNUMBER(N546),(N546-INDEX('Price Data'!T:T,MATCH(TEXT(A546,"YYYY-MM-DD"),'Price Data'!S:S,0)+1))/INDEX('Price Data'!T:T,MATCH(TEXT(A546,"YYYY-MM-DD"),'Price Data'!S:S,0)+1),""),"")</f>
        <v/>
      </c>
    </row>
    <row r="547" spans="1:15" x14ac:dyDescent="0.3">
      <c r="A547" s="8">
        <v>42366</v>
      </c>
      <c r="B547" s="34">
        <f>IFERROR(INDEX('Price Data'!B:B,MATCH(TEXT(A547,"YYYY-MM-DD"),'Price Data'!A:A,0)),"")</f>
        <v>21369</v>
      </c>
      <c r="C547" s="10" cm="1">
        <f t="array" ref="C547">IFERROR(IF(ISNUMBER(B547),(B547-INDEX('Price Data'!B:B,MATCH(TEXT(A547,"YYYY-MM-DD"),'Price Data'!A:A,0)+1))/INDEX('Price Data'!B:B,MATCH(TEXT(A547,"YYYY-MM-DD"),'Price Data'!A:A,0)+1),""),"")</f>
        <v>-4.0548098434004471E-3</v>
      </c>
      <c r="D547" s="34">
        <f>IFERROR(INDEX('Price Data'!E:E,MATCH(TEXT(A547,"YYYY-MM-DD"),'Price Data'!D:D,0)),"")</f>
        <v>25.65</v>
      </c>
      <c r="E547" s="10" cm="1">
        <f t="array" ref="E547">IFERROR(IF(ISNUMBER(D547),(D547-INDEX('Price Data'!E:E,MATCH(TEXT(A547,"YYYY-MM-DD"),'Price Data'!D:D,0)+1))/INDEX('Price Data'!E:E,MATCH(TEXT(A547,"YYYY-MM-DD"),'Price Data'!D:D,0)+1),""),"")</f>
        <v>-7.7369439071567825E-3</v>
      </c>
      <c r="F547" s="34">
        <f>IFERROR(INDEX('Price Data'!H:H,MATCH(TEXT(A547,"YYYY-MM-DD"),'Price Data'!G:G,0)),"")</f>
        <v>12520</v>
      </c>
      <c r="G547" s="10" cm="1">
        <f t="array" ref="G547">IFERROR(IF(ISNUMBER(F547),(F547-INDEX('Price Data'!H:H,MATCH(TEXT(A547,"YYYY-MM-DD"),'Price Data'!G:G,0)+1))/INDEX('Price Data'!H:H,MATCH(TEXT(A547,"YYYY-MM-DD"),'Price Data'!G:G,0)+1),""),"")</f>
        <v>4.0096230954290296E-3</v>
      </c>
      <c r="H547" s="34">
        <f>IFERROR(INDEX('Price Data'!K:K,MATCH(TEXT(A547,"YYYY-MM-DD"),'Price Data'!J:J,0)),"")</f>
        <v>3.07</v>
      </c>
      <c r="I547" s="10" cm="1">
        <f t="array" ref="I547">IFERROR(IF(ISNUMBER(H547),(H547-INDEX('Price Data'!K:K,MATCH(TEXT(A547,"YYYY-MM-DD"),'Price Data'!J:J,0)+1))/INDEX('Price Data'!K:K,MATCH(TEXT(A547,"YYYY-MM-DD"),'Price Data'!J:J,0)+1),""),"")</f>
        <v>-6.4724919093851196E-3</v>
      </c>
      <c r="J547" s="34">
        <f>IFERROR(INDEX('Price Data'!N:N,MATCH(TEXT(A547,"YYYY-MM-DD"),'Price Data'!M:M,0)),"")</f>
        <v>4.82</v>
      </c>
      <c r="K547" s="10" cm="1">
        <f t="array" ref="K547">IFERROR(IF(ISNUMBER(J547),(J547-INDEX('Price Data'!N:N,MATCH(TEXT(A547,"YYYY-MM-DD"),'Price Data'!M:M,0)+1))/INDEX('Price Data'!N:N,MATCH(TEXT(A547,"YYYY-MM-DD"),'Price Data'!M:M,0)+1),""),"")</f>
        <v>-2.0703933747411567E-3</v>
      </c>
      <c r="L547" s="34">
        <f>IFERROR(INDEX('Price Data'!Q:Q,MATCH(TEXT(A547,"YYYY-MM-DD"),'Price Data'!P:P,0)),"")</f>
        <v>9.59</v>
      </c>
      <c r="M547" s="10" cm="1">
        <f t="array" ref="M547">IFERROR(IF(ISNUMBER(L547),(L547-INDEX('Price Data'!Q:Q,MATCH(TEXT(A547,"YYYY-MM-DD"),'Price Data'!P:P,0)+1))/INDEX('Price Data'!Q:Q,MATCH(TEXT(A547,"YYYY-MM-DD"),'Price Data'!P:P,0)+1),""),"")</f>
        <v>2.0898641588296316E-3</v>
      </c>
      <c r="N547" s="34">
        <f>IFERROR(INDEX('Price Data'!T:T,MATCH(TEXT(A547,"YYYY-MM-DD"),'Price Data'!S:S,0)),"")</f>
        <v>4.1500000000000004</v>
      </c>
      <c r="O547" s="10" cm="1">
        <f t="array" ref="O547">IFERROR(IF(ISNUMBER(N547),(N547-INDEX('Price Data'!T:T,MATCH(TEXT(A547,"YYYY-MM-DD"),'Price Data'!S:S,0)+1))/INDEX('Price Data'!T:T,MATCH(TEXT(A547,"YYYY-MM-DD"),'Price Data'!S:S,0)+1),""),"")</f>
        <v>4.8426150121066497E-3</v>
      </c>
    </row>
    <row r="548" spans="1:15" x14ac:dyDescent="0.3">
      <c r="A548" s="8">
        <v>42367</v>
      </c>
      <c r="B548" s="34">
        <f>IFERROR(INDEX('Price Data'!B:B,MATCH(TEXT(A548,"YYYY-MM-DD"),'Price Data'!A:A,0)),"")</f>
        <v>21661</v>
      </c>
      <c r="C548" s="10" cm="1">
        <f t="array" ref="C548">IFERROR(IF(ISNUMBER(B548),(B548-INDEX('Price Data'!B:B,MATCH(TEXT(A548,"YYYY-MM-DD"),'Price Data'!A:A,0)+1))/INDEX('Price Data'!B:B,MATCH(TEXT(A548,"YYYY-MM-DD"),'Price Data'!A:A,0)+1),""),"")</f>
        <v>1.3664654405915111E-2</v>
      </c>
      <c r="D548" s="34">
        <f>IFERROR(INDEX('Price Data'!E:E,MATCH(TEXT(A548,"YYYY-MM-DD"),'Price Data'!D:D,0)),"")</f>
        <v>26.05</v>
      </c>
      <c r="E548" s="10" cm="1">
        <f t="array" ref="E548">IFERROR(IF(ISNUMBER(D548),(D548-INDEX('Price Data'!E:E,MATCH(TEXT(A548,"YYYY-MM-DD"),'Price Data'!D:D,0)+1))/INDEX('Price Data'!E:E,MATCH(TEXT(A548,"YYYY-MM-DD"),'Price Data'!D:D,0)+1),""),"")</f>
        <v>1.5594541910331468E-2</v>
      </c>
      <c r="F548" s="34">
        <f>IFERROR(INDEX('Price Data'!H:H,MATCH(TEXT(A548,"YYYY-MM-DD"),'Price Data'!G:G,0)),"")</f>
        <v>12480</v>
      </c>
      <c r="G548" s="10" cm="1">
        <f t="array" ref="G548">IFERROR(IF(ISNUMBER(F548),(F548-INDEX('Price Data'!H:H,MATCH(TEXT(A548,"YYYY-MM-DD"),'Price Data'!G:G,0)+1))/INDEX('Price Data'!H:H,MATCH(TEXT(A548,"YYYY-MM-DD"),'Price Data'!G:G,0)+1),""),"")</f>
        <v>-3.1948881789137379E-3</v>
      </c>
      <c r="H548" s="34">
        <f>IFERROR(INDEX('Price Data'!K:K,MATCH(TEXT(A548,"YYYY-MM-DD"),'Price Data'!J:J,0)),"")</f>
        <v>3.13</v>
      </c>
      <c r="I548" s="10" cm="1">
        <f t="array" ref="I548">IFERROR(IF(ISNUMBER(H548),(H548-INDEX('Price Data'!K:K,MATCH(TEXT(A548,"YYYY-MM-DD"),'Price Data'!J:J,0)+1))/INDEX('Price Data'!K:K,MATCH(TEXT(A548,"YYYY-MM-DD"),'Price Data'!J:J,0)+1),""),"")</f>
        <v>1.9543973941368097E-2</v>
      </c>
      <c r="J548" s="34">
        <f>IFERROR(INDEX('Price Data'!N:N,MATCH(TEXT(A548,"YYYY-MM-DD"),'Price Data'!M:M,0)),"")</f>
        <v>4.83</v>
      </c>
      <c r="K548" s="10" cm="1">
        <f t="array" ref="K548">IFERROR(IF(ISNUMBER(J548),(J548-INDEX('Price Data'!N:N,MATCH(TEXT(A548,"YYYY-MM-DD"),'Price Data'!M:M,0)+1))/INDEX('Price Data'!N:N,MATCH(TEXT(A548,"YYYY-MM-DD"),'Price Data'!M:M,0)+1),""),"")</f>
        <v>2.0746887966804537E-3</v>
      </c>
      <c r="L548" s="34">
        <f>IFERROR(INDEX('Price Data'!Q:Q,MATCH(TEXT(A548,"YYYY-MM-DD"),'Price Data'!P:P,0)),"")</f>
        <v>9.6199999999999992</v>
      </c>
      <c r="M548" s="10" cm="1">
        <f t="array" ref="M548">IFERROR(IF(ISNUMBER(L548),(L548-INDEX('Price Data'!Q:Q,MATCH(TEXT(A548,"YYYY-MM-DD"),'Price Data'!P:P,0)+1))/INDEX('Price Data'!Q:Q,MATCH(TEXT(A548,"YYYY-MM-DD"),'Price Data'!P:P,0)+1),""),"")</f>
        <v>3.1282586027110908E-3</v>
      </c>
      <c r="N548" s="34">
        <f>IFERROR(INDEX('Price Data'!T:T,MATCH(TEXT(A548,"YYYY-MM-DD"),'Price Data'!S:S,0)),"")</f>
        <v>4.18</v>
      </c>
      <c r="O548" s="10" cm="1">
        <f t="array" ref="O548">IFERROR(IF(ISNUMBER(N548),(N548-INDEX('Price Data'!T:T,MATCH(TEXT(A548,"YYYY-MM-DD"),'Price Data'!S:S,0)+1))/INDEX('Price Data'!T:T,MATCH(TEXT(A548,"YYYY-MM-DD"),'Price Data'!S:S,0)+1),""),"")</f>
        <v>7.2289156626504474E-3</v>
      </c>
    </row>
    <row r="549" spans="1:15" x14ac:dyDescent="0.3">
      <c r="A549" s="8">
        <v>42368</v>
      </c>
      <c r="B549" s="34">
        <f>IFERROR(INDEX('Price Data'!B:B,MATCH(TEXT(A549,"YYYY-MM-DD"),'Price Data'!A:A,0)),"")</f>
        <v>21418</v>
      </c>
      <c r="C549" s="10" cm="1">
        <f t="array" ref="C549">IFERROR(IF(ISNUMBER(B549),(B549-INDEX('Price Data'!B:B,MATCH(TEXT(A549,"YYYY-MM-DD"),'Price Data'!A:A,0)+1))/INDEX('Price Data'!B:B,MATCH(TEXT(A549,"YYYY-MM-DD"),'Price Data'!A:A,0)+1),""),"")</f>
        <v>-1.1218318637182033E-2</v>
      </c>
      <c r="D549" s="34">
        <f>IFERROR(INDEX('Price Data'!E:E,MATCH(TEXT(A549,"YYYY-MM-DD"),'Price Data'!D:D,0)),"")</f>
        <v>25.73</v>
      </c>
      <c r="E549" s="10" cm="1">
        <f t="array" ref="E549">IFERROR(IF(ISNUMBER(D549),(D549-INDEX('Price Data'!E:E,MATCH(TEXT(A549,"YYYY-MM-DD"),'Price Data'!D:D,0)+1))/INDEX('Price Data'!E:E,MATCH(TEXT(A549,"YYYY-MM-DD"),'Price Data'!D:D,0)+1),""),"")</f>
        <v>-1.2284069097888687E-2</v>
      </c>
      <c r="F549" s="34">
        <f>IFERROR(INDEX('Price Data'!H:H,MATCH(TEXT(A549,"YYYY-MM-DD"),'Price Data'!G:G,0)),"")</f>
        <v>12320</v>
      </c>
      <c r="G549" s="10" cm="1">
        <f t="array" ref="G549">IFERROR(IF(ISNUMBER(F549),(F549-INDEX('Price Data'!H:H,MATCH(TEXT(A549,"YYYY-MM-DD"),'Price Data'!G:G,0)+1))/INDEX('Price Data'!H:H,MATCH(TEXT(A549,"YYYY-MM-DD"),'Price Data'!G:G,0)+1),""),"")</f>
        <v>-1.282051282051282E-2</v>
      </c>
      <c r="H549" s="34">
        <f>IFERROR(INDEX('Price Data'!K:K,MATCH(TEXT(A549,"YYYY-MM-DD"),'Price Data'!J:J,0)),"")</f>
        <v>3.09</v>
      </c>
      <c r="I549" s="10" cm="1">
        <f t="array" ref="I549">IFERROR(IF(ISNUMBER(H549),(H549-INDEX('Price Data'!K:K,MATCH(TEXT(A549,"YYYY-MM-DD"),'Price Data'!J:J,0)+1))/INDEX('Price Data'!K:K,MATCH(TEXT(A549,"YYYY-MM-DD"),'Price Data'!J:J,0)+1),""),"")</f>
        <v>-1.2779552715654964E-2</v>
      </c>
      <c r="J549" s="34">
        <f>IFERROR(INDEX('Price Data'!N:N,MATCH(TEXT(A549,"YYYY-MM-DD"),'Price Data'!M:M,0)),"")</f>
        <v>4.7699999999999996</v>
      </c>
      <c r="K549" s="10" cm="1">
        <f t="array" ref="K549">IFERROR(IF(ISNUMBER(J549),(J549-INDEX('Price Data'!N:N,MATCH(TEXT(A549,"YYYY-MM-DD"),'Price Data'!M:M,0)+1))/INDEX('Price Data'!N:N,MATCH(TEXT(A549,"YYYY-MM-DD"),'Price Data'!M:M,0)+1),""),"")</f>
        <v>-1.2422360248447308E-2</v>
      </c>
      <c r="L549" s="34">
        <f>IFERROR(INDEX('Price Data'!Q:Q,MATCH(TEXT(A549,"YYYY-MM-DD"),'Price Data'!P:P,0)),"")</f>
        <v>9.5</v>
      </c>
      <c r="M549" s="10" cm="1">
        <f t="array" ref="M549">IFERROR(IF(ISNUMBER(L549),(L549-INDEX('Price Data'!Q:Q,MATCH(TEXT(A549,"YYYY-MM-DD"),'Price Data'!P:P,0)+1))/INDEX('Price Data'!Q:Q,MATCH(TEXT(A549,"YYYY-MM-DD"),'Price Data'!P:P,0)+1),""),"")</f>
        <v>-1.2474012474012393E-2</v>
      </c>
      <c r="N549" s="34">
        <f>IFERROR(INDEX('Price Data'!T:T,MATCH(TEXT(A549,"YYYY-MM-DD"),'Price Data'!S:S,0)),"")</f>
        <v>4.1500000000000004</v>
      </c>
      <c r="O549" s="10" cm="1">
        <f t="array" ref="O549">IFERROR(IF(ISNUMBER(N549),(N549-INDEX('Price Data'!T:T,MATCH(TEXT(A549,"YYYY-MM-DD"),'Price Data'!S:S,0)+1))/INDEX('Price Data'!T:T,MATCH(TEXT(A549,"YYYY-MM-DD"),'Price Data'!S:S,0)+1),""),"")</f>
        <v>-7.177033492822814E-3</v>
      </c>
    </row>
    <row r="550" spans="1:15" x14ac:dyDescent="0.3">
      <c r="A550" s="8">
        <v>42369</v>
      </c>
      <c r="B550" s="34" t="str">
        <f>IFERROR(INDEX('Price Data'!B:B,MATCH(TEXT(A550,"YYYY-MM-DD"),'Price Data'!A:A,0)),"")</f>
        <v/>
      </c>
      <c r="C550" s="10" t="str" cm="1">
        <f t="array" ref="C550">IFERROR(IF(ISNUMBER(B550),(B550-INDEX('Price Data'!B:B,MATCH(TEXT(A550,"YYYY-MM-DD"),'Price Data'!A:A,0)+1))/INDEX('Price Data'!B:B,MATCH(TEXT(A550,"YYYY-MM-DD"),'Price Data'!A:A,0)+1),""),"")</f>
        <v/>
      </c>
      <c r="D550" s="34">
        <f>IFERROR(INDEX('Price Data'!E:E,MATCH(TEXT(A550,"YYYY-MM-DD"),'Price Data'!D:D,0)),"")</f>
        <v>25.728037</v>
      </c>
      <c r="E550" s="10" cm="1">
        <f t="array" ref="E550">IFERROR(IF(ISNUMBER(D550),(D550-INDEX('Price Data'!E:E,MATCH(TEXT(A550,"YYYY-MM-DD"),'Price Data'!D:D,0)+1))/INDEX('Price Data'!E:E,MATCH(TEXT(A550,"YYYY-MM-DD"),'Price Data'!D:D,0)+1),""),"")</f>
        <v>-7.6292265837541278E-5</v>
      </c>
      <c r="F550" s="34">
        <f>IFERROR(INDEX('Price Data'!H:H,MATCH(TEXT(A550,"YYYY-MM-DD"),'Price Data'!G:G,0)),"")</f>
        <v>12320</v>
      </c>
      <c r="G550" s="10" cm="1">
        <f t="array" ref="G550">IFERROR(IF(ISNUMBER(F550),(F550-INDEX('Price Data'!H:H,MATCH(TEXT(A550,"YYYY-MM-DD"),'Price Data'!G:G,0)+1))/INDEX('Price Data'!H:H,MATCH(TEXT(A550,"YYYY-MM-DD"),'Price Data'!G:G,0)+1),""),"")</f>
        <v>0</v>
      </c>
      <c r="H550" s="34">
        <f>IFERROR(INDEX('Price Data'!K:K,MATCH(TEXT(A550,"YYYY-MM-DD"),'Price Data'!J:J,0)),"")</f>
        <v>3.09</v>
      </c>
      <c r="I550" s="10" cm="1">
        <f t="array" ref="I550">IFERROR(IF(ISNUMBER(H550),(H550-INDEX('Price Data'!K:K,MATCH(TEXT(A550,"YYYY-MM-DD"),'Price Data'!J:J,0)+1))/INDEX('Price Data'!K:K,MATCH(TEXT(A550,"YYYY-MM-DD"),'Price Data'!J:J,0)+1),""),"")</f>
        <v>0</v>
      </c>
      <c r="J550" s="34">
        <f>IFERROR(INDEX('Price Data'!N:N,MATCH(TEXT(A550,"YYYY-MM-DD"),'Price Data'!M:M,0)),"")</f>
        <v>4.7699999999999996</v>
      </c>
      <c r="K550" s="10" cm="1">
        <f t="array" ref="K550">IFERROR(IF(ISNUMBER(J550),(J550-INDEX('Price Data'!N:N,MATCH(TEXT(A550,"YYYY-MM-DD"),'Price Data'!M:M,0)+1))/INDEX('Price Data'!N:N,MATCH(TEXT(A550,"YYYY-MM-DD"),'Price Data'!M:M,0)+1),""),"")</f>
        <v>0</v>
      </c>
      <c r="L550" s="34">
        <f>IFERROR(INDEX('Price Data'!Q:Q,MATCH(TEXT(A550,"YYYY-MM-DD"),'Price Data'!P:P,0)),"")</f>
        <v>9.5</v>
      </c>
      <c r="M550" s="10" cm="1">
        <f t="array" ref="M550">IFERROR(IF(ISNUMBER(L550),(L550-INDEX('Price Data'!Q:Q,MATCH(TEXT(A550,"YYYY-MM-DD"),'Price Data'!P:P,0)+1))/INDEX('Price Data'!Q:Q,MATCH(TEXT(A550,"YYYY-MM-DD"),'Price Data'!P:P,0)+1),""),"")</f>
        <v>0</v>
      </c>
      <c r="N550" s="34">
        <f>IFERROR(INDEX('Price Data'!T:T,MATCH(TEXT(A550,"YYYY-MM-DD"),'Price Data'!S:S,0)),"")</f>
        <v>4.1520000000000001</v>
      </c>
      <c r="O550" s="10" cm="1">
        <f t="array" ref="O550">IFERROR(IF(ISNUMBER(N550),(N550-INDEX('Price Data'!T:T,MATCH(TEXT(A550,"YYYY-MM-DD"),'Price Data'!S:S,0)+1))/INDEX('Price Data'!T:T,MATCH(TEXT(A550,"YYYY-MM-DD"),'Price Data'!S:S,0)+1),""),"")</f>
        <v>4.819277108433204E-4</v>
      </c>
    </row>
    <row r="551" spans="1:15" x14ac:dyDescent="0.3">
      <c r="A551" s="8">
        <v>42370</v>
      </c>
      <c r="B551" s="34" t="str">
        <f>IFERROR(INDEX('Price Data'!B:B,MATCH(TEXT(A551,"YYYY-MM-DD"),'Price Data'!A:A,0)),"")</f>
        <v/>
      </c>
      <c r="C551" s="10" t="str" cm="1">
        <f t="array" ref="C551">IFERROR(IF(ISNUMBER(B551),(B551-INDEX('Price Data'!B:B,MATCH(TEXT(A551,"YYYY-MM-DD"),'Price Data'!A:A,0)+1))/INDEX('Price Data'!B:B,MATCH(TEXT(A551,"YYYY-MM-DD"),'Price Data'!A:A,0)+1),""),"")</f>
        <v/>
      </c>
      <c r="D551" s="34" t="str">
        <f>IFERROR(INDEX('Price Data'!E:E,MATCH(TEXT(A551,"YYYY-MM-DD"),'Price Data'!D:D,0)),"")</f>
        <v/>
      </c>
      <c r="E551" s="10" t="str" cm="1">
        <f t="array" ref="E551">IFERROR(IF(ISNUMBER(D551),(D551-INDEX('Price Data'!E:E,MATCH(TEXT(A551,"YYYY-MM-DD"),'Price Data'!D:D,0)+1))/INDEX('Price Data'!E:E,MATCH(TEXT(A551,"YYYY-MM-DD"),'Price Data'!D:D,0)+1),""),"")</f>
        <v/>
      </c>
      <c r="F551" s="34" t="str">
        <f>IFERROR(INDEX('Price Data'!H:H,MATCH(TEXT(A551,"YYYY-MM-DD"),'Price Data'!G:G,0)),"")</f>
        <v/>
      </c>
      <c r="G551" s="10" t="str" cm="1">
        <f t="array" ref="G551">IFERROR(IF(ISNUMBER(F551),(F551-INDEX('Price Data'!H:H,MATCH(TEXT(A551,"YYYY-MM-DD"),'Price Data'!G:G,0)+1))/INDEX('Price Data'!H:H,MATCH(TEXT(A551,"YYYY-MM-DD"),'Price Data'!G:G,0)+1),""),"")</f>
        <v/>
      </c>
      <c r="H551" s="34" t="str">
        <f>IFERROR(INDEX('Price Data'!K:K,MATCH(TEXT(A551,"YYYY-MM-DD"),'Price Data'!J:J,0)),"")</f>
        <v/>
      </c>
      <c r="I551" s="10" t="str" cm="1">
        <f t="array" ref="I551">IFERROR(IF(ISNUMBER(H551),(H551-INDEX('Price Data'!K:K,MATCH(TEXT(A551,"YYYY-MM-DD"),'Price Data'!J:J,0)+1))/INDEX('Price Data'!K:K,MATCH(TEXT(A551,"YYYY-MM-DD"),'Price Data'!J:J,0)+1),""),"")</f>
        <v/>
      </c>
      <c r="J551" s="34" t="str">
        <f>IFERROR(INDEX('Price Data'!N:N,MATCH(TEXT(A551,"YYYY-MM-DD"),'Price Data'!M:M,0)),"")</f>
        <v/>
      </c>
      <c r="K551" s="10" t="str" cm="1">
        <f t="array" ref="K551">IFERROR(IF(ISNUMBER(J551),(J551-INDEX('Price Data'!N:N,MATCH(TEXT(A551,"YYYY-MM-DD"),'Price Data'!M:M,0)+1))/INDEX('Price Data'!N:N,MATCH(TEXT(A551,"YYYY-MM-DD"),'Price Data'!M:M,0)+1),""),"")</f>
        <v/>
      </c>
      <c r="L551" s="34" t="str">
        <f>IFERROR(INDEX('Price Data'!Q:Q,MATCH(TEXT(A551,"YYYY-MM-DD"),'Price Data'!P:P,0)),"")</f>
        <v/>
      </c>
      <c r="M551" s="10" t="str" cm="1">
        <f t="array" ref="M551">IFERROR(IF(ISNUMBER(L551),(L551-INDEX('Price Data'!Q:Q,MATCH(TEXT(A551,"YYYY-MM-DD"),'Price Data'!P:P,0)+1))/INDEX('Price Data'!Q:Q,MATCH(TEXT(A551,"YYYY-MM-DD"),'Price Data'!P:P,0)+1),""),"")</f>
        <v/>
      </c>
      <c r="N551" s="34" t="str">
        <f>IFERROR(INDEX('Price Data'!T:T,MATCH(TEXT(A551,"YYYY-MM-DD"),'Price Data'!S:S,0)),"")</f>
        <v/>
      </c>
      <c r="O551" s="10" t="str" cm="1">
        <f t="array" ref="O551">IFERROR(IF(ISNUMBER(N551),(N551-INDEX('Price Data'!T:T,MATCH(TEXT(A551,"YYYY-MM-DD"),'Price Data'!S:S,0)+1))/INDEX('Price Data'!T:T,MATCH(TEXT(A551,"YYYY-MM-DD"),'Price Data'!S:S,0)+1),""),"")</f>
        <v/>
      </c>
    </row>
    <row r="552" spans="1:15" x14ac:dyDescent="0.3">
      <c r="A552" s="8">
        <v>42371</v>
      </c>
      <c r="B552" s="34" t="str">
        <f>IFERROR(INDEX('Price Data'!B:B,MATCH(TEXT(A552,"YYYY-MM-DD"),'Price Data'!A:A,0)),"")</f>
        <v/>
      </c>
      <c r="C552" s="10" t="str" cm="1">
        <f t="array" ref="C552">IFERROR(IF(ISNUMBER(B552),(B552-INDEX('Price Data'!B:B,MATCH(TEXT(A552,"YYYY-MM-DD"),'Price Data'!A:A,0)+1))/INDEX('Price Data'!B:B,MATCH(TEXT(A552,"YYYY-MM-DD"),'Price Data'!A:A,0)+1),""),"")</f>
        <v/>
      </c>
      <c r="D552" s="34" t="str">
        <f>IFERROR(INDEX('Price Data'!E:E,MATCH(TEXT(A552,"YYYY-MM-DD"),'Price Data'!D:D,0)),"")</f>
        <v/>
      </c>
      <c r="E552" s="10" t="str" cm="1">
        <f t="array" ref="E552">IFERROR(IF(ISNUMBER(D552),(D552-INDEX('Price Data'!E:E,MATCH(TEXT(A552,"YYYY-MM-DD"),'Price Data'!D:D,0)+1))/INDEX('Price Data'!E:E,MATCH(TEXT(A552,"YYYY-MM-DD"),'Price Data'!D:D,0)+1),""),"")</f>
        <v/>
      </c>
      <c r="F552" s="34" t="str">
        <f>IFERROR(INDEX('Price Data'!H:H,MATCH(TEXT(A552,"YYYY-MM-DD"),'Price Data'!G:G,0)),"")</f>
        <v/>
      </c>
      <c r="G552" s="10" t="str" cm="1">
        <f t="array" ref="G552">IFERROR(IF(ISNUMBER(F552),(F552-INDEX('Price Data'!H:H,MATCH(TEXT(A552,"YYYY-MM-DD"),'Price Data'!G:G,0)+1))/INDEX('Price Data'!H:H,MATCH(TEXT(A552,"YYYY-MM-DD"),'Price Data'!G:G,0)+1),""),"")</f>
        <v/>
      </c>
      <c r="H552" s="34" t="str">
        <f>IFERROR(INDEX('Price Data'!K:K,MATCH(TEXT(A552,"YYYY-MM-DD"),'Price Data'!J:J,0)),"")</f>
        <v/>
      </c>
      <c r="I552" s="10" t="str" cm="1">
        <f t="array" ref="I552">IFERROR(IF(ISNUMBER(H552),(H552-INDEX('Price Data'!K:K,MATCH(TEXT(A552,"YYYY-MM-DD"),'Price Data'!J:J,0)+1))/INDEX('Price Data'!K:K,MATCH(TEXT(A552,"YYYY-MM-DD"),'Price Data'!J:J,0)+1),""),"")</f>
        <v/>
      </c>
      <c r="J552" s="34" t="str">
        <f>IFERROR(INDEX('Price Data'!N:N,MATCH(TEXT(A552,"YYYY-MM-DD"),'Price Data'!M:M,0)),"")</f>
        <v/>
      </c>
      <c r="K552" s="10" t="str" cm="1">
        <f t="array" ref="K552">IFERROR(IF(ISNUMBER(J552),(J552-INDEX('Price Data'!N:N,MATCH(TEXT(A552,"YYYY-MM-DD"),'Price Data'!M:M,0)+1))/INDEX('Price Data'!N:N,MATCH(TEXT(A552,"YYYY-MM-DD"),'Price Data'!M:M,0)+1),""),"")</f>
        <v/>
      </c>
      <c r="L552" s="34" t="str">
        <f>IFERROR(INDEX('Price Data'!Q:Q,MATCH(TEXT(A552,"YYYY-MM-DD"),'Price Data'!P:P,0)),"")</f>
        <v/>
      </c>
      <c r="M552" s="10" t="str" cm="1">
        <f t="array" ref="M552">IFERROR(IF(ISNUMBER(L552),(L552-INDEX('Price Data'!Q:Q,MATCH(TEXT(A552,"YYYY-MM-DD"),'Price Data'!P:P,0)+1))/INDEX('Price Data'!Q:Q,MATCH(TEXT(A552,"YYYY-MM-DD"),'Price Data'!P:P,0)+1),""),"")</f>
        <v/>
      </c>
      <c r="N552" s="34" t="str">
        <f>IFERROR(INDEX('Price Data'!T:T,MATCH(TEXT(A552,"YYYY-MM-DD"),'Price Data'!S:S,0)),"")</f>
        <v/>
      </c>
      <c r="O552" s="10" t="str" cm="1">
        <f t="array" ref="O552">IFERROR(IF(ISNUMBER(N552),(N552-INDEX('Price Data'!T:T,MATCH(TEXT(A552,"YYYY-MM-DD"),'Price Data'!S:S,0)+1))/INDEX('Price Data'!T:T,MATCH(TEXT(A552,"YYYY-MM-DD"),'Price Data'!S:S,0)+1),""),"")</f>
        <v/>
      </c>
    </row>
    <row r="553" spans="1:15" x14ac:dyDescent="0.3">
      <c r="A553" s="8">
        <v>42372</v>
      </c>
      <c r="B553" s="34" t="str">
        <f>IFERROR(INDEX('Price Data'!B:B,MATCH(TEXT(A553,"YYYY-MM-DD"),'Price Data'!A:A,0)),"")</f>
        <v/>
      </c>
      <c r="C553" s="10" t="str" cm="1">
        <f t="array" ref="C553">IFERROR(IF(ISNUMBER(B553),(B553-INDEX('Price Data'!B:B,MATCH(TEXT(A553,"YYYY-MM-DD"),'Price Data'!A:A,0)+1))/INDEX('Price Data'!B:B,MATCH(TEXT(A553,"YYYY-MM-DD"),'Price Data'!A:A,0)+1),""),"")</f>
        <v/>
      </c>
      <c r="D553" s="34" t="str">
        <f>IFERROR(INDEX('Price Data'!E:E,MATCH(TEXT(A553,"YYYY-MM-DD"),'Price Data'!D:D,0)),"")</f>
        <v/>
      </c>
      <c r="E553" s="10" t="str" cm="1">
        <f t="array" ref="E553">IFERROR(IF(ISNUMBER(D553),(D553-INDEX('Price Data'!E:E,MATCH(TEXT(A553,"YYYY-MM-DD"),'Price Data'!D:D,0)+1))/INDEX('Price Data'!E:E,MATCH(TEXT(A553,"YYYY-MM-DD"),'Price Data'!D:D,0)+1),""),"")</f>
        <v/>
      </c>
      <c r="F553" s="34" t="str">
        <f>IFERROR(INDEX('Price Data'!H:H,MATCH(TEXT(A553,"YYYY-MM-DD"),'Price Data'!G:G,0)),"")</f>
        <v/>
      </c>
      <c r="G553" s="10" t="str" cm="1">
        <f t="array" ref="G553">IFERROR(IF(ISNUMBER(F553),(F553-INDEX('Price Data'!H:H,MATCH(TEXT(A553,"YYYY-MM-DD"),'Price Data'!G:G,0)+1))/INDEX('Price Data'!H:H,MATCH(TEXT(A553,"YYYY-MM-DD"),'Price Data'!G:G,0)+1),""),"")</f>
        <v/>
      </c>
      <c r="H553" s="34" t="str">
        <f>IFERROR(INDEX('Price Data'!K:K,MATCH(TEXT(A553,"YYYY-MM-DD"),'Price Data'!J:J,0)),"")</f>
        <v/>
      </c>
      <c r="I553" s="10" t="str" cm="1">
        <f t="array" ref="I553">IFERROR(IF(ISNUMBER(H553),(H553-INDEX('Price Data'!K:K,MATCH(TEXT(A553,"YYYY-MM-DD"),'Price Data'!J:J,0)+1))/INDEX('Price Data'!K:K,MATCH(TEXT(A553,"YYYY-MM-DD"),'Price Data'!J:J,0)+1),""),"")</f>
        <v/>
      </c>
      <c r="J553" s="34" t="str">
        <f>IFERROR(INDEX('Price Data'!N:N,MATCH(TEXT(A553,"YYYY-MM-DD"),'Price Data'!M:M,0)),"")</f>
        <v/>
      </c>
      <c r="K553" s="10" t="str" cm="1">
        <f t="array" ref="K553">IFERROR(IF(ISNUMBER(J553),(J553-INDEX('Price Data'!N:N,MATCH(TEXT(A553,"YYYY-MM-DD"),'Price Data'!M:M,0)+1))/INDEX('Price Data'!N:N,MATCH(TEXT(A553,"YYYY-MM-DD"),'Price Data'!M:M,0)+1),""),"")</f>
        <v/>
      </c>
      <c r="L553" s="34" t="str">
        <f>IFERROR(INDEX('Price Data'!Q:Q,MATCH(TEXT(A553,"YYYY-MM-DD"),'Price Data'!P:P,0)),"")</f>
        <v/>
      </c>
      <c r="M553" s="10" t="str" cm="1">
        <f t="array" ref="M553">IFERROR(IF(ISNUMBER(L553),(L553-INDEX('Price Data'!Q:Q,MATCH(TEXT(A553,"YYYY-MM-DD"),'Price Data'!P:P,0)+1))/INDEX('Price Data'!Q:Q,MATCH(TEXT(A553,"YYYY-MM-DD"),'Price Data'!P:P,0)+1),""),"")</f>
        <v/>
      </c>
      <c r="N553" s="34" t="str">
        <f>IFERROR(INDEX('Price Data'!T:T,MATCH(TEXT(A553,"YYYY-MM-DD"),'Price Data'!S:S,0)),"")</f>
        <v/>
      </c>
      <c r="O553" s="10" t="str" cm="1">
        <f t="array" ref="O553">IFERROR(IF(ISNUMBER(N553),(N553-INDEX('Price Data'!T:T,MATCH(TEXT(A553,"YYYY-MM-DD"),'Price Data'!S:S,0)+1))/INDEX('Price Data'!T:T,MATCH(TEXT(A553,"YYYY-MM-DD"),'Price Data'!S:S,0)+1),""),"")</f>
        <v/>
      </c>
    </row>
    <row r="554" spans="1:15" x14ac:dyDescent="0.3">
      <c r="A554" s="8">
        <v>42373</v>
      </c>
      <c r="B554" s="34">
        <f>IFERROR(INDEX('Price Data'!B:B,MATCH(TEXT(A554,"YYYY-MM-DD"),'Price Data'!A:A,0)),"")</f>
        <v>20734</v>
      </c>
      <c r="C554" s="10" cm="1">
        <f t="array" ref="C554">IFERROR(IF(ISNUMBER(B554),(B554-INDEX('Price Data'!B:B,MATCH(TEXT(A554,"YYYY-MM-DD"),'Price Data'!A:A,0)+1))/INDEX('Price Data'!B:B,MATCH(TEXT(A554,"YYYY-MM-DD"),'Price Data'!A:A,0)+1),""),"")</f>
        <v>-3.193575497245308E-2</v>
      </c>
      <c r="D554" s="34">
        <f>IFERROR(INDEX('Price Data'!E:E,MATCH(TEXT(A554,"YYYY-MM-DD"),'Price Data'!D:D,0)),"")</f>
        <v>24.97</v>
      </c>
      <c r="E554" s="10" cm="1">
        <f t="array" ref="E554">IFERROR(IF(ISNUMBER(D554),(D554-INDEX('Price Data'!E:E,MATCH(TEXT(A554,"YYYY-MM-DD"),'Price Data'!D:D,0)+1))/INDEX('Price Data'!E:E,MATCH(TEXT(A554,"YYYY-MM-DD"),'Price Data'!D:D,0)+1),""),"")</f>
        <v>-2.9463460426460114E-2</v>
      </c>
      <c r="F554" s="34">
        <f>IFERROR(INDEX('Price Data'!H:H,MATCH(TEXT(A554,"YYYY-MM-DD"),'Price Data'!G:G,0)),"")</f>
        <v>11690</v>
      </c>
      <c r="G554" s="10" cm="1">
        <f t="array" ref="G554">IFERROR(IF(ISNUMBER(F554),(F554-INDEX('Price Data'!H:H,MATCH(TEXT(A554,"YYYY-MM-DD"),'Price Data'!G:G,0)+1))/INDEX('Price Data'!H:H,MATCH(TEXT(A554,"YYYY-MM-DD"),'Price Data'!G:G,0)+1),""),"")</f>
        <v>-5.113636363636364E-2</v>
      </c>
      <c r="H554" s="34">
        <f>IFERROR(INDEX('Price Data'!K:K,MATCH(TEXT(A554,"YYYY-MM-DD"),'Price Data'!J:J,0)),"")</f>
        <v>2.98</v>
      </c>
      <c r="I554" s="10" cm="1">
        <f t="array" ref="I554">IFERROR(IF(ISNUMBER(H554),(H554-INDEX('Price Data'!K:K,MATCH(TEXT(A554,"YYYY-MM-DD"),'Price Data'!J:J,0)+1))/INDEX('Price Data'!K:K,MATCH(TEXT(A554,"YYYY-MM-DD"),'Price Data'!J:J,0)+1),""),"")</f>
        <v>-3.5598705501618082E-2</v>
      </c>
      <c r="J554" s="34">
        <f>IFERROR(INDEX('Price Data'!N:N,MATCH(TEXT(A554,"YYYY-MM-DD"),'Price Data'!M:M,0)),"")</f>
        <v>4.59</v>
      </c>
      <c r="K554" s="10" cm="1">
        <f t="array" ref="K554">IFERROR(IF(ISNUMBER(J554),(J554-INDEX('Price Data'!N:N,MATCH(TEXT(A554,"YYYY-MM-DD"),'Price Data'!M:M,0)+1))/INDEX('Price Data'!N:N,MATCH(TEXT(A554,"YYYY-MM-DD"),'Price Data'!M:M,0)+1),""),"")</f>
        <v>-3.7735849056603717E-2</v>
      </c>
      <c r="L554" s="34">
        <f>IFERROR(INDEX('Price Data'!Q:Q,MATCH(TEXT(A554,"YYYY-MM-DD"),'Price Data'!P:P,0)),"")</f>
        <v>9.08</v>
      </c>
      <c r="M554" s="10" cm="1">
        <f t="array" ref="M554">IFERROR(IF(ISNUMBER(L554),(L554-INDEX('Price Data'!Q:Q,MATCH(TEXT(A554,"YYYY-MM-DD"),'Price Data'!P:P,0)+1))/INDEX('Price Data'!Q:Q,MATCH(TEXT(A554,"YYYY-MM-DD"),'Price Data'!P:P,0)+1),""),"")</f>
        <v>-4.4210526315789464E-2</v>
      </c>
      <c r="N554" s="34">
        <f>IFERROR(INDEX('Price Data'!T:T,MATCH(TEXT(A554,"YYYY-MM-DD"),'Price Data'!S:S,0)),"")</f>
        <v>4.08</v>
      </c>
      <c r="O554" s="10" cm="1">
        <f t="array" ref="O554">IFERROR(IF(ISNUMBER(N554),(N554-INDEX('Price Data'!T:T,MATCH(TEXT(A554,"YYYY-MM-DD"),'Price Data'!S:S,0)+1))/INDEX('Price Data'!T:T,MATCH(TEXT(A554,"YYYY-MM-DD"),'Price Data'!S:S,0)+1),""),"")</f>
        <v>-1.7341040462427761E-2</v>
      </c>
    </row>
    <row r="555" spans="1:15" x14ac:dyDescent="0.3">
      <c r="A555" s="8">
        <v>42374</v>
      </c>
      <c r="B555" s="34">
        <f>IFERROR(INDEX('Price Data'!B:B,MATCH(TEXT(A555,"YYYY-MM-DD"),'Price Data'!A:A,0)),"")</f>
        <v>20983</v>
      </c>
      <c r="C555" s="10" cm="1">
        <f t="array" ref="C555">IFERROR(IF(ISNUMBER(B555),(B555-INDEX('Price Data'!B:B,MATCH(TEXT(A555,"YYYY-MM-DD"),'Price Data'!A:A,0)+1))/INDEX('Price Data'!B:B,MATCH(TEXT(A555,"YYYY-MM-DD"),'Price Data'!A:A,0)+1),""),"")</f>
        <v>1.2009260152406675E-2</v>
      </c>
      <c r="D555" s="34">
        <f>IFERROR(INDEX('Price Data'!E:E,MATCH(TEXT(A555,"YYYY-MM-DD"),'Price Data'!D:D,0)),"")</f>
        <v>25.13</v>
      </c>
      <c r="E555" s="10" cm="1">
        <f t="array" ref="E555">IFERROR(IF(ISNUMBER(D555),(D555-INDEX('Price Data'!E:E,MATCH(TEXT(A555,"YYYY-MM-DD"),'Price Data'!D:D,0)+1))/INDEX('Price Data'!E:E,MATCH(TEXT(A555,"YYYY-MM-DD"),'Price Data'!D:D,0)+1),""),"")</f>
        <v>6.407689227072493E-3</v>
      </c>
      <c r="F555" s="34">
        <f>IFERROR(INDEX('Price Data'!H:H,MATCH(TEXT(A555,"YYYY-MM-DD"),'Price Data'!G:G,0)),"")</f>
        <v>11370</v>
      </c>
      <c r="G555" s="10" cm="1">
        <f t="array" ref="G555">IFERROR(IF(ISNUMBER(F555),(F555-INDEX('Price Data'!H:H,MATCH(TEXT(A555,"YYYY-MM-DD"),'Price Data'!G:G,0)+1))/INDEX('Price Data'!H:H,MATCH(TEXT(A555,"YYYY-MM-DD"),'Price Data'!G:G,0)+1),""),"")</f>
        <v>-2.7373823781009408E-2</v>
      </c>
      <c r="H555" s="34">
        <f>IFERROR(INDEX('Price Data'!K:K,MATCH(TEXT(A555,"YYYY-MM-DD"),'Price Data'!J:J,0)),"")</f>
        <v>3.04</v>
      </c>
      <c r="I555" s="10" cm="1">
        <f t="array" ref="I555">IFERROR(IF(ISNUMBER(H555),(H555-INDEX('Price Data'!K:K,MATCH(TEXT(A555,"YYYY-MM-DD"),'Price Data'!J:J,0)+1))/INDEX('Price Data'!K:K,MATCH(TEXT(A555,"YYYY-MM-DD"),'Price Data'!J:J,0)+1),""),"")</f>
        <v>2.0134228187919483E-2</v>
      </c>
      <c r="J555" s="34">
        <f>IFERROR(INDEX('Price Data'!N:N,MATCH(TEXT(A555,"YYYY-MM-DD"),'Price Data'!M:M,0)),"")</f>
        <v>4.6500000000000004</v>
      </c>
      <c r="K555" s="10" cm="1">
        <f t="array" ref="K555">IFERROR(IF(ISNUMBER(J555),(J555-INDEX('Price Data'!N:N,MATCH(TEXT(A555,"YYYY-MM-DD"),'Price Data'!M:M,0)+1))/INDEX('Price Data'!N:N,MATCH(TEXT(A555,"YYYY-MM-DD"),'Price Data'!M:M,0)+1),""),"")</f>
        <v>1.3071895424836709E-2</v>
      </c>
      <c r="L555" s="34">
        <f>IFERROR(INDEX('Price Data'!Q:Q,MATCH(TEXT(A555,"YYYY-MM-DD"),'Price Data'!P:P,0)),"")</f>
        <v>9.15</v>
      </c>
      <c r="M555" s="10" cm="1">
        <f t="array" ref="M555">IFERROR(IF(ISNUMBER(L555),(L555-INDEX('Price Data'!Q:Q,MATCH(TEXT(A555,"YYYY-MM-DD"),'Price Data'!P:P,0)+1))/INDEX('Price Data'!Q:Q,MATCH(TEXT(A555,"YYYY-MM-DD"),'Price Data'!P:P,0)+1),""),"")</f>
        <v>7.7092511013216172E-3</v>
      </c>
      <c r="N555" s="34">
        <f>IFERROR(INDEX('Price Data'!T:T,MATCH(TEXT(A555,"YYYY-MM-DD"),'Price Data'!S:S,0)),"")</f>
        <v>4.05</v>
      </c>
      <c r="O555" s="10" cm="1">
        <f t="array" ref="O555">IFERROR(IF(ISNUMBER(N555),(N555-INDEX('Price Data'!T:T,MATCH(TEXT(A555,"YYYY-MM-DD"),'Price Data'!S:S,0)+1))/INDEX('Price Data'!T:T,MATCH(TEXT(A555,"YYYY-MM-DD"),'Price Data'!S:S,0)+1),""),"")</f>
        <v>-7.3529411764706488E-3</v>
      </c>
    </row>
    <row r="556" spans="1:15" x14ac:dyDescent="0.3">
      <c r="A556" s="8">
        <v>42375</v>
      </c>
      <c r="B556" s="34">
        <f>IFERROR(INDEX('Price Data'!B:B,MATCH(TEXT(A556,"YYYY-MM-DD"),'Price Data'!A:A,0)),"")</f>
        <v>20422</v>
      </c>
      <c r="C556" s="10" cm="1">
        <f t="array" ref="C556">IFERROR(IF(ISNUMBER(B556),(B556-INDEX('Price Data'!B:B,MATCH(TEXT(A556,"YYYY-MM-DD"),'Price Data'!A:A,0)+1))/INDEX('Price Data'!B:B,MATCH(TEXT(A556,"YYYY-MM-DD"),'Price Data'!A:A,0)+1),""),"")</f>
        <v>-2.6735929085450125E-2</v>
      </c>
      <c r="D556" s="34">
        <f>IFERROR(INDEX('Price Data'!E:E,MATCH(TEXT(A556,"YYYY-MM-DD"),'Price Data'!D:D,0)),"")</f>
        <v>24.11</v>
      </c>
      <c r="E556" s="10" cm="1">
        <f t="array" ref="E556">IFERROR(IF(ISNUMBER(D556),(D556-INDEX('Price Data'!E:E,MATCH(TEXT(A556,"YYYY-MM-DD"),'Price Data'!D:D,0)+1))/INDEX('Price Data'!E:E,MATCH(TEXT(A556,"YYYY-MM-DD"),'Price Data'!D:D,0)+1),""),"")</f>
        <v>-4.0588937524870659E-2</v>
      </c>
      <c r="F556" s="34">
        <f>IFERROR(INDEX('Price Data'!H:H,MATCH(TEXT(A556,"YYYY-MM-DD"),'Price Data'!G:G,0)),"")</f>
        <v>10960</v>
      </c>
      <c r="G556" s="10" cm="1">
        <f t="array" ref="G556">IFERROR(IF(ISNUMBER(F556),(F556-INDEX('Price Data'!H:H,MATCH(TEXT(A556,"YYYY-MM-DD"),'Price Data'!G:G,0)+1))/INDEX('Price Data'!H:H,MATCH(TEXT(A556,"YYYY-MM-DD"),'Price Data'!G:G,0)+1),""),"")</f>
        <v>-3.6059806508355323E-2</v>
      </c>
      <c r="H556" s="34">
        <f>IFERROR(INDEX('Price Data'!K:K,MATCH(TEXT(A556,"YYYY-MM-DD"),'Price Data'!J:J,0)),"")</f>
        <v>2.96</v>
      </c>
      <c r="I556" s="10" cm="1">
        <f t="array" ref="I556">IFERROR(IF(ISNUMBER(H556),(H556-INDEX('Price Data'!K:K,MATCH(TEXT(A556,"YYYY-MM-DD"),'Price Data'!J:J,0)+1))/INDEX('Price Data'!K:K,MATCH(TEXT(A556,"YYYY-MM-DD"),'Price Data'!J:J,0)+1),""),"")</f>
        <v>-2.6315789473684233E-2</v>
      </c>
      <c r="J556" s="34">
        <f>IFERROR(INDEX('Price Data'!N:N,MATCH(TEXT(A556,"YYYY-MM-DD"),'Price Data'!M:M,0)),"")</f>
        <v>4.4400000000000004</v>
      </c>
      <c r="K556" s="10" cm="1">
        <f t="array" ref="K556">IFERROR(IF(ISNUMBER(J556),(J556-INDEX('Price Data'!N:N,MATCH(TEXT(A556,"YYYY-MM-DD"),'Price Data'!M:M,0)+1))/INDEX('Price Data'!N:N,MATCH(TEXT(A556,"YYYY-MM-DD"),'Price Data'!M:M,0)+1),""),"")</f>
        <v>-4.5161290322580636E-2</v>
      </c>
      <c r="L556" s="34">
        <f>IFERROR(INDEX('Price Data'!Q:Q,MATCH(TEXT(A556,"YYYY-MM-DD"),'Price Data'!P:P,0)),"")</f>
        <v>8.75</v>
      </c>
      <c r="M556" s="10" cm="1">
        <f t="array" ref="M556">IFERROR(IF(ISNUMBER(L556),(L556-INDEX('Price Data'!Q:Q,MATCH(TEXT(A556,"YYYY-MM-DD"),'Price Data'!P:P,0)+1))/INDEX('Price Data'!Q:Q,MATCH(TEXT(A556,"YYYY-MM-DD"),'Price Data'!P:P,0)+1),""),"")</f>
        <v>-4.3715846994535554E-2</v>
      </c>
      <c r="N556" s="34">
        <f>IFERROR(INDEX('Price Data'!T:T,MATCH(TEXT(A556,"YYYY-MM-DD"),'Price Data'!S:S,0)),"")</f>
        <v>3.96</v>
      </c>
      <c r="O556" s="10" cm="1">
        <f t="array" ref="O556">IFERROR(IF(ISNUMBER(N556),(N556-INDEX('Price Data'!T:T,MATCH(TEXT(A556,"YYYY-MM-DD"),'Price Data'!S:S,0)+1))/INDEX('Price Data'!T:T,MATCH(TEXT(A556,"YYYY-MM-DD"),'Price Data'!S:S,0)+1),""),"")</f>
        <v>-2.2222222222222188E-2</v>
      </c>
    </row>
    <row r="557" spans="1:15" x14ac:dyDescent="0.3">
      <c r="A557" s="8">
        <v>42376</v>
      </c>
      <c r="B557" s="34">
        <f>IFERROR(INDEX('Price Data'!B:B,MATCH(TEXT(A557,"YYYY-MM-DD"),'Price Data'!A:A,0)),"")</f>
        <v>20189</v>
      </c>
      <c r="C557" s="10" cm="1">
        <f t="array" ref="C557">IFERROR(IF(ISNUMBER(B557),(B557-INDEX('Price Data'!B:B,MATCH(TEXT(A557,"YYYY-MM-DD"),'Price Data'!A:A,0)+1))/INDEX('Price Data'!B:B,MATCH(TEXT(A557,"YYYY-MM-DD"),'Price Data'!A:A,0)+1),""),"")</f>
        <v>-1.1409264518656351E-2</v>
      </c>
      <c r="D557" s="34">
        <f>IFERROR(INDEX('Price Data'!E:E,MATCH(TEXT(A557,"YYYY-MM-DD"),'Price Data'!D:D,0)),"")</f>
        <v>23.5</v>
      </c>
      <c r="E557" s="10" cm="1">
        <f t="array" ref="E557">IFERROR(IF(ISNUMBER(D557),(D557-INDEX('Price Data'!E:E,MATCH(TEXT(A557,"YYYY-MM-DD"),'Price Data'!D:D,0)+1))/INDEX('Price Data'!E:E,MATCH(TEXT(A557,"YYYY-MM-DD"),'Price Data'!D:D,0)+1),""),"")</f>
        <v>-2.5300705101617565E-2</v>
      </c>
      <c r="F557" s="34">
        <f>IFERROR(INDEX('Price Data'!H:H,MATCH(TEXT(A557,"YYYY-MM-DD"),'Price Data'!G:G,0)),"")</f>
        <v>10600</v>
      </c>
      <c r="G557" s="10" cm="1">
        <f t="array" ref="G557">IFERROR(IF(ISNUMBER(F557),(F557-INDEX('Price Data'!H:H,MATCH(TEXT(A557,"YYYY-MM-DD"),'Price Data'!G:G,0)+1))/INDEX('Price Data'!H:H,MATCH(TEXT(A557,"YYYY-MM-DD"),'Price Data'!G:G,0)+1),""),"")</f>
        <v>-3.2846715328467155E-2</v>
      </c>
      <c r="H557" s="34">
        <f>IFERROR(INDEX('Price Data'!K:K,MATCH(TEXT(A557,"YYYY-MM-DD"),'Price Data'!J:J,0)),"")</f>
        <v>2.91</v>
      </c>
      <c r="I557" s="10" cm="1">
        <f t="array" ref="I557">IFERROR(IF(ISNUMBER(H557),(H557-INDEX('Price Data'!K:K,MATCH(TEXT(A557,"YYYY-MM-DD"),'Price Data'!J:J,0)+1))/INDEX('Price Data'!K:K,MATCH(TEXT(A557,"YYYY-MM-DD"),'Price Data'!J:J,0)+1),""),"")</f>
        <v>-1.689189189189183E-2</v>
      </c>
      <c r="J557" s="34">
        <f>IFERROR(INDEX('Price Data'!N:N,MATCH(TEXT(A557,"YYYY-MM-DD"),'Price Data'!M:M,0)),"")</f>
        <v>4.34</v>
      </c>
      <c r="K557" s="10" cm="1">
        <f t="array" ref="K557">IFERROR(IF(ISNUMBER(J557),(J557-INDEX('Price Data'!N:N,MATCH(TEXT(A557,"YYYY-MM-DD"),'Price Data'!M:M,0)+1))/INDEX('Price Data'!N:N,MATCH(TEXT(A557,"YYYY-MM-DD"),'Price Data'!M:M,0)+1),""),"")</f>
        <v>-2.2522522522522639E-2</v>
      </c>
      <c r="L557" s="34">
        <f>IFERROR(INDEX('Price Data'!Q:Q,MATCH(TEXT(A557,"YYYY-MM-DD"),'Price Data'!P:P,0)),"")</f>
        <v>8.6300000000000008</v>
      </c>
      <c r="M557" s="10" cm="1">
        <f t="array" ref="M557">IFERROR(IF(ISNUMBER(L557),(L557-INDEX('Price Data'!Q:Q,MATCH(TEXT(A557,"YYYY-MM-DD"),'Price Data'!P:P,0)+1))/INDEX('Price Data'!Q:Q,MATCH(TEXT(A557,"YYYY-MM-DD"),'Price Data'!P:P,0)+1),""),"")</f>
        <v>-1.3714285714285625E-2</v>
      </c>
      <c r="N557" s="34">
        <f>IFERROR(INDEX('Price Data'!T:T,MATCH(TEXT(A557,"YYYY-MM-DD"),'Price Data'!S:S,0)),"")</f>
        <v>3.91</v>
      </c>
      <c r="O557" s="10" cm="1">
        <f t="array" ref="O557">IFERROR(IF(ISNUMBER(N557),(N557-INDEX('Price Data'!T:T,MATCH(TEXT(A557,"YYYY-MM-DD"),'Price Data'!S:S,0)+1))/INDEX('Price Data'!T:T,MATCH(TEXT(A557,"YYYY-MM-DD"),'Price Data'!S:S,0)+1),""),"")</f>
        <v>-1.2626262626262581E-2</v>
      </c>
    </row>
    <row r="558" spans="1:15" x14ac:dyDescent="0.3">
      <c r="A558" s="8">
        <v>42377</v>
      </c>
      <c r="B558" s="34">
        <f>IFERROR(INDEX('Price Data'!B:B,MATCH(TEXT(A558,"YYYY-MM-DD"),'Price Data'!A:A,0)),"")</f>
        <v>19869</v>
      </c>
      <c r="C558" s="10" cm="1">
        <f t="array" ref="C558">IFERROR(IF(ISNUMBER(B558),(B558-INDEX('Price Data'!B:B,MATCH(TEXT(A558,"YYYY-MM-DD"),'Price Data'!A:A,0)+1))/INDEX('Price Data'!B:B,MATCH(TEXT(A558,"YYYY-MM-DD"),'Price Data'!A:A,0)+1),""),"")</f>
        <v>-1.5850215463866463E-2</v>
      </c>
      <c r="D558" s="34">
        <f>IFERROR(INDEX('Price Data'!E:E,MATCH(TEXT(A558,"YYYY-MM-DD"),'Price Data'!D:D,0)),"")</f>
        <v>23.42</v>
      </c>
      <c r="E558" s="10" cm="1">
        <f t="array" ref="E558">IFERROR(IF(ISNUMBER(D558),(D558-INDEX('Price Data'!E:E,MATCH(TEXT(A558,"YYYY-MM-DD"),'Price Data'!D:D,0)+1))/INDEX('Price Data'!E:E,MATCH(TEXT(A558,"YYYY-MM-DD"),'Price Data'!D:D,0)+1),""),"")</f>
        <v>-3.4042553191488637E-3</v>
      </c>
      <c r="F558" s="34">
        <f>IFERROR(INDEX('Price Data'!H:H,MATCH(TEXT(A558,"YYYY-MM-DD"),'Price Data'!G:G,0)),"")</f>
        <v>10430</v>
      </c>
      <c r="G558" s="10" cm="1">
        <f t="array" ref="G558">IFERROR(IF(ISNUMBER(F558),(F558-INDEX('Price Data'!H:H,MATCH(TEXT(A558,"YYYY-MM-DD"),'Price Data'!G:G,0)+1))/INDEX('Price Data'!H:H,MATCH(TEXT(A558,"YYYY-MM-DD"),'Price Data'!G:G,0)+1),""),"")</f>
        <v>-1.6037735849056604E-2</v>
      </c>
      <c r="H558" s="34">
        <f>IFERROR(INDEX('Price Data'!K:K,MATCH(TEXT(A558,"YYYY-MM-DD"),'Price Data'!J:J,0)),"")</f>
        <v>2.9</v>
      </c>
      <c r="I558" s="10" cm="1">
        <f t="array" ref="I558">IFERROR(IF(ISNUMBER(H558),(H558-INDEX('Price Data'!K:K,MATCH(TEXT(A558,"YYYY-MM-DD"),'Price Data'!J:J,0)+1))/INDEX('Price Data'!K:K,MATCH(TEXT(A558,"YYYY-MM-DD"),'Price Data'!J:J,0)+1),""),"")</f>
        <v>-3.4364261168385673E-3</v>
      </c>
      <c r="J558" s="34">
        <f>IFERROR(INDEX('Price Data'!N:N,MATCH(TEXT(A558,"YYYY-MM-DD"),'Price Data'!M:M,0)),"")</f>
        <v>4.24</v>
      </c>
      <c r="K558" s="10" cm="1">
        <f t="array" ref="K558">IFERROR(IF(ISNUMBER(J558),(J558-INDEX('Price Data'!N:N,MATCH(TEXT(A558,"YYYY-MM-DD"),'Price Data'!M:M,0)+1))/INDEX('Price Data'!N:N,MATCH(TEXT(A558,"YYYY-MM-DD"),'Price Data'!M:M,0)+1),""),"")</f>
        <v>-2.3041474654377798E-2</v>
      </c>
      <c r="L558" s="34">
        <f>IFERROR(INDEX('Price Data'!Q:Q,MATCH(TEXT(A558,"YYYY-MM-DD"),'Price Data'!P:P,0)),"")</f>
        <v>8.27</v>
      </c>
      <c r="M558" s="10" cm="1">
        <f t="array" ref="M558">IFERROR(IF(ISNUMBER(L558),(L558-INDEX('Price Data'!Q:Q,MATCH(TEXT(A558,"YYYY-MM-DD"),'Price Data'!P:P,0)+1))/INDEX('Price Data'!Q:Q,MATCH(TEXT(A558,"YYYY-MM-DD"),'Price Data'!P:P,0)+1),""),"")</f>
        <v>-4.1714947856315313E-2</v>
      </c>
      <c r="N558" s="34">
        <f>IFERROR(INDEX('Price Data'!T:T,MATCH(TEXT(A558,"YYYY-MM-DD"),'Price Data'!S:S,0)),"")</f>
        <v>3.8</v>
      </c>
      <c r="O558" s="10" cm="1">
        <f t="array" ref="O558">IFERROR(IF(ISNUMBER(N558),(N558-INDEX('Price Data'!T:T,MATCH(TEXT(A558,"YYYY-MM-DD"),'Price Data'!S:S,0)+1))/INDEX('Price Data'!T:T,MATCH(TEXT(A558,"YYYY-MM-DD"),'Price Data'!S:S,0)+1),""),"")</f>
        <v>-2.8132992327365811E-2</v>
      </c>
    </row>
    <row r="559" spans="1:15" x14ac:dyDescent="0.3">
      <c r="A559" s="8">
        <v>42378</v>
      </c>
      <c r="B559" s="34" t="str">
        <f>IFERROR(INDEX('Price Data'!B:B,MATCH(TEXT(A559,"YYYY-MM-DD"),'Price Data'!A:A,0)),"")</f>
        <v/>
      </c>
      <c r="C559" s="10" t="str" cm="1">
        <f t="array" ref="C559">IFERROR(IF(ISNUMBER(B559),(B559-INDEX('Price Data'!B:B,MATCH(TEXT(A559,"YYYY-MM-DD"),'Price Data'!A:A,0)+1))/INDEX('Price Data'!B:B,MATCH(TEXT(A559,"YYYY-MM-DD"),'Price Data'!A:A,0)+1),""),"")</f>
        <v/>
      </c>
      <c r="D559" s="34" t="str">
        <f>IFERROR(INDEX('Price Data'!E:E,MATCH(TEXT(A559,"YYYY-MM-DD"),'Price Data'!D:D,0)),"")</f>
        <v/>
      </c>
      <c r="E559" s="10" t="str" cm="1">
        <f t="array" ref="E559">IFERROR(IF(ISNUMBER(D559),(D559-INDEX('Price Data'!E:E,MATCH(TEXT(A559,"YYYY-MM-DD"),'Price Data'!D:D,0)+1))/INDEX('Price Data'!E:E,MATCH(TEXT(A559,"YYYY-MM-DD"),'Price Data'!D:D,0)+1),""),"")</f>
        <v/>
      </c>
      <c r="F559" s="34" t="str">
        <f>IFERROR(INDEX('Price Data'!H:H,MATCH(TEXT(A559,"YYYY-MM-DD"),'Price Data'!G:G,0)),"")</f>
        <v/>
      </c>
      <c r="G559" s="10" t="str" cm="1">
        <f t="array" ref="G559">IFERROR(IF(ISNUMBER(F559),(F559-INDEX('Price Data'!H:H,MATCH(TEXT(A559,"YYYY-MM-DD"),'Price Data'!G:G,0)+1))/INDEX('Price Data'!H:H,MATCH(TEXT(A559,"YYYY-MM-DD"),'Price Data'!G:G,0)+1),""),"")</f>
        <v/>
      </c>
      <c r="H559" s="34" t="str">
        <f>IFERROR(INDEX('Price Data'!K:K,MATCH(TEXT(A559,"YYYY-MM-DD"),'Price Data'!J:J,0)),"")</f>
        <v/>
      </c>
      <c r="I559" s="10" t="str" cm="1">
        <f t="array" ref="I559">IFERROR(IF(ISNUMBER(H559),(H559-INDEX('Price Data'!K:K,MATCH(TEXT(A559,"YYYY-MM-DD"),'Price Data'!J:J,0)+1))/INDEX('Price Data'!K:K,MATCH(TEXT(A559,"YYYY-MM-DD"),'Price Data'!J:J,0)+1),""),"")</f>
        <v/>
      </c>
      <c r="J559" s="34" t="str">
        <f>IFERROR(INDEX('Price Data'!N:N,MATCH(TEXT(A559,"YYYY-MM-DD"),'Price Data'!M:M,0)),"")</f>
        <v/>
      </c>
      <c r="K559" s="10" t="str" cm="1">
        <f t="array" ref="K559">IFERROR(IF(ISNUMBER(J559),(J559-INDEX('Price Data'!N:N,MATCH(TEXT(A559,"YYYY-MM-DD"),'Price Data'!M:M,0)+1))/INDEX('Price Data'!N:N,MATCH(TEXT(A559,"YYYY-MM-DD"),'Price Data'!M:M,0)+1),""),"")</f>
        <v/>
      </c>
      <c r="L559" s="34" t="str">
        <f>IFERROR(INDEX('Price Data'!Q:Q,MATCH(TEXT(A559,"YYYY-MM-DD"),'Price Data'!P:P,0)),"")</f>
        <v/>
      </c>
      <c r="M559" s="10" t="str" cm="1">
        <f t="array" ref="M559">IFERROR(IF(ISNUMBER(L559),(L559-INDEX('Price Data'!Q:Q,MATCH(TEXT(A559,"YYYY-MM-DD"),'Price Data'!P:P,0)+1))/INDEX('Price Data'!Q:Q,MATCH(TEXT(A559,"YYYY-MM-DD"),'Price Data'!P:P,0)+1),""),"")</f>
        <v/>
      </c>
      <c r="N559" s="34" t="str">
        <f>IFERROR(INDEX('Price Data'!T:T,MATCH(TEXT(A559,"YYYY-MM-DD"),'Price Data'!S:S,0)),"")</f>
        <v/>
      </c>
      <c r="O559" s="10" t="str" cm="1">
        <f t="array" ref="O559">IFERROR(IF(ISNUMBER(N559),(N559-INDEX('Price Data'!T:T,MATCH(TEXT(A559,"YYYY-MM-DD"),'Price Data'!S:S,0)+1))/INDEX('Price Data'!T:T,MATCH(TEXT(A559,"YYYY-MM-DD"),'Price Data'!S:S,0)+1),""),"")</f>
        <v/>
      </c>
    </row>
    <row r="560" spans="1:15" x14ac:dyDescent="0.3">
      <c r="A560" s="8">
        <v>42379</v>
      </c>
      <c r="B560" s="34" t="str">
        <f>IFERROR(INDEX('Price Data'!B:B,MATCH(TEXT(A560,"YYYY-MM-DD"),'Price Data'!A:A,0)),"")</f>
        <v/>
      </c>
      <c r="C560" s="10" t="str" cm="1">
        <f t="array" ref="C560">IFERROR(IF(ISNUMBER(B560),(B560-INDEX('Price Data'!B:B,MATCH(TEXT(A560,"YYYY-MM-DD"),'Price Data'!A:A,0)+1))/INDEX('Price Data'!B:B,MATCH(TEXT(A560,"YYYY-MM-DD"),'Price Data'!A:A,0)+1),""),"")</f>
        <v/>
      </c>
      <c r="D560" s="34" t="str">
        <f>IFERROR(INDEX('Price Data'!E:E,MATCH(TEXT(A560,"YYYY-MM-DD"),'Price Data'!D:D,0)),"")</f>
        <v/>
      </c>
      <c r="E560" s="10" t="str" cm="1">
        <f t="array" ref="E560">IFERROR(IF(ISNUMBER(D560),(D560-INDEX('Price Data'!E:E,MATCH(TEXT(A560,"YYYY-MM-DD"),'Price Data'!D:D,0)+1))/INDEX('Price Data'!E:E,MATCH(TEXT(A560,"YYYY-MM-DD"),'Price Data'!D:D,0)+1),""),"")</f>
        <v/>
      </c>
      <c r="F560" s="34" t="str">
        <f>IFERROR(INDEX('Price Data'!H:H,MATCH(TEXT(A560,"YYYY-MM-DD"),'Price Data'!G:G,0)),"")</f>
        <v/>
      </c>
      <c r="G560" s="10" t="str" cm="1">
        <f t="array" ref="G560">IFERROR(IF(ISNUMBER(F560),(F560-INDEX('Price Data'!H:H,MATCH(TEXT(A560,"YYYY-MM-DD"),'Price Data'!G:G,0)+1))/INDEX('Price Data'!H:H,MATCH(TEXT(A560,"YYYY-MM-DD"),'Price Data'!G:G,0)+1),""),"")</f>
        <v/>
      </c>
      <c r="H560" s="34" t="str">
        <f>IFERROR(INDEX('Price Data'!K:K,MATCH(TEXT(A560,"YYYY-MM-DD"),'Price Data'!J:J,0)),"")</f>
        <v/>
      </c>
      <c r="I560" s="10" t="str" cm="1">
        <f t="array" ref="I560">IFERROR(IF(ISNUMBER(H560),(H560-INDEX('Price Data'!K:K,MATCH(TEXT(A560,"YYYY-MM-DD"),'Price Data'!J:J,0)+1))/INDEX('Price Data'!K:K,MATCH(TEXT(A560,"YYYY-MM-DD"),'Price Data'!J:J,0)+1),""),"")</f>
        <v/>
      </c>
      <c r="J560" s="34" t="str">
        <f>IFERROR(INDEX('Price Data'!N:N,MATCH(TEXT(A560,"YYYY-MM-DD"),'Price Data'!M:M,0)),"")</f>
        <v/>
      </c>
      <c r="K560" s="10" t="str" cm="1">
        <f t="array" ref="K560">IFERROR(IF(ISNUMBER(J560),(J560-INDEX('Price Data'!N:N,MATCH(TEXT(A560,"YYYY-MM-DD"),'Price Data'!M:M,0)+1))/INDEX('Price Data'!N:N,MATCH(TEXT(A560,"YYYY-MM-DD"),'Price Data'!M:M,0)+1),""),"")</f>
        <v/>
      </c>
      <c r="L560" s="34" t="str">
        <f>IFERROR(INDEX('Price Data'!Q:Q,MATCH(TEXT(A560,"YYYY-MM-DD"),'Price Data'!P:P,0)),"")</f>
        <v/>
      </c>
      <c r="M560" s="10" t="str" cm="1">
        <f t="array" ref="M560">IFERROR(IF(ISNUMBER(L560),(L560-INDEX('Price Data'!Q:Q,MATCH(TEXT(A560,"YYYY-MM-DD"),'Price Data'!P:P,0)+1))/INDEX('Price Data'!Q:Q,MATCH(TEXT(A560,"YYYY-MM-DD"),'Price Data'!P:P,0)+1),""),"")</f>
        <v/>
      </c>
      <c r="N560" s="34" t="str">
        <f>IFERROR(INDEX('Price Data'!T:T,MATCH(TEXT(A560,"YYYY-MM-DD"),'Price Data'!S:S,0)),"")</f>
        <v/>
      </c>
      <c r="O560" s="10" t="str" cm="1">
        <f t="array" ref="O560">IFERROR(IF(ISNUMBER(N560),(N560-INDEX('Price Data'!T:T,MATCH(TEXT(A560,"YYYY-MM-DD"),'Price Data'!S:S,0)+1))/INDEX('Price Data'!T:T,MATCH(TEXT(A560,"YYYY-MM-DD"),'Price Data'!S:S,0)+1),""),"")</f>
        <v/>
      </c>
    </row>
    <row r="561" spans="1:15" x14ac:dyDescent="0.3">
      <c r="A561" s="8">
        <v>42380</v>
      </c>
      <c r="B561" s="34">
        <f>IFERROR(INDEX('Price Data'!B:B,MATCH(TEXT(A561,"YYYY-MM-DD"),'Price Data'!A:A,0)),"")</f>
        <v>19756</v>
      </c>
      <c r="C561" s="10" cm="1">
        <f t="array" ref="C561">IFERROR(IF(ISNUMBER(B561),(B561-INDEX('Price Data'!B:B,MATCH(TEXT(A561,"YYYY-MM-DD"),'Price Data'!A:A,0)+1))/INDEX('Price Data'!B:B,MATCH(TEXT(A561,"YYYY-MM-DD"),'Price Data'!A:A,0)+1),""),"")</f>
        <v>-5.6872514973073636E-3</v>
      </c>
      <c r="D561" s="34">
        <f>IFERROR(INDEX('Price Data'!E:E,MATCH(TEXT(A561,"YYYY-MM-DD"),'Price Data'!D:D,0)),"")</f>
        <v>23.45</v>
      </c>
      <c r="E561" s="10" cm="1">
        <f t="array" ref="E561">IFERROR(IF(ISNUMBER(D561),(D561-INDEX('Price Data'!E:E,MATCH(TEXT(A561,"YYYY-MM-DD"),'Price Data'!D:D,0)+1))/INDEX('Price Data'!E:E,MATCH(TEXT(A561,"YYYY-MM-DD"),'Price Data'!D:D,0)+1),""),"")</f>
        <v>1.2809564474806825E-3</v>
      </c>
      <c r="F561" s="34">
        <f>IFERROR(INDEX('Price Data'!H:H,MATCH(TEXT(A561,"YYYY-MM-DD"),'Price Data'!G:G,0)),"")</f>
        <v>9255</v>
      </c>
      <c r="G561" s="10" cm="1">
        <f t="array" ref="G561">IFERROR(IF(ISNUMBER(F561),(F561-INDEX('Price Data'!H:H,MATCH(TEXT(A561,"YYYY-MM-DD"),'Price Data'!G:G,0)+1))/INDEX('Price Data'!H:H,MATCH(TEXT(A561,"YYYY-MM-DD"),'Price Data'!G:G,0)+1),""),"")</f>
        <v>-0.11265580057526366</v>
      </c>
      <c r="H561" s="34">
        <f>IFERROR(INDEX('Price Data'!K:K,MATCH(TEXT(A561,"YYYY-MM-DD"),'Price Data'!J:J,0)),"")</f>
        <v>2.86</v>
      </c>
      <c r="I561" s="10" cm="1">
        <f t="array" ref="I561">IFERROR(IF(ISNUMBER(H561),(H561-INDEX('Price Data'!K:K,MATCH(TEXT(A561,"YYYY-MM-DD"),'Price Data'!J:J,0)+1))/INDEX('Price Data'!K:K,MATCH(TEXT(A561,"YYYY-MM-DD"),'Price Data'!J:J,0)+1),""),"")</f>
        <v>-1.3793103448275874E-2</v>
      </c>
      <c r="J561" s="34">
        <f>IFERROR(INDEX('Price Data'!N:N,MATCH(TEXT(A561,"YYYY-MM-DD"),'Price Data'!M:M,0)),"")</f>
        <v>4.24</v>
      </c>
      <c r="K561" s="10" cm="1">
        <f t="array" ref="K561">IFERROR(IF(ISNUMBER(J561),(J561-INDEX('Price Data'!N:N,MATCH(TEXT(A561,"YYYY-MM-DD"),'Price Data'!M:M,0)+1))/INDEX('Price Data'!N:N,MATCH(TEXT(A561,"YYYY-MM-DD"),'Price Data'!M:M,0)+1),""),"")</f>
        <v>0</v>
      </c>
      <c r="L561" s="34">
        <f>IFERROR(INDEX('Price Data'!Q:Q,MATCH(TEXT(A561,"YYYY-MM-DD"),'Price Data'!P:P,0)),"")</f>
        <v>8.1</v>
      </c>
      <c r="M561" s="10" cm="1">
        <f t="array" ref="M561">IFERROR(IF(ISNUMBER(L561),(L561-INDEX('Price Data'!Q:Q,MATCH(TEXT(A561,"YYYY-MM-DD"),'Price Data'!P:P,0)+1))/INDEX('Price Data'!Q:Q,MATCH(TEXT(A561,"YYYY-MM-DD"),'Price Data'!P:P,0)+1),""),"")</f>
        <v>-2.0556227327690441E-2</v>
      </c>
      <c r="N561" s="34">
        <f>IFERROR(INDEX('Price Data'!T:T,MATCH(TEXT(A561,"YYYY-MM-DD"),'Price Data'!S:S,0)),"")</f>
        <v>3.76</v>
      </c>
      <c r="O561" s="10" cm="1">
        <f t="array" ref="O561">IFERROR(IF(ISNUMBER(N561),(N561-INDEX('Price Data'!T:T,MATCH(TEXT(A561,"YYYY-MM-DD"),'Price Data'!S:S,0)+1))/INDEX('Price Data'!T:T,MATCH(TEXT(A561,"YYYY-MM-DD"),'Price Data'!S:S,0)+1),""),"")</f>
        <v>-1.0526315789473694E-2</v>
      </c>
    </row>
    <row r="562" spans="1:15" x14ac:dyDescent="0.3">
      <c r="A562" s="8">
        <v>42381</v>
      </c>
      <c r="B562" s="34">
        <f>IFERROR(INDEX('Price Data'!B:B,MATCH(TEXT(A562,"YYYY-MM-DD"),'Price Data'!A:A,0)),"")</f>
        <v>19970</v>
      </c>
      <c r="C562" s="10" cm="1">
        <f t="array" ref="C562">IFERROR(IF(ISNUMBER(B562),(B562-INDEX('Price Data'!B:B,MATCH(TEXT(A562,"YYYY-MM-DD"),'Price Data'!A:A,0)+1))/INDEX('Price Data'!B:B,MATCH(TEXT(A562,"YYYY-MM-DD"),'Price Data'!A:A,0)+1),""),"")</f>
        <v>1.0832152257542013E-2</v>
      </c>
      <c r="D562" s="34">
        <f>IFERROR(INDEX('Price Data'!E:E,MATCH(TEXT(A562,"YYYY-MM-DD"),'Price Data'!D:D,0)),"")</f>
        <v>23.22</v>
      </c>
      <c r="E562" s="10" cm="1">
        <f t="array" ref="E562">IFERROR(IF(ISNUMBER(D562),(D562-INDEX('Price Data'!E:E,MATCH(TEXT(A562,"YYYY-MM-DD"),'Price Data'!D:D,0)+1))/INDEX('Price Data'!E:E,MATCH(TEXT(A562,"YYYY-MM-DD"),'Price Data'!D:D,0)+1),""),"")</f>
        <v>-9.8081023454157975E-3</v>
      </c>
      <c r="F562" s="34">
        <f>IFERROR(INDEX('Price Data'!H:H,MATCH(TEXT(A562,"YYYY-MM-DD"),'Price Data'!G:G,0)),"")</f>
        <v>9280</v>
      </c>
      <c r="G562" s="10" cm="1">
        <f t="array" ref="G562">IFERROR(IF(ISNUMBER(F562),(F562-INDEX('Price Data'!H:H,MATCH(TEXT(A562,"YYYY-MM-DD"),'Price Data'!G:G,0)+1))/INDEX('Price Data'!H:H,MATCH(TEXT(A562,"YYYY-MM-DD"),'Price Data'!G:G,0)+1),""),"")</f>
        <v>2.7012425715829281E-3</v>
      </c>
      <c r="H562" s="34">
        <f>IFERROR(INDEX('Price Data'!K:K,MATCH(TEXT(A562,"YYYY-MM-DD"),'Price Data'!J:J,0)),"")</f>
        <v>2.92</v>
      </c>
      <c r="I562" s="10" cm="1">
        <f t="array" ref="I562">IFERROR(IF(ISNUMBER(H562),(H562-INDEX('Price Data'!K:K,MATCH(TEXT(A562,"YYYY-MM-DD"),'Price Data'!J:J,0)+1))/INDEX('Price Data'!K:K,MATCH(TEXT(A562,"YYYY-MM-DD"),'Price Data'!J:J,0)+1),""),"")</f>
        <v>2.0979020979020997E-2</v>
      </c>
      <c r="J562" s="34">
        <f>IFERROR(INDEX('Price Data'!N:N,MATCH(TEXT(A562,"YYYY-MM-DD"),'Price Data'!M:M,0)),"")</f>
        <v>4.21</v>
      </c>
      <c r="K562" s="10" cm="1">
        <f t="array" ref="K562">IFERROR(IF(ISNUMBER(J562),(J562-INDEX('Price Data'!N:N,MATCH(TEXT(A562,"YYYY-MM-DD"),'Price Data'!M:M,0)+1))/INDEX('Price Data'!N:N,MATCH(TEXT(A562,"YYYY-MM-DD"),'Price Data'!M:M,0)+1),""),"")</f>
        <v>-7.0754716981132658E-3</v>
      </c>
      <c r="L562" s="34">
        <f>IFERROR(INDEX('Price Data'!Q:Q,MATCH(TEXT(A562,"YYYY-MM-DD"),'Price Data'!P:P,0)),"")</f>
        <v>8.2799999999999994</v>
      </c>
      <c r="M562" s="10" cm="1">
        <f t="array" ref="M562">IFERROR(IF(ISNUMBER(L562),(L562-INDEX('Price Data'!Q:Q,MATCH(TEXT(A562,"YYYY-MM-DD"),'Price Data'!P:P,0)+1))/INDEX('Price Data'!Q:Q,MATCH(TEXT(A562,"YYYY-MM-DD"),'Price Data'!P:P,0)+1),""),"")</f>
        <v>2.2222222222222188E-2</v>
      </c>
      <c r="N562" s="34">
        <f>IFERROR(INDEX('Price Data'!T:T,MATCH(TEXT(A562,"YYYY-MM-DD"),'Price Data'!S:S,0)),"")</f>
        <v>3.88</v>
      </c>
      <c r="O562" s="10" cm="1">
        <f t="array" ref="O562">IFERROR(IF(ISNUMBER(N562),(N562-INDEX('Price Data'!T:T,MATCH(TEXT(A562,"YYYY-MM-DD"),'Price Data'!S:S,0)+1))/INDEX('Price Data'!T:T,MATCH(TEXT(A562,"YYYY-MM-DD"),'Price Data'!S:S,0)+1),""),"")</f>
        <v>3.1914893617021309E-2</v>
      </c>
    </row>
    <row r="563" spans="1:15" x14ac:dyDescent="0.3">
      <c r="A563" s="8">
        <v>42382</v>
      </c>
      <c r="B563" s="34">
        <f>IFERROR(INDEX('Price Data'!B:B,MATCH(TEXT(A563,"YYYY-MM-DD"),'Price Data'!A:A,0)),"")</f>
        <v>20140</v>
      </c>
      <c r="C563" s="10" cm="1">
        <f t="array" ref="C563">IFERROR(IF(ISNUMBER(B563),(B563-INDEX('Price Data'!B:B,MATCH(TEXT(A563,"YYYY-MM-DD"),'Price Data'!A:A,0)+1))/INDEX('Price Data'!B:B,MATCH(TEXT(A563,"YYYY-MM-DD"),'Price Data'!A:A,0)+1),""),"")</f>
        <v>8.5127691537305959E-3</v>
      </c>
      <c r="D563" s="34">
        <f>IFERROR(INDEX('Price Data'!E:E,MATCH(TEXT(A563,"YYYY-MM-DD"),'Price Data'!D:D,0)),"")</f>
        <v>23.27</v>
      </c>
      <c r="E563" s="10" cm="1">
        <f t="array" ref="E563">IFERROR(IF(ISNUMBER(D563),(D563-INDEX('Price Data'!E:E,MATCH(TEXT(A563,"YYYY-MM-DD"),'Price Data'!D:D,0)+1))/INDEX('Price Data'!E:E,MATCH(TEXT(A563,"YYYY-MM-DD"),'Price Data'!D:D,0)+1),""),"")</f>
        <v>2.1533161068045094E-3</v>
      </c>
      <c r="F563" s="34">
        <f>IFERROR(INDEX('Price Data'!H:H,MATCH(TEXT(A563,"YYYY-MM-DD"),'Price Data'!G:G,0)),"")</f>
        <v>9455</v>
      </c>
      <c r="G563" s="10" cm="1">
        <f t="array" ref="G563">IFERROR(IF(ISNUMBER(F563),(F563-INDEX('Price Data'!H:H,MATCH(TEXT(A563,"YYYY-MM-DD"),'Price Data'!G:G,0)+1))/INDEX('Price Data'!H:H,MATCH(TEXT(A563,"YYYY-MM-DD"),'Price Data'!G:G,0)+1),""),"")</f>
        <v>1.8857758620689655E-2</v>
      </c>
      <c r="H563" s="34">
        <f>IFERROR(INDEX('Price Data'!K:K,MATCH(TEXT(A563,"YYYY-MM-DD"),'Price Data'!J:J,0)),"")</f>
        <v>2.97</v>
      </c>
      <c r="I563" s="10" cm="1">
        <f t="array" ref="I563">IFERROR(IF(ISNUMBER(H563),(H563-INDEX('Price Data'!K:K,MATCH(TEXT(A563,"YYYY-MM-DD"),'Price Data'!J:J,0)+1))/INDEX('Price Data'!K:K,MATCH(TEXT(A563,"YYYY-MM-DD"),'Price Data'!J:J,0)+1),""),"")</f>
        <v>1.7123287671232969E-2</v>
      </c>
      <c r="J563" s="34">
        <f>IFERROR(INDEX('Price Data'!N:N,MATCH(TEXT(A563,"YYYY-MM-DD"),'Price Data'!M:M,0)),"")</f>
        <v>4.34</v>
      </c>
      <c r="K563" s="10" cm="1">
        <f t="array" ref="K563">IFERROR(IF(ISNUMBER(J563),(J563-INDEX('Price Data'!N:N,MATCH(TEXT(A563,"YYYY-MM-DD"),'Price Data'!M:M,0)+1))/INDEX('Price Data'!N:N,MATCH(TEXT(A563,"YYYY-MM-DD"),'Price Data'!M:M,0)+1),""),"")</f>
        <v>3.087885985748216E-2</v>
      </c>
      <c r="L563" s="34">
        <f>IFERROR(INDEX('Price Data'!Q:Q,MATCH(TEXT(A563,"YYYY-MM-DD"),'Price Data'!P:P,0)),"")</f>
        <v>8.6300000000000008</v>
      </c>
      <c r="M563" s="10" cm="1">
        <f t="array" ref="M563">IFERROR(IF(ISNUMBER(L563),(L563-INDEX('Price Data'!Q:Q,MATCH(TEXT(A563,"YYYY-MM-DD"),'Price Data'!P:P,0)+1))/INDEX('Price Data'!Q:Q,MATCH(TEXT(A563,"YYYY-MM-DD"),'Price Data'!P:P,0)+1),""),"")</f>
        <v>4.2270531400966357E-2</v>
      </c>
      <c r="N563" s="34">
        <f>IFERROR(INDEX('Price Data'!T:T,MATCH(TEXT(A563,"YYYY-MM-DD"),'Price Data'!S:S,0)),"")</f>
        <v>3.88</v>
      </c>
      <c r="O563" s="10" cm="1">
        <f t="array" ref="O563">IFERROR(IF(ISNUMBER(N563),(N563-INDEX('Price Data'!T:T,MATCH(TEXT(A563,"YYYY-MM-DD"),'Price Data'!S:S,0)+1))/INDEX('Price Data'!T:T,MATCH(TEXT(A563,"YYYY-MM-DD"),'Price Data'!S:S,0)+1),""),"")</f>
        <v>0</v>
      </c>
    </row>
    <row r="564" spans="1:15" x14ac:dyDescent="0.3">
      <c r="A564" s="8">
        <v>42383</v>
      </c>
      <c r="B564" s="34">
        <f>IFERROR(INDEX('Price Data'!B:B,MATCH(TEXT(A564,"YYYY-MM-DD"),'Price Data'!A:A,0)),"")</f>
        <v>19803</v>
      </c>
      <c r="C564" s="10" cm="1">
        <f t="array" ref="C564">IFERROR(IF(ISNUMBER(B564),(B564-INDEX('Price Data'!B:B,MATCH(TEXT(A564,"YYYY-MM-DD"),'Price Data'!A:A,0)+1))/INDEX('Price Data'!B:B,MATCH(TEXT(A564,"YYYY-MM-DD"),'Price Data'!A:A,0)+1),""),"")</f>
        <v>-1.6732869910625621E-2</v>
      </c>
      <c r="D564" s="34">
        <f>IFERROR(INDEX('Price Data'!E:E,MATCH(TEXT(A564,"YYYY-MM-DD"),'Price Data'!D:D,0)),"")</f>
        <v>22.62</v>
      </c>
      <c r="E564" s="10" cm="1">
        <f t="array" ref="E564">IFERROR(IF(ISNUMBER(D564),(D564-INDEX('Price Data'!E:E,MATCH(TEXT(A564,"YYYY-MM-DD"),'Price Data'!D:D,0)+1))/INDEX('Price Data'!E:E,MATCH(TEXT(A564,"YYYY-MM-DD"),'Price Data'!D:D,0)+1),""),"")</f>
        <v>-2.7932960893854688E-2</v>
      </c>
      <c r="F564" s="34">
        <f>IFERROR(INDEX('Price Data'!H:H,MATCH(TEXT(A564,"YYYY-MM-DD"),'Price Data'!G:G,0)),"")</f>
        <v>9625</v>
      </c>
      <c r="G564" s="10" cm="1">
        <f t="array" ref="G564">IFERROR(IF(ISNUMBER(F564),(F564-INDEX('Price Data'!H:H,MATCH(TEXT(A564,"YYYY-MM-DD"),'Price Data'!G:G,0)+1))/INDEX('Price Data'!H:H,MATCH(TEXT(A564,"YYYY-MM-DD"),'Price Data'!G:G,0)+1),""),"")</f>
        <v>1.7979904812268643E-2</v>
      </c>
      <c r="H564" s="34">
        <f>IFERROR(INDEX('Price Data'!K:K,MATCH(TEXT(A564,"YYYY-MM-DD"),'Price Data'!J:J,0)),"")</f>
        <v>2.89</v>
      </c>
      <c r="I564" s="10" cm="1">
        <f t="array" ref="I564">IFERROR(IF(ISNUMBER(H564),(H564-INDEX('Price Data'!K:K,MATCH(TEXT(A564,"YYYY-MM-DD"),'Price Data'!J:J,0)+1))/INDEX('Price Data'!K:K,MATCH(TEXT(A564,"YYYY-MM-DD"),'Price Data'!J:J,0)+1),""),"")</f>
        <v>-2.6936026936026959E-2</v>
      </c>
      <c r="J564" s="34">
        <f>IFERROR(INDEX('Price Data'!N:N,MATCH(TEXT(A564,"YYYY-MM-DD"),'Price Data'!M:M,0)),"")</f>
        <v>4.41</v>
      </c>
      <c r="K564" s="10" cm="1">
        <f t="array" ref="K564">IFERROR(IF(ISNUMBER(J564),(J564-INDEX('Price Data'!N:N,MATCH(TEXT(A564,"YYYY-MM-DD"),'Price Data'!M:M,0)+1))/INDEX('Price Data'!N:N,MATCH(TEXT(A564,"YYYY-MM-DD"),'Price Data'!M:M,0)+1),""),"")</f>
        <v>1.6129032258064582E-2</v>
      </c>
      <c r="L564" s="34">
        <f>IFERROR(INDEX('Price Data'!Q:Q,MATCH(TEXT(A564,"YYYY-MM-DD"),'Price Data'!P:P,0)),"")</f>
        <v>8.6199999999999992</v>
      </c>
      <c r="M564" s="10" cm="1">
        <f t="array" ref="M564">IFERROR(IF(ISNUMBER(L564),(L564-INDEX('Price Data'!Q:Q,MATCH(TEXT(A564,"YYYY-MM-DD"),'Price Data'!P:P,0)+1))/INDEX('Price Data'!Q:Q,MATCH(TEXT(A564,"YYYY-MM-DD"),'Price Data'!P:P,0)+1),""),"")</f>
        <v>-1.1587485515644916E-3</v>
      </c>
      <c r="N564" s="34">
        <f>IFERROR(INDEX('Price Data'!T:T,MATCH(TEXT(A564,"YYYY-MM-DD"),'Price Data'!S:S,0)),"")</f>
        <v>3.89</v>
      </c>
      <c r="O564" s="10" cm="1">
        <f t="array" ref="O564">IFERROR(IF(ISNUMBER(N564),(N564-INDEX('Price Data'!T:T,MATCH(TEXT(A564,"YYYY-MM-DD"),'Price Data'!S:S,0)+1))/INDEX('Price Data'!T:T,MATCH(TEXT(A564,"YYYY-MM-DD"),'Price Data'!S:S,0)+1),""),"")</f>
        <v>2.5773195876289258E-3</v>
      </c>
    </row>
    <row r="565" spans="1:15" x14ac:dyDescent="0.3">
      <c r="A565" s="8">
        <v>42384</v>
      </c>
      <c r="B565" s="34">
        <f>IFERROR(INDEX('Price Data'!B:B,MATCH(TEXT(A565,"YYYY-MM-DD"),'Price Data'!A:A,0)),"")</f>
        <v>19196</v>
      </c>
      <c r="C565" s="10" cm="1">
        <f t="array" ref="C565">IFERROR(IF(ISNUMBER(B565),(B565-INDEX('Price Data'!B:B,MATCH(TEXT(A565,"YYYY-MM-DD"),'Price Data'!A:A,0)+1))/INDEX('Price Data'!B:B,MATCH(TEXT(A565,"YYYY-MM-DD"),'Price Data'!A:A,0)+1),""),"")</f>
        <v>-3.0651921426046558E-2</v>
      </c>
      <c r="D565" s="34">
        <f>IFERROR(INDEX('Price Data'!E:E,MATCH(TEXT(A565,"YYYY-MM-DD"),'Price Data'!D:D,0)),"")</f>
        <v>22.03</v>
      </c>
      <c r="E565" s="10" cm="1">
        <f t="array" ref="E565">IFERROR(IF(ISNUMBER(D565),(D565-INDEX('Price Data'!E:E,MATCH(TEXT(A565,"YYYY-MM-DD"),'Price Data'!D:D,0)+1))/INDEX('Price Data'!E:E,MATCH(TEXT(A565,"YYYY-MM-DD"),'Price Data'!D:D,0)+1),""),"")</f>
        <v>-2.6083112290008835E-2</v>
      </c>
      <c r="F565" s="34">
        <f>IFERROR(INDEX('Price Data'!H:H,MATCH(TEXT(A565,"YYYY-MM-DD"),'Price Data'!G:G,0)),"")</f>
        <v>8980</v>
      </c>
      <c r="G565" s="10" cm="1">
        <f t="array" ref="G565">IFERROR(IF(ISNUMBER(F565),(F565-INDEX('Price Data'!H:H,MATCH(TEXT(A565,"YYYY-MM-DD"),'Price Data'!G:G,0)+1))/INDEX('Price Data'!H:H,MATCH(TEXT(A565,"YYYY-MM-DD"),'Price Data'!G:G,0)+1),""),"")</f>
        <v>-6.701298701298701E-2</v>
      </c>
      <c r="H565" s="34">
        <f>IFERROR(INDEX('Price Data'!K:K,MATCH(TEXT(A565,"YYYY-MM-DD"),'Price Data'!J:J,0)),"")</f>
        <v>2.8</v>
      </c>
      <c r="I565" s="10" cm="1">
        <f t="array" ref="I565">IFERROR(IF(ISNUMBER(H565),(H565-INDEX('Price Data'!K:K,MATCH(TEXT(A565,"YYYY-MM-DD"),'Price Data'!J:J,0)+1))/INDEX('Price Data'!K:K,MATCH(TEXT(A565,"YYYY-MM-DD"),'Price Data'!J:J,0)+1),""),"")</f>
        <v>-3.1141868512110829E-2</v>
      </c>
      <c r="J565" s="34">
        <f>IFERROR(INDEX('Price Data'!N:N,MATCH(TEXT(A565,"YYYY-MM-DD"),'Price Data'!M:M,0)),"")</f>
        <v>4.1900000000000004</v>
      </c>
      <c r="K565" s="10" cm="1">
        <f t="array" ref="K565">IFERROR(IF(ISNUMBER(J565),(J565-INDEX('Price Data'!N:N,MATCH(TEXT(A565,"YYYY-MM-DD"),'Price Data'!M:M,0)+1))/INDEX('Price Data'!N:N,MATCH(TEXT(A565,"YYYY-MM-DD"),'Price Data'!M:M,0)+1),""),"")</f>
        <v>-4.9886621315192684E-2</v>
      </c>
      <c r="L565" s="34">
        <f>IFERROR(INDEX('Price Data'!Q:Q,MATCH(TEXT(A565,"YYYY-MM-DD"),'Price Data'!P:P,0)),"")</f>
        <v>8.27</v>
      </c>
      <c r="M565" s="10" cm="1">
        <f t="array" ref="M565">IFERROR(IF(ISNUMBER(L565),(L565-INDEX('Price Data'!Q:Q,MATCH(TEXT(A565,"YYYY-MM-DD"),'Price Data'!P:P,0)+1))/INDEX('Price Data'!Q:Q,MATCH(TEXT(A565,"YYYY-MM-DD"),'Price Data'!P:P,0)+1),""),"")</f>
        <v>-4.0603248259860752E-2</v>
      </c>
      <c r="N565" s="34">
        <f>IFERROR(INDEX('Price Data'!T:T,MATCH(TEXT(A565,"YYYY-MM-DD"),'Price Data'!S:S,0)),"")</f>
        <v>3.76</v>
      </c>
      <c r="O565" s="10" cm="1">
        <f t="array" ref="O565">IFERROR(IF(ISNUMBER(N565),(N565-INDEX('Price Data'!T:T,MATCH(TEXT(A565,"YYYY-MM-DD"),'Price Data'!S:S,0)+1))/INDEX('Price Data'!T:T,MATCH(TEXT(A565,"YYYY-MM-DD"),'Price Data'!S:S,0)+1),""),"")</f>
        <v>-3.3419023136246874E-2</v>
      </c>
    </row>
    <row r="566" spans="1:15" x14ac:dyDescent="0.3">
      <c r="A566" s="8">
        <v>42385</v>
      </c>
      <c r="B566" s="34" t="str">
        <f>IFERROR(INDEX('Price Data'!B:B,MATCH(TEXT(A566,"YYYY-MM-DD"),'Price Data'!A:A,0)),"")</f>
        <v/>
      </c>
      <c r="C566" s="10" t="str" cm="1">
        <f t="array" ref="C566">IFERROR(IF(ISNUMBER(B566),(B566-INDEX('Price Data'!B:B,MATCH(TEXT(A566,"YYYY-MM-DD"),'Price Data'!A:A,0)+1))/INDEX('Price Data'!B:B,MATCH(TEXT(A566,"YYYY-MM-DD"),'Price Data'!A:A,0)+1),""),"")</f>
        <v/>
      </c>
      <c r="D566" s="34" t="str">
        <f>IFERROR(INDEX('Price Data'!E:E,MATCH(TEXT(A566,"YYYY-MM-DD"),'Price Data'!D:D,0)),"")</f>
        <v/>
      </c>
      <c r="E566" s="10" t="str" cm="1">
        <f t="array" ref="E566">IFERROR(IF(ISNUMBER(D566),(D566-INDEX('Price Data'!E:E,MATCH(TEXT(A566,"YYYY-MM-DD"),'Price Data'!D:D,0)+1))/INDEX('Price Data'!E:E,MATCH(TEXT(A566,"YYYY-MM-DD"),'Price Data'!D:D,0)+1),""),"")</f>
        <v/>
      </c>
      <c r="F566" s="34" t="str">
        <f>IFERROR(INDEX('Price Data'!H:H,MATCH(TEXT(A566,"YYYY-MM-DD"),'Price Data'!G:G,0)),"")</f>
        <v/>
      </c>
      <c r="G566" s="10" t="str" cm="1">
        <f t="array" ref="G566">IFERROR(IF(ISNUMBER(F566),(F566-INDEX('Price Data'!H:H,MATCH(TEXT(A566,"YYYY-MM-DD"),'Price Data'!G:G,0)+1))/INDEX('Price Data'!H:H,MATCH(TEXT(A566,"YYYY-MM-DD"),'Price Data'!G:G,0)+1),""),"")</f>
        <v/>
      </c>
      <c r="H566" s="34" t="str">
        <f>IFERROR(INDEX('Price Data'!K:K,MATCH(TEXT(A566,"YYYY-MM-DD"),'Price Data'!J:J,0)),"")</f>
        <v/>
      </c>
      <c r="I566" s="10" t="str" cm="1">
        <f t="array" ref="I566">IFERROR(IF(ISNUMBER(H566),(H566-INDEX('Price Data'!K:K,MATCH(TEXT(A566,"YYYY-MM-DD"),'Price Data'!J:J,0)+1))/INDEX('Price Data'!K:K,MATCH(TEXT(A566,"YYYY-MM-DD"),'Price Data'!J:J,0)+1),""),"")</f>
        <v/>
      </c>
      <c r="J566" s="34" t="str">
        <f>IFERROR(INDEX('Price Data'!N:N,MATCH(TEXT(A566,"YYYY-MM-DD"),'Price Data'!M:M,0)),"")</f>
        <v/>
      </c>
      <c r="K566" s="10" t="str" cm="1">
        <f t="array" ref="K566">IFERROR(IF(ISNUMBER(J566),(J566-INDEX('Price Data'!N:N,MATCH(TEXT(A566,"YYYY-MM-DD"),'Price Data'!M:M,0)+1))/INDEX('Price Data'!N:N,MATCH(TEXT(A566,"YYYY-MM-DD"),'Price Data'!M:M,0)+1),""),"")</f>
        <v/>
      </c>
      <c r="L566" s="34" t="str">
        <f>IFERROR(INDEX('Price Data'!Q:Q,MATCH(TEXT(A566,"YYYY-MM-DD"),'Price Data'!P:P,0)),"")</f>
        <v/>
      </c>
      <c r="M566" s="10" t="str" cm="1">
        <f t="array" ref="M566">IFERROR(IF(ISNUMBER(L566),(L566-INDEX('Price Data'!Q:Q,MATCH(TEXT(A566,"YYYY-MM-DD"),'Price Data'!P:P,0)+1))/INDEX('Price Data'!Q:Q,MATCH(TEXT(A566,"YYYY-MM-DD"),'Price Data'!P:P,0)+1),""),"")</f>
        <v/>
      </c>
      <c r="N566" s="34" t="str">
        <f>IFERROR(INDEX('Price Data'!T:T,MATCH(TEXT(A566,"YYYY-MM-DD"),'Price Data'!S:S,0)),"")</f>
        <v/>
      </c>
      <c r="O566" s="10" t="str" cm="1">
        <f t="array" ref="O566">IFERROR(IF(ISNUMBER(N566),(N566-INDEX('Price Data'!T:T,MATCH(TEXT(A566,"YYYY-MM-DD"),'Price Data'!S:S,0)+1))/INDEX('Price Data'!T:T,MATCH(TEXT(A566,"YYYY-MM-DD"),'Price Data'!S:S,0)+1),""),"")</f>
        <v/>
      </c>
    </row>
    <row r="567" spans="1:15" x14ac:dyDescent="0.3">
      <c r="A567" s="8">
        <v>42386</v>
      </c>
      <c r="B567" s="34" t="str">
        <f>IFERROR(INDEX('Price Data'!B:B,MATCH(TEXT(A567,"YYYY-MM-DD"),'Price Data'!A:A,0)),"")</f>
        <v/>
      </c>
      <c r="C567" s="10" t="str" cm="1">
        <f t="array" ref="C567">IFERROR(IF(ISNUMBER(B567),(B567-INDEX('Price Data'!B:B,MATCH(TEXT(A567,"YYYY-MM-DD"),'Price Data'!A:A,0)+1))/INDEX('Price Data'!B:B,MATCH(TEXT(A567,"YYYY-MM-DD"),'Price Data'!A:A,0)+1),""),"")</f>
        <v/>
      </c>
      <c r="D567" s="34" t="str">
        <f>IFERROR(INDEX('Price Data'!E:E,MATCH(TEXT(A567,"YYYY-MM-DD"),'Price Data'!D:D,0)),"")</f>
        <v/>
      </c>
      <c r="E567" s="10" t="str" cm="1">
        <f t="array" ref="E567">IFERROR(IF(ISNUMBER(D567),(D567-INDEX('Price Data'!E:E,MATCH(TEXT(A567,"YYYY-MM-DD"),'Price Data'!D:D,0)+1))/INDEX('Price Data'!E:E,MATCH(TEXT(A567,"YYYY-MM-DD"),'Price Data'!D:D,0)+1),""),"")</f>
        <v/>
      </c>
      <c r="F567" s="34" t="str">
        <f>IFERROR(INDEX('Price Data'!H:H,MATCH(TEXT(A567,"YYYY-MM-DD"),'Price Data'!G:G,0)),"")</f>
        <v/>
      </c>
      <c r="G567" s="10" t="str" cm="1">
        <f t="array" ref="G567">IFERROR(IF(ISNUMBER(F567),(F567-INDEX('Price Data'!H:H,MATCH(TEXT(A567,"YYYY-MM-DD"),'Price Data'!G:G,0)+1))/INDEX('Price Data'!H:H,MATCH(TEXT(A567,"YYYY-MM-DD"),'Price Data'!G:G,0)+1),""),"")</f>
        <v/>
      </c>
      <c r="H567" s="34" t="str">
        <f>IFERROR(INDEX('Price Data'!K:K,MATCH(TEXT(A567,"YYYY-MM-DD"),'Price Data'!J:J,0)),"")</f>
        <v/>
      </c>
      <c r="I567" s="10" t="str" cm="1">
        <f t="array" ref="I567">IFERROR(IF(ISNUMBER(H567),(H567-INDEX('Price Data'!K:K,MATCH(TEXT(A567,"YYYY-MM-DD"),'Price Data'!J:J,0)+1))/INDEX('Price Data'!K:K,MATCH(TEXT(A567,"YYYY-MM-DD"),'Price Data'!J:J,0)+1),""),"")</f>
        <v/>
      </c>
      <c r="J567" s="34" t="str">
        <f>IFERROR(INDEX('Price Data'!N:N,MATCH(TEXT(A567,"YYYY-MM-DD"),'Price Data'!M:M,0)),"")</f>
        <v/>
      </c>
      <c r="K567" s="10" t="str" cm="1">
        <f t="array" ref="K567">IFERROR(IF(ISNUMBER(J567),(J567-INDEX('Price Data'!N:N,MATCH(TEXT(A567,"YYYY-MM-DD"),'Price Data'!M:M,0)+1))/INDEX('Price Data'!N:N,MATCH(TEXT(A567,"YYYY-MM-DD"),'Price Data'!M:M,0)+1),""),"")</f>
        <v/>
      </c>
      <c r="L567" s="34" t="str">
        <f>IFERROR(INDEX('Price Data'!Q:Q,MATCH(TEXT(A567,"YYYY-MM-DD"),'Price Data'!P:P,0)),"")</f>
        <v/>
      </c>
      <c r="M567" s="10" t="str" cm="1">
        <f t="array" ref="M567">IFERROR(IF(ISNUMBER(L567),(L567-INDEX('Price Data'!Q:Q,MATCH(TEXT(A567,"YYYY-MM-DD"),'Price Data'!P:P,0)+1))/INDEX('Price Data'!Q:Q,MATCH(TEXT(A567,"YYYY-MM-DD"),'Price Data'!P:P,0)+1),""),"")</f>
        <v/>
      </c>
      <c r="N567" s="34" t="str">
        <f>IFERROR(INDEX('Price Data'!T:T,MATCH(TEXT(A567,"YYYY-MM-DD"),'Price Data'!S:S,0)),"")</f>
        <v/>
      </c>
      <c r="O567" s="10" t="str" cm="1">
        <f t="array" ref="O567">IFERROR(IF(ISNUMBER(N567),(N567-INDEX('Price Data'!T:T,MATCH(TEXT(A567,"YYYY-MM-DD"),'Price Data'!S:S,0)+1))/INDEX('Price Data'!T:T,MATCH(TEXT(A567,"YYYY-MM-DD"),'Price Data'!S:S,0)+1),""),"")</f>
        <v/>
      </c>
    </row>
    <row r="568" spans="1:15" x14ac:dyDescent="0.3">
      <c r="A568" s="8">
        <v>42387</v>
      </c>
      <c r="B568" s="34">
        <f>IFERROR(INDEX('Price Data'!B:B,MATCH(TEXT(A568,"YYYY-MM-DD"),'Price Data'!A:A,0)),"")</f>
        <v>18687</v>
      </c>
      <c r="C568" s="10" cm="1">
        <f t="array" ref="C568">IFERROR(IF(ISNUMBER(B568),(B568-INDEX('Price Data'!B:B,MATCH(TEXT(A568,"YYYY-MM-DD"),'Price Data'!A:A,0)+1))/INDEX('Price Data'!B:B,MATCH(TEXT(A568,"YYYY-MM-DD"),'Price Data'!A:A,0)+1),""),"")</f>
        <v>-2.6515940821004377E-2</v>
      </c>
      <c r="D568" s="34">
        <f>IFERROR(INDEX('Price Data'!E:E,MATCH(TEXT(A568,"YYYY-MM-DD"),'Price Data'!D:D,0)),"")</f>
        <v>20.85</v>
      </c>
      <c r="E568" s="10" cm="1">
        <f t="array" ref="E568">IFERROR(IF(ISNUMBER(D568),(D568-INDEX('Price Data'!E:E,MATCH(TEXT(A568,"YYYY-MM-DD"),'Price Data'!D:D,0)+1))/INDEX('Price Data'!E:E,MATCH(TEXT(A568,"YYYY-MM-DD"),'Price Data'!D:D,0)+1),""),"")</f>
        <v>-5.3563322741715824E-2</v>
      </c>
      <c r="F568" s="34">
        <f>IFERROR(INDEX('Price Data'!H:H,MATCH(TEXT(A568,"YYYY-MM-DD"),'Price Data'!G:G,0)),"")</f>
        <v>7655</v>
      </c>
      <c r="G568" s="10" cm="1">
        <f t="array" ref="G568">IFERROR(IF(ISNUMBER(F568),(F568-INDEX('Price Data'!H:H,MATCH(TEXT(A568,"YYYY-MM-DD"),'Price Data'!G:G,0)+1))/INDEX('Price Data'!H:H,MATCH(TEXT(A568,"YYYY-MM-DD"),'Price Data'!G:G,0)+1),""),"")</f>
        <v>-0.1475501113585746</v>
      </c>
      <c r="H568" s="34">
        <f>IFERROR(INDEX('Price Data'!K:K,MATCH(TEXT(A568,"YYYY-MM-DD"),'Price Data'!J:J,0)),"")</f>
        <v>2.66</v>
      </c>
      <c r="I568" s="10" cm="1">
        <f t="array" ref="I568">IFERROR(IF(ISNUMBER(H568),(H568-INDEX('Price Data'!K:K,MATCH(TEXT(A568,"YYYY-MM-DD"),'Price Data'!J:J,0)+1))/INDEX('Price Data'!K:K,MATCH(TEXT(A568,"YYYY-MM-DD"),'Price Data'!J:J,0)+1),""),"")</f>
        <v>-4.9999999999999892E-2</v>
      </c>
      <c r="J568" s="34">
        <f>IFERROR(INDEX('Price Data'!N:N,MATCH(TEXT(A568,"YYYY-MM-DD"),'Price Data'!M:M,0)),"")</f>
        <v>3.82</v>
      </c>
      <c r="K568" s="10" cm="1">
        <f t="array" ref="K568">IFERROR(IF(ISNUMBER(J568),(J568-INDEX('Price Data'!N:N,MATCH(TEXT(A568,"YYYY-MM-DD"),'Price Data'!M:M,0)+1))/INDEX('Price Data'!N:N,MATCH(TEXT(A568,"YYYY-MM-DD"),'Price Data'!M:M,0)+1),""),"")</f>
        <v>-8.8305489260143324E-2</v>
      </c>
      <c r="L568" s="34">
        <f>IFERROR(INDEX('Price Data'!Q:Q,MATCH(TEXT(A568,"YYYY-MM-DD"),'Price Data'!P:P,0)),"")</f>
        <v>7.72</v>
      </c>
      <c r="M568" s="10" cm="1">
        <f t="array" ref="M568">IFERROR(IF(ISNUMBER(L568),(L568-INDEX('Price Data'!Q:Q,MATCH(TEXT(A568,"YYYY-MM-DD"),'Price Data'!P:P,0)+1))/INDEX('Price Data'!Q:Q,MATCH(TEXT(A568,"YYYY-MM-DD"),'Price Data'!P:P,0)+1),""),"")</f>
        <v>-6.6505441354292608E-2</v>
      </c>
      <c r="N568" s="34">
        <f>IFERROR(INDEX('Price Data'!T:T,MATCH(TEXT(A568,"YYYY-MM-DD"),'Price Data'!S:S,0)),"")</f>
        <v>3.62</v>
      </c>
      <c r="O568" s="10" cm="1">
        <f t="array" ref="O568">IFERROR(IF(ISNUMBER(N568),(N568-INDEX('Price Data'!T:T,MATCH(TEXT(A568,"YYYY-MM-DD"),'Price Data'!S:S,0)+1))/INDEX('Price Data'!T:T,MATCH(TEXT(A568,"YYYY-MM-DD"),'Price Data'!S:S,0)+1),""),"")</f>
        <v>-3.7234042553191404E-2</v>
      </c>
    </row>
    <row r="569" spans="1:15" x14ac:dyDescent="0.3">
      <c r="A569" s="8">
        <v>42388</v>
      </c>
      <c r="B569" s="34">
        <f>IFERROR(INDEX('Price Data'!B:B,MATCH(TEXT(A569,"YYYY-MM-DD"),'Price Data'!A:A,0)),"")</f>
        <v>18881</v>
      </c>
      <c r="C569" s="10" cm="1">
        <f t="array" ref="C569">IFERROR(IF(ISNUMBER(B569),(B569-INDEX('Price Data'!B:B,MATCH(TEXT(A569,"YYYY-MM-DD"),'Price Data'!A:A,0)+1))/INDEX('Price Data'!B:B,MATCH(TEXT(A569,"YYYY-MM-DD"),'Price Data'!A:A,0)+1),""),"")</f>
        <v>1.0381548670198533E-2</v>
      </c>
      <c r="D569" s="34">
        <f>IFERROR(INDEX('Price Data'!E:E,MATCH(TEXT(A569,"YYYY-MM-DD"),'Price Data'!D:D,0)),"")</f>
        <v>20.13</v>
      </c>
      <c r="E569" s="10" cm="1">
        <f t="array" ref="E569">IFERROR(IF(ISNUMBER(D569),(D569-INDEX('Price Data'!E:E,MATCH(TEXT(A569,"YYYY-MM-DD"),'Price Data'!D:D,0)+1))/INDEX('Price Data'!E:E,MATCH(TEXT(A569,"YYYY-MM-DD"),'Price Data'!D:D,0)+1),""),"")</f>
        <v>-3.4532374100719535E-2</v>
      </c>
      <c r="F569" s="34">
        <f>IFERROR(INDEX('Price Data'!H:H,MATCH(TEXT(A569,"YYYY-MM-DD"),'Price Data'!G:G,0)),"")</f>
        <v>6555</v>
      </c>
      <c r="G569" s="10" cm="1">
        <f t="array" ref="G569">IFERROR(IF(ISNUMBER(F569),(F569-INDEX('Price Data'!H:H,MATCH(TEXT(A569,"YYYY-MM-DD"),'Price Data'!G:G,0)+1))/INDEX('Price Data'!H:H,MATCH(TEXT(A569,"YYYY-MM-DD"),'Price Data'!G:G,0)+1),""),"")</f>
        <v>-0.14369693011103854</v>
      </c>
      <c r="H569" s="34">
        <f>IFERROR(INDEX('Price Data'!K:K,MATCH(TEXT(A569,"YYYY-MM-DD"),'Price Data'!J:J,0)),"")</f>
        <v>2.69</v>
      </c>
      <c r="I569" s="10" cm="1">
        <f t="array" ref="I569">IFERROR(IF(ISNUMBER(H569),(H569-INDEX('Price Data'!K:K,MATCH(TEXT(A569,"YYYY-MM-DD"),'Price Data'!J:J,0)+1))/INDEX('Price Data'!K:K,MATCH(TEXT(A569,"YYYY-MM-DD"),'Price Data'!J:J,0)+1),""),"")</f>
        <v>1.1278195488721731E-2</v>
      </c>
      <c r="J569" s="34">
        <f>IFERROR(INDEX('Price Data'!N:N,MATCH(TEXT(A569,"YYYY-MM-DD"),'Price Data'!M:M,0)),"")</f>
        <v>3.8</v>
      </c>
      <c r="K569" s="10" cm="1">
        <f t="array" ref="K569">IFERROR(IF(ISNUMBER(J569),(J569-INDEX('Price Data'!N:N,MATCH(TEXT(A569,"YYYY-MM-DD"),'Price Data'!M:M,0)+1))/INDEX('Price Data'!N:N,MATCH(TEXT(A569,"YYYY-MM-DD"),'Price Data'!M:M,0)+1),""),"")</f>
        <v>-5.2356020942408424E-3</v>
      </c>
      <c r="L569" s="34">
        <f>IFERROR(INDEX('Price Data'!Q:Q,MATCH(TEXT(A569,"YYYY-MM-DD"),'Price Data'!P:P,0)),"")</f>
        <v>7.23</v>
      </c>
      <c r="M569" s="10" cm="1">
        <f t="array" ref="M569">IFERROR(IF(ISNUMBER(L569),(L569-INDEX('Price Data'!Q:Q,MATCH(TEXT(A569,"YYYY-MM-DD"),'Price Data'!P:P,0)+1))/INDEX('Price Data'!Q:Q,MATCH(TEXT(A569,"YYYY-MM-DD"),'Price Data'!P:P,0)+1),""),"")</f>
        <v>-6.3471502590673495E-2</v>
      </c>
      <c r="N569" s="34">
        <f>IFERROR(INDEX('Price Data'!T:T,MATCH(TEXT(A569,"YYYY-MM-DD"),'Price Data'!S:S,0)),"")</f>
        <v>3.54</v>
      </c>
      <c r="O569" s="10" cm="1">
        <f t="array" ref="O569">IFERROR(IF(ISNUMBER(N569),(N569-INDEX('Price Data'!T:T,MATCH(TEXT(A569,"YYYY-MM-DD"),'Price Data'!S:S,0)+1))/INDEX('Price Data'!T:T,MATCH(TEXT(A569,"YYYY-MM-DD"),'Price Data'!S:S,0)+1),""),"")</f>
        <v>-2.2099447513812175E-2</v>
      </c>
    </row>
    <row r="570" spans="1:15" x14ac:dyDescent="0.3">
      <c r="A570" s="8">
        <v>42389</v>
      </c>
      <c r="B570" s="34">
        <f>IFERROR(INDEX('Price Data'!B:B,MATCH(TEXT(A570,"YYYY-MM-DD"),'Price Data'!A:A,0)),"")</f>
        <v>17968</v>
      </c>
      <c r="C570" s="10" cm="1">
        <f t="array" ref="C570">IFERROR(IF(ISNUMBER(B570),(B570-INDEX('Price Data'!B:B,MATCH(TEXT(A570,"YYYY-MM-DD"),'Price Data'!A:A,0)+1))/INDEX('Price Data'!B:B,MATCH(TEXT(A570,"YYYY-MM-DD"),'Price Data'!A:A,0)+1),""),"")</f>
        <v>-4.8355489645675549E-2</v>
      </c>
      <c r="D570" s="34">
        <f>IFERROR(INDEX('Price Data'!E:E,MATCH(TEXT(A570,"YYYY-MM-DD"),'Price Data'!D:D,0)),"")</f>
        <v>18.57</v>
      </c>
      <c r="E570" s="10" cm="1">
        <f t="array" ref="E570">IFERROR(IF(ISNUMBER(D570),(D570-INDEX('Price Data'!E:E,MATCH(TEXT(A570,"YYYY-MM-DD"),'Price Data'!D:D,0)+1))/INDEX('Price Data'!E:E,MATCH(TEXT(A570,"YYYY-MM-DD"),'Price Data'!D:D,0)+1),""),"")</f>
        <v>-7.7496274217585634E-2</v>
      </c>
      <c r="F570" s="34">
        <f>IFERROR(INDEX('Price Data'!H:H,MATCH(TEXT(A570,"YYYY-MM-DD"),'Price Data'!G:G,0)),"")</f>
        <v>5100</v>
      </c>
      <c r="G570" s="10" cm="1">
        <f t="array" ref="G570">IFERROR(IF(ISNUMBER(F570),(F570-INDEX('Price Data'!H:H,MATCH(TEXT(A570,"YYYY-MM-DD"),'Price Data'!G:G,0)+1))/INDEX('Price Data'!H:H,MATCH(TEXT(A570,"YYYY-MM-DD"),'Price Data'!G:G,0)+1),""),"")</f>
        <v>-0.2219679633867277</v>
      </c>
      <c r="H570" s="34">
        <f>IFERROR(INDEX('Price Data'!K:K,MATCH(TEXT(A570,"YYYY-MM-DD"),'Price Data'!J:J,0)),"")</f>
        <v>2.54</v>
      </c>
      <c r="I570" s="10" cm="1">
        <f t="array" ref="I570">IFERROR(IF(ISNUMBER(H570),(H570-INDEX('Price Data'!K:K,MATCH(TEXT(A570,"YYYY-MM-DD"),'Price Data'!J:J,0)+1))/INDEX('Price Data'!K:K,MATCH(TEXT(A570,"YYYY-MM-DD"),'Price Data'!J:J,0)+1),""),"")</f>
        <v>-5.5762081784386588E-2</v>
      </c>
      <c r="J570" s="34">
        <f>IFERROR(INDEX('Price Data'!N:N,MATCH(TEXT(A570,"YYYY-MM-DD"),'Price Data'!M:M,0)),"")</f>
        <v>3.53</v>
      </c>
      <c r="K570" s="10" cm="1">
        <f t="array" ref="K570">IFERROR(IF(ISNUMBER(J570),(J570-INDEX('Price Data'!N:N,MATCH(TEXT(A570,"YYYY-MM-DD"),'Price Data'!M:M,0)+1))/INDEX('Price Data'!N:N,MATCH(TEXT(A570,"YYYY-MM-DD"),'Price Data'!M:M,0)+1),""),"")</f>
        <v>-7.1052631578947381E-2</v>
      </c>
      <c r="L570" s="34">
        <f>IFERROR(INDEX('Price Data'!Q:Q,MATCH(TEXT(A570,"YYYY-MM-DD"),'Price Data'!P:P,0)),"")</f>
        <v>6.44</v>
      </c>
      <c r="M570" s="10" cm="1">
        <f t="array" ref="M570">IFERROR(IF(ISNUMBER(L570),(L570-INDEX('Price Data'!Q:Q,MATCH(TEXT(A570,"YYYY-MM-DD"),'Price Data'!P:P,0)+1))/INDEX('Price Data'!Q:Q,MATCH(TEXT(A570,"YYYY-MM-DD"),'Price Data'!P:P,0)+1),""),"")</f>
        <v>-0.10926694329183956</v>
      </c>
      <c r="N570" s="34">
        <f>IFERROR(INDEX('Price Data'!T:T,MATCH(TEXT(A570,"YYYY-MM-DD"),'Price Data'!S:S,0)),"")</f>
        <v>3.27</v>
      </c>
      <c r="O570" s="10" cm="1">
        <f t="array" ref="O570">IFERROR(IF(ISNUMBER(N570),(N570-INDEX('Price Data'!T:T,MATCH(TEXT(A570,"YYYY-MM-DD"),'Price Data'!S:S,0)+1))/INDEX('Price Data'!T:T,MATCH(TEXT(A570,"YYYY-MM-DD"),'Price Data'!S:S,0)+1),""),"")</f>
        <v>-7.6271186440677971E-2</v>
      </c>
    </row>
    <row r="571" spans="1:15" x14ac:dyDescent="0.3">
      <c r="A571" s="8">
        <v>42390</v>
      </c>
      <c r="B571" s="34">
        <f>IFERROR(INDEX('Price Data'!B:B,MATCH(TEXT(A571,"YYYY-MM-DD"),'Price Data'!A:A,0)),"")</f>
        <v>18723</v>
      </c>
      <c r="C571" s="10" cm="1">
        <f t="array" ref="C571">IFERROR(IF(ISNUMBER(B571),(B571-INDEX('Price Data'!B:B,MATCH(TEXT(A571,"YYYY-MM-DD"),'Price Data'!A:A,0)+1))/INDEX('Price Data'!B:B,MATCH(TEXT(A571,"YYYY-MM-DD"),'Price Data'!A:A,0)+1),""),"")</f>
        <v>4.2019145146927873E-2</v>
      </c>
      <c r="D571" s="34">
        <f>IFERROR(INDEX('Price Data'!E:E,MATCH(TEXT(A571,"YYYY-MM-DD"),'Price Data'!D:D,0)),"")</f>
        <v>20.04</v>
      </c>
      <c r="E571" s="10" cm="1">
        <f t="array" ref="E571">IFERROR(IF(ISNUMBER(D571),(D571-INDEX('Price Data'!E:E,MATCH(TEXT(A571,"YYYY-MM-DD"),'Price Data'!D:D,0)+1))/INDEX('Price Data'!E:E,MATCH(TEXT(A571,"YYYY-MM-DD"),'Price Data'!D:D,0)+1),""),"")</f>
        <v>7.9159935379644525E-2</v>
      </c>
      <c r="F571" s="34">
        <f>IFERROR(INDEX('Price Data'!H:H,MATCH(TEXT(A571,"YYYY-MM-DD"),'Price Data'!G:G,0)),"")</f>
        <v>7300</v>
      </c>
      <c r="G571" s="10" cm="1">
        <f t="array" ref="G571">IFERROR(IF(ISNUMBER(F571),(F571-INDEX('Price Data'!H:H,MATCH(TEXT(A571,"YYYY-MM-DD"),'Price Data'!G:G,0)+1))/INDEX('Price Data'!H:H,MATCH(TEXT(A571,"YYYY-MM-DD"),'Price Data'!G:G,0)+1),""),"")</f>
        <v>0.43137254901960786</v>
      </c>
      <c r="H571" s="34">
        <f>IFERROR(INDEX('Price Data'!K:K,MATCH(TEXT(A571,"YYYY-MM-DD"),'Price Data'!J:J,0)),"")</f>
        <v>2.67</v>
      </c>
      <c r="I571" s="10" cm="1">
        <f t="array" ref="I571">IFERROR(IF(ISNUMBER(H571),(H571-INDEX('Price Data'!K:K,MATCH(TEXT(A571,"YYYY-MM-DD"),'Price Data'!J:J,0)+1))/INDEX('Price Data'!K:K,MATCH(TEXT(A571,"YYYY-MM-DD"),'Price Data'!J:J,0)+1),""),"")</f>
        <v>5.1181102362204682E-2</v>
      </c>
      <c r="J571" s="34">
        <f>IFERROR(INDEX('Price Data'!N:N,MATCH(TEXT(A571,"YYYY-MM-DD"),'Price Data'!M:M,0)),"")</f>
        <v>3.92</v>
      </c>
      <c r="K571" s="10" cm="1">
        <f t="array" ref="K571">IFERROR(IF(ISNUMBER(J571),(J571-INDEX('Price Data'!N:N,MATCH(TEXT(A571,"YYYY-MM-DD"),'Price Data'!M:M,0)+1))/INDEX('Price Data'!N:N,MATCH(TEXT(A571,"YYYY-MM-DD"),'Price Data'!M:M,0)+1),""),"")</f>
        <v>0.11048158640226632</v>
      </c>
      <c r="L571" s="34">
        <f>IFERROR(INDEX('Price Data'!Q:Q,MATCH(TEXT(A571,"YYYY-MM-DD"),'Price Data'!P:P,0)),"")</f>
        <v>7.11</v>
      </c>
      <c r="M571" s="10" cm="1">
        <f t="array" ref="M571">IFERROR(IF(ISNUMBER(L571),(L571-INDEX('Price Data'!Q:Q,MATCH(TEXT(A571,"YYYY-MM-DD"),'Price Data'!P:P,0)+1))/INDEX('Price Data'!Q:Q,MATCH(TEXT(A571,"YYYY-MM-DD"),'Price Data'!P:P,0)+1),""),"")</f>
        <v>0.10403726708074533</v>
      </c>
      <c r="N571" s="34">
        <f>IFERROR(INDEX('Price Data'!T:T,MATCH(TEXT(A571,"YYYY-MM-DD"),'Price Data'!S:S,0)),"")</f>
        <v>3.43</v>
      </c>
      <c r="O571" s="10" cm="1">
        <f t="array" ref="O571">IFERROR(IF(ISNUMBER(N571),(N571-INDEX('Price Data'!T:T,MATCH(TEXT(A571,"YYYY-MM-DD"),'Price Data'!S:S,0)+1))/INDEX('Price Data'!T:T,MATCH(TEXT(A571,"YYYY-MM-DD"),'Price Data'!S:S,0)+1),""),"")</f>
        <v>4.8929663608562733E-2</v>
      </c>
    </row>
    <row r="572" spans="1:15" x14ac:dyDescent="0.3">
      <c r="A572" s="8">
        <v>42391</v>
      </c>
      <c r="B572" s="34">
        <f>IFERROR(INDEX('Price Data'!B:B,MATCH(TEXT(A572,"YYYY-MM-DD"),'Price Data'!A:A,0)),"")</f>
        <v>19028</v>
      </c>
      <c r="C572" s="10" cm="1">
        <f t="array" ref="C572">IFERROR(IF(ISNUMBER(B572),(B572-INDEX('Price Data'!B:B,MATCH(TEXT(A572,"YYYY-MM-DD"),'Price Data'!A:A,0)+1))/INDEX('Price Data'!B:B,MATCH(TEXT(A572,"YYYY-MM-DD"),'Price Data'!A:A,0)+1),""),"")</f>
        <v>1.6290124445868717E-2</v>
      </c>
      <c r="D572" s="34">
        <f>IFERROR(INDEX('Price Data'!E:E,MATCH(TEXT(A572,"YYYY-MM-DD"),'Price Data'!D:D,0)),"")</f>
        <v>20.010000000000002</v>
      </c>
      <c r="E572" s="10" cm="1">
        <f t="array" ref="E572">IFERROR(IF(ISNUMBER(D572),(D572-INDEX('Price Data'!E:E,MATCH(TEXT(A572,"YYYY-MM-DD"),'Price Data'!D:D,0)+1))/INDEX('Price Data'!E:E,MATCH(TEXT(A572,"YYYY-MM-DD"),'Price Data'!D:D,0)+1),""),"")</f>
        <v>-1.4970059880238316E-3</v>
      </c>
      <c r="F572" s="34">
        <f>IFERROR(INDEX('Price Data'!H:H,MATCH(TEXT(A572,"YYYY-MM-DD"),'Price Data'!G:G,0)),"")</f>
        <v>7500</v>
      </c>
      <c r="G572" s="10" cm="1">
        <f t="array" ref="G572">IFERROR(IF(ISNUMBER(F572),(F572-INDEX('Price Data'!H:H,MATCH(TEXT(A572,"YYYY-MM-DD"),'Price Data'!G:G,0)+1))/INDEX('Price Data'!H:H,MATCH(TEXT(A572,"YYYY-MM-DD"),'Price Data'!G:G,0)+1),""),"")</f>
        <v>2.7397260273972601E-2</v>
      </c>
      <c r="H572" s="34">
        <f>IFERROR(INDEX('Price Data'!K:K,MATCH(TEXT(A572,"YYYY-MM-DD"),'Price Data'!J:J,0)),"")</f>
        <v>2.71</v>
      </c>
      <c r="I572" s="10" cm="1">
        <f t="array" ref="I572">IFERROR(IF(ISNUMBER(H572),(H572-INDEX('Price Data'!K:K,MATCH(TEXT(A572,"YYYY-MM-DD"),'Price Data'!J:J,0)+1))/INDEX('Price Data'!K:K,MATCH(TEXT(A572,"YYYY-MM-DD"),'Price Data'!J:J,0)+1),""),"")</f>
        <v>1.4981273408239714E-2</v>
      </c>
      <c r="J572" s="34">
        <f>IFERROR(INDEX('Price Data'!N:N,MATCH(TEXT(A572,"YYYY-MM-DD"),'Price Data'!M:M,0)),"")</f>
        <v>3.87</v>
      </c>
      <c r="K572" s="10" cm="1">
        <f t="array" ref="K572">IFERROR(IF(ISNUMBER(J572),(J572-INDEX('Price Data'!N:N,MATCH(TEXT(A572,"YYYY-MM-DD"),'Price Data'!M:M,0)+1))/INDEX('Price Data'!N:N,MATCH(TEXT(A572,"YYYY-MM-DD"),'Price Data'!M:M,0)+1),""),"")</f>
        <v>-1.2755102040816282E-2</v>
      </c>
      <c r="L572" s="34">
        <f>IFERROR(INDEX('Price Data'!Q:Q,MATCH(TEXT(A572,"YYYY-MM-DD"),'Price Data'!P:P,0)),"")</f>
        <v>6.75</v>
      </c>
      <c r="M572" s="10" cm="1">
        <f t="array" ref="M572">IFERROR(IF(ISNUMBER(L572),(L572-INDEX('Price Data'!Q:Q,MATCH(TEXT(A572,"YYYY-MM-DD"),'Price Data'!P:P,0)+1))/INDEX('Price Data'!Q:Q,MATCH(TEXT(A572,"YYYY-MM-DD"),'Price Data'!P:P,0)+1),""),"")</f>
        <v>-5.0632911392405104E-2</v>
      </c>
      <c r="N572" s="34">
        <f>IFERROR(INDEX('Price Data'!T:T,MATCH(TEXT(A572,"YYYY-MM-DD"),'Price Data'!S:S,0)),"")</f>
        <v>3.47</v>
      </c>
      <c r="O572" s="10" cm="1">
        <f t="array" ref="O572">IFERROR(IF(ISNUMBER(N572),(N572-INDEX('Price Data'!T:T,MATCH(TEXT(A572,"YYYY-MM-DD"),'Price Data'!S:S,0)+1))/INDEX('Price Data'!T:T,MATCH(TEXT(A572,"YYYY-MM-DD"),'Price Data'!S:S,0)+1),""),"")</f>
        <v>1.1661807580174937E-2</v>
      </c>
    </row>
    <row r="573" spans="1:15" x14ac:dyDescent="0.3">
      <c r="A573" s="8">
        <v>42392</v>
      </c>
      <c r="B573" s="34" t="str">
        <f>IFERROR(INDEX('Price Data'!B:B,MATCH(TEXT(A573,"YYYY-MM-DD"),'Price Data'!A:A,0)),"")</f>
        <v/>
      </c>
      <c r="C573" s="10" t="str" cm="1">
        <f t="array" ref="C573">IFERROR(IF(ISNUMBER(B573),(B573-INDEX('Price Data'!B:B,MATCH(TEXT(A573,"YYYY-MM-DD"),'Price Data'!A:A,0)+1))/INDEX('Price Data'!B:B,MATCH(TEXT(A573,"YYYY-MM-DD"),'Price Data'!A:A,0)+1),""),"")</f>
        <v/>
      </c>
      <c r="D573" s="34" t="str">
        <f>IFERROR(INDEX('Price Data'!E:E,MATCH(TEXT(A573,"YYYY-MM-DD"),'Price Data'!D:D,0)),"")</f>
        <v/>
      </c>
      <c r="E573" s="10" t="str" cm="1">
        <f t="array" ref="E573">IFERROR(IF(ISNUMBER(D573),(D573-INDEX('Price Data'!E:E,MATCH(TEXT(A573,"YYYY-MM-DD"),'Price Data'!D:D,0)+1))/INDEX('Price Data'!E:E,MATCH(TEXT(A573,"YYYY-MM-DD"),'Price Data'!D:D,0)+1),""),"")</f>
        <v/>
      </c>
      <c r="F573" s="34" t="str">
        <f>IFERROR(INDEX('Price Data'!H:H,MATCH(TEXT(A573,"YYYY-MM-DD"),'Price Data'!G:G,0)),"")</f>
        <v/>
      </c>
      <c r="G573" s="10" t="str" cm="1">
        <f t="array" ref="G573">IFERROR(IF(ISNUMBER(F573),(F573-INDEX('Price Data'!H:H,MATCH(TEXT(A573,"YYYY-MM-DD"),'Price Data'!G:G,0)+1))/INDEX('Price Data'!H:H,MATCH(TEXT(A573,"YYYY-MM-DD"),'Price Data'!G:G,0)+1),""),"")</f>
        <v/>
      </c>
      <c r="H573" s="34" t="str">
        <f>IFERROR(INDEX('Price Data'!K:K,MATCH(TEXT(A573,"YYYY-MM-DD"),'Price Data'!J:J,0)),"")</f>
        <v/>
      </c>
      <c r="I573" s="10" t="str" cm="1">
        <f t="array" ref="I573">IFERROR(IF(ISNUMBER(H573),(H573-INDEX('Price Data'!K:K,MATCH(TEXT(A573,"YYYY-MM-DD"),'Price Data'!J:J,0)+1))/INDEX('Price Data'!K:K,MATCH(TEXT(A573,"YYYY-MM-DD"),'Price Data'!J:J,0)+1),""),"")</f>
        <v/>
      </c>
      <c r="J573" s="34" t="str">
        <f>IFERROR(INDEX('Price Data'!N:N,MATCH(TEXT(A573,"YYYY-MM-DD"),'Price Data'!M:M,0)),"")</f>
        <v/>
      </c>
      <c r="K573" s="10" t="str" cm="1">
        <f t="array" ref="K573">IFERROR(IF(ISNUMBER(J573),(J573-INDEX('Price Data'!N:N,MATCH(TEXT(A573,"YYYY-MM-DD"),'Price Data'!M:M,0)+1))/INDEX('Price Data'!N:N,MATCH(TEXT(A573,"YYYY-MM-DD"),'Price Data'!M:M,0)+1),""),"")</f>
        <v/>
      </c>
      <c r="L573" s="34" t="str">
        <f>IFERROR(INDEX('Price Data'!Q:Q,MATCH(TEXT(A573,"YYYY-MM-DD"),'Price Data'!P:P,0)),"")</f>
        <v/>
      </c>
      <c r="M573" s="10" t="str" cm="1">
        <f t="array" ref="M573">IFERROR(IF(ISNUMBER(L573),(L573-INDEX('Price Data'!Q:Q,MATCH(TEXT(A573,"YYYY-MM-DD"),'Price Data'!P:P,0)+1))/INDEX('Price Data'!Q:Q,MATCH(TEXT(A573,"YYYY-MM-DD"),'Price Data'!P:P,0)+1),""),"")</f>
        <v/>
      </c>
      <c r="N573" s="34" t="str">
        <f>IFERROR(INDEX('Price Data'!T:T,MATCH(TEXT(A573,"YYYY-MM-DD"),'Price Data'!S:S,0)),"")</f>
        <v/>
      </c>
      <c r="O573" s="10" t="str" cm="1">
        <f t="array" ref="O573">IFERROR(IF(ISNUMBER(N573),(N573-INDEX('Price Data'!T:T,MATCH(TEXT(A573,"YYYY-MM-DD"),'Price Data'!S:S,0)+1))/INDEX('Price Data'!T:T,MATCH(TEXT(A573,"YYYY-MM-DD"),'Price Data'!S:S,0)+1),""),"")</f>
        <v/>
      </c>
    </row>
    <row r="574" spans="1:15" x14ac:dyDescent="0.3">
      <c r="A574" s="8">
        <v>42393</v>
      </c>
      <c r="B574" s="34" t="str">
        <f>IFERROR(INDEX('Price Data'!B:B,MATCH(TEXT(A574,"YYYY-MM-DD"),'Price Data'!A:A,0)),"")</f>
        <v/>
      </c>
      <c r="C574" s="10" t="str" cm="1">
        <f t="array" ref="C574">IFERROR(IF(ISNUMBER(B574),(B574-INDEX('Price Data'!B:B,MATCH(TEXT(A574,"YYYY-MM-DD"),'Price Data'!A:A,0)+1))/INDEX('Price Data'!B:B,MATCH(TEXT(A574,"YYYY-MM-DD"),'Price Data'!A:A,0)+1),""),"")</f>
        <v/>
      </c>
      <c r="D574" s="34" t="str">
        <f>IFERROR(INDEX('Price Data'!E:E,MATCH(TEXT(A574,"YYYY-MM-DD"),'Price Data'!D:D,0)),"")</f>
        <v/>
      </c>
      <c r="E574" s="10" t="str" cm="1">
        <f t="array" ref="E574">IFERROR(IF(ISNUMBER(D574),(D574-INDEX('Price Data'!E:E,MATCH(TEXT(A574,"YYYY-MM-DD"),'Price Data'!D:D,0)+1))/INDEX('Price Data'!E:E,MATCH(TEXT(A574,"YYYY-MM-DD"),'Price Data'!D:D,0)+1),""),"")</f>
        <v/>
      </c>
      <c r="F574" s="34" t="str">
        <f>IFERROR(INDEX('Price Data'!H:H,MATCH(TEXT(A574,"YYYY-MM-DD"),'Price Data'!G:G,0)),"")</f>
        <v/>
      </c>
      <c r="G574" s="10" t="str" cm="1">
        <f t="array" ref="G574">IFERROR(IF(ISNUMBER(F574),(F574-INDEX('Price Data'!H:H,MATCH(TEXT(A574,"YYYY-MM-DD"),'Price Data'!G:G,0)+1))/INDEX('Price Data'!H:H,MATCH(TEXT(A574,"YYYY-MM-DD"),'Price Data'!G:G,0)+1),""),"")</f>
        <v/>
      </c>
      <c r="H574" s="34" t="str">
        <f>IFERROR(INDEX('Price Data'!K:K,MATCH(TEXT(A574,"YYYY-MM-DD"),'Price Data'!J:J,0)),"")</f>
        <v/>
      </c>
      <c r="I574" s="10" t="str" cm="1">
        <f t="array" ref="I574">IFERROR(IF(ISNUMBER(H574),(H574-INDEX('Price Data'!K:K,MATCH(TEXT(A574,"YYYY-MM-DD"),'Price Data'!J:J,0)+1))/INDEX('Price Data'!K:K,MATCH(TEXT(A574,"YYYY-MM-DD"),'Price Data'!J:J,0)+1),""),"")</f>
        <v/>
      </c>
      <c r="J574" s="34" t="str">
        <f>IFERROR(INDEX('Price Data'!N:N,MATCH(TEXT(A574,"YYYY-MM-DD"),'Price Data'!M:M,0)),"")</f>
        <v/>
      </c>
      <c r="K574" s="10" t="str" cm="1">
        <f t="array" ref="K574">IFERROR(IF(ISNUMBER(J574),(J574-INDEX('Price Data'!N:N,MATCH(TEXT(A574,"YYYY-MM-DD"),'Price Data'!M:M,0)+1))/INDEX('Price Data'!N:N,MATCH(TEXT(A574,"YYYY-MM-DD"),'Price Data'!M:M,0)+1),""),"")</f>
        <v/>
      </c>
      <c r="L574" s="34" t="str">
        <f>IFERROR(INDEX('Price Data'!Q:Q,MATCH(TEXT(A574,"YYYY-MM-DD"),'Price Data'!P:P,0)),"")</f>
        <v/>
      </c>
      <c r="M574" s="10" t="str" cm="1">
        <f t="array" ref="M574">IFERROR(IF(ISNUMBER(L574),(L574-INDEX('Price Data'!Q:Q,MATCH(TEXT(A574,"YYYY-MM-DD"),'Price Data'!P:P,0)+1))/INDEX('Price Data'!Q:Q,MATCH(TEXT(A574,"YYYY-MM-DD"),'Price Data'!P:P,0)+1),""),"")</f>
        <v/>
      </c>
      <c r="N574" s="34" t="str">
        <f>IFERROR(INDEX('Price Data'!T:T,MATCH(TEXT(A574,"YYYY-MM-DD"),'Price Data'!S:S,0)),"")</f>
        <v/>
      </c>
      <c r="O574" s="10" t="str" cm="1">
        <f t="array" ref="O574">IFERROR(IF(ISNUMBER(N574),(N574-INDEX('Price Data'!T:T,MATCH(TEXT(A574,"YYYY-MM-DD"),'Price Data'!S:S,0)+1))/INDEX('Price Data'!T:T,MATCH(TEXT(A574,"YYYY-MM-DD"),'Price Data'!S:S,0)+1),""),"")</f>
        <v/>
      </c>
    </row>
    <row r="575" spans="1:15" x14ac:dyDescent="0.3">
      <c r="A575" s="8">
        <v>42394</v>
      </c>
      <c r="B575" s="34">
        <f>IFERROR(INDEX('Price Data'!B:B,MATCH(TEXT(A575,"YYYY-MM-DD"),'Price Data'!A:A,0)),"")</f>
        <v>18641</v>
      </c>
      <c r="C575" s="10" cm="1">
        <f t="array" ref="C575">IFERROR(IF(ISNUMBER(B575),(B575-INDEX('Price Data'!B:B,MATCH(TEXT(A575,"YYYY-MM-DD"),'Price Data'!A:A,0)+1))/INDEX('Price Data'!B:B,MATCH(TEXT(A575,"YYYY-MM-DD"),'Price Data'!A:A,0)+1),""),"")</f>
        <v>-2.0338448602060123E-2</v>
      </c>
      <c r="D575" s="34">
        <f>IFERROR(INDEX('Price Data'!E:E,MATCH(TEXT(A575,"YYYY-MM-DD"),'Price Data'!D:D,0)),"")</f>
        <v>18.73</v>
      </c>
      <c r="E575" s="10" cm="1">
        <f t="array" ref="E575">IFERROR(IF(ISNUMBER(D575),(D575-INDEX('Price Data'!E:E,MATCH(TEXT(A575,"YYYY-MM-DD"),'Price Data'!D:D,0)+1))/INDEX('Price Data'!E:E,MATCH(TEXT(A575,"YYYY-MM-DD"),'Price Data'!D:D,0)+1),""),"")</f>
        <v>-6.3968015992004051E-2</v>
      </c>
      <c r="F575" s="34">
        <f>IFERROR(INDEX('Price Data'!H:H,MATCH(TEXT(A575,"YYYY-MM-DD"),'Price Data'!G:G,0)),"")</f>
        <v>7250</v>
      </c>
      <c r="G575" s="10" cm="1">
        <f t="array" ref="G575">IFERROR(IF(ISNUMBER(F575),(F575-INDEX('Price Data'!H:H,MATCH(TEXT(A575,"YYYY-MM-DD"),'Price Data'!G:G,0)+1))/INDEX('Price Data'!H:H,MATCH(TEXT(A575,"YYYY-MM-DD"),'Price Data'!G:G,0)+1),""),"")</f>
        <v>-3.3333333333333333E-2</v>
      </c>
      <c r="H575" s="34">
        <f>IFERROR(INDEX('Price Data'!K:K,MATCH(TEXT(A575,"YYYY-MM-DD"),'Price Data'!J:J,0)),"")</f>
        <v>2.64</v>
      </c>
      <c r="I575" s="10" cm="1">
        <f t="array" ref="I575">IFERROR(IF(ISNUMBER(H575),(H575-INDEX('Price Data'!K:K,MATCH(TEXT(A575,"YYYY-MM-DD"),'Price Data'!J:J,0)+1))/INDEX('Price Data'!K:K,MATCH(TEXT(A575,"YYYY-MM-DD"),'Price Data'!J:J,0)+1),""),"")</f>
        <v>-2.5830258302582967E-2</v>
      </c>
      <c r="J575" s="34">
        <f>IFERROR(INDEX('Price Data'!N:N,MATCH(TEXT(A575,"YYYY-MM-DD"),'Price Data'!M:M,0)),"")</f>
        <v>3.77</v>
      </c>
      <c r="K575" s="10" cm="1">
        <f t="array" ref="K575">IFERROR(IF(ISNUMBER(J575),(J575-INDEX('Price Data'!N:N,MATCH(TEXT(A575,"YYYY-MM-DD"),'Price Data'!M:M,0)+1))/INDEX('Price Data'!N:N,MATCH(TEXT(A575,"YYYY-MM-DD"),'Price Data'!M:M,0)+1),""),"")</f>
        <v>-2.583979328165377E-2</v>
      </c>
      <c r="L575" s="34">
        <f>IFERROR(INDEX('Price Data'!Q:Q,MATCH(TEXT(A575,"YYYY-MM-DD"),'Price Data'!P:P,0)),"")</f>
        <v>6.27</v>
      </c>
      <c r="M575" s="10" cm="1">
        <f t="array" ref="M575">IFERROR(IF(ISNUMBER(L575),(L575-INDEX('Price Data'!Q:Q,MATCH(TEXT(A575,"YYYY-MM-DD"),'Price Data'!P:P,0)+1))/INDEX('Price Data'!Q:Q,MATCH(TEXT(A575,"YYYY-MM-DD"),'Price Data'!P:P,0)+1),""),"")</f>
        <v>-7.111111111111118E-2</v>
      </c>
      <c r="N575" s="34">
        <f>IFERROR(INDEX('Price Data'!T:T,MATCH(TEXT(A575,"YYYY-MM-DD"),'Price Data'!S:S,0)),"")</f>
        <v>3.41</v>
      </c>
      <c r="O575" s="10" cm="1">
        <f t="array" ref="O575">IFERROR(IF(ISNUMBER(N575),(N575-INDEX('Price Data'!T:T,MATCH(TEXT(A575,"YYYY-MM-DD"),'Price Data'!S:S,0)+1))/INDEX('Price Data'!T:T,MATCH(TEXT(A575,"YYYY-MM-DD"),'Price Data'!S:S,0)+1),""),"")</f>
        <v>-1.7291066282420765E-2</v>
      </c>
    </row>
    <row r="576" spans="1:15" x14ac:dyDescent="0.3">
      <c r="A576" s="8">
        <v>42395</v>
      </c>
      <c r="B576" s="34">
        <f>IFERROR(INDEX('Price Data'!B:B,MATCH(TEXT(A576,"YYYY-MM-DD"),'Price Data'!A:A,0)),"")</f>
        <v>18924</v>
      </c>
      <c r="C576" s="10" cm="1">
        <f t="array" ref="C576">IFERROR(IF(ISNUMBER(B576),(B576-INDEX('Price Data'!B:B,MATCH(TEXT(A576,"YYYY-MM-DD"),'Price Data'!A:A,0)+1))/INDEX('Price Data'!B:B,MATCH(TEXT(A576,"YYYY-MM-DD"),'Price Data'!A:A,0)+1),""),"")</f>
        <v>1.518158897054879E-2</v>
      </c>
      <c r="D576" s="34">
        <f>IFERROR(INDEX('Price Data'!E:E,MATCH(TEXT(A576,"YYYY-MM-DD"),'Price Data'!D:D,0)),"")</f>
        <v>19.47</v>
      </c>
      <c r="E576" s="10" cm="1">
        <f t="array" ref="E576">IFERROR(IF(ISNUMBER(D576),(D576-INDEX('Price Data'!E:E,MATCH(TEXT(A576,"YYYY-MM-DD"),'Price Data'!D:D,0)+1))/INDEX('Price Data'!E:E,MATCH(TEXT(A576,"YYYY-MM-DD"),'Price Data'!D:D,0)+1),""),"")</f>
        <v>3.9508809396689715E-2</v>
      </c>
      <c r="F576" s="34">
        <f>IFERROR(INDEX('Price Data'!H:H,MATCH(TEXT(A576,"YYYY-MM-DD"),'Price Data'!G:G,0)),"")</f>
        <v>7030</v>
      </c>
      <c r="G576" s="10" cm="1">
        <f t="array" ref="G576">IFERROR(IF(ISNUMBER(F576),(F576-INDEX('Price Data'!H:H,MATCH(TEXT(A576,"YYYY-MM-DD"),'Price Data'!G:G,0)+1))/INDEX('Price Data'!H:H,MATCH(TEXT(A576,"YYYY-MM-DD"),'Price Data'!G:G,0)+1),""),"")</f>
        <v>-3.0344827586206897E-2</v>
      </c>
      <c r="H576" s="34">
        <f>IFERROR(INDEX('Price Data'!K:K,MATCH(TEXT(A576,"YYYY-MM-DD"),'Price Data'!J:J,0)),"")</f>
        <v>2.67</v>
      </c>
      <c r="I576" s="10" cm="1">
        <f t="array" ref="I576">IFERROR(IF(ISNUMBER(H576),(H576-INDEX('Price Data'!K:K,MATCH(TEXT(A576,"YYYY-MM-DD"),'Price Data'!J:J,0)+1))/INDEX('Price Data'!K:K,MATCH(TEXT(A576,"YYYY-MM-DD"),'Price Data'!J:J,0)+1),""),"")</f>
        <v>1.1363636363636289E-2</v>
      </c>
      <c r="J576" s="34">
        <f>IFERROR(INDEX('Price Data'!N:N,MATCH(TEXT(A576,"YYYY-MM-DD"),'Price Data'!M:M,0)),"")</f>
        <v>3.99</v>
      </c>
      <c r="K576" s="10" cm="1">
        <f t="array" ref="K576">IFERROR(IF(ISNUMBER(J576),(J576-INDEX('Price Data'!N:N,MATCH(TEXT(A576,"YYYY-MM-DD"),'Price Data'!M:M,0)+1))/INDEX('Price Data'!N:N,MATCH(TEXT(A576,"YYYY-MM-DD"),'Price Data'!M:M,0)+1),""),"")</f>
        <v>5.8355437665782543E-2</v>
      </c>
      <c r="L576" s="34">
        <f>IFERROR(INDEX('Price Data'!Q:Q,MATCH(TEXT(A576,"YYYY-MM-DD"),'Price Data'!P:P,0)),"")</f>
        <v>6.66</v>
      </c>
      <c r="M576" s="10" cm="1">
        <f t="array" ref="M576">IFERROR(IF(ISNUMBER(L576),(L576-INDEX('Price Data'!Q:Q,MATCH(TEXT(A576,"YYYY-MM-DD"),'Price Data'!P:P,0)+1))/INDEX('Price Data'!Q:Q,MATCH(TEXT(A576,"YYYY-MM-DD"),'Price Data'!P:P,0)+1),""),"")</f>
        <v>6.2200956937799139E-2</v>
      </c>
      <c r="N576" s="34">
        <f>IFERROR(INDEX('Price Data'!T:T,MATCH(TEXT(A576,"YYYY-MM-DD"),'Price Data'!S:S,0)),"")</f>
        <v>3.63</v>
      </c>
      <c r="O576" s="10" cm="1">
        <f t="array" ref="O576">IFERROR(IF(ISNUMBER(N576),(N576-INDEX('Price Data'!T:T,MATCH(TEXT(A576,"YYYY-MM-DD"),'Price Data'!S:S,0)+1))/INDEX('Price Data'!T:T,MATCH(TEXT(A576,"YYYY-MM-DD"),'Price Data'!S:S,0)+1),""),"")</f>
        <v>6.4516129032257993E-2</v>
      </c>
    </row>
    <row r="577" spans="1:15" x14ac:dyDescent="0.3">
      <c r="A577" s="8">
        <v>42396</v>
      </c>
      <c r="B577" s="34">
        <f>IFERROR(INDEX('Price Data'!B:B,MATCH(TEXT(A577,"YYYY-MM-DD"),'Price Data'!A:A,0)),"")</f>
        <v>18848</v>
      </c>
      <c r="C577" s="10" cm="1">
        <f t="array" ref="C577">IFERROR(IF(ISNUMBER(B577),(B577-INDEX('Price Data'!B:B,MATCH(TEXT(A577,"YYYY-MM-DD"),'Price Data'!A:A,0)+1))/INDEX('Price Data'!B:B,MATCH(TEXT(A577,"YYYY-MM-DD"),'Price Data'!A:A,0)+1),""),"")</f>
        <v>-4.0160642570281121E-3</v>
      </c>
      <c r="D577" s="34">
        <f>IFERROR(INDEX('Price Data'!E:E,MATCH(TEXT(A577,"YYYY-MM-DD"),'Price Data'!D:D,0)),"")</f>
        <v>18.88</v>
      </c>
      <c r="E577" s="10" cm="1">
        <f t="array" ref="E577">IFERROR(IF(ISNUMBER(D577),(D577-INDEX('Price Data'!E:E,MATCH(TEXT(A577,"YYYY-MM-DD"),'Price Data'!D:D,0)+1))/INDEX('Price Data'!E:E,MATCH(TEXT(A577,"YYYY-MM-DD"),'Price Data'!D:D,0)+1),""),"")</f>
        <v>-3.0303030303030297E-2</v>
      </c>
      <c r="F577" s="34">
        <f>IFERROR(INDEX('Price Data'!H:H,MATCH(TEXT(A577,"YYYY-MM-DD"),'Price Data'!G:G,0)),"")</f>
        <v>7110</v>
      </c>
      <c r="G577" s="10" cm="1">
        <f t="array" ref="G577">IFERROR(IF(ISNUMBER(F577),(F577-INDEX('Price Data'!H:H,MATCH(TEXT(A577,"YYYY-MM-DD"),'Price Data'!G:G,0)+1))/INDEX('Price Data'!H:H,MATCH(TEXT(A577,"YYYY-MM-DD"),'Price Data'!G:G,0)+1),""),"")</f>
        <v>1.1379800853485065E-2</v>
      </c>
      <c r="H577" s="34">
        <f>IFERROR(INDEX('Price Data'!K:K,MATCH(TEXT(A577,"YYYY-MM-DD"),'Price Data'!J:J,0)),"")</f>
        <v>2.65</v>
      </c>
      <c r="I577" s="10" cm="1">
        <f t="array" ref="I577">IFERROR(IF(ISNUMBER(H577),(H577-INDEX('Price Data'!K:K,MATCH(TEXT(A577,"YYYY-MM-DD"),'Price Data'!J:J,0)+1))/INDEX('Price Data'!K:K,MATCH(TEXT(A577,"YYYY-MM-DD"),'Price Data'!J:J,0)+1),""),"")</f>
        <v>-7.4906367041198572E-3</v>
      </c>
      <c r="J577" s="34">
        <f>IFERROR(INDEX('Price Data'!N:N,MATCH(TEXT(A577,"YYYY-MM-DD"),'Price Data'!M:M,0)),"")</f>
        <v>3.83</v>
      </c>
      <c r="K577" s="10" cm="1">
        <f t="array" ref="K577">IFERROR(IF(ISNUMBER(J577),(J577-INDEX('Price Data'!N:N,MATCH(TEXT(A577,"YYYY-MM-DD"),'Price Data'!M:M,0)+1))/INDEX('Price Data'!N:N,MATCH(TEXT(A577,"YYYY-MM-DD"),'Price Data'!M:M,0)+1),""),"")</f>
        <v>-4.0100250626566449E-2</v>
      </c>
      <c r="L577" s="34">
        <f>IFERROR(INDEX('Price Data'!Q:Q,MATCH(TEXT(A577,"YYYY-MM-DD"),'Price Data'!P:P,0)),"")</f>
        <v>6.14</v>
      </c>
      <c r="M577" s="10" cm="1">
        <f t="array" ref="M577">IFERROR(IF(ISNUMBER(L577),(L577-INDEX('Price Data'!Q:Q,MATCH(TEXT(A577,"YYYY-MM-DD"),'Price Data'!P:P,0)+1))/INDEX('Price Data'!Q:Q,MATCH(TEXT(A577,"YYYY-MM-DD"),'Price Data'!P:P,0)+1),""),"")</f>
        <v>-7.807807807807815E-2</v>
      </c>
      <c r="N577" s="34">
        <f>IFERROR(INDEX('Price Data'!T:T,MATCH(TEXT(A577,"YYYY-MM-DD"),'Price Data'!S:S,0)),"")</f>
        <v>3.52</v>
      </c>
      <c r="O577" s="10" cm="1">
        <f t="array" ref="O577">IFERROR(IF(ISNUMBER(N577),(N577-INDEX('Price Data'!T:T,MATCH(TEXT(A577,"YYYY-MM-DD"),'Price Data'!S:S,0)+1))/INDEX('Price Data'!T:T,MATCH(TEXT(A577,"YYYY-MM-DD"),'Price Data'!S:S,0)+1),""),"")</f>
        <v>-3.0303030303030269E-2</v>
      </c>
    </row>
    <row r="578" spans="1:15" x14ac:dyDescent="0.3">
      <c r="A578" s="8">
        <v>42397</v>
      </c>
      <c r="B578" s="34">
        <f>IFERROR(INDEX('Price Data'!B:B,MATCH(TEXT(A578,"YYYY-MM-DD"),'Price Data'!A:A,0)),"")</f>
        <v>18190</v>
      </c>
      <c r="C578" s="10" cm="1">
        <f t="array" ref="C578">IFERROR(IF(ISNUMBER(B578),(B578-INDEX('Price Data'!B:B,MATCH(TEXT(A578,"YYYY-MM-DD"),'Price Data'!A:A,0)+1))/INDEX('Price Data'!B:B,MATCH(TEXT(A578,"YYYY-MM-DD"),'Price Data'!A:A,0)+1),""),"")</f>
        <v>-3.4910865874363331E-2</v>
      </c>
      <c r="D578" s="34">
        <f>IFERROR(INDEX('Price Data'!E:E,MATCH(TEXT(A578,"YYYY-MM-DD"),'Price Data'!D:D,0)),"")</f>
        <v>17.66</v>
      </c>
      <c r="E578" s="10" cm="1">
        <f t="array" ref="E578">IFERROR(IF(ISNUMBER(D578),(D578-INDEX('Price Data'!E:E,MATCH(TEXT(A578,"YYYY-MM-DD"),'Price Data'!D:D,0)+1))/INDEX('Price Data'!E:E,MATCH(TEXT(A578,"YYYY-MM-DD"),'Price Data'!D:D,0)+1),""),"")</f>
        <v>-6.4618644067796549E-2</v>
      </c>
      <c r="F578" s="34">
        <f>IFERROR(INDEX('Price Data'!H:H,MATCH(TEXT(A578,"YYYY-MM-DD"),'Price Data'!G:G,0)),"")</f>
        <v>6550</v>
      </c>
      <c r="G578" s="10" cm="1">
        <f t="array" ref="G578">IFERROR(IF(ISNUMBER(F578),(F578-INDEX('Price Data'!H:H,MATCH(TEXT(A578,"YYYY-MM-DD"),'Price Data'!G:G,0)+1))/INDEX('Price Data'!H:H,MATCH(TEXT(A578,"YYYY-MM-DD"),'Price Data'!G:G,0)+1),""),"")</f>
        <v>-7.8762306610407881E-2</v>
      </c>
      <c r="H578" s="34">
        <f>IFERROR(INDEX('Price Data'!K:K,MATCH(TEXT(A578,"YYYY-MM-DD"),'Price Data'!J:J,0)),"")</f>
        <v>2.5099999999999998</v>
      </c>
      <c r="I578" s="10" cm="1">
        <f t="array" ref="I578">IFERROR(IF(ISNUMBER(H578),(H578-INDEX('Price Data'!K:K,MATCH(TEXT(A578,"YYYY-MM-DD"),'Price Data'!J:J,0)+1))/INDEX('Price Data'!K:K,MATCH(TEXT(A578,"YYYY-MM-DD"),'Price Data'!J:J,0)+1),""),"")</f>
        <v>-5.2830188679245334E-2</v>
      </c>
      <c r="J578" s="34">
        <f>IFERROR(INDEX('Price Data'!N:N,MATCH(TEXT(A578,"YYYY-MM-DD"),'Price Data'!M:M,0)),"")</f>
        <v>3.54</v>
      </c>
      <c r="K578" s="10" cm="1">
        <f t="array" ref="K578">IFERROR(IF(ISNUMBER(J578),(J578-INDEX('Price Data'!N:N,MATCH(TEXT(A578,"YYYY-MM-DD"),'Price Data'!M:M,0)+1))/INDEX('Price Data'!N:N,MATCH(TEXT(A578,"YYYY-MM-DD"),'Price Data'!M:M,0)+1),""),"")</f>
        <v>-7.5718015665796348E-2</v>
      </c>
      <c r="L578" s="34">
        <f>IFERROR(INDEX('Price Data'!Q:Q,MATCH(TEXT(A578,"YYYY-MM-DD"),'Price Data'!P:P,0)),"")</f>
        <v>5.79</v>
      </c>
      <c r="M578" s="10" cm="1">
        <f t="array" ref="M578">IFERROR(IF(ISNUMBER(L578),(L578-INDEX('Price Data'!Q:Q,MATCH(TEXT(A578,"YYYY-MM-DD"),'Price Data'!P:P,0)+1))/INDEX('Price Data'!Q:Q,MATCH(TEXT(A578,"YYYY-MM-DD"),'Price Data'!P:P,0)+1),""),"")</f>
        <v>-5.700325732899017E-2</v>
      </c>
      <c r="N578" s="34">
        <f>IFERROR(INDEX('Price Data'!T:T,MATCH(TEXT(A578,"YYYY-MM-DD"),'Price Data'!S:S,0)),"")</f>
        <v>3.39</v>
      </c>
      <c r="O578" s="10" cm="1">
        <f t="array" ref="O578">IFERROR(IF(ISNUMBER(N578),(N578-INDEX('Price Data'!T:T,MATCH(TEXT(A578,"YYYY-MM-DD"),'Price Data'!S:S,0)+1))/INDEX('Price Data'!T:T,MATCH(TEXT(A578,"YYYY-MM-DD"),'Price Data'!S:S,0)+1),""),"")</f>
        <v>-3.6931818181818149E-2</v>
      </c>
    </row>
    <row r="579" spans="1:15" x14ac:dyDescent="0.3">
      <c r="A579" s="8">
        <v>42398</v>
      </c>
      <c r="B579" s="34">
        <f>IFERROR(INDEX('Price Data'!B:B,MATCH(TEXT(A579,"YYYY-MM-DD"),'Price Data'!A:A,0)),"")</f>
        <v>18657</v>
      </c>
      <c r="C579" s="10" cm="1">
        <f t="array" ref="C579">IFERROR(IF(ISNUMBER(B579),(B579-INDEX('Price Data'!B:B,MATCH(TEXT(A579,"YYYY-MM-DD"),'Price Data'!A:A,0)+1))/INDEX('Price Data'!B:B,MATCH(TEXT(A579,"YYYY-MM-DD"),'Price Data'!A:A,0)+1),""),"")</f>
        <v>2.5673446948873007E-2</v>
      </c>
      <c r="D579" s="34">
        <f>IFERROR(INDEX('Price Data'!E:E,MATCH(TEXT(A579,"YYYY-MM-DD"),'Price Data'!D:D,0)),"")</f>
        <v>17.78</v>
      </c>
      <c r="E579" s="10" cm="1">
        <f t="array" ref="E579">IFERROR(IF(ISNUMBER(D579),(D579-INDEX('Price Data'!E:E,MATCH(TEXT(A579,"YYYY-MM-DD"),'Price Data'!D:D,0)+1))/INDEX('Price Data'!E:E,MATCH(TEXT(A579,"YYYY-MM-DD"),'Price Data'!D:D,0)+1),""),"")</f>
        <v>6.7950169875425253E-3</v>
      </c>
      <c r="F579" s="34">
        <f>IFERROR(INDEX('Price Data'!H:H,MATCH(TEXT(A579,"YYYY-MM-DD"),'Price Data'!G:G,0)),"")</f>
        <v>6630</v>
      </c>
      <c r="G579" s="10" cm="1">
        <f t="array" ref="G579">IFERROR(IF(ISNUMBER(F579),(F579-INDEX('Price Data'!H:H,MATCH(TEXT(A579,"YYYY-MM-DD"),'Price Data'!G:G,0)+1))/INDEX('Price Data'!H:H,MATCH(TEXT(A579,"YYYY-MM-DD"),'Price Data'!G:G,0)+1),""),"")</f>
        <v>1.2213740458015267E-2</v>
      </c>
      <c r="H579" s="34">
        <f>IFERROR(INDEX('Price Data'!K:K,MATCH(TEXT(A579,"YYYY-MM-DD"),'Price Data'!J:J,0)),"")</f>
        <v>2.62</v>
      </c>
      <c r="I579" s="10" cm="1">
        <f t="array" ref="I579">IFERROR(IF(ISNUMBER(H579),(H579-INDEX('Price Data'!K:K,MATCH(TEXT(A579,"YYYY-MM-DD"),'Price Data'!J:J,0)+1))/INDEX('Price Data'!K:K,MATCH(TEXT(A579,"YYYY-MM-DD"),'Price Data'!J:J,0)+1),""),"")</f>
        <v>4.3824701195219258E-2</v>
      </c>
      <c r="J579" s="34">
        <f>IFERROR(INDEX('Price Data'!N:N,MATCH(TEXT(A579,"YYYY-MM-DD"),'Price Data'!M:M,0)),"")</f>
        <v>3.72</v>
      </c>
      <c r="K579" s="10" cm="1">
        <f t="array" ref="K579">IFERROR(IF(ISNUMBER(J579),(J579-INDEX('Price Data'!N:N,MATCH(TEXT(A579,"YYYY-MM-DD"),'Price Data'!M:M,0)+1))/INDEX('Price Data'!N:N,MATCH(TEXT(A579,"YYYY-MM-DD"),'Price Data'!M:M,0)+1),""),"")</f>
        <v>5.0847457627118689E-2</v>
      </c>
      <c r="L579" s="34">
        <f>IFERROR(INDEX('Price Data'!Q:Q,MATCH(TEXT(A579,"YYYY-MM-DD"),'Price Data'!P:P,0)),"")</f>
        <v>6.32</v>
      </c>
      <c r="M579" s="10" cm="1">
        <f t="array" ref="M579">IFERROR(IF(ISNUMBER(L579),(L579-INDEX('Price Data'!Q:Q,MATCH(TEXT(A579,"YYYY-MM-DD"),'Price Data'!P:P,0)+1))/INDEX('Price Data'!Q:Q,MATCH(TEXT(A579,"YYYY-MM-DD"),'Price Data'!P:P,0)+1),""),"")</f>
        <v>9.1537132987910233E-2</v>
      </c>
      <c r="N579" s="34">
        <f>IFERROR(INDEX('Price Data'!T:T,MATCH(TEXT(A579,"YYYY-MM-DD"),'Price Data'!S:S,0)),"")</f>
        <v>3.51</v>
      </c>
      <c r="O579" s="10" cm="1">
        <f t="array" ref="O579">IFERROR(IF(ISNUMBER(N579),(N579-INDEX('Price Data'!T:T,MATCH(TEXT(A579,"YYYY-MM-DD"),'Price Data'!S:S,0)+1))/INDEX('Price Data'!T:T,MATCH(TEXT(A579,"YYYY-MM-DD"),'Price Data'!S:S,0)+1),""),"")</f>
        <v>3.5398230088495478E-2</v>
      </c>
    </row>
    <row r="580" spans="1:15" x14ac:dyDescent="0.3">
      <c r="A580" s="8">
        <v>42399</v>
      </c>
      <c r="B580" s="34" t="str">
        <f>IFERROR(INDEX('Price Data'!B:B,MATCH(TEXT(A580,"YYYY-MM-DD"),'Price Data'!A:A,0)),"")</f>
        <v/>
      </c>
      <c r="C580" s="10" t="str" cm="1">
        <f t="array" ref="C580">IFERROR(IF(ISNUMBER(B580),(B580-INDEX('Price Data'!B:B,MATCH(TEXT(A580,"YYYY-MM-DD"),'Price Data'!A:A,0)+1))/INDEX('Price Data'!B:B,MATCH(TEXT(A580,"YYYY-MM-DD"),'Price Data'!A:A,0)+1),""),"")</f>
        <v/>
      </c>
      <c r="D580" s="34" t="str">
        <f>IFERROR(INDEX('Price Data'!E:E,MATCH(TEXT(A580,"YYYY-MM-DD"),'Price Data'!D:D,0)),"")</f>
        <v/>
      </c>
      <c r="E580" s="10" t="str" cm="1">
        <f t="array" ref="E580">IFERROR(IF(ISNUMBER(D580),(D580-INDEX('Price Data'!E:E,MATCH(TEXT(A580,"YYYY-MM-DD"),'Price Data'!D:D,0)+1))/INDEX('Price Data'!E:E,MATCH(TEXT(A580,"YYYY-MM-DD"),'Price Data'!D:D,0)+1),""),"")</f>
        <v/>
      </c>
      <c r="F580" s="34" t="str">
        <f>IFERROR(INDEX('Price Data'!H:H,MATCH(TEXT(A580,"YYYY-MM-DD"),'Price Data'!G:G,0)),"")</f>
        <v/>
      </c>
      <c r="G580" s="10" t="str" cm="1">
        <f t="array" ref="G580">IFERROR(IF(ISNUMBER(F580),(F580-INDEX('Price Data'!H:H,MATCH(TEXT(A580,"YYYY-MM-DD"),'Price Data'!G:G,0)+1))/INDEX('Price Data'!H:H,MATCH(TEXT(A580,"YYYY-MM-DD"),'Price Data'!G:G,0)+1),""),"")</f>
        <v/>
      </c>
      <c r="H580" s="34" t="str">
        <f>IFERROR(INDEX('Price Data'!K:K,MATCH(TEXT(A580,"YYYY-MM-DD"),'Price Data'!J:J,0)),"")</f>
        <v/>
      </c>
      <c r="I580" s="10" t="str" cm="1">
        <f t="array" ref="I580">IFERROR(IF(ISNUMBER(H580),(H580-INDEX('Price Data'!K:K,MATCH(TEXT(A580,"YYYY-MM-DD"),'Price Data'!J:J,0)+1))/INDEX('Price Data'!K:K,MATCH(TEXT(A580,"YYYY-MM-DD"),'Price Data'!J:J,0)+1),""),"")</f>
        <v/>
      </c>
      <c r="J580" s="34" t="str">
        <f>IFERROR(INDEX('Price Data'!N:N,MATCH(TEXT(A580,"YYYY-MM-DD"),'Price Data'!M:M,0)),"")</f>
        <v/>
      </c>
      <c r="K580" s="10" t="str" cm="1">
        <f t="array" ref="K580">IFERROR(IF(ISNUMBER(J580),(J580-INDEX('Price Data'!N:N,MATCH(TEXT(A580,"YYYY-MM-DD"),'Price Data'!M:M,0)+1))/INDEX('Price Data'!N:N,MATCH(TEXT(A580,"YYYY-MM-DD"),'Price Data'!M:M,0)+1),""),"")</f>
        <v/>
      </c>
      <c r="L580" s="34" t="str">
        <f>IFERROR(INDEX('Price Data'!Q:Q,MATCH(TEXT(A580,"YYYY-MM-DD"),'Price Data'!P:P,0)),"")</f>
        <v/>
      </c>
      <c r="M580" s="10" t="str" cm="1">
        <f t="array" ref="M580">IFERROR(IF(ISNUMBER(L580),(L580-INDEX('Price Data'!Q:Q,MATCH(TEXT(A580,"YYYY-MM-DD"),'Price Data'!P:P,0)+1))/INDEX('Price Data'!Q:Q,MATCH(TEXT(A580,"YYYY-MM-DD"),'Price Data'!P:P,0)+1),""),"")</f>
        <v/>
      </c>
      <c r="N580" s="34" t="str">
        <f>IFERROR(INDEX('Price Data'!T:T,MATCH(TEXT(A580,"YYYY-MM-DD"),'Price Data'!S:S,0)),"")</f>
        <v/>
      </c>
      <c r="O580" s="10" t="str" cm="1">
        <f t="array" ref="O580">IFERROR(IF(ISNUMBER(N580),(N580-INDEX('Price Data'!T:T,MATCH(TEXT(A580,"YYYY-MM-DD"),'Price Data'!S:S,0)+1))/INDEX('Price Data'!T:T,MATCH(TEXT(A580,"YYYY-MM-DD"),'Price Data'!S:S,0)+1),""),"")</f>
        <v/>
      </c>
    </row>
    <row r="581" spans="1:15" x14ac:dyDescent="0.3">
      <c r="A581" s="8">
        <v>42400</v>
      </c>
      <c r="B581" s="34" t="str">
        <f>IFERROR(INDEX('Price Data'!B:B,MATCH(TEXT(A581,"YYYY-MM-DD"),'Price Data'!A:A,0)),"")</f>
        <v/>
      </c>
      <c r="C581" s="10" t="str" cm="1">
        <f t="array" ref="C581">IFERROR(IF(ISNUMBER(B581),(B581-INDEX('Price Data'!B:B,MATCH(TEXT(A581,"YYYY-MM-DD"),'Price Data'!A:A,0)+1))/INDEX('Price Data'!B:B,MATCH(TEXT(A581,"YYYY-MM-DD"),'Price Data'!A:A,0)+1),""),"")</f>
        <v/>
      </c>
      <c r="D581" s="34" t="str">
        <f>IFERROR(INDEX('Price Data'!E:E,MATCH(TEXT(A581,"YYYY-MM-DD"),'Price Data'!D:D,0)),"")</f>
        <v/>
      </c>
      <c r="E581" s="10" t="str" cm="1">
        <f t="array" ref="E581">IFERROR(IF(ISNUMBER(D581),(D581-INDEX('Price Data'!E:E,MATCH(TEXT(A581,"YYYY-MM-DD"),'Price Data'!D:D,0)+1))/INDEX('Price Data'!E:E,MATCH(TEXT(A581,"YYYY-MM-DD"),'Price Data'!D:D,0)+1),""),"")</f>
        <v/>
      </c>
      <c r="F581" s="34" t="str">
        <f>IFERROR(INDEX('Price Data'!H:H,MATCH(TEXT(A581,"YYYY-MM-DD"),'Price Data'!G:G,0)),"")</f>
        <v/>
      </c>
      <c r="G581" s="10" t="str" cm="1">
        <f t="array" ref="G581">IFERROR(IF(ISNUMBER(F581),(F581-INDEX('Price Data'!H:H,MATCH(TEXT(A581,"YYYY-MM-DD"),'Price Data'!G:G,0)+1))/INDEX('Price Data'!H:H,MATCH(TEXT(A581,"YYYY-MM-DD"),'Price Data'!G:G,0)+1),""),"")</f>
        <v/>
      </c>
      <c r="H581" s="34" t="str">
        <f>IFERROR(INDEX('Price Data'!K:K,MATCH(TEXT(A581,"YYYY-MM-DD"),'Price Data'!J:J,0)),"")</f>
        <v/>
      </c>
      <c r="I581" s="10" t="str" cm="1">
        <f t="array" ref="I581">IFERROR(IF(ISNUMBER(H581),(H581-INDEX('Price Data'!K:K,MATCH(TEXT(A581,"YYYY-MM-DD"),'Price Data'!J:J,0)+1))/INDEX('Price Data'!K:K,MATCH(TEXT(A581,"YYYY-MM-DD"),'Price Data'!J:J,0)+1),""),"")</f>
        <v/>
      </c>
      <c r="J581" s="34" t="str">
        <f>IFERROR(INDEX('Price Data'!N:N,MATCH(TEXT(A581,"YYYY-MM-DD"),'Price Data'!M:M,0)),"")</f>
        <v/>
      </c>
      <c r="K581" s="10" t="str" cm="1">
        <f t="array" ref="K581">IFERROR(IF(ISNUMBER(J581),(J581-INDEX('Price Data'!N:N,MATCH(TEXT(A581,"YYYY-MM-DD"),'Price Data'!M:M,0)+1))/INDEX('Price Data'!N:N,MATCH(TEXT(A581,"YYYY-MM-DD"),'Price Data'!M:M,0)+1),""),"")</f>
        <v/>
      </c>
      <c r="L581" s="34" t="str">
        <f>IFERROR(INDEX('Price Data'!Q:Q,MATCH(TEXT(A581,"YYYY-MM-DD"),'Price Data'!P:P,0)),"")</f>
        <v/>
      </c>
      <c r="M581" s="10" t="str" cm="1">
        <f t="array" ref="M581">IFERROR(IF(ISNUMBER(L581),(L581-INDEX('Price Data'!Q:Q,MATCH(TEXT(A581,"YYYY-MM-DD"),'Price Data'!P:P,0)+1))/INDEX('Price Data'!Q:Q,MATCH(TEXT(A581,"YYYY-MM-DD"),'Price Data'!P:P,0)+1),""),"")</f>
        <v/>
      </c>
      <c r="N581" s="34" t="str">
        <f>IFERROR(INDEX('Price Data'!T:T,MATCH(TEXT(A581,"YYYY-MM-DD"),'Price Data'!S:S,0)),"")</f>
        <v/>
      </c>
      <c r="O581" s="10" t="str" cm="1">
        <f t="array" ref="O581">IFERROR(IF(ISNUMBER(N581),(N581-INDEX('Price Data'!T:T,MATCH(TEXT(A581,"YYYY-MM-DD"),'Price Data'!S:S,0)+1))/INDEX('Price Data'!T:T,MATCH(TEXT(A581,"YYYY-MM-DD"),'Price Data'!S:S,0)+1),""),"")</f>
        <v/>
      </c>
    </row>
    <row r="582" spans="1:15" x14ac:dyDescent="0.3">
      <c r="A582" s="8">
        <v>42401</v>
      </c>
      <c r="B582" s="34">
        <f>IFERROR(INDEX('Price Data'!B:B,MATCH(TEXT(A582,"YYYY-MM-DD"),'Price Data'!A:A,0)),"")</f>
        <v>18486</v>
      </c>
      <c r="C582" s="10" cm="1">
        <f t="array" ref="C582">IFERROR(IF(ISNUMBER(B582),(B582-INDEX('Price Data'!B:B,MATCH(TEXT(A582,"YYYY-MM-DD"),'Price Data'!A:A,0)+1))/INDEX('Price Data'!B:B,MATCH(TEXT(A582,"YYYY-MM-DD"),'Price Data'!A:A,0)+1),""),"")</f>
        <v>-9.1654606849975884E-3</v>
      </c>
      <c r="D582" s="34">
        <f>IFERROR(INDEX('Price Data'!E:E,MATCH(TEXT(A582,"YYYY-MM-DD"),'Price Data'!D:D,0)),"")</f>
        <v>17.63</v>
      </c>
      <c r="E582" s="10" cm="1">
        <f t="array" ref="E582">IFERROR(IF(ISNUMBER(D582),(D582-INDEX('Price Data'!E:E,MATCH(TEXT(A582,"YYYY-MM-DD"),'Price Data'!D:D,0)+1))/INDEX('Price Data'!E:E,MATCH(TEXT(A582,"YYYY-MM-DD"),'Price Data'!D:D,0)+1),""),"")</f>
        <v>-8.4364454443195801E-3</v>
      </c>
      <c r="F582" s="34">
        <f>IFERROR(INDEX('Price Data'!H:H,MATCH(TEXT(A582,"YYYY-MM-DD"),'Price Data'!G:G,0)),"")</f>
        <v>6375</v>
      </c>
      <c r="G582" s="10" cm="1">
        <f t="array" ref="G582">IFERROR(IF(ISNUMBER(F582),(F582-INDEX('Price Data'!H:H,MATCH(TEXT(A582,"YYYY-MM-DD"),'Price Data'!G:G,0)+1))/INDEX('Price Data'!H:H,MATCH(TEXT(A582,"YYYY-MM-DD"),'Price Data'!G:G,0)+1),""),"")</f>
        <v>-3.8461538461538464E-2</v>
      </c>
      <c r="H582" s="34">
        <f>IFERROR(INDEX('Price Data'!K:K,MATCH(TEXT(A582,"YYYY-MM-DD"),'Price Data'!J:J,0)),"")</f>
        <v>2.56</v>
      </c>
      <c r="I582" s="10" cm="1">
        <f t="array" ref="I582">IFERROR(IF(ISNUMBER(H582),(H582-INDEX('Price Data'!K:K,MATCH(TEXT(A582,"YYYY-MM-DD"),'Price Data'!J:J,0)+1))/INDEX('Price Data'!K:K,MATCH(TEXT(A582,"YYYY-MM-DD"),'Price Data'!J:J,0)+1),""),"")</f>
        <v>-2.2900763358778647E-2</v>
      </c>
      <c r="J582" s="34">
        <f>IFERROR(INDEX('Price Data'!N:N,MATCH(TEXT(A582,"YYYY-MM-DD"),'Price Data'!M:M,0)),"")</f>
        <v>3.63</v>
      </c>
      <c r="K582" s="10" cm="1">
        <f t="array" ref="K582">IFERROR(IF(ISNUMBER(J582),(J582-INDEX('Price Data'!N:N,MATCH(TEXT(A582,"YYYY-MM-DD"),'Price Data'!M:M,0)+1))/INDEX('Price Data'!N:N,MATCH(TEXT(A582,"YYYY-MM-DD"),'Price Data'!M:M,0)+1),""),"")</f>
        <v>-2.4193548387096853E-2</v>
      </c>
      <c r="L582" s="34">
        <f>IFERROR(INDEX('Price Data'!Q:Q,MATCH(TEXT(A582,"YYYY-MM-DD"),'Price Data'!P:P,0)),"")</f>
        <v>6.7</v>
      </c>
      <c r="M582" s="10" cm="1">
        <f t="array" ref="M582">IFERROR(IF(ISNUMBER(L582),(L582-INDEX('Price Data'!Q:Q,MATCH(TEXT(A582,"YYYY-MM-DD"),'Price Data'!P:P,0)+1))/INDEX('Price Data'!Q:Q,MATCH(TEXT(A582,"YYYY-MM-DD"),'Price Data'!P:P,0)+1),""),"")</f>
        <v>6.0126582278480993E-2</v>
      </c>
      <c r="N582" s="34">
        <f>IFERROR(INDEX('Price Data'!T:T,MATCH(TEXT(A582,"YYYY-MM-DD"),'Price Data'!S:S,0)),"")</f>
        <v>3.46</v>
      </c>
      <c r="O582" s="10" cm="1">
        <f t="array" ref="O582">IFERROR(IF(ISNUMBER(N582),(N582-INDEX('Price Data'!T:T,MATCH(TEXT(A582,"YYYY-MM-DD"),'Price Data'!S:S,0)+1))/INDEX('Price Data'!T:T,MATCH(TEXT(A582,"YYYY-MM-DD"),'Price Data'!S:S,0)+1),""),"")</f>
        <v>-1.4245014245014195E-2</v>
      </c>
    </row>
    <row r="583" spans="1:15" x14ac:dyDescent="0.3">
      <c r="A583" s="8">
        <v>42402</v>
      </c>
      <c r="B583" s="34">
        <f>IFERROR(INDEX('Price Data'!B:B,MATCH(TEXT(A583,"YYYY-MM-DD"),'Price Data'!A:A,0)),"")</f>
        <v>17922</v>
      </c>
      <c r="C583" s="10" cm="1">
        <f t="array" ref="C583">IFERROR(IF(ISNUMBER(B583),(B583-INDEX('Price Data'!B:B,MATCH(TEXT(A583,"YYYY-MM-DD"),'Price Data'!A:A,0)+1))/INDEX('Price Data'!B:B,MATCH(TEXT(A583,"YYYY-MM-DD"),'Price Data'!A:A,0)+1),""),"")</f>
        <v>-3.050957481337228E-2</v>
      </c>
      <c r="D583" s="34">
        <f>IFERROR(INDEX('Price Data'!E:E,MATCH(TEXT(A583,"YYYY-MM-DD"),'Price Data'!D:D,0)),"")</f>
        <v>17.05</v>
      </c>
      <c r="E583" s="10" cm="1">
        <f t="array" ref="E583">IFERROR(IF(ISNUMBER(D583),(D583-INDEX('Price Data'!E:E,MATCH(TEXT(A583,"YYYY-MM-DD"),'Price Data'!D:D,0)+1))/INDEX('Price Data'!E:E,MATCH(TEXT(A583,"YYYY-MM-DD"),'Price Data'!D:D,0)+1),""),"")</f>
        <v>-3.2898468519568819E-2</v>
      </c>
      <c r="F583" s="34">
        <f>IFERROR(INDEX('Price Data'!H:H,MATCH(TEXT(A583,"YYYY-MM-DD"),'Price Data'!G:G,0)),"")</f>
        <v>5850</v>
      </c>
      <c r="G583" s="10" cm="1">
        <f t="array" ref="G583">IFERROR(IF(ISNUMBER(F583),(F583-INDEX('Price Data'!H:H,MATCH(TEXT(A583,"YYYY-MM-DD"),'Price Data'!G:G,0)+1))/INDEX('Price Data'!H:H,MATCH(TEXT(A583,"YYYY-MM-DD"),'Price Data'!G:G,0)+1),""),"")</f>
        <v>-8.2352941176470587E-2</v>
      </c>
      <c r="H583" s="34">
        <f>IFERROR(INDEX('Price Data'!K:K,MATCH(TEXT(A583,"YYYY-MM-DD"),'Price Data'!J:J,0)),"")</f>
        <v>2.4700000000000002</v>
      </c>
      <c r="I583" s="10" cm="1">
        <f t="array" ref="I583">IFERROR(IF(ISNUMBER(H583),(H583-INDEX('Price Data'!K:K,MATCH(TEXT(A583,"YYYY-MM-DD"),'Price Data'!J:J,0)+1))/INDEX('Price Data'!K:K,MATCH(TEXT(A583,"YYYY-MM-DD"),'Price Data'!J:J,0)+1),""),"")</f>
        <v>-3.5156249999999944E-2</v>
      </c>
      <c r="J583" s="34">
        <f>IFERROR(INDEX('Price Data'!N:N,MATCH(TEXT(A583,"YYYY-MM-DD"),'Price Data'!M:M,0)),"")</f>
        <v>3.38</v>
      </c>
      <c r="K583" s="10" cm="1">
        <f t="array" ref="K583">IFERROR(IF(ISNUMBER(J583),(J583-INDEX('Price Data'!N:N,MATCH(TEXT(A583,"YYYY-MM-DD"),'Price Data'!M:M,0)+1))/INDEX('Price Data'!N:N,MATCH(TEXT(A583,"YYYY-MM-DD"),'Price Data'!M:M,0)+1),""),"")</f>
        <v>-6.8870523415977963E-2</v>
      </c>
      <c r="L583" s="34">
        <f>IFERROR(INDEX('Price Data'!Q:Q,MATCH(TEXT(A583,"YYYY-MM-DD"),'Price Data'!P:P,0)),"")</f>
        <v>6.59</v>
      </c>
      <c r="M583" s="10" cm="1">
        <f t="array" ref="M583">IFERROR(IF(ISNUMBER(L583),(L583-INDEX('Price Data'!Q:Q,MATCH(TEXT(A583,"YYYY-MM-DD"),'Price Data'!P:P,0)+1))/INDEX('Price Data'!Q:Q,MATCH(TEXT(A583,"YYYY-MM-DD"),'Price Data'!P:P,0)+1),""),"")</f>
        <v>-1.6417910447761242E-2</v>
      </c>
      <c r="N583" s="34">
        <f>IFERROR(INDEX('Price Data'!T:T,MATCH(TEXT(A583,"YYYY-MM-DD"),'Price Data'!S:S,0)),"")</f>
        <v>3.34</v>
      </c>
      <c r="O583" s="10" cm="1">
        <f t="array" ref="O583">IFERROR(IF(ISNUMBER(N583),(N583-INDEX('Price Data'!T:T,MATCH(TEXT(A583,"YYYY-MM-DD"),'Price Data'!S:S,0)+1))/INDEX('Price Data'!T:T,MATCH(TEXT(A583,"YYYY-MM-DD"),'Price Data'!S:S,0)+1),""),"")</f>
        <v>-3.4682080924855523E-2</v>
      </c>
    </row>
    <row r="584" spans="1:15" x14ac:dyDescent="0.3">
      <c r="A584" s="8">
        <v>42403</v>
      </c>
      <c r="B584" s="34">
        <f>IFERROR(INDEX('Price Data'!B:B,MATCH(TEXT(A584,"YYYY-MM-DD"),'Price Data'!A:A,0)),"")</f>
        <v>17412</v>
      </c>
      <c r="C584" s="10" cm="1">
        <f t="array" ref="C584">IFERROR(IF(ISNUMBER(B584),(B584-INDEX('Price Data'!B:B,MATCH(TEXT(A584,"YYYY-MM-DD"),'Price Data'!A:A,0)+1))/INDEX('Price Data'!B:B,MATCH(TEXT(A584,"YYYY-MM-DD"),'Price Data'!A:A,0)+1),""),"")</f>
        <v>-2.845664546367593E-2</v>
      </c>
      <c r="D584" s="34">
        <f>IFERROR(INDEX('Price Data'!E:E,MATCH(TEXT(A584,"YYYY-MM-DD"),'Price Data'!D:D,0)),"")</f>
        <v>16.04</v>
      </c>
      <c r="E584" s="10" cm="1">
        <f t="array" ref="E584">IFERROR(IF(ISNUMBER(D584),(D584-INDEX('Price Data'!E:E,MATCH(TEXT(A584,"YYYY-MM-DD"),'Price Data'!D:D,0)+1))/INDEX('Price Data'!E:E,MATCH(TEXT(A584,"YYYY-MM-DD"),'Price Data'!D:D,0)+1),""),"")</f>
        <v>-5.9237536656891583E-2</v>
      </c>
      <c r="F584" s="34">
        <f>IFERROR(INDEX('Price Data'!H:H,MATCH(TEXT(A584,"YYYY-MM-DD"),'Price Data'!G:G,0)),"")</f>
        <v>5460</v>
      </c>
      <c r="G584" s="10" cm="1">
        <f t="array" ref="G584">IFERROR(IF(ISNUMBER(F584),(F584-INDEX('Price Data'!H:H,MATCH(TEXT(A584,"YYYY-MM-DD"),'Price Data'!G:G,0)+1))/INDEX('Price Data'!H:H,MATCH(TEXT(A584,"YYYY-MM-DD"),'Price Data'!G:G,0)+1),""),"")</f>
        <v>-6.6666666666666666E-2</v>
      </c>
      <c r="H584" s="34">
        <f>IFERROR(INDEX('Price Data'!K:K,MATCH(TEXT(A584,"YYYY-MM-DD"),'Price Data'!J:J,0)),"")</f>
        <v>2.34</v>
      </c>
      <c r="I584" s="10" cm="1">
        <f t="array" ref="I584">IFERROR(IF(ISNUMBER(H584),(H584-INDEX('Price Data'!K:K,MATCH(TEXT(A584,"YYYY-MM-DD"),'Price Data'!J:J,0)+1))/INDEX('Price Data'!K:K,MATCH(TEXT(A584,"YYYY-MM-DD"),'Price Data'!J:J,0)+1),""),"")</f>
        <v>-5.2631578947368557E-2</v>
      </c>
      <c r="J584" s="34">
        <f>IFERROR(INDEX('Price Data'!N:N,MATCH(TEXT(A584,"YYYY-MM-DD"),'Price Data'!M:M,0)),"")</f>
        <v>3.1</v>
      </c>
      <c r="K584" s="10" cm="1">
        <f t="array" ref="K584">IFERROR(IF(ISNUMBER(J584),(J584-INDEX('Price Data'!N:N,MATCH(TEXT(A584,"YYYY-MM-DD"),'Price Data'!M:M,0)+1))/INDEX('Price Data'!N:N,MATCH(TEXT(A584,"YYYY-MM-DD"),'Price Data'!M:M,0)+1),""),"")</f>
        <v>-8.2840236686390484E-2</v>
      </c>
      <c r="L584" s="34">
        <f>IFERROR(INDEX('Price Data'!Q:Q,MATCH(TEXT(A584,"YYYY-MM-DD"),'Price Data'!P:P,0)),"")</f>
        <v>5.93</v>
      </c>
      <c r="M584" s="10" cm="1">
        <f t="array" ref="M584">IFERROR(IF(ISNUMBER(L584),(L584-INDEX('Price Data'!Q:Q,MATCH(TEXT(A584,"YYYY-MM-DD"),'Price Data'!P:P,0)+1))/INDEX('Price Data'!Q:Q,MATCH(TEXT(A584,"YYYY-MM-DD"),'Price Data'!P:P,0)+1),""),"")</f>
        <v>-0.10015174506828531</v>
      </c>
      <c r="N584" s="34">
        <f>IFERROR(INDEX('Price Data'!T:T,MATCH(TEXT(A584,"YYYY-MM-DD"),'Price Data'!S:S,0)),"")</f>
        <v>3.2</v>
      </c>
      <c r="O584" s="10" cm="1">
        <f t="array" ref="O584">IFERROR(IF(ISNUMBER(N584),(N584-INDEX('Price Data'!T:T,MATCH(TEXT(A584,"YYYY-MM-DD"),'Price Data'!S:S,0)+1))/INDEX('Price Data'!T:T,MATCH(TEXT(A584,"YYYY-MM-DD"),'Price Data'!S:S,0)+1),""),"")</f>
        <v>-4.1916167664670566E-2</v>
      </c>
    </row>
    <row r="585" spans="1:15" x14ac:dyDescent="0.3">
      <c r="A585" s="8">
        <v>42404</v>
      </c>
      <c r="B585" s="34">
        <f>IFERROR(INDEX('Price Data'!B:B,MATCH(TEXT(A585,"YYYY-MM-DD"),'Price Data'!A:A,0)),"")</f>
        <v>17626</v>
      </c>
      <c r="C585" s="10" cm="1">
        <f t="array" ref="C585">IFERROR(IF(ISNUMBER(B585),(B585-INDEX('Price Data'!B:B,MATCH(TEXT(A585,"YYYY-MM-DD"),'Price Data'!A:A,0)+1))/INDEX('Price Data'!B:B,MATCH(TEXT(A585,"YYYY-MM-DD"),'Price Data'!A:A,0)+1),""),"")</f>
        <v>1.2290374454399264E-2</v>
      </c>
      <c r="D585" s="34">
        <f>IFERROR(INDEX('Price Data'!E:E,MATCH(TEXT(A585,"YYYY-MM-DD"),'Price Data'!D:D,0)),"")</f>
        <v>16.18</v>
      </c>
      <c r="E585" s="10" cm="1">
        <f t="array" ref="E585">IFERROR(IF(ISNUMBER(D585),(D585-INDEX('Price Data'!E:E,MATCH(TEXT(A585,"YYYY-MM-DD"),'Price Data'!D:D,0)+1))/INDEX('Price Data'!E:E,MATCH(TEXT(A585,"YYYY-MM-DD"),'Price Data'!D:D,0)+1),""),"")</f>
        <v>8.7281795511222303E-3</v>
      </c>
      <c r="F585" s="34">
        <f>IFERROR(INDEX('Price Data'!H:H,MATCH(TEXT(A585,"YYYY-MM-DD"),'Price Data'!G:G,0)),"")</f>
        <v>5700</v>
      </c>
      <c r="G585" s="10" cm="1">
        <f t="array" ref="G585">IFERROR(IF(ISNUMBER(F585),(F585-INDEX('Price Data'!H:H,MATCH(TEXT(A585,"YYYY-MM-DD"),'Price Data'!G:G,0)+1))/INDEX('Price Data'!H:H,MATCH(TEXT(A585,"YYYY-MM-DD"),'Price Data'!G:G,0)+1),""),"")</f>
        <v>4.3956043956043959E-2</v>
      </c>
      <c r="H585" s="34">
        <f>IFERROR(INDEX('Price Data'!K:K,MATCH(TEXT(A585,"YYYY-MM-DD"),'Price Data'!J:J,0)),"")</f>
        <v>2.48</v>
      </c>
      <c r="I585" s="10" cm="1">
        <f t="array" ref="I585">IFERROR(IF(ISNUMBER(H585),(H585-INDEX('Price Data'!K:K,MATCH(TEXT(A585,"YYYY-MM-DD"),'Price Data'!J:J,0)+1))/INDEX('Price Data'!K:K,MATCH(TEXT(A585,"YYYY-MM-DD"),'Price Data'!J:J,0)+1),""),"")</f>
        <v>5.9829059829059887E-2</v>
      </c>
      <c r="J585" s="34">
        <f>IFERROR(INDEX('Price Data'!N:N,MATCH(TEXT(A585,"YYYY-MM-DD"),'Price Data'!M:M,0)),"")</f>
        <v>3.12</v>
      </c>
      <c r="K585" s="10" cm="1">
        <f t="array" ref="K585">IFERROR(IF(ISNUMBER(J585),(J585-INDEX('Price Data'!N:N,MATCH(TEXT(A585,"YYYY-MM-DD"),'Price Data'!M:M,0)+1))/INDEX('Price Data'!N:N,MATCH(TEXT(A585,"YYYY-MM-DD"),'Price Data'!M:M,0)+1),""),"")</f>
        <v>6.4516129032258117E-3</v>
      </c>
      <c r="L585" s="34">
        <f>IFERROR(INDEX('Price Data'!Q:Q,MATCH(TEXT(A585,"YYYY-MM-DD"),'Price Data'!P:P,0)),"")</f>
        <v>6.02</v>
      </c>
      <c r="M585" s="10" cm="1">
        <f t="array" ref="M585">IFERROR(IF(ISNUMBER(L585),(L585-INDEX('Price Data'!Q:Q,MATCH(TEXT(A585,"YYYY-MM-DD"),'Price Data'!P:P,0)+1))/INDEX('Price Data'!Q:Q,MATCH(TEXT(A585,"YYYY-MM-DD"),'Price Data'!P:P,0)+1),""),"")</f>
        <v>1.5177065767284968E-2</v>
      </c>
      <c r="N585" s="34">
        <f>IFERROR(INDEX('Price Data'!T:T,MATCH(TEXT(A585,"YYYY-MM-DD"),'Price Data'!S:S,0)),"")</f>
        <v>3.22</v>
      </c>
      <c r="O585" s="10" cm="1">
        <f t="array" ref="O585">IFERROR(IF(ISNUMBER(N585),(N585-INDEX('Price Data'!T:T,MATCH(TEXT(A585,"YYYY-MM-DD"),'Price Data'!S:S,0)+1))/INDEX('Price Data'!T:T,MATCH(TEXT(A585,"YYYY-MM-DD"),'Price Data'!S:S,0)+1),""),"")</f>
        <v>6.2500000000000056E-3</v>
      </c>
    </row>
    <row r="586" spans="1:15" x14ac:dyDescent="0.3">
      <c r="A586" s="8">
        <v>42405</v>
      </c>
      <c r="B586" s="34">
        <f>IFERROR(INDEX('Price Data'!B:B,MATCH(TEXT(A586,"YYYY-MM-DD"),'Price Data'!A:A,0)),"")</f>
        <v>17250</v>
      </c>
      <c r="C586" s="10" cm="1">
        <f t="array" ref="C586">IFERROR(IF(ISNUMBER(B586),(B586-INDEX('Price Data'!B:B,MATCH(TEXT(A586,"YYYY-MM-DD"),'Price Data'!A:A,0)+1))/INDEX('Price Data'!B:B,MATCH(TEXT(A586,"YYYY-MM-DD"),'Price Data'!A:A,0)+1),""),"")</f>
        <v>-2.133212300011347E-2</v>
      </c>
      <c r="D586" s="34">
        <f>IFERROR(INDEX('Price Data'!E:E,MATCH(TEXT(A586,"YYYY-MM-DD"),'Price Data'!D:D,0)),"")</f>
        <v>16</v>
      </c>
      <c r="E586" s="10" cm="1">
        <f t="array" ref="E586">IFERROR(IF(ISNUMBER(D586),(D586-INDEX('Price Data'!E:E,MATCH(TEXT(A586,"YYYY-MM-DD"),'Price Data'!D:D,0)+1))/INDEX('Price Data'!E:E,MATCH(TEXT(A586,"YYYY-MM-DD"),'Price Data'!D:D,0)+1),""),"")</f>
        <v>-1.1124845488257091E-2</v>
      </c>
      <c r="F586" s="34">
        <f>IFERROR(INDEX('Price Data'!H:H,MATCH(TEXT(A586,"YYYY-MM-DD"),'Price Data'!G:G,0)),"")</f>
        <v>5900</v>
      </c>
      <c r="G586" s="10" cm="1">
        <f t="array" ref="G586">IFERROR(IF(ISNUMBER(F586),(F586-INDEX('Price Data'!H:H,MATCH(TEXT(A586,"YYYY-MM-DD"),'Price Data'!G:G,0)+1))/INDEX('Price Data'!H:H,MATCH(TEXT(A586,"YYYY-MM-DD"),'Price Data'!G:G,0)+1),""),"")</f>
        <v>3.5087719298245612E-2</v>
      </c>
      <c r="H586" s="34">
        <f>IFERROR(INDEX('Price Data'!K:K,MATCH(TEXT(A586,"YYYY-MM-DD"),'Price Data'!J:J,0)),"")</f>
        <v>2.38</v>
      </c>
      <c r="I586" s="10" cm="1">
        <f t="array" ref="I586">IFERROR(IF(ISNUMBER(H586),(H586-INDEX('Price Data'!K:K,MATCH(TEXT(A586,"YYYY-MM-DD"),'Price Data'!J:J,0)+1))/INDEX('Price Data'!K:K,MATCH(TEXT(A586,"YYYY-MM-DD"),'Price Data'!J:J,0)+1),""),"")</f>
        <v>-4.0322580645161324E-2</v>
      </c>
      <c r="J586" s="34">
        <f>IFERROR(INDEX('Price Data'!N:N,MATCH(TEXT(A586,"YYYY-MM-DD"),'Price Data'!M:M,0)),"")</f>
        <v>3.05</v>
      </c>
      <c r="K586" s="10" cm="1">
        <f t="array" ref="K586">IFERROR(IF(ISNUMBER(J586),(J586-INDEX('Price Data'!N:N,MATCH(TEXT(A586,"YYYY-MM-DD"),'Price Data'!M:M,0)+1))/INDEX('Price Data'!N:N,MATCH(TEXT(A586,"YYYY-MM-DD"),'Price Data'!M:M,0)+1),""),"")</f>
        <v>-2.2435897435897526E-2</v>
      </c>
      <c r="L586" s="34">
        <f>IFERROR(INDEX('Price Data'!Q:Q,MATCH(TEXT(A586,"YYYY-MM-DD"),'Price Data'!P:P,0)),"")</f>
        <v>5.68</v>
      </c>
      <c r="M586" s="10" cm="1">
        <f t="array" ref="M586">IFERROR(IF(ISNUMBER(L586),(L586-INDEX('Price Data'!Q:Q,MATCH(TEXT(A586,"YYYY-MM-DD"),'Price Data'!P:P,0)+1))/INDEX('Price Data'!Q:Q,MATCH(TEXT(A586,"YYYY-MM-DD"),'Price Data'!P:P,0)+1),""),"")</f>
        <v>-5.6478405315614599E-2</v>
      </c>
      <c r="N586" s="34">
        <f>IFERROR(INDEX('Price Data'!T:T,MATCH(TEXT(A586,"YYYY-MM-DD"),'Price Data'!S:S,0)),"")</f>
        <v>3.18</v>
      </c>
      <c r="O586" s="10" cm="1">
        <f t="array" ref="O586">IFERROR(IF(ISNUMBER(N586),(N586-INDEX('Price Data'!T:T,MATCH(TEXT(A586,"YYYY-MM-DD"),'Price Data'!S:S,0)+1))/INDEX('Price Data'!T:T,MATCH(TEXT(A586,"YYYY-MM-DD"),'Price Data'!S:S,0)+1),""),"")</f>
        <v>-1.2422360248447215E-2</v>
      </c>
    </row>
    <row r="587" spans="1:15" x14ac:dyDescent="0.3">
      <c r="A587" s="8">
        <v>42406</v>
      </c>
      <c r="B587" s="34" t="str">
        <f>IFERROR(INDEX('Price Data'!B:B,MATCH(TEXT(A587,"YYYY-MM-DD"),'Price Data'!A:A,0)),"")</f>
        <v/>
      </c>
      <c r="C587" s="10" t="str" cm="1">
        <f t="array" ref="C587">IFERROR(IF(ISNUMBER(B587),(B587-INDEX('Price Data'!B:B,MATCH(TEXT(A587,"YYYY-MM-DD"),'Price Data'!A:A,0)+1))/INDEX('Price Data'!B:B,MATCH(TEXT(A587,"YYYY-MM-DD"),'Price Data'!A:A,0)+1),""),"")</f>
        <v/>
      </c>
      <c r="D587" s="34" t="str">
        <f>IFERROR(INDEX('Price Data'!E:E,MATCH(TEXT(A587,"YYYY-MM-DD"),'Price Data'!D:D,0)),"")</f>
        <v/>
      </c>
      <c r="E587" s="10" t="str" cm="1">
        <f t="array" ref="E587">IFERROR(IF(ISNUMBER(D587),(D587-INDEX('Price Data'!E:E,MATCH(TEXT(A587,"YYYY-MM-DD"),'Price Data'!D:D,0)+1))/INDEX('Price Data'!E:E,MATCH(TEXT(A587,"YYYY-MM-DD"),'Price Data'!D:D,0)+1),""),"")</f>
        <v/>
      </c>
      <c r="F587" s="34" t="str">
        <f>IFERROR(INDEX('Price Data'!H:H,MATCH(TEXT(A587,"YYYY-MM-DD"),'Price Data'!G:G,0)),"")</f>
        <v/>
      </c>
      <c r="G587" s="10" t="str" cm="1">
        <f t="array" ref="G587">IFERROR(IF(ISNUMBER(F587),(F587-INDEX('Price Data'!H:H,MATCH(TEXT(A587,"YYYY-MM-DD"),'Price Data'!G:G,0)+1))/INDEX('Price Data'!H:H,MATCH(TEXT(A587,"YYYY-MM-DD"),'Price Data'!G:G,0)+1),""),"")</f>
        <v/>
      </c>
      <c r="H587" s="34" t="str">
        <f>IFERROR(INDEX('Price Data'!K:K,MATCH(TEXT(A587,"YYYY-MM-DD"),'Price Data'!J:J,0)),"")</f>
        <v/>
      </c>
      <c r="I587" s="10" t="str" cm="1">
        <f t="array" ref="I587">IFERROR(IF(ISNUMBER(H587),(H587-INDEX('Price Data'!K:K,MATCH(TEXT(A587,"YYYY-MM-DD"),'Price Data'!J:J,0)+1))/INDEX('Price Data'!K:K,MATCH(TEXT(A587,"YYYY-MM-DD"),'Price Data'!J:J,0)+1),""),"")</f>
        <v/>
      </c>
      <c r="J587" s="34" t="str">
        <f>IFERROR(INDEX('Price Data'!N:N,MATCH(TEXT(A587,"YYYY-MM-DD"),'Price Data'!M:M,0)),"")</f>
        <v/>
      </c>
      <c r="K587" s="10" t="str" cm="1">
        <f t="array" ref="K587">IFERROR(IF(ISNUMBER(J587),(J587-INDEX('Price Data'!N:N,MATCH(TEXT(A587,"YYYY-MM-DD"),'Price Data'!M:M,0)+1))/INDEX('Price Data'!N:N,MATCH(TEXT(A587,"YYYY-MM-DD"),'Price Data'!M:M,0)+1),""),"")</f>
        <v/>
      </c>
      <c r="L587" s="34" t="str">
        <f>IFERROR(INDEX('Price Data'!Q:Q,MATCH(TEXT(A587,"YYYY-MM-DD"),'Price Data'!P:P,0)),"")</f>
        <v/>
      </c>
      <c r="M587" s="10" t="str" cm="1">
        <f t="array" ref="M587">IFERROR(IF(ISNUMBER(L587),(L587-INDEX('Price Data'!Q:Q,MATCH(TEXT(A587,"YYYY-MM-DD"),'Price Data'!P:P,0)+1))/INDEX('Price Data'!Q:Q,MATCH(TEXT(A587,"YYYY-MM-DD"),'Price Data'!P:P,0)+1),""),"")</f>
        <v/>
      </c>
      <c r="N587" s="34" t="str">
        <f>IFERROR(INDEX('Price Data'!T:T,MATCH(TEXT(A587,"YYYY-MM-DD"),'Price Data'!S:S,0)),"")</f>
        <v/>
      </c>
      <c r="O587" s="10" t="str" cm="1">
        <f t="array" ref="O587">IFERROR(IF(ISNUMBER(N587),(N587-INDEX('Price Data'!T:T,MATCH(TEXT(A587,"YYYY-MM-DD"),'Price Data'!S:S,0)+1))/INDEX('Price Data'!T:T,MATCH(TEXT(A587,"YYYY-MM-DD"),'Price Data'!S:S,0)+1),""),"")</f>
        <v/>
      </c>
    </row>
    <row r="588" spans="1:15" x14ac:dyDescent="0.3">
      <c r="A588" s="8">
        <v>42407</v>
      </c>
      <c r="B588" s="34" t="str">
        <f>IFERROR(INDEX('Price Data'!B:B,MATCH(TEXT(A588,"YYYY-MM-DD"),'Price Data'!A:A,0)),"")</f>
        <v/>
      </c>
      <c r="C588" s="10" t="str" cm="1">
        <f t="array" ref="C588">IFERROR(IF(ISNUMBER(B588),(B588-INDEX('Price Data'!B:B,MATCH(TEXT(A588,"YYYY-MM-DD"),'Price Data'!A:A,0)+1))/INDEX('Price Data'!B:B,MATCH(TEXT(A588,"YYYY-MM-DD"),'Price Data'!A:A,0)+1),""),"")</f>
        <v/>
      </c>
      <c r="D588" s="34" t="str">
        <f>IFERROR(INDEX('Price Data'!E:E,MATCH(TEXT(A588,"YYYY-MM-DD"),'Price Data'!D:D,0)),"")</f>
        <v/>
      </c>
      <c r="E588" s="10" t="str" cm="1">
        <f t="array" ref="E588">IFERROR(IF(ISNUMBER(D588),(D588-INDEX('Price Data'!E:E,MATCH(TEXT(A588,"YYYY-MM-DD"),'Price Data'!D:D,0)+1))/INDEX('Price Data'!E:E,MATCH(TEXT(A588,"YYYY-MM-DD"),'Price Data'!D:D,0)+1),""),"")</f>
        <v/>
      </c>
      <c r="F588" s="34" t="str">
        <f>IFERROR(INDEX('Price Data'!H:H,MATCH(TEXT(A588,"YYYY-MM-DD"),'Price Data'!G:G,0)),"")</f>
        <v/>
      </c>
      <c r="G588" s="10" t="str" cm="1">
        <f t="array" ref="G588">IFERROR(IF(ISNUMBER(F588),(F588-INDEX('Price Data'!H:H,MATCH(TEXT(A588,"YYYY-MM-DD"),'Price Data'!G:G,0)+1))/INDEX('Price Data'!H:H,MATCH(TEXT(A588,"YYYY-MM-DD"),'Price Data'!G:G,0)+1),""),"")</f>
        <v/>
      </c>
      <c r="H588" s="34" t="str">
        <f>IFERROR(INDEX('Price Data'!K:K,MATCH(TEXT(A588,"YYYY-MM-DD"),'Price Data'!J:J,0)),"")</f>
        <v/>
      </c>
      <c r="I588" s="10" t="str" cm="1">
        <f t="array" ref="I588">IFERROR(IF(ISNUMBER(H588),(H588-INDEX('Price Data'!K:K,MATCH(TEXT(A588,"YYYY-MM-DD"),'Price Data'!J:J,0)+1))/INDEX('Price Data'!K:K,MATCH(TEXT(A588,"YYYY-MM-DD"),'Price Data'!J:J,0)+1),""),"")</f>
        <v/>
      </c>
      <c r="J588" s="34" t="str">
        <f>IFERROR(INDEX('Price Data'!N:N,MATCH(TEXT(A588,"YYYY-MM-DD"),'Price Data'!M:M,0)),"")</f>
        <v/>
      </c>
      <c r="K588" s="10" t="str" cm="1">
        <f t="array" ref="K588">IFERROR(IF(ISNUMBER(J588),(J588-INDEX('Price Data'!N:N,MATCH(TEXT(A588,"YYYY-MM-DD"),'Price Data'!M:M,0)+1))/INDEX('Price Data'!N:N,MATCH(TEXT(A588,"YYYY-MM-DD"),'Price Data'!M:M,0)+1),""),"")</f>
        <v/>
      </c>
      <c r="L588" s="34" t="str">
        <f>IFERROR(INDEX('Price Data'!Q:Q,MATCH(TEXT(A588,"YYYY-MM-DD"),'Price Data'!P:P,0)),"")</f>
        <v/>
      </c>
      <c r="M588" s="10" t="str" cm="1">
        <f t="array" ref="M588">IFERROR(IF(ISNUMBER(L588),(L588-INDEX('Price Data'!Q:Q,MATCH(TEXT(A588,"YYYY-MM-DD"),'Price Data'!P:P,0)+1))/INDEX('Price Data'!Q:Q,MATCH(TEXT(A588,"YYYY-MM-DD"),'Price Data'!P:P,0)+1),""),"")</f>
        <v/>
      </c>
      <c r="N588" s="34" t="str">
        <f>IFERROR(INDEX('Price Data'!T:T,MATCH(TEXT(A588,"YYYY-MM-DD"),'Price Data'!S:S,0)),"")</f>
        <v/>
      </c>
      <c r="O588" s="10" t="str" cm="1">
        <f t="array" ref="O588">IFERROR(IF(ISNUMBER(N588),(N588-INDEX('Price Data'!T:T,MATCH(TEXT(A588,"YYYY-MM-DD"),'Price Data'!S:S,0)+1))/INDEX('Price Data'!T:T,MATCH(TEXT(A588,"YYYY-MM-DD"),'Price Data'!S:S,0)+1),""),"")</f>
        <v/>
      </c>
    </row>
    <row r="589" spans="1:15" x14ac:dyDescent="0.3">
      <c r="A589" s="8">
        <v>42408</v>
      </c>
      <c r="B589" s="34">
        <f>IFERROR(INDEX('Price Data'!B:B,MATCH(TEXT(A589,"YYYY-MM-DD"),'Price Data'!A:A,0)),"")</f>
        <v>16441</v>
      </c>
      <c r="C589" s="10" cm="1">
        <f t="array" ref="C589">IFERROR(IF(ISNUMBER(B589),(B589-INDEX('Price Data'!B:B,MATCH(TEXT(A589,"YYYY-MM-DD"),'Price Data'!A:A,0)+1))/INDEX('Price Data'!B:B,MATCH(TEXT(A589,"YYYY-MM-DD"),'Price Data'!A:A,0)+1),""),"")</f>
        <v>-4.689855072463768E-2</v>
      </c>
      <c r="D589" s="34">
        <f>IFERROR(INDEX('Price Data'!E:E,MATCH(TEXT(A589,"YYYY-MM-DD"),'Price Data'!D:D,0)),"")</f>
        <v>15.07</v>
      </c>
      <c r="E589" s="10" cm="1">
        <f t="array" ref="E589">IFERROR(IF(ISNUMBER(D589),(D589-INDEX('Price Data'!E:E,MATCH(TEXT(A589,"YYYY-MM-DD"),'Price Data'!D:D,0)+1))/INDEX('Price Data'!E:E,MATCH(TEXT(A589,"YYYY-MM-DD"),'Price Data'!D:D,0)+1),""),"")</f>
        <v>-5.8124999999999982E-2</v>
      </c>
      <c r="F589" s="34">
        <f>IFERROR(INDEX('Price Data'!H:H,MATCH(TEXT(A589,"YYYY-MM-DD"),'Price Data'!G:G,0)),"")</f>
        <v>5195</v>
      </c>
      <c r="G589" s="10" cm="1">
        <f t="array" ref="G589">IFERROR(IF(ISNUMBER(F589),(F589-INDEX('Price Data'!H:H,MATCH(TEXT(A589,"YYYY-MM-DD"),'Price Data'!G:G,0)+1))/INDEX('Price Data'!H:H,MATCH(TEXT(A589,"YYYY-MM-DD"),'Price Data'!G:G,0)+1),""),"")</f>
        <v>-0.11949152542372882</v>
      </c>
      <c r="H589" s="34">
        <f>IFERROR(INDEX('Price Data'!K:K,MATCH(TEXT(A589,"YYYY-MM-DD"),'Price Data'!J:J,0)),"")</f>
        <v>2.29</v>
      </c>
      <c r="I589" s="10" cm="1">
        <f t="array" ref="I589">IFERROR(IF(ISNUMBER(H589),(H589-INDEX('Price Data'!K:K,MATCH(TEXT(A589,"YYYY-MM-DD"),'Price Data'!J:J,0)+1))/INDEX('Price Data'!K:K,MATCH(TEXT(A589,"YYYY-MM-DD"),'Price Data'!J:J,0)+1),""),"")</f>
        <v>-3.781512605042011E-2</v>
      </c>
      <c r="J589" s="34">
        <f>IFERROR(INDEX('Price Data'!N:N,MATCH(TEXT(A589,"YYYY-MM-DD"),'Price Data'!M:M,0)),"")</f>
        <v>2.69</v>
      </c>
      <c r="K589" s="10" cm="1">
        <f t="array" ref="K589">IFERROR(IF(ISNUMBER(J589),(J589-INDEX('Price Data'!N:N,MATCH(TEXT(A589,"YYYY-MM-DD"),'Price Data'!M:M,0)+1))/INDEX('Price Data'!N:N,MATCH(TEXT(A589,"YYYY-MM-DD"),'Price Data'!M:M,0)+1),""),"")</f>
        <v>-0.11803278688524586</v>
      </c>
      <c r="L589" s="34">
        <f>IFERROR(INDEX('Price Data'!Q:Q,MATCH(TEXT(A589,"YYYY-MM-DD"),'Price Data'!P:P,0)),"")</f>
        <v>5.16</v>
      </c>
      <c r="M589" s="10" cm="1">
        <f t="array" ref="M589">IFERROR(IF(ISNUMBER(L589),(L589-INDEX('Price Data'!Q:Q,MATCH(TEXT(A589,"YYYY-MM-DD"),'Price Data'!P:P,0)+1))/INDEX('Price Data'!Q:Q,MATCH(TEXT(A589,"YYYY-MM-DD"),'Price Data'!P:P,0)+1),""),"")</f>
        <v>-9.1549295774647821E-2</v>
      </c>
      <c r="N589" s="34">
        <f>IFERROR(INDEX('Price Data'!T:T,MATCH(TEXT(A589,"YYYY-MM-DD"),'Price Data'!S:S,0)),"")</f>
        <v>2.94</v>
      </c>
      <c r="O589" s="10" cm="1">
        <f t="array" ref="O589">IFERROR(IF(ISNUMBER(N589),(N589-INDEX('Price Data'!T:T,MATCH(TEXT(A589,"YYYY-MM-DD"),'Price Data'!S:S,0)+1))/INDEX('Price Data'!T:T,MATCH(TEXT(A589,"YYYY-MM-DD"),'Price Data'!S:S,0)+1),""),"")</f>
        <v>-7.5471698113207614E-2</v>
      </c>
    </row>
    <row r="590" spans="1:15" x14ac:dyDescent="0.3">
      <c r="A590" s="8">
        <v>42409</v>
      </c>
      <c r="B590" s="34">
        <f>IFERROR(INDEX('Price Data'!B:B,MATCH(TEXT(A590,"YYYY-MM-DD"),'Price Data'!A:A,0)),"")</f>
        <v>15913</v>
      </c>
      <c r="C590" s="10" cm="1">
        <f t="array" ref="C590">IFERROR(IF(ISNUMBER(B590),(B590-INDEX('Price Data'!B:B,MATCH(TEXT(A590,"YYYY-MM-DD"),'Price Data'!A:A,0)+1))/INDEX('Price Data'!B:B,MATCH(TEXT(A590,"YYYY-MM-DD"),'Price Data'!A:A,0)+1),""),"")</f>
        <v>-3.2114834864059361E-2</v>
      </c>
      <c r="D590" s="34">
        <f>IFERROR(INDEX('Price Data'!E:E,MATCH(TEXT(A590,"YYYY-MM-DD"),'Price Data'!D:D,0)),"")</f>
        <v>13.88</v>
      </c>
      <c r="E590" s="10" cm="1">
        <f t="array" ref="E590">IFERROR(IF(ISNUMBER(D590),(D590-INDEX('Price Data'!E:E,MATCH(TEXT(A590,"YYYY-MM-DD"),'Price Data'!D:D,0)+1))/INDEX('Price Data'!E:E,MATCH(TEXT(A590,"YYYY-MM-DD"),'Price Data'!D:D,0)+1),""),"")</f>
        <v>-7.8964830789648277E-2</v>
      </c>
      <c r="F590" s="34">
        <f>IFERROR(INDEX('Price Data'!H:H,MATCH(TEXT(A590,"YYYY-MM-DD"),'Price Data'!G:G,0)),"")</f>
        <v>5035</v>
      </c>
      <c r="G590" s="10" cm="1">
        <f t="array" ref="G590">IFERROR(IF(ISNUMBER(F590),(F590-INDEX('Price Data'!H:H,MATCH(TEXT(A590,"YYYY-MM-DD"),'Price Data'!G:G,0)+1))/INDEX('Price Data'!H:H,MATCH(TEXT(A590,"YYYY-MM-DD"),'Price Data'!G:G,0)+1),""),"")</f>
        <v>-3.0798845043310877E-2</v>
      </c>
      <c r="H590" s="34">
        <f>IFERROR(INDEX('Price Data'!K:K,MATCH(TEXT(A590,"YYYY-MM-DD"),'Price Data'!J:J,0)),"")</f>
        <v>2.15</v>
      </c>
      <c r="I590" s="10" cm="1">
        <f t="array" ref="I590">IFERROR(IF(ISNUMBER(H590),(H590-INDEX('Price Data'!K:K,MATCH(TEXT(A590,"YYYY-MM-DD"),'Price Data'!J:J,0)+1))/INDEX('Price Data'!K:K,MATCH(TEXT(A590,"YYYY-MM-DD"),'Price Data'!J:J,0)+1),""),"")</f>
        <v>-6.1135371179039354E-2</v>
      </c>
      <c r="J590" s="34">
        <f>IFERROR(INDEX('Price Data'!N:N,MATCH(TEXT(A590,"YYYY-MM-DD"),'Price Data'!M:M,0)),"")</f>
        <v>2.63</v>
      </c>
      <c r="K590" s="10" cm="1">
        <f t="array" ref="K590">IFERROR(IF(ISNUMBER(J590),(J590-INDEX('Price Data'!N:N,MATCH(TEXT(A590,"YYYY-MM-DD"),'Price Data'!M:M,0)+1))/INDEX('Price Data'!N:N,MATCH(TEXT(A590,"YYYY-MM-DD"),'Price Data'!M:M,0)+1),""),"")</f>
        <v>-2.2304832713754667E-2</v>
      </c>
      <c r="L590" s="34">
        <f>IFERROR(INDEX('Price Data'!Q:Q,MATCH(TEXT(A590,"YYYY-MM-DD"),'Price Data'!P:P,0)),"")</f>
        <v>4.72</v>
      </c>
      <c r="M590" s="10" cm="1">
        <f t="array" ref="M590">IFERROR(IF(ISNUMBER(L590),(L590-INDEX('Price Data'!Q:Q,MATCH(TEXT(A590,"YYYY-MM-DD"),'Price Data'!P:P,0)+1))/INDEX('Price Data'!Q:Q,MATCH(TEXT(A590,"YYYY-MM-DD"),'Price Data'!P:P,0)+1),""),"")</f>
        <v>-8.5271317829457433E-2</v>
      </c>
      <c r="N590" s="34">
        <f>IFERROR(INDEX('Price Data'!T:T,MATCH(TEXT(A590,"YYYY-MM-DD"),'Price Data'!S:S,0)),"")</f>
        <v>2.97</v>
      </c>
      <c r="O590" s="10" cm="1">
        <f t="array" ref="O590">IFERROR(IF(ISNUMBER(N590),(N590-INDEX('Price Data'!T:T,MATCH(TEXT(A590,"YYYY-MM-DD"),'Price Data'!S:S,0)+1))/INDEX('Price Data'!T:T,MATCH(TEXT(A590,"YYYY-MM-DD"),'Price Data'!S:S,0)+1),""),"")</f>
        <v>1.0204081632653145E-2</v>
      </c>
    </row>
    <row r="591" spans="1:15" x14ac:dyDescent="0.3">
      <c r="A591" s="8">
        <v>42410</v>
      </c>
      <c r="B591" s="34">
        <f>IFERROR(INDEX('Price Data'!B:B,MATCH(TEXT(A591,"YYYY-MM-DD"),'Price Data'!A:A,0)),"")</f>
        <v>16714</v>
      </c>
      <c r="C591" s="10" cm="1">
        <f t="array" ref="C591">IFERROR(IF(ISNUMBER(B591),(B591-INDEX('Price Data'!B:B,MATCH(TEXT(A591,"YYYY-MM-DD"),'Price Data'!A:A,0)+1))/INDEX('Price Data'!B:B,MATCH(TEXT(A591,"YYYY-MM-DD"),'Price Data'!A:A,0)+1),""),"")</f>
        <v>5.033620310438007E-2</v>
      </c>
      <c r="D591" s="34">
        <f>IFERROR(INDEX('Price Data'!E:E,MATCH(TEXT(A591,"YYYY-MM-DD"),'Price Data'!D:D,0)),"")</f>
        <v>15.53</v>
      </c>
      <c r="E591" s="10" cm="1">
        <f t="array" ref="E591">IFERROR(IF(ISNUMBER(D591),(D591-INDEX('Price Data'!E:E,MATCH(TEXT(A591,"YYYY-MM-DD"),'Price Data'!D:D,0)+1))/INDEX('Price Data'!E:E,MATCH(TEXT(A591,"YYYY-MM-DD"),'Price Data'!D:D,0)+1),""),"")</f>
        <v>0.11887608069164254</v>
      </c>
      <c r="F591" s="34">
        <f>IFERROR(INDEX('Price Data'!H:H,MATCH(TEXT(A591,"YYYY-MM-DD"),'Price Data'!G:G,0)),"")</f>
        <v>5375</v>
      </c>
      <c r="G591" s="10" cm="1">
        <f t="array" ref="G591">IFERROR(IF(ISNUMBER(F591),(F591-INDEX('Price Data'!H:H,MATCH(TEXT(A591,"YYYY-MM-DD"),'Price Data'!G:G,0)+1))/INDEX('Price Data'!H:H,MATCH(TEXT(A591,"YYYY-MM-DD"),'Price Data'!G:G,0)+1),""),"")</f>
        <v>6.7527308838133071E-2</v>
      </c>
      <c r="H591" s="34">
        <f>IFERROR(INDEX('Price Data'!K:K,MATCH(TEXT(A591,"YYYY-MM-DD"),'Price Data'!J:J,0)),"")</f>
        <v>2.46</v>
      </c>
      <c r="I591" s="10" cm="1">
        <f t="array" ref="I591">IFERROR(IF(ISNUMBER(H591),(H591-INDEX('Price Data'!K:K,MATCH(TEXT(A591,"YYYY-MM-DD"),'Price Data'!J:J,0)+1))/INDEX('Price Data'!K:K,MATCH(TEXT(A591,"YYYY-MM-DD"),'Price Data'!J:J,0)+1),""),"")</f>
        <v>0.14418604651162795</v>
      </c>
      <c r="J591" s="34">
        <f>IFERROR(INDEX('Price Data'!N:N,MATCH(TEXT(A591,"YYYY-MM-DD"),'Price Data'!M:M,0)),"")</f>
        <v>2.81</v>
      </c>
      <c r="K591" s="10" cm="1">
        <f t="array" ref="K591">IFERROR(IF(ISNUMBER(J591),(J591-INDEX('Price Data'!N:N,MATCH(TEXT(A591,"YYYY-MM-DD"),'Price Data'!M:M,0)+1))/INDEX('Price Data'!N:N,MATCH(TEXT(A591,"YYYY-MM-DD"),'Price Data'!M:M,0)+1),""),"")</f>
        <v>6.8441064638783328E-2</v>
      </c>
      <c r="L591" s="34">
        <f>IFERROR(INDEX('Price Data'!Q:Q,MATCH(TEXT(A591,"YYYY-MM-DD"),'Price Data'!P:P,0)),"")</f>
        <v>5.24</v>
      </c>
      <c r="M591" s="10" cm="1">
        <f t="array" ref="M591">IFERROR(IF(ISNUMBER(L591),(L591-INDEX('Price Data'!Q:Q,MATCH(TEXT(A591,"YYYY-MM-DD"),'Price Data'!P:P,0)+1))/INDEX('Price Data'!Q:Q,MATCH(TEXT(A591,"YYYY-MM-DD"),'Price Data'!P:P,0)+1),""),"")</f>
        <v>0.11016949152542384</v>
      </c>
      <c r="N591" s="34">
        <f>IFERROR(INDEX('Price Data'!T:T,MATCH(TEXT(A591,"YYYY-MM-DD"),'Price Data'!S:S,0)),"")</f>
        <v>3.09</v>
      </c>
      <c r="O591" s="10" cm="1">
        <f t="array" ref="O591">IFERROR(IF(ISNUMBER(N591),(N591-INDEX('Price Data'!T:T,MATCH(TEXT(A591,"YYYY-MM-DD"),'Price Data'!S:S,0)+1))/INDEX('Price Data'!T:T,MATCH(TEXT(A591,"YYYY-MM-DD"),'Price Data'!S:S,0)+1),""),"")</f>
        <v>4.040404040404029E-2</v>
      </c>
    </row>
    <row r="592" spans="1:15" x14ac:dyDescent="0.3">
      <c r="A592" s="8">
        <v>42411</v>
      </c>
      <c r="B592" s="34">
        <f>IFERROR(INDEX('Price Data'!B:B,MATCH(TEXT(A592,"YYYY-MM-DD"),'Price Data'!A:A,0)),"")</f>
        <v>15773</v>
      </c>
      <c r="C592" s="10" cm="1">
        <f t="array" ref="C592">IFERROR(IF(ISNUMBER(B592),(B592-INDEX('Price Data'!B:B,MATCH(TEXT(A592,"YYYY-MM-DD"),'Price Data'!A:A,0)+1))/INDEX('Price Data'!B:B,MATCH(TEXT(A592,"YYYY-MM-DD"),'Price Data'!A:A,0)+1),""),"")</f>
        <v>-5.6300107694148616E-2</v>
      </c>
      <c r="D592" s="34">
        <f>IFERROR(INDEX('Price Data'!E:E,MATCH(TEXT(A592,"YYYY-MM-DD"),'Price Data'!D:D,0)),"")</f>
        <v>14.44</v>
      </c>
      <c r="E592" s="10" cm="1">
        <f t="array" ref="E592">IFERROR(IF(ISNUMBER(D592),(D592-INDEX('Price Data'!E:E,MATCH(TEXT(A592,"YYYY-MM-DD"),'Price Data'!D:D,0)+1))/INDEX('Price Data'!E:E,MATCH(TEXT(A592,"YYYY-MM-DD"),'Price Data'!D:D,0)+1),""),"")</f>
        <v>-7.0186735350933671E-2</v>
      </c>
      <c r="F592" s="34">
        <f>IFERROR(INDEX('Price Data'!H:H,MATCH(TEXT(A592,"YYYY-MM-DD"),'Price Data'!G:G,0)),"")</f>
        <v>4844</v>
      </c>
      <c r="G592" s="10" cm="1">
        <f t="array" ref="G592">IFERROR(IF(ISNUMBER(F592),(F592-INDEX('Price Data'!H:H,MATCH(TEXT(A592,"YYYY-MM-DD"),'Price Data'!G:G,0)+1))/INDEX('Price Data'!H:H,MATCH(TEXT(A592,"YYYY-MM-DD"),'Price Data'!G:G,0)+1),""),"")</f>
        <v>-9.8790697674418601E-2</v>
      </c>
      <c r="H592" s="34">
        <f>IFERROR(INDEX('Price Data'!K:K,MATCH(TEXT(A592,"YYYY-MM-DD"),'Price Data'!J:J,0)),"")</f>
        <v>2.29</v>
      </c>
      <c r="I592" s="10" cm="1">
        <f t="array" ref="I592">IFERROR(IF(ISNUMBER(H592),(H592-INDEX('Price Data'!K:K,MATCH(TEXT(A592,"YYYY-MM-DD"),'Price Data'!J:J,0)+1))/INDEX('Price Data'!K:K,MATCH(TEXT(A592,"YYYY-MM-DD"),'Price Data'!J:J,0)+1),""),"")</f>
        <v>-6.9105691056910543E-2</v>
      </c>
      <c r="J592" s="34">
        <f>IFERROR(INDEX('Price Data'!N:N,MATCH(TEXT(A592,"YYYY-MM-DD"),'Price Data'!M:M,0)),"")</f>
        <v>2.54</v>
      </c>
      <c r="K592" s="10" cm="1">
        <f t="array" ref="K592">IFERROR(IF(ISNUMBER(J592),(J592-INDEX('Price Data'!N:N,MATCH(TEXT(A592,"YYYY-MM-DD"),'Price Data'!M:M,0)+1))/INDEX('Price Data'!N:N,MATCH(TEXT(A592,"YYYY-MM-DD"),'Price Data'!M:M,0)+1),""),"")</f>
        <v>-9.6085409252669049E-2</v>
      </c>
      <c r="L592" s="34">
        <f>IFERROR(INDEX('Price Data'!Q:Q,MATCH(TEXT(A592,"YYYY-MM-DD"),'Price Data'!P:P,0)),"")</f>
        <v>4.78</v>
      </c>
      <c r="M592" s="10" cm="1">
        <f t="array" ref="M592">IFERROR(IF(ISNUMBER(L592),(L592-INDEX('Price Data'!Q:Q,MATCH(TEXT(A592,"YYYY-MM-DD"),'Price Data'!P:P,0)+1))/INDEX('Price Data'!Q:Q,MATCH(TEXT(A592,"YYYY-MM-DD"),'Price Data'!P:P,0)+1),""),"")</f>
        <v>-8.7786259541984726E-2</v>
      </c>
      <c r="N592" s="34">
        <f>IFERROR(INDEX('Price Data'!T:T,MATCH(TEXT(A592,"YYYY-MM-DD"),'Price Data'!S:S,0)),"")</f>
        <v>2.99</v>
      </c>
      <c r="O592" s="10" cm="1">
        <f t="array" ref="O592">IFERROR(IF(ISNUMBER(N592),(N592-INDEX('Price Data'!T:T,MATCH(TEXT(A592,"YYYY-MM-DD"),'Price Data'!S:S,0)+1))/INDEX('Price Data'!T:T,MATCH(TEXT(A592,"YYYY-MM-DD"),'Price Data'!S:S,0)+1),""),"")</f>
        <v>-3.2362459546925453E-2</v>
      </c>
    </row>
    <row r="593" spans="1:15" x14ac:dyDescent="0.3">
      <c r="A593" s="8">
        <v>42412</v>
      </c>
      <c r="B593" s="34">
        <f>IFERROR(INDEX('Price Data'!B:B,MATCH(TEXT(A593,"YYYY-MM-DD"),'Price Data'!A:A,0)),"")</f>
        <v>16515</v>
      </c>
      <c r="C593" s="10" cm="1">
        <f t="array" ref="C593">IFERROR(IF(ISNUMBER(B593),(B593-INDEX('Price Data'!B:B,MATCH(TEXT(A593,"YYYY-MM-DD"),'Price Data'!A:A,0)+1))/INDEX('Price Data'!B:B,MATCH(TEXT(A593,"YYYY-MM-DD"),'Price Data'!A:A,0)+1),""),"")</f>
        <v>4.7042414252203131E-2</v>
      </c>
      <c r="D593" s="34">
        <f>IFERROR(INDEX('Price Data'!E:E,MATCH(TEXT(A593,"YYYY-MM-DD"),'Price Data'!D:D,0)),"")</f>
        <v>16.48</v>
      </c>
      <c r="E593" s="10" cm="1">
        <f t="array" ref="E593">IFERROR(IF(ISNUMBER(D593),(D593-INDEX('Price Data'!E:E,MATCH(TEXT(A593,"YYYY-MM-DD"),'Price Data'!D:D,0)+1))/INDEX('Price Data'!E:E,MATCH(TEXT(A593,"YYYY-MM-DD"),'Price Data'!D:D,0)+1),""),"")</f>
        <v>0.14127423822714688</v>
      </c>
      <c r="F593" s="34">
        <f>IFERROR(INDEX('Price Data'!H:H,MATCH(TEXT(A593,"YYYY-MM-DD"),'Price Data'!G:G,0)),"")</f>
        <v>4592</v>
      </c>
      <c r="G593" s="10" cm="1">
        <f t="array" ref="G593">IFERROR(IF(ISNUMBER(F593),(F593-INDEX('Price Data'!H:H,MATCH(TEXT(A593,"YYYY-MM-DD"),'Price Data'!G:G,0)+1))/INDEX('Price Data'!H:H,MATCH(TEXT(A593,"YYYY-MM-DD"),'Price Data'!G:G,0)+1),""),"")</f>
        <v>-5.2023121387283239E-2</v>
      </c>
      <c r="H593" s="34">
        <f>IFERROR(INDEX('Price Data'!K:K,MATCH(TEXT(A593,"YYYY-MM-DD"),'Price Data'!J:J,0)),"")</f>
        <v>2.4</v>
      </c>
      <c r="I593" s="10" cm="1">
        <f t="array" ref="I593">IFERROR(IF(ISNUMBER(H593),(H593-INDEX('Price Data'!K:K,MATCH(TEXT(A593,"YYYY-MM-DD"),'Price Data'!J:J,0)+1))/INDEX('Price Data'!K:K,MATCH(TEXT(A593,"YYYY-MM-DD"),'Price Data'!J:J,0)+1),""),"")</f>
        <v>4.8034934497816539E-2</v>
      </c>
      <c r="J593" s="34">
        <f>IFERROR(INDEX('Price Data'!N:N,MATCH(TEXT(A593,"YYYY-MM-DD"),'Price Data'!M:M,0)),"")</f>
        <v>2.83</v>
      </c>
      <c r="K593" s="10" cm="1">
        <f t="array" ref="K593">IFERROR(IF(ISNUMBER(J593),(J593-INDEX('Price Data'!N:N,MATCH(TEXT(A593,"YYYY-MM-DD"),'Price Data'!M:M,0)+1))/INDEX('Price Data'!N:N,MATCH(TEXT(A593,"YYYY-MM-DD"),'Price Data'!M:M,0)+1),""),"")</f>
        <v>0.11417322834645671</v>
      </c>
      <c r="L593" s="34">
        <f>IFERROR(INDEX('Price Data'!Q:Q,MATCH(TEXT(A593,"YYYY-MM-DD"),'Price Data'!P:P,0)),"")</f>
        <v>5.33</v>
      </c>
      <c r="M593" s="10" cm="1">
        <f t="array" ref="M593">IFERROR(IF(ISNUMBER(L593),(L593-INDEX('Price Data'!Q:Q,MATCH(TEXT(A593,"YYYY-MM-DD"),'Price Data'!P:P,0)+1))/INDEX('Price Data'!Q:Q,MATCH(TEXT(A593,"YYYY-MM-DD"),'Price Data'!P:P,0)+1),""),"")</f>
        <v>0.1150627615062761</v>
      </c>
      <c r="N593" s="34">
        <f>IFERROR(INDEX('Price Data'!T:T,MATCH(TEXT(A593,"YYYY-MM-DD"),'Price Data'!S:S,0)),"")</f>
        <v>3.14</v>
      </c>
      <c r="O593" s="10" cm="1">
        <f t="array" ref="O593">IFERROR(IF(ISNUMBER(N593),(N593-INDEX('Price Data'!T:T,MATCH(TEXT(A593,"YYYY-MM-DD"),'Price Data'!S:S,0)+1))/INDEX('Price Data'!T:T,MATCH(TEXT(A593,"YYYY-MM-DD"),'Price Data'!S:S,0)+1),""),"")</f>
        <v>5.0167224080267525E-2</v>
      </c>
    </row>
    <row r="594" spans="1:15" x14ac:dyDescent="0.3">
      <c r="A594" s="8">
        <v>42413</v>
      </c>
      <c r="B594" s="34" t="str">
        <f>IFERROR(INDEX('Price Data'!B:B,MATCH(TEXT(A594,"YYYY-MM-DD"),'Price Data'!A:A,0)),"")</f>
        <v/>
      </c>
      <c r="C594" s="10" t="str" cm="1">
        <f t="array" ref="C594">IFERROR(IF(ISNUMBER(B594),(B594-INDEX('Price Data'!B:B,MATCH(TEXT(A594,"YYYY-MM-DD"),'Price Data'!A:A,0)+1))/INDEX('Price Data'!B:B,MATCH(TEXT(A594,"YYYY-MM-DD"),'Price Data'!A:A,0)+1),""),"")</f>
        <v/>
      </c>
      <c r="D594" s="34" t="str">
        <f>IFERROR(INDEX('Price Data'!E:E,MATCH(TEXT(A594,"YYYY-MM-DD"),'Price Data'!D:D,0)),"")</f>
        <v/>
      </c>
      <c r="E594" s="10" t="str" cm="1">
        <f t="array" ref="E594">IFERROR(IF(ISNUMBER(D594),(D594-INDEX('Price Data'!E:E,MATCH(TEXT(A594,"YYYY-MM-DD"),'Price Data'!D:D,0)+1))/INDEX('Price Data'!E:E,MATCH(TEXT(A594,"YYYY-MM-DD"),'Price Data'!D:D,0)+1),""),"")</f>
        <v/>
      </c>
      <c r="F594" s="34" t="str">
        <f>IFERROR(INDEX('Price Data'!H:H,MATCH(TEXT(A594,"YYYY-MM-DD"),'Price Data'!G:G,0)),"")</f>
        <v/>
      </c>
      <c r="G594" s="10" t="str" cm="1">
        <f t="array" ref="G594">IFERROR(IF(ISNUMBER(F594),(F594-INDEX('Price Data'!H:H,MATCH(TEXT(A594,"YYYY-MM-DD"),'Price Data'!G:G,0)+1))/INDEX('Price Data'!H:H,MATCH(TEXT(A594,"YYYY-MM-DD"),'Price Data'!G:G,0)+1),""),"")</f>
        <v/>
      </c>
      <c r="H594" s="34" t="str">
        <f>IFERROR(INDEX('Price Data'!K:K,MATCH(TEXT(A594,"YYYY-MM-DD"),'Price Data'!J:J,0)),"")</f>
        <v/>
      </c>
      <c r="I594" s="10" t="str" cm="1">
        <f t="array" ref="I594">IFERROR(IF(ISNUMBER(H594),(H594-INDEX('Price Data'!K:K,MATCH(TEXT(A594,"YYYY-MM-DD"),'Price Data'!J:J,0)+1))/INDEX('Price Data'!K:K,MATCH(TEXT(A594,"YYYY-MM-DD"),'Price Data'!J:J,0)+1),""),"")</f>
        <v/>
      </c>
      <c r="J594" s="34" t="str">
        <f>IFERROR(INDEX('Price Data'!N:N,MATCH(TEXT(A594,"YYYY-MM-DD"),'Price Data'!M:M,0)),"")</f>
        <v/>
      </c>
      <c r="K594" s="10" t="str" cm="1">
        <f t="array" ref="K594">IFERROR(IF(ISNUMBER(J594),(J594-INDEX('Price Data'!N:N,MATCH(TEXT(A594,"YYYY-MM-DD"),'Price Data'!M:M,0)+1))/INDEX('Price Data'!N:N,MATCH(TEXT(A594,"YYYY-MM-DD"),'Price Data'!M:M,0)+1),""),"")</f>
        <v/>
      </c>
      <c r="L594" s="34" t="str">
        <f>IFERROR(INDEX('Price Data'!Q:Q,MATCH(TEXT(A594,"YYYY-MM-DD"),'Price Data'!P:P,0)),"")</f>
        <v/>
      </c>
      <c r="M594" s="10" t="str" cm="1">
        <f t="array" ref="M594">IFERROR(IF(ISNUMBER(L594),(L594-INDEX('Price Data'!Q:Q,MATCH(TEXT(A594,"YYYY-MM-DD"),'Price Data'!P:P,0)+1))/INDEX('Price Data'!Q:Q,MATCH(TEXT(A594,"YYYY-MM-DD"),'Price Data'!P:P,0)+1),""),"")</f>
        <v/>
      </c>
      <c r="N594" s="34" t="str">
        <f>IFERROR(INDEX('Price Data'!T:T,MATCH(TEXT(A594,"YYYY-MM-DD"),'Price Data'!S:S,0)),"")</f>
        <v/>
      </c>
      <c r="O594" s="10" t="str" cm="1">
        <f t="array" ref="O594">IFERROR(IF(ISNUMBER(N594),(N594-INDEX('Price Data'!T:T,MATCH(TEXT(A594,"YYYY-MM-DD"),'Price Data'!S:S,0)+1))/INDEX('Price Data'!T:T,MATCH(TEXT(A594,"YYYY-MM-DD"),'Price Data'!S:S,0)+1),""),"")</f>
        <v/>
      </c>
    </row>
    <row r="595" spans="1:15" x14ac:dyDescent="0.3">
      <c r="A595" s="8">
        <v>42414</v>
      </c>
      <c r="B595" s="34" t="str">
        <f>IFERROR(INDEX('Price Data'!B:B,MATCH(TEXT(A595,"YYYY-MM-DD"),'Price Data'!A:A,0)),"")</f>
        <v/>
      </c>
      <c r="C595" s="10" t="str" cm="1">
        <f t="array" ref="C595">IFERROR(IF(ISNUMBER(B595),(B595-INDEX('Price Data'!B:B,MATCH(TEXT(A595,"YYYY-MM-DD"),'Price Data'!A:A,0)+1))/INDEX('Price Data'!B:B,MATCH(TEXT(A595,"YYYY-MM-DD"),'Price Data'!A:A,0)+1),""),"")</f>
        <v/>
      </c>
      <c r="D595" s="34" t="str">
        <f>IFERROR(INDEX('Price Data'!E:E,MATCH(TEXT(A595,"YYYY-MM-DD"),'Price Data'!D:D,0)),"")</f>
        <v/>
      </c>
      <c r="E595" s="10" t="str" cm="1">
        <f t="array" ref="E595">IFERROR(IF(ISNUMBER(D595),(D595-INDEX('Price Data'!E:E,MATCH(TEXT(A595,"YYYY-MM-DD"),'Price Data'!D:D,0)+1))/INDEX('Price Data'!E:E,MATCH(TEXT(A595,"YYYY-MM-DD"),'Price Data'!D:D,0)+1),""),"")</f>
        <v/>
      </c>
      <c r="F595" s="34" t="str">
        <f>IFERROR(INDEX('Price Data'!H:H,MATCH(TEXT(A595,"YYYY-MM-DD"),'Price Data'!G:G,0)),"")</f>
        <v/>
      </c>
      <c r="G595" s="10" t="str" cm="1">
        <f t="array" ref="G595">IFERROR(IF(ISNUMBER(F595),(F595-INDEX('Price Data'!H:H,MATCH(TEXT(A595,"YYYY-MM-DD"),'Price Data'!G:G,0)+1))/INDEX('Price Data'!H:H,MATCH(TEXT(A595,"YYYY-MM-DD"),'Price Data'!G:G,0)+1),""),"")</f>
        <v/>
      </c>
      <c r="H595" s="34" t="str">
        <f>IFERROR(INDEX('Price Data'!K:K,MATCH(TEXT(A595,"YYYY-MM-DD"),'Price Data'!J:J,0)),"")</f>
        <v/>
      </c>
      <c r="I595" s="10" t="str" cm="1">
        <f t="array" ref="I595">IFERROR(IF(ISNUMBER(H595),(H595-INDEX('Price Data'!K:K,MATCH(TEXT(A595,"YYYY-MM-DD"),'Price Data'!J:J,0)+1))/INDEX('Price Data'!K:K,MATCH(TEXT(A595,"YYYY-MM-DD"),'Price Data'!J:J,0)+1),""),"")</f>
        <v/>
      </c>
      <c r="J595" s="34" t="str">
        <f>IFERROR(INDEX('Price Data'!N:N,MATCH(TEXT(A595,"YYYY-MM-DD"),'Price Data'!M:M,0)),"")</f>
        <v/>
      </c>
      <c r="K595" s="10" t="str" cm="1">
        <f t="array" ref="K595">IFERROR(IF(ISNUMBER(J595),(J595-INDEX('Price Data'!N:N,MATCH(TEXT(A595,"YYYY-MM-DD"),'Price Data'!M:M,0)+1))/INDEX('Price Data'!N:N,MATCH(TEXT(A595,"YYYY-MM-DD"),'Price Data'!M:M,0)+1),""),"")</f>
        <v/>
      </c>
      <c r="L595" s="34" t="str">
        <f>IFERROR(INDEX('Price Data'!Q:Q,MATCH(TEXT(A595,"YYYY-MM-DD"),'Price Data'!P:P,0)),"")</f>
        <v/>
      </c>
      <c r="M595" s="10" t="str" cm="1">
        <f t="array" ref="M595">IFERROR(IF(ISNUMBER(L595),(L595-INDEX('Price Data'!Q:Q,MATCH(TEXT(A595,"YYYY-MM-DD"),'Price Data'!P:P,0)+1))/INDEX('Price Data'!Q:Q,MATCH(TEXT(A595,"YYYY-MM-DD"),'Price Data'!P:P,0)+1),""),"")</f>
        <v/>
      </c>
      <c r="N595" s="34" t="str">
        <f>IFERROR(INDEX('Price Data'!T:T,MATCH(TEXT(A595,"YYYY-MM-DD"),'Price Data'!S:S,0)),"")</f>
        <v/>
      </c>
      <c r="O595" s="10" t="str" cm="1">
        <f t="array" ref="O595">IFERROR(IF(ISNUMBER(N595),(N595-INDEX('Price Data'!T:T,MATCH(TEXT(A595,"YYYY-MM-DD"),'Price Data'!S:S,0)+1))/INDEX('Price Data'!T:T,MATCH(TEXT(A595,"YYYY-MM-DD"),'Price Data'!S:S,0)+1),""),"")</f>
        <v/>
      </c>
    </row>
    <row r="596" spans="1:15" x14ac:dyDescent="0.3">
      <c r="A596" s="8">
        <v>42415</v>
      </c>
      <c r="B596" s="34">
        <f>IFERROR(INDEX('Price Data'!B:B,MATCH(TEXT(A596,"YYYY-MM-DD"),'Price Data'!A:A,0)),"")</f>
        <v>17042</v>
      </c>
      <c r="C596" s="10" cm="1">
        <f t="array" ref="C596">IFERROR(IF(ISNUMBER(B596),(B596-INDEX('Price Data'!B:B,MATCH(TEXT(A596,"YYYY-MM-DD"),'Price Data'!A:A,0)+1))/INDEX('Price Data'!B:B,MATCH(TEXT(A596,"YYYY-MM-DD"),'Price Data'!A:A,0)+1),""),"")</f>
        <v>3.1910384498940354E-2</v>
      </c>
      <c r="D596" s="34">
        <f>IFERROR(INDEX('Price Data'!E:E,MATCH(TEXT(A596,"YYYY-MM-DD"),'Price Data'!D:D,0)),"")</f>
        <v>17.05</v>
      </c>
      <c r="E596" s="10" cm="1">
        <f t="array" ref="E596">IFERROR(IF(ISNUMBER(D596),(D596-INDEX('Price Data'!E:E,MATCH(TEXT(A596,"YYYY-MM-DD"),'Price Data'!D:D,0)+1))/INDEX('Price Data'!E:E,MATCH(TEXT(A596,"YYYY-MM-DD"),'Price Data'!D:D,0)+1),""),"")</f>
        <v>3.4587378640776718E-2</v>
      </c>
      <c r="F596" s="34">
        <f>IFERROR(INDEX('Price Data'!H:H,MATCH(TEXT(A596,"YYYY-MM-DD"),'Price Data'!G:G,0)),"")</f>
        <v>5015</v>
      </c>
      <c r="G596" s="10" cm="1">
        <f t="array" ref="G596">IFERROR(IF(ISNUMBER(F596),(F596-INDEX('Price Data'!H:H,MATCH(TEXT(A596,"YYYY-MM-DD"),'Price Data'!G:G,0)+1))/INDEX('Price Data'!H:H,MATCH(TEXT(A596,"YYYY-MM-DD"),'Price Data'!G:G,0)+1),""),"")</f>
        <v>9.2116724738675965E-2</v>
      </c>
      <c r="H596" s="34">
        <f>IFERROR(INDEX('Price Data'!K:K,MATCH(TEXT(A596,"YYYY-MM-DD"),'Price Data'!J:J,0)),"")</f>
        <v>2.48</v>
      </c>
      <c r="I596" s="10" cm="1">
        <f t="array" ref="I596">IFERROR(IF(ISNUMBER(H596),(H596-INDEX('Price Data'!K:K,MATCH(TEXT(A596,"YYYY-MM-DD"),'Price Data'!J:J,0)+1))/INDEX('Price Data'!K:K,MATCH(TEXT(A596,"YYYY-MM-DD"),'Price Data'!J:J,0)+1),""),"")</f>
        <v>3.3333333333333368E-2</v>
      </c>
      <c r="J596" s="34">
        <f>IFERROR(INDEX('Price Data'!N:N,MATCH(TEXT(A596,"YYYY-MM-DD"),'Price Data'!M:M,0)),"")</f>
        <v>3.12</v>
      </c>
      <c r="K596" s="10" cm="1">
        <f t="array" ref="K596">IFERROR(IF(ISNUMBER(J596),(J596-INDEX('Price Data'!N:N,MATCH(TEXT(A596,"YYYY-MM-DD"),'Price Data'!M:M,0)+1))/INDEX('Price Data'!N:N,MATCH(TEXT(A596,"YYYY-MM-DD"),'Price Data'!M:M,0)+1),""),"")</f>
        <v>0.10247349823321555</v>
      </c>
      <c r="L596" s="34">
        <f>IFERROR(INDEX('Price Data'!Q:Q,MATCH(TEXT(A596,"YYYY-MM-DD"),'Price Data'!P:P,0)),"")</f>
        <v>5.72</v>
      </c>
      <c r="M596" s="10" cm="1">
        <f t="array" ref="M596">IFERROR(IF(ISNUMBER(L596),(L596-INDEX('Price Data'!Q:Q,MATCH(TEXT(A596,"YYYY-MM-DD"),'Price Data'!P:P,0)+1))/INDEX('Price Data'!Q:Q,MATCH(TEXT(A596,"YYYY-MM-DD"),'Price Data'!P:P,0)+1),""),"")</f>
        <v>7.3170731707317013E-2</v>
      </c>
      <c r="N596" s="34">
        <f>IFERROR(INDEX('Price Data'!T:T,MATCH(TEXT(A596,"YYYY-MM-DD"),'Price Data'!S:S,0)),"")</f>
        <v>3.2</v>
      </c>
      <c r="O596" s="10" cm="1">
        <f t="array" ref="O596">IFERROR(IF(ISNUMBER(N596),(N596-INDEX('Price Data'!T:T,MATCH(TEXT(A596,"YYYY-MM-DD"),'Price Data'!S:S,0)+1))/INDEX('Price Data'!T:T,MATCH(TEXT(A596,"YYYY-MM-DD"),'Price Data'!S:S,0)+1),""),"")</f>
        <v>1.9108280254777087E-2</v>
      </c>
    </row>
    <row r="597" spans="1:15" x14ac:dyDescent="0.3">
      <c r="A597" s="8">
        <v>42416</v>
      </c>
      <c r="B597" s="34">
        <f>IFERROR(INDEX('Price Data'!B:B,MATCH(TEXT(A597,"YYYY-MM-DD"),'Price Data'!A:A,0)),"")</f>
        <v>16958</v>
      </c>
      <c r="C597" s="10" cm="1">
        <f t="array" ref="C597">IFERROR(IF(ISNUMBER(B597),(B597-INDEX('Price Data'!B:B,MATCH(TEXT(A597,"YYYY-MM-DD"),'Price Data'!A:A,0)+1))/INDEX('Price Data'!B:B,MATCH(TEXT(A597,"YYYY-MM-DD"),'Price Data'!A:A,0)+1),""),"")</f>
        <v>-4.9289989437859404E-3</v>
      </c>
      <c r="D597" s="34">
        <f>IFERROR(INDEX('Price Data'!E:E,MATCH(TEXT(A597,"YYYY-MM-DD"),'Price Data'!D:D,0)),"")</f>
        <v>17.13</v>
      </c>
      <c r="E597" s="10" cm="1">
        <f t="array" ref="E597">IFERROR(IF(ISNUMBER(D597),(D597-INDEX('Price Data'!E:E,MATCH(TEXT(A597,"YYYY-MM-DD"),'Price Data'!D:D,0)+1))/INDEX('Price Data'!E:E,MATCH(TEXT(A597,"YYYY-MM-DD"),'Price Data'!D:D,0)+1),""),"")</f>
        <v>4.6920821114368495E-3</v>
      </c>
      <c r="F597" s="34">
        <f>IFERROR(INDEX('Price Data'!H:H,MATCH(TEXT(A597,"YYYY-MM-DD"),'Price Data'!G:G,0)),"")</f>
        <v>5620</v>
      </c>
      <c r="G597" s="10" cm="1">
        <f t="array" ref="G597">IFERROR(IF(ISNUMBER(F597),(F597-INDEX('Price Data'!H:H,MATCH(TEXT(A597,"YYYY-MM-DD"),'Price Data'!G:G,0)+1))/INDEX('Price Data'!H:H,MATCH(TEXT(A597,"YYYY-MM-DD"),'Price Data'!G:G,0)+1),""),"")</f>
        <v>0.12063808574277168</v>
      </c>
      <c r="H597" s="34">
        <f>IFERROR(INDEX('Price Data'!K:K,MATCH(TEXT(A597,"YYYY-MM-DD"),'Price Data'!J:J,0)),"")</f>
        <v>2.44</v>
      </c>
      <c r="I597" s="10" cm="1">
        <f t="array" ref="I597">IFERROR(IF(ISNUMBER(H597),(H597-INDEX('Price Data'!K:K,MATCH(TEXT(A597,"YYYY-MM-DD"),'Price Data'!J:J,0)+1))/INDEX('Price Data'!K:K,MATCH(TEXT(A597,"YYYY-MM-DD"),'Price Data'!J:J,0)+1),""),"")</f>
        <v>-1.612903225806453E-2</v>
      </c>
      <c r="J597" s="34">
        <f>IFERROR(INDEX('Price Data'!N:N,MATCH(TEXT(A597,"YYYY-MM-DD"),'Price Data'!M:M,0)),"")</f>
        <v>3.27</v>
      </c>
      <c r="K597" s="10" cm="1">
        <f t="array" ref="K597">IFERROR(IF(ISNUMBER(J597),(J597-INDEX('Price Data'!N:N,MATCH(TEXT(A597,"YYYY-MM-DD"),'Price Data'!M:M,0)+1))/INDEX('Price Data'!N:N,MATCH(TEXT(A597,"YYYY-MM-DD"),'Price Data'!M:M,0)+1),""),"")</f>
        <v>4.8076923076923045E-2</v>
      </c>
      <c r="L597" s="34">
        <f>IFERROR(INDEX('Price Data'!Q:Q,MATCH(TEXT(A597,"YYYY-MM-DD"),'Price Data'!P:P,0)),"")</f>
        <v>5.92</v>
      </c>
      <c r="M597" s="10" cm="1">
        <f t="array" ref="M597">IFERROR(IF(ISNUMBER(L597),(L597-INDEX('Price Data'!Q:Q,MATCH(TEXT(A597,"YYYY-MM-DD"),'Price Data'!P:P,0)+1))/INDEX('Price Data'!Q:Q,MATCH(TEXT(A597,"YYYY-MM-DD"),'Price Data'!P:P,0)+1),""),"")</f>
        <v>3.4965034965034995E-2</v>
      </c>
      <c r="N597" s="34">
        <f>IFERROR(INDEX('Price Data'!T:T,MATCH(TEXT(A597,"YYYY-MM-DD"),'Price Data'!S:S,0)),"")</f>
        <v>3.21</v>
      </c>
      <c r="O597" s="10" cm="1">
        <f t="array" ref="O597">IFERROR(IF(ISNUMBER(N597),(N597-INDEX('Price Data'!T:T,MATCH(TEXT(A597,"YYYY-MM-DD"),'Price Data'!S:S,0)+1))/INDEX('Price Data'!T:T,MATCH(TEXT(A597,"YYYY-MM-DD"),'Price Data'!S:S,0)+1),""),"")</f>
        <v>3.1249999999999334E-3</v>
      </c>
    </row>
    <row r="598" spans="1:15" x14ac:dyDescent="0.3">
      <c r="A598" s="8">
        <v>42417</v>
      </c>
      <c r="B598" s="34">
        <f>IFERROR(INDEX('Price Data'!B:B,MATCH(TEXT(A598,"YYYY-MM-DD"),'Price Data'!A:A,0)),"")</f>
        <v>17378</v>
      </c>
      <c r="C598" s="10" cm="1">
        <f t="array" ref="C598">IFERROR(IF(ISNUMBER(B598),(B598-INDEX('Price Data'!B:B,MATCH(TEXT(A598,"YYYY-MM-DD"),'Price Data'!A:A,0)+1))/INDEX('Price Data'!B:B,MATCH(TEXT(A598,"YYYY-MM-DD"),'Price Data'!A:A,0)+1),""),"")</f>
        <v>2.4767071588630736E-2</v>
      </c>
      <c r="D598" s="34">
        <f>IFERROR(INDEX('Price Data'!E:E,MATCH(TEXT(A598,"YYYY-MM-DD"),'Price Data'!D:D,0)),"")</f>
        <v>17.559999999999999</v>
      </c>
      <c r="E598" s="10" cm="1">
        <f t="array" ref="E598">IFERROR(IF(ISNUMBER(D598),(D598-INDEX('Price Data'!E:E,MATCH(TEXT(A598,"YYYY-MM-DD"),'Price Data'!D:D,0)+1))/INDEX('Price Data'!E:E,MATCH(TEXT(A598,"YYYY-MM-DD"),'Price Data'!D:D,0)+1),""),"")</f>
        <v>2.5102159953298293E-2</v>
      </c>
      <c r="F598" s="34">
        <f>IFERROR(INDEX('Price Data'!H:H,MATCH(TEXT(A598,"YYYY-MM-DD"),'Price Data'!G:G,0)),"")</f>
        <v>5750</v>
      </c>
      <c r="G598" s="10" cm="1">
        <f t="array" ref="G598">IFERROR(IF(ISNUMBER(F598),(F598-INDEX('Price Data'!H:H,MATCH(TEXT(A598,"YYYY-MM-DD"),'Price Data'!G:G,0)+1))/INDEX('Price Data'!H:H,MATCH(TEXT(A598,"YYYY-MM-DD"),'Price Data'!G:G,0)+1),""),"")</f>
        <v>2.3131672597864767E-2</v>
      </c>
      <c r="H598" s="34">
        <f>IFERROR(INDEX('Price Data'!K:K,MATCH(TEXT(A598,"YYYY-MM-DD"),'Price Data'!J:J,0)),"")</f>
        <v>2.5</v>
      </c>
      <c r="I598" s="10" cm="1">
        <f t="array" ref="I598">IFERROR(IF(ISNUMBER(H598),(H598-INDEX('Price Data'!K:K,MATCH(TEXT(A598,"YYYY-MM-DD"),'Price Data'!J:J,0)+1))/INDEX('Price Data'!K:K,MATCH(TEXT(A598,"YYYY-MM-DD"),'Price Data'!J:J,0)+1),""),"")</f>
        <v>2.4590163934426253E-2</v>
      </c>
      <c r="J598" s="34">
        <f>IFERROR(INDEX('Price Data'!N:N,MATCH(TEXT(A598,"YYYY-MM-DD"),'Price Data'!M:M,0)),"")</f>
        <v>3.35</v>
      </c>
      <c r="K598" s="10" cm="1">
        <f t="array" ref="K598">IFERROR(IF(ISNUMBER(J598),(J598-INDEX('Price Data'!N:N,MATCH(TEXT(A598,"YYYY-MM-DD"),'Price Data'!M:M,0)+1))/INDEX('Price Data'!N:N,MATCH(TEXT(A598,"YYYY-MM-DD"),'Price Data'!M:M,0)+1),""),"")</f>
        <v>2.4464831804281367E-2</v>
      </c>
      <c r="L598" s="34">
        <f>IFERROR(INDEX('Price Data'!Q:Q,MATCH(TEXT(A598,"YYYY-MM-DD"),'Price Data'!P:P,0)),"")</f>
        <v>6.06</v>
      </c>
      <c r="M598" s="10" cm="1">
        <f t="array" ref="M598">IFERROR(IF(ISNUMBER(L598),(L598-INDEX('Price Data'!Q:Q,MATCH(TEXT(A598,"YYYY-MM-DD"),'Price Data'!P:P,0)+1))/INDEX('Price Data'!Q:Q,MATCH(TEXT(A598,"YYYY-MM-DD"),'Price Data'!P:P,0)+1),""),"")</f>
        <v>2.3648648648648594E-2</v>
      </c>
      <c r="N598" s="34">
        <f>IFERROR(INDEX('Price Data'!T:T,MATCH(TEXT(A598,"YYYY-MM-DD"),'Price Data'!S:S,0)),"")</f>
        <v>3.28</v>
      </c>
      <c r="O598" s="10" cm="1">
        <f t="array" ref="O598">IFERROR(IF(ISNUMBER(N598),(N598-INDEX('Price Data'!T:T,MATCH(TEXT(A598,"YYYY-MM-DD"),'Price Data'!S:S,0)+1))/INDEX('Price Data'!T:T,MATCH(TEXT(A598,"YYYY-MM-DD"),'Price Data'!S:S,0)+1),""),"")</f>
        <v>2.1806853582554468E-2</v>
      </c>
    </row>
    <row r="599" spans="1:15" x14ac:dyDescent="0.3">
      <c r="A599" s="8">
        <v>42418</v>
      </c>
      <c r="B599" s="34">
        <f>IFERROR(INDEX('Price Data'!B:B,MATCH(TEXT(A599,"YYYY-MM-DD"),'Price Data'!A:A,0)),"")</f>
        <v>17112</v>
      </c>
      <c r="C599" s="10" cm="1">
        <f t="array" ref="C599">IFERROR(IF(ISNUMBER(B599),(B599-INDEX('Price Data'!B:B,MATCH(TEXT(A599,"YYYY-MM-DD"),'Price Data'!A:A,0)+1))/INDEX('Price Data'!B:B,MATCH(TEXT(A599,"YYYY-MM-DD"),'Price Data'!A:A,0)+1),""),"")</f>
        <v>-1.5306709632869144E-2</v>
      </c>
      <c r="D599" s="34">
        <f>IFERROR(INDEX('Price Data'!E:E,MATCH(TEXT(A599,"YYYY-MM-DD"),'Price Data'!D:D,0)),"")</f>
        <v>16.579999999999998</v>
      </c>
      <c r="E599" s="10" cm="1">
        <f t="array" ref="E599">IFERROR(IF(ISNUMBER(D599),(D599-INDEX('Price Data'!E:E,MATCH(TEXT(A599,"YYYY-MM-DD"),'Price Data'!D:D,0)+1))/INDEX('Price Data'!E:E,MATCH(TEXT(A599,"YYYY-MM-DD"),'Price Data'!D:D,0)+1),""),"")</f>
        <v>-5.5808656036446497E-2</v>
      </c>
      <c r="F599" s="34">
        <f>IFERROR(INDEX('Price Data'!H:H,MATCH(TEXT(A599,"YYYY-MM-DD"),'Price Data'!G:G,0)),"")</f>
        <v>5170</v>
      </c>
      <c r="G599" s="10" cm="1">
        <f t="array" ref="G599">IFERROR(IF(ISNUMBER(F599),(F599-INDEX('Price Data'!H:H,MATCH(TEXT(A599,"YYYY-MM-DD"),'Price Data'!G:G,0)+1))/INDEX('Price Data'!H:H,MATCH(TEXT(A599,"YYYY-MM-DD"),'Price Data'!G:G,0)+1),""),"")</f>
        <v>-0.10086956521739131</v>
      </c>
      <c r="H599" s="34">
        <f>IFERROR(INDEX('Price Data'!K:K,MATCH(TEXT(A599,"YYYY-MM-DD"),'Price Data'!J:J,0)),"")</f>
        <v>2.38</v>
      </c>
      <c r="I599" s="10" cm="1">
        <f t="array" ref="I599">IFERROR(IF(ISNUMBER(H599),(H599-INDEX('Price Data'!K:K,MATCH(TEXT(A599,"YYYY-MM-DD"),'Price Data'!J:J,0)+1))/INDEX('Price Data'!K:K,MATCH(TEXT(A599,"YYYY-MM-DD"),'Price Data'!J:J,0)+1),""),"")</f>
        <v>-4.8000000000000043E-2</v>
      </c>
      <c r="J599" s="34">
        <f>IFERROR(INDEX('Price Data'!N:N,MATCH(TEXT(A599,"YYYY-MM-DD"),'Price Data'!M:M,0)),"")</f>
        <v>3.33</v>
      </c>
      <c r="K599" s="10" cm="1">
        <f t="array" ref="K599">IFERROR(IF(ISNUMBER(J599),(J599-INDEX('Price Data'!N:N,MATCH(TEXT(A599,"YYYY-MM-DD"),'Price Data'!M:M,0)+1))/INDEX('Price Data'!N:N,MATCH(TEXT(A599,"YYYY-MM-DD"),'Price Data'!M:M,0)+1),""),"")</f>
        <v>-5.9701492537313485E-3</v>
      </c>
      <c r="L599" s="34">
        <f>IFERROR(INDEX('Price Data'!Q:Q,MATCH(TEXT(A599,"YYYY-MM-DD"),'Price Data'!P:P,0)),"")</f>
        <v>5.73</v>
      </c>
      <c r="M599" s="10" cm="1">
        <f t="array" ref="M599">IFERROR(IF(ISNUMBER(L599),(L599-INDEX('Price Data'!Q:Q,MATCH(TEXT(A599,"YYYY-MM-DD"),'Price Data'!P:P,0)+1))/INDEX('Price Data'!Q:Q,MATCH(TEXT(A599,"YYYY-MM-DD"),'Price Data'!P:P,0)+1),""),"")</f>
        <v>-5.4455445544554323E-2</v>
      </c>
      <c r="N599" s="34">
        <f>IFERROR(INDEX('Price Data'!T:T,MATCH(TEXT(A599,"YYYY-MM-DD"),'Price Data'!S:S,0)),"")</f>
        <v>3.16</v>
      </c>
      <c r="O599" s="10" cm="1">
        <f t="array" ref="O599">IFERROR(IF(ISNUMBER(N599),(N599-INDEX('Price Data'!T:T,MATCH(TEXT(A599,"YYYY-MM-DD"),'Price Data'!S:S,0)+1))/INDEX('Price Data'!T:T,MATCH(TEXT(A599,"YYYY-MM-DD"),'Price Data'!S:S,0)+1),""),"")</f>
        <v>-3.6585365853658437E-2</v>
      </c>
    </row>
    <row r="600" spans="1:15" x14ac:dyDescent="0.3">
      <c r="A600" s="8">
        <v>42419</v>
      </c>
      <c r="B600" s="34">
        <f>IFERROR(INDEX('Price Data'!B:B,MATCH(TEXT(A600,"YYYY-MM-DD"),'Price Data'!A:A,0)),"")</f>
        <v>16910</v>
      </c>
      <c r="C600" s="10" cm="1">
        <f t="array" ref="C600">IFERROR(IF(ISNUMBER(B600),(B600-INDEX('Price Data'!B:B,MATCH(TEXT(A600,"YYYY-MM-DD"),'Price Data'!A:A,0)+1))/INDEX('Price Data'!B:B,MATCH(TEXT(A600,"YYYY-MM-DD"),'Price Data'!A:A,0)+1),""),"")</f>
        <v>-1.1804581580177654E-2</v>
      </c>
      <c r="D600" s="34">
        <f>IFERROR(INDEX('Price Data'!E:E,MATCH(TEXT(A600,"YYYY-MM-DD"),'Price Data'!D:D,0)),"")</f>
        <v>16.010000000000002</v>
      </c>
      <c r="E600" s="10" cm="1">
        <f t="array" ref="E600">IFERROR(IF(ISNUMBER(D600),(D600-INDEX('Price Data'!E:E,MATCH(TEXT(A600,"YYYY-MM-DD"),'Price Data'!D:D,0)+1))/INDEX('Price Data'!E:E,MATCH(TEXT(A600,"YYYY-MM-DD"),'Price Data'!D:D,0)+1),""),"")</f>
        <v>-3.4378769601929843E-2</v>
      </c>
      <c r="F600" s="34">
        <f>IFERROR(INDEX('Price Data'!H:H,MATCH(TEXT(A600,"YYYY-MM-DD"),'Price Data'!G:G,0)),"")</f>
        <v>5120</v>
      </c>
      <c r="G600" s="10" cm="1">
        <f t="array" ref="G600">IFERROR(IF(ISNUMBER(F600),(F600-INDEX('Price Data'!H:H,MATCH(TEXT(A600,"YYYY-MM-DD"),'Price Data'!G:G,0)+1))/INDEX('Price Data'!H:H,MATCH(TEXT(A600,"YYYY-MM-DD"),'Price Data'!G:G,0)+1),""),"")</f>
        <v>-9.6711798839458421E-3</v>
      </c>
      <c r="H600" s="34">
        <f>IFERROR(INDEX('Price Data'!K:K,MATCH(TEXT(A600,"YYYY-MM-DD"),'Price Data'!J:J,0)),"")</f>
        <v>2.33</v>
      </c>
      <c r="I600" s="10" cm="1">
        <f t="array" ref="I600">IFERROR(IF(ISNUMBER(H600),(H600-INDEX('Price Data'!K:K,MATCH(TEXT(A600,"YYYY-MM-DD"),'Price Data'!J:J,0)+1))/INDEX('Price Data'!K:K,MATCH(TEXT(A600,"YYYY-MM-DD"),'Price Data'!J:J,0)+1),""),"")</f>
        <v>-2.1008403361344463E-2</v>
      </c>
      <c r="J600" s="34">
        <f>IFERROR(INDEX('Price Data'!N:N,MATCH(TEXT(A600,"YYYY-MM-DD"),'Price Data'!M:M,0)),"")</f>
        <v>3.13</v>
      </c>
      <c r="K600" s="10" cm="1">
        <f t="array" ref="K600">IFERROR(IF(ISNUMBER(J600),(J600-INDEX('Price Data'!N:N,MATCH(TEXT(A600,"YYYY-MM-DD"),'Price Data'!M:M,0)+1))/INDEX('Price Data'!N:N,MATCH(TEXT(A600,"YYYY-MM-DD"),'Price Data'!M:M,0)+1),""),"")</f>
        <v>-6.0060060060060115E-2</v>
      </c>
      <c r="L600" s="34">
        <f>IFERROR(INDEX('Price Data'!Q:Q,MATCH(TEXT(A600,"YYYY-MM-DD"),'Price Data'!P:P,0)),"")</f>
        <v>5.53</v>
      </c>
      <c r="M600" s="10" cm="1">
        <f t="array" ref="M600">IFERROR(IF(ISNUMBER(L600),(L600-INDEX('Price Data'!Q:Q,MATCH(TEXT(A600,"YYYY-MM-DD"),'Price Data'!P:P,0)+1))/INDEX('Price Data'!Q:Q,MATCH(TEXT(A600,"YYYY-MM-DD"),'Price Data'!P:P,0)+1),""),"")</f>
        <v>-3.4904013961605612E-2</v>
      </c>
      <c r="N600" s="34">
        <f>IFERROR(INDEX('Price Data'!T:T,MATCH(TEXT(A600,"YYYY-MM-DD"),'Price Data'!S:S,0)),"")</f>
        <v>3.12</v>
      </c>
      <c r="O600" s="10" cm="1">
        <f t="array" ref="O600">IFERROR(IF(ISNUMBER(N600),(N600-INDEX('Price Data'!T:T,MATCH(TEXT(A600,"YYYY-MM-DD"),'Price Data'!S:S,0)+1))/INDEX('Price Data'!T:T,MATCH(TEXT(A600,"YYYY-MM-DD"),'Price Data'!S:S,0)+1),""),"")</f>
        <v>-1.2658227848101276E-2</v>
      </c>
    </row>
    <row r="601" spans="1:15" x14ac:dyDescent="0.3">
      <c r="A601" s="8">
        <v>42420</v>
      </c>
      <c r="B601" s="34" t="str">
        <f>IFERROR(INDEX('Price Data'!B:B,MATCH(TEXT(A601,"YYYY-MM-DD"),'Price Data'!A:A,0)),"")</f>
        <v/>
      </c>
      <c r="C601" s="10" t="str" cm="1">
        <f t="array" ref="C601">IFERROR(IF(ISNUMBER(B601),(B601-INDEX('Price Data'!B:B,MATCH(TEXT(A601,"YYYY-MM-DD"),'Price Data'!A:A,0)+1))/INDEX('Price Data'!B:B,MATCH(TEXT(A601,"YYYY-MM-DD"),'Price Data'!A:A,0)+1),""),"")</f>
        <v/>
      </c>
      <c r="D601" s="34" t="str">
        <f>IFERROR(INDEX('Price Data'!E:E,MATCH(TEXT(A601,"YYYY-MM-DD"),'Price Data'!D:D,0)),"")</f>
        <v/>
      </c>
      <c r="E601" s="10" t="str" cm="1">
        <f t="array" ref="E601">IFERROR(IF(ISNUMBER(D601),(D601-INDEX('Price Data'!E:E,MATCH(TEXT(A601,"YYYY-MM-DD"),'Price Data'!D:D,0)+1))/INDEX('Price Data'!E:E,MATCH(TEXT(A601,"YYYY-MM-DD"),'Price Data'!D:D,0)+1),""),"")</f>
        <v/>
      </c>
      <c r="F601" s="34" t="str">
        <f>IFERROR(INDEX('Price Data'!H:H,MATCH(TEXT(A601,"YYYY-MM-DD"),'Price Data'!G:G,0)),"")</f>
        <v/>
      </c>
      <c r="G601" s="10" t="str" cm="1">
        <f t="array" ref="G601">IFERROR(IF(ISNUMBER(F601),(F601-INDEX('Price Data'!H:H,MATCH(TEXT(A601,"YYYY-MM-DD"),'Price Data'!G:G,0)+1))/INDEX('Price Data'!H:H,MATCH(TEXT(A601,"YYYY-MM-DD"),'Price Data'!G:G,0)+1),""),"")</f>
        <v/>
      </c>
      <c r="H601" s="34" t="str">
        <f>IFERROR(INDEX('Price Data'!K:K,MATCH(TEXT(A601,"YYYY-MM-DD"),'Price Data'!J:J,0)),"")</f>
        <v/>
      </c>
      <c r="I601" s="10" t="str" cm="1">
        <f t="array" ref="I601">IFERROR(IF(ISNUMBER(H601),(H601-INDEX('Price Data'!K:K,MATCH(TEXT(A601,"YYYY-MM-DD"),'Price Data'!J:J,0)+1))/INDEX('Price Data'!K:K,MATCH(TEXT(A601,"YYYY-MM-DD"),'Price Data'!J:J,0)+1),""),"")</f>
        <v/>
      </c>
      <c r="J601" s="34" t="str">
        <f>IFERROR(INDEX('Price Data'!N:N,MATCH(TEXT(A601,"YYYY-MM-DD"),'Price Data'!M:M,0)),"")</f>
        <v/>
      </c>
      <c r="K601" s="10" t="str" cm="1">
        <f t="array" ref="K601">IFERROR(IF(ISNUMBER(J601),(J601-INDEX('Price Data'!N:N,MATCH(TEXT(A601,"YYYY-MM-DD"),'Price Data'!M:M,0)+1))/INDEX('Price Data'!N:N,MATCH(TEXT(A601,"YYYY-MM-DD"),'Price Data'!M:M,0)+1),""),"")</f>
        <v/>
      </c>
      <c r="L601" s="34" t="str">
        <f>IFERROR(INDEX('Price Data'!Q:Q,MATCH(TEXT(A601,"YYYY-MM-DD"),'Price Data'!P:P,0)),"")</f>
        <v/>
      </c>
      <c r="M601" s="10" t="str" cm="1">
        <f t="array" ref="M601">IFERROR(IF(ISNUMBER(L601),(L601-INDEX('Price Data'!Q:Q,MATCH(TEXT(A601,"YYYY-MM-DD"),'Price Data'!P:P,0)+1))/INDEX('Price Data'!Q:Q,MATCH(TEXT(A601,"YYYY-MM-DD"),'Price Data'!P:P,0)+1),""),"")</f>
        <v/>
      </c>
      <c r="N601" s="34" t="str">
        <f>IFERROR(INDEX('Price Data'!T:T,MATCH(TEXT(A601,"YYYY-MM-DD"),'Price Data'!S:S,0)),"")</f>
        <v/>
      </c>
      <c r="O601" s="10" t="str" cm="1">
        <f t="array" ref="O601">IFERROR(IF(ISNUMBER(N601),(N601-INDEX('Price Data'!T:T,MATCH(TEXT(A601,"YYYY-MM-DD"),'Price Data'!S:S,0)+1))/INDEX('Price Data'!T:T,MATCH(TEXT(A601,"YYYY-MM-DD"),'Price Data'!S:S,0)+1),""),"")</f>
        <v/>
      </c>
    </row>
    <row r="602" spans="1:15" x14ac:dyDescent="0.3">
      <c r="A602" s="8">
        <v>42421</v>
      </c>
      <c r="B602" s="34" t="str">
        <f>IFERROR(INDEX('Price Data'!B:B,MATCH(TEXT(A602,"YYYY-MM-DD"),'Price Data'!A:A,0)),"")</f>
        <v/>
      </c>
      <c r="C602" s="10" t="str" cm="1">
        <f t="array" ref="C602">IFERROR(IF(ISNUMBER(B602),(B602-INDEX('Price Data'!B:B,MATCH(TEXT(A602,"YYYY-MM-DD"),'Price Data'!A:A,0)+1))/INDEX('Price Data'!B:B,MATCH(TEXT(A602,"YYYY-MM-DD"),'Price Data'!A:A,0)+1),""),"")</f>
        <v/>
      </c>
      <c r="D602" s="34" t="str">
        <f>IFERROR(INDEX('Price Data'!E:E,MATCH(TEXT(A602,"YYYY-MM-DD"),'Price Data'!D:D,0)),"")</f>
        <v/>
      </c>
      <c r="E602" s="10" t="str" cm="1">
        <f t="array" ref="E602">IFERROR(IF(ISNUMBER(D602),(D602-INDEX('Price Data'!E:E,MATCH(TEXT(A602,"YYYY-MM-DD"),'Price Data'!D:D,0)+1))/INDEX('Price Data'!E:E,MATCH(TEXT(A602,"YYYY-MM-DD"),'Price Data'!D:D,0)+1),""),"")</f>
        <v/>
      </c>
      <c r="F602" s="34" t="str">
        <f>IFERROR(INDEX('Price Data'!H:H,MATCH(TEXT(A602,"YYYY-MM-DD"),'Price Data'!G:G,0)),"")</f>
        <v/>
      </c>
      <c r="G602" s="10" t="str" cm="1">
        <f t="array" ref="G602">IFERROR(IF(ISNUMBER(F602),(F602-INDEX('Price Data'!H:H,MATCH(TEXT(A602,"YYYY-MM-DD"),'Price Data'!G:G,0)+1))/INDEX('Price Data'!H:H,MATCH(TEXT(A602,"YYYY-MM-DD"),'Price Data'!G:G,0)+1),""),"")</f>
        <v/>
      </c>
      <c r="H602" s="34" t="str">
        <f>IFERROR(INDEX('Price Data'!K:K,MATCH(TEXT(A602,"YYYY-MM-DD"),'Price Data'!J:J,0)),"")</f>
        <v/>
      </c>
      <c r="I602" s="10" t="str" cm="1">
        <f t="array" ref="I602">IFERROR(IF(ISNUMBER(H602),(H602-INDEX('Price Data'!K:K,MATCH(TEXT(A602,"YYYY-MM-DD"),'Price Data'!J:J,0)+1))/INDEX('Price Data'!K:K,MATCH(TEXT(A602,"YYYY-MM-DD"),'Price Data'!J:J,0)+1),""),"")</f>
        <v/>
      </c>
      <c r="J602" s="34" t="str">
        <f>IFERROR(INDEX('Price Data'!N:N,MATCH(TEXT(A602,"YYYY-MM-DD"),'Price Data'!M:M,0)),"")</f>
        <v/>
      </c>
      <c r="K602" s="10" t="str" cm="1">
        <f t="array" ref="K602">IFERROR(IF(ISNUMBER(J602),(J602-INDEX('Price Data'!N:N,MATCH(TEXT(A602,"YYYY-MM-DD"),'Price Data'!M:M,0)+1))/INDEX('Price Data'!N:N,MATCH(TEXT(A602,"YYYY-MM-DD"),'Price Data'!M:M,0)+1),""),"")</f>
        <v/>
      </c>
      <c r="L602" s="34" t="str">
        <f>IFERROR(INDEX('Price Data'!Q:Q,MATCH(TEXT(A602,"YYYY-MM-DD"),'Price Data'!P:P,0)),"")</f>
        <v/>
      </c>
      <c r="M602" s="10" t="str" cm="1">
        <f t="array" ref="M602">IFERROR(IF(ISNUMBER(L602),(L602-INDEX('Price Data'!Q:Q,MATCH(TEXT(A602,"YYYY-MM-DD"),'Price Data'!P:P,0)+1))/INDEX('Price Data'!Q:Q,MATCH(TEXT(A602,"YYYY-MM-DD"),'Price Data'!P:P,0)+1),""),"")</f>
        <v/>
      </c>
      <c r="N602" s="34" t="str">
        <f>IFERROR(INDEX('Price Data'!T:T,MATCH(TEXT(A602,"YYYY-MM-DD"),'Price Data'!S:S,0)),"")</f>
        <v/>
      </c>
      <c r="O602" s="10" t="str" cm="1">
        <f t="array" ref="O602">IFERROR(IF(ISNUMBER(N602),(N602-INDEX('Price Data'!T:T,MATCH(TEXT(A602,"YYYY-MM-DD"),'Price Data'!S:S,0)+1))/INDEX('Price Data'!T:T,MATCH(TEXT(A602,"YYYY-MM-DD"),'Price Data'!S:S,0)+1),""),"")</f>
        <v/>
      </c>
    </row>
    <row r="603" spans="1:15" x14ac:dyDescent="0.3">
      <c r="A603" s="8">
        <v>42422</v>
      </c>
      <c r="B603" s="34">
        <f>IFERROR(INDEX('Price Data'!B:B,MATCH(TEXT(A603,"YYYY-MM-DD"),'Price Data'!A:A,0)),"")</f>
        <v>17505</v>
      </c>
      <c r="C603" s="10" cm="1">
        <f t="array" ref="C603">IFERROR(IF(ISNUMBER(B603),(B603-INDEX('Price Data'!B:B,MATCH(TEXT(A603,"YYYY-MM-DD"),'Price Data'!A:A,0)+1))/INDEX('Price Data'!B:B,MATCH(TEXT(A603,"YYYY-MM-DD"),'Price Data'!A:A,0)+1),""),"")</f>
        <v>3.5186280307510351E-2</v>
      </c>
      <c r="D603" s="34">
        <f>IFERROR(INDEX('Price Data'!E:E,MATCH(TEXT(A603,"YYYY-MM-DD"),'Price Data'!D:D,0)),"")</f>
        <v>17.12</v>
      </c>
      <c r="E603" s="10" cm="1">
        <f t="array" ref="E603">IFERROR(IF(ISNUMBER(D603),(D603-INDEX('Price Data'!E:E,MATCH(TEXT(A603,"YYYY-MM-DD"),'Price Data'!D:D,0)+1))/INDEX('Price Data'!E:E,MATCH(TEXT(A603,"YYYY-MM-DD"),'Price Data'!D:D,0)+1),""),"")</f>
        <v>6.9331667707682662E-2</v>
      </c>
      <c r="F603" s="34">
        <f>IFERROR(INDEX('Price Data'!H:H,MATCH(TEXT(A603,"YYYY-MM-DD"),'Price Data'!G:G,0)),"")</f>
        <v>5355</v>
      </c>
      <c r="G603" s="10" cm="1">
        <f t="array" ref="G603">IFERROR(IF(ISNUMBER(F603),(F603-INDEX('Price Data'!H:H,MATCH(TEXT(A603,"YYYY-MM-DD"),'Price Data'!G:G,0)+1))/INDEX('Price Data'!H:H,MATCH(TEXT(A603,"YYYY-MM-DD"),'Price Data'!G:G,0)+1),""),"")</f>
        <v>4.58984375E-2</v>
      </c>
      <c r="H603" s="34">
        <f>IFERROR(INDEX('Price Data'!K:K,MATCH(TEXT(A603,"YYYY-MM-DD"),'Price Data'!J:J,0)),"")</f>
        <v>2.4</v>
      </c>
      <c r="I603" s="10" cm="1">
        <f t="array" ref="I603">IFERROR(IF(ISNUMBER(H603),(H603-INDEX('Price Data'!K:K,MATCH(TEXT(A603,"YYYY-MM-DD"),'Price Data'!J:J,0)+1))/INDEX('Price Data'!K:K,MATCH(TEXT(A603,"YYYY-MM-DD"),'Price Data'!J:J,0)+1),""),"")</f>
        <v>3.0042918454935553E-2</v>
      </c>
      <c r="J603" s="34">
        <f>IFERROR(INDEX('Price Data'!N:N,MATCH(TEXT(A603,"YYYY-MM-DD"),'Price Data'!M:M,0)),"")</f>
        <v>3.45</v>
      </c>
      <c r="K603" s="10" cm="1">
        <f t="array" ref="K603">IFERROR(IF(ISNUMBER(J603),(J603-INDEX('Price Data'!N:N,MATCH(TEXT(A603,"YYYY-MM-DD"),'Price Data'!M:M,0)+1))/INDEX('Price Data'!N:N,MATCH(TEXT(A603,"YYYY-MM-DD"),'Price Data'!M:M,0)+1),""),"")</f>
        <v>0.10223642172523971</v>
      </c>
      <c r="L603" s="34">
        <f>IFERROR(INDEX('Price Data'!Q:Q,MATCH(TEXT(A603,"YYYY-MM-DD"),'Price Data'!P:P,0)),"")</f>
        <v>5.97</v>
      </c>
      <c r="M603" s="10" cm="1">
        <f t="array" ref="M603">IFERROR(IF(ISNUMBER(L603),(L603-INDEX('Price Data'!Q:Q,MATCH(TEXT(A603,"YYYY-MM-DD"),'Price Data'!P:P,0)+1))/INDEX('Price Data'!Q:Q,MATCH(TEXT(A603,"YYYY-MM-DD"),'Price Data'!P:P,0)+1),""),"")</f>
        <v>7.9566003616636433E-2</v>
      </c>
      <c r="N603" s="34">
        <f>IFERROR(INDEX('Price Data'!T:T,MATCH(TEXT(A603,"YYYY-MM-DD"),'Price Data'!S:S,0)),"")</f>
        <v>3.24</v>
      </c>
      <c r="O603" s="10" cm="1">
        <f t="array" ref="O603">IFERROR(IF(ISNUMBER(N603),(N603-INDEX('Price Data'!T:T,MATCH(TEXT(A603,"YYYY-MM-DD"),'Price Data'!S:S,0)+1))/INDEX('Price Data'!T:T,MATCH(TEXT(A603,"YYYY-MM-DD"),'Price Data'!S:S,0)+1),""),"")</f>
        <v>3.8461538461538491E-2</v>
      </c>
    </row>
    <row r="604" spans="1:15" x14ac:dyDescent="0.3">
      <c r="A604" s="8">
        <v>42423</v>
      </c>
      <c r="B604" s="34">
        <f>IFERROR(INDEX('Price Data'!B:B,MATCH(TEXT(A604,"YYYY-MM-DD"),'Price Data'!A:A,0)),"")</f>
        <v>17163</v>
      </c>
      <c r="C604" s="10" cm="1">
        <f t="array" ref="C604">IFERROR(IF(ISNUMBER(B604),(B604-INDEX('Price Data'!B:B,MATCH(TEXT(A604,"YYYY-MM-DD"),'Price Data'!A:A,0)+1))/INDEX('Price Data'!B:B,MATCH(TEXT(A604,"YYYY-MM-DD"),'Price Data'!A:A,0)+1),""),"")</f>
        <v>-1.9537275064267352E-2</v>
      </c>
      <c r="D604" s="34">
        <f>IFERROR(INDEX('Price Data'!E:E,MATCH(TEXT(A604,"YYYY-MM-DD"),'Price Data'!D:D,0)),"")</f>
        <v>16.68</v>
      </c>
      <c r="E604" s="10" cm="1">
        <f t="array" ref="E604">IFERROR(IF(ISNUMBER(D604),(D604-INDEX('Price Data'!E:E,MATCH(TEXT(A604,"YYYY-MM-DD"),'Price Data'!D:D,0)+1))/INDEX('Price Data'!E:E,MATCH(TEXT(A604,"YYYY-MM-DD"),'Price Data'!D:D,0)+1),""),"")</f>
        <v>-2.5700934579439325E-2</v>
      </c>
      <c r="F604" s="34">
        <f>IFERROR(INDEX('Price Data'!H:H,MATCH(TEXT(A604,"YYYY-MM-DD"),'Price Data'!G:G,0)),"")</f>
        <v>5460</v>
      </c>
      <c r="G604" s="10" cm="1">
        <f t="array" ref="G604">IFERROR(IF(ISNUMBER(F604),(F604-INDEX('Price Data'!H:H,MATCH(TEXT(A604,"YYYY-MM-DD"),'Price Data'!G:G,0)+1))/INDEX('Price Data'!H:H,MATCH(TEXT(A604,"YYYY-MM-DD"),'Price Data'!G:G,0)+1),""),"")</f>
        <v>1.9607843137254902E-2</v>
      </c>
      <c r="H604" s="34">
        <f>IFERROR(INDEX('Price Data'!K:K,MATCH(TEXT(A604,"YYYY-MM-DD"),'Price Data'!J:J,0)),"")</f>
        <v>2.34</v>
      </c>
      <c r="I604" s="10" cm="1">
        <f t="array" ref="I604">IFERROR(IF(ISNUMBER(H604),(H604-INDEX('Price Data'!K:K,MATCH(TEXT(A604,"YYYY-MM-DD"),'Price Data'!J:J,0)+1))/INDEX('Price Data'!K:K,MATCH(TEXT(A604,"YYYY-MM-DD"),'Price Data'!J:J,0)+1),""),"")</f>
        <v>-2.5000000000000022E-2</v>
      </c>
      <c r="J604" s="34">
        <f>IFERROR(INDEX('Price Data'!N:N,MATCH(TEXT(A604,"YYYY-MM-DD"),'Price Data'!M:M,0)),"")</f>
        <v>3.32</v>
      </c>
      <c r="K604" s="10" cm="1">
        <f t="array" ref="K604">IFERROR(IF(ISNUMBER(J604),(J604-INDEX('Price Data'!N:N,MATCH(TEXT(A604,"YYYY-MM-DD"),'Price Data'!M:M,0)+1))/INDEX('Price Data'!N:N,MATCH(TEXT(A604,"YYYY-MM-DD"),'Price Data'!M:M,0)+1),""),"")</f>
        <v>-3.7681159420289954E-2</v>
      </c>
      <c r="L604" s="34">
        <f>IFERROR(INDEX('Price Data'!Q:Q,MATCH(TEXT(A604,"YYYY-MM-DD"),'Price Data'!P:P,0)),"")</f>
        <v>5.72</v>
      </c>
      <c r="M604" s="10" cm="1">
        <f t="array" ref="M604">IFERROR(IF(ISNUMBER(L604),(L604-INDEX('Price Data'!Q:Q,MATCH(TEXT(A604,"YYYY-MM-DD"),'Price Data'!P:P,0)+1))/INDEX('Price Data'!Q:Q,MATCH(TEXT(A604,"YYYY-MM-DD"),'Price Data'!P:P,0)+1),""),"")</f>
        <v>-4.1876046901172533E-2</v>
      </c>
      <c r="N604" s="34">
        <f>IFERROR(INDEX('Price Data'!T:T,MATCH(TEXT(A604,"YYYY-MM-DD"),'Price Data'!S:S,0)),"")</f>
        <v>3.15</v>
      </c>
      <c r="O604" s="10" cm="1">
        <f t="array" ref="O604">IFERROR(IF(ISNUMBER(N604),(N604-INDEX('Price Data'!T:T,MATCH(TEXT(A604,"YYYY-MM-DD"),'Price Data'!S:S,0)+1))/INDEX('Price Data'!T:T,MATCH(TEXT(A604,"YYYY-MM-DD"),'Price Data'!S:S,0)+1),""),"")</f>
        <v>-2.777777777777787E-2</v>
      </c>
    </row>
    <row r="605" spans="1:15" x14ac:dyDescent="0.3">
      <c r="A605" s="8">
        <v>42424</v>
      </c>
      <c r="B605" s="34">
        <f>IFERROR(INDEX('Price Data'!B:B,MATCH(TEXT(A605,"YYYY-MM-DD"),'Price Data'!A:A,0)),"")</f>
        <v>16719</v>
      </c>
      <c r="C605" s="10" cm="1">
        <f t="array" ref="C605">IFERROR(IF(ISNUMBER(B605),(B605-INDEX('Price Data'!B:B,MATCH(TEXT(A605,"YYYY-MM-DD"),'Price Data'!A:A,0)+1))/INDEX('Price Data'!B:B,MATCH(TEXT(A605,"YYYY-MM-DD"),'Price Data'!A:A,0)+1),""),"")</f>
        <v>-2.5869603216220942E-2</v>
      </c>
      <c r="D605" s="34">
        <f>IFERROR(INDEX('Price Data'!E:E,MATCH(TEXT(A605,"YYYY-MM-DD"),'Price Data'!D:D,0)),"")</f>
        <v>16.399999999999999</v>
      </c>
      <c r="E605" s="10" cm="1">
        <f t="array" ref="E605">IFERROR(IF(ISNUMBER(D605),(D605-INDEX('Price Data'!E:E,MATCH(TEXT(A605,"YYYY-MM-DD"),'Price Data'!D:D,0)+1))/INDEX('Price Data'!E:E,MATCH(TEXT(A605,"YYYY-MM-DD"),'Price Data'!D:D,0)+1),""),"")</f>
        <v>-1.6786570743405345E-2</v>
      </c>
      <c r="F605" s="34">
        <f>IFERROR(INDEX('Price Data'!H:H,MATCH(TEXT(A605,"YYYY-MM-DD"),'Price Data'!G:G,0)),"")</f>
        <v>5150</v>
      </c>
      <c r="G605" s="10" cm="1">
        <f t="array" ref="G605">IFERROR(IF(ISNUMBER(F605),(F605-INDEX('Price Data'!H:H,MATCH(TEXT(A605,"YYYY-MM-DD"),'Price Data'!G:G,0)+1))/INDEX('Price Data'!H:H,MATCH(TEXT(A605,"YYYY-MM-DD"),'Price Data'!G:G,0)+1),""),"")</f>
        <v>-5.6776556776556776E-2</v>
      </c>
      <c r="H605" s="34">
        <f>IFERROR(INDEX('Price Data'!K:K,MATCH(TEXT(A605,"YYYY-MM-DD"),'Price Data'!J:J,0)),"")</f>
        <v>2.2599999999999998</v>
      </c>
      <c r="I605" s="10" cm="1">
        <f t="array" ref="I605">IFERROR(IF(ISNUMBER(H605),(H605-INDEX('Price Data'!K:K,MATCH(TEXT(A605,"YYYY-MM-DD"),'Price Data'!J:J,0)+1))/INDEX('Price Data'!K:K,MATCH(TEXT(A605,"YYYY-MM-DD"),'Price Data'!J:J,0)+1),""),"")</f>
        <v>-3.4188034188034219E-2</v>
      </c>
      <c r="J605" s="34">
        <f>IFERROR(INDEX('Price Data'!N:N,MATCH(TEXT(A605,"YYYY-MM-DD"),'Price Data'!M:M,0)),"")</f>
        <v>3.11</v>
      </c>
      <c r="K605" s="10" cm="1">
        <f t="array" ref="K605">IFERROR(IF(ISNUMBER(J605),(J605-INDEX('Price Data'!N:N,MATCH(TEXT(A605,"YYYY-MM-DD"),'Price Data'!M:M,0)+1))/INDEX('Price Data'!N:N,MATCH(TEXT(A605,"YYYY-MM-DD"),'Price Data'!M:M,0)+1),""),"")</f>
        <v>-6.3253012048192767E-2</v>
      </c>
      <c r="L605" s="34">
        <f>IFERROR(INDEX('Price Data'!Q:Q,MATCH(TEXT(A605,"YYYY-MM-DD"),'Price Data'!P:P,0)),"")</f>
        <v>5.44</v>
      </c>
      <c r="M605" s="10" cm="1">
        <f t="array" ref="M605">IFERROR(IF(ISNUMBER(L605),(L605-INDEX('Price Data'!Q:Q,MATCH(TEXT(A605,"YYYY-MM-DD"),'Price Data'!P:P,0)+1))/INDEX('Price Data'!Q:Q,MATCH(TEXT(A605,"YYYY-MM-DD"),'Price Data'!P:P,0)+1),""),"")</f>
        <v>-4.8951048951048841E-2</v>
      </c>
      <c r="N605" s="34">
        <f>IFERROR(INDEX('Price Data'!T:T,MATCH(TEXT(A605,"YYYY-MM-DD"),'Price Data'!S:S,0)),"")</f>
        <v>3.09</v>
      </c>
      <c r="O605" s="10" cm="1">
        <f t="array" ref="O605">IFERROR(IF(ISNUMBER(N605),(N605-INDEX('Price Data'!T:T,MATCH(TEXT(A605,"YYYY-MM-DD"),'Price Data'!S:S,0)+1))/INDEX('Price Data'!T:T,MATCH(TEXT(A605,"YYYY-MM-DD"),'Price Data'!S:S,0)+1),""),"")</f>
        <v>-1.9047619047619067E-2</v>
      </c>
    </row>
    <row r="606" spans="1:15" x14ac:dyDescent="0.3">
      <c r="A606" s="8">
        <v>42425</v>
      </c>
      <c r="B606" s="34">
        <f>IFERROR(INDEX('Price Data'!B:B,MATCH(TEXT(A606,"YYYY-MM-DD"),'Price Data'!A:A,0)),"")</f>
        <v>17105</v>
      </c>
      <c r="C606" s="10" cm="1">
        <f t="array" ref="C606">IFERROR(IF(ISNUMBER(B606),(B606-INDEX('Price Data'!B:B,MATCH(TEXT(A606,"YYYY-MM-DD"),'Price Data'!A:A,0)+1))/INDEX('Price Data'!B:B,MATCH(TEXT(A606,"YYYY-MM-DD"),'Price Data'!A:A,0)+1),""),"")</f>
        <v>2.3087505233566601E-2</v>
      </c>
      <c r="D606" s="34">
        <f>IFERROR(INDEX('Price Data'!E:E,MATCH(TEXT(A606,"YYYY-MM-DD"),'Price Data'!D:D,0)),"")</f>
        <v>16.79</v>
      </c>
      <c r="E606" s="10" cm="1">
        <f t="array" ref="E606">IFERROR(IF(ISNUMBER(D606),(D606-INDEX('Price Data'!E:E,MATCH(TEXT(A606,"YYYY-MM-DD"),'Price Data'!D:D,0)+1))/INDEX('Price Data'!E:E,MATCH(TEXT(A606,"YYYY-MM-DD"),'Price Data'!D:D,0)+1),""),"")</f>
        <v>2.3780487804878084E-2</v>
      </c>
      <c r="F606" s="34">
        <f>IFERROR(INDEX('Price Data'!H:H,MATCH(TEXT(A606,"YYYY-MM-DD"),'Price Data'!G:G,0)),"")</f>
        <v>5180</v>
      </c>
      <c r="G606" s="10" cm="1">
        <f t="array" ref="G606">IFERROR(IF(ISNUMBER(F606),(F606-INDEX('Price Data'!H:H,MATCH(TEXT(A606,"YYYY-MM-DD"),'Price Data'!G:G,0)+1))/INDEX('Price Data'!H:H,MATCH(TEXT(A606,"YYYY-MM-DD"),'Price Data'!G:G,0)+1),""),"")</f>
        <v>5.8252427184466021E-3</v>
      </c>
      <c r="H606" s="34">
        <f>IFERROR(INDEX('Price Data'!K:K,MATCH(TEXT(A606,"YYYY-MM-DD"),'Price Data'!J:J,0)),"")</f>
        <v>2.2999999999999998</v>
      </c>
      <c r="I606" s="10" cm="1">
        <f t="array" ref="I606">IFERROR(IF(ISNUMBER(H606),(H606-INDEX('Price Data'!K:K,MATCH(TEXT(A606,"YYYY-MM-DD"),'Price Data'!J:J,0)+1))/INDEX('Price Data'!K:K,MATCH(TEXT(A606,"YYYY-MM-DD"),'Price Data'!J:J,0)+1),""),"")</f>
        <v>1.7699115044247805E-2</v>
      </c>
      <c r="J606" s="34">
        <f>IFERROR(INDEX('Price Data'!N:N,MATCH(TEXT(A606,"YYYY-MM-DD"),'Price Data'!M:M,0)),"")</f>
        <v>3.18</v>
      </c>
      <c r="K606" s="10" cm="1">
        <f t="array" ref="K606">IFERROR(IF(ISNUMBER(J606),(J606-INDEX('Price Data'!N:N,MATCH(TEXT(A606,"YYYY-MM-DD"),'Price Data'!M:M,0)+1))/INDEX('Price Data'!N:N,MATCH(TEXT(A606,"YYYY-MM-DD"),'Price Data'!M:M,0)+1),""),"")</f>
        <v>2.2508038585209094E-2</v>
      </c>
      <c r="L606" s="34">
        <f>IFERROR(INDEX('Price Data'!Q:Q,MATCH(TEXT(A606,"YYYY-MM-DD"),'Price Data'!P:P,0)),"")</f>
        <v>5.33</v>
      </c>
      <c r="M606" s="10" cm="1">
        <f t="array" ref="M606">IFERROR(IF(ISNUMBER(L606),(L606-INDEX('Price Data'!Q:Q,MATCH(TEXT(A606,"YYYY-MM-DD"),'Price Data'!P:P,0)+1))/INDEX('Price Data'!Q:Q,MATCH(TEXT(A606,"YYYY-MM-DD"),'Price Data'!P:P,0)+1),""),"")</f>
        <v>-2.0220588235294174E-2</v>
      </c>
      <c r="N606" s="34">
        <f>IFERROR(INDEX('Price Data'!T:T,MATCH(TEXT(A606,"YYYY-MM-DD"),'Price Data'!S:S,0)),"")</f>
        <v>3.14</v>
      </c>
      <c r="O606" s="10" cm="1">
        <f t="array" ref="O606">IFERROR(IF(ISNUMBER(N606),(N606-INDEX('Price Data'!T:T,MATCH(TEXT(A606,"YYYY-MM-DD"),'Price Data'!S:S,0)+1))/INDEX('Price Data'!T:T,MATCH(TEXT(A606,"YYYY-MM-DD"),'Price Data'!S:S,0)+1),""),"")</f>
        <v>1.6181229773462869E-2</v>
      </c>
    </row>
    <row r="607" spans="1:15" x14ac:dyDescent="0.3">
      <c r="A607" s="8">
        <v>42426</v>
      </c>
      <c r="B607" s="34">
        <f>IFERROR(INDEX('Price Data'!B:B,MATCH(TEXT(A607,"YYYY-MM-DD"),'Price Data'!A:A,0)),"")</f>
        <v>17484</v>
      </c>
      <c r="C607" s="10" cm="1">
        <f t="array" ref="C607">IFERROR(IF(ISNUMBER(B607),(B607-INDEX('Price Data'!B:B,MATCH(TEXT(A607,"YYYY-MM-DD"),'Price Data'!A:A,0)+1))/INDEX('Price Data'!B:B,MATCH(TEXT(A607,"YYYY-MM-DD"),'Price Data'!A:A,0)+1),""),"")</f>
        <v>2.2157263957907045E-2</v>
      </c>
      <c r="D607" s="34">
        <f>IFERROR(INDEX('Price Data'!E:E,MATCH(TEXT(A607,"YYYY-MM-DD"),'Price Data'!D:D,0)),"")</f>
        <v>16.940000000000001</v>
      </c>
      <c r="E607" s="10" cm="1">
        <f t="array" ref="E607">IFERROR(IF(ISNUMBER(D607),(D607-INDEX('Price Data'!E:E,MATCH(TEXT(A607,"YYYY-MM-DD"),'Price Data'!D:D,0)+1))/INDEX('Price Data'!E:E,MATCH(TEXT(A607,"YYYY-MM-DD"),'Price Data'!D:D,0)+1),""),"")</f>
        <v>8.933889219773802E-3</v>
      </c>
      <c r="F607" s="34">
        <f>IFERROR(INDEX('Price Data'!H:H,MATCH(TEXT(A607,"YYYY-MM-DD"),'Price Data'!G:G,0)),"")</f>
        <v>5145</v>
      </c>
      <c r="G607" s="10" cm="1">
        <f t="array" ref="G607">IFERROR(IF(ISNUMBER(F607),(F607-INDEX('Price Data'!H:H,MATCH(TEXT(A607,"YYYY-MM-DD"),'Price Data'!G:G,0)+1))/INDEX('Price Data'!H:H,MATCH(TEXT(A607,"YYYY-MM-DD"),'Price Data'!G:G,0)+1),""),"")</f>
        <v>-6.7567567567567571E-3</v>
      </c>
      <c r="H607" s="34">
        <f>IFERROR(INDEX('Price Data'!K:K,MATCH(TEXT(A607,"YYYY-MM-DD"),'Price Data'!J:J,0)),"")</f>
        <v>2.34</v>
      </c>
      <c r="I607" s="10" cm="1">
        <f t="array" ref="I607">IFERROR(IF(ISNUMBER(H607),(H607-INDEX('Price Data'!K:K,MATCH(TEXT(A607,"YYYY-MM-DD"),'Price Data'!J:J,0)+1))/INDEX('Price Data'!K:K,MATCH(TEXT(A607,"YYYY-MM-DD"),'Price Data'!J:J,0)+1),""),"")</f>
        <v>1.7391304347826105E-2</v>
      </c>
      <c r="J607" s="34">
        <f>IFERROR(INDEX('Price Data'!N:N,MATCH(TEXT(A607,"YYYY-MM-DD"),'Price Data'!M:M,0)),"")</f>
        <v>3.24</v>
      </c>
      <c r="K607" s="10" cm="1">
        <f t="array" ref="K607">IFERROR(IF(ISNUMBER(J607),(J607-INDEX('Price Data'!N:N,MATCH(TEXT(A607,"YYYY-MM-DD"),'Price Data'!M:M,0)+1))/INDEX('Price Data'!N:N,MATCH(TEXT(A607,"YYYY-MM-DD"),'Price Data'!M:M,0)+1),""),"")</f>
        <v>1.8867924528301903E-2</v>
      </c>
      <c r="L607" s="34">
        <f>IFERROR(INDEX('Price Data'!Q:Q,MATCH(TEXT(A607,"YYYY-MM-DD"),'Price Data'!P:P,0)),"")</f>
        <v>5.48</v>
      </c>
      <c r="M607" s="10" cm="1">
        <f t="array" ref="M607">IFERROR(IF(ISNUMBER(L607),(L607-INDEX('Price Data'!Q:Q,MATCH(TEXT(A607,"YYYY-MM-DD"),'Price Data'!P:P,0)+1))/INDEX('Price Data'!Q:Q,MATCH(TEXT(A607,"YYYY-MM-DD"),'Price Data'!P:P,0)+1),""),"")</f>
        <v>2.8142589118198939E-2</v>
      </c>
      <c r="N607" s="34">
        <f>IFERROR(INDEX('Price Data'!T:T,MATCH(TEXT(A607,"YYYY-MM-DD"),'Price Data'!S:S,0)),"")</f>
        <v>3.19</v>
      </c>
      <c r="O607" s="10" cm="1">
        <f t="array" ref="O607">IFERROR(IF(ISNUMBER(N607),(N607-INDEX('Price Data'!T:T,MATCH(TEXT(A607,"YYYY-MM-DD"),'Price Data'!S:S,0)+1))/INDEX('Price Data'!T:T,MATCH(TEXT(A607,"YYYY-MM-DD"),'Price Data'!S:S,0)+1),""),"")</f>
        <v>1.5923566878980836E-2</v>
      </c>
    </row>
    <row r="608" spans="1:15" x14ac:dyDescent="0.3">
      <c r="A608" s="8">
        <v>42427</v>
      </c>
      <c r="B608" s="34" t="str">
        <f>IFERROR(INDEX('Price Data'!B:B,MATCH(TEXT(A608,"YYYY-MM-DD"),'Price Data'!A:A,0)),"")</f>
        <v/>
      </c>
      <c r="C608" s="10" t="str" cm="1">
        <f t="array" ref="C608">IFERROR(IF(ISNUMBER(B608),(B608-INDEX('Price Data'!B:B,MATCH(TEXT(A608,"YYYY-MM-DD"),'Price Data'!A:A,0)+1))/INDEX('Price Data'!B:B,MATCH(TEXT(A608,"YYYY-MM-DD"),'Price Data'!A:A,0)+1),""),"")</f>
        <v/>
      </c>
      <c r="D608" s="34" t="str">
        <f>IFERROR(INDEX('Price Data'!E:E,MATCH(TEXT(A608,"YYYY-MM-DD"),'Price Data'!D:D,0)),"")</f>
        <v/>
      </c>
      <c r="E608" s="10" t="str" cm="1">
        <f t="array" ref="E608">IFERROR(IF(ISNUMBER(D608),(D608-INDEX('Price Data'!E:E,MATCH(TEXT(A608,"YYYY-MM-DD"),'Price Data'!D:D,0)+1))/INDEX('Price Data'!E:E,MATCH(TEXT(A608,"YYYY-MM-DD"),'Price Data'!D:D,0)+1),""),"")</f>
        <v/>
      </c>
      <c r="F608" s="34" t="str">
        <f>IFERROR(INDEX('Price Data'!H:H,MATCH(TEXT(A608,"YYYY-MM-DD"),'Price Data'!G:G,0)),"")</f>
        <v/>
      </c>
      <c r="G608" s="10" t="str" cm="1">
        <f t="array" ref="G608">IFERROR(IF(ISNUMBER(F608),(F608-INDEX('Price Data'!H:H,MATCH(TEXT(A608,"YYYY-MM-DD"),'Price Data'!G:G,0)+1))/INDEX('Price Data'!H:H,MATCH(TEXT(A608,"YYYY-MM-DD"),'Price Data'!G:G,0)+1),""),"")</f>
        <v/>
      </c>
      <c r="H608" s="34" t="str">
        <f>IFERROR(INDEX('Price Data'!K:K,MATCH(TEXT(A608,"YYYY-MM-DD"),'Price Data'!J:J,0)),"")</f>
        <v/>
      </c>
      <c r="I608" s="10" t="str" cm="1">
        <f t="array" ref="I608">IFERROR(IF(ISNUMBER(H608),(H608-INDEX('Price Data'!K:K,MATCH(TEXT(A608,"YYYY-MM-DD"),'Price Data'!J:J,0)+1))/INDEX('Price Data'!K:K,MATCH(TEXT(A608,"YYYY-MM-DD"),'Price Data'!J:J,0)+1),""),"")</f>
        <v/>
      </c>
      <c r="J608" s="34" t="str">
        <f>IFERROR(INDEX('Price Data'!N:N,MATCH(TEXT(A608,"YYYY-MM-DD"),'Price Data'!M:M,0)),"")</f>
        <v/>
      </c>
      <c r="K608" s="10" t="str" cm="1">
        <f t="array" ref="K608">IFERROR(IF(ISNUMBER(J608),(J608-INDEX('Price Data'!N:N,MATCH(TEXT(A608,"YYYY-MM-DD"),'Price Data'!M:M,0)+1))/INDEX('Price Data'!N:N,MATCH(TEXT(A608,"YYYY-MM-DD"),'Price Data'!M:M,0)+1),""),"")</f>
        <v/>
      </c>
      <c r="L608" s="34" t="str">
        <f>IFERROR(INDEX('Price Data'!Q:Q,MATCH(TEXT(A608,"YYYY-MM-DD"),'Price Data'!P:P,0)),"")</f>
        <v/>
      </c>
      <c r="M608" s="10" t="str" cm="1">
        <f t="array" ref="M608">IFERROR(IF(ISNUMBER(L608),(L608-INDEX('Price Data'!Q:Q,MATCH(TEXT(A608,"YYYY-MM-DD"),'Price Data'!P:P,0)+1))/INDEX('Price Data'!Q:Q,MATCH(TEXT(A608,"YYYY-MM-DD"),'Price Data'!P:P,0)+1),""),"")</f>
        <v/>
      </c>
      <c r="N608" s="34" t="str">
        <f>IFERROR(INDEX('Price Data'!T:T,MATCH(TEXT(A608,"YYYY-MM-DD"),'Price Data'!S:S,0)),"")</f>
        <v/>
      </c>
      <c r="O608" s="10" t="str" cm="1">
        <f t="array" ref="O608">IFERROR(IF(ISNUMBER(N608),(N608-INDEX('Price Data'!T:T,MATCH(TEXT(A608,"YYYY-MM-DD"),'Price Data'!S:S,0)+1))/INDEX('Price Data'!T:T,MATCH(TEXT(A608,"YYYY-MM-DD"),'Price Data'!S:S,0)+1),""),"")</f>
        <v/>
      </c>
    </row>
    <row r="609" spans="1:15" x14ac:dyDescent="0.3">
      <c r="A609" s="8">
        <v>42428</v>
      </c>
      <c r="B609" s="34" t="str">
        <f>IFERROR(INDEX('Price Data'!B:B,MATCH(TEXT(A609,"YYYY-MM-DD"),'Price Data'!A:A,0)),"")</f>
        <v/>
      </c>
      <c r="C609" s="10" t="str" cm="1">
        <f t="array" ref="C609">IFERROR(IF(ISNUMBER(B609),(B609-INDEX('Price Data'!B:B,MATCH(TEXT(A609,"YYYY-MM-DD"),'Price Data'!A:A,0)+1))/INDEX('Price Data'!B:B,MATCH(TEXT(A609,"YYYY-MM-DD"),'Price Data'!A:A,0)+1),""),"")</f>
        <v/>
      </c>
      <c r="D609" s="34" t="str">
        <f>IFERROR(INDEX('Price Data'!E:E,MATCH(TEXT(A609,"YYYY-MM-DD"),'Price Data'!D:D,0)),"")</f>
        <v/>
      </c>
      <c r="E609" s="10" t="str" cm="1">
        <f t="array" ref="E609">IFERROR(IF(ISNUMBER(D609),(D609-INDEX('Price Data'!E:E,MATCH(TEXT(A609,"YYYY-MM-DD"),'Price Data'!D:D,0)+1))/INDEX('Price Data'!E:E,MATCH(TEXT(A609,"YYYY-MM-DD"),'Price Data'!D:D,0)+1),""),"")</f>
        <v/>
      </c>
      <c r="F609" s="34" t="str">
        <f>IFERROR(INDEX('Price Data'!H:H,MATCH(TEXT(A609,"YYYY-MM-DD"),'Price Data'!G:G,0)),"")</f>
        <v/>
      </c>
      <c r="G609" s="10" t="str" cm="1">
        <f t="array" ref="G609">IFERROR(IF(ISNUMBER(F609),(F609-INDEX('Price Data'!H:H,MATCH(TEXT(A609,"YYYY-MM-DD"),'Price Data'!G:G,0)+1))/INDEX('Price Data'!H:H,MATCH(TEXT(A609,"YYYY-MM-DD"),'Price Data'!G:G,0)+1),""),"")</f>
        <v/>
      </c>
      <c r="H609" s="34" t="str">
        <f>IFERROR(INDEX('Price Data'!K:K,MATCH(TEXT(A609,"YYYY-MM-DD"),'Price Data'!J:J,0)),"")</f>
        <v/>
      </c>
      <c r="I609" s="10" t="str" cm="1">
        <f t="array" ref="I609">IFERROR(IF(ISNUMBER(H609),(H609-INDEX('Price Data'!K:K,MATCH(TEXT(A609,"YYYY-MM-DD"),'Price Data'!J:J,0)+1))/INDEX('Price Data'!K:K,MATCH(TEXT(A609,"YYYY-MM-DD"),'Price Data'!J:J,0)+1),""),"")</f>
        <v/>
      </c>
      <c r="J609" s="34" t="str">
        <f>IFERROR(INDEX('Price Data'!N:N,MATCH(TEXT(A609,"YYYY-MM-DD"),'Price Data'!M:M,0)),"")</f>
        <v/>
      </c>
      <c r="K609" s="10" t="str" cm="1">
        <f t="array" ref="K609">IFERROR(IF(ISNUMBER(J609),(J609-INDEX('Price Data'!N:N,MATCH(TEXT(A609,"YYYY-MM-DD"),'Price Data'!M:M,0)+1))/INDEX('Price Data'!N:N,MATCH(TEXT(A609,"YYYY-MM-DD"),'Price Data'!M:M,0)+1),""),"")</f>
        <v/>
      </c>
      <c r="L609" s="34" t="str">
        <f>IFERROR(INDEX('Price Data'!Q:Q,MATCH(TEXT(A609,"YYYY-MM-DD"),'Price Data'!P:P,0)),"")</f>
        <v/>
      </c>
      <c r="M609" s="10" t="str" cm="1">
        <f t="array" ref="M609">IFERROR(IF(ISNUMBER(L609),(L609-INDEX('Price Data'!Q:Q,MATCH(TEXT(A609,"YYYY-MM-DD"),'Price Data'!P:P,0)+1))/INDEX('Price Data'!Q:Q,MATCH(TEXT(A609,"YYYY-MM-DD"),'Price Data'!P:P,0)+1),""),"")</f>
        <v/>
      </c>
      <c r="N609" s="34" t="str">
        <f>IFERROR(INDEX('Price Data'!T:T,MATCH(TEXT(A609,"YYYY-MM-DD"),'Price Data'!S:S,0)),"")</f>
        <v/>
      </c>
      <c r="O609" s="10" t="str" cm="1">
        <f t="array" ref="O609">IFERROR(IF(ISNUMBER(N609),(N609-INDEX('Price Data'!T:T,MATCH(TEXT(A609,"YYYY-MM-DD"),'Price Data'!S:S,0)+1))/INDEX('Price Data'!T:T,MATCH(TEXT(A609,"YYYY-MM-DD"),'Price Data'!S:S,0)+1),""),"")</f>
        <v/>
      </c>
    </row>
    <row r="610" spans="1:15" x14ac:dyDescent="0.3">
      <c r="A610" s="8">
        <v>42429</v>
      </c>
      <c r="B610" s="34">
        <f>IFERROR(INDEX('Price Data'!B:B,MATCH(TEXT(A610,"YYYY-MM-DD"),'Price Data'!A:A,0)),"")</f>
        <v>17623</v>
      </c>
      <c r="C610" s="10" cm="1">
        <f t="array" ref="C610">IFERROR(IF(ISNUMBER(B610),(B610-INDEX('Price Data'!B:B,MATCH(TEXT(A610,"YYYY-MM-DD"),'Price Data'!A:A,0)+1))/INDEX('Price Data'!B:B,MATCH(TEXT(A610,"YYYY-MM-DD"),'Price Data'!A:A,0)+1),""),"")</f>
        <v>7.9501258293296732E-3</v>
      </c>
      <c r="D610" s="34">
        <f>IFERROR(INDEX('Price Data'!E:E,MATCH(TEXT(A610,"YYYY-MM-DD"),'Price Data'!D:D,0)),"")</f>
        <v>17.21</v>
      </c>
      <c r="E610" s="10" cm="1">
        <f t="array" ref="E610">IFERROR(IF(ISNUMBER(D610),(D610-INDEX('Price Data'!E:E,MATCH(TEXT(A610,"YYYY-MM-DD"),'Price Data'!D:D,0)+1))/INDEX('Price Data'!E:E,MATCH(TEXT(A610,"YYYY-MM-DD"),'Price Data'!D:D,0)+1),""),"")</f>
        <v>1.5938606847697729E-2</v>
      </c>
      <c r="F610" s="34">
        <f>IFERROR(INDEX('Price Data'!H:H,MATCH(TEXT(A610,"YYYY-MM-DD"),'Price Data'!G:G,0)),"")</f>
        <v>4918</v>
      </c>
      <c r="G610" s="10" cm="1">
        <f t="array" ref="G610">IFERROR(IF(ISNUMBER(F610),(F610-INDEX('Price Data'!H:H,MATCH(TEXT(A610,"YYYY-MM-DD"),'Price Data'!G:G,0)+1))/INDEX('Price Data'!H:H,MATCH(TEXT(A610,"YYYY-MM-DD"),'Price Data'!G:G,0)+1),""),"")</f>
        <v>-4.4120505344995141E-2</v>
      </c>
      <c r="H610" s="34">
        <f>IFERROR(INDEX('Price Data'!K:K,MATCH(TEXT(A610,"YYYY-MM-DD"),'Price Data'!J:J,0)),"")</f>
        <v>2.34</v>
      </c>
      <c r="I610" s="10" cm="1">
        <f t="array" ref="I610">IFERROR(IF(ISNUMBER(H610),(H610-INDEX('Price Data'!K:K,MATCH(TEXT(A610,"YYYY-MM-DD"),'Price Data'!J:J,0)+1))/INDEX('Price Data'!K:K,MATCH(TEXT(A610,"YYYY-MM-DD"),'Price Data'!J:J,0)+1),""),"")</f>
        <v>0</v>
      </c>
      <c r="J610" s="34">
        <f>IFERROR(INDEX('Price Data'!N:N,MATCH(TEXT(A610,"YYYY-MM-DD"),'Price Data'!M:M,0)),"")</f>
        <v>3.19</v>
      </c>
      <c r="K610" s="10" cm="1">
        <f t="array" ref="K610">IFERROR(IF(ISNUMBER(J610),(J610-INDEX('Price Data'!N:N,MATCH(TEXT(A610,"YYYY-MM-DD"),'Price Data'!M:M,0)+1))/INDEX('Price Data'!N:N,MATCH(TEXT(A610,"YYYY-MM-DD"),'Price Data'!M:M,0)+1),""),"")</f>
        <v>-1.5432098765432179E-2</v>
      </c>
      <c r="L610" s="34">
        <f>IFERROR(INDEX('Price Data'!Q:Q,MATCH(TEXT(A610,"YYYY-MM-DD"),'Price Data'!P:P,0)),"")</f>
        <v>5.62</v>
      </c>
      <c r="M610" s="10" cm="1">
        <f t="array" ref="M610">IFERROR(IF(ISNUMBER(L610),(L610-INDEX('Price Data'!Q:Q,MATCH(TEXT(A610,"YYYY-MM-DD"),'Price Data'!P:P,0)+1))/INDEX('Price Data'!Q:Q,MATCH(TEXT(A610,"YYYY-MM-DD"),'Price Data'!P:P,0)+1),""),"")</f>
        <v>2.5547445255474394E-2</v>
      </c>
      <c r="N610" s="34">
        <f>IFERROR(INDEX('Price Data'!T:T,MATCH(TEXT(A610,"YYYY-MM-DD"),'Price Data'!S:S,0)),"")</f>
        <v>3.26</v>
      </c>
      <c r="O610" s="10" cm="1">
        <f t="array" ref="O610">IFERROR(IF(ISNUMBER(N610),(N610-INDEX('Price Data'!T:T,MATCH(TEXT(A610,"YYYY-MM-DD"),'Price Data'!S:S,0)+1))/INDEX('Price Data'!T:T,MATCH(TEXT(A610,"YYYY-MM-DD"),'Price Data'!S:S,0)+1),""),"")</f>
        <v>2.194357366771155E-2</v>
      </c>
    </row>
    <row r="611" spans="1:15" x14ac:dyDescent="0.3">
      <c r="A611" s="8">
        <v>42430</v>
      </c>
      <c r="B611" s="34">
        <f>IFERROR(INDEX('Price Data'!B:B,MATCH(TEXT(A611,"YYYY-MM-DD"),'Price Data'!A:A,0)),"")</f>
        <v>18012</v>
      </c>
      <c r="C611" s="10" cm="1">
        <f t="array" ref="C611">IFERROR(IF(ISNUMBER(B611),(B611-INDEX('Price Data'!B:B,MATCH(TEXT(A611,"YYYY-MM-DD"),'Price Data'!A:A,0)+1))/INDEX('Price Data'!B:B,MATCH(TEXT(A611,"YYYY-MM-DD"),'Price Data'!A:A,0)+1),""),"")</f>
        <v>2.2073426771832265E-2</v>
      </c>
      <c r="D611" s="34">
        <f>IFERROR(INDEX('Price Data'!E:E,MATCH(TEXT(A611,"YYYY-MM-DD"),'Price Data'!D:D,0)),"")</f>
        <v>17.63</v>
      </c>
      <c r="E611" s="10" cm="1">
        <f t="array" ref="E611">IFERROR(IF(ISNUMBER(D611),(D611-INDEX('Price Data'!E:E,MATCH(TEXT(A611,"YYYY-MM-DD"),'Price Data'!D:D,0)+1))/INDEX('Price Data'!E:E,MATCH(TEXT(A611,"YYYY-MM-DD"),'Price Data'!D:D,0)+1),""),"")</f>
        <v>2.4404416037187574E-2</v>
      </c>
      <c r="F611" s="34">
        <f>IFERROR(INDEX('Price Data'!H:H,MATCH(TEXT(A611,"YYYY-MM-DD"),'Price Data'!G:G,0)),"")</f>
        <v>5165</v>
      </c>
      <c r="G611" s="10" cm="1">
        <f t="array" ref="G611">IFERROR(IF(ISNUMBER(F611),(F611-INDEX('Price Data'!H:H,MATCH(TEXT(A611,"YYYY-MM-DD"),'Price Data'!G:G,0)+1))/INDEX('Price Data'!H:H,MATCH(TEXT(A611,"YYYY-MM-DD"),'Price Data'!G:G,0)+1),""),"")</f>
        <v>5.0223668157787719E-2</v>
      </c>
      <c r="H611" s="34">
        <f>IFERROR(INDEX('Price Data'!K:K,MATCH(TEXT(A611,"YYYY-MM-DD"),'Price Data'!J:J,0)),"")</f>
        <v>2.39</v>
      </c>
      <c r="I611" s="10" cm="1">
        <f t="array" ref="I611">IFERROR(IF(ISNUMBER(H611),(H611-INDEX('Price Data'!K:K,MATCH(TEXT(A611,"YYYY-MM-DD"),'Price Data'!J:J,0)+1))/INDEX('Price Data'!K:K,MATCH(TEXT(A611,"YYYY-MM-DD"),'Price Data'!J:J,0)+1),""),"")</f>
        <v>2.1367521367521482E-2</v>
      </c>
      <c r="J611" s="34">
        <f>IFERROR(INDEX('Price Data'!N:N,MATCH(TEXT(A611,"YYYY-MM-DD"),'Price Data'!M:M,0)),"")</f>
        <v>3.24</v>
      </c>
      <c r="K611" s="10" cm="1">
        <f t="array" ref="K611">IFERROR(IF(ISNUMBER(J611),(J611-INDEX('Price Data'!N:N,MATCH(TEXT(A611,"YYYY-MM-DD"),'Price Data'!M:M,0)+1))/INDEX('Price Data'!N:N,MATCH(TEXT(A611,"YYYY-MM-DD"),'Price Data'!M:M,0)+1),""),"")</f>
        <v>1.5673981191222656E-2</v>
      </c>
      <c r="L611" s="34">
        <f>IFERROR(INDEX('Price Data'!Q:Q,MATCH(TEXT(A611,"YYYY-MM-DD"),'Price Data'!P:P,0)),"")</f>
        <v>5.74</v>
      </c>
      <c r="M611" s="10" cm="1">
        <f t="array" ref="M611">IFERROR(IF(ISNUMBER(L611),(L611-INDEX('Price Data'!Q:Q,MATCH(TEXT(A611,"YYYY-MM-DD"),'Price Data'!P:P,0)+1))/INDEX('Price Data'!Q:Q,MATCH(TEXT(A611,"YYYY-MM-DD"),'Price Data'!P:P,0)+1),""),"")</f>
        <v>2.1352313167259804E-2</v>
      </c>
      <c r="N611" s="34">
        <f>IFERROR(INDEX('Price Data'!T:T,MATCH(TEXT(A611,"YYYY-MM-DD"),'Price Data'!S:S,0)),"")</f>
        <v>3.34</v>
      </c>
      <c r="O611" s="10" cm="1">
        <f t="array" ref="O611">IFERROR(IF(ISNUMBER(N611),(N611-INDEX('Price Data'!T:T,MATCH(TEXT(A611,"YYYY-MM-DD"),'Price Data'!S:S,0)+1))/INDEX('Price Data'!T:T,MATCH(TEXT(A611,"YYYY-MM-DD"),'Price Data'!S:S,0)+1),""),"")</f>
        <v>2.4539877300613522E-2</v>
      </c>
    </row>
    <row r="612" spans="1:15" x14ac:dyDescent="0.3">
      <c r="A612" s="8">
        <v>42431</v>
      </c>
      <c r="B612" s="34">
        <f>IFERROR(INDEX('Price Data'!B:B,MATCH(TEXT(A612,"YYYY-MM-DD"),'Price Data'!A:A,0)),"")</f>
        <v>18206</v>
      </c>
      <c r="C612" s="10" cm="1">
        <f t="array" ref="C612">IFERROR(IF(ISNUMBER(B612),(B612-INDEX('Price Data'!B:B,MATCH(TEXT(A612,"YYYY-MM-DD"),'Price Data'!A:A,0)+1))/INDEX('Price Data'!B:B,MATCH(TEXT(A612,"YYYY-MM-DD"),'Price Data'!A:A,0)+1),""),"")</f>
        <v>1.0770597379524762E-2</v>
      </c>
      <c r="D612" s="34">
        <f>IFERROR(INDEX('Price Data'!E:E,MATCH(TEXT(A612,"YYYY-MM-DD"),'Price Data'!D:D,0)),"")</f>
        <v>18.54</v>
      </c>
      <c r="E612" s="10" cm="1">
        <f t="array" ref="E612">IFERROR(IF(ISNUMBER(D612),(D612-INDEX('Price Data'!E:E,MATCH(TEXT(A612,"YYYY-MM-DD"),'Price Data'!D:D,0)+1))/INDEX('Price Data'!E:E,MATCH(TEXT(A612,"YYYY-MM-DD"),'Price Data'!D:D,0)+1),""),"")</f>
        <v>5.1616562677254688E-2</v>
      </c>
      <c r="F612" s="34">
        <f>IFERROR(INDEX('Price Data'!H:H,MATCH(TEXT(A612,"YYYY-MM-DD"),'Price Data'!G:G,0)),"")</f>
        <v>5340</v>
      </c>
      <c r="G612" s="10" cm="1">
        <f t="array" ref="G612">IFERROR(IF(ISNUMBER(F612),(F612-INDEX('Price Data'!H:H,MATCH(TEXT(A612,"YYYY-MM-DD"),'Price Data'!G:G,0)+1))/INDEX('Price Data'!H:H,MATCH(TEXT(A612,"YYYY-MM-DD"),'Price Data'!G:G,0)+1),""),"")</f>
        <v>3.3881897386253627E-2</v>
      </c>
      <c r="H612" s="34">
        <f>IFERROR(INDEX('Price Data'!K:K,MATCH(TEXT(A612,"YYYY-MM-DD"),'Price Data'!J:J,0)),"")</f>
        <v>2.48</v>
      </c>
      <c r="I612" s="10" cm="1">
        <f t="array" ref="I612">IFERROR(IF(ISNUMBER(H612),(H612-INDEX('Price Data'!K:K,MATCH(TEXT(A612,"YYYY-MM-DD"),'Price Data'!J:J,0)+1))/INDEX('Price Data'!K:K,MATCH(TEXT(A612,"YYYY-MM-DD"),'Price Data'!J:J,0)+1),""),"")</f>
        <v>3.7656903765690315E-2</v>
      </c>
      <c r="J612" s="34">
        <f>IFERROR(INDEX('Price Data'!N:N,MATCH(TEXT(A612,"YYYY-MM-DD"),'Price Data'!M:M,0)),"")</f>
        <v>3.39</v>
      </c>
      <c r="K612" s="10" cm="1">
        <f t="array" ref="K612">IFERROR(IF(ISNUMBER(J612),(J612-INDEX('Price Data'!N:N,MATCH(TEXT(A612,"YYYY-MM-DD"),'Price Data'!M:M,0)+1))/INDEX('Price Data'!N:N,MATCH(TEXT(A612,"YYYY-MM-DD"),'Price Data'!M:M,0)+1),""),"")</f>
        <v>4.6296296296296266E-2</v>
      </c>
      <c r="L612" s="34">
        <f>IFERROR(INDEX('Price Data'!Q:Q,MATCH(TEXT(A612,"YYYY-MM-DD"),'Price Data'!P:P,0)),"")</f>
        <v>6.14</v>
      </c>
      <c r="M612" s="10" cm="1">
        <f t="array" ref="M612">IFERROR(IF(ISNUMBER(L612),(L612-INDEX('Price Data'!Q:Q,MATCH(TEXT(A612,"YYYY-MM-DD"),'Price Data'!P:P,0)+1))/INDEX('Price Data'!Q:Q,MATCH(TEXT(A612,"YYYY-MM-DD"),'Price Data'!P:P,0)+1),""),"")</f>
        <v>6.9686411149825683E-2</v>
      </c>
      <c r="N612" s="34">
        <f>IFERROR(INDEX('Price Data'!T:T,MATCH(TEXT(A612,"YYYY-MM-DD"),'Price Data'!S:S,0)),"")</f>
        <v>3.44</v>
      </c>
      <c r="O612" s="10" cm="1">
        <f t="array" ref="O612">IFERROR(IF(ISNUMBER(N612),(N612-INDEX('Price Data'!T:T,MATCH(TEXT(A612,"YYYY-MM-DD"),'Price Data'!S:S,0)+1))/INDEX('Price Data'!T:T,MATCH(TEXT(A612,"YYYY-MM-DD"),'Price Data'!S:S,0)+1),""),"")</f>
        <v>2.994011976047907E-2</v>
      </c>
    </row>
    <row r="613" spans="1:15" x14ac:dyDescent="0.3">
      <c r="A613" s="8">
        <v>42432</v>
      </c>
      <c r="B613" s="34">
        <f>IFERROR(INDEX('Price Data'!B:B,MATCH(TEXT(A613,"YYYY-MM-DD"),'Price Data'!A:A,0)),"")</f>
        <v>18349</v>
      </c>
      <c r="C613" s="10" cm="1">
        <f t="array" ref="C613">IFERROR(IF(ISNUMBER(B613),(B613-INDEX('Price Data'!B:B,MATCH(TEXT(A613,"YYYY-MM-DD"),'Price Data'!A:A,0)+1))/INDEX('Price Data'!B:B,MATCH(TEXT(A613,"YYYY-MM-DD"),'Price Data'!A:A,0)+1),""),"")</f>
        <v>7.8545534439195871E-3</v>
      </c>
      <c r="D613" s="34">
        <f>IFERROR(INDEX('Price Data'!E:E,MATCH(TEXT(A613,"YYYY-MM-DD"),'Price Data'!D:D,0)),"")</f>
        <v>18.649999999999999</v>
      </c>
      <c r="E613" s="10" cm="1">
        <f t="array" ref="E613">IFERROR(IF(ISNUMBER(D613),(D613-INDEX('Price Data'!E:E,MATCH(TEXT(A613,"YYYY-MM-DD"),'Price Data'!D:D,0)+1))/INDEX('Price Data'!E:E,MATCH(TEXT(A613,"YYYY-MM-DD"),'Price Data'!D:D,0)+1),""),"")</f>
        <v>5.9331175836029905E-3</v>
      </c>
      <c r="F613" s="34">
        <f>IFERROR(INDEX('Price Data'!H:H,MATCH(TEXT(A613,"YYYY-MM-DD"),'Price Data'!G:G,0)),"")</f>
        <v>5660</v>
      </c>
      <c r="G613" s="10" cm="1">
        <f t="array" ref="G613">IFERROR(IF(ISNUMBER(F613),(F613-INDEX('Price Data'!H:H,MATCH(TEXT(A613,"YYYY-MM-DD"),'Price Data'!G:G,0)+1))/INDEX('Price Data'!H:H,MATCH(TEXT(A613,"YYYY-MM-DD"),'Price Data'!G:G,0)+1),""),"")</f>
        <v>5.9925093632958802E-2</v>
      </c>
      <c r="H613" s="34">
        <f>IFERROR(INDEX('Price Data'!K:K,MATCH(TEXT(A613,"YYYY-MM-DD"),'Price Data'!J:J,0)),"")</f>
        <v>2.58</v>
      </c>
      <c r="I613" s="10" cm="1">
        <f t="array" ref="I613">IFERROR(IF(ISNUMBER(H613),(H613-INDEX('Price Data'!K:K,MATCH(TEXT(A613,"YYYY-MM-DD"),'Price Data'!J:J,0)+1))/INDEX('Price Data'!K:K,MATCH(TEXT(A613,"YYYY-MM-DD"),'Price Data'!J:J,0)+1),""),"")</f>
        <v>4.0322580645161324E-2</v>
      </c>
      <c r="J613" s="34">
        <f>IFERROR(INDEX('Price Data'!N:N,MATCH(TEXT(A613,"YYYY-MM-DD"),'Price Data'!M:M,0)),"")</f>
        <v>3.34</v>
      </c>
      <c r="K613" s="10" cm="1">
        <f t="array" ref="K613">IFERROR(IF(ISNUMBER(J613),(J613-INDEX('Price Data'!N:N,MATCH(TEXT(A613,"YYYY-MM-DD"),'Price Data'!M:M,0)+1))/INDEX('Price Data'!N:N,MATCH(TEXT(A613,"YYYY-MM-DD"),'Price Data'!M:M,0)+1),""),"")</f>
        <v>-1.4749262536873234E-2</v>
      </c>
      <c r="L613" s="34">
        <f>IFERROR(INDEX('Price Data'!Q:Q,MATCH(TEXT(A613,"YYYY-MM-DD"),'Price Data'!P:P,0)),"")</f>
        <v>6.18</v>
      </c>
      <c r="M613" s="10" cm="1">
        <f t="array" ref="M613">IFERROR(IF(ISNUMBER(L613),(L613-INDEX('Price Data'!Q:Q,MATCH(TEXT(A613,"YYYY-MM-DD"),'Price Data'!P:P,0)+1))/INDEX('Price Data'!Q:Q,MATCH(TEXT(A613,"YYYY-MM-DD"),'Price Data'!P:P,0)+1),""),"")</f>
        <v>6.5146579804560324E-3</v>
      </c>
      <c r="N613" s="34">
        <f>IFERROR(INDEX('Price Data'!T:T,MATCH(TEXT(A613,"YYYY-MM-DD"),'Price Data'!S:S,0)),"")</f>
        <v>3.43</v>
      </c>
      <c r="O613" s="10" cm="1">
        <f t="array" ref="O613">IFERROR(IF(ISNUMBER(N613),(N613-INDEX('Price Data'!T:T,MATCH(TEXT(A613,"YYYY-MM-DD"),'Price Data'!S:S,0)+1))/INDEX('Price Data'!T:T,MATCH(TEXT(A613,"YYYY-MM-DD"),'Price Data'!S:S,0)+1),""),"")</f>
        <v>-2.9069767441859845E-3</v>
      </c>
    </row>
    <row r="614" spans="1:15" x14ac:dyDescent="0.3">
      <c r="A614" s="8">
        <v>42433</v>
      </c>
      <c r="B614" s="34">
        <f>IFERROR(INDEX('Price Data'!B:B,MATCH(TEXT(A614,"YYYY-MM-DD"),'Price Data'!A:A,0)),"")</f>
        <v>18279</v>
      </c>
      <c r="C614" s="10" cm="1">
        <f t="array" ref="C614">IFERROR(IF(ISNUMBER(B614),(B614-INDEX('Price Data'!B:B,MATCH(TEXT(A614,"YYYY-MM-DD"),'Price Data'!A:A,0)+1))/INDEX('Price Data'!B:B,MATCH(TEXT(A614,"YYYY-MM-DD"),'Price Data'!A:A,0)+1),""),"")</f>
        <v>-3.8149217941032209E-3</v>
      </c>
      <c r="D614" s="34">
        <f>IFERROR(INDEX('Price Data'!E:E,MATCH(TEXT(A614,"YYYY-MM-DD"),'Price Data'!D:D,0)),"")</f>
        <v>18.239999999999998</v>
      </c>
      <c r="E614" s="10" cm="1">
        <f t="array" ref="E614">IFERROR(IF(ISNUMBER(D614),(D614-INDEX('Price Data'!E:E,MATCH(TEXT(A614,"YYYY-MM-DD"),'Price Data'!D:D,0)+1))/INDEX('Price Data'!E:E,MATCH(TEXT(A614,"YYYY-MM-DD"),'Price Data'!D:D,0)+1),""),"")</f>
        <v>-2.1983914209115291E-2</v>
      </c>
      <c r="F614" s="34">
        <f>IFERROR(INDEX('Price Data'!H:H,MATCH(TEXT(A614,"YYYY-MM-DD"),'Price Data'!G:G,0)),"")</f>
        <v>5605</v>
      </c>
      <c r="G614" s="10" cm="1">
        <f t="array" ref="G614">IFERROR(IF(ISNUMBER(F614),(F614-INDEX('Price Data'!H:H,MATCH(TEXT(A614,"YYYY-MM-DD"),'Price Data'!G:G,0)+1))/INDEX('Price Data'!H:H,MATCH(TEXT(A614,"YYYY-MM-DD"),'Price Data'!G:G,0)+1),""),"")</f>
        <v>-9.7173144876325085E-3</v>
      </c>
      <c r="H614" s="34">
        <f>IFERROR(INDEX('Price Data'!K:K,MATCH(TEXT(A614,"YYYY-MM-DD"),'Price Data'!J:J,0)),"")</f>
        <v>2.52</v>
      </c>
      <c r="I614" s="10" cm="1">
        <f t="array" ref="I614">IFERROR(IF(ISNUMBER(H614),(H614-INDEX('Price Data'!K:K,MATCH(TEXT(A614,"YYYY-MM-DD"),'Price Data'!J:J,0)+1))/INDEX('Price Data'!K:K,MATCH(TEXT(A614,"YYYY-MM-DD"),'Price Data'!J:J,0)+1),""),"")</f>
        <v>-2.3255813953488393E-2</v>
      </c>
      <c r="J614" s="34">
        <f>IFERROR(INDEX('Price Data'!N:N,MATCH(TEXT(A614,"YYYY-MM-DD"),'Price Data'!M:M,0)),"")</f>
        <v>3.35</v>
      </c>
      <c r="K614" s="10" cm="1">
        <f t="array" ref="K614">IFERROR(IF(ISNUMBER(J614),(J614-INDEX('Price Data'!N:N,MATCH(TEXT(A614,"YYYY-MM-DD"),'Price Data'!M:M,0)+1))/INDEX('Price Data'!N:N,MATCH(TEXT(A614,"YYYY-MM-DD"),'Price Data'!M:M,0)+1),""),"")</f>
        <v>2.9940119760479733E-3</v>
      </c>
      <c r="L614" s="34">
        <f>IFERROR(INDEX('Price Data'!Q:Q,MATCH(TEXT(A614,"YYYY-MM-DD"),'Price Data'!P:P,0)),"")</f>
        <v>5.92</v>
      </c>
      <c r="M614" s="10" cm="1">
        <f t="array" ref="M614">IFERROR(IF(ISNUMBER(L614),(L614-INDEX('Price Data'!Q:Q,MATCH(TEXT(A614,"YYYY-MM-DD"),'Price Data'!P:P,0)+1))/INDEX('Price Data'!Q:Q,MATCH(TEXT(A614,"YYYY-MM-DD"),'Price Data'!P:P,0)+1),""),"")</f>
        <v>-4.2071197411003201E-2</v>
      </c>
      <c r="N614" s="34">
        <f>IFERROR(INDEX('Price Data'!T:T,MATCH(TEXT(A614,"YYYY-MM-DD"),'Price Data'!S:S,0)),"")</f>
        <v>3.42</v>
      </c>
      <c r="O614" s="10" cm="1">
        <f t="array" ref="O614">IFERROR(IF(ISNUMBER(N614),(N614-INDEX('Price Data'!T:T,MATCH(TEXT(A614,"YYYY-MM-DD"),'Price Data'!S:S,0)+1))/INDEX('Price Data'!T:T,MATCH(TEXT(A614,"YYYY-MM-DD"),'Price Data'!S:S,0)+1),""),"")</f>
        <v>-2.915451895043799E-3</v>
      </c>
    </row>
    <row r="615" spans="1:15" x14ac:dyDescent="0.3">
      <c r="A615" s="8">
        <v>42434</v>
      </c>
      <c r="B615" s="34" t="str">
        <f>IFERROR(INDEX('Price Data'!B:B,MATCH(TEXT(A615,"YYYY-MM-DD"),'Price Data'!A:A,0)),"")</f>
        <v/>
      </c>
      <c r="C615" s="10" t="str" cm="1">
        <f t="array" ref="C615">IFERROR(IF(ISNUMBER(B615),(B615-INDEX('Price Data'!B:B,MATCH(TEXT(A615,"YYYY-MM-DD"),'Price Data'!A:A,0)+1))/INDEX('Price Data'!B:B,MATCH(TEXT(A615,"YYYY-MM-DD"),'Price Data'!A:A,0)+1),""),"")</f>
        <v/>
      </c>
      <c r="D615" s="34" t="str">
        <f>IFERROR(INDEX('Price Data'!E:E,MATCH(TEXT(A615,"YYYY-MM-DD"),'Price Data'!D:D,0)),"")</f>
        <v/>
      </c>
      <c r="E615" s="10" t="str" cm="1">
        <f t="array" ref="E615">IFERROR(IF(ISNUMBER(D615),(D615-INDEX('Price Data'!E:E,MATCH(TEXT(A615,"YYYY-MM-DD"),'Price Data'!D:D,0)+1))/INDEX('Price Data'!E:E,MATCH(TEXT(A615,"YYYY-MM-DD"),'Price Data'!D:D,0)+1),""),"")</f>
        <v/>
      </c>
      <c r="F615" s="34" t="str">
        <f>IFERROR(INDEX('Price Data'!H:H,MATCH(TEXT(A615,"YYYY-MM-DD"),'Price Data'!G:G,0)),"")</f>
        <v/>
      </c>
      <c r="G615" s="10" t="str" cm="1">
        <f t="array" ref="G615">IFERROR(IF(ISNUMBER(F615),(F615-INDEX('Price Data'!H:H,MATCH(TEXT(A615,"YYYY-MM-DD"),'Price Data'!G:G,0)+1))/INDEX('Price Data'!H:H,MATCH(TEXT(A615,"YYYY-MM-DD"),'Price Data'!G:G,0)+1),""),"")</f>
        <v/>
      </c>
      <c r="H615" s="34" t="str">
        <f>IFERROR(INDEX('Price Data'!K:K,MATCH(TEXT(A615,"YYYY-MM-DD"),'Price Data'!J:J,0)),"")</f>
        <v/>
      </c>
      <c r="I615" s="10" t="str" cm="1">
        <f t="array" ref="I615">IFERROR(IF(ISNUMBER(H615),(H615-INDEX('Price Data'!K:K,MATCH(TEXT(A615,"YYYY-MM-DD"),'Price Data'!J:J,0)+1))/INDEX('Price Data'!K:K,MATCH(TEXT(A615,"YYYY-MM-DD"),'Price Data'!J:J,0)+1),""),"")</f>
        <v/>
      </c>
      <c r="J615" s="34" t="str">
        <f>IFERROR(INDEX('Price Data'!N:N,MATCH(TEXT(A615,"YYYY-MM-DD"),'Price Data'!M:M,0)),"")</f>
        <v/>
      </c>
      <c r="K615" s="10" t="str" cm="1">
        <f t="array" ref="K615">IFERROR(IF(ISNUMBER(J615),(J615-INDEX('Price Data'!N:N,MATCH(TEXT(A615,"YYYY-MM-DD"),'Price Data'!M:M,0)+1))/INDEX('Price Data'!N:N,MATCH(TEXT(A615,"YYYY-MM-DD"),'Price Data'!M:M,0)+1),""),"")</f>
        <v/>
      </c>
      <c r="L615" s="34" t="str">
        <f>IFERROR(INDEX('Price Data'!Q:Q,MATCH(TEXT(A615,"YYYY-MM-DD"),'Price Data'!P:P,0)),"")</f>
        <v/>
      </c>
      <c r="M615" s="10" t="str" cm="1">
        <f t="array" ref="M615">IFERROR(IF(ISNUMBER(L615),(L615-INDEX('Price Data'!Q:Q,MATCH(TEXT(A615,"YYYY-MM-DD"),'Price Data'!P:P,0)+1))/INDEX('Price Data'!Q:Q,MATCH(TEXT(A615,"YYYY-MM-DD"),'Price Data'!P:P,0)+1),""),"")</f>
        <v/>
      </c>
      <c r="N615" s="34" t="str">
        <f>IFERROR(INDEX('Price Data'!T:T,MATCH(TEXT(A615,"YYYY-MM-DD"),'Price Data'!S:S,0)),"")</f>
        <v/>
      </c>
      <c r="O615" s="10" t="str" cm="1">
        <f t="array" ref="O615">IFERROR(IF(ISNUMBER(N615),(N615-INDEX('Price Data'!T:T,MATCH(TEXT(A615,"YYYY-MM-DD"),'Price Data'!S:S,0)+1))/INDEX('Price Data'!T:T,MATCH(TEXT(A615,"YYYY-MM-DD"),'Price Data'!S:S,0)+1),""),"")</f>
        <v/>
      </c>
    </row>
    <row r="616" spans="1:15" x14ac:dyDescent="0.3">
      <c r="A616" s="8">
        <v>42435</v>
      </c>
      <c r="B616" s="34" t="str">
        <f>IFERROR(INDEX('Price Data'!B:B,MATCH(TEXT(A616,"YYYY-MM-DD"),'Price Data'!A:A,0)),"")</f>
        <v/>
      </c>
      <c r="C616" s="10" t="str" cm="1">
        <f t="array" ref="C616">IFERROR(IF(ISNUMBER(B616),(B616-INDEX('Price Data'!B:B,MATCH(TEXT(A616,"YYYY-MM-DD"),'Price Data'!A:A,0)+1))/INDEX('Price Data'!B:B,MATCH(TEXT(A616,"YYYY-MM-DD"),'Price Data'!A:A,0)+1),""),"")</f>
        <v/>
      </c>
      <c r="D616" s="34" t="str">
        <f>IFERROR(INDEX('Price Data'!E:E,MATCH(TEXT(A616,"YYYY-MM-DD"),'Price Data'!D:D,0)),"")</f>
        <v/>
      </c>
      <c r="E616" s="10" t="str" cm="1">
        <f t="array" ref="E616">IFERROR(IF(ISNUMBER(D616),(D616-INDEX('Price Data'!E:E,MATCH(TEXT(A616,"YYYY-MM-DD"),'Price Data'!D:D,0)+1))/INDEX('Price Data'!E:E,MATCH(TEXT(A616,"YYYY-MM-DD"),'Price Data'!D:D,0)+1),""),"")</f>
        <v/>
      </c>
      <c r="F616" s="34" t="str">
        <f>IFERROR(INDEX('Price Data'!H:H,MATCH(TEXT(A616,"YYYY-MM-DD"),'Price Data'!G:G,0)),"")</f>
        <v/>
      </c>
      <c r="G616" s="10" t="str" cm="1">
        <f t="array" ref="G616">IFERROR(IF(ISNUMBER(F616),(F616-INDEX('Price Data'!H:H,MATCH(TEXT(A616,"YYYY-MM-DD"),'Price Data'!G:G,0)+1))/INDEX('Price Data'!H:H,MATCH(TEXT(A616,"YYYY-MM-DD"),'Price Data'!G:G,0)+1),""),"")</f>
        <v/>
      </c>
      <c r="H616" s="34" t="str">
        <f>IFERROR(INDEX('Price Data'!K:K,MATCH(TEXT(A616,"YYYY-MM-DD"),'Price Data'!J:J,0)),"")</f>
        <v/>
      </c>
      <c r="I616" s="10" t="str" cm="1">
        <f t="array" ref="I616">IFERROR(IF(ISNUMBER(H616),(H616-INDEX('Price Data'!K:K,MATCH(TEXT(A616,"YYYY-MM-DD"),'Price Data'!J:J,0)+1))/INDEX('Price Data'!K:K,MATCH(TEXT(A616,"YYYY-MM-DD"),'Price Data'!J:J,0)+1),""),"")</f>
        <v/>
      </c>
      <c r="J616" s="34" t="str">
        <f>IFERROR(INDEX('Price Data'!N:N,MATCH(TEXT(A616,"YYYY-MM-DD"),'Price Data'!M:M,0)),"")</f>
        <v/>
      </c>
      <c r="K616" s="10" t="str" cm="1">
        <f t="array" ref="K616">IFERROR(IF(ISNUMBER(J616),(J616-INDEX('Price Data'!N:N,MATCH(TEXT(A616,"YYYY-MM-DD"),'Price Data'!M:M,0)+1))/INDEX('Price Data'!N:N,MATCH(TEXT(A616,"YYYY-MM-DD"),'Price Data'!M:M,0)+1),""),"")</f>
        <v/>
      </c>
      <c r="L616" s="34" t="str">
        <f>IFERROR(INDEX('Price Data'!Q:Q,MATCH(TEXT(A616,"YYYY-MM-DD"),'Price Data'!P:P,0)),"")</f>
        <v/>
      </c>
      <c r="M616" s="10" t="str" cm="1">
        <f t="array" ref="M616">IFERROR(IF(ISNUMBER(L616),(L616-INDEX('Price Data'!Q:Q,MATCH(TEXT(A616,"YYYY-MM-DD"),'Price Data'!P:P,0)+1))/INDEX('Price Data'!Q:Q,MATCH(TEXT(A616,"YYYY-MM-DD"),'Price Data'!P:P,0)+1),""),"")</f>
        <v/>
      </c>
      <c r="N616" s="34" t="str">
        <f>IFERROR(INDEX('Price Data'!T:T,MATCH(TEXT(A616,"YYYY-MM-DD"),'Price Data'!S:S,0)),"")</f>
        <v/>
      </c>
      <c r="O616" s="10" t="str" cm="1">
        <f t="array" ref="O616">IFERROR(IF(ISNUMBER(N616),(N616-INDEX('Price Data'!T:T,MATCH(TEXT(A616,"YYYY-MM-DD"),'Price Data'!S:S,0)+1))/INDEX('Price Data'!T:T,MATCH(TEXT(A616,"YYYY-MM-DD"),'Price Data'!S:S,0)+1),""),"")</f>
        <v/>
      </c>
    </row>
    <row r="617" spans="1:15" x14ac:dyDescent="0.3">
      <c r="A617" s="8">
        <v>42436</v>
      </c>
      <c r="B617" s="34">
        <f>IFERROR(INDEX('Price Data'!B:B,MATCH(TEXT(A617,"YYYY-MM-DD"),'Price Data'!A:A,0)),"")</f>
        <v>18059</v>
      </c>
      <c r="C617" s="10" cm="1">
        <f t="array" ref="C617">IFERROR(IF(ISNUMBER(B617),(B617-INDEX('Price Data'!B:B,MATCH(TEXT(A617,"YYYY-MM-DD"),'Price Data'!A:A,0)+1))/INDEX('Price Data'!B:B,MATCH(TEXT(A617,"YYYY-MM-DD"),'Price Data'!A:A,0)+1),""),"")</f>
        <v>-1.2035669347338476E-2</v>
      </c>
      <c r="D617" s="34">
        <f>IFERROR(INDEX('Price Data'!E:E,MATCH(TEXT(A617,"YYYY-MM-DD"),'Price Data'!D:D,0)),"")</f>
        <v>17.82</v>
      </c>
      <c r="E617" s="10" cm="1">
        <f t="array" ref="E617">IFERROR(IF(ISNUMBER(D617),(D617-INDEX('Price Data'!E:E,MATCH(TEXT(A617,"YYYY-MM-DD"),'Price Data'!D:D,0)+1))/INDEX('Price Data'!E:E,MATCH(TEXT(A617,"YYYY-MM-DD"),'Price Data'!D:D,0)+1),""),"")</f>
        <v>-2.3026315789473586E-2</v>
      </c>
      <c r="F617" s="34">
        <f>IFERROR(INDEX('Price Data'!H:H,MATCH(TEXT(A617,"YYYY-MM-DD"),'Price Data'!G:G,0)),"")</f>
        <v>5340</v>
      </c>
      <c r="G617" s="10" cm="1">
        <f t="array" ref="G617">IFERROR(IF(ISNUMBER(F617),(F617-INDEX('Price Data'!H:H,MATCH(TEXT(A617,"YYYY-MM-DD"),'Price Data'!G:G,0)+1))/INDEX('Price Data'!H:H,MATCH(TEXT(A617,"YYYY-MM-DD"),'Price Data'!G:G,0)+1),""),"")</f>
        <v>-4.7279214986619092E-2</v>
      </c>
      <c r="H617" s="34">
        <f>IFERROR(INDEX('Price Data'!K:K,MATCH(TEXT(A617,"YYYY-MM-DD"),'Price Data'!J:J,0)),"")</f>
        <v>2.46</v>
      </c>
      <c r="I617" s="10" cm="1">
        <f t="array" ref="I617">IFERROR(IF(ISNUMBER(H617),(H617-INDEX('Price Data'!K:K,MATCH(TEXT(A617,"YYYY-MM-DD"),'Price Data'!J:J,0)+1))/INDEX('Price Data'!K:K,MATCH(TEXT(A617,"YYYY-MM-DD"),'Price Data'!J:J,0)+1),""),"")</f>
        <v>-2.3809523809523829E-2</v>
      </c>
      <c r="J617" s="34">
        <f>IFERROR(INDEX('Price Data'!N:N,MATCH(TEXT(A617,"YYYY-MM-DD"),'Price Data'!M:M,0)),"")</f>
        <v>3.18</v>
      </c>
      <c r="K617" s="10" cm="1">
        <f t="array" ref="K617">IFERROR(IF(ISNUMBER(J617),(J617-INDEX('Price Data'!N:N,MATCH(TEXT(A617,"YYYY-MM-DD"),'Price Data'!M:M,0)+1))/INDEX('Price Data'!N:N,MATCH(TEXT(A617,"YYYY-MM-DD"),'Price Data'!M:M,0)+1),""),"")</f>
        <v>-5.0746268656716394E-2</v>
      </c>
      <c r="L617" s="34">
        <f>IFERROR(INDEX('Price Data'!Q:Q,MATCH(TEXT(A617,"YYYY-MM-DD"),'Price Data'!P:P,0)),"")</f>
        <v>5.68</v>
      </c>
      <c r="M617" s="10" cm="1">
        <f t="array" ref="M617">IFERROR(IF(ISNUMBER(L617),(L617-INDEX('Price Data'!Q:Q,MATCH(TEXT(A617,"YYYY-MM-DD"),'Price Data'!P:P,0)+1))/INDEX('Price Data'!Q:Q,MATCH(TEXT(A617,"YYYY-MM-DD"),'Price Data'!P:P,0)+1),""),"")</f>
        <v>-4.0540540540540577E-2</v>
      </c>
      <c r="N617" s="34">
        <f>IFERROR(INDEX('Price Data'!T:T,MATCH(TEXT(A617,"YYYY-MM-DD"),'Price Data'!S:S,0)),"")</f>
        <v>3.23</v>
      </c>
      <c r="O617" s="10" cm="1">
        <f t="array" ref="O617">IFERROR(IF(ISNUMBER(N617),(N617-INDEX('Price Data'!T:T,MATCH(TEXT(A617,"YYYY-MM-DD"),'Price Data'!S:S,0)+1))/INDEX('Price Data'!T:T,MATCH(TEXT(A617,"YYYY-MM-DD"),'Price Data'!S:S,0)+1),""),"")</f>
        <v>-5.5555555555555539E-2</v>
      </c>
    </row>
    <row r="618" spans="1:15" x14ac:dyDescent="0.3">
      <c r="A618" s="8">
        <v>42437</v>
      </c>
      <c r="B618" s="34">
        <f>IFERROR(INDEX('Price Data'!B:B,MATCH(TEXT(A618,"YYYY-MM-DD"),'Price Data'!A:A,0)),"")</f>
        <v>18018</v>
      </c>
      <c r="C618" s="10" cm="1">
        <f t="array" ref="C618">IFERROR(IF(ISNUMBER(B618),(B618-INDEX('Price Data'!B:B,MATCH(TEXT(A618,"YYYY-MM-DD"),'Price Data'!A:A,0)+1))/INDEX('Price Data'!B:B,MATCH(TEXT(A618,"YYYY-MM-DD"),'Price Data'!A:A,0)+1),""),"")</f>
        <v>-2.2703361204939364E-3</v>
      </c>
      <c r="D618" s="34">
        <f>IFERROR(INDEX('Price Data'!E:E,MATCH(TEXT(A618,"YYYY-MM-DD"),'Price Data'!D:D,0)),"")</f>
        <v>17.97</v>
      </c>
      <c r="E618" s="10" cm="1">
        <f t="array" ref="E618">IFERROR(IF(ISNUMBER(D618),(D618-INDEX('Price Data'!E:E,MATCH(TEXT(A618,"YYYY-MM-DD"),'Price Data'!D:D,0)+1))/INDEX('Price Data'!E:E,MATCH(TEXT(A618,"YYYY-MM-DD"),'Price Data'!D:D,0)+1),""),"")</f>
        <v>8.4175084175083376E-3</v>
      </c>
      <c r="F618" s="34">
        <f>IFERROR(INDEX('Price Data'!H:H,MATCH(TEXT(A618,"YYYY-MM-DD"),'Price Data'!G:G,0)),"")</f>
        <v>5320</v>
      </c>
      <c r="G618" s="10" cm="1">
        <f t="array" ref="G618">IFERROR(IF(ISNUMBER(F618),(F618-INDEX('Price Data'!H:H,MATCH(TEXT(A618,"YYYY-MM-DD"),'Price Data'!G:G,0)+1))/INDEX('Price Data'!H:H,MATCH(TEXT(A618,"YYYY-MM-DD"),'Price Data'!G:G,0)+1),""),"")</f>
        <v>-3.7453183520599251E-3</v>
      </c>
      <c r="H618" s="34">
        <f>IFERROR(INDEX('Price Data'!K:K,MATCH(TEXT(A618,"YYYY-MM-DD"),'Price Data'!J:J,0)),"")</f>
        <v>2.4900000000000002</v>
      </c>
      <c r="I618" s="10" cm="1">
        <f t="array" ref="I618">IFERROR(IF(ISNUMBER(H618),(H618-INDEX('Price Data'!K:K,MATCH(TEXT(A618,"YYYY-MM-DD"),'Price Data'!J:J,0)+1))/INDEX('Price Data'!K:K,MATCH(TEXT(A618,"YYYY-MM-DD"),'Price Data'!J:J,0)+1),""),"")</f>
        <v>1.2195121951219613E-2</v>
      </c>
      <c r="J618" s="34">
        <f>IFERROR(INDEX('Price Data'!N:N,MATCH(TEXT(A618,"YYYY-MM-DD"),'Price Data'!M:M,0)),"")</f>
        <v>3.13</v>
      </c>
      <c r="K618" s="10" cm="1">
        <f t="array" ref="K618">IFERROR(IF(ISNUMBER(J618),(J618-INDEX('Price Data'!N:N,MATCH(TEXT(A618,"YYYY-MM-DD"),'Price Data'!M:M,0)+1))/INDEX('Price Data'!N:N,MATCH(TEXT(A618,"YYYY-MM-DD"),'Price Data'!M:M,0)+1),""),"")</f>
        <v>-1.5723270440251656E-2</v>
      </c>
      <c r="L618" s="34">
        <f>IFERROR(INDEX('Price Data'!Q:Q,MATCH(TEXT(A618,"YYYY-MM-DD"),'Price Data'!P:P,0)),"")</f>
        <v>5.66</v>
      </c>
      <c r="M618" s="10" cm="1">
        <f t="array" ref="M618">IFERROR(IF(ISNUMBER(L618),(L618-INDEX('Price Data'!Q:Q,MATCH(TEXT(A618,"YYYY-MM-DD"),'Price Data'!P:P,0)+1))/INDEX('Price Data'!Q:Q,MATCH(TEXT(A618,"YYYY-MM-DD"),'Price Data'!P:P,0)+1),""),"")</f>
        <v>-3.5211267605633053E-3</v>
      </c>
      <c r="N618" s="34">
        <f>IFERROR(INDEX('Price Data'!T:T,MATCH(TEXT(A618,"YYYY-MM-DD"),'Price Data'!S:S,0)),"")</f>
        <v>3.26</v>
      </c>
      <c r="O618" s="10" cm="1">
        <f t="array" ref="O618">IFERROR(IF(ISNUMBER(N618),(N618-INDEX('Price Data'!T:T,MATCH(TEXT(A618,"YYYY-MM-DD"),'Price Data'!S:S,0)+1))/INDEX('Price Data'!T:T,MATCH(TEXT(A618,"YYYY-MM-DD"),'Price Data'!S:S,0)+1),""),"")</f>
        <v>9.2879256965943662E-3</v>
      </c>
    </row>
    <row r="619" spans="1:15" x14ac:dyDescent="0.3">
      <c r="A619" s="8">
        <v>42438</v>
      </c>
      <c r="B619" s="34">
        <f>IFERROR(INDEX('Price Data'!B:B,MATCH(TEXT(A619,"YYYY-MM-DD"),'Price Data'!A:A,0)),"")</f>
        <v>18209</v>
      </c>
      <c r="C619" s="10" cm="1">
        <f t="array" ref="C619">IFERROR(IF(ISNUMBER(B619),(B619-INDEX('Price Data'!B:B,MATCH(TEXT(A619,"YYYY-MM-DD"),'Price Data'!A:A,0)+1))/INDEX('Price Data'!B:B,MATCH(TEXT(A619,"YYYY-MM-DD"),'Price Data'!A:A,0)+1),""),"")</f>
        <v>1.06005106005106E-2</v>
      </c>
      <c r="D619" s="34">
        <f>IFERROR(INDEX('Price Data'!E:E,MATCH(TEXT(A619,"YYYY-MM-DD"),'Price Data'!D:D,0)),"")</f>
        <v>18.12</v>
      </c>
      <c r="E619" s="10" cm="1">
        <f t="array" ref="E619">IFERROR(IF(ISNUMBER(D619),(D619-INDEX('Price Data'!E:E,MATCH(TEXT(A619,"YYYY-MM-DD"),'Price Data'!D:D,0)+1))/INDEX('Price Data'!E:E,MATCH(TEXT(A619,"YYYY-MM-DD"),'Price Data'!D:D,0)+1),""),"")</f>
        <v>8.3472454090151443E-3</v>
      </c>
      <c r="F619" s="34">
        <f>IFERROR(INDEX('Price Data'!H:H,MATCH(TEXT(A619,"YYYY-MM-DD"),'Price Data'!G:G,0)),"")</f>
        <v>5300</v>
      </c>
      <c r="G619" s="10" cm="1">
        <f t="array" ref="G619">IFERROR(IF(ISNUMBER(F619),(F619-INDEX('Price Data'!H:H,MATCH(TEXT(A619,"YYYY-MM-DD"),'Price Data'!G:G,0)+1))/INDEX('Price Data'!H:H,MATCH(TEXT(A619,"YYYY-MM-DD"),'Price Data'!G:G,0)+1),""),"")</f>
        <v>-3.7593984962406013E-3</v>
      </c>
      <c r="H619" s="34">
        <f>IFERROR(INDEX('Price Data'!K:K,MATCH(TEXT(A619,"YYYY-MM-DD"),'Price Data'!J:J,0)),"")</f>
        <v>2.52</v>
      </c>
      <c r="I619" s="10" cm="1">
        <f t="array" ref="I619">IFERROR(IF(ISNUMBER(H619),(H619-INDEX('Price Data'!K:K,MATCH(TEXT(A619,"YYYY-MM-DD"),'Price Data'!J:J,0)+1))/INDEX('Price Data'!K:K,MATCH(TEXT(A619,"YYYY-MM-DD"),'Price Data'!J:J,0)+1),""),"")</f>
        <v>1.2048192771084258E-2</v>
      </c>
      <c r="J619" s="34">
        <f>IFERROR(INDEX('Price Data'!N:N,MATCH(TEXT(A619,"YYYY-MM-DD"),'Price Data'!M:M,0)),"")</f>
        <v>3.17</v>
      </c>
      <c r="K619" s="10" cm="1">
        <f t="array" ref="K619">IFERROR(IF(ISNUMBER(J619),(J619-INDEX('Price Data'!N:N,MATCH(TEXT(A619,"YYYY-MM-DD"),'Price Data'!M:M,0)+1))/INDEX('Price Data'!N:N,MATCH(TEXT(A619,"YYYY-MM-DD"),'Price Data'!M:M,0)+1),""),"")</f>
        <v>1.2779552715654964E-2</v>
      </c>
      <c r="L619" s="34">
        <f>IFERROR(INDEX('Price Data'!Q:Q,MATCH(TEXT(A619,"YYYY-MM-DD"),'Price Data'!P:P,0)),"")</f>
        <v>5.5</v>
      </c>
      <c r="M619" s="10" cm="1">
        <f t="array" ref="M619">IFERROR(IF(ISNUMBER(L619),(L619-INDEX('Price Data'!Q:Q,MATCH(TEXT(A619,"YYYY-MM-DD"),'Price Data'!P:P,0)+1))/INDEX('Price Data'!Q:Q,MATCH(TEXT(A619,"YYYY-MM-DD"),'Price Data'!P:P,0)+1),""),"")</f>
        <v>-2.8268551236749141E-2</v>
      </c>
      <c r="N619" s="34">
        <f>IFERROR(INDEX('Price Data'!T:T,MATCH(TEXT(A619,"YYYY-MM-DD"),'Price Data'!S:S,0)),"")</f>
        <v>3.24</v>
      </c>
      <c r="O619" s="10" cm="1">
        <f t="array" ref="O619">IFERROR(IF(ISNUMBER(N619),(N619-INDEX('Price Data'!T:T,MATCH(TEXT(A619,"YYYY-MM-DD"),'Price Data'!S:S,0)+1))/INDEX('Price Data'!T:T,MATCH(TEXT(A619,"YYYY-MM-DD"),'Price Data'!S:S,0)+1),""),"")</f>
        <v>-6.1349693251532443E-3</v>
      </c>
    </row>
    <row r="620" spans="1:15" x14ac:dyDescent="0.3">
      <c r="A620" s="8">
        <v>42439</v>
      </c>
      <c r="B620" s="34">
        <f>IFERROR(INDEX('Price Data'!B:B,MATCH(TEXT(A620,"YYYY-MM-DD"),'Price Data'!A:A,0)),"")</f>
        <v>18118</v>
      </c>
      <c r="C620" s="10" cm="1">
        <f t="array" ref="C620">IFERROR(IF(ISNUMBER(B620),(B620-INDEX('Price Data'!B:B,MATCH(TEXT(A620,"YYYY-MM-DD"),'Price Data'!A:A,0)+1))/INDEX('Price Data'!B:B,MATCH(TEXT(A620,"YYYY-MM-DD"),'Price Data'!A:A,0)+1),""),"")</f>
        <v>-4.9975286946015709E-3</v>
      </c>
      <c r="D620" s="34">
        <f>IFERROR(INDEX('Price Data'!E:E,MATCH(TEXT(A620,"YYYY-MM-DD"),'Price Data'!D:D,0)),"")</f>
        <v>18.54</v>
      </c>
      <c r="E620" s="10" cm="1">
        <f t="array" ref="E620">IFERROR(IF(ISNUMBER(D620),(D620-INDEX('Price Data'!E:E,MATCH(TEXT(A620,"YYYY-MM-DD"),'Price Data'!D:D,0)+1))/INDEX('Price Data'!E:E,MATCH(TEXT(A620,"YYYY-MM-DD"),'Price Data'!D:D,0)+1),""),"")</f>
        <v>2.3178807947019764E-2</v>
      </c>
      <c r="F620" s="34">
        <f>IFERROR(INDEX('Price Data'!H:H,MATCH(TEXT(A620,"YYYY-MM-DD"),'Price Data'!G:G,0)),"")</f>
        <v>5300</v>
      </c>
      <c r="G620" s="10" cm="1">
        <f t="array" ref="G620">IFERROR(IF(ISNUMBER(F620),(F620-INDEX('Price Data'!H:H,MATCH(TEXT(A620,"YYYY-MM-DD"),'Price Data'!G:G,0)+1))/INDEX('Price Data'!H:H,MATCH(TEXT(A620,"YYYY-MM-DD"),'Price Data'!G:G,0)+1),""),"")</f>
        <v>0</v>
      </c>
      <c r="H620" s="34">
        <f>IFERROR(INDEX('Price Data'!K:K,MATCH(TEXT(A620,"YYYY-MM-DD"),'Price Data'!J:J,0)),"")</f>
        <v>2.54</v>
      </c>
      <c r="I620" s="10" cm="1">
        <f t="array" ref="I620">IFERROR(IF(ISNUMBER(H620),(H620-INDEX('Price Data'!K:K,MATCH(TEXT(A620,"YYYY-MM-DD"),'Price Data'!J:J,0)+1))/INDEX('Price Data'!K:K,MATCH(TEXT(A620,"YYYY-MM-DD"),'Price Data'!J:J,0)+1),""),"")</f>
        <v>7.936507936507943E-3</v>
      </c>
      <c r="J620" s="34">
        <f>IFERROR(INDEX('Price Data'!N:N,MATCH(TEXT(A620,"YYYY-MM-DD"),'Price Data'!M:M,0)),"")</f>
        <v>3.19</v>
      </c>
      <c r="K620" s="10" cm="1">
        <f t="array" ref="K620">IFERROR(IF(ISNUMBER(J620),(J620-INDEX('Price Data'!N:N,MATCH(TEXT(A620,"YYYY-MM-DD"),'Price Data'!M:M,0)+1))/INDEX('Price Data'!N:N,MATCH(TEXT(A620,"YYYY-MM-DD"),'Price Data'!M:M,0)+1),""),"")</f>
        <v>6.309148264984233E-3</v>
      </c>
      <c r="L620" s="34">
        <f>IFERROR(INDEX('Price Data'!Q:Q,MATCH(TEXT(A620,"YYYY-MM-DD"),'Price Data'!P:P,0)),"")</f>
        <v>5.41</v>
      </c>
      <c r="M620" s="10" cm="1">
        <f t="array" ref="M620">IFERROR(IF(ISNUMBER(L620),(L620-INDEX('Price Data'!Q:Q,MATCH(TEXT(A620,"YYYY-MM-DD"),'Price Data'!P:P,0)+1))/INDEX('Price Data'!Q:Q,MATCH(TEXT(A620,"YYYY-MM-DD"),'Price Data'!P:P,0)+1),""),"")</f>
        <v>-1.6363636363636337E-2</v>
      </c>
      <c r="N620" s="34">
        <f>IFERROR(INDEX('Price Data'!T:T,MATCH(TEXT(A620,"YYYY-MM-DD"),'Price Data'!S:S,0)),"")</f>
        <v>3.34</v>
      </c>
      <c r="O620" s="10" cm="1">
        <f t="array" ref="O620">IFERROR(IF(ISNUMBER(N620),(N620-INDEX('Price Data'!T:T,MATCH(TEXT(A620,"YYYY-MM-DD"),'Price Data'!S:S,0)+1))/INDEX('Price Data'!T:T,MATCH(TEXT(A620,"YYYY-MM-DD"),'Price Data'!S:S,0)+1),""),"")</f>
        <v>3.0864197530864085E-2</v>
      </c>
    </row>
    <row r="621" spans="1:15" x14ac:dyDescent="0.3">
      <c r="A621" s="8">
        <v>42440</v>
      </c>
      <c r="B621" s="34">
        <f>IFERROR(INDEX('Price Data'!B:B,MATCH(TEXT(A621,"YYYY-MM-DD"),'Price Data'!A:A,0)),"")</f>
        <v>18988</v>
      </c>
      <c r="C621" s="10" cm="1">
        <f t="array" ref="C621">IFERROR(IF(ISNUMBER(B621),(B621-INDEX('Price Data'!B:B,MATCH(TEXT(A621,"YYYY-MM-DD"),'Price Data'!A:A,0)+1))/INDEX('Price Data'!B:B,MATCH(TEXT(A621,"YYYY-MM-DD"),'Price Data'!A:A,0)+1),""),"")</f>
        <v>4.8018545093277402E-2</v>
      </c>
      <c r="D621" s="34">
        <f>IFERROR(INDEX('Price Data'!E:E,MATCH(TEXT(A621,"YYYY-MM-DD"),'Price Data'!D:D,0)),"")</f>
        <v>20.29</v>
      </c>
      <c r="E621" s="10" cm="1">
        <f t="array" ref="E621">IFERROR(IF(ISNUMBER(D621),(D621-INDEX('Price Data'!E:E,MATCH(TEXT(A621,"YYYY-MM-DD"),'Price Data'!D:D,0)+1))/INDEX('Price Data'!E:E,MATCH(TEXT(A621,"YYYY-MM-DD"),'Price Data'!D:D,0)+1),""),"")</f>
        <v>9.4390507011866243E-2</v>
      </c>
      <c r="F621" s="34">
        <f>IFERROR(INDEX('Price Data'!H:H,MATCH(TEXT(A621,"YYYY-MM-DD"),'Price Data'!G:G,0)),"")</f>
        <v>5760</v>
      </c>
      <c r="G621" s="10" cm="1">
        <f t="array" ref="G621">IFERROR(IF(ISNUMBER(F621),(F621-INDEX('Price Data'!H:H,MATCH(TEXT(A621,"YYYY-MM-DD"),'Price Data'!G:G,0)+1))/INDEX('Price Data'!H:H,MATCH(TEXT(A621,"YYYY-MM-DD"),'Price Data'!G:G,0)+1),""),"")</f>
        <v>8.6792452830188674E-2</v>
      </c>
      <c r="H621" s="34">
        <f>IFERROR(INDEX('Price Data'!K:K,MATCH(TEXT(A621,"YYYY-MM-DD"),'Price Data'!J:J,0)),"")</f>
        <v>2.73</v>
      </c>
      <c r="I621" s="10" cm="1">
        <f t="array" ref="I621">IFERROR(IF(ISNUMBER(H621),(H621-INDEX('Price Data'!K:K,MATCH(TEXT(A621,"YYYY-MM-DD"),'Price Data'!J:J,0)+1))/INDEX('Price Data'!K:K,MATCH(TEXT(A621,"YYYY-MM-DD"),'Price Data'!J:J,0)+1),""),"")</f>
        <v>7.4803149606299191E-2</v>
      </c>
      <c r="J621" s="34">
        <f>IFERROR(INDEX('Price Data'!N:N,MATCH(TEXT(A621,"YYYY-MM-DD"),'Price Data'!M:M,0)),"")</f>
        <v>3.46</v>
      </c>
      <c r="K621" s="10" cm="1">
        <f t="array" ref="K621">IFERROR(IF(ISNUMBER(J621),(J621-INDEX('Price Data'!N:N,MATCH(TEXT(A621,"YYYY-MM-DD"),'Price Data'!M:M,0)+1))/INDEX('Price Data'!N:N,MATCH(TEXT(A621,"YYYY-MM-DD"),'Price Data'!M:M,0)+1),""),"")</f>
        <v>8.4639498432601892E-2</v>
      </c>
      <c r="L621" s="34">
        <f>IFERROR(INDEX('Price Data'!Q:Q,MATCH(TEXT(A621,"YYYY-MM-DD"),'Price Data'!P:P,0)),"")</f>
        <v>5.91</v>
      </c>
      <c r="M621" s="10" cm="1">
        <f t="array" ref="M621">IFERROR(IF(ISNUMBER(L621),(L621-INDEX('Price Data'!Q:Q,MATCH(TEXT(A621,"YYYY-MM-DD"),'Price Data'!P:P,0)+1))/INDEX('Price Data'!Q:Q,MATCH(TEXT(A621,"YYYY-MM-DD"),'Price Data'!P:P,0)+1),""),"")</f>
        <v>9.2421441774491686E-2</v>
      </c>
      <c r="N621" s="34">
        <f>IFERROR(INDEX('Price Data'!T:T,MATCH(TEXT(A621,"YYYY-MM-DD"),'Price Data'!S:S,0)),"")</f>
        <v>3.51</v>
      </c>
      <c r="O621" s="10" cm="1">
        <f t="array" ref="O621">IFERROR(IF(ISNUMBER(N621),(N621-INDEX('Price Data'!T:T,MATCH(TEXT(A621,"YYYY-MM-DD"),'Price Data'!S:S,0)+1))/INDEX('Price Data'!T:T,MATCH(TEXT(A621,"YYYY-MM-DD"),'Price Data'!S:S,0)+1),""),"")</f>
        <v>5.0898203592814349E-2</v>
      </c>
    </row>
    <row r="622" spans="1:15" x14ac:dyDescent="0.3">
      <c r="A622" s="8">
        <v>42441</v>
      </c>
      <c r="B622" s="34" t="str">
        <f>IFERROR(INDEX('Price Data'!B:B,MATCH(TEXT(A622,"YYYY-MM-DD"),'Price Data'!A:A,0)),"")</f>
        <v/>
      </c>
      <c r="C622" s="10" t="str" cm="1">
        <f t="array" ref="C622">IFERROR(IF(ISNUMBER(B622),(B622-INDEX('Price Data'!B:B,MATCH(TEXT(A622,"YYYY-MM-DD"),'Price Data'!A:A,0)+1))/INDEX('Price Data'!B:B,MATCH(TEXT(A622,"YYYY-MM-DD"),'Price Data'!A:A,0)+1),""),"")</f>
        <v/>
      </c>
      <c r="D622" s="34" t="str">
        <f>IFERROR(INDEX('Price Data'!E:E,MATCH(TEXT(A622,"YYYY-MM-DD"),'Price Data'!D:D,0)),"")</f>
        <v/>
      </c>
      <c r="E622" s="10" t="str" cm="1">
        <f t="array" ref="E622">IFERROR(IF(ISNUMBER(D622),(D622-INDEX('Price Data'!E:E,MATCH(TEXT(A622,"YYYY-MM-DD"),'Price Data'!D:D,0)+1))/INDEX('Price Data'!E:E,MATCH(TEXT(A622,"YYYY-MM-DD"),'Price Data'!D:D,0)+1),""),"")</f>
        <v/>
      </c>
      <c r="F622" s="34" t="str">
        <f>IFERROR(INDEX('Price Data'!H:H,MATCH(TEXT(A622,"YYYY-MM-DD"),'Price Data'!G:G,0)),"")</f>
        <v/>
      </c>
      <c r="G622" s="10" t="str" cm="1">
        <f t="array" ref="G622">IFERROR(IF(ISNUMBER(F622),(F622-INDEX('Price Data'!H:H,MATCH(TEXT(A622,"YYYY-MM-DD"),'Price Data'!G:G,0)+1))/INDEX('Price Data'!H:H,MATCH(TEXT(A622,"YYYY-MM-DD"),'Price Data'!G:G,0)+1),""),"")</f>
        <v/>
      </c>
      <c r="H622" s="34" t="str">
        <f>IFERROR(INDEX('Price Data'!K:K,MATCH(TEXT(A622,"YYYY-MM-DD"),'Price Data'!J:J,0)),"")</f>
        <v/>
      </c>
      <c r="I622" s="10" t="str" cm="1">
        <f t="array" ref="I622">IFERROR(IF(ISNUMBER(H622),(H622-INDEX('Price Data'!K:K,MATCH(TEXT(A622,"YYYY-MM-DD"),'Price Data'!J:J,0)+1))/INDEX('Price Data'!K:K,MATCH(TEXT(A622,"YYYY-MM-DD"),'Price Data'!J:J,0)+1),""),"")</f>
        <v/>
      </c>
      <c r="J622" s="34" t="str">
        <f>IFERROR(INDEX('Price Data'!N:N,MATCH(TEXT(A622,"YYYY-MM-DD"),'Price Data'!M:M,0)),"")</f>
        <v/>
      </c>
      <c r="K622" s="10" t="str" cm="1">
        <f t="array" ref="K622">IFERROR(IF(ISNUMBER(J622),(J622-INDEX('Price Data'!N:N,MATCH(TEXT(A622,"YYYY-MM-DD"),'Price Data'!M:M,0)+1))/INDEX('Price Data'!N:N,MATCH(TEXT(A622,"YYYY-MM-DD"),'Price Data'!M:M,0)+1),""),"")</f>
        <v/>
      </c>
      <c r="L622" s="34" t="str">
        <f>IFERROR(INDEX('Price Data'!Q:Q,MATCH(TEXT(A622,"YYYY-MM-DD"),'Price Data'!P:P,0)),"")</f>
        <v/>
      </c>
      <c r="M622" s="10" t="str" cm="1">
        <f t="array" ref="M622">IFERROR(IF(ISNUMBER(L622),(L622-INDEX('Price Data'!Q:Q,MATCH(TEXT(A622,"YYYY-MM-DD"),'Price Data'!P:P,0)+1))/INDEX('Price Data'!Q:Q,MATCH(TEXT(A622,"YYYY-MM-DD"),'Price Data'!P:P,0)+1),""),"")</f>
        <v/>
      </c>
      <c r="N622" s="34" t="str">
        <f>IFERROR(INDEX('Price Data'!T:T,MATCH(TEXT(A622,"YYYY-MM-DD"),'Price Data'!S:S,0)),"")</f>
        <v/>
      </c>
      <c r="O622" s="10" t="str" cm="1">
        <f t="array" ref="O622">IFERROR(IF(ISNUMBER(N622),(N622-INDEX('Price Data'!T:T,MATCH(TEXT(A622,"YYYY-MM-DD"),'Price Data'!S:S,0)+1))/INDEX('Price Data'!T:T,MATCH(TEXT(A622,"YYYY-MM-DD"),'Price Data'!S:S,0)+1),""),"")</f>
        <v/>
      </c>
    </row>
    <row r="623" spans="1:15" x14ac:dyDescent="0.3">
      <c r="A623" s="8">
        <v>42442</v>
      </c>
      <c r="B623" s="34" t="str">
        <f>IFERROR(INDEX('Price Data'!B:B,MATCH(TEXT(A623,"YYYY-MM-DD"),'Price Data'!A:A,0)),"")</f>
        <v/>
      </c>
      <c r="C623" s="10" t="str" cm="1">
        <f t="array" ref="C623">IFERROR(IF(ISNUMBER(B623),(B623-INDEX('Price Data'!B:B,MATCH(TEXT(A623,"YYYY-MM-DD"),'Price Data'!A:A,0)+1))/INDEX('Price Data'!B:B,MATCH(TEXT(A623,"YYYY-MM-DD"),'Price Data'!A:A,0)+1),""),"")</f>
        <v/>
      </c>
      <c r="D623" s="34" t="str">
        <f>IFERROR(INDEX('Price Data'!E:E,MATCH(TEXT(A623,"YYYY-MM-DD"),'Price Data'!D:D,0)),"")</f>
        <v/>
      </c>
      <c r="E623" s="10" t="str" cm="1">
        <f t="array" ref="E623">IFERROR(IF(ISNUMBER(D623),(D623-INDEX('Price Data'!E:E,MATCH(TEXT(A623,"YYYY-MM-DD"),'Price Data'!D:D,0)+1))/INDEX('Price Data'!E:E,MATCH(TEXT(A623,"YYYY-MM-DD"),'Price Data'!D:D,0)+1),""),"")</f>
        <v/>
      </c>
      <c r="F623" s="34" t="str">
        <f>IFERROR(INDEX('Price Data'!H:H,MATCH(TEXT(A623,"YYYY-MM-DD"),'Price Data'!G:G,0)),"")</f>
        <v/>
      </c>
      <c r="G623" s="10" t="str" cm="1">
        <f t="array" ref="G623">IFERROR(IF(ISNUMBER(F623),(F623-INDEX('Price Data'!H:H,MATCH(TEXT(A623,"YYYY-MM-DD"),'Price Data'!G:G,0)+1))/INDEX('Price Data'!H:H,MATCH(TEXT(A623,"YYYY-MM-DD"),'Price Data'!G:G,0)+1),""),"")</f>
        <v/>
      </c>
      <c r="H623" s="34" t="str">
        <f>IFERROR(INDEX('Price Data'!K:K,MATCH(TEXT(A623,"YYYY-MM-DD"),'Price Data'!J:J,0)),"")</f>
        <v/>
      </c>
      <c r="I623" s="10" t="str" cm="1">
        <f t="array" ref="I623">IFERROR(IF(ISNUMBER(H623),(H623-INDEX('Price Data'!K:K,MATCH(TEXT(A623,"YYYY-MM-DD"),'Price Data'!J:J,0)+1))/INDEX('Price Data'!K:K,MATCH(TEXT(A623,"YYYY-MM-DD"),'Price Data'!J:J,0)+1),""),"")</f>
        <v/>
      </c>
      <c r="J623" s="34" t="str">
        <f>IFERROR(INDEX('Price Data'!N:N,MATCH(TEXT(A623,"YYYY-MM-DD"),'Price Data'!M:M,0)),"")</f>
        <v/>
      </c>
      <c r="K623" s="10" t="str" cm="1">
        <f t="array" ref="K623">IFERROR(IF(ISNUMBER(J623),(J623-INDEX('Price Data'!N:N,MATCH(TEXT(A623,"YYYY-MM-DD"),'Price Data'!M:M,0)+1))/INDEX('Price Data'!N:N,MATCH(TEXT(A623,"YYYY-MM-DD"),'Price Data'!M:M,0)+1),""),"")</f>
        <v/>
      </c>
      <c r="L623" s="34" t="str">
        <f>IFERROR(INDEX('Price Data'!Q:Q,MATCH(TEXT(A623,"YYYY-MM-DD"),'Price Data'!P:P,0)),"")</f>
        <v/>
      </c>
      <c r="M623" s="10" t="str" cm="1">
        <f t="array" ref="M623">IFERROR(IF(ISNUMBER(L623),(L623-INDEX('Price Data'!Q:Q,MATCH(TEXT(A623,"YYYY-MM-DD"),'Price Data'!P:P,0)+1))/INDEX('Price Data'!Q:Q,MATCH(TEXT(A623,"YYYY-MM-DD"),'Price Data'!P:P,0)+1),""),"")</f>
        <v/>
      </c>
      <c r="N623" s="34" t="str">
        <f>IFERROR(INDEX('Price Data'!T:T,MATCH(TEXT(A623,"YYYY-MM-DD"),'Price Data'!S:S,0)),"")</f>
        <v/>
      </c>
      <c r="O623" s="10" t="str" cm="1">
        <f t="array" ref="O623">IFERROR(IF(ISNUMBER(N623),(N623-INDEX('Price Data'!T:T,MATCH(TEXT(A623,"YYYY-MM-DD"),'Price Data'!S:S,0)+1))/INDEX('Price Data'!T:T,MATCH(TEXT(A623,"YYYY-MM-DD"),'Price Data'!S:S,0)+1),""),"")</f>
        <v/>
      </c>
    </row>
    <row r="624" spans="1:15" x14ac:dyDescent="0.3">
      <c r="A624" s="8">
        <v>42443</v>
      </c>
      <c r="B624" s="34">
        <f>IFERROR(INDEX('Price Data'!B:B,MATCH(TEXT(A624,"YYYY-MM-DD"),'Price Data'!A:A,0)),"")</f>
        <v>18982</v>
      </c>
      <c r="C624" s="10" cm="1">
        <f t="array" ref="C624">IFERROR(IF(ISNUMBER(B624),(B624-INDEX('Price Data'!B:B,MATCH(TEXT(A624,"YYYY-MM-DD"),'Price Data'!A:A,0)+1))/INDEX('Price Data'!B:B,MATCH(TEXT(A624,"YYYY-MM-DD"),'Price Data'!A:A,0)+1),""),"")</f>
        <v>-3.1598904571308195E-4</v>
      </c>
      <c r="D624" s="34">
        <f>IFERROR(INDEX('Price Data'!E:E,MATCH(TEXT(A624,"YYYY-MM-DD"),'Price Data'!D:D,0)),"")</f>
        <v>20.05</v>
      </c>
      <c r="E624" s="10" cm="1">
        <f t="array" ref="E624">IFERROR(IF(ISNUMBER(D624),(D624-INDEX('Price Data'!E:E,MATCH(TEXT(A624,"YYYY-MM-DD"),'Price Data'!D:D,0)+1))/INDEX('Price Data'!E:E,MATCH(TEXT(A624,"YYYY-MM-DD"),'Price Data'!D:D,0)+1),""),"")</f>
        <v>-1.1828486939378928E-2</v>
      </c>
      <c r="F624" s="34">
        <f>IFERROR(INDEX('Price Data'!H:H,MATCH(TEXT(A624,"YYYY-MM-DD"),'Price Data'!G:G,0)),"")</f>
        <v>6350</v>
      </c>
      <c r="G624" s="10" cm="1">
        <f t="array" ref="G624">IFERROR(IF(ISNUMBER(F624),(F624-INDEX('Price Data'!H:H,MATCH(TEXT(A624,"YYYY-MM-DD"),'Price Data'!G:G,0)+1))/INDEX('Price Data'!H:H,MATCH(TEXT(A624,"YYYY-MM-DD"),'Price Data'!G:G,0)+1),""),"")</f>
        <v>0.10243055555555555</v>
      </c>
      <c r="H624" s="34">
        <f>IFERROR(INDEX('Price Data'!K:K,MATCH(TEXT(A624,"YYYY-MM-DD"),'Price Data'!J:J,0)),"")</f>
        <v>2.68</v>
      </c>
      <c r="I624" s="10" cm="1">
        <f t="array" ref="I624">IFERROR(IF(ISNUMBER(H624),(H624-INDEX('Price Data'!K:K,MATCH(TEXT(A624,"YYYY-MM-DD"),'Price Data'!J:J,0)+1))/INDEX('Price Data'!K:K,MATCH(TEXT(A624,"YYYY-MM-DD"),'Price Data'!J:J,0)+1),""),"")</f>
        <v>-1.831501831501825E-2</v>
      </c>
      <c r="J624" s="34">
        <f>IFERROR(INDEX('Price Data'!N:N,MATCH(TEXT(A624,"YYYY-MM-DD"),'Price Data'!M:M,0)),"")</f>
        <v>3.51</v>
      </c>
      <c r="K624" s="10" cm="1">
        <f t="array" ref="K624">IFERROR(IF(ISNUMBER(J624),(J624-INDEX('Price Data'!N:N,MATCH(TEXT(A624,"YYYY-MM-DD"),'Price Data'!M:M,0)+1))/INDEX('Price Data'!N:N,MATCH(TEXT(A624,"YYYY-MM-DD"),'Price Data'!M:M,0)+1),""),"")</f>
        <v>1.4450867052023071E-2</v>
      </c>
      <c r="L624" s="34">
        <f>IFERROR(INDEX('Price Data'!Q:Q,MATCH(TEXT(A624,"YYYY-MM-DD"),'Price Data'!P:P,0)),"")</f>
        <v>6.06</v>
      </c>
      <c r="M624" s="10" cm="1">
        <f t="array" ref="M624">IFERROR(IF(ISNUMBER(L624),(L624-INDEX('Price Data'!Q:Q,MATCH(TEXT(A624,"YYYY-MM-DD"),'Price Data'!P:P,0)+1))/INDEX('Price Data'!Q:Q,MATCH(TEXT(A624,"YYYY-MM-DD"),'Price Data'!P:P,0)+1),""),"")</f>
        <v>2.5380710659898387E-2</v>
      </c>
      <c r="N624" s="34">
        <f>IFERROR(INDEX('Price Data'!T:T,MATCH(TEXT(A624,"YYYY-MM-DD"),'Price Data'!S:S,0)),"")</f>
        <v>3.51</v>
      </c>
      <c r="O624" s="10" cm="1">
        <f t="array" ref="O624">IFERROR(IF(ISNUMBER(N624),(N624-INDEX('Price Data'!T:T,MATCH(TEXT(A624,"YYYY-MM-DD"),'Price Data'!S:S,0)+1))/INDEX('Price Data'!T:T,MATCH(TEXT(A624,"YYYY-MM-DD"),'Price Data'!S:S,0)+1),""),"")</f>
        <v>0</v>
      </c>
    </row>
    <row r="625" spans="1:15" x14ac:dyDescent="0.3">
      <c r="A625" s="8">
        <v>42444</v>
      </c>
      <c r="B625" s="34">
        <f>IFERROR(INDEX('Price Data'!B:B,MATCH(TEXT(A625,"YYYY-MM-DD"),'Price Data'!A:A,0)),"")</f>
        <v>18765</v>
      </c>
      <c r="C625" s="10" cm="1">
        <f t="array" ref="C625">IFERROR(IF(ISNUMBER(B625),(B625-INDEX('Price Data'!B:B,MATCH(TEXT(A625,"YYYY-MM-DD"),'Price Data'!A:A,0)+1))/INDEX('Price Data'!B:B,MATCH(TEXT(A625,"YYYY-MM-DD"),'Price Data'!A:A,0)+1),""),"")</f>
        <v>-1.1431882836371299E-2</v>
      </c>
      <c r="D625" s="34">
        <f>IFERROR(INDEX('Price Data'!E:E,MATCH(TEXT(A625,"YYYY-MM-DD"),'Price Data'!D:D,0)),"")</f>
        <v>19.690000000000001</v>
      </c>
      <c r="E625" s="10" cm="1">
        <f t="array" ref="E625">IFERROR(IF(ISNUMBER(D625),(D625-INDEX('Price Data'!E:E,MATCH(TEXT(A625,"YYYY-MM-DD"),'Price Data'!D:D,0)+1))/INDEX('Price Data'!E:E,MATCH(TEXT(A625,"YYYY-MM-DD"),'Price Data'!D:D,0)+1),""),"")</f>
        <v>-1.7955112219451341E-2</v>
      </c>
      <c r="F625" s="34">
        <f>IFERROR(INDEX('Price Data'!H:H,MATCH(TEXT(A625,"YYYY-MM-DD"),'Price Data'!G:G,0)),"")</f>
        <v>5970</v>
      </c>
      <c r="G625" s="10" cm="1">
        <f t="array" ref="G625">IFERROR(IF(ISNUMBER(F625),(F625-INDEX('Price Data'!H:H,MATCH(TEXT(A625,"YYYY-MM-DD"),'Price Data'!G:G,0)+1))/INDEX('Price Data'!H:H,MATCH(TEXT(A625,"YYYY-MM-DD"),'Price Data'!G:G,0)+1),""),"")</f>
        <v>-5.9842519685039369E-2</v>
      </c>
      <c r="H625" s="34">
        <f>IFERROR(INDEX('Price Data'!K:K,MATCH(TEXT(A625,"YYYY-MM-DD"),'Price Data'!J:J,0)),"")</f>
        <v>2.65</v>
      </c>
      <c r="I625" s="10" cm="1">
        <f t="array" ref="I625">IFERROR(IF(ISNUMBER(H625),(H625-INDEX('Price Data'!K:K,MATCH(TEXT(A625,"YYYY-MM-DD"),'Price Data'!J:J,0)+1))/INDEX('Price Data'!K:K,MATCH(TEXT(A625,"YYYY-MM-DD"),'Price Data'!J:J,0)+1),""),"")</f>
        <v>-1.119402985074636E-2</v>
      </c>
      <c r="J625" s="34">
        <f>IFERROR(INDEX('Price Data'!N:N,MATCH(TEXT(A625,"YYYY-MM-DD"),'Price Data'!M:M,0)),"")</f>
        <v>3.39</v>
      </c>
      <c r="K625" s="10" cm="1">
        <f t="array" ref="K625">IFERROR(IF(ISNUMBER(J625),(J625-INDEX('Price Data'!N:N,MATCH(TEXT(A625,"YYYY-MM-DD"),'Price Data'!M:M,0)+1))/INDEX('Price Data'!N:N,MATCH(TEXT(A625,"YYYY-MM-DD"),'Price Data'!M:M,0)+1),""),"")</f>
        <v>-3.4188034188034094E-2</v>
      </c>
      <c r="L625" s="34">
        <f>IFERROR(INDEX('Price Data'!Q:Q,MATCH(TEXT(A625,"YYYY-MM-DD"),'Price Data'!P:P,0)),"")</f>
        <v>5.97</v>
      </c>
      <c r="M625" s="10" cm="1">
        <f t="array" ref="M625">IFERROR(IF(ISNUMBER(L625),(L625-INDEX('Price Data'!Q:Q,MATCH(TEXT(A625,"YYYY-MM-DD"),'Price Data'!P:P,0)+1))/INDEX('Price Data'!Q:Q,MATCH(TEXT(A625,"YYYY-MM-DD"),'Price Data'!P:P,0)+1),""),"")</f>
        <v>-1.4851485148514828E-2</v>
      </c>
      <c r="N625" s="34">
        <f>IFERROR(INDEX('Price Data'!T:T,MATCH(TEXT(A625,"YYYY-MM-DD"),'Price Data'!S:S,0)),"")</f>
        <v>3.4</v>
      </c>
      <c r="O625" s="10" cm="1">
        <f t="array" ref="O625">IFERROR(IF(ISNUMBER(N625),(N625-INDEX('Price Data'!T:T,MATCH(TEXT(A625,"YYYY-MM-DD"),'Price Data'!S:S,0)+1))/INDEX('Price Data'!T:T,MATCH(TEXT(A625,"YYYY-MM-DD"),'Price Data'!S:S,0)+1),""),"")</f>
        <v>-3.1339031339031306E-2</v>
      </c>
    </row>
    <row r="626" spans="1:15" x14ac:dyDescent="0.3">
      <c r="A626" s="8">
        <v>42445</v>
      </c>
      <c r="B626" s="34">
        <f>IFERROR(INDEX('Price Data'!B:B,MATCH(TEXT(A626,"YYYY-MM-DD"),'Price Data'!A:A,0)),"")</f>
        <v>18732</v>
      </c>
      <c r="C626" s="10" cm="1">
        <f t="array" ref="C626">IFERROR(IF(ISNUMBER(B626),(B626-INDEX('Price Data'!B:B,MATCH(TEXT(A626,"YYYY-MM-DD"),'Price Data'!A:A,0)+1))/INDEX('Price Data'!B:B,MATCH(TEXT(A626,"YYYY-MM-DD"),'Price Data'!A:A,0)+1),""),"")</f>
        <v>-1.7585931254996002E-3</v>
      </c>
      <c r="D626" s="34">
        <f>IFERROR(INDEX('Price Data'!E:E,MATCH(TEXT(A626,"YYYY-MM-DD"),'Price Data'!D:D,0)),"")</f>
        <v>19.61</v>
      </c>
      <c r="E626" s="10" cm="1">
        <f t="array" ref="E626">IFERROR(IF(ISNUMBER(D626),(D626-INDEX('Price Data'!E:E,MATCH(TEXT(A626,"YYYY-MM-DD"),'Price Data'!D:D,0)+1))/INDEX('Price Data'!E:E,MATCH(TEXT(A626,"YYYY-MM-DD"),'Price Data'!D:D,0)+1),""),"")</f>
        <v>-4.0629761300153295E-3</v>
      </c>
      <c r="F626" s="34">
        <f>IFERROR(INDEX('Price Data'!H:H,MATCH(TEXT(A626,"YYYY-MM-DD"),'Price Data'!G:G,0)),"")</f>
        <v>5975</v>
      </c>
      <c r="G626" s="10" cm="1">
        <f t="array" ref="G626">IFERROR(IF(ISNUMBER(F626),(F626-INDEX('Price Data'!H:H,MATCH(TEXT(A626,"YYYY-MM-DD"),'Price Data'!G:G,0)+1))/INDEX('Price Data'!H:H,MATCH(TEXT(A626,"YYYY-MM-DD"),'Price Data'!G:G,0)+1),""),"")</f>
        <v>8.375209380234506E-4</v>
      </c>
      <c r="H626" s="34">
        <f>IFERROR(INDEX('Price Data'!K:K,MATCH(TEXT(A626,"YYYY-MM-DD"),'Price Data'!J:J,0)),"")</f>
        <v>2.59</v>
      </c>
      <c r="I626" s="10" cm="1">
        <f t="array" ref="I626">IFERROR(IF(ISNUMBER(H626),(H626-INDEX('Price Data'!K:K,MATCH(TEXT(A626,"YYYY-MM-DD"),'Price Data'!J:J,0)+1))/INDEX('Price Data'!K:K,MATCH(TEXT(A626,"YYYY-MM-DD"),'Price Data'!J:J,0)+1),""),"")</f>
        <v>-2.2641509433962283E-2</v>
      </c>
      <c r="J626" s="34">
        <f>IFERROR(INDEX('Price Data'!N:N,MATCH(TEXT(A626,"YYYY-MM-DD"),'Price Data'!M:M,0)),"")</f>
        <v>3.38</v>
      </c>
      <c r="K626" s="10" cm="1">
        <f t="array" ref="K626">IFERROR(IF(ISNUMBER(J626),(J626-INDEX('Price Data'!N:N,MATCH(TEXT(A626,"YYYY-MM-DD"),'Price Data'!M:M,0)+1))/INDEX('Price Data'!N:N,MATCH(TEXT(A626,"YYYY-MM-DD"),'Price Data'!M:M,0)+1),""),"")</f>
        <v>-2.9498525073746993E-3</v>
      </c>
      <c r="L626" s="34">
        <f>IFERROR(INDEX('Price Data'!Q:Q,MATCH(TEXT(A626,"YYYY-MM-DD"),'Price Data'!P:P,0)),"")</f>
        <v>5.78</v>
      </c>
      <c r="M626" s="10" cm="1">
        <f t="array" ref="M626">IFERROR(IF(ISNUMBER(L626),(L626-INDEX('Price Data'!Q:Q,MATCH(TEXT(A626,"YYYY-MM-DD"),'Price Data'!P:P,0)+1))/INDEX('Price Data'!Q:Q,MATCH(TEXT(A626,"YYYY-MM-DD"),'Price Data'!P:P,0)+1),""),"")</f>
        <v>-3.182579564489104E-2</v>
      </c>
      <c r="N626" s="34">
        <f>IFERROR(INDEX('Price Data'!T:T,MATCH(TEXT(A626,"YYYY-MM-DD"),'Price Data'!S:S,0)),"")</f>
        <v>3.34</v>
      </c>
      <c r="O626" s="10" cm="1">
        <f t="array" ref="O626">IFERROR(IF(ISNUMBER(N626),(N626-INDEX('Price Data'!T:T,MATCH(TEXT(A626,"YYYY-MM-DD"),'Price Data'!S:S,0)+1))/INDEX('Price Data'!T:T,MATCH(TEXT(A626,"YYYY-MM-DD"),'Price Data'!S:S,0)+1),""),"")</f>
        <v>-1.7647058823529429E-2</v>
      </c>
    </row>
    <row r="627" spans="1:15" x14ac:dyDescent="0.3">
      <c r="A627" s="8">
        <v>42446</v>
      </c>
      <c r="B627" s="34">
        <f>IFERROR(INDEX('Price Data'!B:B,MATCH(TEXT(A627,"YYYY-MM-DD"),'Price Data'!A:A,0)),"")</f>
        <v>18608</v>
      </c>
      <c r="C627" s="10" cm="1">
        <f t="array" ref="C627">IFERROR(IF(ISNUMBER(B627),(B627-INDEX('Price Data'!B:B,MATCH(TEXT(A627,"YYYY-MM-DD"),'Price Data'!A:A,0)+1))/INDEX('Price Data'!B:B,MATCH(TEXT(A627,"YYYY-MM-DD"),'Price Data'!A:A,0)+1),""),"")</f>
        <v>-6.6196882340380098E-3</v>
      </c>
      <c r="D627" s="34">
        <f>IFERROR(INDEX('Price Data'!E:E,MATCH(TEXT(A627,"YYYY-MM-DD"),'Price Data'!D:D,0)),"")</f>
        <v>18.79</v>
      </c>
      <c r="E627" s="10" cm="1">
        <f t="array" ref="E627">IFERROR(IF(ISNUMBER(D627),(D627-INDEX('Price Data'!E:E,MATCH(TEXT(A627,"YYYY-MM-DD"),'Price Data'!D:D,0)+1))/INDEX('Price Data'!E:E,MATCH(TEXT(A627,"YYYY-MM-DD"),'Price Data'!D:D,0)+1),""),"")</f>
        <v>-4.1815400305966359E-2</v>
      </c>
      <c r="F627" s="34">
        <f>IFERROR(INDEX('Price Data'!H:H,MATCH(TEXT(A627,"YYYY-MM-DD"),'Price Data'!G:G,0)),"")</f>
        <v>5730</v>
      </c>
      <c r="G627" s="10" cm="1">
        <f t="array" ref="G627">IFERROR(IF(ISNUMBER(F627),(F627-INDEX('Price Data'!H:H,MATCH(TEXT(A627,"YYYY-MM-DD"),'Price Data'!G:G,0)+1))/INDEX('Price Data'!H:H,MATCH(TEXT(A627,"YYYY-MM-DD"),'Price Data'!G:G,0)+1),""),"")</f>
        <v>-4.1004184100418409E-2</v>
      </c>
      <c r="H627" s="34">
        <f>IFERROR(INDEX('Price Data'!K:K,MATCH(TEXT(A627,"YYYY-MM-DD"),'Price Data'!J:J,0)),"")</f>
        <v>2.52</v>
      </c>
      <c r="I627" s="10" cm="1">
        <f t="array" ref="I627">IFERROR(IF(ISNUMBER(H627),(H627-INDEX('Price Data'!K:K,MATCH(TEXT(A627,"YYYY-MM-DD"),'Price Data'!J:J,0)+1))/INDEX('Price Data'!K:K,MATCH(TEXT(A627,"YYYY-MM-DD"),'Price Data'!J:J,0)+1),""),"")</f>
        <v>-2.7027027027026966E-2</v>
      </c>
      <c r="J627" s="34">
        <f>IFERROR(INDEX('Price Data'!N:N,MATCH(TEXT(A627,"YYYY-MM-DD"),'Price Data'!M:M,0)),"")</f>
        <v>3.16</v>
      </c>
      <c r="K627" s="10" cm="1">
        <f t="array" ref="K627">IFERROR(IF(ISNUMBER(J627),(J627-INDEX('Price Data'!N:N,MATCH(TEXT(A627,"YYYY-MM-DD"),'Price Data'!M:M,0)+1))/INDEX('Price Data'!N:N,MATCH(TEXT(A627,"YYYY-MM-DD"),'Price Data'!M:M,0)+1),""),"")</f>
        <v>-6.5088757396449634E-2</v>
      </c>
      <c r="L627" s="34">
        <f>IFERROR(INDEX('Price Data'!Q:Q,MATCH(TEXT(A627,"YYYY-MM-DD"),'Price Data'!P:P,0)),"")</f>
        <v>4.96</v>
      </c>
      <c r="M627" s="10" cm="1">
        <f t="array" ref="M627">IFERROR(IF(ISNUMBER(L627),(L627-INDEX('Price Data'!Q:Q,MATCH(TEXT(A627,"YYYY-MM-DD"),'Price Data'!P:P,0)+1))/INDEX('Price Data'!Q:Q,MATCH(TEXT(A627,"YYYY-MM-DD"),'Price Data'!P:P,0)+1),""),"")</f>
        <v>-0.14186851211072668</v>
      </c>
      <c r="N627" s="34">
        <f>IFERROR(INDEX('Price Data'!T:T,MATCH(TEXT(A627,"YYYY-MM-DD"),'Price Data'!S:S,0)),"")</f>
        <v>3.32</v>
      </c>
      <c r="O627" s="10" cm="1">
        <f t="array" ref="O627">IFERROR(IF(ISNUMBER(N627),(N627-INDEX('Price Data'!T:T,MATCH(TEXT(A627,"YYYY-MM-DD"),'Price Data'!S:S,0)+1))/INDEX('Price Data'!T:T,MATCH(TEXT(A627,"YYYY-MM-DD"),'Price Data'!S:S,0)+1),""),"")</f>
        <v>-5.988023952095814E-3</v>
      </c>
    </row>
    <row r="628" spans="1:15" x14ac:dyDescent="0.3">
      <c r="A628" s="8">
        <v>42447</v>
      </c>
      <c r="B628" s="34">
        <f>IFERROR(INDEX('Price Data'!B:B,MATCH(TEXT(A628,"YYYY-MM-DD"),'Price Data'!A:A,0)),"")</f>
        <v>18611</v>
      </c>
      <c r="C628" s="10" cm="1">
        <f t="array" ref="C628">IFERROR(IF(ISNUMBER(B628),(B628-INDEX('Price Data'!B:B,MATCH(TEXT(A628,"YYYY-MM-DD"),'Price Data'!A:A,0)+1))/INDEX('Price Data'!B:B,MATCH(TEXT(A628,"YYYY-MM-DD"),'Price Data'!A:A,0)+1),""),"")</f>
        <v>1.6122098022355977E-4</v>
      </c>
      <c r="D628" s="34">
        <f>IFERROR(INDEX('Price Data'!E:E,MATCH(TEXT(A628,"YYYY-MM-DD"),'Price Data'!D:D,0)),"")</f>
        <v>18.46</v>
      </c>
      <c r="E628" s="10" cm="1">
        <f t="array" ref="E628">IFERROR(IF(ISNUMBER(D628),(D628-INDEX('Price Data'!E:E,MATCH(TEXT(A628,"YYYY-MM-DD"),'Price Data'!D:D,0)+1))/INDEX('Price Data'!E:E,MATCH(TEXT(A628,"YYYY-MM-DD"),'Price Data'!D:D,0)+1),""),"")</f>
        <v>-1.7562533262373514E-2</v>
      </c>
      <c r="F628" s="34">
        <f>IFERROR(INDEX('Price Data'!H:H,MATCH(TEXT(A628,"YYYY-MM-DD"),'Price Data'!G:G,0)),"")</f>
        <v>5955</v>
      </c>
      <c r="G628" s="10" cm="1">
        <f t="array" ref="G628">IFERROR(IF(ISNUMBER(F628),(F628-INDEX('Price Data'!H:H,MATCH(TEXT(A628,"YYYY-MM-DD"),'Price Data'!G:G,0)+1))/INDEX('Price Data'!H:H,MATCH(TEXT(A628,"YYYY-MM-DD"),'Price Data'!G:G,0)+1),""),"")</f>
        <v>3.9267015706806283E-2</v>
      </c>
      <c r="H628" s="34">
        <f>IFERROR(INDEX('Price Data'!K:K,MATCH(TEXT(A628,"YYYY-MM-DD"),'Price Data'!J:J,0)),"")</f>
        <v>2.4900000000000002</v>
      </c>
      <c r="I628" s="10" cm="1">
        <f t="array" ref="I628">IFERROR(IF(ISNUMBER(H628),(H628-INDEX('Price Data'!K:K,MATCH(TEXT(A628,"YYYY-MM-DD"),'Price Data'!J:J,0)+1))/INDEX('Price Data'!K:K,MATCH(TEXT(A628,"YYYY-MM-DD"),'Price Data'!J:J,0)+1),""),"")</f>
        <v>-1.1904761904761828E-2</v>
      </c>
      <c r="J628" s="34">
        <f>IFERROR(INDEX('Price Data'!N:N,MATCH(TEXT(A628,"YYYY-MM-DD"),'Price Data'!M:M,0)),"")</f>
        <v>3.2</v>
      </c>
      <c r="K628" s="10" cm="1">
        <f t="array" ref="K628">IFERROR(IF(ISNUMBER(J628),(J628-INDEX('Price Data'!N:N,MATCH(TEXT(A628,"YYYY-MM-DD"),'Price Data'!M:M,0)+1))/INDEX('Price Data'!N:N,MATCH(TEXT(A628,"YYYY-MM-DD"),'Price Data'!M:M,0)+1),""),"")</f>
        <v>1.2658227848101276E-2</v>
      </c>
      <c r="L628" s="34">
        <f>IFERROR(INDEX('Price Data'!Q:Q,MATCH(TEXT(A628,"YYYY-MM-DD"),'Price Data'!P:P,0)),"")</f>
        <v>5.08</v>
      </c>
      <c r="M628" s="10" cm="1">
        <f t="array" ref="M628">IFERROR(IF(ISNUMBER(L628),(L628-INDEX('Price Data'!Q:Q,MATCH(TEXT(A628,"YYYY-MM-DD"),'Price Data'!P:P,0)+1))/INDEX('Price Data'!Q:Q,MATCH(TEXT(A628,"YYYY-MM-DD"),'Price Data'!P:P,0)+1),""),"")</f>
        <v>2.4193548387096794E-2</v>
      </c>
      <c r="N628" s="34">
        <f>IFERROR(INDEX('Price Data'!T:T,MATCH(TEXT(A628,"YYYY-MM-DD"),'Price Data'!S:S,0)),"")</f>
        <v>3.38</v>
      </c>
      <c r="O628" s="10" cm="1">
        <f t="array" ref="O628">IFERROR(IF(ISNUMBER(N628),(N628-INDEX('Price Data'!T:T,MATCH(TEXT(A628,"YYYY-MM-DD"),'Price Data'!S:S,0)+1))/INDEX('Price Data'!T:T,MATCH(TEXT(A628,"YYYY-MM-DD"),'Price Data'!S:S,0)+1),""),"")</f>
        <v>1.8072289156626523E-2</v>
      </c>
    </row>
    <row r="629" spans="1:15" x14ac:dyDescent="0.3">
      <c r="A629" s="8">
        <v>42448</v>
      </c>
      <c r="B629" s="34" t="str">
        <f>IFERROR(INDEX('Price Data'!B:B,MATCH(TEXT(A629,"YYYY-MM-DD"),'Price Data'!A:A,0)),"")</f>
        <v/>
      </c>
      <c r="C629" s="10" t="str" cm="1">
        <f t="array" ref="C629">IFERROR(IF(ISNUMBER(B629),(B629-INDEX('Price Data'!B:B,MATCH(TEXT(A629,"YYYY-MM-DD"),'Price Data'!A:A,0)+1))/INDEX('Price Data'!B:B,MATCH(TEXT(A629,"YYYY-MM-DD"),'Price Data'!A:A,0)+1),""),"")</f>
        <v/>
      </c>
      <c r="D629" s="34" t="str">
        <f>IFERROR(INDEX('Price Data'!E:E,MATCH(TEXT(A629,"YYYY-MM-DD"),'Price Data'!D:D,0)),"")</f>
        <v/>
      </c>
      <c r="E629" s="10" t="str" cm="1">
        <f t="array" ref="E629">IFERROR(IF(ISNUMBER(D629),(D629-INDEX('Price Data'!E:E,MATCH(TEXT(A629,"YYYY-MM-DD"),'Price Data'!D:D,0)+1))/INDEX('Price Data'!E:E,MATCH(TEXT(A629,"YYYY-MM-DD"),'Price Data'!D:D,0)+1),""),"")</f>
        <v/>
      </c>
      <c r="F629" s="34" t="str">
        <f>IFERROR(INDEX('Price Data'!H:H,MATCH(TEXT(A629,"YYYY-MM-DD"),'Price Data'!G:G,0)),"")</f>
        <v/>
      </c>
      <c r="G629" s="10" t="str" cm="1">
        <f t="array" ref="G629">IFERROR(IF(ISNUMBER(F629),(F629-INDEX('Price Data'!H:H,MATCH(TEXT(A629,"YYYY-MM-DD"),'Price Data'!G:G,0)+1))/INDEX('Price Data'!H:H,MATCH(TEXT(A629,"YYYY-MM-DD"),'Price Data'!G:G,0)+1),""),"")</f>
        <v/>
      </c>
      <c r="H629" s="34" t="str">
        <f>IFERROR(INDEX('Price Data'!K:K,MATCH(TEXT(A629,"YYYY-MM-DD"),'Price Data'!J:J,0)),"")</f>
        <v/>
      </c>
      <c r="I629" s="10" t="str" cm="1">
        <f t="array" ref="I629">IFERROR(IF(ISNUMBER(H629),(H629-INDEX('Price Data'!K:K,MATCH(TEXT(A629,"YYYY-MM-DD"),'Price Data'!J:J,0)+1))/INDEX('Price Data'!K:K,MATCH(TEXT(A629,"YYYY-MM-DD"),'Price Data'!J:J,0)+1),""),"")</f>
        <v/>
      </c>
      <c r="J629" s="34" t="str">
        <f>IFERROR(INDEX('Price Data'!N:N,MATCH(TEXT(A629,"YYYY-MM-DD"),'Price Data'!M:M,0)),"")</f>
        <v/>
      </c>
      <c r="K629" s="10" t="str" cm="1">
        <f t="array" ref="K629">IFERROR(IF(ISNUMBER(J629),(J629-INDEX('Price Data'!N:N,MATCH(TEXT(A629,"YYYY-MM-DD"),'Price Data'!M:M,0)+1))/INDEX('Price Data'!N:N,MATCH(TEXT(A629,"YYYY-MM-DD"),'Price Data'!M:M,0)+1),""),"")</f>
        <v/>
      </c>
      <c r="L629" s="34" t="str">
        <f>IFERROR(INDEX('Price Data'!Q:Q,MATCH(TEXT(A629,"YYYY-MM-DD"),'Price Data'!P:P,0)),"")</f>
        <v/>
      </c>
      <c r="M629" s="10" t="str" cm="1">
        <f t="array" ref="M629">IFERROR(IF(ISNUMBER(L629),(L629-INDEX('Price Data'!Q:Q,MATCH(TEXT(A629,"YYYY-MM-DD"),'Price Data'!P:P,0)+1))/INDEX('Price Data'!Q:Q,MATCH(TEXT(A629,"YYYY-MM-DD"),'Price Data'!P:P,0)+1),""),"")</f>
        <v/>
      </c>
      <c r="N629" s="34" t="str">
        <f>IFERROR(INDEX('Price Data'!T:T,MATCH(TEXT(A629,"YYYY-MM-DD"),'Price Data'!S:S,0)),"")</f>
        <v/>
      </c>
      <c r="O629" s="10" t="str" cm="1">
        <f t="array" ref="O629">IFERROR(IF(ISNUMBER(N629),(N629-INDEX('Price Data'!T:T,MATCH(TEXT(A629,"YYYY-MM-DD"),'Price Data'!S:S,0)+1))/INDEX('Price Data'!T:T,MATCH(TEXT(A629,"YYYY-MM-DD"),'Price Data'!S:S,0)+1),""),"")</f>
        <v/>
      </c>
    </row>
    <row r="630" spans="1:15" x14ac:dyDescent="0.3">
      <c r="A630" s="8">
        <v>42449</v>
      </c>
      <c r="B630" s="34" t="str">
        <f>IFERROR(INDEX('Price Data'!B:B,MATCH(TEXT(A630,"YYYY-MM-DD"),'Price Data'!A:A,0)),"")</f>
        <v/>
      </c>
      <c r="C630" s="10" t="str" cm="1">
        <f t="array" ref="C630">IFERROR(IF(ISNUMBER(B630),(B630-INDEX('Price Data'!B:B,MATCH(TEXT(A630,"YYYY-MM-DD"),'Price Data'!A:A,0)+1))/INDEX('Price Data'!B:B,MATCH(TEXT(A630,"YYYY-MM-DD"),'Price Data'!A:A,0)+1),""),"")</f>
        <v/>
      </c>
      <c r="D630" s="34" t="str">
        <f>IFERROR(INDEX('Price Data'!E:E,MATCH(TEXT(A630,"YYYY-MM-DD"),'Price Data'!D:D,0)),"")</f>
        <v/>
      </c>
      <c r="E630" s="10" t="str" cm="1">
        <f t="array" ref="E630">IFERROR(IF(ISNUMBER(D630),(D630-INDEX('Price Data'!E:E,MATCH(TEXT(A630,"YYYY-MM-DD"),'Price Data'!D:D,0)+1))/INDEX('Price Data'!E:E,MATCH(TEXT(A630,"YYYY-MM-DD"),'Price Data'!D:D,0)+1),""),"")</f>
        <v/>
      </c>
      <c r="F630" s="34" t="str">
        <f>IFERROR(INDEX('Price Data'!H:H,MATCH(TEXT(A630,"YYYY-MM-DD"),'Price Data'!G:G,0)),"")</f>
        <v/>
      </c>
      <c r="G630" s="10" t="str" cm="1">
        <f t="array" ref="G630">IFERROR(IF(ISNUMBER(F630),(F630-INDEX('Price Data'!H:H,MATCH(TEXT(A630,"YYYY-MM-DD"),'Price Data'!G:G,0)+1))/INDEX('Price Data'!H:H,MATCH(TEXT(A630,"YYYY-MM-DD"),'Price Data'!G:G,0)+1),""),"")</f>
        <v/>
      </c>
      <c r="H630" s="34" t="str">
        <f>IFERROR(INDEX('Price Data'!K:K,MATCH(TEXT(A630,"YYYY-MM-DD"),'Price Data'!J:J,0)),"")</f>
        <v/>
      </c>
      <c r="I630" s="10" t="str" cm="1">
        <f t="array" ref="I630">IFERROR(IF(ISNUMBER(H630),(H630-INDEX('Price Data'!K:K,MATCH(TEXT(A630,"YYYY-MM-DD"),'Price Data'!J:J,0)+1))/INDEX('Price Data'!K:K,MATCH(TEXT(A630,"YYYY-MM-DD"),'Price Data'!J:J,0)+1),""),"")</f>
        <v/>
      </c>
      <c r="J630" s="34" t="str">
        <f>IFERROR(INDEX('Price Data'!N:N,MATCH(TEXT(A630,"YYYY-MM-DD"),'Price Data'!M:M,0)),"")</f>
        <v/>
      </c>
      <c r="K630" s="10" t="str" cm="1">
        <f t="array" ref="K630">IFERROR(IF(ISNUMBER(J630),(J630-INDEX('Price Data'!N:N,MATCH(TEXT(A630,"YYYY-MM-DD"),'Price Data'!M:M,0)+1))/INDEX('Price Data'!N:N,MATCH(TEXT(A630,"YYYY-MM-DD"),'Price Data'!M:M,0)+1),""),"")</f>
        <v/>
      </c>
      <c r="L630" s="34" t="str">
        <f>IFERROR(INDEX('Price Data'!Q:Q,MATCH(TEXT(A630,"YYYY-MM-DD"),'Price Data'!P:P,0)),"")</f>
        <v/>
      </c>
      <c r="M630" s="10" t="str" cm="1">
        <f t="array" ref="M630">IFERROR(IF(ISNUMBER(L630),(L630-INDEX('Price Data'!Q:Q,MATCH(TEXT(A630,"YYYY-MM-DD"),'Price Data'!P:P,0)+1))/INDEX('Price Data'!Q:Q,MATCH(TEXT(A630,"YYYY-MM-DD"),'Price Data'!P:P,0)+1),""),"")</f>
        <v/>
      </c>
      <c r="N630" s="34" t="str">
        <f>IFERROR(INDEX('Price Data'!T:T,MATCH(TEXT(A630,"YYYY-MM-DD"),'Price Data'!S:S,0)),"")</f>
        <v/>
      </c>
      <c r="O630" s="10" t="str" cm="1">
        <f t="array" ref="O630">IFERROR(IF(ISNUMBER(N630),(N630-INDEX('Price Data'!T:T,MATCH(TEXT(A630,"YYYY-MM-DD"),'Price Data'!S:S,0)+1))/INDEX('Price Data'!T:T,MATCH(TEXT(A630,"YYYY-MM-DD"),'Price Data'!S:S,0)+1),""),"")</f>
        <v/>
      </c>
    </row>
    <row r="631" spans="1:15" x14ac:dyDescent="0.3">
      <c r="A631" s="8">
        <v>42450</v>
      </c>
      <c r="B631" s="34">
        <f>IFERROR(INDEX('Price Data'!B:B,MATCH(TEXT(A631,"YYYY-MM-DD"),'Price Data'!A:A,0)),"")</f>
        <v>18697</v>
      </c>
      <c r="C631" s="10" cm="1">
        <f t="array" ref="C631">IFERROR(IF(ISNUMBER(B631),(B631-INDEX('Price Data'!B:B,MATCH(TEXT(A631,"YYYY-MM-DD"),'Price Data'!A:A,0)+1))/INDEX('Price Data'!B:B,MATCH(TEXT(A631,"YYYY-MM-DD"),'Price Data'!A:A,0)+1),""),"")</f>
        <v>4.6209231099887159E-3</v>
      </c>
      <c r="D631" s="34">
        <f>IFERROR(INDEX('Price Data'!E:E,MATCH(TEXT(A631,"YYYY-MM-DD"),'Price Data'!D:D,0)),"")</f>
        <v>18.71</v>
      </c>
      <c r="E631" s="10" cm="1">
        <f t="array" ref="E631">IFERROR(IF(ISNUMBER(D631),(D631-INDEX('Price Data'!E:E,MATCH(TEXT(A631,"YYYY-MM-DD"),'Price Data'!D:D,0)+1))/INDEX('Price Data'!E:E,MATCH(TEXT(A631,"YYYY-MM-DD"),'Price Data'!D:D,0)+1),""),"")</f>
        <v>1.3542795232936078E-2</v>
      </c>
      <c r="F631" s="34">
        <f>IFERROR(INDEX('Price Data'!H:H,MATCH(TEXT(A631,"YYYY-MM-DD"),'Price Data'!G:G,0)),"")</f>
        <v>6190</v>
      </c>
      <c r="G631" s="10" cm="1">
        <f t="array" ref="G631">IFERROR(IF(ISNUMBER(F631),(F631-INDEX('Price Data'!H:H,MATCH(TEXT(A631,"YYYY-MM-DD"),'Price Data'!G:G,0)+1))/INDEX('Price Data'!H:H,MATCH(TEXT(A631,"YYYY-MM-DD"),'Price Data'!G:G,0)+1),""),"")</f>
        <v>3.9462636439966413E-2</v>
      </c>
      <c r="H631" s="34">
        <f>IFERROR(INDEX('Price Data'!K:K,MATCH(TEXT(A631,"YYYY-MM-DD"),'Price Data'!J:J,0)),"")</f>
        <v>2.52</v>
      </c>
      <c r="I631" s="10" cm="1">
        <f t="array" ref="I631">IFERROR(IF(ISNUMBER(H631),(H631-INDEX('Price Data'!K:K,MATCH(TEXT(A631,"YYYY-MM-DD"),'Price Data'!J:J,0)+1))/INDEX('Price Data'!K:K,MATCH(TEXT(A631,"YYYY-MM-DD"),'Price Data'!J:J,0)+1),""),"")</f>
        <v>1.2048192771084258E-2</v>
      </c>
      <c r="J631" s="34">
        <f>IFERROR(INDEX('Price Data'!N:N,MATCH(TEXT(A631,"YYYY-MM-DD"),'Price Data'!M:M,0)),"")</f>
        <v>3.22</v>
      </c>
      <c r="K631" s="10" cm="1">
        <f t="array" ref="K631">IFERROR(IF(ISNUMBER(J631),(J631-INDEX('Price Data'!N:N,MATCH(TEXT(A631,"YYYY-MM-DD"),'Price Data'!M:M,0)+1))/INDEX('Price Data'!N:N,MATCH(TEXT(A631,"YYYY-MM-DD"),'Price Data'!M:M,0)+1),""),"")</f>
        <v>6.2500000000000056E-3</v>
      </c>
      <c r="L631" s="34">
        <f>IFERROR(INDEX('Price Data'!Q:Q,MATCH(TEXT(A631,"YYYY-MM-DD"),'Price Data'!P:P,0)),"")</f>
        <v>5.38</v>
      </c>
      <c r="M631" s="10" cm="1">
        <f t="array" ref="M631">IFERROR(IF(ISNUMBER(L631),(L631-INDEX('Price Data'!Q:Q,MATCH(TEXT(A631,"YYYY-MM-DD"),'Price Data'!P:P,0)+1))/INDEX('Price Data'!Q:Q,MATCH(TEXT(A631,"YYYY-MM-DD"),'Price Data'!P:P,0)+1),""),"")</f>
        <v>5.9055118110236185E-2</v>
      </c>
      <c r="N631" s="34">
        <f>IFERROR(INDEX('Price Data'!T:T,MATCH(TEXT(A631,"YYYY-MM-DD"),'Price Data'!S:S,0)),"")</f>
        <v>3.4</v>
      </c>
      <c r="O631" s="10" cm="1">
        <f t="array" ref="O631">IFERROR(IF(ISNUMBER(N631),(N631-INDEX('Price Data'!T:T,MATCH(TEXT(A631,"YYYY-MM-DD"),'Price Data'!S:S,0)+1))/INDEX('Price Data'!T:T,MATCH(TEXT(A631,"YYYY-MM-DD"),'Price Data'!S:S,0)+1),""),"")</f>
        <v>5.9171597633136145E-3</v>
      </c>
    </row>
    <row r="632" spans="1:15" x14ac:dyDescent="0.3">
      <c r="A632" s="8">
        <v>42451</v>
      </c>
      <c r="B632" s="34">
        <f>IFERROR(INDEX('Price Data'!B:B,MATCH(TEXT(A632,"YYYY-MM-DD"),'Price Data'!A:A,0)),"")</f>
        <v>18699</v>
      </c>
      <c r="C632" s="10" cm="1">
        <f t="array" ref="C632">IFERROR(IF(ISNUMBER(B632),(B632-INDEX('Price Data'!B:B,MATCH(TEXT(A632,"YYYY-MM-DD"),'Price Data'!A:A,0)+1))/INDEX('Price Data'!B:B,MATCH(TEXT(A632,"YYYY-MM-DD"),'Price Data'!A:A,0)+1),""),"")</f>
        <v>1.0696903246510135E-4</v>
      </c>
      <c r="D632" s="34">
        <f>IFERROR(INDEX('Price Data'!E:E,MATCH(TEXT(A632,"YYYY-MM-DD"),'Price Data'!D:D,0)),"")</f>
        <v>18.5</v>
      </c>
      <c r="E632" s="10" cm="1">
        <f t="array" ref="E632">IFERROR(IF(ISNUMBER(D632),(D632-INDEX('Price Data'!E:E,MATCH(TEXT(A632,"YYYY-MM-DD"),'Price Data'!D:D,0)+1))/INDEX('Price Data'!E:E,MATCH(TEXT(A632,"YYYY-MM-DD"),'Price Data'!D:D,0)+1),""),"")</f>
        <v>-1.1223944414751516E-2</v>
      </c>
      <c r="F632" s="34">
        <f>IFERROR(INDEX('Price Data'!H:H,MATCH(TEXT(A632,"YYYY-MM-DD"),'Price Data'!G:G,0)),"")</f>
        <v>6045</v>
      </c>
      <c r="G632" s="10" cm="1">
        <f t="array" ref="G632">IFERROR(IF(ISNUMBER(F632),(F632-INDEX('Price Data'!H:H,MATCH(TEXT(A632,"YYYY-MM-DD"),'Price Data'!G:G,0)+1))/INDEX('Price Data'!H:H,MATCH(TEXT(A632,"YYYY-MM-DD"),'Price Data'!G:G,0)+1),""),"")</f>
        <v>-2.3424878836833602E-2</v>
      </c>
      <c r="H632" s="34">
        <f>IFERROR(INDEX('Price Data'!K:K,MATCH(TEXT(A632,"YYYY-MM-DD"),'Price Data'!J:J,0)),"")</f>
        <v>2.52</v>
      </c>
      <c r="I632" s="10" cm="1">
        <f t="array" ref="I632">IFERROR(IF(ISNUMBER(H632),(H632-INDEX('Price Data'!K:K,MATCH(TEXT(A632,"YYYY-MM-DD"),'Price Data'!J:J,0)+1))/INDEX('Price Data'!K:K,MATCH(TEXT(A632,"YYYY-MM-DD"),'Price Data'!J:J,0)+1),""),"")</f>
        <v>0</v>
      </c>
      <c r="J632" s="34">
        <f>IFERROR(INDEX('Price Data'!N:N,MATCH(TEXT(A632,"YYYY-MM-DD"),'Price Data'!M:M,0)),"")</f>
        <v>3.22</v>
      </c>
      <c r="K632" s="10" cm="1">
        <f t="array" ref="K632">IFERROR(IF(ISNUMBER(J632),(J632-INDEX('Price Data'!N:N,MATCH(TEXT(A632,"YYYY-MM-DD"),'Price Data'!M:M,0)+1))/INDEX('Price Data'!N:N,MATCH(TEXT(A632,"YYYY-MM-DD"),'Price Data'!M:M,0)+1),""),"")</f>
        <v>0</v>
      </c>
      <c r="L632" s="34">
        <f>IFERROR(INDEX('Price Data'!Q:Q,MATCH(TEXT(A632,"YYYY-MM-DD"),'Price Data'!P:P,0)),"")</f>
        <v>5.4</v>
      </c>
      <c r="M632" s="10" cm="1">
        <f t="array" ref="M632">IFERROR(IF(ISNUMBER(L632),(L632-INDEX('Price Data'!Q:Q,MATCH(TEXT(A632,"YYYY-MM-DD"),'Price Data'!P:P,0)+1))/INDEX('Price Data'!Q:Q,MATCH(TEXT(A632,"YYYY-MM-DD"),'Price Data'!P:P,0)+1),""),"")</f>
        <v>3.7174721189591939E-3</v>
      </c>
      <c r="N632" s="34">
        <f>IFERROR(INDEX('Price Data'!T:T,MATCH(TEXT(A632,"YYYY-MM-DD"),'Price Data'!S:S,0)),"")</f>
        <v>3.45</v>
      </c>
      <c r="O632" s="10" cm="1">
        <f t="array" ref="O632">IFERROR(IF(ISNUMBER(N632),(N632-INDEX('Price Data'!T:T,MATCH(TEXT(A632,"YYYY-MM-DD"),'Price Data'!S:S,0)+1))/INDEX('Price Data'!T:T,MATCH(TEXT(A632,"YYYY-MM-DD"),'Price Data'!S:S,0)+1),""),"")</f>
        <v>1.4705882352941256E-2</v>
      </c>
    </row>
    <row r="633" spans="1:15" x14ac:dyDescent="0.3">
      <c r="A633" s="8">
        <v>42452</v>
      </c>
      <c r="B633" s="34">
        <f>IFERROR(INDEX('Price Data'!B:B,MATCH(TEXT(A633,"YYYY-MM-DD"),'Price Data'!A:A,0)),"")</f>
        <v>18463</v>
      </c>
      <c r="C633" s="10" cm="1">
        <f t="array" ref="C633">IFERROR(IF(ISNUMBER(B633),(B633-INDEX('Price Data'!B:B,MATCH(TEXT(A633,"YYYY-MM-DD"),'Price Data'!A:A,0)+1))/INDEX('Price Data'!B:B,MATCH(TEXT(A633,"YYYY-MM-DD"),'Price Data'!A:A,0)+1),""),"")</f>
        <v>-1.2620995775175142E-2</v>
      </c>
      <c r="D633" s="34">
        <f>IFERROR(INDEX('Price Data'!E:E,MATCH(TEXT(A633,"YYYY-MM-DD"),'Price Data'!D:D,0)),"")</f>
        <v>17.93</v>
      </c>
      <c r="E633" s="10" cm="1">
        <f t="array" ref="E633">IFERROR(IF(ISNUMBER(D633),(D633-INDEX('Price Data'!E:E,MATCH(TEXT(A633,"YYYY-MM-DD"),'Price Data'!D:D,0)+1))/INDEX('Price Data'!E:E,MATCH(TEXT(A633,"YYYY-MM-DD"),'Price Data'!D:D,0)+1),""),"")</f>
        <v>-3.0810810810810826E-2</v>
      </c>
      <c r="F633" s="34">
        <f>IFERROR(INDEX('Price Data'!H:H,MATCH(TEXT(A633,"YYYY-MM-DD"),'Price Data'!G:G,0)),"")</f>
        <v>5960</v>
      </c>
      <c r="G633" s="10" cm="1">
        <f t="array" ref="G633">IFERROR(IF(ISNUMBER(F633),(F633-INDEX('Price Data'!H:H,MATCH(TEXT(A633,"YYYY-MM-DD"),'Price Data'!G:G,0)+1))/INDEX('Price Data'!H:H,MATCH(TEXT(A633,"YYYY-MM-DD"),'Price Data'!G:G,0)+1),""),"")</f>
        <v>-1.4061207609594707E-2</v>
      </c>
      <c r="H633" s="34">
        <f>IFERROR(INDEX('Price Data'!K:K,MATCH(TEXT(A633,"YYYY-MM-DD"),'Price Data'!J:J,0)),"")</f>
        <v>2.4500000000000002</v>
      </c>
      <c r="I633" s="10" cm="1">
        <f t="array" ref="I633">IFERROR(IF(ISNUMBER(H633),(H633-INDEX('Price Data'!K:K,MATCH(TEXT(A633,"YYYY-MM-DD"),'Price Data'!J:J,0)+1))/INDEX('Price Data'!K:K,MATCH(TEXT(A633,"YYYY-MM-DD"),'Price Data'!J:J,0)+1),""),"")</f>
        <v>-2.7777777777777714E-2</v>
      </c>
      <c r="J633" s="34">
        <f>IFERROR(INDEX('Price Data'!N:N,MATCH(TEXT(A633,"YYYY-MM-DD"),'Price Data'!M:M,0)),"")</f>
        <v>3.17</v>
      </c>
      <c r="K633" s="10" cm="1">
        <f t="array" ref="K633">IFERROR(IF(ISNUMBER(J633),(J633-INDEX('Price Data'!N:N,MATCH(TEXT(A633,"YYYY-MM-DD"),'Price Data'!M:M,0)+1))/INDEX('Price Data'!N:N,MATCH(TEXT(A633,"YYYY-MM-DD"),'Price Data'!M:M,0)+1),""),"")</f>
        <v>-1.5527950310559088E-2</v>
      </c>
      <c r="L633" s="34">
        <f>IFERROR(INDEX('Price Data'!Q:Q,MATCH(TEXT(A633,"YYYY-MM-DD"),'Price Data'!P:P,0)),"")</f>
        <v>5.4</v>
      </c>
      <c r="M633" s="10" cm="1">
        <f t="array" ref="M633">IFERROR(IF(ISNUMBER(L633),(L633-INDEX('Price Data'!Q:Q,MATCH(TEXT(A633,"YYYY-MM-DD"),'Price Data'!P:P,0)+1))/INDEX('Price Data'!Q:Q,MATCH(TEXT(A633,"YYYY-MM-DD"),'Price Data'!P:P,0)+1),""),"")</f>
        <v>0</v>
      </c>
      <c r="N633" s="34">
        <f>IFERROR(INDEX('Price Data'!T:T,MATCH(TEXT(A633,"YYYY-MM-DD"),'Price Data'!S:S,0)),"")</f>
        <v>3.3</v>
      </c>
      <c r="O633" s="10" cm="1">
        <f t="array" ref="O633">IFERROR(IF(ISNUMBER(N633),(N633-INDEX('Price Data'!T:T,MATCH(TEXT(A633,"YYYY-MM-DD"),'Price Data'!S:S,0)+1))/INDEX('Price Data'!T:T,MATCH(TEXT(A633,"YYYY-MM-DD"),'Price Data'!S:S,0)+1),""),"")</f>
        <v>-4.347826086956532E-2</v>
      </c>
    </row>
    <row r="634" spans="1:15" x14ac:dyDescent="0.3">
      <c r="A634" s="8">
        <v>42453</v>
      </c>
      <c r="B634" s="34">
        <f>IFERROR(INDEX('Price Data'!B:B,MATCH(TEXT(A634,"YYYY-MM-DD"),'Price Data'!A:A,0)),"")</f>
        <v>18166</v>
      </c>
      <c r="C634" s="10" cm="1">
        <f t="array" ref="C634">IFERROR(IF(ISNUMBER(B634),(B634-INDEX('Price Data'!B:B,MATCH(TEXT(A634,"YYYY-MM-DD"),'Price Data'!A:A,0)+1))/INDEX('Price Data'!B:B,MATCH(TEXT(A634,"YYYY-MM-DD"),'Price Data'!A:A,0)+1),""),"")</f>
        <v>-1.6086226507068192E-2</v>
      </c>
      <c r="D634" s="34">
        <f>IFERROR(INDEX('Price Data'!E:E,MATCH(TEXT(A634,"YYYY-MM-DD"),'Price Data'!D:D,0)),"")</f>
        <v>17.440000000000001</v>
      </c>
      <c r="E634" s="10" cm="1">
        <f t="array" ref="E634">IFERROR(IF(ISNUMBER(D634),(D634-INDEX('Price Data'!E:E,MATCH(TEXT(A634,"YYYY-MM-DD"),'Price Data'!D:D,0)+1))/INDEX('Price Data'!E:E,MATCH(TEXT(A634,"YYYY-MM-DD"),'Price Data'!D:D,0)+1),""),"")</f>
        <v>-2.732849972113767E-2</v>
      </c>
      <c r="F634" s="34">
        <f>IFERROR(INDEX('Price Data'!H:H,MATCH(TEXT(A634,"YYYY-MM-DD"),'Price Data'!G:G,0)),"")</f>
        <v>5650</v>
      </c>
      <c r="G634" s="10" cm="1">
        <f t="array" ref="G634">IFERROR(IF(ISNUMBER(F634),(F634-INDEX('Price Data'!H:H,MATCH(TEXT(A634,"YYYY-MM-DD"),'Price Data'!G:G,0)+1))/INDEX('Price Data'!H:H,MATCH(TEXT(A634,"YYYY-MM-DD"),'Price Data'!G:G,0)+1),""),"")</f>
        <v>-5.2013422818791948E-2</v>
      </c>
      <c r="H634" s="34">
        <f>IFERROR(INDEX('Price Data'!K:K,MATCH(TEXT(A634,"YYYY-MM-DD"),'Price Data'!J:J,0)),"")</f>
        <v>2.41</v>
      </c>
      <c r="I634" s="10" cm="1">
        <f t="array" ref="I634">IFERROR(IF(ISNUMBER(H634),(H634-INDEX('Price Data'!K:K,MATCH(TEXT(A634,"YYYY-MM-DD"),'Price Data'!J:J,0)+1))/INDEX('Price Data'!K:K,MATCH(TEXT(A634,"YYYY-MM-DD"),'Price Data'!J:J,0)+1),""),"")</f>
        <v>-1.632653061224491E-2</v>
      </c>
      <c r="J634" s="34">
        <f>IFERROR(INDEX('Price Data'!N:N,MATCH(TEXT(A634,"YYYY-MM-DD"),'Price Data'!M:M,0)),"")</f>
        <v>3.08</v>
      </c>
      <c r="K634" s="10" cm="1">
        <f t="array" ref="K634">IFERROR(IF(ISNUMBER(J634),(J634-INDEX('Price Data'!N:N,MATCH(TEXT(A634,"YYYY-MM-DD"),'Price Data'!M:M,0)+1))/INDEX('Price Data'!N:N,MATCH(TEXT(A634,"YYYY-MM-DD"),'Price Data'!M:M,0)+1),""),"")</f>
        <v>-2.8391167192428977E-2</v>
      </c>
      <c r="L634" s="34">
        <f>IFERROR(INDEX('Price Data'!Q:Q,MATCH(TEXT(A634,"YYYY-MM-DD"),'Price Data'!P:P,0)),"")</f>
        <v>5.14</v>
      </c>
      <c r="M634" s="10" cm="1">
        <f t="array" ref="M634">IFERROR(IF(ISNUMBER(L634),(L634-INDEX('Price Data'!Q:Q,MATCH(TEXT(A634,"YYYY-MM-DD"),'Price Data'!P:P,0)+1))/INDEX('Price Data'!Q:Q,MATCH(TEXT(A634,"YYYY-MM-DD"),'Price Data'!P:P,0)+1),""),"")</f>
        <v>-4.8148148148148273E-2</v>
      </c>
      <c r="N634" s="34">
        <f>IFERROR(INDEX('Price Data'!T:T,MATCH(TEXT(A634,"YYYY-MM-DD"),'Price Data'!S:S,0)),"")</f>
        <v>3.2</v>
      </c>
      <c r="O634" s="10" cm="1">
        <f t="array" ref="O634">IFERROR(IF(ISNUMBER(N634),(N634-INDEX('Price Data'!T:T,MATCH(TEXT(A634,"YYYY-MM-DD"),'Price Data'!S:S,0)+1))/INDEX('Price Data'!T:T,MATCH(TEXT(A634,"YYYY-MM-DD"),'Price Data'!S:S,0)+1),""),"")</f>
        <v>-3.0303030303030196E-2</v>
      </c>
    </row>
    <row r="635" spans="1:15" x14ac:dyDescent="0.3">
      <c r="A635" s="8">
        <v>42454</v>
      </c>
      <c r="B635" s="34" t="str">
        <f>IFERROR(INDEX('Price Data'!B:B,MATCH(TEXT(A635,"YYYY-MM-DD"),'Price Data'!A:A,0)),"")</f>
        <v/>
      </c>
      <c r="C635" s="10" t="str" cm="1">
        <f t="array" ref="C635">IFERROR(IF(ISNUMBER(B635),(B635-INDEX('Price Data'!B:B,MATCH(TEXT(A635,"YYYY-MM-DD"),'Price Data'!A:A,0)+1))/INDEX('Price Data'!B:B,MATCH(TEXT(A635,"YYYY-MM-DD"),'Price Data'!A:A,0)+1),""),"")</f>
        <v/>
      </c>
      <c r="D635" s="34" t="str">
        <f>IFERROR(INDEX('Price Data'!E:E,MATCH(TEXT(A635,"YYYY-MM-DD"),'Price Data'!D:D,0)),"")</f>
        <v/>
      </c>
      <c r="E635" s="10" t="str" cm="1">
        <f t="array" ref="E635">IFERROR(IF(ISNUMBER(D635),(D635-INDEX('Price Data'!E:E,MATCH(TEXT(A635,"YYYY-MM-DD"),'Price Data'!D:D,0)+1))/INDEX('Price Data'!E:E,MATCH(TEXT(A635,"YYYY-MM-DD"),'Price Data'!D:D,0)+1),""),"")</f>
        <v/>
      </c>
      <c r="F635" s="34" t="str">
        <f>IFERROR(INDEX('Price Data'!H:H,MATCH(TEXT(A635,"YYYY-MM-DD"),'Price Data'!G:G,0)),"")</f>
        <v/>
      </c>
      <c r="G635" s="10" t="str" cm="1">
        <f t="array" ref="G635">IFERROR(IF(ISNUMBER(F635),(F635-INDEX('Price Data'!H:H,MATCH(TEXT(A635,"YYYY-MM-DD"),'Price Data'!G:G,0)+1))/INDEX('Price Data'!H:H,MATCH(TEXT(A635,"YYYY-MM-DD"),'Price Data'!G:G,0)+1),""),"")</f>
        <v/>
      </c>
      <c r="H635" s="34" t="str">
        <f>IFERROR(INDEX('Price Data'!K:K,MATCH(TEXT(A635,"YYYY-MM-DD"),'Price Data'!J:J,0)),"")</f>
        <v/>
      </c>
      <c r="I635" s="10" t="str" cm="1">
        <f t="array" ref="I635">IFERROR(IF(ISNUMBER(H635),(H635-INDEX('Price Data'!K:K,MATCH(TEXT(A635,"YYYY-MM-DD"),'Price Data'!J:J,0)+1))/INDEX('Price Data'!K:K,MATCH(TEXT(A635,"YYYY-MM-DD"),'Price Data'!J:J,0)+1),""),"")</f>
        <v/>
      </c>
      <c r="J635" s="34" t="str">
        <f>IFERROR(INDEX('Price Data'!N:N,MATCH(TEXT(A635,"YYYY-MM-DD"),'Price Data'!M:M,0)),"")</f>
        <v/>
      </c>
      <c r="K635" s="10" t="str" cm="1">
        <f t="array" ref="K635">IFERROR(IF(ISNUMBER(J635),(J635-INDEX('Price Data'!N:N,MATCH(TEXT(A635,"YYYY-MM-DD"),'Price Data'!M:M,0)+1))/INDEX('Price Data'!N:N,MATCH(TEXT(A635,"YYYY-MM-DD"),'Price Data'!M:M,0)+1),""),"")</f>
        <v/>
      </c>
      <c r="L635" s="34" t="str">
        <f>IFERROR(INDEX('Price Data'!Q:Q,MATCH(TEXT(A635,"YYYY-MM-DD"),'Price Data'!P:P,0)),"")</f>
        <v/>
      </c>
      <c r="M635" s="10" t="str" cm="1">
        <f t="array" ref="M635">IFERROR(IF(ISNUMBER(L635),(L635-INDEX('Price Data'!Q:Q,MATCH(TEXT(A635,"YYYY-MM-DD"),'Price Data'!P:P,0)+1))/INDEX('Price Data'!Q:Q,MATCH(TEXT(A635,"YYYY-MM-DD"),'Price Data'!P:P,0)+1),""),"")</f>
        <v/>
      </c>
      <c r="N635" s="34" t="str">
        <f>IFERROR(INDEX('Price Data'!T:T,MATCH(TEXT(A635,"YYYY-MM-DD"),'Price Data'!S:S,0)),"")</f>
        <v/>
      </c>
      <c r="O635" s="10" t="str" cm="1">
        <f t="array" ref="O635">IFERROR(IF(ISNUMBER(N635),(N635-INDEX('Price Data'!T:T,MATCH(TEXT(A635,"YYYY-MM-DD"),'Price Data'!S:S,0)+1))/INDEX('Price Data'!T:T,MATCH(TEXT(A635,"YYYY-MM-DD"),'Price Data'!S:S,0)+1),""),"")</f>
        <v/>
      </c>
    </row>
    <row r="636" spans="1:15" x14ac:dyDescent="0.3">
      <c r="A636" s="8">
        <v>42455</v>
      </c>
      <c r="B636" s="34" t="str">
        <f>IFERROR(INDEX('Price Data'!B:B,MATCH(TEXT(A636,"YYYY-MM-DD"),'Price Data'!A:A,0)),"")</f>
        <v/>
      </c>
      <c r="C636" s="10" t="str" cm="1">
        <f t="array" ref="C636">IFERROR(IF(ISNUMBER(B636),(B636-INDEX('Price Data'!B:B,MATCH(TEXT(A636,"YYYY-MM-DD"),'Price Data'!A:A,0)+1))/INDEX('Price Data'!B:B,MATCH(TEXT(A636,"YYYY-MM-DD"),'Price Data'!A:A,0)+1),""),"")</f>
        <v/>
      </c>
      <c r="D636" s="34" t="str">
        <f>IFERROR(INDEX('Price Data'!E:E,MATCH(TEXT(A636,"YYYY-MM-DD"),'Price Data'!D:D,0)),"")</f>
        <v/>
      </c>
      <c r="E636" s="10" t="str" cm="1">
        <f t="array" ref="E636">IFERROR(IF(ISNUMBER(D636),(D636-INDEX('Price Data'!E:E,MATCH(TEXT(A636,"YYYY-MM-DD"),'Price Data'!D:D,0)+1))/INDEX('Price Data'!E:E,MATCH(TEXT(A636,"YYYY-MM-DD"),'Price Data'!D:D,0)+1),""),"")</f>
        <v/>
      </c>
      <c r="F636" s="34" t="str">
        <f>IFERROR(INDEX('Price Data'!H:H,MATCH(TEXT(A636,"YYYY-MM-DD"),'Price Data'!G:G,0)),"")</f>
        <v/>
      </c>
      <c r="G636" s="10" t="str" cm="1">
        <f t="array" ref="G636">IFERROR(IF(ISNUMBER(F636),(F636-INDEX('Price Data'!H:H,MATCH(TEXT(A636,"YYYY-MM-DD"),'Price Data'!G:G,0)+1))/INDEX('Price Data'!H:H,MATCH(TEXT(A636,"YYYY-MM-DD"),'Price Data'!G:G,0)+1),""),"")</f>
        <v/>
      </c>
      <c r="H636" s="34" t="str">
        <f>IFERROR(INDEX('Price Data'!K:K,MATCH(TEXT(A636,"YYYY-MM-DD"),'Price Data'!J:J,0)),"")</f>
        <v/>
      </c>
      <c r="I636" s="10" t="str" cm="1">
        <f t="array" ref="I636">IFERROR(IF(ISNUMBER(H636),(H636-INDEX('Price Data'!K:K,MATCH(TEXT(A636,"YYYY-MM-DD"),'Price Data'!J:J,0)+1))/INDEX('Price Data'!K:K,MATCH(TEXT(A636,"YYYY-MM-DD"),'Price Data'!J:J,0)+1),""),"")</f>
        <v/>
      </c>
      <c r="J636" s="34" t="str">
        <f>IFERROR(INDEX('Price Data'!N:N,MATCH(TEXT(A636,"YYYY-MM-DD"),'Price Data'!M:M,0)),"")</f>
        <v/>
      </c>
      <c r="K636" s="10" t="str" cm="1">
        <f t="array" ref="K636">IFERROR(IF(ISNUMBER(J636),(J636-INDEX('Price Data'!N:N,MATCH(TEXT(A636,"YYYY-MM-DD"),'Price Data'!M:M,0)+1))/INDEX('Price Data'!N:N,MATCH(TEXT(A636,"YYYY-MM-DD"),'Price Data'!M:M,0)+1),""),"")</f>
        <v/>
      </c>
      <c r="L636" s="34" t="str">
        <f>IFERROR(INDEX('Price Data'!Q:Q,MATCH(TEXT(A636,"YYYY-MM-DD"),'Price Data'!P:P,0)),"")</f>
        <v/>
      </c>
      <c r="M636" s="10" t="str" cm="1">
        <f t="array" ref="M636">IFERROR(IF(ISNUMBER(L636),(L636-INDEX('Price Data'!Q:Q,MATCH(TEXT(A636,"YYYY-MM-DD"),'Price Data'!P:P,0)+1))/INDEX('Price Data'!Q:Q,MATCH(TEXT(A636,"YYYY-MM-DD"),'Price Data'!P:P,0)+1),""),"")</f>
        <v/>
      </c>
      <c r="N636" s="34" t="str">
        <f>IFERROR(INDEX('Price Data'!T:T,MATCH(TEXT(A636,"YYYY-MM-DD"),'Price Data'!S:S,0)),"")</f>
        <v/>
      </c>
      <c r="O636" s="10" t="str" cm="1">
        <f t="array" ref="O636">IFERROR(IF(ISNUMBER(N636),(N636-INDEX('Price Data'!T:T,MATCH(TEXT(A636,"YYYY-MM-DD"),'Price Data'!S:S,0)+1))/INDEX('Price Data'!T:T,MATCH(TEXT(A636,"YYYY-MM-DD"),'Price Data'!S:S,0)+1),""),"")</f>
        <v/>
      </c>
    </row>
    <row r="637" spans="1:15" x14ac:dyDescent="0.3">
      <c r="A637" s="8">
        <v>42456</v>
      </c>
      <c r="B637" s="34" t="str">
        <f>IFERROR(INDEX('Price Data'!B:B,MATCH(TEXT(A637,"YYYY-MM-DD"),'Price Data'!A:A,0)),"")</f>
        <v/>
      </c>
      <c r="C637" s="10" t="str" cm="1">
        <f t="array" ref="C637">IFERROR(IF(ISNUMBER(B637),(B637-INDEX('Price Data'!B:B,MATCH(TEXT(A637,"YYYY-MM-DD"),'Price Data'!A:A,0)+1))/INDEX('Price Data'!B:B,MATCH(TEXT(A637,"YYYY-MM-DD"),'Price Data'!A:A,0)+1),""),"")</f>
        <v/>
      </c>
      <c r="D637" s="34" t="str">
        <f>IFERROR(INDEX('Price Data'!E:E,MATCH(TEXT(A637,"YYYY-MM-DD"),'Price Data'!D:D,0)),"")</f>
        <v/>
      </c>
      <c r="E637" s="10" t="str" cm="1">
        <f t="array" ref="E637">IFERROR(IF(ISNUMBER(D637),(D637-INDEX('Price Data'!E:E,MATCH(TEXT(A637,"YYYY-MM-DD"),'Price Data'!D:D,0)+1))/INDEX('Price Data'!E:E,MATCH(TEXT(A637,"YYYY-MM-DD"),'Price Data'!D:D,0)+1),""),"")</f>
        <v/>
      </c>
      <c r="F637" s="34" t="str">
        <f>IFERROR(INDEX('Price Data'!H:H,MATCH(TEXT(A637,"YYYY-MM-DD"),'Price Data'!G:G,0)),"")</f>
        <v/>
      </c>
      <c r="G637" s="10" t="str" cm="1">
        <f t="array" ref="G637">IFERROR(IF(ISNUMBER(F637),(F637-INDEX('Price Data'!H:H,MATCH(TEXT(A637,"YYYY-MM-DD"),'Price Data'!G:G,0)+1))/INDEX('Price Data'!H:H,MATCH(TEXT(A637,"YYYY-MM-DD"),'Price Data'!G:G,0)+1),""),"")</f>
        <v/>
      </c>
      <c r="H637" s="34" t="str">
        <f>IFERROR(INDEX('Price Data'!K:K,MATCH(TEXT(A637,"YYYY-MM-DD"),'Price Data'!J:J,0)),"")</f>
        <v/>
      </c>
      <c r="I637" s="10" t="str" cm="1">
        <f t="array" ref="I637">IFERROR(IF(ISNUMBER(H637),(H637-INDEX('Price Data'!K:K,MATCH(TEXT(A637,"YYYY-MM-DD"),'Price Data'!J:J,0)+1))/INDEX('Price Data'!K:K,MATCH(TEXT(A637,"YYYY-MM-DD"),'Price Data'!J:J,0)+1),""),"")</f>
        <v/>
      </c>
      <c r="J637" s="34" t="str">
        <f>IFERROR(INDEX('Price Data'!N:N,MATCH(TEXT(A637,"YYYY-MM-DD"),'Price Data'!M:M,0)),"")</f>
        <v/>
      </c>
      <c r="K637" s="10" t="str" cm="1">
        <f t="array" ref="K637">IFERROR(IF(ISNUMBER(J637),(J637-INDEX('Price Data'!N:N,MATCH(TEXT(A637,"YYYY-MM-DD"),'Price Data'!M:M,0)+1))/INDEX('Price Data'!N:N,MATCH(TEXT(A637,"YYYY-MM-DD"),'Price Data'!M:M,0)+1),""),"")</f>
        <v/>
      </c>
      <c r="L637" s="34" t="str">
        <f>IFERROR(INDEX('Price Data'!Q:Q,MATCH(TEXT(A637,"YYYY-MM-DD"),'Price Data'!P:P,0)),"")</f>
        <v/>
      </c>
      <c r="M637" s="10" t="str" cm="1">
        <f t="array" ref="M637">IFERROR(IF(ISNUMBER(L637),(L637-INDEX('Price Data'!Q:Q,MATCH(TEXT(A637,"YYYY-MM-DD"),'Price Data'!P:P,0)+1))/INDEX('Price Data'!Q:Q,MATCH(TEXT(A637,"YYYY-MM-DD"),'Price Data'!P:P,0)+1),""),"")</f>
        <v/>
      </c>
      <c r="N637" s="34" t="str">
        <f>IFERROR(INDEX('Price Data'!T:T,MATCH(TEXT(A637,"YYYY-MM-DD"),'Price Data'!S:S,0)),"")</f>
        <v/>
      </c>
      <c r="O637" s="10" t="str" cm="1">
        <f t="array" ref="O637">IFERROR(IF(ISNUMBER(N637),(N637-INDEX('Price Data'!T:T,MATCH(TEXT(A637,"YYYY-MM-DD"),'Price Data'!S:S,0)+1))/INDEX('Price Data'!T:T,MATCH(TEXT(A637,"YYYY-MM-DD"),'Price Data'!S:S,0)+1),""),"")</f>
        <v/>
      </c>
    </row>
    <row r="638" spans="1:15" x14ac:dyDescent="0.3">
      <c r="A638" s="8">
        <v>42457</v>
      </c>
      <c r="B638" s="34" t="str">
        <f>IFERROR(INDEX('Price Data'!B:B,MATCH(TEXT(A638,"YYYY-MM-DD"),'Price Data'!A:A,0)),"")</f>
        <v/>
      </c>
      <c r="C638" s="10" t="str" cm="1">
        <f t="array" ref="C638">IFERROR(IF(ISNUMBER(B638),(B638-INDEX('Price Data'!B:B,MATCH(TEXT(A638,"YYYY-MM-DD"),'Price Data'!A:A,0)+1))/INDEX('Price Data'!B:B,MATCH(TEXT(A638,"YYYY-MM-DD"),'Price Data'!A:A,0)+1),""),"")</f>
        <v/>
      </c>
      <c r="D638" s="34" t="str">
        <f>IFERROR(INDEX('Price Data'!E:E,MATCH(TEXT(A638,"YYYY-MM-DD"),'Price Data'!D:D,0)),"")</f>
        <v/>
      </c>
      <c r="E638" s="10" t="str" cm="1">
        <f t="array" ref="E638">IFERROR(IF(ISNUMBER(D638),(D638-INDEX('Price Data'!E:E,MATCH(TEXT(A638,"YYYY-MM-DD"),'Price Data'!D:D,0)+1))/INDEX('Price Data'!E:E,MATCH(TEXT(A638,"YYYY-MM-DD"),'Price Data'!D:D,0)+1),""),"")</f>
        <v/>
      </c>
      <c r="F638" s="34" t="str">
        <f>IFERROR(INDEX('Price Data'!H:H,MATCH(TEXT(A638,"YYYY-MM-DD"),'Price Data'!G:G,0)),"")</f>
        <v/>
      </c>
      <c r="G638" s="10" t="str" cm="1">
        <f t="array" ref="G638">IFERROR(IF(ISNUMBER(F638),(F638-INDEX('Price Data'!H:H,MATCH(TEXT(A638,"YYYY-MM-DD"),'Price Data'!G:G,0)+1))/INDEX('Price Data'!H:H,MATCH(TEXT(A638,"YYYY-MM-DD"),'Price Data'!G:G,0)+1),""),"")</f>
        <v/>
      </c>
      <c r="H638" s="34" t="str">
        <f>IFERROR(INDEX('Price Data'!K:K,MATCH(TEXT(A638,"YYYY-MM-DD"),'Price Data'!J:J,0)),"")</f>
        <v/>
      </c>
      <c r="I638" s="10" t="str" cm="1">
        <f t="array" ref="I638">IFERROR(IF(ISNUMBER(H638),(H638-INDEX('Price Data'!K:K,MATCH(TEXT(A638,"YYYY-MM-DD"),'Price Data'!J:J,0)+1))/INDEX('Price Data'!K:K,MATCH(TEXT(A638,"YYYY-MM-DD"),'Price Data'!J:J,0)+1),""),"")</f>
        <v/>
      </c>
      <c r="J638" s="34" t="str">
        <f>IFERROR(INDEX('Price Data'!N:N,MATCH(TEXT(A638,"YYYY-MM-DD"),'Price Data'!M:M,0)),"")</f>
        <v/>
      </c>
      <c r="K638" s="10" t="str" cm="1">
        <f t="array" ref="K638">IFERROR(IF(ISNUMBER(J638),(J638-INDEX('Price Data'!N:N,MATCH(TEXT(A638,"YYYY-MM-DD"),'Price Data'!M:M,0)+1))/INDEX('Price Data'!N:N,MATCH(TEXT(A638,"YYYY-MM-DD"),'Price Data'!M:M,0)+1),""),"")</f>
        <v/>
      </c>
      <c r="L638" s="34" t="str">
        <f>IFERROR(INDEX('Price Data'!Q:Q,MATCH(TEXT(A638,"YYYY-MM-DD"),'Price Data'!P:P,0)),"")</f>
        <v/>
      </c>
      <c r="M638" s="10" t="str" cm="1">
        <f t="array" ref="M638">IFERROR(IF(ISNUMBER(L638),(L638-INDEX('Price Data'!Q:Q,MATCH(TEXT(A638,"YYYY-MM-DD"),'Price Data'!P:P,0)+1))/INDEX('Price Data'!Q:Q,MATCH(TEXT(A638,"YYYY-MM-DD"),'Price Data'!P:P,0)+1),""),"")</f>
        <v/>
      </c>
      <c r="N638" s="34" t="str">
        <f>IFERROR(INDEX('Price Data'!T:T,MATCH(TEXT(A638,"YYYY-MM-DD"),'Price Data'!S:S,0)),"")</f>
        <v/>
      </c>
      <c r="O638" s="10" t="str" cm="1">
        <f t="array" ref="O638">IFERROR(IF(ISNUMBER(N638),(N638-INDEX('Price Data'!T:T,MATCH(TEXT(A638,"YYYY-MM-DD"),'Price Data'!S:S,0)+1))/INDEX('Price Data'!T:T,MATCH(TEXT(A638,"YYYY-MM-DD"),'Price Data'!S:S,0)+1),""),"")</f>
        <v/>
      </c>
    </row>
    <row r="639" spans="1:15" x14ac:dyDescent="0.3">
      <c r="A639" s="8">
        <v>42458</v>
      </c>
      <c r="B639" s="34">
        <f>IFERROR(INDEX('Price Data'!B:B,MATCH(TEXT(A639,"YYYY-MM-DD"),'Price Data'!A:A,0)),"")</f>
        <v>18172</v>
      </c>
      <c r="C639" s="10" cm="1">
        <f t="array" ref="C639">IFERROR(IF(ISNUMBER(B639),(B639-INDEX('Price Data'!B:B,MATCH(TEXT(A639,"YYYY-MM-DD"),'Price Data'!A:A,0)+1))/INDEX('Price Data'!B:B,MATCH(TEXT(A639,"YYYY-MM-DD"),'Price Data'!A:A,0)+1),""),"")</f>
        <v>3.3028734999449521E-4</v>
      </c>
      <c r="D639" s="34">
        <f>IFERROR(INDEX('Price Data'!E:E,MATCH(TEXT(A639,"YYYY-MM-DD"),'Price Data'!D:D,0)),"")</f>
        <v>16.96</v>
      </c>
      <c r="E639" s="10" cm="1">
        <f t="array" ref="E639">IFERROR(IF(ISNUMBER(D639),(D639-INDEX('Price Data'!E:E,MATCH(TEXT(A639,"YYYY-MM-DD"),'Price Data'!D:D,0)+1))/INDEX('Price Data'!E:E,MATCH(TEXT(A639,"YYYY-MM-DD"),'Price Data'!D:D,0)+1),""),"")</f>
        <v>-2.7522935779816536E-2</v>
      </c>
      <c r="F639" s="34">
        <f>IFERROR(INDEX('Price Data'!H:H,MATCH(TEXT(A639,"YYYY-MM-DD"),'Price Data'!G:G,0)),"")</f>
        <v>5380</v>
      </c>
      <c r="G639" s="10" cm="1">
        <f t="array" ref="G639">IFERROR(IF(ISNUMBER(F639),(F639-INDEX('Price Data'!H:H,MATCH(TEXT(A639,"YYYY-MM-DD"),'Price Data'!G:G,0)+1))/INDEX('Price Data'!H:H,MATCH(TEXT(A639,"YYYY-MM-DD"),'Price Data'!G:G,0)+1),""),"")</f>
        <v>-4.7787610619469026E-2</v>
      </c>
      <c r="H639" s="34">
        <f>IFERROR(INDEX('Price Data'!K:K,MATCH(TEXT(A639,"YYYY-MM-DD"),'Price Data'!J:J,0)),"")</f>
        <v>2.4300000000000002</v>
      </c>
      <c r="I639" s="10" cm="1">
        <f t="array" ref="I639">IFERROR(IF(ISNUMBER(H639),(H639-INDEX('Price Data'!K:K,MATCH(TEXT(A639,"YYYY-MM-DD"),'Price Data'!J:J,0)+1))/INDEX('Price Data'!K:K,MATCH(TEXT(A639,"YYYY-MM-DD"),'Price Data'!J:J,0)+1),""),"")</f>
        <v>8.2987551867219986E-3</v>
      </c>
      <c r="J639" s="34">
        <f>IFERROR(INDEX('Price Data'!N:N,MATCH(TEXT(A639,"YYYY-MM-DD"),'Price Data'!M:M,0)),"")</f>
        <v>2.96</v>
      </c>
      <c r="K639" s="10" cm="1">
        <f t="array" ref="K639">IFERROR(IF(ISNUMBER(J639),(J639-INDEX('Price Data'!N:N,MATCH(TEXT(A639,"YYYY-MM-DD"),'Price Data'!M:M,0)+1))/INDEX('Price Data'!N:N,MATCH(TEXT(A639,"YYYY-MM-DD"),'Price Data'!M:M,0)+1),""),"")</f>
        <v>-3.8961038961038995E-2</v>
      </c>
      <c r="L639" s="34">
        <f>IFERROR(INDEX('Price Data'!Q:Q,MATCH(TEXT(A639,"YYYY-MM-DD"),'Price Data'!P:P,0)),"")</f>
        <v>4.95</v>
      </c>
      <c r="M639" s="10" cm="1">
        <f t="array" ref="M639">IFERROR(IF(ISNUMBER(L639),(L639-INDEX('Price Data'!Q:Q,MATCH(TEXT(A639,"YYYY-MM-DD"),'Price Data'!P:P,0)+1))/INDEX('Price Data'!Q:Q,MATCH(TEXT(A639,"YYYY-MM-DD"),'Price Data'!P:P,0)+1),""),"")</f>
        <v>-3.6964980544746985E-2</v>
      </c>
      <c r="N639" s="34">
        <f>IFERROR(INDEX('Price Data'!T:T,MATCH(TEXT(A639,"YYYY-MM-DD"),'Price Data'!S:S,0)),"")</f>
        <v>3.22</v>
      </c>
      <c r="O639" s="10" cm="1">
        <f t="array" ref="O639">IFERROR(IF(ISNUMBER(N639),(N639-INDEX('Price Data'!T:T,MATCH(TEXT(A639,"YYYY-MM-DD"),'Price Data'!S:S,0)+1))/INDEX('Price Data'!T:T,MATCH(TEXT(A639,"YYYY-MM-DD"),'Price Data'!S:S,0)+1),""),"")</f>
        <v>6.2500000000000056E-3</v>
      </c>
    </row>
    <row r="640" spans="1:15" x14ac:dyDescent="0.3">
      <c r="A640" s="8">
        <v>42459</v>
      </c>
      <c r="B640" s="34">
        <f>IFERROR(INDEX('Price Data'!B:B,MATCH(TEXT(A640,"YYYY-MM-DD"),'Price Data'!A:A,0)),"")</f>
        <v>18375</v>
      </c>
      <c r="C640" s="10" cm="1">
        <f t="array" ref="C640">IFERROR(IF(ISNUMBER(B640),(B640-INDEX('Price Data'!B:B,MATCH(TEXT(A640,"YYYY-MM-DD"),'Price Data'!A:A,0)+1))/INDEX('Price Data'!B:B,MATCH(TEXT(A640,"YYYY-MM-DD"),'Price Data'!A:A,0)+1),""),"")</f>
        <v>1.1171032357473035E-2</v>
      </c>
      <c r="D640" s="34">
        <f>IFERROR(INDEX('Price Data'!E:E,MATCH(TEXT(A640,"YYYY-MM-DD"),'Price Data'!D:D,0)),"")</f>
        <v>16.38</v>
      </c>
      <c r="E640" s="10" cm="1">
        <f t="array" ref="E640">IFERROR(IF(ISNUMBER(D640),(D640-INDEX('Price Data'!E:E,MATCH(TEXT(A640,"YYYY-MM-DD"),'Price Data'!D:D,0)+1))/INDEX('Price Data'!E:E,MATCH(TEXT(A640,"YYYY-MM-DD"),'Price Data'!D:D,0)+1),""),"")</f>
        <v>-3.419811320754728E-2</v>
      </c>
      <c r="F640" s="34">
        <f>IFERROR(INDEX('Price Data'!H:H,MATCH(TEXT(A640,"YYYY-MM-DD"),'Price Data'!G:G,0)),"")</f>
        <v>5250</v>
      </c>
      <c r="G640" s="10" cm="1">
        <f t="array" ref="G640">IFERROR(IF(ISNUMBER(F640),(F640-INDEX('Price Data'!H:H,MATCH(TEXT(A640,"YYYY-MM-DD"),'Price Data'!G:G,0)+1))/INDEX('Price Data'!H:H,MATCH(TEXT(A640,"YYYY-MM-DD"),'Price Data'!G:G,0)+1),""),"")</f>
        <v>-2.4163568773234202E-2</v>
      </c>
      <c r="H640" s="34">
        <f>IFERROR(INDEX('Price Data'!K:K,MATCH(TEXT(A640,"YYYY-MM-DD"),'Price Data'!J:J,0)),"")</f>
        <v>2.42</v>
      </c>
      <c r="I640" s="10" cm="1">
        <f t="array" ref="I640">IFERROR(IF(ISNUMBER(H640),(H640-INDEX('Price Data'!K:K,MATCH(TEXT(A640,"YYYY-MM-DD"),'Price Data'!J:J,0)+1))/INDEX('Price Data'!K:K,MATCH(TEXT(A640,"YYYY-MM-DD"),'Price Data'!J:J,0)+1),""),"")</f>
        <v>-4.1152263374486546E-3</v>
      </c>
      <c r="J640" s="34">
        <f>IFERROR(INDEX('Price Data'!N:N,MATCH(TEXT(A640,"YYYY-MM-DD"),'Price Data'!M:M,0)),"")</f>
        <v>2.93</v>
      </c>
      <c r="K640" s="10" cm="1">
        <f t="array" ref="K640">IFERROR(IF(ISNUMBER(J640),(J640-INDEX('Price Data'!N:N,MATCH(TEXT(A640,"YYYY-MM-DD"),'Price Data'!M:M,0)+1))/INDEX('Price Data'!N:N,MATCH(TEXT(A640,"YYYY-MM-DD"),'Price Data'!M:M,0)+1),""),"")</f>
        <v>-1.013513513513507E-2</v>
      </c>
      <c r="L640" s="34">
        <f>IFERROR(INDEX('Price Data'!Q:Q,MATCH(TEXT(A640,"YYYY-MM-DD"),'Price Data'!P:P,0)),"")</f>
        <v>4.79</v>
      </c>
      <c r="M640" s="10" cm="1">
        <f t="array" ref="M640">IFERROR(IF(ISNUMBER(L640),(L640-INDEX('Price Data'!Q:Q,MATCH(TEXT(A640,"YYYY-MM-DD"),'Price Data'!P:P,0)+1))/INDEX('Price Data'!Q:Q,MATCH(TEXT(A640,"YYYY-MM-DD"),'Price Data'!P:P,0)+1),""),"")</f>
        <v>-3.2323232323232351E-2</v>
      </c>
      <c r="N640" s="34">
        <f>IFERROR(INDEX('Price Data'!T:T,MATCH(TEXT(A640,"YYYY-MM-DD"),'Price Data'!S:S,0)),"")</f>
        <v>3.15</v>
      </c>
      <c r="O640" s="10" cm="1">
        <f t="array" ref="O640">IFERROR(IF(ISNUMBER(N640),(N640-INDEX('Price Data'!T:T,MATCH(TEXT(A640,"YYYY-MM-DD"),'Price Data'!S:S,0)+1))/INDEX('Price Data'!T:T,MATCH(TEXT(A640,"YYYY-MM-DD"),'Price Data'!S:S,0)+1),""),"")</f>
        <v>-2.1739130434782695E-2</v>
      </c>
    </row>
    <row r="641" spans="1:15" x14ac:dyDescent="0.3">
      <c r="A641" s="8">
        <v>42460</v>
      </c>
      <c r="B641" s="34">
        <f>IFERROR(INDEX('Price Data'!B:B,MATCH(TEXT(A641,"YYYY-MM-DD"),'Price Data'!A:A,0)),"")</f>
        <v>18117</v>
      </c>
      <c r="C641" s="10" cm="1">
        <f t="array" ref="C641">IFERROR(IF(ISNUMBER(B641),(B641-INDEX('Price Data'!B:B,MATCH(TEXT(A641,"YYYY-MM-DD"),'Price Data'!A:A,0)+1))/INDEX('Price Data'!B:B,MATCH(TEXT(A641,"YYYY-MM-DD"),'Price Data'!A:A,0)+1),""),"")</f>
        <v>-1.4040816326530613E-2</v>
      </c>
      <c r="D641" s="34">
        <f>IFERROR(INDEX('Price Data'!E:E,MATCH(TEXT(A641,"YYYY-MM-DD"),'Price Data'!D:D,0)),"")</f>
        <v>15.88</v>
      </c>
      <c r="E641" s="10" cm="1">
        <f t="array" ref="E641">IFERROR(IF(ISNUMBER(D641),(D641-INDEX('Price Data'!E:E,MATCH(TEXT(A641,"YYYY-MM-DD"),'Price Data'!D:D,0)+1))/INDEX('Price Data'!E:E,MATCH(TEXT(A641,"YYYY-MM-DD"),'Price Data'!D:D,0)+1),""),"")</f>
        <v>-3.052503052503042E-2</v>
      </c>
      <c r="F641" s="34">
        <f>IFERROR(INDEX('Price Data'!H:H,MATCH(TEXT(A641,"YYYY-MM-DD"),'Price Data'!G:G,0)),"")</f>
        <v>5030</v>
      </c>
      <c r="G641" s="10" cm="1">
        <f t="array" ref="G641">IFERROR(IF(ISNUMBER(F641),(F641-INDEX('Price Data'!H:H,MATCH(TEXT(A641,"YYYY-MM-DD"),'Price Data'!G:G,0)+1))/INDEX('Price Data'!H:H,MATCH(TEXT(A641,"YYYY-MM-DD"),'Price Data'!G:G,0)+1),""),"")</f>
        <v>-4.1904761904761903E-2</v>
      </c>
      <c r="H641" s="34">
        <f>IFERROR(INDEX('Price Data'!K:K,MATCH(TEXT(A641,"YYYY-MM-DD"),'Price Data'!J:J,0)),"")</f>
        <v>2.4300000000000002</v>
      </c>
      <c r="I641" s="10" cm="1">
        <f t="array" ref="I641">IFERROR(IF(ISNUMBER(H641),(H641-INDEX('Price Data'!K:K,MATCH(TEXT(A641,"YYYY-MM-DD"),'Price Data'!J:J,0)+1))/INDEX('Price Data'!K:K,MATCH(TEXT(A641,"YYYY-MM-DD"),'Price Data'!J:J,0)+1),""),"")</f>
        <v>4.1322314049587732E-3</v>
      </c>
      <c r="J641" s="34">
        <f>IFERROR(INDEX('Price Data'!N:N,MATCH(TEXT(A641,"YYYY-MM-DD"),'Price Data'!M:M,0)),"")</f>
        <v>2.83</v>
      </c>
      <c r="K641" s="10" cm="1">
        <f t="array" ref="K641">IFERROR(IF(ISNUMBER(J641),(J641-INDEX('Price Data'!N:N,MATCH(TEXT(A641,"YYYY-MM-DD"),'Price Data'!M:M,0)+1))/INDEX('Price Data'!N:N,MATCH(TEXT(A641,"YYYY-MM-DD"),'Price Data'!M:M,0)+1),""),"")</f>
        <v>-3.4129692832764534E-2</v>
      </c>
      <c r="L641" s="34">
        <f>IFERROR(INDEX('Price Data'!Q:Q,MATCH(TEXT(A641,"YYYY-MM-DD"),'Price Data'!P:P,0)),"")</f>
        <v>4.49</v>
      </c>
      <c r="M641" s="10" cm="1">
        <f t="array" ref="M641">IFERROR(IF(ISNUMBER(L641),(L641-INDEX('Price Data'!Q:Q,MATCH(TEXT(A641,"YYYY-MM-DD"),'Price Data'!P:P,0)+1))/INDEX('Price Data'!Q:Q,MATCH(TEXT(A641,"YYYY-MM-DD"),'Price Data'!P:P,0)+1),""),"")</f>
        <v>-6.2630480167014571E-2</v>
      </c>
      <c r="N641" s="34">
        <f>IFERROR(INDEX('Price Data'!T:T,MATCH(TEXT(A641,"YYYY-MM-DD"),'Price Data'!S:S,0)),"")</f>
        <v>3.08</v>
      </c>
      <c r="O641" s="10" cm="1">
        <f t="array" ref="O641">IFERROR(IF(ISNUMBER(N641),(N641-INDEX('Price Data'!T:T,MATCH(TEXT(A641,"YYYY-MM-DD"),'Price Data'!S:S,0)+1))/INDEX('Price Data'!T:T,MATCH(TEXT(A641,"YYYY-MM-DD"),'Price Data'!S:S,0)+1),""),"")</f>
        <v>-2.2222222222222171E-2</v>
      </c>
    </row>
    <row r="642" spans="1:15" x14ac:dyDescent="0.3">
      <c r="A642" s="8">
        <v>42461</v>
      </c>
      <c r="B642" s="34">
        <f>IFERROR(INDEX('Price Data'!B:B,MATCH(TEXT(A642,"YYYY-MM-DD"),'Price Data'!A:A,0)),"")</f>
        <v>17777</v>
      </c>
      <c r="C642" s="10" cm="1">
        <f t="array" ref="C642">IFERROR(IF(ISNUMBER(B642),(B642-INDEX('Price Data'!B:B,MATCH(TEXT(A642,"YYYY-MM-DD"),'Price Data'!A:A,0)+1))/INDEX('Price Data'!B:B,MATCH(TEXT(A642,"YYYY-MM-DD"),'Price Data'!A:A,0)+1),""),"")</f>
        <v>-1.8766904012805653E-2</v>
      </c>
      <c r="D642" s="34">
        <f>IFERROR(INDEX('Price Data'!E:E,MATCH(TEXT(A642,"YYYY-MM-DD"),'Price Data'!D:D,0)),"")</f>
        <v>15.53</v>
      </c>
      <c r="E642" s="10" cm="1">
        <f t="array" ref="E642">IFERROR(IF(ISNUMBER(D642),(D642-INDEX('Price Data'!E:E,MATCH(TEXT(A642,"YYYY-MM-DD"),'Price Data'!D:D,0)+1))/INDEX('Price Data'!E:E,MATCH(TEXT(A642,"YYYY-MM-DD"),'Price Data'!D:D,0)+1),""),"")</f>
        <v>-2.2040302267002609E-2</v>
      </c>
      <c r="F642" s="34">
        <f>IFERROR(INDEX('Price Data'!H:H,MATCH(TEXT(A642,"YYYY-MM-DD"),'Price Data'!G:G,0)),"")</f>
        <v>4992</v>
      </c>
      <c r="G642" s="10" cm="1">
        <f t="array" ref="G642">IFERROR(IF(ISNUMBER(F642),(F642-INDEX('Price Data'!H:H,MATCH(TEXT(A642,"YYYY-MM-DD"),'Price Data'!G:G,0)+1))/INDEX('Price Data'!H:H,MATCH(TEXT(A642,"YYYY-MM-DD"),'Price Data'!G:G,0)+1),""),"")</f>
        <v>-7.5546719681908545E-3</v>
      </c>
      <c r="H642" s="34">
        <f>IFERROR(INDEX('Price Data'!K:K,MATCH(TEXT(A642,"YYYY-MM-DD"),'Price Data'!J:J,0)),"")</f>
        <v>2.37</v>
      </c>
      <c r="I642" s="10" cm="1">
        <f t="array" ref="I642">IFERROR(IF(ISNUMBER(H642),(H642-INDEX('Price Data'!K:K,MATCH(TEXT(A642,"YYYY-MM-DD"),'Price Data'!J:J,0)+1))/INDEX('Price Data'!K:K,MATCH(TEXT(A642,"YYYY-MM-DD"),'Price Data'!J:J,0)+1),""),"")</f>
        <v>-2.4691358024691377E-2</v>
      </c>
      <c r="J642" s="34">
        <f>IFERROR(INDEX('Price Data'!N:N,MATCH(TEXT(A642,"YYYY-MM-DD"),'Price Data'!M:M,0)),"")</f>
        <v>2.83</v>
      </c>
      <c r="K642" s="10" cm="1">
        <f t="array" ref="K642">IFERROR(IF(ISNUMBER(J642),(J642-INDEX('Price Data'!N:N,MATCH(TEXT(A642,"YYYY-MM-DD"),'Price Data'!M:M,0)+1))/INDEX('Price Data'!N:N,MATCH(TEXT(A642,"YYYY-MM-DD"),'Price Data'!M:M,0)+1),""),"")</f>
        <v>0</v>
      </c>
      <c r="L642" s="34">
        <f>IFERROR(INDEX('Price Data'!Q:Q,MATCH(TEXT(A642,"YYYY-MM-DD"),'Price Data'!P:P,0)),"")</f>
        <v>4.28</v>
      </c>
      <c r="M642" s="10" cm="1">
        <f t="array" ref="M642">IFERROR(IF(ISNUMBER(L642),(L642-INDEX('Price Data'!Q:Q,MATCH(TEXT(A642,"YYYY-MM-DD"),'Price Data'!P:P,0)+1))/INDEX('Price Data'!Q:Q,MATCH(TEXT(A642,"YYYY-MM-DD"),'Price Data'!P:P,0)+1),""),"")</f>
        <v>-4.6770601336302883E-2</v>
      </c>
      <c r="N642" s="34">
        <f>IFERROR(INDEX('Price Data'!T:T,MATCH(TEXT(A642,"YYYY-MM-DD"),'Price Data'!S:S,0)),"")</f>
        <v>3.09</v>
      </c>
      <c r="O642" s="10" cm="1">
        <f t="array" ref="O642">IFERROR(IF(ISNUMBER(N642),(N642-INDEX('Price Data'!T:T,MATCH(TEXT(A642,"YYYY-MM-DD"),'Price Data'!S:S,0)+1))/INDEX('Price Data'!T:T,MATCH(TEXT(A642,"YYYY-MM-DD"),'Price Data'!S:S,0)+1),""),"")</f>
        <v>3.2467532467531776E-3</v>
      </c>
    </row>
    <row r="643" spans="1:15" x14ac:dyDescent="0.3">
      <c r="A643" s="8">
        <v>42462</v>
      </c>
      <c r="B643" s="34" t="str">
        <f>IFERROR(INDEX('Price Data'!B:B,MATCH(TEXT(A643,"YYYY-MM-DD"),'Price Data'!A:A,0)),"")</f>
        <v/>
      </c>
      <c r="C643" s="10" t="str" cm="1">
        <f t="array" ref="C643">IFERROR(IF(ISNUMBER(B643),(B643-INDEX('Price Data'!B:B,MATCH(TEXT(A643,"YYYY-MM-DD"),'Price Data'!A:A,0)+1))/INDEX('Price Data'!B:B,MATCH(TEXT(A643,"YYYY-MM-DD"),'Price Data'!A:A,0)+1),""),"")</f>
        <v/>
      </c>
      <c r="D643" s="34" t="str">
        <f>IFERROR(INDEX('Price Data'!E:E,MATCH(TEXT(A643,"YYYY-MM-DD"),'Price Data'!D:D,0)),"")</f>
        <v/>
      </c>
      <c r="E643" s="10" t="str" cm="1">
        <f t="array" ref="E643">IFERROR(IF(ISNUMBER(D643),(D643-INDEX('Price Data'!E:E,MATCH(TEXT(A643,"YYYY-MM-DD"),'Price Data'!D:D,0)+1))/INDEX('Price Data'!E:E,MATCH(TEXT(A643,"YYYY-MM-DD"),'Price Data'!D:D,0)+1),""),"")</f>
        <v/>
      </c>
      <c r="F643" s="34" t="str">
        <f>IFERROR(INDEX('Price Data'!H:H,MATCH(TEXT(A643,"YYYY-MM-DD"),'Price Data'!G:G,0)),"")</f>
        <v/>
      </c>
      <c r="G643" s="10" t="str" cm="1">
        <f t="array" ref="G643">IFERROR(IF(ISNUMBER(F643),(F643-INDEX('Price Data'!H:H,MATCH(TEXT(A643,"YYYY-MM-DD"),'Price Data'!G:G,0)+1))/INDEX('Price Data'!H:H,MATCH(TEXT(A643,"YYYY-MM-DD"),'Price Data'!G:G,0)+1),""),"")</f>
        <v/>
      </c>
      <c r="H643" s="34" t="str">
        <f>IFERROR(INDEX('Price Data'!K:K,MATCH(TEXT(A643,"YYYY-MM-DD"),'Price Data'!J:J,0)),"")</f>
        <v/>
      </c>
      <c r="I643" s="10" t="str" cm="1">
        <f t="array" ref="I643">IFERROR(IF(ISNUMBER(H643),(H643-INDEX('Price Data'!K:K,MATCH(TEXT(A643,"YYYY-MM-DD"),'Price Data'!J:J,0)+1))/INDEX('Price Data'!K:K,MATCH(TEXT(A643,"YYYY-MM-DD"),'Price Data'!J:J,0)+1),""),"")</f>
        <v/>
      </c>
      <c r="J643" s="34" t="str">
        <f>IFERROR(INDEX('Price Data'!N:N,MATCH(TEXT(A643,"YYYY-MM-DD"),'Price Data'!M:M,0)),"")</f>
        <v/>
      </c>
      <c r="K643" s="10" t="str" cm="1">
        <f t="array" ref="K643">IFERROR(IF(ISNUMBER(J643),(J643-INDEX('Price Data'!N:N,MATCH(TEXT(A643,"YYYY-MM-DD"),'Price Data'!M:M,0)+1))/INDEX('Price Data'!N:N,MATCH(TEXT(A643,"YYYY-MM-DD"),'Price Data'!M:M,0)+1),""),"")</f>
        <v/>
      </c>
      <c r="L643" s="34" t="str">
        <f>IFERROR(INDEX('Price Data'!Q:Q,MATCH(TEXT(A643,"YYYY-MM-DD"),'Price Data'!P:P,0)),"")</f>
        <v/>
      </c>
      <c r="M643" s="10" t="str" cm="1">
        <f t="array" ref="M643">IFERROR(IF(ISNUMBER(L643),(L643-INDEX('Price Data'!Q:Q,MATCH(TEXT(A643,"YYYY-MM-DD"),'Price Data'!P:P,0)+1))/INDEX('Price Data'!Q:Q,MATCH(TEXT(A643,"YYYY-MM-DD"),'Price Data'!P:P,0)+1),""),"")</f>
        <v/>
      </c>
      <c r="N643" s="34" t="str">
        <f>IFERROR(INDEX('Price Data'!T:T,MATCH(TEXT(A643,"YYYY-MM-DD"),'Price Data'!S:S,0)),"")</f>
        <v/>
      </c>
      <c r="O643" s="10" t="str" cm="1">
        <f t="array" ref="O643">IFERROR(IF(ISNUMBER(N643),(N643-INDEX('Price Data'!T:T,MATCH(TEXT(A643,"YYYY-MM-DD"),'Price Data'!S:S,0)+1))/INDEX('Price Data'!T:T,MATCH(TEXT(A643,"YYYY-MM-DD"),'Price Data'!S:S,0)+1),""),"")</f>
        <v/>
      </c>
    </row>
    <row r="644" spans="1:15" x14ac:dyDescent="0.3">
      <c r="A644" s="8">
        <v>42463</v>
      </c>
      <c r="B644" s="34" t="str">
        <f>IFERROR(INDEX('Price Data'!B:B,MATCH(TEXT(A644,"YYYY-MM-DD"),'Price Data'!A:A,0)),"")</f>
        <v/>
      </c>
      <c r="C644" s="10" t="str" cm="1">
        <f t="array" ref="C644">IFERROR(IF(ISNUMBER(B644),(B644-INDEX('Price Data'!B:B,MATCH(TEXT(A644,"YYYY-MM-DD"),'Price Data'!A:A,0)+1))/INDEX('Price Data'!B:B,MATCH(TEXT(A644,"YYYY-MM-DD"),'Price Data'!A:A,0)+1),""),"")</f>
        <v/>
      </c>
      <c r="D644" s="34" t="str">
        <f>IFERROR(INDEX('Price Data'!E:E,MATCH(TEXT(A644,"YYYY-MM-DD"),'Price Data'!D:D,0)),"")</f>
        <v/>
      </c>
      <c r="E644" s="10" t="str" cm="1">
        <f t="array" ref="E644">IFERROR(IF(ISNUMBER(D644),(D644-INDEX('Price Data'!E:E,MATCH(TEXT(A644,"YYYY-MM-DD"),'Price Data'!D:D,0)+1))/INDEX('Price Data'!E:E,MATCH(TEXT(A644,"YYYY-MM-DD"),'Price Data'!D:D,0)+1),""),"")</f>
        <v/>
      </c>
      <c r="F644" s="34" t="str">
        <f>IFERROR(INDEX('Price Data'!H:H,MATCH(TEXT(A644,"YYYY-MM-DD"),'Price Data'!G:G,0)),"")</f>
        <v/>
      </c>
      <c r="G644" s="10" t="str" cm="1">
        <f t="array" ref="G644">IFERROR(IF(ISNUMBER(F644),(F644-INDEX('Price Data'!H:H,MATCH(TEXT(A644,"YYYY-MM-DD"),'Price Data'!G:G,0)+1))/INDEX('Price Data'!H:H,MATCH(TEXT(A644,"YYYY-MM-DD"),'Price Data'!G:G,0)+1),""),"")</f>
        <v/>
      </c>
      <c r="H644" s="34" t="str">
        <f>IFERROR(INDEX('Price Data'!K:K,MATCH(TEXT(A644,"YYYY-MM-DD"),'Price Data'!J:J,0)),"")</f>
        <v/>
      </c>
      <c r="I644" s="10" t="str" cm="1">
        <f t="array" ref="I644">IFERROR(IF(ISNUMBER(H644),(H644-INDEX('Price Data'!K:K,MATCH(TEXT(A644,"YYYY-MM-DD"),'Price Data'!J:J,0)+1))/INDEX('Price Data'!K:K,MATCH(TEXT(A644,"YYYY-MM-DD"),'Price Data'!J:J,0)+1),""),"")</f>
        <v/>
      </c>
      <c r="J644" s="34" t="str">
        <f>IFERROR(INDEX('Price Data'!N:N,MATCH(TEXT(A644,"YYYY-MM-DD"),'Price Data'!M:M,0)),"")</f>
        <v/>
      </c>
      <c r="K644" s="10" t="str" cm="1">
        <f t="array" ref="K644">IFERROR(IF(ISNUMBER(J644),(J644-INDEX('Price Data'!N:N,MATCH(TEXT(A644,"YYYY-MM-DD"),'Price Data'!M:M,0)+1))/INDEX('Price Data'!N:N,MATCH(TEXT(A644,"YYYY-MM-DD"),'Price Data'!M:M,0)+1),""),"")</f>
        <v/>
      </c>
      <c r="L644" s="34" t="str">
        <f>IFERROR(INDEX('Price Data'!Q:Q,MATCH(TEXT(A644,"YYYY-MM-DD"),'Price Data'!P:P,0)),"")</f>
        <v/>
      </c>
      <c r="M644" s="10" t="str" cm="1">
        <f t="array" ref="M644">IFERROR(IF(ISNUMBER(L644),(L644-INDEX('Price Data'!Q:Q,MATCH(TEXT(A644,"YYYY-MM-DD"),'Price Data'!P:P,0)+1))/INDEX('Price Data'!Q:Q,MATCH(TEXT(A644,"YYYY-MM-DD"),'Price Data'!P:P,0)+1),""),"")</f>
        <v/>
      </c>
      <c r="N644" s="34" t="str">
        <f>IFERROR(INDEX('Price Data'!T:T,MATCH(TEXT(A644,"YYYY-MM-DD"),'Price Data'!S:S,0)),"")</f>
        <v/>
      </c>
      <c r="O644" s="10" t="str" cm="1">
        <f t="array" ref="O644">IFERROR(IF(ISNUMBER(N644),(N644-INDEX('Price Data'!T:T,MATCH(TEXT(A644,"YYYY-MM-DD"),'Price Data'!S:S,0)+1))/INDEX('Price Data'!T:T,MATCH(TEXT(A644,"YYYY-MM-DD"),'Price Data'!S:S,0)+1),""),"")</f>
        <v/>
      </c>
    </row>
    <row r="645" spans="1:15" x14ac:dyDescent="0.3">
      <c r="A645" s="8">
        <v>42464</v>
      </c>
      <c r="B645" s="34">
        <f>IFERROR(INDEX('Price Data'!B:B,MATCH(TEXT(A645,"YYYY-MM-DD"),'Price Data'!A:A,0)),"")</f>
        <v>17639</v>
      </c>
      <c r="C645" s="10" cm="1">
        <f t="array" ref="C645">IFERROR(IF(ISNUMBER(B645),(B645-INDEX('Price Data'!B:B,MATCH(TEXT(A645,"YYYY-MM-DD"),'Price Data'!A:A,0)+1))/INDEX('Price Data'!B:B,MATCH(TEXT(A645,"YYYY-MM-DD"),'Price Data'!A:A,0)+1),""),"")</f>
        <v>-7.7628396242335604E-3</v>
      </c>
      <c r="D645" s="34">
        <f>IFERROR(INDEX('Price Data'!E:E,MATCH(TEXT(A645,"YYYY-MM-DD"),'Price Data'!D:D,0)),"")</f>
        <v>15.11</v>
      </c>
      <c r="E645" s="10" cm="1">
        <f t="array" ref="E645">IFERROR(IF(ISNUMBER(D645),(D645-INDEX('Price Data'!E:E,MATCH(TEXT(A645,"YYYY-MM-DD"),'Price Data'!D:D,0)+1))/INDEX('Price Data'!E:E,MATCH(TEXT(A645,"YYYY-MM-DD"),'Price Data'!D:D,0)+1),""),"")</f>
        <v>-2.7044430135222147E-2</v>
      </c>
      <c r="F645" s="34">
        <f>IFERROR(INDEX('Price Data'!H:H,MATCH(TEXT(A645,"YYYY-MM-DD"),'Price Data'!G:G,0)),"")</f>
        <v>4803</v>
      </c>
      <c r="G645" s="10" cm="1">
        <f t="array" ref="G645">IFERROR(IF(ISNUMBER(F645),(F645-INDEX('Price Data'!H:H,MATCH(TEXT(A645,"YYYY-MM-DD"),'Price Data'!G:G,0)+1))/INDEX('Price Data'!H:H,MATCH(TEXT(A645,"YYYY-MM-DD"),'Price Data'!G:G,0)+1),""),"")</f>
        <v>-3.786057692307692E-2</v>
      </c>
      <c r="H645" s="34">
        <f>IFERROR(INDEX('Price Data'!K:K,MATCH(TEXT(A645,"YYYY-MM-DD"),'Price Data'!J:J,0)),"")</f>
        <v>2.31</v>
      </c>
      <c r="I645" s="10" cm="1">
        <f t="array" ref="I645">IFERROR(IF(ISNUMBER(H645),(H645-INDEX('Price Data'!K:K,MATCH(TEXT(A645,"YYYY-MM-DD"),'Price Data'!J:J,0)+1))/INDEX('Price Data'!K:K,MATCH(TEXT(A645,"YYYY-MM-DD"),'Price Data'!J:J,0)+1),""),"")</f>
        <v>-2.5316455696202552E-2</v>
      </c>
      <c r="J645" s="34">
        <f>IFERROR(INDEX('Price Data'!N:N,MATCH(TEXT(A645,"YYYY-MM-DD"),'Price Data'!M:M,0)),"")</f>
        <v>2.88</v>
      </c>
      <c r="K645" s="10" cm="1">
        <f t="array" ref="K645">IFERROR(IF(ISNUMBER(J645),(J645-INDEX('Price Data'!N:N,MATCH(TEXT(A645,"YYYY-MM-DD"),'Price Data'!M:M,0)+1))/INDEX('Price Data'!N:N,MATCH(TEXT(A645,"YYYY-MM-DD"),'Price Data'!M:M,0)+1),""),"")</f>
        <v>1.7667844522968136E-2</v>
      </c>
      <c r="L645" s="34">
        <f>IFERROR(INDEX('Price Data'!Q:Q,MATCH(TEXT(A645,"YYYY-MM-DD"),'Price Data'!P:P,0)),"")</f>
        <v>3.96</v>
      </c>
      <c r="M645" s="10" cm="1">
        <f t="array" ref="M645">IFERROR(IF(ISNUMBER(L645),(L645-INDEX('Price Data'!Q:Q,MATCH(TEXT(A645,"YYYY-MM-DD"),'Price Data'!P:P,0)+1))/INDEX('Price Data'!Q:Q,MATCH(TEXT(A645,"YYYY-MM-DD"),'Price Data'!P:P,0)+1),""),"")</f>
        <v>-7.476635514018698E-2</v>
      </c>
      <c r="N645" s="34">
        <f>IFERROR(INDEX('Price Data'!T:T,MATCH(TEXT(A645,"YYYY-MM-DD"),'Price Data'!S:S,0)),"")</f>
        <v>3.06</v>
      </c>
      <c r="O645" s="10" cm="1">
        <f t="array" ref="O645">IFERROR(IF(ISNUMBER(N645),(N645-INDEX('Price Data'!T:T,MATCH(TEXT(A645,"YYYY-MM-DD"),'Price Data'!S:S,0)+1))/INDEX('Price Data'!T:T,MATCH(TEXT(A645,"YYYY-MM-DD"),'Price Data'!S:S,0)+1),""),"")</f>
        <v>-9.7087378640776066E-3</v>
      </c>
    </row>
    <row r="646" spans="1:15" x14ac:dyDescent="0.3">
      <c r="A646" s="8">
        <v>42465</v>
      </c>
      <c r="B646" s="34">
        <f>IFERROR(INDEX('Price Data'!B:B,MATCH(TEXT(A646,"YYYY-MM-DD"),'Price Data'!A:A,0)),"")</f>
        <v>17109</v>
      </c>
      <c r="C646" s="10" cm="1">
        <f t="array" ref="C646">IFERROR(IF(ISNUMBER(B646),(B646-INDEX('Price Data'!B:B,MATCH(TEXT(A646,"YYYY-MM-DD"),'Price Data'!A:A,0)+1))/INDEX('Price Data'!B:B,MATCH(TEXT(A646,"YYYY-MM-DD"),'Price Data'!A:A,0)+1),""),"")</f>
        <v>-3.0047054821701911E-2</v>
      </c>
      <c r="D646" s="34">
        <f>IFERROR(INDEX('Price Data'!E:E,MATCH(TEXT(A646,"YYYY-MM-DD"),'Price Data'!D:D,0)),"")</f>
        <v>14.65</v>
      </c>
      <c r="E646" s="10" cm="1">
        <f t="array" ref="E646">IFERROR(IF(ISNUMBER(D646),(D646-INDEX('Price Data'!E:E,MATCH(TEXT(A646,"YYYY-MM-DD"),'Price Data'!D:D,0)+1))/INDEX('Price Data'!E:E,MATCH(TEXT(A646,"YYYY-MM-DD"),'Price Data'!D:D,0)+1),""),"")</f>
        <v>-3.0443414956982072E-2</v>
      </c>
      <c r="F646" s="34">
        <f>IFERROR(INDEX('Price Data'!H:H,MATCH(TEXT(A646,"YYYY-MM-DD"),'Price Data'!G:G,0)),"")</f>
        <v>4620</v>
      </c>
      <c r="G646" s="10" cm="1">
        <f t="array" ref="G646">IFERROR(IF(ISNUMBER(F646),(F646-INDEX('Price Data'!H:H,MATCH(TEXT(A646,"YYYY-MM-DD"),'Price Data'!G:G,0)+1))/INDEX('Price Data'!H:H,MATCH(TEXT(A646,"YYYY-MM-DD"),'Price Data'!G:G,0)+1),""),"")</f>
        <v>-3.8101186758276076E-2</v>
      </c>
      <c r="H646" s="34">
        <f>IFERROR(INDEX('Price Data'!K:K,MATCH(TEXT(A646,"YYYY-MM-DD"),'Price Data'!J:J,0)),"")</f>
        <v>2.21</v>
      </c>
      <c r="I646" s="10" cm="1">
        <f t="array" ref="I646">IFERROR(IF(ISNUMBER(H646),(H646-INDEX('Price Data'!K:K,MATCH(TEXT(A646,"YYYY-MM-DD"),'Price Data'!J:J,0)+1))/INDEX('Price Data'!K:K,MATCH(TEXT(A646,"YYYY-MM-DD"),'Price Data'!J:J,0)+1),""),"")</f>
        <v>-4.329004329004333E-2</v>
      </c>
      <c r="J646" s="34">
        <f>IFERROR(INDEX('Price Data'!N:N,MATCH(TEXT(A646,"YYYY-MM-DD"),'Price Data'!M:M,0)),"")</f>
        <v>2.72</v>
      </c>
      <c r="K646" s="10" cm="1">
        <f t="array" ref="K646">IFERROR(IF(ISNUMBER(J646),(J646-INDEX('Price Data'!N:N,MATCH(TEXT(A646,"YYYY-MM-DD"),'Price Data'!M:M,0)+1))/INDEX('Price Data'!N:N,MATCH(TEXT(A646,"YYYY-MM-DD"),'Price Data'!M:M,0)+1),""),"")</f>
        <v>-5.5555555555555455E-2</v>
      </c>
      <c r="L646" s="34">
        <f>IFERROR(INDEX('Price Data'!Q:Q,MATCH(TEXT(A646,"YYYY-MM-DD"),'Price Data'!P:P,0)),"")</f>
        <v>3.64</v>
      </c>
      <c r="M646" s="10" cm="1">
        <f t="array" ref="M646">IFERROR(IF(ISNUMBER(L646),(L646-INDEX('Price Data'!Q:Q,MATCH(TEXT(A646,"YYYY-MM-DD"),'Price Data'!P:P,0)+1))/INDEX('Price Data'!Q:Q,MATCH(TEXT(A646,"YYYY-MM-DD"),'Price Data'!P:P,0)+1),""),"")</f>
        <v>-8.0808080808080773E-2</v>
      </c>
      <c r="N646" s="34">
        <f>IFERROR(INDEX('Price Data'!T:T,MATCH(TEXT(A646,"YYYY-MM-DD"),'Price Data'!S:S,0)),"")</f>
        <v>2.98</v>
      </c>
      <c r="O646" s="10" cm="1">
        <f t="array" ref="O646">IFERROR(IF(ISNUMBER(N646),(N646-INDEX('Price Data'!T:T,MATCH(TEXT(A646,"YYYY-MM-DD"),'Price Data'!S:S,0)+1))/INDEX('Price Data'!T:T,MATCH(TEXT(A646,"YYYY-MM-DD"),'Price Data'!S:S,0)+1),""),"")</f>
        <v>-2.6143790849673224E-2</v>
      </c>
    </row>
    <row r="647" spans="1:15" x14ac:dyDescent="0.3">
      <c r="A647" s="8">
        <v>42466</v>
      </c>
      <c r="B647" s="34">
        <f>IFERROR(INDEX('Price Data'!B:B,MATCH(TEXT(A647,"YYYY-MM-DD"),'Price Data'!A:A,0)),"")</f>
        <v>17241</v>
      </c>
      <c r="C647" s="10" cm="1">
        <f t="array" ref="C647">IFERROR(IF(ISNUMBER(B647),(B647-INDEX('Price Data'!B:B,MATCH(TEXT(A647,"YYYY-MM-DD"),'Price Data'!A:A,0)+1))/INDEX('Price Data'!B:B,MATCH(TEXT(A647,"YYYY-MM-DD"),'Price Data'!A:A,0)+1),""),"")</f>
        <v>7.7152375942486414E-3</v>
      </c>
      <c r="D647" s="34">
        <f>IFERROR(INDEX('Price Data'!E:E,MATCH(TEXT(A647,"YYYY-MM-DD"),'Price Data'!D:D,0)),"")</f>
        <v>14.9</v>
      </c>
      <c r="E647" s="10" cm="1">
        <f t="array" ref="E647">IFERROR(IF(ISNUMBER(D647),(D647-INDEX('Price Data'!E:E,MATCH(TEXT(A647,"YYYY-MM-DD"),'Price Data'!D:D,0)+1))/INDEX('Price Data'!E:E,MATCH(TEXT(A647,"YYYY-MM-DD"),'Price Data'!D:D,0)+1),""),"")</f>
        <v>1.7064846416382253E-2</v>
      </c>
      <c r="F647" s="34">
        <f>IFERROR(INDEX('Price Data'!H:H,MATCH(TEXT(A647,"YYYY-MM-DD"),'Price Data'!G:G,0)),"")</f>
        <v>4745</v>
      </c>
      <c r="G647" s="10" cm="1">
        <f t="array" ref="G647">IFERROR(IF(ISNUMBER(F647),(F647-INDEX('Price Data'!H:H,MATCH(TEXT(A647,"YYYY-MM-DD"),'Price Data'!G:G,0)+1))/INDEX('Price Data'!H:H,MATCH(TEXT(A647,"YYYY-MM-DD"),'Price Data'!G:G,0)+1),""),"")</f>
        <v>2.7056277056277056E-2</v>
      </c>
      <c r="H647" s="34">
        <f>IFERROR(INDEX('Price Data'!K:K,MATCH(TEXT(A647,"YYYY-MM-DD"),'Price Data'!J:J,0)),"")</f>
        <v>2.2400000000000002</v>
      </c>
      <c r="I647" s="10" cm="1">
        <f t="array" ref="I647">IFERROR(IF(ISNUMBER(H647),(H647-INDEX('Price Data'!K:K,MATCH(TEXT(A647,"YYYY-MM-DD"),'Price Data'!J:J,0)+1))/INDEX('Price Data'!K:K,MATCH(TEXT(A647,"YYYY-MM-DD"),'Price Data'!J:J,0)+1),""),"")</f>
        <v>1.3574660633484276E-2</v>
      </c>
      <c r="J647" s="34">
        <f>IFERROR(INDEX('Price Data'!N:N,MATCH(TEXT(A647,"YYYY-MM-DD"),'Price Data'!M:M,0)),"")</f>
        <v>2.7</v>
      </c>
      <c r="K647" s="10" cm="1">
        <f t="array" ref="K647">IFERROR(IF(ISNUMBER(J647),(J647-INDEX('Price Data'!N:N,MATCH(TEXT(A647,"YYYY-MM-DD"),'Price Data'!M:M,0)+1))/INDEX('Price Data'!N:N,MATCH(TEXT(A647,"YYYY-MM-DD"),'Price Data'!M:M,0)+1),""),"")</f>
        <v>-7.3529411764705942E-3</v>
      </c>
      <c r="L647" s="34">
        <f>IFERROR(INDEX('Price Data'!Q:Q,MATCH(TEXT(A647,"YYYY-MM-DD"),'Price Data'!P:P,0)),"")</f>
        <v>3.52</v>
      </c>
      <c r="M647" s="10" cm="1">
        <f t="array" ref="M647">IFERROR(IF(ISNUMBER(L647),(L647-INDEX('Price Data'!Q:Q,MATCH(TEXT(A647,"YYYY-MM-DD"),'Price Data'!P:P,0)+1))/INDEX('Price Data'!Q:Q,MATCH(TEXT(A647,"YYYY-MM-DD"),'Price Data'!P:P,0)+1),""),"")</f>
        <v>-3.2967032967032996E-2</v>
      </c>
      <c r="N647" s="34">
        <f>IFERROR(INDEX('Price Data'!T:T,MATCH(TEXT(A647,"YYYY-MM-DD"),'Price Data'!S:S,0)),"")</f>
        <v>2.9</v>
      </c>
      <c r="O647" s="10" cm="1">
        <f t="array" ref="O647">IFERROR(IF(ISNUMBER(N647),(N647-INDEX('Price Data'!T:T,MATCH(TEXT(A647,"YYYY-MM-DD"),'Price Data'!S:S,0)+1))/INDEX('Price Data'!T:T,MATCH(TEXT(A647,"YYYY-MM-DD"),'Price Data'!S:S,0)+1),""),"")</f>
        <v>-2.6845637583892641E-2</v>
      </c>
    </row>
    <row r="648" spans="1:15" x14ac:dyDescent="0.3">
      <c r="A648" s="8">
        <v>42467</v>
      </c>
      <c r="B648" s="34">
        <f>IFERROR(INDEX('Price Data'!B:B,MATCH(TEXT(A648,"YYYY-MM-DD"),'Price Data'!A:A,0)),"")</f>
        <v>16818</v>
      </c>
      <c r="C648" s="10" cm="1">
        <f t="array" ref="C648">IFERROR(IF(ISNUMBER(B648),(B648-INDEX('Price Data'!B:B,MATCH(TEXT(A648,"YYYY-MM-DD"),'Price Data'!A:A,0)+1))/INDEX('Price Data'!B:B,MATCH(TEXT(A648,"YYYY-MM-DD"),'Price Data'!A:A,0)+1),""),"")</f>
        <v>-2.4534539759874716E-2</v>
      </c>
      <c r="D648" s="34">
        <f>IFERROR(INDEX('Price Data'!E:E,MATCH(TEXT(A648,"YYYY-MM-DD"),'Price Data'!D:D,0)),"")</f>
        <v>14.02</v>
      </c>
      <c r="E648" s="10" cm="1">
        <f t="array" ref="E648">IFERROR(IF(ISNUMBER(D648),(D648-INDEX('Price Data'!E:E,MATCH(TEXT(A648,"YYYY-MM-DD"),'Price Data'!D:D,0)+1))/INDEX('Price Data'!E:E,MATCH(TEXT(A648,"YYYY-MM-DD"),'Price Data'!D:D,0)+1),""),"")</f>
        <v>-5.9060402684563806E-2</v>
      </c>
      <c r="F648" s="34">
        <f>IFERROR(INDEX('Price Data'!H:H,MATCH(TEXT(A648,"YYYY-MM-DD"),'Price Data'!G:G,0)),"")</f>
        <v>4361</v>
      </c>
      <c r="G648" s="10" cm="1">
        <f t="array" ref="G648">IFERROR(IF(ISNUMBER(F648),(F648-INDEX('Price Data'!H:H,MATCH(TEXT(A648,"YYYY-MM-DD"),'Price Data'!G:G,0)+1))/INDEX('Price Data'!H:H,MATCH(TEXT(A648,"YYYY-MM-DD"),'Price Data'!G:G,0)+1),""),"")</f>
        <v>-8.092729188619599E-2</v>
      </c>
      <c r="H648" s="34">
        <f>IFERROR(INDEX('Price Data'!K:K,MATCH(TEXT(A648,"YYYY-MM-DD"),'Price Data'!J:J,0)),"")</f>
        <v>2.16</v>
      </c>
      <c r="I648" s="10" cm="1">
        <f t="array" ref="I648">IFERROR(IF(ISNUMBER(H648),(H648-INDEX('Price Data'!K:K,MATCH(TEXT(A648,"YYYY-MM-DD"),'Price Data'!J:J,0)+1))/INDEX('Price Data'!K:K,MATCH(TEXT(A648,"YYYY-MM-DD"),'Price Data'!J:J,0)+1),""),"")</f>
        <v>-3.571428571428574E-2</v>
      </c>
      <c r="J648" s="34">
        <f>IFERROR(INDEX('Price Data'!N:N,MATCH(TEXT(A648,"YYYY-MM-DD"),'Price Data'!M:M,0)),"")</f>
        <v>2.5499999999999998</v>
      </c>
      <c r="K648" s="10" cm="1">
        <f t="array" ref="K648">IFERROR(IF(ISNUMBER(J648),(J648-INDEX('Price Data'!N:N,MATCH(TEXT(A648,"YYYY-MM-DD"),'Price Data'!M:M,0)+1))/INDEX('Price Data'!N:N,MATCH(TEXT(A648,"YYYY-MM-DD"),'Price Data'!M:M,0)+1),""),"")</f>
        <v>-5.5555555555555684E-2</v>
      </c>
      <c r="L648" s="34">
        <f>IFERROR(INDEX('Price Data'!Q:Q,MATCH(TEXT(A648,"YYYY-MM-DD"),'Price Data'!P:P,0)),"")</f>
        <v>3.25</v>
      </c>
      <c r="M648" s="10" cm="1">
        <f t="array" ref="M648">IFERROR(IF(ISNUMBER(L648),(L648-INDEX('Price Data'!Q:Q,MATCH(TEXT(A648,"YYYY-MM-DD"),'Price Data'!P:P,0)+1))/INDEX('Price Data'!Q:Q,MATCH(TEXT(A648,"YYYY-MM-DD"),'Price Data'!P:P,0)+1),""),"")</f>
        <v>-7.6704545454545456E-2</v>
      </c>
      <c r="N648" s="34">
        <f>IFERROR(INDEX('Price Data'!T:T,MATCH(TEXT(A648,"YYYY-MM-DD"),'Price Data'!S:S,0)),"")</f>
        <v>2.91</v>
      </c>
      <c r="O648" s="10" cm="1">
        <f t="array" ref="O648">IFERROR(IF(ISNUMBER(N648),(N648-INDEX('Price Data'!T:T,MATCH(TEXT(A648,"YYYY-MM-DD"),'Price Data'!S:S,0)+1))/INDEX('Price Data'!T:T,MATCH(TEXT(A648,"YYYY-MM-DD"),'Price Data'!S:S,0)+1),""),"")</f>
        <v>3.4482758620690453E-3</v>
      </c>
    </row>
    <row r="649" spans="1:15" x14ac:dyDescent="0.3">
      <c r="A649" s="8">
        <v>42468</v>
      </c>
      <c r="B649" s="34">
        <f>IFERROR(INDEX('Price Data'!B:B,MATCH(TEXT(A649,"YYYY-MM-DD"),'Price Data'!A:A,0)),"")</f>
        <v>17505</v>
      </c>
      <c r="C649" s="10" cm="1">
        <f t="array" ref="C649">IFERROR(IF(ISNUMBER(B649),(B649-INDEX('Price Data'!B:B,MATCH(TEXT(A649,"YYYY-MM-DD"),'Price Data'!A:A,0)+1))/INDEX('Price Data'!B:B,MATCH(TEXT(A649,"YYYY-MM-DD"),'Price Data'!A:A,0)+1),""),"")</f>
        <v>4.0849090260435247E-2</v>
      </c>
      <c r="D649" s="34">
        <f>IFERROR(INDEX('Price Data'!E:E,MATCH(TEXT(A649,"YYYY-MM-DD"),'Price Data'!D:D,0)),"")</f>
        <v>15.38</v>
      </c>
      <c r="E649" s="10" cm="1">
        <f t="array" ref="E649">IFERROR(IF(ISNUMBER(D649),(D649-INDEX('Price Data'!E:E,MATCH(TEXT(A649,"YYYY-MM-DD"),'Price Data'!D:D,0)+1))/INDEX('Price Data'!E:E,MATCH(TEXT(A649,"YYYY-MM-DD"),'Price Data'!D:D,0)+1),""),"")</f>
        <v>9.7004279600570703E-2</v>
      </c>
      <c r="F649" s="34">
        <f>IFERROR(INDEX('Price Data'!H:H,MATCH(TEXT(A649,"YYYY-MM-DD"),'Price Data'!G:G,0)),"")</f>
        <v>4705</v>
      </c>
      <c r="G649" s="10" cm="1">
        <f t="array" ref="G649">IFERROR(IF(ISNUMBER(F649),(F649-INDEX('Price Data'!H:H,MATCH(TEXT(A649,"YYYY-MM-DD"),'Price Data'!G:G,0)+1))/INDEX('Price Data'!H:H,MATCH(TEXT(A649,"YYYY-MM-DD"),'Price Data'!G:G,0)+1),""),"")</f>
        <v>7.8880990598486592E-2</v>
      </c>
      <c r="H649" s="34">
        <f>IFERROR(INDEX('Price Data'!K:K,MATCH(TEXT(A649,"YYYY-MM-DD"),'Price Data'!J:J,0)),"")</f>
        <v>2.29</v>
      </c>
      <c r="I649" s="10" cm="1">
        <f t="array" ref="I649">IFERROR(IF(ISNUMBER(H649),(H649-INDEX('Price Data'!K:K,MATCH(TEXT(A649,"YYYY-MM-DD"),'Price Data'!J:J,0)+1))/INDEX('Price Data'!K:K,MATCH(TEXT(A649,"YYYY-MM-DD"),'Price Data'!J:J,0)+1),""),"")</f>
        <v>6.0185185185185133E-2</v>
      </c>
      <c r="J649" s="34">
        <f>IFERROR(INDEX('Price Data'!N:N,MATCH(TEXT(A649,"YYYY-MM-DD"),'Price Data'!M:M,0)),"")</f>
        <v>2.91</v>
      </c>
      <c r="K649" s="10" cm="1">
        <f t="array" ref="K649">IFERROR(IF(ISNUMBER(J649),(J649-INDEX('Price Data'!N:N,MATCH(TEXT(A649,"YYYY-MM-DD"),'Price Data'!M:M,0)+1))/INDEX('Price Data'!N:N,MATCH(TEXT(A649,"YYYY-MM-DD"),'Price Data'!M:M,0)+1),""),"")</f>
        <v>0.14117647058823543</v>
      </c>
      <c r="L649" s="34">
        <f>IFERROR(INDEX('Price Data'!Q:Q,MATCH(TEXT(A649,"YYYY-MM-DD"),'Price Data'!P:P,0)),"")</f>
        <v>3.61</v>
      </c>
      <c r="M649" s="10" cm="1">
        <f t="array" ref="M649">IFERROR(IF(ISNUMBER(L649),(L649-INDEX('Price Data'!Q:Q,MATCH(TEXT(A649,"YYYY-MM-DD"),'Price Data'!P:P,0)+1))/INDEX('Price Data'!Q:Q,MATCH(TEXT(A649,"YYYY-MM-DD"),'Price Data'!P:P,0)+1),""),"")</f>
        <v>0.11076923076923073</v>
      </c>
      <c r="N649" s="34">
        <f>IFERROR(INDEX('Price Data'!T:T,MATCH(TEXT(A649,"YYYY-MM-DD"),'Price Data'!S:S,0)),"")</f>
        <v>2.98</v>
      </c>
      <c r="O649" s="10" cm="1">
        <f t="array" ref="O649">IFERROR(IF(ISNUMBER(N649),(N649-INDEX('Price Data'!T:T,MATCH(TEXT(A649,"YYYY-MM-DD"),'Price Data'!S:S,0)+1))/INDEX('Price Data'!T:T,MATCH(TEXT(A649,"YYYY-MM-DD"),'Price Data'!S:S,0)+1),""),"")</f>
        <v>2.4054982817869358E-2</v>
      </c>
    </row>
    <row r="650" spans="1:15" x14ac:dyDescent="0.3">
      <c r="A650" s="8">
        <v>42469</v>
      </c>
      <c r="B650" s="34" t="str">
        <f>IFERROR(INDEX('Price Data'!B:B,MATCH(TEXT(A650,"YYYY-MM-DD"),'Price Data'!A:A,0)),"")</f>
        <v/>
      </c>
      <c r="C650" s="10" t="str" cm="1">
        <f t="array" ref="C650">IFERROR(IF(ISNUMBER(B650),(B650-INDEX('Price Data'!B:B,MATCH(TEXT(A650,"YYYY-MM-DD"),'Price Data'!A:A,0)+1))/INDEX('Price Data'!B:B,MATCH(TEXT(A650,"YYYY-MM-DD"),'Price Data'!A:A,0)+1),""),"")</f>
        <v/>
      </c>
      <c r="D650" s="34" t="str">
        <f>IFERROR(INDEX('Price Data'!E:E,MATCH(TEXT(A650,"YYYY-MM-DD"),'Price Data'!D:D,0)),"")</f>
        <v/>
      </c>
      <c r="E650" s="10" t="str" cm="1">
        <f t="array" ref="E650">IFERROR(IF(ISNUMBER(D650),(D650-INDEX('Price Data'!E:E,MATCH(TEXT(A650,"YYYY-MM-DD"),'Price Data'!D:D,0)+1))/INDEX('Price Data'!E:E,MATCH(TEXT(A650,"YYYY-MM-DD"),'Price Data'!D:D,0)+1),""),"")</f>
        <v/>
      </c>
      <c r="F650" s="34" t="str">
        <f>IFERROR(INDEX('Price Data'!H:H,MATCH(TEXT(A650,"YYYY-MM-DD"),'Price Data'!G:G,0)),"")</f>
        <v/>
      </c>
      <c r="G650" s="10" t="str" cm="1">
        <f t="array" ref="G650">IFERROR(IF(ISNUMBER(F650),(F650-INDEX('Price Data'!H:H,MATCH(TEXT(A650,"YYYY-MM-DD"),'Price Data'!G:G,0)+1))/INDEX('Price Data'!H:H,MATCH(TEXT(A650,"YYYY-MM-DD"),'Price Data'!G:G,0)+1),""),"")</f>
        <v/>
      </c>
      <c r="H650" s="34" t="str">
        <f>IFERROR(INDEX('Price Data'!K:K,MATCH(TEXT(A650,"YYYY-MM-DD"),'Price Data'!J:J,0)),"")</f>
        <v/>
      </c>
      <c r="I650" s="10" t="str" cm="1">
        <f t="array" ref="I650">IFERROR(IF(ISNUMBER(H650),(H650-INDEX('Price Data'!K:K,MATCH(TEXT(A650,"YYYY-MM-DD"),'Price Data'!J:J,0)+1))/INDEX('Price Data'!K:K,MATCH(TEXT(A650,"YYYY-MM-DD"),'Price Data'!J:J,0)+1),""),"")</f>
        <v/>
      </c>
      <c r="J650" s="34" t="str">
        <f>IFERROR(INDEX('Price Data'!N:N,MATCH(TEXT(A650,"YYYY-MM-DD"),'Price Data'!M:M,0)),"")</f>
        <v/>
      </c>
      <c r="K650" s="10" t="str" cm="1">
        <f t="array" ref="K650">IFERROR(IF(ISNUMBER(J650),(J650-INDEX('Price Data'!N:N,MATCH(TEXT(A650,"YYYY-MM-DD"),'Price Data'!M:M,0)+1))/INDEX('Price Data'!N:N,MATCH(TEXT(A650,"YYYY-MM-DD"),'Price Data'!M:M,0)+1),""),"")</f>
        <v/>
      </c>
      <c r="L650" s="34" t="str">
        <f>IFERROR(INDEX('Price Data'!Q:Q,MATCH(TEXT(A650,"YYYY-MM-DD"),'Price Data'!P:P,0)),"")</f>
        <v/>
      </c>
      <c r="M650" s="10" t="str" cm="1">
        <f t="array" ref="M650">IFERROR(IF(ISNUMBER(L650),(L650-INDEX('Price Data'!Q:Q,MATCH(TEXT(A650,"YYYY-MM-DD"),'Price Data'!P:P,0)+1))/INDEX('Price Data'!Q:Q,MATCH(TEXT(A650,"YYYY-MM-DD"),'Price Data'!P:P,0)+1),""),"")</f>
        <v/>
      </c>
      <c r="N650" s="34" t="str">
        <f>IFERROR(INDEX('Price Data'!T:T,MATCH(TEXT(A650,"YYYY-MM-DD"),'Price Data'!S:S,0)),"")</f>
        <v/>
      </c>
      <c r="O650" s="10" t="str" cm="1">
        <f t="array" ref="O650">IFERROR(IF(ISNUMBER(N650),(N650-INDEX('Price Data'!T:T,MATCH(TEXT(A650,"YYYY-MM-DD"),'Price Data'!S:S,0)+1))/INDEX('Price Data'!T:T,MATCH(TEXT(A650,"YYYY-MM-DD"),'Price Data'!S:S,0)+1),""),"")</f>
        <v/>
      </c>
    </row>
    <row r="651" spans="1:15" x14ac:dyDescent="0.3">
      <c r="A651" s="8">
        <v>42470</v>
      </c>
      <c r="B651" s="34" t="str">
        <f>IFERROR(INDEX('Price Data'!B:B,MATCH(TEXT(A651,"YYYY-MM-DD"),'Price Data'!A:A,0)),"")</f>
        <v/>
      </c>
      <c r="C651" s="10" t="str" cm="1">
        <f t="array" ref="C651">IFERROR(IF(ISNUMBER(B651),(B651-INDEX('Price Data'!B:B,MATCH(TEXT(A651,"YYYY-MM-DD"),'Price Data'!A:A,0)+1))/INDEX('Price Data'!B:B,MATCH(TEXT(A651,"YYYY-MM-DD"),'Price Data'!A:A,0)+1),""),"")</f>
        <v/>
      </c>
      <c r="D651" s="34" t="str">
        <f>IFERROR(INDEX('Price Data'!E:E,MATCH(TEXT(A651,"YYYY-MM-DD"),'Price Data'!D:D,0)),"")</f>
        <v/>
      </c>
      <c r="E651" s="10" t="str" cm="1">
        <f t="array" ref="E651">IFERROR(IF(ISNUMBER(D651),(D651-INDEX('Price Data'!E:E,MATCH(TEXT(A651,"YYYY-MM-DD"),'Price Data'!D:D,0)+1))/INDEX('Price Data'!E:E,MATCH(TEXT(A651,"YYYY-MM-DD"),'Price Data'!D:D,0)+1),""),"")</f>
        <v/>
      </c>
      <c r="F651" s="34" t="str">
        <f>IFERROR(INDEX('Price Data'!H:H,MATCH(TEXT(A651,"YYYY-MM-DD"),'Price Data'!G:G,0)),"")</f>
        <v/>
      </c>
      <c r="G651" s="10" t="str" cm="1">
        <f t="array" ref="G651">IFERROR(IF(ISNUMBER(F651),(F651-INDEX('Price Data'!H:H,MATCH(TEXT(A651,"YYYY-MM-DD"),'Price Data'!G:G,0)+1))/INDEX('Price Data'!H:H,MATCH(TEXT(A651,"YYYY-MM-DD"),'Price Data'!G:G,0)+1),""),"")</f>
        <v/>
      </c>
      <c r="H651" s="34" t="str">
        <f>IFERROR(INDEX('Price Data'!K:K,MATCH(TEXT(A651,"YYYY-MM-DD"),'Price Data'!J:J,0)),"")</f>
        <v/>
      </c>
      <c r="I651" s="10" t="str" cm="1">
        <f t="array" ref="I651">IFERROR(IF(ISNUMBER(H651),(H651-INDEX('Price Data'!K:K,MATCH(TEXT(A651,"YYYY-MM-DD"),'Price Data'!J:J,0)+1))/INDEX('Price Data'!K:K,MATCH(TEXT(A651,"YYYY-MM-DD"),'Price Data'!J:J,0)+1),""),"")</f>
        <v/>
      </c>
      <c r="J651" s="34" t="str">
        <f>IFERROR(INDEX('Price Data'!N:N,MATCH(TEXT(A651,"YYYY-MM-DD"),'Price Data'!M:M,0)),"")</f>
        <v/>
      </c>
      <c r="K651" s="10" t="str" cm="1">
        <f t="array" ref="K651">IFERROR(IF(ISNUMBER(J651),(J651-INDEX('Price Data'!N:N,MATCH(TEXT(A651,"YYYY-MM-DD"),'Price Data'!M:M,0)+1))/INDEX('Price Data'!N:N,MATCH(TEXT(A651,"YYYY-MM-DD"),'Price Data'!M:M,0)+1),""),"")</f>
        <v/>
      </c>
      <c r="L651" s="34" t="str">
        <f>IFERROR(INDEX('Price Data'!Q:Q,MATCH(TEXT(A651,"YYYY-MM-DD"),'Price Data'!P:P,0)),"")</f>
        <v/>
      </c>
      <c r="M651" s="10" t="str" cm="1">
        <f t="array" ref="M651">IFERROR(IF(ISNUMBER(L651),(L651-INDEX('Price Data'!Q:Q,MATCH(TEXT(A651,"YYYY-MM-DD"),'Price Data'!P:P,0)+1))/INDEX('Price Data'!Q:Q,MATCH(TEXT(A651,"YYYY-MM-DD"),'Price Data'!P:P,0)+1),""),"")</f>
        <v/>
      </c>
      <c r="N651" s="34" t="str">
        <f>IFERROR(INDEX('Price Data'!T:T,MATCH(TEXT(A651,"YYYY-MM-DD"),'Price Data'!S:S,0)),"")</f>
        <v/>
      </c>
      <c r="O651" s="10" t="str" cm="1">
        <f t="array" ref="O651">IFERROR(IF(ISNUMBER(N651),(N651-INDEX('Price Data'!T:T,MATCH(TEXT(A651,"YYYY-MM-DD"),'Price Data'!S:S,0)+1))/INDEX('Price Data'!T:T,MATCH(TEXT(A651,"YYYY-MM-DD"),'Price Data'!S:S,0)+1),""),"")</f>
        <v/>
      </c>
    </row>
    <row r="652" spans="1:15" x14ac:dyDescent="0.3">
      <c r="A652" s="8">
        <v>42471</v>
      </c>
      <c r="B652" s="34">
        <f>IFERROR(INDEX('Price Data'!B:B,MATCH(TEXT(A652,"YYYY-MM-DD"),'Price Data'!A:A,0)),"")</f>
        <v>17723</v>
      </c>
      <c r="C652" s="10" cm="1">
        <f t="array" ref="C652">IFERROR(IF(ISNUMBER(B652),(B652-INDEX('Price Data'!B:B,MATCH(TEXT(A652,"YYYY-MM-DD"),'Price Data'!A:A,0)+1))/INDEX('Price Data'!B:B,MATCH(TEXT(A652,"YYYY-MM-DD"),'Price Data'!A:A,0)+1),""),"")</f>
        <v>1.2453584690088546E-2</v>
      </c>
      <c r="D652" s="34">
        <f>IFERROR(INDEX('Price Data'!E:E,MATCH(TEXT(A652,"YYYY-MM-DD"),'Price Data'!D:D,0)),"")</f>
        <v>15.75</v>
      </c>
      <c r="E652" s="10" cm="1">
        <f t="array" ref="E652">IFERROR(IF(ISNUMBER(D652),(D652-INDEX('Price Data'!E:E,MATCH(TEXT(A652,"YYYY-MM-DD"),'Price Data'!D:D,0)+1))/INDEX('Price Data'!E:E,MATCH(TEXT(A652,"YYYY-MM-DD"),'Price Data'!D:D,0)+1),""),"")</f>
        <v>2.4057217165149494E-2</v>
      </c>
      <c r="F652" s="34">
        <f>IFERROR(INDEX('Price Data'!H:H,MATCH(TEXT(A652,"YYYY-MM-DD"),'Price Data'!G:G,0)),"")</f>
        <v>5165</v>
      </c>
      <c r="G652" s="10" cm="1">
        <f t="array" ref="G652">IFERROR(IF(ISNUMBER(F652),(F652-INDEX('Price Data'!H:H,MATCH(TEXT(A652,"YYYY-MM-DD"),'Price Data'!G:G,0)+1))/INDEX('Price Data'!H:H,MATCH(TEXT(A652,"YYYY-MM-DD"),'Price Data'!G:G,0)+1),""),"")</f>
        <v>9.7768331562167909E-2</v>
      </c>
      <c r="H652" s="34">
        <f>IFERROR(INDEX('Price Data'!K:K,MATCH(TEXT(A652,"YYYY-MM-DD"),'Price Data'!J:J,0)),"")</f>
        <v>2.33</v>
      </c>
      <c r="I652" s="10" cm="1">
        <f t="array" ref="I652">IFERROR(IF(ISNUMBER(H652),(H652-INDEX('Price Data'!K:K,MATCH(TEXT(A652,"YYYY-MM-DD"),'Price Data'!J:J,0)+1))/INDEX('Price Data'!K:K,MATCH(TEXT(A652,"YYYY-MM-DD"),'Price Data'!J:J,0)+1),""),"")</f>
        <v>1.746724890829696E-2</v>
      </c>
      <c r="J652" s="34">
        <f>IFERROR(INDEX('Price Data'!N:N,MATCH(TEXT(A652,"YYYY-MM-DD"),'Price Data'!M:M,0)),"")</f>
        <v>3.05</v>
      </c>
      <c r="K652" s="10" cm="1">
        <f t="array" ref="K652">IFERROR(IF(ISNUMBER(J652),(J652-INDEX('Price Data'!N:N,MATCH(TEXT(A652,"YYYY-MM-DD"),'Price Data'!M:M,0)+1))/INDEX('Price Data'!N:N,MATCH(TEXT(A652,"YYYY-MM-DD"),'Price Data'!M:M,0)+1),""),"")</f>
        <v>4.8109965635738716E-2</v>
      </c>
      <c r="L652" s="34">
        <f>IFERROR(INDEX('Price Data'!Q:Q,MATCH(TEXT(A652,"YYYY-MM-DD"),'Price Data'!P:P,0)),"")</f>
        <v>3.98</v>
      </c>
      <c r="M652" s="10" cm="1">
        <f t="array" ref="M652">IFERROR(IF(ISNUMBER(L652),(L652-INDEX('Price Data'!Q:Q,MATCH(TEXT(A652,"YYYY-MM-DD"),'Price Data'!P:P,0)+1))/INDEX('Price Data'!Q:Q,MATCH(TEXT(A652,"YYYY-MM-DD"),'Price Data'!P:P,0)+1),""),"")</f>
        <v>0.1024930747922438</v>
      </c>
      <c r="N652" s="34">
        <f>IFERROR(INDEX('Price Data'!T:T,MATCH(TEXT(A652,"YYYY-MM-DD"),'Price Data'!S:S,0)),"")</f>
        <v>3.05</v>
      </c>
      <c r="O652" s="10" cm="1">
        <f t="array" ref="O652">IFERROR(IF(ISNUMBER(N652),(N652-INDEX('Price Data'!T:T,MATCH(TEXT(A652,"YYYY-MM-DD"),'Price Data'!S:S,0)+1))/INDEX('Price Data'!T:T,MATCH(TEXT(A652,"YYYY-MM-DD"),'Price Data'!S:S,0)+1),""),"")</f>
        <v>2.3489932885905986E-2</v>
      </c>
    </row>
    <row r="653" spans="1:15" x14ac:dyDescent="0.3">
      <c r="A653" s="8">
        <v>42472</v>
      </c>
      <c r="B653" s="34">
        <f>IFERROR(INDEX('Price Data'!B:B,MATCH(TEXT(A653,"YYYY-MM-DD"),'Price Data'!A:A,0)),"")</f>
        <v>17445</v>
      </c>
      <c r="C653" s="10" cm="1">
        <f t="array" ref="C653">IFERROR(IF(ISNUMBER(B653),(B653-INDEX('Price Data'!B:B,MATCH(TEXT(A653,"YYYY-MM-DD"),'Price Data'!A:A,0)+1))/INDEX('Price Data'!B:B,MATCH(TEXT(A653,"YYYY-MM-DD"),'Price Data'!A:A,0)+1),""),"")</f>
        <v>-1.5685831969756814E-2</v>
      </c>
      <c r="D653" s="34">
        <f>IFERROR(INDEX('Price Data'!E:E,MATCH(TEXT(A653,"YYYY-MM-DD"),'Price Data'!D:D,0)),"")</f>
        <v>14.94</v>
      </c>
      <c r="E653" s="10" cm="1">
        <f t="array" ref="E653">IFERROR(IF(ISNUMBER(D653),(D653-INDEX('Price Data'!E:E,MATCH(TEXT(A653,"YYYY-MM-DD"),'Price Data'!D:D,0)+1))/INDEX('Price Data'!E:E,MATCH(TEXT(A653,"YYYY-MM-DD"),'Price Data'!D:D,0)+1),""),"")</f>
        <v>-5.1428571428571462E-2</v>
      </c>
      <c r="F653" s="34">
        <f>IFERROR(INDEX('Price Data'!H:H,MATCH(TEXT(A653,"YYYY-MM-DD"),'Price Data'!G:G,0)),"")</f>
        <v>5225</v>
      </c>
      <c r="G653" s="10" cm="1">
        <f t="array" ref="G653">IFERROR(IF(ISNUMBER(F653),(F653-INDEX('Price Data'!H:H,MATCH(TEXT(A653,"YYYY-MM-DD"),'Price Data'!G:G,0)+1))/INDEX('Price Data'!H:H,MATCH(TEXT(A653,"YYYY-MM-DD"),'Price Data'!G:G,0)+1),""),"")</f>
        <v>1.1616650532429816E-2</v>
      </c>
      <c r="H653" s="34">
        <f>IFERROR(INDEX('Price Data'!K:K,MATCH(TEXT(A653,"YYYY-MM-DD"),'Price Data'!J:J,0)),"")</f>
        <v>2.2400000000000002</v>
      </c>
      <c r="I653" s="10" cm="1">
        <f t="array" ref="I653">IFERROR(IF(ISNUMBER(H653),(H653-INDEX('Price Data'!K:K,MATCH(TEXT(A653,"YYYY-MM-DD"),'Price Data'!J:J,0)+1))/INDEX('Price Data'!K:K,MATCH(TEXT(A653,"YYYY-MM-DD"),'Price Data'!J:J,0)+1),""),"")</f>
        <v>-3.8626609442060027E-2</v>
      </c>
      <c r="J653" s="34">
        <f>IFERROR(INDEX('Price Data'!N:N,MATCH(TEXT(A653,"YYYY-MM-DD"),'Price Data'!M:M,0)),"")</f>
        <v>2.93</v>
      </c>
      <c r="K653" s="10" cm="1">
        <f t="array" ref="K653">IFERROR(IF(ISNUMBER(J653),(J653-INDEX('Price Data'!N:N,MATCH(TEXT(A653,"YYYY-MM-DD"),'Price Data'!M:M,0)+1))/INDEX('Price Data'!N:N,MATCH(TEXT(A653,"YYYY-MM-DD"),'Price Data'!M:M,0)+1),""),"")</f>
        <v>-3.934426229508186E-2</v>
      </c>
      <c r="L653" s="34">
        <f>IFERROR(INDEX('Price Data'!Q:Q,MATCH(TEXT(A653,"YYYY-MM-DD"),'Price Data'!P:P,0)),"")</f>
        <v>3.95</v>
      </c>
      <c r="M653" s="10" cm="1">
        <f t="array" ref="M653">IFERROR(IF(ISNUMBER(L653),(L653-INDEX('Price Data'!Q:Q,MATCH(TEXT(A653,"YYYY-MM-DD"),'Price Data'!P:P,0)+1))/INDEX('Price Data'!Q:Q,MATCH(TEXT(A653,"YYYY-MM-DD"),'Price Data'!P:P,0)+1),""),"")</f>
        <v>-7.5376884422110064E-3</v>
      </c>
      <c r="N653" s="34">
        <f>IFERROR(INDEX('Price Data'!T:T,MATCH(TEXT(A653,"YYYY-MM-DD"),'Price Data'!S:S,0)),"")</f>
        <v>3.06</v>
      </c>
      <c r="O653" s="10" cm="1">
        <f t="array" ref="O653">IFERROR(IF(ISNUMBER(N653),(N653-INDEX('Price Data'!T:T,MATCH(TEXT(A653,"YYYY-MM-DD"),'Price Data'!S:S,0)+1))/INDEX('Price Data'!T:T,MATCH(TEXT(A653,"YYYY-MM-DD"),'Price Data'!S:S,0)+1),""),"")</f>
        <v>3.2786885245902398E-3</v>
      </c>
    </row>
    <row r="654" spans="1:15" x14ac:dyDescent="0.3">
      <c r="A654" s="8">
        <v>42473</v>
      </c>
      <c r="B654" s="34">
        <f>IFERROR(INDEX('Price Data'!B:B,MATCH(TEXT(A654,"YYYY-MM-DD"),'Price Data'!A:A,0)),"")</f>
        <v>18166</v>
      </c>
      <c r="C654" s="10" cm="1">
        <f t="array" ref="C654">IFERROR(IF(ISNUMBER(B654),(B654-INDEX('Price Data'!B:B,MATCH(TEXT(A654,"YYYY-MM-DD"),'Price Data'!A:A,0)+1))/INDEX('Price Data'!B:B,MATCH(TEXT(A654,"YYYY-MM-DD"),'Price Data'!A:A,0)+1),""),"")</f>
        <v>4.1329893952421898E-2</v>
      </c>
      <c r="D654" s="34">
        <f>IFERROR(INDEX('Price Data'!E:E,MATCH(TEXT(A654,"YYYY-MM-DD"),'Price Data'!D:D,0)),"")</f>
        <v>16.52</v>
      </c>
      <c r="E654" s="10" cm="1">
        <f t="array" ref="E654">IFERROR(IF(ISNUMBER(D654),(D654-INDEX('Price Data'!E:E,MATCH(TEXT(A654,"YYYY-MM-DD"),'Price Data'!D:D,0)+1))/INDEX('Price Data'!E:E,MATCH(TEXT(A654,"YYYY-MM-DD"),'Price Data'!D:D,0)+1),""),"")</f>
        <v>0.10575635876840697</v>
      </c>
      <c r="F654" s="34">
        <f>IFERROR(INDEX('Price Data'!H:H,MATCH(TEXT(A654,"YYYY-MM-DD"),'Price Data'!G:G,0)),"")</f>
        <v>5840</v>
      </c>
      <c r="G654" s="10" cm="1">
        <f t="array" ref="G654">IFERROR(IF(ISNUMBER(F654),(F654-INDEX('Price Data'!H:H,MATCH(TEXT(A654,"YYYY-MM-DD"),'Price Data'!G:G,0)+1))/INDEX('Price Data'!H:H,MATCH(TEXT(A654,"YYYY-MM-DD"),'Price Data'!G:G,0)+1),""),"")</f>
        <v>0.11770334928229666</v>
      </c>
      <c r="H654" s="34">
        <f>IFERROR(INDEX('Price Data'!K:K,MATCH(TEXT(A654,"YYYY-MM-DD"),'Price Data'!J:J,0)),"")</f>
        <v>2.42</v>
      </c>
      <c r="I654" s="10" cm="1">
        <f t="array" ref="I654">IFERROR(IF(ISNUMBER(H654),(H654-INDEX('Price Data'!K:K,MATCH(TEXT(A654,"YYYY-MM-DD"),'Price Data'!J:J,0)+1))/INDEX('Price Data'!K:K,MATCH(TEXT(A654,"YYYY-MM-DD"),'Price Data'!J:J,0)+1),""),"")</f>
        <v>8.0357142857142724E-2</v>
      </c>
      <c r="J654" s="34">
        <f>IFERROR(INDEX('Price Data'!N:N,MATCH(TEXT(A654,"YYYY-MM-DD"),'Price Data'!M:M,0)),"")</f>
        <v>3.26</v>
      </c>
      <c r="K654" s="10" cm="1">
        <f t="array" ref="K654">IFERROR(IF(ISNUMBER(J654),(J654-INDEX('Price Data'!N:N,MATCH(TEXT(A654,"YYYY-MM-DD"),'Price Data'!M:M,0)+1))/INDEX('Price Data'!N:N,MATCH(TEXT(A654,"YYYY-MM-DD"),'Price Data'!M:M,0)+1),""),"")</f>
        <v>0.11262798634812274</v>
      </c>
      <c r="L654" s="34">
        <f>IFERROR(INDEX('Price Data'!Q:Q,MATCH(TEXT(A654,"YYYY-MM-DD"),'Price Data'!P:P,0)),"")</f>
        <v>4.26</v>
      </c>
      <c r="M654" s="10" cm="1">
        <f t="array" ref="M654">IFERROR(IF(ISNUMBER(L654),(L654-INDEX('Price Data'!Q:Q,MATCH(TEXT(A654,"YYYY-MM-DD"),'Price Data'!P:P,0)+1))/INDEX('Price Data'!Q:Q,MATCH(TEXT(A654,"YYYY-MM-DD"),'Price Data'!P:P,0)+1),""),"")</f>
        <v>7.8481012658227739E-2</v>
      </c>
      <c r="N654" s="34">
        <f>IFERROR(INDEX('Price Data'!T:T,MATCH(TEXT(A654,"YYYY-MM-DD"),'Price Data'!S:S,0)),"")</f>
        <v>3.19</v>
      </c>
      <c r="O654" s="10" cm="1">
        <f t="array" ref="O654">IFERROR(IF(ISNUMBER(N654),(N654-INDEX('Price Data'!T:T,MATCH(TEXT(A654,"YYYY-MM-DD"),'Price Data'!S:S,0)+1))/INDEX('Price Data'!T:T,MATCH(TEXT(A654,"YYYY-MM-DD"),'Price Data'!S:S,0)+1),""),"")</f>
        <v>4.2483660130718921E-2</v>
      </c>
    </row>
    <row r="655" spans="1:15" x14ac:dyDescent="0.3">
      <c r="A655" s="8">
        <v>42474</v>
      </c>
      <c r="B655" s="34">
        <f>IFERROR(INDEX('Price Data'!B:B,MATCH(TEXT(A655,"YYYY-MM-DD"),'Price Data'!A:A,0)),"")</f>
        <v>18329</v>
      </c>
      <c r="C655" s="10" cm="1">
        <f t="array" ref="C655">IFERROR(IF(ISNUMBER(B655),(B655-INDEX('Price Data'!B:B,MATCH(TEXT(A655,"YYYY-MM-DD"),'Price Data'!A:A,0)+1))/INDEX('Price Data'!B:B,MATCH(TEXT(A655,"YYYY-MM-DD"),'Price Data'!A:A,0)+1),""),"")</f>
        <v>8.97280634151712E-3</v>
      </c>
      <c r="D655" s="34">
        <f>IFERROR(INDEX('Price Data'!E:E,MATCH(TEXT(A655,"YYYY-MM-DD"),'Price Data'!D:D,0)),"")</f>
        <v>17.04</v>
      </c>
      <c r="E655" s="10" cm="1">
        <f t="array" ref="E655">IFERROR(IF(ISNUMBER(D655),(D655-INDEX('Price Data'!E:E,MATCH(TEXT(A655,"YYYY-MM-DD"),'Price Data'!D:D,0)+1))/INDEX('Price Data'!E:E,MATCH(TEXT(A655,"YYYY-MM-DD"),'Price Data'!D:D,0)+1),""),"")</f>
        <v>3.1476997578692469E-2</v>
      </c>
      <c r="F655" s="34">
        <f>IFERROR(INDEX('Price Data'!H:H,MATCH(TEXT(A655,"YYYY-MM-DD"),'Price Data'!G:G,0)),"")</f>
        <v>5890</v>
      </c>
      <c r="G655" s="10" cm="1">
        <f t="array" ref="G655">IFERROR(IF(ISNUMBER(F655),(F655-INDEX('Price Data'!H:H,MATCH(TEXT(A655,"YYYY-MM-DD"),'Price Data'!G:G,0)+1))/INDEX('Price Data'!H:H,MATCH(TEXT(A655,"YYYY-MM-DD"),'Price Data'!G:G,0)+1),""),"")</f>
        <v>8.5616438356164379E-3</v>
      </c>
      <c r="H655" s="34">
        <f>IFERROR(INDEX('Price Data'!K:K,MATCH(TEXT(A655,"YYYY-MM-DD"),'Price Data'!J:J,0)),"")</f>
        <v>2.44</v>
      </c>
      <c r="I655" s="10" cm="1">
        <f t="array" ref="I655">IFERROR(IF(ISNUMBER(H655),(H655-INDEX('Price Data'!K:K,MATCH(TEXT(A655,"YYYY-MM-DD"),'Price Data'!J:J,0)+1))/INDEX('Price Data'!K:K,MATCH(TEXT(A655,"YYYY-MM-DD"),'Price Data'!J:J,0)+1),""),"")</f>
        <v>8.2644628099173625E-3</v>
      </c>
      <c r="J655" s="34">
        <f>IFERROR(INDEX('Price Data'!N:N,MATCH(TEXT(A655,"YYYY-MM-DD"),'Price Data'!M:M,0)),"")</f>
        <v>3.41</v>
      </c>
      <c r="K655" s="10" cm="1">
        <f t="array" ref="K655">IFERROR(IF(ISNUMBER(J655),(J655-INDEX('Price Data'!N:N,MATCH(TEXT(A655,"YYYY-MM-DD"),'Price Data'!M:M,0)+1))/INDEX('Price Data'!N:N,MATCH(TEXT(A655,"YYYY-MM-DD"),'Price Data'!M:M,0)+1),""),"")</f>
        <v>4.6012269938650416E-2</v>
      </c>
      <c r="L655" s="34">
        <f>IFERROR(INDEX('Price Data'!Q:Q,MATCH(TEXT(A655,"YYYY-MM-DD"),'Price Data'!P:P,0)),"")</f>
        <v>4.43</v>
      </c>
      <c r="M655" s="10" cm="1">
        <f t="array" ref="M655">IFERROR(IF(ISNUMBER(L655),(L655-INDEX('Price Data'!Q:Q,MATCH(TEXT(A655,"YYYY-MM-DD"),'Price Data'!P:P,0)+1))/INDEX('Price Data'!Q:Q,MATCH(TEXT(A655,"YYYY-MM-DD"),'Price Data'!P:P,0)+1),""),"")</f>
        <v>3.9906103286384963E-2</v>
      </c>
      <c r="N655" s="34">
        <f>IFERROR(INDEX('Price Data'!T:T,MATCH(TEXT(A655,"YYYY-MM-DD"),'Price Data'!S:S,0)),"")</f>
        <v>3.24</v>
      </c>
      <c r="O655" s="10" cm="1">
        <f t="array" ref="O655">IFERROR(IF(ISNUMBER(N655),(N655-INDEX('Price Data'!T:T,MATCH(TEXT(A655,"YYYY-MM-DD"),'Price Data'!S:S,0)+1))/INDEX('Price Data'!T:T,MATCH(TEXT(A655,"YYYY-MM-DD"),'Price Data'!S:S,0)+1),""),"")</f>
        <v>1.5673981191222656E-2</v>
      </c>
    </row>
    <row r="656" spans="1:15" x14ac:dyDescent="0.3">
      <c r="A656" s="8">
        <v>42475</v>
      </c>
      <c r="B656" s="34">
        <f>IFERROR(INDEX('Price Data'!B:B,MATCH(TEXT(A656,"YYYY-MM-DD"),'Price Data'!A:A,0)),"")</f>
        <v>18257</v>
      </c>
      <c r="C656" s="10" cm="1">
        <f t="array" ref="C656">IFERROR(IF(ISNUMBER(B656),(B656-INDEX('Price Data'!B:B,MATCH(TEXT(A656,"YYYY-MM-DD"),'Price Data'!A:A,0)+1))/INDEX('Price Data'!B:B,MATCH(TEXT(A656,"YYYY-MM-DD"),'Price Data'!A:A,0)+1),""),"")</f>
        <v>-3.9282012111953738E-3</v>
      </c>
      <c r="D656" s="34">
        <f>IFERROR(INDEX('Price Data'!E:E,MATCH(TEXT(A656,"YYYY-MM-DD"),'Price Data'!D:D,0)),"")</f>
        <v>17.21</v>
      </c>
      <c r="E656" s="10" cm="1">
        <f t="array" ref="E656">IFERROR(IF(ISNUMBER(D656),(D656-INDEX('Price Data'!E:E,MATCH(TEXT(A656,"YYYY-MM-DD"),'Price Data'!D:D,0)+1))/INDEX('Price Data'!E:E,MATCH(TEXT(A656,"YYYY-MM-DD"),'Price Data'!D:D,0)+1),""),"")</f>
        <v>9.9765258215963448E-3</v>
      </c>
      <c r="F656" s="34">
        <f>IFERROR(INDEX('Price Data'!H:H,MATCH(TEXT(A656,"YYYY-MM-DD"),'Price Data'!G:G,0)),"")</f>
        <v>6005</v>
      </c>
      <c r="G656" s="10" cm="1">
        <f t="array" ref="G656">IFERROR(IF(ISNUMBER(F656),(F656-INDEX('Price Data'!H:H,MATCH(TEXT(A656,"YYYY-MM-DD"),'Price Data'!G:G,0)+1))/INDEX('Price Data'!H:H,MATCH(TEXT(A656,"YYYY-MM-DD"),'Price Data'!G:G,0)+1),""),"")</f>
        <v>1.9524617996604415E-2</v>
      </c>
      <c r="H656" s="34">
        <f>IFERROR(INDEX('Price Data'!K:K,MATCH(TEXT(A656,"YYYY-MM-DD"),'Price Data'!J:J,0)),"")</f>
        <v>2.4500000000000002</v>
      </c>
      <c r="I656" s="10" cm="1">
        <f t="array" ref="I656">IFERROR(IF(ISNUMBER(H656),(H656-INDEX('Price Data'!K:K,MATCH(TEXT(A656,"YYYY-MM-DD"),'Price Data'!J:J,0)+1))/INDEX('Price Data'!K:K,MATCH(TEXT(A656,"YYYY-MM-DD"),'Price Data'!J:J,0)+1),""),"")</f>
        <v>4.0983606557377997E-3</v>
      </c>
      <c r="J656" s="34">
        <f>IFERROR(INDEX('Price Data'!N:N,MATCH(TEXT(A656,"YYYY-MM-DD"),'Price Data'!M:M,0)),"")</f>
        <v>3.34</v>
      </c>
      <c r="K656" s="10" cm="1">
        <f t="array" ref="K656">IFERROR(IF(ISNUMBER(J656),(J656-INDEX('Price Data'!N:N,MATCH(TEXT(A656,"YYYY-MM-DD"),'Price Data'!M:M,0)+1))/INDEX('Price Data'!N:N,MATCH(TEXT(A656,"YYYY-MM-DD"),'Price Data'!M:M,0)+1),""),"")</f>
        <v>-2.0527859237536739E-2</v>
      </c>
      <c r="L656" s="34">
        <f>IFERROR(INDEX('Price Data'!Q:Q,MATCH(TEXT(A656,"YYYY-MM-DD"),'Price Data'!P:P,0)),"")</f>
        <v>4.63</v>
      </c>
      <c r="M656" s="10" cm="1">
        <f t="array" ref="M656">IFERROR(IF(ISNUMBER(L656),(L656-INDEX('Price Data'!Q:Q,MATCH(TEXT(A656,"YYYY-MM-DD"),'Price Data'!P:P,0)+1))/INDEX('Price Data'!Q:Q,MATCH(TEXT(A656,"YYYY-MM-DD"),'Price Data'!P:P,0)+1),""),"")</f>
        <v>4.5146726862302526E-2</v>
      </c>
      <c r="N656" s="34">
        <f>IFERROR(INDEX('Price Data'!T:T,MATCH(TEXT(A656,"YYYY-MM-DD"),'Price Data'!S:S,0)),"")</f>
        <v>3.21</v>
      </c>
      <c r="O656" s="10" cm="1">
        <f t="array" ref="O656">IFERROR(IF(ISNUMBER(N656),(N656-INDEX('Price Data'!T:T,MATCH(TEXT(A656,"YYYY-MM-DD"),'Price Data'!S:S,0)+1))/INDEX('Price Data'!T:T,MATCH(TEXT(A656,"YYYY-MM-DD"),'Price Data'!S:S,0)+1),""),"")</f>
        <v>-9.2592592592593351E-3</v>
      </c>
    </row>
    <row r="657" spans="1:15" x14ac:dyDescent="0.3">
      <c r="A657" s="8">
        <v>42476</v>
      </c>
      <c r="B657" s="34" t="str">
        <f>IFERROR(INDEX('Price Data'!B:B,MATCH(TEXT(A657,"YYYY-MM-DD"),'Price Data'!A:A,0)),"")</f>
        <v/>
      </c>
      <c r="C657" s="10" t="str" cm="1">
        <f t="array" ref="C657">IFERROR(IF(ISNUMBER(B657),(B657-INDEX('Price Data'!B:B,MATCH(TEXT(A657,"YYYY-MM-DD"),'Price Data'!A:A,0)+1))/INDEX('Price Data'!B:B,MATCH(TEXT(A657,"YYYY-MM-DD"),'Price Data'!A:A,0)+1),""),"")</f>
        <v/>
      </c>
      <c r="D657" s="34" t="str">
        <f>IFERROR(INDEX('Price Data'!E:E,MATCH(TEXT(A657,"YYYY-MM-DD"),'Price Data'!D:D,0)),"")</f>
        <v/>
      </c>
      <c r="E657" s="10" t="str" cm="1">
        <f t="array" ref="E657">IFERROR(IF(ISNUMBER(D657),(D657-INDEX('Price Data'!E:E,MATCH(TEXT(A657,"YYYY-MM-DD"),'Price Data'!D:D,0)+1))/INDEX('Price Data'!E:E,MATCH(TEXT(A657,"YYYY-MM-DD"),'Price Data'!D:D,0)+1),""),"")</f>
        <v/>
      </c>
      <c r="F657" s="34" t="str">
        <f>IFERROR(INDEX('Price Data'!H:H,MATCH(TEXT(A657,"YYYY-MM-DD"),'Price Data'!G:G,0)),"")</f>
        <v/>
      </c>
      <c r="G657" s="10" t="str" cm="1">
        <f t="array" ref="G657">IFERROR(IF(ISNUMBER(F657),(F657-INDEX('Price Data'!H:H,MATCH(TEXT(A657,"YYYY-MM-DD"),'Price Data'!G:G,0)+1))/INDEX('Price Data'!H:H,MATCH(TEXT(A657,"YYYY-MM-DD"),'Price Data'!G:G,0)+1),""),"")</f>
        <v/>
      </c>
      <c r="H657" s="34" t="str">
        <f>IFERROR(INDEX('Price Data'!K:K,MATCH(TEXT(A657,"YYYY-MM-DD"),'Price Data'!J:J,0)),"")</f>
        <v/>
      </c>
      <c r="I657" s="10" t="str" cm="1">
        <f t="array" ref="I657">IFERROR(IF(ISNUMBER(H657),(H657-INDEX('Price Data'!K:K,MATCH(TEXT(A657,"YYYY-MM-DD"),'Price Data'!J:J,0)+1))/INDEX('Price Data'!K:K,MATCH(TEXT(A657,"YYYY-MM-DD"),'Price Data'!J:J,0)+1),""),"")</f>
        <v/>
      </c>
      <c r="J657" s="34" t="str">
        <f>IFERROR(INDEX('Price Data'!N:N,MATCH(TEXT(A657,"YYYY-MM-DD"),'Price Data'!M:M,0)),"")</f>
        <v/>
      </c>
      <c r="K657" s="10" t="str" cm="1">
        <f t="array" ref="K657">IFERROR(IF(ISNUMBER(J657),(J657-INDEX('Price Data'!N:N,MATCH(TEXT(A657,"YYYY-MM-DD"),'Price Data'!M:M,0)+1))/INDEX('Price Data'!N:N,MATCH(TEXT(A657,"YYYY-MM-DD"),'Price Data'!M:M,0)+1),""),"")</f>
        <v/>
      </c>
      <c r="L657" s="34" t="str">
        <f>IFERROR(INDEX('Price Data'!Q:Q,MATCH(TEXT(A657,"YYYY-MM-DD"),'Price Data'!P:P,0)),"")</f>
        <v/>
      </c>
      <c r="M657" s="10" t="str" cm="1">
        <f t="array" ref="M657">IFERROR(IF(ISNUMBER(L657),(L657-INDEX('Price Data'!Q:Q,MATCH(TEXT(A657,"YYYY-MM-DD"),'Price Data'!P:P,0)+1))/INDEX('Price Data'!Q:Q,MATCH(TEXT(A657,"YYYY-MM-DD"),'Price Data'!P:P,0)+1),""),"")</f>
        <v/>
      </c>
      <c r="N657" s="34" t="str">
        <f>IFERROR(INDEX('Price Data'!T:T,MATCH(TEXT(A657,"YYYY-MM-DD"),'Price Data'!S:S,0)),"")</f>
        <v/>
      </c>
      <c r="O657" s="10" t="str" cm="1">
        <f t="array" ref="O657">IFERROR(IF(ISNUMBER(N657),(N657-INDEX('Price Data'!T:T,MATCH(TEXT(A657,"YYYY-MM-DD"),'Price Data'!S:S,0)+1))/INDEX('Price Data'!T:T,MATCH(TEXT(A657,"YYYY-MM-DD"),'Price Data'!S:S,0)+1),""),"")</f>
        <v/>
      </c>
    </row>
    <row r="658" spans="1:15" x14ac:dyDescent="0.3">
      <c r="A658" s="8">
        <v>42477</v>
      </c>
      <c r="B658" s="34" t="str">
        <f>IFERROR(INDEX('Price Data'!B:B,MATCH(TEXT(A658,"YYYY-MM-DD"),'Price Data'!A:A,0)),"")</f>
        <v/>
      </c>
      <c r="C658" s="10" t="str" cm="1">
        <f t="array" ref="C658">IFERROR(IF(ISNUMBER(B658),(B658-INDEX('Price Data'!B:B,MATCH(TEXT(A658,"YYYY-MM-DD"),'Price Data'!A:A,0)+1))/INDEX('Price Data'!B:B,MATCH(TEXT(A658,"YYYY-MM-DD"),'Price Data'!A:A,0)+1),""),"")</f>
        <v/>
      </c>
      <c r="D658" s="34" t="str">
        <f>IFERROR(INDEX('Price Data'!E:E,MATCH(TEXT(A658,"YYYY-MM-DD"),'Price Data'!D:D,0)),"")</f>
        <v/>
      </c>
      <c r="E658" s="10" t="str" cm="1">
        <f t="array" ref="E658">IFERROR(IF(ISNUMBER(D658),(D658-INDEX('Price Data'!E:E,MATCH(TEXT(A658,"YYYY-MM-DD"),'Price Data'!D:D,0)+1))/INDEX('Price Data'!E:E,MATCH(TEXT(A658,"YYYY-MM-DD"),'Price Data'!D:D,0)+1),""),"")</f>
        <v/>
      </c>
      <c r="F658" s="34" t="str">
        <f>IFERROR(INDEX('Price Data'!H:H,MATCH(TEXT(A658,"YYYY-MM-DD"),'Price Data'!G:G,0)),"")</f>
        <v/>
      </c>
      <c r="G658" s="10" t="str" cm="1">
        <f t="array" ref="G658">IFERROR(IF(ISNUMBER(F658),(F658-INDEX('Price Data'!H:H,MATCH(TEXT(A658,"YYYY-MM-DD"),'Price Data'!G:G,0)+1))/INDEX('Price Data'!H:H,MATCH(TEXT(A658,"YYYY-MM-DD"),'Price Data'!G:G,0)+1),""),"")</f>
        <v/>
      </c>
      <c r="H658" s="34" t="str">
        <f>IFERROR(INDEX('Price Data'!K:K,MATCH(TEXT(A658,"YYYY-MM-DD"),'Price Data'!J:J,0)),"")</f>
        <v/>
      </c>
      <c r="I658" s="10" t="str" cm="1">
        <f t="array" ref="I658">IFERROR(IF(ISNUMBER(H658),(H658-INDEX('Price Data'!K:K,MATCH(TEXT(A658,"YYYY-MM-DD"),'Price Data'!J:J,0)+1))/INDEX('Price Data'!K:K,MATCH(TEXT(A658,"YYYY-MM-DD"),'Price Data'!J:J,0)+1),""),"")</f>
        <v/>
      </c>
      <c r="J658" s="34" t="str">
        <f>IFERROR(INDEX('Price Data'!N:N,MATCH(TEXT(A658,"YYYY-MM-DD"),'Price Data'!M:M,0)),"")</f>
        <v/>
      </c>
      <c r="K658" s="10" t="str" cm="1">
        <f t="array" ref="K658">IFERROR(IF(ISNUMBER(J658),(J658-INDEX('Price Data'!N:N,MATCH(TEXT(A658,"YYYY-MM-DD"),'Price Data'!M:M,0)+1))/INDEX('Price Data'!N:N,MATCH(TEXT(A658,"YYYY-MM-DD"),'Price Data'!M:M,0)+1),""),"")</f>
        <v/>
      </c>
      <c r="L658" s="34" t="str">
        <f>IFERROR(INDEX('Price Data'!Q:Q,MATCH(TEXT(A658,"YYYY-MM-DD"),'Price Data'!P:P,0)),"")</f>
        <v/>
      </c>
      <c r="M658" s="10" t="str" cm="1">
        <f t="array" ref="M658">IFERROR(IF(ISNUMBER(L658),(L658-INDEX('Price Data'!Q:Q,MATCH(TEXT(A658,"YYYY-MM-DD"),'Price Data'!P:P,0)+1))/INDEX('Price Data'!Q:Q,MATCH(TEXT(A658,"YYYY-MM-DD"),'Price Data'!P:P,0)+1),""),"")</f>
        <v/>
      </c>
      <c r="N658" s="34" t="str">
        <f>IFERROR(INDEX('Price Data'!T:T,MATCH(TEXT(A658,"YYYY-MM-DD"),'Price Data'!S:S,0)),"")</f>
        <v/>
      </c>
      <c r="O658" s="10" t="str" cm="1">
        <f t="array" ref="O658">IFERROR(IF(ISNUMBER(N658),(N658-INDEX('Price Data'!T:T,MATCH(TEXT(A658,"YYYY-MM-DD"),'Price Data'!S:S,0)+1))/INDEX('Price Data'!T:T,MATCH(TEXT(A658,"YYYY-MM-DD"),'Price Data'!S:S,0)+1),""),"")</f>
        <v/>
      </c>
    </row>
    <row r="659" spans="1:15" x14ac:dyDescent="0.3">
      <c r="A659" s="8">
        <v>42478</v>
      </c>
      <c r="B659" s="34">
        <f>IFERROR(INDEX('Price Data'!B:B,MATCH(TEXT(A659,"YYYY-MM-DD"),'Price Data'!A:A,0)),"")</f>
        <v>18358</v>
      </c>
      <c r="C659" s="10" cm="1">
        <f t="array" ref="C659">IFERROR(IF(ISNUMBER(B659),(B659-INDEX('Price Data'!B:B,MATCH(TEXT(A659,"YYYY-MM-DD"),'Price Data'!A:A,0)+1))/INDEX('Price Data'!B:B,MATCH(TEXT(A659,"YYYY-MM-DD"),'Price Data'!A:A,0)+1),""),"")</f>
        <v>5.5321246645122415E-3</v>
      </c>
      <c r="D659" s="34">
        <f>IFERROR(INDEX('Price Data'!E:E,MATCH(TEXT(A659,"YYYY-MM-DD"),'Price Data'!D:D,0)),"")</f>
        <v>16.62</v>
      </c>
      <c r="E659" s="10" cm="1">
        <f t="array" ref="E659">IFERROR(IF(ISNUMBER(D659),(D659-INDEX('Price Data'!E:E,MATCH(TEXT(A659,"YYYY-MM-DD"),'Price Data'!D:D,0)+1))/INDEX('Price Data'!E:E,MATCH(TEXT(A659,"YYYY-MM-DD"),'Price Data'!D:D,0)+1),""),"")</f>
        <v>-3.4282393957001736E-2</v>
      </c>
      <c r="F659" s="34">
        <f>IFERROR(INDEX('Price Data'!H:H,MATCH(TEXT(A659,"YYYY-MM-DD"),'Price Data'!G:G,0)),"")</f>
        <v>6500</v>
      </c>
      <c r="G659" s="10" cm="1">
        <f t="array" ref="G659">IFERROR(IF(ISNUMBER(F659),(F659-INDEX('Price Data'!H:H,MATCH(TEXT(A659,"YYYY-MM-DD"),'Price Data'!G:G,0)+1))/INDEX('Price Data'!H:H,MATCH(TEXT(A659,"YYYY-MM-DD"),'Price Data'!G:G,0)+1),""),"")</f>
        <v>8.2431307243963359E-2</v>
      </c>
      <c r="H659" s="34">
        <f>IFERROR(INDEX('Price Data'!K:K,MATCH(TEXT(A659,"YYYY-MM-DD"),'Price Data'!J:J,0)),"")</f>
        <v>2.46</v>
      </c>
      <c r="I659" s="10" cm="1">
        <f t="array" ref="I659">IFERROR(IF(ISNUMBER(H659),(H659-INDEX('Price Data'!K:K,MATCH(TEXT(A659,"YYYY-MM-DD"),'Price Data'!J:J,0)+1))/INDEX('Price Data'!K:K,MATCH(TEXT(A659,"YYYY-MM-DD"),'Price Data'!J:J,0)+1),""),"")</f>
        <v>4.0816326530611373E-3</v>
      </c>
      <c r="J659" s="34">
        <f>IFERROR(INDEX('Price Data'!N:N,MATCH(TEXT(A659,"YYYY-MM-DD"),'Price Data'!M:M,0)),"")</f>
        <v>3.42</v>
      </c>
      <c r="K659" s="10" cm="1">
        <f t="array" ref="K659">IFERROR(IF(ISNUMBER(J659),(J659-INDEX('Price Data'!N:N,MATCH(TEXT(A659,"YYYY-MM-DD"),'Price Data'!M:M,0)+1))/INDEX('Price Data'!N:N,MATCH(TEXT(A659,"YYYY-MM-DD"),'Price Data'!M:M,0)+1),""),"")</f>
        <v>2.3952095808383256E-2</v>
      </c>
      <c r="L659" s="34">
        <f>IFERROR(INDEX('Price Data'!Q:Q,MATCH(TEXT(A659,"YYYY-MM-DD"),'Price Data'!P:P,0)),"")</f>
        <v>4.6100000000000003</v>
      </c>
      <c r="M659" s="10" cm="1">
        <f t="array" ref="M659">IFERROR(IF(ISNUMBER(L659),(L659-INDEX('Price Data'!Q:Q,MATCH(TEXT(A659,"YYYY-MM-DD"),'Price Data'!P:P,0)+1))/INDEX('Price Data'!Q:Q,MATCH(TEXT(A659,"YYYY-MM-DD"),'Price Data'!P:P,0)+1),""),"")</f>
        <v>-4.3196544276456967E-3</v>
      </c>
      <c r="N659" s="34">
        <f>IFERROR(INDEX('Price Data'!T:T,MATCH(TEXT(A659,"YYYY-MM-DD"),'Price Data'!S:S,0)),"")</f>
        <v>3.32</v>
      </c>
      <c r="O659" s="10" cm="1">
        <f t="array" ref="O659">IFERROR(IF(ISNUMBER(N659),(N659-INDEX('Price Data'!T:T,MATCH(TEXT(A659,"YYYY-MM-DD"),'Price Data'!S:S,0)+1))/INDEX('Price Data'!T:T,MATCH(TEXT(A659,"YYYY-MM-DD"),'Price Data'!S:S,0)+1),""),"")</f>
        <v>3.4267912772585632E-2</v>
      </c>
    </row>
    <row r="660" spans="1:15" x14ac:dyDescent="0.3">
      <c r="A660" s="8">
        <v>42479</v>
      </c>
      <c r="B660" s="34">
        <f>IFERROR(INDEX('Price Data'!B:B,MATCH(TEXT(A660,"YYYY-MM-DD"),'Price Data'!A:A,0)),"")</f>
        <v>18448</v>
      </c>
      <c r="C660" s="10" cm="1">
        <f t="array" ref="C660">IFERROR(IF(ISNUMBER(B660),(B660-INDEX('Price Data'!B:B,MATCH(TEXT(A660,"YYYY-MM-DD"),'Price Data'!A:A,0)+1))/INDEX('Price Data'!B:B,MATCH(TEXT(A660,"YYYY-MM-DD"),'Price Data'!A:A,0)+1),""),"")</f>
        <v>4.9024948251443516E-3</v>
      </c>
      <c r="D660" s="34">
        <f>IFERROR(INDEX('Price Data'!E:E,MATCH(TEXT(A660,"YYYY-MM-DD"),'Price Data'!D:D,0)),"")</f>
        <v>16.53</v>
      </c>
      <c r="E660" s="10" cm="1">
        <f t="array" ref="E660">IFERROR(IF(ISNUMBER(D660),(D660-INDEX('Price Data'!E:E,MATCH(TEXT(A660,"YYYY-MM-DD"),'Price Data'!D:D,0)+1))/INDEX('Price Data'!E:E,MATCH(TEXT(A660,"YYYY-MM-DD"),'Price Data'!D:D,0)+1),""),"")</f>
        <v>-5.4151624548736373E-3</v>
      </c>
      <c r="F660" s="34">
        <f>IFERROR(INDEX('Price Data'!H:H,MATCH(TEXT(A660,"YYYY-MM-DD"),'Price Data'!G:G,0)),"")</f>
        <v>6350</v>
      </c>
      <c r="G660" s="10" cm="1">
        <f t="array" ref="G660">IFERROR(IF(ISNUMBER(F660),(F660-INDEX('Price Data'!H:H,MATCH(TEXT(A660,"YYYY-MM-DD"),'Price Data'!G:G,0)+1))/INDEX('Price Data'!H:H,MATCH(TEXT(A660,"YYYY-MM-DD"),'Price Data'!G:G,0)+1),""),"")</f>
        <v>-2.3076923076923078E-2</v>
      </c>
      <c r="H660" s="34">
        <f>IFERROR(INDEX('Price Data'!K:K,MATCH(TEXT(A660,"YYYY-MM-DD"),'Price Data'!J:J,0)),"")</f>
        <v>2.42</v>
      </c>
      <c r="I660" s="10" cm="1">
        <f t="array" ref="I660">IFERROR(IF(ISNUMBER(H660),(H660-INDEX('Price Data'!K:K,MATCH(TEXT(A660,"YYYY-MM-DD"),'Price Data'!J:J,0)+1))/INDEX('Price Data'!K:K,MATCH(TEXT(A660,"YYYY-MM-DD"),'Price Data'!J:J,0)+1),""),"")</f>
        <v>-1.6260162601626032E-2</v>
      </c>
      <c r="J660" s="34">
        <f>IFERROR(INDEX('Price Data'!N:N,MATCH(TEXT(A660,"YYYY-MM-DD"),'Price Data'!M:M,0)),"")</f>
        <v>3.31</v>
      </c>
      <c r="K660" s="10" cm="1">
        <f t="array" ref="K660">IFERROR(IF(ISNUMBER(J660),(J660-INDEX('Price Data'!N:N,MATCH(TEXT(A660,"YYYY-MM-DD"),'Price Data'!M:M,0)+1))/INDEX('Price Data'!N:N,MATCH(TEXT(A660,"YYYY-MM-DD"),'Price Data'!M:M,0)+1),""),"")</f>
        <v>-3.2163742690058443E-2</v>
      </c>
      <c r="L660" s="34">
        <f>IFERROR(INDEX('Price Data'!Q:Q,MATCH(TEXT(A660,"YYYY-MM-DD"),'Price Data'!P:P,0)),"")</f>
        <v>4.4800000000000004</v>
      </c>
      <c r="M660" s="10" cm="1">
        <f t="array" ref="M660">IFERROR(IF(ISNUMBER(L660),(L660-INDEX('Price Data'!Q:Q,MATCH(TEXT(A660,"YYYY-MM-DD"),'Price Data'!P:P,0)+1))/INDEX('Price Data'!Q:Q,MATCH(TEXT(A660,"YYYY-MM-DD"),'Price Data'!P:P,0)+1),""),"")</f>
        <v>-2.8199566160520582E-2</v>
      </c>
      <c r="N660" s="34">
        <f>IFERROR(INDEX('Price Data'!T:T,MATCH(TEXT(A660,"YYYY-MM-DD"),'Price Data'!S:S,0)),"")</f>
        <v>3.23</v>
      </c>
      <c r="O660" s="10" cm="1">
        <f t="array" ref="O660">IFERROR(IF(ISNUMBER(N660),(N660-INDEX('Price Data'!T:T,MATCH(TEXT(A660,"YYYY-MM-DD"),'Price Data'!S:S,0)+1))/INDEX('Price Data'!T:T,MATCH(TEXT(A660,"YYYY-MM-DD"),'Price Data'!S:S,0)+1),""),"")</f>
        <v>-2.7108433734939718E-2</v>
      </c>
    </row>
    <row r="661" spans="1:15" x14ac:dyDescent="0.3">
      <c r="A661" s="8">
        <v>42480</v>
      </c>
      <c r="B661" s="34">
        <f>IFERROR(INDEX('Price Data'!B:B,MATCH(TEXT(A661,"YYYY-MM-DD"),'Price Data'!A:A,0)),"")</f>
        <v>18658</v>
      </c>
      <c r="C661" s="10" cm="1">
        <f t="array" ref="C661">IFERROR(IF(ISNUMBER(B661),(B661-INDEX('Price Data'!B:B,MATCH(TEXT(A661,"YYYY-MM-DD"),'Price Data'!A:A,0)+1))/INDEX('Price Data'!B:B,MATCH(TEXT(A661,"YYYY-MM-DD"),'Price Data'!A:A,0)+1),""),"")</f>
        <v>1.1383347788378144E-2</v>
      </c>
      <c r="D661" s="34">
        <f>IFERROR(INDEX('Price Data'!E:E,MATCH(TEXT(A661,"YYYY-MM-DD"),'Price Data'!D:D,0)),"")</f>
        <v>17.29</v>
      </c>
      <c r="E661" s="10" cm="1">
        <f t="array" ref="E661">IFERROR(IF(ISNUMBER(D661),(D661-INDEX('Price Data'!E:E,MATCH(TEXT(A661,"YYYY-MM-DD"),'Price Data'!D:D,0)+1))/INDEX('Price Data'!E:E,MATCH(TEXT(A661,"YYYY-MM-DD"),'Price Data'!D:D,0)+1),""),"")</f>
        <v>4.5977011494252748E-2</v>
      </c>
      <c r="F661" s="34">
        <f>IFERROR(INDEX('Price Data'!H:H,MATCH(TEXT(A661,"YYYY-MM-DD"),'Price Data'!G:G,0)),"")</f>
        <v>6740</v>
      </c>
      <c r="G661" s="10" cm="1">
        <f t="array" ref="G661">IFERROR(IF(ISNUMBER(F661),(F661-INDEX('Price Data'!H:H,MATCH(TEXT(A661,"YYYY-MM-DD"),'Price Data'!G:G,0)+1))/INDEX('Price Data'!H:H,MATCH(TEXT(A661,"YYYY-MM-DD"),'Price Data'!G:G,0)+1),""),"")</f>
        <v>6.1417322834645668E-2</v>
      </c>
      <c r="H661" s="34">
        <f>IFERROR(INDEX('Price Data'!K:K,MATCH(TEXT(A661,"YYYY-MM-DD"),'Price Data'!J:J,0)),"")</f>
        <v>2.46</v>
      </c>
      <c r="I661" s="10" cm="1">
        <f t="array" ref="I661">IFERROR(IF(ISNUMBER(H661),(H661-INDEX('Price Data'!K:K,MATCH(TEXT(A661,"YYYY-MM-DD"),'Price Data'!J:J,0)+1))/INDEX('Price Data'!K:K,MATCH(TEXT(A661,"YYYY-MM-DD"),'Price Data'!J:J,0)+1),""),"")</f>
        <v>1.6528925619834725E-2</v>
      </c>
      <c r="J661" s="34">
        <f>IFERROR(INDEX('Price Data'!N:N,MATCH(TEXT(A661,"YYYY-MM-DD"),'Price Data'!M:M,0)),"")</f>
        <v>3.4</v>
      </c>
      <c r="K661" s="10" cm="1">
        <f t="array" ref="K661">IFERROR(IF(ISNUMBER(J661),(J661-INDEX('Price Data'!N:N,MATCH(TEXT(A661,"YYYY-MM-DD"),'Price Data'!M:M,0)+1))/INDEX('Price Data'!N:N,MATCH(TEXT(A661,"YYYY-MM-DD"),'Price Data'!M:M,0)+1),""),"")</f>
        <v>2.7190332326283945E-2</v>
      </c>
      <c r="L661" s="34">
        <f>IFERROR(INDEX('Price Data'!Q:Q,MATCH(TEXT(A661,"YYYY-MM-DD"),'Price Data'!P:P,0)),"")</f>
        <v>4.49</v>
      </c>
      <c r="M661" s="10" cm="1">
        <f t="array" ref="M661">IFERROR(IF(ISNUMBER(L661),(L661-INDEX('Price Data'!Q:Q,MATCH(TEXT(A661,"YYYY-MM-DD"),'Price Data'!P:P,0)+1))/INDEX('Price Data'!Q:Q,MATCH(TEXT(A661,"YYYY-MM-DD"),'Price Data'!P:P,0)+1),""),"")</f>
        <v>2.2321428571428093E-3</v>
      </c>
      <c r="N661" s="34">
        <f>IFERROR(INDEX('Price Data'!T:T,MATCH(TEXT(A661,"YYYY-MM-DD"),'Price Data'!S:S,0)),"")</f>
        <v>3.3</v>
      </c>
      <c r="O661" s="10" cm="1">
        <f t="array" ref="O661">IFERROR(IF(ISNUMBER(N661),(N661-INDEX('Price Data'!T:T,MATCH(TEXT(A661,"YYYY-MM-DD"),'Price Data'!S:S,0)+1))/INDEX('Price Data'!T:T,MATCH(TEXT(A661,"YYYY-MM-DD"),'Price Data'!S:S,0)+1),""),"")</f>
        <v>2.1671826625386949E-2</v>
      </c>
    </row>
    <row r="662" spans="1:15" x14ac:dyDescent="0.3">
      <c r="A662" s="8">
        <v>42481</v>
      </c>
      <c r="B662" s="34">
        <f>IFERROR(INDEX('Price Data'!B:B,MATCH(TEXT(A662,"YYYY-MM-DD"),'Price Data'!A:A,0)),"")</f>
        <v>18733</v>
      </c>
      <c r="C662" s="10" cm="1">
        <f t="array" ref="C662">IFERROR(IF(ISNUMBER(B662),(B662-INDEX('Price Data'!B:B,MATCH(TEXT(A662,"YYYY-MM-DD"),'Price Data'!A:A,0)+1))/INDEX('Price Data'!B:B,MATCH(TEXT(A662,"YYYY-MM-DD"),'Price Data'!A:A,0)+1),""),"")</f>
        <v>4.0197234430271195E-3</v>
      </c>
      <c r="D662" s="34">
        <f>IFERROR(INDEX('Price Data'!E:E,MATCH(TEXT(A662,"YYYY-MM-DD"),'Price Data'!D:D,0)),"")</f>
        <v>17.690000000000001</v>
      </c>
      <c r="E662" s="10" cm="1">
        <f t="array" ref="E662">IFERROR(IF(ISNUMBER(D662),(D662-INDEX('Price Data'!E:E,MATCH(TEXT(A662,"YYYY-MM-DD"),'Price Data'!D:D,0)+1))/INDEX('Price Data'!E:E,MATCH(TEXT(A662,"YYYY-MM-DD"),'Price Data'!D:D,0)+1),""),"")</f>
        <v>2.3134759976865364E-2</v>
      </c>
      <c r="F662" s="34">
        <f>IFERROR(INDEX('Price Data'!H:H,MATCH(TEXT(A662,"YYYY-MM-DD"),'Price Data'!G:G,0)),"")</f>
        <v>6920</v>
      </c>
      <c r="G662" s="10" cm="1">
        <f t="array" ref="G662">IFERROR(IF(ISNUMBER(F662),(F662-INDEX('Price Data'!H:H,MATCH(TEXT(A662,"YYYY-MM-DD"),'Price Data'!G:G,0)+1))/INDEX('Price Data'!H:H,MATCH(TEXT(A662,"YYYY-MM-DD"),'Price Data'!G:G,0)+1),""),"")</f>
        <v>2.6706231454005934E-2</v>
      </c>
      <c r="H662" s="34">
        <f>IFERROR(INDEX('Price Data'!K:K,MATCH(TEXT(A662,"YYYY-MM-DD"),'Price Data'!J:J,0)),"")</f>
        <v>2.4900000000000002</v>
      </c>
      <c r="I662" s="10" cm="1">
        <f t="array" ref="I662">IFERROR(IF(ISNUMBER(H662),(H662-INDEX('Price Data'!K:K,MATCH(TEXT(A662,"YYYY-MM-DD"),'Price Data'!J:J,0)+1))/INDEX('Price Data'!K:K,MATCH(TEXT(A662,"YYYY-MM-DD"),'Price Data'!J:J,0)+1),""),"")</f>
        <v>1.2195121951219613E-2</v>
      </c>
      <c r="J662" s="34">
        <f>IFERROR(INDEX('Price Data'!N:N,MATCH(TEXT(A662,"YYYY-MM-DD"),'Price Data'!M:M,0)),"")</f>
        <v>3.51</v>
      </c>
      <c r="K662" s="10" cm="1">
        <f t="array" ref="K662">IFERROR(IF(ISNUMBER(J662),(J662-INDEX('Price Data'!N:N,MATCH(TEXT(A662,"YYYY-MM-DD"),'Price Data'!M:M,0)+1))/INDEX('Price Data'!N:N,MATCH(TEXT(A662,"YYYY-MM-DD"),'Price Data'!M:M,0)+1),""),"")</f>
        <v>3.235294117647055E-2</v>
      </c>
      <c r="L662" s="34">
        <f>IFERROR(INDEX('Price Data'!Q:Q,MATCH(TEXT(A662,"YYYY-MM-DD"),'Price Data'!P:P,0)),"")</f>
        <v>4.57</v>
      </c>
      <c r="M662" s="10" cm="1">
        <f t="array" ref="M662">IFERROR(IF(ISNUMBER(L662),(L662-INDEX('Price Data'!Q:Q,MATCH(TEXT(A662,"YYYY-MM-DD"),'Price Data'!P:P,0)+1))/INDEX('Price Data'!Q:Q,MATCH(TEXT(A662,"YYYY-MM-DD"),'Price Data'!P:P,0)+1),""),"")</f>
        <v>1.7817371937639215E-2</v>
      </c>
      <c r="N662" s="34">
        <f>IFERROR(INDEX('Price Data'!T:T,MATCH(TEXT(A662,"YYYY-MM-DD"),'Price Data'!S:S,0)),"")</f>
        <v>3.36</v>
      </c>
      <c r="O662" s="10" cm="1">
        <f t="array" ref="O662">IFERROR(IF(ISNUMBER(N662),(N662-INDEX('Price Data'!T:T,MATCH(TEXT(A662,"YYYY-MM-DD"),'Price Data'!S:S,0)+1))/INDEX('Price Data'!T:T,MATCH(TEXT(A662,"YYYY-MM-DD"),'Price Data'!S:S,0)+1),""),"")</f>
        <v>1.8181818181818198E-2</v>
      </c>
    </row>
    <row r="663" spans="1:15" x14ac:dyDescent="0.3">
      <c r="A663" s="8">
        <v>42482</v>
      </c>
      <c r="B663" s="34">
        <f>IFERROR(INDEX('Price Data'!B:B,MATCH(TEXT(A663,"YYYY-MM-DD"),'Price Data'!A:A,0)),"")</f>
        <v>18687</v>
      </c>
      <c r="C663" s="10" cm="1">
        <f t="array" ref="C663">IFERROR(IF(ISNUMBER(B663),(B663-INDEX('Price Data'!B:B,MATCH(TEXT(A663,"YYYY-MM-DD"),'Price Data'!A:A,0)+1))/INDEX('Price Data'!B:B,MATCH(TEXT(A663,"YYYY-MM-DD"),'Price Data'!A:A,0)+1),""),"")</f>
        <v>-2.4555597074681045E-3</v>
      </c>
      <c r="D663" s="34">
        <f>IFERROR(INDEX('Price Data'!E:E,MATCH(TEXT(A663,"YYYY-MM-DD"),'Price Data'!D:D,0)),"")</f>
        <v>17.600000000000001</v>
      </c>
      <c r="E663" s="10" cm="1">
        <f t="array" ref="E663">IFERROR(IF(ISNUMBER(D663),(D663-INDEX('Price Data'!E:E,MATCH(TEXT(A663,"YYYY-MM-DD"),'Price Data'!D:D,0)+1))/INDEX('Price Data'!E:E,MATCH(TEXT(A663,"YYYY-MM-DD"),'Price Data'!D:D,0)+1),""),"")</f>
        <v>-5.0876201243640392E-3</v>
      </c>
      <c r="F663" s="34">
        <f>IFERROR(INDEX('Price Data'!H:H,MATCH(TEXT(A663,"YYYY-MM-DD"),'Price Data'!G:G,0)),"")</f>
        <v>6820</v>
      </c>
      <c r="G663" s="10" cm="1">
        <f t="array" ref="G663">IFERROR(IF(ISNUMBER(F663),(F663-INDEX('Price Data'!H:H,MATCH(TEXT(A663,"YYYY-MM-DD"),'Price Data'!G:G,0)+1))/INDEX('Price Data'!H:H,MATCH(TEXT(A663,"YYYY-MM-DD"),'Price Data'!G:G,0)+1),""),"")</f>
        <v>-1.4450867052023121E-2</v>
      </c>
      <c r="H663" s="34">
        <f>IFERROR(INDEX('Price Data'!K:K,MATCH(TEXT(A663,"YYYY-MM-DD"),'Price Data'!J:J,0)),"")</f>
        <v>2.46</v>
      </c>
      <c r="I663" s="10" cm="1">
        <f t="array" ref="I663">IFERROR(IF(ISNUMBER(H663),(H663-INDEX('Price Data'!K:K,MATCH(TEXT(A663,"YYYY-MM-DD"),'Price Data'!J:J,0)+1))/INDEX('Price Data'!K:K,MATCH(TEXT(A663,"YYYY-MM-DD"),'Price Data'!J:J,0)+1),""),"")</f>
        <v>-1.2048192771084437E-2</v>
      </c>
      <c r="J663" s="34">
        <f>IFERROR(INDEX('Price Data'!N:N,MATCH(TEXT(A663,"YYYY-MM-DD"),'Price Data'!M:M,0)),"")</f>
        <v>3.53</v>
      </c>
      <c r="K663" s="10" cm="1">
        <f t="array" ref="K663">IFERROR(IF(ISNUMBER(J663),(J663-INDEX('Price Data'!N:N,MATCH(TEXT(A663,"YYYY-MM-DD"),'Price Data'!M:M,0)+1))/INDEX('Price Data'!N:N,MATCH(TEXT(A663,"YYYY-MM-DD"),'Price Data'!M:M,0)+1),""),"")</f>
        <v>5.6980056980057035E-3</v>
      </c>
      <c r="L663" s="34">
        <f>IFERROR(INDEX('Price Data'!Q:Q,MATCH(TEXT(A663,"YYYY-MM-DD"),'Price Data'!P:P,0)),"")</f>
        <v>4.63</v>
      </c>
      <c r="M663" s="10" cm="1">
        <f t="array" ref="M663">IFERROR(IF(ISNUMBER(L663),(L663-INDEX('Price Data'!Q:Q,MATCH(TEXT(A663,"YYYY-MM-DD"),'Price Data'!P:P,0)+1))/INDEX('Price Data'!Q:Q,MATCH(TEXT(A663,"YYYY-MM-DD"),'Price Data'!P:P,0)+1),""),"")</f>
        <v>1.3129102844638864E-2</v>
      </c>
      <c r="N663" s="34">
        <f>IFERROR(INDEX('Price Data'!T:T,MATCH(TEXT(A663,"YYYY-MM-DD"),'Price Data'!S:S,0)),"")</f>
        <v>3.35</v>
      </c>
      <c r="O663" s="10" cm="1">
        <f t="array" ref="O663">IFERROR(IF(ISNUMBER(N663),(N663-INDEX('Price Data'!T:T,MATCH(TEXT(A663,"YYYY-MM-DD"),'Price Data'!S:S,0)+1))/INDEX('Price Data'!T:T,MATCH(TEXT(A663,"YYYY-MM-DD"),'Price Data'!S:S,0)+1),""),"")</f>
        <v>-2.9761904761904127E-3</v>
      </c>
    </row>
    <row r="664" spans="1:15" x14ac:dyDescent="0.3">
      <c r="A664" s="8">
        <v>42483</v>
      </c>
      <c r="B664" s="34" t="str">
        <f>IFERROR(INDEX('Price Data'!B:B,MATCH(TEXT(A664,"YYYY-MM-DD"),'Price Data'!A:A,0)),"")</f>
        <v/>
      </c>
      <c r="C664" s="10" t="str" cm="1">
        <f t="array" ref="C664">IFERROR(IF(ISNUMBER(B664),(B664-INDEX('Price Data'!B:B,MATCH(TEXT(A664,"YYYY-MM-DD"),'Price Data'!A:A,0)+1))/INDEX('Price Data'!B:B,MATCH(TEXT(A664,"YYYY-MM-DD"),'Price Data'!A:A,0)+1),""),"")</f>
        <v/>
      </c>
      <c r="D664" s="34" t="str">
        <f>IFERROR(INDEX('Price Data'!E:E,MATCH(TEXT(A664,"YYYY-MM-DD"),'Price Data'!D:D,0)),"")</f>
        <v/>
      </c>
      <c r="E664" s="10" t="str" cm="1">
        <f t="array" ref="E664">IFERROR(IF(ISNUMBER(D664),(D664-INDEX('Price Data'!E:E,MATCH(TEXT(A664,"YYYY-MM-DD"),'Price Data'!D:D,0)+1))/INDEX('Price Data'!E:E,MATCH(TEXT(A664,"YYYY-MM-DD"),'Price Data'!D:D,0)+1),""),"")</f>
        <v/>
      </c>
      <c r="F664" s="34" t="str">
        <f>IFERROR(INDEX('Price Data'!H:H,MATCH(TEXT(A664,"YYYY-MM-DD"),'Price Data'!G:G,0)),"")</f>
        <v/>
      </c>
      <c r="G664" s="10" t="str" cm="1">
        <f t="array" ref="G664">IFERROR(IF(ISNUMBER(F664),(F664-INDEX('Price Data'!H:H,MATCH(TEXT(A664,"YYYY-MM-DD"),'Price Data'!G:G,0)+1))/INDEX('Price Data'!H:H,MATCH(TEXT(A664,"YYYY-MM-DD"),'Price Data'!G:G,0)+1),""),"")</f>
        <v/>
      </c>
      <c r="H664" s="34" t="str">
        <f>IFERROR(INDEX('Price Data'!K:K,MATCH(TEXT(A664,"YYYY-MM-DD"),'Price Data'!J:J,0)),"")</f>
        <v/>
      </c>
      <c r="I664" s="10" t="str" cm="1">
        <f t="array" ref="I664">IFERROR(IF(ISNUMBER(H664),(H664-INDEX('Price Data'!K:K,MATCH(TEXT(A664,"YYYY-MM-DD"),'Price Data'!J:J,0)+1))/INDEX('Price Data'!K:K,MATCH(TEXT(A664,"YYYY-MM-DD"),'Price Data'!J:J,0)+1),""),"")</f>
        <v/>
      </c>
      <c r="J664" s="34" t="str">
        <f>IFERROR(INDEX('Price Data'!N:N,MATCH(TEXT(A664,"YYYY-MM-DD"),'Price Data'!M:M,0)),"")</f>
        <v/>
      </c>
      <c r="K664" s="10" t="str" cm="1">
        <f t="array" ref="K664">IFERROR(IF(ISNUMBER(J664),(J664-INDEX('Price Data'!N:N,MATCH(TEXT(A664,"YYYY-MM-DD"),'Price Data'!M:M,0)+1))/INDEX('Price Data'!N:N,MATCH(TEXT(A664,"YYYY-MM-DD"),'Price Data'!M:M,0)+1),""),"")</f>
        <v/>
      </c>
      <c r="L664" s="34" t="str">
        <f>IFERROR(INDEX('Price Data'!Q:Q,MATCH(TEXT(A664,"YYYY-MM-DD"),'Price Data'!P:P,0)),"")</f>
        <v/>
      </c>
      <c r="M664" s="10" t="str" cm="1">
        <f t="array" ref="M664">IFERROR(IF(ISNUMBER(L664),(L664-INDEX('Price Data'!Q:Q,MATCH(TEXT(A664,"YYYY-MM-DD"),'Price Data'!P:P,0)+1))/INDEX('Price Data'!Q:Q,MATCH(TEXT(A664,"YYYY-MM-DD"),'Price Data'!P:P,0)+1),""),"")</f>
        <v/>
      </c>
      <c r="N664" s="34" t="str">
        <f>IFERROR(INDEX('Price Data'!T:T,MATCH(TEXT(A664,"YYYY-MM-DD"),'Price Data'!S:S,0)),"")</f>
        <v/>
      </c>
      <c r="O664" s="10" t="str" cm="1">
        <f t="array" ref="O664">IFERROR(IF(ISNUMBER(N664),(N664-INDEX('Price Data'!T:T,MATCH(TEXT(A664,"YYYY-MM-DD"),'Price Data'!S:S,0)+1))/INDEX('Price Data'!T:T,MATCH(TEXT(A664,"YYYY-MM-DD"),'Price Data'!S:S,0)+1),""),"")</f>
        <v/>
      </c>
    </row>
    <row r="665" spans="1:15" x14ac:dyDescent="0.3">
      <c r="A665" s="8">
        <v>42484</v>
      </c>
      <c r="B665" s="34" t="str">
        <f>IFERROR(INDEX('Price Data'!B:B,MATCH(TEXT(A665,"YYYY-MM-DD"),'Price Data'!A:A,0)),"")</f>
        <v/>
      </c>
      <c r="C665" s="10" t="str" cm="1">
        <f t="array" ref="C665">IFERROR(IF(ISNUMBER(B665),(B665-INDEX('Price Data'!B:B,MATCH(TEXT(A665,"YYYY-MM-DD"),'Price Data'!A:A,0)+1))/INDEX('Price Data'!B:B,MATCH(TEXT(A665,"YYYY-MM-DD"),'Price Data'!A:A,0)+1),""),"")</f>
        <v/>
      </c>
      <c r="D665" s="34" t="str">
        <f>IFERROR(INDEX('Price Data'!E:E,MATCH(TEXT(A665,"YYYY-MM-DD"),'Price Data'!D:D,0)),"")</f>
        <v/>
      </c>
      <c r="E665" s="10" t="str" cm="1">
        <f t="array" ref="E665">IFERROR(IF(ISNUMBER(D665),(D665-INDEX('Price Data'!E:E,MATCH(TEXT(A665,"YYYY-MM-DD"),'Price Data'!D:D,0)+1))/INDEX('Price Data'!E:E,MATCH(TEXT(A665,"YYYY-MM-DD"),'Price Data'!D:D,0)+1),""),"")</f>
        <v/>
      </c>
      <c r="F665" s="34" t="str">
        <f>IFERROR(INDEX('Price Data'!H:H,MATCH(TEXT(A665,"YYYY-MM-DD"),'Price Data'!G:G,0)),"")</f>
        <v/>
      </c>
      <c r="G665" s="10" t="str" cm="1">
        <f t="array" ref="G665">IFERROR(IF(ISNUMBER(F665),(F665-INDEX('Price Data'!H:H,MATCH(TEXT(A665,"YYYY-MM-DD"),'Price Data'!G:G,0)+1))/INDEX('Price Data'!H:H,MATCH(TEXT(A665,"YYYY-MM-DD"),'Price Data'!G:G,0)+1),""),"")</f>
        <v/>
      </c>
      <c r="H665" s="34" t="str">
        <f>IFERROR(INDEX('Price Data'!K:K,MATCH(TEXT(A665,"YYYY-MM-DD"),'Price Data'!J:J,0)),"")</f>
        <v/>
      </c>
      <c r="I665" s="10" t="str" cm="1">
        <f t="array" ref="I665">IFERROR(IF(ISNUMBER(H665),(H665-INDEX('Price Data'!K:K,MATCH(TEXT(A665,"YYYY-MM-DD"),'Price Data'!J:J,0)+1))/INDEX('Price Data'!K:K,MATCH(TEXT(A665,"YYYY-MM-DD"),'Price Data'!J:J,0)+1),""),"")</f>
        <v/>
      </c>
      <c r="J665" s="34" t="str">
        <f>IFERROR(INDEX('Price Data'!N:N,MATCH(TEXT(A665,"YYYY-MM-DD"),'Price Data'!M:M,0)),"")</f>
        <v/>
      </c>
      <c r="K665" s="10" t="str" cm="1">
        <f t="array" ref="K665">IFERROR(IF(ISNUMBER(J665),(J665-INDEX('Price Data'!N:N,MATCH(TEXT(A665,"YYYY-MM-DD"),'Price Data'!M:M,0)+1))/INDEX('Price Data'!N:N,MATCH(TEXT(A665,"YYYY-MM-DD"),'Price Data'!M:M,0)+1),""),"")</f>
        <v/>
      </c>
      <c r="L665" s="34" t="str">
        <f>IFERROR(INDEX('Price Data'!Q:Q,MATCH(TEXT(A665,"YYYY-MM-DD"),'Price Data'!P:P,0)),"")</f>
        <v/>
      </c>
      <c r="M665" s="10" t="str" cm="1">
        <f t="array" ref="M665">IFERROR(IF(ISNUMBER(L665),(L665-INDEX('Price Data'!Q:Q,MATCH(TEXT(A665,"YYYY-MM-DD"),'Price Data'!P:P,0)+1))/INDEX('Price Data'!Q:Q,MATCH(TEXT(A665,"YYYY-MM-DD"),'Price Data'!P:P,0)+1),""),"")</f>
        <v/>
      </c>
      <c r="N665" s="34" t="str">
        <f>IFERROR(INDEX('Price Data'!T:T,MATCH(TEXT(A665,"YYYY-MM-DD"),'Price Data'!S:S,0)),"")</f>
        <v/>
      </c>
      <c r="O665" s="10" t="str" cm="1">
        <f t="array" ref="O665">IFERROR(IF(ISNUMBER(N665),(N665-INDEX('Price Data'!T:T,MATCH(TEXT(A665,"YYYY-MM-DD"),'Price Data'!S:S,0)+1))/INDEX('Price Data'!T:T,MATCH(TEXT(A665,"YYYY-MM-DD"),'Price Data'!S:S,0)+1),""),"")</f>
        <v/>
      </c>
    </row>
    <row r="666" spans="1:15" x14ac:dyDescent="0.3">
      <c r="A666" s="8">
        <v>42485</v>
      </c>
      <c r="B666" s="34">
        <f>IFERROR(INDEX('Price Data'!B:B,MATCH(TEXT(A666,"YYYY-MM-DD"),'Price Data'!A:A,0)),"")</f>
        <v>18403</v>
      </c>
      <c r="C666" s="10" cm="1">
        <f t="array" ref="C666">IFERROR(IF(ISNUMBER(B666),(B666-INDEX('Price Data'!B:B,MATCH(TEXT(A666,"YYYY-MM-DD"),'Price Data'!A:A,0)+1))/INDEX('Price Data'!B:B,MATCH(TEXT(A666,"YYYY-MM-DD"),'Price Data'!A:A,0)+1),""),"")</f>
        <v>-1.5197731042971049E-2</v>
      </c>
      <c r="D666" s="34">
        <f>IFERROR(INDEX('Price Data'!E:E,MATCH(TEXT(A666,"YYYY-MM-DD"),'Price Data'!D:D,0)),"")</f>
        <v>16.66</v>
      </c>
      <c r="E666" s="10" cm="1">
        <f t="array" ref="E666">IFERROR(IF(ISNUMBER(D666),(D666-INDEX('Price Data'!E:E,MATCH(TEXT(A666,"YYYY-MM-DD"),'Price Data'!D:D,0)+1))/INDEX('Price Data'!E:E,MATCH(TEXT(A666,"YYYY-MM-DD"),'Price Data'!D:D,0)+1),""),"")</f>
        <v>-5.3409090909090975E-2</v>
      </c>
      <c r="F666" s="34">
        <f>IFERROR(INDEX('Price Data'!H:H,MATCH(TEXT(A666,"YYYY-MM-DD"),'Price Data'!G:G,0)),"")</f>
        <v>6620</v>
      </c>
      <c r="G666" s="10" cm="1">
        <f t="array" ref="G666">IFERROR(IF(ISNUMBER(F666),(F666-INDEX('Price Data'!H:H,MATCH(TEXT(A666,"YYYY-MM-DD"),'Price Data'!G:G,0)+1))/INDEX('Price Data'!H:H,MATCH(TEXT(A666,"YYYY-MM-DD"),'Price Data'!G:G,0)+1),""),"")</f>
        <v>-2.932551319648094E-2</v>
      </c>
      <c r="H666" s="34">
        <f>IFERROR(INDEX('Price Data'!K:K,MATCH(TEXT(A666,"YYYY-MM-DD"),'Price Data'!J:J,0)),"")</f>
        <v>2.4</v>
      </c>
      <c r="I666" s="10" cm="1">
        <f t="array" ref="I666">IFERROR(IF(ISNUMBER(H666),(H666-INDEX('Price Data'!K:K,MATCH(TEXT(A666,"YYYY-MM-DD"),'Price Data'!J:J,0)+1))/INDEX('Price Data'!K:K,MATCH(TEXT(A666,"YYYY-MM-DD"),'Price Data'!J:J,0)+1),""),"")</f>
        <v>-2.4390243902439046E-2</v>
      </c>
      <c r="J666" s="34">
        <f>IFERROR(INDEX('Price Data'!N:N,MATCH(TEXT(A666,"YYYY-MM-DD"),'Price Data'!M:M,0)),"")</f>
        <v>3.41</v>
      </c>
      <c r="K666" s="10" cm="1">
        <f t="array" ref="K666">IFERROR(IF(ISNUMBER(J666),(J666-INDEX('Price Data'!N:N,MATCH(TEXT(A666,"YYYY-MM-DD"),'Price Data'!M:M,0)+1))/INDEX('Price Data'!N:N,MATCH(TEXT(A666,"YYYY-MM-DD"),'Price Data'!M:M,0)+1),""),"")</f>
        <v>-3.3994334277620303E-2</v>
      </c>
      <c r="L666" s="34">
        <f>IFERROR(INDEX('Price Data'!Q:Q,MATCH(TEXT(A666,"YYYY-MM-DD"),'Price Data'!P:P,0)),"")</f>
        <v>4.45</v>
      </c>
      <c r="M666" s="10" cm="1">
        <f t="array" ref="M666">IFERROR(IF(ISNUMBER(L666),(L666-INDEX('Price Data'!Q:Q,MATCH(TEXT(A666,"YYYY-MM-DD"),'Price Data'!P:P,0)+1))/INDEX('Price Data'!Q:Q,MATCH(TEXT(A666,"YYYY-MM-DD"),'Price Data'!P:P,0)+1),""),"")</f>
        <v>-3.8876889848812032E-2</v>
      </c>
      <c r="N666" s="34">
        <f>IFERROR(INDEX('Price Data'!T:T,MATCH(TEXT(A666,"YYYY-MM-DD"),'Price Data'!S:S,0)),"")</f>
        <v>3.28</v>
      </c>
      <c r="O666" s="10" cm="1">
        <f t="array" ref="O666">IFERROR(IF(ISNUMBER(N666),(N666-INDEX('Price Data'!T:T,MATCH(TEXT(A666,"YYYY-MM-DD"),'Price Data'!S:S,0)+1))/INDEX('Price Data'!T:T,MATCH(TEXT(A666,"YYYY-MM-DD"),'Price Data'!S:S,0)+1),""),"")</f>
        <v>-2.0895522388059785E-2</v>
      </c>
    </row>
    <row r="667" spans="1:15" x14ac:dyDescent="0.3">
      <c r="A667" s="8">
        <v>42486</v>
      </c>
      <c r="B667" s="34">
        <f>IFERROR(INDEX('Price Data'!B:B,MATCH(TEXT(A667,"YYYY-MM-DD"),'Price Data'!A:A,0)),"")</f>
        <v>18670</v>
      </c>
      <c r="C667" s="10" cm="1">
        <f t="array" ref="C667">IFERROR(IF(ISNUMBER(B667),(B667-INDEX('Price Data'!B:B,MATCH(TEXT(A667,"YYYY-MM-DD"),'Price Data'!A:A,0)+1))/INDEX('Price Data'!B:B,MATCH(TEXT(A667,"YYYY-MM-DD"),'Price Data'!A:A,0)+1),""),"")</f>
        <v>1.4508504048253002E-2</v>
      </c>
      <c r="D667" s="34">
        <f>IFERROR(INDEX('Price Data'!E:E,MATCH(TEXT(A667,"YYYY-MM-DD"),'Price Data'!D:D,0)),"")</f>
        <v>17.5</v>
      </c>
      <c r="E667" s="10" cm="1">
        <f t="array" ref="E667">IFERROR(IF(ISNUMBER(D667),(D667-INDEX('Price Data'!E:E,MATCH(TEXT(A667,"YYYY-MM-DD"),'Price Data'!D:D,0)+1))/INDEX('Price Data'!E:E,MATCH(TEXT(A667,"YYYY-MM-DD"),'Price Data'!D:D,0)+1),""),"")</f>
        <v>5.0420168067226885E-2</v>
      </c>
      <c r="F667" s="34">
        <f>IFERROR(INDEX('Price Data'!H:H,MATCH(TEXT(A667,"YYYY-MM-DD"),'Price Data'!G:G,0)),"")</f>
        <v>7000</v>
      </c>
      <c r="G667" s="10" cm="1">
        <f t="array" ref="G667">IFERROR(IF(ISNUMBER(F667),(F667-INDEX('Price Data'!H:H,MATCH(TEXT(A667,"YYYY-MM-DD"),'Price Data'!G:G,0)+1))/INDEX('Price Data'!H:H,MATCH(TEXT(A667,"YYYY-MM-DD"),'Price Data'!G:G,0)+1),""),"")</f>
        <v>5.7401812688821753E-2</v>
      </c>
      <c r="H667" s="34">
        <f>IFERROR(INDEX('Price Data'!K:K,MATCH(TEXT(A667,"YYYY-MM-DD"),'Price Data'!J:J,0)),"")</f>
        <v>2.4700000000000002</v>
      </c>
      <c r="I667" s="10" cm="1">
        <f t="array" ref="I667">IFERROR(IF(ISNUMBER(H667),(H667-INDEX('Price Data'!K:K,MATCH(TEXT(A667,"YYYY-MM-DD"),'Price Data'!J:J,0)+1))/INDEX('Price Data'!K:K,MATCH(TEXT(A667,"YYYY-MM-DD"),'Price Data'!J:J,0)+1),""),"")</f>
        <v>2.9166666666666785E-2</v>
      </c>
      <c r="J667" s="34">
        <f>IFERROR(INDEX('Price Data'!N:N,MATCH(TEXT(A667,"YYYY-MM-DD"),'Price Data'!M:M,0)),"")</f>
        <v>3.52</v>
      </c>
      <c r="K667" s="10" cm="1">
        <f t="array" ref="K667">IFERROR(IF(ISNUMBER(J667),(J667-INDEX('Price Data'!N:N,MATCH(TEXT(A667,"YYYY-MM-DD"),'Price Data'!M:M,0)+1))/INDEX('Price Data'!N:N,MATCH(TEXT(A667,"YYYY-MM-DD"),'Price Data'!M:M,0)+1),""),"")</f>
        <v>3.2258064516128997E-2</v>
      </c>
      <c r="L667" s="34">
        <f>IFERROR(INDEX('Price Data'!Q:Q,MATCH(TEXT(A667,"YYYY-MM-DD"),'Price Data'!P:P,0)),"")</f>
        <v>4.62</v>
      </c>
      <c r="M667" s="10" cm="1">
        <f t="array" ref="M667">IFERROR(IF(ISNUMBER(L667),(L667-INDEX('Price Data'!Q:Q,MATCH(TEXT(A667,"YYYY-MM-DD"),'Price Data'!P:P,0)+1))/INDEX('Price Data'!Q:Q,MATCH(TEXT(A667,"YYYY-MM-DD"),'Price Data'!P:P,0)+1),""),"")</f>
        <v>3.8202247191011215E-2</v>
      </c>
      <c r="N667" s="34">
        <f>IFERROR(INDEX('Price Data'!T:T,MATCH(TEXT(A667,"YYYY-MM-DD"),'Price Data'!S:S,0)),"")</f>
        <v>3.35</v>
      </c>
      <c r="O667" s="10" cm="1">
        <f t="array" ref="O667">IFERROR(IF(ISNUMBER(N667),(N667-INDEX('Price Data'!T:T,MATCH(TEXT(A667,"YYYY-MM-DD"),'Price Data'!S:S,0)+1))/INDEX('Price Data'!T:T,MATCH(TEXT(A667,"YYYY-MM-DD"),'Price Data'!S:S,0)+1),""),"")</f>
        <v>2.1341463414634235E-2</v>
      </c>
    </row>
    <row r="668" spans="1:15" x14ac:dyDescent="0.3">
      <c r="A668" s="8">
        <v>42487</v>
      </c>
      <c r="B668" s="34">
        <f>IFERROR(INDEX('Price Data'!B:B,MATCH(TEXT(A668,"YYYY-MM-DD"),'Price Data'!A:A,0)),"")</f>
        <v>18751</v>
      </c>
      <c r="C668" s="10" cm="1">
        <f t="array" ref="C668">IFERROR(IF(ISNUMBER(B668),(B668-INDEX('Price Data'!B:B,MATCH(TEXT(A668,"YYYY-MM-DD"),'Price Data'!A:A,0)+1))/INDEX('Price Data'!B:B,MATCH(TEXT(A668,"YYYY-MM-DD"),'Price Data'!A:A,0)+1),""),"")</f>
        <v>4.3385109801821102E-3</v>
      </c>
      <c r="D668" s="34">
        <f>IFERROR(INDEX('Price Data'!E:E,MATCH(TEXT(A668,"YYYY-MM-DD"),'Price Data'!D:D,0)),"")</f>
        <v>17.12</v>
      </c>
      <c r="E668" s="10" cm="1">
        <f t="array" ref="E668">IFERROR(IF(ISNUMBER(D668),(D668-INDEX('Price Data'!E:E,MATCH(TEXT(A668,"YYYY-MM-DD"),'Price Data'!D:D,0)+1))/INDEX('Price Data'!E:E,MATCH(TEXT(A668,"YYYY-MM-DD"),'Price Data'!D:D,0)+1),""),"")</f>
        <v>-2.1714285714285658E-2</v>
      </c>
      <c r="F668" s="34">
        <f>IFERROR(INDEX('Price Data'!H:H,MATCH(TEXT(A668,"YYYY-MM-DD"),'Price Data'!G:G,0)),"")</f>
        <v>7055</v>
      </c>
      <c r="G668" s="10" cm="1">
        <f t="array" ref="G668">IFERROR(IF(ISNUMBER(F668),(F668-INDEX('Price Data'!H:H,MATCH(TEXT(A668,"YYYY-MM-DD"),'Price Data'!G:G,0)+1))/INDEX('Price Data'!H:H,MATCH(TEXT(A668,"YYYY-MM-DD"),'Price Data'!G:G,0)+1),""),"")</f>
        <v>7.8571428571428577E-3</v>
      </c>
      <c r="H668" s="34">
        <f>IFERROR(INDEX('Price Data'!K:K,MATCH(TEXT(A668,"YYYY-MM-DD"),'Price Data'!J:J,0)),"")</f>
        <v>2.4700000000000002</v>
      </c>
      <c r="I668" s="10" cm="1">
        <f t="array" ref="I668">IFERROR(IF(ISNUMBER(H668),(H668-INDEX('Price Data'!K:K,MATCH(TEXT(A668,"YYYY-MM-DD"),'Price Data'!J:J,0)+1))/INDEX('Price Data'!K:K,MATCH(TEXT(A668,"YYYY-MM-DD"),'Price Data'!J:J,0)+1),""),"")</f>
        <v>0</v>
      </c>
      <c r="J668" s="34">
        <f>IFERROR(INDEX('Price Data'!N:N,MATCH(TEXT(A668,"YYYY-MM-DD"),'Price Data'!M:M,0)),"")</f>
        <v>3.47</v>
      </c>
      <c r="K668" s="10" cm="1">
        <f t="array" ref="K668">IFERROR(IF(ISNUMBER(J668),(J668-INDEX('Price Data'!N:N,MATCH(TEXT(A668,"YYYY-MM-DD"),'Price Data'!M:M,0)+1))/INDEX('Price Data'!N:N,MATCH(TEXT(A668,"YYYY-MM-DD"),'Price Data'!M:M,0)+1),""),"")</f>
        <v>-1.4204545454545404E-2</v>
      </c>
      <c r="L668" s="34">
        <f>IFERROR(INDEX('Price Data'!Q:Q,MATCH(TEXT(A668,"YYYY-MM-DD"),'Price Data'!P:P,0)),"")</f>
        <v>4.5599999999999996</v>
      </c>
      <c r="M668" s="10" cm="1">
        <f t="array" ref="M668">IFERROR(IF(ISNUMBER(L668),(L668-INDEX('Price Data'!Q:Q,MATCH(TEXT(A668,"YYYY-MM-DD"),'Price Data'!P:P,0)+1))/INDEX('Price Data'!Q:Q,MATCH(TEXT(A668,"YYYY-MM-DD"),'Price Data'!P:P,0)+1),""),"")</f>
        <v>-1.2987012987013094E-2</v>
      </c>
      <c r="N668" s="34">
        <f>IFERROR(INDEX('Price Data'!T:T,MATCH(TEXT(A668,"YYYY-MM-DD"),'Price Data'!S:S,0)),"")</f>
        <v>3.33</v>
      </c>
      <c r="O668" s="10" cm="1">
        <f t="array" ref="O668">IFERROR(IF(ISNUMBER(N668),(N668-INDEX('Price Data'!T:T,MATCH(TEXT(A668,"YYYY-MM-DD"),'Price Data'!S:S,0)+1))/INDEX('Price Data'!T:T,MATCH(TEXT(A668,"YYYY-MM-DD"),'Price Data'!S:S,0)+1),""),"")</f>
        <v>-5.9701492537313485E-3</v>
      </c>
    </row>
    <row r="669" spans="1:15" x14ac:dyDescent="0.3">
      <c r="A669" s="8">
        <v>42488</v>
      </c>
      <c r="B669" s="34">
        <f>IFERROR(INDEX('Price Data'!B:B,MATCH(TEXT(A669,"YYYY-MM-DD"),'Price Data'!A:A,0)),"")</f>
        <v>18977</v>
      </c>
      <c r="C669" s="10" cm="1">
        <f t="array" ref="C669">IFERROR(IF(ISNUMBER(B669),(B669-INDEX('Price Data'!B:B,MATCH(TEXT(A669,"YYYY-MM-DD"),'Price Data'!A:A,0)+1))/INDEX('Price Data'!B:B,MATCH(TEXT(A669,"YYYY-MM-DD"),'Price Data'!A:A,0)+1),""),"")</f>
        <v>1.2052690523172097E-2</v>
      </c>
      <c r="D669" s="34">
        <f>IFERROR(INDEX('Price Data'!E:E,MATCH(TEXT(A669,"YYYY-MM-DD"),'Price Data'!D:D,0)),"")</f>
        <v>17.850000000000001</v>
      </c>
      <c r="E669" s="10" cm="1">
        <f t="array" ref="E669">IFERROR(IF(ISNUMBER(D669),(D669-INDEX('Price Data'!E:E,MATCH(TEXT(A669,"YYYY-MM-DD"),'Price Data'!D:D,0)+1))/INDEX('Price Data'!E:E,MATCH(TEXT(A669,"YYYY-MM-DD"),'Price Data'!D:D,0)+1),""),"")</f>
        <v>4.2640186915887876E-2</v>
      </c>
      <c r="F669" s="34">
        <f>IFERROR(INDEX('Price Data'!H:H,MATCH(TEXT(A669,"YYYY-MM-DD"),'Price Data'!G:G,0)),"")</f>
        <v>7230</v>
      </c>
      <c r="G669" s="10" cm="1">
        <f t="array" ref="G669">IFERROR(IF(ISNUMBER(F669),(F669-INDEX('Price Data'!H:H,MATCH(TEXT(A669,"YYYY-MM-DD"),'Price Data'!G:G,0)+1))/INDEX('Price Data'!H:H,MATCH(TEXT(A669,"YYYY-MM-DD"),'Price Data'!G:G,0)+1),""),"")</f>
        <v>2.4805102763997167E-2</v>
      </c>
      <c r="H669" s="34">
        <f>IFERROR(INDEX('Price Data'!K:K,MATCH(TEXT(A669,"YYYY-MM-DD"),'Price Data'!J:J,0)),"")</f>
        <v>2.4900000000000002</v>
      </c>
      <c r="I669" s="10" cm="1">
        <f t="array" ref="I669">IFERROR(IF(ISNUMBER(H669),(H669-INDEX('Price Data'!K:K,MATCH(TEXT(A669,"YYYY-MM-DD"),'Price Data'!J:J,0)+1))/INDEX('Price Data'!K:K,MATCH(TEXT(A669,"YYYY-MM-DD"),'Price Data'!J:J,0)+1),""),"")</f>
        <v>8.097165991902841E-3</v>
      </c>
      <c r="J669" s="34">
        <f>IFERROR(INDEX('Price Data'!N:N,MATCH(TEXT(A669,"YYYY-MM-DD"),'Price Data'!M:M,0)),"")</f>
        <v>3.6</v>
      </c>
      <c r="K669" s="10" cm="1">
        <f t="array" ref="K669">IFERROR(IF(ISNUMBER(J669),(J669-INDEX('Price Data'!N:N,MATCH(TEXT(A669,"YYYY-MM-DD"),'Price Data'!M:M,0)+1))/INDEX('Price Data'!N:N,MATCH(TEXT(A669,"YYYY-MM-DD"),'Price Data'!M:M,0)+1),""),"")</f>
        <v>3.7463976945244927E-2</v>
      </c>
      <c r="L669" s="34">
        <f>IFERROR(INDEX('Price Data'!Q:Q,MATCH(TEXT(A669,"YYYY-MM-DD"),'Price Data'!P:P,0)),"")</f>
        <v>4.75</v>
      </c>
      <c r="M669" s="10" cm="1">
        <f t="array" ref="M669">IFERROR(IF(ISNUMBER(L669),(L669-INDEX('Price Data'!Q:Q,MATCH(TEXT(A669,"YYYY-MM-DD"),'Price Data'!P:P,0)+1))/INDEX('Price Data'!Q:Q,MATCH(TEXT(A669,"YYYY-MM-DD"),'Price Data'!P:P,0)+1),""),"")</f>
        <v>4.1666666666666755E-2</v>
      </c>
      <c r="N669" s="34">
        <f>IFERROR(INDEX('Price Data'!T:T,MATCH(TEXT(A669,"YYYY-MM-DD"),'Price Data'!S:S,0)),"")</f>
        <v>3.4</v>
      </c>
      <c r="O669" s="10" cm="1">
        <f t="array" ref="O669">IFERROR(IF(ISNUMBER(N669),(N669-INDEX('Price Data'!T:T,MATCH(TEXT(A669,"YYYY-MM-DD"),'Price Data'!S:S,0)+1))/INDEX('Price Data'!T:T,MATCH(TEXT(A669,"YYYY-MM-DD"),'Price Data'!S:S,0)+1),""),"")</f>
        <v>2.1021021021020974E-2</v>
      </c>
    </row>
    <row r="670" spans="1:15" x14ac:dyDescent="0.3">
      <c r="A670" s="8">
        <v>42489</v>
      </c>
      <c r="B670" s="34">
        <f>IFERROR(INDEX('Price Data'!B:B,MATCH(TEXT(A670,"YYYY-MM-DD"),'Price Data'!A:A,0)),"")</f>
        <v>18601</v>
      </c>
      <c r="C670" s="10" cm="1">
        <f t="array" ref="C670">IFERROR(IF(ISNUMBER(B670),(B670-INDEX('Price Data'!B:B,MATCH(TEXT(A670,"YYYY-MM-DD"),'Price Data'!A:A,0)+1))/INDEX('Price Data'!B:B,MATCH(TEXT(A670,"YYYY-MM-DD"),'Price Data'!A:A,0)+1),""),"")</f>
        <v>-1.9813458397006902E-2</v>
      </c>
      <c r="D670" s="34">
        <f>IFERROR(INDEX('Price Data'!E:E,MATCH(TEXT(A670,"YYYY-MM-DD"),'Price Data'!D:D,0)),"")</f>
        <v>16.899999999999999</v>
      </c>
      <c r="E670" s="10" cm="1">
        <f t="array" ref="E670">IFERROR(IF(ISNUMBER(D670),(D670-INDEX('Price Data'!E:E,MATCH(TEXT(A670,"YYYY-MM-DD"),'Price Data'!D:D,0)+1))/INDEX('Price Data'!E:E,MATCH(TEXT(A670,"YYYY-MM-DD"),'Price Data'!D:D,0)+1),""),"")</f>
        <v>-5.322128851540632E-2</v>
      </c>
      <c r="F670" s="34">
        <f>IFERROR(INDEX('Price Data'!H:H,MATCH(TEXT(A670,"YYYY-MM-DD"),'Price Data'!G:G,0)),"")</f>
        <v>7065</v>
      </c>
      <c r="G670" s="10" cm="1">
        <f t="array" ref="G670">IFERROR(IF(ISNUMBER(F670),(F670-INDEX('Price Data'!H:H,MATCH(TEXT(A670,"YYYY-MM-DD"),'Price Data'!G:G,0)+1))/INDEX('Price Data'!H:H,MATCH(TEXT(A670,"YYYY-MM-DD"),'Price Data'!G:G,0)+1),""),"")</f>
        <v>-2.2821576763485476E-2</v>
      </c>
      <c r="H670" s="34">
        <f>IFERROR(INDEX('Price Data'!K:K,MATCH(TEXT(A670,"YYYY-MM-DD"),'Price Data'!J:J,0)),"")</f>
        <v>2.42</v>
      </c>
      <c r="I670" s="10" cm="1">
        <f t="array" ref="I670">IFERROR(IF(ISNUMBER(H670),(H670-INDEX('Price Data'!K:K,MATCH(TEXT(A670,"YYYY-MM-DD"),'Price Data'!J:J,0)+1))/INDEX('Price Data'!K:K,MATCH(TEXT(A670,"YYYY-MM-DD"),'Price Data'!J:J,0)+1),""),"")</f>
        <v>-2.8112449799196897E-2</v>
      </c>
      <c r="J670" s="34">
        <f>IFERROR(INDEX('Price Data'!N:N,MATCH(TEXT(A670,"YYYY-MM-DD"),'Price Data'!M:M,0)),"")</f>
        <v>3.46</v>
      </c>
      <c r="K670" s="10" cm="1">
        <f t="array" ref="K670">IFERROR(IF(ISNUMBER(J670),(J670-INDEX('Price Data'!N:N,MATCH(TEXT(A670,"YYYY-MM-DD"),'Price Data'!M:M,0)+1))/INDEX('Price Data'!N:N,MATCH(TEXT(A670,"YYYY-MM-DD"),'Price Data'!M:M,0)+1),""),"")</f>
        <v>-3.8888888888888924E-2</v>
      </c>
      <c r="L670" s="34">
        <f>IFERROR(INDEX('Price Data'!Q:Q,MATCH(TEXT(A670,"YYYY-MM-DD"),'Price Data'!P:P,0)),"")</f>
        <v>4.57</v>
      </c>
      <c r="M670" s="10" cm="1">
        <f t="array" ref="M670">IFERROR(IF(ISNUMBER(L670),(L670-INDEX('Price Data'!Q:Q,MATCH(TEXT(A670,"YYYY-MM-DD"),'Price Data'!P:P,0)+1))/INDEX('Price Data'!Q:Q,MATCH(TEXT(A670,"YYYY-MM-DD"),'Price Data'!P:P,0)+1),""),"")</f>
        <v>-3.7894736842105203E-2</v>
      </c>
      <c r="N670" s="34">
        <f>IFERROR(INDEX('Price Data'!T:T,MATCH(TEXT(A670,"YYYY-MM-DD"),'Price Data'!S:S,0)),"")</f>
        <v>3.26</v>
      </c>
      <c r="O670" s="10" cm="1">
        <f t="array" ref="O670">IFERROR(IF(ISNUMBER(N670),(N670-INDEX('Price Data'!T:T,MATCH(TEXT(A670,"YYYY-MM-DD"),'Price Data'!S:S,0)+1))/INDEX('Price Data'!T:T,MATCH(TEXT(A670,"YYYY-MM-DD"),'Price Data'!S:S,0)+1),""),"")</f>
        <v>-4.1176470588235335E-2</v>
      </c>
    </row>
    <row r="671" spans="1:15" x14ac:dyDescent="0.3">
      <c r="A671" s="8">
        <v>42490</v>
      </c>
      <c r="B671" s="34" t="str">
        <f>IFERROR(INDEX('Price Data'!B:B,MATCH(TEXT(A671,"YYYY-MM-DD"),'Price Data'!A:A,0)),"")</f>
        <v/>
      </c>
      <c r="C671" s="10" t="str" cm="1">
        <f t="array" ref="C671">IFERROR(IF(ISNUMBER(B671),(B671-INDEX('Price Data'!B:B,MATCH(TEXT(A671,"YYYY-MM-DD"),'Price Data'!A:A,0)+1))/INDEX('Price Data'!B:B,MATCH(TEXT(A671,"YYYY-MM-DD"),'Price Data'!A:A,0)+1),""),"")</f>
        <v/>
      </c>
      <c r="D671" s="34" t="str">
        <f>IFERROR(INDEX('Price Data'!E:E,MATCH(TEXT(A671,"YYYY-MM-DD"),'Price Data'!D:D,0)),"")</f>
        <v/>
      </c>
      <c r="E671" s="10" t="str" cm="1">
        <f t="array" ref="E671">IFERROR(IF(ISNUMBER(D671),(D671-INDEX('Price Data'!E:E,MATCH(TEXT(A671,"YYYY-MM-DD"),'Price Data'!D:D,0)+1))/INDEX('Price Data'!E:E,MATCH(TEXT(A671,"YYYY-MM-DD"),'Price Data'!D:D,0)+1),""),"")</f>
        <v/>
      </c>
      <c r="F671" s="34" t="str">
        <f>IFERROR(INDEX('Price Data'!H:H,MATCH(TEXT(A671,"YYYY-MM-DD"),'Price Data'!G:G,0)),"")</f>
        <v/>
      </c>
      <c r="G671" s="10" t="str" cm="1">
        <f t="array" ref="G671">IFERROR(IF(ISNUMBER(F671),(F671-INDEX('Price Data'!H:H,MATCH(TEXT(A671,"YYYY-MM-DD"),'Price Data'!G:G,0)+1))/INDEX('Price Data'!H:H,MATCH(TEXT(A671,"YYYY-MM-DD"),'Price Data'!G:G,0)+1),""),"")</f>
        <v/>
      </c>
      <c r="H671" s="34" t="str">
        <f>IFERROR(INDEX('Price Data'!K:K,MATCH(TEXT(A671,"YYYY-MM-DD"),'Price Data'!J:J,0)),"")</f>
        <v/>
      </c>
      <c r="I671" s="10" t="str" cm="1">
        <f t="array" ref="I671">IFERROR(IF(ISNUMBER(H671),(H671-INDEX('Price Data'!K:K,MATCH(TEXT(A671,"YYYY-MM-DD"),'Price Data'!J:J,0)+1))/INDEX('Price Data'!K:K,MATCH(TEXT(A671,"YYYY-MM-DD"),'Price Data'!J:J,0)+1),""),"")</f>
        <v/>
      </c>
      <c r="J671" s="34" t="str">
        <f>IFERROR(INDEX('Price Data'!N:N,MATCH(TEXT(A671,"YYYY-MM-DD"),'Price Data'!M:M,0)),"")</f>
        <v/>
      </c>
      <c r="K671" s="10" t="str" cm="1">
        <f t="array" ref="K671">IFERROR(IF(ISNUMBER(J671),(J671-INDEX('Price Data'!N:N,MATCH(TEXT(A671,"YYYY-MM-DD"),'Price Data'!M:M,0)+1))/INDEX('Price Data'!N:N,MATCH(TEXT(A671,"YYYY-MM-DD"),'Price Data'!M:M,0)+1),""),"")</f>
        <v/>
      </c>
      <c r="L671" s="34" t="str">
        <f>IFERROR(INDEX('Price Data'!Q:Q,MATCH(TEXT(A671,"YYYY-MM-DD"),'Price Data'!P:P,0)),"")</f>
        <v/>
      </c>
      <c r="M671" s="10" t="str" cm="1">
        <f t="array" ref="M671">IFERROR(IF(ISNUMBER(L671),(L671-INDEX('Price Data'!Q:Q,MATCH(TEXT(A671,"YYYY-MM-DD"),'Price Data'!P:P,0)+1))/INDEX('Price Data'!Q:Q,MATCH(TEXT(A671,"YYYY-MM-DD"),'Price Data'!P:P,0)+1),""),"")</f>
        <v/>
      </c>
      <c r="N671" s="34" t="str">
        <f>IFERROR(INDEX('Price Data'!T:T,MATCH(TEXT(A671,"YYYY-MM-DD"),'Price Data'!S:S,0)),"")</f>
        <v/>
      </c>
      <c r="O671" s="10" t="str" cm="1">
        <f t="array" ref="O671">IFERROR(IF(ISNUMBER(N671),(N671-INDEX('Price Data'!T:T,MATCH(TEXT(A671,"YYYY-MM-DD"),'Price Data'!S:S,0)+1))/INDEX('Price Data'!T:T,MATCH(TEXT(A671,"YYYY-MM-DD"),'Price Data'!S:S,0)+1),""),"")</f>
        <v/>
      </c>
    </row>
    <row r="672" spans="1:15" x14ac:dyDescent="0.3">
      <c r="A672" s="8">
        <v>42491</v>
      </c>
      <c r="B672" s="34" t="str">
        <f>IFERROR(INDEX('Price Data'!B:B,MATCH(TEXT(A672,"YYYY-MM-DD"),'Price Data'!A:A,0)),"")</f>
        <v/>
      </c>
      <c r="C672" s="10" t="str" cm="1">
        <f t="array" ref="C672">IFERROR(IF(ISNUMBER(B672),(B672-INDEX('Price Data'!B:B,MATCH(TEXT(A672,"YYYY-MM-DD"),'Price Data'!A:A,0)+1))/INDEX('Price Data'!B:B,MATCH(TEXT(A672,"YYYY-MM-DD"),'Price Data'!A:A,0)+1),""),"")</f>
        <v/>
      </c>
      <c r="D672" s="34" t="str">
        <f>IFERROR(INDEX('Price Data'!E:E,MATCH(TEXT(A672,"YYYY-MM-DD"),'Price Data'!D:D,0)),"")</f>
        <v/>
      </c>
      <c r="E672" s="10" t="str" cm="1">
        <f t="array" ref="E672">IFERROR(IF(ISNUMBER(D672),(D672-INDEX('Price Data'!E:E,MATCH(TEXT(A672,"YYYY-MM-DD"),'Price Data'!D:D,0)+1))/INDEX('Price Data'!E:E,MATCH(TEXT(A672,"YYYY-MM-DD"),'Price Data'!D:D,0)+1),""),"")</f>
        <v/>
      </c>
      <c r="F672" s="34" t="str">
        <f>IFERROR(INDEX('Price Data'!H:H,MATCH(TEXT(A672,"YYYY-MM-DD"),'Price Data'!G:G,0)),"")</f>
        <v/>
      </c>
      <c r="G672" s="10" t="str" cm="1">
        <f t="array" ref="G672">IFERROR(IF(ISNUMBER(F672),(F672-INDEX('Price Data'!H:H,MATCH(TEXT(A672,"YYYY-MM-DD"),'Price Data'!G:G,0)+1))/INDEX('Price Data'!H:H,MATCH(TEXT(A672,"YYYY-MM-DD"),'Price Data'!G:G,0)+1),""),"")</f>
        <v/>
      </c>
      <c r="H672" s="34" t="str">
        <f>IFERROR(INDEX('Price Data'!K:K,MATCH(TEXT(A672,"YYYY-MM-DD"),'Price Data'!J:J,0)),"")</f>
        <v/>
      </c>
      <c r="I672" s="10" t="str" cm="1">
        <f t="array" ref="I672">IFERROR(IF(ISNUMBER(H672),(H672-INDEX('Price Data'!K:K,MATCH(TEXT(A672,"YYYY-MM-DD"),'Price Data'!J:J,0)+1))/INDEX('Price Data'!K:K,MATCH(TEXT(A672,"YYYY-MM-DD"),'Price Data'!J:J,0)+1),""),"")</f>
        <v/>
      </c>
      <c r="J672" s="34" t="str">
        <f>IFERROR(INDEX('Price Data'!N:N,MATCH(TEXT(A672,"YYYY-MM-DD"),'Price Data'!M:M,0)),"")</f>
        <v/>
      </c>
      <c r="K672" s="10" t="str" cm="1">
        <f t="array" ref="K672">IFERROR(IF(ISNUMBER(J672),(J672-INDEX('Price Data'!N:N,MATCH(TEXT(A672,"YYYY-MM-DD"),'Price Data'!M:M,0)+1))/INDEX('Price Data'!N:N,MATCH(TEXT(A672,"YYYY-MM-DD"),'Price Data'!M:M,0)+1),""),"")</f>
        <v/>
      </c>
      <c r="L672" s="34" t="str">
        <f>IFERROR(INDEX('Price Data'!Q:Q,MATCH(TEXT(A672,"YYYY-MM-DD"),'Price Data'!P:P,0)),"")</f>
        <v/>
      </c>
      <c r="M672" s="10" t="str" cm="1">
        <f t="array" ref="M672">IFERROR(IF(ISNUMBER(L672),(L672-INDEX('Price Data'!Q:Q,MATCH(TEXT(A672,"YYYY-MM-DD"),'Price Data'!P:P,0)+1))/INDEX('Price Data'!Q:Q,MATCH(TEXT(A672,"YYYY-MM-DD"),'Price Data'!P:P,0)+1),""),"")</f>
        <v/>
      </c>
      <c r="N672" s="34" t="str">
        <f>IFERROR(INDEX('Price Data'!T:T,MATCH(TEXT(A672,"YYYY-MM-DD"),'Price Data'!S:S,0)),"")</f>
        <v/>
      </c>
      <c r="O672" s="10" t="str" cm="1">
        <f t="array" ref="O672">IFERROR(IF(ISNUMBER(N672),(N672-INDEX('Price Data'!T:T,MATCH(TEXT(A672,"YYYY-MM-DD"),'Price Data'!S:S,0)+1))/INDEX('Price Data'!T:T,MATCH(TEXT(A672,"YYYY-MM-DD"),'Price Data'!S:S,0)+1),""),"")</f>
        <v/>
      </c>
    </row>
    <row r="673" spans="1:15" x14ac:dyDescent="0.3">
      <c r="A673" s="8">
        <v>42492</v>
      </c>
      <c r="B673" s="34">
        <f>IFERROR(INDEX('Price Data'!B:B,MATCH(TEXT(A673,"YYYY-MM-DD"),'Price Data'!A:A,0)),"")</f>
        <v>18420</v>
      </c>
      <c r="C673" s="10" cm="1">
        <f t="array" ref="C673">IFERROR(IF(ISNUMBER(B673),(B673-INDEX('Price Data'!B:B,MATCH(TEXT(A673,"YYYY-MM-DD"),'Price Data'!A:A,0)+1))/INDEX('Price Data'!B:B,MATCH(TEXT(A673,"YYYY-MM-DD"),'Price Data'!A:A,0)+1),""),"")</f>
        <v>-9.7306596419547333E-3</v>
      </c>
      <c r="D673" s="34">
        <f>IFERROR(INDEX('Price Data'!E:E,MATCH(TEXT(A673,"YYYY-MM-DD"),'Price Data'!D:D,0)),"")</f>
        <v>16.28</v>
      </c>
      <c r="E673" s="10" cm="1">
        <f t="array" ref="E673">IFERROR(IF(ISNUMBER(D673),(D673-INDEX('Price Data'!E:E,MATCH(TEXT(A673,"YYYY-MM-DD"),'Price Data'!D:D,0)+1))/INDEX('Price Data'!E:E,MATCH(TEXT(A673,"YYYY-MM-DD"),'Price Data'!D:D,0)+1),""),"")</f>
        <v>-3.668639053254423E-2</v>
      </c>
      <c r="F673" s="34">
        <f>IFERROR(INDEX('Price Data'!H:H,MATCH(TEXT(A673,"YYYY-MM-DD"),'Price Data'!G:G,0)),"")</f>
        <v>6675</v>
      </c>
      <c r="G673" s="10" cm="1">
        <f t="array" ref="G673">IFERROR(IF(ISNUMBER(F673),(F673-INDEX('Price Data'!H:H,MATCH(TEXT(A673,"YYYY-MM-DD"),'Price Data'!G:G,0)+1))/INDEX('Price Data'!H:H,MATCH(TEXT(A673,"YYYY-MM-DD"),'Price Data'!G:G,0)+1),""),"")</f>
        <v>-5.5201698513800426E-2</v>
      </c>
      <c r="H673" s="34">
        <f>IFERROR(INDEX('Price Data'!K:K,MATCH(TEXT(A673,"YYYY-MM-DD"),'Price Data'!J:J,0)),"")</f>
        <v>2.37</v>
      </c>
      <c r="I673" s="10" cm="1">
        <f t="array" ref="I673">IFERROR(IF(ISNUMBER(H673),(H673-INDEX('Price Data'!K:K,MATCH(TEXT(A673,"YYYY-MM-DD"),'Price Data'!J:J,0)+1))/INDEX('Price Data'!K:K,MATCH(TEXT(A673,"YYYY-MM-DD"),'Price Data'!J:J,0)+1),""),"")</f>
        <v>-2.0661157024793316E-2</v>
      </c>
      <c r="J673" s="34">
        <f>IFERROR(INDEX('Price Data'!N:N,MATCH(TEXT(A673,"YYYY-MM-DD"),'Price Data'!M:M,0)),"")</f>
        <v>3.33</v>
      </c>
      <c r="K673" s="10" cm="1">
        <f t="array" ref="K673">IFERROR(IF(ISNUMBER(J673),(J673-INDEX('Price Data'!N:N,MATCH(TEXT(A673,"YYYY-MM-DD"),'Price Data'!M:M,0)+1))/INDEX('Price Data'!N:N,MATCH(TEXT(A673,"YYYY-MM-DD"),'Price Data'!M:M,0)+1),""),"")</f>
        <v>-3.7572254335260083E-2</v>
      </c>
      <c r="L673" s="34">
        <f>IFERROR(INDEX('Price Data'!Q:Q,MATCH(TEXT(A673,"YYYY-MM-DD"),'Price Data'!P:P,0)),"")</f>
        <v>4.24</v>
      </c>
      <c r="M673" s="10" cm="1">
        <f t="array" ref="M673">IFERROR(IF(ISNUMBER(L673),(L673-INDEX('Price Data'!Q:Q,MATCH(TEXT(A673,"YYYY-MM-DD"),'Price Data'!P:P,0)+1))/INDEX('Price Data'!Q:Q,MATCH(TEXT(A673,"YYYY-MM-DD"),'Price Data'!P:P,0)+1),""),"")</f>
        <v>-7.2210065645514229E-2</v>
      </c>
      <c r="N673" s="34">
        <f>IFERROR(INDEX('Price Data'!T:T,MATCH(TEXT(A673,"YYYY-MM-DD"),'Price Data'!S:S,0)),"")</f>
        <v>3.22</v>
      </c>
      <c r="O673" s="10" cm="1">
        <f t="array" ref="O673">IFERROR(IF(ISNUMBER(N673),(N673-INDEX('Price Data'!T:T,MATCH(TEXT(A673,"YYYY-MM-DD"),'Price Data'!S:S,0)+1))/INDEX('Price Data'!T:T,MATCH(TEXT(A673,"YYYY-MM-DD"),'Price Data'!S:S,0)+1),""),"")</f>
        <v>-1.2269938650306624E-2</v>
      </c>
    </row>
    <row r="674" spans="1:15" x14ac:dyDescent="0.3">
      <c r="A674" s="8">
        <v>42493</v>
      </c>
      <c r="B674" s="34">
        <f>IFERROR(INDEX('Price Data'!B:B,MATCH(TEXT(A674,"YYYY-MM-DD"),'Price Data'!A:A,0)),"")</f>
        <v>17967</v>
      </c>
      <c r="C674" s="10" cm="1">
        <f t="array" ref="C674">IFERROR(IF(ISNUMBER(B674),(B674-INDEX('Price Data'!B:B,MATCH(TEXT(A674,"YYYY-MM-DD"),'Price Data'!A:A,0)+1))/INDEX('Price Data'!B:B,MATCH(TEXT(A674,"YYYY-MM-DD"),'Price Data'!A:A,0)+1),""),"")</f>
        <v>-2.45928338762215E-2</v>
      </c>
      <c r="D674" s="34">
        <f>IFERROR(INDEX('Price Data'!E:E,MATCH(TEXT(A674,"YYYY-MM-DD"),'Price Data'!D:D,0)),"")</f>
        <v>15.52</v>
      </c>
      <c r="E674" s="10" cm="1">
        <f t="array" ref="E674">IFERROR(IF(ISNUMBER(D674),(D674-INDEX('Price Data'!E:E,MATCH(TEXT(A674,"YYYY-MM-DD"),'Price Data'!D:D,0)+1))/INDEX('Price Data'!E:E,MATCH(TEXT(A674,"YYYY-MM-DD"),'Price Data'!D:D,0)+1),""),"")</f>
        <v>-4.6683046683046778E-2</v>
      </c>
      <c r="F674" s="34">
        <f>IFERROR(INDEX('Price Data'!H:H,MATCH(TEXT(A674,"YYYY-MM-DD"),'Price Data'!G:G,0)),"")</f>
        <v>6170</v>
      </c>
      <c r="G674" s="10" cm="1">
        <f t="array" ref="G674">IFERROR(IF(ISNUMBER(F674),(F674-INDEX('Price Data'!H:H,MATCH(TEXT(A674,"YYYY-MM-DD"),'Price Data'!G:G,0)+1))/INDEX('Price Data'!H:H,MATCH(TEXT(A674,"YYYY-MM-DD"),'Price Data'!G:G,0)+1),""),"")</f>
        <v>-7.5655430711610488E-2</v>
      </c>
      <c r="H674" s="34">
        <f>IFERROR(INDEX('Price Data'!K:K,MATCH(TEXT(A674,"YYYY-MM-DD"),'Price Data'!J:J,0)),"")</f>
        <v>2.3199999999999998</v>
      </c>
      <c r="I674" s="10" cm="1">
        <f t="array" ref="I674">IFERROR(IF(ISNUMBER(H674),(H674-INDEX('Price Data'!K:K,MATCH(TEXT(A674,"YYYY-MM-DD"),'Price Data'!J:J,0)+1))/INDEX('Price Data'!K:K,MATCH(TEXT(A674,"YYYY-MM-DD"),'Price Data'!J:J,0)+1),""),"")</f>
        <v>-2.109704641350222E-2</v>
      </c>
      <c r="J674" s="34">
        <f>IFERROR(INDEX('Price Data'!N:N,MATCH(TEXT(A674,"YYYY-MM-DD"),'Price Data'!M:M,0)),"")</f>
        <v>3.18</v>
      </c>
      <c r="K674" s="10" cm="1">
        <f t="array" ref="K674">IFERROR(IF(ISNUMBER(J674),(J674-INDEX('Price Data'!N:N,MATCH(TEXT(A674,"YYYY-MM-DD"),'Price Data'!M:M,0)+1))/INDEX('Price Data'!N:N,MATCH(TEXT(A674,"YYYY-MM-DD"),'Price Data'!M:M,0)+1),""),"")</f>
        <v>-4.5045045045045015E-2</v>
      </c>
      <c r="L674" s="34">
        <f>IFERROR(INDEX('Price Data'!Q:Q,MATCH(TEXT(A674,"YYYY-MM-DD"),'Price Data'!P:P,0)),"")</f>
        <v>3.94</v>
      </c>
      <c r="M674" s="10" cm="1">
        <f t="array" ref="M674">IFERROR(IF(ISNUMBER(L674),(L674-INDEX('Price Data'!Q:Q,MATCH(TEXT(A674,"YYYY-MM-DD"),'Price Data'!P:P,0)+1))/INDEX('Price Data'!Q:Q,MATCH(TEXT(A674,"YYYY-MM-DD"),'Price Data'!P:P,0)+1),""),"")</f>
        <v>-7.0754716981132129E-2</v>
      </c>
      <c r="N674" s="34">
        <f>IFERROR(INDEX('Price Data'!T:T,MATCH(TEXT(A674,"YYYY-MM-DD"),'Price Data'!S:S,0)),"")</f>
        <v>3.11</v>
      </c>
      <c r="O674" s="10" cm="1">
        <f t="array" ref="O674">IFERROR(IF(ISNUMBER(N674),(N674-INDEX('Price Data'!T:T,MATCH(TEXT(A674,"YYYY-MM-DD"),'Price Data'!S:S,0)+1))/INDEX('Price Data'!T:T,MATCH(TEXT(A674,"YYYY-MM-DD"),'Price Data'!S:S,0)+1),""),"")</f>
        <v>-3.4161490683229913E-2</v>
      </c>
    </row>
    <row r="675" spans="1:15" x14ac:dyDescent="0.3">
      <c r="A675" s="8">
        <v>42494</v>
      </c>
      <c r="B675" s="34">
        <f>IFERROR(INDEX('Price Data'!B:B,MATCH(TEXT(A675,"YYYY-MM-DD"),'Price Data'!A:A,0)),"")</f>
        <v>17936</v>
      </c>
      <c r="C675" s="10" cm="1">
        <f t="array" ref="C675">IFERROR(IF(ISNUMBER(B675),(B675-INDEX('Price Data'!B:B,MATCH(TEXT(A675,"YYYY-MM-DD"),'Price Data'!A:A,0)+1))/INDEX('Price Data'!B:B,MATCH(TEXT(A675,"YYYY-MM-DD"),'Price Data'!A:A,0)+1),""),"")</f>
        <v>-1.7253854288417656E-3</v>
      </c>
      <c r="D675" s="34">
        <f>IFERROR(INDEX('Price Data'!E:E,MATCH(TEXT(A675,"YYYY-MM-DD"),'Price Data'!D:D,0)),"")</f>
        <v>15.5</v>
      </c>
      <c r="E675" s="10" cm="1">
        <f t="array" ref="E675">IFERROR(IF(ISNUMBER(D675),(D675-INDEX('Price Data'!E:E,MATCH(TEXT(A675,"YYYY-MM-DD"),'Price Data'!D:D,0)+1))/INDEX('Price Data'!E:E,MATCH(TEXT(A675,"YYYY-MM-DD"),'Price Data'!D:D,0)+1),""),"")</f>
        <v>-1.2886597938144056E-3</v>
      </c>
      <c r="F675" s="34">
        <f>IFERROR(INDEX('Price Data'!H:H,MATCH(TEXT(A675,"YYYY-MM-DD"),'Price Data'!G:G,0)),"")</f>
        <v>6085</v>
      </c>
      <c r="G675" s="10" cm="1">
        <f t="array" ref="G675">IFERROR(IF(ISNUMBER(F675),(F675-INDEX('Price Data'!H:H,MATCH(TEXT(A675,"YYYY-MM-DD"),'Price Data'!G:G,0)+1))/INDEX('Price Data'!H:H,MATCH(TEXT(A675,"YYYY-MM-DD"),'Price Data'!G:G,0)+1),""),"")</f>
        <v>-1.3776337115072933E-2</v>
      </c>
      <c r="H675" s="34">
        <f>IFERROR(INDEX('Price Data'!K:K,MATCH(TEXT(A675,"YYYY-MM-DD"),'Price Data'!J:J,0)),"")</f>
        <v>2.2599999999999998</v>
      </c>
      <c r="I675" s="10" cm="1">
        <f t="array" ref="I675">IFERROR(IF(ISNUMBER(H675),(H675-INDEX('Price Data'!K:K,MATCH(TEXT(A675,"YYYY-MM-DD"),'Price Data'!J:J,0)+1))/INDEX('Price Data'!K:K,MATCH(TEXT(A675,"YYYY-MM-DD"),'Price Data'!J:J,0)+1),""),"")</f>
        <v>-2.5862068965517265E-2</v>
      </c>
      <c r="J675" s="34">
        <f>IFERROR(INDEX('Price Data'!N:N,MATCH(TEXT(A675,"YYYY-MM-DD"),'Price Data'!M:M,0)),"")</f>
        <v>3.15</v>
      </c>
      <c r="K675" s="10" cm="1">
        <f t="array" ref="K675">IFERROR(IF(ISNUMBER(J675),(J675-INDEX('Price Data'!N:N,MATCH(TEXT(A675,"YYYY-MM-DD"),'Price Data'!M:M,0)+1))/INDEX('Price Data'!N:N,MATCH(TEXT(A675,"YYYY-MM-DD"),'Price Data'!M:M,0)+1),""),"")</f>
        <v>-9.4339622641510211E-3</v>
      </c>
      <c r="L675" s="34">
        <f>IFERROR(INDEX('Price Data'!Q:Q,MATCH(TEXT(A675,"YYYY-MM-DD"),'Price Data'!P:P,0)),"")</f>
        <v>4.0999999999999996</v>
      </c>
      <c r="M675" s="10" cm="1">
        <f t="array" ref="M675">IFERROR(IF(ISNUMBER(L675),(L675-INDEX('Price Data'!Q:Q,MATCH(TEXT(A675,"YYYY-MM-DD"),'Price Data'!P:P,0)+1))/INDEX('Price Data'!Q:Q,MATCH(TEXT(A675,"YYYY-MM-DD"),'Price Data'!P:P,0)+1),""),"")</f>
        <v>4.0609137055837484E-2</v>
      </c>
      <c r="N675" s="34">
        <f>IFERROR(INDEX('Price Data'!T:T,MATCH(TEXT(A675,"YYYY-MM-DD"),'Price Data'!S:S,0)),"")</f>
        <v>3.04</v>
      </c>
      <c r="O675" s="10" cm="1">
        <f t="array" ref="O675">IFERROR(IF(ISNUMBER(N675),(N675-INDEX('Price Data'!T:T,MATCH(TEXT(A675,"YYYY-MM-DD"),'Price Data'!S:S,0)+1))/INDEX('Price Data'!T:T,MATCH(TEXT(A675,"YYYY-MM-DD"),'Price Data'!S:S,0)+1),""),"")</f>
        <v>-2.2508038585208952E-2</v>
      </c>
    </row>
    <row r="676" spans="1:15" x14ac:dyDescent="0.3">
      <c r="A676" s="8">
        <v>42495</v>
      </c>
      <c r="B676" s="34">
        <f>IFERROR(INDEX('Price Data'!B:B,MATCH(TEXT(A676,"YYYY-MM-DD"),'Price Data'!A:A,0)),"")</f>
        <v>17924</v>
      </c>
      <c r="C676" s="10" cm="1">
        <f t="array" ref="C676">IFERROR(IF(ISNUMBER(B676),(B676-INDEX('Price Data'!B:B,MATCH(TEXT(A676,"YYYY-MM-DD"),'Price Data'!A:A,0)+1))/INDEX('Price Data'!B:B,MATCH(TEXT(A676,"YYYY-MM-DD"),'Price Data'!A:A,0)+1),""),"")</f>
        <v>-6.6904549509366632E-4</v>
      </c>
      <c r="D676" s="34">
        <f>IFERROR(INDEX('Price Data'!E:E,MATCH(TEXT(A676,"YYYY-MM-DD"),'Price Data'!D:D,0)),"")</f>
        <v>15.28</v>
      </c>
      <c r="E676" s="10" cm="1">
        <f t="array" ref="E676">IFERROR(IF(ISNUMBER(D676),(D676-INDEX('Price Data'!E:E,MATCH(TEXT(A676,"YYYY-MM-DD"),'Price Data'!D:D,0)+1))/INDEX('Price Data'!E:E,MATCH(TEXT(A676,"YYYY-MM-DD"),'Price Data'!D:D,0)+1),""),"")</f>
        <v>-1.4193548387096815E-2</v>
      </c>
      <c r="F676" s="34">
        <f>IFERROR(INDEX('Price Data'!H:H,MATCH(TEXT(A676,"YYYY-MM-DD"),'Price Data'!G:G,0)),"")</f>
        <v>6330</v>
      </c>
      <c r="G676" s="10" cm="1">
        <f t="array" ref="G676">IFERROR(IF(ISNUMBER(F676),(F676-INDEX('Price Data'!H:H,MATCH(TEXT(A676,"YYYY-MM-DD"),'Price Data'!G:G,0)+1))/INDEX('Price Data'!H:H,MATCH(TEXT(A676,"YYYY-MM-DD"),'Price Data'!G:G,0)+1),""),"")</f>
        <v>4.0262941659819231E-2</v>
      </c>
      <c r="H676" s="34">
        <f>IFERROR(INDEX('Price Data'!K:K,MATCH(TEXT(A676,"YYYY-MM-DD"),'Price Data'!J:J,0)),"")</f>
        <v>2.2200000000000002</v>
      </c>
      <c r="I676" s="10" cm="1">
        <f t="array" ref="I676">IFERROR(IF(ISNUMBER(H676),(H676-INDEX('Price Data'!K:K,MATCH(TEXT(A676,"YYYY-MM-DD"),'Price Data'!J:J,0)+1))/INDEX('Price Data'!K:K,MATCH(TEXT(A676,"YYYY-MM-DD"),'Price Data'!J:J,0)+1),""),"")</f>
        <v>-1.7699115044247607E-2</v>
      </c>
      <c r="J676" s="34">
        <f>IFERROR(INDEX('Price Data'!N:N,MATCH(TEXT(A676,"YYYY-MM-DD"),'Price Data'!M:M,0)),"")</f>
        <v>3.06</v>
      </c>
      <c r="K676" s="10" cm="1">
        <f t="array" ref="K676">IFERROR(IF(ISNUMBER(J676),(J676-INDEX('Price Data'!N:N,MATCH(TEXT(A676,"YYYY-MM-DD"),'Price Data'!M:M,0)+1))/INDEX('Price Data'!N:N,MATCH(TEXT(A676,"YYYY-MM-DD"),'Price Data'!M:M,0)+1),""),"")</f>
        <v>-2.8571428571428525E-2</v>
      </c>
      <c r="L676" s="34">
        <f>IFERROR(INDEX('Price Data'!Q:Q,MATCH(TEXT(A676,"YYYY-MM-DD"),'Price Data'!P:P,0)),"")</f>
        <v>3.9</v>
      </c>
      <c r="M676" s="10" cm="1">
        <f t="array" ref="M676">IFERROR(IF(ISNUMBER(L676),(L676-INDEX('Price Data'!Q:Q,MATCH(TEXT(A676,"YYYY-MM-DD"),'Price Data'!P:P,0)+1))/INDEX('Price Data'!Q:Q,MATCH(TEXT(A676,"YYYY-MM-DD"),'Price Data'!P:P,0)+1),""),"")</f>
        <v>-4.8780487804877988E-2</v>
      </c>
      <c r="N676" s="34">
        <f>IFERROR(INDEX('Price Data'!T:T,MATCH(TEXT(A676,"YYYY-MM-DD"),'Price Data'!S:S,0)),"")</f>
        <v>3</v>
      </c>
      <c r="O676" s="10" cm="1">
        <f t="array" ref="O676">IFERROR(IF(ISNUMBER(N676),(N676-INDEX('Price Data'!T:T,MATCH(TEXT(A676,"YYYY-MM-DD"),'Price Data'!S:S,0)+1))/INDEX('Price Data'!T:T,MATCH(TEXT(A676,"YYYY-MM-DD"),'Price Data'!S:S,0)+1),""),"")</f>
        <v>-1.3157894736842117E-2</v>
      </c>
    </row>
    <row r="677" spans="1:15" x14ac:dyDescent="0.3">
      <c r="A677" s="8">
        <v>42496</v>
      </c>
      <c r="B677" s="34">
        <f>IFERROR(INDEX('Price Data'!B:B,MATCH(TEXT(A677,"YYYY-MM-DD"),'Price Data'!A:A,0)),"")</f>
        <v>17843</v>
      </c>
      <c r="C677" s="10" cm="1">
        <f t="array" ref="C677">IFERROR(IF(ISNUMBER(B677),(B677-INDEX('Price Data'!B:B,MATCH(TEXT(A677,"YYYY-MM-DD"),'Price Data'!A:A,0)+1))/INDEX('Price Data'!B:B,MATCH(TEXT(A677,"YYYY-MM-DD"),'Price Data'!A:A,0)+1),""),"")</f>
        <v>-4.5190805623744699E-3</v>
      </c>
      <c r="D677" s="34">
        <f>IFERROR(INDEX('Price Data'!E:E,MATCH(TEXT(A677,"YYYY-MM-DD"),'Price Data'!D:D,0)),"")</f>
        <v>15.35</v>
      </c>
      <c r="E677" s="10" cm="1">
        <f t="array" ref="E677">IFERROR(IF(ISNUMBER(D677),(D677-INDEX('Price Data'!E:E,MATCH(TEXT(A677,"YYYY-MM-DD"),'Price Data'!D:D,0)+1))/INDEX('Price Data'!E:E,MATCH(TEXT(A677,"YYYY-MM-DD"),'Price Data'!D:D,0)+1),""),"")</f>
        <v>4.5811518324607517E-3</v>
      </c>
      <c r="F677" s="34">
        <f>IFERROR(INDEX('Price Data'!H:H,MATCH(TEXT(A677,"YYYY-MM-DD"),'Price Data'!G:G,0)),"")</f>
        <v>6480</v>
      </c>
      <c r="G677" s="10" cm="1">
        <f t="array" ref="G677">IFERROR(IF(ISNUMBER(F677),(F677-INDEX('Price Data'!H:H,MATCH(TEXT(A677,"YYYY-MM-DD"),'Price Data'!G:G,0)+1))/INDEX('Price Data'!H:H,MATCH(TEXT(A677,"YYYY-MM-DD"),'Price Data'!G:G,0)+1),""),"")</f>
        <v>2.3696682464454975E-2</v>
      </c>
      <c r="H677" s="34">
        <f>IFERROR(INDEX('Price Data'!K:K,MATCH(TEXT(A677,"YYYY-MM-DD"),'Price Data'!J:J,0)),"")</f>
        <v>2.23</v>
      </c>
      <c r="I677" s="10" cm="1">
        <f t="array" ref="I677">IFERROR(IF(ISNUMBER(H677),(H677-INDEX('Price Data'!K:K,MATCH(TEXT(A677,"YYYY-MM-DD"),'Price Data'!J:J,0)+1))/INDEX('Price Data'!K:K,MATCH(TEXT(A677,"YYYY-MM-DD"),'Price Data'!J:J,0)+1),""),"")</f>
        <v>4.5045045045044082E-3</v>
      </c>
      <c r="J677" s="34">
        <f>IFERROR(INDEX('Price Data'!N:N,MATCH(TEXT(A677,"YYYY-MM-DD"),'Price Data'!M:M,0)),"")</f>
        <v>3.12</v>
      </c>
      <c r="K677" s="10" cm="1">
        <f t="array" ref="K677">IFERROR(IF(ISNUMBER(J677),(J677-INDEX('Price Data'!N:N,MATCH(TEXT(A677,"YYYY-MM-DD"),'Price Data'!M:M,0)+1))/INDEX('Price Data'!N:N,MATCH(TEXT(A677,"YYYY-MM-DD"),'Price Data'!M:M,0)+1),""),"")</f>
        <v>1.9607843137254919E-2</v>
      </c>
      <c r="L677" s="34">
        <f>IFERROR(INDEX('Price Data'!Q:Q,MATCH(TEXT(A677,"YYYY-MM-DD"),'Price Data'!P:P,0)),"")</f>
        <v>4.0599999999999996</v>
      </c>
      <c r="M677" s="10" cm="1">
        <f t="array" ref="M677">IFERROR(IF(ISNUMBER(L677),(L677-INDEX('Price Data'!Q:Q,MATCH(TEXT(A677,"YYYY-MM-DD"),'Price Data'!P:P,0)+1))/INDEX('Price Data'!Q:Q,MATCH(TEXT(A677,"YYYY-MM-DD"),'Price Data'!P:P,0)+1),""),"")</f>
        <v>4.1025641025640949E-2</v>
      </c>
      <c r="N677" s="34">
        <f>IFERROR(INDEX('Price Data'!T:T,MATCH(TEXT(A677,"YYYY-MM-DD"),'Price Data'!S:S,0)),"")</f>
        <v>3.02</v>
      </c>
      <c r="O677" s="10" cm="1">
        <f t="array" ref="O677">IFERROR(IF(ISNUMBER(N677),(N677-INDEX('Price Data'!T:T,MATCH(TEXT(A677,"YYYY-MM-DD"),'Price Data'!S:S,0)+1))/INDEX('Price Data'!T:T,MATCH(TEXT(A677,"YYYY-MM-DD"),'Price Data'!S:S,0)+1),""),"")</f>
        <v>6.6666666666666723E-3</v>
      </c>
    </row>
    <row r="678" spans="1:15" x14ac:dyDescent="0.3">
      <c r="A678" s="8">
        <v>42497</v>
      </c>
      <c r="B678" s="34" t="str">
        <f>IFERROR(INDEX('Price Data'!B:B,MATCH(TEXT(A678,"YYYY-MM-DD"),'Price Data'!A:A,0)),"")</f>
        <v/>
      </c>
      <c r="C678" s="10" t="str" cm="1">
        <f t="array" ref="C678">IFERROR(IF(ISNUMBER(B678),(B678-INDEX('Price Data'!B:B,MATCH(TEXT(A678,"YYYY-MM-DD"),'Price Data'!A:A,0)+1))/INDEX('Price Data'!B:B,MATCH(TEXT(A678,"YYYY-MM-DD"),'Price Data'!A:A,0)+1),""),"")</f>
        <v/>
      </c>
      <c r="D678" s="34" t="str">
        <f>IFERROR(INDEX('Price Data'!E:E,MATCH(TEXT(A678,"YYYY-MM-DD"),'Price Data'!D:D,0)),"")</f>
        <v/>
      </c>
      <c r="E678" s="10" t="str" cm="1">
        <f t="array" ref="E678">IFERROR(IF(ISNUMBER(D678),(D678-INDEX('Price Data'!E:E,MATCH(TEXT(A678,"YYYY-MM-DD"),'Price Data'!D:D,0)+1))/INDEX('Price Data'!E:E,MATCH(TEXT(A678,"YYYY-MM-DD"),'Price Data'!D:D,0)+1),""),"")</f>
        <v/>
      </c>
      <c r="F678" s="34" t="str">
        <f>IFERROR(INDEX('Price Data'!H:H,MATCH(TEXT(A678,"YYYY-MM-DD"),'Price Data'!G:G,0)),"")</f>
        <v/>
      </c>
      <c r="G678" s="10" t="str" cm="1">
        <f t="array" ref="G678">IFERROR(IF(ISNUMBER(F678),(F678-INDEX('Price Data'!H:H,MATCH(TEXT(A678,"YYYY-MM-DD"),'Price Data'!G:G,0)+1))/INDEX('Price Data'!H:H,MATCH(TEXT(A678,"YYYY-MM-DD"),'Price Data'!G:G,0)+1),""),"")</f>
        <v/>
      </c>
      <c r="H678" s="34" t="str">
        <f>IFERROR(INDEX('Price Data'!K:K,MATCH(TEXT(A678,"YYYY-MM-DD"),'Price Data'!J:J,0)),"")</f>
        <v/>
      </c>
      <c r="I678" s="10" t="str" cm="1">
        <f t="array" ref="I678">IFERROR(IF(ISNUMBER(H678),(H678-INDEX('Price Data'!K:K,MATCH(TEXT(A678,"YYYY-MM-DD"),'Price Data'!J:J,0)+1))/INDEX('Price Data'!K:K,MATCH(TEXT(A678,"YYYY-MM-DD"),'Price Data'!J:J,0)+1),""),"")</f>
        <v/>
      </c>
      <c r="J678" s="34" t="str">
        <f>IFERROR(INDEX('Price Data'!N:N,MATCH(TEXT(A678,"YYYY-MM-DD"),'Price Data'!M:M,0)),"")</f>
        <v/>
      </c>
      <c r="K678" s="10" t="str" cm="1">
        <f t="array" ref="K678">IFERROR(IF(ISNUMBER(J678),(J678-INDEX('Price Data'!N:N,MATCH(TEXT(A678,"YYYY-MM-DD"),'Price Data'!M:M,0)+1))/INDEX('Price Data'!N:N,MATCH(TEXT(A678,"YYYY-MM-DD"),'Price Data'!M:M,0)+1),""),"")</f>
        <v/>
      </c>
      <c r="L678" s="34" t="str">
        <f>IFERROR(INDEX('Price Data'!Q:Q,MATCH(TEXT(A678,"YYYY-MM-DD"),'Price Data'!P:P,0)),"")</f>
        <v/>
      </c>
      <c r="M678" s="10" t="str" cm="1">
        <f t="array" ref="M678">IFERROR(IF(ISNUMBER(L678),(L678-INDEX('Price Data'!Q:Q,MATCH(TEXT(A678,"YYYY-MM-DD"),'Price Data'!P:P,0)+1))/INDEX('Price Data'!Q:Q,MATCH(TEXT(A678,"YYYY-MM-DD"),'Price Data'!P:P,0)+1),""),"")</f>
        <v/>
      </c>
      <c r="N678" s="34" t="str">
        <f>IFERROR(INDEX('Price Data'!T:T,MATCH(TEXT(A678,"YYYY-MM-DD"),'Price Data'!S:S,0)),"")</f>
        <v/>
      </c>
      <c r="O678" s="10" t="str" cm="1">
        <f t="array" ref="O678">IFERROR(IF(ISNUMBER(N678),(N678-INDEX('Price Data'!T:T,MATCH(TEXT(A678,"YYYY-MM-DD"),'Price Data'!S:S,0)+1))/INDEX('Price Data'!T:T,MATCH(TEXT(A678,"YYYY-MM-DD"),'Price Data'!S:S,0)+1),""),"")</f>
        <v/>
      </c>
    </row>
    <row r="679" spans="1:15" x14ac:dyDescent="0.3">
      <c r="A679" s="8">
        <v>42498</v>
      </c>
      <c r="B679" s="34" t="str">
        <f>IFERROR(INDEX('Price Data'!B:B,MATCH(TEXT(A679,"YYYY-MM-DD"),'Price Data'!A:A,0)),"")</f>
        <v/>
      </c>
      <c r="C679" s="10" t="str" cm="1">
        <f t="array" ref="C679">IFERROR(IF(ISNUMBER(B679),(B679-INDEX('Price Data'!B:B,MATCH(TEXT(A679,"YYYY-MM-DD"),'Price Data'!A:A,0)+1))/INDEX('Price Data'!B:B,MATCH(TEXT(A679,"YYYY-MM-DD"),'Price Data'!A:A,0)+1),""),"")</f>
        <v/>
      </c>
      <c r="D679" s="34" t="str">
        <f>IFERROR(INDEX('Price Data'!E:E,MATCH(TEXT(A679,"YYYY-MM-DD"),'Price Data'!D:D,0)),"")</f>
        <v/>
      </c>
      <c r="E679" s="10" t="str" cm="1">
        <f t="array" ref="E679">IFERROR(IF(ISNUMBER(D679),(D679-INDEX('Price Data'!E:E,MATCH(TEXT(A679,"YYYY-MM-DD"),'Price Data'!D:D,0)+1))/INDEX('Price Data'!E:E,MATCH(TEXT(A679,"YYYY-MM-DD"),'Price Data'!D:D,0)+1),""),"")</f>
        <v/>
      </c>
      <c r="F679" s="34" t="str">
        <f>IFERROR(INDEX('Price Data'!H:H,MATCH(TEXT(A679,"YYYY-MM-DD"),'Price Data'!G:G,0)),"")</f>
        <v/>
      </c>
      <c r="G679" s="10" t="str" cm="1">
        <f t="array" ref="G679">IFERROR(IF(ISNUMBER(F679),(F679-INDEX('Price Data'!H:H,MATCH(TEXT(A679,"YYYY-MM-DD"),'Price Data'!G:G,0)+1))/INDEX('Price Data'!H:H,MATCH(TEXT(A679,"YYYY-MM-DD"),'Price Data'!G:G,0)+1),""),"")</f>
        <v/>
      </c>
      <c r="H679" s="34" t="str">
        <f>IFERROR(INDEX('Price Data'!K:K,MATCH(TEXT(A679,"YYYY-MM-DD"),'Price Data'!J:J,0)),"")</f>
        <v/>
      </c>
      <c r="I679" s="10" t="str" cm="1">
        <f t="array" ref="I679">IFERROR(IF(ISNUMBER(H679),(H679-INDEX('Price Data'!K:K,MATCH(TEXT(A679,"YYYY-MM-DD"),'Price Data'!J:J,0)+1))/INDEX('Price Data'!K:K,MATCH(TEXT(A679,"YYYY-MM-DD"),'Price Data'!J:J,0)+1),""),"")</f>
        <v/>
      </c>
      <c r="J679" s="34" t="str">
        <f>IFERROR(INDEX('Price Data'!N:N,MATCH(TEXT(A679,"YYYY-MM-DD"),'Price Data'!M:M,0)),"")</f>
        <v/>
      </c>
      <c r="K679" s="10" t="str" cm="1">
        <f t="array" ref="K679">IFERROR(IF(ISNUMBER(J679),(J679-INDEX('Price Data'!N:N,MATCH(TEXT(A679,"YYYY-MM-DD"),'Price Data'!M:M,0)+1))/INDEX('Price Data'!N:N,MATCH(TEXT(A679,"YYYY-MM-DD"),'Price Data'!M:M,0)+1),""),"")</f>
        <v/>
      </c>
      <c r="L679" s="34" t="str">
        <f>IFERROR(INDEX('Price Data'!Q:Q,MATCH(TEXT(A679,"YYYY-MM-DD"),'Price Data'!P:P,0)),"")</f>
        <v/>
      </c>
      <c r="M679" s="10" t="str" cm="1">
        <f t="array" ref="M679">IFERROR(IF(ISNUMBER(L679),(L679-INDEX('Price Data'!Q:Q,MATCH(TEXT(A679,"YYYY-MM-DD"),'Price Data'!P:P,0)+1))/INDEX('Price Data'!Q:Q,MATCH(TEXT(A679,"YYYY-MM-DD"),'Price Data'!P:P,0)+1),""),"")</f>
        <v/>
      </c>
      <c r="N679" s="34" t="str">
        <f>IFERROR(INDEX('Price Data'!T:T,MATCH(TEXT(A679,"YYYY-MM-DD"),'Price Data'!S:S,0)),"")</f>
        <v/>
      </c>
      <c r="O679" s="10" t="str" cm="1">
        <f t="array" ref="O679">IFERROR(IF(ISNUMBER(N679),(N679-INDEX('Price Data'!T:T,MATCH(TEXT(A679,"YYYY-MM-DD"),'Price Data'!S:S,0)+1))/INDEX('Price Data'!T:T,MATCH(TEXT(A679,"YYYY-MM-DD"),'Price Data'!S:S,0)+1),""),"")</f>
        <v/>
      </c>
    </row>
    <row r="680" spans="1:15" x14ac:dyDescent="0.3">
      <c r="A680" s="8">
        <v>42499</v>
      </c>
      <c r="B680" s="34">
        <f>IFERROR(INDEX('Price Data'!B:B,MATCH(TEXT(A680,"YYYY-MM-DD"),'Price Data'!A:A,0)),"")</f>
        <v>17686</v>
      </c>
      <c r="C680" s="10" cm="1">
        <f t="array" ref="C680">IFERROR(IF(ISNUMBER(B680),(B680-INDEX('Price Data'!B:B,MATCH(TEXT(A680,"YYYY-MM-DD"),'Price Data'!A:A,0)+1))/INDEX('Price Data'!B:B,MATCH(TEXT(A680,"YYYY-MM-DD"),'Price Data'!A:A,0)+1),""),"")</f>
        <v>-8.7989687832763543E-3</v>
      </c>
      <c r="D680" s="34">
        <f>IFERROR(INDEX('Price Data'!E:E,MATCH(TEXT(A680,"YYYY-MM-DD"),'Price Data'!D:D,0)),"")</f>
        <v>14.99</v>
      </c>
      <c r="E680" s="10" cm="1">
        <f t="array" ref="E680">IFERROR(IF(ISNUMBER(D680),(D680-INDEX('Price Data'!E:E,MATCH(TEXT(A680,"YYYY-MM-DD"),'Price Data'!D:D,0)+1))/INDEX('Price Data'!E:E,MATCH(TEXT(A680,"YYYY-MM-DD"),'Price Data'!D:D,0)+1),""),"")</f>
        <v>-2.3452768729641658E-2</v>
      </c>
      <c r="F680" s="34">
        <f>IFERROR(INDEX('Price Data'!H:H,MATCH(TEXT(A680,"YYYY-MM-DD"),'Price Data'!G:G,0)),"")</f>
        <v>5990</v>
      </c>
      <c r="G680" s="10" cm="1">
        <f t="array" ref="G680">IFERROR(IF(ISNUMBER(F680),(F680-INDEX('Price Data'!H:H,MATCH(TEXT(A680,"YYYY-MM-DD"),'Price Data'!G:G,0)+1))/INDEX('Price Data'!H:H,MATCH(TEXT(A680,"YYYY-MM-DD"),'Price Data'!G:G,0)+1),""),"")</f>
        <v>-7.5617283950617287E-2</v>
      </c>
      <c r="H680" s="34">
        <f>IFERROR(INDEX('Price Data'!K:K,MATCH(TEXT(A680,"YYYY-MM-DD"),'Price Data'!J:J,0)),"")</f>
        <v>2.2400000000000002</v>
      </c>
      <c r="I680" s="10" cm="1">
        <f t="array" ref="I680">IFERROR(IF(ISNUMBER(H680),(H680-INDEX('Price Data'!K:K,MATCH(TEXT(A680,"YYYY-MM-DD"),'Price Data'!J:J,0)+1))/INDEX('Price Data'!K:K,MATCH(TEXT(A680,"YYYY-MM-DD"),'Price Data'!J:J,0)+1),""),"")</f>
        <v>4.48430493273553E-3</v>
      </c>
      <c r="J680" s="34">
        <f>IFERROR(INDEX('Price Data'!N:N,MATCH(TEXT(A680,"YYYY-MM-DD"),'Price Data'!M:M,0)),"")</f>
        <v>2.98</v>
      </c>
      <c r="K680" s="10" cm="1">
        <f t="array" ref="K680">IFERROR(IF(ISNUMBER(J680),(J680-INDEX('Price Data'!N:N,MATCH(TEXT(A680,"YYYY-MM-DD"),'Price Data'!M:M,0)+1))/INDEX('Price Data'!N:N,MATCH(TEXT(A680,"YYYY-MM-DD"),'Price Data'!M:M,0)+1),""),"")</f>
        <v>-4.4871794871794907E-2</v>
      </c>
      <c r="L680" s="34">
        <f>IFERROR(INDEX('Price Data'!Q:Q,MATCH(TEXT(A680,"YYYY-MM-DD"),'Price Data'!P:P,0)),"")</f>
        <v>3.71</v>
      </c>
      <c r="M680" s="10" cm="1">
        <f t="array" ref="M680">IFERROR(IF(ISNUMBER(L680),(L680-INDEX('Price Data'!Q:Q,MATCH(TEXT(A680,"YYYY-MM-DD"),'Price Data'!P:P,0)+1))/INDEX('Price Data'!Q:Q,MATCH(TEXT(A680,"YYYY-MM-DD"),'Price Data'!P:P,0)+1),""),"")</f>
        <v>-8.620689655172406E-2</v>
      </c>
      <c r="N680" s="34">
        <f>IFERROR(INDEX('Price Data'!T:T,MATCH(TEXT(A680,"YYYY-MM-DD"),'Price Data'!S:S,0)),"")</f>
        <v>3</v>
      </c>
      <c r="O680" s="10" cm="1">
        <f t="array" ref="O680">IFERROR(IF(ISNUMBER(N680),(N680-INDEX('Price Data'!T:T,MATCH(TEXT(A680,"YYYY-MM-DD"),'Price Data'!S:S,0)+1))/INDEX('Price Data'!T:T,MATCH(TEXT(A680,"YYYY-MM-DD"),'Price Data'!S:S,0)+1),""),"")</f>
        <v>-6.6225165562913968E-3</v>
      </c>
    </row>
    <row r="681" spans="1:15" x14ac:dyDescent="0.3">
      <c r="A681" s="8">
        <v>42500</v>
      </c>
      <c r="B681" s="34">
        <f>IFERROR(INDEX('Price Data'!B:B,MATCH(TEXT(A681,"YYYY-MM-DD"),'Price Data'!A:A,0)),"")</f>
        <v>17935</v>
      </c>
      <c r="C681" s="10" cm="1">
        <f t="array" ref="C681">IFERROR(IF(ISNUMBER(B681),(B681-INDEX('Price Data'!B:B,MATCH(TEXT(A681,"YYYY-MM-DD"),'Price Data'!A:A,0)+1))/INDEX('Price Data'!B:B,MATCH(TEXT(A681,"YYYY-MM-DD"),'Price Data'!A:A,0)+1),""),"")</f>
        <v>1.407893248897433E-2</v>
      </c>
      <c r="D681" s="34">
        <f>IFERROR(INDEX('Price Data'!E:E,MATCH(TEXT(A681,"YYYY-MM-DD"),'Price Data'!D:D,0)),"")</f>
        <v>14.77</v>
      </c>
      <c r="E681" s="10" cm="1">
        <f t="array" ref="E681">IFERROR(IF(ISNUMBER(D681),(D681-INDEX('Price Data'!E:E,MATCH(TEXT(A681,"YYYY-MM-DD"),'Price Data'!D:D,0)+1))/INDEX('Price Data'!E:E,MATCH(TEXT(A681,"YYYY-MM-DD"),'Price Data'!D:D,0)+1),""),"")</f>
        <v>-1.4676450967311584E-2</v>
      </c>
      <c r="F681" s="34">
        <f>IFERROR(INDEX('Price Data'!H:H,MATCH(TEXT(A681,"YYYY-MM-DD"),'Price Data'!G:G,0)),"")</f>
        <v>5800</v>
      </c>
      <c r="G681" s="10" cm="1">
        <f t="array" ref="G681">IFERROR(IF(ISNUMBER(F681),(F681-INDEX('Price Data'!H:H,MATCH(TEXT(A681,"YYYY-MM-DD"),'Price Data'!G:G,0)+1))/INDEX('Price Data'!H:H,MATCH(TEXT(A681,"YYYY-MM-DD"),'Price Data'!G:G,0)+1),""),"")</f>
        <v>-3.1719532554257093E-2</v>
      </c>
      <c r="H681" s="34">
        <f>IFERROR(INDEX('Price Data'!K:K,MATCH(TEXT(A681,"YYYY-MM-DD"),'Price Data'!J:J,0)),"")</f>
        <v>2.29</v>
      </c>
      <c r="I681" s="10" cm="1">
        <f t="array" ref="I681">IFERROR(IF(ISNUMBER(H681),(H681-INDEX('Price Data'!K:K,MATCH(TEXT(A681,"YYYY-MM-DD"),'Price Data'!J:J,0)+1))/INDEX('Price Data'!K:K,MATCH(TEXT(A681,"YYYY-MM-DD"),'Price Data'!J:J,0)+1),""),"")</f>
        <v>2.2321428571428489E-2</v>
      </c>
      <c r="J681" s="34">
        <f>IFERROR(INDEX('Price Data'!N:N,MATCH(TEXT(A681,"YYYY-MM-DD"),'Price Data'!M:M,0)),"")</f>
        <v>2.97</v>
      </c>
      <c r="K681" s="10" cm="1">
        <f t="array" ref="K681">IFERROR(IF(ISNUMBER(J681),(J681-INDEX('Price Data'!N:N,MATCH(TEXT(A681,"YYYY-MM-DD"),'Price Data'!M:M,0)+1))/INDEX('Price Data'!N:N,MATCH(TEXT(A681,"YYYY-MM-DD"),'Price Data'!M:M,0)+1),""),"")</f>
        <v>-3.3557046979865056E-3</v>
      </c>
      <c r="L681" s="34">
        <f>IFERROR(INDEX('Price Data'!Q:Q,MATCH(TEXT(A681,"YYYY-MM-DD"),'Price Data'!P:P,0)),"")</f>
        <v>3.59</v>
      </c>
      <c r="M681" s="10" cm="1">
        <f t="array" ref="M681">IFERROR(IF(ISNUMBER(L681),(L681-INDEX('Price Data'!Q:Q,MATCH(TEXT(A681,"YYYY-MM-DD"),'Price Data'!P:P,0)+1))/INDEX('Price Data'!Q:Q,MATCH(TEXT(A681,"YYYY-MM-DD"),'Price Data'!P:P,0)+1),""),"")</f>
        <v>-3.2345013477088978E-2</v>
      </c>
      <c r="N681" s="34">
        <f>IFERROR(INDEX('Price Data'!T:T,MATCH(TEXT(A681,"YYYY-MM-DD"),'Price Data'!S:S,0)),"")</f>
        <v>3.01</v>
      </c>
      <c r="O681" s="10" cm="1">
        <f t="array" ref="O681">IFERROR(IF(ISNUMBER(N681),(N681-INDEX('Price Data'!T:T,MATCH(TEXT(A681,"YYYY-MM-DD"),'Price Data'!S:S,0)+1))/INDEX('Price Data'!T:T,MATCH(TEXT(A681,"YYYY-MM-DD"),'Price Data'!S:S,0)+1),""),"")</f>
        <v>3.3333333333332624E-3</v>
      </c>
    </row>
    <row r="682" spans="1:15" x14ac:dyDescent="0.3">
      <c r="A682" s="8">
        <v>42501</v>
      </c>
      <c r="B682" s="34">
        <f>IFERROR(INDEX('Price Data'!B:B,MATCH(TEXT(A682,"YYYY-MM-DD"),'Price Data'!A:A,0)),"")</f>
        <v>17698</v>
      </c>
      <c r="C682" s="10" cm="1">
        <f t="array" ref="C682">IFERROR(IF(ISNUMBER(B682),(B682-INDEX('Price Data'!B:B,MATCH(TEXT(A682,"YYYY-MM-DD"),'Price Data'!A:A,0)+1))/INDEX('Price Data'!B:B,MATCH(TEXT(A682,"YYYY-MM-DD"),'Price Data'!A:A,0)+1),""),"")</f>
        <v>-1.3214385280178422E-2</v>
      </c>
      <c r="D682" s="34">
        <f>IFERROR(INDEX('Price Data'!E:E,MATCH(TEXT(A682,"YYYY-MM-DD"),'Price Data'!D:D,0)),"")</f>
        <v>14.22</v>
      </c>
      <c r="E682" s="10" cm="1">
        <f t="array" ref="E682">IFERROR(IF(ISNUMBER(D682),(D682-INDEX('Price Data'!E:E,MATCH(TEXT(A682,"YYYY-MM-DD"),'Price Data'!D:D,0)+1))/INDEX('Price Data'!E:E,MATCH(TEXT(A682,"YYYY-MM-DD"),'Price Data'!D:D,0)+1),""),"")</f>
        <v>-3.7237643872714894E-2</v>
      </c>
      <c r="F682" s="34">
        <f>IFERROR(INDEX('Price Data'!H:H,MATCH(TEXT(A682,"YYYY-MM-DD"),'Price Data'!G:G,0)),"")</f>
        <v>5660</v>
      </c>
      <c r="G682" s="10" cm="1">
        <f t="array" ref="G682">IFERROR(IF(ISNUMBER(F682),(F682-INDEX('Price Data'!H:H,MATCH(TEXT(A682,"YYYY-MM-DD"),'Price Data'!G:G,0)+1))/INDEX('Price Data'!H:H,MATCH(TEXT(A682,"YYYY-MM-DD"),'Price Data'!G:G,0)+1),""),"")</f>
        <v>-2.4137931034482758E-2</v>
      </c>
      <c r="H682" s="34">
        <f>IFERROR(INDEX('Price Data'!K:K,MATCH(TEXT(A682,"YYYY-MM-DD"),'Price Data'!J:J,0)),"")</f>
        <v>2.2599999999999998</v>
      </c>
      <c r="I682" s="10" cm="1">
        <f t="array" ref="I682">IFERROR(IF(ISNUMBER(H682),(H682-INDEX('Price Data'!K:K,MATCH(TEXT(A682,"YYYY-MM-DD"),'Price Data'!J:J,0)+1))/INDEX('Price Data'!K:K,MATCH(TEXT(A682,"YYYY-MM-DD"),'Price Data'!J:J,0)+1),""),"")</f>
        <v>-1.3100436681222816E-2</v>
      </c>
      <c r="J682" s="34">
        <f>IFERROR(INDEX('Price Data'!N:N,MATCH(TEXT(A682,"YYYY-MM-DD"),'Price Data'!M:M,0)),"")</f>
        <v>2.96</v>
      </c>
      <c r="K682" s="10" cm="1">
        <f t="array" ref="K682">IFERROR(IF(ISNUMBER(J682),(J682-INDEX('Price Data'!N:N,MATCH(TEXT(A682,"YYYY-MM-DD"),'Price Data'!M:M,0)+1))/INDEX('Price Data'!N:N,MATCH(TEXT(A682,"YYYY-MM-DD"),'Price Data'!M:M,0)+1),""),"")</f>
        <v>-3.3670033670034445E-3</v>
      </c>
      <c r="L682" s="34">
        <f>IFERROR(INDEX('Price Data'!Q:Q,MATCH(TEXT(A682,"YYYY-MM-DD"),'Price Data'!P:P,0)),"")</f>
        <v>3.26</v>
      </c>
      <c r="M682" s="10" cm="1">
        <f t="array" ref="M682">IFERROR(IF(ISNUMBER(L682),(L682-INDEX('Price Data'!Q:Q,MATCH(TEXT(A682,"YYYY-MM-DD"),'Price Data'!P:P,0)+1))/INDEX('Price Data'!Q:Q,MATCH(TEXT(A682,"YYYY-MM-DD"),'Price Data'!P:P,0)+1),""),"")</f>
        <v>-9.1922005571030668E-2</v>
      </c>
      <c r="N682" s="34">
        <f>IFERROR(INDEX('Price Data'!T:T,MATCH(TEXT(A682,"YYYY-MM-DD"),'Price Data'!S:S,0)),"")</f>
        <v>3.03</v>
      </c>
      <c r="O682" s="10" cm="1">
        <f t="array" ref="O682">IFERROR(IF(ISNUMBER(N682),(N682-INDEX('Price Data'!T:T,MATCH(TEXT(A682,"YYYY-MM-DD"),'Price Data'!S:S,0)+1))/INDEX('Price Data'!T:T,MATCH(TEXT(A682,"YYYY-MM-DD"),'Price Data'!S:S,0)+1),""),"")</f>
        <v>6.6445182724252554E-3</v>
      </c>
    </row>
    <row r="683" spans="1:15" x14ac:dyDescent="0.3">
      <c r="A683" s="8">
        <v>42502</v>
      </c>
      <c r="B683" s="34">
        <f>IFERROR(INDEX('Price Data'!B:B,MATCH(TEXT(A683,"YYYY-MM-DD"),'Price Data'!A:A,0)),"")</f>
        <v>17651</v>
      </c>
      <c r="C683" s="10" cm="1">
        <f t="array" ref="C683">IFERROR(IF(ISNUMBER(B683),(B683-INDEX('Price Data'!B:B,MATCH(TEXT(A683,"YYYY-MM-DD"),'Price Data'!A:A,0)+1))/INDEX('Price Data'!B:B,MATCH(TEXT(A683,"YYYY-MM-DD"),'Price Data'!A:A,0)+1),""),"")</f>
        <v>-2.6556673070403437E-3</v>
      </c>
      <c r="D683" s="34">
        <f>IFERROR(INDEX('Price Data'!E:E,MATCH(TEXT(A683,"YYYY-MM-DD"),'Price Data'!D:D,0)),"")</f>
        <v>14.6</v>
      </c>
      <c r="E683" s="10" cm="1">
        <f t="array" ref="E683">IFERROR(IF(ISNUMBER(D683),(D683-INDEX('Price Data'!E:E,MATCH(TEXT(A683,"YYYY-MM-DD"),'Price Data'!D:D,0)+1))/INDEX('Price Data'!E:E,MATCH(TEXT(A683,"YYYY-MM-DD"),'Price Data'!D:D,0)+1),""),"")</f>
        <v>2.67229254571026E-2</v>
      </c>
      <c r="F683" s="34">
        <f>IFERROR(INDEX('Price Data'!H:H,MATCH(TEXT(A683,"YYYY-MM-DD"),'Price Data'!G:G,0)),"")</f>
        <v>5535</v>
      </c>
      <c r="G683" s="10" cm="1">
        <f t="array" ref="G683">IFERROR(IF(ISNUMBER(F683),(F683-INDEX('Price Data'!H:H,MATCH(TEXT(A683,"YYYY-MM-DD"),'Price Data'!G:G,0)+1))/INDEX('Price Data'!H:H,MATCH(TEXT(A683,"YYYY-MM-DD"),'Price Data'!G:G,0)+1),""),"")</f>
        <v>-2.2084805653710248E-2</v>
      </c>
      <c r="H683" s="34">
        <f>IFERROR(INDEX('Price Data'!K:K,MATCH(TEXT(A683,"YYYY-MM-DD"),'Price Data'!J:J,0)),"")</f>
        <v>2.23</v>
      </c>
      <c r="I683" s="10" cm="1">
        <f t="array" ref="I683">IFERROR(IF(ISNUMBER(H683),(H683-INDEX('Price Data'!K:K,MATCH(TEXT(A683,"YYYY-MM-DD"),'Price Data'!J:J,0)+1))/INDEX('Price Data'!K:K,MATCH(TEXT(A683,"YYYY-MM-DD"),'Price Data'!J:J,0)+1),""),"")</f>
        <v>-1.3274336283185756E-2</v>
      </c>
      <c r="J683" s="34">
        <f>IFERROR(INDEX('Price Data'!N:N,MATCH(TEXT(A683,"YYYY-MM-DD"),'Price Data'!M:M,0)),"")</f>
        <v>2.92</v>
      </c>
      <c r="K683" s="10" cm="1">
        <f t="array" ref="K683">IFERROR(IF(ISNUMBER(J683),(J683-INDEX('Price Data'!N:N,MATCH(TEXT(A683,"YYYY-MM-DD"),'Price Data'!M:M,0)+1))/INDEX('Price Data'!N:N,MATCH(TEXT(A683,"YYYY-MM-DD"),'Price Data'!M:M,0)+1),""),"")</f>
        <v>-1.3513513513513526E-2</v>
      </c>
      <c r="L683" s="34">
        <f>IFERROR(INDEX('Price Data'!Q:Q,MATCH(TEXT(A683,"YYYY-MM-DD"),'Price Data'!P:P,0)),"")</f>
        <v>3.32</v>
      </c>
      <c r="M683" s="10" cm="1">
        <f t="array" ref="M683">IFERROR(IF(ISNUMBER(L683),(L683-INDEX('Price Data'!Q:Q,MATCH(TEXT(A683,"YYYY-MM-DD"),'Price Data'!P:P,0)+1))/INDEX('Price Data'!Q:Q,MATCH(TEXT(A683,"YYYY-MM-DD"),'Price Data'!P:P,0)+1),""),"")</f>
        <v>1.8404907975460141E-2</v>
      </c>
      <c r="N683" s="34">
        <f>IFERROR(INDEX('Price Data'!T:T,MATCH(TEXT(A683,"YYYY-MM-DD"),'Price Data'!S:S,0)),"")</f>
        <v>2.95</v>
      </c>
      <c r="O683" s="10" cm="1">
        <f t="array" ref="O683">IFERROR(IF(ISNUMBER(N683),(N683-INDEX('Price Data'!T:T,MATCH(TEXT(A683,"YYYY-MM-DD"),'Price Data'!S:S,0)+1))/INDEX('Price Data'!T:T,MATCH(TEXT(A683,"YYYY-MM-DD"),'Price Data'!S:S,0)+1),""),"")</f>
        <v>-2.6402640264026282E-2</v>
      </c>
    </row>
    <row r="684" spans="1:15" x14ac:dyDescent="0.3">
      <c r="A684" s="8">
        <v>42503</v>
      </c>
      <c r="B684" s="34">
        <f>IFERROR(INDEX('Price Data'!B:B,MATCH(TEXT(A684,"YYYY-MM-DD"),'Price Data'!A:A,0)),"")</f>
        <v>17729</v>
      </c>
      <c r="C684" s="10" cm="1">
        <f t="array" ref="C684">IFERROR(IF(ISNUMBER(B684),(B684-INDEX('Price Data'!B:B,MATCH(TEXT(A684,"YYYY-MM-DD"),'Price Data'!A:A,0)+1))/INDEX('Price Data'!B:B,MATCH(TEXT(A684,"YYYY-MM-DD"),'Price Data'!A:A,0)+1),""),"")</f>
        <v>4.4190130870772198E-3</v>
      </c>
      <c r="D684" s="34">
        <f>IFERROR(INDEX('Price Data'!E:E,MATCH(TEXT(A684,"YYYY-MM-DD"),'Price Data'!D:D,0)),"")</f>
        <v>14.59</v>
      </c>
      <c r="E684" s="10" cm="1">
        <f t="array" ref="E684">IFERROR(IF(ISNUMBER(D684),(D684-INDEX('Price Data'!E:E,MATCH(TEXT(A684,"YYYY-MM-DD"),'Price Data'!D:D,0)+1))/INDEX('Price Data'!E:E,MATCH(TEXT(A684,"YYYY-MM-DD"),'Price Data'!D:D,0)+1),""),"")</f>
        <v>-6.8493150684930044E-4</v>
      </c>
      <c r="F684" s="34">
        <f>IFERROR(INDEX('Price Data'!H:H,MATCH(TEXT(A684,"YYYY-MM-DD"),'Price Data'!G:G,0)),"")</f>
        <v>5610</v>
      </c>
      <c r="G684" s="10" cm="1">
        <f t="array" ref="G684">IFERROR(IF(ISNUMBER(F684),(F684-INDEX('Price Data'!H:H,MATCH(TEXT(A684,"YYYY-MM-DD"),'Price Data'!G:G,0)+1))/INDEX('Price Data'!H:H,MATCH(TEXT(A684,"YYYY-MM-DD"),'Price Data'!G:G,0)+1),""),"")</f>
        <v>1.3550135501355014E-2</v>
      </c>
      <c r="H684" s="34">
        <f>IFERROR(INDEX('Price Data'!K:K,MATCH(TEXT(A684,"YYYY-MM-DD"),'Price Data'!J:J,0)),"")</f>
        <v>2.2200000000000002</v>
      </c>
      <c r="I684" s="10" cm="1">
        <f t="array" ref="I684">IFERROR(IF(ISNUMBER(H684),(H684-INDEX('Price Data'!K:K,MATCH(TEXT(A684,"YYYY-MM-DD"),'Price Data'!J:J,0)+1))/INDEX('Price Data'!K:K,MATCH(TEXT(A684,"YYYY-MM-DD"),'Price Data'!J:J,0)+1),""),"")</f>
        <v>-4.4843049327353305E-3</v>
      </c>
      <c r="J684" s="34">
        <f>IFERROR(INDEX('Price Data'!N:N,MATCH(TEXT(A684,"YYYY-MM-DD"),'Price Data'!M:M,0)),"")</f>
        <v>2.91</v>
      </c>
      <c r="K684" s="10" cm="1">
        <f t="array" ref="K684">IFERROR(IF(ISNUMBER(J684),(J684-INDEX('Price Data'!N:N,MATCH(TEXT(A684,"YYYY-MM-DD"),'Price Data'!M:M,0)+1))/INDEX('Price Data'!N:N,MATCH(TEXT(A684,"YYYY-MM-DD"),'Price Data'!M:M,0)+1),""),"")</f>
        <v>-3.4246575342465023E-3</v>
      </c>
      <c r="L684" s="34">
        <f>IFERROR(INDEX('Price Data'!Q:Q,MATCH(TEXT(A684,"YYYY-MM-DD"),'Price Data'!P:P,0)),"")</f>
        <v>3.32</v>
      </c>
      <c r="M684" s="10" cm="1">
        <f t="array" ref="M684">IFERROR(IF(ISNUMBER(L684),(L684-INDEX('Price Data'!Q:Q,MATCH(TEXT(A684,"YYYY-MM-DD"),'Price Data'!P:P,0)+1))/INDEX('Price Data'!Q:Q,MATCH(TEXT(A684,"YYYY-MM-DD"),'Price Data'!P:P,0)+1),""),"")</f>
        <v>0</v>
      </c>
      <c r="N684" s="34">
        <f>IFERROR(INDEX('Price Data'!T:T,MATCH(TEXT(A684,"YYYY-MM-DD"),'Price Data'!S:S,0)),"")</f>
        <v>2.94</v>
      </c>
      <c r="O684" s="10" cm="1">
        <f t="array" ref="O684">IFERROR(IF(ISNUMBER(N684),(N684-INDEX('Price Data'!T:T,MATCH(TEXT(A684,"YYYY-MM-DD"),'Price Data'!S:S,0)+1))/INDEX('Price Data'!T:T,MATCH(TEXT(A684,"YYYY-MM-DD"),'Price Data'!S:S,0)+1),""),"")</f>
        <v>-3.3898305084746542E-3</v>
      </c>
    </row>
    <row r="685" spans="1:15" x14ac:dyDescent="0.3">
      <c r="A685" s="8">
        <v>42504</v>
      </c>
      <c r="B685" s="34" t="str">
        <f>IFERROR(INDEX('Price Data'!B:B,MATCH(TEXT(A685,"YYYY-MM-DD"),'Price Data'!A:A,0)),"")</f>
        <v/>
      </c>
      <c r="C685" s="10" t="str" cm="1">
        <f t="array" ref="C685">IFERROR(IF(ISNUMBER(B685),(B685-INDEX('Price Data'!B:B,MATCH(TEXT(A685,"YYYY-MM-DD"),'Price Data'!A:A,0)+1))/INDEX('Price Data'!B:B,MATCH(TEXT(A685,"YYYY-MM-DD"),'Price Data'!A:A,0)+1),""),"")</f>
        <v/>
      </c>
      <c r="D685" s="34" t="str">
        <f>IFERROR(INDEX('Price Data'!E:E,MATCH(TEXT(A685,"YYYY-MM-DD"),'Price Data'!D:D,0)),"")</f>
        <v/>
      </c>
      <c r="E685" s="10" t="str" cm="1">
        <f t="array" ref="E685">IFERROR(IF(ISNUMBER(D685),(D685-INDEX('Price Data'!E:E,MATCH(TEXT(A685,"YYYY-MM-DD"),'Price Data'!D:D,0)+1))/INDEX('Price Data'!E:E,MATCH(TEXT(A685,"YYYY-MM-DD"),'Price Data'!D:D,0)+1),""),"")</f>
        <v/>
      </c>
      <c r="F685" s="34" t="str">
        <f>IFERROR(INDEX('Price Data'!H:H,MATCH(TEXT(A685,"YYYY-MM-DD"),'Price Data'!G:G,0)),"")</f>
        <v/>
      </c>
      <c r="G685" s="10" t="str" cm="1">
        <f t="array" ref="G685">IFERROR(IF(ISNUMBER(F685),(F685-INDEX('Price Data'!H:H,MATCH(TEXT(A685,"YYYY-MM-DD"),'Price Data'!G:G,0)+1))/INDEX('Price Data'!H:H,MATCH(TEXT(A685,"YYYY-MM-DD"),'Price Data'!G:G,0)+1),""),"")</f>
        <v/>
      </c>
      <c r="H685" s="34" t="str">
        <f>IFERROR(INDEX('Price Data'!K:K,MATCH(TEXT(A685,"YYYY-MM-DD"),'Price Data'!J:J,0)),"")</f>
        <v/>
      </c>
      <c r="I685" s="10" t="str" cm="1">
        <f t="array" ref="I685">IFERROR(IF(ISNUMBER(H685),(H685-INDEX('Price Data'!K:K,MATCH(TEXT(A685,"YYYY-MM-DD"),'Price Data'!J:J,0)+1))/INDEX('Price Data'!K:K,MATCH(TEXT(A685,"YYYY-MM-DD"),'Price Data'!J:J,0)+1),""),"")</f>
        <v/>
      </c>
      <c r="J685" s="34" t="str">
        <f>IFERROR(INDEX('Price Data'!N:N,MATCH(TEXT(A685,"YYYY-MM-DD"),'Price Data'!M:M,0)),"")</f>
        <v/>
      </c>
      <c r="K685" s="10" t="str" cm="1">
        <f t="array" ref="K685">IFERROR(IF(ISNUMBER(J685),(J685-INDEX('Price Data'!N:N,MATCH(TEXT(A685,"YYYY-MM-DD"),'Price Data'!M:M,0)+1))/INDEX('Price Data'!N:N,MATCH(TEXT(A685,"YYYY-MM-DD"),'Price Data'!M:M,0)+1),""),"")</f>
        <v/>
      </c>
      <c r="L685" s="34" t="str">
        <f>IFERROR(INDEX('Price Data'!Q:Q,MATCH(TEXT(A685,"YYYY-MM-DD"),'Price Data'!P:P,0)),"")</f>
        <v/>
      </c>
      <c r="M685" s="10" t="str" cm="1">
        <f t="array" ref="M685">IFERROR(IF(ISNUMBER(L685),(L685-INDEX('Price Data'!Q:Q,MATCH(TEXT(A685,"YYYY-MM-DD"),'Price Data'!P:P,0)+1))/INDEX('Price Data'!Q:Q,MATCH(TEXT(A685,"YYYY-MM-DD"),'Price Data'!P:P,0)+1),""),"")</f>
        <v/>
      </c>
      <c r="N685" s="34" t="str">
        <f>IFERROR(INDEX('Price Data'!T:T,MATCH(TEXT(A685,"YYYY-MM-DD"),'Price Data'!S:S,0)),"")</f>
        <v/>
      </c>
      <c r="O685" s="10" t="str" cm="1">
        <f t="array" ref="O685">IFERROR(IF(ISNUMBER(N685),(N685-INDEX('Price Data'!T:T,MATCH(TEXT(A685,"YYYY-MM-DD"),'Price Data'!S:S,0)+1))/INDEX('Price Data'!T:T,MATCH(TEXT(A685,"YYYY-MM-DD"),'Price Data'!S:S,0)+1),""),"")</f>
        <v/>
      </c>
    </row>
    <row r="686" spans="1:15" x14ac:dyDescent="0.3">
      <c r="A686" s="8">
        <v>42505</v>
      </c>
      <c r="B686" s="34" t="str">
        <f>IFERROR(INDEX('Price Data'!B:B,MATCH(TEXT(A686,"YYYY-MM-DD"),'Price Data'!A:A,0)),"")</f>
        <v/>
      </c>
      <c r="C686" s="10" t="str" cm="1">
        <f t="array" ref="C686">IFERROR(IF(ISNUMBER(B686),(B686-INDEX('Price Data'!B:B,MATCH(TEXT(A686,"YYYY-MM-DD"),'Price Data'!A:A,0)+1))/INDEX('Price Data'!B:B,MATCH(TEXT(A686,"YYYY-MM-DD"),'Price Data'!A:A,0)+1),""),"")</f>
        <v/>
      </c>
      <c r="D686" s="34" t="str">
        <f>IFERROR(INDEX('Price Data'!E:E,MATCH(TEXT(A686,"YYYY-MM-DD"),'Price Data'!D:D,0)),"")</f>
        <v/>
      </c>
      <c r="E686" s="10" t="str" cm="1">
        <f t="array" ref="E686">IFERROR(IF(ISNUMBER(D686),(D686-INDEX('Price Data'!E:E,MATCH(TEXT(A686,"YYYY-MM-DD"),'Price Data'!D:D,0)+1))/INDEX('Price Data'!E:E,MATCH(TEXT(A686,"YYYY-MM-DD"),'Price Data'!D:D,0)+1),""),"")</f>
        <v/>
      </c>
      <c r="F686" s="34" t="str">
        <f>IFERROR(INDEX('Price Data'!H:H,MATCH(TEXT(A686,"YYYY-MM-DD"),'Price Data'!G:G,0)),"")</f>
        <v/>
      </c>
      <c r="G686" s="10" t="str" cm="1">
        <f t="array" ref="G686">IFERROR(IF(ISNUMBER(F686),(F686-INDEX('Price Data'!H:H,MATCH(TEXT(A686,"YYYY-MM-DD"),'Price Data'!G:G,0)+1))/INDEX('Price Data'!H:H,MATCH(TEXT(A686,"YYYY-MM-DD"),'Price Data'!G:G,0)+1),""),"")</f>
        <v/>
      </c>
      <c r="H686" s="34" t="str">
        <f>IFERROR(INDEX('Price Data'!K:K,MATCH(TEXT(A686,"YYYY-MM-DD"),'Price Data'!J:J,0)),"")</f>
        <v/>
      </c>
      <c r="I686" s="10" t="str" cm="1">
        <f t="array" ref="I686">IFERROR(IF(ISNUMBER(H686),(H686-INDEX('Price Data'!K:K,MATCH(TEXT(A686,"YYYY-MM-DD"),'Price Data'!J:J,0)+1))/INDEX('Price Data'!K:K,MATCH(TEXT(A686,"YYYY-MM-DD"),'Price Data'!J:J,0)+1),""),"")</f>
        <v/>
      </c>
      <c r="J686" s="34" t="str">
        <f>IFERROR(INDEX('Price Data'!N:N,MATCH(TEXT(A686,"YYYY-MM-DD"),'Price Data'!M:M,0)),"")</f>
        <v/>
      </c>
      <c r="K686" s="10" t="str" cm="1">
        <f t="array" ref="K686">IFERROR(IF(ISNUMBER(J686),(J686-INDEX('Price Data'!N:N,MATCH(TEXT(A686,"YYYY-MM-DD"),'Price Data'!M:M,0)+1))/INDEX('Price Data'!N:N,MATCH(TEXT(A686,"YYYY-MM-DD"),'Price Data'!M:M,0)+1),""),"")</f>
        <v/>
      </c>
      <c r="L686" s="34" t="str">
        <f>IFERROR(INDEX('Price Data'!Q:Q,MATCH(TEXT(A686,"YYYY-MM-DD"),'Price Data'!P:P,0)),"")</f>
        <v/>
      </c>
      <c r="M686" s="10" t="str" cm="1">
        <f t="array" ref="M686">IFERROR(IF(ISNUMBER(L686),(L686-INDEX('Price Data'!Q:Q,MATCH(TEXT(A686,"YYYY-MM-DD"),'Price Data'!P:P,0)+1))/INDEX('Price Data'!Q:Q,MATCH(TEXT(A686,"YYYY-MM-DD"),'Price Data'!P:P,0)+1),""),"")</f>
        <v/>
      </c>
      <c r="N686" s="34" t="str">
        <f>IFERROR(INDEX('Price Data'!T:T,MATCH(TEXT(A686,"YYYY-MM-DD"),'Price Data'!S:S,0)),"")</f>
        <v/>
      </c>
      <c r="O686" s="10" t="str" cm="1">
        <f t="array" ref="O686">IFERROR(IF(ISNUMBER(N686),(N686-INDEX('Price Data'!T:T,MATCH(TEXT(A686,"YYYY-MM-DD"),'Price Data'!S:S,0)+1))/INDEX('Price Data'!T:T,MATCH(TEXT(A686,"YYYY-MM-DD"),'Price Data'!S:S,0)+1),""),"")</f>
        <v/>
      </c>
    </row>
    <row r="687" spans="1:15" x14ac:dyDescent="0.3">
      <c r="A687" s="8">
        <v>42506</v>
      </c>
      <c r="B687" s="34">
        <f>IFERROR(INDEX('Price Data'!B:B,MATCH(TEXT(A687,"YYYY-MM-DD"),'Price Data'!A:A,0)),"")</f>
        <v>17737</v>
      </c>
      <c r="C687" s="10" cm="1">
        <f t="array" ref="C687">IFERROR(IF(ISNUMBER(B687),(B687-INDEX('Price Data'!B:B,MATCH(TEXT(A687,"YYYY-MM-DD"),'Price Data'!A:A,0)+1))/INDEX('Price Data'!B:B,MATCH(TEXT(A687,"YYYY-MM-DD"),'Price Data'!A:A,0)+1),""),"")</f>
        <v>4.5123808449433131E-4</v>
      </c>
      <c r="D687" s="34">
        <f>IFERROR(INDEX('Price Data'!E:E,MATCH(TEXT(A687,"YYYY-MM-DD"),'Price Data'!D:D,0)),"")</f>
        <v>14.38</v>
      </c>
      <c r="E687" s="10" cm="1">
        <f t="array" ref="E687">IFERROR(IF(ISNUMBER(D687),(D687-INDEX('Price Data'!E:E,MATCH(TEXT(A687,"YYYY-MM-DD"),'Price Data'!D:D,0)+1))/INDEX('Price Data'!E:E,MATCH(TEXT(A687,"YYYY-MM-DD"),'Price Data'!D:D,0)+1),""),"")</f>
        <v>-1.4393420150788148E-2</v>
      </c>
      <c r="F687" s="34">
        <f>IFERROR(INDEX('Price Data'!H:H,MATCH(TEXT(A687,"YYYY-MM-DD"),'Price Data'!G:G,0)),"")</f>
        <v>5585</v>
      </c>
      <c r="G687" s="10" cm="1">
        <f t="array" ref="G687">IFERROR(IF(ISNUMBER(F687),(F687-INDEX('Price Data'!H:H,MATCH(TEXT(A687,"YYYY-MM-DD"),'Price Data'!G:G,0)+1))/INDEX('Price Data'!H:H,MATCH(TEXT(A687,"YYYY-MM-DD"),'Price Data'!G:G,0)+1),""),"")</f>
        <v>-4.4563279857397506E-3</v>
      </c>
      <c r="H687" s="34">
        <f>IFERROR(INDEX('Price Data'!K:K,MATCH(TEXT(A687,"YYYY-MM-DD"),'Price Data'!J:J,0)),"")</f>
        <v>2.2000000000000002</v>
      </c>
      <c r="I687" s="10" cm="1">
        <f t="array" ref="I687">IFERROR(IF(ISNUMBER(H687),(H687-INDEX('Price Data'!K:K,MATCH(TEXT(A687,"YYYY-MM-DD"),'Price Data'!J:J,0)+1))/INDEX('Price Data'!K:K,MATCH(TEXT(A687,"YYYY-MM-DD"),'Price Data'!J:J,0)+1),""),"")</f>
        <v>-9.0090090090090159E-3</v>
      </c>
      <c r="J687" s="34">
        <f>IFERROR(INDEX('Price Data'!N:N,MATCH(TEXT(A687,"YYYY-MM-DD"),'Price Data'!M:M,0)),"")</f>
        <v>2.96</v>
      </c>
      <c r="K687" s="10" cm="1">
        <f t="array" ref="K687">IFERROR(IF(ISNUMBER(J687),(J687-INDEX('Price Data'!N:N,MATCH(TEXT(A687,"YYYY-MM-DD"),'Price Data'!M:M,0)+1))/INDEX('Price Data'!N:N,MATCH(TEXT(A687,"YYYY-MM-DD"),'Price Data'!M:M,0)+1),""),"")</f>
        <v>1.7182130584192379E-2</v>
      </c>
      <c r="L687" s="34">
        <f>IFERROR(INDEX('Price Data'!Q:Q,MATCH(TEXT(A687,"YYYY-MM-DD"),'Price Data'!P:P,0)),"")</f>
        <v>3.42</v>
      </c>
      <c r="M687" s="10" cm="1">
        <f t="array" ref="M687">IFERROR(IF(ISNUMBER(L687),(L687-INDEX('Price Data'!Q:Q,MATCH(TEXT(A687,"YYYY-MM-DD"),'Price Data'!P:P,0)+1))/INDEX('Price Data'!Q:Q,MATCH(TEXT(A687,"YYYY-MM-DD"),'Price Data'!P:P,0)+1),""),"")</f>
        <v>3.0120481927710871E-2</v>
      </c>
      <c r="N687" s="34">
        <f>IFERROR(INDEX('Price Data'!T:T,MATCH(TEXT(A687,"YYYY-MM-DD"),'Price Data'!S:S,0)),"")</f>
        <v>2.98</v>
      </c>
      <c r="O687" s="10" cm="1">
        <f t="array" ref="O687">IFERROR(IF(ISNUMBER(N687),(N687-INDEX('Price Data'!T:T,MATCH(TEXT(A687,"YYYY-MM-DD"),'Price Data'!S:S,0)+1))/INDEX('Price Data'!T:T,MATCH(TEXT(A687,"YYYY-MM-DD"),'Price Data'!S:S,0)+1),""),"")</f>
        <v>1.360544217687076E-2</v>
      </c>
    </row>
    <row r="688" spans="1:15" x14ac:dyDescent="0.3">
      <c r="A688" s="8">
        <v>42507</v>
      </c>
      <c r="B688" s="34">
        <f>IFERROR(INDEX('Price Data'!B:B,MATCH(TEXT(A688,"YYYY-MM-DD"),'Price Data'!A:A,0)),"")</f>
        <v>17499</v>
      </c>
      <c r="C688" s="10" cm="1">
        <f t="array" ref="C688">IFERROR(IF(ISNUMBER(B688),(B688-INDEX('Price Data'!B:B,MATCH(TEXT(A688,"YYYY-MM-DD"),'Price Data'!A:A,0)+1))/INDEX('Price Data'!B:B,MATCH(TEXT(A688,"YYYY-MM-DD"),'Price Data'!A:A,0)+1),""),"")</f>
        <v>-1.3418278175565203E-2</v>
      </c>
      <c r="D688" s="34">
        <f>IFERROR(INDEX('Price Data'!E:E,MATCH(TEXT(A688,"YYYY-MM-DD"),'Price Data'!D:D,0)),"")</f>
        <v>14.1</v>
      </c>
      <c r="E688" s="10" cm="1">
        <f t="array" ref="E688">IFERROR(IF(ISNUMBER(D688),(D688-INDEX('Price Data'!E:E,MATCH(TEXT(A688,"YYYY-MM-DD"),'Price Data'!D:D,0)+1))/INDEX('Price Data'!E:E,MATCH(TEXT(A688,"YYYY-MM-DD"),'Price Data'!D:D,0)+1),""),"")</f>
        <v>-1.9471488178025114E-2</v>
      </c>
      <c r="F688" s="34">
        <f>IFERROR(INDEX('Price Data'!H:H,MATCH(TEXT(A688,"YYYY-MM-DD"),'Price Data'!G:G,0)),"")</f>
        <v>5550</v>
      </c>
      <c r="G688" s="10" cm="1">
        <f t="array" ref="G688">IFERROR(IF(ISNUMBER(F688),(F688-INDEX('Price Data'!H:H,MATCH(TEXT(A688,"YYYY-MM-DD"),'Price Data'!G:G,0)+1))/INDEX('Price Data'!H:H,MATCH(TEXT(A688,"YYYY-MM-DD"),'Price Data'!G:G,0)+1),""),"")</f>
        <v>-6.2667860340196958E-3</v>
      </c>
      <c r="H688" s="34">
        <f>IFERROR(INDEX('Price Data'!K:K,MATCH(TEXT(A688,"YYYY-MM-DD"),'Price Data'!J:J,0)),"")</f>
        <v>2.1800000000000002</v>
      </c>
      <c r="I688" s="10" cm="1">
        <f t="array" ref="I688">IFERROR(IF(ISNUMBER(H688),(H688-INDEX('Price Data'!K:K,MATCH(TEXT(A688,"YYYY-MM-DD"),'Price Data'!J:J,0)+1))/INDEX('Price Data'!K:K,MATCH(TEXT(A688,"YYYY-MM-DD"),'Price Data'!J:J,0)+1),""),"")</f>
        <v>-9.0909090909090974E-3</v>
      </c>
      <c r="J688" s="34">
        <f>IFERROR(INDEX('Price Data'!N:N,MATCH(TEXT(A688,"YYYY-MM-DD"),'Price Data'!M:M,0)),"")</f>
        <v>2.92</v>
      </c>
      <c r="K688" s="10" cm="1">
        <f t="array" ref="K688">IFERROR(IF(ISNUMBER(J688),(J688-INDEX('Price Data'!N:N,MATCH(TEXT(A688,"YYYY-MM-DD"),'Price Data'!M:M,0)+1))/INDEX('Price Data'!N:N,MATCH(TEXT(A688,"YYYY-MM-DD"),'Price Data'!M:M,0)+1),""),"")</f>
        <v>-1.3513513513513526E-2</v>
      </c>
      <c r="L688" s="34">
        <f>IFERROR(INDEX('Price Data'!Q:Q,MATCH(TEXT(A688,"YYYY-MM-DD"),'Price Data'!P:P,0)),"")</f>
        <v>3.19</v>
      </c>
      <c r="M688" s="10" cm="1">
        <f t="array" ref="M688">IFERROR(IF(ISNUMBER(L688),(L688-INDEX('Price Data'!Q:Q,MATCH(TEXT(A688,"YYYY-MM-DD"),'Price Data'!P:P,0)+1))/INDEX('Price Data'!Q:Q,MATCH(TEXT(A688,"YYYY-MM-DD"),'Price Data'!P:P,0)+1),""),"")</f>
        <v>-6.725146198830409E-2</v>
      </c>
      <c r="N688" s="34">
        <f>IFERROR(INDEX('Price Data'!T:T,MATCH(TEXT(A688,"YYYY-MM-DD"),'Price Data'!S:S,0)),"")</f>
        <v>2.93</v>
      </c>
      <c r="O688" s="10" cm="1">
        <f t="array" ref="O688">IFERROR(IF(ISNUMBER(N688),(N688-INDEX('Price Data'!T:T,MATCH(TEXT(A688,"YYYY-MM-DD"),'Price Data'!S:S,0)+1))/INDEX('Price Data'!T:T,MATCH(TEXT(A688,"YYYY-MM-DD"),'Price Data'!S:S,0)+1),""),"")</f>
        <v>-1.6778523489932827E-2</v>
      </c>
    </row>
    <row r="689" spans="1:15" x14ac:dyDescent="0.3">
      <c r="A689" s="8">
        <v>42508</v>
      </c>
      <c r="B689" s="34">
        <f>IFERROR(INDEX('Price Data'!B:B,MATCH(TEXT(A689,"YYYY-MM-DD"),'Price Data'!A:A,0)),"")</f>
        <v>17714</v>
      </c>
      <c r="C689" s="10" cm="1">
        <f t="array" ref="C689">IFERROR(IF(ISNUMBER(B689),(B689-INDEX('Price Data'!B:B,MATCH(TEXT(A689,"YYYY-MM-DD"),'Price Data'!A:A,0)+1))/INDEX('Price Data'!B:B,MATCH(TEXT(A689,"YYYY-MM-DD"),'Price Data'!A:A,0)+1),""),"")</f>
        <v>1.2286416366649523E-2</v>
      </c>
      <c r="D689" s="34">
        <f>IFERROR(INDEX('Price Data'!E:E,MATCH(TEXT(A689,"YYYY-MM-DD"),'Price Data'!D:D,0)),"")</f>
        <v>14.2</v>
      </c>
      <c r="E689" s="10" cm="1">
        <f t="array" ref="E689">IFERROR(IF(ISNUMBER(D689),(D689-INDEX('Price Data'!E:E,MATCH(TEXT(A689,"YYYY-MM-DD"),'Price Data'!D:D,0)+1))/INDEX('Price Data'!E:E,MATCH(TEXT(A689,"YYYY-MM-DD"),'Price Data'!D:D,0)+1),""),"")</f>
        <v>7.0921985815602584E-3</v>
      </c>
      <c r="F689" s="34">
        <f>IFERROR(INDEX('Price Data'!H:H,MATCH(TEXT(A689,"YYYY-MM-DD"),'Price Data'!G:G,0)),"")</f>
        <v>5660</v>
      </c>
      <c r="G689" s="10" cm="1">
        <f t="array" ref="G689">IFERROR(IF(ISNUMBER(F689),(F689-INDEX('Price Data'!H:H,MATCH(TEXT(A689,"YYYY-MM-DD"),'Price Data'!G:G,0)+1))/INDEX('Price Data'!H:H,MATCH(TEXT(A689,"YYYY-MM-DD"),'Price Data'!G:G,0)+1),""),"")</f>
        <v>1.9819819819819819E-2</v>
      </c>
      <c r="H689" s="34">
        <f>IFERROR(INDEX('Price Data'!K:K,MATCH(TEXT(A689,"YYYY-MM-DD"),'Price Data'!J:J,0)),"")</f>
        <v>2.2400000000000002</v>
      </c>
      <c r="I689" s="10" cm="1">
        <f t="array" ref="I689">IFERROR(IF(ISNUMBER(H689),(H689-INDEX('Price Data'!K:K,MATCH(TEXT(A689,"YYYY-MM-DD"),'Price Data'!J:J,0)+1))/INDEX('Price Data'!K:K,MATCH(TEXT(A689,"YYYY-MM-DD"),'Price Data'!J:J,0)+1),""),"")</f>
        <v>2.7522935779816536E-2</v>
      </c>
      <c r="J689" s="34">
        <f>IFERROR(INDEX('Price Data'!N:N,MATCH(TEXT(A689,"YYYY-MM-DD"),'Price Data'!M:M,0)),"")</f>
        <v>3.12</v>
      </c>
      <c r="K689" s="10" cm="1">
        <f t="array" ref="K689">IFERROR(IF(ISNUMBER(J689),(J689-INDEX('Price Data'!N:N,MATCH(TEXT(A689,"YYYY-MM-DD"),'Price Data'!M:M,0)+1))/INDEX('Price Data'!N:N,MATCH(TEXT(A689,"YYYY-MM-DD"),'Price Data'!M:M,0)+1),""),"")</f>
        <v>6.8493150684931572E-2</v>
      </c>
      <c r="L689" s="34">
        <f>IFERROR(INDEX('Price Data'!Q:Q,MATCH(TEXT(A689,"YYYY-MM-DD"),'Price Data'!P:P,0)),"")</f>
        <v>3.21</v>
      </c>
      <c r="M689" s="10" cm="1">
        <f t="array" ref="M689">IFERROR(IF(ISNUMBER(L689),(L689-INDEX('Price Data'!Q:Q,MATCH(TEXT(A689,"YYYY-MM-DD"),'Price Data'!P:P,0)+1))/INDEX('Price Data'!Q:Q,MATCH(TEXT(A689,"YYYY-MM-DD"),'Price Data'!P:P,0)+1),""),"")</f>
        <v>6.269592476489034E-3</v>
      </c>
      <c r="N689" s="34">
        <f>IFERROR(INDEX('Price Data'!T:T,MATCH(TEXT(A689,"YYYY-MM-DD"),'Price Data'!S:S,0)),"")</f>
        <v>2.99</v>
      </c>
      <c r="O689" s="10" cm="1">
        <f t="array" ref="O689">IFERROR(IF(ISNUMBER(N689),(N689-INDEX('Price Data'!T:T,MATCH(TEXT(A689,"YYYY-MM-DD"),'Price Data'!S:S,0)+1))/INDEX('Price Data'!T:T,MATCH(TEXT(A689,"YYYY-MM-DD"),'Price Data'!S:S,0)+1),""),"")</f>
        <v>2.047781569965872E-2</v>
      </c>
    </row>
    <row r="690" spans="1:15" x14ac:dyDescent="0.3">
      <c r="A690" s="8">
        <v>42509</v>
      </c>
      <c r="B690" s="34">
        <f>IFERROR(INDEX('Price Data'!B:B,MATCH(TEXT(A690,"YYYY-MM-DD"),'Price Data'!A:A,0)),"")</f>
        <v>17546</v>
      </c>
      <c r="C690" s="10" cm="1">
        <f t="array" ref="C690">IFERROR(IF(ISNUMBER(B690),(B690-INDEX('Price Data'!B:B,MATCH(TEXT(A690,"YYYY-MM-DD"),'Price Data'!A:A,0)+1))/INDEX('Price Data'!B:B,MATCH(TEXT(A690,"YYYY-MM-DD"),'Price Data'!A:A,0)+1),""),"")</f>
        <v>-9.484023935869933E-3</v>
      </c>
      <c r="D690" s="34">
        <f>IFERROR(INDEX('Price Data'!E:E,MATCH(TEXT(A690,"YYYY-MM-DD"),'Price Data'!D:D,0)),"")</f>
        <v>13.99</v>
      </c>
      <c r="E690" s="10" cm="1">
        <f t="array" ref="E690">IFERROR(IF(ISNUMBER(D690),(D690-INDEX('Price Data'!E:E,MATCH(TEXT(A690,"YYYY-MM-DD"),'Price Data'!D:D,0)+1))/INDEX('Price Data'!E:E,MATCH(TEXT(A690,"YYYY-MM-DD"),'Price Data'!D:D,0)+1),""),"")</f>
        <v>-1.4788732394366132E-2</v>
      </c>
      <c r="F690" s="34">
        <f>IFERROR(INDEX('Price Data'!H:H,MATCH(TEXT(A690,"YYYY-MM-DD"),'Price Data'!G:G,0)),"")</f>
        <v>5595</v>
      </c>
      <c r="G690" s="10" cm="1">
        <f t="array" ref="G690">IFERROR(IF(ISNUMBER(F690),(F690-INDEX('Price Data'!H:H,MATCH(TEXT(A690,"YYYY-MM-DD"),'Price Data'!G:G,0)+1))/INDEX('Price Data'!H:H,MATCH(TEXT(A690,"YYYY-MM-DD"),'Price Data'!G:G,0)+1),""),"")</f>
        <v>-1.1484098939929329E-2</v>
      </c>
      <c r="H690" s="34">
        <f>IFERROR(INDEX('Price Data'!K:K,MATCH(TEXT(A690,"YYYY-MM-DD"),'Price Data'!J:J,0)),"")</f>
        <v>2.2999999999999998</v>
      </c>
      <c r="I690" s="10" cm="1">
        <f t="array" ref="I690">IFERROR(IF(ISNUMBER(H690),(H690-INDEX('Price Data'!K:K,MATCH(TEXT(A690,"YYYY-MM-DD"),'Price Data'!J:J,0)+1))/INDEX('Price Data'!K:K,MATCH(TEXT(A690,"YYYY-MM-DD"),'Price Data'!J:J,0)+1),""),"")</f>
        <v>2.6785714285714107E-2</v>
      </c>
      <c r="J690" s="34">
        <f>IFERROR(INDEX('Price Data'!N:N,MATCH(TEXT(A690,"YYYY-MM-DD"),'Price Data'!M:M,0)),"")</f>
        <v>2.98</v>
      </c>
      <c r="K690" s="10" cm="1">
        <f t="array" ref="K690">IFERROR(IF(ISNUMBER(J690),(J690-INDEX('Price Data'!N:N,MATCH(TEXT(A690,"YYYY-MM-DD"),'Price Data'!M:M,0)+1))/INDEX('Price Data'!N:N,MATCH(TEXT(A690,"YYYY-MM-DD"),'Price Data'!M:M,0)+1),""),"")</f>
        <v>-4.4871794871794907E-2</v>
      </c>
      <c r="L690" s="34">
        <f>IFERROR(INDEX('Price Data'!Q:Q,MATCH(TEXT(A690,"YYYY-MM-DD"),'Price Data'!P:P,0)),"")</f>
        <v>3.17</v>
      </c>
      <c r="M690" s="10" cm="1">
        <f t="array" ref="M690">IFERROR(IF(ISNUMBER(L690),(L690-INDEX('Price Data'!Q:Q,MATCH(TEXT(A690,"YYYY-MM-DD"),'Price Data'!P:P,0)+1))/INDEX('Price Data'!Q:Q,MATCH(TEXT(A690,"YYYY-MM-DD"),'Price Data'!P:P,0)+1),""),"")</f>
        <v>-1.2461059190031164E-2</v>
      </c>
      <c r="N690" s="34">
        <f>IFERROR(INDEX('Price Data'!T:T,MATCH(TEXT(A690,"YYYY-MM-DD"),'Price Data'!S:S,0)),"")</f>
        <v>2.96</v>
      </c>
      <c r="O690" s="10" cm="1">
        <f t="array" ref="O690">IFERROR(IF(ISNUMBER(N690),(N690-INDEX('Price Data'!T:T,MATCH(TEXT(A690,"YYYY-MM-DD"),'Price Data'!S:S,0)+1))/INDEX('Price Data'!T:T,MATCH(TEXT(A690,"YYYY-MM-DD"),'Price Data'!S:S,0)+1),""),"")</f>
        <v>-1.0033444816053593E-2</v>
      </c>
    </row>
    <row r="691" spans="1:15" x14ac:dyDescent="0.3">
      <c r="A691" s="8">
        <v>42510</v>
      </c>
      <c r="B691" s="34">
        <f>IFERROR(INDEX('Price Data'!B:B,MATCH(TEXT(A691,"YYYY-MM-DD"),'Price Data'!A:A,0)),"")</f>
        <v>17812</v>
      </c>
      <c r="C691" s="10" cm="1">
        <f t="array" ref="C691">IFERROR(IF(ISNUMBER(B691),(B691-INDEX('Price Data'!B:B,MATCH(TEXT(A691,"YYYY-MM-DD"),'Price Data'!A:A,0)+1))/INDEX('Price Data'!B:B,MATCH(TEXT(A691,"YYYY-MM-DD"),'Price Data'!A:A,0)+1),""),"")</f>
        <v>1.5160150461643679E-2</v>
      </c>
      <c r="D691" s="34">
        <f>IFERROR(INDEX('Price Data'!E:E,MATCH(TEXT(A691,"YYYY-MM-DD"),'Price Data'!D:D,0)),"")</f>
        <v>15.05</v>
      </c>
      <c r="E691" s="10" cm="1">
        <f t="array" ref="E691">IFERROR(IF(ISNUMBER(D691),(D691-INDEX('Price Data'!E:E,MATCH(TEXT(A691,"YYYY-MM-DD"),'Price Data'!D:D,0)+1))/INDEX('Price Data'!E:E,MATCH(TEXT(A691,"YYYY-MM-DD"),'Price Data'!D:D,0)+1),""),"")</f>
        <v>7.5768406004288816E-2</v>
      </c>
      <c r="F691" s="34">
        <f>IFERROR(INDEX('Price Data'!H:H,MATCH(TEXT(A691,"YYYY-MM-DD"),'Price Data'!G:G,0)),"")</f>
        <v>5635</v>
      </c>
      <c r="G691" s="10" cm="1">
        <f t="array" ref="G691">IFERROR(IF(ISNUMBER(F691),(F691-INDEX('Price Data'!H:H,MATCH(TEXT(A691,"YYYY-MM-DD"),'Price Data'!G:G,0)+1))/INDEX('Price Data'!H:H,MATCH(TEXT(A691,"YYYY-MM-DD"),'Price Data'!G:G,0)+1),""),"")</f>
        <v>7.1492403932082215E-3</v>
      </c>
      <c r="H691" s="34">
        <f>IFERROR(INDEX('Price Data'!K:K,MATCH(TEXT(A691,"YYYY-MM-DD"),'Price Data'!J:J,0)),"")</f>
        <v>2.31</v>
      </c>
      <c r="I691" s="10" cm="1">
        <f t="array" ref="I691">IFERROR(IF(ISNUMBER(H691),(H691-INDEX('Price Data'!K:K,MATCH(TEXT(A691,"YYYY-MM-DD"),'Price Data'!J:J,0)+1))/INDEX('Price Data'!K:K,MATCH(TEXT(A691,"YYYY-MM-DD"),'Price Data'!J:J,0)+1),""),"")</f>
        <v>4.3478260869566224E-3</v>
      </c>
      <c r="J691" s="34">
        <f>IFERROR(INDEX('Price Data'!N:N,MATCH(TEXT(A691,"YYYY-MM-DD"),'Price Data'!M:M,0)),"")</f>
        <v>3.01</v>
      </c>
      <c r="K691" s="10" cm="1">
        <f t="array" ref="K691">IFERROR(IF(ISNUMBER(J691),(J691-INDEX('Price Data'!N:N,MATCH(TEXT(A691,"YYYY-MM-DD"),'Price Data'!M:M,0)+1))/INDEX('Price Data'!N:N,MATCH(TEXT(A691,"YYYY-MM-DD"),'Price Data'!M:M,0)+1),""),"")</f>
        <v>1.0067114093959667E-2</v>
      </c>
      <c r="L691" s="34">
        <f>IFERROR(INDEX('Price Data'!Q:Q,MATCH(TEXT(A691,"YYYY-MM-DD"),'Price Data'!P:P,0)),"")</f>
        <v>3.21</v>
      </c>
      <c r="M691" s="10" cm="1">
        <f t="array" ref="M691">IFERROR(IF(ISNUMBER(L691),(L691-INDEX('Price Data'!Q:Q,MATCH(TEXT(A691,"YYYY-MM-DD"),'Price Data'!P:P,0)+1))/INDEX('Price Data'!Q:Q,MATCH(TEXT(A691,"YYYY-MM-DD"),'Price Data'!P:P,0)+1),""),"")</f>
        <v>1.2618296529968466E-2</v>
      </c>
      <c r="N691" s="34">
        <f>IFERROR(INDEX('Price Data'!T:T,MATCH(TEXT(A691,"YYYY-MM-DD"),'Price Data'!S:S,0)),"")</f>
        <v>2.96</v>
      </c>
      <c r="O691" s="10" cm="1">
        <f t="array" ref="O691">IFERROR(IF(ISNUMBER(N691),(N691-INDEX('Price Data'!T:T,MATCH(TEXT(A691,"YYYY-MM-DD"),'Price Data'!S:S,0)+1))/INDEX('Price Data'!T:T,MATCH(TEXT(A691,"YYYY-MM-DD"),'Price Data'!S:S,0)+1),""),"")</f>
        <v>0</v>
      </c>
    </row>
    <row r="692" spans="1:15" x14ac:dyDescent="0.3">
      <c r="A692" s="8">
        <v>42511</v>
      </c>
      <c r="B692" s="34" t="str">
        <f>IFERROR(INDEX('Price Data'!B:B,MATCH(TEXT(A692,"YYYY-MM-DD"),'Price Data'!A:A,0)),"")</f>
        <v/>
      </c>
      <c r="C692" s="10" t="str" cm="1">
        <f t="array" ref="C692">IFERROR(IF(ISNUMBER(B692),(B692-INDEX('Price Data'!B:B,MATCH(TEXT(A692,"YYYY-MM-DD"),'Price Data'!A:A,0)+1))/INDEX('Price Data'!B:B,MATCH(TEXT(A692,"YYYY-MM-DD"),'Price Data'!A:A,0)+1),""),"")</f>
        <v/>
      </c>
      <c r="D692" s="34" t="str">
        <f>IFERROR(INDEX('Price Data'!E:E,MATCH(TEXT(A692,"YYYY-MM-DD"),'Price Data'!D:D,0)),"")</f>
        <v/>
      </c>
      <c r="E692" s="10" t="str" cm="1">
        <f t="array" ref="E692">IFERROR(IF(ISNUMBER(D692),(D692-INDEX('Price Data'!E:E,MATCH(TEXT(A692,"YYYY-MM-DD"),'Price Data'!D:D,0)+1))/INDEX('Price Data'!E:E,MATCH(TEXT(A692,"YYYY-MM-DD"),'Price Data'!D:D,0)+1),""),"")</f>
        <v/>
      </c>
      <c r="F692" s="34" t="str">
        <f>IFERROR(INDEX('Price Data'!H:H,MATCH(TEXT(A692,"YYYY-MM-DD"),'Price Data'!G:G,0)),"")</f>
        <v/>
      </c>
      <c r="G692" s="10" t="str" cm="1">
        <f t="array" ref="G692">IFERROR(IF(ISNUMBER(F692),(F692-INDEX('Price Data'!H:H,MATCH(TEXT(A692,"YYYY-MM-DD"),'Price Data'!G:G,0)+1))/INDEX('Price Data'!H:H,MATCH(TEXT(A692,"YYYY-MM-DD"),'Price Data'!G:G,0)+1),""),"")</f>
        <v/>
      </c>
      <c r="H692" s="34" t="str">
        <f>IFERROR(INDEX('Price Data'!K:K,MATCH(TEXT(A692,"YYYY-MM-DD"),'Price Data'!J:J,0)),"")</f>
        <v/>
      </c>
      <c r="I692" s="10" t="str" cm="1">
        <f t="array" ref="I692">IFERROR(IF(ISNUMBER(H692),(H692-INDEX('Price Data'!K:K,MATCH(TEXT(A692,"YYYY-MM-DD"),'Price Data'!J:J,0)+1))/INDEX('Price Data'!K:K,MATCH(TEXT(A692,"YYYY-MM-DD"),'Price Data'!J:J,0)+1),""),"")</f>
        <v/>
      </c>
      <c r="J692" s="34" t="str">
        <f>IFERROR(INDEX('Price Data'!N:N,MATCH(TEXT(A692,"YYYY-MM-DD"),'Price Data'!M:M,0)),"")</f>
        <v/>
      </c>
      <c r="K692" s="10" t="str" cm="1">
        <f t="array" ref="K692">IFERROR(IF(ISNUMBER(J692),(J692-INDEX('Price Data'!N:N,MATCH(TEXT(A692,"YYYY-MM-DD"),'Price Data'!M:M,0)+1))/INDEX('Price Data'!N:N,MATCH(TEXT(A692,"YYYY-MM-DD"),'Price Data'!M:M,0)+1),""),"")</f>
        <v/>
      </c>
      <c r="L692" s="34" t="str">
        <f>IFERROR(INDEX('Price Data'!Q:Q,MATCH(TEXT(A692,"YYYY-MM-DD"),'Price Data'!P:P,0)),"")</f>
        <v/>
      </c>
      <c r="M692" s="10" t="str" cm="1">
        <f t="array" ref="M692">IFERROR(IF(ISNUMBER(L692),(L692-INDEX('Price Data'!Q:Q,MATCH(TEXT(A692,"YYYY-MM-DD"),'Price Data'!P:P,0)+1))/INDEX('Price Data'!Q:Q,MATCH(TEXT(A692,"YYYY-MM-DD"),'Price Data'!P:P,0)+1),""),"")</f>
        <v/>
      </c>
      <c r="N692" s="34" t="str">
        <f>IFERROR(INDEX('Price Data'!T:T,MATCH(TEXT(A692,"YYYY-MM-DD"),'Price Data'!S:S,0)),"")</f>
        <v/>
      </c>
      <c r="O692" s="10" t="str" cm="1">
        <f t="array" ref="O692">IFERROR(IF(ISNUMBER(N692),(N692-INDEX('Price Data'!T:T,MATCH(TEXT(A692,"YYYY-MM-DD"),'Price Data'!S:S,0)+1))/INDEX('Price Data'!T:T,MATCH(TEXT(A692,"YYYY-MM-DD"),'Price Data'!S:S,0)+1),""),"")</f>
        <v/>
      </c>
    </row>
    <row r="693" spans="1:15" x14ac:dyDescent="0.3">
      <c r="A693" s="8">
        <v>42512</v>
      </c>
      <c r="B693" s="34" t="str">
        <f>IFERROR(INDEX('Price Data'!B:B,MATCH(TEXT(A693,"YYYY-MM-DD"),'Price Data'!A:A,0)),"")</f>
        <v/>
      </c>
      <c r="C693" s="10" t="str" cm="1">
        <f t="array" ref="C693">IFERROR(IF(ISNUMBER(B693),(B693-INDEX('Price Data'!B:B,MATCH(TEXT(A693,"YYYY-MM-DD"),'Price Data'!A:A,0)+1))/INDEX('Price Data'!B:B,MATCH(TEXT(A693,"YYYY-MM-DD"),'Price Data'!A:A,0)+1),""),"")</f>
        <v/>
      </c>
      <c r="D693" s="34" t="str">
        <f>IFERROR(INDEX('Price Data'!E:E,MATCH(TEXT(A693,"YYYY-MM-DD"),'Price Data'!D:D,0)),"")</f>
        <v/>
      </c>
      <c r="E693" s="10" t="str" cm="1">
        <f t="array" ref="E693">IFERROR(IF(ISNUMBER(D693),(D693-INDEX('Price Data'!E:E,MATCH(TEXT(A693,"YYYY-MM-DD"),'Price Data'!D:D,0)+1))/INDEX('Price Data'!E:E,MATCH(TEXT(A693,"YYYY-MM-DD"),'Price Data'!D:D,0)+1),""),"")</f>
        <v/>
      </c>
      <c r="F693" s="34" t="str">
        <f>IFERROR(INDEX('Price Data'!H:H,MATCH(TEXT(A693,"YYYY-MM-DD"),'Price Data'!G:G,0)),"")</f>
        <v/>
      </c>
      <c r="G693" s="10" t="str" cm="1">
        <f t="array" ref="G693">IFERROR(IF(ISNUMBER(F693),(F693-INDEX('Price Data'!H:H,MATCH(TEXT(A693,"YYYY-MM-DD"),'Price Data'!G:G,0)+1))/INDEX('Price Data'!H:H,MATCH(TEXT(A693,"YYYY-MM-DD"),'Price Data'!G:G,0)+1),""),"")</f>
        <v/>
      </c>
      <c r="H693" s="34" t="str">
        <f>IFERROR(INDEX('Price Data'!K:K,MATCH(TEXT(A693,"YYYY-MM-DD"),'Price Data'!J:J,0)),"")</f>
        <v/>
      </c>
      <c r="I693" s="10" t="str" cm="1">
        <f t="array" ref="I693">IFERROR(IF(ISNUMBER(H693),(H693-INDEX('Price Data'!K:K,MATCH(TEXT(A693,"YYYY-MM-DD"),'Price Data'!J:J,0)+1))/INDEX('Price Data'!K:K,MATCH(TEXT(A693,"YYYY-MM-DD"),'Price Data'!J:J,0)+1),""),"")</f>
        <v/>
      </c>
      <c r="J693" s="34" t="str">
        <f>IFERROR(INDEX('Price Data'!N:N,MATCH(TEXT(A693,"YYYY-MM-DD"),'Price Data'!M:M,0)),"")</f>
        <v/>
      </c>
      <c r="K693" s="10" t="str" cm="1">
        <f t="array" ref="K693">IFERROR(IF(ISNUMBER(J693),(J693-INDEX('Price Data'!N:N,MATCH(TEXT(A693,"YYYY-MM-DD"),'Price Data'!M:M,0)+1))/INDEX('Price Data'!N:N,MATCH(TEXT(A693,"YYYY-MM-DD"),'Price Data'!M:M,0)+1),""),"")</f>
        <v/>
      </c>
      <c r="L693" s="34" t="str">
        <f>IFERROR(INDEX('Price Data'!Q:Q,MATCH(TEXT(A693,"YYYY-MM-DD"),'Price Data'!P:P,0)),"")</f>
        <v/>
      </c>
      <c r="M693" s="10" t="str" cm="1">
        <f t="array" ref="M693">IFERROR(IF(ISNUMBER(L693),(L693-INDEX('Price Data'!Q:Q,MATCH(TEXT(A693,"YYYY-MM-DD"),'Price Data'!P:P,0)+1))/INDEX('Price Data'!Q:Q,MATCH(TEXT(A693,"YYYY-MM-DD"),'Price Data'!P:P,0)+1),""),"")</f>
        <v/>
      </c>
      <c r="N693" s="34" t="str">
        <f>IFERROR(INDEX('Price Data'!T:T,MATCH(TEXT(A693,"YYYY-MM-DD"),'Price Data'!S:S,0)),"")</f>
        <v/>
      </c>
      <c r="O693" s="10" t="str" cm="1">
        <f t="array" ref="O693">IFERROR(IF(ISNUMBER(N693),(N693-INDEX('Price Data'!T:T,MATCH(TEXT(A693,"YYYY-MM-DD"),'Price Data'!S:S,0)+1))/INDEX('Price Data'!T:T,MATCH(TEXT(A693,"YYYY-MM-DD"),'Price Data'!S:S,0)+1),""),"")</f>
        <v/>
      </c>
    </row>
    <row r="694" spans="1:15" x14ac:dyDescent="0.3">
      <c r="A694" s="8">
        <v>42513</v>
      </c>
      <c r="B694" s="34">
        <f>IFERROR(INDEX('Price Data'!B:B,MATCH(TEXT(A694,"YYYY-MM-DD"),'Price Data'!A:A,0)),"")</f>
        <v>17325</v>
      </c>
      <c r="C694" s="10" cm="1">
        <f t="array" ref="C694">IFERROR(IF(ISNUMBER(B694),(B694-INDEX('Price Data'!B:B,MATCH(TEXT(A694,"YYYY-MM-DD"),'Price Data'!A:A,0)+1))/INDEX('Price Data'!B:B,MATCH(TEXT(A694,"YYYY-MM-DD"),'Price Data'!A:A,0)+1),""),"")</f>
        <v>-2.7341118347181677E-2</v>
      </c>
      <c r="D694" s="34">
        <f>IFERROR(INDEX('Price Data'!E:E,MATCH(TEXT(A694,"YYYY-MM-DD"),'Price Data'!D:D,0)),"")</f>
        <v>14.6</v>
      </c>
      <c r="E694" s="10" cm="1">
        <f t="array" ref="E694">IFERROR(IF(ISNUMBER(D694),(D694-INDEX('Price Data'!E:E,MATCH(TEXT(A694,"YYYY-MM-DD"),'Price Data'!D:D,0)+1))/INDEX('Price Data'!E:E,MATCH(TEXT(A694,"YYYY-MM-DD"),'Price Data'!D:D,0)+1),""),"")</f>
        <v>-2.9900332225913692E-2</v>
      </c>
      <c r="F694" s="34">
        <f>IFERROR(INDEX('Price Data'!H:H,MATCH(TEXT(A694,"YYYY-MM-DD"),'Price Data'!G:G,0)),"")</f>
        <v>5565</v>
      </c>
      <c r="G694" s="10" cm="1">
        <f t="array" ref="G694">IFERROR(IF(ISNUMBER(F694),(F694-INDEX('Price Data'!H:H,MATCH(TEXT(A694,"YYYY-MM-DD"),'Price Data'!G:G,0)+1))/INDEX('Price Data'!H:H,MATCH(TEXT(A694,"YYYY-MM-DD"),'Price Data'!G:G,0)+1),""),"")</f>
        <v>-1.2422360248447204E-2</v>
      </c>
      <c r="H694" s="34">
        <f>IFERROR(INDEX('Price Data'!K:K,MATCH(TEXT(A694,"YYYY-MM-DD"),'Price Data'!J:J,0)),"")</f>
        <v>2.17</v>
      </c>
      <c r="I694" s="10" cm="1">
        <f t="array" ref="I694">IFERROR(IF(ISNUMBER(H694),(H694-INDEX('Price Data'!K:K,MATCH(TEXT(A694,"YYYY-MM-DD"),'Price Data'!J:J,0)+1))/INDEX('Price Data'!K:K,MATCH(TEXT(A694,"YYYY-MM-DD"),'Price Data'!J:J,0)+1),""),"")</f>
        <v>-6.0606060606060656E-2</v>
      </c>
      <c r="J694" s="34">
        <f>IFERROR(INDEX('Price Data'!N:N,MATCH(TEXT(A694,"YYYY-MM-DD"),'Price Data'!M:M,0)),"")</f>
        <v>2.89</v>
      </c>
      <c r="K694" s="10" cm="1">
        <f t="array" ref="K694">IFERROR(IF(ISNUMBER(J694),(J694-INDEX('Price Data'!N:N,MATCH(TEXT(A694,"YYYY-MM-DD"),'Price Data'!M:M,0)+1))/INDEX('Price Data'!N:N,MATCH(TEXT(A694,"YYYY-MM-DD"),'Price Data'!M:M,0)+1),""),"")</f>
        <v>-3.9867109634551388E-2</v>
      </c>
      <c r="L694" s="34">
        <f>IFERROR(INDEX('Price Data'!Q:Q,MATCH(TEXT(A694,"YYYY-MM-DD"),'Price Data'!P:P,0)),"")</f>
        <v>3.21</v>
      </c>
      <c r="M694" s="10" cm="1">
        <f t="array" ref="M694">IFERROR(IF(ISNUMBER(L694),(L694-INDEX('Price Data'!Q:Q,MATCH(TEXT(A694,"YYYY-MM-DD"),'Price Data'!P:P,0)+1))/INDEX('Price Data'!Q:Q,MATCH(TEXT(A694,"YYYY-MM-DD"),'Price Data'!P:P,0)+1),""),"")</f>
        <v>0</v>
      </c>
      <c r="N694" s="34">
        <f>IFERROR(INDEX('Price Data'!T:T,MATCH(TEXT(A694,"YYYY-MM-DD"),'Price Data'!S:S,0)),"")</f>
        <v>2.89</v>
      </c>
      <c r="O694" s="10" cm="1">
        <f t="array" ref="O694">IFERROR(IF(ISNUMBER(N694),(N694-INDEX('Price Data'!T:T,MATCH(TEXT(A694,"YYYY-MM-DD"),'Price Data'!S:S,0)+1))/INDEX('Price Data'!T:T,MATCH(TEXT(A694,"YYYY-MM-DD"),'Price Data'!S:S,0)+1),""),"")</f>
        <v>-2.3648648648648594E-2</v>
      </c>
    </row>
    <row r="695" spans="1:15" x14ac:dyDescent="0.3">
      <c r="A695" s="8">
        <v>42514</v>
      </c>
      <c r="B695" s="34">
        <f>IFERROR(INDEX('Price Data'!B:B,MATCH(TEXT(A695,"YYYY-MM-DD"),'Price Data'!A:A,0)),"")</f>
        <v>17904</v>
      </c>
      <c r="C695" s="10" cm="1">
        <f t="array" ref="C695">IFERROR(IF(ISNUMBER(B695),(B695-INDEX('Price Data'!B:B,MATCH(TEXT(A695,"YYYY-MM-DD"),'Price Data'!A:A,0)+1))/INDEX('Price Data'!B:B,MATCH(TEXT(A695,"YYYY-MM-DD"),'Price Data'!A:A,0)+1),""),"")</f>
        <v>3.3419913419913419E-2</v>
      </c>
      <c r="D695" s="34">
        <f>IFERROR(INDEX('Price Data'!E:E,MATCH(TEXT(A695,"YYYY-MM-DD"),'Price Data'!D:D,0)),"")</f>
        <v>15.31</v>
      </c>
      <c r="E695" s="10" cm="1">
        <f t="array" ref="E695">IFERROR(IF(ISNUMBER(D695),(D695-INDEX('Price Data'!E:E,MATCH(TEXT(A695,"YYYY-MM-DD"),'Price Data'!D:D,0)+1))/INDEX('Price Data'!E:E,MATCH(TEXT(A695,"YYYY-MM-DD"),'Price Data'!D:D,0)+1),""),"")</f>
        <v>4.8630136986301427E-2</v>
      </c>
      <c r="F695" s="34">
        <f>IFERROR(INDEX('Price Data'!H:H,MATCH(TEXT(A695,"YYYY-MM-DD"),'Price Data'!G:G,0)),"")</f>
        <v>6150</v>
      </c>
      <c r="G695" s="10" cm="1">
        <f t="array" ref="G695">IFERROR(IF(ISNUMBER(F695),(F695-INDEX('Price Data'!H:H,MATCH(TEXT(A695,"YYYY-MM-DD"),'Price Data'!G:G,0)+1))/INDEX('Price Data'!H:H,MATCH(TEXT(A695,"YYYY-MM-DD"),'Price Data'!G:G,0)+1),""),"")</f>
        <v>0.10512129380053908</v>
      </c>
      <c r="H695" s="34">
        <f>IFERROR(INDEX('Price Data'!K:K,MATCH(TEXT(A695,"YYYY-MM-DD"),'Price Data'!J:J,0)),"")</f>
        <v>2.2999999999999998</v>
      </c>
      <c r="I695" s="10" cm="1">
        <f t="array" ref="I695">IFERROR(IF(ISNUMBER(H695),(H695-INDEX('Price Data'!K:K,MATCH(TEXT(A695,"YYYY-MM-DD"),'Price Data'!J:J,0)+1))/INDEX('Price Data'!K:K,MATCH(TEXT(A695,"YYYY-MM-DD"),'Price Data'!J:J,0)+1),""),"")</f>
        <v>5.9907834101382444E-2</v>
      </c>
      <c r="J695" s="34">
        <f>IFERROR(INDEX('Price Data'!N:N,MATCH(TEXT(A695,"YYYY-MM-DD"),'Price Data'!M:M,0)),"")</f>
        <v>3.12</v>
      </c>
      <c r="K695" s="10" cm="1">
        <f t="array" ref="K695">IFERROR(IF(ISNUMBER(J695),(J695-INDEX('Price Data'!N:N,MATCH(TEXT(A695,"YYYY-MM-DD"),'Price Data'!M:M,0)+1))/INDEX('Price Data'!N:N,MATCH(TEXT(A695,"YYYY-MM-DD"),'Price Data'!M:M,0)+1),""),"")</f>
        <v>7.9584775086505175E-2</v>
      </c>
      <c r="L695" s="34">
        <f>IFERROR(INDEX('Price Data'!Q:Q,MATCH(TEXT(A695,"YYYY-MM-DD"),'Price Data'!P:P,0)),"")</f>
        <v>3.25</v>
      </c>
      <c r="M695" s="10" cm="1">
        <f t="array" ref="M695">IFERROR(IF(ISNUMBER(L695),(L695-INDEX('Price Data'!Q:Q,MATCH(TEXT(A695,"YYYY-MM-DD"),'Price Data'!P:P,0)+1))/INDEX('Price Data'!Q:Q,MATCH(TEXT(A695,"YYYY-MM-DD"),'Price Data'!P:P,0)+1),""),"")</f>
        <v>1.2461059190031164E-2</v>
      </c>
      <c r="N695" s="34">
        <f>IFERROR(INDEX('Price Data'!T:T,MATCH(TEXT(A695,"YYYY-MM-DD"),'Price Data'!S:S,0)),"")</f>
        <v>2.99</v>
      </c>
      <c r="O695" s="10" cm="1">
        <f t="array" ref="O695">IFERROR(IF(ISNUMBER(N695),(N695-INDEX('Price Data'!T:T,MATCH(TEXT(A695,"YYYY-MM-DD"),'Price Data'!S:S,0)+1))/INDEX('Price Data'!T:T,MATCH(TEXT(A695,"YYYY-MM-DD"),'Price Data'!S:S,0)+1),""),"")</f>
        <v>3.4602076124567505E-2</v>
      </c>
    </row>
    <row r="696" spans="1:15" x14ac:dyDescent="0.3">
      <c r="A696" s="8">
        <v>42515</v>
      </c>
      <c r="B696" s="34">
        <f>IFERROR(INDEX('Price Data'!B:B,MATCH(TEXT(A696,"YYYY-MM-DD"),'Price Data'!A:A,0)),"")</f>
        <v>18201</v>
      </c>
      <c r="C696" s="10" cm="1">
        <f t="array" ref="C696">IFERROR(IF(ISNUMBER(B696),(B696-INDEX('Price Data'!B:B,MATCH(TEXT(A696,"YYYY-MM-DD"),'Price Data'!A:A,0)+1))/INDEX('Price Data'!B:B,MATCH(TEXT(A696,"YYYY-MM-DD"),'Price Data'!A:A,0)+1),""),"")</f>
        <v>1.6588471849865952E-2</v>
      </c>
      <c r="D696" s="34">
        <f>IFERROR(INDEX('Price Data'!E:E,MATCH(TEXT(A696,"YYYY-MM-DD"),'Price Data'!D:D,0)),"")</f>
        <v>15.68</v>
      </c>
      <c r="E696" s="10" cm="1">
        <f t="array" ref="E696">IFERROR(IF(ISNUMBER(D696),(D696-INDEX('Price Data'!E:E,MATCH(TEXT(A696,"YYYY-MM-DD"),'Price Data'!D:D,0)+1))/INDEX('Price Data'!E:E,MATCH(TEXT(A696,"YYYY-MM-DD"),'Price Data'!D:D,0)+1),""),"")</f>
        <v>2.4167210973220065E-2</v>
      </c>
      <c r="F696" s="34">
        <f>IFERROR(INDEX('Price Data'!H:H,MATCH(TEXT(A696,"YYYY-MM-DD"),'Price Data'!G:G,0)),"")</f>
        <v>6210</v>
      </c>
      <c r="G696" s="10" cm="1">
        <f t="array" ref="G696">IFERROR(IF(ISNUMBER(F696),(F696-INDEX('Price Data'!H:H,MATCH(TEXT(A696,"YYYY-MM-DD"),'Price Data'!G:G,0)+1))/INDEX('Price Data'!H:H,MATCH(TEXT(A696,"YYYY-MM-DD"),'Price Data'!G:G,0)+1),""),"")</f>
        <v>9.7560975609756097E-3</v>
      </c>
      <c r="H696" s="34">
        <f>IFERROR(INDEX('Price Data'!K:K,MATCH(TEXT(A696,"YYYY-MM-DD"),'Price Data'!J:J,0)),"")</f>
        <v>2.36</v>
      </c>
      <c r="I696" s="10" cm="1">
        <f t="array" ref="I696">IFERROR(IF(ISNUMBER(H696),(H696-INDEX('Price Data'!K:K,MATCH(TEXT(A696,"YYYY-MM-DD"),'Price Data'!J:J,0)+1))/INDEX('Price Data'!K:K,MATCH(TEXT(A696,"YYYY-MM-DD"),'Price Data'!J:J,0)+1),""),"")</f>
        <v>2.6086956521739157E-2</v>
      </c>
      <c r="J696" s="34">
        <f>IFERROR(INDEX('Price Data'!N:N,MATCH(TEXT(A696,"YYYY-MM-DD"),'Price Data'!M:M,0)),"")</f>
        <v>3.27</v>
      </c>
      <c r="K696" s="10" cm="1">
        <f t="array" ref="K696">IFERROR(IF(ISNUMBER(J696),(J696-INDEX('Price Data'!N:N,MATCH(TEXT(A696,"YYYY-MM-DD"),'Price Data'!M:M,0)+1))/INDEX('Price Data'!N:N,MATCH(TEXT(A696,"YYYY-MM-DD"),'Price Data'!M:M,0)+1),""),"")</f>
        <v>4.8076923076923045E-2</v>
      </c>
      <c r="L696" s="34">
        <f>IFERROR(INDEX('Price Data'!Q:Q,MATCH(TEXT(A696,"YYYY-MM-DD"),'Price Data'!P:P,0)),"")</f>
        <v>3.53</v>
      </c>
      <c r="M696" s="10" cm="1">
        <f t="array" ref="M696">IFERROR(IF(ISNUMBER(L696),(L696-INDEX('Price Data'!Q:Q,MATCH(TEXT(A696,"YYYY-MM-DD"),'Price Data'!P:P,0)+1))/INDEX('Price Data'!Q:Q,MATCH(TEXT(A696,"YYYY-MM-DD"),'Price Data'!P:P,0)+1),""),"")</f>
        <v>8.6153846153846095E-2</v>
      </c>
      <c r="N696" s="34">
        <f>IFERROR(INDEX('Price Data'!T:T,MATCH(TEXT(A696,"YYYY-MM-DD"),'Price Data'!S:S,0)),"")</f>
        <v>3.09</v>
      </c>
      <c r="O696" s="10" cm="1">
        <f t="array" ref="O696">IFERROR(IF(ISNUMBER(N696),(N696-INDEX('Price Data'!T:T,MATCH(TEXT(A696,"YYYY-MM-DD"),'Price Data'!S:S,0)+1))/INDEX('Price Data'!T:T,MATCH(TEXT(A696,"YYYY-MM-DD"),'Price Data'!S:S,0)+1),""),"")</f>
        <v>3.3444816053511586E-2</v>
      </c>
    </row>
    <row r="697" spans="1:15" x14ac:dyDescent="0.3">
      <c r="A697" s="8">
        <v>42516</v>
      </c>
      <c r="B697" s="34">
        <f>IFERROR(INDEX('Price Data'!B:B,MATCH(TEXT(A697,"YYYY-MM-DD"),'Price Data'!A:A,0)),"")</f>
        <v>18217</v>
      </c>
      <c r="C697" s="10" cm="1">
        <f t="array" ref="C697">IFERROR(IF(ISNUMBER(B697),(B697-INDEX('Price Data'!B:B,MATCH(TEXT(A697,"YYYY-MM-DD"),'Price Data'!A:A,0)+1))/INDEX('Price Data'!B:B,MATCH(TEXT(A697,"YYYY-MM-DD"),'Price Data'!A:A,0)+1),""),"")</f>
        <v>8.7907257842975662E-4</v>
      </c>
      <c r="D697" s="34">
        <f>IFERROR(INDEX('Price Data'!E:E,MATCH(TEXT(A697,"YYYY-MM-DD"),'Price Data'!D:D,0)),"")</f>
        <v>15.08</v>
      </c>
      <c r="E697" s="10" cm="1">
        <f t="array" ref="E697">IFERROR(IF(ISNUMBER(D697),(D697-INDEX('Price Data'!E:E,MATCH(TEXT(A697,"YYYY-MM-DD"),'Price Data'!D:D,0)+1))/INDEX('Price Data'!E:E,MATCH(TEXT(A697,"YYYY-MM-DD"),'Price Data'!D:D,0)+1),""),"")</f>
        <v>-3.826530612244896E-2</v>
      </c>
      <c r="F697" s="34">
        <f>IFERROR(INDEX('Price Data'!H:H,MATCH(TEXT(A697,"YYYY-MM-DD"),'Price Data'!G:G,0)),"")</f>
        <v>6270</v>
      </c>
      <c r="G697" s="10" cm="1">
        <f t="array" ref="G697">IFERROR(IF(ISNUMBER(F697),(F697-INDEX('Price Data'!H:H,MATCH(TEXT(A697,"YYYY-MM-DD"),'Price Data'!G:G,0)+1))/INDEX('Price Data'!H:H,MATCH(TEXT(A697,"YYYY-MM-DD"),'Price Data'!G:G,0)+1),""),"")</f>
        <v>9.6618357487922701E-3</v>
      </c>
      <c r="H697" s="34">
        <f>IFERROR(INDEX('Price Data'!K:K,MATCH(TEXT(A697,"YYYY-MM-DD"),'Price Data'!J:J,0)),"")</f>
        <v>2.37</v>
      </c>
      <c r="I697" s="10" cm="1">
        <f t="array" ref="I697">IFERROR(IF(ISNUMBER(H697),(H697-INDEX('Price Data'!K:K,MATCH(TEXT(A697,"YYYY-MM-DD"),'Price Data'!J:J,0)+1))/INDEX('Price Data'!K:K,MATCH(TEXT(A697,"YYYY-MM-DD"),'Price Data'!J:J,0)+1),""),"")</f>
        <v>4.2372881355933183E-3</v>
      </c>
      <c r="J697" s="34">
        <f>IFERROR(INDEX('Price Data'!N:N,MATCH(TEXT(A697,"YYYY-MM-DD"),'Price Data'!M:M,0)),"")</f>
        <v>3.21</v>
      </c>
      <c r="K697" s="10" cm="1">
        <f t="array" ref="K697">IFERROR(IF(ISNUMBER(J697),(J697-INDEX('Price Data'!N:N,MATCH(TEXT(A697,"YYYY-MM-DD"),'Price Data'!M:M,0)+1))/INDEX('Price Data'!N:N,MATCH(TEXT(A697,"YYYY-MM-DD"),'Price Data'!M:M,0)+1),""),"")</f>
        <v>-1.8348623853211024E-2</v>
      </c>
      <c r="L697" s="34">
        <f>IFERROR(INDEX('Price Data'!Q:Q,MATCH(TEXT(A697,"YYYY-MM-DD"),'Price Data'!P:P,0)),"")</f>
        <v>3.53</v>
      </c>
      <c r="M697" s="10" cm="1">
        <f t="array" ref="M697">IFERROR(IF(ISNUMBER(L697),(L697-INDEX('Price Data'!Q:Q,MATCH(TEXT(A697,"YYYY-MM-DD"),'Price Data'!P:P,0)+1))/INDEX('Price Data'!Q:Q,MATCH(TEXT(A697,"YYYY-MM-DD"),'Price Data'!P:P,0)+1),""),"")</f>
        <v>0</v>
      </c>
      <c r="N697" s="34">
        <f>IFERROR(INDEX('Price Data'!T:T,MATCH(TEXT(A697,"YYYY-MM-DD"),'Price Data'!S:S,0)),"")</f>
        <v>3.03</v>
      </c>
      <c r="O697" s="10" cm="1">
        <f t="array" ref="O697">IFERROR(IF(ISNUMBER(N697),(N697-INDEX('Price Data'!T:T,MATCH(TEXT(A697,"YYYY-MM-DD"),'Price Data'!S:S,0)+1))/INDEX('Price Data'!T:T,MATCH(TEXT(A697,"YYYY-MM-DD"),'Price Data'!S:S,0)+1),""),"")</f>
        <v>-1.9417475728155359E-2</v>
      </c>
    </row>
    <row r="698" spans="1:15" x14ac:dyDescent="0.3">
      <c r="A698" s="8">
        <v>42517</v>
      </c>
      <c r="B698" s="34">
        <f>IFERROR(INDEX('Price Data'!B:B,MATCH(TEXT(A698,"YYYY-MM-DD"),'Price Data'!A:A,0)),"")</f>
        <v>18186</v>
      </c>
      <c r="C698" s="10" cm="1">
        <f t="array" ref="C698">IFERROR(IF(ISNUMBER(B698),(B698-INDEX('Price Data'!B:B,MATCH(TEXT(A698,"YYYY-MM-DD"),'Price Data'!A:A,0)+1))/INDEX('Price Data'!B:B,MATCH(TEXT(A698,"YYYY-MM-DD"),'Price Data'!A:A,0)+1),""),"")</f>
        <v>-1.7017071965746281E-3</v>
      </c>
      <c r="D698" s="34">
        <f>IFERROR(INDEX('Price Data'!E:E,MATCH(TEXT(A698,"YYYY-MM-DD"),'Price Data'!D:D,0)),"")</f>
        <v>14.96</v>
      </c>
      <c r="E698" s="10" cm="1">
        <f t="array" ref="E698">IFERROR(IF(ISNUMBER(D698),(D698-INDEX('Price Data'!E:E,MATCH(TEXT(A698,"YYYY-MM-DD"),'Price Data'!D:D,0)+1))/INDEX('Price Data'!E:E,MATCH(TEXT(A698,"YYYY-MM-DD"),'Price Data'!D:D,0)+1),""),"")</f>
        <v>-7.9575596816975607E-3</v>
      </c>
      <c r="F698" s="34">
        <f>IFERROR(INDEX('Price Data'!H:H,MATCH(TEXT(A698,"YYYY-MM-DD"),'Price Data'!G:G,0)),"")</f>
        <v>6295</v>
      </c>
      <c r="G698" s="10" cm="1">
        <f t="array" ref="G698">IFERROR(IF(ISNUMBER(F698),(F698-INDEX('Price Data'!H:H,MATCH(TEXT(A698,"YYYY-MM-DD"),'Price Data'!G:G,0)+1))/INDEX('Price Data'!H:H,MATCH(TEXT(A698,"YYYY-MM-DD"),'Price Data'!G:G,0)+1),""),"")</f>
        <v>3.9872408293460922E-3</v>
      </c>
      <c r="H698" s="34">
        <f>IFERROR(INDEX('Price Data'!K:K,MATCH(TEXT(A698,"YYYY-MM-DD"),'Price Data'!J:J,0)),"")</f>
        <v>2.36</v>
      </c>
      <c r="I698" s="10" cm="1">
        <f t="array" ref="I698">IFERROR(IF(ISNUMBER(H698),(H698-INDEX('Price Data'!K:K,MATCH(TEXT(A698,"YYYY-MM-DD"),'Price Data'!J:J,0)+1))/INDEX('Price Data'!K:K,MATCH(TEXT(A698,"YYYY-MM-DD"),'Price Data'!J:J,0)+1),""),"")</f>
        <v>-4.2194092827005196E-3</v>
      </c>
      <c r="J698" s="34">
        <f>IFERROR(INDEX('Price Data'!N:N,MATCH(TEXT(A698,"YYYY-MM-DD"),'Price Data'!M:M,0)),"")</f>
        <v>3.22</v>
      </c>
      <c r="K698" s="10" cm="1">
        <f t="array" ref="K698">IFERROR(IF(ISNUMBER(J698),(J698-INDEX('Price Data'!N:N,MATCH(TEXT(A698,"YYYY-MM-DD"),'Price Data'!M:M,0)+1))/INDEX('Price Data'!N:N,MATCH(TEXT(A698,"YYYY-MM-DD"),'Price Data'!M:M,0)+1),""),"")</f>
        <v>3.1152647975078601E-3</v>
      </c>
      <c r="L698" s="34">
        <f>IFERROR(INDEX('Price Data'!Q:Q,MATCH(TEXT(A698,"YYYY-MM-DD"),'Price Data'!P:P,0)),"")</f>
        <v>3.55</v>
      </c>
      <c r="M698" s="10" cm="1">
        <f t="array" ref="M698">IFERROR(IF(ISNUMBER(L698),(L698-INDEX('Price Data'!Q:Q,MATCH(TEXT(A698,"YYYY-MM-DD"),'Price Data'!P:P,0)+1))/INDEX('Price Data'!Q:Q,MATCH(TEXT(A698,"YYYY-MM-DD"),'Price Data'!P:P,0)+1),""),"")</f>
        <v>5.6657223796034049E-3</v>
      </c>
      <c r="N698" s="34">
        <f>IFERROR(INDEX('Price Data'!T:T,MATCH(TEXT(A698,"YYYY-MM-DD"),'Price Data'!S:S,0)),"")</f>
        <v>3.06</v>
      </c>
      <c r="O698" s="10" cm="1">
        <f t="array" ref="O698">IFERROR(IF(ISNUMBER(N698),(N698-INDEX('Price Data'!T:T,MATCH(TEXT(A698,"YYYY-MM-DD"),'Price Data'!S:S,0)+1))/INDEX('Price Data'!T:T,MATCH(TEXT(A698,"YYYY-MM-DD"),'Price Data'!S:S,0)+1),""),"")</f>
        <v>9.9009900990099844E-3</v>
      </c>
    </row>
    <row r="699" spans="1:15" x14ac:dyDescent="0.3">
      <c r="A699" s="8">
        <v>42518</v>
      </c>
      <c r="B699" s="34" t="str">
        <f>IFERROR(INDEX('Price Data'!B:B,MATCH(TEXT(A699,"YYYY-MM-DD"),'Price Data'!A:A,0)),"")</f>
        <v/>
      </c>
      <c r="C699" s="10" t="str" cm="1">
        <f t="array" ref="C699">IFERROR(IF(ISNUMBER(B699),(B699-INDEX('Price Data'!B:B,MATCH(TEXT(A699,"YYYY-MM-DD"),'Price Data'!A:A,0)+1))/INDEX('Price Data'!B:B,MATCH(TEXT(A699,"YYYY-MM-DD"),'Price Data'!A:A,0)+1),""),"")</f>
        <v/>
      </c>
      <c r="D699" s="34" t="str">
        <f>IFERROR(INDEX('Price Data'!E:E,MATCH(TEXT(A699,"YYYY-MM-DD"),'Price Data'!D:D,0)),"")</f>
        <v/>
      </c>
      <c r="E699" s="10" t="str" cm="1">
        <f t="array" ref="E699">IFERROR(IF(ISNUMBER(D699),(D699-INDEX('Price Data'!E:E,MATCH(TEXT(A699,"YYYY-MM-DD"),'Price Data'!D:D,0)+1))/INDEX('Price Data'!E:E,MATCH(TEXT(A699,"YYYY-MM-DD"),'Price Data'!D:D,0)+1),""),"")</f>
        <v/>
      </c>
      <c r="F699" s="34" t="str">
        <f>IFERROR(INDEX('Price Data'!H:H,MATCH(TEXT(A699,"YYYY-MM-DD"),'Price Data'!G:G,0)),"")</f>
        <v/>
      </c>
      <c r="G699" s="10" t="str" cm="1">
        <f t="array" ref="G699">IFERROR(IF(ISNUMBER(F699),(F699-INDEX('Price Data'!H:H,MATCH(TEXT(A699,"YYYY-MM-DD"),'Price Data'!G:G,0)+1))/INDEX('Price Data'!H:H,MATCH(TEXT(A699,"YYYY-MM-DD"),'Price Data'!G:G,0)+1),""),"")</f>
        <v/>
      </c>
      <c r="H699" s="34" t="str">
        <f>IFERROR(INDEX('Price Data'!K:K,MATCH(TEXT(A699,"YYYY-MM-DD"),'Price Data'!J:J,0)),"")</f>
        <v/>
      </c>
      <c r="I699" s="10" t="str" cm="1">
        <f t="array" ref="I699">IFERROR(IF(ISNUMBER(H699),(H699-INDEX('Price Data'!K:K,MATCH(TEXT(A699,"YYYY-MM-DD"),'Price Data'!J:J,0)+1))/INDEX('Price Data'!K:K,MATCH(TEXT(A699,"YYYY-MM-DD"),'Price Data'!J:J,0)+1),""),"")</f>
        <v/>
      </c>
      <c r="J699" s="34" t="str">
        <f>IFERROR(INDEX('Price Data'!N:N,MATCH(TEXT(A699,"YYYY-MM-DD"),'Price Data'!M:M,0)),"")</f>
        <v/>
      </c>
      <c r="K699" s="10" t="str" cm="1">
        <f t="array" ref="K699">IFERROR(IF(ISNUMBER(J699),(J699-INDEX('Price Data'!N:N,MATCH(TEXT(A699,"YYYY-MM-DD"),'Price Data'!M:M,0)+1))/INDEX('Price Data'!N:N,MATCH(TEXT(A699,"YYYY-MM-DD"),'Price Data'!M:M,0)+1),""),"")</f>
        <v/>
      </c>
      <c r="L699" s="34" t="str">
        <f>IFERROR(INDEX('Price Data'!Q:Q,MATCH(TEXT(A699,"YYYY-MM-DD"),'Price Data'!P:P,0)),"")</f>
        <v/>
      </c>
      <c r="M699" s="10" t="str" cm="1">
        <f t="array" ref="M699">IFERROR(IF(ISNUMBER(L699),(L699-INDEX('Price Data'!Q:Q,MATCH(TEXT(A699,"YYYY-MM-DD"),'Price Data'!P:P,0)+1))/INDEX('Price Data'!Q:Q,MATCH(TEXT(A699,"YYYY-MM-DD"),'Price Data'!P:P,0)+1),""),"")</f>
        <v/>
      </c>
      <c r="N699" s="34" t="str">
        <f>IFERROR(INDEX('Price Data'!T:T,MATCH(TEXT(A699,"YYYY-MM-DD"),'Price Data'!S:S,0)),"")</f>
        <v/>
      </c>
      <c r="O699" s="10" t="str" cm="1">
        <f t="array" ref="O699">IFERROR(IF(ISNUMBER(N699),(N699-INDEX('Price Data'!T:T,MATCH(TEXT(A699,"YYYY-MM-DD"),'Price Data'!S:S,0)+1))/INDEX('Price Data'!T:T,MATCH(TEXT(A699,"YYYY-MM-DD"),'Price Data'!S:S,0)+1),""),"")</f>
        <v/>
      </c>
    </row>
    <row r="700" spans="1:15" x14ac:dyDescent="0.3">
      <c r="A700" s="8">
        <v>42519</v>
      </c>
      <c r="B700" s="34" t="str">
        <f>IFERROR(INDEX('Price Data'!B:B,MATCH(TEXT(A700,"YYYY-MM-DD"),'Price Data'!A:A,0)),"")</f>
        <v/>
      </c>
      <c r="C700" s="10" t="str" cm="1">
        <f t="array" ref="C700">IFERROR(IF(ISNUMBER(B700),(B700-INDEX('Price Data'!B:B,MATCH(TEXT(A700,"YYYY-MM-DD"),'Price Data'!A:A,0)+1))/INDEX('Price Data'!B:B,MATCH(TEXT(A700,"YYYY-MM-DD"),'Price Data'!A:A,0)+1),""),"")</f>
        <v/>
      </c>
      <c r="D700" s="34" t="str">
        <f>IFERROR(INDEX('Price Data'!E:E,MATCH(TEXT(A700,"YYYY-MM-DD"),'Price Data'!D:D,0)),"")</f>
        <v/>
      </c>
      <c r="E700" s="10" t="str" cm="1">
        <f t="array" ref="E700">IFERROR(IF(ISNUMBER(D700),(D700-INDEX('Price Data'!E:E,MATCH(TEXT(A700,"YYYY-MM-DD"),'Price Data'!D:D,0)+1))/INDEX('Price Data'!E:E,MATCH(TEXT(A700,"YYYY-MM-DD"),'Price Data'!D:D,0)+1),""),"")</f>
        <v/>
      </c>
      <c r="F700" s="34" t="str">
        <f>IFERROR(INDEX('Price Data'!H:H,MATCH(TEXT(A700,"YYYY-MM-DD"),'Price Data'!G:G,0)),"")</f>
        <v/>
      </c>
      <c r="G700" s="10" t="str" cm="1">
        <f t="array" ref="G700">IFERROR(IF(ISNUMBER(F700),(F700-INDEX('Price Data'!H:H,MATCH(TEXT(A700,"YYYY-MM-DD"),'Price Data'!G:G,0)+1))/INDEX('Price Data'!H:H,MATCH(TEXT(A700,"YYYY-MM-DD"),'Price Data'!G:G,0)+1),""),"")</f>
        <v/>
      </c>
      <c r="H700" s="34" t="str">
        <f>IFERROR(INDEX('Price Data'!K:K,MATCH(TEXT(A700,"YYYY-MM-DD"),'Price Data'!J:J,0)),"")</f>
        <v/>
      </c>
      <c r="I700" s="10" t="str" cm="1">
        <f t="array" ref="I700">IFERROR(IF(ISNUMBER(H700),(H700-INDEX('Price Data'!K:K,MATCH(TEXT(A700,"YYYY-MM-DD"),'Price Data'!J:J,0)+1))/INDEX('Price Data'!K:K,MATCH(TEXT(A700,"YYYY-MM-DD"),'Price Data'!J:J,0)+1),""),"")</f>
        <v/>
      </c>
      <c r="J700" s="34" t="str">
        <f>IFERROR(INDEX('Price Data'!N:N,MATCH(TEXT(A700,"YYYY-MM-DD"),'Price Data'!M:M,0)),"")</f>
        <v/>
      </c>
      <c r="K700" s="10" t="str" cm="1">
        <f t="array" ref="K700">IFERROR(IF(ISNUMBER(J700),(J700-INDEX('Price Data'!N:N,MATCH(TEXT(A700,"YYYY-MM-DD"),'Price Data'!M:M,0)+1))/INDEX('Price Data'!N:N,MATCH(TEXT(A700,"YYYY-MM-DD"),'Price Data'!M:M,0)+1),""),"")</f>
        <v/>
      </c>
      <c r="L700" s="34" t="str">
        <f>IFERROR(INDEX('Price Data'!Q:Q,MATCH(TEXT(A700,"YYYY-MM-DD"),'Price Data'!P:P,0)),"")</f>
        <v/>
      </c>
      <c r="M700" s="10" t="str" cm="1">
        <f t="array" ref="M700">IFERROR(IF(ISNUMBER(L700),(L700-INDEX('Price Data'!Q:Q,MATCH(TEXT(A700,"YYYY-MM-DD"),'Price Data'!P:P,0)+1))/INDEX('Price Data'!Q:Q,MATCH(TEXT(A700,"YYYY-MM-DD"),'Price Data'!P:P,0)+1),""),"")</f>
        <v/>
      </c>
      <c r="N700" s="34" t="str">
        <f>IFERROR(INDEX('Price Data'!T:T,MATCH(TEXT(A700,"YYYY-MM-DD"),'Price Data'!S:S,0)),"")</f>
        <v/>
      </c>
      <c r="O700" s="10" t="str" cm="1">
        <f t="array" ref="O700">IFERROR(IF(ISNUMBER(N700),(N700-INDEX('Price Data'!T:T,MATCH(TEXT(A700,"YYYY-MM-DD"),'Price Data'!S:S,0)+1))/INDEX('Price Data'!T:T,MATCH(TEXT(A700,"YYYY-MM-DD"),'Price Data'!S:S,0)+1),""),"")</f>
        <v/>
      </c>
    </row>
    <row r="701" spans="1:15" x14ac:dyDescent="0.3">
      <c r="A701" s="8">
        <v>42520</v>
      </c>
      <c r="B701" s="34">
        <f>IFERROR(INDEX('Price Data'!B:B,MATCH(TEXT(A701,"YYYY-MM-DD"),'Price Data'!A:A,0)),"")</f>
        <v>18291</v>
      </c>
      <c r="C701" s="10" cm="1">
        <f t="array" ref="C701">IFERROR(IF(ISNUMBER(B701),(B701-INDEX('Price Data'!B:B,MATCH(TEXT(A701,"YYYY-MM-DD"),'Price Data'!A:A,0)+1))/INDEX('Price Data'!B:B,MATCH(TEXT(A701,"YYYY-MM-DD"),'Price Data'!A:A,0)+1),""),"")</f>
        <v>5.7736720554272519E-3</v>
      </c>
      <c r="D701" s="34">
        <f>IFERROR(INDEX('Price Data'!E:E,MATCH(TEXT(A701,"YYYY-MM-DD"),'Price Data'!D:D,0)),"")</f>
        <v>15.01</v>
      </c>
      <c r="E701" s="10" cm="1">
        <f t="array" ref="E701">IFERROR(IF(ISNUMBER(D701),(D701-INDEX('Price Data'!E:E,MATCH(TEXT(A701,"YYYY-MM-DD"),'Price Data'!D:D,0)+1))/INDEX('Price Data'!E:E,MATCH(TEXT(A701,"YYYY-MM-DD"),'Price Data'!D:D,0)+1),""),"")</f>
        <v>3.3422459893047412E-3</v>
      </c>
      <c r="F701" s="34">
        <f>IFERROR(INDEX('Price Data'!H:H,MATCH(TEXT(A701,"YYYY-MM-DD"),'Price Data'!G:G,0)),"")</f>
        <v>6420</v>
      </c>
      <c r="G701" s="10" cm="1">
        <f t="array" ref="G701">IFERROR(IF(ISNUMBER(F701),(F701-INDEX('Price Data'!H:H,MATCH(TEXT(A701,"YYYY-MM-DD"),'Price Data'!G:G,0)+1))/INDEX('Price Data'!H:H,MATCH(TEXT(A701,"YYYY-MM-DD"),'Price Data'!G:G,0)+1),""),"")</f>
        <v>1.9857029388403495E-2</v>
      </c>
      <c r="H701" s="34">
        <f>IFERROR(INDEX('Price Data'!K:K,MATCH(TEXT(A701,"YYYY-MM-DD"),'Price Data'!J:J,0)),"")</f>
        <v>2.37</v>
      </c>
      <c r="I701" s="10" cm="1">
        <f t="array" ref="I701">IFERROR(IF(ISNUMBER(H701),(H701-INDEX('Price Data'!K:K,MATCH(TEXT(A701,"YYYY-MM-DD"),'Price Data'!J:J,0)+1))/INDEX('Price Data'!K:K,MATCH(TEXT(A701,"YYYY-MM-DD"),'Price Data'!J:J,0)+1),""),"")</f>
        <v>4.2372881355933183E-3</v>
      </c>
      <c r="J701" s="34">
        <f>IFERROR(INDEX('Price Data'!N:N,MATCH(TEXT(A701,"YYYY-MM-DD"),'Price Data'!M:M,0)),"")</f>
        <v>3.25</v>
      </c>
      <c r="K701" s="10" cm="1">
        <f t="array" ref="K701">IFERROR(IF(ISNUMBER(J701),(J701-INDEX('Price Data'!N:N,MATCH(TEXT(A701,"YYYY-MM-DD"),'Price Data'!M:M,0)+1))/INDEX('Price Data'!N:N,MATCH(TEXT(A701,"YYYY-MM-DD"),'Price Data'!M:M,0)+1),""),"")</f>
        <v>9.3167701863353432E-3</v>
      </c>
      <c r="L701" s="34">
        <f>IFERROR(INDEX('Price Data'!Q:Q,MATCH(TEXT(A701,"YYYY-MM-DD"),'Price Data'!P:P,0)),"")</f>
        <v>3.56</v>
      </c>
      <c r="M701" s="10" cm="1">
        <f t="array" ref="M701">IFERROR(IF(ISNUMBER(L701),(L701-INDEX('Price Data'!Q:Q,MATCH(TEXT(A701,"YYYY-MM-DD"),'Price Data'!P:P,0)+1))/INDEX('Price Data'!Q:Q,MATCH(TEXT(A701,"YYYY-MM-DD"),'Price Data'!P:P,0)+1),""),"")</f>
        <v>2.8169014084507694E-3</v>
      </c>
      <c r="N701" s="34">
        <f>IFERROR(INDEX('Price Data'!T:T,MATCH(TEXT(A701,"YYYY-MM-DD"),'Price Data'!S:S,0)),"")</f>
        <v>3.03</v>
      </c>
      <c r="O701" s="10" cm="1">
        <f t="array" ref="O701">IFERROR(IF(ISNUMBER(N701),(N701-INDEX('Price Data'!T:T,MATCH(TEXT(A701,"YYYY-MM-DD"),'Price Data'!S:S,0)+1))/INDEX('Price Data'!T:T,MATCH(TEXT(A701,"YYYY-MM-DD"),'Price Data'!S:S,0)+1),""),"")</f>
        <v>-9.8039215686275324E-3</v>
      </c>
    </row>
    <row r="702" spans="1:15" x14ac:dyDescent="0.3">
      <c r="A702" s="8">
        <v>42521</v>
      </c>
      <c r="B702" s="34">
        <f>IFERROR(INDEX('Price Data'!B:B,MATCH(TEXT(A702,"YYYY-MM-DD"),'Price Data'!A:A,0)),"")</f>
        <v>18025</v>
      </c>
      <c r="C702" s="10" cm="1">
        <f t="array" ref="C702">IFERROR(IF(ISNUMBER(B702),(B702-INDEX('Price Data'!B:B,MATCH(TEXT(A702,"YYYY-MM-DD"),'Price Data'!A:A,0)+1))/INDEX('Price Data'!B:B,MATCH(TEXT(A702,"YYYY-MM-DD"),'Price Data'!A:A,0)+1),""),"")</f>
        <v>-1.454267125908917E-2</v>
      </c>
      <c r="D702" s="34">
        <f>IFERROR(INDEX('Price Data'!E:E,MATCH(TEXT(A702,"YYYY-MM-DD"),'Price Data'!D:D,0)),"")</f>
        <v>14.41</v>
      </c>
      <c r="E702" s="10" cm="1">
        <f t="array" ref="E702">IFERROR(IF(ISNUMBER(D702),(D702-INDEX('Price Data'!E:E,MATCH(TEXT(A702,"YYYY-MM-DD"),'Price Data'!D:D,0)+1))/INDEX('Price Data'!E:E,MATCH(TEXT(A702,"YYYY-MM-DD"),'Price Data'!D:D,0)+1),""),"")</f>
        <v>-3.9973351099267133E-2</v>
      </c>
      <c r="F702" s="34">
        <f>IFERROR(INDEX('Price Data'!H:H,MATCH(TEXT(A702,"YYYY-MM-DD"),'Price Data'!G:G,0)),"")</f>
        <v>6230</v>
      </c>
      <c r="G702" s="10" cm="1">
        <f t="array" ref="G702">IFERROR(IF(ISNUMBER(F702),(F702-INDEX('Price Data'!H:H,MATCH(TEXT(A702,"YYYY-MM-DD"),'Price Data'!G:G,0)+1))/INDEX('Price Data'!H:H,MATCH(TEXT(A702,"YYYY-MM-DD"),'Price Data'!G:G,0)+1),""),"")</f>
        <v>-2.9595015576323987E-2</v>
      </c>
      <c r="H702" s="34">
        <f>IFERROR(INDEX('Price Data'!K:K,MATCH(TEXT(A702,"YYYY-MM-DD"),'Price Data'!J:J,0)),"")</f>
        <v>2.31</v>
      </c>
      <c r="I702" s="10" cm="1">
        <f t="array" ref="I702">IFERROR(IF(ISNUMBER(H702),(H702-INDEX('Price Data'!K:K,MATCH(TEXT(A702,"YYYY-MM-DD"),'Price Data'!J:J,0)+1))/INDEX('Price Data'!K:K,MATCH(TEXT(A702,"YYYY-MM-DD"),'Price Data'!J:J,0)+1),""),"")</f>
        <v>-2.5316455696202552E-2</v>
      </c>
      <c r="J702" s="34">
        <f>IFERROR(INDEX('Price Data'!N:N,MATCH(TEXT(A702,"YYYY-MM-DD"),'Price Data'!M:M,0)),"")</f>
        <v>3.08</v>
      </c>
      <c r="K702" s="10" cm="1">
        <f t="array" ref="K702">IFERROR(IF(ISNUMBER(J702),(J702-INDEX('Price Data'!N:N,MATCH(TEXT(A702,"YYYY-MM-DD"),'Price Data'!M:M,0)+1))/INDEX('Price Data'!N:N,MATCH(TEXT(A702,"YYYY-MM-DD"),'Price Data'!M:M,0)+1),""),"")</f>
        <v>-5.2307692307692284E-2</v>
      </c>
      <c r="L702" s="34">
        <f>IFERROR(INDEX('Price Data'!Q:Q,MATCH(TEXT(A702,"YYYY-MM-DD"),'Price Data'!P:P,0)),"")</f>
        <v>3.3</v>
      </c>
      <c r="M702" s="10" cm="1">
        <f t="array" ref="M702">IFERROR(IF(ISNUMBER(L702),(L702-INDEX('Price Data'!Q:Q,MATCH(TEXT(A702,"YYYY-MM-DD"),'Price Data'!P:P,0)+1))/INDEX('Price Data'!Q:Q,MATCH(TEXT(A702,"YYYY-MM-DD"),'Price Data'!P:P,0)+1),""),"")</f>
        <v>-7.3033707865168607E-2</v>
      </c>
      <c r="N702" s="34">
        <f>IFERROR(INDEX('Price Data'!T:T,MATCH(TEXT(A702,"YYYY-MM-DD"),'Price Data'!S:S,0)),"")</f>
        <v>2.94</v>
      </c>
      <c r="O702" s="10" cm="1">
        <f t="array" ref="O702">IFERROR(IF(ISNUMBER(N702),(N702-INDEX('Price Data'!T:T,MATCH(TEXT(A702,"YYYY-MM-DD"),'Price Data'!S:S,0)+1))/INDEX('Price Data'!T:T,MATCH(TEXT(A702,"YYYY-MM-DD"),'Price Data'!S:S,0)+1),""),"")</f>
        <v>-2.9702970297029656E-2</v>
      </c>
    </row>
    <row r="703" spans="1:15" x14ac:dyDescent="0.3">
      <c r="A703" s="8">
        <v>42522</v>
      </c>
      <c r="B703" s="34">
        <f>IFERROR(INDEX('Price Data'!B:B,MATCH(TEXT(A703,"YYYY-MM-DD"),'Price Data'!A:A,0)),"")</f>
        <v>17811</v>
      </c>
      <c r="C703" s="10" cm="1">
        <f t="array" ref="C703">IFERROR(IF(ISNUMBER(B703),(B703-INDEX('Price Data'!B:B,MATCH(TEXT(A703,"YYYY-MM-DD"),'Price Data'!A:A,0)+1))/INDEX('Price Data'!B:B,MATCH(TEXT(A703,"YYYY-MM-DD"),'Price Data'!A:A,0)+1),""),"")</f>
        <v>-1.187239944521498E-2</v>
      </c>
      <c r="D703" s="34">
        <f>IFERROR(INDEX('Price Data'!E:E,MATCH(TEXT(A703,"YYYY-MM-DD"),'Price Data'!D:D,0)),"")</f>
        <v>14.15</v>
      </c>
      <c r="E703" s="10" cm="1">
        <f t="array" ref="E703">IFERROR(IF(ISNUMBER(D703),(D703-INDEX('Price Data'!E:E,MATCH(TEXT(A703,"YYYY-MM-DD"),'Price Data'!D:D,0)+1))/INDEX('Price Data'!E:E,MATCH(TEXT(A703,"YYYY-MM-DD"),'Price Data'!D:D,0)+1),""),"")</f>
        <v>-1.8043025676613447E-2</v>
      </c>
      <c r="F703" s="34">
        <f>IFERROR(INDEX('Price Data'!H:H,MATCH(TEXT(A703,"YYYY-MM-DD"),'Price Data'!G:G,0)),"")</f>
        <v>5990</v>
      </c>
      <c r="G703" s="10" cm="1">
        <f t="array" ref="G703">IFERROR(IF(ISNUMBER(F703),(F703-INDEX('Price Data'!H:H,MATCH(TEXT(A703,"YYYY-MM-DD"),'Price Data'!G:G,0)+1))/INDEX('Price Data'!H:H,MATCH(TEXT(A703,"YYYY-MM-DD"),'Price Data'!G:G,0)+1),""),"")</f>
        <v>-3.8523274478330656E-2</v>
      </c>
      <c r="H703" s="34">
        <f>IFERROR(INDEX('Price Data'!K:K,MATCH(TEXT(A703,"YYYY-MM-DD"),'Price Data'!J:J,0)),"")</f>
        <v>2.27</v>
      </c>
      <c r="I703" s="10" cm="1">
        <f t="array" ref="I703">IFERROR(IF(ISNUMBER(H703),(H703-INDEX('Price Data'!K:K,MATCH(TEXT(A703,"YYYY-MM-DD"),'Price Data'!J:J,0)+1))/INDEX('Price Data'!K:K,MATCH(TEXT(A703,"YYYY-MM-DD"),'Price Data'!J:J,0)+1),""),"")</f>
        <v>-1.731601731601733E-2</v>
      </c>
      <c r="J703" s="34">
        <f>IFERROR(INDEX('Price Data'!N:N,MATCH(TEXT(A703,"YYYY-MM-DD"),'Price Data'!M:M,0)),"")</f>
        <v>2.95</v>
      </c>
      <c r="K703" s="10" cm="1">
        <f t="array" ref="K703">IFERROR(IF(ISNUMBER(J703),(J703-INDEX('Price Data'!N:N,MATCH(TEXT(A703,"YYYY-MM-DD"),'Price Data'!M:M,0)+1))/INDEX('Price Data'!N:N,MATCH(TEXT(A703,"YYYY-MM-DD"),'Price Data'!M:M,0)+1),""),"")</f>
        <v>-4.2207792207792173E-2</v>
      </c>
      <c r="L703" s="34">
        <f>IFERROR(INDEX('Price Data'!Q:Q,MATCH(TEXT(A703,"YYYY-MM-DD"),'Price Data'!P:P,0)),"")</f>
        <v>3.09</v>
      </c>
      <c r="M703" s="10" cm="1">
        <f t="array" ref="M703">IFERROR(IF(ISNUMBER(L703),(L703-INDEX('Price Data'!Q:Q,MATCH(TEXT(A703,"YYYY-MM-DD"),'Price Data'!P:P,0)+1))/INDEX('Price Data'!Q:Q,MATCH(TEXT(A703,"YYYY-MM-DD"),'Price Data'!P:P,0)+1),""),"")</f>
        <v>-6.363636363636363E-2</v>
      </c>
      <c r="N703" s="34">
        <f>IFERROR(INDEX('Price Data'!T:T,MATCH(TEXT(A703,"YYYY-MM-DD"),'Price Data'!S:S,0)),"")</f>
        <v>2.91</v>
      </c>
      <c r="O703" s="10" cm="1">
        <f t="array" ref="O703">IFERROR(IF(ISNUMBER(N703),(N703-INDEX('Price Data'!T:T,MATCH(TEXT(A703,"YYYY-MM-DD"),'Price Data'!S:S,0)+1))/INDEX('Price Data'!T:T,MATCH(TEXT(A703,"YYYY-MM-DD"),'Price Data'!S:S,0)+1),""),"")</f>
        <v>-1.0204081632652994E-2</v>
      </c>
    </row>
    <row r="704" spans="1:15" x14ac:dyDescent="0.3">
      <c r="A704" s="8">
        <v>42523</v>
      </c>
      <c r="B704" s="34">
        <f>IFERROR(INDEX('Price Data'!B:B,MATCH(TEXT(A704,"YYYY-MM-DD"),'Price Data'!A:A,0)),"")</f>
        <v>17767</v>
      </c>
      <c r="C704" s="10" cm="1">
        <f t="array" ref="C704">IFERROR(IF(ISNUMBER(B704),(B704-INDEX('Price Data'!B:B,MATCH(TEXT(A704,"YYYY-MM-DD"),'Price Data'!A:A,0)+1))/INDEX('Price Data'!B:B,MATCH(TEXT(A704,"YYYY-MM-DD"),'Price Data'!A:A,0)+1),""),"")</f>
        <v>-2.4703834708887768E-3</v>
      </c>
      <c r="D704" s="34">
        <f>IFERROR(INDEX('Price Data'!E:E,MATCH(TEXT(A704,"YYYY-MM-DD"),'Price Data'!D:D,0)),"")</f>
        <v>13.86</v>
      </c>
      <c r="E704" s="10" cm="1">
        <f t="array" ref="E704">IFERROR(IF(ISNUMBER(D704),(D704-INDEX('Price Data'!E:E,MATCH(TEXT(A704,"YYYY-MM-DD"),'Price Data'!D:D,0)+1))/INDEX('Price Data'!E:E,MATCH(TEXT(A704,"YYYY-MM-DD"),'Price Data'!D:D,0)+1),""),"")</f>
        <v>-2.0494699646643175E-2</v>
      </c>
      <c r="F704" s="34">
        <f>IFERROR(INDEX('Price Data'!H:H,MATCH(TEXT(A704,"YYYY-MM-DD"),'Price Data'!G:G,0)),"")</f>
        <v>6115</v>
      </c>
      <c r="G704" s="10" cm="1">
        <f t="array" ref="G704">IFERROR(IF(ISNUMBER(F704),(F704-INDEX('Price Data'!H:H,MATCH(TEXT(A704,"YYYY-MM-DD"),'Price Data'!G:G,0)+1))/INDEX('Price Data'!H:H,MATCH(TEXT(A704,"YYYY-MM-DD"),'Price Data'!G:G,0)+1),""),"")</f>
        <v>2.0868113522537562E-2</v>
      </c>
      <c r="H704" s="34">
        <f>IFERROR(INDEX('Price Data'!K:K,MATCH(TEXT(A704,"YYYY-MM-DD"),'Price Data'!J:J,0)),"")</f>
        <v>2.25</v>
      </c>
      <c r="I704" s="10" cm="1">
        <f t="array" ref="I704">IFERROR(IF(ISNUMBER(H704),(H704-INDEX('Price Data'!K:K,MATCH(TEXT(A704,"YYYY-MM-DD"),'Price Data'!J:J,0)+1))/INDEX('Price Data'!K:K,MATCH(TEXT(A704,"YYYY-MM-DD"),'Price Data'!J:J,0)+1),""),"")</f>
        <v>-8.8105726872246774E-3</v>
      </c>
      <c r="J704" s="34">
        <f>IFERROR(INDEX('Price Data'!N:N,MATCH(TEXT(A704,"YYYY-MM-DD"),'Price Data'!M:M,0)),"")</f>
        <v>3.04</v>
      </c>
      <c r="K704" s="10" cm="1">
        <f t="array" ref="K704">IFERROR(IF(ISNUMBER(J704),(J704-INDEX('Price Data'!N:N,MATCH(TEXT(A704,"YYYY-MM-DD"),'Price Data'!M:M,0)+1))/INDEX('Price Data'!N:N,MATCH(TEXT(A704,"YYYY-MM-DD"),'Price Data'!M:M,0)+1),""),"")</f>
        <v>3.0508474576271136E-2</v>
      </c>
      <c r="L704" s="34">
        <f>IFERROR(INDEX('Price Data'!Q:Q,MATCH(TEXT(A704,"YYYY-MM-DD"),'Price Data'!P:P,0)),"")</f>
        <v>3.09</v>
      </c>
      <c r="M704" s="10" cm="1">
        <f t="array" ref="M704">IFERROR(IF(ISNUMBER(L704),(L704-INDEX('Price Data'!Q:Q,MATCH(TEXT(A704,"YYYY-MM-DD"),'Price Data'!P:P,0)+1))/INDEX('Price Data'!Q:Q,MATCH(TEXT(A704,"YYYY-MM-DD"),'Price Data'!P:P,0)+1),""),"")</f>
        <v>0</v>
      </c>
      <c r="N704" s="34">
        <f>IFERROR(INDEX('Price Data'!T:T,MATCH(TEXT(A704,"YYYY-MM-DD"),'Price Data'!S:S,0)),"")</f>
        <v>2.81</v>
      </c>
      <c r="O704" s="10" cm="1">
        <f t="array" ref="O704">IFERROR(IF(ISNUMBER(N704),(N704-INDEX('Price Data'!T:T,MATCH(TEXT(A704,"YYYY-MM-DD"),'Price Data'!S:S,0)+1))/INDEX('Price Data'!T:T,MATCH(TEXT(A704,"YYYY-MM-DD"),'Price Data'!S:S,0)+1),""),"")</f>
        <v>-3.436426116838491E-2</v>
      </c>
    </row>
    <row r="705" spans="1:15" x14ac:dyDescent="0.3">
      <c r="A705" s="8">
        <v>42524</v>
      </c>
      <c r="B705" s="34">
        <f>IFERROR(INDEX('Price Data'!B:B,MATCH(TEXT(A705,"YYYY-MM-DD"),'Price Data'!A:A,0)),"")</f>
        <v>17495</v>
      </c>
      <c r="C705" s="10" cm="1">
        <f t="array" ref="C705">IFERROR(IF(ISNUMBER(B705),(B705-INDEX('Price Data'!B:B,MATCH(TEXT(A705,"YYYY-MM-DD"),'Price Data'!A:A,0)+1))/INDEX('Price Data'!B:B,MATCH(TEXT(A705,"YYYY-MM-DD"),'Price Data'!A:A,0)+1),""),"")</f>
        <v>-1.5309281251758879E-2</v>
      </c>
      <c r="D705" s="34">
        <f>IFERROR(INDEX('Price Data'!E:E,MATCH(TEXT(A705,"YYYY-MM-DD"),'Price Data'!D:D,0)),"")</f>
        <v>13.21</v>
      </c>
      <c r="E705" s="10" cm="1">
        <f t="array" ref="E705">IFERROR(IF(ISNUMBER(D705),(D705-INDEX('Price Data'!E:E,MATCH(TEXT(A705,"YYYY-MM-DD"),'Price Data'!D:D,0)+1))/INDEX('Price Data'!E:E,MATCH(TEXT(A705,"YYYY-MM-DD"),'Price Data'!D:D,0)+1),""),"")</f>
        <v>-4.6897546897546799E-2</v>
      </c>
      <c r="F705" s="34">
        <f>IFERROR(INDEX('Price Data'!H:H,MATCH(TEXT(A705,"YYYY-MM-DD"),'Price Data'!G:G,0)),"")</f>
        <v>5830</v>
      </c>
      <c r="G705" s="10" cm="1">
        <f t="array" ref="G705">IFERROR(IF(ISNUMBER(F705),(F705-INDEX('Price Data'!H:H,MATCH(TEXT(A705,"YYYY-MM-DD"),'Price Data'!G:G,0)+1))/INDEX('Price Data'!H:H,MATCH(TEXT(A705,"YYYY-MM-DD"),'Price Data'!G:G,0)+1),""),"")</f>
        <v>-4.6606704824202781E-2</v>
      </c>
      <c r="H705" s="34">
        <f>IFERROR(INDEX('Price Data'!K:K,MATCH(TEXT(A705,"YYYY-MM-DD"),'Price Data'!J:J,0)),"")</f>
        <v>2.21</v>
      </c>
      <c r="I705" s="10" cm="1">
        <f t="array" ref="I705">IFERROR(IF(ISNUMBER(H705),(H705-INDEX('Price Data'!K:K,MATCH(TEXT(A705,"YYYY-MM-DD"),'Price Data'!J:J,0)+1))/INDEX('Price Data'!K:K,MATCH(TEXT(A705,"YYYY-MM-DD"),'Price Data'!J:J,0)+1),""),"")</f>
        <v>-1.7777777777777795E-2</v>
      </c>
      <c r="J705" s="34">
        <f>IFERROR(INDEX('Price Data'!N:N,MATCH(TEXT(A705,"YYYY-MM-DD"),'Price Data'!M:M,0)),"")</f>
        <v>2.92</v>
      </c>
      <c r="K705" s="10" cm="1">
        <f t="array" ref="K705">IFERROR(IF(ISNUMBER(J705),(J705-INDEX('Price Data'!N:N,MATCH(TEXT(A705,"YYYY-MM-DD"),'Price Data'!M:M,0)+1))/INDEX('Price Data'!N:N,MATCH(TEXT(A705,"YYYY-MM-DD"),'Price Data'!M:M,0)+1),""),"")</f>
        <v>-3.9473684210526348E-2</v>
      </c>
      <c r="L705" s="34">
        <f>IFERROR(INDEX('Price Data'!Q:Q,MATCH(TEXT(A705,"YYYY-MM-DD"),'Price Data'!P:P,0)),"")</f>
        <v>2.93</v>
      </c>
      <c r="M705" s="10" cm="1">
        <f t="array" ref="M705">IFERROR(IF(ISNUMBER(L705),(L705-INDEX('Price Data'!Q:Q,MATCH(TEXT(A705,"YYYY-MM-DD"),'Price Data'!P:P,0)+1))/INDEX('Price Data'!Q:Q,MATCH(TEXT(A705,"YYYY-MM-DD"),'Price Data'!P:P,0)+1),""),"")</f>
        <v>-5.1779935275080811E-2</v>
      </c>
      <c r="N705" s="34">
        <f>IFERROR(INDEX('Price Data'!T:T,MATCH(TEXT(A705,"YYYY-MM-DD"),'Price Data'!S:S,0)),"")</f>
        <v>2.75</v>
      </c>
      <c r="O705" s="10" cm="1">
        <f t="array" ref="O705">IFERROR(IF(ISNUMBER(N705),(N705-INDEX('Price Data'!T:T,MATCH(TEXT(A705,"YYYY-MM-DD"),'Price Data'!S:S,0)+1))/INDEX('Price Data'!T:T,MATCH(TEXT(A705,"YYYY-MM-DD"),'Price Data'!S:S,0)+1),""),"")</f>
        <v>-2.1352313167259804E-2</v>
      </c>
    </row>
    <row r="706" spans="1:15" x14ac:dyDescent="0.3">
      <c r="A706" s="8">
        <v>42525</v>
      </c>
      <c r="B706" s="34" t="str">
        <f>IFERROR(INDEX('Price Data'!B:B,MATCH(TEXT(A706,"YYYY-MM-DD"),'Price Data'!A:A,0)),"")</f>
        <v/>
      </c>
      <c r="C706" s="10" t="str" cm="1">
        <f t="array" ref="C706">IFERROR(IF(ISNUMBER(B706),(B706-INDEX('Price Data'!B:B,MATCH(TEXT(A706,"YYYY-MM-DD"),'Price Data'!A:A,0)+1))/INDEX('Price Data'!B:B,MATCH(TEXT(A706,"YYYY-MM-DD"),'Price Data'!A:A,0)+1),""),"")</f>
        <v/>
      </c>
      <c r="D706" s="34" t="str">
        <f>IFERROR(INDEX('Price Data'!E:E,MATCH(TEXT(A706,"YYYY-MM-DD"),'Price Data'!D:D,0)),"")</f>
        <v/>
      </c>
      <c r="E706" s="10" t="str" cm="1">
        <f t="array" ref="E706">IFERROR(IF(ISNUMBER(D706),(D706-INDEX('Price Data'!E:E,MATCH(TEXT(A706,"YYYY-MM-DD"),'Price Data'!D:D,0)+1))/INDEX('Price Data'!E:E,MATCH(TEXT(A706,"YYYY-MM-DD"),'Price Data'!D:D,0)+1),""),"")</f>
        <v/>
      </c>
      <c r="F706" s="34" t="str">
        <f>IFERROR(INDEX('Price Data'!H:H,MATCH(TEXT(A706,"YYYY-MM-DD"),'Price Data'!G:G,0)),"")</f>
        <v/>
      </c>
      <c r="G706" s="10" t="str" cm="1">
        <f t="array" ref="G706">IFERROR(IF(ISNUMBER(F706),(F706-INDEX('Price Data'!H:H,MATCH(TEXT(A706,"YYYY-MM-DD"),'Price Data'!G:G,0)+1))/INDEX('Price Data'!H:H,MATCH(TEXT(A706,"YYYY-MM-DD"),'Price Data'!G:G,0)+1),""),"")</f>
        <v/>
      </c>
      <c r="H706" s="34" t="str">
        <f>IFERROR(INDEX('Price Data'!K:K,MATCH(TEXT(A706,"YYYY-MM-DD"),'Price Data'!J:J,0)),"")</f>
        <v/>
      </c>
      <c r="I706" s="10" t="str" cm="1">
        <f t="array" ref="I706">IFERROR(IF(ISNUMBER(H706),(H706-INDEX('Price Data'!K:K,MATCH(TEXT(A706,"YYYY-MM-DD"),'Price Data'!J:J,0)+1))/INDEX('Price Data'!K:K,MATCH(TEXT(A706,"YYYY-MM-DD"),'Price Data'!J:J,0)+1),""),"")</f>
        <v/>
      </c>
      <c r="J706" s="34" t="str">
        <f>IFERROR(INDEX('Price Data'!N:N,MATCH(TEXT(A706,"YYYY-MM-DD"),'Price Data'!M:M,0)),"")</f>
        <v/>
      </c>
      <c r="K706" s="10" t="str" cm="1">
        <f t="array" ref="K706">IFERROR(IF(ISNUMBER(J706),(J706-INDEX('Price Data'!N:N,MATCH(TEXT(A706,"YYYY-MM-DD"),'Price Data'!M:M,0)+1))/INDEX('Price Data'!N:N,MATCH(TEXT(A706,"YYYY-MM-DD"),'Price Data'!M:M,0)+1),""),"")</f>
        <v/>
      </c>
      <c r="L706" s="34" t="str">
        <f>IFERROR(INDEX('Price Data'!Q:Q,MATCH(TEXT(A706,"YYYY-MM-DD"),'Price Data'!P:P,0)),"")</f>
        <v/>
      </c>
      <c r="M706" s="10" t="str" cm="1">
        <f t="array" ref="M706">IFERROR(IF(ISNUMBER(L706),(L706-INDEX('Price Data'!Q:Q,MATCH(TEXT(A706,"YYYY-MM-DD"),'Price Data'!P:P,0)+1))/INDEX('Price Data'!Q:Q,MATCH(TEXT(A706,"YYYY-MM-DD"),'Price Data'!P:P,0)+1),""),"")</f>
        <v/>
      </c>
      <c r="N706" s="34" t="str">
        <f>IFERROR(INDEX('Price Data'!T:T,MATCH(TEXT(A706,"YYYY-MM-DD"),'Price Data'!S:S,0)),"")</f>
        <v/>
      </c>
      <c r="O706" s="10" t="str" cm="1">
        <f t="array" ref="O706">IFERROR(IF(ISNUMBER(N706),(N706-INDEX('Price Data'!T:T,MATCH(TEXT(A706,"YYYY-MM-DD"),'Price Data'!S:S,0)+1))/INDEX('Price Data'!T:T,MATCH(TEXT(A706,"YYYY-MM-DD"),'Price Data'!S:S,0)+1),""),"")</f>
        <v/>
      </c>
    </row>
    <row r="707" spans="1:15" x14ac:dyDescent="0.3">
      <c r="A707" s="8">
        <v>42526</v>
      </c>
      <c r="B707" s="34" t="str">
        <f>IFERROR(INDEX('Price Data'!B:B,MATCH(TEXT(A707,"YYYY-MM-DD"),'Price Data'!A:A,0)),"")</f>
        <v/>
      </c>
      <c r="C707" s="10" t="str" cm="1">
        <f t="array" ref="C707">IFERROR(IF(ISNUMBER(B707),(B707-INDEX('Price Data'!B:B,MATCH(TEXT(A707,"YYYY-MM-DD"),'Price Data'!A:A,0)+1))/INDEX('Price Data'!B:B,MATCH(TEXT(A707,"YYYY-MM-DD"),'Price Data'!A:A,0)+1),""),"")</f>
        <v/>
      </c>
      <c r="D707" s="34" t="str">
        <f>IFERROR(INDEX('Price Data'!E:E,MATCH(TEXT(A707,"YYYY-MM-DD"),'Price Data'!D:D,0)),"")</f>
        <v/>
      </c>
      <c r="E707" s="10" t="str" cm="1">
        <f t="array" ref="E707">IFERROR(IF(ISNUMBER(D707),(D707-INDEX('Price Data'!E:E,MATCH(TEXT(A707,"YYYY-MM-DD"),'Price Data'!D:D,0)+1))/INDEX('Price Data'!E:E,MATCH(TEXT(A707,"YYYY-MM-DD"),'Price Data'!D:D,0)+1),""),"")</f>
        <v/>
      </c>
      <c r="F707" s="34" t="str">
        <f>IFERROR(INDEX('Price Data'!H:H,MATCH(TEXT(A707,"YYYY-MM-DD"),'Price Data'!G:G,0)),"")</f>
        <v/>
      </c>
      <c r="G707" s="10" t="str" cm="1">
        <f t="array" ref="G707">IFERROR(IF(ISNUMBER(F707),(F707-INDEX('Price Data'!H:H,MATCH(TEXT(A707,"YYYY-MM-DD"),'Price Data'!G:G,0)+1))/INDEX('Price Data'!H:H,MATCH(TEXT(A707,"YYYY-MM-DD"),'Price Data'!G:G,0)+1),""),"")</f>
        <v/>
      </c>
      <c r="H707" s="34" t="str">
        <f>IFERROR(INDEX('Price Data'!K:K,MATCH(TEXT(A707,"YYYY-MM-DD"),'Price Data'!J:J,0)),"")</f>
        <v/>
      </c>
      <c r="I707" s="10" t="str" cm="1">
        <f t="array" ref="I707">IFERROR(IF(ISNUMBER(H707),(H707-INDEX('Price Data'!K:K,MATCH(TEXT(A707,"YYYY-MM-DD"),'Price Data'!J:J,0)+1))/INDEX('Price Data'!K:K,MATCH(TEXT(A707,"YYYY-MM-DD"),'Price Data'!J:J,0)+1),""),"")</f>
        <v/>
      </c>
      <c r="J707" s="34" t="str">
        <f>IFERROR(INDEX('Price Data'!N:N,MATCH(TEXT(A707,"YYYY-MM-DD"),'Price Data'!M:M,0)),"")</f>
        <v/>
      </c>
      <c r="K707" s="10" t="str" cm="1">
        <f t="array" ref="K707">IFERROR(IF(ISNUMBER(J707),(J707-INDEX('Price Data'!N:N,MATCH(TEXT(A707,"YYYY-MM-DD"),'Price Data'!M:M,0)+1))/INDEX('Price Data'!N:N,MATCH(TEXT(A707,"YYYY-MM-DD"),'Price Data'!M:M,0)+1),""),"")</f>
        <v/>
      </c>
      <c r="L707" s="34" t="str">
        <f>IFERROR(INDEX('Price Data'!Q:Q,MATCH(TEXT(A707,"YYYY-MM-DD"),'Price Data'!P:P,0)),"")</f>
        <v/>
      </c>
      <c r="M707" s="10" t="str" cm="1">
        <f t="array" ref="M707">IFERROR(IF(ISNUMBER(L707),(L707-INDEX('Price Data'!Q:Q,MATCH(TEXT(A707,"YYYY-MM-DD"),'Price Data'!P:P,0)+1))/INDEX('Price Data'!Q:Q,MATCH(TEXT(A707,"YYYY-MM-DD"),'Price Data'!P:P,0)+1),""),"")</f>
        <v/>
      </c>
      <c r="N707" s="34" t="str">
        <f>IFERROR(INDEX('Price Data'!T:T,MATCH(TEXT(A707,"YYYY-MM-DD"),'Price Data'!S:S,0)),"")</f>
        <v/>
      </c>
      <c r="O707" s="10" t="str" cm="1">
        <f t="array" ref="O707">IFERROR(IF(ISNUMBER(N707),(N707-INDEX('Price Data'!T:T,MATCH(TEXT(A707,"YYYY-MM-DD"),'Price Data'!S:S,0)+1))/INDEX('Price Data'!T:T,MATCH(TEXT(A707,"YYYY-MM-DD"),'Price Data'!S:S,0)+1),""),"")</f>
        <v/>
      </c>
    </row>
    <row r="708" spans="1:15" x14ac:dyDescent="0.3">
      <c r="A708" s="8">
        <v>42527</v>
      </c>
      <c r="B708" s="34">
        <f>IFERROR(INDEX('Price Data'!B:B,MATCH(TEXT(A708,"YYYY-MM-DD"),'Price Data'!A:A,0)),"")</f>
        <v>17625</v>
      </c>
      <c r="C708" s="10" cm="1">
        <f t="array" ref="C708">IFERROR(IF(ISNUMBER(B708),(B708-INDEX('Price Data'!B:B,MATCH(TEXT(A708,"YYYY-MM-DD"),'Price Data'!A:A,0)+1))/INDEX('Price Data'!B:B,MATCH(TEXT(A708,"YYYY-MM-DD"),'Price Data'!A:A,0)+1),""),"")</f>
        <v>7.4306944841383256E-3</v>
      </c>
      <c r="D708" s="34">
        <f>IFERROR(INDEX('Price Data'!E:E,MATCH(TEXT(A708,"YYYY-MM-DD"),'Price Data'!D:D,0)),"")</f>
        <v>12.96</v>
      </c>
      <c r="E708" s="10" cm="1">
        <f t="array" ref="E708">IFERROR(IF(ISNUMBER(D708),(D708-INDEX('Price Data'!E:E,MATCH(TEXT(A708,"YYYY-MM-DD"),'Price Data'!D:D,0)+1))/INDEX('Price Data'!E:E,MATCH(TEXT(A708,"YYYY-MM-DD"),'Price Data'!D:D,0)+1),""),"")</f>
        <v>-1.8925056775170323E-2</v>
      </c>
      <c r="F708" s="34">
        <f>IFERROR(INDEX('Price Data'!H:H,MATCH(TEXT(A708,"YYYY-MM-DD"),'Price Data'!G:G,0)),"")</f>
        <v>5845</v>
      </c>
      <c r="G708" s="10" cm="1">
        <f t="array" ref="G708">IFERROR(IF(ISNUMBER(F708),(F708-INDEX('Price Data'!H:H,MATCH(TEXT(A708,"YYYY-MM-DD"),'Price Data'!G:G,0)+1))/INDEX('Price Data'!H:H,MATCH(TEXT(A708,"YYYY-MM-DD"),'Price Data'!G:G,0)+1),""),"")</f>
        <v>2.5728987993138938E-3</v>
      </c>
      <c r="H708" s="34">
        <f>IFERROR(INDEX('Price Data'!K:K,MATCH(TEXT(A708,"YYYY-MM-DD"),'Price Data'!J:J,0)),"")</f>
        <v>2.2000000000000002</v>
      </c>
      <c r="I708" s="10" cm="1">
        <f t="array" ref="I708">IFERROR(IF(ISNUMBER(H708),(H708-INDEX('Price Data'!K:K,MATCH(TEXT(A708,"YYYY-MM-DD"),'Price Data'!J:J,0)+1))/INDEX('Price Data'!K:K,MATCH(TEXT(A708,"YYYY-MM-DD"),'Price Data'!J:J,0)+1),""),"")</f>
        <v>-4.5248868778279576E-3</v>
      </c>
      <c r="J708" s="34">
        <f>IFERROR(INDEX('Price Data'!N:N,MATCH(TEXT(A708,"YYYY-MM-DD"),'Price Data'!M:M,0)),"")</f>
        <v>2.9</v>
      </c>
      <c r="K708" s="10" cm="1">
        <f t="array" ref="K708">IFERROR(IF(ISNUMBER(J708),(J708-INDEX('Price Data'!N:N,MATCH(TEXT(A708,"YYYY-MM-DD"),'Price Data'!M:M,0)+1))/INDEX('Price Data'!N:N,MATCH(TEXT(A708,"YYYY-MM-DD"),'Price Data'!M:M,0)+1),""),"")</f>
        <v>-6.8493150684931572E-3</v>
      </c>
      <c r="L708" s="34">
        <f>IFERROR(INDEX('Price Data'!Q:Q,MATCH(TEXT(A708,"YYYY-MM-DD"),'Price Data'!P:P,0)),"")</f>
        <v>3.08</v>
      </c>
      <c r="M708" s="10" cm="1">
        <f t="array" ref="M708">IFERROR(IF(ISNUMBER(L708),(L708-INDEX('Price Data'!Q:Q,MATCH(TEXT(A708,"YYYY-MM-DD"),'Price Data'!P:P,0)+1))/INDEX('Price Data'!Q:Q,MATCH(TEXT(A708,"YYYY-MM-DD"),'Price Data'!P:P,0)+1),""),"")</f>
        <v>5.1194539249146721E-2</v>
      </c>
      <c r="N708" s="34">
        <f>IFERROR(INDEX('Price Data'!T:T,MATCH(TEXT(A708,"YYYY-MM-DD"),'Price Data'!S:S,0)),"")</f>
        <v>2.64</v>
      </c>
      <c r="O708" s="10" cm="1">
        <f t="array" ref="O708">IFERROR(IF(ISNUMBER(N708),(N708-INDEX('Price Data'!T:T,MATCH(TEXT(A708,"YYYY-MM-DD"),'Price Data'!S:S,0)+1))/INDEX('Price Data'!T:T,MATCH(TEXT(A708,"YYYY-MM-DD"),'Price Data'!S:S,0)+1),""),"")</f>
        <v>-3.9999999999999952E-2</v>
      </c>
    </row>
    <row r="709" spans="1:15" x14ac:dyDescent="0.3">
      <c r="A709" s="8">
        <v>42528</v>
      </c>
      <c r="B709" s="34">
        <f>IFERROR(INDEX('Price Data'!B:B,MATCH(TEXT(A709,"YYYY-MM-DD"),'Price Data'!A:A,0)),"")</f>
        <v>17975</v>
      </c>
      <c r="C709" s="10" cm="1">
        <f t="array" ref="C709">IFERROR(IF(ISNUMBER(B709),(B709-INDEX('Price Data'!B:B,MATCH(TEXT(A709,"YYYY-MM-DD"),'Price Data'!A:A,0)+1))/INDEX('Price Data'!B:B,MATCH(TEXT(A709,"YYYY-MM-DD"),'Price Data'!A:A,0)+1),""),"")</f>
        <v>1.9858156028368795E-2</v>
      </c>
      <c r="D709" s="34">
        <f>IFERROR(INDEX('Price Data'!E:E,MATCH(TEXT(A709,"YYYY-MM-DD"),'Price Data'!D:D,0)),"")</f>
        <v>13.39</v>
      </c>
      <c r="E709" s="10" cm="1">
        <f t="array" ref="E709">IFERROR(IF(ISNUMBER(D709),(D709-INDEX('Price Data'!E:E,MATCH(TEXT(A709,"YYYY-MM-DD"),'Price Data'!D:D,0)+1))/INDEX('Price Data'!E:E,MATCH(TEXT(A709,"YYYY-MM-DD"),'Price Data'!D:D,0)+1),""),"")</f>
        <v>3.3179012345678986E-2</v>
      </c>
      <c r="F709" s="34">
        <f>IFERROR(INDEX('Price Data'!H:H,MATCH(TEXT(A709,"YYYY-MM-DD"),'Price Data'!G:G,0)),"")</f>
        <v>6150</v>
      </c>
      <c r="G709" s="10" cm="1">
        <f t="array" ref="G709">IFERROR(IF(ISNUMBER(F709),(F709-INDEX('Price Data'!H:H,MATCH(TEXT(A709,"YYYY-MM-DD"),'Price Data'!G:G,0)+1))/INDEX('Price Data'!H:H,MATCH(TEXT(A709,"YYYY-MM-DD"),'Price Data'!G:G,0)+1),""),"")</f>
        <v>5.218135158254919E-2</v>
      </c>
      <c r="H709" s="34">
        <f>IFERROR(INDEX('Price Data'!K:K,MATCH(TEXT(A709,"YYYY-MM-DD"),'Price Data'!J:J,0)),"")</f>
        <v>2.2400000000000002</v>
      </c>
      <c r="I709" s="10" cm="1">
        <f t="array" ref="I709">IFERROR(IF(ISNUMBER(H709),(H709-INDEX('Price Data'!K:K,MATCH(TEXT(A709,"YYYY-MM-DD"),'Price Data'!J:J,0)+1))/INDEX('Price Data'!K:K,MATCH(TEXT(A709,"YYYY-MM-DD"),'Price Data'!J:J,0)+1),""),"")</f>
        <v>1.8181818181818195E-2</v>
      </c>
      <c r="J709" s="34">
        <f>IFERROR(INDEX('Price Data'!N:N,MATCH(TEXT(A709,"YYYY-MM-DD"),'Price Data'!M:M,0)),"")</f>
        <v>3.04</v>
      </c>
      <c r="K709" s="10" cm="1">
        <f t="array" ref="K709">IFERROR(IF(ISNUMBER(J709),(J709-INDEX('Price Data'!N:N,MATCH(TEXT(A709,"YYYY-MM-DD"),'Price Data'!M:M,0)+1))/INDEX('Price Data'!N:N,MATCH(TEXT(A709,"YYYY-MM-DD"),'Price Data'!M:M,0)+1),""),"")</f>
        <v>4.8275862068965558E-2</v>
      </c>
      <c r="L709" s="34">
        <f>IFERROR(INDEX('Price Data'!Q:Q,MATCH(TEXT(A709,"YYYY-MM-DD"),'Price Data'!P:P,0)),"")</f>
        <v>3.27</v>
      </c>
      <c r="M709" s="10" cm="1">
        <f t="array" ref="M709">IFERROR(IF(ISNUMBER(L709),(L709-INDEX('Price Data'!Q:Q,MATCH(TEXT(A709,"YYYY-MM-DD"),'Price Data'!P:P,0)+1))/INDEX('Price Data'!Q:Q,MATCH(TEXT(A709,"YYYY-MM-DD"),'Price Data'!P:P,0)+1),""),"")</f>
        <v>6.1688311688311667E-2</v>
      </c>
      <c r="N709" s="34">
        <f>IFERROR(INDEX('Price Data'!T:T,MATCH(TEXT(A709,"YYYY-MM-DD"),'Price Data'!S:S,0)),"")</f>
        <v>2.8</v>
      </c>
      <c r="O709" s="10" cm="1">
        <f t="array" ref="O709">IFERROR(IF(ISNUMBER(N709),(N709-INDEX('Price Data'!T:T,MATCH(TEXT(A709,"YYYY-MM-DD"),'Price Data'!S:S,0)+1))/INDEX('Price Data'!T:T,MATCH(TEXT(A709,"YYYY-MM-DD"),'Price Data'!S:S,0)+1),""),"")</f>
        <v>6.060606060606049E-2</v>
      </c>
    </row>
    <row r="710" spans="1:15" x14ac:dyDescent="0.3">
      <c r="A710" s="8">
        <v>42529</v>
      </c>
      <c r="B710" s="34">
        <f>IFERROR(INDEX('Price Data'!B:B,MATCH(TEXT(A710,"YYYY-MM-DD"),'Price Data'!A:A,0)),"")</f>
        <v>17910</v>
      </c>
      <c r="C710" s="10" cm="1">
        <f t="array" ref="C710">IFERROR(IF(ISNUMBER(B710),(B710-INDEX('Price Data'!B:B,MATCH(TEXT(A710,"YYYY-MM-DD"),'Price Data'!A:A,0)+1))/INDEX('Price Data'!B:B,MATCH(TEXT(A710,"YYYY-MM-DD"),'Price Data'!A:A,0)+1),""),"")</f>
        <v>-3.6161335187760778E-3</v>
      </c>
      <c r="D710" s="34">
        <f>IFERROR(INDEX('Price Data'!E:E,MATCH(TEXT(A710,"YYYY-MM-DD"),'Price Data'!D:D,0)),"")</f>
        <v>12.78</v>
      </c>
      <c r="E710" s="10" cm="1">
        <f t="array" ref="E710">IFERROR(IF(ISNUMBER(D710),(D710-INDEX('Price Data'!E:E,MATCH(TEXT(A710,"YYYY-MM-DD"),'Price Data'!D:D,0)+1))/INDEX('Price Data'!E:E,MATCH(TEXT(A710,"YYYY-MM-DD"),'Price Data'!D:D,0)+1),""),"")</f>
        <v>-4.555638536221069E-2</v>
      </c>
      <c r="F710" s="34">
        <f>IFERROR(INDEX('Price Data'!H:H,MATCH(TEXT(A710,"YYYY-MM-DD"),'Price Data'!G:G,0)),"")</f>
        <v>6030</v>
      </c>
      <c r="G710" s="10" cm="1">
        <f t="array" ref="G710">IFERROR(IF(ISNUMBER(F710),(F710-INDEX('Price Data'!H:H,MATCH(TEXT(A710,"YYYY-MM-DD"),'Price Data'!G:G,0)+1))/INDEX('Price Data'!H:H,MATCH(TEXT(A710,"YYYY-MM-DD"),'Price Data'!G:G,0)+1),""),"")</f>
        <v>-1.9512195121951219E-2</v>
      </c>
      <c r="H710" s="34">
        <f>IFERROR(INDEX('Price Data'!K:K,MATCH(TEXT(A710,"YYYY-MM-DD"),'Price Data'!J:J,0)),"")</f>
        <v>2.2200000000000002</v>
      </c>
      <c r="I710" s="10" cm="1">
        <f t="array" ref="I710">IFERROR(IF(ISNUMBER(H710),(H710-INDEX('Price Data'!K:K,MATCH(TEXT(A710,"YYYY-MM-DD"),'Price Data'!J:J,0)+1))/INDEX('Price Data'!K:K,MATCH(TEXT(A710,"YYYY-MM-DD"),'Price Data'!J:J,0)+1),""),"")</f>
        <v>-8.928571428571435E-3</v>
      </c>
      <c r="J710" s="34">
        <f>IFERROR(INDEX('Price Data'!N:N,MATCH(TEXT(A710,"YYYY-MM-DD"),'Price Data'!M:M,0)),"")</f>
        <v>2.94</v>
      </c>
      <c r="K710" s="10" cm="1">
        <f t="array" ref="K710">IFERROR(IF(ISNUMBER(J710),(J710-INDEX('Price Data'!N:N,MATCH(TEXT(A710,"YYYY-MM-DD"),'Price Data'!M:M,0)+1))/INDEX('Price Data'!N:N,MATCH(TEXT(A710,"YYYY-MM-DD"),'Price Data'!M:M,0)+1),""),"")</f>
        <v>-3.2894736842105289E-2</v>
      </c>
      <c r="L710" s="34">
        <f>IFERROR(INDEX('Price Data'!Q:Q,MATCH(TEXT(A710,"YYYY-MM-DD"),'Price Data'!P:P,0)),"")</f>
        <v>3.17</v>
      </c>
      <c r="M710" s="10" cm="1">
        <f t="array" ref="M710">IFERROR(IF(ISNUMBER(L710),(L710-INDEX('Price Data'!Q:Q,MATCH(TEXT(A710,"YYYY-MM-DD"),'Price Data'!P:P,0)+1))/INDEX('Price Data'!Q:Q,MATCH(TEXT(A710,"YYYY-MM-DD"),'Price Data'!P:P,0)+1),""),"")</f>
        <v>-3.0581039755351709E-2</v>
      </c>
      <c r="N710" s="34">
        <f>IFERROR(INDEX('Price Data'!T:T,MATCH(TEXT(A710,"YYYY-MM-DD"),'Price Data'!S:S,0)),"")</f>
        <v>2.72</v>
      </c>
      <c r="O710" s="10" cm="1">
        <f t="array" ref="O710">IFERROR(IF(ISNUMBER(N710),(N710-INDEX('Price Data'!T:T,MATCH(TEXT(A710,"YYYY-MM-DD"),'Price Data'!S:S,0)+1))/INDEX('Price Data'!T:T,MATCH(TEXT(A710,"YYYY-MM-DD"),'Price Data'!S:S,0)+1),""),"")</f>
        <v>-2.8571428571428439E-2</v>
      </c>
    </row>
    <row r="711" spans="1:15" x14ac:dyDescent="0.3">
      <c r="A711" s="8">
        <v>42530</v>
      </c>
      <c r="B711" s="34">
        <f>IFERROR(INDEX('Price Data'!B:B,MATCH(TEXT(A711,"YYYY-MM-DD"),'Price Data'!A:A,0)),"")</f>
        <v>17764</v>
      </c>
      <c r="C711" s="10" cm="1">
        <f t="array" ref="C711">IFERROR(IF(ISNUMBER(B711),(B711-INDEX('Price Data'!B:B,MATCH(TEXT(A711,"YYYY-MM-DD"),'Price Data'!A:A,0)+1))/INDEX('Price Data'!B:B,MATCH(TEXT(A711,"YYYY-MM-DD"),'Price Data'!A:A,0)+1),""),"")</f>
        <v>-8.1518704634282527E-3</v>
      </c>
      <c r="D711" s="34">
        <f>IFERROR(INDEX('Price Data'!E:E,MATCH(TEXT(A711,"YYYY-MM-DD"),'Price Data'!D:D,0)),"")</f>
        <v>12.74</v>
      </c>
      <c r="E711" s="10" cm="1">
        <f t="array" ref="E711">IFERROR(IF(ISNUMBER(D711),(D711-INDEX('Price Data'!E:E,MATCH(TEXT(A711,"YYYY-MM-DD"),'Price Data'!D:D,0)+1))/INDEX('Price Data'!E:E,MATCH(TEXT(A711,"YYYY-MM-DD"),'Price Data'!D:D,0)+1),""),"")</f>
        <v>-3.1298904538340491E-3</v>
      </c>
      <c r="F711" s="34">
        <f>IFERROR(INDEX('Price Data'!H:H,MATCH(TEXT(A711,"YYYY-MM-DD"),'Price Data'!G:G,0)),"")</f>
        <v>5910</v>
      </c>
      <c r="G711" s="10" cm="1">
        <f t="array" ref="G711">IFERROR(IF(ISNUMBER(F711),(F711-INDEX('Price Data'!H:H,MATCH(TEXT(A711,"YYYY-MM-DD"),'Price Data'!G:G,0)+1))/INDEX('Price Data'!H:H,MATCH(TEXT(A711,"YYYY-MM-DD"),'Price Data'!G:G,0)+1),""),"")</f>
        <v>-1.9900497512437811E-2</v>
      </c>
      <c r="H711" s="34">
        <f>IFERROR(INDEX('Price Data'!K:K,MATCH(TEXT(A711,"YYYY-MM-DD"),'Price Data'!J:J,0)),"")</f>
        <v>2.2000000000000002</v>
      </c>
      <c r="I711" s="10" cm="1">
        <f t="array" ref="I711">IFERROR(IF(ISNUMBER(H711),(H711-INDEX('Price Data'!K:K,MATCH(TEXT(A711,"YYYY-MM-DD"),'Price Data'!J:J,0)+1))/INDEX('Price Data'!K:K,MATCH(TEXT(A711,"YYYY-MM-DD"),'Price Data'!J:J,0)+1),""),"")</f>
        <v>-9.0090090090090159E-3</v>
      </c>
      <c r="J711" s="34">
        <f>IFERROR(INDEX('Price Data'!N:N,MATCH(TEXT(A711,"YYYY-MM-DD"),'Price Data'!M:M,0)),"")</f>
        <v>3</v>
      </c>
      <c r="K711" s="10" cm="1">
        <f t="array" ref="K711">IFERROR(IF(ISNUMBER(J711),(J711-INDEX('Price Data'!N:N,MATCH(TEXT(A711,"YYYY-MM-DD"),'Price Data'!M:M,0)+1))/INDEX('Price Data'!N:N,MATCH(TEXT(A711,"YYYY-MM-DD"),'Price Data'!M:M,0)+1),""),"")</f>
        <v>2.0408163265306142E-2</v>
      </c>
      <c r="L711" s="34">
        <f>IFERROR(INDEX('Price Data'!Q:Q,MATCH(TEXT(A711,"YYYY-MM-DD"),'Price Data'!P:P,0)),"")</f>
        <v>3.08</v>
      </c>
      <c r="M711" s="10" cm="1">
        <f t="array" ref="M711">IFERROR(IF(ISNUMBER(L711),(L711-INDEX('Price Data'!Q:Q,MATCH(TEXT(A711,"YYYY-MM-DD"),'Price Data'!P:P,0)+1))/INDEX('Price Data'!Q:Q,MATCH(TEXT(A711,"YYYY-MM-DD"),'Price Data'!P:P,0)+1),""),"")</f>
        <v>-2.8391167192428977E-2</v>
      </c>
      <c r="N711" s="34">
        <f>IFERROR(INDEX('Price Data'!T:T,MATCH(TEXT(A711,"YYYY-MM-DD"),'Price Data'!S:S,0)),"")</f>
        <v>2.73</v>
      </c>
      <c r="O711" s="10" cm="1">
        <f t="array" ref="O711">IFERROR(IF(ISNUMBER(N711),(N711-INDEX('Price Data'!T:T,MATCH(TEXT(A711,"YYYY-MM-DD"),'Price Data'!S:S,0)+1))/INDEX('Price Data'!T:T,MATCH(TEXT(A711,"YYYY-MM-DD"),'Price Data'!S:S,0)+1),""),"")</f>
        <v>3.6764705882352156E-3</v>
      </c>
    </row>
    <row r="712" spans="1:15" x14ac:dyDescent="0.3">
      <c r="A712" s="8">
        <v>42531</v>
      </c>
      <c r="B712" s="34">
        <f>IFERROR(INDEX('Price Data'!B:B,MATCH(TEXT(A712,"YYYY-MM-DD"),'Price Data'!A:A,0)),"")</f>
        <v>17120</v>
      </c>
      <c r="C712" s="10" cm="1">
        <f t="array" ref="C712">IFERROR(IF(ISNUMBER(B712),(B712-INDEX('Price Data'!B:B,MATCH(TEXT(A712,"YYYY-MM-DD"),'Price Data'!A:A,0)+1))/INDEX('Price Data'!B:B,MATCH(TEXT(A712,"YYYY-MM-DD"),'Price Data'!A:A,0)+1),""),"")</f>
        <v>-3.6253096149515877E-2</v>
      </c>
      <c r="D712" s="34">
        <f>IFERROR(INDEX('Price Data'!E:E,MATCH(TEXT(A712,"YYYY-MM-DD"),'Price Data'!D:D,0)),"")</f>
        <v>11.92</v>
      </c>
      <c r="E712" s="10" cm="1">
        <f t="array" ref="E712">IFERROR(IF(ISNUMBER(D712),(D712-INDEX('Price Data'!E:E,MATCH(TEXT(A712,"YYYY-MM-DD"),'Price Data'!D:D,0)+1))/INDEX('Price Data'!E:E,MATCH(TEXT(A712,"YYYY-MM-DD"),'Price Data'!D:D,0)+1),""),"")</f>
        <v>-6.4364207221350098E-2</v>
      </c>
      <c r="F712" s="34">
        <f>IFERROR(INDEX('Price Data'!H:H,MATCH(TEXT(A712,"YYYY-MM-DD"),'Price Data'!G:G,0)),"")</f>
        <v>5525</v>
      </c>
      <c r="G712" s="10" cm="1">
        <f t="array" ref="G712">IFERROR(IF(ISNUMBER(F712),(F712-INDEX('Price Data'!H:H,MATCH(TEXT(A712,"YYYY-MM-DD"),'Price Data'!G:G,0)+1))/INDEX('Price Data'!H:H,MATCH(TEXT(A712,"YYYY-MM-DD"),'Price Data'!G:G,0)+1),""),"")</f>
        <v>-6.5143824027072764E-2</v>
      </c>
      <c r="H712" s="34">
        <f>IFERROR(INDEX('Price Data'!K:K,MATCH(TEXT(A712,"YYYY-MM-DD"),'Price Data'!J:J,0)),"")</f>
        <v>2.11</v>
      </c>
      <c r="I712" s="10" cm="1">
        <f t="array" ref="I712">IFERROR(IF(ISNUMBER(H712),(H712-INDEX('Price Data'!K:K,MATCH(TEXT(A712,"YYYY-MM-DD"),'Price Data'!J:J,0)+1))/INDEX('Price Data'!K:K,MATCH(TEXT(A712,"YYYY-MM-DD"),'Price Data'!J:J,0)+1),""),"")</f>
        <v>-4.0909090909091041E-2</v>
      </c>
      <c r="J712" s="34">
        <f>IFERROR(INDEX('Price Data'!N:N,MATCH(TEXT(A712,"YYYY-MM-DD"),'Price Data'!M:M,0)),"")</f>
        <v>2.8</v>
      </c>
      <c r="K712" s="10" cm="1">
        <f t="array" ref="K712">IFERROR(IF(ISNUMBER(J712),(J712-INDEX('Price Data'!N:N,MATCH(TEXT(A712,"YYYY-MM-DD"),'Price Data'!M:M,0)+1))/INDEX('Price Data'!N:N,MATCH(TEXT(A712,"YYYY-MM-DD"),'Price Data'!M:M,0)+1),""),"")</f>
        <v>-6.6666666666666721E-2</v>
      </c>
      <c r="L712" s="34">
        <f>IFERROR(INDEX('Price Data'!Q:Q,MATCH(TEXT(A712,"YYYY-MM-DD"),'Price Data'!P:P,0)),"")</f>
        <v>2.92</v>
      </c>
      <c r="M712" s="10" cm="1">
        <f t="array" ref="M712">IFERROR(IF(ISNUMBER(L712),(L712-INDEX('Price Data'!Q:Q,MATCH(TEXT(A712,"YYYY-MM-DD"),'Price Data'!P:P,0)+1))/INDEX('Price Data'!Q:Q,MATCH(TEXT(A712,"YYYY-MM-DD"),'Price Data'!P:P,0)+1),""),"")</f>
        <v>-5.1948051948051993E-2</v>
      </c>
      <c r="N712" s="34">
        <f>IFERROR(INDEX('Price Data'!T:T,MATCH(TEXT(A712,"YYYY-MM-DD"),'Price Data'!S:S,0)),"")</f>
        <v>2.59</v>
      </c>
      <c r="O712" s="10" cm="1">
        <f t="array" ref="O712">IFERROR(IF(ISNUMBER(N712),(N712-INDEX('Price Data'!T:T,MATCH(TEXT(A712,"YYYY-MM-DD"),'Price Data'!S:S,0)+1))/INDEX('Price Data'!T:T,MATCH(TEXT(A712,"YYYY-MM-DD"),'Price Data'!S:S,0)+1),""),"")</f>
        <v>-5.1282051282051329E-2</v>
      </c>
    </row>
    <row r="713" spans="1:15" x14ac:dyDescent="0.3">
      <c r="A713" s="8">
        <v>42532</v>
      </c>
      <c r="B713" s="34" t="str">
        <f>IFERROR(INDEX('Price Data'!B:B,MATCH(TEXT(A713,"YYYY-MM-DD"),'Price Data'!A:A,0)),"")</f>
        <v/>
      </c>
      <c r="C713" s="10" t="str" cm="1">
        <f t="array" ref="C713">IFERROR(IF(ISNUMBER(B713),(B713-INDEX('Price Data'!B:B,MATCH(TEXT(A713,"YYYY-MM-DD"),'Price Data'!A:A,0)+1))/INDEX('Price Data'!B:B,MATCH(TEXT(A713,"YYYY-MM-DD"),'Price Data'!A:A,0)+1),""),"")</f>
        <v/>
      </c>
      <c r="D713" s="34" t="str">
        <f>IFERROR(INDEX('Price Data'!E:E,MATCH(TEXT(A713,"YYYY-MM-DD"),'Price Data'!D:D,0)),"")</f>
        <v/>
      </c>
      <c r="E713" s="10" t="str" cm="1">
        <f t="array" ref="E713">IFERROR(IF(ISNUMBER(D713),(D713-INDEX('Price Data'!E:E,MATCH(TEXT(A713,"YYYY-MM-DD"),'Price Data'!D:D,0)+1))/INDEX('Price Data'!E:E,MATCH(TEXT(A713,"YYYY-MM-DD"),'Price Data'!D:D,0)+1),""),"")</f>
        <v/>
      </c>
      <c r="F713" s="34" t="str">
        <f>IFERROR(INDEX('Price Data'!H:H,MATCH(TEXT(A713,"YYYY-MM-DD"),'Price Data'!G:G,0)),"")</f>
        <v/>
      </c>
      <c r="G713" s="10" t="str" cm="1">
        <f t="array" ref="G713">IFERROR(IF(ISNUMBER(F713),(F713-INDEX('Price Data'!H:H,MATCH(TEXT(A713,"YYYY-MM-DD"),'Price Data'!G:G,0)+1))/INDEX('Price Data'!H:H,MATCH(TEXT(A713,"YYYY-MM-DD"),'Price Data'!G:G,0)+1),""),"")</f>
        <v/>
      </c>
      <c r="H713" s="34" t="str">
        <f>IFERROR(INDEX('Price Data'!K:K,MATCH(TEXT(A713,"YYYY-MM-DD"),'Price Data'!J:J,0)),"")</f>
        <v/>
      </c>
      <c r="I713" s="10" t="str" cm="1">
        <f t="array" ref="I713">IFERROR(IF(ISNUMBER(H713),(H713-INDEX('Price Data'!K:K,MATCH(TEXT(A713,"YYYY-MM-DD"),'Price Data'!J:J,0)+1))/INDEX('Price Data'!K:K,MATCH(TEXT(A713,"YYYY-MM-DD"),'Price Data'!J:J,0)+1),""),"")</f>
        <v/>
      </c>
      <c r="J713" s="34" t="str">
        <f>IFERROR(INDEX('Price Data'!N:N,MATCH(TEXT(A713,"YYYY-MM-DD"),'Price Data'!M:M,0)),"")</f>
        <v/>
      </c>
      <c r="K713" s="10" t="str" cm="1">
        <f t="array" ref="K713">IFERROR(IF(ISNUMBER(J713),(J713-INDEX('Price Data'!N:N,MATCH(TEXT(A713,"YYYY-MM-DD"),'Price Data'!M:M,0)+1))/INDEX('Price Data'!N:N,MATCH(TEXT(A713,"YYYY-MM-DD"),'Price Data'!M:M,0)+1),""),"")</f>
        <v/>
      </c>
      <c r="L713" s="34" t="str">
        <f>IFERROR(INDEX('Price Data'!Q:Q,MATCH(TEXT(A713,"YYYY-MM-DD"),'Price Data'!P:P,0)),"")</f>
        <v/>
      </c>
      <c r="M713" s="10" t="str" cm="1">
        <f t="array" ref="M713">IFERROR(IF(ISNUMBER(L713),(L713-INDEX('Price Data'!Q:Q,MATCH(TEXT(A713,"YYYY-MM-DD"),'Price Data'!P:P,0)+1))/INDEX('Price Data'!Q:Q,MATCH(TEXT(A713,"YYYY-MM-DD"),'Price Data'!P:P,0)+1),""),"")</f>
        <v/>
      </c>
      <c r="N713" s="34" t="str">
        <f>IFERROR(INDEX('Price Data'!T:T,MATCH(TEXT(A713,"YYYY-MM-DD"),'Price Data'!S:S,0)),"")</f>
        <v/>
      </c>
      <c r="O713" s="10" t="str" cm="1">
        <f t="array" ref="O713">IFERROR(IF(ISNUMBER(N713),(N713-INDEX('Price Data'!T:T,MATCH(TEXT(A713,"YYYY-MM-DD"),'Price Data'!S:S,0)+1))/INDEX('Price Data'!T:T,MATCH(TEXT(A713,"YYYY-MM-DD"),'Price Data'!S:S,0)+1),""),"")</f>
        <v/>
      </c>
    </row>
    <row r="714" spans="1:15" x14ac:dyDescent="0.3">
      <c r="A714" s="8">
        <v>42533</v>
      </c>
      <c r="B714" s="34" t="str">
        <f>IFERROR(INDEX('Price Data'!B:B,MATCH(TEXT(A714,"YYYY-MM-DD"),'Price Data'!A:A,0)),"")</f>
        <v/>
      </c>
      <c r="C714" s="10" t="str" cm="1">
        <f t="array" ref="C714">IFERROR(IF(ISNUMBER(B714),(B714-INDEX('Price Data'!B:B,MATCH(TEXT(A714,"YYYY-MM-DD"),'Price Data'!A:A,0)+1))/INDEX('Price Data'!B:B,MATCH(TEXT(A714,"YYYY-MM-DD"),'Price Data'!A:A,0)+1),""),"")</f>
        <v/>
      </c>
      <c r="D714" s="34" t="str">
        <f>IFERROR(INDEX('Price Data'!E:E,MATCH(TEXT(A714,"YYYY-MM-DD"),'Price Data'!D:D,0)),"")</f>
        <v/>
      </c>
      <c r="E714" s="10" t="str" cm="1">
        <f t="array" ref="E714">IFERROR(IF(ISNUMBER(D714),(D714-INDEX('Price Data'!E:E,MATCH(TEXT(A714,"YYYY-MM-DD"),'Price Data'!D:D,0)+1))/INDEX('Price Data'!E:E,MATCH(TEXT(A714,"YYYY-MM-DD"),'Price Data'!D:D,0)+1),""),"")</f>
        <v/>
      </c>
      <c r="F714" s="34" t="str">
        <f>IFERROR(INDEX('Price Data'!H:H,MATCH(TEXT(A714,"YYYY-MM-DD"),'Price Data'!G:G,0)),"")</f>
        <v/>
      </c>
      <c r="G714" s="10" t="str" cm="1">
        <f t="array" ref="G714">IFERROR(IF(ISNUMBER(F714),(F714-INDEX('Price Data'!H:H,MATCH(TEXT(A714,"YYYY-MM-DD"),'Price Data'!G:G,0)+1))/INDEX('Price Data'!H:H,MATCH(TEXT(A714,"YYYY-MM-DD"),'Price Data'!G:G,0)+1),""),"")</f>
        <v/>
      </c>
      <c r="H714" s="34" t="str">
        <f>IFERROR(INDEX('Price Data'!K:K,MATCH(TEXT(A714,"YYYY-MM-DD"),'Price Data'!J:J,0)),"")</f>
        <v/>
      </c>
      <c r="I714" s="10" t="str" cm="1">
        <f t="array" ref="I714">IFERROR(IF(ISNUMBER(H714),(H714-INDEX('Price Data'!K:K,MATCH(TEXT(A714,"YYYY-MM-DD"),'Price Data'!J:J,0)+1))/INDEX('Price Data'!K:K,MATCH(TEXT(A714,"YYYY-MM-DD"),'Price Data'!J:J,0)+1),""),"")</f>
        <v/>
      </c>
      <c r="J714" s="34" t="str">
        <f>IFERROR(INDEX('Price Data'!N:N,MATCH(TEXT(A714,"YYYY-MM-DD"),'Price Data'!M:M,0)),"")</f>
        <v/>
      </c>
      <c r="K714" s="10" t="str" cm="1">
        <f t="array" ref="K714">IFERROR(IF(ISNUMBER(J714),(J714-INDEX('Price Data'!N:N,MATCH(TEXT(A714,"YYYY-MM-DD"),'Price Data'!M:M,0)+1))/INDEX('Price Data'!N:N,MATCH(TEXT(A714,"YYYY-MM-DD"),'Price Data'!M:M,0)+1),""),"")</f>
        <v/>
      </c>
      <c r="L714" s="34" t="str">
        <f>IFERROR(INDEX('Price Data'!Q:Q,MATCH(TEXT(A714,"YYYY-MM-DD"),'Price Data'!P:P,0)),"")</f>
        <v/>
      </c>
      <c r="M714" s="10" t="str" cm="1">
        <f t="array" ref="M714">IFERROR(IF(ISNUMBER(L714),(L714-INDEX('Price Data'!Q:Q,MATCH(TEXT(A714,"YYYY-MM-DD"),'Price Data'!P:P,0)+1))/INDEX('Price Data'!Q:Q,MATCH(TEXT(A714,"YYYY-MM-DD"),'Price Data'!P:P,0)+1),""),"")</f>
        <v/>
      </c>
      <c r="N714" s="34" t="str">
        <f>IFERROR(INDEX('Price Data'!T:T,MATCH(TEXT(A714,"YYYY-MM-DD"),'Price Data'!S:S,0)),"")</f>
        <v/>
      </c>
      <c r="O714" s="10" t="str" cm="1">
        <f t="array" ref="O714">IFERROR(IF(ISNUMBER(N714),(N714-INDEX('Price Data'!T:T,MATCH(TEXT(A714,"YYYY-MM-DD"),'Price Data'!S:S,0)+1))/INDEX('Price Data'!T:T,MATCH(TEXT(A714,"YYYY-MM-DD"),'Price Data'!S:S,0)+1),""),"")</f>
        <v/>
      </c>
    </row>
    <row r="715" spans="1:15" x14ac:dyDescent="0.3">
      <c r="A715" s="8">
        <v>42534</v>
      </c>
      <c r="B715" s="34">
        <f>IFERROR(INDEX('Price Data'!B:B,MATCH(TEXT(A715,"YYYY-MM-DD"),'Price Data'!A:A,0)),"")</f>
        <v>16622</v>
      </c>
      <c r="C715" s="10" cm="1">
        <f t="array" ref="C715">IFERROR(IF(ISNUMBER(B715),(B715-INDEX('Price Data'!B:B,MATCH(TEXT(A715,"YYYY-MM-DD"),'Price Data'!A:A,0)+1))/INDEX('Price Data'!B:B,MATCH(TEXT(A715,"YYYY-MM-DD"),'Price Data'!A:A,0)+1),""),"")</f>
        <v>-2.908878504672897E-2</v>
      </c>
      <c r="D715" s="34">
        <f>IFERROR(INDEX('Price Data'!E:E,MATCH(TEXT(A715,"YYYY-MM-DD"),'Price Data'!D:D,0)),"")</f>
        <v>11.29</v>
      </c>
      <c r="E715" s="10" cm="1">
        <f t="array" ref="E715">IFERROR(IF(ISNUMBER(D715),(D715-INDEX('Price Data'!E:E,MATCH(TEXT(A715,"YYYY-MM-DD"),'Price Data'!D:D,0)+1))/INDEX('Price Data'!E:E,MATCH(TEXT(A715,"YYYY-MM-DD"),'Price Data'!D:D,0)+1),""),"")</f>
        <v>-5.2852348993288653E-2</v>
      </c>
      <c r="F715" s="34">
        <f>IFERROR(INDEX('Price Data'!H:H,MATCH(TEXT(A715,"YYYY-MM-DD"),'Price Data'!G:G,0)),"")</f>
        <v>5020</v>
      </c>
      <c r="G715" s="10" cm="1">
        <f t="array" ref="G715">IFERROR(IF(ISNUMBER(F715),(F715-INDEX('Price Data'!H:H,MATCH(TEXT(A715,"YYYY-MM-DD"),'Price Data'!G:G,0)+1))/INDEX('Price Data'!H:H,MATCH(TEXT(A715,"YYYY-MM-DD"),'Price Data'!G:G,0)+1),""),"")</f>
        <v>-9.1402714932126691E-2</v>
      </c>
      <c r="H715" s="34">
        <f>IFERROR(INDEX('Price Data'!K:K,MATCH(TEXT(A715,"YYYY-MM-DD"),'Price Data'!J:J,0)),"")</f>
        <v>1.98</v>
      </c>
      <c r="I715" s="10" cm="1">
        <f t="array" ref="I715">IFERROR(IF(ISNUMBER(H715),(H715-INDEX('Price Data'!K:K,MATCH(TEXT(A715,"YYYY-MM-DD"),'Price Data'!J:J,0)+1))/INDEX('Price Data'!K:K,MATCH(TEXT(A715,"YYYY-MM-DD"),'Price Data'!J:J,0)+1),""),"")</f>
        <v>-6.1611374407582895E-2</v>
      </c>
      <c r="J715" s="34">
        <f>IFERROR(INDEX('Price Data'!N:N,MATCH(TEXT(A715,"YYYY-MM-DD"),'Price Data'!M:M,0)),"")</f>
        <v>2.63</v>
      </c>
      <c r="K715" s="10" cm="1">
        <f t="array" ref="K715">IFERROR(IF(ISNUMBER(J715),(J715-INDEX('Price Data'!N:N,MATCH(TEXT(A715,"YYYY-MM-DD"),'Price Data'!M:M,0)+1))/INDEX('Price Data'!N:N,MATCH(TEXT(A715,"YYYY-MM-DD"),'Price Data'!M:M,0)+1),""),"")</f>
        <v>-6.0714285714285693E-2</v>
      </c>
      <c r="L715" s="34">
        <f>IFERROR(INDEX('Price Data'!Q:Q,MATCH(TEXT(A715,"YYYY-MM-DD"),'Price Data'!P:P,0)),"")</f>
        <v>2.62</v>
      </c>
      <c r="M715" s="10" cm="1">
        <f t="array" ref="M715">IFERROR(IF(ISNUMBER(L715),(L715-INDEX('Price Data'!Q:Q,MATCH(TEXT(A715,"YYYY-MM-DD"),'Price Data'!P:P,0)+1))/INDEX('Price Data'!Q:Q,MATCH(TEXT(A715,"YYYY-MM-DD"),'Price Data'!P:P,0)+1),""),"")</f>
        <v>-0.1027397260273972</v>
      </c>
      <c r="N715" s="34">
        <f>IFERROR(INDEX('Price Data'!T:T,MATCH(TEXT(A715,"YYYY-MM-DD"),'Price Data'!S:S,0)),"")</f>
        <v>2.5099999999999998</v>
      </c>
      <c r="O715" s="10" cm="1">
        <f t="array" ref="O715">IFERROR(IF(ISNUMBER(N715),(N715-INDEX('Price Data'!T:T,MATCH(TEXT(A715,"YYYY-MM-DD"),'Price Data'!S:S,0)+1))/INDEX('Price Data'!T:T,MATCH(TEXT(A715,"YYYY-MM-DD"),'Price Data'!S:S,0)+1),""),"")</f>
        <v>-3.0888030888030917E-2</v>
      </c>
    </row>
    <row r="716" spans="1:15" x14ac:dyDescent="0.3">
      <c r="A716" s="8">
        <v>42535</v>
      </c>
      <c r="B716" s="34">
        <f>IFERROR(INDEX('Price Data'!B:B,MATCH(TEXT(A716,"YYYY-MM-DD"),'Price Data'!A:A,0)),"")</f>
        <v>16271</v>
      </c>
      <c r="C716" s="10" cm="1">
        <f t="array" ref="C716">IFERROR(IF(ISNUMBER(B716),(B716-INDEX('Price Data'!B:B,MATCH(TEXT(A716,"YYYY-MM-DD"),'Price Data'!A:A,0)+1))/INDEX('Price Data'!B:B,MATCH(TEXT(A716,"YYYY-MM-DD"),'Price Data'!A:A,0)+1),""),"")</f>
        <v>-2.1116592467813739E-2</v>
      </c>
      <c r="D716" s="34">
        <f>IFERROR(INDEX('Price Data'!E:E,MATCH(TEXT(A716,"YYYY-MM-DD"),'Price Data'!D:D,0)),"")</f>
        <v>11.07</v>
      </c>
      <c r="E716" s="10" cm="1">
        <f t="array" ref="E716">IFERROR(IF(ISNUMBER(D716),(D716-INDEX('Price Data'!E:E,MATCH(TEXT(A716,"YYYY-MM-DD"),'Price Data'!D:D,0)+1))/INDEX('Price Data'!E:E,MATCH(TEXT(A716,"YYYY-MM-DD"),'Price Data'!D:D,0)+1),""),"")</f>
        <v>-1.9486271036315225E-2</v>
      </c>
      <c r="F716" s="34">
        <f>IFERROR(INDEX('Price Data'!H:H,MATCH(TEXT(A716,"YYYY-MM-DD"),'Price Data'!G:G,0)),"")</f>
        <v>4880</v>
      </c>
      <c r="G716" s="10" cm="1">
        <f t="array" ref="G716">IFERROR(IF(ISNUMBER(F716),(F716-INDEX('Price Data'!H:H,MATCH(TEXT(A716,"YYYY-MM-DD"),'Price Data'!G:G,0)+1))/INDEX('Price Data'!H:H,MATCH(TEXT(A716,"YYYY-MM-DD"),'Price Data'!G:G,0)+1),""),"")</f>
        <v>-2.7888446215139442E-2</v>
      </c>
      <c r="H716" s="34">
        <f>IFERROR(INDEX('Price Data'!K:K,MATCH(TEXT(A716,"YYYY-MM-DD"),'Price Data'!J:J,0)),"")</f>
        <v>1.91</v>
      </c>
      <c r="I716" s="10" cm="1">
        <f t="array" ref="I716">IFERROR(IF(ISNUMBER(H716),(H716-INDEX('Price Data'!K:K,MATCH(TEXT(A716,"YYYY-MM-DD"),'Price Data'!J:J,0)+1))/INDEX('Price Data'!K:K,MATCH(TEXT(A716,"YYYY-MM-DD"),'Price Data'!J:J,0)+1),""),"")</f>
        <v>-3.5353535353535387E-2</v>
      </c>
      <c r="J716" s="34">
        <f>IFERROR(INDEX('Price Data'!N:N,MATCH(TEXT(A716,"YYYY-MM-DD"),'Price Data'!M:M,0)),"")</f>
        <v>2.56</v>
      </c>
      <c r="K716" s="10" cm="1">
        <f t="array" ref="K716">IFERROR(IF(ISNUMBER(J716),(J716-INDEX('Price Data'!N:N,MATCH(TEXT(A716,"YYYY-MM-DD"),'Price Data'!M:M,0)+1))/INDEX('Price Data'!N:N,MATCH(TEXT(A716,"YYYY-MM-DD"),'Price Data'!M:M,0)+1),""),"")</f>
        <v>-2.6615969581748989E-2</v>
      </c>
      <c r="L716" s="34">
        <f>IFERROR(INDEX('Price Data'!Q:Q,MATCH(TEXT(A716,"YYYY-MM-DD"),'Price Data'!P:P,0)),"")</f>
        <v>2.4500000000000002</v>
      </c>
      <c r="M716" s="10" cm="1">
        <f t="array" ref="M716">IFERROR(IF(ISNUMBER(L716),(L716-INDEX('Price Data'!Q:Q,MATCH(TEXT(A716,"YYYY-MM-DD"),'Price Data'!P:P,0)+1))/INDEX('Price Data'!Q:Q,MATCH(TEXT(A716,"YYYY-MM-DD"),'Price Data'!P:P,0)+1),""),"")</f>
        <v>-6.4885496183206076E-2</v>
      </c>
      <c r="N716" s="34">
        <f>IFERROR(INDEX('Price Data'!T:T,MATCH(TEXT(A716,"YYYY-MM-DD"),'Price Data'!S:S,0)),"")</f>
        <v>2.46</v>
      </c>
      <c r="O716" s="10" cm="1">
        <f t="array" ref="O716">IFERROR(IF(ISNUMBER(N716),(N716-INDEX('Price Data'!T:T,MATCH(TEXT(A716,"YYYY-MM-DD"),'Price Data'!S:S,0)+1))/INDEX('Price Data'!T:T,MATCH(TEXT(A716,"YYYY-MM-DD"),'Price Data'!S:S,0)+1),""),"")</f>
        <v>-1.9920318725099532E-2</v>
      </c>
    </row>
    <row r="717" spans="1:15" x14ac:dyDescent="0.3">
      <c r="A717" s="8">
        <v>42536</v>
      </c>
      <c r="B717" s="34">
        <f>IFERROR(INDEX('Price Data'!B:B,MATCH(TEXT(A717,"YYYY-MM-DD"),'Price Data'!A:A,0)),"")</f>
        <v>16514</v>
      </c>
      <c r="C717" s="10" cm="1">
        <f t="array" ref="C717">IFERROR(IF(ISNUMBER(B717),(B717-INDEX('Price Data'!B:B,MATCH(TEXT(A717,"YYYY-MM-DD"),'Price Data'!A:A,0)+1))/INDEX('Price Data'!B:B,MATCH(TEXT(A717,"YYYY-MM-DD"),'Price Data'!A:A,0)+1),""),"")</f>
        <v>1.4934546125007683E-2</v>
      </c>
      <c r="D717" s="34">
        <f>IFERROR(INDEX('Price Data'!E:E,MATCH(TEXT(A717,"YYYY-MM-DD"),'Price Data'!D:D,0)),"")</f>
        <v>11.29</v>
      </c>
      <c r="E717" s="10" cm="1">
        <f t="array" ref="E717">IFERROR(IF(ISNUMBER(D717),(D717-INDEX('Price Data'!E:E,MATCH(TEXT(A717,"YYYY-MM-DD"),'Price Data'!D:D,0)+1))/INDEX('Price Data'!E:E,MATCH(TEXT(A717,"YYYY-MM-DD"),'Price Data'!D:D,0)+1),""),"")</f>
        <v>1.9873532068653915E-2</v>
      </c>
      <c r="F717" s="34">
        <f>IFERROR(INDEX('Price Data'!H:H,MATCH(TEXT(A717,"YYYY-MM-DD"),'Price Data'!G:G,0)),"")</f>
        <v>4982</v>
      </c>
      <c r="G717" s="10" cm="1">
        <f t="array" ref="G717">IFERROR(IF(ISNUMBER(F717),(F717-INDEX('Price Data'!H:H,MATCH(TEXT(A717,"YYYY-MM-DD"),'Price Data'!G:G,0)+1))/INDEX('Price Data'!H:H,MATCH(TEXT(A717,"YYYY-MM-DD"),'Price Data'!G:G,0)+1),""),"")</f>
        <v>2.0901639344262295E-2</v>
      </c>
      <c r="H717" s="34">
        <f>IFERROR(INDEX('Price Data'!K:K,MATCH(TEXT(A717,"YYYY-MM-DD"),'Price Data'!J:J,0)),"")</f>
        <v>1.97</v>
      </c>
      <c r="I717" s="10" cm="1">
        <f t="array" ref="I717">IFERROR(IF(ISNUMBER(H717),(H717-INDEX('Price Data'!K:K,MATCH(TEXT(A717,"YYYY-MM-DD"),'Price Data'!J:J,0)+1))/INDEX('Price Data'!K:K,MATCH(TEXT(A717,"YYYY-MM-DD"),'Price Data'!J:J,0)+1),""),"")</f>
        <v>3.1413612565445052E-2</v>
      </c>
      <c r="J717" s="34">
        <f>IFERROR(INDEX('Price Data'!N:N,MATCH(TEXT(A717,"YYYY-MM-DD"),'Price Data'!M:M,0)),"")</f>
        <v>2.5499999999999998</v>
      </c>
      <c r="K717" s="10" cm="1">
        <f t="array" ref="K717">IFERROR(IF(ISNUMBER(J717),(J717-INDEX('Price Data'!N:N,MATCH(TEXT(A717,"YYYY-MM-DD"),'Price Data'!M:M,0)+1))/INDEX('Price Data'!N:N,MATCH(TEXT(A717,"YYYY-MM-DD"),'Price Data'!M:M,0)+1),""),"")</f>
        <v>-3.9062500000000902E-3</v>
      </c>
      <c r="L717" s="34">
        <f>IFERROR(INDEX('Price Data'!Q:Q,MATCH(TEXT(A717,"YYYY-MM-DD"),'Price Data'!P:P,0)),"")</f>
        <v>2.62</v>
      </c>
      <c r="M717" s="10" cm="1">
        <f t="array" ref="M717">IFERROR(IF(ISNUMBER(L717),(L717-INDEX('Price Data'!Q:Q,MATCH(TEXT(A717,"YYYY-MM-DD"),'Price Data'!P:P,0)+1))/INDEX('Price Data'!Q:Q,MATCH(TEXT(A717,"YYYY-MM-DD"),'Price Data'!P:P,0)+1),""),"")</f>
        <v>6.9387755102040788E-2</v>
      </c>
      <c r="N717" s="34">
        <f>IFERROR(INDEX('Price Data'!T:T,MATCH(TEXT(A717,"YYYY-MM-DD"),'Price Data'!S:S,0)),"")</f>
        <v>2.4300000000000002</v>
      </c>
      <c r="O717" s="10" cm="1">
        <f t="array" ref="O717">IFERROR(IF(ISNUMBER(N717),(N717-INDEX('Price Data'!T:T,MATCH(TEXT(A717,"YYYY-MM-DD"),'Price Data'!S:S,0)+1))/INDEX('Price Data'!T:T,MATCH(TEXT(A717,"YYYY-MM-DD"),'Price Data'!S:S,0)+1),""),"")</f>
        <v>-1.2195121951219433E-2</v>
      </c>
    </row>
    <row r="718" spans="1:15" x14ac:dyDescent="0.3">
      <c r="A718" s="8">
        <v>42537</v>
      </c>
      <c r="B718" s="34">
        <f>IFERROR(INDEX('Price Data'!B:B,MATCH(TEXT(A718,"YYYY-MM-DD"),'Price Data'!A:A,0)),"")</f>
        <v>16352</v>
      </c>
      <c r="C718" s="10" cm="1">
        <f t="array" ref="C718">IFERROR(IF(ISNUMBER(B718),(B718-INDEX('Price Data'!B:B,MATCH(TEXT(A718,"YYYY-MM-DD"),'Price Data'!A:A,0)+1))/INDEX('Price Data'!B:B,MATCH(TEXT(A718,"YYYY-MM-DD"),'Price Data'!A:A,0)+1),""),"")</f>
        <v>-9.8098583020467481E-3</v>
      </c>
      <c r="D718" s="34">
        <f>IFERROR(INDEX('Price Data'!E:E,MATCH(TEXT(A718,"YYYY-MM-DD"),'Price Data'!D:D,0)),"")</f>
        <v>11.04</v>
      </c>
      <c r="E718" s="10" cm="1">
        <f t="array" ref="E718">IFERROR(IF(ISNUMBER(D718),(D718-INDEX('Price Data'!E:E,MATCH(TEXT(A718,"YYYY-MM-DD"),'Price Data'!D:D,0)+1))/INDEX('Price Data'!E:E,MATCH(TEXT(A718,"YYYY-MM-DD"),'Price Data'!D:D,0)+1),""),"")</f>
        <v>-2.2143489813994686E-2</v>
      </c>
      <c r="F718" s="34">
        <f>IFERROR(INDEX('Price Data'!H:H,MATCH(TEXT(A718,"YYYY-MM-DD"),'Price Data'!G:G,0)),"")</f>
        <v>4815</v>
      </c>
      <c r="G718" s="10" cm="1">
        <f t="array" ref="G718">IFERROR(IF(ISNUMBER(F718),(F718-INDEX('Price Data'!H:H,MATCH(TEXT(A718,"YYYY-MM-DD"),'Price Data'!G:G,0)+1))/INDEX('Price Data'!H:H,MATCH(TEXT(A718,"YYYY-MM-DD"),'Price Data'!G:G,0)+1),""),"")</f>
        <v>-3.3520674427940586E-2</v>
      </c>
      <c r="H718" s="34">
        <f>IFERROR(INDEX('Price Data'!K:K,MATCH(TEXT(A718,"YYYY-MM-DD"),'Price Data'!J:J,0)),"")</f>
        <v>1.95</v>
      </c>
      <c r="I718" s="10" cm="1">
        <f t="array" ref="I718">IFERROR(IF(ISNUMBER(H718),(H718-INDEX('Price Data'!K:K,MATCH(TEXT(A718,"YYYY-MM-DD"),'Price Data'!J:J,0)+1))/INDEX('Price Data'!K:K,MATCH(TEXT(A718,"YYYY-MM-DD"),'Price Data'!J:J,0)+1),""),"")</f>
        <v>-1.01522842639594E-2</v>
      </c>
      <c r="J718" s="34">
        <f>IFERROR(INDEX('Price Data'!N:N,MATCH(TEXT(A718,"YYYY-MM-DD"),'Price Data'!M:M,0)),"")</f>
        <v>2.48</v>
      </c>
      <c r="K718" s="10" cm="1">
        <f t="array" ref="K718">IFERROR(IF(ISNUMBER(J718),(J718-INDEX('Price Data'!N:N,MATCH(TEXT(A718,"YYYY-MM-DD"),'Price Data'!M:M,0)+1))/INDEX('Price Data'!N:N,MATCH(TEXT(A718,"YYYY-MM-DD"),'Price Data'!M:M,0)+1),""),"")</f>
        <v>-2.7450980392156803E-2</v>
      </c>
      <c r="L718" s="34">
        <f>IFERROR(INDEX('Price Data'!Q:Q,MATCH(TEXT(A718,"YYYY-MM-DD"),'Price Data'!P:P,0)),"")</f>
        <v>2.62</v>
      </c>
      <c r="M718" s="10" cm="1">
        <f t="array" ref="M718">IFERROR(IF(ISNUMBER(L718),(L718-INDEX('Price Data'!Q:Q,MATCH(TEXT(A718,"YYYY-MM-DD"),'Price Data'!P:P,0)+1))/INDEX('Price Data'!Q:Q,MATCH(TEXT(A718,"YYYY-MM-DD"),'Price Data'!P:P,0)+1),""),"")</f>
        <v>0</v>
      </c>
      <c r="N718" s="34">
        <f>IFERROR(INDEX('Price Data'!T:T,MATCH(TEXT(A718,"YYYY-MM-DD"),'Price Data'!S:S,0)),"")</f>
        <v>2.31</v>
      </c>
      <c r="O718" s="10" cm="1">
        <f t="array" ref="O718">IFERROR(IF(ISNUMBER(N718),(N718-INDEX('Price Data'!T:T,MATCH(TEXT(A718,"YYYY-MM-DD"),'Price Data'!S:S,0)+1))/INDEX('Price Data'!T:T,MATCH(TEXT(A718,"YYYY-MM-DD"),'Price Data'!S:S,0)+1),""),"")</f>
        <v>-4.9382716049382755E-2</v>
      </c>
    </row>
    <row r="719" spans="1:15" x14ac:dyDescent="0.3">
      <c r="A719" s="8">
        <v>42538</v>
      </c>
      <c r="B719" s="34">
        <f>IFERROR(INDEX('Price Data'!B:B,MATCH(TEXT(A719,"YYYY-MM-DD"),'Price Data'!A:A,0)),"")</f>
        <v>16923</v>
      </c>
      <c r="C719" s="10" cm="1">
        <f t="array" ref="C719">IFERROR(IF(ISNUMBER(B719),(B719-INDEX('Price Data'!B:B,MATCH(TEXT(A719,"YYYY-MM-DD"),'Price Data'!A:A,0)+1))/INDEX('Price Data'!B:B,MATCH(TEXT(A719,"YYYY-MM-DD"),'Price Data'!A:A,0)+1),""),"")</f>
        <v>3.4919275929549902E-2</v>
      </c>
      <c r="D719" s="34">
        <f>IFERROR(INDEX('Price Data'!E:E,MATCH(TEXT(A719,"YYYY-MM-DD"),'Price Data'!D:D,0)),"")</f>
        <v>12.08</v>
      </c>
      <c r="E719" s="10" cm="1">
        <f t="array" ref="E719">IFERROR(IF(ISNUMBER(D719),(D719-INDEX('Price Data'!E:E,MATCH(TEXT(A719,"YYYY-MM-DD"),'Price Data'!D:D,0)+1))/INDEX('Price Data'!E:E,MATCH(TEXT(A719,"YYYY-MM-DD"),'Price Data'!D:D,0)+1),""),"")</f>
        <v>9.4202898550724723E-2</v>
      </c>
      <c r="F719" s="34">
        <f>IFERROR(INDEX('Price Data'!H:H,MATCH(TEXT(A719,"YYYY-MM-DD"),'Price Data'!G:G,0)),"")</f>
        <v>5125</v>
      </c>
      <c r="G719" s="10" cm="1">
        <f t="array" ref="G719">IFERROR(IF(ISNUMBER(F719),(F719-INDEX('Price Data'!H:H,MATCH(TEXT(A719,"YYYY-MM-DD"),'Price Data'!G:G,0)+1))/INDEX('Price Data'!H:H,MATCH(TEXT(A719,"YYYY-MM-DD"),'Price Data'!G:G,0)+1),""),"")</f>
        <v>6.4382139148494291E-2</v>
      </c>
      <c r="H719" s="34">
        <f>IFERROR(INDEX('Price Data'!K:K,MATCH(TEXT(A719,"YYYY-MM-DD"),'Price Data'!J:J,0)),"")</f>
        <v>2.04</v>
      </c>
      <c r="I719" s="10" cm="1">
        <f t="array" ref="I719">IFERROR(IF(ISNUMBER(H719),(H719-INDEX('Price Data'!K:K,MATCH(TEXT(A719,"YYYY-MM-DD"),'Price Data'!J:J,0)+1))/INDEX('Price Data'!K:K,MATCH(TEXT(A719,"YYYY-MM-DD"),'Price Data'!J:J,0)+1),""),"")</f>
        <v>4.6153846153846198E-2</v>
      </c>
      <c r="J719" s="34">
        <f>IFERROR(INDEX('Price Data'!N:N,MATCH(TEXT(A719,"YYYY-MM-DD"),'Price Data'!M:M,0)),"")</f>
        <v>2.73</v>
      </c>
      <c r="K719" s="10" cm="1">
        <f t="array" ref="K719">IFERROR(IF(ISNUMBER(J719),(J719-INDEX('Price Data'!N:N,MATCH(TEXT(A719,"YYYY-MM-DD"),'Price Data'!M:M,0)+1))/INDEX('Price Data'!N:N,MATCH(TEXT(A719,"YYYY-MM-DD"),'Price Data'!M:M,0)+1),""),"")</f>
        <v>0.10080645161290323</v>
      </c>
      <c r="L719" s="34">
        <f>IFERROR(INDEX('Price Data'!Q:Q,MATCH(TEXT(A719,"YYYY-MM-DD"),'Price Data'!P:P,0)),"")</f>
        <v>2.96</v>
      </c>
      <c r="M719" s="10" cm="1">
        <f t="array" ref="M719">IFERROR(IF(ISNUMBER(L719),(L719-INDEX('Price Data'!Q:Q,MATCH(TEXT(A719,"YYYY-MM-DD"),'Price Data'!P:P,0)+1))/INDEX('Price Data'!Q:Q,MATCH(TEXT(A719,"YYYY-MM-DD"),'Price Data'!P:P,0)+1),""),"")</f>
        <v>0.12977099236641215</v>
      </c>
      <c r="N719" s="34">
        <f>IFERROR(INDEX('Price Data'!T:T,MATCH(TEXT(A719,"YYYY-MM-DD"),'Price Data'!S:S,0)),"")</f>
        <v>2.39</v>
      </c>
      <c r="O719" s="10" cm="1">
        <f t="array" ref="O719">IFERROR(IF(ISNUMBER(N719),(N719-INDEX('Price Data'!T:T,MATCH(TEXT(A719,"YYYY-MM-DD"),'Price Data'!S:S,0)+1))/INDEX('Price Data'!T:T,MATCH(TEXT(A719,"YYYY-MM-DD"),'Price Data'!S:S,0)+1),""),"")</f>
        <v>3.463203463203466E-2</v>
      </c>
    </row>
    <row r="720" spans="1:15" x14ac:dyDescent="0.3">
      <c r="A720" s="8">
        <v>42539</v>
      </c>
      <c r="B720" s="34" t="str">
        <f>IFERROR(INDEX('Price Data'!B:B,MATCH(TEXT(A720,"YYYY-MM-DD"),'Price Data'!A:A,0)),"")</f>
        <v/>
      </c>
      <c r="C720" s="10" t="str" cm="1">
        <f t="array" ref="C720">IFERROR(IF(ISNUMBER(B720),(B720-INDEX('Price Data'!B:B,MATCH(TEXT(A720,"YYYY-MM-DD"),'Price Data'!A:A,0)+1))/INDEX('Price Data'!B:B,MATCH(TEXT(A720,"YYYY-MM-DD"),'Price Data'!A:A,0)+1),""),"")</f>
        <v/>
      </c>
      <c r="D720" s="34" t="str">
        <f>IFERROR(INDEX('Price Data'!E:E,MATCH(TEXT(A720,"YYYY-MM-DD"),'Price Data'!D:D,0)),"")</f>
        <v/>
      </c>
      <c r="E720" s="10" t="str" cm="1">
        <f t="array" ref="E720">IFERROR(IF(ISNUMBER(D720),(D720-INDEX('Price Data'!E:E,MATCH(TEXT(A720,"YYYY-MM-DD"),'Price Data'!D:D,0)+1))/INDEX('Price Data'!E:E,MATCH(TEXT(A720,"YYYY-MM-DD"),'Price Data'!D:D,0)+1),""),"")</f>
        <v/>
      </c>
      <c r="F720" s="34" t="str">
        <f>IFERROR(INDEX('Price Data'!H:H,MATCH(TEXT(A720,"YYYY-MM-DD"),'Price Data'!G:G,0)),"")</f>
        <v/>
      </c>
      <c r="G720" s="10" t="str" cm="1">
        <f t="array" ref="G720">IFERROR(IF(ISNUMBER(F720),(F720-INDEX('Price Data'!H:H,MATCH(TEXT(A720,"YYYY-MM-DD"),'Price Data'!G:G,0)+1))/INDEX('Price Data'!H:H,MATCH(TEXT(A720,"YYYY-MM-DD"),'Price Data'!G:G,0)+1),""),"")</f>
        <v/>
      </c>
      <c r="H720" s="34" t="str">
        <f>IFERROR(INDEX('Price Data'!K:K,MATCH(TEXT(A720,"YYYY-MM-DD"),'Price Data'!J:J,0)),"")</f>
        <v/>
      </c>
      <c r="I720" s="10" t="str" cm="1">
        <f t="array" ref="I720">IFERROR(IF(ISNUMBER(H720),(H720-INDEX('Price Data'!K:K,MATCH(TEXT(A720,"YYYY-MM-DD"),'Price Data'!J:J,0)+1))/INDEX('Price Data'!K:K,MATCH(TEXT(A720,"YYYY-MM-DD"),'Price Data'!J:J,0)+1),""),"")</f>
        <v/>
      </c>
      <c r="J720" s="34" t="str">
        <f>IFERROR(INDEX('Price Data'!N:N,MATCH(TEXT(A720,"YYYY-MM-DD"),'Price Data'!M:M,0)),"")</f>
        <v/>
      </c>
      <c r="K720" s="10" t="str" cm="1">
        <f t="array" ref="K720">IFERROR(IF(ISNUMBER(J720),(J720-INDEX('Price Data'!N:N,MATCH(TEXT(A720,"YYYY-MM-DD"),'Price Data'!M:M,0)+1))/INDEX('Price Data'!N:N,MATCH(TEXT(A720,"YYYY-MM-DD"),'Price Data'!M:M,0)+1),""),"")</f>
        <v/>
      </c>
      <c r="L720" s="34" t="str">
        <f>IFERROR(INDEX('Price Data'!Q:Q,MATCH(TEXT(A720,"YYYY-MM-DD"),'Price Data'!P:P,0)),"")</f>
        <v/>
      </c>
      <c r="M720" s="10" t="str" cm="1">
        <f t="array" ref="M720">IFERROR(IF(ISNUMBER(L720),(L720-INDEX('Price Data'!Q:Q,MATCH(TEXT(A720,"YYYY-MM-DD"),'Price Data'!P:P,0)+1))/INDEX('Price Data'!Q:Q,MATCH(TEXT(A720,"YYYY-MM-DD"),'Price Data'!P:P,0)+1),""),"")</f>
        <v/>
      </c>
      <c r="N720" s="34" t="str">
        <f>IFERROR(INDEX('Price Data'!T:T,MATCH(TEXT(A720,"YYYY-MM-DD"),'Price Data'!S:S,0)),"")</f>
        <v/>
      </c>
      <c r="O720" s="10" t="str" cm="1">
        <f t="array" ref="O720">IFERROR(IF(ISNUMBER(N720),(N720-INDEX('Price Data'!T:T,MATCH(TEXT(A720,"YYYY-MM-DD"),'Price Data'!S:S,0)+1))/INDEX('Price Data'!T:T,MATCH(TEXT(A720,"YYYY-MM-DD"),'Price Data'!S:S,0)+1),""),"")</f>
        <v/>
      </c>
    </row>
    <row r="721" spans="1:15" x14ac:dyDescent="0.3">
      <c r="A721" s="8">
        <v>42540</v>
      </c>
      <c r="B721" s="34" t="str">
        <f>IFERROR(INDEX('Price Data'!B:B,MATCH(TEXT(A721,"YYYY-MM-DD"),'Price Data'!A:A,0)),"")</f>
        <v/>
      </c>
      <c r="C721" s="10" t="str" cm="1">
        <f t="array" ref="C721">IFERROR(IF(ISNUMBER(B721),(B721-INDEX('Price Data'!B:B,MATCH(TEXT(A721,"YYYY-MM-DD"),'Price Data'!A:A,0)+1))/INDEX('Price Data'!B:B,MATCH(TEXT(A721,"YYYY-MM-DD"),'Price Data'!A:A,0)+1),""),"")</f>
        <v/>
      </c>
      <c r="D721" s="34" t="str">
        <f>IFERROR(INDEX('Price Data'!E:E,MATCH(TEXT(A721,"YYYY-MM-DD"),'Price Data'!D:D,0)),"")</f>
        <v/>
      </c>
      <c r="E721" s="10" t="str" cm="1">
        <f t="array" ref="E721">IFERROR(IF(ISNUMBER(D721),(D721-INDEX('Price Data'!E:E,MATCH(TEXT(A721,"YYYY-MM-DD"),'Price Data'!D:D,0)+1))/INDEX('Price Data'!E:E,MATCH(TEXT(A721,"YYYY-MM-DD"),'Price Data'!D:D,0)+1),""),"")</f>
        <v/>
      </c>
      <c r="F721" s="34" t="str">
        <f>IFERROR(INDEX('Price Data'!H:H,MATCH(TEXT(A721,"YYYY-MM-DD"),'Price Data'!G:G,0)),"")</f>
        <v/>
      </c>
      <c r="G721" s="10" t="str" cm="1">
        <f t="array" ref="G721">IFERROR(IF(ISNUMBER(F721),(F721-INDEX('Price Data'!H:H,MATCH(TEXT(A721,"YYYY-MM-DD"),'Price Data'!G:G,0)+1))/INDEX('Price Data'!H:H,MATCH(TEXT(A721,"YYYY-MM-DD"),'Price Data'!G:G,0)+1),""),"")</f>
        <v/>
      </c>
      <c r="H721" s="34" t="str">
        <f>IFERROR(INDEX('Price Data'!K:K,MATCH(TEXT(A721,"YYYY-MM-DD"),'Price Data'!J:J,0)),"")</f>
        <v/>
      </c>
      <c r="I721" s="10" t="str" cm="1">
        <f t="array" ref="I721">IFERROR(IF(ISNUMBER(H721),(H721-INDEX('Price Data'!K:K,MATCH(TEXT(A721,"YYYY-MM-DD"),'Price Data'!J:J,0)+1))/INDEX('Price Data'!K:K,MATCH(TEXT(A721,"YYYY-MM-DD"),'Price Data'!J:J,0)+1),""),"")</f>
        <v/>
      </c>
      <c r="J721" s="34" t="str">
        <f>IFERROR(INDEX('Price Data'!N:N,MATCH(TEXT(A721,"YYYY-MM-DD"),'Price Data'!M:M,0)),"")</f>
        <v/>
      </c>
      <c r="K721" s="10" t="str" cm="1">
        <f t="array" ref="K721">IFERROR(IF(ISNUMBER(J721),(J721-INDEX('Price Data'!N:N,MATCH(TEXT(A721,"YYYY-MM-DD"),'Price Data'!M:M,0)+1))/INDEX('Price Data'!N:N,MATCH(TEXT(A721,"YYYY-MM-DD"),'Price Data'!M:M,0)+1),""),"")</f>
        <v/>
      </c>
      <c r="L721" s="34" t="str">
        <f>IFERROR(INDEX('Price Data'!Q:Q,MATCH(TEXT(A721,"YYYY-MM-DD"),'Price Data'!P:P,0)),"")</f>
        <v/>
      </c>
      <c r="M721" s="10" t="str" cm="1">
        <f t="array" ref="M721">IFERROR(IF(ISNUMBER(L721),(L721-INDEX('Price Data'!Q:Q,MATCH(TEXT(A721,"YYYY-MM-DD"),'Price Data'!P:P,0)+1))/INDEX('Price Data'!Q:Q,MATCH(TEXT(A721,"YYYY-MM-DD"),'Price Data'!P:P,0)+1),""),"")</f>
        <v/>
      </c>
      <c r="N721" s="34" t="str">
        <f>IFERROR(INDEX('Price Data'!T:T,MATCH(TEXT(A721,"YYYY-MM-DD"),'Price Data'!S:S,0)),"")</f>
        <v/>
      </c>
      <c r="O721" s="10" t="str" cm="1">
        <f t="array" ref="O721">IFERROR(IF(ISNUMBER(N721),(N721-INDEX('Price Data'!T:T,MATCH(TEXT(A721,"YYYY-MM-DD"),'Price Data'!S:S,0)+1))/INDEX('Price Data'!T:T,MATCH(TEXT(A721,"YYYY-MM-DD"),'Price Data'!S:S,0)+1),""),"")</f>
        <v/>
      </c>
    </row>
    <row r="722" spans="1:15" x14ac:dyDescent="0.3">
      <c r="A722" s="8">
        <v>42541</v>
      </c>
      <c r="B722" s="34">
        <f>IFERROR(INDEX('Price Data'!B:B,MATCH(TEXT(A722,"YYYY-MM-DD"),'Price Data'!A:A,0)),"")</f>
        <v>17353</v>
      </c>
      <c r="C722" s="10" cm="1">
        <f t="array" ref="C722">IFERROR(IF(ISNUMBER(B722),(B722-INDEX('Price Data'!B:B,MATCH(TEXT(A722,"YYYY-MM-DD"),'Price Data'!A:A,0)+1))/INDEX('Price Data'!B:B,MATCH(TEXT(A722,"YYYY-MM-DD"),'Price Data'!A:A,0)+1),""),"")</f>
        <v>2.5409206405483661E-2</v>
      </c>
      <c r="D722" s="34">
        <f>IFERROR(INDEX('Price Data'!E:E,MATCH(TEXT(A722,"YYYY-MM-DD"),'Price Data'!D:D,0)),"")</f>
        <v>12.5</v>
      </c>
      <c r="E722" s="10" cm="1">
        <f t="array" ref="E722">IFERROR(IF(ISNUMBER(D722),(D722-INDEX('Price Data'!E:E,MATCH(TEXT(A722,"YYYY-MM-DD"),'Price Data'!D:D,0)+1))/INDEX('Price Data'!E:E,MATCH(TEXT(A722,"YYYY-MM-DD"),'Price Data'!D:D,0)+1),""),"")</f>
        <v>3.4768211920529798E-2</v>
      </c>
      <c r="F722" s="34">
        <f>IFERROR(INDEX('Price Data'!H:H,MATCH(TEXT(A722,"YYYY-MM-DD"),'Price Data'!G:G,0)),"")</f>
        <v>5390</v>
      </c>
      <c r="G722" s="10" cm="1">
        <f t="array" ref="G722">IFERROR(IF(ISNUMBER(F722),(F722-INDEX('Price Data'!H:H,MATCH(TEXT(A722,"YYYY-MM-DD"),'Price Data'!G:G,0)+1))/INDEX('Price Data'!H:H,MATCH(TEXT(A722,"YYYY-MM-DD"),'Price Data'!G:G,0)+1),""),"")</f>
        <v>5.1707317073170729E-2</v>
      </c>
      <c r="H722" s="34">
        <f>IFERROR(INDEX('Price Data'!K:K,MATCH(TEXT(A722,"YYYY-MM-DD"),'Price Data'!J:J,0)),"")</f>
        <v>2.1</v>
      </c>
      <c r="I722" s="10" cm="1">
        <f t="array" ref="I722">IFERROR(IF(ISNUMBER(H722),(H722-INDEX('Price Data'!K:K,MATCH(TEXT(A722,"YYYY-MM-DD"),'Price Data'!J:J,0)+1))/INDEX('Price Data'!K:K,MATCH(TEXT(A722,"YYYY-MM-DD"),'Price Data'!J:J,0)+1),""),"")</f>
        <v>2.9411764705882377E-2</v>
      </c>
      <c r="J722" s="34">
        <f>IFERROR(INDEX('Price Data'!N:N,MATCH(TEXT(A722,"YYYY-MM-DD"),'Price Data'!M:M,0)),"")</f>
        <v>2.85</v>
      </c>
      <c r="K722" s="10" cm="1">
        <f t="array" ref="K722">IFERROR(IF(ISNUMBER(J722),(J722-INDEX('Price Data'!N:N,MATCH(TEXT(A722,"YYYY-MM-DD"),'Price Data'!M:M,0)+1))/INDEX('Price Data'!N:N,MATCH(TEXT(A722,"YYYY-MM-DD"),'Price Data'!M:M,0)+1),""),"")</f>
        <v>4.3956043956043994E-2</v>
      </c>
      <c r="L722" s="34">
        <f>IFERROR(INDEX('Price Data'!Q:Q,MATCH(TEXT(A722,"YYYY-MM-DD"),'Price Data'!P:P,0)),"")</f>
        <v>2.88</v>
      </c>
      <c r="M722" s="10" cm="1">
        <f t="array" ref="M722">IFERROR(IF(ISNUMBER(L722),(L722-INDEX('Price Data'!Q:Q,MATCH(TEXT(A722,"YYYY-MM-DD"),'Price Data'!P:P,0)+1))/INDEX('Price Data'!Q:Q,MATCH(TEXT(A722,"YYYY-MM-DD"),'Price Data'!P:P,0)+1),""),"")</f>
        <v>-2.7027027027027053E-2</v>
      </c>
      <c r="N722" s="34">
        <f>IFERROR(INDEX('Price Data'!T:T,MATCH(TEXT(A722,"YYYY-MM-DD"),'Price Data'!S:S,0)),"")</f>
        <v>2.4900000000000002</v>
      </c>
      <c r="O722" s="10" cm="1">
        <f t="array" ref="O722">IFERROR(IF(ISNUMBER(N722),(N722-INDEX('Price Data'!T:T,MATCH(TEXT(A722,"YYYY-MM-DD"),'Price Data'!S:S,0)+1))/INDEX('Price Data'!T:T,MATCH(TEXT(A722,"YYYY-MM-DD"),'Price Data'!S:S,0)+1),""),"")</f>
        <v>4.1841004184100451E-2</v>
      </c>
    </row>
    <row r="723" spans="1:15" x14ac:dyDescent="0.3">
      <c r="A723" s="8">
        <v>42542</v>
      </c>
      <c r="B723" s="34">
        <f>IFERROR(INDEX('Price Data'!B:B,MATCH(TEXT(A723,"YYYY-MM-DD"),'Price Data'!A:A,0)),"")</f>
        <v>17431</v>
      </c>
      <c r="C723" s="10" cm="1">
        <f t="array" ref="C723">IFERROR(IF(ISNUMBER(B723),(B723-INDEX('Price Data'!B:B,MATCH(TEXT(A723,"YYYY-MM-DD"),'Price Data'!A:A,0)+1))/INDEX('Price Data'!B:B,MATCH(TEXT(A723,"YYYY-MM-DD"),'Price Data'!A:A,0)+1),""),"")</f>
        <v>4.4949000172880768E-3</v>
      </c>
      <c r="D723" s="34">
        <f>IFERROR(INDEX('Price Data'!E:E,MATCH(TEXT(A723,"YYYY-MM-DD"),'Price Data'!D:D,0)),"")</f>
        <v>12.62</v>
      </c>
      <c r="E723" s="10" cm="1">
        <f t="array" ref="E723">IFERROR(IF(ISNUMBER(D723),(D723-INDEX('Price Data'!E:E,MATCH(TEXT(A723,"YYYY-MM-DD"),'Price Data'!D:D,0)+1))/INDEX('Price Data'!E:E,MATCH(TEXT(A723,"YYYY-MM-DD"),'Price Data'!D:D,0)+1),""),"")</f>
        <v>9.5999999999999367E-3</v>
      </c>
      <c r="F723" s="34">
        <f>IFERROR(INDEX('Price Data'!H:H,MATCH(TEXT(A723,"YYYY-MM-DD"),'Price Data'!G:G,0)),"")</f>
        <v>5310</v>
      </c>
      <c r="G723" s="10" cm="1">
        <f t="array" ref="G723">IFERROR(IF(ISNUMBER(F723),(F723-INDEX('Price Data'!H:H,MATCH(TEXT(A723,"YYYY-MM-DD"),'Price Data'!G:G,0)+1))/INDEX('Price Data'!H:H,MATCH(TEXT(A723,"YYYY-MM-DD"),'Price Data'!G:G,0)+1),""),"")</f>
        <v>-1.4842300556586271E-2</v>
      </c>
      <c r="H723" s="34">
        <f>IFERROR(INDEX('Price Data'!K:K,MATCH(TEXT(A723,"YYYY-MM-DD"),'Price Data'!J:J,0)),"")</f>
        <v>2.15</v>
      </c>
      <c r="I723" s="10" cm="1">
        <f t="array" ref="I723">IFERROR(IF(ISNUMBER(H723),(H723-INDEX('Price Data'!K:K,MATCH(TEXT(A723,"YYYY-MM-DD"),'Price Data'!J:J,0)+1))/INDEX('Price Data'!K:K,MATCH(TEXT(A723,"YYYY-MM-DD"),'Price Data'!J:J,0)+1),""),"")</f>
        <v>2.3809523809523725E-2</v>
      </c>
      <c r="J723" s="34">
        <f>IFERROR(INDEX('Price Data'!N:N,MATCH(TEXT(A723,"YYYY-MM-DD"),'Price Data'!M:M,0)),"")</f>
        <v>2.92</v>
      </c>
      <c r="K723" s="10" cm="1">
        <f t="array" ref="K723">IFERROR(IF(ISNUMBER(J723),(J723-INDEX('Price Data'!N:N,MATCH(TEXT(A723,"YYYY-MM-DD"),'Price Data'!M:M,0)+1))/INDEX('Price Data'!N:N,MATCH(TEXT(A723,"YYYY-MM-DD"),'Price Data'!M:M,0)+1),""),"")</f>
        <v>2.4561403508771874E-2</v>
      </c>
      <c r="L723" s="34">
        <f>IFERROR(INDEX('Price Data'!Q:Q,MATCH(TEXT(A723,"YYYY-MM-DD"),'Price Data'!P:P,0)),"")</f>
        <v>2.89</v>
      </c>
      <c r="M723" s="10" cm="1">
        <f t="array" ref="M723">IFERROR(IF(ISNUMBER(L723),(L723-INDEX('Price Data'!Q:Q,MATCH(TEXT(A723,"YYYY-MM-DD"),'Price Data'!P:P,0)+1))/INDEX('Price Data'!Q:Q,MATCH(TEXT(A723,"YYYY-MM-DD"),'Price Data'!P:P,0)+1),""),"")</f>
        <v>3.4722222222223027E-3</v>
      </c>
      <c r="N723" s="34">
        <f>IFERROR(INDEX('Price Data'!T:T,MATCH(TEXT(A723,"YYYY-MM-DD"),'Price Data'!S:S,0)),"")</f>
        <v>2.5499999999999998</v>
      </c>
      <c r="O723" s="10" cm="1">
        <f t="array" ref="O723">IFERROR(IF(ISNUMBER(N723),(N723-INDEX('Price Data'!T:T,MATCH(TEXT(A723,"YYYY-MM-DD"),'Price Data'!S:S,0)+1))/INDEX('Price Data'!T:T,MATCH(TEXT(A723,"YYYY-MM-DD"),'Price Data'!S:S,0)+1),""),"")</f>
        <v>2.4096385542168516E-2</v>
      </c>
    </row>
    <row r="724" spans="1:15" x14ac:dyDescent="0.3">
      <c r="A724" s="8">
        <v>42543</v>
      </c>
      <c r="B724" s="34">
        <f>IFERROR(INDEX('Price Data'!B:B,MATCH(TEXT(A724,"YYYY-MM-DD"),'Price Data'!A:A,0)),"")</f>
        <v>17323</v>
      </c>
      <c r="C724" s="10" cm="1">
        <f t="array" ref="C724">IFERROR(IF(ISNUMBER(B724),(B724-INDEX('Price Data'!B:B,MATCH(TEXT(A724,"YYYY-MM-DD"),'Price Data'!A:A,0)+1))/INDEX('Price Data'!B:B,MATCH(TEXT(A724,"YYYY-MM-DD"),'Price Data'!A:A,0)+1),""),"")</f>
        <v>-6.1958579542194941E-3</v>
      </c>
      <c r="D724" s="34">
        <f>IFERROR(INDEX('Price Data'!E:E,MATCH(TEXT(A724,"YYYY-MM-DD"),'Price Data'!D:D,0)),"")</f>
        <v>12.73</v>
      </c>
      <c r="E724" s="10" cm="1">
        <f t="array" ref="E724">IFERROR(IF(ISNUMBER(D724),(D724-INDEX('Price Data'!E:E,MATCH(TEXT(A724,"YYYY-MM-DD"),'Price Data'!D:D,0)+1))/INDEX('Price Data'!E:E,MATCH(TEXT(A724,"YYYY-MM-DD"),'Price Data'!D:D,0)+1),""),"")</f>
        <v>8.7163232963550878E-3</v>
      </c>
      <c r="F724" s="34">
        <f>IFERROR(INDEX('Price Data'!H:H,MATCH(TEXT(A724,"YYYY-MM-DD"),'Price Data'!G:G,0)),"")</f>
        <v>5230</v>
      </c>
      <c r="G724" s="10" cm="1">
        <f t="array" ref="G724">IFERROR(IF(ISNUMBER(F724),(F724-INDEX('Price Data'!H:H,MATCH(TEXT(A724,"YYYY-MM-DD"),'Price Data'!G:G,0)+1))/INDEX('Price Data'!H:H,MATCH(TEXT(A724,"YYYY-MM-DD"),'Price Data'!G:G,0)+1),""),"")</f>
        <v>-1.5065913370998116E-2</v>
      </c>
      <c r="H724" s="34">
        <f>IFERROR(INDEX('Price Data'!K:K,MATCH(TEXT(A724,"YYYY-MM-DD"),'Price Data'!J:J,0)),"")</f>
        <v>2.15</v>
      </c>
      <c r="I724" s="10" cm="1">
        <f t="array" ref="I724">IFERROR(IF(ISNUMBER(H724),(H724-INDEX('Price Data'!K:K,MATCH(TEXT(A724,"YYYY-MM-DD"),'Price Data'!J:J,0)+1))/INDEX('Price Data'!K:K,MATCH(TEXT(A724,"YYYY-MM-DD"),'Price Data'!J:J,0)+1),""),"")</f>
        <v>0</v>
      </c>
      <c r="J724" s="34">
        <f>IFERROR(INDEX('Price Data'!N:N,MATCH(TEXT(A724,"YYYY-MM-DD"),'Price Data'!M:M,0)),"")</f>
        <v>2.91</v>
      </c>
      <c r="K724" s="10" cm="1">
        <f t="array" ref="K724">IFERROR(IF(ISNUMBER(J724),(J724-INDEX('Price Data'!N:N,MATCH(TEXT(A724,"YYYY-MM-DD"),'Price Data'!M:M,0)+1))/INDEX('Price Data'!N:N,MATCH(TEXT(A724,"YYYY-MM-DD"),'Price Data'!M:M,0)+1),""),"")</f>
        <v>-3.4246575342465023E-3</v>
      </c>
      <c r="L724" s="34">
        <f>IFERROR(INDEX('Price Data'!Q:Q,MATCH(TEXT(A724,"YYYY-MM-DD"),'Price Data'!P:P,0)),"")</f>
        <v>2.85</v>
      </c>
      <c r="M724" s="10" cm="1">
        <f t="array" ref="M724">IFERROR(IF(ISNUMBER(L724),(L724-INDEX('Price Data'!Q:Q,MATCH(TEXT(A724,"YYYY-MM-DD"),'Price Data'!P:P,0)+1))/INDEX('Price Data'!Q:Q,MATCH(TEXT(A724,"YYYY-MM-DD"),'Price Data'!P:P,0)+1),""),"")</f>
        <v>-1.3840830449827002E-2</v>
      </c>
      <c r="N724" s="34">
        <f>IFERROR(INDEX('Price Data'!T:T,MATCH(TEXT(A724,"YYYY-MM-DD"),'Price Data'!S:S,0)),"")</f>
        <v>2.5</v>
      </c>
      <c r="O724" s="10" cm="1">
        <f t="array" ref="O724">IFERROR(IF(ISNUMBER(N724),(N724-INDEX('Price Data'!T:T,MATCH(TEXT(A724,"YYYY-MM-DD"),'Price Data'!S:S,0)+1))/INDEX('Price Data'!T:T,MATCH(TEXT(A724,"YYYY-MM-DD"),'Price Data'!S:S,0)+1),""),"")</f>
        <v>-1.9607843137254832E-2</v>
      </c>
    </row>
    <row r="725" spans="1:15" x14ac:dyDescent="0.3">
      <c r="A725" s="8">
        <v>42544</v>
      </c>
      <c r="B725" s="34">
        <f>IFERROR(INDEX('Price Data'!B:B,MATCH(TEXT(A725,"YYYY-MM-DD"),'Price Data'!A:A,0)),"")</f>
        <v>17966</v>
      </c>
      <c r="C725" s="10" cm="1">
        <f t="array" ref="C725">IFERROR(IF(ISNUMBER(B725),(B725-INDEX('Price Data'!B:B,MATCH(TEXT(A725,"YYYY-MM-DD"),'Price Data'!A:A,0)+1))/INDEX('Price Data'!B:B,MATCH(TEXT(A725,"YYYY-MM-DD"),'Price Data'!A:A,0)+1),""),"")</f>
        <v>3.7118282052762221E-2</v>
      </c>
      <c r="D725" s="34">
        <f>IFERROR(INDEX('Price Data'!E:E,MATCH(TEXT(A725,"YYYY-MM-DD"),'Price Data'!D:D,0)),"")</f>
        <v>13.65</v>
      </c>
      <c r="E725" s="10" cm="1">
        <f t="array" ref="E725">IFERROR(IF(ISNUMBER(D725),(D725-INDEX('Price Data'!E:E,MATCH(TEXT(A725,"YYYY-MM-DD"),'Price Data'!D:D,0)+1))/INDEX('Price Data'!E:E,MATCH(TEXT(A725,"YYYY-MM-DD"),'Price Data'!D:D,0)+1),""),"")</f>
        <v>7.2270227808326773E-2</v>
      </c>
      <c r="F725" s="34">
        <f>IFERROR(INDEX('Price Data'!H:H,MATCH(TEXT(A725,"YYYY-MM-DD"),'Price Data'!G:G,0)),"")</f>
        <v>5435</v>
      </c>
      <c r="G725" s="10" cm="1">
        <f t="array" ref="G725">IFERROR(IF(ISNUMBER(F725),(F725-INDEX('Price Data'!H:H,MATCH(TEXT(A725,"YYYY-MM-DD"),'Price Data'!G:G,0)+1))/INDEX('Price Data'!H:H,MATCH(TEXT(A725,"YYYY-MM-DD"),'Price Data'!G:G,0)+1),""),"")</f>
        <v>3.9196940726577437E-2</v>
      </c>
      <c r="H725" s="34">
        <f>IFERROR(INDEX('Price Data'!K:K,MATCH(TEXT(A725,"YYYY-MM-DD"),'Price Data'!J:J,0)),"")</f>
        <v>2.2599999999999998</v>
      </c>
      <c r="I725" s="10" cm="1">
        <f t="array" ref="I725">IFERROR(IF(ISNUMBER(H725),(H725-INDEX('Price Data'!K:K,MATCH(TEXT(A725,"YYYY-MM-DD"),'Price Data'!J:J,0)+1))/INDEX('Price Data'!K:K,MATCH(TEXT(A725,"YYYY-MM-DD"),'Price Data'!J:J,0)+1),""),"")</f>
        <v>5.1162790697674362E-2</v>
      </c>
      <c r="J725" s="34">
        <f>IFERROR(INDEX('Price Data'!N:N,MATCH(TEXT(A725,"YYYY-MM-DD"),'Price Data'!M:M,0)),"")</f>
        <v>3.14</v>
      </c>
      <c r="K725" s="10" cm="1">
        <f t="array" ref="K725">IFERROR(IF(ISNUMBER(J725),(J725-INDEX('Price Data'!N:N,MATCH(TEXT(A725,"YYYY-MM-DD"),'Price Data'!M:M,0)+1))/INDEX('Price Data'!N:N,MATCH(TEXT(A725,"YYYY-MM-DD"),'Price Data'!M:M,0)+1),""),"")</f>
        <v>7.903780068728522E-2</v>
      </c>
      <c r="L725" s="34">
        <f>IFERROR(INDEX('Price Data'!Q:Q,MATCH(TEXT(A725,"YYYY-MM-DD"),'Price Data'!P:P,0)),"")</f>
        <v>3.03</v>
      </c>
      <c r="M725" s="10" cm="1">
        <f t="array" ref="M725">IFERROR(IF(ISNUMBER(L725),(L725-INDEX('Price Data'!Q:Q,MATCH(TEXT(A725,"YYYY-MM-DD"),'Price Data'!P:P,0)+1))/INDEX('Price Data'!Q:Q,MATCH(TEXT(A725,"YYYY-MM-DD"),'Price Data'!P:P,0)+1),""),"")</f>
        <v>6.315789473684201E-2</v>
      </c>
      <c r="N725" s="34">
        <f>IFERROR(INDEX('Price Data'!T:T,MATCH(TEXT(A725,"YYYY-MM-DD"),'Price Data'!S:S,0)),"")</f>
        <v>2.66</v>
      </c>
      <c r="O725" s="10" cm="1">
        <f t="array" ref="O725">IFERROR(IF(ISNUMBER(N725),(N725-INDEX('Price Data'!T:T,MATCH(TEXT(A725,"YYYY-MM-DD"),'Price Data'!S:S,0)+1))/INDEX('Price Data'!T:T,MATCH(TEXT(A725,"YYYY-MM-DD"),'Price Data'!S:S,0)+1),""),"")</f>
        <v>6.4000000000000057E-2</v>
      </c>
    </row>
    <row r="726" spans="1:15" x14ac:dyDescent="0.3">
      <c r="A726" s="8">
        <v>42545</v>
      </c>
      <c r="B726" s="34">
        <f>IFERROR(INDEX('Price Data'!B:B,MATCH(TEXT(A726,"YYYY-MM-DD"),'Price Data'!A:A,0)),"")</f>
        <v>15724</v>
      </c>
      <c r="C726" s="10" cm="1">
        <f t="array" ref="C726">IFERROR(IF(ISNUMBER(B726),(B726-INDEX('Price Data'!B:B,MATCH(TEXT(A726,"YYYY-MM-DD"),'Price Data'!A:A,0)+1))/INDEX('Price Data'!B:B,MATCH(TEXT(A726,"YYYY-MM-DD"),'Price Data'!A:A,0)+1),""),"")</f>
        <v>-0.1247912724034287</v>
      </c>
      <c r="D726" s="34">
        <f>IFERROR(INDEX('Price Data'!E:E,MATCH(TEXT(A726,"YYYY-MM-DD"),'Price Data'!D:D,0)),"")</f>
        <v>10.4</v>
      </c>
      <c r="E726" s="10" cm="1">
        <f t="array" ref="E726">IFERROR(IF(ISNUMBER(D726),(D726-INDEX('Price Data'!E:E,MATCH(TEXT(A726,"YYYY-MM-DD"),'Price Data'!D:D,0)+1))/INDEX('Price Data'!E:E,MATCH(TEXT(A726,"YYYY-MM-DD"),'Price Data'!D:D,0)+1),""),"")</f>
        <v>-0.23809523809523808</v>
      </c>
      <c r="F726" s="34">
        <f>IFERROR(INDEX('Price Data'!H:H,MATCH(TEXT(A726,"YYYY-MM-DD"),'Price Data'!G:G,0)),"")</f>
        <v>4542</v>
      </c>
      <c r="G726" s="10" cm="1">
        <f t="array" ref="G726">IFERROR(IF(ISNUMBER(F726),(F726-INDEX('Price Data'!H:H,MATCH(TEXT(A726,"YYYY-MM-DD"),'Price Data'!G:G,0)+1))/INDEX('Price Data'!H:H,MATCH(TEXT(A726,"YYYY-MM-DD"),'Price Data'!G:G,0)+1),""),"")</f>
        <v>-0.16430542778288867</v>
      </c>
      <c r="H726" s="34">
        <f>IFERROR(INDEX('Price Data'!K:K,MATCH(TEXT(A726,"YYYY-MM-DD"),'Price Data'!J:J,0)),"")</f>
        <v>1.74</v>
      </c>
      <c r="I726" s="10" cm="1">
        <f t="array" ref="I726">IFERROR(IF(ISNUMBER(H726),(H726-INDEX('Price Data'!K:K,MATCH(TEXT(A726,"YYYY-MM-DD"),'Price Data'!J:J,0)+1))/INDEX('Price Data'!K:K,MATCH(TEXT(A726,"YYYY-MM-DD"),'Price Data'!J:J,0)+1),""),"")</f>
        <v>-0.23008849557522118</v>
      </c>
      <c r="J726" s="34">
        <f>IFERROR(INDEX('Price Data'!N:N,MATCH(TEXT(A726,"YYYY-MM-DD"),'Price Data'!M:M,0)),"")</f>
        <v>2.36</v>
      </c>
      <c r="K726" s="10" cm="1">
        <f t="array" ref="K726">IFERROR(IF(ISNUMBER(J726),(J726-INDEX('Price Data'!N:N,MATCH(TEXT(A726,"YYYY-MM-DD"),'Price Data'!M:M,0)+1))/INDEX('Price Data'!N:N,MATCH(TEXT(A726,"YYYY-MM-DD"),'Price Data'!M:M,0)+1),""),"")</f>
        <v>-0.24840764331210197</v>
      </c>
      <c r="L726" s="34">
        <f>IFERROR(INDEX('Price Data'!Q:Q,MATCH(TEXT(A726,"YYYY-MM-DD"),'Price Data'!P:P,0)),"")</f>
        <v>2.3199999999999998</v>
      </c>
      <c r="M726" s="10" cm="1">
        <f t="array" ref="M726">IFERROR(IF(ISNUMBER(L726),(L726-INDEX('Price Data'!Q:Q,MATCH(TEXT(A726,"YYYY-MM-DD"),'Price Data'!P:P,0)+1))/INDEX('Price Data'!Q:Q,MATCH(TEXT(A726,"YYYY-MM-DD"),'Price Data'!P:P,0)+1),""),"")</f>
        <v>-0.23432343234323433</v>
      </c>
      <c r="N726" s="34">
        <f>IFERROR(INDEX('Price Data'!T:T,MATCH(TEXT(A726,"YYYY-MM-DD"),'Price Data'!S:S,0)),"")</f>
        <v>2.2999999999999998</v>
      </c>
      <c r="O726" s="10" cm="1">
        <f t="array" ref="O726">IFERROR(IF(ISNUMBER(N726),(N726-INDEX('Price Data'!T:T,MATCH(TEXT(A726,"YYYY-MM-DD"),'Price Data'!S:S,0)+1))/INDEX('Price Data'!T:T,MATCH(TEXT(A726,"YYYY-MM-DD"),'Price Data'!S:S,0)+1),""),"")</f>
        <v>-0.13533834586466176</v>
      </c>
    </row>
    <row r="727" spans="1:15" x14ac:dyDescent="0.3">
      <c r="A727" s="8">
        <v>42546</v>
      </c>
      <c r="B727" s="34" t="str">
        <f>IFERROR(INDEX('Price Data'!B:B,MATCH(TEXT(A727,"YYYY-MM-DD"),'Price Data'!A:A,0)),"")</f>
        <v/>
      </c>
      <c r="C727" s="10" t="str" cm="1">
        <f t="array" ref="C727">IFERROR(IF(ISNUMBER(B727),(B727-INDEX('Price Data'!B:B,MATCH(TEXT(A727,"YYYY-MM-DD"),'Price Data'!A:A,0)+1))/INDEX('Price Data'!B:B,MATCH(TEXT(A727,"YYYY-MM-DD"),'Price Data'!A:A,0)+1),""),"")</f>
        <v/>
      </c>
      <c r="D727" s="34" t="str">
        <f>IFERROR(INDEX('Price Data'!E:E,MATCH(TEXT(A727,"YYYY-MM-DD"),'Price Data'!D:D,0)),"")</f>
        <v/>
      </c>
      <c r="E727" s="10" t="str" cm="1">
        <f t="array" ref="E727">IFERROR(IF(ISNUMBER(D727),(D727-INDEX('Price Data'!E:E,MATCH(TEXT(A727,"YYYY-MM-DD"),'Price Data'!D:D,0)+1))/INDEX('Price Data'!E:E,MATCH(TEXT(A727,"YYYY-MM-DD"),'Price Data'!D:D,0)+1),""),"")</f>
        <v/>
      </c>
      <c r="F727" s="34" t="str">
        <f>IFERROR(INDEX('Price Data'!H:H,MATCH(TEXT(A727,"YYYY-MM-DD"),'Price Data'!G:G,0)),"")</f>
        <v/>
      </c>
      <c r="G727" s="10" t="str" cm="1">
        <f t="array" ref="G727">IFERROR(IF(ISNUMBER(F727),(F727-INDEX('Price Data'!H:H,MATCH(TEXT(A727,"YYYY-MM-DD"),'Price Data'!G:G,0)+1))/INDEX('Price Data'!H:H,MATCH(TEXT(A727,"YYYY-MM-DD"),'Price Data'!G:G,0)+1),""),"")</f>
        <v/>
      </c>
      <c r="H727" s="34" t="str">
        <f>IFERROR(INDEX('Price Data'!K:K,MATCH(TEXT(A727,"YYYY-MM-DD"),'Price Data'!J:J,0)),"")</f>
        <v/>
      </c>
      <c r="I727" s="10" t="str" cm="1">
        <f t="array" ref="I727">IFERROR(IF(ISNUMBER(H727),(H727-INDEX('Price Data'!K:K,MATCH(TEXT(A727,"YYYY-MM-DD"),'Price Data'!J:J,0)+1))/INDEX('Price Data'!K:K,MATCH(TEXT(A727,"YYYY-MM-DD"),'Price Data'!J:J,0)+1),""),"")</f>
        <v/>
      </c>
      <c r="J727" s="34" t="str">
        <f>IFERROR(INDEX('Price Data'!N:N,MATCH(TEXT(A727,"YYYY-MM-DD"),'Price Data'!M:M,0)),"")</f>
        <v/>
      </c>
      <c r="K727" s="10" t="str" cm="1">
        <f t="array" ref="K727">IFERROR(IF(ISNUMBER(J727),(J727-INDEX('Price Data'!N:N,MATCH(TEXT(A727,"YYYY-MM-DD"),'Price Data'!M:M,0)+1))/INDEX('Price Data'!N:N,MATCH(TEXT(A727,"YYYY-MM-DD"),'Price Data'!M:M,0)+1),""),"")</f>
        <v/>
      </c>
      <c r="L727" s="34" t="str">
        <f>IFERROR(INDEX('Price Data'!Q:Q,MATCH(TEXT(A727,"YYYY-MM-DD"),'Price Data'!P:P,0)),"")</f>
        <v/>
      </c>
      <c r="M727" s="10" t="str" cm="1">
        <f t="array" ref="M727">IFERROR(IF(ISNUMBER(L727),(L727-INDEX('Price Data'!Q:Q,MATCH(TEXT(A727,"YYYY-MM-DD"),'Price Data'!P:P,0)+1))/INDEX('Price Data'!Q:Q,MATCH(TEXT(A727,"YYYY-MM-DD"),'Price Data'!P:P,0)+1),""),"")</f>
        <v/>
      </c>
      <c r="N727" s="34" t="str">
        <f>IFERROR(INDEX('Price Data'!T:T,MATCH(TEXT(A727,"YYYY-MM-DD"),'Price Data'!S:S,0)),"")</f>
        <v/>
      </c>
      <c r="O727" s="10" t="str" cm="1">
        <f t="array" ref="O727">IFERROR(IF(ISNUMBER(N727),(N727-INDEX('Price Data'!T:T,MATCH(TEXT(A727,"YYYY-MM-DD"),'Price Data'!S:S,0)+1))/INDEX('Price Data'!T:T,MATCH(TEXT(A727,"YYYY-MM-DD"),'Price Data'!S:S,0)+1),""),"")</f>
        <v/>
      </c>
    </row>
    <row r="728" spans="1:15" x14ac:dyDescent="0.3">
      <c r="A728" s="8">
        <v>42547</v>
      </c>
      <c r="B728" s="34" t="str">
        <f>IFERROR(INDEX('Price Data'!B:B,MATCH(TEXT(A728,"YYYY-MM-DD"),'Price Data'!A:A,0)),"")</f>
        <v/>
      </c>
      <c r="C728" s="10" t="str" cm="1">
        <f t="array" ref="C728">IFERROR(IF(ISNUMBER(B728),(B728-INDEX('Price Data'!B:B,MATCH(TEXT(A728,"YYYY-MM-DD"),'Price Data'!A:A,0)+1))/INDEX('Price Data'!B:B,MATCH(TEXT(A728,"YYYY-MM-DD"),'Price Data'!A:A,0)+1),""),"")</f>
        <v/>
      </c>
      <c r="D728" s="34" t="str">
        <f>IFERROR(INDEX('Price Data'!E:E,MATCH(TEXT(A728,"YYYY-MM-DD"),'Price Data'!D:D,0)),"")</f>
        <v/>
      </c>
      <c r="E728" s="10" t="str" cm="1">
        <f t="array" ref="E728">IFERROR(IF(ISNUMBER(D728),(D728-INDEX('Price Data'!E:E,MATCH(TEXT(A728,"YYYY-MM-DD"),'Price Data'!D:D,0)+1))/INDEX('Price Data'!E:E,MATCH(TEXT(A728,"YYYY-MM-DD"),'Price Data'!D:D,0)+1),""),"")</f>
        <v/>
      </c>
      <c r="F728" s="34" t="str">
        <f>IFERROR(INDEX('Price Data'!H:H,MATCH(TEXT(A728,"YYYY-MM-DD"),'Price Data'!G:G,0)),"")</f>
        <v/>
      </c>
      <c r="G728" s="10" t="str" cm="1">
        <f t="array" ref="G728">IFERROR(IF(ISNUMBER(F728),(F728-INDEX('Price Data'!H:H,MATCH(TEXT(A728,"YYYY-MM-DD"),'Price Data'!G:G,0)+1))/INDEX('Price Data'!H:H,MATCH(TEXT(A728,"YYYY-MM-DD"),'Price Data'!G:G,0)+1),""),"")</f>
        <v/>
      </c>
      <c r="H728" s="34" t="str">
        <f>IFERROR(INDEX('Price Data'!K:K,MATCH(TEXT(A728,"YYYY-MM-DD"),'Price Data'!J:J,0)),"")</f>
        <v/>
      </c>
      <c r="I728" s="10" t="str" cm="1">
        <f t="array" ref="I728">IFERROR(IF(ISNUMBER(H728),(H728-INDEX('Price Data'!K:K,MATCH(TEXT(A728,"YYYY-MM-DD"),'Price Data'!J:J,0)+1))/INDEX('Price Data'!K:K,MATCH(TEXT(A728,"YYYY-MM-DD"),'Price Data'!J:J,0)+1),""),"")</f>
        <v/>
      </c>
      <c r="J728" s="34" t="str">
        <f>IFERROR(INDEX('Price Data'!N:N,MATCH(TEXT(A728,"YYYY-MM-DD"),'Price Data'!M:M,0)),"")</f>
        <v/>
      </c>
      <c r="K728" s="10" t="str" cm="1">
        <f t="array" ref="K728">IFERROR(IF(ISNUMBER(J728),(J728-INDEX('Price Data'!N:N,MATCH(TEXT(A728,"YYYY-MM-DD"),'Price Data'!M:M,0)+1))/INDEX('Price Data'!N:N,MATCH(TEXT(A728,"YYYY-MM-DD"),'Price Data'!M:M,0)+1),""),"")</f>
        <v/>
      </c>
      <c r="L728" s="34" t="str">
        <f>IFERROR(INDEX('Price Data'!Q:Q,MATCH(TEXT(A728,"YYYY-MM-DD"),'Price Data'!P:P,0)),"")</f>
        <v/>
      </c>
      <c r="M728" s="10" t="str" cm="1">
        <f t="array" ref="M728">IFERROR(IF(ISNUMBER(L728),(L728-INDEX('Price Data'!Q:Q,MATCH(TEXT(A728,"YYYY-MM-DD"),'Price Data'!P:P,0)+1))/INDEX('Price Data'!Q:Q,MATCH(TEXT(A728,"YYYY-MM-DD"),'Price Data'!P:P,0)+1),""),"")</f>
        <v/>
      </c>
      <c r="N728" s="34" t="str">
        <f>IFERROR(INDEX('Price Data'!T:T,MATCH(TEXT(A728,"YYYY-MM-DD"),'Price Data'!S:S,0)),"")</f>
        <v/>
      </c>
      <c r="O728" s="10" t="str" cm="1">
        <f t="array" ref="O728">IFERROR(IF(ISNUMBER(N728),(N728-INDEX('Price Data'!T:T,MATCH(TEXT(A728,"YYYY-MM-DD"),'Price Data'!S:S,0)+1))/INDEX('Price Data'!T:T,MATCH(TEXT(A728,"YYYY-MM-DD"),'Price Data'!S:S,0)+1),""),"")</f>
        <v/>
      </c>
    </row>
    <row r="729" spans="1:15" x14ac:dyDescent="0.3">
      <c r="A729" s="8">
        <v>42548</v>
      </c>
      <c r="B729" s="34">
        <f>IFERROR(INDEX('Price Data'!B:B,MATCH(TEXT(A729,"YYYY-MM-DD"),'Price Data'!A:A,0)),"")</f>
        <v>15104</v>
      </c>
      <c r="C729" s="10" cm="1">
        <f t="array" ref="C729">IFERROR(IF(ISNUMBER(B729),(B729-INDEX('Price Data'!B:B,MATCH(TEXT(A729,"YYYY-MM-DD"),'Price Data'!A:A,0)+1))/INDEX('Price Data'!B:B,MATCH(TEXT(A729,"YYYY-MM-DD"),'Price Data'!A:A,0)+1),""),"")</f>
        <v>-3.9430170440091582E-2</v>
      </c>
      <c r="D729" s="34">
        <f>IFERROR(INDEX('Price Data'!E:E,MATCH(TEXT(A729,"YYYY-MM-DD"),'Price Data'!D:D,0)),"")</f>
        <v>9.56</v>
      </c>
      <c r="E729" s="10" cm="1">
        <f t="array" ref="E729">IFERROR(IF(ISNUMBER(D729),(D729-INDEX('Price Data'!E:E,MATCH(TEXT(A729,"YYYY-MM-DD"),'Price Data'!D:D,0)+1))/INDEX('Price Data'!E:E,MATCH(TEXT(A729,"YYYY-MM-DD"),'Price Data'!D:D,0)+1),""),"")</f>
        <v>-8.0769230769230746E-2</v>
      </c>
      <c r="F729" s="34">
        <f>IFERROR(INDEX('Price Data'!H:H,MATCH(TEXT(A729,"YYYY-MM-DD"),'Price Data'!G:G,0)),"")</f>
        <v>3936</v>
      </c>
      <c r="G729" s="10" cm="1">
        <f t="array" ref="G729">IFERROR(IF(ISNUMBER(F729),(F729-INDEX('Price Data'!H:H,MATCH(TEXT(A729,"YYYY-MM-DD"),'Price Data'!G:G,0)+1))/INDEX('Price Data'!H:H,MATCH(TEXT(A729,"YYYY-MM-DD"),'Price Data'!G:G,0)+1),""),"")</f>
        <v>-0.1334214002642008</v>
      </c>
      <c r="H729" s="34">
        <f>IFERROR(INDEX('Price Data'!K:K,MATCH(TEXT(A729,"YYYY-MM-DD"),'Price Data'!J:J,0)),"")</f>
        <v>1.55</v>
      </c>
      <c r="I729" s="10" cm="1">
        <f t="array" ref="I729">IFERROR(IF(ISNUMBER(H729),(H729-INDEX('Price Data'!K:K,MATCH(TEXT(A729,"YYYY-MM-DD"),'Price Data'!J:J,0)+1))/INDEX('Price Data'!K:K,MATCH(TEXT(A729,"YYYY-MM-DD"),'Price Data'!J:J,0)+1),""),"")</f>
        <v>-0.10919540229885054</v>
      </c>
      <c r="J729" s="34">
        <f>IFERROR(INDEX('Price Data'!N:N,MATCH(TEXT(A729,"YYYY-MM-DD"),'Price Data'!M:M,0)),"")</f>
        <v>2.34</v>
      </c>
      <c r="K729" s="10" cm="1">
        <f t="array" ref="K729">IFERROR(IF(ISNUMBER(J729),(J729-INDEX('Price Data'!N:N,MATCH(TEXT(A729,"YYYY-MM-DD"),'Price Data'!M:M,0)+1))/INDEX('Price Data'!N:N,MATCH(TEXT(A729,"YYYY-MM-DD"),'Price Data'!M:M,0)+1),""),"")</f>
        <v>-8.4745762711864493E-3</v>
      </c>
      <c r="L729" s="34">
        <f>IFERROR(INDEX('Price Data'!Q:Q,MATCH(TEXT(A729,"YYYY-MM-DD"),'Price Data'!P:P,0)),"")</f>
        <v>2.1800000000000002</v>
      </c>
      <c r="M729" s="10" cm="1">
        <f t="array" ref="M729">IFERROR(IF(ISNUMBER(L729),(L729-INDEX('Price Data'!Q:Q,MATCH(TEXT(A729,"YYYY-MM-DD"),'Price Data'!P:P,0)+1))/INDEX('Price Data'!Q:Q,MATCH(TEXT(A729,"YYYY-MM-DD"),'Price Data'!P:P,0)+1),""),"")</f>
        <v>-6.034482758620676E-2</v>
      </c>
      <c r="N729" s="34">
        <f>IFERROR(INDEX('Price Data'!T:T,MATCH(TEXT(A729,"YYYY-MM-DD"),'Price Data'!S:S,0)),"")</f>
        <v>2.2000000000000002</v>
      </c>
      <c r="O729" s="10" cm="1">
        <f t="array" ref="O729">IFERROR(IF(ISNUMBER(N729),(N729-INDEX('Price Data'!T:T,MATCH(TEXT(A729,"YYYY-MM-DD"),'Price Data'!S:S,0)+1))/INDEX('Price Data'!T:T,MATCH(TEXT(A729,"YYYY-MM-DD"),'Price Data'!S:S,0)+1),""),"")</f>
        <v>-4.3478260869565064E-2</v>
      </c>
    </row>
    <row r="730" spans="1:15" x14ac:dyDescent="0.3">
      <c r="A730" s="8">
        <v>42549</v>
      </c>
      <c r="B730" s="34">
        <f>IFERROR(INDEX('Price Data'!B:B,MATCH(TEXT(A730,"YYYY-MM-DD"),'Price Data'!A:A,0)),"")</f>
        <v>15602</v>
      </c>
      <c r="C730" s="10" cm="1">
        <f t="array" ref="C730">IFERROR(IF(ISNUMBER(B730),(B730-INDEX('Price Data'!B:B,MATCH(TEXT(A730,"YYYY-MM-DD"),'Price Data'!A:A,0)+1))/INDEX('Price Data'!B:B,MATCH(TEXT(A730,"YYYY-MM-DD"),'Price Data'!A:A,0)+1),""),"")</f>
        <v>3.2971398305084748E-2</v>
      </c>
      <c r="D730" s="34">
        <f>IFERROR(INDEX('Price Data'!E:E,MATCH(TEXT(A730,"YYYY-MM-DD"),'Price Data'!D:D,0)),"")</f>
        <v>9.41</v>
      </c>
      <c r="E730" s="10" cm="1">
        <f t="array" ref="E730">IFERROR(IF(ISNUMBER(D730),(D730-INDEX('Price Data'!E:E,MATCH(TEXT(A730,"YYYY-MM-DD"),'Price Data'!D:D,0)+1))/INDEX('Price Data'!E:E,MATCH(TEXT(A730,"YYYY-MM-DD"),'Price Data'!D:D,0)+1),""),"")</f>
        <v>-1.5690376569037694E-2</v>
      </c>
      <c r="F730" s="34">
        <f>IFERROR(INDEX('Price Data'!H:H,MATCH(TEXT(A730,"YYYY-MM-DD"),'Price Data'!G:G,0)),"")</f>
        <v>4002</v>
      </c>
      <c r="G730" s="10" cm="1">
        <f t="array" ref="G730">IFERROR(IF(ISNUMBER(F730),(F730-INDEX('Price Data'!H:H,MATCH(TEXT(A730,"YYYY-MM-DD"),'Price Data'!G:G,0)+1))/INDEX('Price Data'!H:H,MATCH(TEXT(A730,"YYYY-MM-DD"),'Price Data'!G:G,0)+1),""),"")</f>
        <v>1.676829268292683E-2</v>
      </c>
      <c r="H730" s="34">
        <f>IFERROR(INDEX('Price Data'!K:K,MATCH(TEXT(A730,"YYYY-MM-DD"),'Price Data'!J:J,0)),"")</f>
        <v>1.62</v>
      </c>
      <c r="I730" s="10" cm="1">
        <f t="array" ref="I730">IFERROR(IF(ISNUMBER(H730),(H730-INDEX('Price Data'!K:K,MATCH(TEXT(A730,"YYYY-MM-DD"),'Price Data'!J:J,0)+1))/INDEX('Price Data'!K:K,MATCH(TEXT(A730,"YYYY-MM-DD"),'Price Data'!J:J,0)+1),""),"")</f>
        <v>4.5161290322580684E-2</v>
      </c>
      <c r="J730" s="34">
        <f>IFERROR(INDEX('Price Data'!N:N,MATCH(TEXT(A730,"YYYY-MM-DD"),'Price Data'!M:M,0)),"")</f>
        <v>2.2799999999999998</v>
      </c>
      <c r="K730" s="10" cm="1">
        <f t="array" ref="K730">IFERROR(IF(ISNUMBER(J730),(J730-INDEX('Price Data'!N:N,MATCH(TEXT(A730,"YYYY-MM-DD"),'Price Data'!M:M,0)+1))/INDEX('Price Data'!N:N,MATCH(TEXT(A730,"YYYY-MM-DD"),'Price Data'!M:M,0)+1),""),"")</f>
        <v>-2.5641025641025664E-2</v>
      </c>
      <c r="L730" s="34">
        <f>IFERROR(INDEX('Price Data'!Q:Q,MATCH(TEXT(A730,"YYYY-MM-DD"),'Price Data'!P:P,0)),"")</f>
        <v>2.2200000000000002</v>
      </c>
      <c r="M730" s="10" cm="1">
        <f t="array" ref="M730">IFERROR(IF(ISNUMBER(L730),(L730-INDEX('Price Data'!Q:Q,MATCH(TEXT(A730,"YYYY-MM-DD"),'Price Data'!P:P,0)+1))/INDEX('Price Data'!Q:Q,MATCH(TEXT(A730,"YYYY-MM-DD"),'Price Data'!P:P,0)+1),""),"")</f>
        <v>1.8348623853211024E-2</v>
      </c>
      <c r="N730" s="34">
        <f>IFERROR(INDEX('Price Data'!T:T,MATCH(TEXT(A730,"YYYY-MM-DD"),'Price Data'!S:S,0)),"")</f>
        <v>2.35</v>
      </c>
      <c r="O730" s="10" cm="1">
        <f t="array" ref="O730">IFERROR(IF(ISNUMBER(N730),(N730-INDEX('Price Data'!T:T,MATCH(TEXT(A730,"YYYY-MM-DD"),'Price Data'!S:S,0)+1))/INDEX('Price Data'!T:T,MATCH(TEXT(A730,"YYYY-MM-DD"),'Price Data'!S:S,0)+1),""),"")</f>
        <v>6.8181818181818135E-2</v>
      </c>
    </row>
    <row r="731" spans="1:15" x14ac:dyDescent="0.3">
      <c r="A731" s="8">
        <v>42550</v>
      </c>
      <c r="B731" s="34">
        <f>IFERROR(INDEX('Price Data'!B:B,MATCH(TEXT(A731,"YYYY-MM-DD"),'Price Data'!A:A,0)),"")</f>
        <v>15947</v>
      </c>
      <c r="C731" s="10" cm="1">
        <f t="array" ref="C731">IFERROR(IF(ISNUMBER(B731),(B731-INDEX('Price Data'!B:B,MATCH(TEXT(A731,"YYYY-MM-DD"),'Price Data'!A:A,0)+1))/INDEX('Price Data'!B:B,MATCH(TEXT(A731,"YYYY-MM-DD"),'Price Data'!A:A,0)+1),""),"")</f>
        <v>2.211254967311883E-2</v>
      </c>
      <c r="D731" s="34">
        <f>IFERROR(INDEX('Price Data'!E:E,MATCH(TEXT(A731,"YYYY-MM-DD"),'Price Data'!D:D,0)),"")</f>
        <v>9.65</v>
      </c>
      <c r="E731" s="10" cm="1">
        <f t="array" ref="E731">IFERROR(IF(ISNUMBER(D731),(D731-INDEX('Price Data'!E:E,MATCH(TEXT(A731,"YYYY-MM-DD"),'Price Data'!D:D,0)+1))/INDEX('Price Data'!E:E,MATCH(TEXT(A731,"YYYY-MM-DD"),'Price Data'!D:D,0)+1),""),"")</f>
        <v>2.550478214665252E-2</v>
      </c>
      <c r="F731" s="34">
        <f>IFERROR(INDEX('Price Data'!H:H,MATCH(TEXT(A731,"YYYY-MM-DD"),'Price Data'!G:G,0)),"")</f>
        <v>3887</v>
      </c>
      <c r="G731" s="10" cm="1">
        <f t="array" ref="G731">IFERROR(IF(ISNUMBER(F731),(F731-INDEX('Price Data'!H:H,MATCH(TEXT(A731,"YYYY-MM-DD"),'Price Data'!G:G,0)+1))/INDEX('Price Data'!H:H,MATCH(TEXT(A731,"YYYY-MM-DD"),'Price Data'!G:G,0)+1),""),"")</f>
        <v>-2.8735632183908046E-2</v>
      </c>
      <c r="H731" s="34">
        <f>IFERROR(INDEX('Price Data'!K:K,MATCH(TEXT(A731,"YYYY-MM-DD"),'Price Data'!J:J,0)),"")</f>
        <v>1.65</v>
      </c>
      <c r="I731" s="10" cm="1">
        <f t="array" ref="I731">IFERROR(IF(ISNUMBER(H731),(H731-INDEX('Price Data'!K:K,MATCH(TEXT(A731,"YYYY-MM-DD"),'Price Data'!J:J,0)+1))/INDEX('Price Data'!K:K,MATCH(TEXT(A731,"YYYY-MM-DD"),'Price Data'!J:J,0)+1),""),"")</f>
        <v>1.8518518518518396E-2</v>
      </c>
      <c r="J731" s="34">
        <f>IFERROR(INDEX('Price Data'!N:N,MATCH(TEXT(A731,"YYYY-MM-DD"),'Price Data'!M:M,0)),"")</f>
        <v>2.16</v>
      </c>
      <c r="K731" s="10" cm="1">
        <f t="array" ref="K731">IFERROR(IF(ISNUMBER(J731),(J731-INDEX('Price Data'!N:N,MATCH(TEXT(A731,"YYYY-MM-DD"),'Price Data'!M:M,0)+1))/INDEX('Price Data'!N:N,MATCH(TEXT(A731,"YYYY-MM-DD"),'Price Data'!M:M,0)+1),""),"")</f>
        <v>-5.2631578947368279E-2</v>
      </c>
      <c r="L731" s="34">
        <f>IFERROR(INDEX('Price Data'!Q:Q,MATCH(TEXT(A731,"YYYY-MM-DD"),'Price Data'!P:P,0)),"")</f>
        <v>2.15</v>
      </c>
      <c r="M731" s="10" cm="1">
        <f t="array" ref="M731">IFERROR(IF(ISNUMBER(L731),(L731-INDEX('Price Data'!Q:Q,MATCH(TEXT(A731,"YYYY-MM-DD"),'Price Data'!P:P,0)+1))/INDEX('Price Data'!Q:Q,MATCH(TEXT(A731,"YYYY-MM-DD"),'Price Data'!P:P,0)+1),""),"")</f>
        <v>-3.1531531531531654E-2</v>
      </c>
      <c r="N731" s="34">
        <f>IFERROR(INDEX('Price Data'!T:T,MATCH(TEXT(A731,"YYYY-MM-DD"),'Price Data'!S:S,0)),"")</f>
        <v>2.33</v>
      </c>
      <c r="O731" s="10" cm="1">
        <f t="array" ref="O731">IFERROR(IF(ISNUMBER(N731),(N731-INDEX('Price Data'!T:T,MATCH(TEXT(A731,"YYYY-MM-DD"),'Price Data'!S:S,0)+1))/INDEX('Price Data'!T:T,MATCH(TEXT(A731,"YYYY-MM-DD"),'Price Data'!S:S,0)+1),""),"")</f>
        <v>-8.5106382978723475E-3</v>
      </c>
    </row>
    <row r="732" spans="1:15" x14ac:dyDescent="0.3">
      <c r="A732" s="8">
        <v>42551</v>
      </c>
      <c r="B732" s="34">
        <f>IFERROR(INDEX('Price Data'!B:B,MATCH(TEXT(A732,"YYYY-MM-DD"),'Price Data'!A:A,0)),"")</f>
        <v>16198</v>
      </c>
      <c r="C732" s="10" cm="1">
        <f t="array" ref="C732">IFERROR(IF(ISNUMBER(B732),(B732-INDEX('Price Data'!B:B,MATCH(TEXT(A732,"YYYY-MM-DD"),'Price Data'!A:A,0)+1))/INDEX('Price Data'!B:B,MATCH(TEXT(A732,"YYYY-MM-DD"),'Price Data'!A:A,0)+1),""),"")</f>
        <v>1.5739637549382329E-2</v>
      </c>
      <c r="D732" s="34">
        <f>IFERROR(INDEX('Price Data'!E:E,MATCH(TEXT(A732,"YYYY-MM-DD"),'Price Data'!D:D,0)),"")</f>
        <v>9.8699999999999992</v>
      </c>
      <c r="E732" s="10" cm="1">
        <f t="array" ref="E732">IFERROR(IF(ISNUMBER(D732),(D732-INDEX('Price Data'!E:E,MATCH(TEXT(A732,"YYYY-MM-DD"),'Price Data'!D:D,0)+1))/INDEX('Price Data'!E:E,MATCH(TEXT(A732,"YYYY-MM-DD"),'Price Data'!D:D,0)+1),""),"")</f>
        <v>2.2797927461139778E-2</v>
      </c>
      <c r="F732" s="34">
        <f>IFERROR(INDEX('Price Data'!H:H,MATCH(TEXT(A732,"YYYY-MM-DD"),'Price Data'!G:G,0)),"")</f>
        <v>3792</v>
      </c>
      <c r="G732" s="10" cm="1">
        <f t="array" ref="G732">IFERROR(IF(ISNUMBER(F732),(F732-INDEX('Price Data'!H:H,MATCH(TEXT(A732,"YYYY-MM-DD"),'Price Data'!G:G,0)+1))/INDEX('Price Data'!H:H,MATCH(TEXT(A732,"YYYY-MM-DD"),'Price Data'!G:G,0)+1),""),"")</f>
        <v>-2.4440442500643169E-2</v>
      </c>
      <c r="H732" s="34">
        <f>IFERROR(INDEX('Price Data'!K:K,MATCH(TEXT(A732,"YYYY-MM-DD"),'Price Data'!J:J,0)),"")</f>
        <v>1.7</v>
      </c>
      <c r="I732" s="10" cm="1">
        <f t="array" ref="I732">IFERROR(IF(ISNUMBER(H732),(H732-INDEX('Price Data'!K:K,MATCH(TEXT(A732,"YYYY-MM-DD"),'Price Data'!J:J,0)+1))/INDEX('Price Data'!K:K,MATCH(TEXT(A732,"YYYY-MM-DD"),'Price Data'!J:J,0)+1),""),"")</f>
        <v>3.0303030303030332E-2</v>
      </c>
      <c r="J732" s="34">
        <f>IFERROR(INDEX('Price Data'!N:N,MATCH(TEXT(A732,"YYYY-MM-DD"),'Price Data'!M:M,0)),"")</f>
        <v>2.2200000000000002</v>
      </c>
      <c r="K732" s="10" cm="1">
        <f t="array" ref="K732">IFERROR(IF(ISNUMBER(J732),(J732-INDEX('Price Data'!N:N,MATCH(TEXT(A732,"YYYY-MM-DD"),'Price Data'!M:M,0)+1))/INDEX('Price Data'!N:N,MATCH(TEXT(A732,"YYYY-MM-DD"),'Price Data'!M:M,0)+1),""),"")</f>
        <v>2.7777777777777801E-2</v>
      </c>
      <c r="L732" s="34">
        <f>IFERROR(INDEX('Price Data'!Q:Q,MATCH(TEXT(A732,"YYYY-MM-DD"),'Price Data'!P:P,0)),"")</f>
        <v>2.14</v>
      </c>
      <c r="M732" s="10" cm="1">
        <f t="array" ref="M732">IFERROR(IF(ISNUMBER(L732),(L732-INDEX('Price Data'!Q:Q,MATCH(TEXT(A732,"YYYY-MM-DD"),'Price Data'!P:P,0)+1))/INDEX('Price Data'!Q:Q,MATCH(TEXT(A732,"YYYY-MM-DD"),'Price Data'!P:P,0)+1),""),"")</f>
        <v>-4.6511627906975755E-3</v>
      </c>
      <c r="N732" s="34">
        <f>IFERROR(INDEX('Price Data'!T:T,MATCH(TEXT(A732,"YYYY-MM-DD"),'Price Data'!S:S,0)),"")</f>
        <v>2.31</v>
      </c>
      <c r="O732" s="10" cm="1">
        <f t="array" ref="O732">IFERROR(IF(ISNUMBER(N732),(N732-INDEX('Price Data'!T:T,MATCH(TEXT(A732,"YYYY-MM-DD"),'Price Data'!S:S,0)+1))/INDEX('Price Data'!T:T,MATCH(TEXT(A732,"YYYY-MM-DD"),'Price Data'!S:S,0)+1),""),"")</f>
        <v>-8.5836909871244704E-3</v>
      </c>
    </row>
    <row r="733" spans="1:15" x14ac:dyDescent="0.3">
      <c r="A733" s="8">
        <v>42552</v>
      </c>
      <c r="B733" s="34">
        <f>IFERROR(INDEX('Price Data'!B:B,MATCH(TEXT(A733,"YYYY-MM-DD"),'Price Data'!A:A,0)),"")</f>
        <v>16296</v>
      </c>
      <c r="C733" s="10" cm="1">
        <f t="array" ref="C733">IFERROR(IF(ISNUMBER(B733),(B733-INDEX('Price Data'!B:B,MATCH(TEXT(A733,"YYYY-MM-DD"),'Price Data'!A:A,0)+1))/INDEX('Price Data'!B:B,MATCH(TEXT(A733,"YYYY-MM-DD"),'Price Data'!A:A,0)+1),""),"")</f>
        <v>6.0501296456352636E-3</v>
      </c>
      <c r="D733" s="34">
        <f>IFERROR(INDEX('Price Data'!E:E,MATCH(TEXT(A733,"YYYY-MM-DD"),'Price Data'!D:D,0)),"")</f>
        <v>9.3800000000000008</v>
      </c>
      <c r="E733" s="10" cm="1">
        <f t="array" ref="E733">IFERROR(IF(ISNUMBER(D733),(D733-INDEX('Price Data'!E:E,MATCH(TEXT(A733,"YYYY-MM-DD"),'Price Data'!D:D,0)+1))/INDEX('Price Data'!E:E,MATCH(TEXT(A733,"YYYY-MM-DD"),'Price Data'!D:D,0)+1),""),"")</f>
        <v>-4.9645390070921828E-2</v>
      </c>
      <c r="F733" s="34">
        <f>IFERROR(INDEX('Price Data'!H:H,MATCH(TEXT(A733,"YYYY-MM-DD"),'Price Data'!G:G,0)),"")</f>
        <v>3825</v>
      </c>
      <c r="G733" s="10" cm="1">
        <f t="array" ref="G733">IFERROR(IF(ISNUMBER(F733),(F733-INDEX('Price Data'!H:H,MATCH(TEXT(A733,"YYYY-MM-DD"),'Price Data'!G:G,0)+1))/INDEX('Price Data'!H:H,MATCH(TEXT(A733,"YYYY-MM-DD"),'Price Data'!G:G,0)+1),""),"")</f>
        <v>8.7025316455696198E-3</v>
      </c>
      <c r="H733" s="34">
        <f>IFERROR(INDEX('Price Data'!K:K,MATCH(TEXT(A733,"YYYY-MM-DD"),'Price Data'!J:J,0)),"")</f>
        <v>1.68</v>
      </c>
      <c r="I733" s="10" cm="1">
        <f t="array" ref="I733">IFERROR(IF(ISNUMBER(H733),(H733-INDEX('Price Data'!K:K,MATCH(TEXT(A733,"YYYY-MM-DD"),'Price Data'!J:J,0)+1))/INDEX('Price Data'!K:K,MATCH(TEXT(A733,"YYYY-MM-DD"),'Price Data'!J:J,0)+1),""),"")</f>
        <v>-1.1764705882352951E-2</v>
      </c>
      <c r="J733" s="34">
        <f>IFERROR(INDEX('Price Data'!N:N,MATCH(TEXT(A733,"YYYY-MM-DD"),'Price Data'!M:M,0)),"")</f>
        <v>2.11</v>
      </c>
      <c r="K733" s="10" cm="1">
        <f t="array" ref="K733">IFERROR(IF(ISNUMBER(J733),(J733-INDEX('Price Data'!N:N,MATCH(TEXT(A733,"YYYY-MM-DD"),'Price Data'!M:M,0)+1))/INDEX('Price Data'!N:N,MATCH(TEXT(A733,"YYYY-MM-DD"),'Price Data'!M:M,0)+1),""),"")</f>
        <v>-4.9549549549549689E-2</v>
      </c>
      <c r="L733" s="34">
        <f>IFERROR(INDEX('Price Data'!Q:Q,MATCH(TEXT(A733,"YYYY-MM-DD"),'Price Data'!P:P,0)),"")</f>
        <v>2.1800000000000002</v>
      </c>
      <c r="M733" s="10" cm="1">
        <f t="array" ref="M733">IFERROR(IF(ISNUMBER(L733),(L733-INDEX('Price Data'!Q:Q,MATCH(TEXT(A733,"YYYY-MM-DD"),'Price Data'!P:P,0)+1))/INDEX('Price Data'!Q:Q,MATCH(TEXT(A733,"YYYY-MM-DD"),'Price Data'!P:P,0)+1),""),"")</f>
        <v>1.8691588785046745E-2</v>
      </c>
      <c r="N733" s="34">
        <f>IFERROR(INDEX('Price Data'!T:T,MATCH(TEXT(A733,"YYYY-MM-DD"),'Price Data'!S:S,0)),"")</f>
        <v>2.2999999999999998</v>
      </c>
      <c r="O733" s="10" cm="1">
        <f t="array" ref="O733">IFERROR(IF(ISNUMBER(N733),(N733-INDEX('Price Data'!T:T,MATCH(TEXT(A733,"YYYY-MM-DD"),'Price Data'!S:S,0)+1))/INDEX('Price Data'!T:T,MATCH(TEXT(A733,"YYYY-MM-DD"),'Price Data'!S:S,0)+1),""),"")</f>
        <v>-4.3290043290044287E-3</v>
      </c>
    </row>
    <row r="734" spans="1:15" x14ac:dyDescent="0.3">
      <c r="A734" s="8">
        <v>42553</v>
      </c>
      <c r="B734" s="34" t="str">
        <f>IFERROR(INDEX('Price Data'!B:B,MATCH(TEXT(A734,"YYYY-MM-DD"),'Price Data'!A:A,0)),"")</f>
        <v/>
      </c>
      <c r="C734" s="10" t="str" cm="1">
        <f t="array" ref="C734">IFERROR(IF(ISNUMBER(B734),(B734-INDEX('Price Data'!B:B,MATCH(TEXT(A734,"YYYY-MM-DD"),'Price Data'!A:A,0)+1))/INDEX('Price Data'!B:B,MATCH(TEXT(A734,"YYYY-MM-DD"),'Price Data'!A:A,0)+1),""),"")</f>
        <v/>
      </c>
      <c r="D734" s="34" t="str">
        <f>IFERROR(INDEX('Price Data'!E:E,MATCH(TEXT(A734,"YYYY-MM-DD"),'Price Data'!D:D,0)),"")</f>
        <v/>
      </c>
      <c r="E734" s="10" t="str" cm="1">
        <f t="array" ref="E734">IFERROR(IF(ISNUMBER(D734),(D734-INDEX('Price Data'!E:E,MATCH(TEXT(A734,"YYYY-MM-DD"),'Price Data'!D:D,0)+1))/INDEX('Price Data'!E:E,MATCH(TEXT(A734,"YYYY-MM-DD"),'Price Data'!D:D,0)+1),""),"")</f>
        <v/>
      </c>
      <c r="F734" s="34" t="str">
        <f>IFERROR(INDEX('Price Data'!H:H,MATCH(TEXT(A734,"YYYY-MM-DD"),'Price Data'!G:G,0)),"")</f>
        <v/>
      </c>
      <c r="G734" s="10" t="str" cm="1">
        <f t="array" ref="G734">IFERROR(IF(ISNUMBER(F734),(F734-INDEX('Price Data'!H:H,MATCH(TEXT(A734,"YYYY-MM-DD"),'Price Data'!G:G,0)+1))/INDEX('Price Data'!H:H,MATCH(TEXT(A734,"YYYY-MM-DD"),'Price Data'!G:G,0)+1),""),"")</f>
        <v/>
      </c>
      <c r="H734" s="34" t="str">
        <f>IFERROR(INDEX('Price Data'!K:K,MATCH(TEXT(A734,"YYYY-MM-DD"),'Price Data'!J:J,0)),"")</f>
        <v/>
      </c>
      <c r="I734" s="10" t="str" cm="1">
        <f t="array" ref="I734">IFERROR(IF(ISNUMBER(H734),(H734-INDEX('Price Data'!K:K,MATCH(TEXT(A734,"YYYY-MM-DD"),'Price Data'!J:J,0)+1))/INDEX('Price Data'!K:K,MATCH(TEXT(A734,"YYYY-MM-DD"),'Price Data'!J:J,0)+1),""),"")</f>
        <v/>
      </c>
      <c r="J734" s="34" t="str">
        <f>IFERROR(INDEX('Price Data'!N:N,MATCH(TEXT(A734,"YYYY-MM-DD"),'Price Data'!M:M,0)),"")</f>
        <v/>
      </c>
      <c r="K734" s="10" t="str" cm="1">
        <f t="array" ref="K734">IFERROR(IF(ISNUMBER(J734),(J734-INDEX('Price Data'!N:N,MATCH(TEXT(A734,"YYYY-MM-DD"),'Price Data'!M:M,0)+1))/INDEX('Price Data'!N:N,MATCH(TEXT(A734,"YYYY-MM-DD"),'Price Data'!M:M,0)+1),""),"")</f>
        <v/>
      </c>
      <c r="L734" s="34" t="str">
        <f>IFERROR(INDEX('Price Data'!Q:Q,MATCH(TEXT(A734,"YYYY-MM-DD"),'Price Data'!P:P,0)),"")</f>
        <v/>
      </c>
      <c r="M734" s="10" t="str" cm="1">
        <f t="array" ref="M734">IFERROR(IF(ISNUMBER(L734),(L734-INDEX('Price Data'!Q:Q,MATCH(TEXT(A734,"YYYY-MM-DD"),'Price Data'!P:P,0)+1))/INDEX('Price Data'!Q:Q,MATCH(TEXT(A734,"YYYY-MM-DD"),'Price Data'!P:P,0)+1),""),"")</f>
        <v/>
      </c>
      <c r="N734" s="34" t="str">
        <f>IFERROR(INDEX('Price Data'!T:T,MATCH(TEXT(A734,"YYYY-MM-DD"),'Price Data'!S:S,0)),"")</f>
        <v/>
      </c>
      <c r="O734" s="10" t="str" cm="1">
        <f t="array" ref="O734">IFERROR(IF(ISNUMBER(N734),(N734-INDEX('Price Data'!T:T,MATCH(TEXT(A734,"YYYY-MM-DD"),'Price Data'!S:S,0)+1))/INDEX('Price Data'!T:T,MATCH(TEXT(A734,"YYYY-MM-DD"),'Price Data'!S:S,0)+1),""),"")</f>
        <v/>
      </c>
    </row>
    <row r="735" spans="1:15" x14ac:dyDescent="0.3">
      <c r="A735" s="8">
        <v>42554</v>
      </c>
      <c r="B735" s="34" t="str">
        <f>IFERROR(INDEX('Price Data'!B:B,MATCH(TEXT(A735,"YYYY-MM-DD"),'Price Data'!A:A,0)),"")</f>
        <v/>
      </c>
      <c r="C735" s="10" t="str" cm="1">
        <f t="array" ref="C735">IFERROR(IF(ISNUMBER(B735),(B735-INDEX('Price Data'!B:B,MATCH(TEXT(A735,"YYYY-MM-DD"),'Price Data'!A:A,0)+1))/INDEX('Price Data'!B:B,MATCH(TEXT(A735,"YYYY-MM-DD"),'Price Data'!A:A,0)+1),""),"")</f>
        <v/>
      </c>
      <c r="D735" s="34" t="str">
        <f>IFERROR(INDEX('Price Data'!E:E,MATCH(TEXT(A735,"YYYY-MM-DD"),'Price Data'!D:D,0)),"")</f>
        <v/>
      </c>
      <c r="E735" s="10" t="str" cm="1">
        <f t="array" ref="E735">IFERROR(IF(ISNUMBER(D735),(D735-INDEX('Price Data'!E:E,MATCH(TEXT(A735,"YYYY-MM-DD"),'Price Data'!D:D,0)+1))/INDEX('Price Data'!E:E,MATCH(TEXT(A735,"YYYY-MM-DD"),'Price Data'!D:D,0)+1),""),"")</f>
        <v/>
      </c>
      <c r="F735" s="34" t="str">
        <f>IFERROR(INDEX('Price Data'!H:H,MATCH(TEXT(A735,"YYYY-MM-DD"),'Price Data'!G:G,0)),"")</f>
        <v/>
      </c>
      <c r="G735" s="10" t="str" cm="1">
        <f t="array" ref="G735">IFERROR(IF(ISNUMBER(F735),(F735-INDEX('Price Data'!H:H,MATCH(TEXT(A735,"YYYY-MM-DD"),'Price Data'!G:G,0)+1))/INDEX('Price Data'!H:H,MATCH(TEXT(A735,"YYYY-MM-DD"),'Price Data'!G:G,0)+1),""),"")</f>
        <v/>
      </c>
      <c r="H735" s="34" t="str">
        <f>IFERROR(INDEX('Price Data'!K:K,MATCH(TEXT(A735,"YYYY-MM-DD"),'Price Data'!J:J,0)),"")</f>
        <v/>
      </c>
      <c r="I735" s="10" t="str" cm="1">
        <f t="array" ref="I735">IFERROR(IF(ISNUMBER(H735),(H735-INDEX('Price Data'!K:K,MATCH(TEXT(A735,"YYYY-MM-DD"),'Price Data'!J:J,0)+1))/INDEX('Price Data'!K:K,MATCH(TEXT(A735,"YYYY-MM-DD"),'Price Data'!J:J,0)+1),""),"")</f>
        <v/>
      </c>
      <c r="J735" s="34" t="str">
        <f>IFERROR(INDEX('Price Data'!N:N,MATCH(TEXT(A735,"YYYY-MM-DD"),'Price Data'!M:M,0)),"")</f>
        <v/>
      </c>
      <c r="K735" s="10" t="str" cm="1">
        <f t="array" ref="K735">IFERROR(IF(ISNUMBER(J735),(J735-INDEX('Price Data'!N:N,MATCH(TEXT(A735,"YYYY-MM-DD"),'Price Data'!M:M,0)+1))/INDEX('Price Data'!N:N,MATCH(TEXT(A735,"YYYY-MM-DD"),'Price Data'!M:M,0)+1),""),"")</f>
        <v/>
      </c>
      <c r="L735" s="34" t="str">
        <f>IFERROR(INDEX('Price Data'!Q:Q,MATCH(TEXT(A735,"YYYY-MM-DD"),'Price Data'!P:P,0)),"")</f>
        <v/>
      </c>
      <c r="M735" s="10" t="str" cm="1">
        <f t="array" ref="M735">IFERROR(IF(ISNUMBER(L735),(L735-INDEX('Price Data'!Q:Q,MATCH(TEXT(A735,"YYYY-MM-DD"),'Price Data'!P:P,0)+1))/INDEX('Price Data'!Q:Q,MATCH(TEXT(A735,"YYYY-MM-DD"),'Price Data'!P:P,0)+1),""),"")</f>
        <v/>
      </c>
      <c r="N735" s="34" t="str">
        <f>IFERROR(INDEX('Price Data'!T:T,MATCH(TEXT(A735,"YYYY-MM-DD"),'Price Data'!S:S,0)),"")</f>
        <v/>
      </c>
      <c r="O735" s="10" t="str" cm="1">
        <f t="array" ref="O735">IFERROR(IF(ISNUMBER(N735),(N735-INDEX('Price Data'!T:T,MATCH(TEXT(A735,"YYYY-MM-DD"),'Price Data'!S:S,0)+1))/INDEX('Price Data'!T:T,MATCH(TEXT(A735,"YYYY-MM-DD"),'Price Data'!S:S,0)+1),""),"")</f>
        <v/>
      </c>
    </row>
    <row r="736" spans="1:15" x14ac:dyDescent="0.3">
      <c r="A736" s="8">
        <v>42555</v>
      </c>
      <c r="B736" s="34">
        <f>IFERROR(INDEX('Price Data'!B:B,MATCH(TEXT(A736,"YYYY-MM-DD"),'Price Data'!A:A,0)),"")</f>
        <v>16012</v>
      </c>
      <c r="C736" s="10" cm="1">
        <f t="array" ref="C736">IFERROR(IF(ISNUMBER(B736),(B736-INDEX('Price Data'!B:B,MATCH(TEXT(A736,"YYYY-MM-DD"),'Price Data'!A:A,0)+1))/INDEX('Price Data'!B:B,MATCH(TEXT(A736,"YYYY-MM-DD"),'Price Data'!A:A,0)+1),""),"")</f>
        <v>-1.7427589592538047E-2</v>
      </c>
      <c r="D736" s="34">
        <f>IFERROR(INDEX('Price Data'!E:E,MATCH(TEXT(A736,"YYYY-MM-DD"),'Price Data'!D:D,0)),"")</f>
        <v>9.0399999999999991</v>
      </c>
      <c r="E736" s="10" cm="1">
        <f t="array" ref="E736">IFERROR(IF(ISNUMBER(D736),(D736-INDEX('Price Data'!E:E,MATCH(TEXT(A736,"YYYY-MM-DD"),'Price Data'!D:D,0)+1))/INDEX('Price Data'!E:E,MATCH(TEXT(A736,"YYYY-MM-DD"),'Price Data'!D:D,0)+1),""),"")</f>
        <v>-3.6247334754797612E-2</v>
      </c>
      <c r="F736" s="34">
        <f>IFERROR(INDEX('Price Data'!H:H,MATCH(TEXT(A736,"YYYY-MM-DD"),'Price Data'!G:G,0)),"")</f>
        <v>3290</v>
      </c>
      <c r="G736" s="10" cm="1">
        <f t="array" ref="G736">IFERROR(IF(ISNUMBER(F736),(F736-INDEX('Price Data'!H:H,MATCH(TEXT(A736,"YYYY-MM-DD"),'Price Data'!G:G,0)+1))/INDEX('Price Data'!H:H,MATCH(TEXT(A736,"YYYY-MM-DD"),'Price Data'!G:G,0)+1),""),"")</f>
        <v>-0.13986928104575164</v>
      </c>
      <c r="H736" s="34">
        <f>IFERROR(INDEX('Price Data'!K:K,MATCH(TEXT(A736,"YYYY-MM-DD"),'Price Data'!J:J,0)),"")</f>
        <v>1.63</v>
      </c>
      <c r="I736" s="10" cm="1">
        <f t="array" ref="I736">IFERROR(IF(ISNUMBER(H736),(H736-INDEX('Price Data'!K:K,MATCH(TEXT(A736,"YYYY-MM-DD"),'Price Data'!J:J,0)+1))/INDEX('Price Data'!K:K,MATCH(TEXT(A736,"YYYY-MM-DD"),'Price Data'!J:J,0)+1),""),"")</f>
        <v>-2.9761904761904788E-2</v>
      </c>
      <c r="J736" s="34">
        <f>IFERROR(INDEX('Price Data'!N:N,MATCH(TEXT(A736,"YYYY-MM-DD"),'Price Data'!M:M,0)),"")</f>
        <v>1.97</v>
      </c>
      <c r="K736" s="10" cm="1">
        <f t="array" ref="K736">IFERROR(IF(ISNUMBER(J736),(J736-INDEX('Price Data'!N:N,MATCH(TEXT(A736,"YYYY-MM-DD"),'Price Data'!M:M,0)+1))/INDEX('Price Data'!N:N,MATCH(TEXT(A736,"YYYY-MM-DD"),'Price Data'!M:M,0)+1),""),"")</f>
        <v>-6.6350710900473897E-2</v>
      </c>
      <c r="L736" s="34">
        <f>IFERROR(INDEX('Price Data'!Q:Q,MATCH(TEXT(A736,"YYYY-MM-DD"),'Price Data'!P:P,0)),"")</f>
        <v>2.08</v>
      </c>
      <c r="M736" s="10" cm="1">
        <f t="array" ref="M736">IFERROR(IF(ISNUMBER(L736),(L736-INDEX('Price Data'!Q:Q,MATCH(TEXT(A736,"YYYY-MM-DD"),'Price Data'!P:P,0)+1))/INDEX('Price Data'!Q:Q,MATCH(TEXT(A736,"YYYY-MM-DD"),'Price Data'!P:P,0)+1),""),"")</f>
        <v>-4.587155963302756E-2</v>
      </c>
      <c r="N736" s="34">
        <f>IFERROR(INDEX('Price Data'!T:T,MATCH(TEXT(A736,"YYYY-MM-DD"),'Price Data'!S:S,0)),"")</f>
        <v>2.2200000000000002</v>
      </c>
      <c r="O736" s="10" cm="1">
        <f t="array" ref="O736">IFERROR(IF(ISNUMBER(N736),(N736-INDEX('Price Data'!T:T,MATCH(TEXT(A736,"YYYY-MM-DD"),'Price Data'!S:S,0)+1))/INDEX('Price Data'!T:T,MATCH(TEXT(A736,"YYYY-MM-DD"),'Price Data'!S:S,0)+1),""),"")</f>
        <v>-3.4782608695652015E-2</v>
      </c>
    </row>
    <row r="737" spans="1:15" x14ac:dyDescent="0.3">
      <c r="A737" s="8">
        <v>42556</v>
      </c>
      <c r="B737" s="34">
        <f>IFERROR(INDEX('Price Data'!B:B,MATCH(TEXT(A737,"YYYY-MM-DD"),'Price Data'!A:A,0)),"")</f>
        <v>15780</v>
      </c>
      <c r="C737" s="10" cm="1">
        <f t="array" ref="C737">IFERROR(IF(ISNUMBER(B737),(B737-INDEX('Price Data'!B:B,MATCH(TEXT(A737,"YYYY-MM-DD"),'Price Data'!A:A,0)+1))/INDEX('Price Data'!B:B,MATCH(TEXT(A737,"YYYY-MM-DD"),'Price Data'!A:A,0)+1),""),"")</f>
        <v>-1.4489133150137397E-2</v>
      </c>
      <c r="D737" s="34">
        <f>IFERROR(INDEX('Price Data'!E:E,MATCH(TEXT(A737,"YYYY-MM-DD"),'Price Data'!D:D,0)),"")</f>
        <v>9.11</v>
      </c>
      <c r="E737" s="10" cm="1">
        <f t="array" ref="E737">IFERROR(IF(ISNUMBER(D737),(D737-INDEX('Price Data'!E:E,MATCH(TEXT(A737,"YYYY-MM-DD"),'Price Data'!D:D,0)+1))/INDEX('Price Data'!E:E,MATCH(TEXT(A737,"YYYY-MM-DD"),'Price Data'!D:D,0)+1),""),"")</f>
        <v>7.7433628318584391E-3</v>
      </c>
      <c r="F737" s="34">
        <f>IFERROR(INDEX('Price Data'!H:H,MATCH(TEXT(A737,"YYYY-MM-DD"),'Price Data'!G:G,0)),"")</f>
        <v>2652</v>
      </c>
      <c r="G737" s="10" cm="1">
        <f t="array" ref="G737">IFERROR(IF(ISNUMBER(F737),(F737-INDEX('Price Data'!H:H,MATCH(TEXT(A737,"YYYY-MM-DD"),'Price Data'!G:G,0)+1))/INDEX('Price Data'!H:H,MATCH(TEXT(A737,"YYYY-MM-DD"),'Price Data'!G:G,0)+1),""),"")</f>
        <v>-0.19392097264437691</v>
      </c>
      <c r="H737" s="34">
        <f>IFERROR(INDEX('Price Data'!K:K,MATCH(TEXT(A737,"YYYY-MM-DD"),'Price Data'!J:J,0)),"")</f>
        <v>1.59</v>
      </c>
      <c r="I737" s="10" cm="1">
        <f t="array" ref="I737">IFERROR(IF(ISNUMBER(H737),(H737-INDEX('Price Data'!K:K,MATCH(TEXT(A737,"YYYY-MM-DD"),'Price Data'!J:J,0)+1))/INDEX('Price Data'!K:K,MATCH(TEXT(A737,"YYYY-MM-DD"),'Price Data'!J:J,0)+1),""),"")</f>
        <v>-2.4539877300613383E-2</v>
      </c>
      <c r="J737" s="34">
        <f>IFERROR(INDEX('Price Data'!N:N,MATCH(TEXT(A737,"YYYY-MM-DD"),'Price Data'!M:M,0)),"")</f>
        <v>1.97</v>
      </c>
      <c r="K737" s="10" cm="1">
        <f t="array" ref="K737">IFERROR(IF(ISNUMBER(J737),(J737-INDEX('Price Data'!N:N,MATCH(TEXT(A737,"YYYY-MM-DD"),'Price Data'!M:M,0)+1))/INDEX('Price Data'!N:N,MATCH(TEXT(A737,"YYYY-MM-DD"),'Price Data'!M:M,0)+1),""),"")</f>
        <v>0</v>
      </c>
      <c r="L737" s="34">
        <f>IFERROR(INDEX('Price Data'!Q:Q,MATCH(TEXT(A737,"YYYY-MM-DD"),'Price Data'!P:P,0)),"")</f>
        <v>2</v>
      </c>
      <c r="M737" s="10" cm="1">
        <f t="array" ref="M737">IFERROR(IF(ISNUMBER(L737),(L737-INDEX('Price Data'!Q:Q,MATCH(TEXT(A737,"YYYY-MM-DD"),'Price Data'!P:P,0)+1))/INDEX('Price Data'!Q:Q,MATCH(TEXT(A737,"YYYY-MM-DD"),'Price Data'!P:P,0)+1),""),"")</f>
        <v>-3.8461538461538491E-2</v>
      </c>
      <c r="N737" s="34">
        <f>IFERROR(INDEX('Price Data'!T:T,MATCH(TEXT(A737,"YYYY-MM-DD"),'Price Data'!S:S,0)),"")</f>
        <v>2.13</v>
      </c>
      <c r="O737" s="10" cm="1">
        <f t="array" ref="O737">IFERROR(IF(ISNUMBER(N737),(N737-INDEX('Price Data'!T:T,MATCH(TEXT(A737,"YYYY-MM-DD"),'Price Data'!S:S,0)+1))/INDEX('Price Data'!T:T,MATCH(TEXT(A737,"YYYY-MM-DD"),'Price Data'!S:S,0)+1),""),"")</f>
        <v>-4.0540540540540675E-2</v>
      </c>
    </row>
    <row r="738" spans="1:15" x14ac:dyDescent="0.3">
      <c r="A738" s="8">
        <v>42557</v>
      </c>
      <c r="B738" s="34">
        <f>IFERROR(INDEX('Price Data'!B:B,MATCH(TEXT(A738,"YYYY-MM-DD"),'Price Data'!A:A,0)),"")</f>
        <v>15424</v>
      </c>
      <c r="C738" s="10" cm="1">
        <f t="array" ref="C738">IFERROR(IF(ISNUMBER(B738),(B738-INDEX('Price Data'!B:B,MATCH(TEXT(A738,"YYYY-MM-DD"),'Price Data'!A:A,0)+1))/INDEX('Price Data'!B:B,MATCH(TEXT(A738,"YYYY-MM-DD"),'Price Data'!A:A,0)+1),""),"")</f>
        <v>-2.2560202788339669E-2</v>
      </c>
      <c r="D738" s="34">
        <f>IFERROR(INDEX('Price Data'!E:E,MATCH(TEXT(A738,"YYYY-MM-DD"),'Price Data'!D:D,0)),"")</f>
        <v>8.81</v>
      </c>
      <c r="E738" s="10" cm="1">
        <f t="array" ref="E738">IFERROR(IF(ISNUMBER(D738),(D738-INDEX('Price Data'!E:E,MATCH(TEXT(A738,"YYYY-MM-DD"),'Price Data'!D:D,0)+1))/INDEX('Price Data'!E:E,MATCH(TEXT(A738,"YYYY-MM-DD"),'Price Data'!D:D,0)+1),""),"")</f>
        <v>-3.293084522502733E-2</v>
      </c>
      <c r="F738" s="34">
        <f>IFERROR(INDEX('Price Data'!H:H,MATCH(TEXT(A738,"YYYY-MM-DD"),'Price Data'!G:G,0)),"")</f>
        <v>2813</v>
      </c>
      <c r="G738" s="10" cm="1">
        <f t="array" ref="G738">IFERROR(IF(ISNUMBER(F738),(F738-INDEX('Price Data'!H:H,MATCH(TEXT(A738,"YYYY-MM-DD"),'Price Data'!G:G,0)+1))/INDEX('Price Data'!H:H,MATCH(TEXT(A738,"YYYY-MM-DD"),'Price Data'!G:G,0)+1),""),"")</f>
        <v>6.0708898944193061E-2</v>
      </c>
      <c r="H738" s="34">
        <f>IFERROR(INDEX('Price Data'!K:K,MATCH(TEXT(A738,"YYYY-MM-DD"),'Price Data'!J:J,0)),"")</f>
        <v>1.59</v>
      </c>
      <c r="I738" s="10" cm="1">
        <f t="array" ref="I738">IFERROR(IF(ISNUMBER(H738),(H738-INDEX('Price Data'!K:K,MATCH(TEXT(A738,"YYYY-MM-DD"),'Price Data'!J:J,0)+1))/INDEX('Price Data'!K:K,MATCH(TEXT(A738,"YYYY-MM-DD"),'Price Data'!J:J,0)+1),""),"")</f>
        <v>0</v>
      </c>
      <c r="J738" s="34">
        <f>IFERROR(INDEX('Price Data'!N:N,MATCH(TEXT(A738,"YYYY-MM-DD"),'Price Data'!M:M,0)),"")</f>
        <v>1.83</v>
      </c>
      <c r="K738" s="10" cm="1">
        <f t="array" ref="K738">IFERROR(IF(ISNUMBER(J738),(J738-INDEX('Price Data'!N:N,MATCH(TEXT(A738,"YYYY-MM-DD"),'Price Data'!M:M,0)+1))/INDEX('Price Data'!N:N,MATCH(TEXT(A738,"YYYY-MM-DD"),'Price Data'!M:M,0)+1),""),"")</f>
        <v>-7.1065989847715685E-2</v>
      </c>
      <c r="L738" s="34">
        <f>IFERROR(INDEX('Price Data'!Q:Q,MATCH(TEXT(A738,"YYYY-MM-DD"),'Price Data'!P:P,0)),"")</f>
        <v>1.88</v>
      </c>
      <c r="M738" s="10" cm="1">
        <f t="array" ref="M738">IFERROR(IF(ISNUMBER(L738),(L738-INDEX('Price Data'!Q:Q,MATCH(TEXT(A738,"YYYY-MM-DD"),'Price Data'!P:P,0)+1))/INDEX('Price Data'!Q:Q,MATCH(TEXT(A738,"YYYY-MM-DD"),'Price Data'!P:P,0)+1),""),"")</f>
        <v>-6.0000000000000053E-2</v>
      </c>
      <c r="N738" s="34">
        <f>IFERROR(INDEX('Price Data'!T:T,MATCH(TEXT(A738,"YYYY-MM-DD"),'Price Data'!S:S,0)),"")</f>
        <v>2.15</v>
      </c>
      <c r="O738" s="10" cm="1">
        <f t="array" ref="O738">IFERROR(IF(ISNUMBER(N738),(N738-INDEX('Price Data'!T:T,MATCH(TEXT(A738,"YYYY-MM-DD"),'Price Data'!S:S,0)+1))/INDEX('Price Data'!T:T,MATCH(TEXT(A738,"YYYY-MM-DD"),'Price Data'!S:S,0)+1),""),"")</f>
        <v>9.3896713615023563E-3</v>
      </c>
    </row>
    <row r="739" spans="1:15" x14ac:dyDescent="0.3">
      <c r="A739" s="8">
        <v>42558</v>
      </c>
      <c r="B739" s="34">
        <f>IFERROR(INDEX('Price Data'!B:B,MATCH(TEXT(A739,"YYYY-MM-DD"),'Price Data'!A:A,0)),"")</f>
        <v>15436</v>
      </c>
      <c r="C739" s="10" cm="1">
        <f t="array" ref="C739">IFERROR(IF(ISNUMBER(B739),(B739-INDEX('Price Data'!B:B,MATCH(TEXT(A739,"YYYY-MM-DD"),'Price Data'!A:A,0)+1))/INDEX('Price Data'!B:B,MATCH(TEXT(A739,"YYYY-MM-DD"),'Price Data'!A:A,0)+1),""),"")</f>
        <v>7.7800829875518667E-4</v>
      </c>
      <c r="D739" s="34">
        <f>IFERROR(INDEX('Price Data'!E:E,MATCH(TEXT(A739,"YYYY-MM-DD"),'Price Data'!D:D,0)),"")</f>
        <v>8.7799999999999994</v>
      </c>
      <c r="E739" s="10" cm="1">
        <f t="array" ref="E739">IFERROR(IF(ISNUMBER(D739),(D739-INDEX('Price Data'!E:E,MATCH(TEXT(A739,"YYYY-MM-DD"),'Price Data'!D:D,0)+1))/INDEX('Price Data'!E:E,MATCH(TEXT(A739,"YYYY-MM-DD"),'Price Data'!D:D,0)+1),""),"")</f>
        <v>-3.4052213393871889E-3</v>
      </c>
      <c r="F739" s="34">
        <f>IFERROR(INDEX('Price Data'!H:H,MATCH(TEXT(A739,"YYYY-MM-DD"),'Price Data'!G:G,0)),"")</f>
        <v>2650</v>
      </c>
      <c r="G739" s="10" cm="1">
        <f t="array" ref="G739">IFERROR(IF(ISNUMBER(F739),(F739-INDEX('Price Data'!H:H,MATCH(TEXT(A739,"YYYY-MM-DD"),'Price Data'!G:G,0)+1))/INDEX('Price Data'!H:H,MATCH(TEXT(A739,"YYYY-MM-DD"),'Price Data'!G:G,0)+1),""),"")</f>
        <v>-5.7945254177035194E-2</v>
      </c>
      <c r="H739" s="34">
        <f>IFERROR(INDEX('Price Data'!K:K,MATCH(TEXT(A739,"YYYY-MM-DD"),'Price Data'!J:J,0)),"")</f>
        <v>1.6</v>
      </c>
      <c r="I739" s="10" cm="1">
        <f t="array" ref="I739">IFERROR(IF(ISNUMBER(H739),(H739-INDEX('Price Data'!K:K,MATCH(TEXT(A739,"YYYY-MM-DD"),'Price Data'!J:J,0)+1))/INDEX('Price Data'!K:K,MATCH(TEXT(A739,"YYYY-MM-DD"),'Price Data'!J:J,0)+1),""),"")</f>
        <v>6.2893081761006345E-3</v>
      </c>
      <c r="J739" s="34">
        <f>IFERROR(INDEX('Price Data'!N:N,MATCH(TEXT(A739,"YYYY-MM-DD"),'Price Data'!M:M,0)),"")</f>
        <v>1.75</v>
      </c>
      <c r="K739" s="10" cm="1">
        <f t="array" ref="K739">IFERROR(IF(ISNUMBER(J739),(J739-INDEX('Price Data'!N:N,MATCH(TEXT(A739,"YYYY-MM-DD"),'Price Data'!M:M,0)+1))/INDEX('Price Data'!N:N,MATCH(TEXT(A739,"YYYY-MM-DD"),'Price Data'!M:M,0)+1),""),"")</f>
        <v>-4.3715846994535554E-2</v>
      </c>
      <c r="L739" s="34">
        <f>IFERROR(INDEX('Price Data'!Q:Q,MATCH(TEXT(A739,"YYYY-MM-DD"),'Price Data'!P:P,0)),"")</f>
        <v>1.83</v>
      </c>
      <c r="M739" s="10" cm="1">
        <f t="array" ref="M739">IFERROR(IF(ISNUMBER(L739),(L739-INDEX('Price Data'!Q:Q,MATCH(TEXT(A739,"YYYY-MM-DD"),'Price Data'!P:P,0)+1))/INDEX('Price Data'!Q:Q,MATCH(TEXT(A739,"YYYY-MM-DD"),'Price Data'!P:P,0)+1),""),"")</f>
        <v>-2.659574468085097E-2</v>
      </c>
      <c r="N739" s="34">
        <f>IFERROR(INDEX('Price Data'!T:T,MATCH(TEXT(A739,"YYYY-MM-DD"),'Price Data'!S:S,0)),"")</f>
        <v>2.15</v>
      </c>
      <c r="O739" s="10" cm="1">
        <f t="array" ref="O739">IFERROR(IF(ISNUMBER(N739),(N739-INDEX('Price Data'!T:T,MATCH(TEXT(A739,"YYYY-MM-DD"),'Price Data'!S:S,0)+1))/INDEX('Price Data'!T:T,MATCH(TEXT(A739,"YYYY-MM-DD"),'Price Data'!S:S,0)+1),""),"")</f>
        <v>0</v>
      </c>
    </row>
    <row r="740" spans="1:15" x14ac:dyDescent="0.3">
      <c r="A740" s="8">
        <v>42559</v>
      </c>
      <c r="B740" s="34">
        <f>IFERROR(INDEX('Price Data'!B:B,MATCH(TEXT(A740,"YYYY-MM-DD"),'Price Data'!A:A,0)),"")</f>
        <v>16066</v>
      </c>
      <c r="C740" s="10" cm="1">
        <f t="array" ref="C740">IFERROR(IF(ISNUMBER(B740),(B740-INDEX('Price Data'!B:B,MATCH(TEXT(A740,"YYYY-MM-DD"),'Price Data'!A:A,0)+1))/INDEX('Price Data'!B:B,MATCH(TEXT(A740,"YYYY-MM-DD"),'Price Data'!A:A,0)+1),""),"")</f>
        <v>4.0813682301114276E-2</v>
      </c>
      <c r="D740" s="34">
        <f>IFERROR(INDEX('Price Data'!E:E,MATCH(TEXT(A740,"YYYY-MM-DD"),'Price Data'!D:D,0)),"")</f>
        <v>9.5500000000000007</v>
      </c>
      <c r="E740" s="10" cm="1">
        <f t="array" ref="E740">IFERROR(IF(ISNUMBER(D740),(D740-INDEX('Price Data'!E:E,MATCH(TEXT(A740,"YYYY-MM-DD"),'Price Data'!D:D,0)+1))/INDEX('Price Data'!E:E,MATCH(TEXT(A740,"YYYY-MM-DD"),'Price Data'!D:D,0)+1),""),"")</f>
        <v>8.7699316628701757E-2</v>
      </c>
      <c r="F740" s="34">
        <f>IFERROR(INDEX('Price Data'!H:H,MATCH(TEXT(A740,"YYYY-MM-DD"),'Price Data'!G:G,0)),"")</f>
        <v>2795</v>
      </c>
      <c r="G740" s="10" cm="1">
        <f t="array" ref="G740">IFERROR(IF(ISNUMBER(F740),(F740-INDEX('Price Data'!H:H,MATCH(TEXT(A740,"YYYY-MM-DD"),'Price Data'!G:G,0)+1))/INDEX('Price Data'!H:H,MATCH(TEXT(A740,"YYYY-MM-DD"),'Price Data'!G:G,0)+1),""),"")</f>
        <v>5.4716981132075473E-2</v>
      </c>
      <c r="H740" s="34">
        <f>IFERROR(INDEX('Price Data'!K:K,MATCH(TEXT(A740,"YYYY-MM-DD"),'Price Data'!J:J,0)),"")</f>
        <v>1.76</v>
      </c>
      <c r="I740" s="10" cm="1">
        <f t="array" ref="I740">IFERROR(IF(ISNUMBER(H740),(H740-INDEX('Price Data'!K:K,MATCH(TEXT(A740,"YYYY-MM-DD"),'Price Data'!J:J,0)+1))/INDEX('Price Data'!K:K,MATCH(TEXT(A740,"YYYY-MM-DD"),'Price Data'!J:J,0)+1),""),"")</f>
        <v>9.999999999999995E-2</v>
      </c>
      <c r="J740" s="34">
        <f>IFERROR(INDEX('Price Data'!N:N,MATCH(TEXT(A740,"YYYY-MM-DD"),'Price Data'!M:M,0)),"")</f>
        <v>2.0299999999999998</v>
      </c>
      <c r="K740" s="10" cm="1">
        <f t="array" ref="K740">IFERROR(IF(ISNUMBER(J740),(J740-INDEX('Price Data'!N:N,MATCH(TEXT(A740,"YYYY-MM-DD"),'Price Data'!M:M,0)+1))/INDEX('Price Data'!N:N,MATCH(TEXT(A740,"YYYY-MM-DD"),'Price Data'!M:M,0)+1),""),"")</f>
        <v>0.15999999999999989</v>
      </c>
      <c r="L740" s="34">
        <f>IFERROR(INDEX('Price Data'!Q:Q,MATCH(TEXT(A740,"YYYY-MM-DD"),'Price Data'!P:P,0)),"")</f>
        <v>2.17</v>
      </c>
      <c r="M740" s="10" cm="1">
        <f t="array" ref="M740">IFERROR(IF(ISNUMBER(L740),(L740-INDEX('Price Data'!Q:Q,MATCH(TEXT(A740,"YYYY-MM-DD"),'Price Data'!P:P,0)+1))/INDEX('Price Data'!Q:Q,MATCH(TEXT(A740,"YYYY-MM-DD"),'Price Data'!P:P,0)+1),""),"")</f>
        <v>0.18579234972677588</v>
      </c>
      <c r="N740" s="34">
        <f>IFERROR(INDEX('Price Data'!T:T,MATCH(TEXT(A740,"YYYY-MM-DD"),'Price Data'!S:S,0)),"")</f>
        <v>2.2999999999999998</v>
      </c>
      <c r="O740" s="10" cm="1">
        <f t="array" ref="O740">IFERROR(IF(ISNUMBER(N740),(N740-INDEX('Price Data'!T:T,MATCH(TEXT(A740,"YYYY-MM-DD"),'Price Data'!S:S,0)+1))/INDEX('Price Data'!T:T,MATCH(TEXT(A740,"YYYY-MM-DD"),'Price Data'!S:S,0)+1),""),"")</f>
        <v>6.9767441860465074E-2</v>
      </c>
    </row>
    <row r="741" spans="1:15" x14ac:dyDescent="0.3">
      <c r="A741" s="8">
        <v>42560</v>
      </c>
      <c r="B741" s="34" t="str">
        <f>IFERROR(INDEX('Price Data'!B:B,MATCH(TEXT(A741,"YYYY-MM-DD"),'Price Data'!A:A,0)),"")</f>
        <v/>
      </c>
      <c r="C741" s="10" t="str" cm="1">
        <f t="array" ref="C741">IFERROR(IF(ISNUMBER(B741),(B741-INDEX('Price Data'!B:B,MATCH(TEXT(A741,"YYYY-MM-DD"),'Price Data'!A:A,0)+1))/INDEX('Price Data'!B:B,MATCH(TEXT(A741,"YYYY-MM-DD"),'Price Data'!A:A,0)+1),""),"")</f>
        <v/>
      </c>
      <c r="D741" s="34" t="str">
        <f>IFERROR(INDEX('Price Data'!E:E,MATCH(TEXT(A741,"YYYY-MM-DD"),'Price Data'!D:D,0)),"")</f>
        <v/>
      </c>
      <c r="E741" s="10" t="str" cm="1">
        <f t="array" ref="E741">IFERROR(IF(ISNUMBER(D741),(D741-INDEX('Price Data'!E:E,MATCH(TEXT(A741,"YYYY-MM-DD"),'Price Data'!D:D,0)+1))/INDEX('Price Data'!E:E,MATCH(TEXT(A741,"YYYY-MM-DD"),'Price Data'!D:D,0)+1),""),"")</f>
        <v/>
      </c>
      <c r="F741" s="34" t="str">
        <f>IFERROR(INDEX('Price Data'!H:H,MATCH(TEXT(A741,"YYYY-MM-DD"),'Price Data'!G:G,0)),"")</f>
        <v/>
      </c>
      <c r="G741" s="10" t="str" cm="1">
        <f t="array" ref="G741">IFERROR(IF(ISNUMBER(F741),(F741-INDEX('Price Data'!H:H,MATCH(TEXT(A741,"YYYY-MM-DD"),'Price Data'!G:G,0)+1))/INDEX('Price Data'!H:H,MATCH(TEXT(A741,"YYYY-MM-DD"),'Price Data'!G:G,0)+1),""),"")</f>
        <v/>
      </c>
      <c r="H741" s="34" t="str">
        <f>IFERROR(INDEX('Price Data'!K:K,MATCH(TEXT(A741,"YYYY-MM-DD"),'Price Data'!J:J,0)),"")</f>
        <v/>
      </c>
      <c r="I741" s="10" t="str" cm="1">
        <f t="array" ref="I741">IFERROR(IF(ISNUMBER(H741),(H741-INDEX('Price Data'!K:K,MATCH(TEXT(A741,"YYYY-MM-DD"),'Price Data'!J:J,0)+1))/INDEX('Price Data'!K:K,MATCH(TEXT(A741,"YYYY-MM-DD"),'Price Data'!J:J,0)+1),""),"")</f>
        <v/>
      </c>
      <c r="J741" s="34" t="str">
        <f>IFERROR(INDEX('Price Data'!N:N,MATCH(TEXT(A741,"YYYY-MM-DD"),'Price Data'!M:M,0)),"")</f>
        <v/>
      </c>
      <c r="K741" s="10" t="str" cm="1">
        <f t="array" ref="K741">IFERROR(IF(ISNUMBER(J741),(J741-INDEX('Price Data'!N:N,MATCH(TEXT(A741,"YYYY-MM-DD"),'Price Data'!M:M,0)+1))/INDEX('Price Data'!N:N,MATCH(TEXT(A741,"YYYY-MM-DD"),'Price Data'!M:M,0)+1),""),"")</f>
        <v/>
      </c>
      <c r="L741" s="34" t="str">
        <f>IFERROR(INDEX('Price Data'!Q:Q,MATCH(TEXT(A741,"YYYY-MM-DD"),'Price Data'!P:P,0)),"")</f>
        <v/>
      </c>
      <c r="M741" s="10" t="str" cm="1">
        <f t="array" ref="M741">IFERROR(IF(ISNUMBER(L741),(L741-INDEX('Price Data'!Q:Q,MATCH(TEXT(A741,"YYYY-MM-DD"),'Price Data'!P:P,0)+1))/INDEX('Price Data'!Q:Q,MATCH(TEXT(A741,"YYYY-MM-DD"),'Price Data'!P:P,0)+1),""),"")</f>
        <v/>
      </c>
      <c r="N741" s="34" t="str">
        <f>IFERROR(INDEX('Price Data'!T:T,MATCH(TEXT(A741,"YYYY-MM-DD"),'Price Data'!S:S,0)),"")</f>
        <v/>
      </c>
      <c r="O741" s="10" t="str" cm="1">
        <f t="array" ref="O741">IFERROR(IF(ISNUMBER(N741),(N741-INDEX('Price Data'!T:T,MATCH(TEXT(A741,"YYYY-MM-DD"),'Price Data'!S:S,0)+1))/INDEX('Price Data'!T:T,MATCH(TEXT(A741,"YYYY-MM-DD"),'Price Data'!S:S,0)+1),""),"")</f>
        <v/>
      </c>
    </row>
    <row r="742" spans="1:15" x14ac:dyDescent="0.3">
      <c r="A742" s="8">
        <v>42561</v>
      </c>
      <c r="B742" s="34" t="str">
        <f>IFERROR(INDEX('Price Data'!B:B,MATCH(TEXT(A742,"YYYY-MM-DD"),'Price Data'!A:A,0)),"")</f>
        <v/>
      </c>
      <c r="C742" s="10" t="str" cm="1">
        <f t="array" ref="C742">IFERROR(IF(ISNUMBER(B742),(B742-INDEX('Price Data'!B:B,MATCH(TEXT(A742,"YYYY-MM-DD"),'Price Data'!A:A,0)+1))/INDEX('Price Data'!B:B,MATCH(TEXT(A742,"YYYY-MM-DD"),'Price Data'!A:A,0)+1),""),"")</f>
        <v/>
      </c>
      <c r="D742" s="34" t="str">
        <f>IFERROR(INDEX('Price Data'!E:E,MATCH(TEXT(A742,"YYYY-MM-DD"),'Price Data'!D:D,0)),"")</f>
        <v/>
      </c>
      <c r="E742" s="10" t="str" cm="1">
        <f t="array" ref="E742">IFERROR(IF(ISNUMBER(D742),(D742-INDEX('Price Data'!E:E,MATCH(TEXT(A742,"YYYY-MM-DD"),'Price Data'!D:D,0)+1))/INDEX('Price Data'!E:E,MATCH(TEXT(A742,"YYYY-MM-DD"),'Price Data'!D:D,0)+1),""),"")</f>
        <v/>
      </c>
      <c r="F742" s="34" t="str">
        <f>IFERROR(INDEX('Price Data'!H:H,MATCH(TEXT(A742,"YYYY-MM-DD"),'Price Data'!G:G,0)),"")</f>
        <v/>
      </c>
      <c r="G742" s="10" t="str" cm="1">
        <f t="array" ref="G742">IFERROR(IF(ISNUMBER(F742),(F742-INDEX('Price Data'!H:H,MATCH(TEXT(A742,"YYYY-MM-DD"),'Price Data'!G:G,0)+1))/INDEX('Price Data'!H:H,MATCH(TEXT(A742,"YYYY-MM-DD"),'Price Data'!G:G,0)+1),""),"")</f>
        <v/>
      </c>
      <c r="H742" s="34" t="str">
        <f>IFERROR(INDEX('Price Data'!K:K,MATCH(TEXT(A742,"YYYY-MM-DD"),'Price Data'!J:J,0)),"")</f>
        <v/>
      </c>
      <c r="I742" s="10" t="str" cm="1">
        <f t="array" ref="I742">IFERROR(IF(ISNUMBER(H742),(H742-INDEX('Price Data'!K:K,MATCH(TEXT(A742,"YYYY-MM-DD"),'Price Data'!J:J,0)+1))/INDEX('Price Data'!K:K,MATCH(TEXT(A742,"YYYY-MM-DD"),'Price Data'!J:J,0)+1),""),"")</f>
        <v/>
      </c>
      <c r="J742" s="34" t="str">
        <f>IFERROR(INDEX('Price Data'!N:N,MATCH(TEXT(A742,"YYYY-MM-DD"),'Price Data'!M:M,0)),"")</f>
        <v/>
      </c>
      <c r="K742" s="10" t="str" cm="1">
        <f t="array" ref="K742">IFERROR(IF(ISNUMBER(J742),(J742-INDEX('Price Data'!N:N,MATCH(TEXT(A742,"YYYY-MM-DD"),'Price Data'!M:M,0)+1))/INDEX('Price Data'!N:N,MATCH(TEXT(A742,"YYYY-MM-DD"),'Price Data'!M:M,0)+1),""),"")</f>
        <v/>
      </c>
      <c r="L742" s="34" t="str">
        <f>IFERROR(INDEX('Price Data'!Q:Q,MATCH(TEXT(A742,"YYYY-MM-DD"),'Price Data'!P:P,0)),"")</f>
        <v/>
      </c>
      <c r="M742" s="10" t="str" cm="1">
        <f t="array" ref="M742">IFERROR(IF(ISNUMBER(L742),(L742-INDEX('Price Data'!Q:Q,MATCH(TEXT(A742,"YYYY-MM-DD"),'Price Data'!P:P,0)+1))/INDEX('Price Data'!Q:Q,MATCH(TEXT(A742,"YYYY-MM-DD"),'Price Data'!P:P,0)+1),""),"")</f>
        <v/>
      </c>
      <c r="N742" s="34" t="str">
        <f>IFERROR(INDEX('Price Data'!T:T,MATCH(TEXT(A742,"YYYY-MM-DD"),'Price Data'!S:S,0)),"")</f>
        <v/>
      </c>
      <c r="O742" s="10" t="str" cm="1">
        <f t="array" ref="O742">IFERROR(IF(ISNUMBER(N742),(N742-INDEX('Price Data'!T:T,MATCH(TEXT(A742,"YYYY-MM-DD"),'Price Data'!S:S,0)+1))/INDEX('Price Data'!T:T,MATCH(TEXT(A742,"YYYY-MM-DD"),'Price Data'!S:S,0)+1),""),"")</f>
        <v/>
      </c>
    </row>
    <row r="743" spans="1:15" x14ac:dyDescent="0.3">
      <c r="A743" s="8">
        <v>42562</v>
      </c>
      <c r="B743" s="34">
        <f>IFERROR(INDEX('Price Data'!B:B,MATCH(TEXT(A743,"YYYY-MM-DD"),'Price Data'!A:A,0)),"")</f>
        <v>16261</v>
      </c>
      <c r="C743" s="10" cm="1">
        <f t="array" ref="C743">IFERROR(IF(ISNUMBER(B743),(B743-INDEX('Price Data'!B:B,MATCH(TEXT(A743,"YYYY-MM-DD"),'Price Data'!A:A,0)+1))/INDEX('Price Data'!B:B,MATCH(TEXT(A743,"YYYY-MM-DD"),'Price Data'!A:A,0)+1),""),"")</f>
        <v>1.2137433088509897E-2</v>
      </c>
      <c r="D743" s="34">
        <f>IFERROR(INDEX('Price Data'!E:E,MATCH(TEXT(A743,"YYYY-MM-DD"),'Price Data'!D:D,0)),"")</f>
        <v>9.27</v>
      </c>
      <c r="E743" s="10" cm="1">
        <f t="array" ref="E743">IFERROR(IF(ISNUMBER(D743),(D743-INDEX('Price Data'!E:E,MATCH(TEXT(A743,"YYYY-MM-DD"),'Price Data'!D:D,0)+1))/INDEX('Price Data'!E:E,MATCH(TEXT(A743,"YYYY-MM-DD"),'Price Data'!D:D,0)+1),""),"")</f>
        <v>-2.9319371727748809E-2</v>
      </c>
      <c r="F743" s="34">
        <f>IFERROR(INDEX('Price Data'!H:H,MATCH(TEXT(A743,"YYYY-MM-DD"),'Price Data'!G:G,0)),"")</f>
        <v>2989</v>
      </c>
      <c r="G743" s="10" cm="1">
        <f t="array" ref="G743">IFERROR(IF(ISNUMBER(F743),(F743-INDEX('Price Data'!H:H,MATCH(TEXT(A743,"YYYY-MM-DD"),'Price Data'!G:G,0)+1))/INDEX('Price Data'!H:H,MATCH(TEXT(A743,"YYYY-MM-DD"),'Price Data'!G:G,0)+1),""),"")</f>
        <v>6.9409660107334528E-2</v>
      </c>
      <c r="H743" s="34">
        <f>IFERROR(INDEX('Price Data'!K:K,MATCH(TEXT(A743,"YYYY-MM-DD"),'Price Data'!J:J,0)),"")</f>
        <v>1.8</v>
      </c>
      <c r="I743" s="10" cm="1">
        <f t="array" ref="I743">IFERROR(IF(ISNUMBER(H743),(H743-INDEX('Price Data'!K:K,MATCH(TEXT(A743,"YYYY-MM-DD"),'Price Data'!J:J,0)+1))/INDEX('Price Data'!K:K,MATCH(TEXT(A743,"YYYY-MM-DD"),'Price Data'!J:J,0)+1),""),"")</f>
        <v>2.2727272727272749E-2</v>
      </c>
      <c r="J743" s="34">
        <f>IFERROR(INDEX('Price Data'!N:N,MATCH(TEXT(A743,"YYYY-MM-DD"),'Price Data'!M:M,0)),"")</f>
        <v>2.13</v>
      </c>
      <c r="K743" s="10" cm="1">
        <f t="array" ref="K743">IFERROR(IF(ISNUMBER(J743),(J743-INDEX('Price Data'!N:N,MATCH(TEXT(A743,"YYYY-MM-DD"),'Price Data'!M:M,0)+1))/INDEX('Price Data'!N:N,MATCH(TEXT(A743,"YYYY-MM-DD"),'Price Data'!M:M,0)+1),""),"")</f>
        <v>4.9261083743842415E-2</v>
      </c>
      <c r="L743" s="34">
        <f>IFERROR(INDEX('Price Data'!Q:Q,MATCH(TEXT(A743,"YYYY-MM-DD"),'Price Data'!P:P,0)),"")</f>
        <v>2.2400000000000002</v>
      </c>
      <c r="M743" s="10" cm="1">
        <f t="array" ref="M743">IFERROR(IF(ISNUMBER(L743),(L743-INDEX('Price Data'!Q:Q,MATCH(TEXT(A743,"YYYY-MM-DD"),'Price Data'!P:P,0)+1))/INDEX('Price Data'!Q:Q,MATCH(TEXT(A743,"YYYY-MM-DD"),'Price Data'!P:P,0)+1),""),"")</f>
        <v>3.2258064516129163E-2</v>
      </c>
      <c r="N743" s="34">
        <f>IFERROR(INDEX('Price Data'!T:T,MATCH(TEXT(A743,"YYYY-MM-DD"),'Price Data'!S:S,0)),"")</f>
        <v>2.35</v>
      </c>
      <c r="O743" s="10" cm="1">
        <f t="array" ref="O743">IFERROR(IF(ISNUMBER(N743),(N743-INDEX('Price Data'!T:T,MATCH(TEXT(A743,"YYYY-MM-DD"),'Price Data'!S:S,0)+1))/INDEX('Price Data'!T:T,MATCH(TEXT(A743,"YYYY-MM-DD"),'Price Data'!S:S,0)+1),""),"")</f>
        <v>2.1739130434782726E-2</v>
      </c>
    </row>
    <row r="744" spans="1:15" x14ac:dyDescent="0.3">
      <c r="A744" s="8">
        <v>42563</v>
      </c>
      <c r="B744" s="34">
        <f>IFERROR(INDEX('Price Data'!B:B,MATCH(TEXT(A744,"YYYY-MM-DD"),'Price Data'!A:A,0)),"")</f>
        <v>16721</v>
      </c>
      <c r="C744" s="10" cm="1">
        <f t="array" ref="C744">IFERROR(IF(ISNUMBER(B744),(B744-INDEX('Price Data'!B:B,MATCH(TEXT(A744,"YYYY-MM-DD"),'Price Data'!A:A,0)+1))/INDEX('Price Data'!B:B,MATCH(TEXT(A744,"YYYY-MM-DD"),'Price Data'!A:A,0)+1),""),"")</f>
        <v>2.8288543140028287E-2</v>
      </c>
      <c r="D744" s="34">
        <f>IFERROR(INDEX('Price Data'!E:E,MATCH(TEXT(A744,"YYYY-MM-DD"),'Price Data'!D:D,0)),"")</f>
        <v>10.52</v>
      </c>
      <c r="E744" s="10" cm="1">
        <f t="array" ref="E744">IFERROR(IF(ISNUMBER(D744),(D744-INDEX('Price Data'!E:E,MATCH(TEXT(A744,"YYYY-MM-DD"),'Price Data'!D:D,0)+1))/INDEX('Price Data'!E:E,MATCH(TEXT(A744,"YYYY-MM-DD"),'Price Data'!D:D,0)+1),""),"")</f>
        <v>0.13484358144552319</v>
      </c>
      <c r="F744" s="34">
        <f>IFERROR(INDEX('Price Data'!H:H,MATCH(TEXT(A744,"YYYY-MM-DD"),'Price Data'!G:G,0)),"")</f>
        <v>3100</v>
      </c>
      <c r="G744" s="10" cm="1">
        <f t="array" ref="G744">IFERROR(IF(ISNUMBER(F744),(F744-INDEX('Price Data'!H:H,MATCH(TEXT(A744,"YYYY-MM-DD"),'Price Data'!G:G,0)+1))/INDEX('Price Data'!H:H,MATCH(TEXT(A744,"YYYY-MM-DD"),'Price Data'!G:G,0)+1),""),"")</f>
        <v>3.713616594178655E-2</v>
      </c>
      <c r="H744" s="34">
        <f>IFERROR(INDEX('Price Data'!K:K,MATCH(TEXT(A744,"YYYY-MM-DD"),'Price Data'!J:J,0)),"")</f>
        <v>1.92</v>
      </c>
      <c r="I744" s="10" cm="1">
        <f t="array" ref="I744">IFERROR(IF(ISNUMBER(H744),(H744-INDEX('Price Data'!K:K,MATCH(TEXT(A744,"YYYY-MM-DD"),'Price Data'!J:J,0)+1))/INDEX('Price Data'!K:K,MATCH(TEXT(A744,"YYYY-MM-DD"),'Price Data'!J:J,0)+1),""),"")</f>
        <v>6.6666666666666596E-2</v>
      </c>
      <c r="J744" s="34">
        <f>IFERROR(INDEX('Price Data'!N:N,MATCH(TEXT(A744,"YYYY-MM-DD"),'Price Data'!M:M,0)),"")</f>
        <v>2.2999999999999998</v>
      </c>
      <c r="K744" s="10" cm="1">
        <f t="array" ref="K744">IFERROR(IF(ISNUMBER(J744),(J744-INDEX('Price Data'!N:N,MATCH(TEXT(A744,"YYYY-MM-DD"),'Price Data'!M:M,0)+1))/INDEX('Price Data'!N:N,MATCH(TEXT(A744,"YYYY-MM-DD"),'Price Data'!M:M,0)+1),""),"")</f>
        <v>7.9812206572769925E-2</v>
      </c>
      <c r="L744" s="34">
        <f>IFERROR(INDEX('Price Data'!Q:Q,MATCH(TEXT(A744,"YYYY-MM-DD"),'Price Data'!P:P,0)),"")</f>
        <v>2.38</v>
      </c>
      <c r="M744" s="10" cm="1">
        <f t="array" ref="M744">IFERROR(IF(ISNUMBER(L744),(L744-INDEX('Price Data'!Q:Q,MATCH(TEXT(A744,"YYYY-MM-DD"),'Price Data'!P:P,0)+1))/INDEX('Price Data'!Q:Q,MATCH(TEXT(A744,"YYYY-MM-DD"),'Price Data'!P:P,0)+1),""),"")</f>
        <v>6.2499999999999854E-2</v>
      </c>
      <c r="N744" s="34">
        <f>IFERROR(INDEX('Price Data'!T:T,MATCH(TEXT(A744,"YYYY-MM-DD"),'Price Data'!S:S,0)),"")</f>
        <v>2.38</v>
      </c>
      <c r="O744" s="10" cm="1">
        <f t="array" ref="O744">IFERROR(IF(ISNUMBER(N744),(N744-INDEX('Price Data'!T:T,MATCH(TEXT(A744,"YYYY-MM-DD"),'Price Data'!S:S,0)+1))/INDEX('Price Data'!T:T,MATCH(TEXT(A744,"YYYY-MM-DD"),'Price Data'!S:S,0)+1),""),"")</f>
        <v>1.2765957446808427E-2</v>
      </c>
    </row>
    <row r="745" spans="1:15" x14ac:dyDescent="0.3">
      <c r="A745" s="8">
        <v>42564</v>
      </c>
      <c r="B745" s="34">
        <f>IFERROR(INDEX('Price Data'!B:B,MATCH(TEXT(A745,"YYYY-MM-DD"),'Price Data'!A:A,0)),"")</f>
        <v>16528</v>
      </c>
      <c r="C745" s="10" cm="1">
        <f t="array" ref="C745">IFERROR(IF(ISNUMBER(B745),(B745-INDEX('Price Data'!B:B,MATCH(TEXT(A745,"YYYY-MM-DD"),'Price Data'!A:A,0)+1))/INDEX('Price Data'!B:B,MATCH(TEXT(A745,"YYYY-MM-DD"),'Price Data'!A:A,0)+1),""),"")</f>
        <v>-1.1542371867711261E-2</v>
      </c>
      <c r="D745" s="34">
        <f>IFERROR(INDEX('Price Data'!E:E,MATCH(TEXT(A745,"YYYY-MM-DD"),'Price Data'!D:D,0)),"")</f>
        <v>10.119999999999999</v>
      </c>
      <c r="E745" s="10" cm="1">
        <f t="array" ref="E745">IFERROR(IF(ISNUMBER(D745),(D745-INDEX('Price Data'!E:E,MATCH(TEXT(A745,"YYYY-MM-DD"),'Price Data'!D:D,0)+1))/INDEX('Price Data'!E:E,MATCH(TEXT(A745,"YYYY-MM-DD"),'Price Data'!D:D,0)+1),""),"")</f>
        <v>-3.8022813688212961E-2</v>
      </c>
      <c r="F745" s="34">
        <f>IFERROR(INDEX('Price Data'!H:H,MATCH(TEXT(A745,"YYYY-MM-DD"),'Price Data'!G:G,0)),"")</f>
        <v>3267</v>
      </c>
      <c r="G745" s="10" cm="1">
        <f t="array" ref="G745">IFERROR(IF(ISNUMBER(F745),(F745-INDEX('Price Data'!H:H,MATCH(TEXT(A745,"YYYY-MM-DD"),'Price Data'!G:G,0)+1))/INDEX('Price Data'!H:H,MATCH(TEXT(A745,"YYYY-MM-DD"),'Price Data'!G:G,0)+1),""),"")</f>
        <v>5.3870967741935484E-2</v>
      </c>
      <c r="H745" s="34">
        <f>IFERROR(INDEX('Price Data'!K:K,MATCH(TEXT(A745,"YYYY-MM-DD"),'Price Data'!J:J,0)),"")</f>
        <v>1.9</v>
      </c>
      <c r="I745" s="10" cm="1">
        <f t="array" ref="I745">IFERROR(IF(ISNUMBER(H745),(H745-INDEX('Price Data'!K:K,MATCH(TEXT(A745,"YYYY-MM-DD"),'Price Data'!J:J,0)+1))/INDEX('Price Data'!K:K,MATCH(TEXT(A745,"YYYY-MM-DD"),'Price Data'!J:J,0)+1),""),"")</f>
        <v>-1.0416666666666676E-2</v>
      </c>
      <c r="J745" s="34">
        <f>IFERROR(INDEX('Price Data'!N:N,MATCH(TEXT(A745,"YYYY-MM-DD"),'Price Data'!M:M,0)),"")</f>
        <v>2.1800000000000002</v>
      </c>
      <c r="K745" s="10" cm="1">
        <f t="array" ref="K745">IFERROR(IF(ISNUMBER(J745),(J745-INDEX('Price Data'!N:N,MATCH(TEXT(A745,"YYYY-MM-DD"),'Price Data'!M:M,0)+1))/INDEX('Price Data'!N:N,MATCH(TEXT(A745,"YYYY-MM-DD"),'Price Data'!M:M,0)+1),""),"")</f>
        <v>-5.2173913043478119E-2</v>
      </c>
      <c r="L745" s="34">
        <f>IFERROR(INDEX('Price Data'!Q:Q,MATCH(TEXT(A745,"YYYY-MM-DD"),'Price Data'!P:P,0)),"")</f>
        <v>2.2200000000000002</v>
      </c>
      <c r="M745" s="10" cm="1">
        <f t="array" ref="M745">IFERROR(IF(ISNUMBER(L745),(L745-INDEX('Price Data'!Q:Q,MATCH(TEXT(A745,"YYYY-MM-DD"),'Price Data'!P:P,0)+1))/INDEX('Price Data'!Q:Q,MATCH(TEXT(A745,"YYYY-MM-DD"),'Price Data'!P:P,0)+1),""),"")</f>
        <v>-6.7226890756302393E-2</v>
      </c>
      <c r="N745" s="34">
        <f>IFERROR(INDEX('Price Data'!T:T,MATCH(TEXT(A745,"YYYY-MM-DD"),'Price Data'!S:S,0)),"")</f>
        <v>2.35</v>
      </c>
      <c r="O745" s="10" cm="1">
        <f t="array" ref="O745">IFERROR(IF(ISNUMBER(N745),(N745-INDEX('Price Data'!T:T,MATCH(TEXT(A745,"YYYY-MM-DD"),'Price Data'!S:S,0)+1))/INDEX('Price Data'!T:T,MATCH(TEXT(A745,"YYYY-MM-DD"),'Price Data'!S:S,0)+1),""),"")</f>
        <v>-1.2605042016806641E-2</v>
      </c>
    </row>
    <row r="746" spans="1:15" x14ac:dyDescent="0.3">
      <c r="A746" s="8">
        <v>42565</v>
      </c>
      <c r="B746" s="34">
        <f>IFERROR(INDEX('Price Data'!B:B,MATCH(TEXT(A746,"YYYY-MM-DD"),'Price Data'!A:A,0)),"")</f>
        <v>16798</v>
      </c>
      <c r="C746" s="10" cm="1">
        <f t="array" ref="C746">IFERROR(IF(ISNUMBER(B746),(B746-INDEX('Price Data'!B:B,MATCH(TEXT(A746,"YYYY-MM-DD"),'Price Data'!A:A,0)+1))/INDEX('Price Data'!B:B,MATCH(TEXT(A746,"YYYY-MM-DD"),'Price Data'!A:A,0)+1),""),"")</f>
        <v>1.6335914811229427E-2</v>
      </c>
      <c r="D746" s="34">
        <f>IFERROR(INDEX('Price Data'!E:E,MATCH(TEXT(A746,"YYYY-MM-DD"),'Price Data'!D:D,0)),"")</f>
        <v>10.79</v>
      </c>
      <c r="E746" s="10" cm="1">
        <f t="array" ref="E746">IFERROR(IF(ISNUMBER(D746),(D746-INDEX('Price Data'!E:E,MATCH(TEXT(A746,"YYYY-MM-DD"),'Price Data'!D:D,0)+1))/INDEX('Price Data'!E:E,MATCH(TEXT(A746,"YYYY-MM-DD"),'Price Data'!D:D,0)+1),""),"")</f>
        <v>6.6205533596837937E-2</v>
      </c>
      <c r="F746" s="34">
        <f>IFERROR(INDEX('Price Data'!H:H,MATCH(TEXT(A746,"YYYY-MM-DD"),'Price Data'!G:G,0)),"")</f>
        <v>3406</v>
      </c>
      <c r="G746" s="10" cm="1">
        <f t="array" ref="G746">IFERROR(IF(ISNUMBER(F746),(F746-INDEX('Price Data'!H:H,MATCH(TEXT(A746,"YYYY-MM-DD"),'Price Data'!G:G,0)+1))/INDEX('Price Data'!H:H,MATCH(TEXT(A746,"YYYY-MM-DD"),'Price Data'!G:G,0)+1),""),"")</f>
        <v>4.2546678910315272E-2</v>
      </c>
      <c r="H746" s="34">
        <f>IFERROR(INDEX('Price Data'!K:K,MATCH(TEXT(A746,"YYYY-MM-DD"),'Price Data'!J:J,0)),"")</f>
        <v>1.94</v>
      </c>
      <c r="I746" s="10" cm="1">
        <f t="array" ref="I746">IFERROR(IF(ISNUMBER(H746),(H746-INDEX('Price Data'!K:K,MATCH(TEXT(A746,"YYYY-MM-DD"),'Price Data'!J:J,0)+1))/INDEX('Price Data'!K:K,MATCH(TEXT(A746,"YYYY-MM-DD"),'Price Data'!J:J,0)+1),""),"")</f>
        <v>2.1052631578947389E-2</v>
      </c>
      <c r="J746" s="34">
        <f>IFERROR(INDEX('Price Data'!N:N,MATCH(TEXT(A746,"YYYY-MM-DD"),'Price Data'!M:M,0)),"")</f>
        <v>2.2799999999999998</v>
      </c>
      <c r="K746" s="10" cm="1">
        <f t="array" ref="K746">IFERROR(IF(ISNUMBER(J746),(J746-INDEX('Price Data'!N:N,MATCH(TEXT(A746,"YYYY-MM-DD"),'Price Data'!M:M,0)+1))/INDEX('Price Data'!N:N,MATCH(TEXT(A746,"YYYY-MM-DD"),'Price Data'!M:M,0)+1),""),"")</f>
        <v>4.5871559633027359E-2</v>
      </c>
      <c r="L746" s="34">
        <f>IFERROR(INDEX('Price Data'!Q:Q,MATCH(TEXT(A746,"YYYY-MM-DD"),'Price Data'!P:P,0)),"")</f>
        <v>2.34</v>
      </c>
      <c r="M746" s="10" cm="1">
        <f t="array" ref="M746">IFERROR(IF(ISNUMBER(L746),(L746-INDEX('Price Data'!Q:Q,MATCH(TEXT(A746,"YYYY-MM-DD"),'Price Data'!P:P,0)+1))/INDEX('Price Data'!Q:Q,MATCH(TEXT(A746,"YYYY-MM-DD"),'Price Data'!P:P,0)+1),""),"")</f>
        <v>5.4054054054053897E-2</v>
      </c>
      <c r="N746" s="34">
        <f>IFERROR(INDEX('Price Data'!T:T,MATCH(TEXT(A746,"YYYY-MM-DD"),'Price Data'!S:S,0)),"")</f>
        <v>2.4500000000000002</v>
      </c>
      <c r="O746" s="10" cm="1">
        <f t="array" ref="O746">IFERROR(IF(ISNUMBER(N746),(N746-INDEX('Price Data'!T:T,MATCH(TEXT(A746,"YYYY-MM-DD"),'Price Data'!S:S,0)+1))/INDEX('Price Data'!T:T,MATCH(TEXT(A746,"YYYY-MM-DD"),'Price Data'!S:S,0)+1),""),"")</f>
        <v>4.2553191489361736E-2</v>
      </c>
    </row>
    <row r="747" spans="1:15" x14ac:dyDescent="0.3">
      <c r="A747" s="8">
        <v>42566</v>
      </c>
      <c r="B747" s="34">
        <f>IFERROR(INDEX('Price Data'!B:B,MATCH(TEXT(A747,"YYYY-MM-DD"),'Price Data'!A:A,0)),"")</f>
        <v>16749</v>
      </c>
      <c r="C747" s="10" cm="1">
        <f t="array" ref="C747">IFERROR(IF(ISNUMBER(B747),(B747-INDEX('Price Data'!B:B,MATCH(TEXT(A747,"YYYY-MM-DD"),'Price Data'!A:A,0)+1))/INDEX('Price Data'!B:B,MATCH(TEXT(A747,"YYYY-MM-DD"),'Price Data'!A:A,0)+1),""),"")</f>
        <v>-2.9170139302297894E-3</v>
      </c>
      <c r="D747" s="34">
        <f>IFERROR(INDEX('Price Data'!E:E,MATCH(TEXT(A747,"YYYY-MM-DD"),'Price Data'!D:D,0)),"")</f>
        <v>10.92</v>
      </c>
      <c r="E747" s="10" cm="1">
        <f t="array" ref="E747">IFERROR(IF(ISNUMBER(D747),(D747-INDEX('Price Data'!E:E,MATCH(TEXT(A747,"YYYY-MM-DD"),'Price Data'!D:D,0)+1))/INDEX('Price Data'!E:E,MATCH(TEXT(A747,"YYYY-MM-DD"),'Price Data'!D:D,0)+1),""),"")</f>
        <v>1.2048192771084411E-2</v>
      </c>
      <c r="F747" s="34">
        <f>IFERROR(INDEX('Price Data'!H:H,MATCH(TEXT(A747,"YYYY-MM-DD"),'Price Data'!G:G,0)),"")</f>
        <v>3403</v>
      </c>
      <c r="G747" s="10" cm="1">
        <f t="array" ref="G747">IFERROR(IF(ISNUMBER(F747),(F747-INDEX('Price Data'!H:H,MATCH(TEXT(A747,"YYYY-MM-DD"),'Price Data'!G:G,0)+1))/INDEX('Price Data'!H:H,MATCH(TEXT(A747,"YYYY-MM-DD"),'Price Data'!G:G,0)+1),""),"")</f>
        <v>-8.8079859072225488E-4</v>
      </c>
      <c r="H747" s="34">
        <f>IFERROR(INDEX('Price Data'!K:K,MATCH(TEXT(A747,"YYYY-MM-DD"),'Price Data'!J:J,0)),"")</f>
        <v>1.93</v>
      </c>
      <c r="I747" s="10" cm="1">
        <f t="array" ref="I747">IFERROR(IF(ISNUMBER(H747),(H747-INDEX('Price Data'!K:K,MATCH(TEXT(A747,"YYYY-MM-DD"),'Price Data'!J:J,0)+1))/INDEX('Price Data'!K:K,MATCH(TEXT(A747,"YYYY-MM-DD"),'Price Data'!J:J,0)+1),""),"")</f>
        <v>-5.1546391752577371E-3</v>
      </c>
      <c r="J747" s="34">
        <f>IFERROR(INDEX('Price Data'!N:N,MATCH(TEXT(A747,"YYYY-MM-DD"),'Price Data'!M:M,0)),"")</f>
        <v>2.2999999999999998</v>
      </c>
      <c r="K747" s="10" cm="1">
        <f t="array" ref="K747">IFERROR(IF(ISNUMBER(J747),(J747-INDEX('Price Data'!N:N,MATCH(TEXT(A747,"YYYY-MM-DD"),'Price Data'!M:M,0)+1))/INDEX('Price Data'!N:N,MATCH(TEXT(A747,"YYYY-MM-DD"),'Price Data'!M:M,0)+1),""),"")</f>
        <v>8.7719298245614117E-3</v>
      </c>
      <c r="L747" s="34">
        <f>IFERROR(INDEX('Price Data'!Q:Q,MATCH(TEXT(A747,"YYYY-MM-DD"),'Price Data'!P:P,0)),"")</f>
        <v>2.37</v>
      </c>
      <c r="M747" s="10" cm="1">
        <f t="array" ref="M747">IFERROR(IF(ISNUMBER(L747),(L747-INDEX('Price Data'!Q:Q,MATCH(TEXT(A747,"YYYY-MM-DD"),'Price Data'!P:P,0)+1))/INDEX('Price Data'!Q:Q,MATCH(TEXT(A747,"YYYY-MM-DD"),'Price Data'!P:P,0)+1),""),"")</f>
        <v>1.2820512820512928E-2</v>
      </c>
      <c r="N747" s="34">
        <f>IFERROR(INDEX('Price Data'!T:T,MATCH(TEXT(A747,"YYYY-MM-DD"),'Price Data'!S:S,0)),"")</f>
        <v>2.4</v>
      </c>
      <c r="O747" s="10" cm="1">
        <f t="array" ref="O747">IFERROR(IF(ISNUMBER(N747),(N747-INDEX('Price Data'!T:T,MATCH(TEXT(A747,"YYYY-MM-DD"),'Price Data'!S:S,0)+1))/INDEX('Price Data'!T:T,MATCH(TEXT(A747,"YYYY-MM-DD"),'Price Data'!S:S,0)+1),""),"")</f>
        <v>-2.0408163265306228E-2</v>
      </c>
    </row>
    <row r="748" spans="1:15" x14ac:dyDescent="0.3">
      <c r="A748" s="8">
        <v>42567</v>
      </c>
      <c r="B748" s="34" t="str">
        <f>IFERROR(INDEX('Price Data'!B:B,MATCH(TEXT(A748,"YYYY-MM-DD"),'Price Data'!A:A,0)),"")</f>
        <v/>
      </c>
      <c r="C748" s="10" t="str" cm="1">
        <f t="array" ref="C748">IFERROR(IF(ISNUMBER(B748),(B748-INDEX('Price Data'!B:B,MATCH(TEXT(A748,"YYYY-MM-DD"),'Price Data'!A:A,0)+1))/INDEX('Price Data'!B:B,MATCH(TEXT(A748,"YYYY-MM-DD"),'Price Data'!A:A,0)+1),""),"")</f>
        <v/>
      </c>
      <c r="D748" s="34" t="str">
        <f>IFERROR(INDEX('Price Data'!E:E,MATCH(TEXT(A748,"YYYY-MM-DD"),'Price Data'!D:D,0)),"")</f>
        <v/>
      </c>
      <c r="E748" s="10" t="str" cm="1">
        <f t="array" ref="E748">IFERROR(IF(ISNUMBER(D748),(D748-INDEX('Price Data'!E:E,MATCH(TEXT(A748,"YYYY-MM-DD"),'Price Data'!D:D,0)+1))/INDEX('Price Data'!E:E,MATCH(TEXT(A748,"YYYY-MM-DD"),'Price Data'!D:D,0)+1),""),"")</f>
        <v/>
      </c>
      <c r="F748" s="34" t="str">
        <f>IFERROR(INDEX('Price Data'!H:H,MATCH(TEXT(A748,"YYYY-MM-DD"),'Price Data'!G:G,0)),"")</f>
        <v/>
      </c>
      <c r="G748" s="10" t="str" cm="1">
        <f t="array" ref="G748">IFERROR(IF(ISNUMBER(F748),(F748-INDEX('Price Data'!H:H,MATCH(TEXT(A748,"YYYY-MM-DD"),'Price Data'!G:G,0)+1))/INDEX('Price Data'!H:H,MATCH(TEXT(A748,"YYYY-MM-DD"),'Price Data'!G:G,0)+1),""),"")</f>
        <v/>
      </c>
      <c r="H748" s="34" t="str">
        <f>IFERROR(INDEX('Price Data'!K:K,MATCH(TEXT(A748,"YYYY-MM-DD"),'Price Data'!J:J,0)),"")</f>
        <v/>
      </c>
      <c r="I748" s="10" t="str" cm="1">
        <f t="array" ref="I748">IFERROR(IF(ISNUMBER(H748),(H748-INDEX('Price Data'!K:K,MATCH(TEXT(A748,"YYYY-MM-DD"),'Price Data'!J:J,0)+1))/INDEX('Price Data'!K:K,MATCH(TEXT(A748,"YYYY-MM-DD"),'Price Data'!J:J,0)+1),""),"")</f>
        <v/>
      </c>
      <c r="J748" s="34" t="str">
        <f>IFERROR(INDEX('Price Data'!N:N,MATCH(TEXT(A748,"YYYY-MM-DD"),'Price Data'!M:M,0)),"")</f>
        <v/>
      </c>
      <c r="K748" s="10" t="str" cm="1">
        <f t="array" ref="K748">IFERROR(IF(ISNUMBER(J748),(J748-INDEX('Price Data'!N:N,MATCH(TEXT(A748,"YYYY-MM-DD"),'Price Data'!M:M,0)+1))/INDEX('Price Data'!N:N,MATCH(TEXT(A748,"YYYY-MM-DD"),'Price Data'!M:M,0)+1),""),"")</f>
        <v/>
      </c>
      <c r="L748" s="34" t="str">
        <f>IFERROR(INDEX('Price Data'!Q:Q,MATCH(TEXT(A748,"YYYY-MM-DD"),'Price Data'!P:P,0)),"")</f>
        <v/>
      </c>
      <c r="M748" s="10" t="str" cm="1">
        <f t="array" ref="M748">IFERROR(IF(ISNUMBER(L748),(L748-INDEX('Price Data'!Q:Q,MATCH(TEXT(A748,"YYYY-MM-DD"),'Price Data'!P:P,0)+1))/INDEX('Price Data'!Q:Q,MATCH(TEXT(A748,"YYYY-MM-DD"),'Price Data'!P:P,0)+1),""),"")</f>
        <v/>
      </c>
      <c r="N748" s="34" t="str">
        <f>IFERROR(INDEX('Price Data'!T:T,MATCH(TEXT(A748,"YYYY-MM-DD"),'Price Data'!S:S,0)),"")</f>
        <v/>
      </c>
      <c r="O748" s="10" t="str" cm="1">
        <f t="array" ref="O748">IFERROR(IF(ISNUMBER(N748),(N748-INDEX('Price Data'!T:T,MATCH(TEXT(A748,"YYYY-MM-DD"),'Price Data'!S:S,0)+1))/INDEX('Price Data'!T:T,MATCH(TEXT(A748,"YYYY-MM-DD"),'Price Data'!S:S,0)+1),""),"")</f>
        <v/>
      </c>
    </row>
    <row r="749" spans="1:15" x14ac:dyDescent="0.3">
      <c r="A749" s="8">
        <v>42568</v>
      </c>
      <c r="B749" s="34" t="str">
        <f>IFERROR(INDEX('Price Data'!B:B,MATCH(TEXT(A749,"YYYY-MM-DD"),'Price Data'!A:A,0)),"")</f>
        <v/>
      </c>
      <c r="C749" s="10" t="str" cm="1">
        <f t="array" ref="C749">IFERROR(IF(ISNUMBER(B749),(B749-INDEX('Price Data'!B:B,MATCH(TEXT(A749,"YYYY-MM-DD"),'Price Data'!A:A,0)+1))/INDEX('Price Data'!B:B,MATCH(TEXT(A749,"YYYY-MM-DD"),'Price Data'!A:A,0)+1),""),"")</f>
        <v/>
      </c>
      <c r="D749" s="34" t="str">
        <f>IFERROR(INDEX('Price Data'!E:E,MATCH(TEXT(A749,"YYYY-MM-DD"),'Price Data'!D:D,0)),"")</f>
        <v/>
      </c>
      <c r="E749" s="10" t="str" cm="1">
        <f t="array" ref="E749">IFERROR(IF(ISNUMBER(D749),(D749-INDEX('Price Data'!E:E,MATCH(TEXT(A749,"YYYY-MM-DD"),'Price Data'!D:D,0)+1))/INDEX('Price Data'!E:E,MATCH(TEXT(A749,"YYYY-MM-DD"),'Price Data'!D:D,0)+1),""),"")</f>
        <v/>
      </c>
      <c r="F749" s="34" t="str">
        <f>IFERROR(INDEX('Price Data'!H:H,MATCH(TEXT(A749,"YYYY-MM-DD"),'Price Data'!G:G,0)),"")</f>
        <v/>
      </c>
      <c r="G749" s="10" t="str" cm="1">
        <f t="array" ref="G749">IFERROR(IF(ISNUMBER(F749),(F749-INDEX('Price Data'!H:H,MATCH(TEXT(A749,"YYYY-MM-DD"),'Price Data'!G:G,0)+1))/INDEX('Price Data'!H:H,MATCH(TEXT(A749,"YYYY-MM-DD"),'Price Data'!G:G,0)+1),""),"")</f>
        <v/>
      </c>
      <c r="H749" s="34" t="str">
        <f>IFERROR(INDEX('Price Data'!K:K,MATCH(TEXT(A749,"YYYY-MM-DD"),'Price Data'!J:J,0)),"")</f>
        <v/>
      </c>
      <c r="I749" s="10" t="str" cm="1">
        <f t="array" ref="I749">IFERROR(IF(ISNUMBER(H749),(H749-INDEX('Price Data'!K:K,MATCH(TEXT(A749,"YYYY-MM-DD"),'Price Data'!J:J,0)+1))/INDEX('Price Data'!K:K,MATCH(TEXT(A749,"YYYY-MM-DD"),'Price Data'!J:J,0)+1),""),"")</f>
        <v/>
      </c>
      <c r="J749" s="34" t="str">
        <f>IFERROR(INDEX('Price Data'!N:N,MATCH(TEXT(A749,"YYYY-MM-DD"),'Price Data'!M:M,0)),"")</f>
        <v/>
      </c>
      <c r="K749" s="10" t="str" cm="1">
        <f t="array" ref="K749">IFERROR(IF(ISNUMBER(J749),(J749-INDEX('Price Data'!N:N,MATCH(TEXT(A749,"YYYY-MM-DD"),'Price Data'!M:M,0)+1))/INDEX('Price Data'!N:N,MATCH(TEXT(A749,"YYYY-MM-DD"),'Price Data'!M:M,0)+1),""),"")</f>
        <v/>
      </c>
      <c r="L749" s="34" t="str">
        <f>IFERROR(INDEX('Price Data'!Q:Q,MATCH(TEXT(A749,"YYYY-MM-DD"),'Price Data'!P:P,0)),"")</f>
        <v/>
      </c>
      <c r="M749" s="10" t="str" cm="1">
        <f t="array" ref="M749">IFERROR(IF(ISNUMBER(L749),(L749-INDEX('Price Data'!Q:Q,MATCH(TEXT(A749,"YYYY-MM-DD"),'Price Data'!P:P,0)+1))/INDEX('Price Data'!Q:Q,MATCH(TEXT(A749,"YYYY-MM-DD"),'Price Data'!P:P,0)+1),""),"")</f>
        <v/>
      </c>
      <c r="N749" s="34" t="str">
        <f>IFERROR(INDEX('Price Data'!T:T,MATCH(TEXT(A749,"YYYY-MM-DD"),'Price Data'!S:S,0)),"")</f>
        <v/>
      </c>
      <c r="O749" s="10" t="str" cm="1">
        <f t="array" ref="O749">IFERROR(IF(ISNUMBER(N749),(N749-INDEX('Price Data'!T:T,MATCH(TEXT(A749,"YYYY-MM-DD"),'Price Data'!S:S,0)+1))/INDEX('Price Data'!T:T,MATCH(TEXT(A749,"YYYY-MM-DD"),'Price Data'!S:S,0)+1),""),"")</f>
        <v/>
      </c>
    </row>
    <row r="750" spans="1:15" x14ac:dyDescent="0.3">
      <c r="A750" s="8">
        <v>42569</v>
      </c>
      <c r="B750" s="34">
        <f>IFERROR(INDEX('Price Data'!B:B,MATCH(TEXT(A750,"YYYY-MM-DD"),'Price Data'!A:A,0)),"")</f>
        <v>16763</v>
      </c>
      <c r="C750" s="10" cm="1">
        <f t="array" ref="C750">IFERROR(IF(ISNUMBER(B750),(B750-INDEX('Price Data'!B:B,MATCH(TEXT(A750,"YYYY-MM-DD"),'Price Data'!A:A,0)+1))/INDEX('Price Data'!B:B,MATCH(TEXT(A750,"YYYY-MM-DD"),'Price Data'!A:A,0)+1),""),"")</f>
        <v>8.3587079825661235E-4</v>
      </c>
      <c r="D750" s="34">
        <f>IFERROR(INDEX('Price Data'!E:E,MATCH(TEXT(A750,"YYYY-MM-DD"),'Price Data'!D:D,0)),"")</f>
        <v>11.12</v>
      </c>
      <c r="E750" s="10" cm="1">
        <f t="array" ref="E750">IFERROR(IF(ISNUMBER(D750),(D750-INDEX('Price Data'!E:E,MATCH(TEXT(A750,"YYYY-MM-DD"),'Price Data'!D:D,0)+1))/INDEX('Price Data'!E:E,MATCH(TEXT(A750,"YYYY-MM-DD"),'Price Data'!D:D,0)+1),""),"")</f>
        <v>1.831501831501825E-2</v>
      </c>
      <c r="F750" s="34">
        <f>IFERROR(INDEX('Price Data'!H:H,MATCH(TEXT(A750,"YYYY-MM-DD"),'Price Data'!G:G,0)),"")</f>
        <v>3341</v>
      </c>
      <c r="G750" s="10" cm="1">
        <f t="array" ref="G750">IFERROR(IF(ISNUMBER(F750),(F750-INDEX('Price Data'!H:H,MATCH(TEXT(A750,"YYYY-MM-DD"),'Price Data'!G:G,0)+1))/INDEX('Price Data'!H:H,MATCH(TEXT(A750,"YYYY-MM-DD"),'Price Data'!G:G,0)+1),""),"")</f>
        <v>-1.821921833676168E-2</v>
      </c>
      <c r="H750" s="34">
        <f>IFERROR(INDEX('Price Data'!K:K,MATCH(TEXT(A750,"YYYY-MM-DD"),'Price Data'!J:J,0)),"")</f>
        <v>1.94</v>
      </c>
      <c r="I750" s="10" cm="1">
        <f t="array" ref="I750">IFERROR(IF(ISNUMBER(H750),(H750-INDEX('Price Data'!K:K,MATCH(TEXT(A750,"YYYY-MM-DD"),'Price Data'!J:J,0)+1))/INDEX('Price Data'!K:K,MATCH(TEXT(A750,"YYYY-MM-DD"),'Price Data'!J:J,0)+1),""),"")</f>
        <v>5.1813471502590719E-3</v>
      </c>
      <c r="J750" s="34">
        <f>IFERROR(INDEX('Price Data'!N:N,MATCH(TEXT(A750,"YYYY-MM-DD"),'Price Data'!M:M,0)),"")</f>
        <v>2.3199999999999998</v>
      </c>
      <c r="K750" s="10" cm="1">
        <f t="array" ref="K750">IFERROR(IF(ISNUMBER(J750),(J750-INDEX('Price Data'!N:N,MATCH(TEXT(A750,"YYYY-MM-DD"),'Price Data'!M:M,0)+1))/INDEX('Price Data'!N:N,MATCH(TEXT(A750,"YYYY-MM-DD"),'Price Data'!M:M,0)+1),""),"")</f>
        <v>8.6956521739130523E-3</v>
      </c>
      <c r="L750" s="34">
        <f>IFERROR(INDEX('Price Data'!Q:Q,MATCH(TEXT(A750,"YYYY-MM-DD"),'Price Data'!P:P,0)),"")</f>
        <v>2.41</v>
      </c>
      <c r="M750" s="10" cm="1">
        <f t="array" ref="M750">IFERROR(IF(ISNUMBER(L750),(L750-INDEX('Price Data'!Q:Q,MATCH(TEXT(A750,"YYYY-MM-DD"),'Price Data'!P:P,0)+1))/INDEX('Price Data'!Q:Q,MATCH(TEXT(A750,"YYYY-MM-DD"),'Price Data'!P:P,0)+1),""),"")</f>
        <v>1.6877637130801704E-2</v>
      </c>
      <c r="N750" s="34">
        <f>IFERROR(INDEX('Price Data'!T:T,MATCH(TEXT(A750,"YYYY-MM-DD"),'Price Data'!S:S,0)),"")</f>
        <v>2.42</v>
      </c>
      <c r="O750" s="10" cm="1">
        <f t="array" ref="O750">IFERROR(IF(ISNUMBER(N750),(N750-INDEX('Price Data'!T:T,MATCH(TEXT(A750,"YYYY-MM-DD"),'Price Data'!S:S,0)+1))/INDEX('Price Data'!T:T,MATCH(TEXT(A750,"YYYY-MM-DD"),'Price Data'!S:S,0)+1),""),"")</f>
        <v>8.3333333333333419E-3</v>
      </c>
    </row>
    <row r="751" spans="1:15" x14ac:dyDescent="0.3">
      <c r="A751" s="8">
        <v>42570</v>
      </c>
      <c r="B751" s="34">
        <f>IFERROR(INDEX('Price Data'!B:B,MATCH(TEXT(A751,"YYYY-MM-DD"),'Price Data'!A:A,0)),"")</f>
        <v>16674</v>
      </c>
      <c r="C751" s="10" cm="1">
        <f t="array" ref="C751">IFERROR(IF(ISNUMBER(B751),(B751-INDEX('Price Data'!B:B,MATCH(TEXT(A751,"YYYY-MM-DD"),'Price Data'!A:A,0)+1))/INDEX('Price Data'!B:B,MATCH(TEXT(A751,"YYYY-MM-DD"),'Price Data'!A:A,0)+1),""),"")</f>
        <v>-5.309312175624888E-3</v>
      </c>
      <c r="D751" s="34">
        <f>IFERROR(INDEX('Price Data'!E:E,MATCH(TEXT(A751,"YYYY-MM-DD"),'Price Data'!D:D,0)),"")</f>
        <v>11.09</v>
      </c>
      <c r="E751" s="10" cm="1">
        <f t="array" ref="E751">IFERROR(IF(ISNUMBER(D751),(D751-INDEX('Price Data'!E:E,MATCH(TEXT(A751,"YYYY-MM-DD"),'Price Data'!D:D,0)+1))/INDEX('Price Data'!E:E,MATCH(TEXT(A751,"YYYY-MM-DD"),'Price Data'!D:D,0)+1),""),"")</f>
        <v>-2.6978417266186479E-3</v>
      </c>
      <c r="F751" s="34">
        <f>IFERROR(INDEX('Price Data'!H:H,MATCH(TEXT(A751,"YYYY-MM-DD"),'Price Data'!G:G,0)),"")</f>
        <v>3231</v>
      </c>
      <c r="G751" s="10" cm="1">
        <f t="array" ref="G751">IFERROR(IF(ISNUMBER(F751),(F751-INDEX('Price Data'!H:H,MATCH(TEXT(A751,"YYYY-MM-DD"),'Price Data'!G:G,0)+1))/INDEX('Price Data'!H:H,MATCH(TEXT(A751,"YYYY-MM-DD"),'Price Data'!G:G,0)+1),""),"")</f>
        <v>-3.2924274169410357E-2</v>
      </c>
      <c r="H751" s="34">
        <f>IFERROR(INDEX('Price Data'!K:K,MATCH(TEXT(A751,"YYYY-MM-DD"),'Price Data'!J:J,0)),"")</f>
        <v>1.92</v>
      </c>
      <c r="I751" s="10" cm="1">
        <f t="array" ref="I751">IFERROR(IF(ISNUMBER(H751),(H751-INDEX('Price Data'!K:K,MATCH(TEXT(A751,"YYYY-MM-DD"),'Price Data'!J:J,0)+1))/INDEX('Price Data'!K:K,MATCH(TEXT(A751,"YYYY-MM-DD"),'Price Data'!J:J,0)+1),""),"")</f>
        <v>-1.0309278350515474E-2</v>
      </c>
      <c r="J751" s="34">
        <f>IFERROR(INDEX('Price Data'!N:N,MATCH(TEXT(A751,"YYYY-MM-DD"),'Price Data'!M:M,0)),"")</f>
        <v>2.2999999999999998</v>
      </c>
      <c r="K751" s="10" cm="1">
        <f t="array" ref="K751">IFERROR(IF(ISNUMBER(J751),(J751-INDEX('Price Data'!N:N,MATCH(TEXT(A751,"YYYY-MM-DD"),'Price Data'!M:M,0)+1))/INDEX('Price Data'!N:N,MATCH(TEXT(A751,"YYYY-MM-DD"),'Price Data'!M:M,0)+1),""),"")</f>
        <v>-8.6206896551724223E-3</v>
      </c>
      <c r="L751" s="34">
        <f>IFERROR(INDEX('Price Data'!Q:Q,MATCH(TEXT(A751,"YYYY-MM-DD"),'Price Data'!P:P,0)),"")</f>
        <v>2.39</v>
      </c>
      <c r="M751" s="10" cm="1">
        <f t="array" ref="M751">IFERROR(IF(ISNUMBER(L751),(L751-INDEX('Price Data'!Q:Q,MATCH(TEXT(A751,"YYYY-MM-DD"),'Price Data'!P:P,0)+1))/INDEX('Price Data'!Q:Q,MATCH(TEXT(A751,"YYYY-MM-DD"),'Price Data'!P:P,0)+1),""),"")</f>
        <v>-8.2987551867219986E-3</v>
      </c>
      <c r="N751" s="34">
        <f>IFERROR(INDEX('Price Data'!T:T,MATCH(TEXT(A751,"YYYY-MM-DD"),'Price Data'!S:S,0)),"")</f>
        <v>2.4500000000000002</v>
      </c>
      <c r="O751" s="10" cm="1">
        <f t="array" ref="O751">IFERROR(IF(ISNUMBER(N751),(N751-INDEX('Price Data'!T:T,MATCH(TEXT(A751,"YYYY-MM-DD"),'Price Data'!S:S,0)+1))/INDEX('Price Data'!T:T,MATCH(TEXT(A751,"YYYY-MM-DD"),'Price Data'!S:S,0)+1),""),"")</f>
        <v>1.2396694214876136E-2</v>
      </c>
    </row>
    <row r="752" spans="1:15" x14ac:dyDescent="0.3">
      <c r="A752" s="8">
        <v>42571</v>
      </c>
      <c r="B752" s="34">
        <f>IFERROR(INDEX('Price Data'!B:B,MATCH(TEXT(A752,"YYYY-MM-DD"),'Price Data'!A:A,0)),"")</f>
        <v>16764</v>
      </c>
      <c r="C752" s="10" cm="1">
        <f t="array" ref="C752">IFERROR(IF(ISNUMBER(B752),(B752-INDEX('Price Data'!B:B,MATCH(TEXT(A752,"YYYY-MM-DD"),'Price Data'!A:A,0)+1))/INDEX('Price Data'!B:B,MATCH(TEXT(A752,"YYYY-MM-DD"),'Price Data'!A:A,0)+1),""),"")</f>
        <v>5.3976250449802084E-3</v>
      </c>
      <c r="D752" s="34">
        <f>IFERROR(INDEX('Price Data'!E:E,MATCH(TEXT(A752,"YYYY-MM-DD"),'Price Data'!D:D,0)),"")</f>
        <v>11.28</v>
      </c>
      <c r="E752" s="10" cm="1">
        <f t="array" ref="E752">IFERROR(IF(ISNUMBER(D752),(D752-INDEX('Price Data'!E:E,MATCH(TEXT(A752,"YYYY-MM-DD"),'Price Data'!D:D,0)+1))/INDEX('Price Data'!E:E,MATCH(TEXT(A752,"YYYY-MM-DD"),'Price Data'!D:D,0)+1),""),"")</f>
        <v>1.7132551848512128E-2</v>
      </c>
      <c r="F752" s="34">
        <f>IFERROR(INDEX('Price Data'!H:H,MATCH(TEXT(A752,"YYYY-MM-DD"),'Price Data'!G:G,0)),"")</f>
        <v>3170</v>
      </c>
      <c r="G752" s="10" cm="1">
        <f t="array" ref="G752">IFERROR(IF(ISNUMBER(F752),(F752-INDEX('Price Data'!H:H,MATCH(TEXT(A752,"YYYY-MM-DD"),'Price Data'!G:G,0)+1))/INDEX('Price Data'!H:H,MATCH(TEXT(A752,"YYYY-MM-DD"),'Price Data'!G:G,0)+1),""),"")</f>
        <v>-1.8879603837821109E-2</v>
      </c>
      <c r="H752" s="34">
        <f>IFERROR(INDEX('Price Data'!K:K,MATCH(TEXT(A752,"YYYY-MM-DD"),'Price Data'!J:J,0)),"")</f>
        <v>1.95</v>
      </c>
      <c r="I752" s="10" cm="1">
        <f t="array" ref="I752">IFERROR(IF(ISNUMBER(H752),(H752-INDEX('Price Data'!K:K,MATCH(TEXT(A752,"YYYY-MM-DD"),'Price Data'!J:J,0)+1))/INDEX('Price Data'!K:K,MATCH(TEXT(A752,"YYYY-MM-DD"),'Price Data'!J:J,0)+1),""),"")</f>
        <v>1.5625000000000014E-2</v>
      </c>
      <c r="J752" s="34">
        <f>IFERROR(INDEX('Price Data'!N:N,MATCH(TEXT(A752,"YYYY-MM-DD"),'Price Data'!M:M,0)),"")</f>
        <v>2.3199999999999998</v>
      </c>
      <c r="K752" s="10" cm="1">
        <f t="array" ref="K752">IFERROR(IF(ISNUMBER(J752),(J752-INDEX('Price Data'!N:N,MATCH(TEXT(A752,"YYYY-MM-DD"),'Price Data'!M:M,0)+1))/INDEX('Price Data'!N:N,MATCH(TEXT(A752,"YYYY-MM-DD"),'Price Data'!M:M,0)+1),""),"")</f>
        <v>8.6956521739130523E-3</v>
      </c>
      <c r="L752" s="34">
        <f>IFERROR(INDEX('Price Data'!Q:Q,MATCH(TEXT(A752,"YYYY-MM-DD"),'Price Data'!P:P,0)),"")</f>
        <v>2.38</v>
      </c>
      <c r="M752" s="10" cm="1">
        <f t="array" ref="M752">IFERROR(IF(ISNUMBER(L752),(L752-INDEX('Price Data'!Q:Q,MATCH(TEXT(A752,"YYYY-MM-DD"),'Price Data'!P:P,0)+1))/INDEX('Price Data'!Q:Q,MATCH(TEXT(A752,"YYYY-MM-DD"),'Price Data'!P:P,0)+1),""),"")</f>
        <v>-4.1841004184101386E-3</v>
      </c>
      <c r="N752" s="34">
        <f>IFERROR(INDEX('Price Data'!T:T,MATCH(TEXT(A752,"YYYY-MM-DD"),'Price Data'!S:S,0)),"")</f>
        <v>2.5</v>
      </c>
      <c r="O752" s="10" cm="1">
        <f t="array" ref="O752">IFERROR(IF(ISNUMBER(N752),(N752-INDEX('Price Data'!T:T,MATCH(TEXT(A752,"YYYY-MM-DD"),'Price Data'!S:S,0)+1))/INDEX('Price Data'!T:T,MATCH(TEXT(A752,"YYYY-MM-DD"),'Price Data'!S:S,0)+1),""),"")</f>
        <v>2.0408163265306048E-2</v>
      </c>
    </row>
    <row r="753" spans="1:15" x14ac:dyDescent="0.3">
      <c r="A753" s="8">
        <v>42572</v>
      </c>
      <c r="B753" s="34">
        <f>IFERROR(INDEX('Price Data'!B:B,MATCH(TEXT(A753,"YYYY-MM-DD"),'Price Data'!A:A,0)),"")</f>
        <v>16805</v>
      </c>
      <c r="C753" s="10" cm="1">
        <f t="array" ref="C753">IFERROR(IF(ISNUMBER(B753),(B753-INDEX('Price Data'!B:B,MATCH(TEXT(A753,"YYYY-MM-DD"),'Price Data'!A:A,0)+1))/INDEX('Price Data'!B:B,MATCH(TEXT(A753,"YYYY-MM-DD"),'Price Data'!A:A,0)+1),""),"")</f>
        <v>2.4457170126461463E-3</v>
      </c>
      <c r="D753" s="34">
        <f>IFERROR(INDEX('Price Data'!E:E,MATCH(TEXT(A753,"YYYY-MM-DD"),'Price Data'!D:D,0)),"")</f>
        <v>11.52</v>
      </c>
      <c r="E753" s="10" cm="1">
        <f t="array" ref="E753">IFERROR(IF(ISNUMBER(D753),(D753-INDEX('Price Data'!E:E,MATCH(TEXT(A753,"YYYY-MM-DD"),'Price Data'!D:D,0)+1))/INDEX('Price Data'!E:E,MATCH(TEXT(A753,"YYYY-MM-DD"),'Price Data'!D:D,0)+1),""),"")</f>
        <v>2.1276595744680871E-2</v>
      </c>
      <c r="F753" s="34">
        <f>IFERROR(INDEX('Price Data'!H:H,MATCH(TEXT(A753,"YYYY-MM-DD"),'Price Data'!G:G,0)),"")</f>
        <v>3226</v>
      </c>
      <c r="G753" s="10" cm="1">
        <f t="array" ref="G753">IFERROR(IF(ISNUMBER(F753),(F753-INDEX('Price Data'!H:H,MATCH(TEXT(A753,"YYYY-MM-DD"),'Price Data'!G:G,0)+1))/INDEX('Price Data'!H:H,MATCH(TEXT(A753,"YYYY-MM-DD"),'Price Data'!G:G,0)+1),""),"")</f>
        <v>1.7665615141955835E-2</v>
      </c>
      <c r="H753" s="34">
        <f>IFERROR(INDEX('Price Data'!K:K,MATCH(TEXT(A753,"YYYY-MM-DD"),'Price Data'!J:J,0)),"")</f>
        <v>1.95</v>
      </c>
      <c r="I753" s="10" cm="1">
        <f t="array" ref="I753">IFERROR(IF(ISNUMBER(H753),(H753-INDEX('Price Data'!K:K,MATCH(TEXT(A753,"YYYY-MM-DD"),'Price Data'!J:J,0)+1))/INDEX('Price Data'!K:K,MATCH(TEXT(A753,"YYYY-MM-DD"),'Price Data'!J:J,0)+1),""),"")</f>
        <v>0</v>
      </c>
      <c r="J753" s="34">
        <f>IFERROR(INDEX('Price Data'!N:N,MATCH(TEXT(A753,"YYYY-MM-DD"),'Price Data'!M:M,0)),"")</f>
        <v>2.39</v>
      </c>
      <c r="K753" s="10" cm="1">
        <f t="array" ref="K753">IFERROR(IF(ISNUMBER(J753),(J753-INDEX('Price Data'!N:N,MATCH(TEXT(A753,"YYYY-MM-DD"),'Price Data'!M:M,0)+1))/INDEX('Price Data'!N:N,MATCH(TEXT(A753,"YYYY-MM-DD"),'Price Data'!M:M,0)+1),""),"")</f>
        <v>3.0172413793103574E-2</v>
      </c>
      <c r="L753" s="34">
        <f>IFERROR(INDEX('Price Data'!Q:Q,MATCH(TEXT(A753,"YYYY-MM-DD"),'Price Data'!P:P,0)),"")</f>
        <v>2.4700000000000002</v>
      </c>
      <c r="M753" s="10" cm="1">
        <f t="array" ref="M753">IFERROR(IF(ISNUMBER(L753),(L753-INDEX('Price Data'!Q:Q,MATCH(TEXT(A753,"YYYY-MM-DD"),'Price Data'!P:P,0)+1))/INDEX('Price Data'!Q:Q,MATCH(TEXT(A753,"YYYY-MM-DD"),'Price Data'!P:P,0)+1),""),"")</f>
        <v>3.7815126050420297E-2</v>
      </c>
      <c r="N753" s="34">
        <f>IFERROR(INDEX('Price Data'!T:T,MATCH(TEXT(A753,"YYYY-MM-DD"),'Price Data'!S:S,0)),"")</f>
        <v>2.5099999999999998</v>
      </c>
      <c r="O753" s="10" cm="1">
        <f t="array" ref="O753">IFERROR(IF(ISNUMBER(N753),(N753-INDEX('Price Data'!T:T,MATCH(TEXT(A753,"YYYY-MM-DD"),'Price Data'!S:S,0)+1))/INDEX('Price Data'!T:T,MATCH(TEXT(A753,"YYYY-MM-DD"),'Price Data'!S:S,0)+1),""),"")</f>
        <v>3.9999999999999151E-3</v>
      </c>
    </row>
    <row r="754" spans="1:15" x14ac:dyDescent="0.3">
      <c r="A754" s="8">
        <v>42573</v>
      </c>
      <c r="B754" s="34">
        <f>IFERROR(INDEX('Price Data'!B:B,MATCH(TEXT(A754,"YYYY-MM-DD"),'Price Data'!A:A,0)),"")</f>
        <v>16779</v>
      </c>
      <c r="C754" s="10" cm="1">
        <f t="array" ref="C754">IFERROR(IF(ISNUMBER(B754),(B754-INDEX('Price Data'!B:B,MATCH(TEXT(A754,"YYYY-MM-DD"),'Price Data'!A:A,0)+1))/INDEX('Price Data'!B:B,MATCH(TEXT(A754,"YYYY-MM-DD"),'Price Data'!A:A,0)+1),""),"")</f>
        <v>-1.5471585837548349E-3</v>
      </c>
      <c r="D754" s="34">
        <f>IFERROR(INDEX('Price Data'!E:E,MATCH(TEXT(A754,"YYYY-MM-DD"),'Price Data'!D:D,0)),"")</f>
        <v>11.45</v>
      </c>
      <c r="E754" s="10" cm="1">
        <f t="array" ref="E754">IFERROR(IF(ISNUMBER(D754),(D754-INDEX('Price Data'!E:E,MATCH(TEXT(A754,"YYYY-MM-DD"),'Price Data'!D:D,0)+1))/INDEX('Price Data'!E:E,MATCH(TEXT(A754,"YYYY-MM-DD"),'Price Data'!D:D,0)+1),""),"")</f>
        <v>-6.0763888888889141E-3</v>
      </c>
      <c r="F754" s="34">
        <f>IFERROR(INDEX('Price Data'!H:H,MATCH(TEXT(A754,"YYYY-MM-DD"),'Price Data'!G:G,0)),"")</f>
        <v>3120</v>
      </c>
      <c r="G754" s="10" cm="1">
        <f t="array" ref="G754">IFERROR(IF(ISNUMBER(F754),(F754-INDEX('Price Data'!H:H,MATCH(TEXT(A754,"YYYY-MM-DD"),'Price Data'!G:G,0)+1))/INDEX('Price Data'!H:H,MATCH(TEXT(A754,"YYYY-MM-DD"),'Price Data'!G:G,0)+1),""),"")</f>
        <v>-3.2858028518288902E-2</v>
      </c>
      <c r="H754" s="34">
        <f>IFERROR(INDEX('Price Data'!K:K,MATCH(TEXT(A754,"YYYY-MM-DD"),'Price Data'!J:J,0)),"")</f>
        <v>1.96</v>
      </c>
      <c r="I754" s="10" cm="1">
        <f t="array" ref="I754">IFERROR(IF(ISNUMBER(H754),(H754-INDEX('Price Data'!K:K,MATCH(TEXT(A754,"YYYY-MM-DD"),'Price Data'!J:J,0)+1))/INDEX('Price Data'!K:K,MATCH(TEXT(A754,"YYYY-MM-DD"),'Price Data'!J:J,0)+1),""),"")</f>
        <v>5.1282051282051325E-3</v>
      </c>
      <c r="J754" s="34">
        <f>IFERROR(INDEX('Price Data'!N:N,MATCH(TEXT(A754,"YYYY-MM-DD"),'Price Data'!M:M,0)),"")</f>
        <v>2.38</v>
      </c>
      <c r="K754" s="10" cm="1">
        <f t="array" ref="K754">IFERROR(IF(ISNUMBER(J754),(J754-INDEX('Price Data'!N:N,MATCH(TEXT(A754,"YYYY-MM-DD"),'Price Data'!M:M,0)+1))/INDEX('Price Data'!N:N,MATCH(TEXT(A754,"YYYY-MM-DD"),'Price Data'!M:M,0)+1),""),"")</f>
        <v>-4.1841004184101386E-3</v>
      </c>
      <c r="L754" s="34">
        <f>IFERROR(INDEX('Price Data'!Q:Q,MATCH(TEXT(A754,"YYYY-MM-DD"),'Price Data'!P:P,0)),"")</f>
        <v>2.4300000000000002</v>
      </c>
      <c r="M754" s="10" cm="1">
        <f t="array" ref="M754">IFERROR(IF(ISNUMBER(L754),(L754-INDEX('Price Data'!Q:Q,MATCH(TEXT(A754,"YYYY-MM-DD"),'Price Data'!P:P,0)+1))/INDEX('Price Data'!Q:Q,MATCH(TEXT(A754,"YYYY-MM-DD"),'Price Data'!P:P,0)+1),""),"")</f>
        <v>-1.6194331983805682E-2</v>
      </c>
      <c r="N754" s="34">
        <f>IFERROR(INDEX('Price Data'!T:T,MATCH(TEXT(A754,"YYYY-MM-DD"),'Price Data'!S:S,0)),"")</f>
        <v>2.4900000000000002</v>
      </c>
      <c r="O754" s="10" cm="1">
        <f t="array" ref="O754">IFERROR(IF(ISNUMBER(N754),(N754-INDEX('Price Data'!T:T,MATCH(TEXT(A754,"YYYY-MM-DD"),'Price Data'!S:S,0)+1))/INDEX('Price Data'!T:T,MATCH(TEXT(A754,"YYYY-MM-DD"),'Price Data'!S:S,0)+1),""),"")</f>
        <v>-7.9681274900396722E-3</v>
      </c>
    </row>
    <row r="755" spans="1:15" x14ac:dyDescent="0.3">
      <c r="A755" s="8">
        <v>42574</v>
      </c>
      <c r="B755" s="34" t="str">
        <f>IFERROR(INDEX('Price Data'!B:B,MATCH(TEXT(A755,"YYYY-MM-DD"),'Price Data'!A:A,0)),"")</f>
        <v/>
      </c>
      <c r="C755" s="10" t="str" cm="1">
        <f t="array" ref="C755">IFERROR(IF(ISNUMBER(B755),(B755-INDEX('Price Data'!B:B,MATCH(TEXT(A755,"YYYY-MM-DD"),'Price Data'!A:A,0)+1))/INDEX('Price Data'!B:B,MATCH(TEXT(A755,"YYYY-MM-DD"),'Price Data'!A:A,0)+1),""),"")</f>
        <v/>
      </c>
      <c r="D755" s="34" t="str">
        <f>IFERROR(INDEX('Price Data'!E:E,MATCH(TEXT(A755,"YYYY-MM-DD"),'Price Data'!D:D,0)),"")</f>
        <v/>
      </c>
      <c r="E755" s="10" t="str" cm="1">
        <f t="array" ref="E755">IFERROR(IF(ISNUMBER(D755),(D755-INDEX('Price Data'!E:E,MATCH(TEXT(A755,"YYYY-MM-DD"),'Price Data'!D:D,0)+1))/INDEX('Price Data'!E:E,MATCH(TEXT(A755,"YYYY-MM-DD"),'Price Data'!D:D,0)+1),""),"")</f>
        <v/>
      </c>
      <c r="F755" s="34" t="str">
        <f>IFERROR(INDEX('Price Data'!H:H,MATCH(TEXT(A755,"YYYY-MM-DD"),'Price Data'!G:G,0)),"")</f>
        <v/>
      </c>
      <c r="G755" s="10" t="str" cm="1">
        <f t="array" ref="G755">IFERROR(IF(ISNUMBER(F755),(F755-INDEX('Price Data'!H:H,MATCH(TEXT(A755,"YYYY-MM-DD"),'Price Data'!G:G,0)+1))/INDEX('Price Data'!H:H,MATCH(TEXT(A755,"YYYY-MM-DD"),'Price Data'!G:G,0)+1),""),"")</f>
        <v/>
      </c>
      <c r="H755" s="34" t="str">
        <f>IFERROR(INDEX('Price Data'!K:K,MATCH(TEXT(A755,"YYYY-MM-DD"),'Price Data'!J:J,0)),"")</f>
        <v/>
      </c>
      <c r="I755" s="10" t="str" cm="1">
        <f t="array" ref="I755">IFERROR(IF(ISNUMBER(H755),(H755-INDEX('Price Data'!K:K,MATCH(TEXT(A755,"YYYY-MM-DD"),'Price Data'!J:J,0)+1))/INDEX('Price Data'!K:K,MATCH(TEXT(A755,"YYYY-MM-DD"),'Price Data'!J:J,0)+1),""),"")</f>
        <v/>
      </c>
      <c r="J755" s="34" t="str">
        <f>IFERROR(INDEX('Price Data'!N:N,MATCH(TEXT(A755,"YYYY-MM-DD"),'Price Data'!M:M,0)),"")</f>
        <v/>
      </c>
      <c r="K755" s="10" t="str" cm="1">
        <f t="array" ref="K755">IFERROR(IF(ISNUMBER(J755),(J755-INDEX('Price Data'!N:N,MATCH(TEXT(A755,"YYYY-MM-DD"),'Price Data'!M:M,0)+1))/INDEX('Price Data'!N:N,MATCH(TEXT(A755,"YYYY-MM-DD"),'Price Data'!M:M,0)+1),""),"")</f>
        <v/>
      </c>
      <c r="L755" s="34" t="str">
        <f>IFERROR(INDEX('Price Data'!Q:Q,MATCH(TEXT(A755,"YYYY-MM-DD"),'Price Data'!P:P,0)),"")</f>
        <v/>
      </c>
      <c r="M755" s="10" t="str" cm="1">
        <f t="array" ref="M755">IFERROR(IF(ISNUMBER(L755),(L755-INDEX('Price Data'!Q:Q,MATCH(TEXT(A755,"YYYY-MM-DD"),'Price Data'!P:P,0)+1))/INDEX('Price Data'!Q:Q,MATCH(TEXT(A755,"YYYY-MM-DD"),'Price Data'!P:P,0)+1),""),"")</f>
        <v/>
      </c>
      <c r="N755" s="34" t="str">
        <f>IFERROR(INDEX('Price Data'!T:T,MATCH(TEXT(A755,"YYYY-MM-DD"),'Price Data'!S:S,0)),"")</f>
        <v/>
      </c>
      <c r="O755" s="10" t="str" cm="1">
        <f t="array" ref="O755">IFERROR(IF(ISNUMBER(N755),(N755-INDEX('Price Data'!T:T,MATCH(TEXT(A755,"YYYY-MM-DD"),'Price Data'!S:S,0)+1))/INDEX('Price Data'!T:T,MATCH(TEXT(A755,"YYYY-MM-DD"),'Price Data'!S:S,0)+1),""),"")</f>
        <v/>
      </c>
    </row>
    <row r="756" spans="1:15" x14ac:dyDescent="0.3">
      <c r="A756" s="8">
        <v>42575</v>
      </c>
      <c r="B756" s="34" t="str">
        <f>IFERROR(INDEX('Price Data'!B:B,MATCH(TEXT(A756,"YYYY-MM-DD"),'Price Data'!A:A,0)),"")</f>
        <v/>
      </c>
      <c r="C756" s="10" t="str" cm="1">
        <f t="array" ref="C756">IFERROR(IF(ISNUMBER(B756),(B756-INDEX('Price Data'!B:B,MATCH(TEXT(A756,"YYYY-MM-DD"),'Price Data'!A:A,0)+1))/INDEX('Price Data'!B:B,MATCH(TEXT(A756,"YYYY-MM-DD"),'Price Data'!A:A,0)+1),""),"")</f>
        <v/>
      </c>
      <c r="D756" s="34" t="str">
        <f>IFERROR(INDEX('Price Data'!E:E,MATCH(TEXT(A756,"YYYY-MM-DD"),'Price Data'!D:D,0)),"")</f>
        <v/>
      </c>
      <c r="E756" s="10" t="str" cm="1">
        <f t="array" ref="E756">IFERROR(IF(ISNUMBER(D756),(D756-INDEX('Price Data'!E:E,MATCH(TEXT(A756,"YYYY-MM-DD"),'Price Data'!D:D,0)+1))/INDEX('Price Data'!E:E,MATCH(TEXT(A756,"YYYY-MM-DD"),'Price Data'!D:D,0)+1),""),"")</f>
        <v/>
      </c>
      <c r="F756" s="34" t="str">
        <f>IFERROR(INDEX('Price Data'!H:H,MATCH(TEXT(A756,"YYYY-MM-DD"),'Price Data'!G:G,0)),"")</f>
        <v/>
      </c>
      <c r="G756" s="10" t="str" cm="1">
        <f t="array" ref="G756">IFERROR(IF(ISNUMBER(F756),(F756-INDEX('Price Data'!H:H,MATCH(TEXT(A756,"YYYY-MM-DD"),'Price Data'!G:G,0)+1))/INDEX('Price Data'!H:H,MATCH(TEXT(A756,"YYYY-MM-DD"),'Price Data'!G:G,0)+1),""),"")</f>
        <v/>
      </c>
      <c r="H756" s="34" t="str">
        <f>IFERROR(INDEX('Price Data'!K:K,MATCH(TEXT(A756,"YYYY-MM-DD"),'Price Data'!J:J,0)),"")</f>
        <v/>
      </c>
      <c r="I756" s="10" t="str" cm="1">
        <f t="array" ref="I756">IFERROR(IF(ISNUMBER(H756),(H756-INDEX('Price Data'!K:K,MATCH(TEXT(A756,"YYYY-MM-DD"),'Price Data'!J:J,0)+1))/INDEX('Price Data'!K:K,MATCH(TEXT(A756,"YYYY-MM-DD"),'Price Data'!J:J,0)+1),""),"")</f>
        <v/>
      </c>
      <c r="J756" s="34" t="str">
        <f>IFERROR(INDEX('Price Data'!N:N,MATCH(TEXT(A756,"YYYY-MM-DD"),'Price Data'!M:M,0)),"")</f>
        <v/>
      </c>
      <c r="K756" s="10" t="str" cm="1">
        <f t="array" ref="K756">IFERROR(IF(ISNUMBER(J756),(J756-INDEX('Price Data'!N:N,MATCH(TEXT(A756,"YYYY-MM-DD"),'Price Data'!M:M,0)+1))/INDEX('Price Data'!N:N,MATCH(TEXT(A756,"YYYY-MM-DD"),'Price Data'!M:M,0)+1),""),"")</f>
        <v/>
      </c>
      <c r="L756" s="34" t="str">
        <f>IFERROR(INDEX('Price Data'!Q:Q,MATCH(TEXT(A756,"YYYY-MM-DD"),'Price Data'!P:P,0)),"")</f>
        <v/>
      </c>
      <c r="M756" s="10" t="str" cm="1">
        <f t="array" ref="M756">IFERROR(IF(ISNUMBER(L756),(L756-INDEX('Price Data'!Q:Q,MATCH(TEXT(A756,"YYYY-MM-DD"),'Price Data'!P:P,0)+1))/INDEX('Price Data'!Q:Q,MATCH(TEXT(A756,"YYYY-MM-DD"),'Price Data'!P:P,0)+1),""),"")</f>
        <v/>
      </c>
      <c r="N756" s="34" t="str">
        <f>IFERROR(INDEX('Price Data'!T:T,MATCH(TEXT(A756,"YYYY-MM-DD"),'Price Data'!S:S,0)),"")</f>
        <v/>
      </c>
      <c r="O756" s="10" t="str" cm="1">
        <f t="array" ref="O756">IFERROR(IF(ISNUMBER(N756),(N756-INDEX('Price Data'!T:T,MATCH(TEXT(A756,"YYYY-MM-DD"),'Price Data'!S:S,0)+1))/INDEX('Price Data'!T:T,MATCH(TEXT(A756,"YYYY-MM-DD"),'Price Data'!S:S,0)+1),""),"")</f>
        <v/>
      </c>
    </row>
    <row r="757" spans="1:15" x14ac:dyDescent="0.3">
      <c r="A757" s="8">
        <v>42576</v>
      </c>
      <c r="B757" s="34">
        <f>IFERROR(INDEX('Price Data'!B:B,MATCH(TEXT(A757,"YYYY-MM-DD"),'Price Data'!A:A,0)),"")</f>
        <v>16692</v>
      </c>
      <c r="C757" s="10" cm="1">
        <f t="array" ref="C757">IFERROR(IF(ISNUMBER(B757),(B757-INDEX('Price Data'!B:B,MATCH(TEXT(A757,"YYYY-MM-DD"),'Price Data'!A:A,0)+1))/INDEX('Price Data'!B:B,MATCH(TEXT(A757,"YYYY-MM-DD"),'Price Data'!A:A,0)+1),""),"")</f>
        <v>-5.1850527445020562E-3</v>
      </c>
      <c r="D757" s="34">
        <f>IFERROR(INDEX('Price Data'!E:E,MATCH(TEXT(A757,"YYYY-MM-DD"),'Price Data'!D:D,0)),"")</f>
        <v>11.49</v>
      </c>
      <c r="E757" s="10" cm="1">
        <f t="array" ref="E757">IFERROR(IF(ISNUMBER(D757),(D757-INDEX('Price Data'!E:E,MATCH(TEXT(A757,"YYYY-MM-DD"),'Price Data'!D:D,0)+1))/INDEX('Price Data'!E:E,MATCH(TEXT(A757,"YYYY-MM-DD"),'Price Data'!D:D,0)+1),""),"")</f>
        <v>3.4934497816594694E-3</v>
      </c>
      <c r="F757" s="34">
        <f>IFERROR(INDEX('Price Data'!H:H,MATCH(TEXT(A757,"YYYY-MM-DD"),'Price Data'!G:G,0)),"")</f>
        <v>2857</v>
      </c>
      <c r="G757" s="10" cm="1">
        <f t="array" ref="G757">IFERROR(IF(ISNUMBER(F757),(F757-INDEX('Price Data'!H:H,MATCH(TEXT(A757,"YYYY-MM-DD"),'Price Data'!G:G,0)+1))/INDEX('Price Data'!H:H,MATCH(TEXT(A757,"YYYY-MM-DD"),'Price Data'!G:G,0)+1),""),"")</f>
        <v>-8.4294871794871801E-2</v>
      </c>
      <c r="H757" s="34">
        <f>IFERROR(INDEX('Price Data'!K:K,MATCH(TEXT(A757,"YYYY-MM-DD"),'Price Data'!J:J,0)),"")</f>
        <v>1.92</v>
      </c>
      <c r="I757" s="10" cm="1">
        <f t="array" ref="I757">IFERROR(IF(ISNUMBER(H757),(H757-INDEX('Price Data'!K:K,MATCH(TEXT(A757,"YYYY-MM-DD"),'Price Data'!J:J,0)+1))/INDEX('Price Data'!K:K,MATCH(TEXT(A757,"YYYY-MM-DD"),'Price Data'!J:J,0)+1),""),"")</f>
        <v>-2.0408163265306142E-2</v>
      </c>
      <c r="J757" s="34">
        <f>IFERROR(INDEX('Price Data'!N:N,MATCH(TEXT(A757,"YYYY-MM-DD"),'Price Data'!M:M,0)),"")</f>
        <v>2.31</v>
      </c>
      <c r="K757" s="10" cm="1">
        <f t="array" ref="K757">IFERROR(IF(ISNUMBER(J757),(J757-INDEX('Price Data'!N:N,MATCH(TEXT(A757,"YYYY-MM-DD"),'Price Data'!M:M,0)+1))/INDEX('Price Data'!N:N,MATCH(TEXT(A757,"YYYY-MM-DD"),'Price Data'!M:M,0)+1),""),"")</f>
        <v>-2.9411764705882287E-2</v>
      </c>
      <c r="L757" s="34">
        <f>IFERROR(INDEX('Price Data'!Q:Q,MATCH(TEXT(A757,"YYYY-MM-DD"),'Price Data'!P:P,0)),"")</f>
        <v>2.39</v>
      </c>
      <c r="M757" s="10" cm="1">
        <f t="array" ref="M757">IFERROR(IF(ISNUMBER(L757),(L757-INDEX('Price Data'!Q:Q,MATCH(TEXT(A757,"YYYY-MM-DD"),'Price Data'!P:P,0)+1))/INDEX('Price Data'!Q:Q,MATCH(TEXT(A757,"YYYY-MM-DD"),'Price Data'!P:P,0)+1),""),"")</f>
        <v>-1.646090534979425E-2</v>
      </c>
      <c r="N757" s="34">
        <f>IFERROR(INDEX('Price Data'!T:T,MATCH(TEXT(A757,"YYYY-MM-DD"),'Price Data'!S:S,0)),"")</f>
        <v>2.4300000000000002</v>
      </c>
      <c r="O757" s="10" cm="1">
        <f t="array" ref="O757">IFERROR(IF(ISNUMBER(N757),(N757-INDEX('Price Data'!T:T,MATCH(TEXT(A757,"YYYY-MM-DD"),'Price Data'!S:S,0)+1))/INDEX('Price Data'!T:T,MATCH(TEXT(A757,"YYYY-MM-DD"),'Price Data'!S:S,0)+1),""),"")</f>
        <v>-2.4096385542168693E-2</v>
      </c>
    </row>
    <row r="758" spans="1:15" x14ac:dyDescent="0.3">
      <c r="A758" s="8">
        <v>42577</v>
      </c>
      <c r="B758" s="34">
        <f>IFERROR(INDEX('Price Data'!B:B,MATCH(TEXT(A758,"YYYY-MM-DD"),'Price Data'!A:A,0)),"")</f>
        <v>16697</v>
      </c>
      <c r="C758" s="10" cm="1">
        <f t="array" ref="C758">IFERROR(IF(ISNUMBER(B758),(B758-INDEX('Price Data'!B:B,MATCH(TEXT(A758,"YYYY-MM-DD"),'Price Data'!A:A,0)+1))/INDEX('Price Data'!B:B,MATCH(TEXT(A758,"YYYY-MM-DD"),'Price Data'!A:A,0)+1),""),"")</f>
        <v>2.9954469206805657E-4</v>
      </c>
      <c r="D758" s="34">
        <f>IFERROR(INDEX('Price Data'!E:E,MATCH(TEXT(A758,"YYYY-MM-DD"),'Price Data'!D:D,0)),"")</f>
        <v>11.23</v>
      </c>
      <c r="E758" s="10" cm="1">
        <f t="array" ref="E758">IFERROR(IF(ISNUMBER(D758),(D758-INDEX('Price Data'!E:E,MATCH(TEXT(A758,"YYYY-MM-DD"),'Price Data'!D:D,0)+1))/INDEX('Price Data'!E:E,MATCH(TEXT(A758,"YYYY-MM-DD"),'Price Data'!D:D,0)+1),""),"")</f>
        <v>-2.2628372497824175E-2</v>
      </c>
      <c r="F758" s="34">
        <f>IFERROR(INDEX('Price Data'!H:H,MATCH(TEXT(A758,"YYYY-MM-DD"),'Price Data'!G:G,0)),"")</f>
        <v>2822</v>
      </c>
      <c r="G758" s="10" cm="1">
        <f t="array" ref="G758">IFERROR(IF(ISNUMBER(F758),(F758-INDEX('Price Data'!H:H,MATCH(TEXT(A758,"YYYY-MM-DD"),'Price Data'!G:G,0)+1))/INDEX('Price Data'!H:H,MATCH(TEXT(A758,"YYYY-MM-DD"),'Price Data'!G:G,0)+1),""),"")</f>
        <v>-1.2250612530626532E-2</v>
      </c>
      <c r="H758" s="34">
        <f>IFERROR(INDEX('Price Data'!K:K,MATCH(TEXT(A758,"YYYY-MM-DD"),'Price Data'!J:J,0)),"")</f>
        <v>1.93</v>
      </c>
      <c r="I758" s="10" cm="1">
        <f t="array" ref="I758">IFERROR(IF(ISNUMBER(H758),(H758-INDEX('Price Data'!K:K,MATCH(TEXT(A758,"YYYY-MM-DD"),'Price Data'!J:J,0)+1))/INDEX('Price Data'!K:K,MATCH(TEXT(A758,"YYYY-MM-DD"),'Price Data'!J:J,0)+1),""),"")</f>
        <v>5.2083333333333382E-3</v>
      </c>
      <c r="J758" s="34">
        <f>IFERROR(INDEX('Price Data'!N:N,MATCH(TEXT(A758,"YYYY-MM-DD"),'Price Data'!M:M,0)),"")</f>
        <v>2.3199999999999998</v>
      </c>
      <c r="K758" s="10" cm="1">
        <f t="array" ref="K758">IFERROR(IF(ISNUMBER(J758),(J758-INDEX('Price Data'!N:N,MATCH(TEXT(A758,"YYYY-MM-DD"),'Price Data'!M:M,0)+1))/INDEX('Price Data'!N:N,MATCH(TEXT(A758,"YYYY-MM-DD"),'Price Data'!M:M,0)+1),""),"")</f>
        <v>4.3290043290042362E-3</v>
      </c>
      <c r="L758" s="34">
        <f>IFERROR(INDEX('Price Data'!Q:Q,MATCH(TEXT(A758,"YYYY-MM-DD"),'Price Data'!P:P,0)),"")</f>
        <v>2.4500000000000002</v>
      </c>
      <c r="M758" s="10" cm="1">
        <f t="array" ref="M758">IFERROR(IF(ISNUMBER(L758),(L758-INDEX('Price Data'!Q:Q,MATCH(TEXT(A758,"YYYY-MM-DD"),'Price Data'!P:P,0)+1))/INDEX('Price Data'!Q:Q,MATCH(TEXT(A758,"YYYY-MM-DD"),'Price Data'!P:P,0)+1),""),"")</f>
        <v>2.5104602510460271E-2</v>
      </c>
      <c r="N758" s="34">
        <f>IFERROR(INDEX('Price Data'!T:T,MATCH(TEXT(A758,"YYYY-MM-DD"),'Price Data'!S:S,0)),"")</f>
        <v>2.39</v>
      </c>
      <c r="O758" s="10" cm="1">
        <f t="array" ref="O758">IFERROR(IF(ISNUMBER(N758),(N758-INDEX('Price Data'!T:T,MATCH(TEXT(A758,"YYYY-MM-DD"),'Price Data'!S:S,0)+1))/INDEX('Price Data'!T:T,MATCH(TEXT(A758,"YYYY-MM-DD"),'Price Data'!S:S,0)+1),""),"")</f>
        <v>-1.646090534979425E-2</v>
      </c>
    </row>
    <row r="759" spans="1:15" x14ac:dyDescent="0.3">
      <c r="A759" s="8">
        <v>42578</v>
      </c>
      <c r="B759" s="34">
        <f>IFERROR(INDEX('Price Data'!B:B,MATCH(TEXT(A759,"YYYY-MM-DD"),'Price Data'!A:A,0)),"")</f>
        <v>16863</v>
      </c>
      <c r="C759" s="10" cm="1">
        <f t="array" ref="C759">IFERROR(IF(ISNUMBER(B759),(B759-INDEX('Price Data'!B:B,MATCH(TEXT(A759,"YYYY-MM-DD"),'Price Data'!A:A,0)+1))/INDEX('Price Data'!B:B,MATCH(TEXT(A759,"YYYY-MM-DD"),'Price Data'!A:A,0)+1),""),"")</f>
        <v>9.9419057315685445E-3</v>
      </c>
      <c r="D759" s="34">
        <f>IFERROR(INDEX('Price Data'!E:E,MATCH(TEXT(A759,"YYYY-MM-DD"),'Price Data'!D:D,0)),"")</f>
        <v>10.77</v>
      </c>
      <c r="E759" s="10" cm="1">
        <f t="array" ref="E759">IFERROR(IF(ISNUMBER(D759),(D759-INDEX('Price Data'!E:E,MATCH(TEXT(A759,"YYYY-MM-DD"),'Price Data'!D:D,0)+1))/INDEX('Price Data'!E:E,MATCH(TEXT(A759,"YYYY-MM-DD"),'Price Data'!D:D,0)+1),""),"")</f>
        <v>-4.0961709706144329E-2</v>
      </c>
      <c r="F759" s="34">
        <f>IFERROR(INDEX('Price Data'!H:H,MATCH(TEXT(A759,"YYYY-MM-DD"),'Price Data'!G:G,0)),"")</f>
        <v>2897</v>
      </c>
      <c r="G759" s="10" cm="1">
        <f t="array" ref="G759">IFERROR(IF(ISNUMBER(F759),(F759-INDEX('Price Data'!H:H,MATCH(TEXT(A759,"YYYY-MM-DD"),'Price Data'!G:G,0)+1))/INDEX('Price Data'!H:H,MATCH(TEXT(A759,"YYYY-MM-DD"),'Price Data'!G:G,0)+1),""),"")</f>
        <v>2.657689581856839E-2</v>
      </c>
      <c r="H759" s="34">
        <f>IFERROR(INDEX('Price Data'!K:K,MATCH(TEXT(A759,"YYYY-MM-DD"),'Price Data'!J:J,0)),"")</f>
        <v>1.96</v>
      </c>
      <c r="I759" s="10" cm="1">
        <f t="array" ref="I759">IFERROR(IF(ISNUMBER(H759),(H759-INDEX('Price Data'!K:K,MATCH(TEXT(A759,"YYYY-MM-DD"),'Price Data'!J:J,0)+1))/INDEX('Price Data'!K:K,MATCH(TEXT(A759,"YYYY-MM-DD"),'Price Data'!J:J,0)+1),""),"")</f>
        <v>1.5544041450777216E-2</v>
      </c>
      <c r="J759" s="34">
        <f>IFERROR(INDEX('Price Data'!N:N,MATCH(TEXT(A759,"YYYY-MM-DD"),'Price Data'!M:M,0)),"")</f>
        <v>2.4300000000000002</v>
      </c>
      <c r="K759" s="10" cm="1">
        <f t="array" ref="K759">IFERROR(IF(ISNUMBER(J759),(J759-INDEX('Price Data'!N:N,MATCH(TEXT(A759,"YYYY-MM-DD"),'Price Data'!M:M,0)+1))/INDEX('Price Data'!N:N,MATCH(TEXT(A759,"YYYY-MM-DD"),'Price Data'!M:M,0)+1),""),"")</f>
        <v>4.7413793103448419E-2</v>
      </c>
      <c r="L759" s="34">
        <f>IFERROR(INDEX('Price Data'!Q:Q,MATCH(TEXT(A759,"YYYY-MM-DD"),'Price Data'!P:P,0)),"")</f>
        <v>2.5099999999999998</v>
      </c>
      <c r="M759" s="10" cm="1">
        <f t="array" ref="M759">IFERROR(IF(ISNUMBER(L759),(L759-INDEX('Price Data'!Q:Q,MATCH(TEXT(A759,"YYYY-MM-DD"),'Price Data'!P:P,0)+1))/INDEX('Price Data'!Q:Q,MATCH(TEXT(A759,"YYYY-MM-DD"),'Price Data'!P:P,0)+1),""),"")</f>
        <v>2.4489795918367186E-2</v>
      </c>
      <c r="N759" s="34">
        <f>IFERROR(INDEX('Price Data'!T:T,MATCH(TEXT(A759,"YYYY-MM-DD"),'Price Data'!S:S,0)),"")</f>
        <v>2.4300000000000002</v>
      </c>
      <c r="O759" s="10" cm="1">
        <f t="array" ref="O759">IFERROR(IF(ISNUMBER(N759),(N759-INDEX('Price Data'!T:T,MATCH(TEXT(A759,"YYYY-MM-DD"),'Price Data'!S:S,0)+1))/INDEX('Price Data'!T:T,MATCH(TEXT(A759,"YYYY-MM-DD"),'Price Data'!S:S,0)+1),""),"")</f>
        <v>1.673640167364018E-2</v>
      </c>
    </row>
    <row r="760" spans="1:15" x14ac:dyDescent="0.3">
      <c r="A760" s="8">
        <v>42579</v>
      </c>
      <c r="B760" s="34">
        <f>IFERROR(INDEX('Price Data'!B:B,MATCH(TEXT(A760,"YYYY-MM-DD"),'Price Data'!A:A,0)),"")</f>
        <v>16523</v>
      </c>
      <c r="C760" s="10" cm="1">
        <f t="array" ref="C760">IFERROR(IF(ISNUMBER(B760),(B760-INDEX('Price Data'!B:B,MATCH(TEXT(A760,"YYYY-MM-DD"),'Price Data'!A:A,0)+1))/INDEX('Price Data'!B:B,MATCH(TEXT(A760,"YYYY-MM-DD"),'Price Data'!A:A,0)+1),""),"")</f>
        <v>-2.0162485915910574E-2</v>
      </c>
      <c r="D760" s="34">
        <f>IFERROR(INDEX('Price Data'!E:E,MATCH(TEXT(A760,"YYYY-MM-DD"),'Price Data'!D:D,0)),"")</f>
        <v>10.37</v>
      </c>
      <c r="E760" s="10" cm="1">
        <f t="array" ref="E760">IFERROR(IF(ISNUMBER(D760),(D760-INDEX('Price Data'!E:E,MATCH(TEXT(A760,"YYYY-MM-DD"),'Price Data'!D:D,0)+1))/INDEX('Price Data'!E:E,MATCH(TEXT(A760,"YYYY-MM-DD"),'Price Data'!D:D,0)+1),""),"")</f>
        <v>-3.7140204271123523E-2</v>
      </c>
      <c r="F760" s="34">
        <f>IFERROR(INDEX('Price Data'!H:H,MATCH(TEXT(A760,"YYYY-MM-DD"),'Price Data'!G:G,0)),"")</f>
        <v>2900</v>
      </c>
      <c r="G760" s="10" cm="1">
        <f t="array" ref="G760">IFERROR(IF(ISNUMBER(F760),(F760-INDEX('Price Data'!H:H,MATCH(TEXT(A760,"YYYY-MM-DD"),'Price Data'!G:G,0)+1))/INDEX('Price Data'!H:H,MATCH(TEXT(A760,"YYYY-MM-DD"),'Price Data'!G:G,0)+1),""),"")</f>
        <v>1.0355540214014498E-3</v>
      </c>
      <c r="H760" s="34">
        <f>IFERROR(INDEX('Price Data'!K:K,MATCH(TEXT(A760,"YYYY-MM-DD"),'Price Data'!J:J,0)),"")</f>
        <v>1.9</v>
      </c>
      <c r="I760" s="10" cm="1">
        <f t="array" ref="I760">IFERROR(IF(ISNUMBER(H760),(H760-INDEX('Price Data'!K:K,MATCH(TEXT(A760,"YYYY-MM-DD"),'Price Data'!J:J,0)+1))/INDEX('Price Data'!K:K,MATCH(TEXT(A760,"YYYY-MM-DD"),'Price Data'!J:J,0)+1),""),"")</f>
        <v>-3.0612244897959211E-2</v>
      </c>
      <c r="J760" s="34">
        <f>IFERROR(INDEX('Price Data'!N:N,MATCH(TEXT(A760,"YYYY-MM-DD"),'Price Data'!M:M,0)),"")</f>
        <v>2.36</v>
      </c>
      <c r="K760" s="10" cm="1">
        <f t="array" ref="K760">IFERROR(IF(ISNUMBER(J760),(J760-INDEX('Price Data'!N:N,MATCH(TEXT(A760,"YYYY-MM-DD"),'Price Data'!M:M,0)+1))/INDEX('Price Data'!N:N,MATCH(TEXT(A760,"YYYY-MM-DD"),'Price Data'!M:M,0)+1),""),"")</f>
        <v>-2.8806584362140033E-2</v>
      </c>
      <c r="L760" s="34">
        <f>IFERROR(INDEX('Price Data'!Q:Q,MATCH(TEXT(A760,"YYYY-MM-DD"),'Price Data'!P:P,0)),"")</f>
        <v>2.44</v>
      </c>
      <c r="M760" s="10" cm="1">
        <f t="array" ref="M760">IFERROR(IF(ISNUMBER(L760),(L760-INDEX('Price Data'!Q:Q,MATCH(TEXT(A760,"YYYY-MM-DD"),'Price Data'!P:P,0)+1))/INDEX('Price Data'!Q:Q,MATCH(TEXT(A760,"YYYY-MM-DD"),'Price Data'!P:P,0)+1),""),"")</f>
        <v>-2.7888446215139379E-2</v>
      </c>
      <c r="N760" s="34">
        <f>IFERROR(INDEX('Price Data'!T:T,MATCH(TEXT(A760,"YYYY-MM-DD"),'Price Data'!S:S,0)),"")</f>
        <v>2.4300000000000002</v>
      </c>
      <c r="O760" s="10" cm="1">
        <f t="array" ref="O760">IFERROR(IF(ISNUMBER(N760),(N760-INDEX('Price Data'!T:T,MATCH(TEXT(A760,"YYYY-MM-DD"),'Price Data'!S:S,0)+1))/INDEX('Price Data'!T:T,MATCH(TEXT(A760,"YYYY-MM-DD"),'Price Data'!S:S,0)+1),""),"")</f>
        <v>0</v>
      </c>
    </row>
    <row r="761" spans="1:15" x14ac:dyDescent="0.3">
      <c r="A761" s="8">
        <v>42580</v>
      </c>
      <c r="B761" s="34">
        <f>IFERROR(INDEX('Price Data'!B:B,MATCH(TEXT(A761,"YYYY-MM-DD"),'Price Data'!A:A,0)),"")</f>
        <v>16847</v>
      </c>
      <c r="C761" s="10" cm="1">
        <f t="array" ref="C761">IFERROR(IF(ISNUMBER(B761),(B761-INDEX('Price Data'!B:B,MATCH(TEXT(A761,"YYYY-MM-DD"),'Price Data'!A:A,0)+1))/INDEX('Price Data'!B:B,MATCH(TEXT(A761,"YYYY-MM-DD"),'Price Data'!A:A,0)+1),""),"")</f>
        <v>1.9609029837196635E-2</v>
      </c>
      <c r="D761" s="34">
        <f>IFERROR(INDEX('Price Data'!E:E,MATCH(TEXT(A761,"YYYY-MM-DD"),'Price Data'!D:D,0)),"")</f>
        <v>10.98</v>
      </c>
      <c r="E761" s="10" cm="1">
        <f t="array" ref="E761">IFERROR(IF(ISNUMBER(D761),(D761-INDEX('Price Data'!E:E,MATCH(TEXT(A761,"YYYY-MM-DD"),'Price Data'!D:D,0)+1))/INDEX('Price Data'!E:E,MATCH(TEXT(A761,"YYYY-MM-DD"),'Price Data'!D:D,0)+1),""),"")</f>
        <v>5.882352941176483E-2</v>
      </c>
      <c r="F761" s="34">
        <f>IFERROR(INDEX('Price Data'!H:H,MATCH(TEXT(A761,"YYYY-MM-DD"),'Price Data'!G:G,0)),"")</f>
        <v>3082</v>
      </c>
      <c r="G761" s="10" cm="1">
        <f t="array" ref="G761">IFERROR(IF(ISNUMBER(F761),(F761-INDEX('Price Data'!H:H,MATCH(TEXT(A761,"YYYY-MM-DD"),'Price Data'!G:G,0)+1))/INDEX('Price Data'!H:H,MATCH(TEXT(A761,"YYYY-MM-DD"),'Price Data'!G:G,0)+1),""),"")</f>
        <v>6.2758620689655167E-2</v>
      </c>
      <c r="H761" s="34">
        <f>IFERROR(INDEX('Price Data'!K:K,MATCH(TEXT(A761,"YYYY-MM-DD"),'Price Data'!J:J,0)),"")</f>
        <v>1.97</v>
      </c>
      <c r="I761" s="10" cm="1">
        <f t="array" ref="I761">IFERROR(IF(ISNUMBER(H761),(H761-INDEX('Price Data'!K:K,MATCH(TEXT(A761,"YYYY-MM-DD"),'Price Data'!J:J,0)+1))/INDEX('Price Data'!K:K,MATCH(TEXT(A761,"YYYY-MM-DD"),'Price Data'!J:J,0)+1),""),"")</f>
        <v>3.6842105263157926E-2</v>
      </c>
      <c r="J761" s="34">
        <f>IFERROR(INDEX('Price Data'!N:N,MATCH(TEXT(A761,"YYYY-MM-DD"),'Price Data'!M:M,0)),"")</f>
        <v>2.48</v>
      </c>
      <c r="K761" s="10" cm="1">
        <f t="array" ref="K761">IFERROR(IF(ISNUMBER(J761),(J761-INDEX('Price Data'!N:N,MATCH(TEXT(A761,"YYYY-MM-DD"),'Price Data'!M:M,0)+1))/INDEX('Price Data'!N:N,MATCH(TEXT(A761,"YYYY-MM-DD"),'Price Data'!M:M,0)+1),""),"")</f>
        <v>5.0847457627118689E-2</v>
      </c>
      <c r="L761" s="34">
        <f>IFERROR(INDEX('Price Data'!Q:Q,MATCH(TEXT(A761,"YYYY-MM-DD"),'Price Data'!P:P,0)),"")</f>
        <v>2.52</v>
      </c>
      <c r="M761" s="10" cm="1">
        <f t="array" ref="M761">IFERROR(IF(ISNUMBER(L761),(L761-INDEX('Price Data'!Q:Q,MATCH(TEXT(A761,"YYYY-MM-DD"),'Price Data'!P:P,0)+1))/INDEX('Price Data'!Q:Q,MATCH(TEXT(A761,"YYYY-MM-DD"),'Price Data'!P:P,0)+1),""),"")</f>
        <v>3.2786885245901669E-2</v>
      </c>
      <c r="N761" s="34">
        <f>IFERROR(INDEX('Price Data'!T:T,MATCH(TEXT(A761,"YYYY-MM-DD"),'Price Data'!S:S,0)),"")</f>
        <v>2.42</v>
      </c>
      <c r="O761" s="10" cm="1">
        <f t="array" ref="O761">IFERROR(IF(ISNUMBER(N761),(N761-INDEX('Price Data'!T:T,MATCH(TEXT(A761,"YYYY-MM-DD"),'Price Data'!S:S,0)+1))/INDEX('Price Data'!T:T,MATCH(TEXT(A761,"YYYY-MM-DD"),'Price Data'!S:S,0)+1),""),"")</f>
        <v>-4.1152263374486546E-3</v>
      </c>
    </row>
    <row r="762" spans="1:15" x14ac:dyDescent="0.3">
      <c r="A762" s="8">
        <v>42581</v>
      </c>
      <c r="B762" s="34" t="str">
        <f>IFERROR(INDEX('Price Data'!B:B,MATCH(TEXT(A762,"YYYY-MM-DD"),'Price Data'!A:A,0)),"")</f>
        <v/>
      </c>
      <c r="C762" s="10" t="str" cm="1">
        <f t="array" ref="C762">IFERROR(IF(ISNUMBER(B762),(B762-INDEX('Price Data'!B:B,MATCH(TEXT(A762,"YYYY-MM-DD"),'Price Data'!A:A,0)+1))/INDEX('Price Data'!B:B,MATCH(TEXT(A762,"YYYY-MM-DD"),'Price Data'!A:A,0)+1),""),"")</f>
        <v/>
      </c>
      <c r="D762" s="34" t="str">
        <f>IFERROR(INDEX('Price Data'!E:E,MATCH(TEXT(A762,"YYYY-MM-DD"),'Price Data'!D:D,0)),"")</f>
        <v/>
      </c>
      <c r="E762" s="10" t="str" cm="1">
        <f t="array" ref="E762">IFERROR(IF(ISNUMBER(D762),(D762-INDEX('Price Data'!E:E,MATCH(TEXT(A762,"YYYY-MM-DD"),'Price Data'!D:D,0)+1))/INDEX('Price Data'!E:E,MATCH(TEXT(A762,"YYYY-MM-DD"),'Price Data'!D:D,0)+1),""),"")</f>
        <v/>
      </c>
      <c r="F762" s="34" t="str">
        <f>IFERROR(INDEX('Price Data'!H:H,MATCH(TEXT(A762,"YYYY-MM-DD"),'Price Data'!G:G,0)),"")</f>
        <v/>
      </c>
      <c r="G762" s="10" t="str" cm="1">
        <f t="array" ref="G762">IFERROR(IF(ISNUMBER(F762),(F762-INDEX('Price Data'!H:H,MATCH(TEXT(A762,"YYYY-MM-DD"),'Price Data'!G:G,0)+1))/INDEX('Price Data'!H:H,MATCH(TEXT(A762,"YYYY-MM-DD"),'Price Data'!G:G,0)+1),""),"")</f>
        <v/>
      </c>
      <c r="H762" s="34" t="str">
        <f>IFERROR(INDEX('Price Data'!K:K,MATCH(TEXT(A762,"YYYY-MM-DD"),'Price Data'!J:J,0)),"")</f>
        <v/>
      </c>
      <c r="I762" s="10" t="str" cm="1">
        <f t="array" ref="I762">IFERROR(IF(ISNUMBER(H762),(H762-INDEX('Price Data'!K:K,MATCH(TEXT(A762,"YYYY-MM-DD"),'Price Data'!J:J,0)+1))/INDEX('Price Data'!K:K,MATCH(TEXT(A762,"YYYY-MM-DD"),'Price Data'!J:J,0)+1),""),"")</f>
        <v/>
      </c>
      <c r="J762" s="34" t="str">
        <f>IFERROR(INDEX('Price Data'!N:N,MATCH(TEXT(A762,"YYYY-MM-DD"),'Price Data'!M:M,0)),"")</f>
        <v/>
      </c>
      <c r="K762" s="10" t="str" cm="1">
        <f t="array" ref="K762">IFERROR(IF(ISNUMBER(J762),(J762-INDEX('Price Data'!N:N,MATCH(TEXT(A762,"YYYY-MM-DD"),'Price Data'!M:M,0)+1))/INDEX('Price Data'!N:N,MATCH(TEXT(A762,"YYYY-MM-DD"),'Price Data'!M:M,0)+1),""),"")</f>
        <v/>
      </c>
      <c r="L762" s="34" t="str">
        <f>IFERROR(INDEX('Price Data'!Q:Q,MATCH(TEXT(A762,"YYYY-MM-DD"),'Price Data'!P:P,0)),"")</f>
        <v/>
      </c>
      <c r="M762" s="10" t="str" cm="1">
        <f t="array" ref="M762">IFERROR(IF(ISNUMBER(L762),(L762-INDEX('Price Data'!Q:Q,MATCH(TEXT(A762,"YYYY-MM-DD"),'Price Data'!P:P,0)+1))/INDEX('Price Data'!Q:Q,MATCH(TEXT(A762,"YYYY-MM-DD"),'Price Data'!P:P,0)+1),""),"")</f>
        <v/>
      </c>
      <c r="N762" s="34" t="str">
        <f>IFERROR(INDEX('Price Data'!T:T,MATCH(TEXT(A762,"YYYY-MM-DD"),'Price Data'!S:S,0)),"")</f>
        <v/>
      </c>
      <c r="O762" s="10" t="str" cm="1">
        <f t="array" ref="O762">IFERROR(IF(ISNUMBER(N762),(N762-INDEX('Price Data'!T:T,MATCH(TEXT(A762,"YYYY-MM-DD"),'Price Data'!S:S,0)+1))/INDEX('Price Data'!T:T,MATCH(TEXT(A762,"YYYY-MM-DD"),'Price Data'!S:S,0)+1),""),"")</f>
        <v/>
      </c>
    </row>
    <row r="763" spans="1:15" x14ac:dyDescent="0.3">
      <c r="A763" s="8">
        <v>42582</v>
      </c>
      <c r="B763" s="34" t="str">
        <f>IFERROR(INDEX('Price Data'!B:B,MATCH(TEXT(A763,"YYYY-MM-DD"),'Price Data'!A:A,0)),"")</f>
        <v/>
      </c>
      <c r="C763" s="10" t="str" cm="1">
        <f t="array" ref="C763">IFERROR(IF(ISNUMBER(B763),(B763-INDEX('Price Data'!B:B,MATCH(TEXT(A763,"YYYY-MM-DD"),'Price Data'!A:A,0)+1))/INDEX('Price Data'!B:B,MATCH(TEXT(A763,"YYYY-MM-DD"),'Price Data'!A:A,0)+1),""),"")</f>
        <v/>
      </c>
      <c r="D763" s="34" t="str">
        <f>IFERROR(INDEX('Price Data'!E:E,MATCH(TEXT(A763,"YYYY-MM-DD"),'Price Data'!D:D,0)),"")</f>
        <v/>
      </c>
      <c r="E763" s="10" t="str" cm="1">
        <f t="array" ref="E763">IFERROR(IF(ISNUMBER(D763),(D763-INDEX('Price Data'!E:E,MATCH(TEXT(A763,"YYYY-MM-DD"),'Price Data'!D:D,0)+1))/INDEX('Price Data'!E:E,MATCH(TEXT(A763,"YYYY-MM-DD"),'Price Data'!D:D,0)+1),""),"")</f>
        <v/>
      </c>
      <c r="F763" s="34" t="str">
        <f>IFERROR(INDEX('Price Data'!H:H,MATCH(TEXT(A763,"YYYY-MM-DD"),'Price Data'!G:G,0)),"")</f>
        <v/>
      </c>
      <c r="G763" s="10" t="str" cm="1">
        <f t="array" ref="G763">IFERROR(IF(ISNUMBER(F763),(F763-INDEX('Price Data'!H:H,MATCH(TEXT(A763,"YYYY-MM-DD"),'Price Data'!G:G,0)+1))/INDEX('Price Data'!H:H,MATCH(TEXT(A763,"YYYY-MM-DD"),'Price Data'!G:G,0)+1),""),"")</f>
        <v/>
      </c>
      <c r="H763" s="34" t="str">
        <f>IFERROR(INDEX('Price Data'!K:K,MATCH(TEXT(A763,"YYYY-MM-DD"),'Price Data'!J:J,0)),"")</f>
        <v/>
      </c>
      <c r="I763" s="10" t="str" cm="1">
        <f t="array" ref="I763">IFERROR(IF(ISNUMBER(H763),(H763-INDEX('Price Data'!K:K,MATCH(TEXT(A763,"YYYY-MM-DD"),'Price Data'!J:J,0)+1))/INDEX('Price Data'!K:K,MATCH(TEXT(A763,"YYYY-MM-DD"),'Price Data'!J:J,0)+1),""),"")</f>
        <v/>
      </c>
      <c r="J763" s="34" t="str">
        <f>IFERROR(INDEX('Price Data'!N:N,MATCH(TEXT(A763,"YYYY-MM-DD"),'Price Data'!M:M,0)),"")</f>
        <v/>
      </c>
      <c r="K763" s="10" t="str" cm="1">
        <f t="array" ref="K763">IFERROR(IF(ISNUMBER(J763),(J763-INDEX('Price Data'!N:N,MATCH(TEXT(A763,"YYYY-MM-DD"),'Price Data'!M:M,0)+1))/INDEX('Price Data'!N:N,MATCH(TEXT(A763,"YYYY-MM-DD"),'Price Data'!M:M,0)+1),""),"")</f>
        <v/>
      </c>
      <c r="L763" s="34" t="str">
        <f>IFERROR(INDEX('Price Data'!Q:Q,MATCH(TEXT(A763,"YYYY-MM-DD"),'Price Data'!P:P,0)),"")</f>
        <v/>
      </c>
      <c r="M763" s="10" t="str" cm="1">
        <f t="array" ref="M763">IFERROR(IF(ISNUMBER(L763),(L763-INDEX('Price Data'!Q:Q,MATCH(TEXT(A763,"YYYY-MM-DD"),'Price Data'!P:P,0)+1))/INDEX('Price Data'!Q:Q,MATCH(TEXT(A763,"YYYY-MM-DD"),'Price Data'!P:P,0)+1),""),"")</f>
        <v/>
      </c>
      <c r="N763" s="34" t="str">
        <f>IFERROR(INDEX('Price Data'!T:T,MATCH(TEXT(A763,"YYYY-MM-DD"),'Price Data'!S:S,0)),"")</f>
        <v/>
      </c>
      <c r="O763" s="10" t="str" cm="1">
        <f t="array" ref="O763">IFERROR(IF(ISNUMBER(N763),(N763-INDEX('Price Data'!T:T,MATCH(TEXT(A763,"YYYY-MM-DD"),'Price Data'!S:S,0)+1))/INDEX('Price Data'!T:T,MATCH(TEXT(A763,"YYYY-MM-DD"),'Price Data'!S:S,0)+1),""),"")</f>
        <v/>
      </c>
    </row>
    <row r="764" spans="1:15" x14ac:dyDescent="0.3">
      <c r="A764" s="8">
        <v>42583</v>
      </c>
      <c r="B764" s="34">
        <f>IFERROR(INDEX('Price Data'!B:B,MATCH(TEXT(A764,"YYYY-MM-DD"),'Price Data'!A:A,0)),"")</f>
        <v>16555</v>
      </c>
      <c r="C764" s="10" cm="1">
        <f t="array" ref="C764">IFERROR(IF(ISNUMBER(B764),(B764-INDEX('Price Data'!B:B,MATCH(TEXT(A764,"YYYY-MM-DD"),'Price Data'!A:A,0)+1))/INDEX('Price Data'!B:B,MATCH(TEXT(A764,"YYYY-MM-DD"),'Price Data'!A:A,0)+1),""),"")</f>
        <v>-1.7332462753012406E-2</v>
      </c>
      <c r="D764" s="34">
        <f>IFERROR(INDEX('Price Data'!E:E,MATCH(TEXT(A764,"YYYY-MM-DD"),'Price Data'!D:D,0)),"")</f>
        <v>9.9499999999999993</v>
      </c>
      <c r="E764" s="10" cm="1">
        <f t="array" ref="E764">IFERROR(IF(ISNUMBER(D764),(D764-INDEX('Price Data'!E:E,MATCH(TEXT(A764,"YYYY-MM-DD"),'Price Data'!D:D,0)+1))/INDEX('Price Data'!E:E,MATCH(TEXT(A764,"YYYY-MM-DD"),'Price Data'!D:D,0)+1),""),"")</f>
        <v>-9.380692167577423E-2</v>
      </c>
      <c r="F764" s="34">
        <f>IFERROR(INDEX('Price Data'!H:H,MATCH(TEXT(A764,"YYYY-MM-DD"),'Price Data'!G:G,0)),"")</f>
        <v>3100</v>
      </c>
      <c r="G764" s="10" cm="1">
        <f t="array" ref="G764">IFERROR(IF(ISNUMBER(F764),(F764-INDEX('Price Data'!H:H,MATCH(TEXT(A764,"YYYY-MM-DD"),'Price Data'!G:G,0)+1))/INDEX('Price Data'!H:H,MATCH(TEXT(A764,"YYYY-MM-DD"),'Price Data'!G:G,0)+1),""),"")</f>
        <v>5.8403634003893574E-3</v>
      </c>
      <c r="H764" s="34">
        <f>IFERROR(INDEX('Price Data'!K:K,MATCH(TEXT(A764,"YYYY-MM-DD"),'Price Data'!J:J,0)),"")</f>
        <v>1.9</v>
      </c>
      <c r="I764" s="10" cm="1">
        <f t="array" ref="I764">IFERROR(IF(ISNUMBER(H764),(H764-INDEX('Price Data'!K:K,MATCH(TEXT(A764,"YYYY-MM-DD"),'Price Data'!J:J,0)+1))/INDEX('Price Data'!K:K,MATCH(TEXT(A764,"YYYY-MM-DD"),'Price Data'!J:J,0)+1),""),"")</f>
        <v>-3.5532994923857898E-2</v>
      </c>
      <c r="J764" s="34">
        <f>IFERROR(INDEX('Price Data'!N:N,MATCH(TEXT(A764,"YYYY-MM-DD"),'Price Data'!M:M,0)),"")</f>
        <v>2.34</v>
      </c>
      <c r="K764" s="10" cm="1">
        <f t="array" ref="K764">IFERROR(IF(ISNUMBER(J764),(J764-INDEX('Price Data'!N:N,MATCH(TEXT(A764,"YYYY-MM-DD"),'Price Data'!M:M,0)+1))/INDEX('Price Data'!N:N,MATCH(TEXT(A764,"YYYY-MM-DD"),'Price Data'!M:M,0)+1),""),"")</f>
        <v>-5.645161290322586E-2</v>
      </c>
      <c r="L764" s="34">
        <f>IFERROR(INDEX('Price Data'!Q:Q,MATCH(TEXT(A764,"YYYY-MM-DD"),'Price Data'!P:P,0)),"")</f>
        <v>2.39</v>
      </c>
      <c r="M764" s="10" cm="1">
        <f t="array" ref="M764">IFERROR(IF(ISNUMBER(L764),(L764-INDEX('Price Data'!Q:Q,MATCH(TEXT(A764,"YYYY-MM-DD"),'Price Data'!P:P,0)+1))/INDEX('Price Data'!Q:Q,MATCH(TEXT(A764,"YYYY-MM-DD"),'Price Data'!P:P,0)+1),""),"")</f>
        <v>-5.1587301587301543E-2</v>
      </c>
      <c r="N764" s="34">
        <f>IFERROR(INDEX('Price Data'!T:T,MATCH(TEXT(A764,"YYYY-MM-DD"),'Price Data'!S:S,0)),"")</f>
        <v>2.34</v>
      </c>
      <c r="O764" s="10" cm="1">
        <f t="array" ref="O764">IFERROR(IF(ISNUMBER(N764),(N764-INDEX('Price Data'!T:T,MATCH(TEXT(A764,"YYYY-MM-DD"),'Price Data'!S:S,0)+1))/INDEX('Price Data'!T:T,MATCH(TEXT(A764,"YYYY-MM-DD"),'Price Data'!S:S,0)+1),""),"")</f>
        <v>-3.305785123966945E-2</v>
      </c>
    </row>
    <row r="765" spans="1:15" x14ac:dyDescent="0.3">
      <c r="A765" s="8">
        <v>42584</v>
      </c>
      <c r="B765" s="34">
        <f>IFERROR(INDEX('Price Data'!B:B,MATCH(TEXT(A765,"YYYY-MM-DD"),'Price Data'!A:A,0)),"")</f>
        <v>16098</v>
      </c>
      <c r="C765" s="10" cm="1">
        <f t="array" ref="C765">IFERROR(IF(ISNUMBER(B765),(B765-INDEX('Price Data'!B:B,MATCH(TEXT(A765,"YYYY-MM-DD"),'Price Data'!A:A,0)+1))/INDEX('Price Data'!B:B,MATCH(TEXT(A765,"YYYY-MM-DD"),'Price Data'!A:A,0)+1),""),"")</f>
        <v>-2.7604953186348535E-2</v>
      </c>
      <c r="D765" s="34">
        <f>IFERROR(INDEX('Price Data'!E:E,MATCH(TEXT(A765,"YYYY-MM-DD"),'Price Data'!D:D,0)),"")</f>
        <v>9.24</v>
      </c>
      <c r="E765" s="10" cm="1">
        <f t="array" ref="E765">IFERROR(IF(ISNUMBER(D765),(D765-INDEX('Price Data'!E:E,MATCH(TEXT(A765,"YYYY-MM-DD"),'Price Data'!D:D,0)+1))/INDEX('Price Data'!E:E,MATCH(TEXT(A765,"YYYY-MM-DD"),'Price Data'!D:D,0)+1),""),"")</f>
        <v>-7.1356783919597905E-2</v>
      </c>
      <c r="F765" s="34">
        <f>IFERROR(INDEX('Price Data'!H:H,MATCH(TEXT(A765,"YYYY-MM-DD"),'Price Data'!G:G,0)),"")</f>
        <v>2601</v>
      </c>
      <c r="G765" s="10" cm="1">
        <f t="array" ref="G765">IFERROR(IF(ISNUMBER(F765),(F765-INDEX('Price Data'!H:H,MATCH(TEXT(A765,"YYYY-MM-DD"),'Price Data'!G:G,0)+1))/INDEX('Price Data'!H:H,MATCH(TEXT(A765,"YYYY-MM-DD"),'Price Data'!G:G,0)+1),""),"")</f>
        <v>-0.16096774193548388</v>
      </c>
      <c r="H765" s="34">
        <f>IFERROR(INDEX('Price Data'!K:K,MATCH(TEXT(A765,"YYYY-MM-DD"),'Price Data'!J:J,0)),"")</f>
        <v>1.83</v>
      </c>
      <c r="I765" s="10" cm="1">
        <f t="array" ref="I765">IFERROR(IF(ISNUMBER(H765),(H765-INDEX('Price Data'!K:K,MATCH(TEXT(A765,"YYYY-MM-DD"),'Price Data'!J:J,0)+1))/INDEX('Price Data'!K:K,MATCH(TEXT(A765,"YYYY-MM-DD"),'Price Data'!J:J,0)+1),""),"")</f>
        <v>-3.6842105263157815E-2</v>
      </c>
      <c r="J765" s="34">
        <f>IFERROR(INDEX('Price Data'!N:N,MATCH(TEXT(A765,"YYYY-MM-DD"),'Price Data'!M:M,0)),"")</f>
        <v>2.0499999999999998</v>
      </c>
      <c r="K765" s="10" cm="1">
        <f t="array" ref="K765">IFERROR(IF(ISNUMBER(J765),(J765-INDEX('Price Data'!N:N,MATCH(TEXT(A765,"YYYY-MM-DD"),'Price Data'!M:M,0)+1))/INDEX('Price Data'!N:N,MATCH(TEXT(A765,"YYYY-MM-DD"),'Price Data'!M:M,0)+1),""),"")</f>
        <v>-0.12393162393162395</v>
      </c>
      <c r="L765" s="34">
        <f>IFERROR(INDEX('Price Data'!Q:Q,MATCH(TEXT(A765,"YYYY-MM-DD"),'Price Data'!P:P,0)),"")</f>
        <v>2.15</v>
      </c>
      <c r="M765" s="10" cm="1">
        <f t="array" ref="M765">IFERROR(IF(ISNUMBER(L765),(L765-INDEX('Price Data'!Q:Q,MATCH(TEXT(A765,"YYYY-MM-DD"),'Price Data'!P:P,0)+1))/INDEX('Price Data'!Q:Q,MATCH(TEXT(A765,"YYYY-MM-DD"),'Price Data'!P:P,0)+1),""),"")</f>
        <v>-0.10041841004184109</v>
      </c>
      <c r="N765" s="34">
        <f>IFERROR(INDEX('Price Data'!T:T,MATCH(TEXT(A765,"YYYY-MM-DD"),'Price Data'!S:S,0)),"")</f>
        <v>2.19</v>
      </c>
      <c r="O765" s="10" cm="1">
        <f t="array" ref="O765">IFERROR(IF(ISNUMBER(N765),(N765-INDEX('Price Data'!T:T,MATCH(TEXT(A765,"YYYY-MM-DD"),'Price Data'!S:S,0)+1))/INDEX('Price Data'!T:T,MATCH(TEXT(A765,"YYYY-MM-DD"),'Price Data'!S:S,0)+1),""),"")</f>
        <v>-6.4102564102564069E-2</v>
      </c>
    </row>
    <row r="766" spans="1:15" x14ac:dyDescent="0.3">
      <c r="A766" s="8">
        <v>42585</v>
      </c>
      <c r="B766" s="34">
        <f>IFERROR(INDEX('Price Data'!B:B,MATCH(TEXT(A766,"YYYY-MM-DD"),'Price Data'!A:A,0)),"")</f>
        <v>16130</v>
      </c>
      <c r="C766" s="10" cm="1">
        <f t="array" ref="C766">IFERROR(IF(ISNUMBER(B766),(B766-INDEX('Price Data'!B:B,MATCH(TEXT(A766,"YYYY-MM-DD"),'Price Data'!A:A,0)+1))/INDEX('Price Data'!B:B,MATCH(TEXT(A766,"YYYY-MM-DD"),'Price Data'!A:A,0)+1),""),"")</f>
        <v>1.987824574481302E-3</v>
      </c>
      <c r="D766" s="34">
        <f>IFERROR(INDEX('Price Data'!E:E,MATCH(TEXT(A766,"YYYY-MM-DD"),'Price Data'!D:D,0)),"")</f>
        <v>9.0299999999999994</v>
      </c>
      <c r="E766" s="10" cm="1">
        <f t="array" ref="E766">IFERROR(IF(ISNUMBER(D766),(D766-INDEX('Price Data'!E:E,MATCH(TEXT(A766,"YYYY-MM-DD"),'Price Data'!D:D,0)+1))/INDEX('Price Data'!E:E,MATCH(TEXT(A766,"YYYY-MM-DD"),'Price Data'!D:D,0)+1),""),"")</f>
        <v>-2.2727272727272818E-2</v>
      </c>
      <c r="F766" s="34">
        <f>IFERROR(INDEX('Price Data'!H:H,MATCH(TEXT(A766,"YYYY-MM-DD"),'Price Data'!G:G,0)),"")</f>
        <v>2648</v>
      </c>
      <c r="G766" s="10" cm="1">
        <f t="array" ref="G766">IFERROR(IF(ISNUMBER(F766),(F766-INDEX('Price Data'!H:H,MATCH(TEXT(A766,"YYYY-MM-DD"),'Price Data'!G:G,0)+1))/INDEX('Price Data'!H:H,MATCH(TEXT(A766,"YYYY-MM-DD"),'Price Data'!G:G,0)+1),""),"")</f>
        <v>1.8069973087274125E-2</v>
      </c>
      <c r="H766" s="34">
        <f>IFERROR(INDEX('Price Data'!K:K,MATCH(TEXT(A766,"YYYY-MM-DD"),'Price Data'!J:J,0)),"")</f>
        <v>1.82</v>
      </c>
      <c r="I766" s="10" cm="1">
        <f t="array" ref="I766">IFERROR(IF(ISNUMBER(H766),(H766-INDEX('Price Data'!K:K,MATCH(TEXT(A766,"YYYY-MM-DD"),'Price Data'!J:J,0)+1))/INDEX('Price Data'!K:K,MATCH(TEXT(A766,"YYYY-MM-DD"),'Price Data'!J:J,0)+1),""),"")</f>
        <v>-5.4644808743169442E-3</v>
      </c>
      <c r="J766" s="34">
        <f>IFERROR(INDEX('Price Data'!N:N,MATCH(TEXT(A766,"YYYY-MM-DD"),'Price Data'!M:M,0)),"")</f>
        <v>2.14</v>
      </c>
      <c r="K766" s="10" cm="1">
        <f t="array" ref="K766">IFERROR(IF(ISNUMBER(J766),(J766-INDEX('Price Data'!N:N,MATCH(TEXT(A766,"YYYY-MM-DD"),'Price Data'!M:M,0)+1))/INDEX('Price Data'!N:N,MATCH(TEXT(A766,"YYYY-MM-DD"),'Price Data'!M:M,0)+1),""),"")</f>
        <v>4.3902439024390394E-2</v>
      </c>
      <c r="L766" s="34">
        <f>IFERROR(INDEX('Price Data'!Q:Q,MATCH(TEXT(A766,"YYYY-MM-DD"),'Price Data'!P:P,0)),"")</f>
        <v>2.15</v>
      </c>
      <c r="M766" s="10" cm="1">
        <f t="array" ref="M766">IFERROR(IF(ISNUMBER(L766),(L766-INDEX('Price Data'!Q:Q,MATCH(TEXT(A766,"YYYY-MM-DD"),'Price Data'!P:P,0)+1))/INDEX('Price Data'!Q:Q,MATCH(TEXT(A766,"YYYY-MM-DD"),'Price Data'!P:P,0)+1),""),"")</f>
        <v>0</v>
      </c>
      <c r="N766" s="34">
        <f>IFERROR(INDEX('Price Data'!T:T,MATCH(TEXT(A766,"YYYY-MM-DD"),'Price Data'!S:S,0)),"")</f>
        <v>2.2200000000000002</v>
      </c>
      <c r="O766" s="10" cm="1">
        <f t="array" ref="O766">IFERROR(IF(ISNUMBER(N766),(N766-INDEX('Price Data'!T:T,MATCH(TEXT(A766,"YYYY-MM-DD"),'Price Data'!S:S,0)+1))/INDEX('Price Data'!T:T,MATCH(TEXT(A766,"YYYY-MM-DD"),'Price Data'!S:S,0)+1),""),"")</f>
        <v>1.3698630136986415E-2</v>
      </c>
    </row>
    <row r="767" spans="1:15" x14ac:dyDescent="0.3">
      <c r="A767" s="8">
        <v>42586</v>
      </c>
      <c r="B767" s="34">
        <f>IFERROR(INDEX('Price Data'!B:B,MATCH(TEXT(A767,"YYYY-MM-DD"),'Price Data'!A:A,0)),"")</f>
        <v>16236</v>
      </c>
      <c r="C767" s="10" cm="1">
        <f t="array" ref="C767">IFERROR(IF(ISNUMBER(B767),(B767-INDEX('Price Data'!B:B,MATCH(TEXT(A767,"YYYY-MM-DD"),'Price Data'!A:A,0)+1))/INDEX('Price Data'!B:B,MATCH(TEXT(A767,"YYYY-MM-DD"),'Price Data'!A:A,0)+1),""),"")</f>
        <v>6.5716057036577808E-3</v>
      </c>
      <c r="D767" s="34">
        <f>IFERROR(INDEX('Price Data'!E:E,MATCH(TEXT(A767,"YYYY-MM-DD"),'Price Data'!D:D,0)),"")</f>
        <v>9.25</v>
      </c>
      <c r="E767" s="10" cm="1">
        <f t="array" ref="E767">IFERROR(IF(ISNUMBER(D767),(D767-INDEX('Price Data'!E:E,MATCH(TEXT(A767,"YYYY-MM-DD"),'Price Data'!D:D,0)+1))/INDEX('Price Data'!E:E,MATCH(TEXT(A767,"YYYY-MM-DD"),'Price Data'!D:D,0)+1),""),"")</f>
        <v>2.4363233665559321E-2</v>
      </c>
      <c r="F767" s="34">
        <f>IFERROR(INDEX('Price Data'!H:H,MATCH(TEXT(A767,"YYYY-MM-DD"),'Price Data'!G:G,0)),"")</f>
        <v>2590</v>
      </c>
      <c r="G767" s="10" cm="1">
        <f t="array" ref="G767">IFERROR(IF(ISNUMBER(F767),(F767-INDEX('Price Data'!H:H,MATCH(TEXT(A767,"YYYY-MM-DD"),'Price Data'!G:G,0)+1))/INDEX('Price Data'!H:H,MATCH(TEXT(A767,"YYYY-MM-DD"),'Price Data'!G:G,0)+1),""),"")</f>
        <v>-2.1903323262839881E-2</v>
      </c>
      <c r="H767" s="34">
        <f>IFERROR(INDEX('Price Data'!K:K,MATCH(TEXT(A767,"YYYY-MM-DD"),'Price Data'!J:J,0)),"")</f>
        <v>1.82</v>
      </c>
      <c r="I767" s="10" cm="1">
        <f t="array" ref="I767">IFERROR(IF(ISNUMBER(H767),(H767-INDEX('Price Data'!K:K,MATCH(TEXT(A767,"YYYY-MM-DD"),'Price Data'!J:J,0)+1))/INDEX('Price Data'!K:K,MATCH(TEXT(A767,"YYYY-MM-DD"),'Price Data'!J:J,0)+1),""),"")</f>
        <v>0</v>
      </c>
      <c r="J767" s="34">
        <f>IFERROR(INDEX('Price Data'!N:N,MATCH(TEXT(A767,"YYYY-MM-DD"),'Price Data'!M:M,0)),"")</f>
        <v>2.15</v>
      </c>
      <c r="K767" s="10" cm="1">
        <f t="array" ref="K767">IFERROR(IF(ISNUMBER(J767),(J767-INDEX('Price Data'!N:N,MATCH(TEXT(A767,"YYYY-MM-DD"),'Price Data'!M:M,0)+1))/INDEX('Price Data'!N:N,MATCH(TEXT(A767,"YYYY-MM-DD"),'Price Data'!M:M,0)+1),""),"")</f>
        <v>4.6728971962615821E-3</v>
      </c>
      <c r="L767" s="34">
        <f>IFERROR(INDEX('Price Data'!Q:Q,MATCH(TEXT(A767,"YYYY-MM-DD"),'Price Data'!P:P,0)),"")</f>
        <v>2.14</v>
      </c>
      <c r="M767" s="10" cm="1">
        <f t="array" ref="M767">IFERROR(IF(ISNUMBER(L767),(L767-INDEX('Price Data'!Q:Q,MATCH(TEXT(A767,"YYYY-MM-DD"),'Price Data'!P:P,0)+1))/INDEX('Price Data'!Q:Q,MATCH(TEXT(A767,"YYYY-MM-DD"),'Price Data'!P:P,0)+1),""),"")</f>
        <v>-4.6511627906975755E-3</v>
      </c>
      <c r="N767" s="34">
        <f>IFERROR(INDEX('Price Data'!T:T,MATCH(TEXT(A767,"YYYY-MM-DD"),'Price Data'!S:S,0)),"")</f>
        <v>2.14</v>
      </c>
      <c r="O767" s="10" cm="1">
        <f t="array" ref="O767">IFERROR(IF(ISNUMBER(N767),(N767-INDEX('Price Data'!T:T,MATCH(TEXT(A767,"YYYY-MM-DD"),'Price Data'!S:S,0)+1))/INDEX('Price Data'!T:T,MATCH(TEXT(A767,"YYYY-MM-DD"),'Price Data'!S:S,0)+1),""),"")</f>
        <v>-3.6036036036036063E-2</v>
      </c>
    </row>
    <row r="768" spans="1:15" x14ac:dyDescent="0.3">
      <c r="A768" s="8">
        <v>42587</v>
      </c>
      <c r="B768" s="34">
        <f>IFERROR(INDEX('Price Data'!B:B,MATCH(TEXT(A768,"YYYY-MM-DD"),'Price Data'!A:A,0)),"")</f>
        <v>16626</v>
      </c>
      <c r="C768" s="10" cm="1">
        <f t="array" ref="C768">IFERROR(IF(ISNUMBER(B768),(B768-INDEX('Price Data'!B:B,MATCH(TEXT(A768,"YYYY-MM-DD"),'Price Data'!A:A,0)+1))/INDEX('Price Data'!B:B,MATCH(TEXT(A768,"YYYY-MM-DD"),'Price Data'!A:A,0)+1),""),"")</f>
        <v>2.402069475240207E-2</v>
      </c>
      <c r="D768" s="34">
        <f>IFERROR(INDEX('Price Data'!E:E,MATCH(TEXT(A768,"YYYY-MM-DD"),'Price Data'!D:D,0)),"")</f>
        <v>9.8000000000000007</v>
      </c>
      <c r="E768" s="10" cm="1">
        <f t="array" ref="E768">IFERROR(IF(ISNUMBER(D768),(D768-INDEX('Price Data'!E:E,MATCH(TEXT(A768,"YYYY-MM-DD"),'Price Data'!D:D,0)+1))/INDEX('Price Data'!E:E,MATCH(TEXT(A768,"YYYY-MM-DD"),'Price Data'!D:D,0)+1),""),"")</f>
        <v>5.9459459459459539E-2</v>
      </c>
      <c r="F768" s="34">
        <f>IFERROR(INDEX('Price Data'!H:H,MATCH(TEXT(A768,"YYYY-MM-DD"),'Price Data'!G:G,0)),"")</f>
        <v>2549</v>
      </c>
      <c r="G768" s="10" cm="1">
        <f t="array" ref="G768">IFERROR(IF(ISNUMBER(F768),(F768-INDEX('Price Data'!H:H,MATCH(TEXT(A768,"YYYY-MM-DD"),'Price Data'!G:G,0)+1))/INDEX('Price Data'!H:H,MATCH(TEXT(A768,"YYYY-MM-DD"),'Price Data'!G:G,0)+1),""),"")</f>
        <v>-1.5830115830115829E-2</v>
      </c>
      <c r="H768" s="34">
        <f>IFERROR(INDEX('Price Data'!K:K,MATCH(TEXT(A768,"YYYY-MM-DD"),'Price Data'!J:J,0)),"")</f>
        <v>1.9</v>
      </c>
      <c r="I768" s="10" cm="1">
        <f t="array" ref="I768">IFERROR(IF(ISNUMBER(H768),(H768-INDEX('Price Data'!K:K,MATCH(TEXT(A768,"YYYY-MM-DD"),'Price Data'!J:J,0)+1))/INDEX('Price Data'!K:K,MATCH(TEXT(A768,"YYYY-MM-DD"),'Price Data'!J:J,0)+1),""),"")</f>
        <v>4.3956043956043869E-2</v>
      </c>
      <c r="J768" s="34">
        <f>IFERROR(INDEX('Price Data'!N:N,MATCH(TEXT(A768,"YYYY-MM-DD"),'Price Data'!M:M,0)),"")</f>
        <v>2.4300000000000002</v>
      </c>
      <c r="K768" s="10" cm="1">
        <f t="array" ref="K768">IFERROR(IF(ISNUMBER(J768),(J768-INDEX('Price Data'!N:N,MATCH(TEXT(A768,"YYYY-MM-DD"),'Price Data'!M:M,0)+1))/INDEX('Price Data'!N:N,MATCH(TEXT(A768,"YYYY-MM-DD"),'Price Data'!M:M,0)+1),""),"")</f>
        <v>0.13023255813953499</v>
      </c>
      <c r="L768" s="34">
        <f>IFERROR(INDEX('Price Data'!Q:Q,MATCH(TEXT(A768,"YYYY-MM-DD"),'Price Data'!P:P,0)),"")</f>
        <v>2.2200000000000002</v>
      </c>
      <c r="M768" s="10" cm="1">
        <f t="array" ref="M768">IFERROR(IF(ISNUMBER(L768),(L768-INDEX('Price Data'!Q:Q,MATCH(TEXT(A768,"YYYY-MM-DD"),'Price Data'!P:P,0)+1))/INDEX('Price Data'!Q:Q,MATCH(TEXT(A768,"YYYY-MM-DD"),'Price Data'!P:P,0)+1),""),"")</f>
        <v>3.738317757009349E-2</v>
      </c>
      <c r="N768" s="34">
        <f>IFERROR(INDEX('Price Data'!T:T,MATCH(TEXT(A768,"YYYY-MM-DD"),'Price Data'!S:S,0)),"")</f>
        <v>2.2999999999999998</v>
      </c>
      <c r="O768" s="10" cm="1">
        <f t="array" ref="O768">IFERROR(IF(ISNUMBER(N768),(N768-INDEX('Price Data'!T:T,MATCH(TEXT(A768,"YYYY-MM-DD"),'Price Data'!S:S,0)+1))/INDEX('Price Data'!T:T,MATCH(TEXT(A768,"YYYY-MM-DD"),'Price Data'!S:S,0)+1),""),"")</f>
        <v>7.4766355140186772E-2</v>
      </c>
    </row>
    <row r="769" spans="1:15" x14ac:dyDescent="0.3">
      <c r="A769" s="8">
        <v>42588</v>
      </c>
      <c r="B769" s="34" t="str">
        <f>IFERROR(INDEX('Price Data'!B:B,MATCH(TEXT(A769,"YYYY-MM-DD"),'Price Data'!A:A,0)),"")</f>
        <v/>
      </c>
      <c r="C769" s="10" t="str" cm="1">
        <f t="array" ref="C769">IFERROR(IF(ISNUMBER(B769),(B769-INDEX('Price Data'!B:B,MATCH(TEXT(A769,"YYYY-MM-DD"),'Price Data'!A:A,0)+1))/INDEX('Price Data'!B:B,MATCH(TEXT(A769,"YYYY-MM-DD"),'Price Data'!A:A,0)+1),""),"")</f>
        <v/>
      </c>
      <c r="D769" s="34" t="str">
        <f>IFERROR(INDEX('Price Data'!E:E,MATCH(TEXT(A769,"YYYY-MM-DD"),'Price Data'!D:D,0)),"")</f>
        <v/>
      </c>
      <c r="E769" s="10" t="str" cm="1">
        <f t="array" ref="E769">IFERROR(IF(ISNUMBER(D769),(D769-INDEX('Price Data'!E:E,MATCH(TEXT(A769,"YYYY-MM-DD"),'Price Data'!D:D,0)+1))/INDEX('Price Data'!E:E,MATCH(TEXT(A769,"YYYY-MM-DD"),'Price Data'!D:D,0)+1),""),"")</f>
        <v/>
      </c>
      <c r="F769" s="34" t="str">
        <f>IFERROR(INDEX('Price Data'!H:H,MATCH(TEXT(A769,"YYYY-MM-DD"),'Price Data'!G:G,0)),"")</f>
        <v/>
      </c>
      <c r="G769" s="10" t="str" cm="1">
        <f t="array" ref="G769">IFERROR(IF(ISNUMBER(F769),(F769-INDEX('Price Data'!H:H,MATCH(TEXT(A769,"YYYY-MM-DD"),'Price Data'!G:G,0)+1))/INDEX('Price Data'!H:H,MATCH(TEXT(A769,"YYYY-MM-DD"),'Price Data'!G:G,0)+1),""),"")</f>
        <v/>
      </c>
      <c r="H769" s="34" t="str">
        <f>IFERROR(INDEX('Price Data'!K:K,MATCH(TEXT(A769,"YYYY-MM-DD"),'Price Data'!J:J,0)),"")</f>
        <v/>
      </c>
      <c r="I769" s="10" t="str" cm="1">
        <f t="array" ref="I769">IFERROR(IF(ISNUMBER(H769),(H769-INDEX('Price Data'!K:K,MATCH(TEXT(A769,"YYYY-MM-DD"),'Price Data'!J:J,0)+1))/INDEX('Price Data'!K:K,MATCH(TEXT(A769,"YYYY-MM-DD"),'Price Data'!J:J,0)+1),""),"")</f>
        <v/>
      </c>
      <c r="J769" s="34" t="str">
        <f>IFERROR(INDEX('Price Data'!N:N,MATCH(TEXT(A769,"YYYY-MM-DD"),'Price Data'!M:M,0)),"")</f>
        <v/>
      </c>
      <c r="K769" s="10" t="str" cm="1">
        <f t="array" ref="K769">IFERROR(IF(ISNUMBER(J769),(J769-INDEX('Price Data'!N:N,MATCH(TEXT(A769,"YYYY-MM-DD"),'Price Data'!M:M,0)+1))/INDEX('Price Data'!N:N,MATCH(TEXT(A769,"YYYY-MM-DD"),'Price Data'!M:M,0)+1),""),"")</f>
        <v/>
      </c>
      <c r="L769" s="34" t="str">
        <f>IFERROR(INDEX('Price Data'!Q:Q,MATCH(TEXT(A769,"YYYY-MM-DD"),'Price Data'!P:P,0)),"")</f>
        <v/>
      </c>
      <c r="M769" s="10" t="str" cm="1">
        <f t="array" ref="M769">IFERROR(IF(ISNUMBER(L769),(L769-INDEX('Price Data'!Q:Q,MATCH(TEXT(A769,"YYYY-MM-DD"),'Price Data'!P:P,0)+1))/INDEX('Price Data'!Q:Q,MATCH(TEXT(A769,"YYYY-MM-DD"),'Price Data'!P:P,0)+1),""),"")</f>
        <v/>
      </c>
      <c r="N769" s="34" t="str">
        <f>IFERROR(INDEX('Price Data'!T:T,MATCH(TEXT(A769,"YYYY-MM-DD"),'Price Data'!S:S,0)),"")</f>
        <v/>
      </c>
      <c r="O769" s="10" t="str" cm="1">
        <f t="array" ref="O769">IFERROR(IF(ISNUMBER(N769),(N769-INDEX('Price Data'!T:T,MATCH(TEXT(A769,"YYYY-MM-DD"),'Price Data'!S:S,0)+1))/INDEX('Price Data'!T:T,MATCH(TEXT(A769,"YYYY-MM-DD"),'Price Data'!S:S,0)+1),""),"")</f>
        <v/>
      </c>
    </row>
    <row r="770" spans="1:15" x14ac:dyDescent="0.3">
      <c r="A770" s="8">
        <v>42589</v>
      </c>
      <c r="B770" s="34" t="str">
        <f>IFERROR(INDEX('Price Data'!B:B,MATCH(TEXT(A770,"YYYY-MM-DD"),'Price Data'!A:A,0)),"")</f>
        <v/>
      </c>
      <c r="C770" s="10" t="str" cm="1">
        <f t="array" ref="C770">IFERROR(IF(ISNUMBER(B770),(B770-INDEX('Price Data'!B:B,MATCH(TEXT(A770,"YYYY-MM-DD"),'Price Data'!A:A,0)+1))/INDEX('Price Data'!B:B,MATCH(TEXT(A770,"YYYY-MM-DD"),'Price Data'!A:A,0)+1),""),"")</f>
        <v/>
      </c>
      <c r="D770" s="34" t="str">
        <f>IFERROR(INDEX('Price Data'!E:E,MATCH(TEXT(A770,"YYYY-MM-DD"),'Price Data'!D:D,0)),"")</f>
        <v/>
      </c>
      <c r="E770" s="10" t="str" cm="1">
        <f t="array" ref="E770">IFERROR(IF(ISNUMBER(D770),(D770-INDEX('Price Data'!E:E,MATCH(TEXT(A770,"YYYY-MM-DD"),'Price Data'!D:D,0)+1))/INDEX('Price Data'!E:E,MATCH(TEXT(A770,"YYYY-MM-DD"),'Price Data'!D:D,0)+1),""),"")</f>
        <v/>
      </c>
      <c r="F770" s="34" t="str">
        <f>IFERROR(INDEX('Price Data'!H:H,MATCH(TEXT(A770,"YYYY-MM-DD"),'Price Data'!G:G,0)),"")</f>
        <v/>
      </c>
      <c r="G770" s="10" t="str" cm="1">
        <f t="array" ref="G770">IFERROR(IF(ISNUMBER(F770),(F770-INDEX('Price Data'!H:H,MATCH(TEXT(A770,"YYYY-MM-DD"),'Price Data'!G:G,0)+1))/INDEX('Price Data'!H:H,MATCH(TEXT(A770,"YYYY-MM-DD"),'Price Data'!G:G,0)+1),""),"")</f>
        <v/>
      </c>
      <c r="H770" s="34" t="str">
        <f>IFERROR(INDEX('Price Data'!K:K,MATCH(TEXT(A770,"YYYY-MM-DD"),'Price Data'!J:J,0)),"")</f>
        <v/>
      </c>
      <c r="I770" s="10" t="str" cm="1">
        <f t="array" ref="I770">IFERROR(IF(ISNUMBER(H770),(H770-INDEX('Price Data'!K:K,MATCH(TEXT(A770,"YYYY-MM-DD"),'Price Data'!J:J,0)+1))/INDEX('Price Data'!K:K,MATCH(TEXT(A770,"YYYY-MM-DD"),'Price Data'!J:J,0)+1),""),"")</f>
        <v/>
      </c>
      <c r="J770" s="34" t="str">
        <f>IFERROR(INDEX('Price Data'!N:N,MATCH(TEXT(A770,"YYYY-MM-DD"),'Price Data'!M:M,0)),"")</f>
        <v/>
      </c>
      <c r="K770" s="10" t="str" cm="1">
        <f t="array" ref="K770">IFERROR(IF(ISNUMBER(J770),(J770-INDEX('Price Data'!N:N,MATCH(TEXT(A770,"YYYY-MM-DD"),'Price Data'!M:M,0)+1))/INDEX('Price Data'!N:N,MATCH(TEXT(A770,"YYYY-MM-DD"),'Price Data'!M:M,0)+1),""),"")</f>
        <v/>
      </c>
      <c r="L770" s="34" t="str">
        <f>IFERROR(INDEX('Price Data'!Q:Q,MATCH(TEXT(A770,"YYYY-MM-DD"),'Price Data'!P:P,0)),"")</f>
        <v/>
      </c>
      <c r="M770" s="10" t="str" cm="1">
        <f t="array" ref="M770">IFERROR(IF(ISNUMBER(L770),(L770-INDEX('Price Data'!Q:Q,MATCH(TEXT(A770,"YYYY-MM-DD"),'Price Data'!P:P,0)+1))/INDEX('Price Data'!Q:Q,MATCH(TEXT(A770,"YYYY-MM-DD"),'Price Data'!P:P,0)+1),""),"")</f>
        <v/>
      </c>
      <c r="N770" s="34" t="str">
        <f>IFERROR(INDEX('Price Data'!T:T,MATCH(TEXT(A770,"YYYY-MM-DD"),'Price Data'!S:S,0)),"")</f>
        <v/>
      </c>
      <c r="O770" s="10" t="str" cm="1">
        <f t="array" ref="O770">IFERROR(IF(ISNUMBER(N770),(N770-INDEX('Price Data'!T:T,MATCH(TEXT(A770,"YYYY-MM-DD"),'Price Data'!S:S,0)+1))/INDEX('Price Data'!T:T,MATCH(TEXT(A770,"YYYY-MM-DD"),'Price Data'!S:S,0)+1),""),"")</f>
        <v/>
      </c>
    </row>
    <row r="771" spans="1:15" x14ac:dyDescent="0.3">
      <c r="A771" s="8">
        <v>42590</v>
      </c>
      <c r="B771" s="34">
        <f>IFERROR(INDEX('Price Data'!B:B,MATCH(TEXT(A771,"YYYY-MM-DD"),'Price Data'!A:A,0)),"")</f>
        <v>16744</v>
      </c>
      <c r="C771" s="10" cm="1">
        <f t="array" ref="C771">IFERROR(IF(ISNUMBER(B771),(B771-INDEX('Price Data'!B:B,MATCH(TEXT(A771,"YYYY-MM-DD"),'Price Data'!A:A,0)+1))/INDEX('Price Data'!B:B,MATCH(TEXT(A771,"YYYY-MM-DD"),'Price Data'!A:A,0)+1),""),"")</f>
        <v>7.0973174545891976E-3</v>
      </c>
      <c r="D771" s="34">
        <f>IFERROR(INDEX('Price Data'!E:E,MATCH(TEXT(A771,"YYYY-MM-DD"),'Price Data'!D:D,0)),"")</f>
        <v>10.08</v>
      </c>
      <c r="E771" s="10" cm="1">
        <f t="array" ref="E771">IFERROR(IF(ISNUMBER(D771),(D771-INDEX('Price Data'!E:E,MATCH(TEXT(A771,"YYYY-MM-DD"),'Price Data'!D:D,0)+1))/INDEX('Price Data'!E:E,MATCH(TEXT(A771,"YYYY-MM-DD"),'Price Data'!D:D,0)+1),""),"")</f>
        <v>2.8571428571428505E-2</v>
      </c>
      <c r="F771" s="34">
        <f>IFERROR(INDEX('Price Data'!H:H,MATCH(TEXT(A771,"YYYY-MM-DD"),'Price Data'!G:G,0)),"")</f>
        <v>2430</v>
      </c>
      <c r="G771" s="10" cm="1">
        <f t="array" ref="G771">IFERROR(IF(ISNUMBER(F771),(F771-INDEX('Price Data'!H:H,MATCH(TEXT(A771,"YYYY-MM-DD"),'Price Data'!G:G,0)+1))/INDEX('Price Data'!H:H,MATCH(TEXT(A771,"YYYY-MM-DD"),'Price Data'!G:G,0)+1),""),"")</f>
        <v>-4.6684974499803841E-2</v>
      </c>
      <c r="H771" s="34">
        <f>IFERROR(INDEX('Price Data'!K:K,MATCH(TEXT(A771,"YYYY-MM-DD"),'Price Data'!J:J,0)),"")</f>
        <v>1.92</v>
      </c>
      <c r="I771" s="10" cm="1">
        <f t="array" ref="I771">IFERROR(IF(ISNUMBER(H771),(H771-INDEX('Price Data'!K:K,MATCH(TEXT(A771,"YYYY-MM-DD"),'Price Data'!J:J,0)+1))/INDEX('Price Data'!K:K,MATCH(TEXT(A771,"YYYY-MM-DD"),'Price Data'!J:J,0)+1),""),"")</f>
        <v>1.0526315789473694E-2</v>
      </c>
      <c r="J771" s="34">
        <f>IFERROR(INDEX('Price Data'!N:N,MATCH(TEXT(A771,"YYYY-MM-DD"),'Price Data'!M:M,0)),"")</f>
        <v>2.38</v>
      </c>
      <c r="K771" s="10" cm="1">
        <f t="array" ref="K771">IFERROR(IF(ISNUMBER(J771),(J771-INDEX('Price Data'!N:N,MATCH(TEXT(A771,"YYYY-MM-DD"),'Price Data'!M:M,0)+1))/INDEX('Price Data'!N:N,MATCH(TEXT(A771,"YYYY-MM-DD"),'Price Data'!M:M,0)+1),""),"")</f>
        <v>-2.0576131687242906E-2</v>
      </c>
      <c r="L771" s="34">
        <f>IFERROR(INDEX('Price Data'!Q:Q,MATCH(TEXT(A771,"YYYY-MM-DD"),'Price Data'!P:P,0)),"")</f>
        <v>2.33</v>
      </c>
      <c r="M771" s="10" cm="1">
        <f t="array" ref="M771">IFERROR(IF(ISNUMBER(L771),(L771-INDEX('Price Data'!Q:Q,MATCH(TEXT(A771,"YYYY-MM-DD"),'Price Data'!P:P,0)+1))/INDEX('Price Data'!Q:Q,MATCH(TEXT(A771,"YYYY-MM-DD"),'Price Data'!P:P,0)+1),""),"")</f>
        <v>4.9549549549549488E-2</v>
      </c>
      <c r="N771" s="34">
        <f>IFERROR(INDEX('Price Data'!T:T,MATCH(TEXT(A771,"YYYY-MM-DD"),'Price Data'!S:S,0)),"")</f>
        <v>2.2999999999999998</v>
      </c>
      <c r="O771" s="10" cm="1">
        <f t="array" ref="O771">IFERROR(IF(ISNUMBER(N771),(N771-INDEX('Price Data'!T:T,MATCH(TEXT(A771,"YYYY-MM-DD"),'Price Data'!S:S,0)+1))/INDEX('Price Data'!T:T,MATCH(TEXT(A771,"YYYY-MM-DD"),'Price Data'!S:S,0)+1),""),"")</f>
        <v>0</v>
      </c>
    </row>
    <row r="772" spans="1:15" x14ac:dyDescent="0.3">
      <c r="A772" s="8">
        <v>42591</v>
      </c>
      <c r="B772" s="34">
        <f>IFERROR(INDEX('Price Data'!B:B,MATCH(TEXT(A772,"YYYY-MM-DD"),'Price Data'!A:A,0)),"")</f>
        <v>16796</v>
      </c>
      <c r="C772" s="10" cm="1">
        <f t="array" ref="C772">IFERROR(IF(ISNUMBER(B772),(B772-INDEX('Price Data'!B:B,MATCH(TEXT(A772,"YYYY-MM-DD"),'Price Data'!A:A,0)+1))/INDEX('Price Data'!B:B,MATCH(TEXT(A772,"YYYY-MM-DD"),'Price Data'!A:A,0)+1),""),"")</f>
        <v>3.105590062111801E-3</v>
      </c>
      <c r="D772" s="34">
        <f>IFERROR(INDEX('Price Data'!E:E,MATCH(TEXT(A772,"YYYY-MM-DD"),'Price Data'!D:D,0)),"")</f>
        <v>10.19</v>
      </c>
      <c r="E772" s="10" cm="1">
        <f t="array" ref="E772">IFERROR(IF(ISNUMBER(D772),(D772-INDEX('Price Data'!E:E,MATCH(TEXT(A772,"YYYY-MM-DD"),'Price Data'!D:D,0)+1))/INDEX('Price Data'!E:E,MATCH(TEXT(A772,"YYYY-MM-DD"),'Price Data'!D:D,0)+1),""),"")</f>
        <v>1.0912698412698357E-2</v>
      </c>
      <c r="F772" s="34">
        <f>IFERROR(INDEX('Price Data'!H:H,MATCH(TEXT(A772,"YYYY-MM-DD"),'Price Data'!G:G,0)),"")</f>
        <v>2461</v>
      </c>
      <c r="G772" s="10" cm="1">
        <f t="array" ref="G772">IFERROR(IF(ISNUMBER(F772),(F772-INDEX('Price Data'!H:H,MATCH(TEXT(A772,"YYYY-MM-DD"),'Price Data'!G:G,0)+1))/INDEX('Price Data'!H:H,MATCH(TEXT(A772,"YYYY-MM-DD"),'Price Data'!G:G,0)+1),""),"")</f>
        <v>1.2757201646090535E-2</v>
      </c>
      <c r="H772" s="34">
        <f>IFERROR(INDEX('Price Data'!K:K,MATCH(TEXT(A772,"YYYY-MM-DD"),'Price Data'!J:J,0)),"")</f>
        <v>1.93</v>
      </c>
      <c r="I772" s="10" cm="1">
        <f t="array" ref="I772">IFERROR(IF(ISNUMBER(H772),(H772-INDEX('Price Data'!K:K,MATCH(TEXT(A772,"YYYY-MM-DD"),'Price Data'!J:J,0)+1))/INDEX('Price Data'!K:K,MATCH(TEXT(A772,"YYYY-MM-DD"),'Price Data'!J:J,0)+1),""),"")</f>
        <v>5.2083333333333382E-3</v>
      </c>
      <c r="J772" s="34">
        <f>IFERROR(INDEX('Price Data'!N:N,MATCH(TEXT(A772,"YYYY-MM-DD"),'Price Data'!M:M,0)),"")</f>
        <v>2.4300000000000002</v>
      </c>
      <c r="K772" s="10" cm="1">
        <f t="array" ref="K772">IFERROR(IF(ISNUMBER(J772),(J772-INDEX('Price Data'!N:N,MATCH(TEXT(A772,"YYYY-MM-DD"),'Price Data'!M:M,0)+1))/INDEX('Price Data'!N:N,MATCH(TEXT(A772,"YYYY-MM-DD"),'Price Data'!M:M,0)+1),""),"")</f>
        <v>2.1008403361344651E-2</v>
      </c>
      <c r="L772" s="34">
        <f>IFERROR(INDEX('Price Data'!Q:Q,MATCH(TEXT(A772,"YYYY-MM-DD"),'Price Data'!P:P,0)),"")</f>
        <v>2.2799999999999998</v>
      </c>
      <c r="M772" s="10" cm="1">
        <f t="array" ref="M772">IFERROR(IF(ISNUMBER(L772),(L772-INDEX('Price Data'!Q:Q,MATCH(TEXT(A772,"YYYY-MM-DD"),'Price Data'!P:P,0)+1))/INDEX('Price Data'!Q:Q,MATCH(TEXT(A772,"YYYY-MM-DD"),'Price Data'!P:P,0)+1),""),"")</f>
        <v>-2.1459227467811273E-2</v>
      </c>
      <c r="N772" s="34">
        <f>IFERROR(INDEX('Price Data'!T:T,MATCH(TEXT(A772,"YYYY-MM-DD"),'Price Data'!S:S,0)),"")</f>
        <v>2.33</v>
      </c>
      <c r="O772" s="10" cm="1">
        <f t="array" ref="O772">IFERROR(IF(ISNUMBER(N772),(N772-INDEX('Price Data'!T:T,MATCH(TEXT(A772,"YYYY-MM-DD"),'Price Data'!S:S,0)+1))/INDEX('Price Data'!T:T,MATCH(TEXT(A772,"YYYY-MM-DD"),'Price Data'!S:S,0)+1),""),"")</f>
        <v>1.3043478260869674E-2</v>
      </c>
    </row>
    <row r="773" spans="1:15" x14ac:dyDescent="0.3">
      <c r="A773" s="8">
        <v>42592</v>
      </c>
      <c r="B773" s="34">
        <f>IFERROR(INDEX('Price Data'!B:B,MATCH(TEXT(A773,"YYYY-MM-DD"),'Price Data'!A:A,0)),"")</f>
        <v>16792</v>
      </c>
      <c r="C773" s="10" cm="1">
        <f t="array" ref="C773">IFERROR(IF(ISNUMBER(B773),(B773-INDEX('Price Data'!B:B,MATCH(TEXT(A773,"YYYY-MM-DD"),'Price Data'!A:A,0)+1))/INDEX('Price Data'!B:B,MATCH(TEXT(A773,"YYYY-MM-DD"),'Price Data'!A:A,0)+1),""),"")</f>
        <v>-2.3815194093831864E-4</v>
      </c>
      <c r="D773" s="34">
        <f>IFERROR(INDEX('Price Data'!E:E,MATCH(TEXT(A773,"YYYY-MM-DD"),'Price Data'!D:D,0)),"")</f>
        <v>10.27</v>
      </c>
      <c r="E773" s="10" cm="1">
        <f t="array" ref="E773">IFERROR(IF(ISNUMBER(D773),(D773-INDEX('Price Data'!E:E,MATCH(TEXT(A773,"YYYY-MM-DD"),'Price Data'!D:D,0)+1))/INDEX('Price Data'!E:E,MATCH(TEXT(A773,"YYYY-MM-DD"),'Price Data'!D:D,0)+1),""),"")</f>
        <v>7.8508341511285655E-3</v>
      </c>
      <c r="F773" s="34">
        <f>IFERROR(INDEX('Price Data'!H:H,MATCH(TEXT(A773,"YYYY-MM-DD"),'Price Data'!G:G,0)),"")</f>
        <v>2473</v>
      </c>
      <c r="G773" s="10" cm="1">
        <f t="array" ref="G773">IFERROR(IF(ISNUMBER(F773),(F773-INDEX('Price Data'!H:H,MATCH(TEXT(A773,"YYYY-MM-DD"),'Price Data'!G:G,0)+1))/INDEX('Price Data'!H:H,MATCH(TEXT(A773,"YYYY-MM-DD"),'Price Data'!G:G,0)+1),""),"")</f>
        <v>4.8760666395774076E-3</v>
      </c>
      <c r="H773" s="34">
        <f>IFERROR(INDEX('Price Data'!K:K,MATCH(TEXT(A773,"YYYY-MM-DD"),'Price Data'!J:J,0)),"")</f>
        <v>1.95</v>
      </c>
      <c r="I773" s="10" cm="1">
        <f t="array" ref="I773">IFERROR(IF(ISNUMBER(H773),(H773-INDEX('Price Data'!K:K,MATCH(TEXT(A773,"YYYY-MM-DD"),'Price Data'!J:J,0)+1))/INDEX('Price Data'!K:K,MATCH(TEXT(A773,"YYYY-MM-DD"),'Price Data'!J:J,0)+1),""),"")</f>
        <v>1.0362694300518144E-2</v>
      </c>
      <c r="J773" s="34">
        <f>IFERROR(INDEX('Price Data'!N:N,MATCH(TEXT(A773,"YYYY-MM-DD"),'Price Data'!M:M,0)),"")</f>
        <v>2.42</v>
      </c>
      <c r="K773" s="10" cm="1">
        <f t="array" ref="K773">IFERROR(IF(ISNUMBER(J773),(J773-INDEX('Price Data'!N:N,MATCH(TEXT(A773,"YYYY-MM-DD"),'Price Data'!M:M,0)+1))/INDEX('Price Data'!N:N,MATCH(TEXT(A773,"YYYY-MM-DD"),'Price Data'!M:M,0)+1),""),"")</f>
        <v>-4.1152263374486546E-3</v>
      </c>
      <c r="L773" s="34">
        <f>IFERROR(INDEX('Price Data'!Q:Q,MATCH(TEXT(A773,"YYYY-MM-DD"),'Price Data'!P:P,0)),"")</f>
        <v>2.27</v>
      </c>
      <c r="M773" s="10" cm="1">
        <f t="array" ref="M773">IFERROR(IF(ISNUMBER(L773),(L773-INDEX('Price Data'!Q:Q,MATCH(TEXT(A773,"YYYY-MM-DD"),'Price Data'!P:P,0)+1))/INDEX('Price Data'!Q:Q,MATCH(TEXT(A773,"YYYY-MM-DD"),'Price Data'!P:P,0)+1),""),"")</f>
        <v>-4.3859649122806087E-3</v>
      </c>
      <c r="N773" s="34">
        <f>IFERROR(INDEX('Price Data'!T:T,MATCH(TEXT(A773,"YYYY-MM-DD"),'Price Data'!S:S,0)),"")</f>
        <v>2.3199999999999998</v>
      </c>
      <c r="O773" s="10" cm="1">
        <f t="array" ref="O773">IFERROR(IF(ISNUMBER(N773),(N773-INDEX('Price Data'!T:T,MATCH(TEXT(A773,"YYYY-MM-DD"),'Price Data'!S:S,0)+1))/INDEX('Price Data'!T:T,MATCH(TEXT(A773,"YYYY-MM-DD"),'Price Data'!S:S,0)+1),""),"")</f>
        <v>-4.2918454935623306E-3</v>
      </c>
    </row>
    <row r="774" spans="1:15" x14ac:dyDescent="0.3">
      <c r="A774" s="8">
        <v>42593</v>
      </c>
      <c r="B774" s="34">
        <f>IFERROR(INDEX('Price Data'!B:B,MATCH(TEXT(A774,"YYYY-MM-DD"),'Price Data'!A:A,0)),"")</f>
        <v>16970</v>
      </c>
      <c r="C774" s="10" cm="1">
        <f t="array" ref="C774">IFERROR(IF(ISNUMBER(B774),(B774-INDEX('Price Data'!B:B,MATCH(TEXT(A774,"YYYY-MM-DD"),'Price Data'!A:A,0)+1))/INDEX('Price Data'!B:B,MATCH(TEXT(A774,"YYYY-MM-DD"),'Price Data'!A:A,0)+1),""),"")</f>
        <v>1.0600285850404954E-2</v>
      </c>
      <c r="D774" s="34">
        <f>IFERROR(INDEX('Price Data'!E:E,MATCH(TEXT(A774,"YYYY-MM-DD"),'Price Data'!D:D,0)),"")</f>
        <v>10.49</v>
      </c>
      <c r="E774" s="10" cm="1">
        <f t="array" ref="E774">IFERROR(IF(ISNUMBER(D774),(D774-INDEX('Price Data'!E:E,MATCH(TEXT(A774,"YYYY-MM-DD"),'Price Data'!D:D,0)+1))/INDEX('Price Data'!E:E,MATCH(TEXT(A774,"YYYY-MM-DD"),'Price Data'!D:D,0)+1),""),"")</f>
        <v>2.1421616358325284E-2</v>
      </c>
      <c r="F774" s="34">
        <f>IFERROR(INDEX('Price Data'!H:H,MATCH(TEXT(A774,"YYYY-MM-DD"),'Price Data'!G:G,0)),"")</f>
        <v>2479</v>
      </c>
      <c r="G774" s="10" cm="1">
        <f t="array" ref="G774">IFERROR(IF(ISNUMBER(F774),(F774-INDEX('Price Data'!H:H,MATCH(TEXT(A774,"YYYY-MM-DD"),'Price Data'!G:G,0)+1))/INDEX('Price Data'!H:H,MATCH(TEXT(A774,"YYYY-MM-DD"),'Price Data'!G:G,0)+1),""),"")</f>
        <v>2.4262029923170238E-3</v>
      </c>
      <c r="H774" s="34">
        <f>IFERROR(INDEX('Price Data'!K:K,MATCH(TEXT(A774,"YYYY-MM-DD"),'Price Data'!J:J,0)),"")</f>
        <v>1.97</v>
      </c>
      <c r="I774" s="10" cm="1">
        <f t="array" ref="I774">IFERROR(IF(ISNUMBER(H774),(H774-INDEX('Price Data'!K:K,MATCH(TEXT(A774,"YYYY-MM-DD"),'Price Data'!J:J,0)+1))/INDEX('Price Data'!K:K,MATCH(TEXT(A774,"YYYY-MM-DD"),'Price Data'!J:J,0)+1),""),"")</f>
        <v>1.0256410256410265E-2</v>
      </c>
      <c r="J774" s="34">
        <f>IFERROR(INDEX('Price Data'!N:N,MATCH(TEXT(A774,"YYYY-MM-DD"),'Price Data'!M:M,0)),"")</f>
        <v>2.41</v>
      </c>
      <c r="K774" s="10" cm="1">
        <f t="array" ref="K774">IFERROR(IF(ISNUMBER(J774),(J774-INDEX('Price Data'!N:N,MATCH(TEXT(A774,"YYYY-MM-DD"),'Price Data'!M:M,0)+1))/INDEX('Price Data'!N:N,MATCH(TEXT(A774,"YYYY-MM-DD"),'Price Data'!M:M,0)+1),""),"")</f>
        <v>-4.1322314049585893E-3</v>
      </c>
      <c r="L774" s="34">
        <f>IFERROR(INDEX('Price Data'!Q:Q,MATCH(TEXT(A774,"YYYY-MM-DD"),'Price Data'!P:P,0)),"")</f>
        <v>2.2599999999999998</v>
      </c>
      <c r="M774" s="10" cm="1">
        <f t="array" ref="M774">IFERROR(IF(ISNUMBER(L774),(L774-INDEX('Price Data'!Q:Q,MATCH(TEXT(A774,"YYYY-MM-DD"),'Price Data'!P:P,0)+1))/INDEX('Price Data'!Q:Q,MATCH(TEXT(A774,"YYYY-MM-DD"),'Price Data'!P:P,0)+1),""),"")</f>
        <v>-4.4052863436124367E-3</v>
      </c>
      <c r="N774" s="34">
        <f>IFERROR(INDEX('Price Data'!T:T,MATCH(TEXT(A774,"YYYY-MM-DD"),'Price Data'!S:S,0)),"")</f>
        <v>2.37</v>
      </c>
      <c r="O774" s="10" cm="1">
        <f t="array" ref="O774">IFERROR(IF(ISNUMBER(N774),(N774-INDEX('Price Data'!T:T,MATCH(TEXT(A774,"YYYY-MM-DD"),'Price Data'!S:S,0)+1))/INDEX('Price Data'!T:T,MATCH(TEXT(A774,"YYYY-MM-DD"),'Price Data'!S:S,0)+1),""),"")</f>
        <v>2.155172413793115E-2</v>
      </c>
    </row>
    <row r="775" spans="1:15" x14ac:dyDescent="0.3">
      <c r="A775" s="8">
        <v>42594</v>
      </c>
      <c r="B775" s="34">
        <f>IFERROR(INDEX('Price Data'!B:B,MATCH(TEXT(A775,"YYYY-MM-DD"),'Price Data'!A:A,0)),"")</f>
        <v>16998</v>
      </c>
      <c r="C775" s="10" cm="1">
        <f t="array" ref="C775">IFERROR(IF(ISNUMBER(B775),(B775-INDEX('Price Data'!B:B,MATCH(TEXT(A775,"YYYY-MM-DD"),'Price Data'!A:A,0)+1))/INDEX('Price Data'!B:B,MATCH(TEXT(A775,"YYYY-MM-DD"),'Price Data'!A:A,0)+1),""),"")</f>
        <v>1.6499705362404242E-3</v>
      </c>
      <c r="D775" s="34">
        <f>IFERROR(INDEX('Price Data'!E:E,MATCH(TEXT(A775,"YYYY-MM-DD"),'Price Data'!D:D,0)),"")</f>
        <v>10.6</v>
      </c>
      <c r="E775" s="10" cm="1">
        <f t="array" ref="E775">IFERROR(IF(ISNUMBER(D775),(D775-INDEX('Price Data'!E:E,MATCH(TEXT(A775,"YYYY-MM-DD"),'Price Data'!D:D,0)+1))/INDEX('Price Data'!E:E,MATCH(TEXT(A775,"YYYY-MM-DD"),'Price Data'!D:D,0)+1),""),"")</f>
        <v>1.0486177311725398E-2</v>
      </c>
      <c r="F775" s="34">
        <f>IFERROR(INDEX('Price Data'!H:H,MATCH(TEXT(A775,"YYYY-MM-DD"),'Price Data'!G:G,0)),"")</f>
        <v>2510</v>
      </c>
      <c r="G775" s="10" cm="1">
        <f t="array" ref="G775">IFERROR(IF(ISNUMBER(F775),(F775-INDEX('Price Data'!H:H,MATCH(TEXT(A775,"YYYY-MM-DD"),'Price Data'!G:G,0)+1))/INDEX('Price Data'!H:H,MATCH(TEXT(A775,"YYYY-MM-DD"),'Price Data'!G:G,0)+1),""),"")</f>
        <v>1.2505042355788625E-2</v>
      </c>
      <c r="H775" s="34">
        <f>IFERROR(INDEX('Price Data'!K:K,MATCH(TEXT(A775,"YYYY-MM-DD"),'Price Data'!J:J,0)),"")</f>
        <v>1.98</v>
      </c>
      <c r="I775" s="10" cm="1">
        <f t="array" ref="I775">IFERROR(IF(ISNUMBER(H775),(H775-INDEX('Price Data'!K:K,MATCH(TEXT(A775,"YYYY-MM-DD"),'Price Data'!J:J,0)+1))/INDEX('Price Data'!K:K,MATCH(TEXT(A775,"YYYY-MM-DD"),'Price Data'!J:J,0)+1),""),"")</f>
        <v>5.0761421319797002E-3</v>
      </c>
      <c r="J775" s="34">
        <f>IFERROR(INDEX('Price Data'!N:N,MATCH(TEXT(A775,"YYYY-MM-DD"),'Price Data'!M:M,0)),"")</f>
        <v>2.38</v>
      </c>
      <c r="K775" s="10" cm="1">
        <f t="array" ref="K775">IFERROR(IF(ISNUMBER(J775),(J775-INDEX('Price Data'!N:N,MATCH(TEXT(A775,"YYYY-MM-DD"),'Price Data'!M:M,0)+1))/INDEX('Price Data'!N:N,MATCH(TEXT(A775,"YYYY-MM-DD"),'Price Data'!M:M,0)+1),""),"")</f>
        <v>-1.2448132780083091E-2</v>
      </c>
      <c r="L775" s="34">
        <f>IFERROR(INDEX('Price Data'!Q:Q,MATCH(TEXT(A775,"YYYY-MM-DD"),'Price Data'!P:P,0)),"")</f>
        <v>2.2599999999999998</v>
      </c>
      <c r="M775" s="10" cm="1">
        <f t="array" ref="M775">IFERROR(IF(ISNUMBER(L775),(L775-INDEX('Price Data'!Q:Q,MATCH(TEXT(A775,"YYYY-MM-DD"),'Price Data'!P:P,0)+1))/INDEX('Price Data'!Q:Q,MATCH(TEXT(A775,"YYYY-MM-DD"),'Price Data'!P:P,0)+1),""),"")</f>
        <v>0</v>
      </c>
      <c r="N775" s="34">
        <f>IFERROR(INDEX('Price Data'!T:T,MATCH(TEXT(A775,"YYYY-MM-DD"),'Price Data'!S:S,0)),"")</f>
        <v>2.41</v>
      </c>
      <c r="O775" s="10" cm="1">
        <f t="array" ref="O775">IFERROR(IF(ISNUMBER(N775),(N775-INDEX('Price Data'!T:T,MATCH(TEXT(A775,"YYYY-MM-DD"),'Price Data'!S:S,0)+1))/INDEX('Price Data'!T:T,MATCH(TEXT(A775,"YYYY-MM-DD"),'Price Data'!S:S,0)+1),""),"")</f>
        <v>1.6877637130801704E-2</v>
      </c>
    </row>
    <row r="776" spans="1:15" x14ac:dyDescent="0.3">
      <c r="A776" s="8">
        <v>42595</v>
      </c>
      <c r="B776" s="34" t="str">
        <f>IFERROR(INDEX('Price Data'!B:B,MATCH(TEXT(A776,"YYYY-MM-DD"),'Price Data'!A:A,0)),"")</f>
        <v/>
      </c>
      <c r="C776" s="10" t="str" cm="1">
        <f t="array" ref="C776">IFERROR(IF(ISNUMBER(B776),(B776-INDEX('Price Data'!B:B,MATCH(TEXT(A776,"YYYY-MM-DD"),'Price Data'!A:A,0)+1))/INDEX('Price Data'!B:B,MATCH(TEXT(A776,"YYYY-MM-DD"),'Price Data'!A:A,0)+1),""),"")</f>
        <v/>
      </c>
      <c r="D776" s="34" t="str">
        <f>IFERROR(INDEX('Price Data'!E:E,MATCH(TEXT(A776,"YYYY-MM-DD"),'Price Data'!D:D,0)),"")</f>
        <v/>
      </c>
      <c r="E776" s="10" t="str" cm="1">
        <f t="array" ref="E776">IFERROR(IF(ISNUMBER(D776),(D776-INDEX('Price Data'!E:E,MATCH(TEXT(A776,"YYYY-MM-DD"),'Price Data'!D:D,0)+1))/INDEX('Price Data'!E:E,MATCH(TEXT(A776,"YYYY-MM-DD"),'Price Data'!D:D,0)+1),""),"")</f>
        <v/>
      </c>
      <c r="F776" s="34" t="str">
        <f>IFERROR(INDEX('Price Data'!H:H,MATCH(TEXT(A776,"YYYY-MM-DD"),'Price Data'!G:G,0)),"")</f>
        <v/>
      </c>
      <c r="G776" s="10" t="str" cm="1">
        <f t="array" ref="G776">IFERROR(IF(ISNUMBER(F776),(F776-INDEX('Price Data'!H:H,MATCH(TEXT(A776,"YYYY-MM-DD"),'Price Data'!G:G,0)+1))/INDEX('Price Data'!H:H,MATCH(TEXT(A776,"YYYY-MM-DD"),'Price Data'!G:G,0)+1),""),"")</f>
        <v/>
      </c>
      <c r="H776" s="34" t="str">
        <f>IFERROR(INDEX('Price Data'!K:K,MATCH(TEXT(A776,"YYYY-MM-DD"),'Price Data'!J:J,0)),"")</f>
        <v/>
      </c>
      <c r="I776" s="10" t="str" cm="1">
        <f t="array" ref="I776">IFERROR(IF(ISNUMBER(H776),(H776-INDEX('Price Data'!K:K,MATCH(TEXT(A776,"YYYY-MM-DD"),'Price Data'!J:J,0)+1))/INDEX('Price Data'!K:K,MATCH(TEXT(A776,"YYYY-MM-DD"),'Price Data'!J:J,0)+1),""),"")</f>
        <v/>
      </c>
      <c r="J776" s="34" t="str">
        <f>IFERROR(INDEX('Price Data'!N:N,MATCH(TEXT(A776,"YYYY-MM-DD"),'Price Data'!M:M,0)),"")</f>
        <v/>
      </c>
      <c r="K776" s="10" t="str" cm="1">
        <f t="array" ref="K776">IFERROR(IF(ISNUMBER(J776),(J776-INDEX('Price Data'!N:N,MATCH(TEXT(A776,"YYYY-MM-DD"),'Price Data'!M:M,0)+1))/INDEX('Price Data'!N:N,MATCH(TEXT(A776,"YYYY-MM-DD"),'Price Data'!M:M,0)+1),""),"")</f>
        <v/>
      </c>
      <c r="L776" s="34" t="str">
        <f>IFERROR(INDEX('Price Data'!Q:Q,MATCH(TEXT(A776,"YYYY-MM-DD"),'Price Data'!P:P,0)),"")</f>
        <v/>
      </c>
      <c r="M776" s="10" t="str" cm="1">
        <f t="array" ref="M776">IFERROR(IF(ISNUMBER(L776),(L776-INDEX('Price Data'!Q:Q,MATCH(TEXT(A776,"YYYY-MM-DD"),'Price Data'!P:P,0)+1))/INDEX('Price Data'!Q:Q,MATCH(TEXT(A776,"YYYY-MM-DD"),'Price Data'!P:P,0)+1),""),"")</f>
        <v/>
      </c>
      <c r="N776" s="34" t="str">
        <f>IFERROR(INDEX('Price Data'!T:T,MATCH(TEXT(A776,"YYYY-MM-DD"),'Price Data'!S:S,0)),"")</f>
        <v/>
      </c>
      <c r="O776" s="10" t="str" cm="1">
        <f t="array" ref="O776">IFERROR(IF(ISNUMBER(N776),(N776-INDEX('Price Data'!T:T,MATCH(TEXT(A776,"YYYY-MM-DD"),'Price Data'!S:S,0)+1))/INDEX('Price Data'!T:T,MATCH(TEXT(A776,"YYYY-MM-DD"),'Price Data'!S:S,0)+1),""),"")</f>
        <v/>
      </c>
    </row>
    <row r="777" spans="1:15" x14ac:dyDescent="0.3">
      <c r="A777" s="8">
        <v>42596</v>
      </c>
      <c r="B777" s="34" t="str">
        <f>IFERROR(INDEX('Price Data'!B:B,MATCH(TEXT(A777,"YYYY-MM-DD"),'Price Data'!A:A,0)),"")</f>
        <v/>
      </c>
      <c r="C777" s="10" t="str" cm="1">
        <f t="array" ref="C777">IFERROR(IF(ISNUMBER(B777),(B777-INDEX('Price Data'!B:B,MATCH(TEXT(A777,"YYYY-MM-DD"),'Price Data'!A:A,0)+1))/INDEX('Price Data'!B:B,MATCH(TEXT(A777,"YYYY-MM-DD"),'Price Data'!A:A,0)+1),""),"")</f>
        <v/>
      </c>
      <c r="D777" s="34" t="str">
        <f>IFERROR(INDEX('Price Data'!E:E,MATCH(TEXT(A777,"YYYY-MM-DD"),'Price Data'!D:D,0)),"")</f>
        <v/>
      </c>
      <c r="E777" s="10" t="str" cm="1">
        <f t="array" ref="E777">IFERROR(IF(ISNUMBER(D777),(D777-INDEX('Price Data'!E:E,MATCH(TEXT(A777,"YYYY-MM-DD"),'Price Data'!D:D,0)+1))/INDEX('Price Data'!E:E,MATCH(TEXT(A777,"YYYY-MM-DD"),'Price Data'!D:D,0)+1),""),"")</f>
        <v/>
      </c>
      <c r="F777" s="34" t="str">
        <f>IFERROR(INDEX('Price Data'!H:H,MATCH(TEXT(A777,"YYYY-MM-DD"),'Price Data'!G:G,0)),"")</f>
        <v/>
      </c>
      <c r="G777" s="10" t="str" cm="1">
        <f t="array" ref="G777">IFERROR(IF(ISNUMBER(F777),(F777-INDEX('Price Data'!H:H,MATCH(TEXT(A777,"YYYY-MM-DD"),'Price Data'!G:G,0)+1))/INDEX('Price Data'!H:H,MATCH(TEXT(A777,"YYYY-MM-DD"),'Price Data'!G:G,0)+1),""),"")</f>
        <v/>
      </c>
      <c r="H777" s="34" t="str">
        <f>IFERROR(INDEX('Price Data'!K:K,MATCH(TEXT(A777,"YYYY-MM-DD"),'Price Data'!J:J,0)),"")</f>
        <v/>
      </c>
      <c r="I777" s="10" t="str" cm="1">
        <f t="array" ref="I777">IFERROR(IF(ISNUMBER(H777),(H777-INDEX('Price Data'!K:K,MATCH(TEXT(A777,"YYYY-MM-DD"),'Price Data'!J:J,0)+1))/INDEX('Price Data'!K:K,MATCH(TEXT(A777,"YYYY-MM-DD"),'Price Data'!J:J,0)+1),""),"")</f>
        <v/>
      </c>
      <c r="J777" s="34" t="str">
        <f>IFERROR(INDEX('Price Data'!N:N,MATCH(TEXT(A777,"YYYY-MM-DD"),'Price Data'!M:M,0)),"")</f>
        <v/>
      </c>
      <c r="K777" s="10" t="str" cm="1">
        <f t="array" ref="K777">IFERROR(IF(ISNUMBER(J777),(J777-INDEX('Price Data'!N:N,MATCH(TEXT(A777,"YYYY-MM-DD"),'Price Data'!M:M,0)+1))/INDEX('Price Data'!N:N,MATCH(TEXT(A777,"YYYY-MM-DD"),'Price Data'!M:M,0)+1),""),"")</f>
        <v/>
      </c>
      <c r="L777" s="34" t="str">
        <f>IFERROR(INDEX('Price Data'!Q:Q,MATCH(TEXT(A777,"YYYY-MM-DD"),'Price Data'!P:P,0)),"")</f>
        <v/>
      </c>
      <c r="M777" s="10" t="str" cm="1">
        <f t="array" ref="M777">IFERROR(IF(ISNUMBER(L777),(L777-INDEX('Price Data'!Q:Q,MATCH(TEXT(A777,"YYYY-MM-DD"),'Price Data'!P:P,0)+1))/INDEX('Price Data'!Q:Q,MATCH(TEXT(A777,"YYYY-MM-DD"),'Price Data'!P:P,0)+1),""),"")</f>
        <v/>
      </c>
      <c r="N777" s="34" t="str">
        <f>IFERROR(INDEX('Price Data'!T:T,MATCH(TEXT(A777,"YYYY-MM-DD"),'Price Data'!S:S,0)),"")</f>
        <v/>
      </c>
      <c r="O777" s="10" t="str" cm="1">
        <f t="array" ref="O777">IFERROR(IF(ISNUMBER(N777),(N777-INDEX('Price Data'!T:T,MATCH(TEXT(A777,"YYYY-MM-DD"),'Price Data'!S:S,0)+1))/INDEX('Price Data'!T:T,MATCH(TEXT(A777,"YYYY-MM-DD"),'Price Data'!S:S,0)+1),""),"")</f>
        <v/>
      </c>
    </row>
    <row r="778" spans="1:15" x14ac:dyDescent="0.3">
      <c r="A778" s="8">
        <v>42597</v>
      </c>
      <c r="B778" s="34" t="str">
        <f>IFERROR(INDEX('Price Data'!B:B,MATCH(TEXT(A778,"YYYY-MM-DD"),'Price Data'!A:A,0)),"")</f>
        <v/>
      </c>
      <c r="C778" s="10" t="str" cm="1">
        <f t="array" ref="C778">IFERROR(IF(ISNUMBER(B778),(B778-INDEX('Price Data'!B:B,MATCH(TEXT(A778,"YYYY-MM-DD"),'Price Data'!A:A,0)+1))/INDEX('Price Data'!B:B,MATCH(TEXT(A778,"YYYY-MM-DD"),'Price Data'!A:A,0)+1),""),"")</f>
        <v/>
      </c>
      <c r="D778" s="34" t="str">
        <f>IFERROR(INDEX('Price Data'!E:E,MATCH(TEXT(A778,"YYYY-MM-DD"),'Price Data'!D:D,0)),"")</f>
        <v/>
      </c>
      <c r="E778" s="10" t="str" cm="1">
        <f t="array" ref="E778">IFERROR(IF(ISNUMBER(D778),(D778-INDEX('Price Data'!E:E,MATCH(TEXT(A778,"YYYY-MM-DD"),'Price Data'!D:D,0)+1))/INDEX('Price Data'!E:E,MATCH(TEXT(A778,"YYYY-MM-DD"),'Price Data'!D:D,0)+1),""),"")</f>
        <v/>
      </c>
      <c r="F778" s="34" t="str">
        <f>IFERROR(INDEX('Price Data'!H:H,MATCH(TEXT(A778,"YYYY-MM-DD"),'Price Data'!G:G,0)),"")</f>
        <v/>
      </c>
      <c r="G778" s="10" t="str" cm="1">
        <f t="array" ref="G778">IFERROR(IF(ISNUMBER(F778),(F778-INDEX('Price Data'!H:H,MATCH(TEXT(A778,"YYYY-MM-DD"),'Price Data'!G:G,0)+1))/INDEX('Price Data'!H:H,MATCH(TEXT(A778,"YYYY-MM-DD"),'Price Data'!G:G,0)+1),""),"")</f>
        <v/>
      </c>
      <c r="H778" s="34" t="str">
        <f>IFERROR(INDEX('Price Data'!K:K,MATCH(TEXT(A778,"YYYY-MM-DD"),'Price Data'!J:J,0)),"")</f>
        <v/>
      </c>
      <c r="I778" s="10" t="str" cm="1">
        <f t="array" ref="I778">IFERROR(IF(ISNUMBER(H778),(H778-INDEX('Price Data'!K:K,MATCH(TEXT(A778,"YYYY-MM-DD"),'Price Data'!J:J,0)+1))/INDEX('Price Data'!K:K,MATCH(TEXT(A778,"YYYY-MM-DD"),'Price Data'!J:J,0)+1),""),"")</f>
        <v/>
      </c>
      <c r="J778" s="34" t="str">
        <f>IFERROR(INDEX('Price Data'!N:N,MATCH(TEXT(A778,"YYYY-MM-DD"),'Price Data'!M:M,0)),"")</f>
        <v/>
      </c>
      <c r="K778" s="10" t="str" cm="1">
        <f t="array" ref="K778">IFERROR(IF(ISNUMBER(J778),(J778-INDEX('Price Data'!N:N,MATCH(TEXT(A778,"YYYY-MM-DD"),'Price Data'!M:M,0)+1))/INDEX('Price Data'!N:N,MATCH(TEXT(A778,"YYYY-MM-DD"),'Price Data'!M:M,0)+1),""),"")</f>
        <v/>
      </c>
      <c r="L778" s="34" t="str">
        <f>IFERROR(INDEX('Price Data'!Q:Q,MATCH(TEXT(A778,"YYYY-MM-DD"),'Price Data'!P:P,0)),"")</f>
        <v/>
      </c>
      <c r="M778" s="10" t="str" cm="1">
        <f t="array" ref="M778">IFERROR(IF(ISNUMBER(L778),(L778-INDEX('Price Data'!Q:Q,MATCH(TEXT(A778,"YYYY-MM-DD"),'Price Data'!P:P,0)+1))/INDEX('Price Data'!Q:Q,MATCH(TEXT(A778,"YYYY-MM-DD"),'Price Data'!P:P,0)+1),""),"")</f>
        <v/>
      </c>
      <c r="N778" s="34" t="str">
        <f>IFERROR(INDEX('Price Data'!T:T,MATCH(TEXT(A778,"YYYY-MM-DD"),'Price Data'!S:S,0)),"")</f>
        <v/>
      </c>
      <c r="O778" s="10" t="str" cm="1">
        <f t="array" ref="O778">IFERROR(IF(ISNUMBER(N778),(N778-INDEX('Price Data'!T:T,MATCH(TEXT(A778,"YYYY-MM-DD"),'Price Data'!S:S,0)+1))/INDEX('Price Data'!T:T,MATCH(TEXT(A778,"YYYY-MM-DD"),'Price Data'!S:S,0)+1),""),"")</f>
        <v/>
      </c>
    </row>
    <row r="779" spans="1:15" x14ac:dyDescent="0.3">
      <c r="A779" s="8">
        <v>42598</v>
      </c>
      <c r="B779" s="34">
        <f>IFERROR(INDEX('Price Data'!B:B,MATCH(TEXT(A779,"YYYY-MM-DD"),'Price Data'!A:A,0)),"")</f>
        <v>16793</v>
      </c>
      <c r="C779" s="10" cm="1">
        <f t="array" ref="C779">IFERROR(IF(ISNUMBER(B779),(B779-INDEX('Price Data'!B:B,MATCH(TEXT(A779,"YYYY-MM-DD"),'Price Data'!A:A,0)+1))/INDEX('Price Data'!B:B,MATCH(TEXT(A779,"YYYY-MM-DD"),'Price Data'!A:A,0)+1),""),"")</f>
        <v>-1.2060242381456641E-2</v>
      </c>
      <c r="D779" s="34">
        <f>IFERROR(INDEX('Price Data'!E:E,MATCH(TEXT(A779,"YYYY-MM-DD"),'Price Data'!D:D,0)),"")</f>
        <v>10.57</v>
      </c>
      <c r="E779" s="10" cm="1">
        <f t="array" ref="E779">IFERROR(IF(ISNUMBER(D779),(D779-INDEX('Price Data'!E:E,MATCH(TEXT(A779,"YYYY-MM-DD"),'Price Data'!D:D,0)+1))/INDEX('Price Data'!E:E,MATCH(TEXT(A779,"YYYY-MM-DD"),'Price Data'!D:D,0)+1),""),"")</f>
        <v>-2.830188679245223E-3</v>
      </c>
      <c r="F779" s="34">
        <f>IFERROR(INDEX('Price Data'!H:H,MATCH(TEXT(A779,"YYYY-MM-DD"),'Price Data'!G:G,0)),"")</f>
        <v>2486</v>
      </c>
      <c r="G779" s="10" cm="1">
        <f t="array" ref="G779">IFERROR(IF(ISNUMBER(F779),(F779-INDEX('Price Data'!H:H,MATCH(TEXT(A779,"YYYY-MM-DD"),'Price Data'!G:G,0)+1))/INDEX('Price Data'!H:H,MATCH(TEXT(A779,"YYYY-MM-DD"),'Price Data'!G:G,0)+1),""),"")</f>
        <v>-9.5617529880478083E-3</v>
      </c>
      <c r="H779" s="34">
        <f>IFERROR(INDEX('Price Data'!K:K,MATCH(TEXT(A779,"YYYY-MM-DD"),'Price Data'!J:J,0)),"")</f>
        <v>1.94</v>
      </c>
      <c r="I779" s="10" cm="1">
        <f t="array" ref="I779">IFERROR(IF(ISNUMBER(H779),(H779-INDEX('Price Data'!K:K,MATCH(TEXT(A779,"YYYY-MM-DD"),'Price Data'!J:J,0)+1))/INDEX('Price Data'!K:K,MATCH(TEXT(A779,"YYYY-MM-DD"),'Price Data'!J:J,0)+1),""),"")</f>
        <v>-2.0202020202020221E-2</v>
      </c>
      <c r="J779" s="34">
        <f>IFERROR(INDEX('Price Data'!N:N,MATCH(TEXT(A779,"YYYY-MM-DD"),'Price Data'!M:M,0)),"")</f>
        <v>2.36</v>
      </c>
      <c r="K779" s="10" cm="1">
        <f t="array" ref="K779">IFERROR(IF(ISNUMBER(J779),(J779-INDEX('Price Data'!N:N,MATCH(TEXT(A779,"YYYY-MM-DD"),'Price Data'!M:M,0)+1))/INDEX('Price Data'!N:N,MATCH(TEXT(A779,"YYYY-MM-DD"),'Price Data'!M:M,0)+1),""),"")</f>
        <v>-8.4033613445378234E-3</v>
      </c>
      <c r="L779" s="34">
        <f>IFERROR(INDEX('Price Data'!Q:Q,MATCH(TEXT(A779,"YYYY-MM-DD"),'Price Data'!P:P,0)),"")</f>
        <v>2.2400000000000002</v>
      </c>
      <c r="M779" s="10" cm="1">
        <f t="array" ref="M779">IFERROR(IF(ISNUMBER(L779),(L779-INDEX('Price Data'!Q:Q,MATCH(TEXT(A779,"YYYY-MM-DD"),'Price Data'!P:P,0)+1))/INDEX('Price Data'!Q:Q,MATCH(TEXT(A779,"YYYY-MM-DD"),'Price Data'!P:P,0)+1),""),"")</f>
        <v>-8.8495575221237063E-3</v>
      </c>
      <c r="N779" s="34">
        <f>IFERROR(INDEX('Price Data'!T:T,MATCH(TEXT(A779,"YYYY-MM-DD"),'Price Data'!S:S,0)),"")</f>
        <v>2.4</v>
      </c>
      <c r="O779" s="10" cm="1">
        <f t="array" ref="O779">IFERROR(IF(ISNUMBER(N779),(N779-INDEX('Price Data'!T:T,MATCH(TEXT(A779,"YYYY-MM-DD"),'Price Data'!S:S,0)+1))/INDEX('Price Data'!T:T,MATCH(TEXT(A779,"YYYY-MM-DD"),'Price Data'!S:S,0)+1),""),"")</f>
        <v>-4.1493775933610913E-3</v>
      </c>
    </row>
    <row r="780" spans="1:15" x14ac:dyDescent="0.3">
      <c r="A780" s="8">
        <v>42599</v>
      </c>
      <c r="B780" s="34">
        <f>IFERROR(INDEX('Price Data'!B:B,MATCH(TEXT(A780,"YYYY-MM-DD"),'Price Data'!A:A,0)),"")</f>
        <v>16528</v>
      </c>
      <c r="C780" s="10" cm="1">
        <f t="array" ref="C780">IFERROR(IF(ISNUMBER(B780),(B780-INDEX('Price Data'!B:B,MATCH(TEXT(A780,"YYYY-MM-DD"),'Price Data'!A:A,0)+1))/INDEX('Price Data'!B:B,MATCH(TEXT(A780,"YYYY-MM-DD"),'Price Data'!A:A,0)+1),""),"")</f>
        <v>-1.5780384684094564E-2</v>
      </c>
      <c r="D780" s="34">
        <f>IFERROR(INDEX('Price Data'!E:E,MATCH(TEXT(A780,"YYYY-MM-DD"),'Price Data'!D:D,0)),"")</f>
        <v>10.31</v>
      </c>
      <c r="E780" s="10" cm="1">
        <f t="array" ref="E780">IFERROR(IF(ISNUMBER(D780),(D780-INDEX('Price Data'!E:E,MATCH(TEXT(A780,"YYYY-MM-DD"),'Price Data'!D:D,0)+1))/INDEX('Price Data'!E:E,MATCH(TEXT(A780,"YYYY-MM-DD"),'Price Data'!D:D,0)+1),""),"")</f>
        <v>-2.4597918637653718E-2</v>
      </c>
      <c r="F780" s="34">
        <f>IFERROR(INDEX('Price Data'!H:H,MATCH(TEXT(A780,"YYYY-MM-DD"),'Price Data'!G:G,0)),"")</f>
        <v>2398</v>
      </c>
      <c r="G780" s="10" cm="1">
        <f t="array" ref="G780">IFERROR(IF(ISNUMBER(F780),(F780-INDEX('Price Data'!H:H,MATCH(TEXT(A780,"YYYY-MM-DD"),'Price Data'!G:G,0)+1))/INDEX('Price Data'!H:H,MATCH(TEXT(A780,"YYYY-MM-DD"),'Price Data'!G:G,0)+1),""),"")</f>
        <v>-3.5398230088495575E-2</v>
      </c>
      <c r="H780" s="34">
        <f>IFERROR(INDEX('Price Data'!K:K,MATCH(TEXT(A780,"YYYY-MM-DD"),'Price Data'!J:J,0)),"")</f>
        <v>1.89</v>
      </c>
      <c r="I780" s="10" cm="1">
        <f t="array" ref="I780">IFERROR(IF(ISNUMBER(H780),(H780-INDEX('Price Data'!K:K,MATCH(TEXT(A780,"YYYY-MM-DD"),'Price Data'!J:J,0)+1))/INDEX('Price Data'!K:K,MATCH(TEXT(A780,"YYYY-MM-DD"),'Price Data'!J:J,0)+1),""),"")</f>
        <v>-2.5773195876288683E-2</v>
      </c>
      <c r="J780" s="34">
        <f>IFERROR(INDEX('Price Data'!N:N,MATCH(TEXT(A780,"YYYY-MM-DD"),'Price Data'!M:M,0)),"")</f>
        <v>2.27</v>
      </c>
      <c r="K780" s="10" cm="1">
        <f t="array" ref="K780">IFERROR(IF(ISNUMBER(J780),(J780-INDEX('Price Data'!N:N,MATCH(TEXT(A780,"YYYY-MM-DD"),'Price Data'!M:M,0)+1))/INDEX('Price Data'!N:N,MATCH(TEXT(A780,"YYYY-MM-DD"),'Price Data'!M:M,0)+1),""),"")</f>
        <v>-3.8135593220338923E-2</v>
      </c>
      <c r="L780" s="34">
        <f>IFERROR(INDEX('Price Data'!Q:Q,MATCH(TEXT(A780,"YYYY-MM-DD"),'Price Data'!P:P,0)),"")</f>
        <v>2.19</v>
      </c>
      <c r="M780" s="10" cm="1">
        <f t="array" ref="M780">IFERROR(IF(ISNUMBER(L780),(L780-INDEX('Price Data'!Q:Q,MATCH(TEXT(A780,"YYYY-MM-DD"),'Price Data'!P:P,0)+1))/INDEX('Price Data'!Q:Q,MATCH(TEXT(A780,"YYYY-MM-DD"),'Price Data'!P:P,0)+1),""),"")</f>
        <v>-2.232142857142869E-2</v>
      </c>
      <c r="N780" s="34">
        <f>IFERROR(INDEX('Price Data'!T:T,MATCH(TEXT(A780,"YYYY-MM-DD"),'Price Data'!S:S,0)),"")</f>
        <v>2.4</v>
      </c>
      <c r="O780" s="10" cm="1">
        <f t="array" ref="O780">IFERROR(IF(ISNUMBER(N780),(N780-INDEX('Price Data'!T:T,MATCH(TEXT(A780,"YYYY-MM-DD"),'Price Data'!S:S,0)+1))/INDEX('Price Data'!T:T,MATCH(TEXT(A780,"YYYY-MM-DD"),'Price Data'!S:S,0)+1),""),"")</f>
        <v>0</v>
      </c>
    </row>
    <row r="781" spans="1:15" x14ac:dyDescent="0.3">
      <c r="A781" s="8">
        <v>42600</v>
      </c>
      <c r="B781" s="34">
        <f>IFERROR(INDEX('Price Data'!B:B,MATCH(TEXT(A781,"YYYY-MM-DD"),'Price Data'!A:A,0)),"")</f>
        <v>16674</v>
      </c>
      <c r="C781" s="10" cm="1">
        <f t="array" ref="C781">IFERROR(IF(ISNUMBER(B781),(B781-INDEX('Price Data'!B:B,MATCH(TEXT(A781,"YYYY-MM-DD"),'Price Data'!A:A,0)+1))/INDEX('Price Data'!B:B,MATCH(TEXT(A781,"YYYY-MM-DD"),'Price Data'!A:A,0)+1),""),"")</f>
        <v>8.833494675701839E-3</v>
      </c>
      <c r="D781" s="34">
        <f>IFERROR(INDEX('Price Data'!E:E,MATCH(TEXT(A781,"YYYY-MM-DD"),'Price Data'!D:D,0)),"")</f>
        <v>10.34</v>
      </c>
      <c r="E781" s="10" cm="1">
        <f t="array" ref="E781">IFERROR(IF(ISNUMBER(D781),(D781-INDEX('Price Data'!E:E,MATCH(TEXT(A781,"YYYY-MM-DD"),'Price Data'!D:D,0)+1))/INDEX('Price Data'!E:E,MATCH(TEXT(A781,"YYYY-MM-DD"),'Price Data'!D:D,0)+1),""),"")</f>
        <v>2.9097963142579396E-3</v>
      </c>
      <c r="F781" s="34">
        <f>IFERROR(INDEX('Price Data'!H:H,MATCH(TEXT(A781,"YYYY-MM-DD"),'Price Data'!G:G,0)),"")</f>
        <v>2350</v>
      </c>
      <c r="G781" s="10" cm="1">
        <f t="array" ref="G781">IFERROR(IF(ISNUMBER(F781),(F781-INDEX('Price Data'!H:H,MATCH(TEXT(A781,"YYYY-MM-DD"),'Price Data'!G:G,0)+1))/INDEX('Price Data'!H:H,MATCH(TEXT(A781,"YYYY-MM-DD"),'Price Data'!G:G,0)+1),""),"")</f>
        <v>-2.0016680567139282E-2</v>
      </c>
      <c r="H781" s="34">
        <f>IFERROR(INDEX('Price Data'!K:K,MATCH(TEXT(A781,"YYYY-MM-DD"),'Price Data'!J:J,0)),"")</f>
        <v>1.9</v>
      </c>
      <c r="I781" s="10" cm="1">
        <f t="array" ref="I781">IFERROR(IF(ISNUMBER(H781),(H781-INDEX('Price Data'!K:K,MATCH(TEXT(A781,"YYYY-MM-DD"),'Price Data'!J:J,0)+1))/INDEX('Price Data'!K:K,MATCH(TEXT(A781,"YYYY-MM-DD"),'Price Data'!J:J,0)+1),""),"")</f>
        <v>5.2910052910052959E-3</v>
      </c>
      <c r="J781" s="34">
        <f>IFERROR(INDEX('Price Data'!N:N,MATCH(TEXT(A781,"YYYY-MM-DD"),'Price Data'!M:M,0)),"")</f>
        <v>2.31</v>
      </c>
      <c r="K781" s="10" cm="1">
        <f t="array" ref="K781">IFERROR(IF(ISNUMBER(J781),(J781-INDEX('Price Data'!N:N,MATCH(TEXT(A781,"YYYY-MM-DD"),'Price Data'!M:M,0)+1))/INDEX('Price Data'!N:N,MATCH(TEXT(A781,"YYYY-MM-DD"),'Price Data'!M:M,0)+1),""),"")</f>
        <v>1.7621145374449355E-2</v>
      </c>
      <c r="L781" s="34">
        <f>IFERROR(INDEX('Price Data'!Q:Q,MATCH(TEXT(A781,"YYYY-MM-DD"),'Price Data'!P:P,0)),"")</f>
        <v>2.1800000000000002</v>
      </c>
      <c r="M781" s="10" cm="1">
        <f t="array" ref="M781">IFERROR(IF(ISNUMBER(L781),(L781-INDEX('Price Data'!Q:Q,MATCH(TEXT(A781,"YYYY-MM-DD"),'Price Data'!P:P,0)+1))/INDEX('Price Data'!Q:Q,MATCH(TEXT(A781,"YYYY-MM-DD"),'Price Data'!P:P,0)+1),""),"")</f>
        <v>-4.5662100456620031E-3</v>
      </c>
      <c r="N781" s="34">
        <f>IFERROR(INDEX('Price Data'!T:T,MATCH(TEXT(A781,"YYYY-MM-DD"),'Price Data'!S:S,0)),"")</f>
        <v>2.4</v>
      </c>
      <c r="O781" s="10" cm="1">
        <f t="array" ref="O781">IFERROR(IF(ISNUMBER(N781),(N781-INDEX('Price Data'!T:T,MATCH(TEXT(A781,"YYYY-MM-DD"),'Price Data'!S:S,0)+1))/INDEX('Price Data'!T:T,MATCH(TEXT(A781,"YYYY-MM-DD"),'Price Data'!S:S,0)+1),""),"")</f>
        <v>0</v>
      </c>
    </row>
    <row r="782" spans="1:15" x14ac:dyDescent="0.3">
      <c r="A782" s="8">
        <v>42601</v>
      </c>
      <c r="B782" s="34">
        <f>IFERROR(INDEX('Price Data'!B:B,MATCH(TEXT(A782,"YYYY-MM-DD"),'Price Data'!A:A,0)),"")</f>
        <v>16310</v>
      </c>
      <c r="C782" s="10" cm="1">
        <f t="array" ref="C782">IFERROR(IF(ISNUMBER(B782),(B782-INDEX('Price Data'!B:B,MATCH(TEXT(A782,"YYYY-MM-DD"),'Price Data'!A:A,0)+1))/INDEX('Price Data'!B:B,MATCH(TEXT(A782,"YYYY-MM-DD"),'Price Data'!A:A,0)+1),""),"")</f>
        <v>-2.1830394626364401E-2</v>
      </c>
      <c r="D782" s="34">
        <f>IFERROR(INDEX('Price Data'!E:E,MATCH(TEXT(A782,"YYYY-MM-DD"),'Price Data'!D:D,0)),"")</f>
        <v>9.69</v>
      </c>
      <c r="E782" s="10" cm="1">
        <f t="array" ref="E782">IFERROR(IF(ISNUMBER(D782),(D782-INDEX('Price Data'!E:E,MATCH(TEXT(A782,"YYYY-MM-DD"),'Price Data'!D:D,0)+1))/INDEX('Price Data'!E:E,MATCH(TEXT(A782,"YYYY-MM-DD"),'Price Data'!D:D,0)+1),""),"")</f>
        <v>-6.2862669245647998E-2</v>
      </c>
      <c r="F782" s="34">
        <f>IFERROR(INDEX('Price Data'!H:H,MATCH(TEXT(A782,"YYYY-MM-DD"),'Price Data'!G:G,0)),"")</f>
        <v>2290</v>
      </c>
      <c r="G782" s="10" cm="1">
        <f t="array" ref="G782">IFERROR(IF(ISNUMBER(F782),(F782-INDEX('Price Data'!H:H,MATCH(TEXT(A782,"YYYY-MM-DD"),'Price Data'!G:G,0)+1))/INDEX('Price Data'!H:H,MATCH(TEXT(A782,"YYYY-MM-DD"),'Price Data'!G:G,0)+1),""),"")</f>
        <v>-2.553191489361702E-2</v>
      </c>
      <c r="H782" s="34">
        <f>IFERROR(INDEX('Price Data'!K:K,MATCH(TEXT(A782,"YYYY-MM-DD"),'Price Data'!J:J,0)),"")</f>
        <v>1.83</v>
      </c>
      <c r="I782" s="10" cm="1">
        <f t="array" ref="I782">IFERROR(IF(ISNUMBER(H782),(H782-INDEX('Price Data'!K:K,MATCH(TEXT(A782,"YYYY-MM-DD"),'Price Data'!J:J,0)+1))/INDEX('Price Data'!K:K,MATCH(TEXT(A782,"YYYY-MM-DD"),'Price Data'!J:J,0)+1),""),"")</f>
        <v>-3.6842105263157815E-2</v>
      </c>
      <c r="J782" s="34">
        <f>IFERROR(INDEX('Price Data'!N:N,MATCH(TEXT(A782,"YYYY-MM-DD"),'Price Data'!M:M,0)),"")</f>
        <v>2.1800000000000002</v>
      </c>
      <c r="K782" s="10" cm="1">
        <f t="array" ref="K782">IFERROR(IF(ISNUMBER(J782),(J782-INDEX('Price Data'!N:N,MATCH(TEXT(A782,"YYYY-MM-DD"),'Price Data'!M:M,0)+1))/INDEX('Price Data'!N:N,MATCH(TEXT(A782,"YYYY-MM-DD"),'Price Data'!M:M,0)+1),""),"")</f>
        <v>-5.6277056277056231E-2</v>
      </c>
      <c r="L782" s="34">
        <f>IFERROR(INDEX('Price Data'!Q:Q,MATCH(TEXT(A782,"YYYY-MM-DD"),'Price Data'!P:P,0)),"")</f>
        <v>2.08</v>
      </c>
      <c r="M782" s="10" cm="1">
        <f t="array" ref="M782">IFERROR(IF(ISNUMBER(L782),(L782-INDEX('Price Data'!Q:Q,MATCH(TEXT(A782,"YYYY-MM-DD"),'Price Data'!P:P,0)+1))/INDEX('Price Data'!Q:Q,MATCH(TEXT(A782,"YYYY-MM-DD"),'Price Data'!P:P,0)+1),""),"")</f>
        <v>-4.587155963302756E-2</v>
      </c>
      <c r="N782" s="34">
        <f>IFERROR(INDEX('Price Data'!T:T,MATCH(TEXT(A782,"YYYY-MM-DD"),'Price Data'!S:S,0)),"")</f>
        <v>2.34</v>
      </c>
      <c r="O782" s="10" cm="1">
        <f t="array" ref="O782">IFERROR(IF(ISNUMBER(N782),(N782-INDEX('Price Data'!T:T,MATCH(TEXT(A782,"YYYY-MM-DD"),'Price Data'!S:S,0)+1))/INDEX('Price Data'!T:T,MATCH(TEXT(A782,"YYYY-MM-DD"),'Price Data'!S:S,0)+1),""),"")</f>
        <v>-2.5000000000000022E-2</v>
      </c>
    </row>
    <row r="783" spans="1:15" x14ac:dyDescent="0.3">
      <c r="A783" s="8">
        <v>42602</v>
      </c>
      <c r="B783" s="34" t="str">
        <f>IFERROR(INDEX('Price Data'!B:B,MATCH(TEXT(A783,"YYYY-MM-DD"),'Price Data'!A:A,0)),"")</f>
        <v/>
      </c>
      <c r="C783" s="10" t="str" cm="1">
        <f t="array" ref="C783">IFERROR(IF(ISNUMBER(B783),(B783-INDEX('Price Data'!B:B,MATCH(TEXT(A783,"YYYY-MM-DD"),'Price Data'!A:A,0)+1))/INDEX('Price Data'!B:B,MATCH(TEXT(A783,"YYYY-MM-DD"),'Price Data'!A:A,0)+1),""),"")</f>
        <v/>
      </c>
      <c r="D783" s="34" t="str">
        <f>IFERROR(INDEX('Price Data'!E:E,MATCH(TEXT(A783,"YYYY-MM-DD"),'Price Data'!D:D,0)),"")</f>
        <v/>
      </c>
      <c r="E783" s="10" t="str" cm="1">
        <f t="array" ref="E783">IFERROR(IF(ISNUMBER(D783),(D783-INDEX('Price Data'!E:E,MATCH(TEXT(A783,"YYYY-MM-DD"),'Price Data'!D:D,0)+1))/INDEX('Price Data'!E:E,MATCH(TEXT(A783,"YYYY-MM-DD"),'Price Data'!D:D,0)+1),""),"")</f>
        <v/>
      </c>
      <c r="F783" s="34" t="str">
        <f>IFERROR(INDEX('Price Data'!H:H,MATCH(TEXT(A783,"YYYY-MM-DD"),'Price Data'!G:G,0)),"")</f>
        <v/>
      </c>
      <c r="G783" s="10" t="str" cm="1">
        <f t="array" ref="G783">IFERROR(IF(ISNUMBER(F783),(F783-INDEX('Price Data'!H:H,MATCH(TEXT(A783,"YYYY-MM-DD"),'Price Data'!G:G,0)+1))/INDEX('Price Data'!H:H,MATCH(TEXT(A783,"YYYY-MM-DD"),'Price Data'!G:G,0)+1),""),"")</f>
        <v/>
      </c>
      <c r="H783" s="34" t="str">
        <f>IFERROR(INDEX('Price Data'!K:K,MATCH(TEXT(A783,"YYYY-MM-DD"),'Price Data'!J:J,0)),"")</f>
        <v/>
      </c>
      <c r="I783" s="10" t="str" cm="1">
        <f t="array" ref="I783">IFERROR(IF(ISNUMBER(H783),(H783-INDEX('Price Data'!K:K,MATCH(TEXT(A783,"YYYY-MM-DD"),'Price Data'!J:J,0)+1))/INDEX('Price Data'!K:K,MATCH(TEXT(A783,"YYYY-MM-DD"),'Price Data'!J:J,0)+1),""),"")</f>
        <v/>
      </c>
      <c r="J783" s="34" t="str">
        <f>IFERROR(INDEX('Price Data'!N:N,MATCH(TEXT(A783,"YYYY-MM-DD"),'Price Data'!M:M,0)),"")</f>
        <v/>
      </c>
      <c r="K783" s="10" t="str" cm="1">
        <f t="array" ref="K783">IFERROR(IF(ISNUMBER(J783),(J783-INDEX('Price Data'!N:N,MATCH(TEXT(A783,"YYYY-MM-DD"),'Price Data'!M:M,0)+1))/INDEX('Price Data'!N:N,MATCH(TEXT(A783,"YYYY-MM-DD"),'Price Data'!M:M,0)+1),""),"")</f>
        <v/>
      </c>
      <c r="L783" s="34" t="str">
        <f>IFERROR(INDEX('Price Data'!Q:Q,MATCH(TEXT(A783,"YYYY-MM-DD"),'Price Data'!P:P,0)),"")</f>
        <v/>
      </c>
      <c r="M783" s="10" t="str" cm="1">
        <f t="array" ref="M783">IFERROR(IF(ISNUMBER(L783),(L783-INDEX('Price Data'!Q:Q,MATCH(TEXT(A783,"YYYY-MM-DD"),'Price Data'!P:P,0)+1))/INDEX('Price Data'!Q:Q,MATCH(TEXT(A783,"YYYY-MM-DD"),'Price Data'!P:P,0)+1),""),"")</f>
        <v/>
      </c>
      <c r="N783" s="34" t="str">
        <f>IFERROR(INDEX('Price Data'!T:T,MATCH(TEXT(A783,"YYYY-MM-DD"),'Price Data'!S:S,0)),"")</f>
        <v/>
      </c>
      <c r="O783" s="10" t="str" cm="1">
        <f t="array" ref="O783">IFERROR(IF(ISNUMBER(N783),(N783-INDEX('Price Data'!T:T,MATCH(TEXT(A783,"YYYY-MM-DD"),'Price Data'!S:S,0)+1))/INDEX('Price Data'!T:T,MATCH(TEXT(A783,"YYYY-MM-DD"),'Price Data'!S:S,0)+1),""),"")</f>
        <v/>
      </c>
    </row>
    <row r="784" spans="1:15" x14ac:dyDescent="0.3">
      <c r="A784" s="8">
        <v>42603</v>
      </c>
      <c r="B784" s="34" t="str">
        <f>IFERROR(INDEX('Price Data'!B:B,MATCH(TEXT(A784,"YYYY-MM-DD"),'Price Data'!A:A,0)),"")</f>
        <v/>
      </c>
      <c r="C784" s="10" t="str" cm="1">
        <f t="array" ref="C784">IFERROR(IF(ISNUMBER(B784),(B784-INDEX('Price Data'!B:B,MATCH(TEXT(A784,"YYYY-MM-DD"),'Price Data'!A:A,0)+1))/INDEX('Price Data'!B:B,MATCH(TEXT(A784,"YYYY-MM-DD"),'Price Data'!A:A,0)+1),""),"")</f>
        <v/>
      </c>
      <c r="D784" s="34" t="str">
        <f>IFERROR(INDEX('Price Data'!E:E,MATCH(TEXT(A784,"YYYY-MM-DD"),'Price Data'!D:D,0)),"")</f>
        <v/>
      </c>
      <c r="E784" s="10" t="str" cm="1">
        <f t="array" ref="E784">IFERROR(IF(ISNUMBER(D784),(D784-INDEX('Price Data'!E:E,MATCH(TEXT(A784,"YYYY-MM-DD"),'Price Data'!D:D,0)+1))/INDEX('Price Data'!E:E,MATCH(TEXT(A784,"YYYY-MM-DD"),'Price Data'!D:D,0)+1),""),"")</f>
        <v/>
      </c>
      <c r="F784" s="34" t="str">
        <f>IFERROR(INDEX('Price Data'!H:H,MATCH(TEXT(A784,"YYYY-MM-DD"),'Price Data'!G:G,0)),"")</f>
        <v/>
      </c>
      <c r="G784" s="10" t="str" cm="1">
        <f t="array" ref="G784">IFERROR(IF(ISNUMBER(F784),(F784-INDEX('Price Data'!H:H,MATCH(TEXT(A784,"YYYY-MM-DD"),'Price Data'!G:G,0)+1))/INDEX('Price Data'!H:H,MATCH(TEXT(A784,"YYYY-MM-DD"),'Price Data'!G:G,0)+1),""),"")</f>
        <v/>
      </c>
      <c r="H784" s="34" t="str">
        <f>IFERROR(INDEX('Price Data'!K:K,MATCH(TEXT(A784,"YYYY-MM-DD"),'Price Data'!J:J,0)),"")</f>
        <v/>
      </c>
      <c r="I784" s="10" t="str" cm="1">
        <f t="array" ref="I784">IFERROR(IF(ISNUMBER(H784),(H784-INDEX('Price Data'!K:K,MATCH(TEXT(A784,"YYYY-MM-DD"),'Price Data'!J:J,0)+1))/INDEX('Price Data'!K:K,MATCH(TEXT(A784,"YYYY-MM-DD"),'Price Data'!J:J,0)+1),""),"")</f>
        <v/>
      </c>
      <c r="J784" s="34" t="str">
        <f>IFERROR(INDEX('Price Data'!N:N,MATCH(TEXT(A784,"YYYY-MM-DD"),'Price Data'!M:M,0)),"")</f>
        <v/>
      </c>
      <c r="K784" s="10" t="str" cm="1">
        <f t="array" ref="K784">IFERROR(IF(ISNUMBER(J784),(J784-INDEX('Price Data'!N:N,MATCH(TEXT(A784,"YYYY-MM-DD"),'Price Data'!M:M,0)+1))/INDEX('Price Data'!N:N,MATCH(TEXT(A784,"YYYY-MM-DD"),'Price Data'!M:M,0)+1),""),"")</f>
        <v/>
      </c>
      <c r="L784" s="34" t="str">
        <f>IFERROR(INDEX('Price Data'!Q:Q,MATCH(TEXT(A784,"YYYY-MM-DD"),'Price Data'!P:P,0)),"")</f>
        <v/>
      </c>
      <c r="M784" s="10" t="str" cm="1">
        <f t="array" ref="M784">IFERROR(IF(ISNUMBER(L784),(L784-INDEX('Price Data'!Q:Q,MATCH(TEXT(A784,"YYYY-MM-DD"),'Price Data'!P:P,0)+1))/INDEX('Price Data'!Q:Q,MATCH(TEXT(A784,"YYYY-MM-DD"),'Price Data'!P:P,0)+1),""),"")</f>
        <v/>
      </c>
      <c r="N784" s="34" t="str">
        <f>IFERROR(INDEX('Price Data'!T:T,MATCH(TEXT(A784,"YYYY-MM-DD"),'Price Data'!S:S,0)),"")</f>
        <v/>
      </c>
      <c r="O784" s="10" t="str" cm="1">
        <f t="array" ref="O784">IFERROR(IF(ISNUMBER(N784),(N784-INDEX('Price Data'!T:T,MATCH(TEXT(A784,"YYYY-MM-DD"),'Price Data'!S:S,0)+1))/INDEX('Price Data'!T:T,MATCH(TEXT(A784,"YYYY-MM-DD"),'Price Data'!S:S,0)+1),""),"")</f>
        <v/>
      </c>
    </row>
    <row r="785" spans="1:15" x14ac:dyDescent="0.3">
      <c r="A785" s="8">
        <v>42604</v>
      </c>
      <c r="B785" s="34">
        <f>IFERROR(INDEX('Price Data'!B:B,MATCH(TEXT(A785,"YYYY-MM-DD"),'Price Data'!A:A,0)),"")</f>
        <v>16369</v>
      </c>
      <c r="C785" s="10" cm="1">
        <f t="array" ref="C785">IFERROR(IF(ISNUMBER(B785),(B785-INDEX('Price Data'!B:B,MATCH(TEXT(A785,"YYYY-MM-DD"),'Price Data'!A:A,0)+1))/INDEX('Price Data'!B:B,MATCH(TEXT(A785,"YYYY-MM-DD"),'Price Data'!A:A,0)+1),""),"")</f>
        <v>3.6174126302881667E-3</v>
      </c>
      <c r="D785" s="34">
        <f>IFERROR(INDEX('Price Data'!E:E,MATCH(TEXT(A785,"YYYY-MM-DD"),'Price Data'!D:D,0)),"")</f>
        <v>9.82</v>
      </c>
      <c r="E785" s="10" cm="1">
        <f t="array" ref="E785">IFERROR(IF(ISNUMBER(D785),(D785-INDEX('Price Data'!E:E,MATCH(TEXT(A785,"YYYY-MM-DD"),'Price Data'!D:D,0)+1))/INDEX('Price Data'!E:E,MATCH(TEXT(A785,"YYYY-MM-DD"),'Price Data'!D:D,0)+1),""),"")</f>
        <v>1.3415892672858698E-2</v>
      </c>
      <c r="F785" s="34">
        <f>IFERROR(INDEX('Price Data'!H:H,MATCH(TEXT(A785,"YYYY-MM-DD"),'Price Data'!G:G,0)),"")</f>
        <v>2292</v>
      </c>
      <c r="G785" s="10" cm="1">
        <f t="array" ref="G785">IFERROR(IF(ISNUMBER(F785),(F785-INDEX('Price Data'!H:H,MATCH(TEXT(A785,"YYYY-MM-DD"),'Price Data'!G:G,0)+1))/INDEX('Price Data'!H:H,MATCH(TEXT(A785,"YYYY-MM-DD"),'Price Data'!G:G,0)+1),""),"")</f>
        <v>8.7336244541484718E-4</v>
      </c>
      <c r="H785" s="34">
        <f>IFERROR(INDEX('Price Data'!K:K,MATCH(TEXT(A785,"YYYY-MM-DD"),'Price Data'!J:J,0)),"")</f>
        <v>1.85</v>
      </c>
      <c r="I785" s="10" cm="1">
        <f t="array" ref="I785">IFERROR(IF(ISNUMBER(H785),(H785-INDEX('Price Data'!K:K,MATCH(TEXT(A785,"YYYY-MM-DD"),'Price Data'!J:J,0)+1))/INDEX('Price Data'!K:K,MATCH(TEXT(A785,"YYYY-MM-DD"),'Price Data'!J:J,0)+1),""),"")</f>
        <v>1.0928961748633888E-2</v>
      </c>
      <c r="J785" s="34">
        <f>IFERROR(INDEX('Price Data'!N:N,MATCH(TEXT(A785,"YYYY-MM-DD"),'Price Data'!M:M,0)),"")</f>
        <v>2.2000000000000002</v>
      </c>
      <c r="K785" s="10" cm="1">
        <f t="array" ref="K785">IFERROR(IF(ISNUMBER(J785),(J785-INDEX('Price Data'!N:N,MATCH(TEXT(A785,"YYYY-MM-DD"),'Price Data'!M:M,0)+1))/INDEX('Price Data'!N:N,MATCH(TEXT(A785,"YYYY-MM-DD"),'Price Data'!M:M,0)+1),""),"")</f>
        <v>9.174311926605512E-3</v>
      </c>
      <c r="L785" s="34">
        <f>IFERROR(INDEX('Price Data'!Q:Q,MATCH(TEXT(A785,"YYYY-MM-DD"),'Price Data'!P:P,0)),"")</f>
        <v>2.12</v>
      </c>
      <c r="M785" s="10" cm="1">
        <f t="array" ref="M785">IFERROR(IF(ISNUMBER(L785),(L785-INDEX('Price Data'!Q:Q,MATCH(TEXT(A785,"YYYY-MM-DD"),'Price Data'!P:P,0)+1))/INDEX('Price Data'!Q:Q,MATCH(TEXT(A785,"YYYY-MM-DD"),'Price Data'!P:P,0)+1),""),"")</f>
        <v>1.9230769230769246E-2</v>
      </c>
      <c r="N785" s="34">
        <f>IFERROR(INDEX('Price Data'!T:T,MATCH(TEXT(A785,"YYYY-MM-DD"),'Price Data'!S:S,0)),"")</f>
        <v>2.35</v>
      </c>
      <c r="O785" s="10" cm="1">
        <f t="array" ref="O785">IFERROR(IF(ISNUMBER(N785),(N785-INDEX('Price Data'!T:T,MATCH(TEXT(A785,"YYYY-MM-DD"),'Price Data'!S:S,0)+1))/INDEX('Price Data'!T:T,MATCH(TEXT(A785,"YYYY-MM-DD"),'Price Data'!S:S,0)+1),""),"")</f>
        <v>4.2735042735043728E-3</v>
      </c>
    </row>
    <row r="786" spans="1:15" x14ac:dyDescent="0.3">
      <c r="A786" s="8">
        <v>42605</v>
      </c>
      <c r="B786" s="34">
        <f>IFERROR(INDEX('Price Data'!B:B,MATCH(TEXT(A786,"YYYY-MM-DD"),'Price Data'!A:A,0)),"")</f>
        <v>16778</v>
      </c>
      <c r="C786" s="10" cm="1">
        <f t="array" ref="C786">IFERROR(IF(ISNUMBER(B786),(B786-INDEX('Price Data'!B:B,MATCH(TEXT(A786,"YYYY-MM-DD"),'Price Data'!A:A,0)+1))/INDEX('Price Data'!B:B,MATCH(TEXT(A786,"YYYY-MM-DD"),'Price Data'!A:A,0)+1),""),"")</f>
        <v>2.4986254505467653E-2</v>
      </c>
      <c r="D786" s="34">
        <f>IFERROR(INDEX('Price Data'!E:E,MATCH(TEXT(A786,"YYYY-MM-DD"),'Price Data'!D:D,0)),"")</f>
        <v>10.47</v>
      </c>
      <c r="E786" s="10" cm="1">
        <f t="array" ref="E786">IFERROR(IF(ISNUMBER(D786),(D786-INDEX('Price Data'!E:E,MATCH(TEXT(A786,"YYYY-MM-DD"),'Price Data'!D:D,0)+1))/INDEX('Price Data'!E:E,MATCH(TEXT(A786,"YYYY-MM-DD"),'Price Data'!D:D,0)+1),""),"")</f>
        <v>6.6191446028513276E-2</v>
      </c>
      <c r="F786" s="34">
        <f>IFERROR(INDEX('Price Data'!H:H,MATCH(TEXT(A786,"YYYY-MM-DD"),'Price Data'!G:G,0)),"")</f>
        <v>2375</v>
      </c>
      <c r="G786" s="10" cm="1">
        <f t="array" ref="G786">IFERROR(IF(ISNUMBER(F786),(F786-INDEX('Price Data'!H:H,MATCH(TEXT(A786,"YYYY-MM-DD"),'Price Data'!G:G,0)+1))/INDEX('Price Data'!H:H,MATCH(TEXT(A786,"YYYY-MM-DD"),'Price Data'!G:G,0)+1),""),"")</f>
        <v>3.6212914485165795E-2</v>
      </c>
      <c r="H786" s="34">
        <f>IFERROR(INDEX('Price Data'!K:K,MATCH(TEXT(A786,"YYYY-MM-DD"),'Price Data'!J:J,0)),"")</f>
        <v>1.94</v>
      </c>
      <c r="I786" s="10" cm="1">
        <f t="array" ref="I786">IFERROR(IF(ISNUMBER(H786),(H786-INDEX('Price Data'!K:K,MATCH(TEXT(A786,"YYYY-MM-DD"),'Price Data'!J:J,0)+1))/INDEX('Price Data'!K:K,MATCH(TEXT(A786,"YYYY-MM-DD"),'Price Data'!J:J,0)+1),""),"")</f>
        <v>4.8648648648648568E-2</v>
      </c>
      <c r="J786" s="34">
        <f>IFERROR(INDEX('Price Data'!N:N,MATCH(TEXT(A786,"YYYY-MM-DD"),'Price Data'!M:M,0)),"")</f>
        <v>2.3199999999999998</v>
      </c>
      <c r="K786" s="10" cm="1">
        <f t="array" ref="K786">IFERROR(IF(ISNUMBER(J786),(J786-INDEX('Price Data'!N:N,MATCH(TEXT(A786,"YYYY-MM-DD"),'Price Data'!M:M,0)+1))/INDEX('Price Data'!N:N,MATCH(TEXT(A786,"YYYY-MM-DD"),'Price Data'!M:M,0)+1),""),"")</f>
        <v>5.454545454545439E-2</v>
      </c>
      <c r="L786" s="34">
        <f>IFERROR(INDEX('Price Data'!Q:Q,MATCH(TEXT(A786,"YYYY-MM-DD"),'Price Data'!P:P,0)),"")</f>
        <v>2.2200000000000002</v>
      </c>
      <c r="M786" s="10" cm="1">
        <f t="array" ref="M786">IFERROR(IF(ISNUMBER(L786),(L786-INDEX('Price Data'!Q:Q,MATCH(TEXT(A786,"YYYY-MM-DD"),'Price Data'!P:P,0)+1))/INDEX('Price Data'!Q:Q,MATCH(TEXT(A786,"YYYY-MM-DD"),'Price Data'!P:P,0)+1),""),"")</f>
        <v>4.7169811320754755E-2</v>
      </c>
      <c r="N786" s="34">
        <f>IFERROR(INDEX('Price Data'!T:T,MATCH(TEXT(A786,"YYYY-MM-DD"),'Price Data'!S:S,0)),"")</f>
        <v>2.39</v>
      </c>
      <c r="O786" s="10" cm="1">
        <f t="array" ref="O786">IFERROR(IF(ISNUMBER(N786),(N786-INDEX('Price Data'!T:T,MATCH(TEXT(A786,"YYYY-MM-DD"),'Price Data'!S:S,0)+1))/INDEX('Price Data'!T:T,MATCH(TEXT(A786,"YYYY-MM-DD"),'Price Data'!S:S,0)+1),""),"")</f>
        <v>1.7021276595744695E-2</v>
      </c>
    </row>
    <row r="787" spans="1:15" x14ac:dyDescent="0.3">
      <c r="A787" s="8">
        <v>42606</v>
      </c>
      <c r="B787" s="34">
        <f>IFERROR(INDEX('Price Data'!B:B,MATCH(TEXT(A787,"YYYY-MM-DD"),'Price Data'!A:A,0)),"")</f>
        <v>16892</v>
      </c>
      <c r="C787" s="10" cm="1">
        <f t="array" ref="C787">IFERROR(IF(ISNUMBER(B787),(B787-INDEX('Price Data'!B:B,MATCH(TEXT(A787,"YYYY-MM-DD"),'Price Data'!A:A,0)+1))/INDEX('Price Data'!B:B,MATCH(TEXT(A787,"YYYY-MM-DD"),'Price Data'!A:A,0)+1),""),"")</f>
        <v>6.7946119918941474E-3</v>
      </c>
      <c r="D787" s="34">
        <f>IFERROR(INDEX('Price Data'!E:E,MATCH(TEXT(A787,"YYYY-MM-DD"),'Price Data'!D:D,0)),"")</f>
        <v>11.31</v>
      </c>
      <c r="E787" s="10" cm="1">
        <f t="array" ref="E787">IFERROR(IF(ISNUMBER(D787),(D787-INDEX('Price Data'!E:E,MATCH(TEXT(A787,"YYYY-MM-DD"),'Price Data'!D:D,0)+1))/INDEX('Price Data'!E:E,MATCH(TEXT(A787,"YYYY-MM-DD"),'Price Data'!D:D,0)+1),""),"")</f>
        <v>8.0229226361031497E-2</v>
      </c>
      <c r="F787" s="34">
        <f>IFERROR(INDEX('Price Data'!H:H,MATCH(TEXT(A787,"YYYY-MM-DD"),'Price Data'!G:G,0)),"")</f>
        <v>2400</v>
      </c>
      <c r="G787" s="10" cm="1">
        <f t="array" ref="G787">IFERROR(IF(ISNUMBER(F787),(F787-INDEX('Price Data'!H:H,MATCH(TEXT(A787,"YYYY-MM-DD"),'Price Data'!G:G,0)+1))/INDEX('Price Data'!H:H,MATCH(TEXT(A787,"YYYY-MM-DD"),'Price Data'!G:G,0)+1),""),"")</f>
        <v>1.0526315789473684E-2</v>
      </c>
      <c r="H787" s="34">
        <f>IFERROR(INDEX('Price Data'!K:K,MATCH(TEXT(A787,"YYYY-MM-DD"),'Price Data'!J:J,0)),"")</f>
        <v>2</v>
      </c>
      <c r="I787" s="10" cm="1">
        <f t="array" ref="I787">IFERROR(IF(ISNUMBER(H787),(H787-INDEX('Price Data'!K:K,MATCH(TEXT(A787,"YYYY-MM-DD"),'Price Data'!J:J,0)+1))/INDEX('Price Data'!K:K,MATCH(TEXT(A787,"YYYY-MM-DD"),'Price Data'!J:J,0)+1),""),"")</f>
        <v>3.0927835051546421E-2</v>
      </c>
      <c r="J787" s="34">
        <f>IFERROR(INDEX('Price Data'!N:N,MATCH(TEXT(A787,"YYYY-MM-DD"),'Price Data'!M:M,0)),"")</f>
        <v>2.37</v>
      </c>
      <c r="K787" s="10" cm="1">
        <f t="array" ref="K787">IFERROR(IF(ISNUMBER(J787),(J787-INDEX('Price Data'!N:N,MATCH(TEXT(A787,"YYYY-MM-DD"),'Price Data'!M:M,0)+1))/INDEX('Price Data'!N:N,MATCH(TEXT(A787,"YYYY-MM-DD"),'Price Data'!M:M,0)+1),""),"")</f>
        <v>2.155172413793115E-2</v>
      </c>
      <c r="L787" s="34">
        <f>IFERROR(INDEX('Price Data'!Q:Q,MATCH(TEXT(A787,"YYYY-MM-DD"),'Price Data'!P:P,0)),"")</f>
        <v>2.2599999999999998</v>
      </c>
      <c r="M787" s="10" cm="1">
        <f t="array" ref="M787">IFERROR(IF(ISNUMBER(L787),(L787-INDEX('Price Data'!Q:Q,MATCH(TEXT(A787,"YYYY-MM-DD"),'Price Data'!P:P,0)+1))/INDEX('Price Data'!Q:Q,MATCH(TEXT(A787,"YYYY-MM-DD"),'Price Data'!P:P,0)+1),""),"")</f>
        <v>1.8018018018017834E-2</v>
      </c>
      <c r="N787" s="34">
        <f>IFERROR(INDEX('Price Data'!T:T,MATCH(TEXT(A787,"YYYY-MM-DD"),'Price Data'!S:S,0)),"")</f>
        <v>2.4500000000000002</v>
      </c>
      <c r="O787" s="10" cm="1">
        <f t="array" ref="O787">IFERROR(IF(ISNUMBER(N787),(N787-INDEX('Price Data'!T:T,MATCH(TEXT(A787,"YYYY-MM-DD"),'Price Data'!S:S,0)+1))/INDEX('Price Data'!T:T,MATCH(TEXT(A787,"YYYY-MM-DD"),'Price Data'!S:S,0)+1),""),"")</f>
        <v>2.5104602510460271E-2</v>
      </c>
    </row>
    <row r="788" spans="1:15" x14ac:dyDescent="0.3">
      <c r="A788" s="8">
        <v>42607</v>
      </c>
      <c r="B788" s="34">
        <f>IFERROR(INDEX('Price Data'!B:B,MATCH(TEXT(A788,"YYYY-MM-DD"),'Price Data'!A:A,0)),"")</f>
        <v>16711</v>
      </c>
      <c r="C788" s="10" cm="1">
        <f t="array" ref="C788">IFERROR(IF(ISNUMBER(B788),(B788-INDEX('Price Data'!B:B,MATCH(TEXT(A788,"YYYY-MM-DD"),'Price Data'!A:A,0)+1))/INDEX('Price Data'!B:B,MATCH(TEXT(A788,"YYYY-MM-DD"),'Price Data'!A:A,0)+1),""),"")</f>
        <v>-1.0715131423158893E-2</v>
      </c>
      <c r="D788" s="34">
        <f>IFERROR(INDEX('Price Data'!E:E,MATCH(TEXT(A788,"YYYY-MM-DD"),'Price Data'!D:D,0)),"")</f>
        <v>10.89</v>
      </c>
      <c r="E788" s="10" cm="1">
        <f t="array" ref="E788">IFERROR(IF(ISNUMBER(D788),(D788-INDEX('Price Data'!E:E,MATCH(TEXT(A788,"YYYY-MM-DD"),'Price Data'!D:D,0)+1))/INDEX('Price Data'!E:E,MATCH(TEXT(A788,"YYYY-MM-DD"),'Price Data'!D:D,0)+1),""),"")</f>
        <v>-3.7135278514588851E-2</v>
      </c>
      <c r="F788" s="34">
        <f>IFERROR(INDEX('Price Data'!H:H,MATCH(TEXT(A788,"YYYY-MM-DD"),'Price Data'!G:G,0)),"")</f>
        <v>2354</v>
      </c>
      <c r="G788" s="10" cm="1">
        <f t="array" ref="G788">IFERROR(IF(ISNUMBER(F788),(F788-INDEX('Price Data'!H:H,MATCH(TEXT(A788,"YYYY-MM-DD"),'Price Data'!G:G,0)+1))/INDEX('Price Data'!H:H,MATCH(TEXT(A788,"YYYY-MM-DD"),'Price Data'!G:G,0)+1),""),"")</f>
        <v>-1.9166666666666665E-2</v>
      </c>
      <c r="H788" s="34">
        <f>IFERROR(INDEX('Price Data'!K:K,MATCH(TEXT(A788,"YYYY-MM-DD"),'Price Data'!J:J,0)),"")</f>
        <v>1.98</v>
      </c>
      <c r="I788" s="10" cm="1">
        <f t="array" ref="I788">IFERROR(IF(ISNUMBER(H788),(H788-INDEX('Price Data'!K:K,MATCH(TEXT(A788,"YYYY-MM-DD"),'Price Data'!J:J,0)+1))/INDEX('Price Data'!K:K,MATCH(TEXT(A788,"YYYY-MM-DD"),'Price Data'!J:J,0)+1),""),"")</f>
        <v>-1.0000000000000009E-2</v>
      </c>
      <c r="J788" s="34">
        <f>IFERROR(INDEX('Price Data'!N:N,MATCH(TEXT(A788,"YYYY-MM-DD"),'Price Data'!M:M,0)),"")</f>
        <v>2.2999999999999998</v>
      </c>
      <c r="K788" s="10" cm="1">
        <f t="array" ref="K788">IFERROR(IF(ISNUMBER(J788),(J788-INDEX('Price Data'!N:N,MATCH(TEXT(A788,"YYYY-MM-DD"),'Price Data'!M:M,0)+1))/INDEX('Price Data'!N:N,MATCH(TEXT(A788,"YYYY-MM-DD"),'Price Data'!M:M,0)+1),""),"")</f>
        <v>-2.9535864978903072E-2</v>
      </c>
      <c r="L788" s="34">
        <f>IFERROR(INDEX('Price Data'!Q:Q,MATCH(TEXT(A788,"YYYY-MM-DD"),'Price Data'!P:P,0)),"")</f>
        <v>2.19</v>
      </c>
      <c r="M788" s="10" cm="1">
        <f t="array" ref="M788">IFERROR(IF(ISNUMBER(L788),(L788-INDEX('Price Data'!Q:Q,MATCH(TEXT(A788,"YYYY-MM-DD"),'Price Data'!P:P,0)+1))/INDEX('Price Data'!Q:Q,MATCH(TEXT(A788,"YYYY-MM-DD"),'Price Data'!P:P,0)+1),""),"")</f>
        <v>-3.0973451327433562E-2</v>
      </c>
      <c r="N788" s="34">
        <f>IFERROR(INDEX('Price Data'!T:T,MATCH(TEXT(A788,"YYYY-MM-DD"),'Price Data'!S:S,0)),"")</f>
        <v>2.4</v>
      </c>
      <c r="O788" s="10" cm="1">
        <f t="array" ref="O788">IFERROR(IF(ISNUMBER(N788),(N788-INDEX('Price Data'!T:T,MATCH(TEXT(A788,"YYYY-MM-DD"),'Price Data'!S:S,0)+1))/INDEX('Price Data'!T:T,MATCH(TEXT(A788,"YYYY-MM-DD"),'Price Data'!S:S,0)+1),""),"")</f>
        <v>-2.0408163265306228E-2</v>
      </c>
    </row>
    <row r="789" spans="1:15" x14ac:dyDescent="0.3">
      <c r="A789" s="8">
        <v>42608</v>
      </c>
      <c r="B789" s="34">
        <f>IFERROR(INDEX('Price Data'!B:B,MATCH(TEXT(A789,"YYYY-MM-DD"),'Price Data'!A:A,0)),"")</f>
        <v>16844</v>
      </c>
      <c r="C789" s="10" cm="1">
        <f t="array" ref="C789">IFERROR(IF(ISNUMBER(B789),(B789-INDEX('Price Data'!B:B,MATCH(TEXT(A789,"YYYY-MM-DD"),'Price Data'!A:A,0)+1))/INDEX('Price Data'!B:B,MATCH(TEXT(A789,"YYYY-MM-DD"),'Price Data'!A:A,0)+1),""),"")</f>
        <v>7.9588295134941055E-3</v>
      </c>
      <c r="D789" s="34">
        <f>IFERROR(INDEX('Price Data'!E:E,MATCH(TEXT(A789,"YYYY-MM-DD"),'Price Data'!D:D,0)),"")</f>
        <v>10.95</v>
      </c>
      <c r="E789" s="10" cm="1">
        <f t="array" ref="E789">IFERROR(IF(ISNUMBER(D789),(D789-INDEX('Price Data'!E:E,MATCH(TEXT(A789,"YYYY-MM-DD"),'Price Data'!D:D,0)+1))/INDEX('Price Data'!E:E,MATCH(TEXT(A789,"YYYY-MM-DD"),'Price Data'!D:D,0)+1),""),"")</f>
        <v>5.5096418732781191E-3</v>
      </c>
      <c r="F789" s="34">
        <f>IFERROR(INDEX('Price Data'!H:H,MATCH(TEXT(A789,"YYYY-MM-DD"),'Price Data'!G:G,0)),"")</f>
        <v>2370</v>
      </c>
      <c r="G789" s="10" cm="1">
        <f t="array" ref="G789">IFERROR(IF(ISNUMBER(F789),(F789-INDEX('Price Data'!H:H,MATCH(TEXT(A789,"YYYY-MM-DD"),'Price Data'!G:G,0)+1))/INDEX('Price Data'!H:H,MATCH(TEXT(A789,"YYYY-MM-DD"),'Price Data'!G:G,0)+1),""),"")</f>
        <v>6.7969413763806288E-3</v>
      </c>
      <c r="H789" s="34">
        <f>IFERROR(INDEX('Price Data'!K:K,MATCH(TEXT(A789,"YYYY-MM-DD"),'Price Data'!J:J,0)),"")</f>
        <v>2.0099999999999998</v>
      </c>
      <c r="I789" s="10" cm="1">
        <f t="array" ref="I789">IFERROR(IF(ISNUMBER(H789),(H789-INDEX('Price Data'!K:K,MATCH(TEXT(A789,"YYYY-MM-DD"),'Price Data'!J:J,0)+1))/INDEX('Price Data'!K:K,MATCH(TEXT(A789,"YYYY-MM-DD"),'Price Data'!J:J,0)+1),""),"")</f>
        <v>1.5151515151515053E-2</v>
      </c>
      <c r="J789" s="34">
        <f>IFERROR(INDEX('Price Data'!N:N,MATCH(TEXT(A789,"YYYY-MM-DD"),'Price Data'!M:M,0)),"")</f>
        <v>2.3199999999999998</v>
      </c>
      <c r="K789" s="10" cm="1">
        <f t="array" ref="K789">IFERROR(IF(ISNUMBER(J789),(J789-INDEX('Price Data'!N:N,MATCH(TEXT(A789,"YYYY-MM-DD"),'Price Data'!M:M,0)+1))/INDEX('Price Data'!N:N,MATCH(TEXT(A789,"YYYY-MM-DD"),'Price Data'!M:M,0)+1),""),"")</f>
        <v>8.6956521739130523E-3</v>
      </c>
      <c r="L789" s="34">
        <f>IFERROR(INDEX('Price Data'!Q:Q,MATCH(TEXT(A789,"YYYY-MM-DD"),'Price Data'!P:P,0)),"")</f>
        <v>2.17</v>
      </c>
      <c r="M789" s="10" cm="1">
        <f t="array" ref="M789">IFERROR(IF(ISNUMBER(L789),(L789-INDEX('Price Data'!Q:Q,MATCH(TEXT(A789,"YYYY-MM-DD"),'Price Data'!P:P,0)+1))/INDEX('Price Data'!Q:Q,MATCH(TEXT(A789,"YYYY-MM-DD"),'Price Data'!P:P,0)+1),""),"")</f>
        <v>-9.1324200913242091E-3</v>
      </c>
      <c r="N789" s="34">
        <f>IFERROR(INDEX('Price Data'!T:T,MATCH(TEXT(A789,"YYYY-MM-DD"),'Price Data'!S:S,0)),"")</f>
        <v>2.4</v>
      </c>
      <c r="O789" s="10" cm="1">
        <f t="array" ref="O789">IFERROR(IF(ISNUMBER(N789),(N789-INDEX('Price Data'!T:T,MATCH(TEXT(A789,"YYYY-MM-DD"),'Price Data'!S:S,0)+1))/INDEX('Price Data'!T:T,MATCH(TEXT(A789,"YYYY-MM-DD"),'Price Data'!S:S,0)+1),""),"")</f>
        <v>0</v>
      </c>
    </row>
    <row r="790" spans="1:15" x14ac:dyDescent="0.3">
      <c r="A790" s="8">
        <v>42609</v>
      </c>
      <c r="B790" s="34" t="str">
        <f>IFERROR(INDEX('Price Data'!B:B,MATCH(TEXT(A790,"YYYY-MM-DD"),'Price Data'!A:A,0)),"")</f>
        <v/>
      </c>
      <c r="C790" s="10" t="str" cm="1">
        <f t="array" ref="C790">IFERROR(IF(ISNUMBER(B790),(B790-INDEX('Price Data'!B:B,MATCH(TEXT(A790,"YYYY-MM-DD"),'Price Data'!A:A,0)+1))/INDEX('Price Data'!B:B,MATCH(TEXT(A790,"YYYY-MM-DD"),'Price Data'!A:A,0)+1),""),"")</f>
        <v/>
      </c>
      <c r="D790" s="34" t="str">
        <f>IFERROR(INDEX('Price Data'!E:E,MATCH(TEXT(A790,"YYYY-MM-DD"),'Price Data'!D:D,0)),"")</f>
        <v/>
      </c>
      <c r="E790" s="10" t="str" cm="1">
        <f t="array" ref="E790">IFERROR(IF(ISNUMBER(D790),(D790-INDEX('Price Data'!E:E,MATCH(TEXT(A790,"YYYY-MM-DD"),'Price Data'!D:D,0)+1))/INDEX('Price Data'!E:E,MATCH(TEXT(A790,"YYYY-MM-DD"),'Price Data'!D:D,0)+1),""),"")</f>
        <v/>
      </c>
      <c r="F790" s="34" t="str">
        <f>IFERROR(INDEX('Price Data'!H:H,MATCH(TEXT(A790,"YYYY-MM-DD"),'Price Data'!G:G,0)),"")</f>
        <v/>
      </c>
      <c r="G790" s="10" t="str" cm="1">
        <f t="array" ref="G790">IFERROR(IF(ISNUMBER(F790),(F790-INDEX('Price Data'!H:H,MATCH(TEXT(A790,"YYYY-MM-DD"),'Price Data'!G:G,0)+1))/INDEX('Price Data'!H:H,MATCH(TEXT(A790,"YYYY-MM-DD"),'Price Data'!G:G,0)+1),""),"")</f>
        <v/>
      </c>
      <c r="H790" s="34" t="str">
        <f>IFERROR(INDEX('Price Data'!K:K,MATCH(TEXT(A790,"YYYY-MM-DD"),'Price Data'!J:J,0)),"")</f>
        <v/>
      </c>
      <c r="I790" s="10" t="str" cm="1">
        <f t="array" ref="I790">IFERROR(IF(ISNUMBER(H790),(H790-INDEX('Price Data'!K:K,MATCH(TEXT(A790,"YYYY-MM-DD"),'Price Data'!J:J,0)+1))/INDEX('Price Data'!K:K,MATCH(TEXT(A790,"YYYY-MM-DD"),'Price Data'!J:J,0)+1),""),"")</f>
        <v/>
      </c>
      <c r="J790" s="34" t="str">
        <f>IFERROR(INDEX('Price Data'!N:N,MATCH(TEXT(A790,"YYYY-MM-DD"),'Price Data'!M:M,0)),"")</f>
        <v/>
      </c>
      <c r="K790" s="10" t="str" cm="1">
        <f t="array" ref="K790">IFERROR(IF(ISNUMBER(J790),(J790-INDEX('Price Data'!N:N,MATCH(TEXT(A790,"YYYY-MM-DD"),'Price Data'!M:M,0)+1))/INDEX('Price Data'!N:N,MATCH(TEXT(A790,"YYYY-MM-DD"),'Price Data'!M:M,0)+1),""),"")</f>
        <v/>
      </c>
      <c r="L790" s="34" t="str">
        <f>IFERROR(INDEX('Price Data'!Q:Q,MATCH(TEXT(A790,"YYYY-MM-DD"),'Price Data'!P:P,0)),"")</f>
        <v/>
      </c>
      <c r="M790" s="10" t="str" cm="1">
        <f t="array" ref="M790">IFERROR(IF(ISNUMBER(L790),(L790-INDEX('Price Data'!Q:Q,MATCH(TEXT(A790,"YYYY-MM-DD"),'Price Data'!P:P,0)+1))/INDEX('Price Data'!Q:Q,MATCH(TEXT(A790,"YYYY-MM-DD"),'Price Data'!P:P,0)+1),""),"")</f>
        <v/>
      </c>
      <c r="N790" s="34" t="str">
        <f>IFERROR(INDEX('Price Data'!T:T,MATCH(TEXT(A790,"YYYY-MM-DD"),'Price Data'!S:S,0)),"")</f>
        <v/>
      </c>
      <c r="O790" s="10" t="str" cm="1">
        <f t="array" ref="O790">IFERROR(IF(ISNUMBER(N790),(N790-INDEX('Price Data'!T:T,MATCH(TEXT(A790,"YYYY-MM-DD"),'Price Data'!S:S,0)+1))/INDEX('Price Data'!T:T,MATCH(TEXT(A790,"YYYY-MM-DD"),'Price Data'!S:S,0)+1),""),"")</f>
        <v/>
      </c>
    </row>
    <row r="791" spans="1:15" x14ac:dyDescent="0.3">
      <c r="A791" s="8">
        <v>42610</v>
      </c>
      <c r="B791" s="34" t="str">
        <f>IFERROR(INDEX('Price Data'!B:B,MATCH(TEXT(A791,"YYYY-MM-DD"),'Price Data'!A:A,0)),"")</f>
        <v/>
      </c>
      <c r="C791" s="10" t="str" cm="1">
        <f t="array" ref="C791">IFERROR(IF(ISNUMBER(B791),(B791-INDEX('Price Data'!B:B,MATCH(TEXT(A791,"YYYY-MM-DD"),'Price Data'!A:A,0)+1))/INDEX('Price Data'!B:B,MATCH(TEXT(A791,"YYYY-MM-DD"),'Price Data'!A:A,0)+1),""),"")</f>
        <v/>
      </c>
      <c r="D791" s="34" t="str">
        <f>IFERROR(INDEX('Price Data'!E:E,MATCH(TEXT(A791,"YYYY-MM-DD"),'Price Data'!D:D,0)),"")</f>
        <v/>
      </c>
      <c r="E791" s="10" t="str" cm="1">
        <f t="array" ref="E791">IFERROR(IF(ISNUMBER(D791),(D791-INDEX('Price Data'!E:E,MATCH(TEXT(A791,"YYYY-MM-DD"),'Price Data'!D:D,0)+1))/INDEX('Price Data'!E:E,MATCH(TEXT(A791,"YYYY-MM-DD"),'Price Data'!D:D,0)+1),""),"")</f>
        <v/>
      </c>
      <c r="F791" s="34" t="str">
        <f>IFERROR(INDEX('Price Data'!H:H,MATCH(TEXT(A791,"YYYY-MM-DD"),'Price Data'!G:G,0)),"")</f>
        <v/>
      </c>
      <c r="G791" s="10" t="str" cm="1">
        <f t="array" ref="G791">IFERROR(IF(ISNUMBER(F791),(F791-INDEX('Price Data'!H:H,MATCH(TEXT(A791,"YYYY-MM-DD"),'Price Data'!G:G,0)+1))/INDEX('Price Data'!H:H,MATCH(TEXT(A791,"YYYY-MM-DD"),'Price Data'!G:G,0)+1),""),"")</f>
        <v/>
      </c>
      <c r="H791" s="34" t="str">
        <f>IFERROR(INDEX('Price Data'!K:K,MATCH(TEXT(A791,"YYYY-MM-DD"),'Price Data'!J:J,0)),"")</f>
        <v/>
      </c>
      <c r="I791" s="10" t="str" cm="1">
        <f t="array" ref="I791">IFERROR(IF(ISNUMBER(H791),(H791-INDEX('Price Data'!K:K,MATCH(TEXT(A791,"YYYY-MM-DD"),'Price Data'!J:J,0)+1))/INDEX('Price Data'!K:K,MATCH(TEXT(A791,"YYYY-MM-DD"),'Price Data'!J:J,0)+1),""),"")</f>
        <v/>
      </c>
      <c r="J791" s="34" t="str">
        <f>IFERROR(INDEX('Price Data'!N:N,MATCH(TEXT(A791,"YYYY-MM-DD"),'Price Data'!M:M,0)),"")</f>
        <v/>
      </c>
      <c r="K791" s="10" t="str" cm="1">
        <f t="array" ref="K791">IFERROR(IF(ISNUMBER(J791),(J791-INDEX('Price Data'!N:N,MATCH(TEXT(A791,"YYYY-MM-DD"),'Price Data'!M:M,0)+1))/INDEX('Price Data'!N:N,MATCH(TEXT(A791,"YYYY-MM-DD"),'Price Data'!M:M,0)+1),""),"")</f>
        <v/>
      </c>
      <c r="L791" s="34" t="str">
        <f>IFERROR(INDEX('Price Data'!Q:Q,MATCH(TEXT(A791,"YYYY-MM-DD"),'Price Data'!P:P,0)),"")</f>
        <v/>
      </c>
      <c r="M791" s="10" t="str" cm="1">
        <f t="array" ref="M791">IFERROR(IF(ISNUMBER(L791),(L791-INDEX('Price Data'!Q:Q,MATCH(TEXT(A791,"YYYY-MM-DD"),'Price Data'!P:P,0)+1))/INDEX('Price Data'!Q:Q,MATCH(TEXT(A791,"YYYY-MM-DD"),'Price Data'!P:P,0)+1),""),"")</f>
        <v/>
      </c>
      <c r="N791" s="34" t="str">
        <f>IFERROR(INDEX('Price Data'!T:T,MATCH(TEXT(A791,"YYYY-MM-DD"),'Price Data'!S:S,0)),"")</f>
        <v/>
      </c>
      <c r="O791" s="10" t="str" cm="1">
        <f t="array" ref="O791">IFERROR(IF(ISNUMBER(N791),(N791-INDEX('Price Data'!T:T,MATCH(TEXT(A791,"YYYY-MM-DD"),'Price Data'!S:S,0)+1))/INDEX('Price Data'!T:T,MATCH(TEXT(A791,"YYYY-MM-DD"),'Price Data'!S:S,0)+1),""),"")</f>
        <v/>
      </c>
    </row>
    <row r="792" spans="1:15" x14ac:dyDescent="0.3">
      <c r="A792" s="8">
        <v>42611</v>
      </c>
      <c r="B792" s="34">
        <f>IFERROR(INDEX('Price Data'!B:B,MATCH(TEXT(A792,"YYYY-MM-DD"),'Price Data'!A:A,0)),"")</f>
        <v>16655</v>
      </c>
      <c r="C792" s="10" cm="1">
        <f t="array" ref="C792">IFERROR(IF(ISNUMBER(B792),(B792-INDEX('Price Data'!B:B,MATCH(TEXT(A792,"YYYY-MM-DD"),'Price Data'!A:A,0)+1))/INDEX('Price Data'!B:B,MATCH(TEXT(A792,"YYYY-MM-DD"),'Price Data'!A:A,0)+1),""),"")</f>
        <v>-1.122061268107338E-2</v>
      </c>
      <c r="D792" s="34">
        <f>IFERROR(INDEX('Price Data'!E:E,MATCH(TEXT(A792,"YYYY-MM-DD"),'Price Data'!D:D,0)),"")</f>
        <v>10.92</v>
      </c>
      <c r="E792" s="10" cm="1">
        <f t="array" ref="E792">IFERROR(IF(ISNUMBER(D792),(D792-INDEX('Price Data'!E:E,MATCH(TEXT(A792,"YYYY-MM-DD"),'Price Data'!D:D,0)+1))/INDEX('Price Data'!E:E,MATCH(TEXT(A792,"YYYY-MM-DD"),'Price Data'!D:D,0)+1),""),"")</f>
        <v>-2.7397260273972022E-3</v>
      </c>
      <c r="F792" s="34">
        <f>IFERROR(INDEX('Price Data'!H:H,MATCH(TEXT(A792,"YYYY-MM-DD"),'Price Data'!G:G,0)),"")</f>
        <v>2400</v>
      </c>
      <c r="G792" s="10" cm="1">
        <f t="array" ref="G792">IFERROR(IF(ISNUMBER(F792),(F792-INDEX('Price Data'!H:H,MATCH(TEXT(A792,"YYYY-MM-DD"),'Price Data'!G:G,0)+1))/INDEX('Price Data'!H:H,MATCH(TEXT(A792,"YYYY-MM-DD"),'Price Data'!G:G,0)+1),""),"")</f>
        <v>1.2658227848101266E-2</v>
      </c>
      <c r="H792" s="34">
        <f>IFERROR(INDEX('Price Data'!K:K,MATCH(TEXT(A792,"YYYY-MM-DD"),'Price Data'!J:J,0)),"")</f>
        <v>2</v>
      </c>
      <c r="I792" s="10" cm="1">
        <f t="array" ref="I792">IFERROR(IF(ISNUMBER(H792),(H792-INDEX('Price Data'!K:K,MATCH(TEXT(A792,"YYYY-MM-DD"),'Price Data'!J:J,0)+1))/INDEX('Price Data'!K:K,MATCH(TEXT(A792,"YYYY-MM-DD"),'Price Data'!J:J,0)+1),""),"")</f>
        <v>-4.9751243781093468E-3</v>
      </c>
      <c r="J792" s="34">
        <f>IFERROR(INDEX('Price Data'!N:N,MATCH(TEXT(A792,"YYYY-MM-DD"),'Price Data'!M:M,0)),"")</f>
        <v>2.2599999999999998</v>
      </c>
      <c r="K792" s="10" cm="1">
        <f t="array" ref="K792">IFERROR(IF(ISNUMBER(J792),(J792-INDEX('Price Data'!N:N,MATCH(TEXT(A792,"YYYY-MM-DD"),'Price Data'!M:M,0)+1))/INDEX('Price Data'!N:N,MATCH(TEXT(A792,"YYYY-MM-DD"),'Price Data'!M:M,0)+1),""),"")</f>
        <v>-2.5862068965517265E-2</v>
      </c>
      <c r="L792" s="34">
        <f>IFERROR(INDEX('Price Data'!Q:Q,MATCH(TEXT(A792,"YYYY-MM-DD"),'Price Data'!P:P,0)),"")</f>
        <v>2.16</v>
      </c>
      <c r="M792" s="10" cm="1">
        <f t="array" ref="M792">IFERROR(IF(ISNUMBER(L792),(L792-INDEX('Price Data'!Q:Q,MATCH(TEXT(A792,"YYYY-MM-DD"),'Price Data'!P:P,0)+1))/INDEX('Price Data'!Q:Q,MATCH(TEXT(A792,"YYYY-MM-DD"),'Price Data'!P:P,0)+1),""),"")</f>
        <v>-4.608294930875478E-3</v>
      </c>
      <c r="N792" s="34">
        <f>IFERROR(INDEX('Price Data'!T:T,MATCH(TEXT(A792,"YYYY-MM-DD"),'Price Data'!S:S,0)),"")</f>
        <v>2.42</v>
      </c>
      <c r="O792" s="10" cm="1">
        <f t="array" ref="O792">IFERROR(IF(ISNUMBER(N792),(N792-INDEX('Price Data'!T:T,MATCH(TEXT(A792,"YYYY-MM-DD"),'Price Data'!S:S,0)+1))/INDEX('Price Data'!T:T,MATCH(TEXT(A792,"YYYY-MM-DD"),'Price Data'!S:S,0)+1),""),"")</f>
        <v>8.3333333333333419E-3</v>
      </c>
    </row>
    <row r="793" spans="1:15" x14ac:dyDescent="0.3">
      <c r="A793" s="8">
        <v>42612</v>
      </c>
      <c r="B793" s="34">
        <f>IFERROR(INDEX('Price Data'!B:B,MATCH(TEXT(A793,"YYYY-MM-DD"),'Price Data'!A:A,0)),"")</f>
        <v>16891</v>
      </c>
      <c r="C793" s="10" cm="1">
        <f t="array" ref="C793">IFERROR(IF(ISNUMBER(B793),(B793-INDEX('Price Data'!B:B,MATCH(TEXT(A793,"YYYY-MM-DD"),'Price Data'!A:A,0)+1))/INDEX('Price Data'!B:B,MATCH(TEXT(A793,"YYYY-MM-DD"),'Price Data'!A:A,0)+1),""),"")</f>
        <v>1.4169918943260282E-2</v>
      </c>
      <c r="D793" s="34">
        <f>IFERROR(INDEX('Price Data'!E:E,MATCH(TEXT(A793,"YYYY-MM-DD"),'Price Data'!D:D,0)),"")</f>
        <v>11.16</v>
      </c>
      <c r="E793" s="10" cm="1">
        <f t="array" ref="E793">IFERROR(IF(ISNUMBER(D793),(D793-INDEX('Price Data'!E:E,MATCH(TEXT(A793,"YYYY-MM-DD"),'Price Data'!D:D,0)+1))/INDEX('Price Data'!E:E,MATCH(TEXT(A793,"YYYY-MM-DD"),'Price Data'!D:D,0)+1),""),"")</f>
        <v>2.1978021978021997E-2</v>
      </c>
      <c r="F793" s="34">
        <f>IFERROR(INDEX('Price Data'!H:H,MATCH(TEXT(A793,"YYYY-MM-DD"),'Price Data'!G:G,0)),"")</f>
        <v>2417</v>
      </c>
      <c r="G793" s="10" cm="1">
        <f t="array" ref="G793">IFERROR(IF(ISNUMBER(F793),(F793-INDEX('Price Data'!H:H,MATCH(TEXT(A793,"YYYY-MM-DD"),'Price Data'!G:G,0)+1))/INDEX('Price Data'!H:H,MATCH(TEXT(A793,"YYYY-MM-DD"),'Price Data'!G:G,0)+1),""),"")</f>
        <v>7.083333333333333E-3</v>
      </c>
      <c r="H793" s="34">
        <f>IFERROR(INDEX('Price Data'!K:K,MATCH(TEXT(A793,"YYYY-MM-DD"),'Price Data'!J:J,0)),"")</f>
        <v>2.04</v>
      </c>
      <c r="I793" s="10" cm="1">
        <f t="array" ref="I793">IFERROR(IF(ISNUMBER(H793),(H793-INDEX('Price Data'!K:K,MATCH(TEXT(A793,"YYYY-MM-DD"),'Price Data'!J:J,0)+1))/INDEX('Price Data'!K:K,MATCH(TEXT(A793,"YYYY-MM-DD"),'Price Data'!J:J,0)+1),""),"")</f>
        <v>2.0000000000000018E-2</v>
      </c>
      <c r="J793" s="34">
        <f>IFERROR(INDEX('Price Data'!N:N,MATCH(TEXT(A793,"YYYY-MM-DD"),'Price Data'!M:M,0)),"")</f>
        <v>2.3199999999999998</v>
      </c>
      <c r="K793" s="10" cm="1">
        <f t="array" ref="K793">IFERROR(IF(ISNUMBER(J793),(J793-INDEX('Price Data'!N:N,MATCH(TEXT(A793,"YYYY-MM-DD"),'Price Data'!M:M,0)+1))/INDEX('Price Data'!N:N,MATCH(TEXT(A793,"YYYY-MM-DD"),'Price Data'!M:M,0)+1),""),"")</f>
        <v>2.6548672566371709E-2</v>
      </c>
      <c r="L793" s="34">
        <f>IFERROR(INDEX('Price Data'!Q:Q,MATCH(TEXT(A793,"YYYY-MM-DD"),'Price Data'!P:P,0)),"")</f>
        <v>2.19</v>
      </c>
      <c r="M793" s="10" cm="1">
        <f t="array" ref="M793">IFERROR(IF(ISNUMBER(L793),(L793-INDEX('Price Data'!Q:Q,MATCH(TEXT(A793,"YYYY-MM-DD"),'Price Data'!P:P,0)+1))/INDEX('Price Data'!Q:Q,MATCH(TEXT(A793,"YYYY-MM-DD"),'Price Data'!P:P,0)+1),""),"")</f>
        <v>1.3888888888888798E-2</v>
      </c>
      <c r="N793" s="34">
        <f>IFERROR(INDEX('Price Data'!T:T,MATCH(TEXT(A793,"YYYY-MM-DD"),'Price Data'!S:S,0)),"")</f>
        <v>2.4</v>
      </c>
      <c r="O793" s="10" cm="1">
        <f t="array" ref="O793">IFERROR(IF(ISNUMBER(N793),(N793-INDEX('Price Data'!T:T,MATCH(TEXT(A793,"YYYY-MM-DD"),'Price Data'!S:S,0)+1))/INDEX('Price Data'!T:T,MATCH(TEXT(A793,"YYYY-MM-DD"),'Price Data'!S:S,0)+1),""),"")</f>
        <v>-8.2644628099173625E-3</v>
      </c>
    </row>
    <row r="794" spans="1:15" x14ac:dyDescent="0.3">
      <c r="A794" s="8">
        <v>42613</v>
      </c>
      <c r="B794" s="34">
        <f>IFERROR(INDEX('Price Data'!B:B,MATCH(TEXT(A794,"YYYY-MM-DD"),'Price Data'!A:A,0)),"")</f>
        <v>16943</v>
      </c>
      <c r="C794" s="10" cm="1">
        <f t="array" ref="C794">IFERROR(IF(ISNUMBER(B794),(B794-INDEX('Price Data'!B:B,MATCH(TEXT(A794,"YYYY-MM-DD"),'Price Data'!A:A,0)+1))/INDEX('Price Data'!B:B,MATCH(TEXT(A794,"YYYY-MM-DD"),'Price Data'!A:A,0)+1),""),"")</f>
        <v>3.0785625481025399E-3</v>
      </c>
      <c r="D794" s="34">
        <f>IFERROR(INDEX('Price Data'!E:E,MATCH(TEXT(A794,"YYYY-MM-DD"),'Price Data'!D:D,0)),"")</f>
        <v>11.55</v>
      </c>
      <c r="E794" s="10" cm="1">
        <f t="array" ref="E794">IFERROR(IF(ISNUMBER(D794),(D794-INDEX('Price Data'!E:E,MATCH(TEXT(A794,"YYYY-MM-DD"),'Price Data'!D:D,0)+1))/INDEX('Price Data'!E:E,MATCH(TEXT(A794,"YYYY-MM-DD"),'Price Data'!D:D,0)+1),""),"")</f>
        <v>3.4946236559139837E-2</v>
      </c>
      <c r="F794" s="34">
        <f>IFERROR(INDEX('Price Data'!H:H,MATCH(TEXT(A794,"YYYY-MM-DD"),'Price Data'!G:G,0)),"")</f>
        <v>2416</v>
      </c>
      <c r="G794" s="10" cm="1">
        <f t="array" ref="G794">IFERROR(IF(ISNUMBER(F794),(F794-INDEX('Price Data'!H:H,MATCH(TEXT(A794,"YYYY-MM-DD"),'Price Data'!G:G,0)+1))/INDEX('Price Data'!H:H,MATCH(TEXT(A794,"YYYY-MM-DD"),'Price Data'!G:G,0)+1),""),"")</f>
        <v>-4.1373603640877118E-4</v>
      </c>
      <c r="H794" s="34">
        <f>IFERROR(INDEX('Price Data'!K:K,MATCH(TEXT(A794,"YYYY-MM-DD"),'Price Data'!J:J,0)),"")</f>
        <v>2.13</v>
      </c>
      <c r="I794" s="10" cm="1">
        <f t="array" ref="I794">IFERROR(IF(ISNUMBER(H794),(H794-INDEX('Price Data'!K:K,MATCH(TEXT(A794,"YYYY-MM-DD"),'Price Data'!J:J,0)+1))/INDEX('Price Data'!K:K,MATCH(TEXT(A794,"YYYY-MM-DD"),'Price Data'!J:J,0)+1),""),"")</f>
        <v>4.4117647058823456E-2</v>
      </c>
      <c r="J794" s="34">
        <f>IFERROR(INDEX('Price Data'!N:N,MATCH(TEXT(A794,"YYYY-MM-DD"),'Price Data'!M:M,0)),"")</f>
        <v>2.34</v>
      </c>
      <c r="K794" s="10" cm="1">
        <f t="array" ref="K794">IFERROR(IF(ISNUMBER(J794),(J794-INDEX('Price Data'!N:N,MATCH(TEXT(A794,"YYYY-MM-DD"),'Price Data'!M:M,0)+1))/INDEX('Price Data'!N:N,MATCH(TEXT(A794,"YYYY-MM-DD"),'Price Data'!M:M,0)+1),""),"")</f>
        <v>8.6206896551724223E-3</v>
      </c>
      <c r="L794" s="34">
        <f>IFERROR(INDEX('Price Data'!Q:Q,MATCH(TEXT(A794,"YYYY-MM-DD"),'Price Data'!P:P,0)),"")</f>
        <v>2.2400000000000002</v>
      </c>
      <c r="M794" s="10" cm="1">
        <f t="array" ref="M794">IFERROR(IF(ISNUMBER(L794),(L794-INDEX('Price Data'!Q:Q,MATCH(TEXT(A794,"YYYY-MM-DD"),'Price Data'!P:P,0)+1))/INDEX('Price Data'!Q:Q,MATCH(TEXT(A794,"YYYY-MM-DD"),'Price Data'!P:P,0)+1),""),"")</f>
        <v>2.2831050228310626E-2</v>
      </c>
      <c r="N794" s="34">
        <f>IFERROR(INDEX('Price Data'!T:T,MATCH(TEXT(A794,"YYYY-MM-DD"),'Price Data'!S:S,0)),"")</f>
        <v>2.41</v>
      </c>
      <c r="O794" s="10" cm="1">
        <f t="array" ref="O794">IFERROR(IF(ISNUMBER(N794),(N794-INDEX('Price Data'!T:T,MATCH(TEXT(A794,"YYYY-MM-DD"),'Price Data'!S:S,0)+1))/INDEX('Price Data'!T:T,MATCH(TEXT(A794,"YYYY-MM-DD"),'Price Data'!S:S,0)+1),""),"")</f>
        <v>4.1666666666667629E-3</v>
      </c>
    </row>
    <row r="795" spans="1:15" x14ac:dyDescent="0.3">
      <c r="A795" s="8">
        <v>42614</v>
      </c>
      <c r="B795" s="34">
        <f>IFERROR(INDEX('Price Data'!B:B,MATCH(TEXT(A795,"YYYY-MM-DD"),'Price Data'!A:A,0)),"")</f>
        <v>16923</v>
      </c>
      <c r="C795" s="10" cm="1">
        <f t="array" ref="C795">IFERROR(IF(ISNUMBER(B795),(B795-INDEX('Price Data'!B:B,MATCH(TEXT(A795,"YYYY-MM-DD"),'Price Data'!A:A,0)+1))/INDEX('Price Data'!B:B,MATCH(TEXT(A795,"YYYY-MM-DD"),'Price Data'!A:A,0)+1),""),"")</f>
        <v>-1.1804284955438825E-3</v>
      </c>
      <c r="D795" s="34">
        <f>IFERROR(INDEX('Price Data'!E:E,MATCH(TEXT(A795,"YYYY-MM-DD"),'Price Data'!D:D,0)),"")</f>
        <v>11.71</v>
      </c>
      <c r="E795" s="10" cm="1">
        <f t="array" ref="E795">IFERROR(IF(ISNUMBER(D795),(D795-INDEX('Price Data'!E:E,MATCH(TEXT(A795,"YYYY-MM-DD"),'Price Data'!D:D,0)+1))/INDEX('Price Data'!E:E,MATCH(TEXT(A795,"YYYY-MM-DD"),'Price Data'!D:D,0)+1),""),"")</f>
        <v>1.3852813852813865E-2</v>
      </c>
      <c r="F795" s="34">
        <f>IFERROR(INDEX('Price Data'!H:H,MATCH(TEXT(A795,"YYYY-MM-DD"),'Price Data'!G:G,0)),"")</f>
        <v>2393</v>
      </c>
      <c r="G795" s="10" cm="1">
        <f t="array" ref="G795">IFERROR(IF(ISNUMBER(F795),(F795-INDEX('Price Data'!H:H,MATCH(TEXT(A795,"YYYY-MM-DD"),'Price Data'!G:G,0)+1))/INDEX('Price Data'!H:H,MATCH(TEXT(A795,"YYYY-MM-DD"),'Price Data'!G:G,0)+1),""),"")</f>
        <v>-9.5198675496688742E-3</v>
      </c>
      <c r="H795" s="34">
        <f>IFERROR(INDEX('Price Data'!K:K,MATCH(TEXT(A795,"YYYY-MM-DD"),'Price Data'!J:J,0)),"")</f>
        <v>2.13</v>
      </c>
      <c r="I795" s="10" cm="1">
        <f t="array" ref="I795">IFERROR(IF(ISNUMBER(H795),(H795-INDEX('Price Data'!K:K,MATCH(TEXT(A795,"YYYY-MM-DD"),'Price Data'!J:J,0)+1))/INDEX('Price Data'!K:K,MATCH(TEXT(A795,"YYYY-MM-DD"),'Price Data'!J:J,0)+1),""),"")</f>
        <v>0</v>
      </c>
      <c r="J795" s="34">
        <f>IFERROR(INDEX('Price Data'!N:N,MATCH(TEXT(A795,"YYYY-MM-DD"),'Price Data'!M:M,0)),"")</f>
        <v>2.38</v>
      </c>
      <c r="K795" s="10" cm="1">
        <f t="array" ref="K795">IFERROR(IF(ISNUMBER(J795),(J795-INDEX('Price Data'!N:N,MATCH(TEXT(A795,"YYYY-MM-DD"),'Price Data'!M:M,0)+1))/INDEX('Price Data'!N:N,MATCH(TEXT(A795,"YYYY-MM-DD"),'Price Data'!M:M,0)+1),""),"")</f>
        <v>1.709401709401711E-2</v>
      </c>
      <c r="L795" s="34">
        <f>IFERROR(INDEX('Price Data'!Q:Q,MATCH(TEXT(A795,"YYYY-MM-DD"),'Price Data'!P:P,0)),"")</f>
        <v>2.23</v>
      </c>
      <c r="M795" s="10" cm="1">
        <f t="array" ref="M795">IFERROR(IF(ISNUMBER(L795),(L795-INDEX('Price Data'!Q:Q,MATCH(TEXT(A795,"YYYY-MM-DD"),'Price Data'!P:P,0)+1))/INDEX('Price Data'!Q:Q,MATCH(TEXT(A795,"YYYY-MM-DD"),'Price Data'!P:P,0)+1),""),"")</f>
        <v>-4.4642857142858173E-3</v>
      </c>
      <c r="N795" s="34">
        <f>IFERROR(INDEX('Price Data'!T:T,MATCH(TEXT(A795,"YYYY-MM-DD"),'Price Data'!S:S,0)),"")</f>
        <v>2.42</v>
      </c>
      <c r="O795" s="10" cm="1">
        <f t="array" ref="O795">IFERROR(IF(ISNUMBER(N795),(N795-INDEX('Price Data'!T:T,MATCH(TEXT(A795,"YYYY-MM-DD"),'Price Data'!S:S,0)+1))/INDEX('Price Data'!T:T,MATCH(TEXT(A795,"YYYY-MM-DD"),'Price Data'!S:S,0)+1),""),"")</f>
        <v>4.1493775933609074E-3</v>
      </c>
    </row>
    <row r="796" spans="1:15" x14ac:dyDescent="0.3">
      <c r="A796" s="8">
        <v>42615</v>
      </c>
      <c r="B796" s="34">
        <f>IFERROR(INDEX('Price Data'!B:B,MATCH(TEXT(A796,"YYYY-MM-DD"),'Price Data'!A:A,0)),"")</f>
        <v>17184</v>
      </c>
      <c r="C796" s="10" cm="1">
        <f t="array" ref="C796">IFERROR(IF(ISNUMBER(B796),(B796-INDEX('Price Data'!B:B,MATCH(TEXT(A796,"YYYY-MM-DD"),'Price Data'!A:A,0)+1))/INDEX('Price Data'!B:B,MATCH(TEXT(A796,"YYYY-MM-DD"),'Price Data'!A:A,0)+1),""),"")</f>
        <v>1.542279737635171E-2</v>
      </c>
      <c r="D796" s="34">
        <f>IFERROR(INDEX('Price Data'!E:E,MATCH(TEXT(A796,"YYYY-MM-DD"),'Price Data'!D:D,0)),"")</f>
        <v>11.79</v>
      </c>
      <c r="E796" s="10" cm="1">
        <f t="array" ref="E796">IFERROR(IF(ISNUMBER(D796),(D796-INDEX('Price Data'!E:E,MATCH(TEXT(A796,"YYYY-MM-DD"),'Price Data'!D:D,0)+1))/INDEX('Price Data'!E:E,MATCH(TEXT(A796,"YYYY-MM-DD"),'Price Data'!D:D,0)+1),""),"")</f>
        <v>6.8317677198973777E-3</v>
      </c>
      <c r="F796" s="34">
        <f>IFERROR(INDEX('Price Data'!H:H,MATCH(TEXT(A796,"YYYY-MM-DD"),'Price Data'!G:G,0)),"")</f>
        <v>2413</v>
      </c>
      <c r="G796" s="10" cm="1">
        <f t="array" ref="G796">IFERROR(IF(ISNUMBER(F796),(F796-INDEX('Price Data'!H:H,MATCH(TEXT(A796,"YYYY-MM-DD"),'Price Data'!G:G,0)+1))/INDEX('Price Data'!H:H,MATCH(TEXT(A796,"YYYY-MM-DD"),'Price Data'!G:G,0)+1),""),"")</f>
        <v>8.3577099874634353E-3</v>
      </c>
      <c r="H796" s="34">
        <f>IFERROR(INDEX('Price Data'!K:K,MATCH(TEXT(A796,"YYYY-MM-DD"),'Price Data'!J:J,0)),"")</f>
        <v>2.19</v>
      </c>
      <c r="I796" s="10" cm="1">
        <f t="array" ref="I796">IFERROR(IF(ISNUMBER(H796),(H796-INDEX('Price Data'!K:K,MATCH(TEXT(A796,"YYYY-MM-DD"),'Price Data'!J:J,0)+1))/INDEX('Price Data'!K:K,MATCH(TEXT(A796,"YYYY-MM-DD"),'Price Data'!J:J,0)+1),""),"")</f>
        <v>2.8169014084507067E-2</v>
      </c>
      <c r="J796" s="34">
        <f>IFERROR(INDEX('Price Data'!N:N,MATCH(TEXT(A796,"YYYY-MM-DD"),'Price Data'!M:M,0)),"")</f>
        <v>2.41</v>
      </c>
      <c r="K796" s="10" cm="1">
        <f t="array" ref="K796">IFERROR(IF(ISNUMBER(J796),(J796-INDEX('Price Data'!N:N,MATCH(TEXT(A796,"YYYY-MM-DD"),'Price Data'!M:M,0)+1))/INDEX('Price Data'!N:N,MATCH(TEXT(A796,"YYYY-MM-DD"),'Price Data'!M:M,0)+1),""),"")</f>
        <v>1.2605042016806827E-2</v>
      </c>
      <c r="L796" s="34">
        <f>IFERROR(INDEX('Price Data'!Q:Q,MATCH(TEXT(A796,"YYYY-MM-DD"),'Price Data'!P:P,0)),"")</f>
        <v>2.29</v>
      </c>
      <c r="M796" s="10" cm="1">
        <f t="array" ref="M796">IFERROR(IF(ISNUMBER(L796),(L796-INDEX('Price Data'!Q:Q,MATCH(TEXT(A796,"YYYY-MM-DD"),'Price Data'!P:P,0)+1))/INDEX('Price Data'!Q:Q,MATCH(TEXT(A796,"YYYY-MM-DD"),'Price Data'!P:P,0)+1),""),"")</f>
        <v>2.6905829596412582E-2</v>
      </c>
      <c r="N796" s="34">
        <f>IFERROR(INDEX('Price Data'!T:T,MATCH(TEXT(A796,"YYYY-MM-DD"),'Price Data'!S:S,0)),"")</f>
        <v>2.44</v>
      </c>
      <c r="O796" s="10" cm="1">
        <f t="array" ref="O796">IFERROR(IF(ISNUMBER(N796),(N796-INDEX('Price Data'!T:T,MATCH(TEXT(A796,"YYYY-MM-DD"),'Price Data'!S:S,0)+1))/INDEX('Price Data'!T:T,MATCH(TEXT(A796,"YYYY-MM-DD"),'Price Data'!S:S,0)+1),""),"")</f>
        <v>8.2644628099173625E-3</v>
      </c>
    </row>
    <row r="797" spans="1:15" x14ac:dyDescent="0.3">
      <c r="A797" s="8">
        <v>42616</v>
      </c>
      <c r="B797" s="34" t="str">
        <f>IFERROR(INDEX('Price Data'!B:B,MATCH(TEXT(A797,"YYYY-MM-DD"),'Price Data'!A:A,0)),"")</f>
        <v/>
      </c>
      <c r="C797" s="10" t="str" cm="1">
        <f t="array" ref="C797">IFERROR(IF(ISNUMBER(B797),(B797-INDEX('Price Data'!B:B,MATCH(TEXT(A797,"YYYY-MM-DD"),'Price Data'!A:A,0)+1))/INDEX('Price Data'!B:B,MATCH(TEXT(A797,"YYYY-MM-DD"),'Price Data'!A:A,0)+1),""),"")</f>
        <v/>
      </c>
      <c r="D797" s="34" t="str">
        <f>IFERROR(INDEX('Price Data'!E:E,MATCH(TEXT(A797,"YYYY-MM-DD"),'Price Data'!D:D,0)),"")</f>
        <v/>
      </c>
      <c r="E797" s="10" t="str" cm="1">
        <f t="array" ref="E797">IFERROR(IF(ISNUMBER(D797),(D797-INDEX('Price Data'!E:E,MATCH(TEXT(A797,"YYYY-MM-DD"),'Price Data'!D:D,0)+1))/INDEX('Price Data'!E:E,MATCH(TEXT(A797,"YYYY-MM-DD"),'Price Data'!D:D,0)+1),""),"")</f>
        <v/>
      </c>
      <c r="F797" s="34" t="str">
        <f>IFERROR(INDEX('Price Data'!H:H,MATCH(TEXT(A797,"YYYY-MM-DD"),'Price Data'!G:G,0)),"")</f>
        <v/>
      </c>
      <c r="G797" s="10" t="str" cm="1">
        <f t="array" ref="G797">IFERROR(IF(ISNUMBER(F797),(F797-INDEX('Price Data'!H:H,MATCH(TEXT(A797,"YYYY-MM-DD"),'Price Data'!G:G,0)+1))/INDEX('Price Data'!H:H,MATCH(TEXT(A797,"YYYY-MM-DD"),'Price Data'!G:G,0)+1),""),"")</f>
        <v/>
      </c>
      <c r="H797" s="34" t="str">
        <f>IFERROR(INDEX('Price Data'!K:K,MATCH(TEXT(A797,"YYYY-MM-DD"),'Price Data'!J:J,0)),"")</f>
        <v/>
      </c>
      <c r="I797" s="10" t="str" cm="1">
        <f t="array" ref="I797">IFERROR(IF(ISNUMBER(H797),(H797-INDEX('Price Data'!K:K,MATCH(TEXT(A797,"YYYY-MM-DD"),'Price Data'!J:J,0)+1))/INDEX('Price Data'!K:K,MATCH(TEXT(A797,"YYYY-MM-DD"),'Price Data'!J:J,0)+1),""),"")</f>
        <v/>
      </c>
      <c r="J797" s="34" t="str">
        <f>IFERROR(INDEX('Price Data'!N:N,MATCH(TEXT(A797,"YYYY-MM-DD"),'Price Data'!M:M,0)),"")</f>
        <v/>
      </c>
      <c r="K797" s="10" t="str" cm="1">
        <f t="array" ref="K797">IFERROR(IF(ISNUMBER(J797),(J797-INDEX('Price Data'!N:N,MATCH(TEXT(A797,"YYYY-MM-DD"),'Price Data'!M:M,0)+1))/INDEX('Price Data'!N:N,MATCH(TEXT(A797,"YYYY-MM-DD"),'Price Data'!M:M,0)+1),""),"")</f>
        <v/>
      </c>
      <c r="L797" s="34" t="str">
        <f>IFERROR(INDEX('Price Data'!Q:Q,MATCH(TEXT(A797,"YYYY-MM-DD"),'Price Data'!P:P,0)),"")</f>
        <v/>
      </c>
      <c r="M797" s="10" t="str" cm="1">
        <f t="array" ref="M797">IFERROR(IF(ISNUMBER(L797),(L797-INDEX('Price Data'!Q:Q,MATCH(TEXT(A797,"YYYY-MM-DD"),'Price Data'!P:P,0)+1))/INDEX('Price Data'!Q:Q,MATCH(TEXT(A797,"YYYY-MM-DD"),'Price Data'!P:P,0)+1),""),"")</f>
        <v/>
      </c>
      <c r="N797" s="34" t="str">
        <f>IFERROR(INDEX('Price Data'!T:T,MATCH(TEXT(A797,"YYYY-MM-DD"),'Price Data'!S:S,0)),"")</f>
        <v/>
      </c>
      <c r="O797" s="10" t="str" cm="1">
        <f t="array" ref="O797">IFERROR(IF(ISNUMBER(N797),(N797-INDEX('Price Data'!T:T,MATCH(TEXT(A797,"YYYY-MM-DD"),'Price Data'!S:S,0)+1))/INDEX('Price Data'!T:T,MATCH(TEXT(A797,"YYYY-MM-DD"),'Price Data'!S:S,0)+1),""),"")</f>
        <v/>
      </c>
    </row>
    <row r="798" spans="1:15" x14ac:dyDescent="0.3">
      <c r="A798" s="8">
        <v>42617</v>
      </c>
      <c r="B798" s="34" t="str">
        <f>IFERROR(INDEX('Price Data'!B:B,MATCH(TEXT(A798,"YYYY-MM-DD"),'Price Data'!A:A,0)),"")</f>
        <v/>
      </c>
      <c r="C798" s="10" t="str" cm="1">
        <f t="array" ref="C798">IFERROR(IF(ISNUMBER(B798),(B798-INDEX('Price Data'!B:B,MATCH(TEXT(A798,"YYYY-MM-DD"),'Price Data'!A:A,0)+1))/INDEX('Price Data'!B:B,MATCH(TEXT(A798,"YYYY-MM-DD"),'Price Data'!A:A,0)+1),""),"")</f>
        <v/>
      </c>
      <c r="D798" s="34" t="str">
        <f>IFERROR(INDEX('Price Data'!E:E,MATCH(TEXT(A798,"YYYY-MM-DD"),'Price Data'!D:D,0)),"")</f>
        <v/>
      </c>
      <c r="E798" s="10" t="str" cm="1">
        <f t="array" ref="E798">IFERROR(IF(ISNUMBER(D798),(D798-INDEX('Price Data'!E:E,MATCH(TEXT(A798,"YYYY-MM-DD"),'Price Data'!D:D,0)+1))/INDEX('Price Data'!E:E,MATCH(TEXT(A798,"YYYY-MM-DD"),'Price Data'!D:D,0)+1),""),"")</f>
        <v/>
      </c>
      <c r="F798" s="34" t="str">
        <f>IFERROR(INDEX('Price Data'!H:H,MATCH(TEXT(A798,"YYYY-MM-DD"),'Price Data'!G:G,0)),"")</f>
        <v/>
      </c>
      <c r="G798" s="10" t="str" cm="1">
        <f t="array" ref="G798">IFERROR(IF(ISNUMBER(F798),(F798-INDEX('Price Data'!H:H,MATCH(TEXT(A798,"YYYY-MM-DD"),'Price Data'!G:G,0)+1))/INDEX('Price Data'!H:H,MATCH(TEXT(A798,"YYYY-MM-DD"),'Price Data'!G:G,0)+1),""),"")</f>
        <v/>
      </c>
      <c r="H798" s="34" t="str">
        <f>IFERROR(INDEX('Price Data'!K:K,MATCH(TEXT(A798,"YYYY-MM-DD"),'Price Data'!J:J,0)),"")</f>
        <v/>
      </c>
      <c r="I798" s="10" t="str" cm="1">
        <f t="array" ref="I798">IFERROR(IF(ISNUMBER(H798),(H798-INDEX('Price Data'!K:K,MATCH(TEXT(A798,"YYYY-MM-DD"),'Price Data'!J:J,0)+1))/INDEX('Price Data'!K:K,MATCH(TEXT(A798,"YYYY-MM-DD"),'Price Data'!J:J,0)+1),""),"")</f>
        <v/>
      </c>
      <c r="J798" s="34" t="str">
        <f>IFERROR(INDEX('Price Data'!N:N,MATCH(TEXT(A798,"YYYY-MM-DD"),'Price Data'!M:M,0)),"")</f>
        <v/>
      </c>
      <c r="K798" s="10" t="str" cm="1">
        <f t="array" ref="K798">IFERROR(IF(ISNUMBER(J798),(J798-INDEX('Price Data'!N:N,MATCH(TEXT(A798,"YYYY-MM-DD"),'Price Data'!M:M,0)+1))/INDEX('Price Data'!N:N,MATCH(TEXT(A798,"YYYY-MM-DD"),'Price Data'!M:M,0)+1),""),"")</f>
        <v/>
      </c>
      <c r="L798" s="34" t="str">
        <f>IFERROR(INDEX('Price Data'!Q:Q,MATCH(TEXT(A798,"YYYY-MM-DD"),'Price Data'!P:P,0)),"")</f>
        <v/>
      </c>
      <c r="M798" s="10" t="str" cm="1">
        <f t="array" ref="M798">IFERROR(IF(ISNUMBER(L798),(L798-INDEX('Price Data'!Q:Q,MATCH(TEXT(A798,"YYYY-MM-DD"),'Price Data'!P:P,0)+1))/INDEX('Price Data'!Q:Q,MATCH(TEXT(A798,"YYYY-MM-DD"),'Price Data'!P:P,0)+1),""),"")</f>
        <v/>
      </c>
      <c r="N798" s="34" t="str">
        <f>IFERROR(INDEX('Price Data'!T:T,MATCH(TEXT(A798,"YYYY-MM-DD"),'Price Data'!S:S,0)),"")</f>
        <v/>
      </c>
      <c r="O798" s="10" t="str" cm="1">
        <f t="array" ref="O798">IFERROR(IF(ISNUMBER(N798),(N798-INDEX('Price Data'!T:T,MATCH(TEXT(A798,"YYYY-MM-DD"),'Price Data'!S:S,0)+1))/INDEX('Price Data'!T:T,MATCH(TEXT(A798,"YYYY-MM-DD"),'Price Data'!S:S,0)+1),""),"")</f>
        <v/>
      </c>
    </row>
    <row r="799" spans="1:15" x14ac:dyDescent="0.3">
      <c r="A799" s="8">
        <v>42618</v>
      </c>
      <c r="B799" s="34">
        <f>IFERROR(INDEX('Price Data'!B:B,MATCH(TEXT(A799,"YYYY-MM-DD"),'Price Data'!A:A,0)),"")</f>
        <v>17190</v>
      </c>
      <c r="C799" s="10" cm="1">
        <f t="array" ref="C799">IFERROR(IF(ISNUMBER(B799),(B799-INDEX('Price Data'!B:B,MATCH(TEXT(A799,"YYYY-MM-DD"),'Price Data'!A:A,0)+1))/INDEX('Price Data'!B:B,MATCH(TEXT(A799,"YYYY-MM-DD"),'Price Data'!A:A,0)+1),""),"")</f>
        <v>3.4916201117318437E-4</v>
      </c>
      <c r="D799" s="34">
        <f>IFERROR(INDEX('Price Data'!E:E,MATCH(TEXT(A799,"YYYY-MM-DD"),'Price Data'!D:D,0)),"")</f>
        <v>11.72</v>
      </c>
      <c r="E799" s="10" cm="1">
        <f t="array" ref="E799">IFERROR(IF(ISNUMBER(D799),(D799-INDEX('Price Data'!E:E,MATCH(TEXT(A799,"YYYY-MM-DD"),'Price Data'!D:D,0)+1))/INDEX('Price Data'!E:E,MATCH(TEXT(A799,"YYYY-MM-DD"),'Price Data'!D:D,0)+1),""),"")</f>
        <v>-5.9372349448684062E-3</v>
      </c>
      <c r="F799" s="34">
        <f>IFERROR(INDEX('Price Data'!H:H,MATCH(TEXT(A799,"YYYY-MM-DD"),'Price Data'!G:G,0)),"")</f>
        <v>2388</v>
      </c>
      <c r="G799" s="10" cm="1">
        <f t="array" ref="G799">IFERROR(IF(ISNUMBER(F799),(F799-INDEX('Price Data'!H:H,MATCH(TEXT(A799,"YYYY-MM-DD"),'Price Data'!G:G,0)+1))/INDEX('Price Data'!H:H,MATCH(TEXT(A799,"YYYY-MM-DD"),'Price Data'!G:G,0)+1),""),"")</f>
        <v>-1.0360547036883548E-2</v>
      </c>
      <c r="H799" s="34">
        <f>IFERROR(INDEX('Price Data'!K:K,MATCH(TEXT(A799,"YYYY-MM-DD"),'Price Data'!J:J,0)),"")</f>
        <v>2.1800000000000002</v>
      </c>
      <c r="I799" s="10" cm="1">
        <f t="array" ref="I799">IFERROR(IF(ISNUMBER(H799),(H799-INDEX('Price Data'!K:K,MATCH(TEXT(A799,"YYYY-MM-DD"),'Price Data'!J:J,0)+1))/INDEX('Price Data'!K:K,MATCH(TEXT(A799,"YYYY-MM-DD"),'Price Data'!J:J,0)+1),""),"")</f>
        <v>-4.5662100456620031E-3</v>
      </c>
      <c r="J799" s="34">
        <f>IFERROR(INDEX('Price Data'!N:N,MATCH(TEXT(A799,"YYYY-MM-DD"),'Price Data'!M:M,0)),"")</f>
        <v>2.41</v>
      </c>
      <c r="K799" s="10" cm="1">
        <f t="array" ref="K799">IFERROR(IF(ISNUMBER(J799),(J799-INDEX('Price Data'!N:N,MATCH(TEXT(A799,"YYYY-MM-DD"),'Price Data'!M:M,0)+1))/INDEX('Price Data'!N:N,MATCH(TEXT(A799,"YYYY-MM-DD"),'Price Data'!M:M,0)+1),""),"")</f>
        <v>0</v>
      </c>
      <c r="L799" s="34">
        <f>IFERROR(INDEX('Price Data'!Q:Q,MATCH(TEXT(A799,"YYYY-MM-DD"),'Price Data'!P:P,0)),"")</f>
        <v>2.4</v>
      </c>
      <c r="M799" s="10" cm="1">
        <f t="array" ref="M799">IFERROR(IF(ISNUMBER(L799),(L799-INDEX('Price Data'!Q:Q,MATCH(TEXT(A799,"YYYY-MM-DD"),'Price Data'!P:P,0)+1))/INDEX('Price Data'!Q:Q,MATCH(TEXT(A799,"YYYY-MM-DD"),'Price Data'!P:P,0)+1),""),"")</f>
        <v>4.8034934497816539E-2</v>
      </c>
      <c r="N799" s="34">
        <f>IFERROR(INDEX('Price Data'!T:T,MATCH(TEXT(A799,"YYYY-MM-DD"),'Price Data'!S:S,0)),"")</f>
        <v>2.5099999999999998</v>
      </c>
      <c r="O799" s="10" cm="1">
        <f t="array" ref="O799">IFERROR(IF(ISNUMBER(N799),(N799-INDEX('Price Data'!T:T,MATCH(TEXT(A799,"YYYY-MM-DD"),'Price Data'!S:S,0)+1))/INDEX('Price Data'!T:T,MATCH(TEXT(A799,"YYYY-MM-DD"),'Price Data'!S:S,0)+1),""),"")</f>
        <v>2.8688524590163869E-2</v>
      </c>
    </row>
    <row r="800" spans="1:15" x14ac:dyDescent="0.3">
      <c r="A800" s="8">
        <v>42619</v>
      </c>
      <c r="B800" s="34">
        <f>IFERROR(INDEX('Price Data'!B:B,MATCH(TEXT(A800,"YYYY-MM-DD"),'Price Data'!A:A,0)),"")</f>
        <v>17053</v>
      </c>
      <c r="C800" s="10" cm="1">
        <f t="array" ref="C800">IFERROR(IF(ISNUMBER(B800),(B800-INDEX('Price Data'!B:B,MATCH(TEXT(A800,"YYYY-MM-DD"),'Price Data'!A:A,0)+1))/INDEX('Price Data'!B:B,MATCH(TEXT(A800,"YYYY-MM-DD"),'Price Data'!A:A,0)+1),""),"")</f>
        <v>-7.9697498545666084E-3</v>
      </c>
      <c r="D800" s="34">
        <f>IFERROR(INDEX('Price Data'!E:E,MATCH(TEXT(A800,"YYYY-MM-DD"),'Price Data'!D:D,0)),"")</f>
        <v>11.54</v>
      </c>
      <c r="E800" s="10" cm="1">
        <f t="array" ref="E800">IFERROR(IF(ISNUMBER(D800),(D800-INDEX('Price Data'!E:E,MATCH(TEXT(A800,"YYYY-MM-DD"),'Price Data'!D:D,0)+1))/INDEX('Price Data'!E:E,MATCH(TEXT(A800,"YYYY-MM-DD"),'Price Data'!D:D,0)+1),""),"")</f>
        <v>-1.5358361774744153E-2</v>
      </c>
      <c r="F800" s="34">
        <f>IFERROR(INDEX('Price Data'!H:H,MATCH(TEXT(A800,"YYYY-MM-DD"),'Price Data'!G:G,0)),"")</f>
        <v>2350</v>
      </c>
      <c r="G800" s="10" cm="1">
        <f t="array" ref="G800">IFERROR(IF(ISNUMBER(F800),(F800-INDEX('Price Data'!H:H,MATCH(TEXT(A800,"YYYY-MM-DD"),'Price Data'!G:G,0)+1))/INDEX('Price Data'!H:H,MATCH(TEXT(A800,"YYYY-MM-DD"),'Price Data'!G:G,0)+1),""),"")</f>
        <v>-1.5912897822445562E-2</v>
      </c>
      <c r="H800" s="34">
        <f>IFERROR(INDEX('Price Data'!K:K,MATCH(TEXT(A800,"YYYY-MM-DD"),'Price Data'!J:J,0)),"")</f>
        <v>2.14</v>
      </c>
      <c r="I800" s="10" cm="1">
        <f t="array" ref="I800">IFERROR(IF(ISNUMBER(H800),(H800-INDEX('Price Data'!K:K,MATCH(TEXT(A800,"YYYY-MM-DD"),'Price Data'!J:J,0)+1))/INDEX('Price Data'!K:K,MATCH(TEXT(A800,"YYYY-MM-DD"),'Price Data'!J:J,0)+1),""),"")</f>
        <v>-1.8348623853211024E-2</v>
      </c>
      <c r="J800" s="34">
        <f>IFERROR(INDEX('Price Data'!N:N,MATCH(TEXT(A800,"YYYY-MM-DD"),'Price Data'!M:M,0)),"")</f>
        <v>2.37</v>
      </c>
      <c r="K800" s="10" cm="1">
        <f t="array" ref="K800">IFERROR(IF(ISNUMBER(J800),(J800-INDEX('Price Data'!N:N,MATCH(TEXT(A800,"YYYY-MM-DD"),'Price Data'!M:M,0)+1))/INDEX('Price Data'!N:N,MATCH(TEXT(A800,"YYYY-MM-DD"),'Price Data'!M:M,0)+1),""),"")</f>
        <v>-1.6597510373443997E-2</v>
      </c>
      <c r="L800" s="34">
        <f>IFERROR(INDEX('Price Data'!Q:Q,MATCH(TEXT(A800,"YYYY-MM-DD"),'Price Data'!P:P,0)),"")</f>
        <v>2.34</v>
      </c>
      <c r="M800" s="10" cm="1">
        <f t="array" ref="M800">IFERROR(IF(ISNUMBER(L800),(L800-INDEX('Price Data'!Q:Q,MATCH(TEXT(A800,"YYYY-MM-DD"),'Price Data'!P:P,0)+1))/INDEX('Price Data'!Q:Q,MATCH(TEXT(A800,"YYYY-MM-DD"),'Price Data'!P:P,0)+1),""),"")</f>
        <v>-2.5000000000000022E-2</v>
      </c>
      <c r="N800" s="34">
        <f>IFERROR(INDEX('Price Data'!T:T,MATCH(TEXT(A800,"YYYY-MM-DD"),'Price Data'!S:S,0)),"")</f>
        <v>2.44</v>
      </c>
      <c r="O800" s="10" cm="1">
        <f t="array" ref="O800">IFERROR(IF(ISNUMBER(N800),(N800-INDEX('Price Data'!T:T,MATCH(TEXT(A800,"YYYY-MM-DD"),'Price Data'!S:S,0)+1))/INDEX('Price Data'!T:T,MATCH(TEXT(A800,"YYYY-MM-DD"),'Price Data'!S:S,0)+1),""),"")</f>
        <v>-2.7888446215139379E-2</v>
      </c>
    </row>
    <row r="801" spans="1:15" x14ac:dyDescent="0.3">
      <c r="A801" s="8">
        <v>42620</v>
      </c>
      <c r="B801" s="34">
        <f>IFERROR(INDEX('Price Data'!B:B,MATCH(TEXT(A801,"YYYY-MM-DD"),'Price Data'!A:A,0)),"")</f>
        <v>17293</v>
      </c>
      <c r="C801" s="10" cm="1">
        <f t="array" ref="C801">IFERROR(IF(ISNUMBER(B801),(B801-INDEX('Price Data'!B:B,MATCH(TEXT(A801,"YYYY-MM-DD"),'Price Data'!A:A,0)+1))/INDEX('Price Data'!B:B,MATCH(TEXT(A801,"YYYY-MM-DD"),'Price Data'!A:A,0)+1),""),"")</f>
        <v>1.4073770011141734E-2</v>
      </c>
      <c r="D801" s="34">
        <f>IFERROR(INDEX('Price Data'!E:E,MATCH(TEXT(A801,"YYYY-MM-DD"),'Price Data'!D:D,0)),"")</f>
        <v>11.66</v>
      </c>
      <c r="E801" s="10" cm="1">
        <f t="array" ref="E801">IFERROR(IF(ISNUMBER(D801),(D801-INDEX('Price Data'!E:E,MATCH(TEXT(A801,"YYYY-MM-DD"),'Price Data'!D:D,0)+1))/INDEX('Price Data'!E:E,MATCH(TEXT(A801,"YYYY-MM-DD"),'Price Data'!D:D,0)+1),""),"")</f>
        <v>1.0398613518197661E-2</v>
      </c>
      <c r="F801" s="34">
        <f>IFERROR(INDEX('Price Data'!H:H,MATCH(TEXT(A801,"YYYY-MM-DD"),'Price Data'!G:G,0)),"")</f>
        <v>2359</v>
      </c>
      <c r="G801" s="10" cm="1">
        <f t="array" ref="G801">IFERROR(IF(ISNUMBER(F801),(F801-INDEX('Price Data'!H:H,MATCH(TEXT(A801,"YYYY-MM-DD"),'Price Data'!G:G,0)+1))/INDEX('Price Data'!H:H,MATCH(TEXT(A801,"YYYY-MM-DD"),'Price Data'!G:G,0)+1),""),"")</f>
        <v>3.829787234042553E-3</v>
      </c>
      <c r="H801" s="34">
        <f>IFERROR(INDEX('Price Data'!K:K,MATCH(TEXT(A801,"YYYY-MM-DD"),'Price Data'!J:J,0)),"")</f>
        <v>2.16</v>
      </c>
      <c r="I801" s="10" cm="1">
        <f t="array" ref="I801">IFERROR(IF(ISNUMBER(H801),(H801-INDEX('Price Data'!K:K,MATCH(TEXT(A801,"YYYY-MM-DD"),'Price Data'!J:J,0)+1))/INDEX('Price Data'!K:K,MATCH(TEXT(A801,"YYYY-MM-DD"),'Price Data'!J:J,0)+1),""),"")</f>
        <v>9.3457943925233725E-3</v>
      </c>
      <c r="J801" s="34">
        <f>IFERROR(INDEX('Price Data'!N:N,MATCH(TEXT(A801,"YYYY-MM-DD"),'Price Data'!M:M,0)),"")</f>
        <v>2.4500000000000002</v>
      </c>
      <c r="K801" s="10" cm="1">
        <f t="array" ref="K801">IFERROR(IF(ISNUMBER(J801),(J801-INDEX('Price Data'!N:N,MATCH(TEXT(A801,"YYYY-MM-DD"),'Price Data'!M:M,0)+1))/INDEX('Price Data'!N:N,MATCH(TEXT(A801,"YYYY-MM-DD"),'Price Data'!M:M,0)+1),""),"")</f>
        <v>3.3755274261603407E-2</v>
      </c>
      <c r="L801" s="34">
        <f>IFERROR(INDEX('Price Data'!Q:Q,MATCH(TEXT(A801,"YYYY-MM-DD"),'Price Data'!P:P,0)),"")</f>
        <v>2.37</v>
      </c>
      <c r="M801" s="10" cm="1">
        <f t="array" ref="M801">IFERROR(IF(ISNUMBER(L801),(L801-INDEX('Price Data'!Q:Q,MATCH(TEXT(A801,"YYYY-MM-DD"),'Price Data'!P:P,0)+1))/INDEX('Price Data'!Q:Q,MATCH(TEXT(A801,"YYYY-MM-DD"),'Price Data'!P:P,0)+1),""),"")</f>
        <v>1.2820512820512928E-2</v>
      </c>
      <c r="N801" s="34">
        <f>IFERROR(INDEX('Price Data'!T:T,MATCH(TEXT(A801,"YYYY-MM-DD"),'Price Data'!S:S,0)),"")</f>
        <v>2.5</v>
      </c>
      <c r="O801" s="10" cm="1">
        <f t="array" ref="O801">IFERROR(IF(ISNUMBER(N801),(N801-INDEX('Price Data'!T:T,MATCH(TEXT(A801,"YYYY-MM-DD"),'Price Data'!S:S,0)+1))/INDEX('Price Data'!T:T,MATCH(TEXT(A801,"YYYY-MM-DD"),'Price Data'!S:S,0)+1),""),"")</f>
        <v>2.4590163934426253E-2</v>
      </c>
    </row>
    <row r="802" spans="1:15" x14ac:dyDescent="0.3">
      <c r="A802" s="8">
        <v>42621</v>
      </c>
      <c r="B802" s="34">
        <f>IFERROR(INDEX('Price Data'!B:B,MATCH(TEXT(A802,"YYYY-MM-DD"),'Price Data'!A:A,0)),"")</f>
        <v>17376</v>
      </c>
      <c r="C802" s="10" cm="1">
        <f t="array" ref="C802">IFERROR(IF(ISNUMBER(B802),(B802-INDEX('Price Data'!B:B,MATCH(TEXT(A802,"YYYY-MM-DD"),'Price Data'!A:A,0)+1))/INDEX('Price Data'!B:B,MATCH(TEXT(A802,"YYYY-MM-DD"),'Price Data'!A:A,0)+1),""),"")</f>
        <v>4.7996299080552826E-3</v>
      </c>
      <c r="D802" s="34">
        <f>IFERROR(INDEX('Price Data'!E:E,MATCH(TEXT(A802,"YYYY-MM-DD"),'Price Data'!D:D,0)),"")</f>
        <v>11.9</v>
      </c>
      <c r="E802" s="10" cm="1">
        <f t="array" ref="E802">IFERROR(IF(ISNUMBER(D802),(D802-INDEX('Price Data'!E:E,MATCH(TEXT(A802,"YYYY-MM-DD"),'Price Data'!D:D,0)+1))/INDEX('Price Data'!E:E,MATCH(TEXT(A802,"YYYY-MM-DD"),'Price Data'!D:D,0)+1),""),"")</f>
        <v>2.0583190394511168E-2</v>
      </c>
      <c r="F802" s="34">
        <f>IFERROR(INDEX('Price Data'!H:H,MATCH(TEXT(A802,"YYYY-MM-DD"),'Price Data'!G:G,0)),"")</f>
        <v>2445</v>
      </c>
      <c r="G802" s="10" cm="1">
        <f t="array" ref="G802">IFERROR(IF(ISNUMBER(F802),(F802-INDEX('Price Data'!H:H,MATCH(TEXT(A802,"YYYY-MM-DD"),'Price Data'!G:G,0)+1))/INDEX('Price Data'!H:H,MATCH(TEXT(A802,"YYYY-MM-DD"),'Price Data'!G:G,0)+1),""),"")</f>
        <v>3.6456125476896993E-2</v>
      </c>
      <c r="H802" s="34">
        <f>IFERROR(INDEX('Price Data'!K:K,MATCH(TEXT(A802,"YYYY-MM-DD"),'Price Data'!J:J,0)),"")</f>
        <v>2.19</v>
      </c>
      <c r="I802" s="10" cm="1">
        <f t="array" ref="I802">IFERROR(IF(ISNUMBER(H802),(H802-INDEX('Price Data'!K:K,MATCH(TEXT(A802,"YYYY-MM-DD"),'Price Data'!J:J,0)+1))/INDEX('Price Data'!K:K,MATCH(TEXT(A802,"YYYY-MM-DD"),'Price Data'!J:J,0)+1),""),"")</f>
        <v>1.3888888888888798E-2</v>
      </c>
      <c r="J802" s="34">
        <f>IFERROR(INDEX('Price Data'!N:N,MATCH(TEXT(A802,"YYYY-MM-DD"),'Price Data'!M:M,0)),"")</f>
        <v>2.4500000000000002</v>
      </c>
      <c r="K802" s="10" cm="1">
        <f t="array" ref="K802">IFERROR(IF(ISNUMBER(J802),(J802-INDEX('Price Data'!N:N,MATCH(TEXT(A802,"YYYY-MM-DD"),'Price Data'!M:M,0)+1))/INDEX('Price Data'!N:N,MATCH(TEXT(A802,"YYYY-MM-DD"),'Price Data'!M:M,0)+1),""),"")</f>
        <v>0</v>
      </c>
      <c r="L802" s="34">
        <f>IFERROR(INDEX('Price Data'!Q:Q,MATCH(TEXT(A802,"YYYY-MM-DD"),'Price Data'!P:P,0)),"")</f>
        <v>2.37</v>
      </c>
      <c r="M802" s="10" cm="1">
        <f t="array" ref="M802">IFERROR(IF(ISNUMBER(L802),(L802-INDEX('Price Data'!Q:Q,MATCH(TEXT(A802,"YYYY-MM-DD"),'Price Data'!P:P,0)+1))/INDEX('Price Data'!Q:Q,MATCH(TEXT(A802,"YYYY-MM-DD"),'Price Data'!P:P,0)+1),""),"")</f>
        <v>0</v>
      </c>
      <c r="N802" s="34">
        <f>IFERROR(INDEX('Price Data'!T:T,MATCH(TEXT(A802,"YYYY-MM-DD"),'Price Data'!S:S,0)),"")</f>
        <v>2.5</v>
      </c>
      <c r="O802" s="10" cm="1">
        <f t="array" ref="O802">IFERROR(IF(ISNUMBER(N802),(N802-INDEX('Price Data'!T:T,MATCH(TEXT(A802,"YYYY-MM-DD"),'Price Data'!S:S,0)+1))/INDEX('Price Data'!T:T,MATCH(TEXT(A802,"YYYY-MM-DD"),'Price Data'!S:S,0)+1),""),"")</f>
        <v>0</v>
      </c>
    </row>
    <row r="803" spans="1:15" x14ac:dyDescent="0.3">
      <c r="A803" s="8">
        <v>42622</v>
      </c>
      <c r="B803" s="34">
        <f>IFERROR(INDEX('Price Data'!B:B,MATCH(TEXT(A803,"YYYY-MM-DD"),'Price Data'!A:A,0)),"")</f>
        <v>17156</v>
      </c>
      <c r="C803" s="10" cm="1">
        <f t="array" ref="C803">IFERROR(IF(ISNUMBER(B803),(B803-INDEX('Price Data'!B:B,MATCH(TEXT(A803,"YYYY-MM-DD"),'Price Data'!A:A,0)+1))/INDEX('Price Data'!B:B,MATCH(TEXT(A803,"YYYY-MM-DD"),'Price Data'!A:A,0)+1),""),"")</f>
        <v>-1.2661141804788214E-2</v>
      </c>
      <c r="D803" s="34">
        <f>IFERROR(INDEX('Price Data'!E:E,MATCH(TEXT(A803,"YYYY-MM-DD"),'Price Data'!D:D,0)),"")</f>
        <v>11.72</v>
      </c>
      <c r="E803" s="10" cm="1">
        <f t="array" ref="E803">IFERROR(IF(ISNUMBER(D803),(D803-INDEX('Price Data'!E:E,MATCH(TEXT(A803,"YYYY-MM-DD"),'Price Data'!D:D,0)+1))/INDEX('Price Data'!E:E,MATCH(TEXT(A803,"YYYY-MM-DD"),'Price Data'!D:D,0)+1),""),"")</f>
        <v>-1.5126050420168043E-2</v>
      </c>
      <c r="F803" s="34">
        <f>IFERROR(INDEX('Price Data'!H:H,MATCH(TEXT(A803,"YYYY-MM-DD"),'Price Data'!G:G,0)),"")</f>
        <v>2391</v>
      </c>
      <c r="G803" s="10" cm="1">
        <f t="array" ref="G803">IFERROR(IF(ISNUMBER(F803),(F803-INDEX('Price Data'!H:H,MATCH(TEXT(A803,"YYYY-MM-DD"),'Price Data'!G:G,0)+1))/INDEX('Price Data'!H:H,MATCH(TEXT(A803,"YYYY-MM-DD"),'Price Data'!G:G,0)+1),""),"")</f>
        <v>-2.2085889570552148E-2</v>
      </c>
      <c r="H803" s="34">
        <f>IFERROR(INDEX('Price Data'!K:K,MATCH(TEXT(A803,"YYYY-MM-DD"),'Price Data'!J:J,0)),"")</f>
        <v>2.17</v>
      </c>
      <c r="I803" s="10" cm="1">
        <f t="array" ref="I803">IFERROR(IF(ISNUMBER(H803),(H803-INDEX('Price Data'!K:K,MATCH(TEXT(A803,"YYYY-MM-DD"),'Price Data'!J:J,0)+1))/INDEX('Price Data'!K:K,MATCH(TEXT(A803,"YYYY-MM-DD"),'Price Data'!J:J,0)+1),""),"")</f>
        <v>-9.1324200913242091E-3</v>
      </c>
      <c r="J803" s="34">
        <f>IFERROR(INDEX('Price Data'!N:N,MATCH(TEXT(A803,"YYYY-MM-DD"),'Price Data'!M:M,0)),"")</f>
        <v>2.4</v>
      </c>
      <c r="K803" s="10" cm="1">
        <f t="array" ref="K803">IFERROR(IF(ISNUMBER(J803),(J803-INDEX('Price Data'!N:N,MATCH(TEXT(A803,"YYYY-MM-DD"),'Price Data'!M:M,0)+1))/INDEX('Price Data'!N:N,MATCH(TEXT(A803,"YYYY-MM-DD"),'Price Data'!M:M,0)+1),""),"")</f>
        <v>-2.0408163265306228E-2</v>
      </c>
      <c r="L803" s="34">
        <f>IFERROR(INDEX('Price Data'!Q:Q,MATCH(TEXT(A803,"YYYY-MM-DD"),'Price Data'!P:P,0)),"")</f>
        <v>2.35</v>
      </c>
      <c r="M803" s="10" cm="1">
        <f t="array" ref="M803">IFERROR(IF(ISNUMBER(L803),(L803-INDEX('Price Data'!Q:Q,MATCH(TEXT(A803,"YYYY-MM-DD"),'Price Data'!P:P,0)+1))/INDEX('Price Data'!Q:Q,MATCH(TEXT(A803,"YYYY-MM-DD"),'Price Data'!P:P,0)+1),""),"")</f>
        <v>-8.4388185654008518E-3</v>
      </c>
      <c r="N803" s="34">
        <f>IFERROR(INDEX('Price Data'!T:T,MATCH(TEXT(A803,"YYYY-MM-DD"),'Price Data'!S:S,0)),"")</f>
        <v>2.4900000000000002</v>
      </c>
      <c r="O803" s="10" cm="1">
        <f t="array" ref="O803">IFERROR(IF(ISNUMBER(N803),(N803-INDEX('Price Data'!T:T,MATCH(TEXT(A803,"YYYY-MM-DD"),'Price Data'!S:S,0)+1))/INDEX('Price Data'!T:T,MATCH(TEXT(A803,"YYYY-MM-DD"),'Price Data'!S:S,0)+1),""),"")</f>
        <v>-3.9999999999999151E-3</v>
      </c>
    </row>
    <row r="804" spans="1:15" x14ac:dyDescent="0.3">
      <c r="A804" s="8">
        <v>42623</v>
      </c>
      <c r="B804" s="34" t="str">
        <f>IFERROR(INDEX('Price Data'!B:B,MATCH(TEXT(A804,"YYYY-MM-DD"),'Price Data'!A:A,0)),"")</f>
        <v/>
      </c>
      <c r="C804" s="10" t="str" cm="1">
        <f t="array" ref="C804">IFERROR(IF(ISNUMBER(B804),(B804-INDEX('Price Data'!B:B,MATCH(TEXT(A804,"YYYY-MM-DD"),'Price Data'!A:A,0)+1))/INDEX('Price Data'!B:B,MATCH(TEXT(A804,"YYYY-MM-DD"),'Price Data'!A:A,0)+1),""),"")</f>
        <v/>
      </c>
      <c r="D804" s="34" t="str">
        <f>IFERROR(INDEX('Price Data'!E:E,MATCH(TEXT(A804,"YYYY-MM-DD"),'Price Data'!D:D,0)),"")</f>
        <v/>
      </c>
      <c r="E804" s="10" t="str" cm="1">
        <f t="array" ref="E804">IFERROR(IF(ISNUMBER(D804),(D804-INDEX('Price Data'!E:E,MATCH(TEXT(A804,"YYYY-MM-DD"),'Price Data'!D:D,0)+1))/INDEX('Price Data'!E:E,MATCH(TEXT(A804,"YYYY-MM-DD"),'Price Data'!D:D,0)+1),""),"")</f>
        <v/>
      </c>
      <c r="F804" s="34" t="str">
        <f>IFERROR(INDEX('Price Data'!H:H,MATCH(TEXT(A804,"YYYY-MM-DD"),'Price Data'!G:G,0)),"")</f>
        <v/>
      </c>
      <c r="G804" s="10" t="str" cm="1">
        <f t="array" ref="G804">IFERROR(IF(ISNUMBER(F804),(F804-INDEX('Price Data'!H:H,MATCH(TEXT(A804,"YYYY-MM-DD"),'Price Data'!G:G,0)+1))/INDEX('Price Data'!H:H,MATCH(TEXT(A804,"YYYY-MM-DD"),'Price Data'!G:G,0)+1),""),"")</f>
        <v/>
      </c>
      <c r="H804" s="34" t="str">
        <f>IFERROR(INDEX('Price Data'!K:K,MATCH(TEXT(A804,"YYYY-MM-DD"),'Price Data'!J:J,0)),"")</f>
        <v/>
      </c>
      <c r="I804" s="10" t="str" cm="1">
        <f t="array" ref="I804">IFERROR(IF(ISNUMBER(H804),(H804-INDEX('Price Data'!K:K,MATCH(TEXT(A804,"YYYY-MM-DD"),'Price Data'!J:J,0)+1))/INDEX('Price Data'!K:K,MATCH(TEXT(A804,"YYYY-MM-DD"),'Price Data'!J:J,0)+1),""),"")</f>
        <v/>
      </c>
      <c r="J804" s="34" t="str">
        <f>IFERROR(INDEX('Price Data'!N:N,MATCH(TEXT(A804,"YYYY-MM-DD"),'Price Data'!M:M,0)),"")</f>
        <v/>
      </c>
      <c r="K804" s="10" t="str" cm="1">
        <f t="array" ref="K804">IFERROR(IF(ISNUMBER(J804),(J804-INDEX('Price Data'!N:N,MATCH(TEXT(A804,"YYYY-MM-DD"),'Price Data'!M:M,0)+1))/INDEX('Price Data'!N:N,MATCH(TEXT(A804,"YYYY-MM-DD"),'Price Data'!M:M,0)+1),""),"")</f>
        <v/>
      </c>
      <c r="L804" s="34" t="str">
        <f>IFERROR(INDEX('Price Data'!Q:Q,MATCH(TEXT(A804,"YYYY-MM-DD"),'Price Data'!P:P,0)),"")</f>
        <v/>
      </c>
      <c r="M804" s="10" t="str" cm="1">
        <f t="array" ref="M804">IFERROR(IF(ISNUMBER(L804),(L804-INDEX('Price Data'!Q:Q,MATCH(TEXT(A804,"YYYY-MM-DD"),'Price Data'!P:P,0)+1))/INDEX('Price Data'!Q:Q,MATCH(TEXT(A804,"YYYY-MM-DD"),'Price Data'!P:P,0)+1),""),"")</f>
        <v/>
      </c>
      <c r="N804" s="34" t="str">
        <f>IFERROR(INDEX('Price Data'!T:T,MATCH(TEXT(A804,"YYYY-MM-DD"),'Price Data'!S:S,0)),"")</f>
        <v/>
      </c>
      <c r="O804" s="10" t="str" cm="1">
        <f t="array" ref="O804">IFERROR(IF(ISNUMBER(N804),(N804-INDEX('Price Data'!T:T,MATCH(TEXT(A804,"YYYY-MM-DD"),'Price Data'!S:S,0)+1))/INDEX('Price Data'!T:T,MATCH(TEXT(A804,"YYYY-MM-DD"),'Price Data'!S:S,0)+1),""),"")</f>
        <v/>
      </c>
    </row>
    <row r="805" spans="1:15" x14ac:dyDescent="0.3">
      <c r="A805" s="8">
        <v>42624</v>
      </c>
      <c r="B805" s="34" t="str">
        <f>IFERROR(INDEX('Price Data'!B:B,MATCH(TEXT(A805,"YYYY-MM-DD"),'Price Data'!A:A,0)),"")</f>
        <v/>
      </c>
      <c r="C805" s="10" t="str" cm="1">
        <f t="array" ref="C805">IFERROR(IF(ISNUMBER(B805),(B805-INDEX('Price Data'!B:B,MATCH(TEXT(A805,"YYYY-MM-DD"),'Price Data'!A:A,0)+1))/INDEX('Price Data'!B:B,MATCH(TEXT(A805,"YYYY-MM-DD"),'Price Data'!A:A,0)+1),""),"")</f>
        <v/>
      </c>
      <c r="D805" s="34" t="str">
        <f>IFERROR(INDEX('Price Data'!E:E,MATCH(TEXT(A805,"YYYY-MM-DD"),'Price Data'!D:D,0)),"")</f>
        <v/>
      </c>
      <c r="E805" s="10" t="str" cm="1">
        <f t="array" ref="E805">IFERROR(IF(ISNUMBER(D805),(D805-INDEX('Price Data'!E:E,MATCH(TEXT(A805,"YYYY-MM-DD"),'Price Data'!D:D,0)+1))/INDEX('Price Data'!E:E,MATCH(TEXT(A805,"YYYY-MM-DD"),'Price Data'!D:D,0)+1),""),"")</f>
        <v/>
      </c>
      <c r="F805" s="34" t="str">
        <f>IFERROR(INDEX('Price Data'!H:H,MATCH(TEXT(A805,"YYYY-MM-DD"),'Price Data'!G:G,0)),"")</f>
        <v/>
      </c>
      <c r="G805" s="10" t="str" cm="1">
        <f t="array" ref="G805">IFERROR(IF(ISNUMBER(F805),(F805-INDEX('Price Data'!H:H,MATCH(TEXT(A805,"YYYY-MM-DD"),'Price Data'!G:G,0)+1))/INDEX('Price Data'!H:H,MATCH(TEXT(A805,"YYYY-MM-DD"),'Price Data'!G:G,0)+1),""),"")</f>
        <v/>
      </c>
      <c r="H805" s="34" t="str">
        <f>IFERROR(INDEX('Price Data'!K:K,MATCH(TEXT(A805,"YYYY-MM-DD"),'Price Data'!J:J,0)),"")</f>
        <v/>
      </c>
      <c r="I805" s="10" t="str" cm="1">
        <f t="array" ref="I805">IFERROR(IF(ISNUMBER(H805),(H805-INDEX('Price Data'!K:K,MATCH(TEXT(A805,"YYYY-MM-DD"),'Price Data'!J:J,0)+1))/INDEX('Price Data'!K:K,MATCH(TEXT(A805,"YYYY-MM-DD"),'Price Data'!J:J,0)+1),""),"")</f>
        <v/>
      </c>
      <c r="J805" s="34" t="str">
        <f>IFERROR(INDEX('Price Data'!N:N,MATCH(TEXT(A805,"YYYY-MM-DD"),'Price Data'!M:M,0)),"")</f>
        <v/>
      </c>
      <c r="K805" s="10" t="str" cm="1">
        <f t="array" ref="K805">IFERROR(IF(ISNUMBER(J805),(J805-INDEX('Price Data'!N:N,MATCH(TEXT(A805,"YYYY-MM-DD"),'Price Data'!M:M,0)+1))/INDEX('Price Data'!N:N,MATCH(TEXT(A805,"YYYY-MM-DD"),'Price Data'!M:M,0)+1),""),"")</f>
        <v/>
      </c>
      <c r="L805" s="34" t="str">
        <f>IFERROR(INDEX('Price Data'!Q:Q,MATCH(TEXT(A805,"YYYY-MM-DD"),'Price Data'!P:P,0)),"")</f>
        <v/>
      </c>
      <c r="M805" s="10" t="str" cm="1">
        <f t="array" ref="M805">IFERROR(IF(ISNUMBER(L805),(L805-INDEX('Price Data'!Q:Q,MATCH(TEXT(A805,"YYYY-MM-DD"),'Price Data'!P:P,0)+1))/INDEX('Price Data'!Q:Q,MATCH(TEXT(A805,"YYYY-MM-DD"),'Price Data'!P:P,0)+1),""),"")</f>
        <v/>
      </c>
      <c r="N805" s="34" t="str">
        <f>IFERROR(INDEX('Price Data'!T:T,MATCH(TEXT(A805,"YYYY-MM-DD"),'Price Data'!S:S,0)),"")</f>
        <v/>
      </c>
      <c r="O805" s="10" t="str" cm="1">
        <f t="array" ref="O805">IFERROR(IF(ISNUMBER(N805),(N805-INDEX('Price Data'!T:T,MATCH(TEXT(A805,"YYYY-MM-DD"),'Price Data'!S:S,0)+1))/INDEX('Price Data'!T:T,MATCH(TEXT(A805,"YYYY-MM-DD"),'Price Data'!S:S,0)+1),""),"")</f>
        <v/>
      </c>
    </row>
    <row r="806" spans="1:15" x14ac:dyDescent="0.3">
      <c r="A806" s="8">
        <v>42625</v>
      </c>
      <c r="B806" s="34">
        <f>IFERROR(INDEX('Price Data'!B:B,MATCH(TEXT(A806,"YYYY-MM-DD"),'Price Data'!A:A,0)),"")</f>
        <v>16840</v>
      </c>
      <c r="C806" s="10" cm="1">
        <f t="array" ref="C806">IFERROR(IF(ISNUMBER(B806),(B806-INDEX('Price Data'!B:B,MATCH(TEXT(A806,"YYYY-MM-DD"),'Price Data'!A:A,0)+1))/INDEX('Price Data'!B:B,MATCH(TEXT(A806,"YYYY-MM-DD"),'Price Data'!A:A,0)+1),""),"")</f>
        <v>-1.8419211937514571E-2</v>
      </c>
      <c r="D806" s="34">
        <f>IFERROR(INDEX('Price Data'!E:E,MATCH(TEXT(A806,"YYYY-MM-DD"),'Price Data'!D:D,0)),"")</f>
        <v>11.28</v>
      </c>
      <c r="E806" s="10" cm="1">
        <f t="array" ref="E806">IFERROR(IF(ISNUMBER(D806),(D806-INDEX('Price Data'!E:E,MATCH(TEXT(A806,"YYYY-MM-DD"),'Price Data'!D:D,0)+1))/INDEX('Price Data'!E:E,MATCH(TEXT(A806,"YYYY-MM-DD"),'Price Data'!D:D,0)+1),""),"")</f>
        <v>-3.7542662116041063E-2</v>
      </c>
      <c r="F806" s="34">
        <f>IFERROR(INDEX('Price Data'!H:H,MATCH(TEXT(A806,"YYYY-MM-DD"),'Price Data'!G:G,0)),"")</f>
        <v>2309</v>
      </c>
      <c r="G806" s="10" cm="1">
        <f t="array" ref="G806">IFERROR(IF(ISNUMBER(F806),(F806-INDEX('Price Data'!H:H,MATCH(TEXT(A806,"YYYY-MM-DD"),'Price Data'!G:G,0)+1))/INDEX('Price Data'!H:H,MATCH(TEXT(A806,"YYYY-MM-DD"),'Price Data'!G:G,0)+1),""),"")</f>
        <v>-3.4295273943956504E-2</v>
      </c>
      <c r="H806" s="34">
        <f>IFERROR(INDEX('Price Data'!K:K,MATCH(TEXT(A806,"YYYY-MM-DD"),'Price Data'!J:J,0)),"")</f>
        <v>2.12</v>
      </c>
      <c r="I806" s="10" cm="1">
        <f t="array" ref="I806">IFERROR(IF(ISNUMBER(H806),(H806-INDEX('Price Data'!K:K,MATCH(TEXT(A806,"YYYY-MM-DD"),'Price Data'!J:J,0)+1))/INDEX('Price Data'!K:K,MATCH(TEXT(A806,"YYYY-MM-DD"),'Price Data'!J:J,0)+1),""),"")</f>
        <v>-2.3041474654377798E-2</v>
      </c>
      <c r="J806" s="34">
        <f>IFERROR(INDEX('Price Data'!N:N,MATCH(TEXT(A806,"YYYY-MM-DD"),'Price Data'!M:M,0)),"")</f>
        <v>2.36</v>
      </c>
      <c r="K806" s="10" cm="1">
        <f t="array" ref="K806">IFERROR(IF(ISNUMBER(J806),(J806-INDEX('Price Data'!N:N,MATCH(TEXT(A806,"YYYY-MM-DD"),'Price Data'!M:M,0)+1))/INDEX('Price Data'!N:N,MATCH(TEXT(A806,"YYYY-MM-DD"),'Price Data'!M:M,0)+1),""),"")</f>
        <v>-1.6666666666666684E-2</v>
      </c>
      <c r="L806" s="34">
        <f>IFERROR(INDEX('Price Data'!Q:Q,MATCH(TEXT(A806,"YYYY-MM-DD"),'Price Data'!P:P,0)),"")</f>
        <v>2.2799999999999998</v>
      </c>
      <c r="M806" s="10" cm="1">
        <f t="array" ref="M806">IFERROR(IF(ISNUMBER(L806),(L806-INDEX('Price Data'!Q:Q,MATCH(TEXT(A806,"YYYY-MM-DD"),'Price Data'!P:P,0)+1))/INDEX('Price Data'!Q:Q,MATCH(TEXT(A806,"YYYY-MM-DD"),'Price Data'!P:P,0)+1),""),"")</f>
        <v>-2.9787234042553311E-2</v>
      </c>
      <c r="N806" s="34">
        <f>IFERROR(INDEX('Price Data'!T:T,MATCH(TEXT(A806,"YYYY-MM-DD"),'Price Data'!S:S,0)),"")</f>
        <v>2.48</v>
      </c>
      <c r="O806" s="10" cm="1">
        <f t="array" ref="O806">IFERROR(IF(ISNUMBER(N806),(N806-INDEX('Price Data'!T:T,MATCH(TEXT(A806,"YYYY-MM-DD"),'Price Data'!S:S,0)+1))/INDEX('Price Data'!T:T,MATCH(TEXT(A806,"YYYY-MM-DD"),'Price Data'!S:S,0)+1),""),"")</f>
        <v>-4.0160642570282049E-3</v>
      </c>
    </row>
    <row r="807" spans="1:15" x14ac:dyDescent="0.3">
      <c r="A807" s="8">
        <v>42626</v>
      </c>
      <c r="B807" s="34">
        <f>IFERROR(INDEX('Price Data'!B:B,MATCH(TEXT(A807,"YYYY-MM-DD"),'Price Data'!A:A,0)),"")</f>
        <v>16548</v>
      </c>
      <c r="C807" s="10" cm="1">
        <f t="array" ref="C807">IFERROR(IF(ISNUMBER(B807),(B807-INDEX('Price Data'!B:B,MATCH(TEXT(A807,"YYYY-MM-DD"),'Price Data'!A:A,0)+1))/INDEX('Price Data'!B:B,MATCH(TEXT(A807,"YYYY-MM-DD"),'Price Data'!A:A,0)+1),""),"")</f>
        <v>-1.7339667458432306E-2</v>
      </c>
      <c r="D807" s="34">
        <f>IFERROR(INDEX('Price Data'!E:E,MATCH(TEXT(A807,"YYYY-MM-DD"),'Price Data'!D:D,0)),"")</f>
        <v>10.81</v>
      </c>
      <c r="E807" s="10" cm="1">
        <f t="array" ref="E807">IFERROR(IF(ISNUMBER(D807),(D807-INDEX('Price Data'!E:E,MATCH(TEXT(A807,"YYYY-MM-DD"),'Price Data'!D:D,0)+1))/INDEX('Price Data'!E:E,MATCH(TEXT(A807,"YYYY-MM-DD"),'Price Data'!D:D,0)+1),""),"")</f>
        <v>-4.1666666666666567E-2</v>
      </c>
      <c r="F807" s="34">
        <f>IFERROR(INDEX('Price Data'!H:H,MATCH(TEXT(A807,"YYYY-MM-DD"),'Price Data'!G:G,0)),"")</f>
        <v>2285</v>
      </c>
      <c r="G807" s="10" cm="1">
        <f t="array" ref="G807">IFERROR(IF(ISNUMBER(F807),(F807-INDEX('Price Data'!H:H,MATCH(TEXT(A807,"YYYY-MM-DD"),'Price Data'!G:G,0)+1))/INDEX('Price Data'!H:H,MATCH(TEXT(A807,"YYYY-MM-DD"),'Price Data'!G:G,0)+1),""),"")</f>
        <v>-1.0394110004330879E-2</v>
      </c>
      <c r="H807" s="34">
        <f>IFERROR(INDEX('Price Data'!K:K,MATCH(TEXT(A807,"YYYY-MM-DD"),'Price Data'!J:J,0)),"")</f>
        <v>2.08</v>
      </c>
      <c r="I807" s="10" cm="1">
        <f t="array" ref="I807">IFERROR(IF(ISNUMBER(H807),(H807-INDEX('Price Data'!K:K,MATCH(TEXT(A807,"YYYY-MM-DD"),'Price Data'!J:J,0)+1))/INDEX('Price Data'!K:K,MATCH(TEXT(A807,"YYYY-MM-DD"),'Price Data'!J:J,0)+1),""),"")</f>
        <v>-1.8867924528301903E-2</v>
      </c>
      <c r="J807" s="34">
        <f>IFERROR(INDEX('Price Data'!N:N,MATCH(TEXT(A807,"YYYY-MM-DD"),'Price Data'!M:M,0)),"")</f>
        <v>2.29</v>
      </c>
      <c r="K807" s="10" cm="1">
        <f t="array" ref="K807">IFERROR(IF(ISNUMBER(J807),(J807-INDEX('Price Data'!N:N,MATCH(TEXT(A807,"YYYY-MM-DD"),'Price Data'!M:M,0)+1))/INDEX('Price Data'!N:N,MATCH(TEXT(A807,"YYYY-MM-DD"),'Price Data'!M:M,0)+1),""),"")</f>
        <v>-2.9661016949152477E-2</v>
      </c>
      <c r="L807" s="34">
        <f>IFERROR(INDEX('Price Data'!Q:Q,MATCH(TEXT(A807,"YYYY-MM-DD"),'Price Data'!P:P,0)),"")</f>
        <v>2.2999999999999998</v>
      </c>
      <c r="M807" s="10" cm="1">
        <f t="array" ref="M807">IFERROR(IF(ISNUMBER(L807),(L807-INDEX('Price Data'!Q:Q,MATCH(TEXT(A807,"YYYY-MM-DD"),'Price Data'!P:P,0)+1))/INDEX('Price Data'!Q:Q,MATCH(TEXT(A807,"YYYY-MM-DD"),'Price Data'!P:P,0)+1),""),"")</f>
        <v>8.7719298245614117E-3</v>
      </c>
      <c r="N807" s="34">
        <f>IFERROR(INDEX('Price Data'!T:T,MATCH(TEXT(A807,"YYYY-MM-DD"),'Price Data'!S:S,0)),"")</f>
        <v>2.48</v>
      </c>
      <c r="O807" s="10" cm="1">
        <f t="array" ref="O807">IFERROR(IF(ISNUMBER(N807),(N807-INDEX('Price Data'!T:T,MATCH(TEXT(A807,"YYYY-MM-DD"),'Price Data'!S:S,0)+1))/INDEX('Price Data'!T:T,MATCH(TEXT(A807,"YYYY-MM-DD"),'Price Data'!S:S,0)+1),""),"")</f>
        <v>0</v>
      </c>
    </row>
    <row r="808" spans="1:15" x14ac:dyDescent="0.3">
      <c r="A808" s="8">
        <v>42627</v>
      </c>
      <c r="B808" s="34">
        <f>IFERROR(INDEX('Price Data'!B:B,MATCH(TEXT(A808,"YYYY-MM-DD"),'Price Data'!A:A,0)),"")</f>
        <v>16540</v>
      </c>
      <c r="C808" s="10" cm="1">
        <f t="array" ref="C808">IFERROR(IF(ISNUMBER(B808),(B808-INDEX('Price Data'!B:B,MATCH(TEXT(A808,"YYYY-MM-DD"),'Price Data'!A:A,0)+1))/INDEX('Price Data'!B:B,MATCH(TEXT(A808,"YYYY-MM-DD"),'Price Data'!A:A,0)+1),""),"")</f>
        <v>-4.8344210780759005E-4</v>
      </c>
      <c r="D808" s="34">
        <f>IFERROR(INDEX('Price Data'!E:E,MATCH(TEXT(A808,"YYYY-MM-DD"),'Price Data'!D:D,0)),"")</f>
        <v>10.71</v>
      </c>
      <c r="E808" s="10" cm="1">
        <f t="array" ref="E808">IFERROR(IF(ISNUMBER(D808),(D808-INDEX('Price Data'!E:E,MATCH(TEXT(A808,"YYYY-MM-DD"),'Price Data'!D:D,0)+1))/INDEX('Price Data'!E:E,MATCH(TEXT(A808,"YYYY-MM-DD"),'Price Data'!D:D,0)+1),""),"")</f>
        <v>-9.2506938020351197E-3</v>
      </c>
      <c r="F808" s="34">
        <f>IFERROR(INDEX('Price Data'!H:H,MATCH(TEXT(A808,"YYYY-MM-DD"),'Price Data'!G:G,0)),"")</f>
        <v>2240</v>
      </c>
      <c r="G808" s="10" cm="1">
        <f t="array" ref="G808">IFERROR(IF(ISNUMBER(F808),(F808-INDEX('Price Data'!H:H,MATCH(TEXT(A808,"YYYY-MM-DD"),'Price Data'!G:G,0)+1))/INDEX('Price Data'!H:H,MATCH(TEXT(A808,"YYYY-MM-DD"),'Price Data'!G:G,0)+1),""),"")</f>
        <v>-1.9693654266958426E-2</v>
      </c>
      <c r="H808" s="34">
        <f>IFERROR(INDEX('Price Data'!K:K,MATCH(TEXT(A808,"YYYY-MM-DD"),'Price Data'!J:J,0)),"")</f>
        <v>2.08</v>
      </c>
      <c r="I808" s="10" cm="1">
        <f t="array" ref="I808">IFERROR(IF(ISNUMBER(H808),(H808-INDEX('Price Data'!K:K,MATCH(TEXT(A808,"YYYY-MM-DD"),'Price Data'!J:J,0)+1))/INDEX('Price Data'!K:K,MATCH(TEXT(A808,"YYYY-MM-DD"),'Price Data'!J:J,0)+1),""),"")</f>
        <v>0</v>
      </c>
      <c r="J808" s="34">
        <f>IFERROR(INDEX('Price Data'!N:N,MATCH(TEXT(A808,"YYYY-MM-DD"),'Price Data'!M:M,0)),"")</f>
        <v>2.2999999999999998</v>
      </c>
      <c r="K808" s="10" cm="1">
        <f t="array" ref="K808">IFERROR(IF(ISNUMBER(J808),(J808-INDEX('Price Data'!N:N,MATCH(TEXT(A808,"YYYY-MM-DD"),'Price Data'!M:M,0)+1))/INDEX('Price Data'!N:N,MATCH(TEXT(A808,"YYYY-MM-DD"),'Price Data'!M:M,0)+1),""),"")</f>
        <v>4.3668122270741428E-3</v>
      </c>
      <c r="L808" s="34">
        <f>IFERROR(INDEX('Price Data'!Q:Q,MATCH(TEXT(A808,"YYYY-MM-DD"),'Price Data'!P:P,0)),"")</f>
        <v>2.2799999999999998</v>
      </c>
      <c r="M808" s="10" cm="1">
        <f t="array" ref="M808">IFERROR(IF(ISNUMBER(L808),(L808-INDEX('Price Data'!Q:Q,MATCH(TEXT(A808,"YYYY-MM-DD"),'Price Data'!P:P,0)+1))/INDEX('Price Data'!Q:Q,MATCH(TEXT(A808,"YYYY-MM-DD"),'Price Data'!P:P,0)+1),""),"")</f>
        <v>-8.6956521739130523E-3</v>
      </c>
      <c r="N808" s="34">
        <f>IFERROR(INDEX('Price Data'!T:T,MATCH(TEXT(A808,"YYYY-MM-DD"),'Price Data'!S:S,0)),"")</f>
        <v>2.4700000000000002</v>
      </c>
      <c r="O808" s="10" cm="1">
        <f t="array" ref="O808">IFERROR(IF(ISNUMBER(N808),(N808-INDEX('Price Data'!T:T,MATCH(TEXT(A808,"YYYY-MM-DD"),'Price Data'!S:S,0)+1))/INDEX('Price Data'!T:T,MATCH(TEXT(A808,"YYYY-MM-DD"),'Price Data'!S:S,0)+1),""),"")</f>
        <v>-4.0322580645160431E-3</v>
      </c>
    </row>
    <row r="809" spans="1:15" x14ac:dyDescent="0.3">
      <c r="A809" s="8">
        <v>42628</v>
      </c>
      <c r="B809" s="34">
        <f>IFERROR(INDEX('Price Data'!B:B,MATCH(TEXT(A809,"YYYY-MM-DD"),'Price Data'!A:A,0)),"")</f>
        <v>16595</v>
      </c>
      <c r="C809" s="10" cm="1">
        <f t="array" ref="C809">IFERROR(IF(ISNUMBER(B809),(B809-INDEX('Price Data'!B:B,MATCH(TEXT(A809,"YYYY-MM-DD"),'Price Data'!A:A,0)+1))/INDEX('Price Data'!B:B,MATCH(TEXT(A809,"YYYY-MM-DD"),'Price Data'!A:A,0)+1),""),"")</f>
        <v>3.325272067714631E-3</v>
      </c>
      <c r="D809" s="34">
        <f>IFERROR(INDEX('Price Data'!E:E,MATCH(TEXT(A809,"YYYY-MM-DD"),'Price Data'!D:D,0)),"")</f>
        <v>10.47</v>
      </c>
      <c r="E809" s="10" cm="1">
        <f t="array" ref="E809">IFERROR(IF(ISNUMBER(D809),(D809-INDEX('Price Data'!E:E,MATCH(TEXT(A809,"YYYY-MM-DD"),'Price Data'!D:D,0)+1))/INDEX('Price Data'!E:E,MATCH(TEXT(A809,"YYYY-MM-DD"),'Price Data'!D:D,0)+1),""),"")</f>
        <v>-2.2408963585434191E-2</v>
      </c>
      <c r="F809" s="34">
        <f>IFERROR(INDEX('Price Data'!H:H,MATCH(TEXT(A809,"YYYY-MM-DD"),'Price Data'!G:G,0)),"")</f>
        <v>2228</v>
      </c>
      <c r="G809" s="10" cm="1">
        <f t="array" ref="G809">IFERROR(IF(ISNUMBER(F809),(F809-INDEX('Price Data'!H:H,MATCH(TEXT(A809,"YYYY-MM-DD"),'Price Data'!G:G,0)+1))/INDEX('Price Data'!H:H,MATCH(TEXT(A809,"YYYY-MM-DD"),'Price Data'!G:G,0)+1),""),"")</f>
        <v>-5.3571428571428572E-3</v>
      </c>
      <c r="H809" s="34">
        <f>IFERROR(INDEX('Price Data'!K:K,MATCH(TEXT(A809,"YYYY-MM-DD"),'Price Data'!J:J,0)),"")</f>
        <v>2.08</v>
      </c>
      <c r="I809" s="10" cm="1">
        <f t="array" ref="I809">IFERROR(IF(ISNUMBER(H809),(H809-INDEX('Price Data'!K:K,MATCH(TEXT(A809,"YYYY-MM-DD"),'Price Data'!J:J,0)+1))/INDEX('Price Data'!K:K,MATCH(TEXT(A809,"YYYY-MM-DD"),'Price Data'!J:J,0)+1),""),"")</f>
        <v>0</v>
      </c>
      <c r="J809" s="34">
        <f>IFERROR(INDEX('Price Data'!N:N,MATCH(TEXT(A809,"YYYY-MM-DD"),'Price Data'!M:M,0)),"")</f>
        <v>2.2999999999999998</v>
      </c>
      <c r="K809" s="10" cm="1">
        <f t="array" ref="K809">IFERROR(IF(ISNUMBER(J809),(J809-INDEX('Price Data'!N:N,MATCH(TEXT(A809,"YYYY-MM-DD"),'Price Data'!M:M,0)+1))/INDEX('Price Data'!N:N,MATCH(TEXT(A809,"YYYY-MM-DD"),'Price Data'!M:M,0)+1),""),"")</f>
        <v>0</v>
      </c>
      <c r="L809" s="34">
        <f>IFERROR(INDEX('Price Data'!Q:Q,MATCH(TEXT(A809,"YYYY-MM-DD"),'Price Data'!P:P,0)),"")</f>
        <v>2.25</v>
      </c>
      <c r="M809" s="10" cm="1">
        <f t="array" ref="M809">IFERROR(IF(ISNUMBER(L809),(L809-INDEX('Price Data'!Q:Q,MATCH(TEXT(A809,"YYYY-MM-DD"),'Price Data'!P:P,0)+1))/INDEX('Price Data'!Q:Q,MATCH(TEXT(A809,"YYYY-MM-DD"),'Price Data'!P:P,0)+1),""),"")</f>
        <v>-1.3157894736842021E-2</v>
      </c>
      <c r="N809" s="34">
        <f>IFERROR(INDEX('Price Data'!T:T,MATCH(TEXT(A809,"YYYY-MM-DD"),'Price Data'!S:S,0)),"")</f>
        <v>2.4700000000000002</v>
      </c>
      <c r="O809" s="10" cm="1">
        <f t="array" ref="O809">IFERROR(IF(ISNUMBER(N809),(N809-INDEX('Price Data'!T:T,MATCH(TEXT(A809,"YYYY-MM-DD"),'Price Data'!S:S,0)+1))/INDEX('Price Data'!T:T,MATCH(TEXT(A809,"YYYY-MM-DD"),'Price Data'!S:S,0)+1),""),"")</f>
        <v>0</v>
      </c>
    </row>
    <row r="810" spans="1:15" x14ac:dyDescent="0.3">
      <c r="A810" s="8">
        <v>42629</v>
      </c>
      <c r="B810" s="34">
        <f>IFERROR(INDEX('Price Data'!B:B,MATCH(TEXT(A810,"YYYY-MM-DD"),'Price Data'!A:A,0)),"")</f>
        <v>16192</v>
      </c>
      <c r="C810" s="10" cm="1">
        <f t="array" ref="C810">IFERROR(IF(ISNUMBER(B810),(B810-INDEX('Price Data'!B:B,MATCH(TEXT(A810,"YYYY-MM-DD"),'Price Data'!A:A,0)+1))/INDEX('Price Data'!B:B,MATCH(TEXT(A810,"YYYY-MM-DD"),'Price Data'!A:A,0)+1),""),"")</f>
        <v>-2.4284423018981621E-2</v>
      </c>
      <c r="D810" s="34">
        <f>IFERROR(INDEX('Price Data'!E:E,MATCH(TEXT(A810,"YYYY-MM-DD"),'Price Data'!D:D,0)),"")</f>
        <v>9.86</v>
      </c>
      <c r="E810" s="10" cm="1">
        <f t="array" ref="E810">IFERROR(IF(ISNUMBER(D810),(D810-INDEX('Price Data'!E:E,MATCH(TEXT(A810,"YYYY-MM-DD"),'Price Data'!D:D,0)+1))/INDEX('Price Data'!E:E,MATCH(TEXT(A810,"YYYY-MM-DD"),'Price Data'!D:D,0)+1),""),"")</f>
        <v>-5.8261700095511099E-2</v>
      </c>
      <c r="F810" s="34">
        <f>IFERROR(INDEX('Price Data'!H:H,MATCH(TEXT(A810,"YYYY-MM-DD"),'Price Data'!G:G,0)),"")</f>
        <v>2020</v>
      </c>
      <c r="G810" s="10" cm="1">
        <f t="array" ref="G810">IFERROR(IF(ISNUMBER(F810),(F810-INDEX('Price Data'!H:H,MATCH(TEXT(A810,"YYYY-MM-DD"),'Price Data'!G:G,0)+1))/INDEX('Price Data'!H:H,MATCH(TEXT(A810,"YYYY-MM-DD"),'Price Data'!G:G,0)+1),""),"")</f>
        <v>-9.33572710951526E-2</v>
      </c>
      <c r="H810" s="34">
        <f>IFERROR(INDEX('Price Data'!K:K,MATCH(TEXT(A810,"YYYY-MM-DD"),'Price Data'!J:J,0)),"")</f>
        <v>2.0099999999999998</v>
      </c>
      <c r="I810" s="10" cm="1">
        <f t="array" ref="I810">IFERROR(IF(ISNUMBER(H810),(H810-INDEX('Price Data'!K:K,MATCH(TEXT(A810,"YYYY-MM-DD"),'Price Data'!J:J,0)+1))/INDEX('Price Data'!K:K,MATCH(TEXT(A810,"YYYY-MM-DD"),'Price Data'!J:J,0)+1),""),"")</f>
        <v>-3.3653846153846291E-2</v>
      </c>
      <c r="J810" s="34">
        <f>IFERROR(INDEX('Price Data'!N:N,MATCH(TEXT(A810,"YYYY-MM-DD"),'Price Data'!M:M,0)),"")</f>
        <v>2.2200000000000002</v>
      </c>
      <c r="K810" s="10" cm="1">
        <f t="array" ref="K810">IFERROR(IF(ISNUMBER(J810),(J810-INDEX('Price Data'!N:N,MATCH(TEXT(A810,"YYYY-MM-DD"),'Price Data'!M:M,0)+1))/INDEX('Price Data'!N:N,MATCH(TEXT(A810,"YYYY-MM-DD"),'Price Data'!M:M,0)+1),""),"")</f>
        <v>-3.4782608695652015E-2</v>
      </c>
      <c r="L810" s="34">
        <f>IFERROR(INDEX('Price Data'!Q:Q,MATCH(TEXT(A810,"YYYY-MM-DD"),'Price Data'!P:P,0)),"")</f>
        <v>2.14</v>
      </c>
      <c r="M810" s="10" cm="1">
        <f t="array" ref="M810">IFERROR(IF(ISNUMBER(L810),(L810-INDEX('Price Data'!Q:Q,MATCH(TEXT(A810,"YYYY-MM-DD"),'Price Data'!P:P,0)+1))/INDEX('Price Data'!Q:Q,MATCH(TEXT(A810,"YYYY-MM-DD"),'Price Data'!P:P,0)+1),""),"")</f>
        <v>-4.8888888888888836E-2</v>
      </c>
      <c r="N810" s="34">
        <f>IFERROR(INDEX('Price Data'!T:T,MATCH(TEXT(A810,"YYYY-MM-DD"),'Price Data'!S:S,0)),"")</f>
        <v>2.5</v>
      </c>
      <c r="O810" s="10" cm="1">
        <f t="array" ref="O810">IFERROR(IF(ISNUMBER(N810),(N810-INDEX('Price Data'!T:T,MATCH(TEXT(A810,"YYYY-MM-DD"),'Price Data'!S:S,0)+1))/INDEX('Price Data'!T:T,MATCH(TEXT(A810,"YYYY-MM-DD"),'Price Data'!S:S,0)+1),""),"")</f>
        <v>1.2145748987854171E-2</v>
      </c>
    </row>
    <row r="811" spans="1:15" x14ac:dyDescent="0.3">
      <c r="A811" s="8">
        <v>42630</v>
      </c>
      <c r="B811" s="34" t="str">
        <f>IFERROR(INDEX('Price Data'!B:B,MATCH(TEXT(A811,"YYYY-MM-DD"),'Price Data'!A:A,0)),"")</f>
        <v/>
      </c>
      <c r="C811" s="10" t="str" cm="1">
        <f t="array" ref="C811">IFERROR(IF(ISNUMBER(B811),(B811-INDEX('Price Data'!B:B,MATCH(TEXT(A811,"YYYY-MM-DD"),'Price Data'!A:A,0)+1))/INDEX('Price Data'!B:B,MATCH(TEXT(A811,"YYYY-MM-DD"),'Price Data'!A:A,0)+1),""),"")</f>
        <v/>
      </c>
      <c r="D811" s="34" t="str">
        <f>IFERROR(INDEX('Price Data'!E:E,MATCH(TEXT(A811,"YYYY-MM-DD"),'Price Data'!D:D,0)),"")</f>
        <v/>
      </c>
      <c r="E811" s="10" t="str" cm="1">
        <f t="array" ref="E811">IFERROR(IF(ISNUMBER(D811),(D811-INDEX('Price Data'!E:E,MATCH(TEXT(A811,"YYYY-MM-DD"),'Price Data'!D:D,0)+1))/INDEX('Price Data'!E:E,MATCH(TEXT(A811,"YYYY-MM-DD"),'Price Data'!D:D,0)+1),""),"")</f>
        <v/>
      </c>
      <c r="F811" s="34" t="str">
        <f>IFERROR(INDEX('Price Data'!H:H,MATCH(TEXT(A811,"YYYY-MM-DD"),'Price Data'!G:G,0)),"")</f>
        <v/>
      </c>
      <c r="G811" s="10" t="str" cm="1">
        <f t="array" ref="G811">IFERROR(IF(ISNUMBER(F811),(F811-INDEX('Price Data'!H:H,MATCH(TEXT(A811,"YYYY-MM-DD"),'Price Data'!G:G,0)+1))/INDEX('Price Data'!H:H,MATCH(TEXT(A811,"YYYY-MM-DD"),'Price Data'!G:G,0)+1),""),"")</f>
        <v/>
      </c>
      <c r="H811" s="34" t="str">
        <f>IFERROR(INDEX('Price Data'!K:K,MATCH(TEXT(A811,"YYYY-MM-DD"),'Price Data'!J:J,0)),"")</f>
        <v/>
      </c>
      <c r="I811" s="10" t="str" cm="1">
        <f t="array" ref="I811">IFERROR(IF(ISNUMBER(H811),(H811-INDEX('Price Data'!K:K,MATCH(TEXT(A811,"YYYY-MM-DD"),'Price Data'!J:J,0)+1))/INDEX('Price Data'!K:K,MATCH(TEXT(A811,"YYYY-MM-DD"),'Price Data'!J:J,0)+1),""),"")</f>
        <v/>
      </c>
      <c r="J811" s="34" t="str">
        <f>IFERROR(INDEX('Price Data'!N:N,MATCH(TEXT(A811,"YYYY-MM-DD"),'Price Data'!M:M,0)),"")</f>
        <v/>
      </c>
      <c r="K811" s="10" t="str" cm="1">
        <f t="array" ref="K811">IFERROR(IF(ISNUMBER(J811),(J811-INDEX('Price Data'!N:N,MATCH(TEXT(A811,"YYYY-MM-DD"),'Price Data'!M:M,0)+1))/INDEX('Price Data'!N:N,MATCH(TEXT(A811,"YYYY-MM-DD"),'Price Data'!M:M,0)+1),""),"")</f>
        <v/>
      </c>
      <c r="L811" s="34" t="str">
        <f>IFERROR(INDEX('Price Data'!Q:Q,MATCH(TEXT(A811,"YYYY-MM-DD"),'Price Data'!P:P,0)),"")</f>
        <v/>
      </c>
      <c r="M811" s="10" t="str" cm="1">
        <f t="array" ref="M811">IFERROR(IF(ISNUMBER(L811),(L811-INDEX('Price Data'!Q:Q,MATCH(TEXT(A811,"YYYY-MM-DD"),'Price Data'!P:P,0)+1))/INDEX('Price Data'!Q:Q,MATCH(TEXT(A811,"YYYY-MM-DD"),'Price Data'!P:P,0)+1),""),"")</f>
        <v/>
      </c>
      <c r="N811" s="34" t="str">
        <f>IFERROR(INDEX('Price Data'!T:T,MATCH(TEXT(A811,"YYYY-MM-DD"),'Price Data'!S:S,0)),"")</f>
        <v/>
      </c>
      <c r="O811" s="10" t="str" cm="1">
        <f t="array" ref="O811">IFERROR(IF(ISNUMBER(N811),(N811-INDEX('Price Data'!T:T,MATCH(TEXT(A811,"YYYY-MM-DD"),'Price Data'!S:S,0)+1))/INDEX('Price Data'!T:T,MATCH(TEXT(A811,"YYYY-MM-DD"),'Price Data'!S:S,0)+1),""),"")</f>
        <v/>
      </c>
    </row>
    <row r="812" spans="1:15" x14ac:dyDescent="0.3">
      <c r="A812" s="8">
        <v>42631</v>
      </c>
      <c r="B812" s="34" t="str">
        <f>IFERROR(INDEX('Price Data'!B:B,MATCH(TEXT(A812,"YYYY-MM-DD"),'Price Data'!A:A,0)),"")</f>
        <v/>
      </c>
      <c r="C812" s="10" t="str" cm="1">
        <f t="array" ref="C812">IFERROR(IF(ISNUMBER(B812),(B812-INDEX('Price Data'!B:B,MATCH(TEXT(A812,"YYYY-MM-DD"),'Price Data'!A:A,0)+1))/INDEX('Price Data'!B:B,MATCH(TEXT(A812,"YYYY-MM-DD"),'Price Data'!A:A,0)+1),""),"")</f>
        <v/>
      </c>
      <c r="D812" s="34" t="str">
        <f>IFERROR(INDEX('Price Data'!E:E,MATCH(TEXT(A812,"YYYY-MM-DD"),'Price Data'!D:D,0)),"")</f>
        <v/>
      </c>
      <c r="E812" s="10" t="str" cm="1">
        <f t="array" ref="E812">IFERROR(IF(ISNUMBER(D812),(D812-INDEX('Price Data'!E:E,MATCH(TEXT(A812,"YYYY-MM-DD"),'Price Data'!D:D,0)+1))/INDEX('Price Data'!E:E,MATCH(TEXT(A812,"YYYY-MM-DD"),'Price Data'!D:D,0)+1),""),"")</f>
        <v/>
      </c>
      <c r="F812" s="34" t="str">
        <f>IFERROR(INDEX('Price Data'!H:H,MATCH(TEXT(A812,"YYYY-MM-DD"),'Price Data'!G:G,0)),"")</f>
        <v/>
      </c>
      <c r="G812" s="10" t="str" cm="1">
        <f t="array" ref="G812">IFERROR(IF(ISNUMBER(F812),(F812-INDEX('Price Data'!H:H,MATCH(TEXT(A812,"YYYY-MM-DD"),'Price Data'!G:G,0)+1))/INDEX('Price Data'!H:H,MATCH(TEXT(A812,"YYYY-MM-DD"),'Price Data'!G:G,0)+1),""),"")</f>
        <v/>
      </c>
      <c r="H812" s="34" t="str">
        <f>IFERROR(INDEX('Price Data'!K:K,MATCH(TEXT(A812,"YYYY-MM-DD"),'Price Data'!J:J,0)),"")</f>
        <v/>
      </c>
      <c r="I812" s="10" t="str" cm="1">
        <f t="array" ref="I812">IFERROR(IF(ISNUMBER(H812),(H812-INDEX('Price Data'!K:K,MATCH(TEXT(A812,"YYYY-MM-DD"),'Price Data'!J:J,0)+1))/INDEX('Price Data'!K:K,MATCH(TEXT(A812,"YYYY-MM-DD"),'Price Data'!J:J,0)+1),""),"")</f>
        <v/>
      </c>
      <c r="J812" s="34" t="str">
        <f>IFERROR(INDEX('Price Data'!N:N,MATCH(TEXT(A812,"YYYY-MM-DD"),'Price Data'!M:M,0)),"")</f>
        <v/>
      </c>
      <c r="K812" s="10" t="str" cm="1">
        <f t="array" ref="K812">IFERROR(IF(ISNUMBER(J812),(J812-INDEX('Price Data'!N:N,MATCH(TEXT(A812,"YYYY-MM-DD"),'Price Data'!M:M,0)+1))/INDEX('Price Data'!N:N,MATCH(TEXT(A812,"YYYY-MM-DD"),'Price Data'!M:M,0)+1),""),"")</f>
        <v/>
      </c>
      <c r="L812" s="34" t="str">
        <f>IFERROR(INDEX('Price Data'!Q:Q,MATCH(TEXT(A812,"YYYY-MM-DD"),'Price Data'!P:P,0)),"")</f>
        <v/>
      </c>
      <c r="M812" s="10" t="str" cm="1">
        <f t="array" ref="M812">IFERROR(IF(ISNUMBER(L812),(L812-INDEX('Price Data'!Q:Q,MATCH(TEXT(A812,"YYYY-MM-DD"),'Price Data'!P:P,0)+1))/INDEX('Price Data'!Q:Q,MATCH(TEXT(A812,"YYYY-MM-DD"),'Price Data'!P:P,0)+1),""),"")</f>
        <v/>
      </c>
      <c r="N812" s="34" t="str">
        <f>IFERROR(INDEX('Price Data'!T:T,MATCH(TEXT(A812,"YYYY-MM-DD"),'Price Data'!S:S,0)),"")</f>
        <v/>
      </c>
      <c r="O812" s="10" t="str" cm="1">
        <f t="array" ref="O812">IFERROR(IF(ISNUMBER(N812),(N812-INDEX('Price Data'!T:T,MATCH(TEXT(A812,"YYYY-MM-DD"),'Price Data'!S:S,0)+1))/INDEX('Price Data'!T:T,MATCH(TEXT(A812,"YYYY-MM-DD"),'Price Data'!S:S,0)+1),""),"")</f>
        <v/>
      </c>
    </row>
    <row r="813" spans="1:15" x14ac:dyDescent="0.3">
      <c r="A813" s="8">
        <v>42632</v>
      </c>
      <c r="B813" s="34">
        <f>IFERROR(INDEX('Price Data'!B:B,MATCH(TEXT(A813,"YYYY-MM-DD"),'Price Data'!A:A,0)),"")</f>
        <v>16399</v>
      </c>
      <c r="C813" s="10" cm="1">
        <f t="array" ref="C813">IFERROR(IF(ISNUMBER(B813),(B813-INDEX('Price Data'!B:B,MATCH(TEXT(A813,"YYYY-MM-DD"),'Price Data'!A:A,0)+1))/INDEX('Price Data'!B:B,MATCH(TEXT(A813,"YYYY-MM-DD"),'Price Data'!A:A,0)+1),""),"")</f>
        <v>1.278409090909091E-2</v>
      </c>
      <c r="D813" s="34">
        <f>IFERROR(INDEX('Price Data'!E:E,MATCH(TEXT(A813,"YYYY-MM-DD"),'Price Data'!D:D,0)),"")</f>
        <v>10.29</v>
      </c>
      <c r="E813" s="10" cm="1">
        <f t="array" ref="E813">IFERROR(IF(ISNUMBER(D813),(D813-INDEX('Price Data'!E:E,MATCH(TEXT(A813,"YYYY-MM-DD"),'Price Data'!D:D,0)+1))/INDEX('Price Data'!E:E,MATCH(TEXT(A813,"YYYY-MM-DD"),'Price Data'!D:D,0)+1),""),"")</f>
        <v>4.3610547667342771E-2</v>
      </c>
      <c r="F813" s="34">
        <f>IFERROR(INDEX('Price Data'!H:H,MATCH(TEXT(A813,"YYYY-MM-DD"),'Price Data'!G:G,0)),"")</f>
        <v>2000</v>
      </c>
      <c r="G813" s="10" cm="1">
        <f t="array" ref="G813">IFERROR(IF(ISNUMBER(F813),(F813-INDEX('Price Data'!H:H,MATCH(TEXT(A813,"YYYY-MM-DD"),'Price Data'!G:G,0)+1))/INDEX('Price Data'!H:H,MATCH(TEXT(A813,"YYYY-MM-DD"),'Price Data'!G:G,0)+1),""),"")</f>
        <v>-9.9009900990099011E-3</v>
      </c>
      <c r="H813" s="34">
        <f>IFERROR(INDEX('Price Data'!K:K,MATCH(TEXT(A813,"YYYY-MM-DD"),'Price Data'!J:J,0)),"")</f>
        <v>2.06</v>
      </c>
      <c r="I813" s="10" cm="1">
        <f t="array" ref="I813">IFERROR(IF(ISNUMBER(H813),(H813-INDEX('Price Data'!K:K,MATCH(TEXT(A813,"YYYY-MM-DD"),'Price Data'!J:J,0)+1))/INDEX('Price Data'!K:K,MATCH(TEXT(A813,"YYYY-MM-DD"),'Price Data'!J:J,0)+1),""),"")</f>
        <v>2.48756218905474E-2</v>
      </c>
      <c r="J813" s="34">
        <f>IFERROR(INDEX('Price Data'!N:N,MATCH(TEXT(A813,"YYYY-MM-DD"),'Price Data'!M:M,0)),"")</f>
        <v>2.25</v>
      </c>
      <c r="K813" s="10" cm="1">
        <f t="array" ref="K813">IFERROR(IF(ISNUMBER(J813),(J813-INDEX('Price Data'!N:N,MATCH(TEXT(A813,"YYYY-MM-DD"),'Price Data'!M:M,0)+1))/INDEX('Price Data'!N:N,MATCH(TEXT(A813,"YYYY-MM-DD"),'Price Data'!M:M,0)+1),""),"")</f>
        <v>1.3513513513513424E-2</v>
      </c>
      <c r="L813" s="34">
        <f>IFERROR(INDEX('Price Data'!Q:Q,MATCH(TEXT(A813,"YYYY-MM-DD"),'Price Data'!P:P,0)),"")</f>
        <v>2.09</v>
      </c>
      <c r="M813" s="10" cm="1">
        <f t="array" ref="M813">IFERROR(IF(ISNUMBER(L813),(L813-INDEX('Price Data'!Q:Q,MATCH(TEXT(A813,"YYYY-MM-DD"),'Price Data'!P:P,0)+1))/INDEX('Price Data'!Q:Q,MATCH(TEXT(A813,"YYYY-MM-DD"),'Price Data'!P:P,0)+1),""),"")</f>
        <v>-2.3364485981308535E-2</v>
      </c>
      <c r="N813" s="34">
        <f>IFERROR(INDEX('Price Data'!T:T,MATCH(TEXT(A813,"YYYY-MM-DD"),'Price Data'!S:S,0)),"")</f>
        <v>2.48</v>
      </c>
      <c r="O813" s="10" cm="1">
        <f t="array" ref="O813">IFERROR(IF(ISNUMBER(N813),(N813-INDEX('Price Data'!T:T,MATCH(TEXT(A813,"YYYY-MM-DD"),'Price Data'!S:S,0)+1))/INDEX('Price Data'!T:T,MATCH(TEXT(A813,"YYYY-MM-DD"),'Price Data'!S:S,0)+1),""),"")</f>
        <v>-8.0000000000000071E-3</v>
      </c>
    </row>
    <row r="814" spans="1:15" x14ac:dyDescent="0.3">
      <c r="A814" s="8">
        <v>42633</v>
      </c>
      <c r="B814" s="34">
        <f>IFERROR(INDEX('Price Data'!B:B,MATCH(TEXT(A814,"YYYY-MM-DD"),'Price Data'!A:A,0)),"")</f>
        <v>16207</v>
      </c>
      <c r="C814" s="10" cm="1">
        <f t="array" ref="C814">IFERROR(IF(ISNUMBER(B814),(B814-INDEX('Price Data'!B:B,MATCH(TEXT(A814,"YYYY-MM-DD"),'Price Data'!A:A,0)+1))/INDEX('Price Data'!B:B,MATCH(TEXT(A814,"YYYY-MM-DD"),'Price Data'!A:A,0)+1),""),"")</f>
        <v>-1.1708030977498628E-2</v>
      </c>
      <c r="D814" s="34">
        <f>IFERROR(INDEX('Price Data'!E:E,MATCH(TEXT(A814,"YYYY-MM-DD"),'Price Data'!D:D,0)),"")</f>
        <v>10.199999999999999</v>
      </c>
      <c r="E814" s="10" cm="1">
        <f t="array" ref="E814">IFERROR(IF(ISNUMBER(D814),(D814-INDEX('Price Data'!E:E,MATCH(TEXT(A814,"YYYY-MM-DD"),'Price Data'!D:D,0)+1))/INDEX('Price Data'!E:E,MATCH(TEXT(A814,"YYYY-MM-DD"),'Price Data'!D:D,0)+1),""),"")</f>
        <v>-8.7463556851311818E-3</v>
      </c>
      <c r="F814" s="34">
        <f>IFERROR(INDEX('Price Data'!H:H,MATCH(TEXT(A814,"YYYY-MM-DD"),'Price Data'!G:G,0)),"")</f>
        <v>1872</v>
      </c>
      <c r="G814" s="10" cm="1">
        <f t="array" ref="G814">IFERROR(IF(ISNUMBER(F814),(F814-INDEX('Price Data'!H:H,MATCH(TEXT(A814,"YYYY-MM-DD"),'Price Data'!G:G,0)+1))/INDEX('Price Data'!H:H,MATCH(TEXT(A814,"YYYY-MM-DD"),'Price Data'!G:G,0)+1),""),"")</f>
        <v>-6.4000000000000001E-2</v>
      </c>
      <c r="H814" s="34">
        <f>IFERROR(INDEX('Price Data'!K:K,MATCH(TEXT(A814,"YYYY-MM-DD"),'Price Data'!J:J,0)),"")</f>
        <v>2.0099999999999998</v>
      </c>
      <c r="I814" s="10" cm="1">
        <f t="array" ref="I814">IFERROR(IF(ISNUMBER(H814),(H814-INDEX('Price Data'!K:K,MATCH(TEXT(A814,"YYYY-MM-DD"),'Price Data'!J:J,0)+1))/INDEX('Price Data'!K:K,MATCH(TEXT(A814,"YYYY-MM-DD"),'Price Data'!J:J,0)+1),""),"")</f>
        <v>-2.4271844660194303E-2</v>
      </c>
      <c r="J814" s="34">
        <f>IFERROR(INDEX('Price Data'!N:N,MATCH(TEXT(A814,"YYYY-MM-DD"),'Price Data'!M:M,0)),"")</f>
        <v>2.16</v>
      </c>
      <c r="K814" s="10" cm="1">
        <f t="array" ref="K814">IFERROR(IF(ISNUMBER(J814),(J814-INDEX('Price Data'!N:N,MATCH(TEXT(A814,"YYYY-MM-DD"),'Price Data'!M:M,0)+1))/INDEX('Price Data'!N:N,MATCH(TEXT(A814,"YYYY-MM-DD"),'Price Data'!M:M,0)+1),""),"")</f>
        <v>-3.9999999999999938E-2</v>
      </c>
      <c r="L814" s="34">
        <f>IFERROR(INDEX('Price Data'!Q:Q,MATCH(TEXT(A814,"YYYY-MM-DD"),'Price Data'!P:P,0)),"")</f>
        <v>2</v>
      </c>
      <c r="M814" s="10" cm="1">
        <f t="array" ref="M814">IFERROR(IF(ISNUMBER(L814),(L814-INDEX('Price Data'!Q:Q,MATCH(TEXT(A814,"YYYY-MM-DD"),'Price Data'!P:P,0)+1))/INDEX('Price Data'!Q:Q,MATCH(TEXT(A814,"YYYY-MM-DD"),'Price Data'!P:P,0)+1),""),"")</f>
        <v>-4.3062200956937732E-2</v>
      </c>
      <c r="N814" s="34">
        <f>IFERROR(INDEX('Price Data'!T:T,MATCH(TEXT(A814,"YYYY-MM-DD"),'Price Data'!S:S,0)),"")</f>
        <v>2.4500000000000002</v>
      </c>
      <c r="O814" s="10" cm="1">
        <f t="array" ref="O814">IFERROR(IF(ISNUMBER(N814),(N814-INDEX('Price Data'!T:T,MATCH(TEXT(A814,"YYYY-MM-DD"),'Price Data'!S:S,0)+1))/INDEX('Price Data'!T:T,MATCH(TEXT(A814,"YYYY-MM-DD"),'Price Data'!S:S,0)+1),""),"")</f>
        <v>-1.2096774193548309E-2</v>
      </c>
    </row>
    <row r="815" spans="1:15" x14ac:dyDescent="0.3">
      <c r="A815" s="8">
        <v>42634</v>
      </c>
      <c r="B815" s="34">
        <f>IFERROR(INDEX('Price Data'!B:B,MATCH(TEXT(A815,"YYYY-MM-DD"),'Price Data'!A:A,0)),"")</f>
        <v>16350</v>
      </c>
      <c r="C815" s="10" cm="1">
        <f t="array" ref="C815">IFERROR(IF(ISNUMBER(B815),(B815-INDEX('Price Data'!B:B,MATCH(TEXT(A815,"YYYY-MM-DD"),'Price Data'!A:A,0)+1))/INDEX('Price Data'!B:B,MATCH(TEXT(A815,"YYYY-MM-DD"),'Price Data'!A:A,0)+1),""),"")</f>
        <v>8.8233479360770046E-3</v>
      </c>
      <c r="D815" s="34">
        <f>IFERROR(INDEX('Price Data'!E:E,MATCH(TEXT(A815,"YYYY-MM-DD"),'Price Data'!D:D,0)),"")</f>
        <v>10.57</v>
      </c>
      <c r="E815" s="10" cm="1">
        <f t="array" ref="E815">IFERROR(IF(ISNUMBER(D815),(D815-INDEX('Price Data'!E:E,MATCH(TEXT(A815,"YYYY-MM-DD"),'Price Data'!D:D,0)+1))/INDEX('Price Data'!E:E,MATCH(TEXT(A815,"YYYY-MM-DD"),'Price Data'!D:D,0)+1),""),"")</f>
        <v>3.6274509803921669E-2</v>
      </c>
      <c r="F815" s="34">
        <f>IFERROR(INDEX('Price Data'!H:H,MATCH(TEXT(A815,"YYYY-MM-DD"),'Price Data'!G:G,0)),"")</f>
        <v>1918</v>
      </c>
      <c r="G815" s="10" cm="1">
        <f t="array" ref="G815">IFERROR(IF(ISNUMBER(F815),(F815-INDEX('Price Data'!H:H,MATCH(TEXT(A815,"YYYY-MM-DD"),'Price Data'!G:G,0)+1))/INDEX('Price Data'!H:H,MATCH(TEXT(A815,"YYYY-MM-DD"),'Price Data'!G:G,0)+1),""),"")</f>
        <v>2.4572649572649572E-2</v>
      </c>
      <c r="H815" s="34">
        <f>IFERROR(INDEX('Price Data'!K:K,MATCH(TEXT(A815,"YYYY-MM-DD"),'Price Data'!J:J,0)),"")</f>
        <v>2.04</v>
      </c>
      <c r="I815" s="10" cm="1">
        <f t="array" ref="I815">IFERROR(IF(ISNUMBER(H815),(H815-INDEX('Price Data'!K:K,MATCH(TEXT(A815,"YYYY-MM-DD"),'Price Data'!J:J,0)+1))/INDEX('Price Data'!K:K,MATCH(TEXT(A815,"YYYY-MM-DD"),'Price Data'!J:J,0)+1),""),"")</f>
        <v>1.4925373134328483E-2</v>
      </c>
      <c r="J815" s="34">
        <f>IFERROR(INDEX('Price Data'!N:N,MATCH(TEXT(A815,"YYYY-MM-DD"),'Price Data'!M:M,0)),"")</f>
        <v>2.2599999999999998</v>
      </c>
      <c r="K815" s="10" cm="1">
        <f t="array" ref="K815">IFERROR(IF(ISNUMBER(J815),(J815-INDEX('Price Data'!N:N,MATCH(TEXT(A815,"YYYY-MM-DD"),'Price Data'!M:M,0)+1))/INDEX('Price Data'!N:N,MATCH(TEXT(A815,"YYYY-MM-DD"),'Price Data'!M:M,0)+1),""),"")</f>
        <v>4.6296296296296127E-2</v>
      </c>
      <c r="L815" s="34">
        <f>IFERROR(INDEX('Price Data'!Q:Q,MATCH(TEXT(A815,"YYYY-MM-DD"),'Price Data'!P:P,0)),"")</f>
        <v>2.0699999999999998</v>
      </c>
      <c r="M815" s="10" cm="1">
        <f t="array" ref="M815">IFERROR(IF(ISNUMBER(L815),(L815-INDEX('Price Data'!Q:Q,MATCH(TEXT(A815,"YYYY-MM-DD"),'Price Data'!P:P,0)+1))/INDEX('Price Data'!Q:Q,MATCH(TEXT(A815,"YYYY-MM-DD"),'Price Data'!P:P,0)+1),""),"")</f>
        <v>3.499999999999992E-2</v>
      </c>
      <c r="N815" s="34">
        <f>IFERROR(INDEX('Price Data'!T:T,MATCH(TEXT(A815,"YYYY-MM-DD"),'Price Data'!S:S,0)),"")</f>
        <v>2.44</v>
      </c>
      <c r="O815" s="10" cm="1">
        <f t="array" ref="O815">IFERROR(IF(ISNUMBER(N815),(N815-INDEX('Price Data'!T:T,MATCH(TEXT(A815,"YYYY-MM-DD"),'Price Data'!S:S,0)+1))/INDEX('Price Data'!T:T,MATCH(TEXT(A815,"YYYY-MM-DD"),'Price Data'!S:S,0)+1),""),"")</f>
        <v>-4.0816326530613185E-3</v>
      </c>
    </row>
    <row r="816" spans="1:15" x14ac:dyDescent="0.3">
      <c r="A816" s="8">
        <v>42635</v>
      </c>
      <c r="B816" s="34">
        <f>IFERROR(INDEX('Price Data'!B:B,MATCH(TEXT(A816,"YYYY-MM-DD"),'Price Data'!A:A,0)),"")</f>
        <v>16638</v>
      </c>
      <c r="C816" s="10" cm="1">
        <f t="array" ref="C816">IFERROR(IF(ISNUMBER(B816),(B816-INDEX('Price Data'!B:B,MATCH(TEXT(A816,"YYYY-MM-DD"),'Price Data'!A:A,0)+1))/INDEX('Price Data'!B:B,MATCH(TEXT(A816,"YYYY-MM-DD"),'Price Data'!A:A,0)+1),""),"")</f>
        <v>1.761467889908257E-2</v>
      </c>
      <c r="D816" s="34">
        <f>IFERROR(INDEX('Price Data'!E:E,MATCH(TEXT(A816,"YYYY-MM-DD"),'Price Data'!D:D,0)),"")</f>
        <v>10.62</v>
      </c>
      <c r="E816" s="10" cm="1">
        <f t="array" ref="E816">IFERROR(IF(ISNUMBER(D816),(D816-INDEX('Price Data'!E:E,MATCH(TEXT(A816,"YYYY-MM-DD"),'Price Data'!D:D,0)+1))/INDEX('Price Data'!E:E,MATCH(TEXT(A816,"YYYY-MM-DD"),'Price Data'!D:D,0)+1),""),"")</f>
        <v>4.7303689687794642E-3</v>
      </c>
      <c r="F816" s="34">
        <f>IFERROR(INDEX('Price Data'!H:H,MATCH(TEXT(A816,"YYYY-MM-DD"),'Price Data'!G:G,0)),"")</f>
        <v>1920</v>
      </c>
      <c r="G816" s="10" cm="1">
        <f t="array" ref="G816">IFERROR(IF(ISNUMBER(F816),(F816-INDEX('Price Data'!H:H,MATCH(TEXT(A816,"YYYY-MM-DD"),'Price Data'!G:G,0)+1))/INDEX('Price Data'!H:H,MATCH(TEXT(A816,"YYYY-MM-DD"),'Price Data'!G:G,0)+1),""),"")</f>
        <v>1.0427528675703858E-3</v>
      </c>
      <c r="H816" s="34">
        <f>IFERROR(INDEX('Price Data'!K:K,MATCH(TEXT(A816,"YYYY-MM-DD"),'Price Data'!J:J,0)),"")</f>
        <v>2.06</v>
      </c>
      <c r="I816" s="10" cm="1">
        <f t="array" ref="I816">IFERROR(IF(ISNUMBER(H816),(H816-INDEX('Price Data'!K:K,MATCH(TEXT(A816,"YYYY-MM-DD"),'Price Data'!J:J,0)+1))/INDEX('Price Data'!K:K,MATCH(TEXT(A816,"YYYY-MM-DD"),'Price Data'!J:J,0)+1),""),"")</f>
        <v>9.8039215686274595E-3</v>
      </c>
      <c r="J816" s="34">
        <f>IFERROR(INDEX('Price Data'!N:N,MATCH(TEXT(A816,"YYYY-MM-DD"),'Price Data'!M:M,0)),"")</f>
        <v>2.2599999999999998</v>
      </c>
      <c r="K816" s="10" cm="1">
        <f t="array" ref="K816">IFERROR(IF(ISNUMBER(J816),(J816-INDEX('Price Data'!N:N,MATCH(TEXT(A816,"YYYY-MM-DD"),'Price Data'!M:M,0)+1))/INDEX('Price Data'!N:N,MATCH(TEXT(A816,"YYYY-MM-DD"),'Price Data'!M:M,0)+1),""),"")</f>
        <v>0</v>
      </c>
      <c r="L816" s="34">
        <f>IFERROR(INDEX('Price Data'!Q:Q,MATCH(TEXT(A816,"YYYY-MM-DD"),'Price Data'!P:P,0)),"")</f>
        <v>2.1</v>
      </c>
      <c r="M816" s="10" cm="1">
        <f t="array" ref="M816">IFERROR(IF(ISNUMBER(L816),(L816-INDEX('Price Data'!Q:Q,MATCH(TEXT(A816,"YYYY-MM-DD"),'Price Data'!P:P,0)+1))/INDEX('Price Data'!Q:Q,MATCH(TEXT(A816,"YYYY-MM-DD"),'Price Data'!P:P,0)+1),""),"")</f>
        <v>1.4492753623188527E-2</v>
      </c>
      <c r="N816" s="34">
        <f>IFERROR(INDEX('Price Data'!T:T,MATCH(TEXT(A816,"YYYY-MM-DD"),'Price Data'!S:S,0)),"")</f>
        <v>2.4900000000000002</v>
      </c>
      <c r="O816" s="10" cm="1">
        <f t="array" ref="O816">IFERROR(IF(ISNUMBER(N816),(N816-INDEX('Price Data'!T:T,MATCH(TEXT(A816,"YYYY-MM-DD"),'Price Data'!S:S,0)+1))/INDEX('Price Data'!T:T,MATCH(TEXT(A816,"YYYY-MM-DD"),'Price Data'!S:S,0)+1),""),"")</f>
        <v>2.0491803278688634E-2</v>
      </c>
    </row>
    <row r="817" spans="1:15" x14ac:dyDescent="0.3">
      <c r="A817" s="8">
        <v>42636</v>
      </c>
      <c r="B817" s="34">
        <f>IFERROR(INDEX('Price Data'!B:B,MATCH(TEXT(A817,"YYYY-MM-DD"),'Price Data'!A:A,0)),"")</f>
        <v>16453</v>
      </c>
      <c r="C817" s="10" cm="1">
        <f t="array" ref="C817">IFERROR(IF(ISNUMBER(B817),(B817-INDEX('Price Data'!B:B,MATCH(TEXT(A817,"YYYY-MM-DD"),'Price Data'!A:A,0)+1))/INDEX('Price Data'!B:B,MATCH(TEXT(A817,"YYYY-MM-DD"),'Price Data'!A:A,0)+1),""),"")</f>
        <v>-1.111912489481909E-2</v>
      </c>
      <c r="D817" s="34">
        <f>IFERROR(INDEX('Price Data'!E:E,MATCH(TEXT(A817,"YYYY-MM-DD"),'Price Data'!D:D,0)),"")</f>
        <v>10.76</v>
      </c>
      <c r="E817" s="10" cm="1">
        <f t="array" ref="E817">IFERROR(IF(ISNUMBER(D817),(D817-INDEX('Price Data'!E:E,MATCH(TEXT(A817,"YYYY-MM-DD"),'Price Data'!D:D,0)+1))/INDEX('Price Data'!E:E,MATCH(TEXT(A817,"YYYY-MM-DD"),'Price Data'!D:D,0)+1),""),"")</f>
        <v>1.3182674199623406E-2</v>
      </c>
      <c r="F817" s="34">
        <f>IFERROR(INDEX('Price Data'!H:H,MATCH(TEXT(A817,"YYYY-MM-DD"),'Price Data'!G:G,0)),"")</f>
        <v>1884</v>
      </c>
      <c r="G817" s="10" cm="1">
        <f t="array" ref="G817">IFERROR(IF(ISNUMBER(F817),(F817-INDEX('Price Data'!H:H,MATCH(TEXT(A817,"YYYY-MM-DD"),'Price Data'!G:G,0)+1))/INDEX('Price Data'!H:H,MATCH(TEXT(A817,"YYYY-MM-DD"),'Price Data'!G:G,0)+1),""),"")</f>
        <v>-1.8749999999999999E-2</v>
      </c>
      <c r="H817" s="34">
        <f>IFERROR(INDEX('Price Data'!K:K,MATCH(TEXT(A817,"YYYY-MM-DD"),'Price Data'!J:J,0)),"")</f>
        <v>2</v>
      </c>
      <c r="I817" s="10" cm="1">
        <f t="array" ref="I817">IFERROR(IF(ISNUMBER(H817),(H817-INDEX('Price Data'!K:K,MATCH(TEXT(A817,"YYYY-MM-DD"),'Price Data'!J:J,0)+1))/INDEX('Price Data'!K:K,MATCH(TEXT(A817,"YYYY-MM-DD"),'Price Data'!J:J,0)+1),""),"")</f>
        <v>-2.9126213592233035E-2</v>
      </c>
      <c r="J817" s="34">
        <f>IFERROR(INDEX('Price Data'!N:N,MATCH(TEXT(A817,"YYYY-MM-DD"),'Price Data'!M:M,0)),"")</f>
        <v>2.2000000000000002</v>
      </c>
      <c r="K817" s="10" cm="1">
        <f t="array" ref="K817">IFERROR(IF(ISNUMBER(J817),(J817-INDEX('Price Data'!N:N,MATCH(TEXT(A817,"YYYY-MM-DD"),'Price Data'!M:M,0)+1))/INDEX('Price Data'!N:N,MATCH(TEXT(A817,"YYYY-MM-DD"),'Price Data'!M:M,0)+1),""),"")</f>
        <v>-2.6548672566371511E-2</v>
      </c>
      <c r="L817" s="34">
        <f>IFERROR(INDEX('Price Data'!Q:Q,MATCH(TEXT(A817,"YYYY-MM-DD"),'Price Data'!P:P,0)),"")</f>
        <v>2.06</v>
      </c>
      <c r="M817" s="10" cm="1">
        <f t="array" ref="M817">IFERROR(IF(ISNUMBER(L817),(L817-INDEX('Price Data'!Q:Q,MATCH(TEXT(A817,"YYYY-MM-DD"),'Price Data'!P:P,0)+1))/INDEX('Price Data'!Q:Q,MATCH(TEXT(A817,"YYYY-MM-DD"),'Price Data'!P:P,0)+1),""),"")</f>
        <v>-1.9047619047619063E-2</v>
      </c>
      <c r="N817" s="34">
        <f>IFERROR(INDEX('Price Data'!T:T,MATCH(TEXT(A817,"YYYY-MM-DD"),'Price Data'!S:S,0)),"")</f>
        <v>2.4700000000000002</v>
      </c>
      <c r="O817" s="10" cm="1">
        <f t="array" ref="O817">IFERROR(IF(ISNUMBER(N817),(N817-INDEX('Price Data'!T:T,MATCH(TEXT(A817,"YYYY-MM-DD"),'Price Data'!S:S,0)+1))/INDEX('Price Data'!T:T,MATCH(TEXT(A817,"YYYY-MM-DD"),'Price Data'!S:S,0)+1),""),"")</f>
        <v>-8.0321285140562311E-3</v>
      </c>
    </row>
    <row r="818" spans="1:15" x14ac:dyDescent="0.3">
      <c r="A818" s="8">
        <v>42637</v>
      </c>
      <c r="B818" s="34" t="str">
        <f>IFERROR(INDEX('Price Data'!B:B,MATCH(TEXT(A818,"YYYY-MM-DD"),'Price Data'!A:A,0)),"")</f>
        <v/>
      </c>
      <c r="C818" s="10" t="str" cm="1">
        <f t="array" ref="C818">IFERROR(IF(ISNUMBER(B818),(B818-INDEX('Price Data'!B:B,MATCH(TEXT(A818,"YYYY-MM-DD"),'Price Data'!A:A,0)+1))/INDEX('Price Data'!B:B,MATCH(TEXT(A818,"YYYY-MM-DD"),'Price Data'!A:A,0)+1),""),"")</f>
        <v/>
      </c>
      <c r="D818" s="34" t="str">
        <f>IFERROR(INDEX('Price Data'!E:E,MATCH(TEXT(A818,"YYYY-MM-DD"),'Price Data'!D:D,0)),"")</f>
        <v/>
      </c>
      <c r="E818" s="10" t="str" cm="1">
        <f t="array" ref="E818">IFERROR(IF(ISNUMBER(D818),(D818-INDEX('Price Data'!E:E,MATCH(TEXT(A818,"YYYY-MM-DD"),'Price Data'!D:D,0)+1))/INDEX('Price Data'!E:E,MATCH(TEXT(A818,"YYYY-MM-DD"),'Price Data'!D:D,0)+1),""),"")</f>
        <v/>
      </c>
      <c r="F818" s="34" t="str">
        <f>IFERROR(INDEX('Price Data'!H:H,MATCH(TEXT(A818,"YYYY-MM-DD"),'Price Data'!G:G,0)),"")</f>
        <v/>
      </c>
      <c r="G818" s="10" t="str" cm="1">
        <f t="array" ref="G818">IFERROR(IF(ISNUMBER(F818),(F818-INDEX('Price Data'!H:H,MATCH(TEXT(A818,"YYYY-MM-DD"),'Price Data'!G:G,0)+1))/INDEX('Price Data'!H:H,MATCH(TEXT(A818,"YYYY-MM-DD"),'Price Data'!G:G,0)+1),""),"")</f>
        <v/>
      </c>
      <c r="H818" s="34" t="str">
        <f>IFERROR(INDEX('Price Data'!K:K,MATCH(TEXT(A818,"YYYY-MM-DD"),'Price Data'!J:J,0)),"")</f>
        <v/>
      </c>
      <c r="I818" s="10" t="str" cm="1">
        <f t="array" ref="I818">IFERROR(IF(ISNUMBER(H818),(H818-INDEX('Price Data'!K:K,MATCH(TEXT(A818,"YYYY-MM-DD"),'Price Data'!J:J,0)+1))/INDEX('Price Data'!K:K,MATCH(TEXT(A818,"YYYY-MM-DD"),'Price Data'!J:J,0)+1),""),"")</f>
        <v/>
      </c>
      <c r="J818" s="34" t="str">
        <f>IFERROR(INDEX('Price Data'!N:N,MATCH(TEXT(A818,"YYYY-MM-DD"),'Price Data'!M:M,0)),"")</f>
        <v/>
      </c>
      <c r="K818" s="10" t="str" cm="1">
        <f t="array" ref="K818">IFERROR(IF(ISNUMBER(J818),(J818-INDEX('Price Data'!N:N,MATCH(TEXT(A818,"YYYY-MM-DD"),'Price Data'!M:M,0)+1))/INDEX('Price Data'!N:N,MATCH(TEXT(A818,"YYYY-MM-DD"),'Price Data'!M:M,0)+1),""),"")</f>
        <v/>
      </c>
      <c r="L818" s="34" t="str">
        <f>IFERROR(INDEX('Price Data'!Q:Q,MATCH(TEXT(A818,"YYYY-MM-DD"),'Price Data'!P:P,0)),"")</f>
        <v/>
      </c>
      <c r="M818" s="10" t="str" cm="1">
        <f t="array" ref="M818">IFERROR(IF(ISNUMBER(L818),(L818-INDEX('Price Data'!Q:Q,MATCH(TEXT(A818,"YYYY-MM-DD"),'Price Data'!P:P,0)+1))/INDEX('Price Data'!Q:Q,MATCH(TEXT(A818,"YYYY-MM-DD"),'Price Data'!P:P,0)+1),""),"")</f>
        <v/>
      </c>
      <c r="N818" s="34" t="str">
        <f>IFERROR(INDEX('Price Data'!T:T,MATCH(TEXT(A818,"YYYY-MM-DD"),'Price Data'!S:S,0)),"")</f>
        <v/>
      </c>
      <c r="O818" s="10" t="str" cm="1">
        <f t="array" ref="O818">IFERROR(IF(ISNUMBER(N818),(N818-INDEX('Price Data'!T:T,MATCH(TEXT(A818,"YYYY-MM-DD"),'Price Data'!S:S,0)+1))/INDEX('Price Data'!T:T,MATCH(TEXT(A818,"YYYY-MM-DD"),'Price Data'!S:S,0)+1),""),"")</f>
        <v/>
      </c>
    </row>
    <row r="819" spans="1:15" x14ac:dyDescent="0.3">
      <c r="A819" s="8">
        <v>42638</v>
      </c>
      <c r="B819" s="34" t="str">
        <f>IFERROR(INDEX('Price Data'!B:B,MATCH(TEXT(A819,"YYYY-MM-DD"),'Price Data'!A:A,0)),"")</f>
        <v/>
      </c>
      <c r="C819" s="10" t="str" cm="1">
        <f t="array" ref="C819">IFERROR(IF(ISNUMBER(B819),(B819-INDEX('Price Data'!B:B,MATCH(TEXT(A819,"YYYY-MM-DD"),'Price Data'!A:A,0)+1))/INDEX('Price Data'!B:B,MATCH(TEXT(A819,"YYYY-MM-DD"),'Price Data'!A:A,0)+1),""),"")</f>
        <v/>
      </c>
      <c r="D819" s="34" t="str">
        <f>IFERROR(INDEX('Price Data'!E:E,MATCH(TEXT(A819,"YYYY-MM-DD"),'Price Data'!D:D,0)),"")</f>
        <v/>
      </c>
      <c r="E819" s="10" t="str" cm="1">
        <f t="array" ref="E819">IFERROR(IF(ISNUMBER(D819),(D819-INDEX('Price Data'!E:E,MATCH(TEXT(A819,"YYYY-MM-DD"),'Price Data'!D:D,0)+1))/INDEX('Price Data'!E:E,MATCH(TEXT(A819,"YYYY-MM-DD"),'Price Data'!D:D,0)+1),""),"")</f>
        <v/>
      </c>
      <c r="F819" s="34" t="str">
        <f>IFERROR(INDEX('Price Data'!H:H,MATCH(TEXT(A819,"YYYY-MM-DD"),'Price Data'!G:G,0)),"")</f>
        <v/>
      </c>
      <c r="G819" s="10" t="str" cm="1">
        <f t="array" ref="G819">IFERROR(IF(ISNUMBER(F819),(F819-INDEX('Price Data'!H:H,MATCH(TEXT(A819,"YYYY-MM-DD"),'Price Data'!G:G,0)+1))/INDEX('Price Data'!H:H,MATCH(TEXT(A819,"YYYY-MM-DD"),'Price Data'!G:G,0)+1),""),"")</f>
        <v/>
      </c>
      <c r="H819" s="34" t="str">
        <f>IFERROR(INDEX('Price Data'!K:K,MATCH(TEXT(A819,"YYYY-MM-DD"),'Price Data'!J:J,0)),"")</f>
        <v/>
      </c>
      <c r="I819" s="10" t="str" cm="1">
        <f t="array" ref="I819">IFERROR(IF(ISNUMBER(H819),(H819-INDEX('Price Data'!K:K,MATCH(TEXT(A819,"YYYY-MM-DD"),'Price Data'!J:J,0)+1))/INDEX('Price Data'!K:K,MATCH(TEXT(A819,"YYYY-MM-DD"),'Price Data'!J:J,0)+1),""),"")</f>
        <v/>
      </c>
      <c r="J819" s="34" t="str">
        <f>IFERROR(INDEX('Price Data'!N:N,MATCH(TEXT(A819,"YYYY-MM-DD"),'Price Data'!M:M,0)),"")</f>
        <v/>
      </c>
      <c r="K819" s="10" t="str" cm="1">
        <f t="array" ref="K819">IFERROR(IF(ISNUMBER(J819),(J819-INDEX('Price Data'!N:N,MATCH(TEXT(A819,"YYYY-MM-DD"),'Price Data'!M:M,0)+1))/INDEX('Price Data'!N:N,MATCH(TEXT(A819,"YYYY-MM-DD"),'Price Data'!M:M,0)+1),""),"")</f>
        <v/>
      </c>
      <c r="L819" s="34" t="str">
        <f>IFERROR(INDEX('Price Data'!Q:Q,MATCH(TEXT(A819,"YYYY-MM-DD"),'Price Data'!P:P,0)),"")</f>
        <v/>
      </c>
      <c r="M819" s="10" t="str" cm="1">
        <f t="array" ref="M819">IFERROR(IF(ISNUMBER(L819),(L819-INDEX('Price Data'!Q:Q,MATCH(TEXT(A819,"YYYY-MM-DD"),'Price Data'!P:P,0)+1))/INDEX('Price Data'!Q:Q,MATCH(TEXT(A819,"YYYY-MM-DD"),'Price Data'!P:P,0)+1),""),"")</f>
        <v/>
      </c>
      <c r="N819" s="34" t="str">
        <f>IFERROR(INDEX('Price Data'!T:T,MATCH(TEXT(A819,"YYYY-MM-DD"),'Price Data'!S:S,0)),"")</f>
        <v/>
      </c>
      <c r="O819" s="10" t="str" cm="1">
        <f t="array" ref="O819">IFERROR(IF(ISNUMBER(N819),(N819-INDEX('Price Data'!T:T,MATCH(TEXT(A819,"YYYY-MM-DD"),'Price Data'!S:S,0)+1))/INDEX('Price Data'!T:T,MATCH(TEXT(A819,"YYYY-MM-DD"),'Price Data'!S:S,0)+1),""),"")</f>
        <v/>
      </c>
    </row>
    <row r="820" spans="1:15" x14ac:dyDescent="0.3">
      <c r="A820" s="8">
        <v>42639</v>
      </c>
      <c r="B820" s="34">
        <f>IFERROR(INDEX('Price Data'!B:B,MATCH(TEXT(A820,"YYYY-MM-DD"),'Price Data'!A:A,0)),"")</f>
        <v>16192</v>
      </c>
      <c r="C820" s="10" cm="1">
        <f t="array" ref="C820">IFERROR(IF(ISNUMBER(B820),(B820-INDEX('Price Data'!B:B,MATCH(TEXT(A820,"YYYY-MM-DD"),'Price Data'!A:A,0)+1))/INDEX('Price Data'!B:B,MATCH(TEXT(A820,"YYYY-MM-DD"),'Price Data'!A:A,0)+1),""),"")</f>
        <v>-1.5863368382665777E-2</v>
      </c>
      <c r="D820" s="34">
        <f>IFERROR(INDEX('Price Data'!E:E,MATCH(TEXT(A820,"YYYY-MM-DD"),'Price Data'!D:D,0)),"")</f>
        <v>10.37</v>
      </c>
      <c r="E820" s="10" cm="1">
        <f t="array" ref="E820">IFERROR(IF(ISNUMBER(D820),(D820-INDEX('Price Data'!E:E,MATCH(TEXT(A820,"YYYY-MM-DD"),'Price Data'!D:D,0)+1))/INDEX('Price Data'!E:E,MATCH(TEXT(A820,"YYYY-MM-DD"),'Price Data'!D:D,0)+1),""),"")</f>
        <v>-3.6245353159851355E-2</v>
      </c>
      <c r="F820" s="34">
        <f>IFERROR(INDEX('Price Data'!H:H,MATCH(TEXT(A820,"YYYY-MM-DD"),'Price Data'!G:G,0)),"")</f>
        <v>1911</v>
      </c>
      <c r="G820" s="10" cm="1">
        <f t="array" ref="G820">IFERROR(IF(ISNUMBER(F820),(F820-INDEX('Price Data'!H:H,MATCH(TEXT(A820,"YYYY-MM-DD"),'Price Data'!G:G,0)+1))/INDEX('Price Data'!H:H,MATCH(TEXT(A820,"YYYY-MM-DD"),'Price Data'!G:G,0)+1),""),"")</f>
        <v>1.4331210191082803E-2</v>
      </c>
      <c r="H820" s="34">
        <f>IFERROR(INDEX('Price Data'!K:K,MATCH(TEXT(A820,"YYYY-MM-DD"),'Price Data'!J:J,0)),"")</f>
        <v>1.97</v>
      </c>
      <c r="I820" s="10" cm="1">
        <f t="array" ref="I820">IFERROR(IF(ISNUMBER(H820),(H820-INDEX('Price Data'!K:K,MATCH(TEXT(A820,"YYYY-MM-DD"),'Price Data'!J:J,0)+1))/INDEX('Price Data'!K:K,MATCH(TEXT(A820,"YYYY-MM-DD"),'Price Data'!J:J,0)+1),""),"")</f>
        <v>-1.5000000000000013E-2</v>
      </c>
      <c r="J820" s="34">
        <f>IFERROR(INDEX('Price Data'!N:N,MATCH(TEXT(A820,"YYYY-MM-DD"),'Price Data'!M:M,0)),"")</f>
        <v>2.16</v>
      </c>
      <c r="K820" s="10" cm="1">
        <f t="array" ref="K820">IFERROR(IF(ISNUMBER(J820),(J820-INDEX('Price Data'!N:N,MATCH(TEXT(A820,"YYYY-MM-DD"),'Price Data'!M:M,0)+1))/INDEX('Price Data'!N:N,MATCH(TEXT(A820,"YYYY-MM-DD"),'Price Data'!M:M,0)+1),""),"")</f>
        <v>-1.8181818181818195E-2</v>
      </c>
      <c r="L820" s="34">
        <f>IFERROR(INDEX('Price Data'!Q:Q,MATCH(TEXT(A820,"YYYY-MM-DD"),'Price Data'!P:P,0)),"")</f>
        <v>2.0099999999999998</v>
      </c>
      <c r="M820" s="10" cm="1">
        <f t="array" ref="M820">IFERROR(IF(ISNUMBER(L820),(L820-INDEX('Price Data'!Q:Q,MATCH(TEXT(A820,"YYYY-MM-DD"),'Price Data'!P:P,0)+1))/INDEX('Price Data'!Q:Q,MATCH(TEXT(A820,"YYYY-MM-DD"),'Price Data'!P:P,0)+1),""),"")</f>
        <v>-2.4271844660194303E-2</v>
      </c>
      <c r="N820" s="34">
        <f>IFERROR(INDEX('Price Data'!T:T,MATCH(TEXT(A820,"YYYY-MM-DD"),'Price Data'!S:S,0)),"")</f>
        <v>2.46</v>
      </c>
      <c r="O820" s="10" cm="1">
        <f t="array" ref="O820">IFERROR(IF(ISNUMBER(N820),(N820-INDEX('Price Data'!T:T,MATCH(TEXT(A820,"YYYY-MM-DD"),'Price Data'!S:S,0)+1))/INDEX('Price Data'!T:T,MATCH(TEXT(A820,"YYYY-MM-DD"),'Price Data'!S:S,0)+1),""),"")</f>
        <v>-4.0485829959515099E-3</v>
      </c>
    </row>
    <row r="821" spans="1:15" x14ac:dyDescent="0.3">
      <c r="A821" s="8">
        <v>42640</v>
      </c>
      <c r="B821" s="34">
        <f>IFERROR(INDEX('Price Data'!B:B,MATCH(TEXT(A821,"YYYY-MM-DD"),'Price Data'!A:A,0)),"")</f>
        <v>16135</v>
      </c>
      <c r="C821" s="10" cm="1">
        <f t="array" ref="C821">IFERROR(IF(ISNUMBER(B821),(B821-INDEX('Price Data'!B:B,MATCH(TEXT(A821,"YYYY-MM-DD"),'Price Data'!A:A,0)+1))/INDEX('Price Data'!B:B,MATCH(TEXT(A821,"YYYY-MM-DD"),'Price Data'!A:A,0)+1),""),"")</f>
        <v>-3.5202569169960475E-3</v>
      </c>
      <c r="D821" s="34">
        <f>IFERROR(INDEX('Price Data'!E:E,MATCH(TEXT(A821,"YYYY-MM-DD"),'Price Data'!D:D,0)),"")</f>
        <v>10.18</v>
      </c>
      <c r="E821" s="10" cm="1">
        <f t="array" ref="E821">IFERROR(IF(ISNUMBER(D821),(D821-INDEX('Price Data'!E:E,MATCH(TEXT(A821,"YYYY-MM-DD"),'Price Data'!D:D,0)+1))/INDEX('Price Data'!E:E,MATCH(TEXT(A821,"YYYY-MM-DD"),'Price Data'!D:D,0)+1),""),"")</f>
        <v>-1.8322082931533222E-2</v>
      </c>
      <c r="F821" s="34">
        <f>IFERROR(INDEX('Price Data'!H:H,MATCH(TEXT(A821,"YYYY-MM-DD"),'Price Data'!G:G,0)),"")</f>
        <v>1943</v>
      </c>
      <c r="G821" s="10" cm="1">
        <f t="array" ref="G821">IFERROR(IF(ISNUMBER(F821),(F821-INDEX('Price Data'!H:H,MATCH(TEXT(A821,"YYYY-MM-DD"),'Price Data'!G:G,0)+1))/INDEX('Price Data'!H:H,MATCH(TEXT(A821,"YYYY-MM-DD"),'Price Data'!G:G,0)+1),""),"")</f>
        <v>1.674515960230246E-2</v>
      </c>
      <c r="H821" s="34">
        <f>IFERROR(INDEX('Price Data'!K:K,MATCH(TEXT(A821,"YYYY-MM-DD"),'Price Data'!J:J,0)),"")</f>
        <v>1.95</v>
      </c>
      <c r="I821" s="10" cm="1">
        <f t="array" ref="I821">IFERROR(IF(ISNUMBER(H821),(H821-INDEX('Price Data'!K:K,MATCH(TEXT(A821,"YYYY-MM-DD"),'Price Data'!J:J,0)+1))/INDEX('Price Data'!K:K,MATCH(TEXT(A821,"YYYY-MM-DD"),'Price Data'!J:J,0)+1),""),"")</f>
        <v>-1.01522842639594E-2</v>
      </c>
      <c r="J821" s="34">
        <f>IFERROR(INDEX('Price Data'!N:N,MATCH(TEXT(A821,"YYYY-MM-DD"),'Price Data'!M:M,0)),"")</f>
        <v>2.13</v>
      </c>
      <c r="K821" s="10" cm="1">
        <f t="array" ref="K821">IFERROR(IF(ISNUMBER(J821),(J821-INDEX('Price Data'!N:N,MATCH(TEXT(A821,"YYYY-MM-DD"),'Price Data'!M:M,0)+1))/INDEX('Price Data'!N:N,MATCH(TEXT(A821,"YYYY-MM-DD"),'Price Data'!M:M,0)+1),""),"")</f>
        <v>-1.3888888888889003E-2</v>
      </c>
      <c r="L821" s="34">
        <f>IFERROR(INDEX('Price Data'!Q:Q,MATCH(TEXT(A821,"YYYY-MM-DD"),'Price Data'!P:P,0)),"")</f>
        <v>1.97</v>
      </c>
      <c r="M821" s="10" cm="1">
        <f t="array" ref="M821">IFERROR(IF(ISNUMBER(L821),(L821-INDEX('Price Data'!Q:Q,MATCH(TEXT(A821,"YYYY-MM-DD"),'Price Data'!P:P,0)+1))/INDEX('Price Data'!Q:Q,MATCH(TEXT(A821,"YYYY-MM-DD"),'Price Data'!P:P,0)+1),""),"")</f>
        <v>-1.990049751243772E-2</v>
      </c>
      <c r="N821" s="34">
        <f>IFERROR(INDEX('Price Data'!T:T,MATCH(TEXT(A821,"YYYY-MM-DD"),'Price Data'!S:S,0)),"")</f>
        <v>2.44</v>
      </c>
      <c r="O821" s="10" cm="1">
        <f t="array" ref="O821">IFERROR(IF(ISNUMBER(N821),(N821-INDEX('Price Data'!T:T,MATCH(TEXT(A821,"YYYY-MM-DD"),'Price Data'!S:S,0)+1))/INDEX('Price Data'!T:T,MATCH(TEXT(A821,"YYYY-MM-DD"),'Price Data'!S:S,0)+1),""),"")</f>
        <v>-8.1300813008130159E-3</v>
      </c>
    </row>
    <row r="822" spans="1:15" x14ac:dyDescent="0.3">
      <c r="A822" s="8">
        <v>42641</v>
      </c>
      <c r="B822" s="34">
        <f>IFERROR(INDEX('Price Data'!B:B,MATCH(TEXT(A822,"YYYY-MM-DD"),'Price Data'!A:A,0)),"")</f>
        <v>16222</v>
      </c>
      <c r="C822" s="10" cm="1">
        <f t="array" ref="C822">IFERROR(IF(ISNUMBER(B822),(B822-INDEX('Price Data'!B:B,MATCH(TEXT(A822,"YYYY-MM-DD"),'Price Data'!A:A,0)+1))/INDEX('Price Data'!B:B,MATCH(TEXT(A822,"YYYY-MM-DD"),'Price Data'!A:A,0)+1),""),"")</f>
        <v>5.392004958165479E-3</v>
      </c>
      <c r="D822" s="34">
        <f>IFERROR(INDEX('Price Data'!E:E,MATCH(TEXT(A822,"YYYY-MM-DD"),'Price Data'!D:D,0)),"")</f>
        <v>10.34</v>
      </c>
      <c r="E822" s="10" cm="1">
        <f t="array" ref="E822">IFERROR(IF(ISNUMBER(D822),(D822-INDEX('Price Data'!E:E,MATCH(TEXT(A822,"YYYY-MM-DD"),'Price Data'!D:D,0)+1))/INDEX('Price Data'!E:E,MATCH(TEXT(A822,"YYYY-MM-DD"),'Price Data'!D:D,0)+1),""),"")</f>
        <v>1.5717092337917498E-2</v>
      </c>
      <c r="F822" s="34">
        <f>IFERROR(INDEX('Price Data'!H:H,MATCH(TEXT(A822,"YYYY-MM-DD"),'Price Data'!G:G,0)),"")</f>
        <v>1935</v>
      </c>
      <c r="G822" s="10" cm="1">
        <f t="array" ref="G822">IFERROR(IF(ISNUMBER(F822),(F822-INDEX('Price Data'!H:H,MATCH(TEXT(A822,"YYYY-MM-DD"),'Price Data'!G:G,0)+1))/INDEX('Price Data'!H:H,MATCH(TEXT(A822,"YYYY-MM-DD"),'Price Data'!G:G,0)+1),""),"")</f>
        <v>-4.1173443129181682E-3</v>
      </c>
      <c r="H822" s="34">
        <f>IFERROR(INDEX('Price Data'!K:K,MATCH(TEXT(A822,"YYYY-MM-DD"),'Price Data'!J:J,0)),"")</f>
        <v>1.94</v>
      </c>
      <c r="I822" s="10" cm="1">
        <f t="array" ref="I822">IFERROR(IF(ISNUMBER(H822),(H822-INDEX('Price Data'!K:K,MATCH(TEXT(A822,"YYYY-MM-DD"),'Price Data'!J:J,0)+1))/INDEX('Price Data'!K:K,MATCH(TEXT(A822,"YYYY-MM-DD"),'Price Data'!J:J,0)+1),""),"")</f>
        <v>-5.1282051282051325E-3</v>
      </c>
      <c r="J822" s="34">
        <f>IFERROR(INDEX('Price Data'!N:N,MATCH(TEXT(A822,"YYYY-MM-DD"),'Price Data'!M:M,0)),"")</f>
        <v>2.17</v>
      </c>
      <c r="K822" s="10" cm="1">
        <f t="array" ref="K822">IFERROR(IF(ISNUMBER(J822),(J822-INDEX('Price Data'!N:N,MATCH(TEXT(A822,"YYYY-MM-DD"),'Price Data'!M:M,0)+1))/INDEX('Price Data'!N:N,MATCH(TEXT(A822,"YYYY-MM-DD"),'Price Data'!M:M,0)+1),""),"")</f>
        <v>1.8779342723004713E-2</v>
      </c>
      <c r="L822" s="34">
        <f>IFERROR(INDEX('Price Data'!Q:Q,MATCH(TEXT(A822,"YYYY-MM-DD"),'Price Data'!P:P,0)),"")</f>
        <v>1.99</v>
      </c>
      <c r="M822" s="10" cm="1">
        <f t="array" ref="M822">IFERROR(IF(ISNUMBER(L822),(L822-INDEX('Price Data'!Q:Q,MATCH(TEXT(A822,"YYYY-MM-DD"),'Price Data'!P:P,0)+1))/INDEX('Price Data'!Q:Q,MATCH(TEXT(A822,"YYYY-MM-DD"),'Price Data'!P:P,0)+1),""),"")</f>
        <v>1.01522842639594E-2</v>
      </c>
      <c r="N822" s="34">
        <f>IFERROR(INDEX('Price Data'!T:T,MATCH(TEXT(A822,"YYYY-MM-DD"),'Price Data'!S:S,0)),"")</f>
        <v>2.46</v>
      </c>
      <c r="O822" s="10" cm="1">
        <f t="array" ref="O822">IFERROR(IF(ISNUMBER(N822),(N822-INDEX('Price Data'!T:T,MATCH(TEXT(A822,"YYYY-MM-DD"),'Price Data'!S:S,0)+1))/INDEX('Price Data'!T:T,MATCH(TEXT(A822,"YYYY-MM-DD"),'Price Data'!S:S,0)+1),""),"")</f>
        <v>8.1967213114754172E-3</v>
      </c>
    </row>
    <row r="823" spans="1:15" x14ac:dyDescent="0.3">
      <c r="A823" s="8">
        <v>42642</v>
      </c>
      <c r="B823" s="34">
        <f>IFERROR(INDEX('Price Data'!B:B,MATCH(TEXT(A823,"YYYY-MM-DD"),'Price Data'!A:A,0)),"")</f>
        <v>16339</v>
      </c>
      <c r="C823" s="10" cm="1">
        <f t="array" ref="C823">IFERROR(IF(ISNUMBER(B823),(B823-INDEX('Price Data'!B:B,MATCH(TEXT(A823,"YYYY-MM-DD"),'Price Data'!A:A,0)+1))/INDEX('Price Data'!B:B,MATCH(TEXT(A823,"YYYY-MM-DD"),'Price Data'!A:A,0)+1),""),"")</f>
        <v>7.2124275675009243E-3</v>
      </c>
      <c r="D823" s="34">
        <f>IFERROR(INDEX('Price Data'!E:E,MATCH(TEXT(A823,"YYYY-MM-DD"),'Price Data'!D:D,0)),"")</f>
        <v>10.199999999999999</v>
      </c>
      <c r="E823" s="10" cm="1">
        <f t="array" ref="E823">IFERROR(IF(ISNUMBER(D823),(D823-INDEX('Price Data'!E:E,MATCH(TEXT(A823,"YYYY-MM-DD"),'Price Data'!D:D,0)+1))/INDEX('Price Data'!E:E,MATCH(TEXT(A823,"YYYY-MM-DD"),'Price Data'!D:D,0)+1),""),"")</f>
        <v>-1.3539651837524234E-2</v>
      </c>
      <c r="F823" s="34">
        <f>IFERROR(INDEX('Price Data'!H:H,MATCH(TEXT(A823,"YYYY-MM-DD"),'Price Data'!G:G,0)),"")</f>
        <v>1883</v>
      </c>
      <c r="G823" s="10" cm="1">
        <f t="array" ref="G823">IFERROR(IF(ISNUMBER(F823),(F823-INDEX('Price Data'!H:H,MATCH(TEXT(A823,"YYYY-MM-DD"),'Price Data'!G:G,0)+1))/INDEX('Price Data'!H:H,MATCH(TEXT(A823,"YYYY-MM-DD"),'Price Data'!G:G,0)+1),""),"")</f>
        <v>-2.6873385012919897E-2</v>
      </c>
      <c r="H823" s="34">
        <f>IFERROR(INDEX('Price Data'!K:K,MATCH(TEXT(A823,"YYYY-MM-DD"),'Price Data'!J:J,0)),"")</f>
        <v>1.95</v>
      </c>
      <c r="I823" s="10" cm="1">
        <f t="array" ref="I823">IFERROR(IF(ISNUMBER(H823),(H823-INDEX('Price Data'!K:K,MATCH(TEXT(A823,"YYYY-MM-DD"),'Price Data'!J:J,0)+1))/INDEX('Price Data'!K:K,MATCH(TEXT(A823,"YYYY-MM-DD"),'Price Data'!J:J,0)+1),""),"")</f>
        <v>5.1546391752577371E-3</v>
      </c>
      <c r="J823" s="34">
        <f>IFERROR(INDEX('Price Data'!N:N,MATCH(TEXT(A823,"YYYY-MM-DD"),'Price Data'!M:M,0)),"")</f>
        <v>2.1800000000000002</v>
      </c>
      <c r="K823" s="10" cm="1">
        <f t="array" ref="K823">IFERROR(IF(ISNUMBER(J823),(J823-INDEX('Price Data'!N:N,MATCH(TEXT(A823,"YYYY-MM-DD"),'Price Data'!M:M,0)+1))/INDEX('Price Data'!N:N,MATCH(TEXT(A823,"YYYY-MM-DD"),'Price Data'!M:M,0)+1),""),"")</f>
        <v>4.6082949308756827E-3</v>
      </c>
      <c r="L823" s="34">
        <f>IFERROR(INDEX('Price Data'!Q:Q,MATCH(TEXT(A823,"YYYY-MM-DD"),'Price Data'!P:P,0)),"")</f>
        <v>2.0099999999999998</v>
      </c>
      <c r="M823" s="10" cm="1">
        <f t="array" ref="M823">IFERROR(IF(ISNUMBER(L823),(L823-INDEX('Price Data'!Q:Q,MATCH(TEXT(A823,"YYYY-MM-DD"),'Price Data'!P:P,0)+1))/INDEX('Price Data'!Q:Q,MATCH(TEXT(A823,"YYYY-MM-DD"),'Price Data'!P:P,0)+1),""),"")</f>
        <v>1.0050251256281305E-2</v>
      </c>
      <c r="N823" s="34">
        <f>IFERROR(INDEX('Price Data'!T:T,MATCH(TEXT(A823,"YYYY-MM-DD"),'Price Data'!S:S,0)),"")</f>
        <v>2.5099999999999998</v>
      </c>
      <c r="O823" s="10" cm="1">
        <f t="array" ref="O823">IFERROR(IF(ISNUMBER(N823),(N823-INDEX('Price Data'!T:T,MATCH(TEXT(A823,"YYYY-MM-DD"),'Price Data'!S:S,0)+1))/INDEX('Price Data'!T:T,MATCH(TEXT(A823,"YYYY-MM-DD"),'Price Data'!S:S,0)+1),""),"")</f>
        <v>2.0325203252032447E-2</v>
      </c>
    </row>
    <row r="824" spans="1:15" x14ac:dyDescent="0.3">
      <c r="A824" s="8">
        <v>42643</v>
      </c>
      <c r="B824" s="34">
        <f>IFERROR(INDEX('Price Data'!B:B,MATCH(TEXT(A824,"YYYY-MM-DD"),'Price Data'!A:A,0)),"")</f>
        <v>16401</v>
      </c>
      <c r="C824" s="10" cm="1">
        <f t="array" ref="C824">IFERROR(IF(ISNUMBER(B824),(B824-INDEX('Price Data'!B:B,MATCH(TEXT(A824,"YYYY-MM-DD"),'Price Data'!A:A,0)+1))/INDEX('Price Data'!B:B,MATCH(TEXT(A824,"YYYY-MM-DD"),'Price Data'!A:A,0)+1),""),"")</f>
        <v>3.7946018728196342E-3</v>
      </c>
      <c r="D824" s="34">
        <f>IFERROR(INDEX('Price Data'!E:E,MATCH(TEXT(A824,"YYYY-MM-DD"),'Price Data'!D:D,0)),"")</f>
        <v>10.38</v>
      </c>
      <c r="E824" s="10" cm="1">
        <f t="array" ref="E824">IFERROR(IF(ISNUMBER(D824),(D824-INDEX('Price Data'!E:E,MATCH(TEXT(A824,"YYYY-MM-DD"),'Price Data'!D:D,0)+1))/INDEX('Price Data'!E:E,MATCH(TEXT(A824,"YYYY-MM-DD"),'Price Data'!D:D,0)+1),""),"")</f>
        <v>1.7647058823529561E-2</v>
      </c>
      <c r="F824" s="34">
        <f>IFERROR(INDEX('Price Data'!H:H,MATCH(TEXT(A824,"YYYY-MM-DD"),'Price Data'!G:G,0)),"")</f>
        <v>1861</v>
      </c>
      <c r="G824" s="10" cm="1">
        <f t="array" ref="G824">IFERROR(IF(ISNUMBER(F824),(F824-INDEX('Price Data'!H:H,MATCH(TEXT(A824,"YYYY-MM-DD"),'Price Data'!G:G,0)+1))/INDEX('Price Data'!H:H,MATCH(TEXT(A824,"YYYY-MM-DD"),'Price Data'!G:G,0)+1),""),"")</f>
        <v>-1.168348380244291E-2</v>
      </c>
      <c r="H824" s="34">
        <f>IFERROR(INDEX('Price Data'!K:K,MATCH(TEXT(A824,"YYYY-MM-DD"),'Price Data'!J:J,0)),"")</f>
        <v>1.97</v>
      </c>
      <c r="I824" s="10" cm="1">
        <f t="array" ref="I824">IFERROR(IF(ISNUMBER(H824),(H824-INDEX('Price Data'!K:K,MATCH(TEXT(A824,"YYYY-MM-DD"),'Price Data'!J:J,0)+1))/INDEX('Price Data'!K:K,MATCH(TEXT(A824,"YYYY-MM-DD"),'Price Data'!J:J,0)+1),""),"")</f>
        <v>1.0256410256410265E-2</v>
      </c>
      <c r="J824" s="34">
        <f>IFERROR(INDEX('Price Data'!N:N,MATCH(TEXT(A824,"YYYY-MM-DD"),'Price Data'!M:M,0)),"")</f>
        <v>2.2400000000000002</v>
      </c>
      <c r="K824" s="10" cm="1">
        <f t="array" ref="K824">IFERROR(IF(ISNUMBER(J824),(J824-INDEX('Price Data'!N:N,MATCH(TEXT(A824,"YYYY-MM-DD"),'Price Data'!M:M,0)+1))/INDEX('Price Data'!N:N,MATCH(TEXT(A824,"YYYY-MM-DD"),'Price Data'!M:M,0)+1),""),"")</f>
        <v>2.7522935779816536E-2</v>
      </c>
      <c r="L824" s="34">
        <f>IFERROR(INDEX('Price Data'!Q:Q,MATCH(TEXT(A824,"YYYY-MM-DD"),'Price Data'!P:P,0)),"")</f>
        <v>2.1</v>
      </c>
      <c r="M824" s="10" cm="1">
        <f t="array" ref="M824">IFERROR(IF(ISNUMBER(L824),(L824-INDEX('Price Data'!Q:Q,MATCH(TEXT(A824,"YYYY-MM-DD"),'Price Data'!P:P,0)+1))/INDEX('Price Data'!Q:Q,MATCH(TEXT(A824,"YYYY-MM-DD"),'Price Data'!P:P,0)+1),""),"")</f>
        <v>4.4776119402985232E-2</v>
      </c>
      <c r="N824" s="34">
        <f>IFERROR(INDEX('Price Data'!T:T,MATCH(TEXT(A824,"YYYY-MM-DD"),'Price Data'!S:S,0)),"")</f>
        <v>2.4900000000000002</v>
      </c>
      <c r="O824" s="10" cm="1">
        <f t="array" ref="O824">IFERROR(IF(ISNUMBER(N824),(N824-INDEX('Price Data'!T:T,MATCH(TEXT(A824,"YYYY-MM-DD"),'Price Data'!S:S,0)+1))/INDEX('Price Data'!T:T,MATCH(TEXT(A824,"YYYY-MM-DD"),'Price Data'!S:S,0)+1),""),"")</f>
        <v>-7.9681274900396722E-3</v>
      </c>
    </row>
    <row r="825" spans="1:15" x14ac:dyDescent="0.3">
      <c r="A825" s="8">
        <v>42644</v>
      </c>
      <c r="B825" s="34" t="str">
        <f>IFERROR(INDEX('Price Data'!B:B,MATCH(TEXT(A825,"YYYY-MM-DD"),'Price Data'!A:A,0)),"")</f>
        <v/>
      </c>
      <c r="C825" s="10" t="str" cm="1">
        <f t="array" ref="C825">IFERROR(IF(ISNUMBER(B825),(B825-INDEX('Price Data'!B:B,MATCH(TEXT(A825,"YYYY-MM-DD"),'Price Data'!A:A,0)+1))/INDEX('Price Data'!B:B,MATCH(TEXT(A825,"YYYY-MM-DD"),'Price Data'!A:A,0)+1),""),"")</f>
        <v/>
      </c>
      <c r="D825" s="34" t="str">
        <f>IFERROR(INDEX('Price Data'!E:E,MATCH(TEXT(A825,"YYYY-MM-DD"),'Price Data'!D:D,0)),"")</f>
        <v/>
      </c>
      <c r="E825" s="10" t="str" cm="1">
        <f t="array" ref="E825">IFERROR(IF(ISNUMBER(D825),(D825-INDEX('Price Data'!E:E,MATCH(TEXT(A825,"YYYY-MM-DD"),'Price Data'!D:D,0)+1))/INDEX('Price Data'!E:E,MATCH(TEXT(A825,"YYYY-MM-DD"),'Price Data'!D:D,0)+1),""),"")</f>
        <v/>
      </c>
      <c r="F825" s="34" t="str">
        <f>IFERROR(INDEX('Price Data'!H:H,MATCH(TEXT(A825,"YYYY-MM-DD"),'Price Data'!G:G,0)),"")</f>
        <v/>
      </c>
      <c r="G825" s="10" t="str" cm="1">
        <f t="array" ref="G825">IFERROR(IF(ISNUMBER(F825),(F825-INDEX('Price Data'!H:H,MATCH(TEXT(A825,"YYYY-MM-DD"),'Price Data'!G:G,0)+1))/INDEX('Price Data'!H:H,MATCH(TEXT(A825,"YYYY-MM-DD"),'Price Data'!G:G,0)+1),""),"")</f>
        <v/>
      </c>
      <c r="H825" s="34" t="str">
        <f>IFERROR(INDEX('Price Data'!K:K,MATCH(TEXT(A825,"YYYY-MM-DD"),'Price Data'!J:J,0)),"")</f>
        <v/>
      </c>
      <c r="I825" s="10" t="str" cm="1">
        <f t="array" ref="I825">IFERROR(IF(ISNUMBER(H825),(H825-INDEX('Price Data'!K:K,MATCH(TEXT(A825,"YYYY-MM-DD"),'Price Data'!J:J,0)+1))/INDEX('Price Data'!K:K,MATCH(TEXT(A825,"YYYY-MM-DD"),'Price Data'!J:J,0)+1),""),"")</f>
        <v/>
      </c>
      <c r="J825" s="34" t="str">
        <f>IFERROR(INDEX('Price Data'!N:N,MATCH(TEXT(A825,"YYYY-MM-DD"),'Price Data'!M:M,0)),"")</f>
        <v/>
      </c>
      <c r="K825" s="10" t="str" cm="1">
        <f t="array" ref="K825">IFERROR(IF(ISNUMBER(J825),(J825-INDEX('Price Data'!N:N,MATCH(TEXT(A825,"YYYY-MM-DD"),'Price Data'!M:M,0)+1))/INDEX('Price Data'!N:N,MATCH(TEXT(A825,"YYYY-MM-DD"),'Price Data'!M:M,0)+1),""),"")</f>
        <v/>
      </c>
      <c r="L825" s="34" t="str">
        <f>IFERROR(INDEX('Price Data'!Q:Q,MATCH(TEXT(A825,"YYYY-MM-DD"),'Price Data'!P:P,0)),"")</f>
        <v/>
      </c>
      <c r="M825" s="10" t="str" cm="1">
        <f t="array" ref="M825">IFERROR(IF(ISNUMBER(L825),(L825-INDEX('Price Data'!Q:Q,MATCH(TEXT(A825,"YYYY-MM-DD"),'Price Data'!P:P,0)+1))/INDEX('Price Data'!Q:Q,MATCH(TEXT(A825,"YYYY-MM-DD"),'Price Data'!P:P,0)+1),""),"")</f>
        <v/>
      </c>
      <c r="N825" s="34" t="str">
        <f>IFERROR(INDEX('Price Data'!T:T,MATCH(TEXT(A825,"YYYY-MM-DD"),'Price Data'!S:S,0)),"")</f>
        <v/>
      </c>
      <c r="O825" s="10" t="str" cm="1">
        <f t="array" ref="O825">IFERROR(IF(ISNUMBER(N825),(N825-INDEX('Price Data'!T:T,MATCH(TEXT(A825,"YYYY-MM-DD"),'Price Data'!S:S,0)+1))/INDEX('Price Data'!T:T,MATCH(TEXT(A825,"YYYY-MM-DD"),'Price Data'!S:S,0)+1),""),"")</f>
        <v/>
      </c>
    </row>
    <row r="826" spans="1:15" x14ac:dyDescent="0.3">
      <c r="A826" s="8">
        <v>42645</v>
      </c>
      <c r="B826" s="34" t="str">
        <f>IFERROR(INDEX('Price Data'!B:B,MATCH(TEXT(A826,"YYYY-MM-DD"),'Price Data'!A:A,0)),"")</f>
        <v/>
      </c>
      <c r="C826" s="10" t="str" cm="1">
        <f t="array" ref="C826">IFERROR(IF(ISNUMBER(B826),(B826-INDEX('Price Data'!B:B,MATCH(TEXT(A826,"YYYY-MM-DD"),'Price Data'!A:A,0)+1))/INDEX('Price Data'!B:B,MATCH(TEXT(A826,"YYYY-MM-DD"),'Price Data'!A:A,0)+1),""),"")</f>
        <v/>
      </c>
      <c r="D826" s="34" t="str">
        <f>IFERROR(INDEX('Price Data'!E:E,MATCH(TEXT(A826,"YYYY-MM-DD"),'Price Data'!D:D,0)),"")</f>
        <v/>
      </c>
      <c r="E826" s="10" t="str" cm="1">
        <f t="array" ref="E826">IFERROR(IF(ISNUMBER(D826),(D826-INDEX('Price Data'!E:E,MATCH(TEXT(A826,"YYYY-MM-DD"),'Price Data'!D:D,0)+1))/INDEX('Price Data'!E:E,MATCH(TEXT(A826,"YYYY-MM-DD"),'Price Data'!D:D,0)+1),""),"")</f>
        <v/>
      </c>
      <c r="F826" s="34" t="str">
        <f>IFERROR(INDEX('Price Data'!H:H,MATCH(TEXT(A826,"YYYY-MM-DD"),'Price Data'!G:G,0)),"")</f>
        <v/>
      </c>
      <c r="G826" s="10" t="str" cm="1">
        <f t="array" ref="G826">IFERROR(IF(ISNUMBER(F826),(F826-INDEX('Price Data'!H:H,MATCH(TEXT(A826,"YYYY-MM-DD"),'Price Data'!G:G,0)+1))/INDEX('Price Data'!H:H,MATCH(TEXT(A826,"YYYY-MM-DD"),'Price Data'!G:G,0)+1),""),"")</f>
        <v/>
      </c>
      <c r="H826" s="34" t="str">
        <f>IFERROR(INDEX('Price Data'!K:K,MATCH(TEXT(A826,"YYYY-MM-DD"),'Price Data'!J:J,0)),"")</f>
        <v/>
      </c>
      <c r="I826" s="10" t="str" cm="1">
        <f t="array" ref="I826">IFERROR(IF(ISNUMBER(H826),(H826-INDEX('Price Data'!K:K,MATCH(TEXT(A826,"YYYY-MM-DD"),'Price Data'!J:J,0)+1))/INDEX('Price Data'!K:K,MATCH(TEXT(A826,"YYYY-MM-DD"),'Price Data'!J:J,0)+1),""),"")</f>
        <v/>
      </c>
      <c r="J826" s="34" t="str">
        <f>IFERROR(INDEX('Price Data'!N:N,MATCH(TEXT(A826,"YYYY-MM-DD"),'Price Data'!M:M,0)),"")</f>
        <v/>
      </c>
      <c r="K826" s="10" t="str" cm="1">
        <f t="array" ref="K826">IFERROR(IF(ISNUMBER(J826),(J826-INDEX('Price Data'!N:N,MATCH(TEXT(A826,"YYYY-MM-DD"),'Price Data'!M:M,0)+1))/INDEX('Price Data'!N:N,MATCH(TEXT(A826,"YYYY-MM-DD"),'Price Data'!M:M,0)+1),""),"")</f>
        <v/>
      </c>
      <c r="L826" s="34" t="str">
        <f>IFERROR(INDEX('Price Data'!Q:Q,MATCH(TEXT(A826,"YYYY-MM-DD"),'Price Data'!P:P,0)),"")</f>
        <v/>
      </c>
      <c r="M826" s="10" t="str" cm="1">
        <f t="array" ref="M826">IFERROR(IF(ISNUMBER(L826),(L826-INDEX('Price Data'!Q:Q,MATCH(TEXT(A826,"YYYY-MM-DD"),'Price Data'!P:P,0)+1))/INDEX('Price Data'!Q:Q,MATCH(TEXT(A826,"YYYY-MM-DD"),'Price Data'!P:P,0)+1),""),"")</f>
        <v/>
      </c>
      <c r="N826" s="34" t="str">
        <f>IFERROR(INDEX('Price Data'!T:T,MATCH(TEXT(A826,"YYYY-MM-DD"),'Price Data'!S:S,0)),"")</f>
        <v/>
      </c>
      <c r="O826" s="10" t="str" cm="1">
        <f t="array" ref="O826">IFERROR(IF(ISNUMBER(N826),(N826-INDEX('Price Data'!T:T,MATCH(TEXT(A826,"YYYY-MM-DD"),'Price Data'!S:S,0)+1))/INDEX('Price Data'!T:T,MATCH(TEXT(A826,"YYYY-MM-DD"),'Price Data'!S:S,0)+1),""),"")</f>
        <v/>
      </c>
    </row>
    <row r="827" spans="1:15" x14ac:dyDescent="0.3">
      <c r="A827" s="8">
        <v>42646</v>
      </c>
      <c r="B827" s="34">
        <f>IFERROR(INDEX('Price Data'!B:B,MATCH(TEXT(A827,"YYYY-MM-DD"),'Price Data'!A:A,0)),"")</f>
        <v>16274</v>
      </c>
      <c r="C827" s="10" cm="1">
        <f t="array" ref="C827">IFERROR(IF(ISNUMBER(B827),(B827-INDEX('Price Data'!B:B,MATCH(TEXT(A827,"YYYY-MM-DD"),'Price Data'!A:A,0)+1))/INDEX('Price Data'!B:B,MATCH(TEXT(A827,"YYYY-MM-DD"),'Price Data'!A:A,0)+1),""),"")</f>
        <v>-7.7434302786415464E-3</v>
      </c>
      <c r="D827" s="34">
        <f>IFERROR(INDEX('Price Data'!E:E,MATCH(TEXT(A827,"YYYY-MM-DD"),'Price Data'!D:D,0)),"")</f>
        <v>10.18</v>
      </c>
      <c r="E827" s="10" cm="1">
        <f t="array" ref="E827">IFERROR(IF(ISNUMBER(D827),(D827-INDEX('Price Data'!E:E,MATCH(TEXT(A827,"YYYY-MM-DD"),'Price Data'!D:D,0)+1))/INDEX('Price Data'!E:E,MATCH(TEXT(A827,"YYYY-MM-DD"),'Price Data'!D:D,0)+1),""),"")</f>
        <v>-1.9267822736030931E-2</v>
      </c>
      <c r="F827" s="34">
        <f>IFERROR(INDEX('Price Data'!H:H,MATCH(TEXT(A827,"YYYY-MM-DD"),'Price Data'!G:G,0)),"")</f>
        <v>1833</v>
      </c>
      <c r="G827" s="10" cm="1">
        <f t="array" ref="G827">IFERROR(IF(ISNUMBER(F827),(F827-INDEX('Price Data'!H:H,MATCH(TEXT(A827,"YYYY-MM-DD"),'Price Data'!G:G,0)+1))/INDEX('Price Data'!H:H,MATCH(TEXT(A827,"YYYY-MM-DD"),'Price Data'!G:G,0)+1),""),"")</f>
        <v>-1.5045674368619023E-2</v>
      </c>
      <c r="H827" s="34">
        <f>IFERROR(INDEX('Price Data'!K:K,MATCH(TEXT(A827,"YYYY-MM-DD"),'Price Data'!J:J,0)),"")</f>
        <v>1.93</v>
      </c>
      <c r="I827" s="10" cm="1">
        <f t="array" ref="I827">IFERROR(IF(ISNUMBER(H827),(H827-INDEX('Price Data'!K:K,MATCH(TEXT(A827,"YYYY-MM-DD"),'Price Data'!J:J,0)+1))/INDEX('Price Data'!K:K,MATCH(TEXT(A827,"YYYY-MM-DD"),'Price Data'!J:J,0)+1),""),"")</f>
        <v>-2.0304568527918801E-2</v>
      </c>
      <c r="J827" s="34">
        <f>IFERROR(INDEX('Price Data'!N:N,MATCH(TEXT(A827,"YYYY-MM-DD"),'Price Data'!M:M,0)),"")</f>
        <v>2.19</v>
      </c>
      <c r="K827" s="10" cm="1">
        <f t="array" ref="K827">IFERROR(IF(ISNUMBER(J827),(J827-INDEX('Price Data'!N:N,MATCH(TEXT(A827,"YYYY-MM-DD"),'Price Data'!M:M,0)+1))/INDEX('Price Data'!N:N,MATCH(TEXT(A827,"YYYY-MM-DD"),'Price Data'!M:M,0)+1),""),"")</f>
        <v>-2.232142857142869E-2</v>
      </c>
      <c r="L827" s="34">
        <f>IFERROR(INDEX('Price Data'!Q:Q,MATCH(TEXT(A827,"YYYY-MM-DD"),'Price Data'!P:P,0)),"")</f>
        <v>2.11</v>
      </c>
      <c r="M827" s="10" cm="1">
        <f t="array" ref="M827">IFERROR(IF(ISNUMBER(L827),(L827-INDEX('Price Data'!Q:Q,MATCH(TEXT(A827,"YYYY-MM-DD"),'Price Data'!P:P,0)+1))/INDEX('Price Data'!Q:Q,MATCH(TEXT(A827,"YYYY-MM-DD"),'Price Data'!P:P,0)+1),""),"")</f>
        <v>4.76190476190466E-3</v>
      </c>
      <c r="N827" s="34">
        <f>IFERROR(INDEX('Price Data'!T:T,MATCH(TEXT(A827,"YYYY-MM-DD"),'Price Data'!S:S,0)),"")</f>
        <v>2.5099999999999998</v>
      </c>
      <c r="O827" s="10" cm="1">
        <f t="array" ref="O827">IFERROR(IF(ISNUMBER(N827),(N827-INDEX('Price Data'!T:T,MATCH(TEXT(A827,"YYYY-MM-DD"),'Price Data'!S:S,0)+1))/INDEX('Price Data'!T:T,MATCH(TEXT(A827,"YYYY-MM-DD"),'Price Data'!S:S,0)+1),""),"")</f>
        <v>8.0321285140560524E-3</v>
      </c>
    </row>
    <row r="828" spans="1:15" x14ac:dyDescent="0.3">
      <c r="A828" s="8">
        <v>42647</v>
      </c>
      <c r="B828" s="34">
        <f>IFERROR(INDEX('Price Data'!B:B,MATCH(TEXT(A828,"YYYY-MM-DD"),'Price Data'!A:A,0)),"")</f>
        <v>16308</v>
      </c>
      <c r="C828" s="10" cm="1">
        <f t="array" ref="C828">IFERROR(IF(ISNUMBER(B828),(B828-INDEX('Price Data'!B:B,MATCH(TEXT(A828,"YYYY-MM-DD"),'Price Data'!A:A,0)+1))/INDEX('Price Data'!B:B,MATCH(TEXT(A828,"YYYY-MM-DD"),'Price Data'!A:A,0)+1),""),"")</f>
        <v>2.0892220720167137E-3</v>
      </c>
      <c r="D828" s="34">
        <f>IFERROR(INDEX('Price Data'!E:E,MATCH(TEXT(A828,"YYYY-MM-DD"),'Price Data'!D:D,0)),"")</f>
        <v>10.07</v>
      </c>
      <c r="E828" s="10" cm="1">
        <f t="array" ref="E828">IFERROR(IF(ISNUMBER(D828),(D828-INDEX('Price Data'!E:E,MATCH(TEXT(A828,"YYYY-MM-DD"),'Price Data'!D:D,0)+1))/INDEX('Price Data'!E:E,MATCH(TEXT(A828,"YYYY-MM-DD"),'Price Data'!D:D,0)+1),""),"")</f>
        <v>-1.0805500982318215E-2</v>
      </c>
      <c r="F828" s="34">
        <f>IFERROR(INDEX('Price Data'!H:H,MATCH(TEXT(A828,"YYYY-MM-DD"),'Price Data'!G:G,0)),"")</f>
        <v>1808</v>
      </c>
      <c r="G828" s="10" cm="1">
        <f t="array" ref="G828">IFERROR(IF(ISNUMBER(F828),(F828-INDEX('Price Data'!H:H,MATCH(TEXT(A828,"YYYY-MM-DD"),'Price Data'!G:G,0)+1))/INDEX('Price Data'!H:H,MATCH(TEXT(A828,"YYYY-MM-DD"),'Price Data'!G:G,0)+1),""),"")</f>
        <v>-1.3638843426077468E-2</v>
      </c>
      <c r="H828" s="34">
        <f>IFERROR(INDEX('Price Data'!K:K,MATCH(TEXT(A828,"YYYY-MM-DD"),'Price Data'!J:J,0)),"")</f>
        <v>1.93</v>
      </c>
      <c r="I828" s="10" cm="1">
        <f t="array" ref="I828">IFERROR(IF(ISNUMBER(H828),(H828-INDEX('Price Data'!K:K,MATCH(TEXT(A828,"YYYY-MM-DD"),'Price Data'!J:J,0)+1))/INDEX('Price Data'!K:K,MATCH(TEXT(A828,"YYYY-MM-DD"),'Price Data'!J:J,0)+1),""),"")</f>
        <v>0</v>
      </c>
      <c r="J828" s="34">
        <f>IFERROR(INDEX('Price Data'!N:N,MATCH(TEXT(A828,"YYYY-MM-DD"),'Price Data'!M:M,0)),"")</f>
        <v>2.1800000000000002</v>
      </c>
      <c r="K828" s="10" cm="1">
        <f t="array" ref="K828">IFERROR(IF(ISNUMBER(J828),(J828-INDEX('Price Data'!N:N,MATCH(TEXT(A828,"YYYY-MM-DD"),'Price Data'!M:M,0)+1))/INDEX('Price Data'!N:N,MATCH(TEXT(A828,"YYYY-MM-DD"),'Price Data'!M:M,0)+1),""),"")</f>
        <v>-4.5662100456620031E-3</v>
      </c>
      <c r="L828" s="34">
        <f>IFERROR(INDEX('Price Data'!Q:Q,MATCH(TEXT(A828,"YYYY-MM-DD"),'Price Data'!P:P,0)),"")</f>
        <v>2.15</v>
      </c>
      <c r="M828" s="10" cm="1">
        <f t="array" ref="M828">IFERROR(IF(ISNUMBER(L828),(L828-INDEX('Price Data'!Q:Q,MATCH(TEXT(A828,"YYYY-MM-DD"),'Price Data'!P:P,0)+1))/INDEX('Price Data'!Q:Q,MATCH(TEXT(A828,"YYYY-MM-DD"),'Price Data'!P:P,0)+1),""),"")</f>
        <v>1.8957345971564E-2</v>
      </c>
      <c r="N828" s="34">
        <f>IFERROR(INDEX('Price Data'!T:T,MATCH(TEXT(A828,"YYYY-MM-DD"),'Price Data'!S:S,0)),"")</f>
        <v>2.4900000000000002</v>
      </c>
      <c r="O828" s="10" cm="1">
        <f t="array" ref="O828">IFERROR(IF(ISNUMBER(N828),(N828-INDEX('Price Data'!T:T,MATCH(TEXT(A828,"YYYY-MM-DD"),'Price Data'!S:S,0)+1))/INDEX('Price Data'!T:T,MATCH(TEXT(A828,"YYYY-MM-DD"),'Price Data'!S:S,0)+1),""),"")</f>
        <v>-7.9681274900396722E-3</v>
      </c>
    </row>
    <row r="829" spans="1:15" x14ac:dyDescent="0.3">
      <c r="A829" s="8">
        <v>42648</v>
      </c>
      <c r="B829" s="34">
        <f>IFERROR(INDEX('Price Data'!B:B,MATCH(TEXT(A829,"YYYY-MM-DD"),'Price Data'!A:A,0)),"")</f>
        <v>16477</v>
      </c>
      <c r="C829" s="10" cm="1">
        <f t="array" ref="C829">IFERROR(IF(ISNUMBER(B829),(B829-INDEX('Price Data'!B:B,MATCH(TEXT(A829,"YYYY-MM-DD"),'Price Data'!A:A,0)+1))/INDEX('Price Data'!B:B,MATCH(TEXT(A829,"YYYY-MM-DD"),'Price Data'!A:A,0)+1),""),"")</f>
        <v>1.0363012018641158E-2</v>
      </c>
      <c r="D829" s="34">
        <f>IFERROR(INDEX('Price Data'!E:E,MATCH(TEXT(A829,"YYYY-MM-DD"),'Price Data'!D:D,0)),"")</f>
        <v>10.48</v>
      </c>
      <c r="E829" s="10" cm="1">
        <f t="array" ref="E829">IFERROR(IF(ISNUMBER(D829),(D829-INDEX('Price Data'!E:E,MATCH(TEXT(A829,"YYYY-MM-DD"),'Price Data'!D:D,0)+1))/INDEX('Price Data'!E:E,MATCH(TEXT(A829,"YYYY-MM-DD"),'Price Data'!D:D,0)+1),""),"")</f>
        <v>4.0714995034756715E-2</v>
      </c>
      <c r="F829" s="34">
        <f>IFERROR(INDEX('Price Data'!H:H,MATCH(TEXT(A829,"YYYY-MM-DD"),'Price Data'!G:G,0)),"")</f>
        <v>1737</v>
      </c>
      <c r="G829" s="10" cm="1">
        <f t="array" ref="G829">IFERROR(IF(ISNUMBER(F829),(F829-INDEX('Price Data'!H:H,MATCH(TEXT(A829,"YYYY-MM-DD"),'Price Data'!G:G,0)+1))/INDEX('Price Data'!H:H,MATCH(TEXT(A829,"YYYY-MM-DD"),'Price Data'!G:G,0)+1),""),"")</f>
        <v>-3.9269911504424777E-2</v>
      </c>
      <c r="H829" s="34">
        <f>IFERROR(INDEX('Price Data'!K:K,MATCH(TEXT(A829,"YYYY-MM-DD"),'Price Data'!J:J,0)),"")</f>
        <v>1.99</v>
      </c>
      <c r="I829" s="10" cm="1">
        <f t="array" ref="I829">IFERROR(IF(ISNUMBER(H829),(H829-INDEX('Price Data'!K:K,MATCH(TEXT(A829,"YYYY-MM-DD"),'Price Data'!J:J,0)+1))/INDEX('Price Data'!K:K,MATCH(TEXT(A829,"YYYY-MM-DD"),'Price Data'!J:J,0)+1),""),"")</f>
        <v>3.1088082901554431E-2</v>
      </c>
      <c r="J829" s="34">
        <f>IFERROR(INDEX('Price Data'!N:N,MATCH(TEXT(A829,"YYYY-MM-DD"),'Price Data'!M:M,0)),"")</f>
        <v>2.29</v>
      </c>
      <c r="K829" s="10" cm="1">
        <f t="array" ref="K829">IFERROR(IF(ISNUMBER(J829),(J829-INDEX('Price Data'!N:N,MATCH(TEXT(A829,"YYYY-MM-DD"),'Price Data'!M:M,0)+1))/INDEX('Price Data'!N:N,MATCH(TEXT(A829,"YYYY-MM-DD"),'Price Data'!M:M,0)+1),""),"")</f>
        <v>5.0458715596330216E-2</v>
      </c>
      <c r="L829" s="34">
        <f>IFERROR(INDEX('Price Data'!Q:Q,MATCH(TEXT(A829,"YYYY-MM-DD"),'Price Data'!P:P,0)),"")</f>
        <v>2.2200000000000002</v>
      </c>
      <c r="M829" s="10" cm="1">
        <f t="array" ref="M829">IFERROR(IF(ISNUMBER(L829),(L829-INDEX('Price Data'!Q:Q,MATCH(TEXT(A829,"YYYY-MM-DD"),'Price Data'!P:P,0)+1))/INDEX('Price Data'!Q:Q,MATCH(TEXT(A829,"YYYY-MM-DD"),'Price Data'!P:P,0)+1),""),"")</f>
        <v>3.2558139534883852E-2</v>
      </c>
      <c r="N829" s="34">
        <f>IFERROR(INDEX('Price Data'!T:T,MATCH(TEXT(A829,"YYYY-MM-DD"),'Price Data'!S:S,0)),"")</f>
        <v>2.61</v>
      </c>
      <c r="O829" s="10" cm="1">
        <f t="array" ref="O829">IFERROR(IF(ISNUMBER(N829),(N829-INDEX('Price Data'!T:T,MATCH(TEXT(A829,"YYYY-MM-DD"),'Price Data'!S:S,0)+1))/INDEX('Price Data'!T:T,MATCH(TEXT(A829,"YYYY-MM-DD"),'Price Data'!S:S,0)+1),""),"")</f>
        <v>4.8192771084337213E-2</v>
      </c>
    </row>
    <row r="830" spans="1:15" x14ac:dyDescent="0.3">
      <c r="A830" s="8">
        <v>42649</v>
      </c>
      <c r="B830" s="34">
        <f>IFERROR(INDEX('Price Data'!B:B,MATCH(TEXT(A830,"YYYY-MM-DD"),'Price Data'!A:A,0)),"")</f>
        <v>16492</v>
      </c>
      <c r="C830" s="10" cm="1">
        <f t="array" ref="C830">IFERROR(IF(ISNUMBER(B830),(B830-INDEX('Price Data'!B:B,MATCH(TEXT(A830,"YYYY-MM-DD"),'Price Data'!A:A,0)+1))/INDEX('Price Data'!B:B,MATCH(TEXT(A830,"YYYY-MM-DD"),'Price Data'!A:A,0)+1),""),"")</f>
        <v>9.1035989561206532E-4</v>
      </c>
      <c r="D830" s="34">
        <f>IFERROR(INDEX('Price Data'!E:E,MATCH(TEXT(A830,"YYYY-MM-DD"),'Price Data'!D:D,0)),"")</f>
        <v>10.72</v>
      </c>
      <c r="E830" s="10" cm="1">
        <f t="array" ref="E830">IFERROR(IF(ISNUMBER(D830),(D830-INDEX('Price Data'!E:E,MATCH(TEXT(A830,"YYYY-MM-DD"),'Price Data'!D:D,0)+1))/INDEX('Price Data'!E:E,MATCH(TEXT(A830,"YYYY-MM-DD"),'Price Data'!D:D,0)+1),""),"")</f>
        <v>2.2900763358778647E-2</v>
      </c>
      <c r="F830" s="34">
        <f>IFERROR(INDEX('Price Data'!H:H,MATCH(TEXT(A830,"YYYY-MM-DD"),'Price Data'!G:G,0)),"")</f>
        <v>1679</v>
      </c>
      <c r="G830" s="10" cm="1">
        <f t="array" ref="G830">IFERROR(IF(ISNUMBER(F830),(F830-INDEX('Price Data'!H:H,MATCH(TEXT(A830,"YYYY-MM-DD"),'Price Data'!G:G,0)+1))/INDEX('Price Data'!H:H,MATCH(TEXT(A830,"YYYY-MM-DD"),'Price Data'!G:G,0)+1),""),"")</f>
        <v>-3.3390903857225103E-2</v>
      </c>
      <c r="H830" s="34">
        <f>IFERROR(INDEX('Price Data'!K:K,MATCH(TEXT(A830,"YYYY-MM-DD"),'Price Data'!J:J,0)),"")</f>
        <v>2.0099999999999998</v>
      </c>
      <c r="I830" s="10" cm="1">
        <f t="array" ref="I830">IFERROR(IF(ISNUMBER(H830),(H830-INDEX('Price Data'!K:K,MATCH(TEXT(A830,"YYYY-MM-DD"),'Price Data'!J:J,0)+1))/INDEX('Price Data'!K:K,MATCH(TEXT(A830,"YYYY-MM-DD"),'Price Data'!J:J,0)+1),""),"")</f>
        <v>1.0050251256281305E-2</v>
      </c>
      <c r="J830" s="34">
        <f>IFERROR(INDEX('Price Data'!N:N,MATCH(TEXT(A830,"YYYY-MM-DD"),'Price Data'!M:M,0)),"")</f>
        <v>2.2999999999999998</v>
      </c>
      <c r="K830" s="10" cm="1">
        <f t="array" ref="K830">IFERROR(IF(ISNUMBER(J830),(J830-INDEX('Price Data'!N:N,MATCH(TEXT(A830,"YYYY-MM-DD"),'Price Data'!M:M,0)+1))/INDEX('Price Data'!N:N,MATCH(TEXT(A830,"YYYY-MM-DD"),'Price Data'!M:M,0)+1),""),"")</f>
        <v>4.3668122270741428E-3</v>
      </c>
      <c r="L830" s="34">
        <f>IFERROR(INDEX('Price Data'!Q:Q,MATCH(TEXT(A830,"YYYY-MM-DD"),'Price Data'!P:P,0)),"")</f>
        <v>2.21</v>
      </c>
      <c r="M830" s="10" cm="1">
        <f t="array" ref="M830">IFERROR(IF(ISNUMBER(L830),(L830-INDEX('Price Data'!Q:Q,MATCH(TEXT(A830,"YYYY-MM-DD"),'Price Data'!P:P,0)+1))/INDEX('Price Data'!Q:Q,MATCH(TEXT(A830,"YYYY-MM-DD"),'Price Data'!P:P,0)+1),""),"")</f>
        <v>-4.5045045045046085E-3</v>
      </c>
      <c r="N830" s="34">
        <f>IFERROR(INDEX('Price Data'!T:T,MATCH(TEXT(A830,"YYYY-MM-DD"),'Price Data'!S:S,0)),"")</f>
        <v>2.6</v>
      </c>
      <c r="O830" s="10" cm="1">
        <f t="array" ref="O830">IFERROR(IF(ISNUMBER(N830),(N830-INDEX('Price Data'!T:T,MATCH(TEXT(A830,"YYYY-MM-DD"),'Price Data'!S:S,0)+1))/INDEX('Price Data'!T:T,MATCH(TEXT(A830,"YYYY-MM-DD"),'Price Data'!S:S,0)+1),""),"")</f>
        <v>-3.8314176245209915E-3</v>
      </c>
    </row>
    <row r="831" spans="1:15" x14ac:dyDescent="0.3">
      <c r="A831" s="8">
        <v>42650</v>
      </c>
      <c r="B831" s="34">
        <f>IFERROR(INDEX('Price Data'!B:B,MATCH(TEXT(A831,"YYYY-MM-DD"),'Price Data'!A:A,0)),"")</f>
        <v>16405</v>
      </c>
      <c r="C831" s="10" cm="1">
        <f t="array" ref="C831">IFERROR(IF(ISNUMBER(B831),(B831-INDEX('Price Data'!B:B,MATCH(TEXT(A831,"YYYY-MM-DD"),'Price Data'!A:A,0)+1))/INDEX('Price Data'!B:B,MATCH(TEXT(A831,"YYYY-MM-DD"),'Price Data'!A:A,0)+1),""),"")</f>
        <v>-5.2752849866601987E-3</v>
      </c>
      <c r="D831" s="34">
        <f>IFERROR(INDEX('Price Data'!E:E,MATCH(TEXT(A831,"YYYY-MM-DD"),'Price Data'!D:D,0)),"")</f>
        <v>10.63</v>
      </c>
      <c r="E831" s="10" cm="1">
        <f t="array" ref="E831">IFERROR(IF(ISNUMBER(D831),(D831-INDEX('Price Data'!E:E,MATCH(TEXT(A831,"YYYY-MM-DD"),'Price Data'!D:D,0)+1))/INDEX('Price Data'!E:E,MATCH(TEXT(A831,"YYYY-MM-DD"),'Price Data'!D:D,0)+1),""),"")</f>
        <v>-8.3955223880596876E-3</v>
      </c>
      <c r="F831" s="34">
        <f>IFERROR(INDEX('Price Data'!H:H,MATCH(TEXT(A831,"YYYY-MM-DD"),'Price Data'!G:G,0)),"")</f>
        <v>1700</v>
      </c>
      <c r="G831" s="10" cm="1">
        <f t="array" ref="G831">IFERROR(IF(ISNUMBER(F831),(F831-INDEX('Price Data'!H:H,MATCH(TEXT(A831,"YYYY-MM-DD"),'Price Data'!G:G,0)+1))/INDEX('Price Data'!H:H,MATCH(TEXT(A831,"YYYY-MM-DD"),'Price Data'!G:G,0)+1),""),"")</f>
        <v>1.2507444907683145E-2</v>
      </c>
      <c r="H831" s="34">
        <f>IFERROR(INDEX('Price Data'!K:K,MATCH(TEXT(A831,"YYYY-MM-DD"),'Price Data'!J:J,0)),"")</f>
        <v>2</v>
      </c>
      <c r="I831" s="10" cm="1">
        <f t="array" ref="I831">IFERROR(IF(ISNUMBER(H831),(H831-INDEX('Price Data'!K:K,MATCH(TEXT(A831,"YYYY-MM-DD"),'Price Data'!J:J,0)+1))/INDEX('Price Data'!K:K,MATCH(TEXT(A831,"YYYY-MM-DD"),'Price Data'!J:J,0)+1),""),"")</f>
        <v>-4.9751243781093468E-3</v>
      </c>
      <c r="J831" s="34">
        <f>IFERROR(INDEX('Price Data'!N:N,MATCH(TEXT(A831,"YYYY-MM-DD"),'Price Data'!M:M,0)),"")</f>
        <v>2.27</v>
      </c>
      <c r="K831" s="10" cm="1">
        <f t="array" ref="K831">IFERROR(IF(ISNUMBER(J831),(J831-INDEX('Price Data'!N:N,MATCH(TEXT(A831,"YYYY-MM-DD"),'Price Data'!M:M,0)+1))/INDEX('Price Data'!N:N,MATCH(TEXT(A831,"YYYY-MM-DD"),'Price Data'!M:M,0)+1),""),"")</f>
        <v>-1.3043478260869481E-2</v>
      </c>
      <c r="L831" s="34">
        <f>IFERROR(INDEX('Price Data'!Q:Q,MATCH(TEXT(A831,"YYYY-MM-DD"),'Price Data'!P:P,0)),"")</f>
        <v>2.2200000000000002</v>
      </c>
      <c r="M831" s="10" cm="1">
        <f t="array" ref="M831">IFERROR(IF(ISNUMBER(L831),(L831-INDEX('Price Data'!Q:Q,MATCH(TEXT(A831,"YYYY-MM-DD"),'Price Data'!P:P,0)+1))/INDEX('Price Data'!Q:Q,MATCH(TEXT(A831,"YYYY-MM-DD"),'Price Data'!P:P,0)+1),""),"")</f>
        <v>4.5248868778281588E-3</v>
      </c>
      <c r="N831" s="34">
        <f>IFERROR(INDEX('Price Data'!T:T,MATCH(TEXT(A831,"YYYY-MM-DD"),'Price Data'!S:S,0)),"")</f>
        <v>2.5499999999999998</v>
      </c>
      <c r="O831" s="10" cm="1">
        <f t="array" ref="O831">IFERROR(IF(ISNUMBER(N831),(N831-INDEX('Price Data'!T:T,MATCH(TEXT(A831,"YYYY-MM-DD"),'Price Data'!S:S,0)+1))/INDEX('Price Data'!T:T,MATCH(TEXT(A831,"YYYY-MM-DD"),'Price Data'!S:S,0)+1),""),"")</f>
        <v>-1.9230769230769332E-2</v>
      </c>
    </row>
    <row r="832" spans="1:15" x14ac:dyDescent="0.3">
      <c r="A832" s="8">
        <v>42651</v>
      </c>
      <c r="B832" s="34" t="str">
        <f>IFERROR(INDEX('Price Data'!B:B,MATCH(TEXT(A832,"YYYY-MM-DD"),'Price Data'!A:A,0)),"")</f>
        <v/>
      </c>
      <c r="C832" s="10" t="str" cm="1">
        <f t="array" ref="C832">IFERROR(IF(ISNUMBER(B832),(B832-INDEX('Price Data'!B:B,MATCH(TEXT(A832,"YYYY-MM-DD"),'Price Data'!A:A,0)+1))/INDEX('Price Data'!B:B,MATCH(TEXT(A832,"YYYY-MM-DD"),'Price Data'!A:A,0)+1),""),"")</f>
        <v/>
      </c>
      <c r="D832" s="34" t="str">
        <f>IFERROR(INDEX('Price Data'!E:E,MATCH(TEXT(A832,"YYYY-MM-DD"),'Price Data'!D:D,0)),"")</f>
        <v/>
      </c>
      <c r="E832" s="10" t="str" cm="1">
        <f t="array" ref="E832">IFERROR(IF(ISNUMBER(D832),(D832-INDEX('Price Data'!E:E,MATCH(TEXT(A832,"YYYY-MM-DD"),'Price Data'!D:D,0)+1))/INDEX('Price Data'!E:E,MATCH(TEXT(A832,"YYYY-MM-DD"),'Price Data'!D:D,0)+1),""),"")</f>
        <v/>
      </c>
      <c r="F832" s="34" t="str">
        <f>IFERROR(INDEX('Price Data'!H:H,MATCH(TEXT(A832,"YYYY-MM-DD"),'Price Data'!G:G,0)),"")</f>
        <v/>
      </c>
      <c r="G832" s="10" t="str" cm="1">
        <f t="array" ref="G832">IFERROR(IF(ISNUMBER(F832),(F832-INDEX('Price Data'!H:H,MATCH(TEXT(A832,"YYYY-MM-DD"),'Price Data'!G:G,0)+1))/INDEX('Price Data'!H:H,MATCH(TEXT(A832,"YYYY-MM-DD"),'Price Data'!G:G,0)+1),""),"")</f>
        <v/>
      </c>
      <c r="H832" s="34" t="str">
        <f>IFERROR(INDEX('Price Data'!K:K,MATCH(TEXT(A832,"YYYY-MM-DD"),'Price Data'!J:J,0)),"")</f>
        <v/>
      </c>
      <c r="I832" s="10" t="str" cm="1">
        <f t="array" ref="I832">IFERROR(IF(ISNUMBER(H832),(H832-INDEX('Price Data'!K:K,MATCH(TEXT(A832,"YYYY-MM-DD"),'Price Data'!J:J,0)+1))/INDEX('Price Data'!K:K,MATCH(TEXT(A832,"YYYY-MM-DD"),'Price Data'!J:J,0)+1),""),"")</f>
        <v/>
      </c>
      <c r="J832" s="34" t="str">
        <f>IFERROR(INDEX('Price Data'!N:N,MATCH(TEXT(A832,"YYYY-MM-DD"),'Price Data'!M:M,0)),"")</f>
        <v/>
      </c>
      <c r="K832" s="10" t="str" cm="1">
        <f t="array" ref="K832">IFERROR(IF(ISNUMBER(J832),(J832-INDEX('Price Data'!N:N,MATCH(TEXT(A832,"YYYY-MM-DD"),'Price Data'!M:M,0)+1))/INDEX('Price Data'!N:N,MATCH(TEXT(A832,"YYYY-MM-DD"),'Price Data'!M:M,0)+1),""),"")</f>
        <v/>
      </c>
      <c r="L832" s="34" t="str">
        <f>IFERROR(INDEX('Price Data'!Q:Q,MATCH(TEXT(A832,"YYYY-MM-DD"),'Price Data'!P:P,0)),"")</f>
        <v/>
      </c>
      <c r="M832" s="10" t="str" cm="1">
        <f t="array" ref="M832">IFERROR(IF(ISNUMBER(L832),(L832-INDEX('Price Data'!Q:Q,MATCH(TEXT(A832,"YYYY-MM-DD"),'Price Data'!P:P,0)+1))/INDEX('Price Data'!Q:Q,MATCH(TEXT(A832,"YYYY-MM-DD"),'Price Data'!P:P,0)+1),""),"")</f>
        <v/>
      </c>
      <c r="N832" s="34" t="str">
        <f>IFERROR(INDEX('Price Data'!T:T,MATCH(TEXT(A832,"YYYY-MM-DD"),'Price Data'!S:S,0)),"")</f>
        <v/>
      </c>
      <c r="O832" s="10" t="str" cm="1">
        <f t="array" ref="O832">IFERROR(IF(ISNUMBER(N832),(N832-INDEX('Price Data'!T:T,MATCH(TEXT(A832,"YYYY-MM-DD"),'Price Data'!S:S,0)+1))/INDEX('Price Data'!T:T,MATCH(TEXT(A832,"YYYY-MM-DD"),'Price Data'!S:S,0)+1),""),"")</f>
        <v/>
      </c>
    </row>
    <row r="833" spans="1:15" x14ac:dyDescent="0.3">
      <c r="A833" s="8">
        <v>42652</v>
      </c>
      <c r="B833" s="34" t="str">
        <f>IFERROR(INDEX('Price Data'!B:B,MATCH(TEXT(A833,"YYYY-MM-DD"),'Price Data'!A:A,0)),"")</f>
        <v/>
      </c>
      <c r="C833" s="10" t="str" cm="1">
        <f t="array" ref="C833">IFERROR(IF(ISNUMBER(B833),(B833-INDEX('Price Data'!B:B,MATCH(TEXT(A833,"YYYY-MM-DD"),'Price Data'!A:A,0)+1))/INDEX('Price Data'!B:B,MATCH(TEXT(A833,"YYYY-MM-DD"),'Price Data'!A:A,0)+1),""),"")</f>
        <v/>
      </c>
      <c r="D833" s="34" t="str">
        <f>IFERROR(INDEX('Price Data'!E:E,MATCH(TEXT(A833,"YYYY-MM-DD"),'Price Data'!D:D,0)),"")</f>
        <v/>
      </c>
      <c r="E833" s="10" t="str" cm="1">
        <f t="array" ref="E833">IFERROR(IF(ISNUMBER(D833),(D833-INDEX('Price Data'!E:E,MATCH(TEXT(A833,"YYYY-MM-DD"),'Price Data'!D:D,0)+1))/INDEX('Price Data'!E:E,MATCH(TEXT(A833,"YYYY-MM-DD"),'Price Data'!D:D,0)+1),""),"")</f>
        <v/>
      </c>
      <c r="F833" s="34" t="str">
        <f>IFERROR(INDEX('Price Data'!H:H,MATCH(TEXT(A833,"YYYY-MM-DD"),'Price Data'!G:G,0)),"")</f>
        <v/>
      </c>
      <c r="G833" s="10" t="str" cm="1">
        <f t="array" ref="G833">IFERROR(IF(ISNUMBER(F833),(F833-INDEX('Price Data'!H:H,MATCH(TEXT(A833,"YYYY-MM-DD"),'Price Data'!G:G,0)+1))/INDEX('Price Data'!H:H,MATCH(TEXT(A833,"YYYY-MM-DD"),'Price Data'!G:G,0)+1),""),"")</f>
        <v/>
      </c>
      <c r="H833" s="34" t="str">
        <f>IFERROR(INDEX('Price Data'!K:K,MATCH(TEXT(A833,"YYYY-MM-DD"),'Price Data'!J:J,0)),"")</f>
        <v/>
      </c>
      <c r="I833" s="10" t="str" cm="1">
        <f t="array" ref="I833">IFERROR(IF(ISNUMBER(H833),(H833-INDEX('Price Data'!K:K,MATCH(TEXT(A833,"YYYY-MM-DD"),'Price Data'!J:J,0)+1))/INDEX('Price Data'!K:K,MATCH(TEXT(A833,"YYYY-MM-DD"),'Price Data'!J:J,0)+1),""),"")</f>
        <v/>
      </c>
      <c r="J833" s="34" t="str">
        <f>IFERROR(INDEX('Price Data'!N:N,MATCH(TEXT(A833,"YYYY-MM-DD"),'Price Data'!M:M,0)),"")</f>
        <v/>
      </c>
      <c r="K833" s="10" t="str" cm="1">
        <f t="array" ref="K833">IFERROR(IF(ISNUMBER(J833),(J833-INDEX('Price Data'!N:N,MATCH(TEXT(A833,"YYYY-MM-DD"),'Price Data'!M:M,0)+1))/INDEX('Price Data'!N:N,MATCH(TEXT(A833,"YYYY-MM-DD"),'Price Data'!M:M,0)+1),""),"")</f>
        <v/>
      </c>
      <c r="L833" s="34" t="str">
        <f>IFERROR(INDEX('Price Data'!Q:Q,MATCH(TEXT(A833,"YYYY-MM-DD"),'Price Data'!P:P,0)),"")</f>
        <v/>
      </c>
      <c r="M833" s="10" t="str" cm="1">
        <f t="array" ref="M833">IFERROR(IF(ISNUMBER(L833),(L833-INDEX('Price Data'!Q:Q,MATCH(TEXT(A833,"YYYY-MM-DD"),'Price Data'!P:P,0)+1))/INDEX('Price Data'!Q:Q,MATCH(TEXT(A833,"YYYY-MM-DD"),'Price Data'!P:P,0)+1),""),"")</f>
        <v/>
      </c>
      <c r="N833" s="34" t="str">
        <f>IFERROR(INDEX('Price Data'!T:T,MATCH(TEXT(A833,"YYYY-MM-DD"),'Price Data'!S:S,0)),"")</f>
        <v/>
      </c>
      <c r="O833" s="10" t="str" cm="1">
        <f t="array" ref="O833">IFERROR(IF(ISNUMBER(N833),(N833-INDEX('Price Data'!T:T,MATCH(TEXT(A833,"YYYY-MM-DD"),'Price Data'!S:S,0)+1))/INDEX('Price Data'!T:T,MATCH(TEXT(A833,"YYYY-MM-DD"),'Price Data'!S:S,0)+1),""),"")</f>
        <v/>
      </c>
    </row>
    <row r="834" spans="1:15" x14ac:dyDescent="0.3">
      <c r="A834" s="8">
        <v>42653</v>
      </c>
      <c r="B834" s="34">
        <f>IFERROR(INDEX('Price Data'!B:B,MATCH(TEXT(A834,"YYYY-MM-DD"),'Price Data'!A:A,0)),"")</f>
        <v>16632</v>
      </c>
      <c r="C834" s="10" cm="1">
        <f t="array" ref="C834">IFERROR(IF(ISNUMBER(B834),(B834-INDEX('Price Data'!B:B,MATCH(TEXT(A834,"YYYY-MM-DD"),'Price Data'!A:A,0)+1))/INDEX('Price Data'!B:B,MATCH(TEXT(A834,"YYYY-MM-DD"),'Price Data'!A:A,0)+1),""),"")</f>
        <v>1.3837244742456569E-2</v>
      </c>
      <c r="D834" s="34">
        <f>IFERROR(INDEX('Price Data'!E:E,MATCH(TEXT(A834,"YYYY-MM-DD"),'Price Data'!D:D,0)),"")</f>
        <v>10.65</v>
      </c>
      <c r="E834" s="10" cm="1">
        <f t="array" ref="E834">IFERROR(IF(ISNUMBER(D834),(D834-INDEX('Price Data'!E:E,MATCH(TEXT(A834,"YYYY-MM-DD"),'Price Data'!D:D,0)+1))/INDEX('Price Data'!E:E,MATCH(TEXT(A834,"YYYY-MM-DD"),'Price Data'!D:D,0)+1),""),"")</f>
        <v>1.8814675446848139E-3</v>
      </c>
      <c r="F834" s="34">
        <f>IFERROR(INDEX('Price Data'!H:H,MATCH(TEXT(A834,"YYYY-MM-DD"),'Price Data'!G:G,0)),"")</f>
        <v>1704</v>
      </c>
      <c r="G834" s="10" cm="1">
        <f t="array" ref="G834">IFERROR(IF(ISNUMBER(F834),(F834-INDEX('Price Data'!H:H,MATCH(TEXT(A834,"YYYY-MM-DD"),'Price Data'!G:G,0)+1))/INDEX('Price Data'!H:H,MATCH(TEXT(A834,"YYYY-MM-DD"),'Price Data'!G:G,0)+1),""),"")</f>
        <v>2.352941176470588E-3</v>
      </c>
      <c r="H834" s="34">
        <f>IFERROR(INDEX('Price Data'!K:K,MATCH(TEXT(A834,"YYYY-MM-DD"),'Price Data'!J:J,0)),"")</f>
        <v>2.0099999999999998</v>
      </c>
      <c r="I834" s="10" cm="1">
        <f t="array" ref="I834">IFERROR(IF(ISNUMBER(H834),(H834-INDEX('Price Data'!K:K,MATCH(TEXT(A834,"YYYY-MM-DD"),'Price Data'!J:J,0)+1))/INDEX('Price Data'!K:K,MATCH(TEXT(A834,"YYYY-MM-DD"),'Price Data'!J:J,0)+1),""),"")</f>
        <v>4.9999999999998934E-3</v>
      </c>
      <c r="J834" s="34">
        <f>IFERROR(INDEX('Price Data'!N:N,MATCH(TEXT(A834,"YYYY-MM-DD"),'Price Data'!M:M,0)),"")</f>
        <v>2.35</v>
      </c>
      <c r="K834" s="10" cm="1">
        <f t="array" ref="K834">IFERROR(IF(ISNUMBER(J834),(J834-INDEX('Price Data'!N:N,MATCH(TEXT(A834,"YYYY-MM-DD"),'Price Data'!M:M,0)+1))/INDEX('Price Data'!N:N,MATCH(TEXT(A834,"YYYY-MM-DD"),'Price Data'!M:M,0)+1),""),"")</f>
        <v>3.5242290748898709E-2</v>
      </c>
      <c r="L834" s="34">
        <f>IFERROR(INDEX('Price Data'!Q:Q,MATCH(TEXT(A834,"YYYY-MM-DD"),'Price Data'!P:P,0)),"")</f>
        <v>2.36</v>
      </c>
      <c r="M834" s="10" cm="1">
        <f t="array" ref="M834">IFERROR(IF(ISNUMBER(L834),(L834-INDEX('Price Data'!Q:Q,MATCH(TEXT(A834,"YYYY-MM-DD"),'Price Data'!P:P,0)+1))/INDEX('Price Data'!Q:Q,MATCH(TEXT(A834,"YYYY-MM-DD"),'Price Data'!P:P,0)+1),""),"")</f>
        <v>6.3063063063062919E-2</v>
      </c>
      <c r="N834" s="34">
        <f>IFERROR(INDEX('Price Data'!T:T,MATCH(TEXT(A834,"YYYY-MM-DD"),'Price Data'!S:S,0)),"")</f>
        <v>2.58</v>
      </c>
      <c r="O834" s="10" cm="1">
        <f t="array" ref="O834">IFERROR(IF(ISNUMBER(N834),(N834-INDEX('Price Data'!T:T,MATCH(TEXT(A834,"YYYY-MM-DD"),'Price Data'!S:S,0)+1))/INDEX('Price Data'!T:T,MATCH(TEXT(A834,"YYYY-MM-DD"),'Price Data'!S:S,0)+1),""),"")</f>
        <v>1.176470588235304E-2</v>
      </c>
    </row>
    <row r="835" spans="1:15" x14ac:dyDescent="0.3">
      <c r="A835" s="8">
        <v>42654</v>
      </c>
      <c r="B835" s="34">
        <f>IFERROR(INDEX('Price Data'!B:B,MATCH(TEXT(A835,"YYYY-MM-DD"),'Price Data'!A:A,0)),"")</f>
        <v>16474</v>
      </c>
      <c r="C835" s="10" cm="1">
        <f t="array" ref="C835">IFERROR(IF(ISNUMBER(B835),(B835-INDEX('Price Data'!B:B,MATCH(TEXT(A835,"YYYY-MM-DD"),'Price Data'!A:A,0)+1))/INDEX('Price Data'!B:B,MATCH(TEXT(A835,"YYYY-MM-DD"),'Price Data'!A:A,0)+1),""),"")</f>
        <v>-9.4997594997594994E-3</v>
      </c>
      <c r="D835" s="34">
        <f>IFERROR(INDEX('Price Data'!E:E,MATCH(TEXT(A835,"YYYY-MM-DD"),'Price Data'!D:D,0)),"")</f>
        <v>10.49</v>
      </c>
      <c r="E835" s="10" cm="1">
        <f t="array" ref="E835">IFERROR(IF(ISNUMBER(D835),(D835-INDEX('Price Data'!E:E,MATCH(TEXT(A835,"YYYY-MM-DD"),'Price Data'!D:D,0)+1))/INDEX('Price Data'!E:E,MATCH(TEXT(A835,"YYYY-MM-DD"),'Price Data'!D:D,0)+1),""),"")</f>
        <v>-1.5023474178403769E-2</v>
      </c>
      <c r="F835" s="34">
        <f>IFERROR(INDEX('Price Data'!H:H,MATCH(TEXT(A835,"YYYY-MM-DD"),'Price Data'!G:G,0)),"")</f>
        <v>1704</v>
      </c>
      <c r="G835" s="10" cm="1">
        <f t="array" ref="G835">IFERROR(IF(ISNUMBER(F835),(F835-INDEX('Price Data'!H:H,MATCH(TEXT(A835,"YYYY-MM-DD"),'Price Data'!G:G,0)+1))/INDEX('Price Data'!H:H,MATCH(TEXT(A835,"YYYY-MM-DD"),'Price Data'!G:G,0)+1),""),"")</f>
        <v>0</v>
      </c>
      <c r="H835" s="34">
        <f>IFERROR(INDEX('Price Data'!K:K,MATCH(TEXT(A835,"YYYY-MM-DD"),'Price Data'!J:J,0)),"")</f>
        <v>1.97</v>
      </c>
      <c r="I835" s="10" cm="1">
        <f t="array" ref="I835">IFERROR(IF(ISNUMBER(H835),(H835-INDEX('Price Data'!K:K,MATCH(TEXT(A835,"YYYY-MM-DD"),'Price Data'!J:J,0)+1))/INDEX('Price Data'!K:K,MATCH(TEXT(A835,"YYYY-MM-DD"),'Price Data'!J:J,0)+1),""),"")</f>
        <v>-1.990049751243772E-2</v>
      </c>
      <c r="J835" s="34">
        <f>IFERROR(INDEX('Price Data'!N:N,MATCH(TEXT(A835,"YYYY-MM-DD"),'Price Data'!M:M,0)),"")</f>
        <v>2.4900000000000002</v>
      </c>
      <c r="K835" s="10" cm="1">
        <f t="array" ref="K835">IFERROR(IF(ISNUMBER(J835),(J835-INDEX('Price Data'!N:N,MATCH(TEXT(A835,"YYYY-MM-DD"),'Price Data'!M:M,0)+1))/INDEX('Price Data'!N:N,MATCH(TEXT(A835,"YYYY-MM-DD"),'Price Data'!M:M,0)+1),""),"")</f>
        <v>5.9574468085106434E-2</v>
      </c>
      <c r="L835" s="34">
        <f>IFERROR(INDEX('Price Data'!Q:Q,MATCH(TEXT(A835,"YYYY-MM-DD"),'Price Data'!P:P,0)),"")</f>
        <v>2.37</v>
      </c>
      <c r="M835" s="10" cm="1">
        <f t="array" ref="M835">IFERROR(IF(ISNUMBER(L835),(L835-INDEX('Price Data'!Q:Q,MATCH(TEXT(A835,"YYYY-MM-DD"),'Price Data'!P:P,0)+1))/INDEX('Price Data'!Q:Q,MATCH(TEXT(A835,"YYYY-MM-DD"),'Price Data'!P:P,0)+1),""),"")</f>
        <v>4.2372881355933183E-3</v>
      </c>
      <c r="N835" s="34">
        <f>IFERROR(INDEX('Price Data'!T:T,MATCH(TEXT(A835,"YYYY-MM-DD"),'Price Data'!S:S,0)),"")</f>
        <v>2.6</v>
      </c>
      <c r="O835" s="10" cm="1">
        <f t="array" ref="O835">IFERROR(IF(ISNUMBER(N835),(N835-INDEX('Price Data'!T:T,MATCH(TEXT(A835,"YYYY-MM-DD"),'Price Data'!S:S,0)+1))/INDEX('Price Data'!T:T,MATCH(TEXT(A835,"YYYY-MM-DD"),'Price Data'!S:S,0)+1),""),"")</f>
        <v>7.7519379844961309E-3</v>
      </c>
    </row>
    <row r="836" spans="1:15" x14ac:dyDescent="0.3">
      <c r="A836" s="8">
        <v>42655</v>
      </c>
      <c r="B836" s="34">
        <f>IFERROR(INDEX('Price Data'!B:B,MATCH(TEXT(A836,"YYYY-MM-DD"),'Price Data'!A:A,0)),"")</f>
        <v>16470</v>
      </c>
      <c r="C836" s="10" cm="1">
        <f t="array" ref="C836">IFERROR(IF(ISNUMBER(B836),(B836-INDEX('Price Data'!B:B,MATCH(TEXT(A836,"YYYY-MM-DD"),'Price Data'!A:A,0)+1))/INDEX('Price Data'!B:B,MATCH(TEXT(A836,"YYYY-MM-DD"),'Price Data'!A:A,0)+1),""),"")</f>
        <v>-2.4280684715308971E-4</v>
      </c>
      <c r="D836" s="34">
        <f>IFERROR(INDEX('Price Data'!E:E,MATCH(TEXT(A836,"YYYY-MM-DD"),'Price Data'!D:D,0)),"")</f>
        <v>10.74</v>
      </c>
      <c r="E836" s="10" cm="1">
        <f t="array" ref="E836">IFERROR(IF(ISNUMBER(D836),(D836-INDEX('Price Data'!E:E,MATCH(TEXT(A836,"YYYY-MM-DD"),'Price Data'!D:D,0)+1))/INDEX('Price Data'!E:E,MATCH(TEXT(A836,"YYYY-MM-DD"),'Price Data'!D:D,0)+1),""),"")</f>
        <v>2.3832221163012392E-2</v>
      </c>
      <c r="F836" s="34">
        <f>IFERROR(INDEX('Price Data'!H:H,MATCH(TEXT(A836,"YYYY-MM-DD"),'Price Data'!G:G,0)),"")</f>
        <v>1717</v>
      </c>
      <c r="G836" s="10" cm="1">
        <f t="array" ref="G836">IFERROR(IF(ISNUMBER(F836),(F836-INDEX('Price Data'!H:H,MATCH(TEXT(A836,"YYYY-MM-DD"),'Price Data'!G:G,0)+1))/INDEX('Price Data'!H:H,MATCH(TEXT(A836,"YYYY-MM-DD"),'Price Data'!G:G,0)+1),""),"")</f>
        <v>7.6291079812206572E-3</v>
      </c>
      <c r="H836" s="34">
        <f>IFERROR(INDEX('Price Data'!K:K,MATCH(TEXT(A836,"YYYY-MM-DD"),'Price Data'!J:J,0)),"")</f>
        <v>1.98</v>
      </c>
      <c r="I836" s="10" cm="1">
        <f t="array" ref="I836">IFERROR(IF(ISNUMBER(H836),(H836-INDEX('Price Data'!K:K,MATCH(TEXT(A836,"YYYY-MM-DD"),'Price Data'!J:J,0)+1))/INDEX('Price Data'!K:K,MATCH(TEXT(A836,"YYYY-MM-DD"),'Price Data'!J:J,0)+1),""),"")</f>
        <v>5.0761421319797002E-3</v>
      </c>
      <c r="J836" s="34">
        <f>IFERROR(INDEX('Price Data'!N:N,MATCH(TEXT(A836,"YYYY-MM-DD"),'Price Data'!M:M,0)),"")</f>
        <v>2.5499999999999998</v>
      </c>
      <c r="K836" s="10" cm="1">
        <f t="array" ref="K836">IFERROR(IF(ISNUMBER(J836),(J836-INDEX('Price Data'!N:N,MATCH(TEXT(A836,"YYYY-MM-DD"),'Price Data'!M:M,0)+1))/INDEX('Price Data'!N:N,MATCH(TEXT(A836,"YYYY-MM-DD"),'Price Data'!M:M,0)+1),""),"")</f>
        <v>2.4096385542168516E-2</v>
      </c>
      <c r="L836" s="34">
        <f>IFERROR(INDEX('Price Data'!Q:Q,MATCH(TEXT(A836,"YYYY-MM-DD"),'Price Data'!P:P,0)),"")</f>
        <v>2.52</v>
      </c>
      <c r="M836" s="10" cm="1">
        <f t="array" ref="M836">IFERROR(IF(ISNUMBER(L836),(L836-INDEX('Price Data'!Q:Q,MATCH(TEXT(A836,"YYYY-MM-DD"),'Price Data'!P:P,0)+1))/INDEX('Price Data'!Q:Q,MATCH(TEXT(A836,"YYYY-MM-DD"),'Price Data'!P:P,0)+1),""),"")</f>
        <v>6.3291139240506292E-2</v>
      </c>
      <c r="N836" s="34">
        <f>IFERROR(INDEX('Price Data'!T:T,MATCH(TEXT(A836,"YYYY-MM-DD"),'Price Data'!S:S,0)),"")</f>
        <v>2.62</v>
      </c>
      <c r="O836" s="10" cm="1">
        <f t="array" ref="O836">IFERROR(IF(ISNUMBER(N836),(N836-INDEX('Price Data'!T:T,MATCH(TEXT(A836,"YYYY-MM-DD"),'Price Data'!S:S,0)+1))/INDEX('Price Data'!T:T,MATCH(TEXT(A836,"YYYY-MM-DD"),'Price Data'!S:S,0)+1),""),"")</f>
        <v>7.6923076923076988E-3</v>
      </c>
    </row>
    <row r="837" spans="1:15" x14ac:dyDescent="0.3">
      <c r="A837" s="8">
        <v>42656</v>
      </c>
      <c r="B837" s="34">
        <f>IFERROR(INDEX('Price Data'!B:B,MATCH(TEXT(A837,"YYYY-MM-DD"),'Price Data'!A:A,0)),"")</f>
        <v>16269</v>
      </c>
      <c r="C837" s="10" cm="1">
        <f t="array" ref="C837">IFERROR(IF(ISNUMBER(B837),(B837-INDEX('Price Data'!B:B,MATCH(TEXT(A837,"YYYY-MM-DD"),'Price Data'!A:A,0)+1))/INDEX('Price Data'!B:B,MATCH(TEXT(A837,"YYYY-MM-DD"),'Price Data'!A:A,0)+1),""),"")</f>
        <v>-1.2204007285974499E-2</v>
      </c>
      <c r="D837" s="34">
        <f>IFERROR(INDEX('Price Data'!E:E,MATCH(TEXT(A837,"YYYY-MM-DD"),'Price Data'!D:D,0)),"")</f>
        <v>10.35</v>
      </c>
      <c r="E837" s="10" cm="1">
        <f t="array" ref="E837">IFERROR(IF(ISNUMBER(D837),(D837-INDEX('Price Data'!E:E,MATCH(TEXT(A837,"YYYY-MM-DD"),'Price Data'!D:D,0)+1))/INDEX('Price Data'!E:E,MATCH(TEXT(A837,"YYYY-MM-DD"),'Price Data'!D:D,0)+1),""),"")</f>
        <v>-3.6312849162011225E-2</v>
      </c>
      <c r="F837" s="34">
        <f>IFERROR(INDEX('Price Data'!H:H,MATCH(TEXT(A837,"YYYY-MM-DD"),'Price Data'!G:G,0)),"")</f>
        <v>1708</v>
      </c>
      <c r="G837" s="10" cm="1">
        <f t="array" ref="G837">IFERROR(IF(ISNUMBER(F837),(F837-INDEX('Price Data'!H:H,MATCH(TEXT(A837,"YYYY-MM-DD"),'Price Data'!G:G,0)+1))/INDEX('Price Data'!H:H,MATCH(TEXT(A837,"YYYY-MM-DD"),'Price Data'!G:G,0)+1),""),"")</f>
        <v>-5.2417006406523005E-3</v>
      </c>
      <c r="H837" s="34">
        <f>IFERROR(INDEX('Price Data'!K:K,MATCH(TEXT(A837,"YYYY-MM-DD"),'Price Data'!J:J,0)),"")</f>
        <v>1.93</v>
      </c>
      <c r="I837" s="10" cm="1">
        <f t="array" ref="I837">IFERROR(IF(ISNUMBER(H837),(H837-INDEX('Price Data'!K:K,MATCH(TEXT(A837,"YYYY-MM-DD"),'Price Data'!J:J,0)+1))/INDEX('Price Data'!K:K,MATCH(TEXT(A837,"YYYY-MM-DD"),'Price Data'!J:J,0)+1),""),"")</f>
        <v>-2.5252525252525276E-2</v>
      </c>
      <c r="J837" s="34">
        <f>IFERROR(INDEX('Price Data'!N:N,MATCH(TEXT(A837,"YYYY-MM-DD"),'Price Data'!M:M,0)),"")</f>
        <v>2.44</v>
      </c>
      <c r="K837" s="10" cm="1">
        <f t="array" ref="K837">IFERROR(IF(ISNUMBER(J837),(J837-INDEX('Price Data'!N:N,MATCH(TEXT(A837,"YYYY-MM-DD"),'Price Data'!M:M,0)+1))/INDEX('Price Data'!N:N,MATCH(TEXT(A837,"YYYY-MM-DD"),'Price Data'!M:M,0)+1),""),"")</f>
        <v>-4.3137254901960735E-2</v>
      </c>
      <c r="L837" s="34">
        <f>IFERROR(INDEX('Price Data'!Q:Q,MATCH(TEXT(A837,"YYYY-MM-DD"),'Price Data'!P:P,0)),"")</f>
        <v>2.4</v>
      </c>
      <c r="M837" s="10" cm="1">
        <f t="array" ref="M837">IFERROR(IF(ISNUMBER(L837),(L837-INDEX('Price Data'!Q:Q,MATCH(TEXT(A837,"YYYY-MM-DD"),'Price Data'!P:P,0)+1))/INDEX('Price Data'!Q:Q,MATCH(TEXT(A837,"YYYY-MM-DD"),'Price Data'!P:P,0)+1),""),"")</f>
        <v>-4.7619047619047658E-2</v>
      </c>
      <c r="N837" s="34">
        <f>IFERROR(INDEX('Price Data'!T:T,MATCH(TEXT(A837,"YYYY-MM-DD"),'Price Data'!S:S,0)),"")</f>
        <v>2.58</v>
      </c>
      <c r="O837" s="10" cm="1">
        <f t="array" ref="O837">IFERROR(IF(ISNUMBER(N837),(N837-INDEX('Price Data'!T:T,MATCH(TEXT(A837,"YYYY-MM-DD"),'Price Data'!S:S,0)+1))/INDEX('Price Data'!T:T,MATCH(TEXT(A837,"YYYY-MM-DD"),'Price Data'!S:S,0)+1),""),"")</f>
        <v>-1.5267175572519097E-2</v>
      </c>
    </row>
    <row r="838" spans="1:15" x14ac:dyDescent="0.3">
      <c r="A838" s="8">
        <v>42657</v>
      </c>
      <c r="B838" s="34">
        <f>IFERROR(INDEX('Price Data'!B:B,MATCH(TEXT(A838,"YYYY-MM-DD"),'Price Data'!A:A,0)),"")</f>
        <v>16591</v>
      </c>
      <c r="C838" s="10" cm="1">
        <f t="array" ref="C838">IFERROR(IF(ISNUMBER(B838),(B838-INDEX('Price Data'!B:B,MATCH(TEXT(A838,"YYYY-MM-DD"),'Price Data'!A:A,0)+1))/INDEX('Price Data'!B:B,MATCH(TEXT(A838,"YYYY-MM-DD"),'Price Data'!A:A,0)+1),""),"")</f>
        <v>1.9792242915975169E-2</v>
      </c>
      <c r="D838" s="34">
        <f>IFERROR(INDEX('Price Data'!E:E,MATCH(TEXT(A838,"YYYY-MM-DD"),'Price Data'!D:D,0)),"")</f>
        <v>10.55</v>
      </c>
      <c r="E838" s="10" cm="1">
        <f t="array" ref="E838">IFERROR(IF(ISNUMBER(D838),(D838-INDEX('Price Data'!E:E,MATCH(TEXT(A838,"YYYY-MM-DD"),'Price Data'!D:D,0)+1))/INDEX('Price Data'!E:E,MATCH(TEXT(A838,"YYYY-MM-DD"),'Price Data'!D:D,0)+1),""),"")</f>
        <v>1.9323671497584644E-2</v>
      </c>
      <c r="F838" s="34">
        <f>IFERROR(INDEX('Price Data'!H:H,MATCH(TEXT(A838,"YYYY-MM-DD"),'Price Data'!G:G,0)),"")</f>
        <v>1712</v>
      </c>
      <c r="G838" s="10" cm="1">
        <f t="array" ref="G838">IFERROR(IF(ISNUMBER(F838),(F838-INDEX('Price Data'!H:H,MATCH(TEXT(A838,"YYYY-MM-DD"),'Price Data'!G:G,0)+1))/INDEX('Price Data'!H:H,MATCH(TEXT(A838,"YYYY-MM-DD"),'Price Data'!G:G,0)+1),""),"")</f>
        <v>2.34192037470726E-3</v>
      </c>
      <c r="H838" s="34">
        <f>IFERROR(INDEX('Price Data'!K:K,MATCH(TEXT(A838,"YYYY-MM-DD"),'Price Data'!J:J,0)),"")</f>
        <v>1.98</v>
      </c>
      <c r="I838" s="10" cm="1">
        <f t="array" ref="I838">IFERROR(IF(ISNUMBER(H838),(H838-INDEX('Price Data'!K:K,MATCH(TEXT(A838,"YYYY-MM-DD"),'Price Data'!J:J,0)+1))/INDEX('Price Data'!K:K,MATCH(TEXT(A838,"YYYY-MM-DD"),'Price Data'!J:J,0)+1),""),"")</f>
        <v>2.5906735751295359E-2</v>
      </c>
      <c r="J838" s="34">
        <f>IFERROR(INDEX('Price Data'!N:N,MATCH(TEXT(A838,"YYYY-MM-DD"),'Price Data'!M:M,0)),"")</f>
        <v>2.56</v>
      </c>
      <c r="K838" s="10" cm="1">
        <f t="array" ref="K838">IFERROR(IF(ISNUMBER(J838),(J838-INDEX('Price Data'!N:N,MATCH(TEXT(A838,"YYYY-MM-DD"),'Price Data'!M:M,0)+1))/INDEX('Price Data'!N:N,MATCH(TEXT(A838,"YYYY-MM-DD"),'Price Data'!M:M,0)+1),""),"")</f>
        <v>4.9180327868852507E-2</v>
      </c>
      <c r="L838" s="34">
        <f>IFERROR(INDEX('Price Data'!Q:Q,MATCH(TEXT(A838,"YYYY-MM-DD"),'Price Data'!P:P,0)),"")</f>
        <v>2.5499999999999998</v>
      </c>
      <c r="M838" s="10" cm="1">
        <f t="array" ref="M838">IFERROR(IF(ISNUMBER(L838),(L838-INDEX('Price Data'!Q:Q,MATCH(TEXT(A838,"YYYY-MM-DD"),'Price Data'!P:P,0)+1))/INDEX('Price Data'!Q:Q,MATCH(TEXT(A838,"YYYY-MM-DD"),'Price Data'!P:P,0)+1),""),"")</f>
        <v>6.2499999999999965E-2</v>
      </c>
      <c r="N838" s="34">
        <f>IFERROR(INDEX('Price Data'!T:T,MATCH(TEXT(A838,"YYYY-MM-DD"),'Price Data'!S:S,0)),"")</f>
        <v>2.6</v>
      </c>
      <c r="O838" s="10" cm="1">
        <f t="array" ref="O838">IFERROR(IF(ISNUMBER(N838),(N838-INDEX('Price Data'!T:T,MATCH(TEXT(A838,"YYYY-MM-DD"),'Price Data'!S:S,0)+1))/INDEX('Price Data'!T:T,MATCH(TEXT(A838,"YYYY-MM-DD"),'Price Data'!S:S,0)+1),""),"")</f>
        <v>7.7519379844961309E-3</v>
      </c>
    </row>
    <row r="839" spans="1:15" x14ac:dyDescent="0.3">
      <c r="A839" s="8">
        <v>42658</v>
      </c>
      <c r="B839" s="34" t="str">
        <f>IFERROR(INDEX('Price Data'!B:B,MATCH(TEXT(A839,"YYYY-MM-DD"),'Price Data'!A:A,0)),"")</f>
        <v/>
      </c>
      <c r="C839" s="10" t="str" cm="1">
        <f t="array" ref="C839">IFERROR(IF(ISNUMBER(B839),(B839-INDEX('Price Data'!B:B,MATCH(TEXT(A839,"YYYY-MM-DD"),'Price Data'!A:A,0)+1))/INDEX('Price Data'!B:B,MATCH(TEXT(A839,"YYYY-MM-DD"),'Price Data'!A:A,0)+1),""),"")</f>
        <v/>
      </c>
      <c r="D839" s="34" t="str">
        <f>IFERROR(INDEX('Price Data'!E:E,MATCH(TEXT(A839,"YYYY-MM-DD"),'Price Data'!D:D,0)),"")</f>
        <v/>
      </c>
      <c r="E839" s="10" t="str" cm="1">
        <f t="array" ref="E839">IFERROR(IF(ISNUMBER(D839),(D839-INDEX('Price Data'!E:E,MATCH(TEXT(A839,"YYYY-MM-DD"),'Price Data'!D:D,0)+1))/INDEX('Price Data'!E:E,MATCH(TEXT(A839,"YYYY-MM-DD"),'Price Data'!D:D,0)+1),""),"")</f>
        <v/>
      </c>
      <c r="F839" s="34" t="str">
        <f>IFERROR(INDEX('Price Data'!H:H,MATCH(TEXT(A839,"YYYY-MM-DD"),'Price Data'!G:G,0)),"")</f>
        <v/>
      </c>
      <c r="G839" s="10" t="str" cm="1">
        <f t="array" ref="G839">IFERROR(IF(ISNUMBER(F839),(F839-INDEX('Price Data'!H:H,MATCH(TEXT(A839,"YYYY-MM-DD"),'Price Data'!G:G,0)+1))/INDEX('Price Data'!H:H,MATCH(TEXT(A839,"YYYY-MM-DD"),'Price Data'!G:G,0)+1),""),"")</f>
        <v/>
      </c>
      <c r="H839" s="34" t="str">
        <f>IFERROR(INDEX('Price Data'!K:K,MATCH(TEXT(A839,"YYYY-MM-DD"),'Price Data'!J:J,0)),"")</f>
        <v/>
      </c>
      <c r="I839" s="10" t="str" cm="1">
        <f t="array" ref="I839">IFERROR(IF(ISNUMBER(H839),(H839-INDEX('Price Data'!K:K,MATCH(TEXT(A839,"YYYY-MM-DD"),'Price Data'!J:J,0)+1))/INDEX('Price Data'!K:K,MATCH(TEXT(A839,"YYYY-MM-DD"),'Price Data'!J:J,0)+1),""),"")</f>
        <v/>
      </c>
      <c r="J839" s="34" t="str">
        <f>IFERROR(INDEX('Price Data'!N:N,MATCH(TEXT(A839,"YYYY-MM-DD"),'Price Data'!M:M,0)),"")</f>
        <v/>
      </c>
      <c r="K839" s="10" t="str" cm="1">
        <f t="array" ref="K839">IFERROR(IF(ISNUMBER(J839),(J839-INDEX('Price Data'!N:N,MATCH(TEXT(A839,"YYYY-MM-DD"),'Price Data'!M:M,0)+1))/INDEX('Price Data'!N:N,MATCH(TEXT(A839,"YYYY-MM-DD"),'Price Data'!M:M,0)+1),""),"")</f>
        <v/>
      </c>
      <c r="L839" s="34" t="str">
        <f>IFERROR(INDEX('Price Data'!Q:Q,MATCH(TEXT(A839,"YYYY-MM-DD"),'Price Data'!P:P,0)),"")</f>
        <v/>
      </c>
      <c r="M839" s="10" t="str" cm="1">
        <f t="array" ref="M839">IFERROR(IF(ISNUMBER(L839),(L839-INDEX('Price Data'!Q:Q,MATCH(TEXT(A839,"YYYY-MM-DD"),'Price Data'!P:P,0)+1))/INDEX('Price Data'!Q:Q,MATCH(TEXT(A839,"YYYY-MM-DD"),'Price Data'!P:P,0)+1),""),"")</f>
        <v/>
      </c>
      <c r="N839" s="34" t="str">
        <f>IFERROR(INDEX('Price Data'!T:T,MATCH(TEXT(A839,"YYYY-MM-DD"),'Price Data'!S:S,0)),"")</f>
        <v/>
      </c>
      <c r="O839" s="10" t="str" cm="1">
        <f t="array" ref="O839">IFERROR(IF(ISNUMBER(N839),(N839-INDEX('Price Data'!T:T,MATCH(TEXT(A839,"YYYY-MM-DD"),'Price Data'!S:S,0)+1))/INDEX('Price Data'!T:T,MATCH(TEXT(A839,"YYYY-MM-DD"),'Price Data'!S:S,0)+1),""),"")</f>
        <v/>
      </c>
    </row>
    <row r="840" spans="1:15" x14ac:dyDescent="0.3">
      <c r="A840" s="8">
        <v>42659</v>
      </c>
      <c r="B840" s="34" t="str">
        <f>IFERROR(INDEX('Price Data'!B:B,MATCH(TEXT(A840,"YYYY-MM-DD"),'Price Data'!A:A,0)),"")</f>
        <v/>
      </c>
      <c r="C840" s="10" t="str" cm="1">
        <f t="array" ref="C840">IFERROR(IF(ISNUMBER(B840),(B840-INDEX('Price Data'!B:B,MATCH(TEXT(A840,"YYYY-MM-DD"),'Price Data'!A:A,0)+1))/INDEX('Price Data'!B:B,MATCH(TEXT(A840,"YYYY-MM-DD"),'Price Data'!A:A,0)+1),""),"")</f>
        <v/>
      </c>
      <c r="D840" s="34" t="str">
        <f>IFERROR(INDEX('Price Data'!E:E,MATCH(TEXT(A840,"YYYY-MM-DD"),'Price Data'!D:D,0)),"")</f>
        <v/>
      </c>
      <c r="E840" s="10" t="str" cm="1">
        <f t="array" ref="E840">IFERROR(IF(ISNUMBER(D840),(D840-INDEX('Price Data'!E:E,MATCH(TEXT(A840,"YYYY-MM-DD"),'Price Data'!D:D,0)+1))/INDEX('Price Data'!E:E,MATCH(TEXT(A840,"YYYY-MM-DD"),'Price Data'!D:D,0)+1),""),"")</f>
        <v/>
      </c>
      <c r="F840" s="34" t="str">
        <f>IFERROR(INDEX('Price Data'!H:H,MATCH(TEXT(A840,"YYYY-MM-DD"),'Price Data'!G:G,0)),"")</f>
        <v/>
      </c>
      <c r="G840" s="10" t="str" cm="1">
        <f t="array" ref="G840">IFERROR(IF(ISNUMBER(F840),(F840-INDEX('Price Data'!H:H,MATCH(TEXT(A840,"YYYY-MM-DD"),'Price Data'!G:G,0)+1))/INDEX('Price Data'!H:H,MATCH(TEXT(A840,"YYYY-MM-DD"),'Price Data'!G:G,0)+1),""),"")</f>
        <v/>
      </c>
      <c r="H840" s="34" t="str">
        <f>IFERROR(INDEX('Price Data'!K:K,MATCH(TEXT(A840,"YYYY-MM-DD"),'Price Data'!J:J,0)),"")</f>
        <v/>
      </c>
      <c r="I840" s="10" t="str" cm="1">
        <f t="array" ref="I840">IFERROR(IF(ISNUMBER(H840),(H840-INDEX('Price Data'!K:K,MATCH(TEXT(A840,"YYYY-MM-DD"),'Price Data'!J:J,0)+1))/INDEX('Price Data'!K:K,MATCH(TEXT(A840,"YYYY-MM-DD"),'Price Data'!J:J,0)+1),""),"")</f>
        <v/>
      </c>
      <c r="J840" s="34" t="str">
        <f>IFERROR(INDEX('Price Data'!N:N,MATCH(TEXT(A840,"YYYY-MM-DD"),'Price Data'!M:M,0)),"")</f>
        <v/>
      </c>
      <c r="K840" s="10" t="str" cm="1">
        <f t="array" ref="K840">IFERROR(IF(ISNUMBER(J840),(J840-INDEX('Price Data'!N:N,MATCH(TEXT(A840,"YYYY-MM-DD"),'Price Data'!M:M,0)+1))/INDEX('Price Data'!N:N,MATCH(TEXT(A840,"YYYY-MM-DD"),'Price Data'!M:M,0)+1),""),"")</f>
        <v/>
      </c>
      <c r="L840" s="34" t="str">
        <f>IFERROR(INDEX('Price Data'!Q:Q,MATCH(TEXT(A840,"YYYY-MM-DD"),'Price Data'!P:P,0)),"")</f>
        <v/>
      </c>
      <c r="M840" s="10" t="str" cm="1">
        <f t="array" ref="M840">IFERROR(IF(ISNUMBER(L840),(L840-INDEX('Price Data'!Q:Q,MATCH(TEXT(A840,"YYYY-MM-DD"),'Price Data'!P:P,0)+1))/INDEX('Price Data'!Q:Q,MATCH(TEXT(A840,"YYYY-MM-DD"),'Price Data'!P:P,0)+1),""),"")</f>
        <v/>
      </c>
      <c r="N840" s="34" t="str">
        <f>IFERROR(INDEX('Price Data'!T:T,MATCH(TEXT(A840,"YYYY-MM-DD"),'Price Data'!S:S,0)),"")</f>
        <v/>
      </c>
      <c r="O840" s="10" t="str" cm="1">
        <f t="array" ref="O840">IFERROR(IF(ISNUMBER(N840),(N840-INDEX('Price Data'!T:T,MATCH(TEXT(A840,"YYYY-MM-DD"),'Price Data'!S:S,0)+1))/INDEX('Price Data'!T:T,MATCH(TEXT(A840,"YYYY-MM-DD"),'Price Data'!S:S,0)+1),""),"")</f>
        <v/>
      </c>
    </row>
    <row r="841" spans="1:15" x14ac:dyDescent="0.3">
      <c r="A841" s="8">
        <v>42660</v>
      </c>
      <c r="B841" s="34">
        <f>IFERROR(INDEX('Price Data'!B:B,MATCH(TEXT(A841,"YYYY-MM-DD"),'Price Data'!A:A,0)),"")</f>
        <v>16630</v>
      </c>
      <c r="C841" s="10" cm="1">
        <f t="array" ref="C841">IFERROR(IF(ISNUMBER(B841),(B841-INDEX('Price Data'!B:B,MATCH(TEXT(A841,"YYYY-MM-DD"),'Price Data'!A:A,0)+1))/INDEX('Price Data'!B:B,MATCH(TEXT(A841,"YYYY-MM-DD"),'Price Data'!A:A,0)+1),""),"")</f>
        <v>2.3506720511120489E-3</v>
      </c>
      <c r="D841" s="34">
        <f>IFERROR(INDEX('Price Data'!E:E,MATCH(TEXT(A841,"YYYY-MM-DD"),'Price Data'!D:D,0)),"")</f>
        <v>10.79</v>
      </c>
      <c r="E841" s="10" cm="1">
        <f t="array" ref="E841">IFERROR(IF(ISNUMBER(D841),(D841-INDEX('Price Data'!E:E,MATCH(TEXT(A841,"YYYY-MM-DD"),'Price Data'!D:D,0)+1))/INDEX('Price Data'!E:E,MATCH(TEXT(A841,"YYYY-MM-DD"),'Price Data'!D:D,0)+1),""),"")</f>
        <v>2.2748815165876627E-2</v>
      </c>
      <c r="F841" s="34">
        <f>IFERROR(INDEX('Price Data'!H:H,MATCH(TEXT(A841,"YYYY-MM-DD"),'Price Data'!G:G,0)),"")</f>
        <v>1732</v>
      </c>
      <c r="G841" s="10" cm="1">
        <f t="array" ref="G841">IFERROR(IF(ISNUMBER(F841),(F841-INDEX('Price Data'!H:H,MATCH(TEXT(A841,"YYYY-MM-DD"),'Price Data'!G:G,0)+1))/INDEX('Price Data'!H:H,MATCH(TEXT(A841,"YYYY-MM-DD"),'Price Data'!G:G,0)+1),""),"")</f>
        <v>1.1682242990654205E-2</v>
      </c>
      <c r="H841" s="34">
        <f>IFERROR(INDEX('Price Data'!K:K,MATCH(TEXT(A841,"YYYY-MM-DD"),'Price Data'!J:J,0)),"")</f>
        <v>2</v>
      </c>
      <c r="I841" s="10" cm="1">
        <f t="array" ref="I841">IFERROR(IF(ISNUMBER(H841),(H841-INDEX('Price Data'!K:K,MATCH(TEXT(A841,"YYYY-MM-DD"),'Price Data'!J:J,0)+1))/INDEX('Price Data'!K:K,MATCH(TEXT(A841,"YYYY-MM-DD"),'Price Data'!J:J,0)+1),""),"")</f>
        <v>1.0101010101010111E-2</v>
      </c>
      <c r="J841" s="34">
        <f>IFERROR(INDEX('Price Data'!N:N,MATCH(TEXT(A841,"YYYY-MM-DD"),'Price Data'!M:M,0)),"")</f>
        <v>2.62</v>
      </c>
      <c r="K841" s="10" cm="1">
        <f t="array" ref="K841">IFERROR(IF(ISNUMBER(J841),(J841-INDEX('Price Data'!N:N,MATCH(TEXT(A841,"YYYY-MM-DD"),'Price Data'!M:M,0)+1))/INDEX('Price Data'!N:N,MATCH(TEXT(A841,"YYYY-MM-DD"),'Price Data'!M:M,0)+1),""),"")</f>
        <v>2.3437500000000021E-2</v>
      </c>
      <c r="L841" s="34">
        <f>IFERROR(INDEX('Price Data'!Q:Q,MATCH(TEXT(A841,"YYYY-MM-DD"),'Price Data'!P:P,0)),"")</f>
        <v>2.57</v>
      </c>
      <c r="M841" s="10" cm="1">
        <f t="array" ref="M841">IFERROR(IF(ISNUMBER(L841),(L841-INDEX('Price Data'!Q:Q,MATCH(TEXT(A841,"YYYY-MM-DD"),'Price Data'!P:P,0)+1))/INDEX('Price Data'!Q:Q,MATCH(TEXT(A841,"YYYY-MM-DD"),'Price Data'!P:P,0)+1),""),"")</f>
        <v>7.8431372549019676E-3</v>
      </c>
      <c r="N841" s="34">
        <f>IFERROR(INDEX('Price Data'!T:T,MATCH(TEXT(A841,"YYYY-MM-DD"),'Price Data'!S:S,0)),"")</f>
        <v>2.74</v>
      </c>
      <c r="O841" s="10" cm="1">
        <f t="array" ref="O841">IFERROR(IF(ISNUMBER(N841),(N841-INDEX('Price Data'!T:T,MATCH(TEXT(A841,"YYYY-MM-DD"),'Price Data'!S:S,0)+1))/INDEX('Price Data'!T:T,MATCH(TEXT(A841,"YYYY-MM-DD"),'Price Data'!S:S,0)+1),""),"")</f>
        <v>5.3846153846153891E-2</v>
      </c>
    </row>
    <row r="842" spans="1:15" x14ac:dyDescent="0.3">
      <c r="A842" s="8">
        <v>42661</v>
      </c>
      <c r="B842" s="34">
        <f>IFERROR(INDEX('Price Data'!B:B,MATCH(TEXT(A842,"YYYY-MM-DD"),'Price Data'!A:A,0)),"")</f>
        <v>16967</v>
      </c>
      <c r="C842" s="10" cm="1">
        <f t="array" ref="C842">IFERROR(IF(ISNUMBER(B842),(B842-INDEX('Price Data'!B:B,MATCH(TEXT(A842,"YYYY-MM-DD"),'Price Data'!A:A,0)+1))/INDEX('Price Data'!B:B,MATCH(TEXT(A842,"YYYY-MM-DD"),'Price Data'!A:A,0)+1),""),"")</f>
        <v>2.026458208057727E-2</v>
      </c>
      <c r="D842" s="34">
        <f>IFERROR(INDEX('Price Data'!E:E,MATCH(TEXT(A842,"YYYY-MM-DD"),'Price Data'!D:D,0)),"")</f>
        <v>11.08</v>
      </c>
      <c r="E842" s="10" cm="1">
        <f t="array" ref="E842">IFERROR(IF(ISNUMBER(D842),(D842-INDEX('Price Data'!E:E,MATCH(TEXT(A842,"YYYY-MM-DD"),'Price Data'!D:D,0)+1))/INDEX('Price Data'!E:E,MATCH(TEXT(A842,"YYYY-MM-DD"),'Price Data'!D:D,0)+1),""),"")</f>
        <v>2.6876737720111302E-2</v>
      </c>
      <c r="F842" s="34">
        <f>IFERROR(INDEX('Price Data'!H:H,MATCH(TEXT(A842,"YYYY-MM-DD"),'Price Data'!G:G,0)),"")</f>
        <v>1954</v>
      </c>
      <c r="G842" s="10" cm="1">
        <f t="array" ref="G842">IFERROR(IF(ISNUMBER(F842),(F842-INDEX('Price Data'!H:H,MATCH(TEXT(A842,"YYYY-MM-DD"),'Price Data'!G:G,0)+1))/INDEX('Price Data'!H:H,MATCH(TEXT(A842,"YYYY-MM-DD"),'Price Data'!G:G,0)+1),""),"")</f>
        <v>0.12817551963048499</v>
      </c>
      <c r="H842" s="34">
        <f>IFERROR(INDEX('Price Data'!K:K,MATCH(TEXT(A842,"YYYY-MM-DD"),'Price Data'!J:J,0)),"")</f>
        <v>2.06</v>
      </c>
      <c r="I842" s="10" cm="1">
        <f t="array" ref="I842">IFERROR(IF(ISNUMBER(H842),(H842-INDEX('Price Data'!K:K,MATCH(TEXT(A842,"YYYY-MM-DD"),'Price Data'!J:J,0)+1))/INDEX('Price Data'!K:K,MATCH(TEXT(A842,"YYYY-MM-DD"),'Price Data'!J:J,0)+1),""),"")</f>
        <v>3.0000000000000027E-2</v>
      </c>
      <c r="J842" s="34">
        <f>IFERROR(INDEX('Price Data'!N:N,MATCH(TEXT(A842,"YYYY-MM-DD"),'Price Data'!M:M,0)),"")</f>
        <v>2.75</v>
      </c>
      <c r="K842" s="10" cm="1">
        <f t="array" ref="K842">IFERROR(IF(ISNUMBER(J842),(J842-INDEX('Price Data'!N:N,MATCH(TEXT(A842,"YYYY-MM-DD"),'Price Data'!M:M,0)+1))/INDEX('Price Data'!N:N,MATCH(TEXT(A842,"YYYY-MM-DD"),'Price Data'!M:M,0)+1),""),"")</f>
        <v>4.9618320610686981E-2</v>
      </c>
      <c r="L842" s="34">
        <f>IFERROR(INDEX('Price Data'!Q:Q,MATCH(TEXT(A842,"YYYY-MM-DD"),'Price Data'!P:P,0)),"")</f>
        <v>2.64</v>
      </c>
      <c r="M842" s="10" cm="1">
        <f t="array" ref="M842">IFERROR(IF(ISNUMBER(L842),(L842-INDEX('Price Data'!Q:Q,MATCH(TEXT(A842,"YYYY-MM-DD"),'Price Data'!P:P,0)+1))/INDEX('Price Data'!Q:Q,MATCH(TEXT(A842,"YYYY-MM-DD"),'Price Data'!P:P,0)+1),""),"")</f>
        <v>2.7237354085603224E-2</v>
      </c>
      <c r="N842" s="34">
        <f>IFERROR(INDEX('Price Data'!T:T,MATCH(TEXT(A842,"YYYY-MM-DD"),'Price Data'!S:S,0)),"")</f>
        <v>2.78</v>
      </c>
      <c r="O842" s="10" cm="1">
        <f t="array" ref="O842">IFERROR(IF(ISNUMBER(N842),(N842-INDEX('Price Data'!T:T,MATCH(TEXT(A842,"YYYY-MM-DD"),'Price Data'!S:S,0)+1))/INDEX('Price Data'!T:T,MATCH(TEXT(A842,"YYYY-MM-DD"),'Price Data'!S:S,0)+1),""),"")</f>
        <v>1.4598540145985252E-2</v>
      </c>
    </row>
    <row r="843" spans="1:15" x14ac:dyDescent="0.3">
      <c r="A843" s="8">
        <v>42662</v>
      </c>
      <c r="B843" s="34">
        <f>IFERROR(INDEX('Price Data'!B:B,MATCH(TEXT(A843,"YYYY-MM-DD"),'Price Data'!A:A,0)),"")</f>
        <v>17044</v>
      </c>
      <c r="C843" s="10" cm="1">
        <f t="array" ref="C843">IFERROR(IF(ISNUMBER(B843),(B843-INDEX('Price Data'!B:B,MATCH(TEXT(A843,"YYYY-MM-DD"),'Price Data'!A:A,0)+1))/INDEX('Price Data'!B:B,MATCH(TEXT(A843,"YYYY-MM-DD"),'Price Data'!A:A,0)+1),""),"")</f>
        <v>4.5382212530205692E-3</v>
      </c>
      <c r="D843" s="34">
        <f>IFERROR(INDEX('Price Data'!E:E,MATCH(TEXT(A843,"YYYY-MM-DD"),'Price Data'!D:D,0)),"")</f>
        <v>11.2</v>
      </c>
      <c r="E843" s="10" cm="1">
        <f t="array" ref="E843">IFERROR(IF(ISNUMBER(D843),(D843-INDEX('Price Data'!E:E,MATCH(TEXT(A843,"YYYY-MM-DD"),'Price Data'!D:D,0)+1))/INDEX('Price Data'!E:E,MATCH(TEXT(A843,"YYYY-MM-DD"),'Price Data'!D:D,0)+1),""),"")</f>
        <v>1.0830324909747223E-2</v>
      </c>
      <c r="F843" s="34">
        <f>IFERROR(INDEX('Price Data'!H:H,MATCH(TEXT(A843,"YYYY-MM-DD"),'Price Data'!G:G,0)),"")</f>
        <v>2094</v>
      </c>
      <c r="G843" s="10" cm="1">
        <f t="array" ref="G843">IFERROR(IF(ISNUMBER(F843),(F843-INDEX('Price Data'!H:H,MATCH(TEXT(A843,"YYYY-MM-DD"),'Price Data'!G:G,0)+1))/INDEX('Price Data'!H:H,MATCH(TEXT(A843,"YYYY-MM-DD"),'Price Data'!G:G,0)+1),""),"")</f>
        <v>7.1647901740020475E-2</v>
      </c>
      <c r="H843" s="34">
        <f>IFERROR(INDEX('Price Data'!K:K,MATCH(TEXT(A843,"YYYY-MM-DD"),'Price Data'!J:J,0)),"")</f>
        <v>2.0699999999999998</v>
      </c>
      <c r="I843" s="10" cm="1">
        <f t="array" ref="I843">IFERROR(IF(ISNUMBER(H843),(H843-INDEX('Price Data'!K:K,MATCH(TEXT(A843,"YYYY-MM-DD"),'Price Data'!J:J,0)+1))/INDEX('Price Data'!K:K,MATCH(TEXT(A843,"YYYY-MM-DD"),'Price Data'!J:J,0)+1),""),"")</f>
        <v>4.8543689320387313E-3</v>
      </c>
      <c r="J843" s="34">
        <f>IFERROR(INDEX('Price Data'!N:N,MATCH(TEXT(A843,"YYYY-MM-DD"),'Price Data'!M:M,0)),"")</f>
        <v>2.88</v>
      </c>
      <c r="K843" s="10" cm="1">
        <f t="array" ref="K843">IFERROR(IF(ISNUMBER(J843),(J843-INDEX('Price Data'!N:N,MATCH(TEXT(A843,"YYYY-MM-DD"),'Price Data'!M:M,0)+1))/INDEX('Price Data'!N:N,MATCH(TEXT(A843,"YYYY-MM-DD"),'Price Data'!M:M,0)+1),""),"")</f>
        <v>4.7272727272727237E-2</v>
      </c>
      <c r="L843" s="34">
        <f>IFERROR(INDEX('Price Data'!Q:Q,MATCH(TEXT(A843,"YYYY-MM-DD"),'Price Data'!P:P,0)),"")</f>
        <v>2.65</v>
      </c>
      <c r="M843" s="10" cm="1">
        <f t="array" ref="M843">IFERROR(IF(ISNUMBER(L843),(L843-INDEX('Price Data'!Q:Q,MATCH(TEXT(A843,"YYYY-MM-DD"),'Price Data'!P:P,0)+1))/INDEX('Price Data'!Q:Q,MATCH(TEXT(A843,"YYYY-MM-DD"),'Price Data'!P:P,0)+1),""),"")</f>
        <v>3.7878787878787069E-3</v>
      </c>
      <c r="N843" s="34">
        <f>IFERROR(INDEX('Price Data'!T:T,MATCH(TEXT(A843,"YYYY-MM-DD"),'Price Data'!S:S,0)),"")</f>
        <v>2.95</v>
      </c>
      <c r="O843" s="10" cm="1">
        <f t="array" ref="O843">IFERROR(IF(ISNUMBER(N843),(N843-INDEX('Price Data'!T:T,MATCH(TEXT(A843,"YYYY-MM-DD"),'Price Data'!S:S,0)+1))/INDEX('Price Data'!T:T,MATCH(TEXT(A843,"YYYY-MM-DD"),'Price Data'!S:S,0)+1),""),"")</f>
        <v>6.1151079136690788E-2</v>
      </c>
    </row>
    <row r="844" spans="1:15" x14ac:dyDescent="0.3">
      <c r="A844" s="8">
        <v>42663</v>
      </c>
      <c r="B844" s="34">
        <f>IFERROR(INDEX('Price Data'!B:B,MATCH(TEXT(A844,"YYYY-MM-DD"),'Price Data'!A:A,0)),"")</f>
        <v>17141</v>
      </c>
      <c r="C844" s="10" cm="1">
        <f t="array" ref="C844">IFERROR(IF(ISNUMBER(B844),(B844-INDEX('Price Data'!B:B,MATCH(TEXT(A844,"YYYY-MM-DD"),'Price Data'!A:A,0)+1))/INDEX('Price Data'!B:B,MATCH(TEXT(A844,"YYYY-MM-DD"),'Price Data'!A:A,0)+1),""),"")</f>
        <v>5.6911523116639287E-3</v>
      </c>
      <c r="D844" s="34">
        <f>IFERROR(INDEX('Price Data'!E:E,MATCH(TEXT(A844,"YYYY-MM-DD"),'Price Data'!D:D,0)),"")</f>
        <v>11.27</v>
      </c>
      <c r="E844" s="10" cm="1">
        <f t="array" ref="E844">IFERROR(IF(ISNUMBER(D844),(D844-INDEX('Price Data'!E:E,MATCH(TEXT(A844,"YYYY-MM-DD"),'Price Data'!D:D,0)+1))/INDEX('Price Data'!E:E,MATCH(TEXT(A844,"YYYY-MM-DD"),'Price Data'!D:D,0)+1),""),"")</f>
        <v>6.2500000000000255E-3</v>
      </c>
      <c r="F844" s="34">
        <f>IFERROR(INDEX('Price Data'!H:H,MATCH(TEXT(A844,"YYYY-MM-DD"),'Price Data'!G:G,0)),"")</f>
        <v>2387</v>
      </c>
      <c r="G844" s="10" cm="1">
        <f t="array" ref="G844">IFERROR(IF(ISNUMBER(F844),(F844-INDEX('Price Data'!H:H,MATCH(TEXT(A844,"YYYY-MM-DD"),'Price Data'!G:G,0)+1))/INDEX('Price Data'!H:H,MATCH(TEXT(A844,"YYYY-MM-DD"),'Price Data'!G:G,0)+1),""),"")</f>
        <v>0.1399235912129895</v>
      </c>
      <c r="H844" s="34">
        <f>IFERROR(INDEX('Price Data'!K:K,MATCH(TEXT(A844,"YYYY-MM-DD"),'Price Data'!J:J,0)),"")</f>
        <v>2.11</v>
      </c>
      <c r="I844" s="10" cm="1">
        <f t="array" ref="I844">IFERROR(IF(ISNUMBER(H844),(H844-INDEX('Price Data'!K:K,MATCH(TEXT(A844,"YYYY-MM-DD"),'Price Data'!J:J,0)+1))/INDEX('Price Data'!K:K,MATCH(TEXT(A844,"YYYY-MM-DD"),'Price Data'!J:J,0)+1),""),"")</f>
        <v>1.9323671497584561E-2</v>
      </c>
      <c r="J844" s="34">
        <f>IFERROR(INDEX('Price Data'!N:N,MATCH(TEXT(A844,"YYYY-MM-DD"),'Price Data'!M:M,0)),"")</f>
        <v>2.88</v>
      </c>
      <c r="K844" s="10" cm="1">
        <f t="array" ref="K844">IFERROR(IF(ISNUMBER(J844),(J844-INDEX('Price Data'!N:N,MATCH(TEXT(A844,"YYYY-MM-DD"),'Price Data'!M:M,0)+1))/INDEX('Price Data'!N:N,MATCH(TEXT(A844,"YYYY-MM-DD"),'Price Data'!M:M,0)+1),""),"")</f>
        <v>0</v>
      </c>
      <c r="L844" s="34">
        <f>IFERROR(INDEX('Price Data'!Q:Q,MATCH(TEXT(A844,"YYYY-MM-DD"),'Price Data'!P:P,0)),"")</f>
        <v>2.63</v>
      </c>
      <c r="M844" s="10" cm="1">
        <f t="array" ref="M844">IFERROR(IF(ISNUMBER(L844),(L844-INDEX('Price Data'!Q:Q,MATCH(TEXT(A844,"YYYY-MM-DD"),'Price Data'!P:P,0)+1))/INDEX('Price Data'!Q:Q,MATCH(TEXT(A844,"YYYY-MM-DD"),'Price Data'!P:P,0)+1),""),"")</f>
        <v>-7.5471698113207617E-3</v>
      </c>
      <c r="N844" s="34">
        <f>IFERROR(INDEX('Price Data'!T:T,MATCH(TEXT(A844,"YYYY-MM-DD"),'Price Data'!S:S,0)),"")</f>
        <v>2.97</v>
      </c>
      <c r="O844" s="10" cm="1">
        <f t="array" ref="O844">IFERROR(IF(ISNUMBER(N844),(N844-INDEX('Price Data'!T:T,MATCH(TEXT(A844,"YYYY-MM-DD"),'Price Data'!S:S,0)+1))/INDEX('Price Data'!T:T,MATCH(TEXT(A844,"YYYY-MM-DD"),'Price Data'!S:S,0)+1),""),"")</f>
        <v>6.7796610169491584E-3</v>
      </c>
    </row>
    <row r="845" spans="1:15" x14ac:dyDescent="0.3">
      <c r="A845" s="8">
        <v>42664</v>
      </c>
      <c r="B845" s="34">
        <f>IFERROR(INDEX('Price Data'!B:B,MATCH(TEXT(A845,"YYYY-MM-DD"),'Price Data'!A:A,0)),"")</f>
        <v>17167</v>
      </c>
      <c r="C845" s="10" cm="1">
        <f t="array" ref="C845">IFERROR(IF(ISNUMBER(B845),(B845-INDEX('Price Data'!B:B,MATCH(TEXT(A845,"YYYY-MM-DD"),'Price Data'!A:A,0)+1))/INDEX('Price Data'!B:B,MATCH(TEXT(A845,"YYYY-MM-DD"),'Price Data'!A:A,0)+1),""),"")</f>
        <v>1.5168309900239192E-3</v>
      </c>
      <c r="D845" s="34">
        <f>IFERROR(INDEX('Price Data'!E:E,MATCH(TEXT(A845,"YYYY-MM-DD"),'Price Data'!D:D,0)),"")</f>
        <v>11.42</v>
      </c>
      <c r="E845" s="10" cm="1">
        <f t="array" ref="E845">IFERROR(IF(ISNUMBER(D845),(D845-INDEX('Price Data'!E:E,MATCH(TEXT(A845,"YYYY-MM-DD"),'Price Data'!D:D,0)+1))/INDEX('Price Data'!E:E,MATCH(TEXT(A845,"YYYY-MM-DD"),'Price Data'!D:D,0)+1),""),"")</f>
        <v>1.3309671694764895E-2</v>
      </c>
      <c r="F845" s="34">
        <f>IFERROR(INDEX('Price Data'!H:H,MATCH(TEXT(A845,"YYYY-MM-DD"),'Price Data'!G:G,0)),"")</f>
        <v>2705</v>
      </c>
      <c r="G845" s="10" cm="1">
        <f t="array" ref="G845">IFERROR(IF(ISNUMBER(F845),(F845-INDEX('Price Data'!H:H,MATCH(TEXT(A845,"YYYY-MM-DD"),'Price Data'!G:G,0)+1))/INDEX('Price Data'!H:H,MATCH(TEXT(A845,"YYYY-MM-DD"),'Price Data'!G:G,0)+1),""),"")</f>
        <v>0.13322161709258484</v>
      </c>
      <c r="H845" s="34">
        <f>IFERROR(INDEX('Price Data'!K:K,MATCH(TEXT(A845,"YYYY-MM-DD"),'Price Data'!J:J,0)),"")</f>
        <v>2.11</v>
      </c>
      <c r="I845" s="10" cm="1">
        <f t="array" ref="I845">IFERROR(IF(ISNUMBER(H845),(H845-INDEX('Price Data'!K:K,MATCH(TEXT(A845,"YYYY-MM-DD"),'Price Data'!J:J,0)+1))/INDEX('Price Data'!K:K,MATCH(TEXT(A845,"YYYY-MM-DD"),'Price Data'!J:J,0)+1),""),"")</f>
        <v>0</v>
      </c>
      <c r="J845" s="34">
        <f>IFERROR(INDEX('Price Data'!N:N,MATCH(TEXT(A845,"YYYY-MM-DD"),'Price Data'!M:M,0)),"")</f>
        <v>2.85</v>
      </c>
      <c r="K845" s="10" cm="1">
        <f t="array" ref="K845">IFERROR(IF(ISNUMBER(J845),(J845-INDEX('Price Data'!N:N,MATCH(TEXT(A845,"YYYY-MM-DD"),'Price Data'!M:M,0)+1))/INDEX('Price Data'!N:N,MATCH(TEXT(A845,"YYYY-MM-DD"),'Price Data'!M:M,0)+1),""),"")</f>
        <v>-1.0416666666666598E-2</v>
      </c>
      <c r="L845" s="34">
        <f>IFERROR(INDEX('Price Data'!Q:Q,MATCH(TEXT(A845,"YYYY-MM-DD"),'Price Data'!P:P,0)),"")</f>
        <v>2.6</v>
      </c>
      <c r="M845" s="10" cm="1">
        <f t="array" ref="M845">IFERROR(IF(ISNUMBER(L845),(L845-INDEX('Price Data'!Q:Q,MATCH(TEXT(A845,"YYYY-MM-DD"),'Price Data'!P:P,0)+1))/INDEX('Price Data'!Q:Q,MATCH(TEXT(A845,"YYYY-MM-DD"),'Price Data'!P:P,0)+1),""),"")</f>
        <v>-1.1406844106463804E-2</v>
      </c>
      <c r="N845" s="34">
        <f>IFERROR(INDEX('Price Data'!T:T,MATCH(TEXT(A845,"YYYY-MM-DD"),'Price Data'!S:S,0)),"")</f>
        <v>2.92</v>
      </c>
      <c r="O845" s="10" cm="1">
        <f t="array" ref="O845">IFERROR(IF(ISNUMBER(N845),(N845-INDEX('Price Data'!T:T,MATCH(TEXT(A845,"YYYY-MM-DD"),'Price Data'!S:S,0)+1))/INDEX('Price Data'!T:T,MATCH(TEXT(A845,"YYYY-MM-DD"),'Price Data'!S:S,0)+1),""),"")</f>
        <v>-1.6835016835016925E-2</v>
      </c>
    </row>
    <row r="846" spans="1:15" x14ac:dyDescent="0.3">
      <c r="A846" s="8">
        <v>42665</v>
      </c>
      <c r="B846" s="34" t="str">
        <f>IFERROR(INDEX('Price Data'!B:B,MATCH(TEXT(A846,"YYYY-MM-DD"),'Price Data'!A:A,0)),"")</f>
        <v/>
      </c>
      <c r="C846" s="10" t="str" cm="1">
        <f t="array" ref="C846">IFERROR(IF(ISNUMBER(B846),(B846-INDEX('Price Data'!B:B,MATCH(TEXT(A846,"YYYY-MM-DD"),'Price Data'!A:A,0)+1))/INDEX('Price Data'!B:B,MATCH(TEXT(A846,"YYYY-MM-DD"),'Price Data'!A:A,0)+1),""),"")</f>
        <v/>
      </c>
      <c r="D846" s="34" t="str">
        <f>IFERROR(INDEX('Price Data'!E:E,MATCH(TEXT(A846,"YYYY-MM-DD"),'Price Data'!D:D,0)),"")</f>
        <v/>
      </c>
      <c r="E846" s="10" t="str" cm="1">
        <f t="array" ref="E846">IFERROR(IF(ISNUMBER(D846),(D846-INDEX('Price Data'!E:E,MATCH(TEXT(A846,"YYYY-MM-DD"),'Price Data'!D:D,0)+1))/INDEX('Price Data'!E:E,MATCH(TEXT(A846,"YYYY-MM-DD"),'Price Data'!D:D,0)+1),""),"")</f>
        <v/>
      </c>
      <c r="F846" s="34" t="str">
        <f>IFERROR(INDEX('Price Data'!H:H,MATCH(TEXT(A846,"YYYY-MM-DD"),'Price Data'!G:G,0)),"")</f>
        <v/>
      </c>
      <c r="G846" s="10" t="str" cm="1">
        <f t="array" ref="G846">IFERROR(IF(ISNUMBER(F846),(F846-INDEX('Price Data'!H:H,MATCH(TEXT(A846,"YYYY-MM-DD"),'Price Data'!G:G,0)+1))/INDEX('Price Data'!H:H,MATCH(TEXT(A846,"YYYY-MM-DD"),'Price Data'!G:G,0)+1),""),"")</f>
        <v/>
      </c>
      <c r="H846" s="34" t="str">
        <f>IFERROR(INDEX('Price Data'!K:K,MATCH(TEXT(A846,"YYYY-MM-DD"),'Price Data'!J:J,0)),"")</f>
        <v/>
      </c>
      <c r="I846" s="10" t="str" cm="1">
        <f t="array" ref="I846">IFERROR(IF(ISNUMBER(H846),(H846-INDEX('Price Data'!K:K,MATCH(TEXT(A846,"YYYY-MM-DD"),'Price Data'!J:J,0)+1))/INDEX('Price Data'!K:K,MATCH(TEXT(A846,"YYYY-MM-DD"),'Price Data'!J:J,0)+1),""),"")</f>
        <v/>
      </c>
      <c r="J846" s="34" t="str">
        <f>IFERROR(INDEX('Price Data'!N:N,MATCH(TEXT(A846,"YYYY-MM-DD"),'Price Data'!M:M,0)),"")</f>
        <v/>
      </c>
      <c r="K846" s="10" t="str" cm="1">
        <f t="array" ref="K846">IFERROR(IF(ISNUMBER(J846),(J846-INDEX('Price Data'!N:N,MATCH(TEXT(A846,"YYYY-MM-DD"),'Price Data'!M:M,0)+1))/INDEX('Price Data'!N:N,MATCH(TEXT(A846,"YYYY-MM-DD"),'Price Data'!M:M,0)+1),""),"")</f>
        <v/>
      </c>
      <c r="L846" s="34" t="str">
        <f>IFERROR(INDEX('Price Data'!Q:Q,MATCH(TEXT(A846,"YYYY-MM-DD"),'Price Data'!P:P,0)),"")</f>
        <v/>
      </c>
      <c r="M846" s="10" t="str" cm="1">
        <f t="array" ref="M846">IFERROR(IF(ISNUMBER(L846),(L846-INDEX('Price Data'!Q:Q,MATCH(TEXT(A846,"YYYY-MM-DD"),'Price Data'!P:P,0)+1))/INDEX('Price Data'!Q:Q,MATCH(TEXT(A846,"YYYY-MM-DD"),'Price Data'!P:P,0)+1),""),"")</f>
        <v/>
      </c>
      <c r="N846" s="34" t="str">
        <f>IFERROR(INDEX('Price Data'!T:T,MATCH(TEXT(A846,"YYYY-MM-DD"),'Price Data'!S:S,0)),"")</f>
        <v/>
      </c>
      <c r="O846" s="10" t="str" cm="1">
        <f t="array" ref="O846">IFERROR(IF(ISNUMBER(N846),(N846-INDEX('Price Data'!T:T,MATCH(TEXT(A846,"YYYY-MM-DD"),'Price Data'!S:S,0)+1))/INDEX('Price Data'!T:T,MATCH(TEXT(A846,"YYYY-MM-DD"),'Price Data'!S:S,0)+1),""),"")</f>
        <v/>
      </c>
    </row>
    <row r="847" spans="1:15" x14ac:dyDescent="0.3">
      <c r="A847" s="8">
        <v>42666</v>
      </c>
      <c r="B847" s="34" t="str">
        <f>IFERROR(INDEX('Price Data'!B:B,MATCH(TEXT(A847,"YYYY-MM-DD"),'Price Data'!A:A,0)),"")</f>
        <v/>
      </c>
      <c r="C847" s="10" t="str" cm="1">
        <f t="array" ref="C847">IFERROR(IF(ISNUMBER(B847),(B847-INDEX('Price Data'!B:B,MATCH(TEXT(A847,"YYYY-MM-DD"),'Price Data'!A:A,0)+1))/INDEX('Price Data'!B:B,MATCH(TEXT(A847,"YYYY-MM-DD"),'Price Data'!A:A,0)+1),""),"")</f>
        <v/>
      </c>
      <c r="D847" s="34" t="str">
        <f>IFERROR(INDEX('Price Data'!E:E,MATCH(TEXT(A847,"YYYY-MM-DD"),'Price Data'!D:D,0)),"")</f>
        <v/>
      </c>
      <c r="E847" s="10" t="str" cm="1">
        <f t="array" ref="E847">IFERROR(IF(ISNUMBER(D847),(D847-INDEX('Price Data'!E:E,MATCH(TEXT(A847,"YYYY-MM-DD"),'Price Data'!D:D,0)+1))/INDEX('Price Data'!E:E,MATCH(TEXT(A847,"YYYY-MM-DD"),'Price Data'!D:D,0)+1),""),"")</f>
        <v/>
      </c>
      <c r="F847" s="34" t="str">
        <f>IFERROR(INDEX('Price Data'!H:H,MATCH(TEXT(A847,"YYYY-MM-DD"),'Price Data'!G:G,0)),"")</f>
        <v/>
      </c>
      <c r="G847" s="10" t="str" cm="1">
        <f t="array" ref="G847">IFERROR(IF(ISNUMBER(F847),(F847-INDEX('Price Data'!H:H,MATCH(TEXT(A847,"YYYY-MM-DD"),'Price Data'!G:G,0)+1))/INDEX('Price Data'!H:H,MATCH(TEXT(A847,"YYYY-MM-DD"),'Price Data'!G:G,0)+1),""),"")</f>
        <v/>
      </c>
      <c r="H847" s="34" t="str">
        <f>IFERROR(INDEX('Price Data'!K:K,MATCH(TEXT(A847,"YYYY-MM-DD"),'Price Data'!J:J,0)),"")</f>
        <v/>
      </c>
      <c r="I847" s="10" t="str" cm="1">
        <f t="array" ref="I847">IFERROR(IF(ISNUMBER(H847),(H847-INDEX('Price Data'!K:K,MATCH(TEXT(A847,"YYYY-MM-DD"),'Price Data'!J:J,0)+1))/INDEX('Price Data'!K:K,MATCH(TEXT(A847,"YYYY-MM-DD"),'Price Data'!J:J,0)+1),""),"")</f>
        <v/>
      </c>
      <c r="J847" s="34" t="str">
        <f>IFERROR(INDEX('Price Data'!N:N,MATCH(TEXT(A847,"YYYY-MM-DD"),'Price Data'!M:M,0)),"")</f>
        <v/>
      </c>
      <c r="K847" s="10" t="str" cm="1">
        <f t="array" ref="K847">IFERROR(IF(ISNUMBER(J847),(J847-INDEX('Price Data'!N:N,MATCH(TEXT(A847,"YYYY-MM-DD"),'Price Data'!M:M,0)+1))/INDEX('Price Data'!N:N,MATCH(TEXT(A847,"YYYY-MM-DD"),'Price Data'!M:M,0)+1),""),"")</f>
        <v/>
      </c>
      <c r="L847" s="34" t="str">
        <f>IFERROR(INDEX('Price Data'!Q:Q,MATCH(TEXT(A847,"YYYY-MM-DD"),'Price Data'!P:P,0)),"")</f>
        <v/>
      </c>
      <c r="M847" s="10" t="str" cm="1">
        <f t="array" ref="M847">IFERROR(IF(ISNUMBER(L847),(L847-INDEX('Price Data'!Q:Q,MATCH(TEXT(A847,"YYYY-MM-DD"),'Price Data'!P:P,0)+1))/INDEX('Price Data'!Q:Q,MATCH(TEXT(A847,"YYYY-MM-DD"),'Price Data'!P:P,0)+1),""),"")</f>
        <v/>
      </c>
      <c r="N847" s="34" t="str">
        <f>IFERROR(INDEX('Price Data'!T:T,MATCH(TEXT(A847,"YYYY-MM-DD"),'Price Data'!S:S,0)),"")</f>
        <v/>
      </c>
      <c r="O847" s="10" t="str" cm="1">
        <f t="array" ref="O847">IFERROR(IF(ISNUMBER(N847),(N847-INDEX('Price Data'!T:T,MATCH(TEXT(A847,"YYYY-MM-DD"),'Price Data'!S:S,0)+1))/INDEX('Price Data'!T:T,MATCH(TEXT(A847,"YYYY-MM-DD"),'Price Data'!S:S,0)+1),""),"")</f>
        <v/>
      </c>
    </row>
    <row r="848" spans="1:15" x14ac:dyDescent="0.3">
      <c r="A848" s="8">
        <v>42667</v>
      </c>
      <c r="B848" s="34">
        <f>IFERROR(INDEX('Price Data'!B:B,MATCH(TEXT(A848,"YYYY-MM-DD"),'Price Data'!A:A,0)),"")</f>
        <v>17306</v>
      </c>
      <c r="C848" s="10" cm="1">
        <f t="array" ref="C848">IFERROR(IF(ISNUMBER(B848),(B848-INDEX('Price Data'!B:B,MATCH(TEXT(A848,"YYYY-MM-DD"),'Price Data'!A:A,0)+1))/INDEX('Price Data'!B:B,MATCH(TEXT(A848,"YYYY-MM-DD"),'Price Data'!A:A,0)+1),""),"")</f>
        <v>8.0969301566959865E-3</v>
      </c>
      <c r="D848" s="34">
        <f>IFERROR(INDEX('Price Data'!E:E,MATCH(TEXT(A848,"YYYY-MM-DD"),'Price Data'!D:D,0)),"")</f>
        <v>11.88</v>
      </c>
      <c r="E848" s="10" cm="1">
        <f t="array" ref="E848">IFERROR(IF(ISNUMBER(D848),(D848-INDEX('Price Data'!E:E,MATCH(TEXT(A848,"YYYY-MM-DD"),'Price Data'!D:D,0)+1))/INDEX('Price Data'!E:E,MATCH(TEXT(A848,"YYYY-MM-DD"),'Price Data'!D:D,0)+1),""),"")</f>
        <v>4.028021015761829E-2</v>
      </c>
      <c r="F848" s="34">
        <f>IFERROR(INDEX('Price Data'!H:H,MATCH(TEXT(A848,"YYYY-MM-DD"),'Price Data'!G:G,0)),"")</f>
        <v>3470</v>
      </c>
      <c r="G848" s="10" cm="1">
        <f t="array" ref="G848">IFERROR(IF(ISNUMBER(F848),(F848-INDEX('Price Data'!H:H,MATCH(TEXT(A848,"YYYY-MM-DD"),'Price Data'!G:G,0)+1))/INDEX('Price Data'!H:H,MATCH(TEXT(A848,"YYYY-MM-DD"),'Price Data'!G:G,0)+1),""),"")</f>
        <v>0.28280961182994457</v>
      </c>
      <c r="H848" s="34">
        <f>IFERROR(INDEX('Price Data'!K:K,MATCH(TEXT(A848,"YYYY-MM-DD"),'Price Data'!J:J,0)),"")</f>
        <v>2.16</v>
      </c>
      <c r="I848" s="10" cm="1">
        <f t="array" ref="I848">IFERROR(IF(ISNUMBER(H848),(H848-INDEX('Price Data'!K:K,MATCH(TEXT(A848,"YYYY-MM-DD"),'Price Data'!J:J,0)+1))/INDEX('Price Data'!K:K,MATCH(TEXT(A848,"YYYY-MM-DD"),'Price Data'!J:J,0)+1),""),"")</f>
        <v>2.3696682464455103E-2</v>
      </c>
      <c r="J848" s="34">
        <f>IFERROR(INDEX('Price Data'!N:N,MATCH(TEXT(A848,"YYYY-MM-DD"),'Price Data'!M:M,0)),"")</f>
        <v>2.95</v>
      </c>
      <c r="K848" s="10" cm="1">
        <f t="array" ref="K848">IFERROR(IF(ISNUMBER(J848),(J848-INDEX('Price Data'!N:N,MATCH(TEXT(A848,"YYYY-MM-DD"),'Price Data'!M:M,0)+1))/INDEX('Price Data'!N:N,MATCH(TEXT(A848,"YYYY-MM-DD"),'Price Data'!M:M,0)+1),""),"")</f>
        <v>3.5087719298245647E-2</v>
      </c>
      <c r="L848" s="34">
        <f>IFERROR(INDEX('Price Data'!Q:Q,MATCH(TEXT(A848,"YYYY-MM-DD"),'Price Data'!P:P,0)),"")</f>
        <v>2.65</v>
      </c>
      <c r="M848" s="10" cm="1">
        <f t="array" ref="M848">IFERROR(IF(ISNUMBER(L848),(L848-INDEX('Price Data'!Q:Q,MATCH(TEXT(A848,"YYYY-MM-DD"),'Price Data'!P:P,0)+1))/INDEX('Price Data'!Q:Q,MATCH(TEXT(A848,"YYYY-MM-DD"),'Price Data'!P:P,0)+1),""),"")</f>
        <v>1.9230769230769162E-2</v>
      </c>
      <c r="N848" s="34">
        <f>IFERROR(INDEX('Price Data'!T:T,MATCH(TEXT(A848,"YYYY-MM-DD"),'Price Data'!S:S,0)),"")</f>
        <v>2.93</v>
      </c>
      <c r="O848" s="10" cm="1">
        <f t="array" ref="O848">IFERROR(IF(ISNUMBER(N848),(N848-INDEX('Price Data'!T:T,MATCH(TEXT(A848,"YYYY-MM-DD"),'Price Data'!S:S,0)+1))/INDEX('Price Data'!T:T,MATCH(TEXT(A848,"YYYY-MM-DD"),'Price Data'!S:S,0)+1),""),"")</f>
        <v>3.4246575342466545E-3</v>
      </c>
    </row>
    <row r="849" spans="1:15" x14ac:dyDescent="0.3">
      <c r="A849" s="8">
        <v>42668</v>
      </c>
      <c r="B849" s="34">
        <f>IFERROR(INDEX('Price Data'!B:B,MATCH(TEXT(A849,"YYYY-MM-DD"),'Price Data'!A:A,0)),"")</f>
        <v>17230</v>
      </c>
      <c r="C849" s="10" cm="1">
        <f t="array" ref="C849">IFERROR(IF(ISNUMBER(B849),(B849-INDEX('Price Data'!B:B,MATCH(TEXT(A849,"YYYY-MM-DD"),'Price Data'!A:A,0)+1))/INDEX('Price Data'!B:B,MATCH(TEXT(A849,"YYYY-MM-DD"),'Price Data'!A:A,0)+1),""),"")</f>
        <v>-4.3915405061828268E-3</v>
      </c>
      <c r="D849" s="34">
        <f>IFERROR(INDEX('Price Data'!E:E,MATCH(TEXT(A849,"YYYY-MM-DD"),'Price Data'!D:D,0)),"")</f>
        <v>11.52</v>
      </c>
      <c r="E849" s="10" cm="1">
        <f t="array" ref="E849">IFERROR(IF(ISNUMBER(D849),(D849-INDEX('Price Data'!E:E,MATCH(TEXT(A849,"YYYY-MM-DD"),'Price Data'!D:D,0)+1))/INDEX('Price Data'!E:E,MATCH(TEXT(A849,"YYYY-MM-DD"),'Price Data'!D:D,0)+1),""),"")</f>
        <v>-3.0303030303030401E-2</v>
      </c>
      <c r="F849" s="34">
        <f>IFERROR(INDEX('Price Data'!H:H,MATCH(TEXT(A849,"YYYY-MM-DD"),'Price Data'!G:G,0)),"")</f>
        <v>2950</v>
      </c>
      <c r="G849" s="10" cm="1">
        <f t="array" ref="G849">IFERROR(IF(ISNUMBER(F849),(F849-INDEX('Price Data'!H:H,MATCH(TEXT(A849,"YYYY-MM-DD"),'Price Data'!G:G,0)+1))/INDEX('Price Data'!H:H,MATCH(TEXT(A849,"YYYY-MM-DD"),'Price Data'!G:G,0)+1),""),"")</f>
        <v>-0.14985590778097982</v>
      </c>
      <c r="H849" s="34">
        <f>IFERROR(INDEX('Price Data'!K:K,MATCH(TEXT(A849,"YYYY-MM-DD"),'Price Data'!J:J,0)),"")</f>
        <v>2.15</v>
      </c>
      <c r="I849" s="10" cm="1">
        <f t="array" ref="I849">IFERROR(IF(ISNUMBER(H849),(H849-INDEX('Price Data'!K:K,MATCH(TEXT(A849,"YYYY-MM-DD"),'Price Data'!J:J,0)+1))/INDEX('Price Data'!K:K,MATCH(TEXT(A849,"YYYY-MM-DD"),'Price Data'!J:J,0)+1),""),"")</f>
        <v>-4.6296296296297361E-3</v>
      </c>
      <c r="J849" s="34">
        <f>IFERROR(INDEX('Price Data'!N:N,MATCH(TEXT(A849,"YYYY-MM-DD"),'Price Data'!M:M,0)),"")</f>
        <v>2.83</v>
      </c>
      <c r="K849" s="10" cm="1">
        <f t="array" ref="K849">IFERROR(IF(ISNUMBER(J849),(J849-INDEX('Price Data'!N:N,MATCH(TEXT(A849,"YYYY-MM-DD"),'Price Data'!M:M,0)+1))/INDEX('Price Data'!N:N,MATCH(TEXT(A849,"YYYY-MM-DD"),'Price Data'!M:M,0)+1),""),"")</f>
        <v>-4.0677966101694947E-2</v>
      </c>
      <c r="L849" s="34">
        <f>IFERROR(INDEX('Price Data'!Q:Q,MATCH(TEXT(A849,"YYYY-MM-DD"),'Price Data'!P:P,0)),"")</f>
        <v>2.57</v>
      </c>
      <c r="M849" s="10" cm="1">
        <f t="array" ref="M849">IFERROR(IF(ISNUMBER(L849),(L849-INDEX('Price Data'!Q:Q,MATCH(TEXT(A849,"YYYY-MM-DD"),'Price Data'!P:P,0)+1))/INDEX('Price Data'!Q:Q,MATCH(TEXT(A849,"YYYY-MM-DD"),'Price Data'!P:P,0)+1),""),"")</f>
        <v>-3.0188679245283047E-2</v>
      </c>
      <c r="N849" s="34">
        <f>IFERROR(INDEX('Price Data'!T:T,MATCH(TEXT(A849,"YYYY-MM-DD"),'Price Data'!S:S,0)),"")</f>
        <v>2.94</v>
      </c>
      <c r="O849" s="10" cm="1">
        <f t="array" ref="O849">IFERROR(IF(ISNUMBER(N849),(N849-INDEX('Price Data'!T:T,MATCH(TEXT(A849,"YYYY-MM-DD"),'Price Data'!S:S,0)+1))/INDEX('Price Data'!T:T,MATCH(TEXT(A849,"YYYY-MM-DD"),'Price Data'!S:S,0)+1),""),"")</f>
        <v>3.4129692832763777E-3</v>
      </c>
    </row>
    <row r="850" spans="1:15" x14ac:dyDescent="0.3">
      <c r="A850" s="8">
        <v>42669</v>
      </c>
      <c r="B850" s="34">
        <f>IFERROR(INDEX('Price Data'!B:B,MATCH(TEXT(A850,"YYYY-MM-DD"),'Price Data'!A:A,0)),"")</f>
        <v>17281</v>
      </c>
      <c r="C850" s="10" cm="1">
        <f t="array" ref="C850">IFERROR(IF(ISNUMBER(B850),(B850-INDEX('Price Data'!B:B,MATCH(TEXT(A850,"YYYY-MM-DD"),'Price Data'!A:A,0)+1))/INDEX('Price Data'!B:B,MATCH(TEXT(A850,"YYYY-MM-DD"),'Price Data'!A:A,0)+1),""),"")</f>
        <v>2.9599535693557747E-3</v>
      </c>
      <c r="D850" s="34">
        <f>IFERROR(INDEX('Price Data'!E:E,MATCH(TEXT(A850,"YYYY-MM-DD"),'Price Data'!D:D,0)),"")</f>
        <v>11.6</v>
      </c>
      <c r="E850" s="10" cm="1">
        <f t="array" ref="E850">IFERROR(IF(ISNUMBER(D850),(D850-INDEX('Price Data'!E:E,MATCH(TEXT(A850,"YYYY-MM-DD"),'Price Data'!D:D,0)+1))/INDEX('Price Data'!E:E,MATCH(TEXT(A850,"YYYY-MM-DD"),'Price Data'!D:D,0)+1),""),"")</f>
        <v>6.944444444444451E-3</v>
      </c>
      <c r="F850" s="34">
        <f>IFERROR(INDEX('Price Data'!H:H,MATCH(TEXT(A850,"YYYY-MM-DD"),'Price Data'!G:G,0)),"")</f>
        <v>2695</v>
      </c>
      <c r="G850" s="10" cm="1">
        <f t="array" ref="G850">IFERROR(IF(ISNUMBER(F850),(F850-INDEX('Price Data'!H:H,MATCH(TEXT(A850,"YYYY-MM-DD"),'Price Data'!G:G,0)+1))/INDEX('Price Data'!H:H,MATCH(TEXT(A850,"YYYY-MM-DD"),'Price Data'!G:G,0)+1),""),"")</f>
        <v>-8.6440677966101692E-2</v>
      </c>
      <c r="H850" s="34">
        <f>IFERROR(INDEX('Price Data'!K:K,MATCH(TEXT(A850,"YYYY-MM-DD"),'Price Data'!J:J,0)),"")</f>
        <v>2.17</v>
      </c>
      <c r="I850" s="10" cm="1">
        <f t="array" ref="I850">IFERROR(IF(ISNUMBER(H850),(H850-INDEX('Price Data'!K:K,MATCH(TEXT(A850,"YYYY-MM-DD"),'Price Data'!J:J,0)+1))/INDEX('Price Data'!K:K,MATCH(TEXT(A850,"YYYY-MM-DD"),'Price Data'!J:J,0)+1),""),"")</f>
        <v>9.3023255813953574E-3</v>
      </c>
      <c r="J850" s="34">
        <f>IFERROR(INDEX('Price Data'!N:N,MATCH(TEXT(A850,"YYYY-MM-DD"),'Price Data'!M:M,0)),"")</f>
        <v>2.87</v>
      </c>
      <c r="K850" s="10" cm="1">
        <f t="array" ref="K850">IFERROR(IF(ISNUMBER(J850),(J850-INDEX('Price Data'!N:N,MATCH(TEXT(A850,"YYYY-MM-DD"),'Price Data'!M:M,0)+1))/INDEX('Price Data'!N:N,MATCH(TEXT(A850,"YYYY-MM-DD"),'Price Data'!M:M,0)+1),""),"")</f>
        <v>1.413427561837457E-2</v>
      </c>
      <c r="L850" s="34">
        <f>IFERROR(INDEX('Price Data'!Q:Q,MATCH(TEXT(A850,"YYYY-MM-DD"),'Price Data'!P:P,0)),"")</f>
        <v>2.66</v>
      </c>
      <c r="M850" s="10" cm="1">
        <f t="array" ref="M850">IFERROR(IF(ISNUMBER(L850),(L850-INDEX('Price Data'!Q:Q,MATCH(TEXT(A850,"YYYY-MM-DD"),'Price Data'!P:P,0)+1))/INDEX('Price Data'!Q:Q,MATCH(TEXT(A850,"YYYY-MM-DD"),'Price Data'!P:P,0)+1),""),"")</f>
        <v>3.5019455252918406E-2</v>
      </c>
      <c r="N850" s="34">
        <f>IFERROR(INDEX('Price Data'!T:T,MATCH(TEXT(A850,"YYYY-MM-DD"),'Price Data'!S:S,0)),"")</f>
        <v>2.95</v>
      </c>
      <c r="O850" s="10" cm="1">
        <f t="array" ref="O850">IFERROR(IF(ISNUMBER(N850),(N850-INDEX('Price Data'!T:T,MATCH(TEXT(A850,"YYYY-MM-DD"),'Price Data'!S:S,0)+1))/INDEX('Price Data'!T:T,MATCH(TEXT(A850,"YYYY-MM-DD"),'Price Data'!S:S,0)+1),""),"")</f>
        <v>3.4013605442177659E-3</v>
      </c>
    </row>
    <row r="851" spans="1:15" x14ac:dyDescent="0.3">
      <c r="A851" s="8">
        <v>42670</v>
      </c>
      <c r="B851" s="34">
        <f>IFERROR(INDEX('Price Data'!B:B,MATCH(TEXT(A851,"YYYY-MM-DD"),'Price Data'!A:A,0)),"")</f>
        <v>17426</v>
      </c>
      <c r="C851" s="10" cm="1">
        <f t="array" ref="C851">IFERROR(IF(ISNUMBER(B851),(B851-INDEX('Price Data'!B:B,MATCH(TEXT(A851,"YYYY-MM-DD"),'Price Data'!A:A,0)+1))/INDEX('Price Data'!B:B,MATCH(TEXT(A851,"YYYY-MM-DD"),'Price Data'!A:A,0)+1),""),"")</f>
        <v>8.3907181297378629E-3</v>
      </c>
      <c r="D851" s="34">
        <f>IFERROR(INDEX('Price Data'!E:E,MATCH(TEXT(A851,"YYYY-MM-DD"),'Price Data'!D:D,0)),"")</f>
        <v>11.92</v>
      </c>
      <c r="E851" s="10" cm="1">
        <f t="array" ref="E851">IFERROR(IF(ISNUMBER(D851),(D851-INDEX('Price Data'!E:E,MATCH(TEXT(A851,"YYYY-MM-DD"),'Price Data'!D:D,0)+1))/INDEX('Price Data'!E:E,MATCH(TEXT(A851,"YYYY-MM-DD"),'Price Data'!D:D,0)+1),""),"")</f>
        <v>2.7586206896551748E-2</v>
      </c>
      <c r="F851" s="34">
        <f>IFERROR(INDEX('Price Data'!H:H,MATCH(TEXT(A851,"YYYY-MM-DD"),'Price Data'!G:G,0)),"")</f>
        <v>2730</v>
      </c>
      <c r="G851" s="10" cm="1">
        <f t="array" ref="G851">IFERROR(IF(ISNUMBER(F851),(F851-INDEX('Price Data'!H:H,MATCH(TEXT(A851,"YYYY-MM-DD"),'Price Data'!G:G,0)+1))/INDEX('Price Data'!H:H,MATCH(TEXT(A851,"YYYY-MM-DD"),'Price Data'!G:G,0)+1),""),"")</f>
        <v>1.2987012987012988E-2</v>
      </c>
      <c r="H851" s="34">
        <f>IFERROR(INDEX('Price Data'!K:K,MATCH(TEXT(A851,"YYYY-MM-DD"),'Price Data'!J:J,0)),"")</f>
        <v>2.2000000000000002</v>
      </c>
      <c r="I851" s="10" cm="1">
        <f t="array" ref="I851">IFERROR(IF(ISNUMBER(H851),(H851-INDEX('Price Data'!K:K,MATCH(TEXT(A851,"YYYY-MM-DD"),'Price Data'!J:J,0)+1))/INDEX('Price Data'!K:K,MATCH(TEXT(A851,"YYYY-MM-DD"),'Price Data'!J:J,0)+1),""),"")</f>
        <v>1.3824884792626843E-2</v>
      </c>
      <c r="J851" s="34">
        <f>IFERROR(INDEX('Price Data'!N:N,MATCH(TEXT(A851,"YYYY-MM-DD"),'Price Data'!M:M,0)),"")</f>
        <v>2.94</v>
      </c>
      <c r="K851" s="10" cm="1">
        <f t="array" ref="K851">IFERROR(IF(ISNUMBER(J851),(J851-INDEX('Price Data'!N:N,MATCH(TEXT(A851,"YYYY-MM-DD"),'Price Data'!M:M,0)+1))/INDEX('Price Data'!N:N,MATCH(TEXT(A851,"YYYY-MM-DD"),'Price Data'!M:M,0)+1),""),"")</f>
        <v>2.4390243902438966E-2</v>
      </c>
      <c r="L851" s="34">
        <f>IFERROR(INDEX('Price Data'!Q:Q,MATCH(TEXT(A851,"YYYY-MM-DD"),'Price Data'!P:P,0)),"")</f>
        <v>2.74</v>
      </c>
      <c r="M851" s="10" cm="1">
        <f t="array" ref="M851">IFERROR(IF(ISNUMBER(L851),(L851-INDEX('Price Data'!Q:Q,MATCH(TEXT(A851,"YYYY-MM-DD"),'Price Data'!P:P,0)+1))/INDEX('Price Data'!Q:Q,MATCH(TEXT(A851,"YYYY-MM-DD"),'Price Data'!P:P,0)+1),""),"")</f>
        <v>3.0075187969924838E-2</v>
      </c>
      <c r="N851" s="34">
        <f>IFERROR(INDEX('Price Data'!T:T,MATCH(TEXT(A851,"YYYY-MM-DD"),'Price Data'!S:S,0)),"")</f>
        <v>3.04</v>
      </c>
      <c r="O851" s="10" cm="1">
        <f t="array" ref="O851">IFERROR(IF(ISNUMBER(N851),(N851-INDEX('Price Data'!T:T,MATCH(TEXT(A851,"YYYY-MM-DD"),'Price Data'!S:S,0)+1))/INDEX('Price Data'!T:T,MATCH(TEXT(A851,"YYYY-MM-DD"),'Price Data'!S:S,0)+1),""),"")</f>
        <v>3.0508474576271136E-2</v>
      </c>
    </row>
    <row r="852" spans="1:15" x14ac:dyDescent="0.3">
      <c r="A852" s="8">
        <v>42671</v>
      </c>
      <c r="B852" s="34">
        <f>IFERROR(INDEX('Price Data'!B:B,MATCH(TEXT(A852,"YYYY-MM-DD"),'Price Data'!A:A,0)),"")</f>
        <v>17324</v>
      </c>
      <c r="C852" s="10" cm="1">
        <f t="array" ref="C852">IFERROR(IF(ISNUMBER(B852),(B852-INDEX('Price Data'!B:B,MATCH(TEXT(A852,"YYYY-MM-DD"),'Price Data'!A:A,0)+1))/INDEX('Price Data'!B:B,MATCH(TEXT(A852,"YYYY-MM-DD"),'Price Data'!A:A,0)+1),""),"")</f>
        <v>-5.853322621370366E-3</v>
      </c>
      <c r="D852" s="34">
        <f>IFERROR(INDEX('Price Data'!E:E,MATCH(TEXT(A852,"YYYY-MM-DD"),'Price Data'!D:D,0)),"")</f>
        <v>11.77</v>
      </c>
      <c r="E852" s="10" cm="1">
        <f t="array" ref="E852">IFERROR(IF(ISNUMBER(D852),(D852-INDEX('Price Data'!E:E,MATCH(TEXT(A852,"YYYY-MM-DD"),'Price Data'!D:D,0)+1))/INDEX('Price Data'!E:E,MATCH(TEXT(A852,"YYYY-MM-DD"),'Price Data'!D:D,0)+1),""),"")</f>
        <v>-1.2583892617449695E-2</v>
      </c>
      <c r="F852" s="34">
        <f>IFERROR(INDEX('Price Data'!H:H,MATCH(TEXT(A852,"YYYY-MM-DD"),'Price Data'!G:G,0)),"")</f>
        <v>2625</v>
      </c>
      <c r="G852" s="10" cm="1">
        <f t="array" ref="G852">IFERROR(IF(ISNUMBER(F852),(F852-INDEX('Price Data'!H:H,MATCH(TEXT(A852,"YYYY-MM-DD"),'Price Data'!G:G,0)+1))/INDEX('Price Data'!H:H,MATCH(TEXT(A852,"YYYY-MM-DD"),'Price Data'!G:G,0)+1),""),"")</f>
        <v>-3.8461538461538464E-2</v>
      </c>
      <c r="H852" s="34">
        <f>IFERROR(INDEX('Price Data'!K:K,MATCH(TEXT(A852,"YYYY-MM-DD"),'Price Data'!J:J,0)),"")</f>
        <v>2.16</v>
      </c>
      <c r="I852" s="10" cm="1">
        <f t="array" ref="I852">IFERROR(IF(ISNUMBER(H852),(H852-INDEX('Price Data'!K:K,MATCH(TEXT(A852,"YYYY-MM-DD"),'Price Data'!J:J,0)+1))/INDEX('Price Data'!K:K,MATCH(TEXT(A852,"YYYY-MM-DD"),'Price Data'!J:J,0)+1),""),"")</f>
        <v>-1.8181818181818195E-2</v>
      </c>
      <c r="J852" s="34">
        <f>IFERROR(INDEX('Price Data'!N:N,MATCH(TEXT(A852,"YYYY-MM-DD"),'Price Data'!M:M,0)),"")</f>
        <v>2.93</v>
      </c>
      <c r="K852" s="10" cm="1">
        <f t="array" ref="K852">IFERROR(IF(ISNUMBER(J852),(J852-INDEX('Price Data'!N:N,MATCH(TEXT(A852,"YYYY-MM-DD"),'Price Data'!M:M,0)+1))/INDEX('Price Data'!N:N,MATCH(TEXT(A852,"YYYY-MM-DD"),'Price Data'!M:M,0)+1),""),"")</f>
        <v>-3.4013605442176145E-3</v>
      </c>
      <c r="L852" s="34">
        <f>IFERROR(INDEX('Price Data'!Q:Q,MATCH(TEXT(A852,"YYYY-MM-DD"),'Price Data'!P:P,0)),"")</f>
        <v>2.7</v>
      </c>
      <c r="M852" s="10" cm="1">
        <f t="array" ref="M852">IFERROR(IF(ISNUMBER(L852),(L852-INDEX('Price Data'!Q:Q,MATCH(TEXT(A852,"YYYY-MM-DD"),'Price Data'!P:P,0)+1))/INDEX('Price Data'!Q:Q,MATCH(TEXT(A852,"YYYY-MM-DD"),'Price Data'!P:P,0)+1),""),"")</f>
        <v>-1.4598540145985413E-2</v>
      </c>
      <c r="N852" s="34">
        <f>IFERROR(INDEX('Price Data'!T:T,MATCH(TEXT(A852,"YYYY-MM-DD"),'Price Data'!S:S,0)),"")</f>
        <v>3.07</v>
      </c>
      <c r="O852" s="10" cm="1">
        <f t="array" ref="O852">IFERROR(IF(ISNUMBER(N852),(N852-INDEX('Price Data'!T:T,MATCH(TEXT(A852,"YYYY-MM-DD"),'Price Data'!S:S,0)+1))/INDEX('Price Data'!T:T,MATCH(TEXT(A852,"YYYY-MM-DD"),'Price Data'!S:S,0)+1),""),"")</f>
        <v>9.8684210526315142E-3</v>
      </c>
    </row>
    <row r="853" spans="1:15" x14ac:dyDescent="0.3">
      <c r="A853" s="8">
        <v>42672</v>
      </c>
      <c r="B853" s="34" t="str">
        <f>IFERROR(INDEX('Price Data'!B:B,MATCH(TEXT(A853,"YYYY-MM-DD"),'Price Data'!A:A,0)),"")</f>
        <v/>
      </c>
      <c r="C853" s="10" t="str" cm="1">
        <f t="array" ref="C853">IFERROR(IF(ISNUMBER(B853),(B853-INDEX('Price Data'!B:B,MATCH(TEXT(A853,"YYYY-MM-DD"),'Price Data'!A:A,0)+1))/INDEX('Price Data'!B:B,MATCH(TEXT(A853,"YYYY-MM-DD"),'Price Data'!A:A,0)+1),""),"")</f>
        <v/>
      </c>
      <c r="D853" s="34" t="str">
        <f>IFERROR(INDEX('Price Data'!E:E,MATCH(TEXT(A853,"YYYY-MM-DD"),'Price Data'!D:D,0)),"")</f>
        <v/>
      </c>
      <c r="E853" s="10" t="str" cm="1">
        <f t="array" ref="E853">IFERROR(IF(ISNUMBER(D853),(D853-INDEX('Price Data'!E:E,MATCH(TEXT(A853,"YYYY-MM-DD"),'Price Data'!D:D,0)+1))/INDEX('Price Data'!E:E,MATCH(TEXT(A853,"YYYY-MM-DD"),'Price Data'!D:D,0)+1),""),"")</f>
        <v/>
      </c>
      <c r="F853" s="34" t="str">
        <f>IFERROR(INDEX('Price Data'!H:H,MATCH(TEXT(A853,"YYYY-MM-DD"),'Price Data'!G:G,0)),"")</f>
        <v/>
      </c>
      <c r="G853" s="10" t="str" cm="1">
        <f t="array" ref="G853">IFERROR(IF(ISNUMBER(F853),(F853-INDEX('Price Data'!H:H,MATCH(TEXT(A853,"YYYY-MM-DD"),'Price Data'!G:G,0)+1))/INDEX('Price Data'!H:H,MATCH(TEXT(A853,"YYYY-MM-DD"),'Price Data'!G:G,0)+1),""),"")</f>
        <v/>
      </c>
      <c r="H853" s="34" t="str">
        <f>IFERROR(INDEX('Price Data'!K:K,MATCH(TEXT(A853,"YYYY-MM-DD"),'Price Data'!J:J,0)),"")</f>
        <v/>
      </c>
      <c r="I853" s="10" t="str" cm="1">
        <f t="array" ref="I853">IFERROR(IF(ISNUMBER(H853),(H853-INDEX('Price Data'!K:K,MATCH(TEXT(A853,"YYYY-MM-DD"),'Price Data'!J:J,0)+1))/INDEX('Price Data'!K:K,MATCH(TEXT(A853,"YYYY-MM-DD"),'Price Data'!J:J,0)+1),""),"")</f>
        <v/>
      </c>
      <c r="J853" s="34" t="str">
        <f>IFERROR(INDEX('Price Data'!N:N,MATCH(TEXT(A853,"YYYY-MM-DD"),'Price Data'!M:M,0)),"")</f>
        <v/>
      </c>
      <c r="K853" s="10" t="str" cm="1">
        <f t="array" ref="K853">IFERROR(IF(ISNUMBER(J853),(J853-INDEX('Price Data'!N:N,MATCH(TEXT(A853,"YYYY-MM-DD"),'Price Data'!M:M,0)+1))/INDEX('Price Data'!N:N,MATCH(TEXT(A853,"YYYY-MM-DD"),'Price Data'!M:M,0)+1),""),"")</f>
        <v/>
      </c>
      <c r="L853" s="34" t="str">
        <f>IFERROR(INDEX('Price Data'!Q:Q,MATCH(TEXT(A853,"YYYY-MM-DD"),'Price Data'!P:P,0)),"")</f>
        <v/>
      </c>
      <c r="M853" s="10" t="str" cm="1">
        <f t="array" ref="M853">IFERROR(IF(ISNUMBER(L853),(L853-INDEX('Price Data'!Q:Q,MATCH(TEXT(A853,"YYYY-MM-DD"),'Price Data'!P:P,0)+1))/INDEX('Price Data'!Q:Q,MATCH(TEXT(A853,"YYYY-MM-DD"),'Price Data'!P:P,0)+1),""),"")</f>
        <v/>
      </c>
      <c r="N853" s="34" t="str">
        <f>IFERROR(INDEX('Price Data'!T:T,MATCH(TEXT(A853,"YYYY-MM-DD"),'Price Data'!S:S,0)),"")</f>
        <v/>
      </c>
      <c r="O853" s="10" t="str" cm="1">
        <f t="array" ref="O853">IFERROR(IF(ISNUMBER(N853),(N853-INDEX('Price Data'!T:T,MATCH(TEXT(A853,"YYYY-MM-DD"),'Price Data'!S:S,0)+1))/INDEX('Price Data'!T:T,MATCH(TEXT(A853,"YYYY-MM-DD"),'Price Data'!S:S,0)+1),""),"")</f>
        <v/>
      </c>
    </row>
    <row r="854" spans="1:15" x14ac:dyDescent="0.3">
      <c r="A854" s="8">
        <v>42673</v>
      </c>
      <c r="B854" s="34" t="str">
        <f>IFERROR(INDEX('Price Data'!B:B,MATCH(TEXT(A854,"YYYY-MM-DD"),'Price Data'!A:A,0)),"")</f>
        <v/>
      </c>
      <c r="C854" s="10" t="str" cm="1">
        <f t="array" ref="C854">IFERROR(IF(ISNUMBER(B854),(B854-INDEX('Price Data'!B:B,MATCH(TEXT(A854,"YYYY-MM-DD"),'Price Data'!A:A,0)+1))/INDEX('Price Data'!B:B,MATCH(TEXT(A854,"YYYY-MM-DD"),'Price Data'!A:A,0)+1),""),"")</f>
        <v/>
      </c>
      <c r="D854" s="34" t="str">
        <f>IFERROR(INDEX('Price Data'!E:E,MATCH(TEXT(A854,"YYYY-MM-DD"),'Price Data'!D:D,0)),"")</f>
        <v/>
      </c>
      <c r="E854" s="10" t="str" cm="1">
        <f t="array" ref="E854">IFERROR(IF(ISNUMBER(D854),(D854-INDEX('Price Data'!E:E,MATCH(TEXT(A854,"YYYY-MM-DD"),'Price Data'!D:D,0)+1))/INDEX('Price Data'!E:E,MATCH(TEXT(A854,"YYYY-MM-DD"),'Price Data'!D:D,0)+1),""),"")</f>
        <v/>
      </c>
      <c r="F854" s="34" t="str">
        <f>IFERROR(INDEX('Price Data'!H:H,MATCH(TEXT(A854,"YYYY-MM-DD"),'Price Data'!G:G,0)),"")</f>
        <v/>
      </c>
      <c r="G854" s="10" t="str" cm="1">
        <f t="array" ref="G854">IFERROR(IF(ISNUMBER(F854),(F854-INDEX('Price Data'!H:H,MATCH(TEXT(A854,"YYYY-MM-DD"),'Price Data'!G:G,0)+1))/INDEX('Price Data'!H:H,MATCH(TEXT(A854,"YYYY-MM-DD"),'Price Data'!G:G,0)+1),""),"")</f>
        <v/>
      </c>
      <c r="H854" s="34" t="str">
        <f>IFERROR(INDEX('Price Data'!K:K,MATCH(TEXT(A854,"YYYY-MM-DD"),'Price Data'!J:J,0)),"")</f>
        <v/>
      </c>
      <c r="I854" s="10" t="str" cm="1">
        <f t="array" ref="I854">IFERROR(IF(ISNUMBER(H854),(H854-INDEX('Price Data'!K:K,MATCH(TEXT(A854,"YYYY-MM-DD"),'Price Data'!J:J,0)+1))/INDEX('Price Data'!K:K,MATCH(TEXT(A854,"YYYY-MM-DD"),'Price Data'!J:J,0)+1),""),"")</f>
        <v/>
      </c>
      <c r="J854" s="34" t="str">
        <f>IFERROR(INDEX('Price Data'!N:N,MATCH(TEXT(A854,"YYYY-MM-DD"),'Price Data'!M:M,0)),"")</f>
        <v/>
      </c>
      <c r="K854" s="10" t="str" cm="1">
        <f t="array" ref="K854">IFERROR(IF(ISNUMBER(J854),(J854-INDEX('Price Data'!N:N,MATCH(TEXT(A854,"YYYY-MM-DD"),'Price Data'!M:M,0)+1))/INDEX('Price Data'!N:N,MATCH(TEXT(A854,"YYYY-MM-DD"),'Price Data'!M:M,0)+1),""),"")</f>
        <v/>
      </c>
      <c r="L854" s="34" t="str">
        <f>IFERROR(INDEX('Price Data'!Q:Q,MATCH(TEXT(A854,"YYYY-MM-DD"),'Price Data'!P:P,0)),"")</f>
        <v/>
      </c>
      <c r="M854" s="10" t="str" cm="1">
        <f t="array" ref="M854">IFERROR(IF(ISNUMBER(L854),(L854-INDEX('Price Data'!Q:Q,MATCH(TEXT(A854,"YYYY-MM-DD"),'Price Data'!P:P,0)+1))/INDEX('Price Data'!Q:Q,MATCH(TEXT(A854,"YYYY-MM-DD"),'Price Data'!P:P,0)+1),""),"")</f>
        <v/>
      </c>
      <c r="N854" s="34" t="str">
        <f>IFERROR(INDEX('Price Data'!T:T,MATCH(TEXT(A854,"YYYY-MM-DD"),'Price Data'!S:S,0)),"")</f>
        <v/>
      </c>
      <c r="O854" s="10" t="str" cm="1">
        <f t="array" ref="O854">IFERROR(IF(ISNUMBER(N854),(N854-INDEX('Price Data'!T:T,MATCH(TEXT(A854,"YYYY-MM-DD"),'Price Data'!S:S,0)+1))/INDEX('Price Data'!T:T,MATCH(TEXT(A854,"YYYY-MM-DD"),'Price Data'!S:S,0)+1),""),"")</f>
        <v/>
      </c>
    </row>
    <row r="855" spans="1:15" x14ac:dyDescent="0.3">
      <c r="A855" s="8">
        <v>42674</v>
      </c>
      <c r="B855" s="34">
        <f>IFERROR(INDEX('Price Data'!B:B,MATCH(TEXT(A855,"YYYY-MM-DD"),'Price Data'!A:A,0)),"")</f>
        <v>17125</v>
      </c>
      <c r="C855" s="10" cm="1">
        <f t="array" ref="C855">IFERROR(IF(ISNUMBER(B855),(B855-INDEX('Price Data'!B:B,MATCH(TEXT(A855,"YYYY-MM-DD"),'Price Data'!A:A,0)+1))/INDEX('Price Data'!B:B,MATCH(TEXT(A855,"YYYY-MM-DD"),'Price Data'!A:A,0)+1),""),"")</f>
        <v>-1.1486954513969061E-2</v>
      </c>
      <c r="D855" s="34">
        <f>IFERROR(INDEX('Price Data'!E:E,MATCH(TEXT(A855,"YYYY-MM-DD"),'Price Data'!D:D,0)),"")</f>
        <v>11.32</v>
      </c>
      <c r="E855" s="10" cm="1">
        <f t="array" ref="E855">IFERROR(IF(ISNUMBER(D855),(D855-INDEX('Price Data'!E:E,MATCH(TEXT(A855,"YYYY-MM-DD"),'Price Data'!D:D,0)+1))/INDEX('Price Data'!E:E,MATCH(TEXT(A855,"YYYY-MM-DD"),'Price Data'!D:D,0)+1),""),"")</f>
        <v>-3.8232795242140981E-2</v>
      </c>
      <c r="F855" s="34">
        <f>IFERROR(INDEX('Price Data'!H:H,MATCH(TEXT(A855,"YYYY-MM-DD"),'Price Data'!G:G,0)),"")</f>
        <v>2431</v>
      </c>
      <c r="G855" s="10" cm="1">
        <f t="array" ref="G855">IFERROR(IF(ISNUMBER(F855),(F855-INDEX('Price Data'!H:H,MATCH(TEXT(A855,"YYYY-MM-DD"),'Price Data'!G:G,0)+1))/INDEX('Price Data'!H:H,MATCH(TEXT(A855,"YYYY-MM-DD"),'Price Data'!G:G,0)+1),""),"")</f>
        <v>-7.3904761904761904E-2</v>
      </c>
      <c r="H855" s="34">
        <f>IFERROR(INDEX('Price Data'!K:K,MATCH(TEXT(A855,"YYYY-MM-DD"),'Price Data'!J:J,0)),"")</f>
        <v>2.11</v>
      </c>
      <c r="I855" s="10" cm="1">
        <f t="array" ref="I855">IFERROR(IF(ISNUMBER(H855),(H855-INDEX('Price Data'!K:K,MATCH(TEXT(A855,"YYYY-MM-DD"),'Price Data'!J:J,0)+1))/INDEX('Price Data'!K:K,MATCH(TEXT(A855,"YYYY-MM-DD"),'Price Data'!J:J,0)+1),""),"")</f>
        <v>-2.3148148148148268E-2</v>
      </c>
      <c r="J855" s="34">
        <f>IFERROR(INDEX('Price Data'!N:N,MATCH(TEXT(A855,"YYYY-MM-DD"),'Price Data'!M:M,0)),"")</f>
        <v>2.89</v>
      </c>
      <c r="K855" s="10" cm="1">
        <f t="array" ref="K855">IFERROR(IF(ISNUMBER(J855),(J855-INDEX('Price Data'!N:N,MATCH(TEXT(A855,"YYYY-MM-DD"),'Price Data'!M:M,0)+1))/INDEX('Price Data'!N:N,MATCH(TEXT(A855,"YYYY-MM-DD"),'Price Data'!M:M,0)+1),""),"")</f>
        <v>-1.3651877133105813E-2</v>
      </c>
      <c r="L855" s="34">
        <f>IFERROR(INDEX('Price Data'!Q:Q,MATCH(TEXT(A855,"YYYY-MM-DD"),'Price Data'!P:P,0)),"")</f>
        <v>2.62</v>
      </c>
      <c r="M855" s="10" cm="1">
        <f t="array" ref="M855">IFERROR(IF(ISNUMBER(L855),(L855-INDEX('Price Data'!Q:Q,MATCH(TEXT(A855,"YYYY-MM-DD"),'Price Data'!P:P,0)+1))/INDEX('Price Data'!Q:Q,MATCH(TEXT(A855,"YYYY-MM-DD"),'Price Data'!P:P,0)+1),""),"")</f>
        <v>-2.9629629629629655E-2</v>
      </c>
      <c r="N855" s="34">
        <f>IFERROR(INDEX('Price Data'!T:T,MATCH(TEXT(A855,"YYYY-MM-DD"),'Price Data'!S:S,0)),"")</f>
        <v>3.04</v>
      </c>
      <c r="O855" s="10" cm="1">
        <f t="array" ref="O855">IFERROR(IF(ISNUMBER(N855),(N855-INDEX('Price Data'!T:T,MATCH(TEXT(A855,"YYYY-MM-DD"),'Price Data'!S:S,0)+1))/INDEX('Price Data'!T:T,MATCH(TEXT(A855,"YYYY-MM-DD"),'Price Data'!S:S,0)+1),""),"")</f>
        <v>-9.7719869706839758E-3</v>
      </c>
    </row>
    <row r="856" spans="1:15" x14ac:dyDescent="0.3">
      <c r="A856" s="8">
        <v>42675</v>
      </c>
      <c r="B856" s="34">
        <f>IFERROR(INDEX('Price Data'!B:B,MATCH(TEXT(A856,"YYYY-MM-DD"),'Price Data'!A:A,0)),"")</f>
        <v>16898</v>
      </c>
      <c r="C856" s="10" cm="1">
        <f t="array" ref="C856">IFERROR(IF(ISNUMBER(B856),(B856-INDEX('Price Data'!B:B,MATCH(TEXT(A856,"YYYY-MM-DD"),'Price Data'!A:A,0)+1))/INDEX('Price Data'!B:B,MATCH(TEXT(A856,"YYYY-MM-DD"),'Price Data'!A:A,0)+1),""),"")</f>
        <v>-1.3255474452554745E-2</v>
      </c>
      <c r="D856" s="34">
        <f>IFERROR(INDEX('Price Data'!E:E,MATCH(TEXT(A856,"YYYY-MM-DD"),'Price Data'!D:D,0)),"")</f>
        <v>11.12</v>
      </c>
      <c r="E856" s="10" cm="1">
        <f t="array" ref="E856">IFERROR(IF(ISNUMBER(D856),(D856-INDEX('Price Data'!E:E,MATCH(TEXT(A856,"YYYY-MM-DD"),'Price Data'!D:D,0)+1))/INDEX('Price Data'!E:E,MATCH(TEXT(A856,"YYYY-MM-DD"),'Price Data'!D:D,0)+1),""),"")</f>
        <v>-1.7667844522968292E-2</v>
      </c>
      <c r="F856" s="34">
        <f>IFERROR(INDEX('Price Data'!H:H,MATCH(TEXT(A856,"YYYY-MM-DD"),'Price Data'!G:G,0)),"")</f>
        <v>2449</v>
      </c>
      <c r="G856" s="10" cm="1">
        <f t="array" ref="G856">IFERROR(IF(ISNUMBER(F856),(F856-INDEX('Price Data'!H:H,MATCH(TEXT(A856,"YYYY-MM-DD"),'Price Data'!G:G,0)+1))/INDEX('Price Data'!H:H,MATCH(TEXT(A856,"YYYY-MM-DD"),'Price Data'!G:G,0)+1),""),"")</f>
        <v>7.4043603455368158E-3</v>
      </c>
      <c r="H856" s="34">
        <f>IFERROR(INDEX('Price Data'!K:K,MATCH(TEXT(A856,"YYYY-MM-DD"),'Price Data'!J:J,0)),"")</f>
        <v>2.08</v>
      </c>
      <c r="I856" s="10" cm="1">
        <f t="array" ref="I856">IFERROR(IF(ISNUMBER(H856),(H856-INDEX('Price Data'!K:K,MATCH(TEXT(A856,"YYYY-MM-DD"),'Price Data'!J:J,0)+1))/INDEX('Price Data'!K:K,MATCH(TEXT(A856,"YYYY-MM-DD"),'Price Data'!J:J,0)+1),""),"")</f>
        <v>-1.4218009478672893E-2</v>
      </c>
      <c r="J856" s="34">
        <f>IFERROR(INDEX('Price Data'!N:N,MATCH(TEXT(A856,"YYYY-MM-DD"),'Price Data'!M:M,0)),"")</f>
        <v>2.87</v>
      </c>
      <c r="K856" s="10" cm="1">
        <f t="array" ref="K856">IFERROR(IF(ISNUMBER(J856),(J856-INDEX('Price Data'!N:N,MATCH(TEXT(A856,"YYYY-MM-DD"),'Price Data'!M:M,0)+1))/INDEX('Price Data'!N:N,MATCH(TEXT(A856,"YYYY-MM-DD"),'Price Data'!M:M,0)+1),""),"")</f>
        <v>-6.9204152249135011E-3</v>
      </c>
      <c r="L856" s="34">
        <f>IFERROR(INDEX('Price Data'!Q:Q,MATCH(TEXT(A856,"YYYY-MM-DD"),'Price Data'!P:P,0)),"")</f>
        <v>2.58</v>
      </c>
      <c r="M856" s="10" cm="1">
        <f t="array" ref="M856">IFERROR(IF(ISNUMBER(L856),(L856-INDEX('Price Data'!Q:Q,MATCH(TEXT(A856,"YYYY-MM-DD"),'Price Data'!P:P,0)+1))/INDEX('Price Data'!Q:Q,MATCH(TEXT(A856,"YYYY-MM-DD"),'Price Data'!P:P,0)+1),""),"")</f>
        <v>-1.5267175572519097E-2</v>
      </c>
      <c r="N856" s="34">
        <f>IFERROR(INDEX('Price Data'!T:T,MATCH(TEXT(A856,"YYYY-MM-DD"),'Price Data'!S:S,0)),"")</f>
        <v>2.97</v>
      </c>
      <c r="O856" s="10" cm="1">
        <f t="array" ref="O856">IFERROR(IF(ISNUMBER(N856),(N856-INDEX('Price Data'!T:T,MATCH(TEXT(A856,"YYYY-MM-DD"),'Price Data'!S:S,0)+1))/INDEX('Price Data'!T:T,MATCH(TEXT(A856,"YYYY-MM-DD"),'Price Data'!S:S,0)+1),""),"")</f>
        <v>-2.3026315789473631E-2</v>
      </c>
    </row>
    <row r="857" spans="1:15" x14ac:dyDescent="0.3">
      <c r="A857" s="8">
        <v>42676</v>
      </c>
      <c r="B857" s="34">
        <f>IFERROR(INDEX('Price Data'!B:B,MATCH(TEXT(A857,"YYYY-MM-DD"),'Price Data'!A:A,0)),"")</f>
        <v>16475</v>
      </c>
      <c r="C857" s="10" cm="1">
        <f t="array" ref="C857">IFERROR(IF(ISNUMBER(B857),(B857-INDEX('Price Data'!B:B,MATCH(TEXT(A857,"YYYY-MM-DD"),'Price Data'!A:A,0)+1))/INDEX('Price Data'!B:B,MATCH(TEXT(A857,"YYYY-MM-DD"),'Price Data'!A:A,0)+1),""),"")</f>
        <v>-2.503254823055983E-2</v>
      </c>
      <c r="D857" s="34">
        <f>IFERROR(INDEX('Price Data'!E:E,MATCH(TEXT(A857,"YYYY-MM-DD"),'Price Data'!D:D,0)),"")</f>
        <v>10.57</v>
      </c>
      <c r="E857" s="10" cm="1">
        <f t="array" ref="E857">IFERROR(IF(ISNUMBER(D857),(D857-INDEX('Price Data'!E:E,MATCH(TEXT(A857,"YYYY-MM-DD"),'Price Data'!D:D,0)+1))/INDEX('Price Data'!E:E,MATCH(TEXT(A857,"YYYY-MM-DD"),'Price Data'!D:D,0)+1),""),"")</f>
        <v>-4.9460431654676167E-2</v>
      </c>
      <c r="F857" s="34">
        <f>IFERROR(INDEX('Price Data'!H:H,MATCH(TEXT(A857,"YYYY-MM-DD"),'Price Data'!G:G,0)),"")</f>
        <v>2345</v>
      </c>
      <c r="G857" s="10" cm="1">
        <f t="array" ref="G857">IFERROR(IF(ISNUMBER(F857),(F857-INDEX('Price Data'!H:H,MATCH(TEXT(A857,"YYYY-MM-DD"),'Price Data'!G:G,0)+1))/INDEX('Price Data'!H:H,MATCH(TEXT(A857,"YYYY-MM-DD"),'Price Data'!G:G,0)+1),""),"")</f>
        <v>-4.246631278072683E-2</v>
      </c>
      <c r="H857" s="34">
        <f>IFERROR(INDEX('Price Data'!K:K,MATCH(TEXT(A857,"YYYY-MM-DD"),'Price Data'!J:J,0)),"")</f>
        <v>2.0099999999999998</v>
      </c>
      <c r="I857" s="10" cm="1">
        <f t="array" ref="I857">IFERROR(IF(ISNUMBER(H857),(H857-INDEX('Price Data'!K:K,MATCH(TEXT(A857,"YYYY-MM-DD"),'Price Data'!J:J,0)+1))/INDEX('Price Data'!K:K,MATCH(TEXT(A857,"YYYY-MM-DD"),'Price Data'!J:J,0)+1),""),"")</f>
        <v>-3.3653846153846291E-2</v>
      </c>
      <c r="J857" s="34">
        <f>IFERROR(INDEX('Price Data'!N:N,MATCH(TEXT(A857,"YYYY-MM-DD"),'Price Data'!M:M,0)),"")</f>
        <v>2.71</v>
      </c>
      <c r="K857" s="10" cm="1">
        <f t="array" ref="K857">IFERROR(IF(ISNUMBER(J857),(J857-INDEX('Price Data'!N:N,MATCH(TEXT(A857,"YYYY-MM-DD"),'Price Data'!M:M,0)+1))/INDEX('Price Data'!N:N,MATCH(TEXT(A857,"YYYY-MM-DD"),'Price Data'!M:M,0)+1),""),"")</f>
        <v>-5.5749128919860676E-2</v>
      </c>
      <c r="L857" s="34">
        <f>IFERROR(INDEX('Price Data'!Q:Q,MATCH(TEXT(A857,"YYYY-MM-DD"),'Price Data'!P:P,0)),"")</f>
        <v>2.4</v>
      </c>
      <c r="M857" s="10" cm="1">
        <f t="array" ref="M857">IFERROR(IF(ISNUMBER(L857),(L857-INDEX('Price Data'!Q:Q,MATCH(TEXT(A857,"YYYY-MM-DD"),'Price Data'!P:P,0)+1))/INDEX('Price Data'!Q:Q,MATCH(TEXT(A857,"YYYY-MM-DD"),'Price Data'!P:P,0)+1),""),"")</f>
        <v>-6.9767441860465171E-2</v>
      </c>
      <c r="N857" s="34">
        <f>IFERROR(INDEX('Price Data'!T:T,MATCH(TEXT(A857,"YYYY-MM-DD"),'Price Data'!S:S,0)),"")</f>
        <v>2.81</v>
      </c>
      <c r="O857" s="10" cm="1">
        <f t="array" ref="O857">IFERROR(IF(ISNUMBER(N857),(N857-INDEX('Price Data'!T:T,MATCH(TEXT(A857,"YYYY-MM-DD"),'Price Data'!S:S,0)+1))/INDEX('Price Data'!T:T,MATCH(TEXT(A857,"YYYY-MM-DD"),'Price Data'!S:S,0)+1),""),"")</f>
        <v>-5.3872053872053918E-2</v>
      </c>
    </row>
    <row r="858" spans="1:15" x14ac:dyDescent="0.3">
      <c r="A858" s="8">
        <v>42677</v>
      </c>
      <c r="B858" s="34">
        <f>IFERROR(INDEX('Price Data'!B:B,MATCH(TEXT(A858,"YYYY-MM-DD"),'Price Data'!A:A,0)),"")</f>
        <v>16420</v>
      </c>
      <c r="C858" s="10" cm="1">
        <f t="array" ref="C858">IFERROR(IF(ISNUMBER(B858),(B858-INDEX('Price Data'!B:B,MATCH(TEXT(A858,"YYYY-MM-DD"),'Price Data'!A:A,0)+1))/INDEX('Price Data'!B:B,MATCH(TEXT(A858,"YYYY-MM-DD"),'Price Data'!A:A,0)+1),""),"")</f>
        <v>-3.338391502276176E-3</v>
      </c>
      <c r="D858" s="34">
        <f>IFERROR(INDEX('Price Data'!E:E,MATCH(TEXT(A858,"YYYY-MM-DD"),'Price Data'!D:D,0)),"")</f>
        <v>10.56</v>
      </c>
      <c r="E858" s="10" cm="1">
        <f t="array" ref="E858">IFERROR(IF(ISNUMBER(D858),(D858-INDEX('Price Data'!E:E,MATCH(TEXT(A858,"YYYY-MM-DD"),'Price Data'!D:D,0)+1))/INDEX('Price Data'!E:E,MATCH(TEXT(A858,"YYYY-MM-DD"),'Price Data'!D:D,0)+1),""),"")</f>
        <v>-9.4607379375589279E-4</v>
      </c>
      <c r="F858" s="34">
        <f>IFERROR(INDEX('Price Data'!H:H,MATCH(TEXT(A858,"YYYY-MM-DD"),'Price Data'!G:G,0)),"")</f>
        <v>2323</v>
      </c>
      <c r="G858" s="10" cm="1">
        <f t="array" ref="G858">IFERROR(IF(ISNUMBER(F858),(F858-INDEX('Price Data'!H:H,MATCH(TEXT(A858,"YYYY-MM-DD"),'Price Data'!G:G,0)+1))/INDEX('Price Data'!H:H,MATCH(TEXT(A858,"YYYY-MM-DD"),'Price Data'!G:G,0)+1),""),"")</f>
        <v>-9.3816631130063961E-3</v>
      </c>
      <c r="H858" s="34">
        <f>IFERROR(INDEX('Price Data'!K:K,MATCH(TEXT(A858,"YYYY-MM-DD"),'Price Data'!J:J,0)),"")</f>
        <v>2.04</v>
      </c>
      <c r="I858" s="10" cm="1">
        <f t="array" ref="I858">IFERROR(IF(ISNUMBER(H858),(H858-INDEX('Price Data'!K:K,MATCH(TEXT(A858,"YYYY-MM-DD"),'Price Data'!J:J,0)+1))/INDEX('Price Data'!K:K,MATCH(TEXT(A858,"YYYY-MM-DD"),'Price Data'!J:J,0)+1),""),"")</f>
        <v>1.4925373134328483E-2</v>
      </c>
      <c r="J858" s="34">
        <f>IFERROR(INDEX('Price Data'!N:N,MATCH(TEXT(A858,"YYYY-MM-DD"),'Price Data'!M:M,0)),"")</f>
        <v>2.67</v>
      </c>
      <c r="K858" s="10" cm="1">
        <f t="array" ref="K858">IFERROR(IF(ISNUMBER(J858),(J858-INDEX('Price Data'!N:N,MATCH(TEXT(A858,"YYYY-MM-DD"),'Price Data'!M:M,0)+1))/INDEX('Price Data'!N:N,MATCH(TEXT(A858,"YYYY-MM-DD"),'Price Data'!M:M,0)+1),""),"")</f>
        <v>-1.4760147601476028E-2</v>
      </c>
      <c r="L858" s="34">
        <f>IFERROR(INDEX('Price Data'!Q:Q,MATCH(TEXT(A858,"YYYY-MM-DD"),'Price Data'!P:P,0)),"")</f>
        <v>2.39</v>
      </c>
      <c r="M858" s="10" cm="1">
        <f t="array" ref="M858">IFERROR(IF(ISNUMBER(L858),(L858-INDEX('Price Data'!Q:Q,MATCH(TEXT(A858,"YYYY-MM-DD"),'Price Data'!P:P,0)+1))/INDEX('Price Data'!Q:Q,MATCH(TEXT(A858,"YYYY-MM-DD"),'Price Data'!P:P,0)+1),""),"")</f>
        <v>-4.1666666666665781E-3</v>
      </c>
      <c r="N858" s="34">
        <f>IFERROR(INDEX('Price Data'!T:T,MATCH(TEXT(A858,"YYYY-MM-DD"),'Price Data'!S:S,0)),"")</f>
        <v>2.87</v>
      </c>
      <c r="O858" s="10" cm="1">
        <f t="array" ref="O858">IFERROR(IF(ISNUMBER(N858),(N858-INDEX('Price Data'!T:T,MATCH(TEXT(A858,"YYYY-MM-DD"),'Price Data'!S:S,0)+1))/INDEX('Price Data'!T:T,MATCH(TEXT(A858,"YYYY-MM-DD"),'Price Data'!S:S,0)+1),""),"")</f>
        <v>2.1352313167259804E-2</v>
      </c>
    </row>
    <row r="859" spans="1:15" x14ac:dyDescent="0.3">
      <c r="A859" s="8">
        <v>42678</v>
      </c>
      <c r="B859" s="34">
        <f>IFERROR(INDEX('Price Data'!B:B,MATCH(TEXT(A859,"YYYY-MM-DD"),'Price Data'!A:A,0)),"")</f>
        <v>16319</v>
      </c>
      <c r="C859" s="10" cm="1">
        <f t="array" ref="C859">IFERROR(IF(ISNUMBER(B859),(B859-INDEX('Price Data'!B:B,MATCH(TEXT(A859,"YYYY-MM-DD"),'Price Data'!A:A,0)+1))/INDEX('Price Data'!B:B,MATCH(TEXT(A859,"YYYY-MM-DD"),'Price Data'!A:A,0)+1),""),"")</f>
        <v>-6.1510353227771011E-3</v>
      </c>
      <c r="D859" s="34">
        <f>IFERROR(INDEX('Price Data'!E:E,MATCH(TEXT(A859,"YYYY-MM-DD"),'Price Data'!D:D,0)),"")</f>
        <v>10.64</v>
      </c>
      <c r="E859" s="10" cm="1">
        <f t="array" ref="E859">IFERROR(IF(ISNUMBER(D859),(D859-INDEX('Price Data'!E:E,MATCH(TEXT(A859,"YYYY-MM-DD"),'Price Data'!D:D,0)+1))/INDEX('Price Data'!E:E,MATCH(TEXT(A859,"YYYY-MM-DD"),'Price Data'!D:D,0)+1),""),"")</f>
        <v>7.575757575757582E-3</v>
      </c>
      <c r="F859" s="34">
        <f>IFERROR(INDEX('Price Data'!H:H,MATCH(TEXT(A859,"YYYY-MM-DD"),'Price Data'!G:G,0)),"")</f>
        <v>2110</v>
      </c>
      <c r="G859" s="10" cm="1">
        <f t="array" ref="G859">IFERROR(IF(ISNUMBER(F859),(F859-INDEX('Price Data'!H:H,MATCH(TEXT(A859,"YYYY-MM-DD"),'Price Data'!G:G,0)+1))/INDEX('Price Data'!H:H,MATCH(TEXT(A859,"YYYY-MM-DD"),'Price Data'!G:G,0)+1),""),"")</f>
        <v>-9.1691777873439517E-2</v>
      </c>
      <c r="H859" s="34">
        <f>IFERROR(INDEX('Price Data'!K:K,MATCH(TEXT(A859,"YYYY-MM-DD"),'Price Data'!J:J,0)),"")</f>
        <v>2.0099999999999998</v>
      </c>
      <c r="I859" s="10" cm="1">
        <f t="array" ref="I859">IFERROR(IF(ISNUMBER(H859),(H859-INDEX('Price Data'!K:K,MATCH(TEXT(A859,"YYYY-MM-DD"),'Price Data'!J:J,0)+1))/INDEX('Price Data'!K:K,MATCH(TEXT(A859,"YYYY-MM-DD"),'Price Data'!J:J,0)+1),""),"")</f>
        <v>-1.4705882352941298E-2</v>
      </c>
      <c r="J859" s="34">
        <f>IFERROR(INDEX('Price Data'!N:N,MATCH(TEXT(A859,"YYYY-MM-DD"),'Price Data'!M:M,0)),"")</f>
        <v>2.64</v>
      </c>
      <c r="K859" s="10" cm="1">
        <f t="array" ref="K859">IFERROR(IF(ISNUMBER(J859),(J859-INDEX('Price Data'!N:N,MATCH(TEXT(A859,"YYYY-MM-DD"),'Price Data'!M:M,0)+1))/INDEX('Price Data'!N:N,MATCH(TEXT(A859,"YYYY-MM-DD"),'Price Data'!M:M,0)+1),""),"")</f>
        <v>-1.1235955056179702E-2</v>
      </c>
      <c r="L859" s="34">
        <f>IFERROR(INDEX('Price Data'!Q:Q,MATCH(TEXT(A859,"YYYY-MM-DD"),'Price Data'!P:P,0)),"")</f>
        <v>2.2999999999999998</v>
      </c>
      <c r="M859" s="10" cm="1">
        <f t="array" ref="M859">IFERROR(IF(ISNUMBER(L859),(L859-INDEX('Price Data'!Q:Q,MATCH(TEXT(A859,"YYYY-MM-DD"),'Price Data'!P:P,0)+1))/INDEX('Price Data'!Q:Q,MATCH(TEXT(A859,"YYYY-MM-DD"),'Price Data'!P:P,0)+1),""),"")</f>
        <v>-3.7656903765690503E-2</v>
      </c>
      <c r="N859" s="34">
        <f>IFERROR(INDEX('Price Data'!T:T,MATCH(TEXT(A859,"YYYY-MM-DD"),'Price Data'!S:S,0)),"")</f>
        <v>2.83</v>
      </c>
      <c r="O859" s="10" cm="1">
        <f t="array" ref="O859">IFERROR(IF(ISNUMBER(N859),(N859-INDEX('Price Data'!T:T,MATCH(TEXT(A859,"YYYY-MM-DD"),'Price Data'!S:S,0)+1))/INDEX('Price Data'!T:T,MATCH(TEXT(A859,"YYYY-MM-DD"),'Price Data'!S:S,0)+1),""),"")</f>
        <v>-1.3937282229965169E-2</v>
      </c>
    </row>
    <row r="860" spans="1:15" x14ac:dyDescent="0.3">
      <c r="A860" s="8">
        <v>42679</v>
      </c>
      <c r="B860" s="34" t="str">
        <f>IFERROR(INDEX('Price Data'!B:B,MATCH(TEXT(A860,"YYYY-MM-DD"),'Price Data'!A:A,0)),"")</f>
        <v/>
      </c>
      <c r="C860" s="10" t="str" cm="1">
        <f t="array" ref="C860">IFERROR(IF(ISNUMBER(B860),(B860-INDEX('Price Data'!B:B,MATCH(TEXT(A860,"YYYY-MM-DD"),'Price Data'!A:A,0)+1))/INDEX('Price Data'!B:B,MATCH(TEXT(A860,"YYYY-MM-DD"),'Price Data'!A:A,0)+1),""),"")</f>
        <v/>
      </c>
      <c r="D860" s="34" t="str">
        <f>IFERROR(INDEX('Price Data'!E:E,MATCH(TEXT(A860,"YYYY-MM-DD"),'Price Data'!D:D,0)),"")</f>
        <v/>
      </c>
      <c r="E860" s="10" t="str" cm="1">
        <f t="array" ref="E860">IFERROR(IF(ISNUMBER(D860),(D860-INDEX('Price Data'!E:E,MATCH(TEXT(A860,"YYYY-MM-DD"),'Price Data'!D:D,0)+1))/INDEX('Price Data'!E:E,MATCH(TEXT(A860,"YYYY-MM-DD"),'Price Data'!D:D,0)+1),""),"")</f>
        <v/>
      </c>
      <c r="F860" s="34" t="str">
        <f>IFERROR(INDEX('Price Data'!H:H,MATCH(TEXT(A860,"YYYY-MM-DD"),'Price Data'!G:G,0)),"")</f>
        <v/>
      </c>
      <c r="G860" s="10" t="str" cm="1">
        <f t="array" ref="G860">IFERROR(IF(ISNUMBER(F860),(F860-INDEX('Price Data'!H:H,MATCH(TEXT(A860,"YYYY-MM-DD"),'Price Data'!G:G,0)+1))/INDEX('Price Data'!H:H,MATCH(TEXT(A860,"YYYY-MM-DD"),'Price Data'!G:G,0)+1),""),"")</f>
        <v/>
      </c>
      <c r="H860" s="34" t="str">
        <f>IFERROR(INDEX('Price Data'!K:K,MATCH(TEXT(A860,"YYYY-MM-DD"),'Price Data'!J:J,0)),"")</f>
        <v/>
      </c>
      <c r="I860" s="10" t="str" cm="1">
        <f t="array" ref="I860">IFERROR(IF(ISNUMBER(H860),(H860-INDEX('Price Data'!K:K,MATCH(TEXT(A860,"YYYY-MM-DD"),'Price Data'!J:J,0)+1))/INDEX('Price Data'!K:K,MATCH(TEXT(A860,"YYYY-MM-DD"),'Price Data'!J:J,0)+1),""),"")</f>
        <v/>
      </c>
      <c r="J860" s="34" t="str">
        <f>IFERROR(INDEX('Price Data'!N:N,MATCH(TEXT(A860,"YYYY-MM-DD"),'Price Data'!M:M,0)),"")</f>
        <v/>
      </c>
      <c r="K860" s="10" t="str" cm="1">
        <f t="array" ref="K860">IFERROR(IF(ISNUMBER(J860),(J860-INDEX('Price Data'!N:N,MATCH(TEXT(A860,"YYYY-MM-DD"),'Price Data'!M:M,0)+1))/INDEX('Price Data'!N:N,MATCH(TEXT(A860,"YYYY-MM-DD"),'Price Data'!M:M,0)+1),""),"")</f>
        <v/>
      </c>
      <c r="L860" s="34" t="str">
        <f>IFERROR(INDEX('Price Data'!Q:Q,MATCH(TEXT(A860,"YYYY-MM-DD"),'Price Data'!P:P,0)),"")</f>
        <v/>
      </c>
      <c r="M860" s="10" t="str" cm="1">
        <f t="array" ref="M860">IFERROR(IF(ISNUMBER(L860),(L860-INDEX('Price Data'!Q:Q,MATCH(TEXT(A860,"YYYY-MM-DD"),'Price Data'!P:P,0)+1))/INDEX('Price Data'!Q:Q,MATCH(TEXT(A860,"YYYY-MM-DD"),'Price Data'!P:P,0)+1),""),"")</f>
        <v/>
      </c>
      <c r="N860" s="34" t="str">
        <f>IFERROR(INDEX('Price Data'!T:T,MATCH(TEXT(A860,"YYYY-MM-DD"),'Price Data'!S:S,0)),"")</f>
        <v/>
      </c>
      <c r="O860" s="10" t="str" cm="1">
        <f t="array" ref="O860">IFERROR(IF(ISNUMBER(N860),(N860-INDEX('Price Data'!T:T,MATCH(TEXT(A860,"YYYY-MM-DD"),'Price Data'!S:S,0)+1))/INDEX('Price Data'!T:T,MATCH(TEXT(A860,"YYYY-MM-DD"),'Price Data'!S:S,0)+1),""),"")</f>
        <v/>
      </c>
    </row>
    <row r="861" spans="1:15" x14ac:dyDescent="0.3">
      <c r="A861" s="8">
        <v>42680</v>
      </c>
      <c r="B861" s="34" t="str">
        <f>IFERROR(INDEX('Price Data'!B:B,MATCH(TEXT(A861,"YYYY-MM-DD"),'Price Data'!A:A,0)),"")</f>
        <v/>
      </c>
      <c r="C861" s="10" t="str" cm="1">
        <f t="array" ref="C861">IFERROR(IF(ISNUMBER(B861),(B861-INDEX('Price Data'!B:B,MATCH(TEXT(A861,"YYYY-MM-DD"),'Price Data'!A:A,0)+1))/INDEX('Price Data'!B:B,MATCH(TEXT(A861,"YYYY-MM-DD"),'Price Data'!A:A,0)+1),""),"")</f>
        <v/>
      </c>
      <c r="D861" s="34" t="str">
        <f>IFERROR(INDEX('Price Data'!E:E,MATCH(TEXT(A861,"YYYY-MM-DD"),'Price Data'!D:D,0)),"")</f>
        <v/>
      </c>
      <c r="E861" s="10" t="str" cm="1">
        <f t="array" ref="E861">IFERROR(IF(ISNUMBER(D861),(D861-INDEX('Price Data'!E:E,MATCH(TEXT(A861,"YYYY-MM-DD"),'Price Data'!D:D,0)+1))/INDEX('Price Data'!E:E,MATCH(TEXT(A861,"YYYY-MM-DD"),'Price Data'!D:D,0)+1),""),"")</f>
        <v/>
      </c>
      <c r="F861" s="34" t="str">
        <f>IFERROR(INDEX('Price Data'!H:H,MATCH(TEXT(A861,"YYYY-MM-DD"),'Price Data'!G:G,0)),"")</f>
        <v/>
      </c>
      <c r="G861" s="10" t="str" cm="1">
        <f t="array" ref="G861">IFERROR(IF(ISNUMBER(F861),(F861-INDEX('Price Data'!H:H,MATCH(TEXT(A861,"YYYY-MM-DD"),'Price Data'!G:G,0)+1))/INDEX('Price Data'!H:H,MATCH(TEXT(A861,"YYYY-MM-DD"),'Price Data'!G:G,0)+1),""),"")</f>
        <v/>
      </c>
      <c r="H861" s="34" t="str">
        <f>IFERROR(INDEX('Price Data'!K:K,MATCH(TEXT(A861,"YYYY-MM-DD"),'Price Data'!J:J,0)),"")</f>
        <v/>
      </c>
      <c r="I861" s="10" t="str" cm="1">
        <f t="array" ref="I861">IFERROR(IF(ISNUMBER(H861),(H861-INDEX('Price Data'!K:K,MATCH(TEXT(A861,"YYYY-MM-DD"),'Price Data'!J:J,0)+1))/INDEX('Price Data'!K:K,MATCH(TEXT(A861,"YYYY-MM-DD"),'Price Data'!J:J,0)+1),""),"")</f>
        <v/>
      </c>
      <c r="J861" s="34" t="str">
        <f>IFERROR(INDEX('Price Data'!N:N,MATCH(TEXT(A861,"YYYY-MM-DD"),'Price Data'!M:M,0)),"")</f>
        <v/>
      </c>
      <c r="K861" s="10" t="str" cm="1">
        <f t="array" ref="K861">IFERROR(IF(ISNUMBER(J861),(J861-INDEX('Price Data'!N:N,MATCH(TEXT(A861,"YYYY-MM-DD"),'Price Data'!M:M,0)+1))/INDEX('Price Data'!N:N,MATCH(TEXT(A861,"YYYY-MM-DD"),'Price Data'!M:M,0)+1),""),"")</f>
        <v/>
      </c>
      <c r="L861" s="34" t="str">
        <f>IFERROR(INDEX('Price Data'!Q:Q,MATCH(TEXT(A861,"YYYY-MM-DD"),'Price Data'!P:P,0)),"")</f>
        <v/>
      </c>
      <c r="M861" s="10" t="str" cm="1">
        <f t="array" ref="M861">IFERROR(IF(ISNUMBER(L861),(L861-INDEX('Price Data'!Q:Q,MATCH(TEXT(A861,"YYYY-MM-DD"),'Price Data'!P:P,0)+1))/INDEX('Price Data'!Q:Q,MATCH(TEXT(A861,"YYYY-MM-DD"),'Price Data'!P:P,0)+1),""),"")</f>
        <v/>
      </c>
      <c r="N861" s="34" t="str">
        <f>IFERROR(INDEX('Price Data'!T:T,MATCH(TEXT(A861,"YYYY-MM-DD"),'Price Data'!S:S,0)),"")</f>
        <v/>
      </c>
      <c r="O861" s="10" t="str" cm="1">
        <f t="array" ref="O861">IFERROR(IF(ISNUMBER(N861),(N861-INDEX('Price Data'!T:T,MATCH(TEXT(A861,"YYYY-MM-DD"),'Price Data'!S:S,0)+1))/INDEX('Price Data'!T:T,MATCH(TEXT(A861,"YYYY-MM-DD"),'Price Data'!S:S,0)+1),""),"")</f>
        <v/>
      </c>
    </row>
    <row r="862" spans="1:15" x14ac:dyDescent="0.3">
      <c r="A862" s="8">
        <v>42681</v>
      </c>
      <c r="B862" s="34">
        <f>IFERROR(INDEX('Price Data'!B:B,MATCH(TEXT(A862,"YYYY-MM-DD"),'Price Data'!A:A,0)),"")</f>
        <v>16737</v>
      </c>
      <c r="C862" s="10" cm="1">
        <f t="array" ref="C862">IFERROR(IF(ISNUMBER(B862),(B862-INDEX('Price Data'!B:B,MATCH(TEXT(A862,"YYYY-MM-DD"),'Price Data'!A:A,0)+1))/INDEX('Price Data'!B:B,MATCH(TEXT(A862,"YYYY-MM-DD"),'Price Data'!A:A,0)+1),""),"")</f>
        <v>2.5614314602610454E-2</v>
      </c>
      <c r="D862" s="34">
        <f>IFERROR(INDEX('Price Data'!E:E,MATCH(TEXT(A862,"YYYY-MM-DD"),'Price Data'!D:D,0)),"")</f>
        <v>11.16</v>
      </c>
      <c r="E862" s="10" cm="1">
        <f t="array" ref="E862">IFERROR(IF(ISNUMBER(D862),(D862-INDEX('Price Data'!E:E,MATCH(TEXT(A862,"YYYY-MM-DD"),'Price Data'!D:D,0)+1))/INDEX('Price Data'!E:E,MATCH(TEXT(A862,"YYYY-MM-DD"),'Price Data'!D:D,0)+1),""),"")</f>
        <v>4.8872180451127775E-2</v>
      </c>
      <c r="F862" s="34">
        <f>IFERROR(INDEX('Price Data'!H:H,MATCH(TEXT(A862,"YYYY-MM-DD"),'Price Data'!G:G,0)),"")</f>
        <v>2578</v>
      </c>
      <c r="G862" s="10" cm="1">
        <f t="array" ref="G862">IFERROR(IF(ISNUMBER(F862),(F862-INDEX('Price Data'!H:H,MATCH(TEXT(A862,"YYYY-MM-DD"),'Price Data'!G:G,0)+1))/INDEX('Price Data'!H:H,MATCH(TEXT(A862,"YYYY-MM-DD"),'Price Data'!G:G,0)+1),""),"")</f>
        <v>0.22180094786729856</v>
      </c>
      <c r="H862" s="34">
        <f>IFERROR(INDEX('Price Data'!K:K,MATCH(TEXT(A862,"YYYY-MM-DD"),'Price Data'!J:J,0)),"")</f>
        <v>2.12</v>
      </c>
      <c r="I862" s="10" cm="1">
        <f t="array" ref="I862">IFERROR(IF(ISNUMBER(H862),(H862-INDEX('Price Data'!K:K,MATCH(TEXT(A862,"YYYY-MM-DD"),'Price Data'!J:J,0)+1))/INDEX('Price Data'!K:K,MATCH(TEXT(A862,"YYYY-MM-DD"),'Price Data'!J:J,0)+1),""),"")</f>
        <v>5.4726368159204147E-2</v>
      </c>
      <c r="J862" s="34">
        <f>IFERROR(INDEX('Price Data'!N:N,MATCH(TEXT(A862,"YYYY-MM-DD"),'Price Data'!M:M,0)),"")</f>
        <v>2.74</v>
      </c>
      <c r="K862" s="10" cm="1">
        <f t="array" ref="K862">IFERROR(IF(ISNUMBER(J862),(J862-INDEX('Price Data'!N:N,MATCH(TEXT(A862,"YYYY-MM-DD"),'Price Data'!M:M,0)+1))/INDEX('Price Data'!N:N,MATCH(TEXT(A862,"YYYY-MM-DD"),'Price Data'!M:M,0)+1),""),"")</f>
        <v>3.7878787878787908E-2</v>
      </c>
      <c r="L862" s="34">
        <f>IFERROR(INDEX('Price Data'!Q:Q,MATCH(TEXT(A862,"YYYY-MM-DD"),'Price Data'!P:P,0)),"")</f>
        <v>2.2999999999999998</v>
      </c>
      <c r="M862" s="10" cm="1">
        <f t="array" ref="M862">IFERROR(IF(ISNUMBER(L862),(L862-INDEX('Price Data'!Q:Q,MATCH(TEXT(A862,"YYYY-MM-DD"),'Price Data'!P:P,0)+1))/INDEX('Price Data'!Q:Q,MATCH(TEXT(A862,"YYYY-MM-DD"),'Price Data'!P:P,0)+1),""),"")</f>
        <v>0</v>
      </c>
      <c r="N862" s="34">
        <f>IFERROR(INDEX('Price Data'!T:T,MATCH(TEXT(A862,"YYYY-MM-DD"),'Price Data'!S:S,0)),"")</f>
        <v>2.89</v>
      </c>
      <c r="O862" s="10" cm="1">
        <f t="array" ref="O862">IFERROR(IF(ISNUMBER(N862),(N862-INDEX('Price Data'!T:T,MATCH(TEXT(A862,"YYYY-MM-DD"),'Price Data'!S:S,0)+1))/INDEX('Price Data'!T:T,MATCH(TEXT(A862,"YYYY-MM-DD"),'Price Data'!S:S,0)+1),""),"")</f>
        <v>2.1201413427561856E-2</v>
      </c>
    </row>
    <row r="863" spans="1:15" x14ac:dyDescent="0.3">
      <c r="A863" s="8">
        <v>42682</v>
      </c>
      <c r="B863" s="34">
        <f>IFERROR(INDEX('Price Data'!B:B,MATCH(TEXT(A863,"YYYY-MM-DD"),'Price Data'!A:A,0)),"")</f>
        <v>16817</v>
      </c>
      <c r="C863" s="10" cm="1">
        <f t="array" ref="C863">IFERROR(IF(ISNUMBER(B863),(B863-INDEX('Price Data'!B:B,MATCH(TEXT(A863,"YYYY-MM-DD"),'Price Data'!A:A,0)+1))/INDEX('Price Data'!B:B,MATCH(TEXT(A863,"YYYY-MM-DD"),'Price Data'!A:A,0)+1),""),"")</f>
        <v>4.77982912110892E-3</v>
      </c>
      <c r="D863" s="34">
        <f>IFERROR(INDEX('Price Data'!E:E,MATCH(TEXT(A863,"YYYY-MM-DD"),'Price Data'!D:D,0)),"")</f>
        <v>11.09</v>
      </c>
      <c r="E863" s="10" cm="1">
        <f t="array" ref="E863">IFERROR(IF(ISNUMBER(D863),(D863-INDEX('Price Data'!E:E,MATCH(TEXT(A863,"YYYY-MM-DD"),'Price Data'!D:D,0)+1))/INDEX('Price Data'!E:E,MATCH(TEXT(A863,"YYYY-MM-DD"),'Price Data'!D:D,0)+1),""),"")</f>
        <v>-6.2724014336917816E-3</v>
      </c>
      <c r="F863" s="34">
        <f>IFERROR(INDEX('Price Data'!H:H,MATCH(TEXT(A863,"YYYY-MM-DD"),'Price Data'!G:G,0)),"")</f>
        <v>2678</v>
      </c>
      <c r="G863" s="10" cm="1">
        <f t="array" ref="G863">IFERROR(IF(ISNUMBER(F863),(F863-INDEX('Price Data'!H:H,MATCH(TEXT(A863,"YYYY-MM-DD"),'Price Data'!G:G,0)+1))/INDEX('Price Data'!H:H,MATCH(TEXT(A863,"YYYY-MM-DD"),'Price Data'!G:G,0)+1),""),"")</f>
        <v>3.8789759503491075E-2</v>
      </c>
      <c r="H863" s="34">
        <f>IFERROR(INDEX('Price Data'!K:K,MATCH(TEXT(A863,"YYYY-MM-DD"),'Price Data'!J:J,0)),"")</f>
        <v>2.14</v>
      </c>
      <c r="I863" s="10" cm="1">
        <f t="array" ref="I863">IFERROR(IF(ISNUMBER(H863),(H863-INDEX('Price Data'!K:K,MATCH(TEXT(A863,"YYYY-MM-DD"),'Price Data'!J:J,0)+1))/INDEX('Price Data'!K:K,MATCH(TEXT(A863,"YYYY-MM-DD"),'Price Data'!J:J,0)+1),""),"")</f>
        <v>9.4339622641509517E-3</v>
      </c>
      <c r="J863" s="34">
        <f>IFERROR(INDEX('Price Data'!N:N,MATCH(TEXT(A863,"YYYY-MM-DD"),'Price Data'!M:M,0)),"")</f>
        <v>2.79</v>
      </c>
      <c r="K863" s="10" cm="1">
        <f t="array" ref="K863">IFERROR(IF(ISNUMBER(J863),(J863-INDEX('Price Data'!N:N,MATCH(TEXT(A863,"YYYY-MM-DD"),'Price Data'!M:M,0)+1))/INDEX('Price Data'!N:N,MATCH(TEXT(A863,"YYYY-MM-DD"),'Price Data'!M:M,0)+1),""),"")</f>
        <v>1.8248175182481684E-2</v>
      </c>
      <c r="L863" s="34">
        <f>IFERROR(INDEX('Price Data'!Q:Q,MATCH(TEXT(A863,"YYYY-MM-DD"),'Price Data'!P:P,0)),"")</f>
        <v>2.2400000000000002</v>
      </c>
      <c r="M863" s="10" cm="1">
        <f t="array" ref="M863">IFERROR(IF(ISNUMBER(L863),(L863-INDEX('Price Data'!Q:Q,MATCH(TEXT(A863,"YYYY-MM-DD"),'Price Data'!P:P,0)+1))/INDEX('Price Data'!Q:Q,MATCH(TEXT(A863,"YYYY-MM-DD"),'Price Data'!P:P,0)+1),""),"")</f>
        <v>-2.6086956521738962E-2</v>
      </c>
      <c r="N863" s="34">
        <f>IFERROR(INDEX('Price Data'!T:T,MATCH(TEXT(A863,"YYYY-MM-DD"),'Price Data'!S:S,0)),"")</f>
        <v>2.9</v>
      </c>
      <c r="O863" s="10" cm="1">
        <f t="array" ref="O863">IFERROR(IF(ISNUMBER(N863),(N863-INDEX('Price Data'!T:T,MATCH(TEXT(A863,"YYYY-MM-DD"),'Price Data'!S:S,0)+1))/INDEX('Price Data'!T:T,MATCH(TEXT(A863,"YYYY-MM-DD"),'Price Data'!S:S,0)+1),""),"")</f>
        <v>3.4602076124566734E-3</v>
      </c>
    </row>
    <row r="864" spans="1:15" x14ac:dyDescent="0.3">
      <c r="A864" s="8">
        <v>42683</v>
      </c>
      <c r="B864" s="34">
        <f>IFERROR(INDEX('Price Data'!B:B,MATCH(TEXT(A864,"YYYY-MM-DD"),'Price Data'!A:A,0)),"")</f>
        <v>16800</v>
      </c>
      <c r="C864" s="10" cm="1">
        <f t="array" ref="C864">IFERROR(IF(ISNUMBER(B864),(B864-INDEX('Price Data'!B:B,MATCH(TEXT(A864,"YYYY-MM-DD"),'Price Data'!A:A,0)+1))/INDEX('Price Data'!B:B,MATCH(TEXT(A864,"YYYY-MM-DD"),'Price Data'!A:A,0)+1),""),"")</f>
        <v>-1.0108818457513231E-3</v>
      </c>
      <c r="D864" s="34">
        <f>IFERROR(INDEX('Price Data'!E:E,MATCH(TEXT(A864,"YYYY-MM-DD"),'Price Data'!D:D,0)),"")</f>
        <v>11.17</v>
      </c>
      <c r="E864" s="10" cm="1">
        <f t="array" ref="E864">IFERROR(IF(ISNUMBER(D864),(D864-INDEX('Price Data'!E:E,MATCH(TEXT(A864,"YYYY-MM-DD"),'Price Data'!D:D,0)+1))/INDEX('Price Data'!E:E,MATCH(TEXT(A864,"YYYY-MM-DD"),'Price Data'!D:D,0)+1),""),"")</f>
        <v>7.2137060414788163E-3</v>
      </c>
      <c r="F864" s="34">
        <f>IFERROR(INDEX('Price Data'!H:H,MATCH(TEXT(A864,"YYYY-MM-DD"),'Price Data'!G:G,0)),"")</f>
        <v>2660</v>
      </c>
      <c r="G864" s="10" cm="1">
        <f t="array" ref="G864">IFERROR(IF(ISNUMBER(F864),(F864-INDEX('Price Data'!H:H,MATCH(TEXT(A864,"YYYY-MM-DD"),'Price Data'!G:G,0)+1))/INDEX('Price Data'!H:H,MATCH(TEXT(A864,"YYYY-MM-DD"),'Price Data'!G:G,0)+1),""),"")</f>
        <v>-6.7214339058999251E-3</v>
      </c>
      <c r="H864" s="34">
        <f>IFERROR(INDEX('Price Data'!K:K,MATCH(TEXT(A864,"YYYY-MM-DD"),'Price Data'!J:J,0)),"")</f>
        <v>2.14</v>
      </c>
      <c r="I864" s="10" cm="1">
        <f t="array" ref="I864">IFERROR(IF(ISNUMBER(H864),(H864-INDEX('Price Data'!K:K,MATCH(TEXT(A864,"YYYY-MM-DD"),'Price Data'!J:J,0)+1))/INDEX('Price Data'!K:K,MATCH(TEXT(A864,"YYYY-MM-DD"),'Price Data'!J:J,0)+1),""),"")</f>
        <v>0</v>
      </c>
      <c r="J864" s="34">
        <f>IFERROR(INDEX('Price Data'!N:N,MATCH(TEXT(A864,"YYYY-MM-DD"),'Price Data'!M:M,0)),"")</f>
        <v>2.83</v>
      </c>
      <c r="K864" s="10" cm="1">
        <f t="array" ref="K864">IFERROR(IF(ISNUMBER(J864),(J864-INDEX('Price Data'!N:N,MATCH(TEXT(A864,"YYYY-MM-DD"),'Price Data'!M:M,0)+1))/INDEX('Price Data'!N:N,MATCH(TEXT(A864,"YYYY-MM-DD"),'Price Data'!M:M,0)+1),""),"")</f>
        <v>1.4336917562724026E-2</v>
      </c>
      <c r="L864" s="34">
        <f>IFERROR(INDEX('Price Data'!Q:Q,MATCH(TEXT(A864,"YYYY-MM-DD"),'Price Data'!P:P,0)),"")</f>
        <v>2.16</v>
      </c>
      <c r="M864" s="10" cm="1">
        <f t="array" ref="M864">IFERROR(IF(ISNUMBER(L864),(L864-INDEX('Price Data'!Q:Q,MATCH(TEXT(A864,"YYYY-MM-DD"),'Price Data'!P:P,0)+1))/INDEX('Price Data'!Q:Q,MATCH(TEXT(A864,"YYYY-MM-DD"),'Price Data'!P:P,0)+1),""),"")</f>
        <v>-3.571428571428574E-2</v>
      </c>
      <c r="N864" s="34">
        <f>IFERROR(INDEX('Price Data'!T:T,MATCH(TEXT(A864,"YYYY-MM-DD"),'Price Data'!S:S,0)),"")</f>
        <v>2.98</v>
      </c>
      <c r="O864" s="10" cm="1">
        <f t="array" ref="O864">IFERROR(IF(ISNUMBER(N864),(N864-INDEX('Price Data'!T:T,MATCH(TEXT(A864,"YYYY-MM-DD"),'Price Data'!S:S,0)+1))/INDEX('Price Data'!T:T,MATCH(TEXT(A864,"YYYY-MM-DD"),'Price Data'!S:S,0)+1),""),"")</f>
        <v>2.7586206896551748E-2</v>
      </c>
    </row>
    <row r="865" spans="1:15" x14ac:dyDescent="0.3">
      <c r="A865" s="8">
        <v>42684</v>
      </c>
      <c r="B865" s="34">
        <f>IFERROR(INDEX('Price Data'!B:B,MATCH(TEXT(A865,"YYYY-MM-DD"),'Price Data'!A:A,0)),"")</f>
        <v>16805</v>
      </c>
      <c r="C865" s="10" cm="1">
        <f t="array" ref="C865">IFERROR(IF(ISNUMBER(B865),(B865-INDEX('Price Data'!B:B,MATCH(TEXT(A865,"YYYY-MM-DD"),'Price Data'!A:A,0)+1))/INDEX('Price Data'!B:B,MATCH(TEXT(A865,"YYYY-MM-DD"),'Price Data'!A:A,0)+1),""),"")</f>
        <v>2.9761904761904765E-4</v>
      </c>
      <c r="D865" s="34">
        <f>IFERROR(INDEX('Price Data'!E:E,MATCH(TEXT(A865,"YYYY-MM-DD"),'Price Data'!D:D,0)),"")</f>
        <v>11.49</v>
      </c>
      <c r="E865" s="10" cm="1">
        <f t="array" ref="E865">IFERROR(IF(ISNUMBER(D865),(D865-INDEX('Price Data'!E:E,MATCH(TEXT(A865,"YYYY-MM-DD"),'Price Data'!D:D,0)+1))/INDEX('Price Data'!E:E,MATCH(TEXT(A865,"YYYY-MM-DD"),'Price Data'!D:D,0)+1),""),"")</f>
        <v>2.8648164726947204E-2</v>
      </c>
      <c r="F865" s="34">
        <f>IFERROR(INDEX('Price Data'!H:H,MATCH(TEXT(A865,"YYYY-MM-DD"),'Price Data'!G:G,0)),"")</f>
        <v>2580</v>
      </c>
      <c r="G865" s="10" cm="1">
        <f t="array" ref="G865">IFERROR(IF(ISNUMBER(F865),(F865-INDEX('Price Data'!H:H,MATCH(TEXT(A865,"YYYY-MM-DD"),'Price Data'!G:G,0)+1))/INDEX('Price Data'!H:H,MATCH(TEXT(A865,"YYYY-MM-DD"),'Price Data'!G:G,0)+1),""),"")</f>
        <v>-3.007518796992481E-2</v>
      </c>
      <c r="H865" s="34">
        <f>IFERROR(INDEX('Price Data'!K:K,MATCH(TEXT(A865,"YYYY-MM-DD"),'Price Data'!J:J,0)),"")</f>
        <v>2.23</v>
      </c>
      <c r="I865" s="10" cm="1">
        <f t="array" ref="I865">IFERROR(IF(ISNUMBER(H865),(H865-INDEX('Price Data'!K:K,MATCH(TEXT(A865,"YYYY-MM-DD"),'Price Data'!J:J,0)+1))/INDEX('Price Data'!K:K,MATCH(TEXT(A865,"YYYY-MM-DD"),'Price Data'!J:J,0)+1),""),"")</f>
        <v>4.2056074766355069E-2</v>
      </c>
      <c r="J865" s="34">
        <f>IFERROR(INDEX('Price Data'!N:N,MATCH(TEXT(A865,"YYYY-MM-DD"),'Price Data'!M:M,0)),"")</f>
        <v>2.83</v>
      </c>
      <c r="K865" s="10" cm="1">
        <f t="array" ref="K865">IFERROR(IF(ISNUMBER(J865),(J865-INDEX('Price Data'!N:N,MATCH(TEXT(A865,"YYYY-MM-DD"),'Price Data'!M:M,0)+1))/INDEX('Price Data'!N:N,MATCH(TEXT(A865,"YYYY-MM-DD"),'Price Data'!M:M,0)+1),""),"")</f>
        <v>0</v>
      </c>
      <c r="L865" s="34">
        <f>IFERROR(INDEX('Price Data'!Q:Q,MATCH(TEXT(A865,"YYYY-MM-DD"),'Price Data'!P:P,0)),"")</f>
        <v>2.2799999999999998</v>
      </c>
      <c r="M865" s="10" cm="1">
        <f t="array" ref="M865">IFERROR(IF(ISNUMBER(L865),(L865-INDEX('Price Data'!Q:Q,MATCH(TEXT(A865,"YYYY-MM-DD"),'Price Data'!P:P,0)+1))/INDEX('Price Data'!Q:Q,MATCH(TEXT(A865,"YYYY-MM-DD"),'Price Data'!P:P,0)+1),""),"")</f>
        <v>5.5555555555555393E-2</v>
      </c>
      <c r="N865" s="34">
        <f>IFERROR(INDEX('Price Data'!T:T,MATCH(TEXT(A865,"YYYY-MM-DD"),'Price Data'!S:S,0)),"")</f>
        <v>2.95</v>
      </c>
      <c r="O865" s="10" cm="1">
        <f t="array" ref="O865">IFERROR(IF(ISNUMBER(N865),(N865-INDEX('Price Data'!T:T,MATCH(TEXT(A865,"YYYY-MM-DD"),'Price Data'!S:S,0)+1))/INDEX('Price Data'!T:T,MATCH(TEXT(A865,"YYYY-MM-DD"),'Price Data'!S:S,0)+1),""),"")</f>
        <v>-1.0067114093959667E-2</v>
      </c>
    </row>
    <row r="866" spans="1:15" x14ac:dyDescent="0.3">
      <c r="A866" s="8">
        <v>42685</v>
      </c>
      <c r="B866" s="34">
        <f>IFERROR(INDEX('Price Data'!B:B,MATCH(TEXT(A866,"YYYY-MM-DD"),'Price Data'!A:A,0)),"")</f>
        <v>16812</v>
      </c>
      <c r="C866" s="10" cm="1">
        <f t="array" ref="C866">IFERROR(IF(ISNUMBER(B866),(B866-INDEX('Price Data'!B:B,MATCH(TEXT(A866,"YYYY-MM-DD"),'Price Data'!A:A,0)+1))/INDEX('Price Data'!B:B,MATCH(TEXT(A866,"YYYY-MM-DD"),'Price Data'!A:A,0)+1),""),"")</f>
        <v>4.1654269562630168E-4</v>
      </c>
      <c r="D866" s="34">
        <f>IFERROR(INDEX('Price Data'!E:E,MATCH(TEXT(A866,"YYYY-MM-DD"),'Price Data'!D:D,0)),"")</f>
        <v>11.46</v>
      </c>
      <c r="E866" s="10" cm="1">
        <f t="array" ref="E866">IFERROR(IF(ISNUMBER(D866),(D866-INDEX('Price Data'!E:E,MATCH(TEXT(A866,"YYYY-MM-DD"),'Price Data'!D:D,0)+1))/INDEX('Price Data'!E:E,MATCH(TEXT(A866,"YYYY-MM-DD"),'Price Data'!D:D,0)+1),""),"")</f>
        <v>-2.6109660574411974E-3</v>
      </c>
      <c r="F866" s="34">
        <f>IFERROR(INDEX('Price Data'!H:H,MATCH(TEXT(A866,"YYYY-MM-DD"),'Price Data'!G:G,0)),"")</f>
        <v>2512</v>
      </c>
      <c r="G866" s="10" cm="1">
        <f t="array" ref="G866">IFERROR(IF(ISNUMBER(F866),(F866-INDEX('Price Data'!H:H,MATCH(TEXT(A866,"YYYY-MM-DD"),'Price Data'!G:G,0)+1))/INDEX('Price Data'!H:H,MATCH(TEXT(A866,"YYYY-MM-DD"),'Price Data'!G:G,0)+1),""),"")</f>
        <v>-2.6356589147286821E-2</v>
      </c>
      <c r="H866" s="34">
        <f>IFERROR(INDEX('Price Data'!K:K,MATCH(TEXT(A866,"YYYY-MM-DD"),'Price Data'!J:J,0)),"")</f>
        <v>2.23</v>
      </c>
      <c r="I866" s="10" cm="1">
        <f t="array" ref="I866">IFERROR(IF(ISNUMBER(H866),(H866-INDEX('Price Data'!K:K,MATCH(TEXT(A866,"YYYY-MM-DD"),'Price Data'!J:J,0)+1))/INDEX('Price Data'!K:K,MATCH(TEXT(A866,"YYYY-MM-DD"),'Price Data'!J:J,0)+1),""),"")</f>
        <v>0</v>
      </c>
      <c r="J866" s="34">
        <f>IFERROR(INDEX('Price Data'!N:N,MATCH(TEXT(A866,"YYYY-MM-DD"),'Price Data'!M:M,0)),"")</f>
        <v>2.83</v>
      </c>
      <c r="K866" s="10" cm="1">
        <f t="array" ref="K866">IFERROR(IF(ISNUMBER(J866),(J866-INDEX('Price Data'!N:N,MATCH(TEXT(A866,"YYYY-MM-DD"),'Price Data'!M:M,0)+1))/INDEX('Price Data'!N:N,MATCH(TEXT(A866,"YYYY-MM-DD"),'Price Data'!M:M,0)+1),""),"")</f>
        <v>0</v>
      </c>
      <c r="L866" s="34">
        <f>IFERROR(INDEX('Price Data'!Q:Q,MATCH(TEXT(A866,"YYYY-MM-DD"),'Price Data'!P:P,0)),"")</f>
        <v>2.29</v>
      </c>
      <c r="M866" s="10" cm="1">
        <f t="array" ref="M866">IFERROR(IF(ISNUMBER(L866),(L866-INDEX('Price Data'!Q:Q,MATCH(TEXT(A866,"YYYY-MM-DD"),'Price Data'!P:P,0)+1))/INDEX('Price Data'!Q:Q,MATCH(TEXT(A866,"YYYY-MM-DD"),'Price Data'!P:P,0)+1),""),"")</f>
        <v>4.385964912280803E-3</v>
      </c>
      <c r="N866" s="34">
        <f>IFERROR(INDEX('Price Data'!T:T,MATCH(TEXT(A866,"YYYY-MM-DD"),'Price Data'!S:S,0)),"")</f>
        <v>2.99</v>
      </c>
      <c r="O866" s="10" cm="1">
        <f t="array" ref="O866">IFERROR(IF(ISNUMBER(N866),(N866-INDEX('Price Data'!T:T,MATCH(TEXT(A866,"YYYY-MM-DD"),'Price Data'!S:S,0)+1))/INDEX('Price Data'!T:T,MATCH(TEXT(A866,"YYYY-MM-DD"),'Price Data'!S:S,0)+1),""),"")</f>
        <v>1.3559322033898317E-2</v>
      </c>
    </row>
    <row r="867" spans="1:15" x14ac:dyDescent="0.3">
      <c r="A867" s="8">
        <v>42686</v>
      </c>
      <c r="B867" s="34" t="str">
        <f>IFERROR(INDEX('Price Data'!B:B,MATCH(TEXT(A867,"YYYY-MM-DD"),'Price Data'!A:A,0)),"")</f>
        <v/>
      </c>
      <c r="C867" s="10" t="str" cm="1">
        <f t="array" ref="C867">IFERROR(IF(ISNUMBER(B867),(B867-INDEX('Price Data'!B:B,MATCH(TEXT(A867,"YYYY-MM-DD"),'Price Data'!A:A,0)+1))/INDEX('Price Data'!B:B,MATCH(TEXT(A867,"YYYY-MM-DD"),'Price Data'!A:A,0)+1),""),"")</f>
        <v/>
      </c>
      <c r="D867" s="34" t="str">
        <f>IFERROR(INDEX('Price Data'!E:E,MATCH(TEXT(A867,"YYYY-MM-DD"),'Price Data'!D:D,0)),"")</f>
        <v/>
      </c>
      <c r="E867" s="10" t="str" cm="1">
        <f t="array" ref="E867">IFERROR(IF(ISNUMBER(D867),(D867-INDEX('Price Data'!E:E,MATCH(TEXT(A867,"YYYY-MM-DD"),'Price Data'!D:D,0)+1))/INDEX('Price Data'!E:E,MATCH(TEXT(A867,"YYYY-MM-DD"),'Price Data'!D:D,0)+1),""),"")</f>
        <v/>
      </c>
      <c r="F867" s="34" t="str">
        <f>IFERROR(INDEX('Price Data'!H:H,MATCH(TEXT(A867,"YYYY-MM-DD"),'Price Data'!G:G,0)),"")</f>
        <v/>
      </c>
      <c r="G867" s="10" t="str" cm="1">
        <f t="array" ref="G867">IFERROR(IF(ISNUMBER(F867),(F867-INDEX('Price Data'!H:H,MATCH(TEXT(A867,"YYYY-MM-DD"),'Price Data'!G:G,0)+1))/INDEX('Price Data'!H:H,MATCH(TEXT(A867,"YYYY-MM-DD"),'Price Data'!G:G,0)+1),""),"")</f>
        <v/>
      </c>
      <c r="H867" s="34" t="str">
        <f>IFERROR(INDEX('Price Data'!K:K,MATCH(TEXT(A867,"YYYY-MM-DD"),'Price Data'!J:J,0)),"")</f>
        <v/>
      </c>
      <c r="I867" s="10" t="str" cm="1">
        <f t="array" ref="I867">IFERROR(IF(ISNUMBER(H867),(H867-INDEX('Price Data'!K:K,MATCH(TEXT(A867,"YYYY-MM-DD"),'Price Data'!J:J,0)+1))/INDEX('Price Data'!K:K,MATCH(TEXT(A867,"YYYY-MM-DD"),'Price Data'!J:J,0)+1),""),"")</f>
        <v/>
      </c>
      <c r="J867" s="34" t="str">
        <f>IFERROR(INDEX('Price Data'!N:N,MATCH(TEXT(A867,"YYYY-MM-DD"),'Price Data'!M:M,0)),"")</f>
        <v/>
      </c>
      <c r="K867" s="10" t="str" cm="1">
        <f t="array" ref="K867">IFERROR(IF(ISNUMBER(J867),(J867-INDEX('Price Data'!N:N,MATCH(TEXT(A867,"YYYY-MM-DD"),'Price Data'!M:M,0)+1))/INDEX('Price Data'!N:N,MATCH(TEXT(A867,"YYYY-MM-DD"),'Price Data'!M:M,0)+1),""),"")</f>
        <v/>
      </c>
      <c r="L867" s="34" t="str">
        <f>IFERROR(INDEX('Price Data'!Q:Q,MATCH(TEXT(A867,"YYYY-MM-DD"),'Price Data'!P:P,0)),"")</f>
        <v/>
      </c>
      <c r="M867" s="10" t="str" cm="1">
        <f t="array" ref="M867">IFERROR(IF(ISNUMBER(L867),(L867-INDEX('Price Data'!Q:Q,MATCH(TEXT(A867,"YYYY-MM-DD"),'Price Data'!P:P,0)+1))/INDEX('Price Data'!Q:Q,MATCH(TEXT(A867,"YYYY-MM-DD"),'Price Data'!P:P,0)+1),""),"")</f>
        <v/>
      </c>
      <c r="N867" s="34" t="str">
        <f>IFERROR(INDEX('Price Data'!T:T,MATCH(TEXT(A867,"YYYY-MM-DD"),'Price Data'!S:S,0)),"")</f>
        <v/>
      </c>
      <c r="O867" s="10" t="str" cm="1">
        <f t="array" ref="O867">IFERROR(IF(ISNUMBER(N867),(N867-INDEX('Price Data'!T:T,MATCH(TEXT(A867,"YYYY-MM-DD"),'Price Data'!S:S,0)+1))/INDEX('Price Data'!T:T,MATCH(TEXT(A867,"YYYY-MM-DD"),'Price Data'!S:S,0)+1),""),"")</f>
        <v/>
      </c>
    </row>
    <row r="868" spans="1:15" x14ac:dyDescent="0.3">
      <c r="A868" s="8">
        <v>42687</v>
      </c>
      <c r="B868" s="34" t="str">
        <f>IFERROR(INDEX('Price Data'!B:B,MATCH(TEXT(A868,"YYYY-MM-DD"),'Price Data'!A:A,0)),"")</f>
        <v/>
      </c>
      <c r="C868" s="10" t="str" cm="1">
        <f t="array" ref="C868">IFERROR(IF(ISNUMBER(B868),(B868-INDEX('Price Data'!B:B,MATCH(TEXT(A868,"YYYY-MM-DD"),'Price Data'!A:A,0)+1))/INDEX('Price Data'!B:B,MATCH(TEXT(A868,"YYYY-MM-DD"),'Price Data'!A:A,0)+1),""),"")</f>
        <v/>
      </c>
      <c r="D868" s="34" t="str">
        <f>IFERROR(INDEX('Price Data'!E:E,MATCH(TEXT(A868,"YYYY-MM-DD"),'Price Data'!D:D,0)),"")</f>
        <v/>
      </c>
      <c r="E868" s="10" t="str" cm="1">
        <f t="array" ref="E868">IFERROR(IF(ISNUMBER(D868),(D868-INDEX('Price Data'!E:E,MATCH(TEXT(A868,"YYYY-MM-DD"),'Price Data'!D:D,0)+1))/INDEX('Price Data'!E:E,MATCH(TEXT(A868,"YYYY-MM-DD"),'Price Data'!D:D,0)+1),""),"")</f>
        <v/>
      </c>
      <c r="F868" s="34" t="str">
        <f>IFERROR(INDEX('Price Data'!H:H,MATCH(TEXT(A868,"YYYY-MM-DD"),'Price Data'!G:G,0)),"")</f>
        <v/>
      </c>
      <c r="G868" s="10" t="str" cm="1">
        <f t="array" ref="G868">IFERROR(IF(ISNUMBER(F868),(F868-INDEX('Price Data'!H:H,MATCH(TEXT(A868,"YYYY-MM-DD"),'Price Data'!G:G,0)+1))/INDEX('Price Data'!H:H,MATCH(TEXT(A868,"YYYY-MM-DD"),'Price Data'!G:G,0)+1),""),"")</f>
        <v/>
      </c>
      <c r="H868" s="34" t="str">
        <f>IFERROR(INDEX('Price Data'!K:K,MATCH(TEXT(A868,"YYYY-MM-DD"),'Price Data'!J:J,0)),"")</f>
        <v/>
      </c>
      <c r="I868" s="10" t="str" cm="1">
        <f t="array" ref="I868">IFERROR(IF(ISNUMBER(H868),(H868-INDEX('Price Data'!K:K,MATCH(TEXT(A868,"YYYY-MM-DD"),'Price Data'!J:J,0)+1))/INDEX('Price Data'!K:K,MATCH(TEXT(A868,"YYYY-MM-DD"),'Price Data'!J:J,0)+1),""),"")</f>
        <v/>
      </c>
      <c r="J868" s="34" t="str">
        <f>IFERROR(INDEX('Price Data'!N:N,MATCH(TEXT(A868,"YYYY-MM-DD"),'Price Data'!M:M,0)),"")</f>
        <v/>
      </c>
      <c r="K868" s="10" t="str" cm="1">
        <f t="array" ref="K868">IFERROR(IF(ISNUMBER(J868),(J868-INDEX('Price Data'!N:N,MATCH(TEXT(A868,"YYYY-MM-DD"),'Price Data'!M:M,0)+1))/INDEX('Price Data'!N:N,MATCH(TEXT(A868,"YYYY-MM-DD"),'Price Data'!M:M,0)+1),""),"")</f>
        <v/>
      </c>
      <c r="L868" s="34" t="str">
        <f>IFERROR(INDEX('Price Data'!Q:Q,MATCH(TEXT(A868,"YYYY-MM-DD"),'Price Data'!P:P,0)),"")</f>
        <v/>
      </c>
      <c r="M868" s="10" t="str" cm="1">
        <f t="array" ref="M868">IFERROR(IF(ISNUMBER(L868),(L868-INDEX('Price Data'!Q:Q,MATCH(TEXT(A868,"YYYY-MM-DD"),'Price Data'!P:P,0)+1))/INDEX('Price Data'!Q:Q,MATCH(TEXT(A868,"YYYY-MM-DD"),'Price Data'!P:P,0)+1),""),"")</f>
        <v/>
      </c>
      <c r="N868" s="34" t="str">
        <f>IFERROR(INDEX('Price Data'!T:T,MATCH(TEXT(A868,"YYYY-MM-DD"),'Price Data'!S:S,0)),"")</f>
        <v/>
      </c>
      <c r="O868" s="10" t="str" cm="1">
        <f t="array" ref="O868">IFERROR(IF(ISNUMBER(N868),(N868-INDEX('Price Data'!T:T,MATCH(TEXT(A868,"YYYY-MM-DD"),'Price Data'!S:S,0)+1))/INDEX('Price Data'!T:T,MATCH(TEXT(A868,"YYYY-MM-DD"),'Price Data'!S:S,0)+1),""),"")</f>
        <v/>
      </c>
    </row>
    <row r="869" spans="1:15" x14ac:dyDescent="0.3">
      <c r="A869" s="8">
        <v>42688</v>
      </c>
      <c r="B869" s="34">
        <f>IFERROR(INDEX('Price Data'!B:B,MATCH(TEXT(A869,"YYYY-MM-DD"),'Price Data'!A:A,0)),"")</f>
        <v>16686</v>
      </c>
      <c r="C869" s="10" cm="1">
        <f t="array" ref="C869">IFERROR(IF(ISNUMBER(B869),(B869-INDEX('Price Data'!B:B,MATCH(TEXT(A869,"YYYY-MM-DD"),'Price Data'!A:A,0)+1))/INDEX('Price Data'!B:B,MATCH(TEXT(A869,"YYYY-MM-DD"),'Price Data'!A:A,0)+1),""),"")</f>
        <v>-7.4946466809421844E-3</v>
      </c>
      <c r="D869" s="34">
        <f>IFERROR(INDEX('Price Data'!E:E,MATCH(TEXT(A869,"YYYY-MM-DD"),'Price Data'!D:D,0)),"")</f>
        <v>11.46</v>
      </c>
      <c r="E869" s="10" cm="1">
        <f t="array" ref="E869">IFERROR(IF(ISNUMBER(D869),(D869-INDEX('Price Data'!E:E,MATCH(TEXT(A869,"YYYY-MM-DD"),'Price Data'!D:D,0)+1))/INDEX('Price Data'!E:E,MATCH(TEXT(A869,"YYYY-MM-DD"),'Price Data'!D:D,0)+1),""),"")</f>
        <v>0</v>
      </c>
      <c r="F869" s="34">
        <f>IFERROR(INDEX('Price Data'!H:H,MATCH(TEXT(A869,"YYYY-MM-DD"),'Price Data'!G:G,0)),"")</f>
        <v>2799</v>
      </c>
      <c r="G869" s="10" cm="1">
        <f t="array" ref="G869">IFERROR(IF(ISNUMBER(F869),(F869-INDEX('Price Data'!H:H,MATCH(TEXT(A869,"YYYY-MM-DD"),'Price Data'!G:G,0)+1))/INDEX('Price Data'!H:H,MATCH(TEXT(A869,"YYYY-MM-DD"),'Price Data'!G:G,0)+1),""),"")</f>
        <v>0.1142515923566879</v>
      </c>
      <c r="H869" s="34">
        <f>IFERROR(INDEX('Price Data'!K:K,MATCH(TEXT(A869,"YYYY-MM-DD"),'Price Data'!J:J,0)),"")</f>
        <v>2.2000000000000002</v>
      </c>
      <c r="I869" s="10" cm="1">
        <f t="array" ref="I869">IFERROR(IF(ISNUMBER(H869),(H869-INDEX('Price Data'!K:K,MATCH(TEXT(A869,"YYYY-MM-DD"),'Price Data'!J:J,0)+1))/INDEX('Price Data'!K:K,MATCH(TEXT(A869,"YYYY-MM-DD"),'Price Data'!J:J,0)+1),""),"")</f>
        <v>-1.345291479820619E-2</v>
      </c>
      <c r="J869" s="34">
        <f>IFERROR(INDEX('Price Data'!N:N,MATCH(TEXT(A869,"YYYY-MM-DD"),'Price Data'!M:M,0)),"")</f>
        <v>2.8</v>
      </c>
      <c r="K869" s="10" cm="1">
        <f t="array" ref="K869">IFERROR(IF(ISNUMBER(J869),(J869-INDEX('Price Data'!N:N,MATCH(TEXT(A869,"YYYY-MM-DD"),'Price Data'!M:M,0)+1))/INDEX('Price Data'!N:N,MATCH(TEXT(A869,"YYYY-MM-DD"),'Price Data'!M:M,0)+1),""),"")</f>
        <v>-1.0600706713781006E-2</v>
      </c>
      <c r="L869" s="34">
        <f>IFERROR(INDEX('Price Data'!Q:Q,MATCH(TEXT(A869,"YYYY-MM-DD"),'Price Data'!P:P,0)),"")</f>
        <v>2.2999999999999998</v>
      </c>
      <c r="M869" s="10" cm="1">
        <f t="array" ref="M869">IFERROR(IF(ISNUMBER(L869),(L869-INDEX('Price Data'!Q:Q,MATCH(TEXT(A869,"YYYY-MM-DD"),'Price Data'!P:P,0)+1))/INDEX('Price Data'!Q:Q,MATCH(TEXT(A869,"YYYY-MM-DD"),'Price Data'!P:P,0)+1),""),"")</f>
        <v>4.3668122270741428E-3</v>
      </c>
      <c r="N869" s="34">
        <f>IFERROR(INDEX('Price Data'!T:T,MATCH(TEXT(A869,"YYYY-MM-DD"),'Price Data'!S:S,0)),"")</f>
        <v>3.04</v>
      </c>
      <c r="O869" s="10" cm="1">
        <f t="array" ref="O869">IFERROR(IF(ISNUMBER(N869),(N869-INDEX('Price Data'!T:T,MATCH(TEXT(A869,"YYYY-MM-DD"),'Price Data'!S:S,0)+1))/INDEX('Price Data'!T:T,MATCH(TEXT(A869,"YYYY-MM-DD"),'Price Data'!S:S,0)+1),""),"")</f>
        <v>1.6722408026755793E-2</v>
      </c>
    </row>
    <row r="870" spans="1:15" x14ac:dyDescent="0.3">
      <c r="A870" s="8">
        <v>42689</v>
      </c>
      <c r="B870" s="34">
        <f>IFERROR(INDEX('Price Data'!B:B,MATCH(TEXT(A870,"YYYY-MM-DD"),'Price Data'!A:A,0)),"")</f>
        <v>16682</v>
      </c>
      <c r="C870" s="10" cm="1">
        <f t="array" ref="C870">IFERROR(IF(ISNUMBER(B870),(B870-INDEX('Price Data'!B:B,MATCH(TEXT(A870,"YYYY-MM-DD"),'Price Data'!A:A,0)+1))/INDEX('Price Data'!B:B,MATCH(TEXT(A870,"YYYY-MM-DD"),'Price Data'!A:A,0)+1),""),"")</f>
        <v>-2.3972192256981902E-4</v>
      </c>
      <c r="D870" s="34">
        <f>IFERROR(INDEX('Price Data'!E:E,MATCH(TEXT(A870,"YYYY-MM-DD"),'Price Data'!D:D,0)),"")</f>
        <v>10.99</v>
      </c>
      <c r="E870" s="10" cm="1">
        <f t="array" ref="E870">IFERROR(IF(ISNUMBER(D870),(D870-INDEX('Price Data'!E:E,MATCH(TEXT(A870,"YYYY-MM-DD"),'Price Data'!D:D,0)+1))/INDEX('Price Data'!E:E,MATCH(TEXT(A870,"YYYY-MM-DD"),'Price Data'!D:D,0)+1),""),"")</f>
        <v>-4.1012216404886614E-2</v>
      </c>
      <c r="F870" s="34">
        <f>IFERROR(INDEX('Price Data'!H:H,MATCH(TEXT(A870,"YYYY-MM-DD"),'Price Data'!G:G,0)),"")</f>
        <v>2519</v>
      </c>
      <c r="G870" s="10" cm="1">
        <f t="array" ref="G870">IFERROR(IF(ISNUMBER(F870),(F870-INDEX('Price Data'!H:H,MATCH(TEXT(A870,"YYYY-MM-DD"),'Price Data'!G:G,0)+1))/INDEX('Price Data'!H:H,MATCH(TEXT(A870,"YYYY-MM-DD"),'Price Data'!G:G,0)+1),""),"")</f>
        <v>-0.10003572704537335</v>
      </c>
      <c r="H870" s="34">
        <f>IFERROR(INDEX('Price Data'!K:K,MATCH(TEXT(A870,"YYYY-MM-DD"),'Price Data'!J:J,0)),"")</f>
        <v>2.15</v>
      </c>
      <c r="I870" s="10" cm="1">
        <f t="array" ref="I870">IFERROR(IF(ISNUMBER(H870),(H870-INDEX('Price Data'!K:K,MATCH(TEXT(A870,"YYYY-MM-DD"),'Price Data'!J:J,0)+1))/INDEX('Price Data'!K:K,MATCH(TEXT(A870,"YYYY-MM-DD"),'Price Data'!J:J,0)+1),""),"")</f>
        <v>-2.2727272727272846E-2</v>
      </c>
      <c r="J870" s="34">
        <f>IFERROR(INDEX('Price Data'!N:N,MATCH(TEXT(A870,"YYYY-MM-DD"),'Price Data'!M:M,0)),"")</f>
        <v>2.79</v>
      </c>
      <c r="K870" s="10" cm="1">
        <f t="array" ref="K870">IFERROR(IF(ISNUMBER(J870),(J870-INDEX('Price Data'!N:N,MATCH(TEXT(A870,"YYYY-MM-DD"),'Price Data'!M:M,0)+1))/INDEX('Price Data'!N:N,MATCH(TEXT(A870,"YYYY-MM-DD"),'Price Data'!M:M,0)+1),""),"")</f>
        <v>-3.5714285714284954E-3</v>
      </c>
      <c r="L870" s="34">
        <f>IFERROR(INDEX('Price Data'!Q:Q,MATCH(TEXT(A870,"YYYY-MM-DD"),'Price Data'!P:P,0)),"")</f>
        <v>2.2599999999999998</v>
      </c>
      <c r="M870" s="10" cm="1">
        <f t="array" ref="M870">IFERROR(IF(ISNUMBER(L870),(L870-INDEX('Price Data'!Q:Q,MATCH(TEXT(A870,"YYYY-MM-DD"),'Price Data'!P:P,0)+1))/INDEX('Price Data'!Q:Q,MATCH(TEXT(A870,"YYYY-MM-DD"),'Price Data'!P:P,0)+1),""),"")</f>
        <v>-1.7391304347826105E-2</v>
      </c>
      <c r="N870" s="34">
        <f>IFERROR(INDEX('Price Data'!T:T,MATCH(TEXT(A870,"YYYY-MM-DD"),'Price Data'!S:S,0)),"")</f>
        <v>3.06</v>
      </c>
      <c r="O870" s="10" cm="1">
        <f t="array" ref="O870">IFERROR(IF(ISNUMBER(N870),(N870-INDEX('Price Data'!T:T,MATCH(TEXT(A870,"YYYY-MM-DD"),'Price Data'!S:S,0)+1))/INDEX('Price Data'!T:T,MATCH(TEXT(A870,"YYYY-MM-DD"),'Price Data'!S:S,0)+1),""),"")</f>
        <v>6.5789473684210583E-3</v>
      </c>
    </row>
    <row r="871" spans="1:15" x14ac:dyDescent="0.3">
      <c r="A871" s="8">
        <v>42690</v>
      </c>
      <c r="B871" s="34">
        <f>IFERROR(INDEX('Price Data'!B:B,MATCH(TEXT(A871,"YYYY-MM-DD"),'Price Data'!A:A,0)),"")</f>
        <v>16560</v>
      </c>
      <c r="C871" s="10" cm="1">
        <f t="array" ref="C871">IFERROR(IF(ISNUMBER(B871),(B871-INDEX('Price Data'!B:B,MATCH(TEXT(A871,"YYYY-MM-DD"),'Price Data'!A:A,0)+1))/INDEX('Price Data'!B:B,MATCH(TEXT(A871,"YYYY-MM-DD"),'Price Data'!A:A,0)+1),""),"")</f>
        <v>-7.3132717899532431E-3</v>
      </c>
      <c r="D871" s="34">
        <f>IFERROR(INDEX('Price Data'!E:E,MATCH(TEXT(A871,"YYYY-MM-DD"),'Price Data'!D:D,0)),"")</f>
        <v>10.53</v>
      </c>
      <c r="E871" s="10" cm="1">
        <f t="array" ref="E871">IFERROR(IF(ISNUMBER(D871),(D871-INDEX('Price Data'!E:E,MATCH(TEXT(A871,"YYYY-MM-DD"),'Price Data'!D:D,0)+1))/INDEX('Price Data'!E:E,MATCH(TEXT(A871,"YYYY-MM-DD"),'Price Data'!D:D,0)+1),""),"")</f>
        <v>-4.1856232939035565E-2</v>
      </c>
      <c r="F871" s="34">
        <f>IFERROR(INDEX('Price Data'!H:H,MATCH(TEXT(A871,"YYYY-MM-DD"),'Price Data'!G:G,0)),"")</f>
        <v>2460</v>
      </c>
      <c r="G871" s="10" cm="1">
        <f t="array" ref="G871">IFERROR(IF(ISNUMBER(F871),(F871-INDEX('Price Data'!H:H,MATCH(TEXT(A871,"YYYY-MM-DD"),'Price Data'!G:G,0)+1))/INDEX('Price Data'!H:H,MATCH(TEXT(A871,"YYYY-MM-DD"),'Price Data'!G:G,0)+1),""),"")</f>
        <v>-2.3421992854307266E-2</v>
      </c>
      <c r="H871" s="34">
        <f>IFERROR(INDEX('Price Data'!K:K,MATCH(TEXT(A871,"YYYY-MM-DD"),'Price Data'!J:J,0)),"")</f>
        <v>2.11</v>
      </c>
      <c r="I871" s="10" cm="1">
        <f t="array" ref="I871">IFERROR(IF(ISNUMBER(H871),(H871-INDEX('Price Data'!K:K,MATCH(TEXT(A871,"YYYY-MM-DD"),'Price Data'!J:J,0)+1))/INDEX('Price Data'!K:K,MATCH(TEXT(A871,"YYYY-MM-DD"),'Price Data'!J:J,0)+1),""),"")</f>
        <v>-1.8604651162790715E-2</v>
      </c>
      <c r="J871" s="34">
        <f>IFERROR(INDEX('Price Data'!N:N,MATCH(TEXT(A871,"YYYY-MM-DD"),'Price Data'!M:M,0)),"")</f>
        <v>2.7</v>
      </c>
      <c r="K871" s="10" cm="1">
        <f t="array" ref="K871">IFERROR(IF(ISNUMBER(J871),(J871-INDEX('Price Data'!N:N,MATCH(TEXT(A871,"YYYY-MM-DD"),'Price Data'!M:M,0)+1))/INDEX('Price Data'!N:N,MATCH(TEXT(A871,"YYYY-MM-DD"),'Price Data'!M:M,0)+1),""),"")</f>
        <v>-3.2258064516128983E-2</v>
      </c>
      <c r="L871" s="34">
        <f>IFERROR(INDEX('Price Data'!Q:Q,MATCH(TEXT(A871,"YYYY-MM-DD"),'Price Data'!P:P,0)),"")</f>
        <v>2.16</v>
      </c>
      <c r="M871" s="10" cm="1">
        <f t="array" ref="M871">IFERROR(IF(ISNUMBER(L871),(L871-INDEX('Price Data'!Q:Q,MATCH(TEXT(A871,"YYYY-MM-DD"),'Price Data'!P:P,0)+1))/INDEX('Price Data'!Q:Q,MATCH(TEXT(A871,"YYYY-MM-DD"),'Price Data'!P:P,0)+1),""),"")</f>
        <v>-4.4247787610619316E-2</v>
      </c>
      <c r="N871" s="34">
        <f>IFERROR(INDEX('Price Data'!T:T,MATCH(TEXT(A871,"YYYY-MM-DD"),'Price Data'!S:S,0)),"")</f>
        <v>3.04</v>
      </c>
      <c r="O871" s="10" cm="1">
        <f t="array" ref="O871">IFERROR(IF(ISNUMBER(N871),(N871-INDEX('Price Data'!T:T,MATCH(TEXT(A871,"YYYY-MM-DD"),'Price Data'!S:S,0)+1))/INDEX('Price Data'!T:T,MATCH(TEXT(A871,"YYYY-MM-DD"),'Price Data'!S:S,0)+1),""),"")</f>
        <v>-6.5359477124183061E-3</v>
      </c>
    </row>
    <row r="872" spans="1:15" x14ac:dyDescent="0.3">
      <c r="A872" s="8">
        <v>42691</v>
      </c>
      <c r="B872" s="34">
        <f>IFERROR(INDEX('Price Data'!B:B,MATCH(TEXT(A872,"YYYY-MM-DD"),'Price Data'!A:A,0)),"")</f>
        <v>16555</v>
      </c>
      <c r="C872" s="10" cm="1">
        <f t="array" ref="C872">IFERROR(IF(ISNUMBER(B872),(B872-INDEX('Price Data'!B:B,MATCH(TEXT(A872,"YYYY-MM-DD"),'Price Data'!A:A,0)+1))/INDEX('Price Data'!B:B,MATCH(TEXT(A872,"YYYY-MM-DD"),'Price Data'!A:A,0)+1),""),"")</f>
        <v>-3.0193236714975844E-4</v>
      </c>
      <c r="D872" s="34">
        <f>IFERROR(INDEX('Price Data'!E:E,MATCH(TEXT(A872,"YYYY-MM-DD"),'Price Data'!D:D,0)),"")</f>
        <v>10.029999999999999</v>
      </c>
      <c r="E872" s="10" cm="1">
        <f t="array" ref="E872">IFERROR(IF(ISNUMBER(D872),(D872-INDEX('Price Data'!E:E,MATCH(TEXT(A872,"YYYY-MM-DD"),'Price Data'!D:D,0)+1))/INDEX('Price Data'!E:E,MATCH(TEXT(A872,"YYYY-MM-DD"),'Price Data'!D:D,0)+1),""),"")</f>
        <v>-4.7483380816714153E-2</v>
      </c>
      <c r="F872" s="34">
        <f>IFERROR(INDEX('Price Data'!H:H,MATCH(TEXT(A872,"YYYY-MM-DD"),'Price Data'!G:G,0)),"")</f>
        <v>2379</v>
      </c>
      <c r="G872" s="10" cm="1">
        <f t="array" ref="G872">IFERROR(IF(ISNUMBER(F872),(F872-INDEX('Price Data'!H:H,MATCH(TEXT(A872,"YYYY-MM-DD"),'Price Data'!G:G,0)+1))/INDEX('Price Data'!H:H,MATCH(TEXT(A872,"YYYY-MM-DD"),'Price Data'!G:G,0)+1),""),"")</f>
        <v>-3.2926829268292684E-2</v>
      </c>
      <c r="H872" s="34">
        <f>IFERROR(INDEX('Price Data'!K:K,MATCH(TEXT(A872,"YYYY-MM-DD"),'Price Data'!J:J,0)),"")</f>
        <v>2.09</v>
      </c>
      <c r="I872" s="10" cm="1">
        <f t="array" ref="I872">IFERROR(IF(ISNUMBER(H872),(H872-INDEX('Price Data'!K:K,MATCH(TEXT(A872,"YYYY-MM-DD"),'Price Data'!J:J,0)+1))/INDEX('Price Data'!K:K,MATCH(TEXT(A872,"YYYY-MM-DD"),'Price Data'!J:J,0)+1),""),"")</f>
        <v>-9.4786729857819999E-3</v>
      </c>
      <c r="J872" s="34">
        <f>IFERROR(INDEX('Price Data'!N:N,MATCH(TEXT(A872,"YYYY-MM-DD"),'Price Data'!M:M,0)),"")</f>
        <v>2.59</v>
      </c>
      <c r="K872" s="10" cm="1">
        <f t="array" ref="K872">IFERROR(IF(ISNUMBER(J872),(J872-INDEX('Price Data'!N:N,MATCH(TEXT(A872,"YYYY-MM-DD"),'Price Data'!M:M,0)+1))/INDEX('Price Data'!N:N,MATCH(TEXT(A872,"YYYY-MM-DD"),'Price Data'!M:M,0)+1),""),"")</f>
        <v>-4.0740740740740855E-2</v>
      </c>
      <c r="L872" s="34">
        <f>IFERROR(INDEX('Price Data'!Q:Q,MATCH(TEXT(A872,"YYYY-MM-DD"),'Price Data'!P:P,0)),"")</f>
        <v>2.04</v>
      </c>
      <c r="M872" s="10" cm="1">
        <f t="array" ref="M872">IFERROR(IF(ISNUMBER(L872),(L872-INDEX('Price Data'!Q:Q,MATCH(TEXT(A872,"YYYY-MM-DD"),'Price Data'!P:P,0)+1))/INDEX('Price Data'!Q:Q,MATCH(TEXT(A872,"YYYY-MM-DD"),'Price Data'!P:P,0)+1),""),"")</f>
        <v>-5.5555555555555601E-2</v>
      </c>
      <c r="N872" s="34">
        <f>IFERROR(INDEX('Price Data'!T:T,MATCH(TEXT(A872,"YYYY-MM-DD"),'Price Data'!S:S,0)),"")</f>
        <v>3</v>
      </c>
      <c r="O872" s="10" cm="1">
        <f t="array" ref="O872">IFERROR(IF(ISNUMBER(N872),(N872-INDEX('Price Data'!T:T,MATCH(TEXT(A872,"YYYY-MM-DD"),'Price Data'!S:S,0)+1))/INDEX('Price Data'!T:T,MATCH(TEXT(A872,"YYYY-MM-DD"),'Price Data'!S:S,0)+1),""),"")</f>
        <v>-1.3157894736842117E-2</v>
      </c>
    </row>
    <row r="873" spans="1:15" x14ac:dyDescent="0.3">
      <c r="A873" s="8">
        <v>42692</v>
      </c>
      <c r="B873" s="34">
        <f>IFERROR(INDEX('Price Data'!B:B,MATCH(TEXT(A873,"YYYY-MM-DD"),'Price Data'!A:A,0)),"")</f>
        <v>16266</v>
      </c>
      <c r="C873" s="10" cm="1">
        <f t="array" ref="C873">IFERROR(IF(ISNUMBER(B873),(B873-INDEX('Price Data'!B:B,MATCH(TEXT(A873,"YYYY-MM-DD"),'Price Data'!A:A,0)+1))/INDEX('Price Data'!B:B,MATCH(TEXT(A873,"YYYY-MM-DD"),'Price Data'!A:A,0)+1),""),"")</f>
        <v>-1.7456961643008154E-2</v>
      </c>
      <c r="D873" s="34">
        <f>IFERROR(INDEX('Price Data'!E:E,MATCH(TEXT(A873,"YYYY-MM-DD"),'Price Data'!D:D,0)),"")</f>
        <v>9.94</v>
      </c>
      <c r="E873" s="10" cm="1">
        <f t="array" ref="E873">IFERROR(IF(ISNUMBER(D873),(D873-INDEX('Price Data'!E:E,MATCH(TEXT(A873,"YYYY-MM-DD"),'Price Data'!D:D,0)+1))/INDEX('Price Data'!E:E,MATCH(TEXT(A873,"YYYY-MM-DD"),'Price Data'!D:D,0)+1),""),"")</f>
        <v>-8.9730807577268062E-3</v>
      </c>
      <c r="F873" s="34">
        <f>IFERROR(INDEX('Price Data'!H:H,MATCH(TEXT(A873,"YYYY-MM-DD"),'Price Data'!G:G,0)),"")</f>
        <v>2364</v>
      </c>
      <c r="G873" s="10" cm="1">
        <f t="array" ref="G873">IFERROR(IF(ISNUMBER(F873),(F873-INDEX('Price Data'!H:H,MATCH(TEXT(A873,"YYYY-MM-DD"),'Price Data'!G:G,0)+1))/INDEX('Price Data'!H:H,MATCH(TEXT(A873,"YYYY-MM-DD"),'Price Data'!G:G,0)+1),""),"")</f>
        <v>-6.3051702395964691E-3</v>
      </c>
      <c r="H873" s="34">
        <f>IFERROR(INDEX('Price Data'!K:K,MATCH(TEXT(A873,"YYYY-MM-DD"),'Price Data'!J:J,0)),"")</f>
        <v>2.04</v>
      </c>
      <c r="I873" s="10" cm="1">
        <f t="array" ref="I873">IFERROR(IF(ISNUMBER(H873),(H873-INDEX('Price Data'!K:K,MATCH(TEXT(A873,"YYYY-MM-DD"),'Price Data'!J:J,0)+1))/INDEX('Price Data'!K:K,MATCH(TEXT(A873,"YYYY-MM-DD"),'Price Data'!J:J,0)+1),""),"")</f>
        <v>-2.3923444976076472E-2</v>
      </c>
      <c r="J873" s="34">
        <f>IFERROR(INDEX('Price Data'!N:N,MATCH(TEXT(A873,"YYYY-MM-DD"),'Price Data'!M:M,0)),"")</f>
        <v>2.54</v>
      </c>
      <c r="K873" s="10" cm="1">
        <f t="array" ref="K873">IFERROR(IF(ISNUMBER(J873),(J873-INDEX('Price Data'!N:N,MATCH(TEXT(A873,"YYYY-MM-DD"),'Price Data'!M:M,0)+1))/INDEX('Price Data'!N:N,MATCH(TEXT(A873,"YYYY-MM-DD"),'Price Data'!M:M,0)+1),""),"")</f>
        <v>-1.9305019305019239E-2</v>
      </c>
      <c r="L873" s="34">
        <f>IFERROR(INDEX('Price Data'!Q:Q,MATCH(TEXT(A873,"YYYY-MM-DD"),'Price Data'!P:P,0)),"")</f>
        <v>1.93</v>
      </c>
      <c r="M873" s="10" cm="1">
        <f t="array" ref="M873">IFERROR(IF(ISNUMBER(L873),(L873-INDEX('Price Data'!Q:Q,MATCH(TEXT(A873,"YYYY-MM-DD"),'Price Data'!P:P,0)+1))/INDEX('Price Data'!Q:Q,MATCH(TEXT(A873,"YYYY-MM-DD"),'Price Data'!P:P,0)+1),""),"")</f>
        <v>-5.3921568627451025E-2</v>
      </c>
      <c r="N873" s="34">
        <f>IFERROR(INDEX('Price Data'!T:T,MATCH(TEXT(A873,"YYYY-MM-DD"),'Price Data'!S:S,0)),"")</f>
        <v>2.93</v>
      </c>
      <c r="O873" s="10" cm="1">
        <f t="array" ref="O873">IFERROR(IF(ISNUMBER(N873),(N873-INDEX('Price Data'!T:T,MATCH(TEXT(A873,"YYYY-MM-DD"),'Price Data'!S:S,0)+1))/INDEX('Price Data'!T:T,MATCH(TEXT(A873,"YYYY-MM-DD"),'Price Data'!S:S,0)+1),""),"")</f>
        <v>-2.3333333333333279E-2</v>
      </c>
    </row>
    <row r="874" spans="1:15" x14ac:dyDescent="0.3">
      <c r="A874" s="8">
        <v>42693</v>
      </c>
      <c r="B874" s="34" t="str">
        <f>IFERROR(INDEX('Price Data'!B:B,MATCH(TEXT(A874,"YYYY-MM-DD"),'Price Data'!A:A,0)),"")</f>
        <v/>
      </c>
      <c r="C874" s="10" t="str" cm="1">
        <f t="array" ref="C874">IFERROR(IF(ISNUMBER(B874),(B874-INDEX('Price Data'!B:B,MATCH(TEXT(A874,"YYYY-MM-DD"),'Price Data'!A:A,0)+1))/INDEX('Price Data'!B:B,MATCH(TEXT(A874,"YYYY-MM-DD"),'Price Data'!A:A,0)+1),""),"")</f>
        <v/>
      </c>
      <c r="D874" s="34" t="str">
        <f>IFERROR(INDEX('Price Data'!E:E,MATCH(TEXT(A874,"YYYY-MM-DD"),'Price Data'!D:D,0)),"")</f>
        <v/>
      </c>
      <c r="E874" s="10" t="str" cm="1">
        <f t="array" ref="E874">IFERROR(IF(ISNUMBER(D874),(D874-INDEX('Price Data'!E:E,MATCH(TEXT(A874,"YYYY-MM-DD"),'Price Data'!D:D,0)+1))/INDEX('Price Data'!E:E,MATCH(TEXT(A874,"YYYY-MM-DD"),'Price Data'!D:D,0)+1),""),"")</f>
        <v/>
      </c>
      <c r="F874" s="34" t="str">
        <f>IFERROR(INDEX('Price Data'!H:H,MATCH(TEXT(A874,"YYYY-MM-DD"),'Price Data'!G:G,0)),"")</f>
        <v/>
      </c>
      <c r="G874" s="10" t="str" cm="1">
        <f t="array" ref="G874">IFERROR(IF(ISNUMBER(F874),(F874-INDEX('Price Data'!H:H,MATCH(TEXT(A874,"YYYY-MM-DD"),'Price Data'!G:G,0)+1))/INDEX('Price Data'!H:H,MATCH(TEXT(A874,"YYYY-MM-DD"),'Price Data'!G:G,0)+1),""),"")</f>
        <v/>
      </c>
      <c r="H874" s="34" t="str">
        <f>IFERROR(INDEX('Price Data'!K:K,MATCH(TEXT(A874,"YYYY-MM-DD"),'Price Data'!J:J,0)),"")</f>
        <v/>
      </c>
      <c r="I874" s="10" t="str" cm="1">
        <f t="array" ref="I874">IFERROR(IF(ISNUMBER(H874),(H874-INDEX('Price Data'!K:K,MATCH(TEXT(A874,"YYYY-MM-DD"),'Price Data'!J:J,0)+1))/INDEX('Price Data'!K:K,MATCH(TEXT(A874,"YYYY-MM-DD"),'Price Data'!J:J,0)+1),""),"")</f>
        <v/>
      </c>
      <c r="J874" s="34" t="str">
        <f>IFERROR(INDEX('Price Data'!N:N,MATCH(TEXT(A874,"YYYY-MM-DD"),'Price Data'!M:M,0)),"")</f>
        <v/>
      </c>
      <c r="K874" s="10" t="str" cm="1">
        <f t="array" ref="K874">IFERROR(IF(ISNUMBER(J874),(J874-INDEX('Price Data'!N:N,MATCH(TEXT(A874,"YYYY-MM-DD"),'Price Data'!M:M,0)+1))/INDEX('Price Data'!N:N,MATCH(TEXT(A874,"YYYY-MM-DD"),'Price Data'!M:M,0)+1),""),"")</f>
        <v/>
      </c>
      <c r="L874" s="34" t="str">
        <f>IFERROR(INDEX('Price Data'!Q:Q,MATCH(TEXT(A874,"YYYY-MM-DD"),'Price Data'!P:P,0)),"")</f>
        <v/>
      </c>
      <c r="M874" s="10" t="str" cm="1">
        <f t="array" ref="M874">IFERROR(IF(ISNUMBER(L874),(L874-INDEX('Price Data'!Q:Q,MATCH(TEXT(A874,"YYYY-MM-DD"),'Price Data'!P:P,0)+1))/INDEX('Price Data'!Q:Q,MATCH(TEXT(A874,"YYYY-MM-DD"),'Price Data'!P:P,0)+1),""),"")</f>
        <v/>
      </c>
      <c r="N874" s="34" t="str">
        <f>IFERROR(INDEX('Price Data'!T:T,MATCH(TEXT(A874,"YYYY-MM-DD"),'Price Data'!S:S,0)),"")</f>
        <v/>
      </c>
      <c r="O874" s="10" t="str" cm="1">
        <f t="array" ref="O874">IFERROR(IF(ISNUMBER(N874),(N874-INDEX('Price Data'!T:T,MATCH(TEXT(A874,"YYYY-MM-DD"),'Price Data'!S:S,0)+1))/INDEX('Price Data'!T:T,MATCH(TEXT(A874,"YYYY-MM-DD"),'Price Data'!S:S,0)+1),""),"")</f>
        <v/>
      </c>
    </row>
    <row r="875" spans="1:15" x14ac:dyDescent="0.3">
      <c r="A875" s="8">
        <v>42694</v>
      </c>
      <c r="B875" s="34" t="str">
        <f>IFERROR(INDEX('Price Data'!B:B,MATCH(TEXT(A875,"YYYY-MM-DD"),'Price Data'!A:A,0)),"")</f>
        <v/>
      </c>
      <c r="C875" s="10" t="str" cm="1">
        <f t="array" ref="C875">IFERROR(IF(ISNUMBER(B875),(B875-INDEX('Price Data'!B:B,MATCH(TEXT(A875,"YYYY-MM-DD"),'Price Data'!A:A,0)+1))/INDEX('Price Data'!B:B,MATCH(TEXT(A875,"YYYY-MM-DD"),'Price Data'!A:A,0)+1),""),"")</f>
        <v/>
      </c>
      <c r="D875" s="34" t="str">
        <f>IFERROR(INDEX('Price Data'!E:E,MATCH(TEXT(A875,"YYYY-MM-DD"),'Price Data'!D:D,0)),"")</f>
        <v/>
      </c>
      <c r="E875" s="10" t="str" cm="1">
        <f t="array" ref="E875">IFERROR(IF(ISNUMBER(D875),(D875-INDEX('Price Data'!E:E,MATCH(TEXT(A875,"YYYY-MM-DD"),'Price Data'!D:D,0)+1))/INDEX('Price Data'!E:E,MATCH(TEXT(A875,"YYYY-MM-DD"),'Price Data'!D:D,0)+1),""),"")</f>
        <v/>
      </c>
      <c r="F875" s="34" t="str">
        <f>IFERROR(INDEX('Price Data'!H:H,MATCH(TEXT(A875,"YYYY-MM-DD"),'Price Data'!G:G,0)),"")</f>
        <v/>
      </c>
      <c r="G875" s="10" t="str" cm="1">
        <f t="array" ref="G875">IFERROR(IF(ISNUMBER(F875),(F875-INDEX('Price Data'!H:H,MATCH(TEXT(A875,"YYYY-MM-DD"),'Price Data'!G:G,0)+1))/INDEX('Price Data'!H:H,MATCH(TEXT(A875,"YYYY-MM-DD"),'Price Data'!G:G,0)+1),""),"")</f>
        <v/>
      </c>
      <c r="H875" s="34" t="str">
        <f>IFERROR(INDEX('Price Data'!K:K,MATCH(TEXT(A875,"YYYY-MM-DD"),'Price Data'!J:J,0)),"")</f>
        <v/>
      </c>
      <c r="I875" s="10" t="str" cm="1">
        <f t="array" ref="I875">IFERROR(IF(ISNUMBER(H875),(H875-INDEX('Price Data'!K:K,MATCH(TEXT(A875,"YYYY-MM-DD"),'Price Data'!J:J,0)+1))/INDEX('Price Data'!K:K,MATCH(TEXT(A875,"YYYY-MM-DD"),'Price Data'!J:J,0)+1),""),"")</f>
        <v/>
      </c>
      <c r="J875" s="34" t="str">
        <f>IFERROR(INDEX('Price Data'!N:N,MATCH(TEXT(A875,"YYYY-MM-DD"),'Price Data'!M:M,0)),"")</f>
        <v/>
      </c>
      <c r="K875" s="10" t="str" cm="1">
        <f t="array" ref="K875">IFERROR(IF(ISNUMBER(J875),(J875-INDEX('Price Data'!N:N,MATCH(TEXT(A875,"YYYY-MM-DD"),'Price Data'!M:M,0)+1))/INDEX('Price Data'!N:N,MATCH(TEXT(A875,"YYYY-MM-DD"),'Price Data'!M:M,0)+1),""),"")</f>
        <v/>
      </c>
      <c r="L875" s="34" t="str">
        <f>IFERROR(INDEX('Price Data'!Q:Q,MATCH(TEXT(A875,"YYYY-MM-DD"),'Price Data'!P:P,0)),"")</f>
        <v/>
      </c>
      <c r="M875" s="10" t="str" cm="1">
        <f t="array" ref="M875">IFERROR(IF(ISNUMBER(L875),(L875-INDEX('Price Data'!Q:Q,MATCH(TEXT(A875,"YYYY-MM-DD"),'Price Data'!P:P,0)+1))/INDEX('Price Data'!Q:Q,MATCH(TEXT(A875,"YYYY-MM-DD"),'Price Data'!P:P,0)+1),""),"")</f>
        <v/>
      </c>
      <c r="N875" s="34" t="str">
        <f>IFERROR(INDEX('Price Data'!T:T,MATCH(TEXT(A875,"YYYY-MM-DD"),'Price Data'!S:S,0)),"")</f>
        <v/>
      </c>
      <c r="O875" s="10" t="str" cm="1">
        <f t="array" ref="O875">IFERROR(IF(ISNUMBER(N875),(N875-INDEX('Price Data'!T:T,MATCH(TEXT(A875,"YYYY-MM-DD"),'Price Data'!S:S,0)+1))/INDEX('Price Data'!T:T,MATCH(TEXT(A875,"YYYY-MM-DD"),'Price Data'!S:S,0)+1),""),"")</f>
        <v/>
      </c>
    </row>
    <row r="876" spans="1:15" x14ac:dyDescent="0.3">
      <c r="A876" s="8">
        <v>42695</v>
      </c>
      <c r="B876" s="34">
        <f>IFERROR(INDEX('Price Data'!B:B,MATCH(TEXT(A876,"YYYY-MM-DD"),'Price Data'!A:A,0)),"")</f>
        <v>16297</v>
      </c>
      <c r="C876" s="10" cm="1">
        <f t="array" ref="C876">IFERROR(IF(ISNUMBER(B876),(B876-INDEX('Price Data'!B:B,MATCH(TEXT(A876,"YYYY-MM-DD"),'Price Data'!A:A,0)+1))/INDEX('Price Data'!B:B,MATCH(TEXT(A876,"YYYY-MM-DD"),'Price Data'!A:A,0)+1),""),"")</f>
        <v>1.9058158121234476E-3</v>
      </c>
      <c r="D876" s="34">
        <f>IFERROR(INDEX('Price Data'!E:E,MATCH(TEXT(A876,"YYYY-MM-DD"),'Price Data'!D:D,0)),"")</f>
        <v>9.83</v>
      </c>
      <c r="E876" s="10" cm="1">
        <f t="array" ref="E876">IFERROR(IF(ISNUMBER(D876),(D876-INDEX('Price Data'!E:E,MATCH(TEXT(A876,"YYYY-MM-DD"),'Price Data'!D:D,0)+1))/INDEX('Price Data'!E:E,MATCH(TEXT(A876,"YYYY-MM-DD"),'Price Data'!D:D,0)+1),""),"")</f>
        <v>-1.1066398390341996E-2</v>
      </c>
      <c r="F876" s="34">
        <f>IFERROR(INDEX('Price Data'!H:H,MATCH(TEXT(A876,"YYYY-MM-DD"),'Price Data'!G:G,0)),"")</f>
        <v>2254</v>
      </c>
      <c r="G876" s="10" cm="1">
        <f t="array" ref="G876">IFERROR(IF(ISNUMBER(F876),(F876-INDEX('Price Data'!H:H,MATCH(TEXT(A876,"YYYY-MM-DD"),'Price Data'!G:G,0)+1))/INDEX('Price Data'!H:H,MATCH(TEXT(A876,"YYYY-MM-DD"),'Price Data'!G:G,0)+1),""),"")</f>
        <v>-4.6531302876480544E-2</v>
      </c>
      <c r="H876" s="34">
        <f>IFERROR(INDEX('Price Data'!K:K,MATCH(TEXT(A876,"YYYY-MM-DD"),'Price Data'!J:J,0)),"")</f>
        <v>2.0099999999999998</v>
      </c>
      <c r="I876" s="10" cm="1">
        <f t="array" ref="I876">IFERROR(IF(ISNUMBER(H876),(H876-INDEX('Price Data'!K:K,MATCH(TEXT(A876,"YYYY-MM-DD"),'Price Data'!J:J,0)+1))/INDEX('Price Data'!K:K,MATCH(TEXT(A876,"YYYY-MM-DD"),'Price Data'!J:J,0)+1),""),"")</f>
        <v>-1.4705882352941298E-2</v>
      </c>
      <c r="J876" s="34">
        <f>IFERROR(INDEX('Price Data'!N:N,MATCH(TEXT(A876,"YYYY-MM-DD"),'Price Data'!M:M,0)),"")</f>
        <v>2.5299999999999998</v>
      </c>
      <c r="K876" s="10" cm="1">
        <f t="array" ref="K876">IFERROR(IF(ISNUMBER(J876),(J876-INDEX('Price Data'!N:N,MATCH(TEXT(A876,"YYYY-MM-DD"),'Price Data'!M:M,0)+1))/INDEX('Price Data'!N:N,MATCH(TEXT(A876,"YYYY-MM-DD"),'Price Data'!M:M,0)+1),""),"")</f>
        <v>-3.937007874015839E-3</v>
      </c>
      <c r="L876" s="34">
        <f>IFERROR(INDEX('Price Data'!Q:Q,MATCH(TEXT(A876,"YYYY-MM-DD"),'Price Data'!P:P,0)),"")</f>
        <v>1.86</v>
      </c>
      <c r="M876" s="10" cm="1">
        <f t="array" ref="M876">IFERROR(IF(ISNUMBER(L876),(L876-INDEX('Price Data'!Q:Q,MATCH(TEXT(A876,"YYYY-MM-DD"),'Price Data'!P:P,0)+1))/INDEX('Price Data'!Q:Q,MATCH(TEXT(A876,"YYYY-MM-DD"),'Price Data'!P:P,0)+1),""),"")</f>
        <v>-3.6269430051813392E-2</v>
      </c>
      <c r="N876" s="34">
        <f>IFERROR(INDEX('Price Data'!T:T,MATCH(TEXT(A876,"YYYY-MM-DD"),'Price Data'!S:S,0)),"")</f>
        <v>2.86</v>
      </c>
      <c r="O876" s="10" cm="1">
        <f t="array" ref="O876">IFERROR(IF(ISNUMBER(N876),(N876-INDEX('Price Data'!T:T,MATCH(TEXT(A876,"YYYY-MM-DD"),'Price Data'!S:S,0)+1))/INDEX('Price Data'!T:T,MATCH(TEXT(A876,"YYYY-MM-DD"),'Price Data'!S:S,0)+1),""),"")</f>
        <v>-2.3890784982935249E-2</v>
      </c>
    </row>
    <row r="877" spans="1:15" x14ac:dyDescent="0.3">
      <c r="A877" s="8">
        <v>42696</v>
      </c>
      <c r="B877" s="34">
        <f>IFERROR(INDEX('Price Data'!B:B,MATCH(TEXT(A877,"YYYY-MM-DD"),'Price Data'!A:A,0)),"")</f>
        <v>16520</v>
      </c>
      <c r="C877" s="10" cm="1">
        <f t="array" ref="C877">IFERROR(IF(ISNUMBER(B877),(B877-INDEX('Price Data'!B:B,MATCH(TEXT(A877,"YYYY-MM-DD"),'Price Data'!A:A,0)+1))/INDEX('Price Data'!B:B,MATCH(TEXT(A877,"YYYY-MM-DD"),'Price Data'!A:A,0)+1),""),"")</f>
        <v>1.3683500030680494E-2</v>
      </c>
      <c r="D877" s="34">
        <f>IFERROR(INDEX('Price Data'!E:E,MATCH(TEXT(A877,"YYYY-MM-DD"),'Price Data'!D:D,0)),"")</f>
        <v>10.1</v>
      </c>
      <c r="E877" s="10" cm="1">
        <f t="array" ref="E877">IFERROR(IF(ISNUMBER(D877),(D877-INDEX('Price Data'!E:E,MATCH(TEXT(A877,"YYYY-MM-DD"),'Price Data'!D:D,0)+1))/INDEX('Price Data'!E:E,MATCH(TEXT(A877,"YYYY-MM-DD"),'Price Data'!D:D,0)+1),""),"")</f>
        <v>2.7466937945066081E-2</v>
      </c>
      <c r="F877" s="34">
        <f>IFERROR(INDEX('Price Data'!H:H,MATCH(TEXT(A877,"YYYY-MM-DD"),'Price Data'!G:G,0)),"")</f>
        <v>2193</v>
      </c>
      <c r="G877" s="10" cm="1">
        <f t="array" ref="G877">IFERROR(IF(ISNUMBER(F877),(F877-INDEX('Price Data'!H:H,MATCH(TEXT(A877,"YYYY-MM-DD"),'Price Data'!G:G,0)+1))/INDEX('Price Data'!H:H,MATCH(TEXT(A877,"YYYY-MM-DD"),'Price Data'!G:G,0)+1),""),"")</f>
        <v>-2.7062999112688554E-2</v>
      </c>
      <c r="H877" s="34">
        <f>IFERROR(INDEX('Price Data'!K:K,MATCH(TEXT(A877,"YYYY-MM-DD"),'Price Data'!J:J,0)),"")</f>
        <v>2.06</v>
      </c>
      <c r="I877" s="10" cm="1">
        <f t="array" ref="I877">IFERROR(IF(ISNUMBER(H877),(H877-INDEX('Price Data'!K:K,MATCH(TEXT(A877,"YYYY-MM-DD"),'Price Data'!J:J,0)+1))/INDEX('Price Data'!K:K,MATCH(TEXT(A877,"YYYY-MM-DD"),'Price Data'!J:J,0)+1),""),"")</f>
        <v>2.48756218905474E-2</v>
      </c>
      <c r="J877" s="34">
        <f>IFERROR(INDEX('Price Data'!N:N,MATCH(TEXT(A877,"YYYY-MM-DD"),'Price Data'!M:M,0)),"")</f>
        <v>2.58</v>
      </c>
      <c r="K877" s="10" cm="1">
        <f t="array" ref="K877">IFERROR(IF(ISNUMBER(J877),(J877-INDEX('Price Data'!N:N,MATCH(TEXT(A877,"YYYY-MM-DD"),'Price Data'!M:M,0)+1))/INDEX('Price Data'!N:N,MATCH(TEXT(A877,"YYYY-MM-DD"),'Price Data'!M:M,0)+1),""),"")</f>
        <v>1.9762845849802479E-2</v>
      </c>
      <c r="L877" s="34">
        <f>IFERROR(INDEX('Price Data'!Q:Q,MATCH(TEXT(A877,"YYYY-MM-DD"),'Price Data'!P:P,0)),"")</f>
        <v>1.87</v>
      </c>
      <c r="M877" s="10" cm="1">
        <f t="array" ref="M877">IFERROR(IF(ISNUMBER(L877),(L877-INDEX('Price Data'!Q:Q,MATCH(TEXT(A877,"YYYY-MM-DD"),'Price Data'!P:P,0)+1))/INDEX('Price Data'!Q:Q,MATCH(TEXT(A877,"YYYY-MM-DD"),'Price Data'!P:P,0)+1),""),"")</f>
        <v>5.3763440860215101E-3</v>
      </c>
      <c r="N877" s="34">
        <f>IFERROR(INDEX('Price Data'!T:T,MATCH(TEXT(A877,"YYYY-MM-DD"),'Price Data'!S:S,0)),"")</f>
        <v>2.92</v>
      </c>
      <c r="O877" s="10" cm="1">
        <f t="array" ref="O877">IFERROR(IF(ISNUMBER(N877),(N877-INDEX('Price Data'!T:T,MATCH(TEXT(A877,"YYYY-MM-DD"),'Price Data'!S:S,0)+1))/INDEX('Price Data'!T:T,MATCH(TEXT(A877,"YYYY-MM-DD"),'Price Data'!S:S,0)+1),""),"")</f>
        <v>2.0979020979020997E-2</v>
      </c>
    </row>
    <row r="878" spans="1:15" x14ac:dyDescent="0.3">
      <c r="A878" s="8">
        <v>42697</v>
      </c>
      <c r="B878" s="34">
        <f>IFERROR(INDEX('Price Data'!B:B,MATCH(TEXT(A878,"YYYY-MM-DD"),'Price Data'!A:A,0)),"")</f>
        <v>16532</v>
      </c>
      <c r="C878" s="10" cm="1">
        <f t="array" ref="C878">IFERROR(IF(ISNUMBER(B878),(B878-INDEX('Price Data'!B:B,MATCH(TEXT(A878,"YYYY-MM-DD"),'Price Data'!A:A,0)+1))/INDEX('Price Data'!B:B,MATCH(TEXT(A878,"YYYY-MM-DD"),'Price Data'!A:A,0)+1),""),"")</f>
        <v>7.2639225181598058E-4</v>
      </c>
      <c r="D878" s="34">
        <f>IFERROR(INDEX('Price Data'!E:E,MATCH(TEXT(A878,"YYYY-MM-DD"),'Price Data'!D:D,0)),"")</f>
        <v>10.050000000000001</v>
      </c>
      <c r="E878" s="10" cm="1">
        <f t="array" ref="E878">IFERROR(IF(ISNUMBER(D878),(D878-INDEX('Price Data'!E:E,MATCH(TEXT(A878,"YYYY-MM-DD"),'Price Data'!D:D,0)+1))/INDEX('Price Data'!E:E,MATCH(TEXT(A878,"YYYY-MM-DD"),'Price Data'!D:D,0)+1),""),"")</f>
        <v>-4.9504950495048447E-3</v>
      </c>
      <c r="F878" s="34">
        <f>IFERROR(INDEX('Price Data'!H:H,MATCH(TEXT(A878,"YYYY-MM-DD"),'Price Data'!G:G,0)),"")</f>
        <v>2227</v>
      </c>
      <c r="G878" s="10" cm="1">
        <f t="array" ref="G878">IFERROR(IF(ISNUMBER(F878),(F878-INDEX('Price Data'!H:H,MATCH(TEXT(A878,"YYYY-MM-DD"),'Price Data'!G:G,0)+1))/INDEX('Price Data'!H:H,MATCH(TEXT(A878,"YYYY-MM-DD"),'Price Data'!G:G,0)+1),""),"")</f>
        <v>1.5503875968992248E-2</v>
      </c>
      <c r="H878" s="34">
        <f>IFERROR(INDEX('Price Data'!K:K,MATCH(TEXT(A878,"YYYY-MM-DD"),'Price Data'!J:J,0)),"")</f>
        <v>2.0499999999999998</v>
      </c>
      <c r="I878" s="10" cm="1">
        <f t="array" ref="I878">IFERROR(IF(ISNUMBER(H878),(H878-INDEX('Price Data'!K:K,MATCH(TEXT(A878,"YYYY-MM-DD"),'Price Data'!J:J,0)+1))/INDEX('Price Data'!K:K,MATCH(TEXT(A878,"YYYY-MM-DD"),'Price Data'!J:J,0)+1),""),"")</f>
        <v>-4.8543689320389473E-3</v>
      </c>
      <c r="J878" s="34">
        <f>IFERROR(INDEX('Price Data'!N:N,MATCH(TEXT(A878,"YYYY-MM-DD"),'Price Data'!M:M,0)),"")</f>
        <v>2.56</v>
      </c>
      <c r="K878" s="10" cm="1">
        <f t="array" ref="K878">IFERROR(IF(ISNUMBER(J878),(J878-INDEX('Price Data'!N:N,MATCH(TEXT(A878,"YYYY-MM-DD"),'Price Data'!M:M,0)+1))/INDEX('Price Data'!N:N,MATCH(TEXT(A878,"YYYY-MM-DD"),'Price Data'!M:M,0)+1),""),"")</f>
        <v>-7.7519379844961309E-3</v>
      </c>
      <c r="L878" s="34">
        <f>IFERROR(INDEX('Price Data'!Q:Q,MATCH(TEXT(A878,"YYYY-MM-DD"),'Price Data'!P:P,0)),"")</f>
        <v>1.89</v>
      </c>
      <c r="M878" s="10" cm="1">
        <f t="array" ref="M878">IFERROR(IF(ISNUMBER(L878),(L878-INDEX('Price Data'!Q:Q,MATCH(TEXT(A878,"YYYY-MM-DD"),'Price Data'!P:P,0)+1))/INDEX('Price Data'!Q:Q,MATCH(TEXT(A878,"YYYY-MM-DD"),'Price Data'!P:P,0)+1),""),"")</f>
        <v>1.0695187165775291E-2</v>
      </c>
      <c r="N878" s="34">
        <f>IFERROR(INDEX('Price Data'!T:T,MATCH(TEXT(A878,"YYYY-MM-DD"),'Price Data'!S:S,0)),"")</f>
        <v>3</v>
      </c>
      <c r="O878" s="10" cm="1">
        <f t="array" ref="O878">IFERROR(IF(ISNUMBER(N878),(N878-INDEX('Price Data'!T:T,MATCH(TEXT(A878,"YYYY-MM-DD"),'Price Data'!S:S,0)+1))/INDEX('Price Data'!T:T,MATCH(TEXT(A878,"YYYY-MM-DD"),'Price Data'!S:S,0)+1),""),"")</f>
        <v>2.7397260273972629E-2</v>
      </c>
    </row>
    <row r="879" spans="1:15" x14ac:dyDescent="0.3">
      <c r="A879" s="8">
        <v>42698</v>
      </c>
      <c r="B879" s="34">
        <f>IFERROR(INDEX('Price Data'!B:B,MATCH(TEXT(A879,"YYYY-MM-DD"),'Price Data'!A:A,0)),"")</f>
        <v>16501</v>
      </c>
      <c r="C879" s="10" cm="1">
        <f t="array" ref="C879">IFERROR(IF(ISNUMBER(B879),(B879-INDEX('Price Data'!B:B,MATCH(TEXT(A879,"YYYY-MM-DD"),'Price Data'!A:A,0)+1))/INDEX('Price Data'!B:B,MATCH(TEXT(A879,"YYYY-MM-DD"),'Price Data'!A:A,0)+1),""),"")</f>
        <v>-1.8751512218727316E-3</v>
      </c>
      <c r="D879" s="34">
        <f>IFERROR(INDEX('Price Data'!E:E,MATCH(TEXT(A879,"YYYY-MM-DD"),'Price Data'!D:D,0)),"")</f>
        <v>9.9600000000000009</v>
      </c>
      <c r="E879" s="10" cm="1">
        <f t="array" ref="E879">IFERROR(IF(ISNUMBER(D879),(D879-INDEX('Price Data'!E:E,MATCH(TEXT(A879,"YYYY-MM-DD"),'Price Data'!D:D,0)+1))/INDEX('Price Data'!E:E,MATCH(TEXT(A879,"YYYY-MM-DD"),'Price Data'!D:D,0)+1),""),"")</f>
        <v>-8.9552238805969998E-3</v>
      </c>
      <c r="F879" s="34">
        <f>IFERROR(INDEX('Price Data'!H:H,MATCH(TEXT(A879,"YYYY-MM-DD"),'Price Data'!G:G,0)),"")</f>
        <v>2301</v>
      </c>
      <c r="G879" s="10" cm="1">
        <f t="array" ref="G879">IFERROR(IF(ISNUMBER(F879),(F879-INDEX('Price Data'!H:H,MATCH(TEXT(A879,"YYYY-MM-DD"),'Price Data'!G:G,0)+1))/INDEX('Price Data'!H:H,MATCH(TEXT(A879,"YYYY-MM-DD"),'Price Data'!G:G,0)+1),""),"")</f>
        <v>3.3228558599012123E-2</v>
      </c>
      <c r="H879" s="34">
        <f>IFERROR(INDEX('Price Data'!K:K,MATCH(TEXT(A879,"YYYY-MM-DD"),'Price Data'!J:J,0)),"")</f>
        <v>2.04</v>
      </c>
      <c r="I879" s="10" cm="1">
        <f t="array" ref="I879">IFERROR(IF(ISNUMBER(H879),(H879-INDEX('Price Data'!K:K,MATCH(TEXT(A879,"YYYY-MM-DD"),'Price Data'!J:J,0)+1))/INDEX('Price Data'!K:K,MATCH(TEXT(A879,"YYYY-MM-DD"),'Price Data'!J:J,0)+1),""),"")</f>
        <v>-4.8780487804877017E-3</v>
      </c>
      <c r="J879" s="34">
        <f>IFERROR(INDEX('Price Data'!N:N,MATCH(TEXT(A879,"YYYY-MM-DD"),'Price Data'!M:M,0)),"")</f>
        <v>2.56</v>
      </c>
      <c r="K879" s="10" cm="1">
        <f t="array" ref="K879">IFERROR(IF(ISNUMBER(J879),(J879-INDEX('Price Data'!N:N,MATCH(TEXT(A879,"YYYY-MM-DD"),'Price Data'!M:M,0)+1))/INDEX('Price Data'!N:N,MATCH(TEXT(A879,"YYYY-MM-DD"),'Price Data'!M:M,0)+1),""),"")</f>
        <v>0</v>
      </c>
      <c r="L879" s="34">
        <f>IFERROR(INDEX('Price Data'!Q:Q,MATCH(TEXT(A879,"YYYY-MM-DD"),'Price Data'!P:P,0)),"")</f>
        <v>1.86</v>
      </c>
      <c r="M879" s="10" cm="1">
        <f t="array" ref="M879">IFERROR(IF(ISNUMBER(L879),(L879-INDEX('Price Data'!Q:Q,MATCH(TEXT(A879,"YYYY-MM-DD"),'Price Data'!P:P,0)+1))/INDEX('Price Data'!Q:Q,MATCH(TEXT(A879,"YYYY-MM-DD"),'Price Data'!P:P,0)+1),""),"")</f>
        <v>-1.5873015873015772E-2</v>
      </c>
      <c r="N879" s="34">
        <f>IFERROR(INDEX('Price Data'!T:T,MATCH(TEXT(A879,"YYYY-MM-DD"),'Price Data'!S:S,0)),"")</f>
        <v>2.95</v>
      </c>
      <c r="O879" s="10" cm="1">
        <f t="array" ref="O879">IFERROR(IF(ISNUMBER(N879),(N879-INDEX('Price Data'!T:T,MATCH(TEXT(A879,"YYYY-MM-DD"),'Price Data'!S:S,0)+1))/INDEX('Price Data'!T:T,MATCH(TEXT(A879,"YYYY-MM-DD"),'Price Data'!S:S,0)+1),""),"")</f>
        <v>-1.6666666666666607E-2</v>
      </c>
    </row>
    <row r="880" spans="1:15" x14ac:dyDescent="0.3">
      <c r="A880" s="8">
        <v>42699</v>
      </c>
      <c r="B880" s="34">
        <f>IFERROR(INDEX('Price Data'!B:B,MATCH(TEXT(A880,"YYYY-MM-DD"),'Price Data'!A:A,0)),"")</f>
        <v>16515</v>
      </c>
      <c r="C880" s="10" cm="1">
        <f t="array" ref="C880">IFERROR(IF(ISNUMBER(B880),(B880-INDEX('Price Data'!B:B,MATCH(TEXT(A880,"YYYY-MM-DD"),'Price Data'!A:A,0)+1))/INDEX('Price Data'!B:B,MATCH(TEXT(A880,"YYYY-MM-DD"),'Price Data'!A:A,0)+1),""),"")</f>
        <v>8.4843342827707407E-4</v>
      </c>
      <c r="D880" s="34">
        <f>IFERROR(INDEX('Price Data'!E:E,MATCH(TEXT(A880,"YYYY-MM-DD"),'Price Data'!D:D,0)),"")</f>
        <v>9.8699999999999992</v>
      </c>
      <c r="E880" s="10" cm="1">
        <f t="array" ref="E880">IFERROR(IF(ISNUMBER(D880),(D880-INDEX('Price Data'!E:E,MATCH(TEXT(A880,"YYYY-MM-DD"),'Price Data'!D:D,0)+1))/INDEX('Price Data'!E:E,MATCH(TEXT(A880,"YYYY-MM-DD"),'Price Data'!D:D,0)+1),""),"")</f>
        <v>-9.0361445783134157E-3</v>
      </c>
      <c r="F880" s="34">
        <f>IFERROR(INDEX('Price Data'!H:H,MATCH(TEXT(A880,"YYYY-MM-DD"),'Price Data'!G:G,0)),"")</f>
        <v>2000</v>
      </c>
      <c r="G880" s="10" cm="1">
        <f t="array" ref="G880">IFERROR(IF(ISNUMBER(F880),(F880-INDEX('Price Data'!H:H,MATCH(TEXT(A880,"YYYY-MM-DD"),'Price Data'!G:G,0)+1))/INDEX('Price Data'!H:H,MATCH(TEXT(A880,"YYYY-MM-DD"),'Price Data'!G:G,0)+1),""),"")</f>
        <v>-0.13081269013472405</v>
      </c>
      <c r="H880" s="34">
        <f>IFERROR(INDEX('Price Data'!K:K,MATCH(TEXT(A880,"YYYY-MM-DD"),'Price Data'!J:J,0)),"")</f>
        <v>2.02</v>
      </c>
      <c r="I880" s="10" cm="1">
        <f t="array" ref="I880">IFERROR(IF(ISNUMBER(H880),(H880-INDEX('Price Data'!K:K,MATCH(TEXT(A880,"YYYY-MM-DD"),'Price Data'!J:J,0)+1))/INDEX('Price Data'!K:K,MATCH(TEXT(A880,"YYYY-MM-DD"),'Price Data'!J:J,0)+1),""),"")</f>
        <v>-9.8039215686274595E-3</v>
      </c>
      <c r="J880" s="34">
        <f>IFERROR(INDEX('Price Data'!N:N,MATCH(TEXT(A880,"YYYY-MM-DD"),'Price Data'!M:M,0)),"")</f>
        <v>2.57</v>
      </c>
      <c r="K880" s="10" cm="1">
        <f t="array" ref="K880">IFERROR(IF(ISNUMBER(J880),(J880-INDEX('Price Data'!N:N,MATCH(TEXT(A880,"YYYY-MM-DD"),'Price Data'!M:M,0)+1))/INDEX('Price Data'!N:N,MATCH(TEXT(A880,"YYYY-MM-DD"),'Price Data'!M:M,0)+1),""),"")</f>
        <v>3.9062499999999167E-3</v>
      </c>
      <c r="L880" s="34">
        <f>IFERROR(INDEX('Price Data'!Q:Q,MATCH(TEXT(A880,"YYYY-MM-DD"),'Price Data'!P:P,0)),"")</f>
        <v>1.88</v>
      </c>
      <c r="M880" s="10" cm="1">
        <f t="array" ref="M880">IFERROR(IF(ISNUMBER(L880),(L880-INDEX('Price Data'!Q:Q,MATCH(TEXT(A880,"YYYY-MM-DD"),'Price Data'!P:P,0)+1))/INDEX('Price Data'!Q:Q,MATCH(TEXT(A880,"YYYY-MM-DD"),'Price Data'!P:P,0)+1),""),"")</f>
        <v>1.0752688172042901E-2</v>
      </c>
      <c r="N880" s="34">
        <f>IFERROR(INDEX('Price Data'!T:T,MATCH(TEXT(A880,"YYYY-MM-DD"),'Price Data'!S:S,0)),"")</f>
        <v>2.94</v>
      </c>
      <c r="O880" s="10" cm="1">
        <f t="array" ref="O880">IFERROR(IF(ISNUMBER(N880),(N880-INDEX('Price Data'!T:T,MATCH(TEXT(A880,"YYYY-MM-DD"),'Price Data'!S:S,0)+1))/INDEX('Price Data'!T:T,MATCH(TEXT(A880,"YYYY-MM-DD"),'Price Data'!S:S,0)+1),""),"")</f>
        <v>-3.3898305084746542E-3</v>
      </c>
    </row>
    <row r="881" spans="1:15" x14ac:dyDescent="0.3">
      <c r="A881" s="8">
        <v>42700</v>
      </c>
      <c r="B881" s="34" t="str">
        <f>IFERROR(INDEX('Price Data'!B:B,MATCH(TEXT(A881,"YYYY-MM-DD"),'Price Data'!A:A,0)),"")</f>
        <v/>
      </c>
      <c r="C881" s="10" t="str" cm="1">
        <f t="array" ref="C881">IFERROR(IF(ISNUMBER(B881),(B881-INDEX('Price Data'!B:B,MATCH(TEXT(A881,"YYYY-MM-DD"),'Price Data'!A:A,0)+1))/INDEX('Price Data'!B:B,MATCH(TEXT(A881,"YYYY-MM-DD"),'Price Data'!A:A,0)+1),""),"")</f>
        <v/>
      </c>
      <c r="D881" s="34" t="str">
        <f>IFERROR(INDEX('Price Data'!E:E,MATCH(TEXT(A881,"YYYY-MM-DD"),'Price Data'!D:D,0)),"")</f>
        <v/>
      </c>
      <c r="E881" s="10" t="str" cm="1">
        <f t="array" ref="E881">IFERROR(IF(ISNUMBER(D881),(D881-INDEX('Price Data'!E:E,MATCH(TEXT(A881,"YYYY-MM-DD"),'Price Data'!D:D,0)+1))/INDEX('Price Data'!E:E,MATCH(TEXT(A881,"YYYY-MM-DD"),'Price Data'!D:D,0)+1),""),"")</f>
        <v/>
      </c>
      <c r="F881" s="34" t="str">
        <f>IFERROR(INDEX('Price Data'!H:H,MATCH(TEXT(A881,"YYYY-MM-DD"),'Price Data'!G:G,0)),"")</f>
        <v/>
      </c>
      <c r="G881" s="10" t="str" cm="1">
        <f t="array" ref="G881">IFERROR(IF(ISNUMBER(F881),(F881-INDEX('Price Data'!H:H,MATCH(TEXT(A881,"YYYY-MM-DD"),'Price Data'!G:G,0)+1))/INDEX('Price Data'!H:H,MATCH(TEXT(A881,"YYYY-MM-DD"),'Price Data'!G:G,0)+1),""),"")</f>
        <v/>
      </c>
      <c r="H881" s="34" t="str">
        <f>IFERROR(INDEX('Price Data'!K:K,MATCH(TEXT(A881,"YYYY-MM-DD"),'Price Data'!J:J,0)),"")</f>
        <v/>
      </c>
      <c r="I881" s="10" t="str" cm="1">
        <f t="array" ref="I881">IFERROR(IF(ISNUMBER(H881),(H881-INDEX('Price Data'!K:K,MATCH(TEXT(A881,"YYYY-MM-DD"),'Price Data'!J:J,0)+1))/INDEX('Price Data'!K:K,MATCH(TEXT(A881,"YYYY-MM-DD"),'Price Data'!J:J,0)+1),""),"")</f>
        <v/>
      </c>
      <c r="J881" s="34" t="str">
        <f>IFERROR(INDEX('Price Data'!N:N,MATCH(TEXT(A881,"YYYY-MM-DD"),'Price Data'!M:M,0)),"")</f>
        <v/>
      </c>
      <c r="K881" s="10" t="str" cm="1">
        <f t="array" ref="K881">IFERROR(IF(ISNUMBER(J881),(J881-INDEX('Price Data'!N:N,MATCH(TEXT(A881,"YYYY-MM-DD"),'Price Data'!M:M,0)+1))/INDEX('Price Data'!N:N,MATCH(TEXT(A881,"YYYY-MM-DD"),'Price Data'!M:M,0)+1),""),"")</f>
        <v/>
      </c>
      <c r="L881" s="34" t="str">
        <f>IFERROR(INDEX('Price Data'!Q:Q,MATCH(TEXT(A881,"YYYY-MM-DD"),'Price Data'!P:P,0)),"")</f>
        <v/>
      </c>
      <c r="M881" s="10" t="str" cm="1">
        <f t="array" ref="M881">IFERROR(IF(ISNUMBER(L881),(L881-INDEX('Price Data'!Q:Q,MATCH(TEXT(A881,"YYYY-MM-DD"),'Price Data'!P:P,0)+1))/INDEX('Price Data'!Q:Q,MATCH(TEXT(A881,"YYYY-MM-DD"),'Price Data'!P:P,0)+1),""),"")</f>
        <v/>
      </c>
      <c r="N881" s="34" t="str">
        <f>IFERROR(INDEX('Price Data'!T:T,MATCH(TEXT(A881,"YYYY-MM-DD"),'Price Data'!S:S,0)),"")</f>
        <v/>
      </c>
      <c r="O881" s="10" t="str" cm="1">
        <f t="array" ref="O881">IFERROR(IF(ISNUMBER(N881),(N881-INDEX('Price Data'!T:T,MATCH(TEXT(A881,"YYYY-MM-DD"),'Price Data'!S:S,0)+1))/INDEX('Price Data'!T:T,MATCH(TEXT(A881,"YYYY-MM-DD"),'Price Data'!S:S,0)+1),""),"")</f>
        <v/>
      </c>
    </row>
    <row r="882" spans="1:15" x14ac:dyDescent="0.3">
      <c r="A882" s="8">
        <v>42701</v>
      </c>
      <c r="B882" s="34" t="str">
        <f>IFERROR(INDEX('Price Data'!B:B,MATCH(TEXT(A882,"YYYY-MM-DD"),'Price Data'!A:A,0)),"")</f>
        <v/>
      </c>
      <c r="C882" s="10" t="str" cm="1">
        <f t="array" ref="C882">IFERROR(IF(ISNUMBER(B882),(B882-INDEX('Price Data'!B:B,MATCH(TEXT(A882,"YYYY-MM-DD"),'Price Data'!A:A,0)+1))/INDEX('Price Data'!B:B,MATCH(TEXT(A882,"YYYY-MM-DD"),'Price Data'!A:A,0)+1),""),"")</f>
        <v/>
      </c>
      <c r="D882" s="34" t="str">
        <f>IFERROR(INDEX('Price Data'!E:E,MATCH(TEXT(A882,"YYYY-MM-DD"),'Price Data'!D:D,0)),"")</f>
        <v/>
      </c>
      <c r="E882" s="10" t="str" cm="1">
        <f t="array" ref="E882">IFERROR(IF(ISNUMBER(D882),(D882-INDEX('Price Data'!E:E,MATCH(TEXT(A882,"YYYY-MM-DD"),'Price Data'!D:D,0)+1))/INDEX('Price Data'!E:E,MATCH(TEXT(A882,"YYYY-MM-DD"),'Price Data'!D:D,0)+1),""),"")</f>
        <v/>
      </c>
      <c r="F882" s="34" t="str">
        <f>IFERROR(INDEX('Price Data'!H:H,MATCH(TEXT(A882,"YYYY-MM-DD"),'Price Data'!G:G,0)),"")</f>
        <v/>
      </c>
      <c r="G882" s="10" t="str" cm="1">
        <f t="array" ref="G882">IFERROR(IF(ISNUMBER(F882),(F882-INDEX('Price Data'!H:H,MATCH(TEXT(A882,"YYYY-MM-DD"),'Price Data'!G:G,0)+1))/INDEX('Price Data'!H:H,MATCH(TEXT(A882,"YYYY-MM-DD"),'Price Data'!G:G,0)+1),""),"")</f>
        <v/>
      </c>
      <c r="H882" s="34" t="str">
        <f>IFERROR(INDEX('Price Data'!K:K,MATCH(TEXT(A882,"YYYY-MM-DD"),'Price Data'!J:J,0)),"")</f>
        <v/>
      </c>
      <c r="I882" s="10" t="str" cm="1">
        <f t="array" ref="I882">IFERROR(IF(ISNUMBER(H882),(H882-INDEX('Price Data'!K:K,MATCH(TEXT(A882,"YYYY-MM-DD"),'Price Data'!J:J,0)+1))/INDEX('Price Data'!K:K,MATCH(TEXT(A882,"YYYY-MM-DD"),'Price Data'!J:J,0)+1),""),"")</f>
        <v/>
      </c>
      <c r="J882" s="34" t="str">
        <f>IFERROR(INDEX('Price Data'!N:N,MATCH(TEXT(A882,"YYYY-MM-DD"),'Price Data'!M:M,0)),"")</f>
        <v/>
      </c>
      <c r="K882" s="10" t="str" cm="1">
        <f t="array" ref="K882">IFERROR(IF(ISNUMBER(J882),(J882-INDEX('Price Data'!N:N,MATCH(TEXT(A882,"YYYY-MM-DD"),'Price Data'!M:M,0)+1))/INDEX('Price Data'!N:N,MATCH(TEXT(A882,"YYYY-MM-DD"),'Price Data'!M:M,0)+1),""),"")</f>
        <v/>
      </c>
      <c r="L882" s="34" t="str">
        <f>IFERROR(INDEX('Price Data'!Q:Q,MATCH(TEXT(A882,"YYYY-MM-DD"),'Price Data'!P:P,0)),"")</f>
        <v/>
      </c>
      <c r="M882" s="10" t="str" cm="1">
        <f t="array" ref="M882">IFERROR(IF(ISNUMBER(L882),(L882-INDEX('Price Data'!Q:Q,MATCH(TEXT(A882,"YYYY-MM-DD"),'Price Data'!P:P,0)+1))/INDEX('Price Data'!Q:Q,MATCH(TEXT(A882,"YYYY-MM-DD"),'Price Data'!P:P,0)+1),""),"")</f>
        <v/>
      </c>
      <c r="N882" s="34" t="str">
        <f>IFERROR(INDEX('Price Data'!T:T,MATCH(TEXT(A882,"YYYY-MM-DD"),'Price Data'!S:S,0)),"")</f>
        <v/>
      </c>
      <c r="O882" s="10" t="str" cm="1">
        <f t="array" ref="O882">IFERROR(IF(ISNUMBER(N882),(N882-INDEX('Price Data'!T:T,MATCH(TEXT(A882,"YYYY-MM-DD"),'Price Data'!S:S,0)+1))/INDEX('Price Data'!T:T,MATCH(TEXT(A882,"YYYY-MM-DD"),'Price Data'!S:S,0)+1),""),"")</f>
        <v/>
      </c>
    </row>
    <row r="883" spans="1:15" x14ac:dyDescent="0.3">
      <c r="A883" s="8">
        <v>42702</v>
      </c>
      <c r="B883" s="34">
        <f>IFERROR(INDEX('Price Data'!B:B,MATCH(TEXT(A883,"YYYY-MM-DD"),'Price Data'!A:A,0)),"")</f>
        <v>16217</v>
      </c>
      <c r="C883" s="10" cm="1">
        <f t="array" ref="C883">IFERROR(IF(ISNUMBER(B883),(B883-INDEX('Price Data'!B:B,MATCH(TEXT(A883,"YYYY-MM-DD"),'Price Data'!A:A,0)+1))/INDEX('Price Data'!B:B,MATCH(TEXT(A883,"YYYY-MM-DD"),'Price Data'!A:A,0)+1),""),"")</f>
        <v>-1.8044202240387528E-2</v>
      </c>
      <c r="D883" s="34">
        <f>IFERROR(INDEX('Price Data'!E:E,MATCH(TEXT(A883,"YYYY-MM-DD"),'Price Data'!D:D,0)),"")</f>
        <v>9.42</v>
      </c>
      <c r="E883" s="10" cm="1">
        <f t="array" ref="E883">IFERROR(IF(ISNUMBER(D883),(D883-INDEX('Price Data'!E:E,MATCH(TEXT(A883,"YYYY-MM-DD"),'Price Data'!D:D,0)+1))/INDEX('Price Data'!E:E,MATCH(TEXT(A883,"YYYY-MM-DD"),'Price Data'!D:D,0)+1),""),"")</f>
        <v>-4.5592705167173182E-2</v>
      </c>
      <c r="F883" s="34">
        <f>IFERROR(INDEX('Price Data'!H:H,MATCH(TEXT(A883,"YYYY-MM-DD"),'Price Data'!G:G,0)),"")</f>
        <v>1724</v>
      </c>
      <c r="G883" s="10" cm="1">
        <f t="array" ref="G883">IFERROR(IF(ISNUMBER(F883),(F883-INDEX('Price Data'!H:H,MATCH(TEXT(A883,"YYYY-MM-DD"),'Price Data'!G:G,0)+1))/INDEX('Price Data'!H:H,MATCH(TEXT(A883,"YYYY-MM-DD"),'Price Data'!G:G,0)+1),""),"")</f>
        <v>-0.13800000000000001</v>
      </c>
      <c r="H883" s="34">
        <f>IFERROR(INDEX('Price Data'!K:K,MATCH(TEXT(A883,"YYYY-MM-DD"),'Price Data'!J:J,0)),"")</f>
        <v>1.96</v>
      </c>
      <c r="I883" s="10" cm="1">
        <f t="array" ref="I883">IFERROR(IF(ISNUMBER(H883),(H883-INDEX('Price Data'!K:K,MATCH(TEXT(A883,"YYYY-MM-DD"),'Price Data'!J:J,0)+1))/INDEX('Price Data'!K:K,MATCH(TEXT(A883,"YYYY-MM-DD"),'Price Data'!J:J,0)+1),""),"")</f>
        <v>-2.9702970297029729E-2</v>
      </c>
      <c r="J883" s="34">
        <f>IFERROR(INDEX('Price Data'!N:N,MATCH(TEXT(A883,"YYYY-MM-DD"),'Price Data'!M:M,0)),"")</f>
        <v>2.4</v>
      </c>
      <c r="K883" s="10" cm="1">
        <f t="array" ref="K883">IFERROR(IF(ISNUMBER(J883),(J883-INDEX('Price Data'!N:N,MATCH(TEXT(A883,"YYYY-MM-DD"),'Price Data'!M:M,0)+1))/INDEX('Price Data'!N:N,MATCH(TEXT(A883,"YYYY-MM-DD"),'Price Data'!M:M,0)+1),""),"")</f>
        <v>-6.6147859922178961E-2</v>
      </c>
      <c r="L883" s="34">
        <f>IFERROR(INDEX('Price Data'!Q:Q,MATCH(TEXT(A883,"YYYY-MM-DD"),'Price Data'!P:P,0)),"")</f>
        <v>1.79</v>
      </c>
      <c r="M883" s="10" cm="1">
        <f t="array" ref="M883">IFERROR(IF(ISNUMBER(L883),(L883-INDEX('Price Data'!Q:Q,MATCH(TEXT(A883,"YYYY-MM-DD"),'Price Data'!P:P,0)+1))/INDEX('Price Data'!Q:Q,MATCH(TEXT(A883,"YYYY-MM-DD"),'Price Data'!P:P,0)+1),""),"")</f>
        <v>-4.7872340425531845E-2</v>
      </c>
      <c r="N883" s="34">
        <f>IFERROR(INDEX('Price Data'!T:T,MATCH(TEXT(A883,"YYYY-MM-DD"),'Price Data'!S:S,0)),"")</f>
        <v>2.83</v>
      </c>
      <c r="O883" s="10" cm="1">
        <f t="array" ref="O883">IFERROR(IF(ISNUMBER(N883),(N883-INDEX('Price Data'!T:T,MATCH(TEXT(A883,"YYYY-MM-DD"),'Price Data'!S:S,0)+1))/INDEX('Price Data'!T:T,MATCH(TEXT(A883,"YYYY-MM-DD"),'Price Data'!S:S,0)+1),""),"")</f>
        <v>-3.7414965986394516E-2</v>
      </c>
    </row>
    <row r="884" spans="1:15" x14ac:dyDescent="0.3">
      <c r="A884" s="8">
        <v>42703</v>
      </c>
      <c r="B884" s="34">
        <f>IFERROR(INDEX('Price Data'!B:B,MATCH(TEXT(A884,"YYYY-MM-DD"),'Price Data'!A:A,0)),"")</f>
        <v>16562</v>
      </c>
      <c r="C884" s="10" cm="1">
        <f t="array" ref="C884">IFERROR(IF(ISNUMBER(B884),(B884-INDEX('Price Data'!B:B,MATCH(TEXT(A884,"YYYY-MM-DD"),'Price Data'!A:A,0)+1))/INDEX('Price Data'!B:B,MATCH(TEXT(A884,"YYYY-MM-DD"),'Price Data'!A:A,0)+1),""),"")</f>
        <v>2.1273971758031696E-2</v>
      </c>
      <c r="D884" s="34">
        <f>IFERROR(INDEX('Price Data'!E:E,MATCH(TEXT(A884,"YYYY-MM-DD"),'Price Data'!D:D,0)),"")</f>
        <v>9.7200000000000006</v>
      </c>
      <c r="E884" s="10" cm="1">
        <f t="array" ref="E884">IFERROR(IF(ISNUMBER(D884),(D884-INDEX('Price Data'!E:E,MATCH(TEXT(A884,"YYYY-MM-DD"),'Price Data'!D:D,0)+1))/INDEX('Price Data'!E:E,MATCH(TEXT(A884,"YYYY-MM-DD"),'Price Data'!D:D,0)+1),""),"")</f>
        <v>3.184713375796186E-2</v>
      </c>
      <c r="F884" s="34">
        <f>IFERROR(INDEX('Price Data'!H:H,MATCH(TEXT(A884,"YYYY-MM-DD"),'Price Data'!G:G,0)),"")</f>
        <v>2025</v>
      </c>
      <c r="G884" s="10" cm="1">
        <f t="array" ref="G884">IFERROR(IF(ISNUMBER(F884),(F884-INDEX('Price Data'!H:H,MATCH(TEXT(A884,"YYYY-MM-DD"),'Price Data'!G:G,0)+1))/INDEX('Price Data'!H:H,MATCH(TEXT(A884,"YYYY-MM-DD"),'Price Data'!G:G,0)+1),""),"")</f>
        <v>0.17459396751740139</v>
      </c>
      <c r="H884" s="34">
        <f>IFERROR(INDEX('Price Data'!K:K,MATCH(TEXT(A884,"YYYY-MM-DD"),'Price Data'!J:J,0)),"")</f>
        <v>2.04</v>
      </c>
      <c r="I884" s="10" cm="1">
        <f t="array" ref="I884">IFERROR(IF(ISNUMBER(H884),(H884-INDEX('Price Data'!K:K,MATCH(TEXT(A884,"YYYY-MM-DD"),'Price Data'!J:J,0)+1))/INDEX('Price Data'!K:K,MATCH(TEXT(A884,"YYYY-MM-DD"),'Price Data'!J:J,0)+1),""),"")</f>
        <v>4.0816326530612283E-2</v>
      </c>
      <c r="J884" s="34">
        <f>IFERROR(INDEX('Price Data'!N:N,MATCH(TEXT(A884,"YYYY-MM-DD"),'Price Data'!M:M,0)),"")</f>
        <v>2.5299999999999998</v>
      </c>
      <c r="K884" s="10" cm="1">
        <f t="array" ref="K884">IFERROR(IF(ISNUMBER(J884),(J884-INDEX('Price Data'!N:N,MATCH(TEXT(A884,"YYYY-MM-DD"),'Price Data'!M:M,0)+1))/INDEX('Price Data'!N:N,MATCH(TEXT(A884,"YYYY-MM-DD"),'Price Data'!M:M,0)+1),""),"")</f>
        <v>5.4166666666666627E-2</v>
      </c>
      <c r="L884" s="34">
        <f>IFERROR(INDEX('Price Data'!Q:Q,MATCH(TEXT(A884,"YYYY-MM-DD"),'Price Data'!P:P,0)),"")</f>
        <v>1.86</v>
      </c>
      <c r="M884" s="10" cm="1">
        <f t="array" ref="M884">IFERROR(IF(ISNUMBER(L884),(L884-INDEX('Price Data'!Q:Q,MATCH(TEXT(A884,"YYYY-MM-DD"),'Price Data'!P:P,0)+1))/INDEX('Price Data'!Q:Q,MATCH(TEXT(A884,"YYYY-MM-DD"),'Price Data'!P:P,0)+1),""),"")</f>
        <v>3.9106145251396683E-2</v>
      </c>
      <c r="N884" s="34">
        <f>IFERROR(INDEX('Price Data'!T:T,MATCH(TEXT(A884,"YYYY-MM-DD"),'Price Data'!S:S,0)),"")</f>
        <v>2.9</v>
      </c>
      <c r="O884" s="10" cm="1">
        <f t="array" ref="O884">IFERROR(IF(ISNUMBER(N884),(N884-INDEX('Price Data'!T:T,MATCH(TEXT(A884,"YYYY-MM-DD"),'Price Data'!S:S,0)+1))/INDEX('Price Data'!T:T,MATCH(TEXT(A884,"YYYY-MM-DD"),'Price Data'!S:S,0)+1),""),"")</f>
        <v>2.473498233215542E-2</v>
      </c>
    </row>
    <row r="885" spans="1:15" x14ac:dyDescent="0.3">
      <c r="A885" s="8">
        <v>42704</v>
      </c>
      <c r="B885" s="34">
        <f>IFERROR(INDEX('Price Data'!B:B,MATCH(TEXT(A885,"YYYY-MM-DD"),'Price Data'!A:A,0)),"")</f>
        <v>16930</v>
      </c>
      <c r="C885" s="10" cm="1">
        <f t="array" ref="C885">IFERROR(IF(ISNUMBER(B885),(B885-INDEX('Price Data'!B:B,MATCH(TEXT(A885,"YYYY-MM-DD"),'Price Data'!A:A,0)+1))/INDEX('Price Data'!B:B,MATCH(TEXT(A885,"YYYY-MM-DD"),'Price Data'!A:A,0)+1),""),"")</f>
        <v>2.2219538703055187E-2</v>
      </c>
      <c r="D885" s="34">
        <f>IFERROR(INDEX('Price Data'!E:E,MATCH(TEXT(A885,"YYYY-MM-DD"),'Price Data'!D:D,0)),"")</f>
        <v>10.130000000000001</v>
      </c>
      <c r="E885" s="10" cm="1">
        <f t="array" ref="E885">IFERROR(IF(ISNUMBER(D885),(D885-INDEX('Price Data'!E:E,MATCH(TEXT(A885,"YYYY-MM-DD"),'Price Data'!D:D,0)+1))/INDEX('Price Data'!E:E,MATCH(TEXT(A885,"YYYY-MM-DD"),'Price Data'!D:D,0)+1),""),"")</f>
        <v>4.2181069958847746E-2</v>
      </c>
      <c r="F885" s="34">
        <f>IFERROR(INDEX('Price Data'!H:H,MATCH(TEXT(A885,"YYYY-MM-DD"),'Price Data'!G:G,0)),"")</f>
        <v>2140</v>
      </c>
      <c r="G885" s="10" cm="1">
        <f t="array" ref="G885">IFERROR(IF(ISNUMBER(F885),(F885-INDEX('Price Data'!H:H,MATCH(TEXT(A885,"YYYY-MM-DD"),'Price Data'!G:G,0)+1))/INDEX('Price Data'!H:H,MATCH(TEXT(A885,"YYYY-MM-DD"),'Price Data'!G:G,0)+1),""),"")</f>
        <v>5.6790123456790124E-2</v>
      </c>
      <c r="H885" s="34">
        <f>IFERROR(INDEX('Price Data'!K:K,MATCH(TEXT(A885,"YYYY-MM-DD"),'Price Data'!J:J,0)),"")</f>
        <v>2.1</v>
      </c>
      <c r="I885" s="10" cm="1">
        <f t="array" ref="I885">IFERROR(IF(ISNUMBER(H885),(H885-INDEX('Price Data'!K:K,MATCH(TEXT(A885,"YYYY-MM-DD"),'Price Data'!J:J,0)+1))/INDEX('Price Data'!K:K,MATCH(TEXT(A885,"YYYY-MM-DD"),'Price Data'!J:J,0)+1),""),"")</f>
        <v>2.9411764705882377E-2</v>
      </c>
      <c r="J885" s="34">
        <f>IFERROR(INDEX('Price Data'!N:N,MATCH(TEXT(A885,"YYYY-MM-DD"),'Price Data'!M:M,0)),"")</f>
        <v>2.57</v>
      </c>
      <c r="K885" s="10" cm="1">
        <f t="array" ref="K885">IFERROR(IF(ISNUMBER(J885),(J885-INDEX('Price Data'!N:N,MATCH(TEXT(A885,"YYYY-MM-DD"),'Price Data'!M:M,0)+1))/INDEX('Price Data'!N:N,MATCH(TEXT(A885,"YYYY-MM-DD"),'Price Data'!M:M,0)+1),""),"")</f>
        <v>1.5810276679841914E-2</v>
      </c>
      <c r="L885" s="34">
        <f>IFERROR(INDEX('Price Data'!Q:Q,MATCH(TEXT(A885,"YYYY-MM-DD"),'Price Data'!P:P,0)),"")</f>
        <v>1.94</v>
      </c>
      <c r="M885" s="10" cm="1">
        <f t="array" ref="M885">IFERROR(IF(ISNUMBER(L885),(L885-INDEX('Price Data'!Q:Q,MATCH(TEXT(A885,"YYYY-MM-DD"),'Price Data'!P:P,0)+1))/INDEX('Price Data'!Q:Q,MATCH(TEXT(A885,"YYYY-MM-DD"),'Price Data'!P:P,0)+1),""),"")</f>
        <v>4.3010752688171956E-2</v>
      </c>
      <c r="N885" s="34">
        <f>IFERROR(INDEX('Price Data'!T:T,MATCH(TEXT(A885,"YYYY-MM-DD"),'Price Data'!S:S,0)),"")</f>
        <v>2.99</v>
      </c>
      <c r="O885" s="10" cm="1">
        <f t="array" ref="O885">IFERROR(IF(ISNUMBER(N885),(N885-INDEX('Price Data'!T:T,MATCH(TEXT(A885,"YYYY-MM-DD"),'Price Data'!S:S,0)+1))/INDEX('Price Data'!T:T,MATCH(TEXT(A885,"YYYY-MM-DD"),'Price Data'!S:S,0)+1),""),"")</f>
        <v>3.1034482758620793E-2</v>
      </c>
    </row>
    <row r="886" spans="1:15" x14ac:dyDescent="0.3">
      <c r="A886" s="8">
        <v>42705</v>
      </c>
      <c r="B886" s="34">
        <f>IFERROR(INDEX('Price Data'!B:B,MATCH(TEXT(A886,"YYYY-MM-DD"),'Price Data'!A:A,0)),"")</f>
        <v>17098</v>
      </c>
      <c r="C886" s="10" cm="1">
        <f t="array" ref="C886">IFERROR(IF(ISNUMBER(B886),(B886-INDEX('Price Data'!B:B,MATCH(TEXT(A886,"YYYY-MM-DD"),'Price Data'!A:A,0)+1))/INDEX('Price Data'!B:B,MATCH(TEXT(A886,"YYYY-MM-DD"),'Price Data'!A:A,0)+1),""),"")</f>
        <v>9.9232132309509738E-3</v>
      </c>
      <c r="D886" s="34">
        <f>IFERROR(INDEX('Price Data'!E:E,MATCH(TEXT(A886,"YYYY-MM-DD"),'Price Data'!D:D,0)),"")</f>
        <v>10.43</v>
      </c>
      <c r="E886" s="10" cm="1">
        <f t="array" ref="E886">IFERROR(IF(ISNUMBER(D886),(D886-INDEX('Price Data'!E:E,MATCH(TEXT(A886,"YYYY-MM-DD"),'Price Data'!D:D,0)+1))/INDEX('Price Data'!E:E,MATCH(TEXT(A886,"YYYY-MM-DD"),'Price Data'!D:D,0)+1),""),"")</f>
        <v>2.9615004935834049E-2</v>
      </c>
      <c r="F886" s="34">
        <f>IFERROR(INDEX('Price Data'!H:H,MATCH(TEXT(A886,"YYYY-MM-DD"),'Price Data'!G:G,0)),"")</f>
        <v>2061</v>
      </c>
      <c r="G886" s="10" cm="1">
        <f t="array" ref="G886">IFERROR(IF(ISNUMBER(F886),(F886-INDEX('Price Data'!H:H,MATCH(TEXT(A886,"YYYY-MM-DD"),'Price Data'!G:G,0)+1))/INDEX('Price Data'!H:H,MATCH(TEXT(A886,"YYYY-MM-DD"),'Price Data'!G:G,0)+1),""),"")</f>
        <v>-3.6915887850467288E-2</v>
      </c>
      <c r="H886" s="34">
        <f>IFERROR(INDEX('Price Data'!K:K,MATCH(TEXT(A886,"YYYY-MM-DD"),'Price Data'!J:J,0)),"")</f>
        <v>2.14</v>
      </c>
      <c r="I886" s="10" cm="1">
        <f t="array" ref="I886">IFERROR(IF(ISNUMBER(H886),(H886-INDEX('Price Data'!K:K,MATCH(TEXT(A886,"YYYY-MM-DD"),'Price Data'!J:J,0)+1))/INDEX('Price Data'!K:K,MATCH(TEXT(A886,"YYYY-MM-DD"),'Price Data'!J:J,0)+1),""),"")</f>
        <v>1.9047619047619063E-2</v>
      </c>
      <c r="J886" s="34">
        <f>IFERROR(INDEX('Price Data'!N:N,MATCH(TEXT(A886,"YYYY-MM-DD"),'Price Data'!M:M,0)),"")</f>
        <v>2.77</v>
      </c>
      <c r="K886" s="10" cm="1">
        <f t="array" ref="K886">IFERROR(IF(ISNUMBER(J886),(J886-INDEX('Price Data'!N:N,MATCH(TEXT(A886,"YYYY-MM-DD"),'Price Data'!M:M,0)+1))/INDEX('Price Data'!N:N,MATCH(TEXT(A886,"YYYY-MM-DD"),'Price Data'!M:M,0)+1),""),"")</f>
        <v>7.7821011673151821E-2</v>
      </c>
      <c r="L886" s="34">
        <f>IFERROR(INDEX('Price Data'!Q:Q,MATCH(TEXT(A886,"YYYY-MM-DD"),'Price Data'!P:P,0)),"")</f>
        <v>2</v>
      </c>
      <c r="M886" s="10" cm="1">
        <f t="array" ref="M886">IFERROR(IF(ISNUMBER(L886),(L886-INDEX('Price Data'!Q:Q,MATCH(TEXT(A886,"YYYY-MM-DD"),'Price Data'!P:P,0)+1))/INDEX('Price Data'!Q:Q,MATCH(TEXT(A886,"YYYY-MM-DD"),'Price Data'!P:P,0)+1),""),"")</f>
        <v>3.0927835051546421E-2</v>
      </c>
      <c r="N886" s="34">
        <f>IFERROR(INDEX('Price Data'!T:T,MATCH(TEXT(A886,"YYYY-MM-DD"),'Price Data'!S:S,0)),"")</f>
        <v>3.07</v>
      </c>
      <c r="O886" s="10" cm="1">
        <f t="array" ref="O886">IFERROR(IF(ISNUMBER(N886),(N886-INDEX('Price Data'!T:T,MATCH(TEXT(A886,"YYYY-MM-DD"),'Price Data'!S:S,0)+1))/INDEX('Price Data'!T:T,MATCH(TEXT(A886,"YYYY-MM-DD"),'Price Data'!S:S,0)+1),""),"")</f>
        <v>2.6755852842809239E-2</v>
      </c>
    </row>
    <row r="887" spans="1:15" x14ac:dyDescent="0.3">
      <c r="A887" s="8">
        <v>42706</v>
      </c>
      <c r="B887" s="34">
        <f>IFERROR(INDEX('Price Data'!B:B,MATCH(TEXT(A887,"YYYY-MM-DD"),'Price Data'!A:A,0)),"")</f>
        <v>17087</v>
      </c>
      <c r="C887" s="10" cm="1">
        <f t="array" ref="C887">IFERROR(IF(ISNUMBER(B887),(B887-INDEX('Price Data'!B:B,MATCH(TEXT(A887,"YYYY-MM-DD"),'Price Data'!A:A,0)+1))/INDEX('Price Data'!B:B,MATCH(TEXT(A887,"YYYY-MM-DD"),'Price Data'!A:A,0)+1),""),"")</f>
        <v>-6.4335009942683352E-4</v>
      </c>
      <c r="D887" s="34">
        <f>IFERROR(INDEX('Price Data'!E:E,MATCH(TEXT(A887,"YYYY-MM-DD"),'Price Data'!D:D,0)),"")</f>
        <v>10.44</v>
      </c>
      <c r="E887" s="10" cm="1">
        <f t="array" ref="E887">IFERROR(IF(ISNUMBER(D887),(D887-INDEX('Price Data'!E:E,MATCH(TEXT(A887,"YYYY-MM-DD"),'Price Data'!D:D,0)+1))/INDEX('Price Data'!E:E,MATCH(TEXT(A887,"YYYY-MM-DD"),'Price Data'!D:D,0)+1),""),"")</f>
        <v>9.5877277085328733E-4</v>
      </c>
      <c r="F887" s="34">
        <f>IFERROR(INDEX('Price Data'!H:H,MATCH(TEXT(A887,"YYYY-MM-DD"),'Price Data'!G:G,0)),"")</f>
        <v>1950</v>
      </c>
      <c r="G887" s="10" cm="1">
        <f t="array" ref="G887">IFERROR(IF(ISNUMBER(F887),(F887-INDEX('Price Data'!H:H,MATCH(TEXT(A887,"YYYY-MM-DD"),'Price Data'!G:G,0)+1))/INDEX('Price Data'!H:H,MATCH(TEXT(A887,"YYYY-MM-DD"),'Price Data'!G:G,0)+1),""),"")</f>
        <v>-5.3857350800582245E-2</v>
      </c>
      <c r="H887" s="34">
        <f>IFERROR(INDEX('Price Data'!K:K,MATCH(TEXT(A887,"YYYY-MM-DD"),'Price Data'!J:J,0)),"")</f>
        <v>2.13</v>
      </c>
      <c r="I887" s="10" cm="1">
        <f t="array" ref="I887">IFERROR(IF(ISNUMBER(H887),(H887-INDEX('Price Data'!K:K,MATCH(TEXT(A887,"YYYY-MM-DD"),'Price Data'!J:J,0)+1))/INDEX('Price Data'!K:K,MATCH(TEXT(A887,"YYYY-MM-DD"),'Price Data'!J:J,0)+1),""),"")</f>
        <v>-4.6728971962617903E-3</v>
      </c>
      <c r="J887" s="34">
        <f>IFERROR(INDEX('Price Data'!N:N,MATCH(TEXT(A887,"YYYY-MM-DD"),'Price Data'!M:M,0)),"")</f>
        <v>2.72</v>
      </c>
      <c r="K887" s="10" cm="1">
        <f t="array" ref="K887">IFERROR(IF(ISNUMBER(J887),(J887-INDEX('Price Data'!N:N,MATCH(TEXT(A887,"YYYY-MM-DD"),'Price Data'!M:M,0)+1))/INDEX('Price Data'!N:N,MATCH(TEXT(A887,"YYYY-MM-DD"),'Price Data'!M:M,0)+1),""),"")</f>
        <v>-1.8050541516245425E-2</v>
      </c>
      <c r="L887" s="34">
        <f>IFERROR(INDEX('Price Data'!Q:Q,MATCH(TEXT(A887,"YYYY-MM-DD"),'Price Data'!P:P,0)),"")</f>
        <v>1.99</v>
      </c>
      <c r="M887" s="10" cm="1">
        <f t="array" ref="M887">IFERROR(IF(ISNUMBER(L887),(L887-INDEX('Price Data'!Q:Q,MATCH(TEXT(A887,"YYYY-MM-DD"),'Price Data'!P:P,0)+1))/INDEX('Price Data'!Q:Q,MATCH(TEXT(A887,"YYYY-MM-DD"),'Price Data'!P:P,0)+1),""),"")</f>
        <v>-5.0000000000000044E-3</v>
      </c>
      <c r="N887" s="34">
        <f>IFERROR(INDEX('Price Data'!T:T,MATCH(TEXT(A887,"YYYY-MM-DD"),'Price Data'!S:S,0)),"")</f>
        <v>2.96</v>
      </c>
      <c r="O887" s="10" cm="1">
        <f t="array" ref="O887">IFERROR(IF(ISNUMBER(N887),(N887-INDEX('Price Data'!T:T,MATCH(TEXT(A887,"YYYY-MM-DD"),'Price Data'!S:S,0)+1))/INDEX('Price Data'!T:T,MATCH(TEXT(A887,"YYYY-MM-DD"),'Price Data'!S:S,0)+1),""),"")</f>
        <v>-3.5830618892508104E-2</v>
      </c>
    </row>
    <row r="888" spans="1:15" x14ac:dyDescent="0.3">
      <c r="A888" s="8">
        <v>42707</v>
      </c>
      <c r="B888" s="34" t="str">
        <f>IFERROR(INDEX('Price Data'!B:B,MATCH(TEXT(A888,"YYYY-MM-DD"),'Price Data'!A:A,0)),"")</f>
        <v/>
      </c>
      <c r="C888" s="10" t="str" cm="1">
        <f t="array" ref="C888">IFERROR(IF(ISNUMBER(B888),(B888-INDEX('Price Data'!B:B,MATCH(TEXT(A888,"YYYY-MM-DD"),'Price Data'!A:A,0)+1))/INDEX('Price Data'!B:B,MATCH(TEXT(A888,"YYYY-MM-DD"),'Price Data'!A:A,0)+1),""),"")</f>
        <v/>
      </c>
      <c r="D888" s="34" t="str">
        <f>IFERROR(INDEX('Price Data'!E:E,MATCH(TEXT(A888,"YYYY-MM-DD"),'Price Data'!D:D,0)),"")</f>
        <v/>
      </c>
      <c r="E888" s="10" t="str" cm="1">
        <f t="array" ref="E888">IFERROR(IF(ISNUMBER(D888),(D888-INDEX('Price Data'!E:E,MATCH(TEXT(A888,"YYYY-MM-DD"),'Price Data'!D:D,0)+1))/INDEX('Price Data'!E:E,MATCH(TEXT(A888,"YYYY-MM-DD"),'Price Data'!D:D,0)+1),""),"")</f>
        <v/>
      </c>
      <c r="F888" s="34" t="str">
        <f>IFERROR(INDEX('Price Data'!H:H,MATCH(TEXT(A888,"YYYY-MM-DD"),'Price Data'!G:G,0)),"")</f>
        <v/>
      </c>
      <c r="G888" s="10" t="str" cm="1">
        <f t="array" ref="G888">IFERROR(IF(ISNUMBER(F888),(F888-INDEX('Price Data'!H:H,MATCH(TEXT(A888,"YYYY-MM-DD"),'Price Data'!G:G,0)+1))/INDEX('Price Data'!H:H,MATCH(TEXT(A888,"YYYY-MM-DD"),'Price Data'!G:G,0)+1),""),"")</f>
        <v/>
      </c>
      <c r="H888" s="34" t="str">
        <f>IFERROR(INDEX('Price Data'!K:K,MATCH(TEXT(A888,"YYYY-MM-DD"),'Price Data'!J:J,0)),"")</f>
        <v/>
      </c>
      <c r="I888" s="10" t="str" cm="1">
        <f t="array" ref="I888">IFERROR(IF(ISNUMBER(H888),(H888-INDEX('Price Data'!K:K,MATCH(TEXT(A888,"YYYY-MM-DD"),'Price Data'!J:J,0)+1))/INDEX('Price Data'!K:K,MATCH(TEXT(A888,"YYYY-MM-DD"),'Price Data'!J:J,0)+1),""),"")</f>
        <v/>
      </c>
      <c r="J888" s="34" t="str">
        <f>IFERROR(INDEX('Price Data'!N:N,MATCH(TEXT(A888,"YYYY-MM-DD"),'Price Data'!M:M,0)),"")</f>
        <v/>
      </c>
      <c r="K888" s="10" t="str" cm="1">
        <f t="array" ref="K888">IFERROR(IF(ISNUMBER(J888),(J888-INDEX('Price Data'!N:N,MATCH(TEXT(A888,"YYYY-MM-DD"),'Price Data'!M:M,0)+1))/INDEX('Price Data'!N:N,MATCH(TEXT(A888,"YYYY-MM-DD"),'Price Data'!M:M,0)+1),""),"")</f>
        <v/>
      </c>
      <c r="L888" s="34" t="str">
        <f>IFERROR(INDEX('Price Data'!Q:Q,MATCH(TEXT(A888,"YYYY-MM-DD"),'Price Data'!P:P,0)),"")</f>
        <v/>
      </c>
      <c r="M888" s="10" t="str" cm="1">
        <f t="array" ref="M888">IFERROR(IF(ISNUMBER(L888),(L888-INDEX('Price Data'!Q:Q,MATCH(TEXT(A888,"YYYY-MM-DD"),'Price Data'!P:P,0)+1))/INDEX('Price Data'!Q:Q,MATCH(TEXT(A888,"YYYY-MM-DD"),'Price Data'!P:P,0)+1),""),"")</f>
        <v/>
      </c>
      <c r="N888" s="34" t="str">
        <f>IFERROR(INDEX('Price Data'!T:T,MATCH(TEXT(A888,"YYYY-MM-DD"),'Price Data'!S:S,0)),"")</f>
        <v/>
      </c>
      <c r="O888" s="10" t="str" cm="1">
        <f t="array" ref="O888">IFERROR(IF(ISNUMBER(N888),(N888-INDEX('Price Data'!T:T,MATCH(TEXT(A888,"YYYY-MM-DD"),'Price Data'!S:S,0)+1))/INDEX('Price Data'!T:T,MATCH(TEXT(A888,"YYYY-MM-DD"),'Price Data'!S:S,0)+1),""),"")</f>
        <v/>
      </c>
    </row>
    <row r="889" spans="1:15" x14ac:dyDescent="0.3">
      <c r="A889" s="8">
        <v>42708</v>
      </c>
      <c r="B889" s="34" t="str">
        <f>IFERROR(INDEX('Price Data'!B:B,MATCH(TEXT(A889,"YYYY-MM-DD"),'Price Data'!A:A,0)),"")</f>
        <v/>
      </c>
      <c r="C889" s="10" t="str" cm="1">
        <f t="array" ref="C889">IFERROR(IF(ISNUMBER(B889),(B889-INDEX('Price Data'!B:B,MATCH(TEXT(A889,"YYYY-MM-DD"),'Price Data'!A:A,0)+1))/INDEX('Price Data'!B:B,MATCH(TEXT(A889,"YYYY-MM-DD"),'Price Data'!A:A,0)+1),""),"")</f>
        <v/>
      </c>
      <c r="D889" s="34" t="str">
        <f>IFERROR(INDEX('Price Data'!E:E,MATCH(TEXT(A889,"YYYY-MM-DD"),'Price Data'!D:D,0)),"")</f>
        <v/>
      </c>
      <c r="E889" s="10" t="str" cm="1">
        <f t="array" ref="E889">IFERROR(IF(ISNUMBER(D889),(D889-INDEX('Price Data'!E:E,MATCH(TEXT(A889,"YYYY-MM-DD"),'Price Data'!D:D,0)+1))/INDEX('Price Data'!E:E,MATCH(TEXT(A889,"YYYY-MM-DD"),'Price Data'!D:D,0)+1),""),"")</f>
        <v/>
      </c>
      <c r="F889" s="34" t="str">
        <f>IFERROR(INDEX('Price Data'!H:H,MATCH(TEXT(A889,"YYYY-MM-DD"),'Price Data'!G:G,0)),"")</f>
        <v/>
      </c>
      <c r="G889" s="10" t="str" cm="1">
        <f t="array" ref="G889">IFERROR(IF(ISNUMBER(F889),(F889-INDEX('Price Data'!H:H,MATCH(TEXT(A889,"YYYY-MM-DD"),'Price Data'!G:G,0)+1))/INDEX('Price Data'!H:H,MATCH(TEXT(A889,"YYYY-MM-DD"),'Price Data'!G:G,0)+1),""),"")</f>
        <v/>
      </c>
      <c r="H889" s="34" t="str">
        <f>IFERROR(INDEX('Price Data'!K:K,MATCH(TEXT(A889,"YYYY-MM-DD"),'Price Data'!J:J,0)),"")</f>
        <v/>
      </c>
      <c r="I889" s="10" t="str" cm="1">
        <f t="array" ref="I889">IFERROR(IF(ISNUMBER(H889),(H889-INDEX('Price Data'!K:K,MATCH(TEXT(A889,"YYYY-MM-DD"),'Price Data'!J:J,0)+1))/INDEX('Price Data'!K:K,MATCH(TEXT(A889,"YYYY-MM-DD"),'Price Data'!J:J,0)+1),""),"")</f>
        <v/>
      </c>
      <c r="J889" s="34" t="str">
        <f>IFERROR(INDEX('Price Data'!N:N,MATCH(TEXT(A889,"YYYY-MM-DD"),'Price Data'!M:M,0)),"")</f>
        <v/>
      </c>
      <c r="K889" s="10" t="str" cm="1">
        <f t="array" ref="K889">IFERROR(IF(ISNUMBER(J889),(J889-INDEX('Price Data'!N:N,MATCH(TEXT(A889,"YYYY-MM-DD"),'Price Data'!M:M,0)+1))/INDEX('Price Data'!N:N,MATCH(TEXT(A889,"YYYY-MM-DD"),'Price Data'!M:M,0)+1),""),"")</f>
        <v/>
      </c>
      <c r="L889" s="34" t="str">
        <f>IFERROR(INDEX('Price Data'!Q:Q,MATCH(TEXT(A889,"YYYY-MM-DD"),'Price Data'!P:P,0)),"")</f>
        <v/>
      </c>
      <c r="M889" s="10" t="str" cm="1">
        <f t="array" ref="M889">IFERROR(IF(ISNUMBER(L889),(L889-INDEX('Price Data'!Q:Q,MATCH(TEXT(A889,"YYYY-MM-DD"),'Price Data'!P:P,0)+1))/INDEX('Price Data'!Q:Q,MATCH(TEXT(A889,"YYYY-MM-DD"),'Price Data'!P:P,0)+1),""),"")</f>
        <v/>
      </c>
      <c r="N889" s="34" t="str">
        <f>IFERROR(INDEX('Price Data'!T:T,MATCH(TEXT(A889,"YYYY-MM-DD"),'Price Data'!S:S,0)),"")</f>
        <v/>
      </c>
      <c r="O889" s="10" t="str" cm="1">
        <f t="array" ref="O889">IFERROR(IF(ISNUMBER(N889),(N889-INDEX('Price Data'!T:T,MATCH(TEXT(A889,"YYYY-MM-DD"),'Price Data'!S:S,0)+1))/INDEX('Price Data'!T:T,MATCH(TEXT(A889,"YYYY-MM-DD"),'Price Data'!S:S,0)+1),""),"")</f>
        <v/>
      </c>
    </row>
    <row r="890" spans="1:15" x14ac:dyDescent="0.3">
      <c r="A890" s="8">
        <v>42709</v>
      </c>
      <c r="B890" s="34">
        <f>IFERROR(INDEX('Price Data'!B:B,MATCH(TEXT(A890,"YYYY-MM-DD"),'Price Data'!A:A,0)),"")</f>
        <v>17050</v>
      </c>
      <c r="C890" s="10" cm="1">
        <f t="array" ref="C890">IFERROR(IF(ISNUMBER(B890),(B890-INDEX('Price Data'!B:B,MATCH(TEXT(A890,"YYYY-MM-DD"),'Price Data'!A:A,0)+1))/INDEX('Price Data'!B:B,MATCH(TEXT(A890,"YYYY-MM-DD"),'Price Data'!A:A,0)+1),""),"")</f>
        <v>-2.1653888921402235E-3</v>
      </c>
      <c r="D890" s="34">
        <f>IFERROR(INDEX('Price Data'!E:E,MATCH(TEXT(A890,"YYYY-MM-DD"),'Price Data'!D:D,0)),"")</f>
        <v>10.09</v>
      </c>
      <c r="E890" s="10" cm="1">
        <f t="array" ref="E890">IFERROR(IF(ISNUMBER(D890),(D890-INDEX('Price Data'!E:E,MATCH(TEXT(A890,"YYYY-MM-DD"),'Price Data'!D:D,0)+1))/INDEX('Price Data'!E:E,MATCH(TEXT(A890,"YYYY-MM-DD"),'Price Data'!D:D,0)+1),""),"")</f>
        <v>-3.3524904214559358E-2</v>
      </c>
      <c r="F890" s="34">
        <f>IFERROR(INDEX('Price Data'!H:H,MATCH(TEXT(A890,"YYYY-MM-DD"),'Price Data'!G:G,0)),"")</f>
        <v>1868</v>
      </c>
      <c r="G890" s="10" cm="1">
        <f t="array" ref="G890">IFERROR(IF(ISNUMBER(F890),(F890-INDEX('Price Data'!H:H,MATCH(TEXT(A890,"YYYY-MM-DD"),'Price Data'!G:G,0)+1))/INDEX('Price Data'!H:H,MATCH(TEXT(A890,"YYYY-MM-DD"),'Price Data'!G:G,0)+1),""),"")</f>
        <v>-4.205128205128205E-2</v>
      </c>
      <c r="H890" s="34">
        <f>IFERROR(INDEX('Price Data'!K:K,MATCH(TEXT(A890,"YYYY-MM-DD"),'Price Data'!J:J,0)),"")</f>
        <v>2.11</v>
      </c>
      <c r="I890" s="10" cm="1">
        <f t="array" ref="I890">IFERROR(IF(ISNUMBER(H890),(H890-INDEX('Price Data'!K:K,MATCH(TEXT(A890,"YYYY-MM-DD"),'Price Data'!J:J,0)+1))/INDEX('Price Data'!K:K,MATCH(TEXT(A890,"YYYY-MM-DD"),'Price Data'!J:J,0)+1),""),"")</f>
        <v>-9.3896713615023563E-3</v>
      </c>
      <c r="J890" s="34">
        <f>IFERROR(INDEX('Price Data'!N:N,MATCH(TEXT(A890,"YYYY-MM-DD"),'Price Data'!M:M,0)),"")</f>
        <v>2.71</v>
      </c>
      <c r="K890" s="10" cm="1">
        <f t="array" ref="K890">IFERROR(IF(ISNUMBER(J890),(J890-INDEX('Price Data'!N:N,MATCH(TEXT(A890,"YYYY-MM-DD"),'Price Data'!M:M,0)+1))/INDEX('Price Data'!N:N,MATCH(TEXT(A890,"YYYY-MM-DD"),'Price Data'!M:M,0)+1),""),"")</f>
        <v>-3.6764705882353786E-3</v>
      </c>
      <c r="L890" s="34">
        <f>IFERROR(INDEX('Price Data'!Q:Q,MATCH(TEXT(A890,"YYYY-MM-DD"),'Price Data'!P:P,0)),"")</f>
        <v>1.84</v>
      </c>
      <c r="M890" s="10" cm="1">
        <f t="array" ref="M890">IFERROR(IF(ISNUMBER(L890),(L890-INDEX('Price Data'!Q:Q,MATCH(TEXT(A890,"YYYY-MM-DD"),'Price Data'!P:P,0)+1))/INDEX('Price Data'!Q:Q,MATCH(TEXT(A890,"YYYY-MM-DD"),'Price Data'!P:P,0)+1),""),"")</f>
        <v>-7.5376884422110504E-2</v>
      </c>
      <c r="N890" s="34">
        <f>IFERROR(INDEX('Price Data'!T:T,MATCH(TEXT(A890,"YYYY-MM-DD"),'Price Data'!S:S,0)),"")</f>
        <v>2.92</v>
      </c>
      <c r="O890" s="10" cm="1">
        <f t="array" ref="O890">IFERROR(IF(ISNUMBER(N890),(N890-INDEX('Price Data'!T:T,MATCH(TEXT(A890,"YYYY-MM-DD"),'Price Data'!S:S,0)+1))/INDEX('Price Data'!T:T,MATCH(TEXT(A890,"YYYY-MM-DD"),'Price Data'!S:S,0)+1),""),"")</f>
        <v>-1.3513513513513526E-2</v>
      </c>
    </row>
    <row r="891" spans="1:15" x14ac:dyDescent="0.3">
      <c r="A891" s="8">
        <v>42710</v>
      </c>
      <c r="B891" s="34">
        <f>IFERROR(INDEX('Price Data'!B:B,MATCH(TEXT(A891,"YYYY-MM-DD"),'Price Data'!A:A,0)),"")</f>
        <v>17758</v>
      </c>
      <c r="C891" s="10" cm="1">
        <f t="array" ref="C891">IFERROR(IF(ISNUMBER(B891),(B891-INDEX('Price Data'!B:B,MATCH(TEXT(A891,"YYYY-MM-DD"),'Price Data'!A:A,0)+1))/INDEX('Price Data'!B:B,MATCH(TEXT(A891,"YYYY-MM-DD"),'Price Data'!A:A,0)+1),""),"")</f>
        <v>4.152492668621701E-2</v>
      </c>
      <c r="D891" s="34">
        <f>IFERROR(INDEX('Price Data'!E:E,MATCH(TEXT(A891,"YYYY-MM-DD"),'Price Data'!D:D,0)),"")</f>
        <v>11.38</v>
      </c>
      <c r="E891" s="10" cm="1">
        <f t="array" ref="E891">IFERROR(IF(ISNUMBER(D891),(D891-INDEX('Price Data'!E:E,MATCH(TEXT(A891,"YYYY-MM-DD"),'Price Data'!D:D,0)+1))/INDEX('Price Data'!E:E,MATCH(TEXT(A891,"YYYY-MM-DD"),'Price Data'!D:D,0)+1),""),"")</f>
        <v>0.12784935579781972</v>
      </c>
      <c r="F891" s="34">
        <f>IFERROR(INDEX('Price Data'!H:H,MATCH(TEXT(A891,"YYYY-MM-DD"),'Price Data'!G:G,0)),"")</f>
        <v>1890</v>
      </c>
      <c r="G891" s="10" cm="1">
        <f t="array" ref="G891">IFERROR(IF(ISNUMBER(F891),(F891-INDEX('Price Data'!H:H,MATCH(TEXT(A891,"YYYY-MM-DD"),'Price Data'!G:G,0)+1))/INDEX('Price Data'!H:H,MATCH(TEXT(A891,"YYYY-MM-DD"),'Price Data'!G:G,0)+1),""),"")</f>
        <v>1.1777301927194861E-2</v>
      </c>
      <c r="H891" s="34">
        <f>IFERROR(INDEX('Price Data'!K:K,MATCH(TEXT(A891,"YYYY-MM-DD"),'Price Data'!J:J,0)),"")</f>
        <v>2.2799999999999998</v>
      </c>
      <c r="I891" s="10" cm="1">
        <f t="array" ref="I891">IFERROR(IF(ISNUMBER(H891),(H891-INDEX('Price Data'!K:K,MATCH(TEXT(A891,"YYYY-MM-DD"),'Price Data'!J:J,0)+1))/INDEX('Price Data'!K:K,MATCH(TEXT(A891,"YYYY-MM-DD"),'Price Data'!J:J,0)+1),""),"")</f>
        <v>8.0568720379146891E-2</v>
      </c>
      <c r="J891" s="34">
        <f>IFERROR(INDEX('Price Data'!N:N,MATCH(TEXT(A891,"YYYY-MM-DD"),'Price Data'!M:M,0)),"")</f>
        <v>2.9</v>
      </c>
      <c r="K891" s="10" cm="1">
        <f t="array" ref="K891">IFERROR(IF(ISNUMBER(J891),(J891-INDEX('Price Data'!N:N,MATCH(TEXT(A891,"YYYY-MM-DD"),'Price Data'!M:M,0)+1))/INDEX('Price Data'!N:N,MATCH(TEXT(A891,"YYYY-MM-DD"),'Price Data'!M:M,0)+1),""),"")</f>
        <v>7.011070110701105E-2</v>
      </c>
      <c r="L891" s="34">
        <f>IFERROR(INDEX('Price Data'!Q:Q,MATCH(TEXT(A891,"YYYY-MM-DD"),'Price Data'!P:P,0)),"")</f>
        <v>2.0099999999999998</v>
      </c>
      <c r="M891" s="10" cm="1">
        <f t="array" ref="M891">IFERROR(IF(ISNUMBER(L891),(L891-INDEX('Price Data'!Q:Q,MATCH(TEXT(A891,"YYYY-MM-DD"),'Price Data'!P:P,0)+1))/INDEX('Price Data'!Q:Q,MATCH(TEXT(A891,"YYYY-MM-DD"),'Price Data'!P:P,0)+1),""),"")</f>
        <v>9.2391304347825928E-2</v>
      </c>
      <c r="N891" s="34">
        <f>IFERROR(INDEX('Price Data'!T:T,MATCH(TEXT(A891,"YYYY-MM-DD"),'Price Data'!S:S,0)),"")</f>
        <v>3.05</v>
      </c>
      <c r="O891" s="10" cm="1">
        <f t="array" ref="O891">IFERROR(IF(ISNUMBER(N891),(N891-INDEX('Price Data'!T:T,MATCH(TEXT(A891,"YYYY-MM-DD"),'Price Data'!S:S,0)+1))/INDEX('Price Data'!T:T,MATCH(TEXT(A891,"YYYY-MM-DD"),'Price Data'!S:S,0)+1),""),"")</f>
        <v>4.4520547945205442E-2</v>
      </c>
    </row>
    <row r="892" spans="1:15" x14ac:dyDescent="0.3">
      <c r="A892" s="8">
        <v>42711</v>
      </c>
      <c r="B892" s="34">
        <f>IFERROR(INDEX('Price Data'!B:B,MATCH(TEXT(A892,"YYYY-MM-DD"),'Price Data'!A:A,0)),"")</f>
        <v>18131</v>
      </c>
      <c r="C892" s="10" cm="1">
        <f t="array" ref="C892">IFERROR(IF(ISNUMBER(B892),(B892-INDEX('Price Data'!B:B,MATCH(TEXT(A892,"YYYY-MM-DD"),'Price Data'!A:A,0)+1))/INDEX('Price Data'!B:B,MATCH(TEXT(A892,"YYYY-MM-DD"),'Price Data'!A:A,0)+1),""),"")</f>
        <v>2.1004617637121296E-2</v>
      </c>
      <c r="D892" s="34">
        <f>IFERROR(INDEX('Price Data'!E:E,MATCH(TEXT(A892,"YYYY-MM-DD"),'Price Data'!D:D,0)),"")</f>
        <v>12.46</v>
      </c>
      <c r="E892" s="10" cm="1">
        <f t="array" ref="E892">IFERROR(IF(ISNUMBER(D892),(D892-INDEX('Price Data'!E:E,MATCH(TEXT(A892,"YYYY-MM-DD"),'Price Data'!D:D,0)+1))/INDEX('Price Data'!E:E,MATCH(TEXT(A892,"YYYY-MM-DD"),'Price Data'!D:D,0)+1),""),"")</f>
        <v>9.4903339191564143E-2</v>
      </c>
      <c r="F892" s="34">
        <f>IFERROR(INDEX('Price Data'!H:H,MATCH(TEXT(A892,"YYYY-MM-DD"),'Price Data'!G:G,0)),"")</f>
        <v>2094</v>
      </c>
      <c r="G892" s="10" cm="1">
        <f t="array" ref="G892">IFERROR(IF(ISNUMBER(F892),(F892-INDEX('Price Data'!H:H,MATCH(TEXT(A892,"YYYY-MM-DD"),'Price Data'!G:G,0)+1))/INDEX('Price Data'!H:H,MATCH(TEXT(A892,"YYYY-MM-DD"),'Price Data'!G:G,0)+1),""),"")</f>
        <v>0.10793650793650794</v>
      </c>
      <c r="H892" s="34">
        <f>IFERROR(INDEX('Price Data'!K:K,MATCH(TEXT(A892,"YYYY-MM-DD"),'Price Data'!J:J,0)),"")</f>
        <v>2.3199999999999998</v>
      </c>
      <c r="I892" s="10" cm="1">
        <f t="array" ref="I892">IFERROR(IF(ISNUMBER(H892),(H892-INDEX('Price Data'!K:K,MATCH(TEXT(A892,"YYYY-MM-DD"),'Price Data'!J:J,0)+1))/INDEX('Price Data'!K:K,MATCH(TEXT(A892,"YYYY-MM-DD"),'Price Data'!J:J,0)+1),""),"")</f>
        <v>1.7543859649122823E-2</v>
      </c>
      <c r="J892" s="34">
        <f>IFERROR(INDEX('Price Data'!N:N,MATCH(TEXT(A892,"YYYY-MM-DD"),'Price Data'!M:M,0)),"")</f>
        <v>3.2</v>
      </c>
      <c r="K892" s="10" cm="1">
        <f t="array" ref="K892">IFERROR(IF(ISNUMBER(J892),(J892-INDEX('Price Data'!N:N,MATCH(TEXT(A892,"YYYY-MM-DD"),'Price Data'!M:M,0)+1))/INDEX('Price Data'!N:N,MATCH(TEXT(A892,"YYYY-MM-DD"),'Price Data'!M:M,0)+1),""),"")</f>
        <v>0.10344827586206906</v>
      </c>
      <c r="L892" s="34">
        <f>IFERROR(INDEX('Price Data'!Q:Q,MATCH(TEXT(A892,"YYYY-MM-DD"),'Price Data'!P:P,0)),"")</f>
        <v>2.13</v>
      </c>
      <c r="M892" s="10" cm="1">
        <f t="array" ref="M892">IFERROR(IF(ISNUMBER(L892),(L892-INDEX('Price Data'!Q:Q,MATCH(TEXT(A892,"YYYY-MM-DD"),'Price Data'!P:P,0)+1))/INDEX('Price Data'!Q:Q,MATCH(TEXT(A892,"YYYY-MM-DD"),'Price Data'!P:P,0)+1),""),"")</f>
        <v>5.9701492537313494E-2</v>
      </c>
      <c r="N892" s="34">
        <f>IFERROR(INDEX('Price Data'!T:T,MATCH(TEXT(A892,"YYYY-MM-DD"),'Price Data'!S:S,0)),"")</f>
        <v>3.2</v>
      </c>
      <c r="O892" s="10" cm="1">
        <f t="array" ref="O892">IFERROR(IF(ISNUMBER(N892),(N892-INDEX('Price Data'!T:T,MATCH(TEXT(A892,"YYYY-MM-DD"),'Price Data'!S:S,0)+1))/INDEX('Price Data'!T:T,MATCH(TEXT(A892,"YYYY-MM-DD"),'Price Data'!S:S,0)+1),""),"")</f>
        <v>4.9180327868852576E-2</v>
      </c>
    </row>
    <row r="893" spans="1:15" x14ac:dyDescent="0.3">
      <c r="A893" s="8">
        <v>42712</v>
      </c>
      <c r="B893" s="34">
        <f>IFERROR(INDEX('Price Data'!B:B,MATCH(TEXT(A893,"YYYY-MM-DD"),'Price Data'!A:A,0)),"")</f>
        <v>18428</v>
      </c>
      <c r="C893" s="10" cm="1">
        <f t="array" ref="C893">IFERROR(IF(ISNUMBER(B893),(B893-INDEX('Price Data'!B:B,MATCH(TEXT(A893,"YYYY-MM-DD"),'Price Data'!A:A,0)+1))/INDEX('Price Data'!B:B,MATCH(TEXT(A893,"YYYY-MM-DD"),'Price Data'!A:A,0)+1),""),"")</f>
        <v>1.6380784292096408E-2</v>
      </c>
      <c r="D893" s="34">
        <f>IFERROR(INDEX('Price Data'!E:E,MATCH(TEXT(A893,"YYYY-MM-DD"),'Price Data'!D:D,0)),"")</f>
        <v>12.83</v>
      </c>
      <c r="E893" s="10" cm="1">
        <f t="array" ref="E893">IFERROR(IF(ISNUMBER(D893),(D893-INDEX('Price Data'!E:E,MATCH(TEXT(A893,"YYYY-MM-DD"),'Price Data'!D:D,0)+1))/INDEX('Price Data'!E:E,MATCH(TEXT(A893,"YYYY-MM-DD"),'Price Data'!D:D,0)+1),""),"")</f>
        <v>2.9695024077046484E-2</v>
      </c>
      <c r="F893" s="34">
        <f>IFERROR(INDEX('Price Data'!H:H,MATCH(TEXT(A893,"YYYY-MM-DD"),'Price Data'!G:G,0)),"")</f>
        <v>2180</v>
      </c>
      <c r="G893" s="10" cm="1">
        <f t="array" ref="G893">IFERROR(IF(ISNUMBER(F893),(F893-INDEX('Price Data'!H:H,MATCH(TEXT(A893,"YYYY-MM-DD"),'Price Data'!G:G,0)+1))/INDEX('Price Data'!H:H,MATCH(TEXT(A893,"YYYY-MM-DD"),'Price Data'!G:G,0)+1),""),"")</f>
        <v>4.1069723018147083E-2</v>
      </c>
      <c r="H893" s="34">
        <f>IFERROR(INDEX('Price Data'!K:K,MATCH(TEXT(A893,"YYYY-MM-DD"),'Price Data'!J:J,0)),"")</f>
        <v>2.4</v>
      </c>
      <c r="I893" s="10" cm="1">
        <f t="array" ref="I893">IFERROR(IF(ISNUMBER(H893),(H893-INDEX('Price Data'!K:K,MATCH(TEXT(A893,"YYYY-MM-DD"),'Price Data'!J:J,0)+1))/INDEX('Price Data'!K:K,MATCH(TEXT(A893,"YYYY-MM-DD"),'Price Data'!J:J,0)+1),""),"")</f>
        <v>3.4482758620689689E-2</v>
      </c>
      <c r="J893" s="34">
        <f>IFERROR(INDEX('Price Data'!N:N,MATCH(TEXT(A893,"YYYY-MM-DD"),'Price Data'!M:M,0)),"")</f>
        <v>3.25</v>
      </c>
      <c r="K893" s="10" cm="1">
        <f t="array" ref="K893">IFERROR(IF(ISNUMBER(J893),(J893-INDEX('Price Data'!N:N,MATCH(TEXT(A893,"YYYY-MM-DD"),'Price Data'!M:M,0)+1))/INDEX('Price Data'!N:N,MATCH(TEXT(A893,"YYYY-MM-DD"),'Price Data'!M:M,0)+1),""),"")</f>
        <v>1.5624999999999944E-2</v>
      </c>
      <c r="L893" s="34">
        <f>IFERROR(INDEX('Price Data'!Q:Q,MATCH(TEXT(A893,"YYYY-MM-DD"),'Price Data'!P:P,0)),"")</f>
        <v>2.34</v>
      </c>
      <c r="M893" s="10" cm="1">
        <f t="array" ref="M893">IFERROR(IF(ISNUMBER(L893),(L893-INDEX('Price Data'!Q:Q,MATCH(TEXT(A893,"YYYY-MM-DD"),'Price Data'!P:P,0)+1))/INDEX('Price Data'!Q:Q,MATCH(TEXT(A893,"YYYY-MM-DD"),'Price Data'!P:P,0)+1),""),"")</f>
        <v>9.8591549295774641E-2</v>
      </c>
      <c r="N893" s="34">
        <f>IFERROR(INDEX('Price Data'!T:T,MATCH(TEXT(A893,"YYYY-MM-DD"),'Price Data'!S:S,0)),"")</f>
        <v>3.34</v>
      </c>
      <c r="O893" s="10" cm="1">
        <f t="array" ref="O893">IFERROR(IF(ISNUMBER(N893),(N893-INDEX('Price Data'!T:T,MATCH(TEXT(A893,"YYYY-MM-DD"),'Price Data'!S:S,0)+1))/INDEX('Price Data'!T:T,MATCH(TEXT(A893,"YYYY-MM-DD"),'Price Data'!S:S,0)+1),""),"")</f>
        <v>4.37499999999999E-2</v>
      </c>
    </row>
    <row r="894" spans="1:15" x14ac:dyDescent="0.3">
      <c r="A894" s="8">
        <v>42713</v>
      </c>
      <c r="B894" s="34">
        <f>IFERROR(INDEX('Price Data'!B:B,MATCH(TEXT(A894,"YYYY-MM-DD"),'Price Data'!A:A,0)),"")</f>
        <v>18293</v>
      </c>
      <c r="C894" s="10" cm="1">
        <f t="array" ref="C894">IFERROR(IF(ISNUMBER(B894),(B894-INDEX('Price Data'!B:B,MATCH(TEXT(A894,"YYYY-MM-DD"),'Price Data'!A:A,0)+1))/INDEX('Price Data'!B:B,MATCH(TEXT(A894,"YYYY-MM-DD"),'Price Data'!A:A,0)+1),""),"")</f>
        <v>-7.3258085522031691E-3</v>
      </c>
      <c r="D894" s="34">
        <f>IFERROR(INDEX('Price Data'!E:E,MATCH(TEXT(A894,"YYYY-MM-DD"),'Price Data'!D:D,0)),"")</f>
        <v>12.53</v>
      </c>
      <c r="E894" s="10" cm="1">
        <f t="array" ref="E894">IFERROR(IF(ISNUMBER(D894),(D894-INDEX('Price Data'!E:E,MATCH(TEXT(A894,"YYYY-MM-DD"),'Price Data'!D:D,0)+1))/INDEX('Price Data'!E:E,MATCH(TEXT(A894,"YYYY-MM-DD"),'Price Data'!D:D,0)+1),""),"")</f>
        <v>-2.3382696804364826E-2</v>
      </c>
      <c r="F894" s="34">
        <f>IFERROR(INDEX('Price Data'!H:H,MATCH(TEXT(A894,"YYYY-MM-DD"),'Price Data'!G:G,0)),"")</f>
        <v>1950</v>
      </c>
      <c r="G894" s="10" cm="1">
        <f t="array" ref="G894">IFERROR(IF(ISNUMBER(F894),(F894-INDEX('Price Data'!H:H,MATCH(TEXT(A894,"YYYY-MM-DD"),'Price Data'!G:G,0)+1))/INDEX('Price Data'!H:H,MATCH(TEXT(A894,"YYYY-MM-DD"),'Price Data'!G:G,0)+1),""),"")</f>
        <v>-0.10550458715596331</v>
      </c>
      <c r="H894" s="34">
        <f>IFERROR(INDEX('Price Data'!K:K,MATCH(TEXT(A894,"YYYY-MM-DD"),'Price Data'!J:J,0)),"")</f>
        <v>2.36</v>
      </c>
      <c r="I894" s="10" cm="1">
        <f t="array" ref="I894">IFERROR(IF(ISNUMBER(H894),(H894-INDEX('Price Data'!K:K,MATCH(TEXT(A894,"YYYY-MM-DD"),'Price Data'!J:J,0)+1))/INDEX('Price Data'!K:K,MATCH(TEXT(A894,"YYYY-MM-DD"),'Price Data'!J:J,0)+1),""),"")</f>
        <v>-1.6666666666666684E-2</v>
      </c>
      <c r="J894" s="34">
        <f>IFERROR(INDEX('Price Data'!N:N,MATCH(TEXT(A894,"YYYY-MM-DD"),'Price Data'!M:M,0)),"")</f>
        <v>3.2</v>
      </c>
      <c r="K894" s="10" cm="1">
        <f t="array" ref="K894">IFERROR(IF(ISNUMBER(J894),(J894-INDEX('Price Data'!N:N,MATCH(TEXT(A894,"YYYY-MM-DD"),'Price Data'!M:M,0)+1))/INDEX('Price Data'!N:N,MATCH(TEXT(A894,"YYYY-MM-DD"),'Price Data'!M:M,0)+1),""),"")</f>
        <v>-1.538461538461533E-2</v>
      </c>
      <c r="L894" s="34">
        <f>IFERROR(INDEX('Price Data'!Q:Q,MATCH(TEXT(A894,"YYYY-MM-DD"),'Price Data'!P:P,0)),"")</f>
        <v>2.25</v>
      </c>
      <c r="M894" s="10" cm="1">
        <f t="array" ref="M894">IFERROR(IF(ISNUMBER(L894),(L894-INDEX('Price Data'!Q:Q,MATCH(TEXT(A894,"YYYY-MM-DD"),'Price Data'!P:P,0)+1))/INDEX('Price Data'!Q:Q,MATCH(TEXT(A894,"YYYY-MM-DD"),'Price Data'!P:P,0)+1),""),"")</f>
        <v>-3.8461538461538401E-2</v>
      </c>
      <c r="N894" s="34">
        <f>IFERROR(INDEX('Price Data'!T:T,MATCH(TEXT(A894,"YYYY-MM-DD"),'Price Data'!S:S,0)),"")</f>
        <v>3.18</v>
      </c>
      <c r="O894" s="10" cm="1">
        <f t="array" ref="O894">IFERROR(IF(ISNUMBER(N894),(N894-INDEX('Price Data'!T:T,MATCH(TEXT(A894,"YYYY-MM-DD"),'Price Data'!S:S,0)+1))/INDEX('Price Data'!T:T,MATCH(TEXT(A894,"YYYY-MM-DD"),'Price Data'!S:S,0)+1),""),"")</f>
        <v>-4.790419161676638E-2</v>
      </c>
    </row>
    <row r="895" spans="1:15" x14ac:dyDescent="0.3">
      <c r="A895" s="8">
        <v>42714</v>
      </c>
      <c r="B895" s="34" t="str">
        <f>IFERROR(INDEX('Price Data'!B:B,MATCH(TEXT(A895,"YYYY-MM-DD"),'Price Data'!A:A,0)),"")</f>
        <v/>
      </c>
      <c r="C895" s="10" t="str" cm="1">
        <f t="array" ref="C895">IFERROR(IF(ISNUMBER(B895),(B895-INDEX('Price Data'!B:B,MATCH(TEXT(A895,"YYYY-MM-DD"),'Price Data'!A:A,0)+1))/INDEX('Price Data'!B:B,MATCH(TEXT(A895,"YYYY-MM-DD"),'Price Data'!A:A,0)+1),""),"")</f>
        <v/>
      </c>
      <c r="D895" s="34" t="str">
        <f>IFERROR(INDEX('Price Data'!E:E,MATCH(TEXT(A895,"YYYY-MM-DD"),'Price Data'!D:D,0)),"")</f>
        <v/>
      </c>
      <c r="E895" s="10" t="str" cm="1">
        <f t="array" ref="E895">IFERROR(IF(ISNUMBER(D895),(D895-INDEX('Price Data'!E:E,MATCH(TEXT(A895,"YYYY-MM-DD"),'Price Data'!D:D,0)+1))/INDEX('Price Data'!E:E,MATCH(TEXT(A895,"YYYY-MM-DD"),'Price Data'!D:D,0)+1),""),"")</f>
        <v/>
      </c>
      <c r="F895" s="34" t="str">
        <f>IFERROR(INDEX('Price Data'!H:H,MATCH(TEXT(A895,"YYYY-MM-DD"),'Price Data'!G:G,0)),"")</f>
        <v/>
      </c>
      <c r="G895" s="10" t="str" cm="1">
        <f t="array" ref="G895">IFERROR(IF(ISNUMBER(F895),(F895-INDEX('Price Data'!H:H,MATCH(TEXT(A895,"YYYY-MM-DD"),'Price Data'!G:G,0)+1))/INDEX('Price Data'!H:H,MATCH(TEXT(A895,"YYYY-MM-DD"),'Price Data'!G:G,0)+1),""),"")</f>
        <v/>
      </c>
      <c r="H895" s="34" t="str">
        <f>IFERROR(INDEX('Price Data'!K:K,MATCH(TEXT(A895,"YYYY-MM-DD"),'Price Data'!J:J,0)),"")</f>
        <v/>
      </c>
      <c r="I895" s="10" t="str" cm="1">
        <f t="array" ref="I895">IFERROR(IF(ISNUMBER(H895),(H895-INDEX('Price Data'!K:K,MATCH(TEXT(A895,"YYYY-MM-DD"),'Price Data'!J:J,0)+1))/INDEX('Price Data'!K:K,MATCH(TEXT(A895,"YYYY-MM-DD"),'Price Data'!J:J,0)+1),""),"")</f>
        <v/>
      </c>
      <c r="J895" s="34" t="str">
        <f>IFERROR(INDEX('Price Data'!N:N,MATCH(TEXT(A895,"YYYY-MM-DD"),'Price Data'!M:M,0)),"")</f>
        <v/>
      </c>
      <c r="K895" s="10" t="str" cm="1">
        <f t="array" ref="K895">IFERROR(IF(ISNUMBER(J895),(J895-INDEX('Price Data'!N:N,MATCH(TEXT(A895,"YYYY-MM-DD"),'Price Data'!M:M,0)+1))/INDEX('Price Data'!N:N,MATCH(TEXT(A895,"YYYY-MM-DD"),'Price Data'!M:M,0)+1),""),"")</f>
        <v/>
      </c>
      <c r="L895" s="34" t="str">
        <f>IFERROR(INDEX('Price Data'!Q:Q,MATCH(TEXT(A895,"YYYY-MM-DD"),'Price Data'!P:P,0)),"")</f>
        <v/>
      </c>
      <c r="M895" s="10" t="str" cm="1">
        <f t="array" ref="M895">IFERROR(IF(ISNUMBER(L895),(L895-INDEX('Price Data'!Q:Q,MATCH(TEXT(A895,"YYYY-MM-DD"),'Price Data'!P:P,0)+1))/INDEX('Price Data'!Q:Q,MATCH(TEXT(A895,"YYYY-MM-DD"),'Price Data'!P:P,0)+1),""),"")</f>
        <v/>
      </c>
      <c r="N895" s="34" t="str">
        <f>IFERROR(INDEX('Price Data'!T:T,MATCH(TEXT(A895,"YYYY-MM-DD"),'Price Data'!S:S,0)),"")</f>
        <v/>
      </c>
      <c r="O895" s="10" t="str" cm="1">
        <f t="array" ref="O895">IFERROR(IF(ISNUMBER(N895),(N895-INDEX('Price Data'!T:T,MATCH(TEXT(A895,"YYYY-MM-DD"),'Price Data'!S:S,0)+1))/INDEX('Price Data'!T:T,MATCH(TEXT(A895,"YYYY-MM-DD"),'Price Data'!S:S,0)+1),""),"")</f>
        <v/>
      </c>
    </row>
    <row r="896" spans="1:15" x14ac:dyDescent="0.3">
      <c r="A896" s="8">
        <v>42715</v>
      </c>
      <c r="B896" s="34" t="str">
        <f>IFERROR(INDEX('Price Data'!B:B,MATCH(TEXT(A896,"YYYY-MM-DD"),'Price Data'!A:A,0)),"")</f>
        <v/>
      </c>
      <c r="C896" s="10" t="str" cm="1">
        <f t="array" ref="C896">IFERROR(IF(ISNUMBER(B896),(B896-INDEX('Price Data'!B:B,MATCH(TEXT(A896,"YYYY-MM-DD"),'Price Data'!A:A,0)+1))/INDEX('Price Data'!B:B,MATCH(TEXT(A896,"YYYY-MM-DD"),'Price Data'!A:A,0)+1),""),"")</f>
        <v/>
      </c>
      <c r="D896" s="34" t="str">
        <f>IFERROR(INDEX('Price Data'!E:E,MATCH(TEXT(A896,"YYYY-MM-DD"),'Price Data'!D:D,0)),"")</f>
        <v/>
      </c>
      <c r="E896" s="10" t="str" cm="1">
        <f t="array" ref="E896">IFERROR(IF(ISNUMBER(D896),(D896-INDEX('Price Data'!E:E,MATCH(TEXT(A896,"YYYY-MM-DD"),'Price Data'!D:D,0)+1))/INDEX('Price Data'!E:E,MATCH(TEXT(A896,"YYYY-MM-DD"),'Price Data'!D:D,0)+1),""),"")</f>
        <v/>
      </c>
      <c r="F896" s="34" t="str">
        <f>IFERROR(INDEX('Price Data'!H:H,MATCH(TEXT(A896,"YYYY-MM-DD"),'Price Data'!G:G,0)),"")</f>
        <v/>
      </c>
      <c r="G896" s="10" t="str" cm="1">
        <f t="array" ref="G896">IFERROR(IF(ISNUMBER(F896),(F896-INDEX('Price Data'!H:H,MATCH(TEXT(A896,"YYYY-MM-DD"),'Price Data'!G:G,0)+1))/INDEX('Price Data'!H:H,MATCH(TEXT(A896,"YYYY-MM-DD"),'Price Data'!G:G,0)+1),""),"")</f>
        <v/>
      </c>
      <c r="H896" s="34" t="str">
        <f>IFERROR(INDEX('Price Data'!K:K,MATCH(TEXT(A896,"YYYY-MM-DD"),'Price Data'!J:J,0)),"")</f>
        <v/>
      </c>
      <c r="I896" s="10" t="str" cm="1">
        <f t="array" ref="I896">IFERROR(IF(ISNUMBER(H896),(H896-INDEX('Price Data'!K:K,MATCH(TEXT(A896,"YYYY-MM-DD"),'Price Data'!J:J,0)+1))/INDEX('Price Data'!K:K,MATCH(TEXT(A896,"YYYY-MM-DD"),'Price Data'!J:J,0)+1),""),"")</f>
        <v/>
      </c>
      <c r="J896" s="34" t="str">
        <f>IFERROR(INDEX('Price Data'!N:N,MATCH(TEXT(A896,"YYYY-MM-DD"),'Price Data'!M:M,0)),"")</f>
        <v/>
      </c>
      <c r="K896" s="10" t="str" cm="1">
        <f t="array" ref="K896">IFERROR(IF(ISNUMBER(J896),(J896-INDEX('Price Data'!N:N,MATCH(TEXT(A896,"YYYY-MM-DD"),'Price Data'!M:M,0)+1))/INDEX('Price Data'!N:N,MATCH(TEXT(A896,"YYYY-MM-DD"),'Price Data'!M:M,0)+1),""),"")</f>
        <v/>
      </c>
      <c r="L896" s="34" t="str">
        <f>IFERROR(INDEX('Price Data'!Q:Q,MATCH(TEXT(A896,"YYYY-MM-DD"),'Price Data'!P:P,0)),"")</f>
        <v/>
      </c>
      <c r="M896" s="10" t="str" cm="1">
        <f t="array" ref="M896">IFERROR(IF(ISNUMBER(L896),(L896-INDEX('Price Data'!Q:Q,MATCH(TEXT(A896,"YYYY-MM-DD"),'Price Data'!P:P,0)+1))/INDEX('Price Data'!Q:Q,MATCH(TEXT(A896,"YYYY-MM-DD"),'Price Data'!P:P,0)+1),""),"")</f>
        <v/>
      </c>
      <c r="N896" s="34" t="str">
        <f>IFERROR(INDEX('Price Data'!T:T,MATCH(TEXT(A896,"YYYY-MM-DD"),'Price Data'!S:S,0)),"")</f>
        <v/>
      </c>
      <c r="O896" s="10" t="str" cm="1">
        <f t="array" ref="O896">IFERROR(IF(ISNUMBER(N896),(N896-INDEX('Price Data'!T:T,MATCH(TEXT(A896,"YYYY-MM-DD"),'Price Data'!S:S,0)+1))/INDEX('Price Data'!T:T,MATCH(TEXT(A896,"YYYY-MM-DD"),'Price Data'!S:S,0)+1),""),"")</f>
        <v/>
      </c>
    </row>
    <row r="897" spans="1:15" x14ac:dyDescent="0.3">
      <c r="A897" s="8">
        <v>42716</v>
      </c>
      <c r="B897" s="34">
        <f>IFERROR(INDEX('Price Data'!B:B,MATCH(TEXT(A897,"YYYY-MM-DD"),'Price Data'!A:A,0)),"")</f>
        <v>18370</v>
      </c>
      <c r="C897" s="10" cm="1">
        <f t="array" ref="C897">IFERROR(IF(ISNUMBER(B897),(B897-INDEX('Price Data'!B:B,MATCH(TEXT(A897,"YYYY-MM-DD"),'Price Data'!A:A,0)+1))/INDEX('Price Data'!B:B,MATCH(TEXT(A897,"YYYY-MM-DD"),'Price Data'!A:A,0)+1),""),"")</f>
        <v>4.2092603728202047E-3</v>
      </c>
      <c r="D897" s="34">
        <f>IFERROR(INDEX('Price Data'!E:E,MATCH(TEXT(A897,"YYYY-MM-DD"),'Price Data'!D:D,0)),"")</f>
        <v>12.14</v>
      </c>
      <c r="E897" s="10" cm="1">
        <f t="array" ref="E897">IFERROR(IF(ISNUMBER(D897),(D897-INDEX('Price Data'!E:E,MATCH(TEXT(A897,"YYYY-MM-DD"),'Price Data'!D:D,0)+1))/INDEX('Price Data'!E:E,MATCH(TEXT(A897,"YYYY-MM-DD"),'Price Data'!D:D,0)+1),""),"")</f>
        <v>-3.1125299281723768E-2</v>
      </c>
      <c r="F897" s="34">
        <f>IFERROR(INDEX('Price Data'!H:H,MATCH(TEXT(A897,"YYYY-MM-DD"),'Price Data'!G:G,0)),"")</f>
        <v>2022</v>
      </c>
      <c r="G897" s="10" cm="1">
        <f t="array" ref="G897">IFERROR(IF(ISNUMBER(F897),(F897-INDEX('Price Data'!H:H,MATCH(TEXT(A897,"YYYY-MM-DD"),'Price Data'!G:G,0)+1))/INDEX('Price Data'!H:H,MATCH(TEXT(A897,"YYYY-MM-DD"),'Price Data'!G:G,0)+1),""),"")</f>
        <v>3.6923076923076927E-2</v>
      </c>
      <c r="H897" s="34">
        <f>IFERROR(INDEX('Price Data'!K:K,MATCH(TEXT(A897,"YYYY-MM-DD"),'Price Data'!J:J,0)),"")</f>
        <v>2.34</v>
      </c>
      <c r="I897" s="10" cm="1">
        <f t="array" ref="I897">IFERROR(IF(ISNUMBER(H897),(H897-INDEX('Price Data'!K:K,MATCH(TEXT(A897,"YYYY-MM-DD"),'Price Data'!J:J,0)+1))/INDEX('Price Data'!K:K,MATCH(TEXT(A897,"YYYY-MM-DD"),'Price Data'!J:J,0)+1),""),"")</f>
        <v>-8.4745762711864493E-3</v>
      </c>
      <c r="J897" s="34">
        <f>IFERROR(INDEX('Price Data'!N:N,MATCH(TEXT(A897,"YYYY-MM-DD"),'Price Data'!M:M,0)),"")</f>
        <v>3.26</v>
      </c>
      <c r="K897" s="10" cm="1">
        <f t="array" ref="K897">IFERROR(IF(ISNUMBER(J897),(J897-INDEX('Price Data'!N:N,MATCH(TEXT(A897,"YYYY-MM-DD"),'Price Data'!M:M,0)+1))/INDEX('Price Data'!N:N,MATCH(TEXT(A897,"YYYY-MM-DD"),'Price Data'!M:M,0)+1),""),"")</f>
        <v>1.8749999999999878E-2</v>
      </c>
      <c r="L897" s="34">
        <f>IFERROR(INDEX('Price Data'!Q:Q,MATCH(TEXT(A897,"YYYY-MM-DD"),'Price Data'!P:P,0)),"")</f>
        <v>2.23</v>
      </c>
      <c r="M897" s="10" cm="1">
        <f t="array" ref="M897">IFERROR(IF(ISNUMBER(L897),(L897-INDEX('Price Data'!Q:Q,MATCH(TEXT(A897,"YYYY-MM-DD"),'Price Data'!P:P,0)+1))/INDEX('Price Data'!Q:Q,MATCH(TEXT(A897,"YYYY-MM-DD"),'Price Data'!P:P,0)+1),""),"")</f>
        <v>-8.8888888888888976E-3</v>
      </c>
      <c r="N897" s="34">
        <f>IFERROR(INDEX('Price Data'!T:T,MATCH(TEXT(A897,"YYYY-MM-DD"),'Price Data'!S:S,0)),"")</f>
        <v>3.14</v>
      </c>
      <c r="O897" s="10" cm="1">
        <f t="array" ref="O897">IFERROR(IF(ISNUMBER(N897),(N897-INDEX('Price Data'!T:T,MATCH(TEXT(A897,"YYYY-MM-DD"),'Price Data'!S:S,0)+1))/INDEX('Price Data'!T:T,MATCH(TEXT(A897,"YYYY-MM-DD"),'Price Data'!S:S,0)+1),""),"")</f>
        <v>-1.2578616352201269E-2</v>
      </c>
    </row>
    <row r="898" spans="1:15" x14ac:dyDescent="0.3">
      <c r="A898" s="8">
        <v>42717</v>
      </c>
      <c r="B898" s="34">
        <f>IFERROR(INDEX('Price Data'!B:B,MATCH(TEXT(A898,"YYYY-MM-DD"),'Price Data'!A:A,0)),"")</f>
        <v>18828</v>
      </c>
      <c r="C898" s="10" cm="1">
        <f t="array" ref="C898">IFERROR(IF(ISNUMBER(B898),(B898-INDEX('Price Data'!B:B,MATCH(TEXT(A898,"YYYY-MM-DD"),'Price Data'!A:A,0)+1))/INDEX('Price Data'!B:B,MATCH(TEXT(A898,"YYYY-MM-DD"),'Price Data'!A:A,0)+1),""),"")</f>
        <v>2.4931954273271637E-2</v>
      </c>
      <c r="D898" s="34">
        <f>IFERROR(INDEX('Price Data'!E:E,MATCH(TEXT(A898,"YYYY-MM-DD"),'Price Data'!D:D,0)),"")</f>
        <v>14.08</v>
      </c>
      <c r="E898" s="10" cm="1">
        <f t="array" ref="E898">IFERROR(IF(ISNUMBER(D898),(D898-INDEX('Price Data'!E:E,MATCH(TEXT(A898,"YYYY-MM-DD"),'Price Data'!D:D,0)+1))/INDEX('Price Data'!E:E,MATCH(TEXT(A898,"YYYY-MM-DD"),'Price Data'!D:D,0)+1),""),"")</f>
        <v>0.15980230642504115</v>
      </c>
      <c r="F898" s="34">
        <f>IFERROR(INDEX('Price Data'!H:H,MATCH(TEXT(A898,"YYYY-MM-DD"),'Price Data'!G:G,0)),"")</f>
        <v>2048</v>
      </c>
      <c r="G898" s="10" cm="1">
        <f t="array" ref="G898">IFERROR(IF(ISNUMBER(F898),(F898-INDEX('Price Data'!H:H,MATCH(TEXT(A898,"YYYY-MM-DD"),'Price Data'!G:G,0)+1))/INDEX('Price Data'!H:H,MATCH(TEXT(A898,"YYYY-MM-DD"),'Price Data'!G:G,0)+1),""),"")</f>
        <v>1.2858555885262116E-2</v>
      </c>
      <c r="H898" s="34">
        <f>IFERROR(INDEX('Price Data'!K:K,MATCH(TEXT(A898,"YYYY-MM-DD"),'Price Data'!J:J,0)),"")</f>
        <v>2.4300000000000002</v>
      </c>
      <c r="I898" s="10" cm="1">
        <f t="array" ref="I898">IFERROR(IF(ISNUMBER(H898),(H898-INDEX('Price Data'!K:K,MATCH(TEXT(A898,"YYYY-MM-DD"),'Price Data'!J:J,0)+1))/INDEX('Price Data'!K:K,MATCH(TEXT(A898,"YYYY-MM-DD"),'Price Data'!J:J,0)+1),""),"")</f>
        <v>3.8461538461538596E-2</v>
      </c>
      <c r="J898" s="34">
        <f>IFERROR(INDEX('Price Data'!N:N,MATCH(TEXT(A898,"YYYY-MM-DD"),'Price Data'!M:M,0)),"")</f>
        <v>3.33</v>
      </c>
      <c r="K898" s="10" cm="1">
        <f t="array" ref="K898">IFERROR(IF(ISNUMBER(J898),(J898-INDEX('Price Data'!N:N,MATCH(TEXT(A898,"YYYY-MM-DD"),'Price Data'!M:M,0)+1))/INDEX('Price Data'!N:N,MATCH(TEXT(A898,"YYYY-MM-DD"),'Price Data'!M:M,0)+1),""),"")</f>
        <v>2.1472392638036897E-2</v>
      </c>
      <c r="L898" s="34">
        <f>IFERROR(INDEX('Price Data'!Q:Q,MATCH(TEXT(A898,"YYYY-MM-DD"),'Price Data'!P:P,0)),"")</f>
        <v>2.16</v>
      </c>
      <c r="M898" s="10" cm="1">
        <f t="array" ref="M898">IFERROR(IF(ISNUMBER(L898),(L898-INDEX('Price Data'!Q:Q,MATCH(TEXT(A898,"YYYY-MM-DD"),'Price Data'!P:P,0)+1))/INDEX('Price Data'!Q:Q,MATCH(TEXT(A898,"YYYY-MM-DD"),'Price Data'!P:P,0)+1),""),"")</f>
        <v>-3.1390134529147913E-2</v>
      </c>
      <c r="N898" s="34">
        <f>IFERROR(INDEX('Price Data'!T:T,MATCH(TEXT(A898,"YYYY-MM-DD"),'Price Data'!S:S,0)),"")</f>
        <v>3.2</v>
      </c>
      <c r="O898" s="10" cm="1">
        <f t="array" ref="O898">IFERROR(IF(ISNUMBER(N898),(N898-INDEX('Price Data'!T:T,MATCH(TEXT(A898,"YYYY-MM-DD"),'Price Data'!S:S,0)+1))/INDEX('Price Data'!T:T,MATCH(TEXT(A898,"YYYY-MM-DD"),'Price Data'!S:S,0)+1),""),"")</f>
        <v>1.9108280254777087E-2</v>
      </c>
    </row>
    <row r="899" spans="1:15" x14ac:dyDescent="0.3">
      <c r="A899" s="8">
        <v>42718</v>
      </c>
      <c r="B899" s="34">
        <f>IFERROR(INDEX('Price Data'!B:B,MATCH(TEXT(A899,"YYYY-MM-DD"),'Price Data'!A:A,0)),"")</f>
        <v>18606</v>
      </c>
      <c r="C899" s="10" cm="1">
        <f t="array" ref="C899">IFERROR(IF(ISNUMBER(B899),(B899-INDEX('Price Data'!B:B,MATCH(TEXT(A899,"YYYY-MM-DD"),'Price Data'!A:A,0)+1))/INDEX('Price Data'!B:B,MATCH(TEXT(A899,"YYYY-MM-DD"),'Price Data'!A:A,0)+1),""),"")</f>
        <v>-1.1790949649458253E-2</v>
      </c>
      <c r="D899" s="34">
        <f>IFERROR(INDEX('Price Data'!E:E,MATCH(TEXT(A899,"YYYY-MM-DD"),'Price Data'!D:D,0)),"")</f>
        <v>13.18</v>
      </c>
      <c r="E899" s="10" cm="1">
        <f t="array" ref="E899">IFERROR(IF(ISNUMBER(D899),(D899-INDEX('Price Data'!E:E,MATCH(TEXT(A899,"YYYY-MM-DD"),'Price Data'!D:D,0)+1))/INDEX('Price Data'!E:E,MATCH(TEXT(A899,"YYYY-MM-DD"),'Price Data'!D:D,0)+1),""),"")</f>
        <v>-6.3920454545454572E-2</v>
      </c>
      <c r="F899" s="34">
        <f>IFERROR(INDEX('Price Data'!H:H,MATCH(TEXT(A899,"YYYY-MM-DD"),'Price Data'!G:G,0)),"")</f>
        <v>2006</v>
      </c>
      <c r="G899" s="10" cm="1">
        <f t="array" ref="G899">IFERROR(IF(ISNUMBER(F899),(F899-INDEX('Price Data'!H:H,MATCH(TEXT(A899,"YYYY-MM-DD"),'Price Data'!G:G,0)+1))/INDEX('Price Data'!H:H,MATCH(TEXT(A899,"YYYY-MM-DD"),'Price Data'!G:G,0)+1),""),"")</f>
        <v>-2.05078125E-2</v>
      </c>
      <c r="H899" s="34">
        <f>IFERROR(INDEX('Price Data'!K:K,MATCH(TEXT(A899,"YYYY-MM-DD"),'Price Data'!J:J,0)),"")</f>
        <v>2.37</v>
      </c>
      <c r="I899" s="10" cm="1">
        <f t="array" ref="I899">IFERROR(IF(ISNUMBER(H899),(H899-INDEX('Price Data'!K:K,MATCH(TEXT(A899,"YYYY-MM-DD"),'Price Data'!J:J,0)+1))/INDEX('Price Data'!K:K,MATCH(TEXT(A899,"YYYY-MM-DD"),'Price Data'!J:J,0)+1),""),"")</f>
        <v>-2.4691358024691377E-2</v>
      </c>
      <c r="J899" s="34">
        <f>IFERROR(INDEX('Price Data'!N:N,MATCH(TEXT(A899,"YYYY-MM-DD"),'Price Data'!M:M,0)),"")</f>
        <v>3.27</v>
      </c>
      <c r="K899" s="10" cm="1">
        <f t="array" ref="K899">IFERROR(IF(ISNUMBER(J899),(J899-INDEX('Price Data'!N:N,MATCH(TEXT(A899,"YYYY-MM-DD"),'Price Data'!M:M,0)+1))/INDEX('Price Data'!N:N,MATCH(TEXT(A899,"YYYY-MM-DD"),'Price Data'!M:M,0)+1),""),"")</f>
        <v>-1.8018018018018035E-2</v>
      </c>
      <c r="L899" s="34">
        <f>IFERROR(INDEX('Price Data'!Q:Q,MATCH(TEXT(A899,"YYYY-MM-DD"),'Price Data'!P:P,0)),"")</f>
        <v>2.19</v>
      </c>
      <c r="M899" s="10" cm="1">
        <f t="array" ref="M899">IFERROR(IF(ISNUMBER(L899),(L899-INDEX('Price Data'!Q:Q,MATCH(TEXT(A899,"YYYY-MM-DD"),'Price Data'!P:P,0)+1))/INDEX('Price Data'!Q:Q,MATCH(TEXT(A899,"YYYY-MM-DD"),'Price Data'!P:P,0)+1),""),"")</f>
        <v>1.3888888888888798E-2</v>
      </c>
      <c r="N899" s="34">
        <f>IFERROR(INDEX('Price Data'!T:T,MATCH(TEXT(A899,"YYYY-MM-DD"),'Price Data'!S:S,0)),"")</f>
        <v>3.14</v>
      </c>
      <c r="O899" s="10" cm="1">
        <f t="array" ref="O899">IFERROR(IF(ISNUMBER(N899),(N899-INDEX('Price Data'!T:T,MATCH(TEXT(A899,"YYYY-MM-DD"),'Price Data'!S:S,0)+1))/INDEX('Price Data'!T:T,MATCH(TEXT(A899,"YYYY-MM-DD"),'Price Data'!S:S,0)+1),""),"")</f>
        <v>-1.8750000000000017E-2</v>
      </c>
    </row>
    <row r="900" spans="1:15" x14ac:dyDescent="0.3">
      <c r="A900" s="8">
        <v>42719</v>
      </c>
      <c r="B900" s="34">
        <f>IFERROR(INDEX('Price Data'!B:B,MATCH(TEXT(A900,"YYYY-MM-DD"),'Price Data'!A:A,0)),"")</f>
        <v>18995</v>
      </c>
      <c r="C900" s="10" cm="1">
        <f t="array" ref="C900">IFERROR(IF(ISNUMBER(B900),(B900-INDEX('Price Data'!B:B,MATCH(TEXT(A900,"YYYY-MM-DD"),'Price Data'!A:A,0)+1))/INDEX('Price Data'!B:B,MATCH(TEXT(A900,"YYYY-MM-DD"),'Price Data'!A:A,0)+1),""),"")</f>
        <v>2.0907234225518649E-2</v>
      </c>
      <c r="D900" s="34">
        <f>IFERROR(INDEX('Price Data'!E:E,MATCH(TEXT(A900,"YYYY-MM-DD"),'Price Data'!D:D,0)),"")</f>
        <v>14.02</v>
      </c>
      <c r="E900" s="10" cm="1">
        <f t="array" ref="E900">IFERROR(IF(ISNUMBER(D900),(D900-INDEX('Price Data'!E:E,MATCH(TEXT(A900,"YYYY-MM-DD"),'Price Data'!D:D,0)+1))/INDEX('Price Data'!E:E,MATCH(TEXT(A900,"YYYY-MM-DD"),'Price Data'!D:D,0)+1),""),"")</f>
        <v>6.3732928679817891E-2</v>
      </c>
      <c r="F900" s="34">
        <f>IFERROR(INDEX('Price Data'!H:H,MATCH(TEXT(A900,"YYYY-MM-DD"),'Price Data'!G:G,0)),"")</f>
        <v>2066</v>
      </c>
      <c r="G900" s="10" cm="1">
        <f t="array" ref="G900">IFERROR(IF(ISNUMBER(F900),(F900-INDEX('Price Data'!H:H,MATCH(TEXT(A900,"YYYY-MM-DD"),'Price Data'!G:G,0)+1))/INDEX('Price Data'!H:H,MATCH(TEXT(A900,"YYYY-MM-DD"),'Price Data'!G:G,0)+1),""),"")</f>
        <v>2.991026919242273E-2</v>
      </c>
      <c r="H900" s="34">
        <f>IFERROR(INDEX('Price Data'!K:K,MATCH(TEXT(A900,"YYYY-MM-DD"),'Price Data'!J:J,0)),"")</f>
        <v>2.4500000000000002</v>
      </c>
      <c r="I900" s="10" cm="1">
        <f t="array" ref="I900">IFERROR(IF(ISNUMBER(H900),(H900-INDEX('Price Data'!K:K,MATCH(TEXT(A900,"YYYY-MM-DD"),'Price Data'!J:J,0)+1))/INDEX('Price Data'!K:K,MATCH(TEXT(A900,"YYYY-MM-DD"),'Price Data'!J:J,0)+1),""),"")</f>
        <v>3.3755274261603407E-2</v>
      </c>
      <c r="J900" s="34">
        <f>IFERROR(INDEX('Price Data'!N:N,MATCH(TEXT(A900,"YYYY-MM-DD"),'Price Data'!M:M,0)),"")</f>
        <v>3.36</v>
      </c>
      <c r="K900" s="10" cm="1">
        <f t="array" ref="K900">IFERROR(IF(ISNUMBER(J900),(J900-INDEX('Price Data'!N:N,MATCH(TEXT(A900,"YYYY-MM-DD"),'Price Data'!M:M,0)+1))/INDEX('Price Data'!N:N,MATCH(TEXT(A900,"YYYY-MM-DD"),'Price Data'!M:M,0)+1),""),"")</f>
        <v>2.752293577981647E-2</v>
      </c>
      <c r="L900" s="34">
        <f>IFERROR(INDEX('Price Data'!Q:Q,MATCH(TEXT(A900,"YYYY-MM-DD"),'Price Data'!P:P,0)),"")</f>
        <v>2.4</v>
      </c>
      <c r="M900" s="10" cm="1">
        <f t="array" ref="M900">IFERROR(IF(ISNUMBER(L900),(L900-INDEX('Price Data'!Q:Q,MATCH(TEXT(A900,"YYYY-MM-DD"),'Price Data'!P:P,0)+1))/INDEX('Price Data'!Q:Q,MATCH(TEXT(A900,"YYYY-MM-DD"),'Price Data'!P:P,0)+1),""),"")</f>
        <v>9.589041095890409E-2</v>
      </c>
      <c r="N900" s="34">
        <f>IFERROR(INDEX('Price Data'!T:T,MATCH(TEXT(A900,"YYYY-MM-DD"),'Price Data'!S:S,0)),"")</f>
        <v>3.18</v>
      </c>
      <c r="O900" s="10" cm="1">
        <f t="array" ref="O900">IFERROR(IF(ISNUMBER(N900),(N900-INDEX('Price Data'!T:T,MATCH(TEXT(A900,"YYYY-MM-DD"),'Price Data'!S:S,0)+1))/INDEX('Price Data'!T:T,MATCH(TEXT(A900,"YYYY-MM-DD"),'Price Data'!S:S,0)+1),""),"")</f>
        <v>1.2738853503184724E-2</v>
      </c>
    </row>
    <row r="901" spans="1:15" x14ac:dyDescent="0.3">
      <c r="A901" s="8">
        <v>42720</v>
      </c>
      <c r="B901" s="34">
        <f>IFERROR(INDEX('Price Data'!B:B,MATCH(TEXT(A901,"YYYY-MM-DD"),'Price Data'!A:A,0)),"")</f>
        <v>19015</v>
      </c>
      <c r="C901" s="10" cm="1">
        <f t="array" ref="C901">IFERROR(IF(ISNUMBER(B901),(B901-INDEX('Price Data'!B:B,MATCH(TEXT(A901,"YYYY-MM-DD"),'Price Data'!A:A,0)+1))/INDEX('Price Data'!B:B,MATCH(TEXT(A901,"YYYY-MM-DD"),'Price Data'!A:A,0)+1),""),"")</f>
        <v>1.0529086601737299E-3</v>
      </c>
      <c r="D901" s="34">
        <f>IFERROR(INDEX('Price Data'!E:E,MATCH(TEXT(A901,"YYYY-MM-DD"),'Price Data'!D:D,0)),"")</f>
        <v>14.39</v>
      </c>
      <c r="E901" s="10" cm="1">
        <f t="array" ref="E901">IFERROR(IF(ISNUMBER(D901),(D901-INDEX('Price Data'!E:E,MATCH(TEXT(A901,"YYYY-MM-DD"),'Price Data'!D:D,0)+1))/INDEX('Price Data'!E:E,MATCH(TEXT(A901,"YYYY-MM-DD"),'Price Data'!D:D,0)+1),""),"")</f>
        <v>2.639087018544943E-2</v>
      </c>
      <c r="F901" s="34">
        <f>IFERROR(INDEX('Price Data'!H:H,MATCH(TEXT(A901,"YYYY-MM-DD"),'Price Data'!G:G,0)),"")</f>
        <v>2093</v>
      </c>
      <c r="G901" s="10" cm="1">
        <f t="array" ref="G901">IFERROR(IF(ISNUMBER(F901),(F901-INDEX('Price Data'!H:H,MATCH(TEXT(A901,"YYYY-MM-DD"),'Price Data'!G:G,0)+1))/INDEX('Price Data'!H:H,MATCH(TEXT(A901,"YYYY-MM-DD"),'Price Data'!G:G,0)+1),""),"")</f>
        <v>1.3068731848983543E-2</v>
      </c>
      <c r="H901" s="34">
        <f>IFERROR(INDEX('Price Data'!K:K,MATCH(TEXT(A901,"YYYY-MM-DD"),'Price Data'!J:J,0)),"")</f>
        <v>2.41</v>
      </c>
      <c r="I901" s="10" cm="1">
        <f t="array" ref="I901">IFERROR(IF(ISNUMBER(H901),(H901-INDEX('Price Data'!K:K,MATCH(TEXT(A901,"YYYY-MM-DD"),'Price Data'!J:J,0)+1))/INDEX('Price Data'!K:K,MATCH(TEXT(A901,"YYYY-MM-DD"),'Price Data'!J:J,0)+1),""),"")</f>
        <v>-1.632653061224491E-2</v>
      </c>
      <c r="J901" s="34">
        <f>IFERROR(INDEX('Price Data'!N:N,MATCH(TEXT(A901,"YYYY-MM-DD"),'Price Data'!M:M,0)),"")</f>
        <v>3.39</v>
      </c>
      <c r="K901" s="10" cm="1">
        <f t="array" ref="K901">IFERROR(IF(ISNUMBER(J901),(J901-INDEX('Price Data'!N:N,MATCH(TEXT(A901,"YYYY-MM-DD"),'Price Data'!M:M,0)+1))/INDEX('Price Data'!N:N,MATCH(TEXT(A901,"YYYY-MM-DD"),'Price Data'!M:M,0)+1),""),"")</f>
        <v>8.9285714285715027E-3</v>
      </c>
      <c r="L901" s="34">
        <f>IFERROR(INDEX('Price Data'!Q:Q,MATCH(TEXT(A901,"YYYY-MM-DD"),'Price Data'!P:P,0)),"")</f>
        <v>2.42</v>
      </c>
      <c r="M901" s="10" cm="1">
        <f t="array" ref="M901">IFERROR(IF(ISNUMBER(L901),(L901-INDEX('Price Data'!Q:Q,MATCH(TEXT(A901,"YYYY-MM-DD"),'Price Data'!P:P,0)+1))/INDEX('Price Data'!Q:Q,MATCH(TEXT(A901,"YYYY-MM-DD"),'Price Data'!P:P,0)+1),""),"")</f>
        <v>8.3333333333333419E-3</v>
      </c>
      <c r="N901" s="34">
        <f>IFERROR(INDEX('Price Data'!T:T,MATCH(TEXT(A901,"YYYY-MM-DD"),'Price Data'!S:S,0)),"")</f>
        <v>2.98</v>
      </c>
      <c r="O901" s="10" cm="1">
        <f t="array" ref="O901">IFERROR(IF(ISNUMBER(N901),(N901-INDEX('Price Data'!T:T,MATCH(TEXT(A901,"YYYY-MM-DD"),'Price Data'!S:S,0)+1))/INDEX('Price Data'!T:T,MATCH(TEXT(A901,"YYYY-MM-DD"),'Price Data'!S:S,0)+1),""),"")</f>
        <v>-6.2893081761006345E-2</v>
      </c>
    </row>
    <row r="902" spans="1:15" x14ac:dyDescent="0.3">
      <c r="A902" s="8">
        <v>42721</v>
      </c>
      <c r="B902" s="34" t="str">
        <f>IFERROR(INDEX('Price Data'!B:B,MATCH(TEXT(A902,"YYYY-MM-DD"),'Price Data'!A:A,0)),"")</f>
        <v/>
      </c>
      <c r="C902" s="10" t="str" cm="1">
        <f t="array" ref="C902">IFERROR(IF(ISNUMBER(B902),(B902-INDEX('Price Data'!B:B,MATCH(TEXT(A902,"YYYY-MM-DD"),'Price Data'!A:A,0)+1))/INDEX('Price Data'!B:B,MATCH(TEXT(A902,"YYYY-MM-DD"),'Price Data'!A:A,0)+1),""),"")</f>
        <v/>
      </c>
      <c r="D902" s="34" t="str">
        <f>IFERROR(INDEX('Price Data'!E:E,MATCH(TEXT(A902,"YYYY-MM-DD"),'Price Data'!D:D,0)),"")</f>
        <v/>
      </c>
      <c r="E902" s="10" t="str" cm="1">
        <f t="array" ref="E902">IFERROR(IF(ISNUMBER(D902),(D902-INDEX('Price Data'!E:E,MATCH(TEXT(A902,"YYYY-MM-DD"),'Price Data'!D:D,0)+1))/INDEX('Price Data'!E:E,MATCH(TEXT(A902,"YYYY-MM-DD"),'Price Data'!D:D,0)+1),""),"")</f>
        <v/>
      </c>
      <c r="F902" s="34" t="str">
        <f>IFERROR(INDEX('Price Data'!H:H,MATCH(TEXT(A902,"YYYY-MM-DD"),'Price Data'!G:G,0)),"")</f>
        <v/>
      </c>
      <c r="G902" s="10" t="str" cm="1">
        <f t="array" ref="G902">IFERROR(IF(ISNUMBER(F902),(F902-INDEX('Price Data'!H:H,MATCH(TEXT(A902,"YYYY-MM-DD"),'Price Data'!G:G,0)+1))/INDEX('Price Data'!H:H,MATCH(TEXT(A902,"YYYY-MM-DD"),'Price Data'!G:G,0)+1),""),"")</f>
        <v/>
      </c>
      <c r="H902" s="34" t="str">
        <f>IFERROR(INDEX('Price Data'!K:K,MATCH(TEXT(A902,"YYYY-MM-DD"),'Price Data'!J:J,0)),"")</f>
        <v/>
      </c>
      <c r="I902" s="10" t="str" cm="1">
        <f t="array" ref="I902">IFERROR(IF(ISNUMBER(H902),(H902-INDEX('Price Data'!K:K,MATCH(TEXT(A902,"YYYY-MM-DD"),'Price Data'!J:J,0)+1))/INDEX('Price Data'!K:K,MATCH(TEXT(A902,"YYYY-MM-DD"),'Price Data'!J:J,0)+1),""),"")</f>
        <v/>
      </c>
      <c r="J902" s="34" t="str">
        <f>IFERROR(INDEX('Price Data'!N:N,MATCH(TEXT(A902,"YYYY-MM-DD"),'Price Data'!M:M,0)),"")</f>
        <v/>
      </c>
      <c r="K902" s="10" t="str" cm="1">
        <f t="array" ref="K902">IFERROR(IF(ISNUMBER(J902),(J902-INDEX('Price Data'!N:N,MATCH(TEXT(A902,"YYYY-MM-DD"),'Price Data'!M:M,0)+1))/INDEX('Price Data'!N:N,MATCH(TEXT(A902,"YYYY-MM-DD"),'Price Data'!M:M,0)+1),""),"")</f>
        <v/>
      </c>
      <c r="L902" s="34" t="str">
        <f>IFERROR(INDEX('Price Data'!Q:Q,MATCH(TEXT(A902,"YYYY-MM-DD"),'Price Data'!P:P,0)),"")</f>
        <v/>
      </c>
      <c r="M902" s="10" t="str" cm="1">
        <f t="array" ref="M902">IFERROR(IF(ISNUMBER(L902),(L902-INDEX('Price Data'!Q:Q,MATCH(TEXT(A902,"YYYY-MM-DD"),'Price Data'!P:P,0)+1))/INDEX('Price Data'!Q:Q,MATCH(TEXT(A902,"YYYY-MM-DD"),'Price Data'!P:P,0)+1),""),"")</f>
        <v/>
      </c>
      <c r="N902" s="34" t="str">
        <f>IFERROR(INDEX('Price Data'!T:T,MATCH(TEXT(A902,"YYYY-MM-DD"),'Price Data'!S:S,0)),"")</f>
        <v/>
      </c>
      <c r="O902" s="10" t="str" cm="1">
        <f t="array" ref="O902">IFERROR(IF(ISNUMBER(N902),(N902-INDEX('Price Data'!T:T,MATCH(TEXT(A902,"YYYY-MM-DD"),'Price Data'!S:S,0)+1))/INDEX('Price Data'!T:T,MATCH(TEXT(A902,"YYYY-MM-DD"),'Price Data'!S:S,0)+1),""),"")</f>
        <v/>
      </c>
    </row>
    <row r="903" spans="1:15" x14ac:dyDescent="0.3">
      <c r="A903" s="8">
        <v>42722</v>
      </c>
      <c r="B903" s="34" t="str">
        <f>IFERROR(INDEX('Price Data'!B:B,MATCH(TEXT(A903,"YYYY-MM-DD"),'Price Data'!A:A,0)),"")</f>
        <v/>
      </c>
      <c r="C903" s="10" t="str" cm="1">
        <f t="array" ref="C903">IFERROR(IF(ISNUMBER(B903),(B903-INDEX('Price Data'!B:B,MATCH(TEXT(A903,"YYYY-MM-DD"),'Price Data'!A:A,0)+1))/INDEX('Price Data'!B:B,MATCH(TEXT(A903,"YYYY-MM-DD"),'Price Data'!A:A,0)+1),""),"")</f>
        <v/>
      </c>
      <c r="D903" s="34" t="str">
        <f>IFERROR(INDEX('Price Data'!E:E,MATCH(TEXT(A903,"YYYY-MM-DD"),'Price Data'!D:D,0)),"")</f>
        <v/>
      </c>
      <c r="E903" s="10" t="str" cm="1">
        <f t="array" ref="E903">IFERROR(IF(ISNUMBER(D903),(D903-INDEX('Price Data'!E:E,MATCH(TEXT(A903,"YYYY-MM-DD"),'Price Data'!D:D,0)+1))/INDEX('Price Data'!E:E,MATCH(TEXT(A903,"YYYY-MM-DD"),'Price Data'!D:D,0)+1),""),"")</f>
        <v/>
      </c>
      <c r="F903" s="34" t="str">
        <f>IFERROR(INDEX('Price Data'!H:H,MATCH(TEXT(A903,"YYYY-MM-DD"),'Price Data'!G:G,0)),"")</f>
        <v/>
      </c>
      <c r="G903" s="10" t="str" cm="1">
        <f t="array" ref="G903">IFERROR(IF(ISNUMBER(F903),(F903-INDEX('Price Data'!H:H,MATCH(TEXT(A903,"YYYY-MM-DD"),'Price Data'!G:G,0)+1))/INDEX('Price Data'!H:H,MATCH(TEXT(A903,"YYYY-MM-DD"),'Price Data'!G:G,0)+1),""),"")</f>
        <v/>
      </c>
      <c r="H903" s="34" t="str">
        <f>IFERROR(INDEX('Price Data'!K:K,MATCH(TEXT(A903,"YYYY-MM-DD"),'Price Data'!J:J,0)),"")</f>
        <v/>
      </c>
      <c r="I903" s="10" t="str" cm="1">
        <f t="array" ref="I903">IFERROR(IF(ISNUMBER(H903),(H903-INDEX('Price Data'!K:K,MATCH(TEXT(A903,"YYYY-MM-DD"),'Price Data'!J:J,0)+1))/INDEX('Price Data'!K:K,MATCH(TEXT(A903,"YYYY-MM-DD"),'Price Data'!J:J,0)+1),""),"")</f>
        <v/>
      </c>
      <c r="J903" s="34" t="str">
        <f>IFERROR(INDEX('Price Data'!N:N,MATCH(TEXT(A903,"YYYY-MM-DD"),'Price Data'!M:M,0)),"")</f>
        <v/>
      </c>
      <c r="K903" s="10" t="str" cm="1">
        <f t="array" ref="K903">IFERROR(IF(ISNUMBER(J903),(J903-INDEX('Price Data'!N:N,MATCH(TEXT(A903,"YYYY-MM-DD"),'Price Data'!M:M,0)+1))/INDEX('Price Data'!N:N,MATCH(TEXT(A903,"YYYY-MM-DD"),'Price Data'!M:M,0)+1),""),"")</f>
        <v/>
      </c>
      <c r="L903" s="34" t="str">
        <f>IFERROR(INDEX('Price Data'!Q:Q,MATCH(TEXT(A903,"YYYY-MM-DD"),'Price Data'!P:P,0)),"")</f>
        <v/>
      </c>
      <c r="M903" s="10" t="str" cm="1">
        <f t="array" ref="M903">IFERROR(IF(ISNUMBER(L903),(L903-INDEX('Price Data'!Q:Q,MATCH(TEXT(A903,"YYYY-MM-DD"),'Price Data'!P:P,0)+1))/INDEX('Price Data'!Q:Q,MATCH(TEXT(A903,"YYYY-MM-DD"),'Price Data'!P:P,0)+1),""),"")</f>
        <v/>
      </c>
      <c r="N903" s="34" t="str">
        <f>IFERROR(INDEX('Price Data'!T:T,MATCH(TEXT(A903,"YYYY-MM-DD"),'Price Data'!S:S,0)),"")</f>
        <v/>
      </c>
      <c r="O903" s="10" t="str" cm="1">
        <f t="array" ref="O903">IFERROR(IF(ISNUMBER(N903),(N903-INDEX('Price Data'!T:T,MATCH(TEXT(A903,"YYYY-MM-DD"),'Price Data'!S:S,0)+1))/INDEX('Price Data'!T:T,MATCH(TEXT(A903,"YYYY-MM-DD"),'Price Data'!S:S,0)+1),""),"")</f>
        <v/>
      </c>
    </row>
    <row r="904" spans="1:15" x14ac:dyDescent="0.3">
      <c r="A904" s="8">
        <v>42723</v>
      </c>
      <c r="B904" s="34">
        <f>IFERROR(INDEX('Price Data'!B:B,MATCH(TEXT(A904,"YYYY-MM-DD"),'Price Data'!A:A,0)),"")</f>
        <v>18969</v>
      </c>
      <c r="C904" s="10" cm="1">
        <f t="array" ref="C904">IFERROR(IF(ISNUMBER(B904),(B904-INDEX('Price Data'!B:B,MATCH(TEXT(A904,"YYYY-MM-DD"),'Price Data'!A:A,0)+1))/INDEX('Price Data'!B:B,MATCH(TEXT(A904,"YYYY-MM-DD"),'Price Data'!A:A,0)+1),""),"")</f>
        <v>-2.4191427820141995E-3</v>
      </c>
      <c r="D904" s="34">
        <f>IFERROR(INDEX('Price Data'!E:E,MATCH(TEXT(A904,"YYYY-MM-DD"),'Price Data'!D:D,0)),"")</f>
        <v>13.74</v>
      </c>
      <c r="E904" s="10" cm="1">
        <f t="array" ref="E904">IFERROR(IF(ISNUMBER(D904),(D904-INDEX('Price Data'!E:E,MATCH(TEXT(A904,"YYYY-MM-DD"),'Price Data'!D:D,0)+1))/INDEX('Price Data'!E:E,MATCH(TEXT(A904,"YYYY-MM-DD"),'Price Data'!D:D,0)+1),""),"")</f>
        <v>-4.5170257123002107E-2</v>
      </c>
      <c r="F904" s="34">
        <f>IFERROR(INDEX('Price Data'!H:H,MATCH(TEXT(A904,"YYYY-MM-DD"),'Price Data'!G:G,0)),"")</f>
        <v>1862</v>
      </c>
      <c r="G904" s="10" cm="1">
        <f t="array" ref="G904">IFERROR(IF(ISNUMBER(F904),(F904-INDEX('Price Data'!H:H,MATCH(TEXT(A904,"YYYY-MM-DD"),'Price Data'!G:G,0)+1))/INDEX('Price Data'!H:H,MATCH(TEXT(A904,"YYYY-MM-DD"),'Price Data'!G:G,0)+1),""),"")</f>
        <v>-0.11036789297658862</v>
      </c>
      <c r="H904" s="34">
        <f>IFERROR(INDEX('Price Data'!K:K,MATCH(TEXT(A904,"YYYY-MM-DD"),'Price Data'!J:J,0)),"")</f>
        <v>2.4</v>
      </c>
      <c r="I904" s="10" cm="1">
        <f t="array" ref="I904">IFERROR(IF(ISNUMBER(H904),(H904-INDEX('Price Data'!K:K,MATCH(TEXT(A904,"YYYY-MM-DD"),'Price Data'!J:J,0)+1))/INDEX('Price Data'!K:K,MATCH(TEXT(A904,"YYYY-MM-DD"),'Price Data'!J:J,0)+1),""),"")</f>
        <v>-4.1493775933610913E-3</v>
      </c>
      <c r="J904" s="34">
        <f>IFERROR(INDEX('Price Data'!N:N,MATCH(TEXT(A904,"YYYY-MM-DD"),'Price Data'!M:M,0)),"")</f>
        <v>3.26</v>
      </c>
      <c r="K904" s="10" cm="1">
        <f t="array" ref="K904">IFERROR(IF(ISNUMBER(J904),(J904-INDEX('Price Data'!N:N,MATCH(TEXT(A904,"YYYY-MM-DD"),'Price Data'!M:M,0)+1))/INDEX('Price Data'!N:N,MATCH(TEXT(A904,"YYYY-MM-DD"),'Price Data'!M:M,0)+1),""),"")</f>
        <v>-3.8348082595870303E-2</v>
      </c>
      <c r="L904" s="34">
        <f>IFERROR(INDEX('Price Data'!Q:Q,MATCH(TEXT(A904,"YYYY-MM-DD"),'Price Data'!P:P,0)),"")</f>
        <v>2.36</v>
      </c>
      <c r="M904" s="10" cm="1">
        <f t="array" ref="M904">IFERROR(IF(ISNUMBER(L904),(L904-INDEX('Price Data'!Q:Q,MATCH(TEXT(A904,"YYYY-MM-DD"),'Price Data'!P:P,0)+1))/INDEX('Price Data'!Q:Q,MATCH(TEXT(A904,"YYYY-MM-DD"),'Price Data'!P:P,0)+1),""),"")</f>
        <v>-2.4793388429752088E-2</v>
      </c>
      <c r="N904" s="34">
        <f>IFERROR(INDEX('Price Data'!T:T,MATCH(TEXT(A904,"YYYY-MM-DD"),'Price Data'!S:S,0)),"")</f>
        <v>3.05</v>
      </c>
      <c r="O904" s="10" cm="1">
        <f t="array" ref="O904">IFERROR(IF(ISNUMBER(N904),(N904-INDEX('Price Data'!T:T,MATCH(TEXT(A904,"YYYY-MM-DD"),'Price Data'!S:S,0)+1))/INDEX('Price Data'!T:T,MATCH(TEXT(A904,"YYYY-MM-DD"),'Price Data'!S:S,0)+1),""),"")</f>
        <v>2.3489932885905986E-2</v>
      </c>
    </row>
    <row r="905" spans="1:15" x14ac:dyDescent="0.3">
      <c r="A905" s="8">
        <v>42724</v>
      </c>
      <c r="B905" s="34">
        <f>IFERROR(INDEX('Price Data'!B:B,MATCH(TEXT(A905,"YYYY-MM-DD"),'Price Data'!A:A,0)),"")</f>
        <v>19247</v>
      </c>
      <c r="C905" s="10" cm="1">
        <f t="array" ref="C905">IFERROR(IF(ISNUMBER(B905),(B905-INDEX('Price Data'!B:B,MATCH(TEXT(A905,"YYYY-MM-DD"),'Price Data'!A:A,0)+1))/INDEX('Price Data'!B:B,MATCH(TEXT(A905,"YYYY-MM-DD"),'Price Data'!A:A,0)+1),""),"")</f>
        <v>1.4655490537192261E-2</v>
      </c>
      <c r="D905" s="34">
        <f>IFERROR(INDEX('Price Data'!E:E,MATCH(TEXT(A905,"YYYY-MM-DD"),'Price Data'!D:D,0)),"")</f>
        <v>14.02</v>
      </c>
      <c r="E905" s="10" cm="1">
        <f t="array" ref="E905">IFERROR(IF(ISNUMBER(D905),(D905-INDEX('Price Data'!E:E,MATCH(TEXT(A905,"YYYY-MM-DD"),'Price Data'!D:D,0)+1))/INDEX('Price Data'!E:E,MATCH(TEXT(A905,"YYYY-MM-DD"),'Price Data'!D:D,0)+1),""),"")</f>
        <v>2.0378457059679719E-2</v>
      </c>
      <c r="F905" s="34">
        <f>IFERROR(INDEX('Price Data'!H:H,MATCH(TEXT(A905,"YYYY-MM-DD"),'Price Data'!G:G,0)),"")</f>
        <v>1854</v>
      </c>
      <c r="G905" s="10" cm="1">
        <f t="array" ref="G905">IFERROR(IF(ISNUMBER(F905),(F905-INDEX('Price Data'!H:H,MATCH(TEXT(A905,"YYYY-MM-DD"),'Price Data'!G:G,0)+1))/INDEX('Price Data'!H:H,MATCH(TEXT(A905,"YYYY-MM-DD"),'Price Data'!G:G,0)+1),""),"")</f>
        <v>-4.296455424274973E-3</v>
      </c>
      <c r="H905" s="34">
        <f>IFERROR(INDEX('Price Data'!K:K,MATCH(TEXT(A905,"YYYY-MM-DD"),'Price Data'!J:J,0)),"")</f>
        <v>2.4500000000000002</v>
      </c>
      <c r="I905" s="10" cm="1">
        <f t="array" ref="I905">IFERROR(IF(ISNUMBER(H905),(H905-INDEX('Price Data'!K:K,MATCH(TEXT(A905,"YYYY-MM-DD"),'Price Data'!J:J,0)+1))/INDEX('Price Data'!K:K,MATCH(TEXT(A905,"YYYY-MM-DD"),'Price Data'!J:J,0)+1),""),"")</f>
        <v>2.0833333333333447E-2</v>
      </c>
      <c r="J905" s="34">
        <f>IFERROR(INDEX('Price Data'!N:N,MATCH(TEXT(A905,"YYYY-MM-DD"),'Price Data'!M:M,0)),"")</f>
        <v>3.36</v>
      </c>
      <c r="K905" s="10" cm="1">
        <f t="array" ref="K905">IFERROR(IF(ISNUMBER(J905),(J905-INDEX('Price Data'!N:N,MATCH(TEXT(A905,"YYYY-MM-DD"),'Price Data'!M:M,0)+1))/INDEX('Price Data'!N:N,MATCH(TEXT(A905,"YYYY-MM-DD"),'Price Data'!M:M,0)+1),""),"")</f>
        <v>3.0674846625766899E-2</v>
      </c>
      <c r="L905" s="34">
        <f>IFERROR(INDEX('Price Data'!Q:Q,MATCH(TEXT(A905,"YYYY-MM-DD"),'Price Data'!P:P,0)),"")</f>
        <v>2.46</v>
      </c>
      <c r="M905" s="10" cm="1">
        <f t="array" ref="M905">IFERROR(IF(ISNUMBER(L905),(L905-INDEX('Price Data'!Q:Q,MATCH(TEXT(A905,"YYYY-MM-DD"),'Price Data'!P:P,0)+1))/INDEX('Price Data'!Q:Q,MATCH(TEXT(A905,"YYYY-MM-DD"),'Price Data'!P:P,0)+1),""),"")</f>
        <v>4.2372881355932243E-2</v>
      </c>
      <c r="N905" s="34">
        <f>IFERROR(INDEX('Price Data'!T:T,MATCH(TEXT(A905,"YYYY-MM-DD"),'Price Data'!S:S,0)),"")</f>
        <v>3.06</v>
      </c>
      <c r="O905" s="10" cm="1">
        <f t="array" ref="O905">IFERROR(IF(ISNUMBER(N905),(N905-INDEX('Price Data'!T:T,MATCH(TEXT(A905,"YYYY-MM-DD"),'Price Data'!S:S,0)+1))/INDEX('Price Data'!T:T,MATCH(TEXT(A905,"YYYY-MM-DD"),'Price Data'!S:S,0)+1),""),"")</f>
        <v>3.2786885245902398E-3</v>
      </c>
    </row>
    <row r="906" spans="1:15" x14ac:dyDescent="0.3">
      <c r="A906" s="8">
        <v>42725</v>
      </c>
      <c r="B906" s="34">
        <f>IFERROR(INDEX('Price Data'!B:B,MATCH(TEXT(A906,"YYYY-MM-DD"),'Price Data'!A:A,0)),"")</f>
        <v>19216</v>
      </c>
      <c r="C906" s="10" cm="1">
        <f t="array" ref="C906">IFERROR(IF(ISNUMBER(B906),(B906-INDEX('Price Data'!B:B,MATCH(TEXT(A906,"YYYY-MM-DD"),'Price Data'!A:A,0)+1))/INDEX('Price Data'!B:B,MATCH(TEXT(A906,"YYYY-MM-DD"),'Price Data'!A:A,0)+1),""),"")</f>
        <v>-1.6106406193172962E-3</v>
      </c>
      <c r="D906" s="34">
        <f>IFERROR(INDEX('Price Data'!E:E,MATCH(TEXT(A906,"YYYY-MM-DD"),'Price Data'!D:D,0)),"")</f>
        <v>14.2</v>
      </c>
      <c r="E906" s="10" cm="1">
        <f t="array" ref="E906">IFERROR(IF(ISNUMBER(D906),(D906-INDEX('Price Data'!E:E,MATCH(TEXT(A906,"YYYY-MM-DD"),'Price Data'!D:D,0)+1))/INDEX('Price Data'!E:E,MATCH(TEXT(A906,"YYYY-MM-DD"),'Price Data'!D:D,0)+1),""),"")</f>
        <v>1.2838801711840209E-2</v>
      </c>
      <c r="F906" s="34">
        <f>IFERROR(INDEX('Price Data'!H:H,MATCH(TEXT(A906,"YYYY-MM-DD"),'Price Data'!G:G,0)),"")</f>
        <v>1630</v>
      </c>
      <c r="G906" s="10" cm="1">
        <f t="array" ref="G906">IFERROR(IF(ISNUMBER(F906),(F906-INDEX('Price Data'!H:H,MATCH(TEXT(A906,"YYYY-MM-DD"),'Price Data'!G:G,0)+1))/INDEX('Price Data'!H:H,MATCH(TEXT(A906,"YYYY-MM-DD"),'Price Data'!G:G,0)+1),""),"")</f>
        <v>-0.12081984897518878</v>
      </c>
      <c r="H906" s="34">
        <f>IFERROR(INDEX('Price Data'!K:K,MATCH(TEXT(A906,"YYYY-MM-DD"),'Price Data'!J:J,0)),"")</f>
        <v>2.4500000000000002</v>
      </c>
      <c r="I906" s="10" cm="1">
        <f t="array" ref="I906">IFERROR(IF(ISNUMBER(H906),(H906-INDEX('Price Data'!K:K,MATCH(TEXT(A906,"YYYY-MM-DD"),'Price Data'!J:J,0)+1))/INDEX('Price Data'!K:K,MATCH(TEXT(A906,"YYYY-MM-DD"),'Price Data'!J:J,0)+1),""),"")</f>
        <v>0</v>
      </c>
      <c r="J906" s="34">
        <f>IFERROR(INDEX('Price Data'!N:N,MATCH(TEXT(A906,"YYYY-MM-DD"),'Price Data'!M:M,0)),"")</f>
        <v>3.38</v>
      </c>
      <c r="K906" s="10" cm="1">
        <f t="array" ref="K906">IFERROR(IF(ISNUMBER(J906),(J906-INDEX('Price Data'!N:N,MATCH(TEXT(A906,"YYYY-MM-DD"),'Price Data'!M:M,0)+1))/INDEX('Price Data'!N:N,MATCH(TEXT(A906,"YYYY-MM-DD"),'Price Data'!M:M,0)+1),""),"")</f>
        <v>5.9523809523809581E-3</v>
      </c>
      <c r="L906" s="34">
        <f>IFERROR(INDEX('Price Data'!Q:Q,MATCH(TEXT(A906,"YYYY-MM-DD"),'Price Data'!P:P,0)),"")</f>
        <v>2.4500000000000002</v>
      </c>
      <c r="M906" s="10" cm="1">
        <f t="array" ref="M906">IFERROR(IF(ISNUMBER(L906),(L906-INDEX('Price Data'!Q:Q,MATCH(TEXT(A906,"YYYY-MM-DD"),'Price Data'!P:P,0)+1))/INDEX('Price Data'!Q:Q,MATCH(TEXT(A906,"YYYY-MM-DD"),'Price Data'!P:P,0)+1),""),"")</f>
        <v>-4.0650406504064178E-3</v>
      </c>
      <c r="N906" s="34">
        <f>IFERROR(INDEX('Price Data'!T:T,MATCH(TEXT(A906,"YYYY-MM-DD"),'Price Data'!S:S,0)),"")</f>
        <v>3.05</v>
      </c>
      <c r="O906" s="10" cm="1">
        <f t="array" ref="O906">IFERROR(IF(ISNUMBER(N906),(N906-INDEX('Price Data'!T:T,MATCH(TEXT(A906,"YYYY-MM-DD"),'Price Data'!S:S,0)+1))/INDEX('Price Data'!T:T,MATCH(TEXT(A906,"YYYY-MM-DD"),'Price Data'!S:S,0)+1),""),"")</f>
        <v>-3.2679738562092259E-3</v>
      </c>
    </row>
    <row r="907" spans="1:15" x14ac:dyDescent="0.3">
      <c r="A907" s="8">
        <v>42726</v>
      </c>
      <c r="B907" s="34">
        <f>IFERROR(INDEX('Price Data'!B:B,MATCH(TEXT(A907,"YYYY-MM-DD"),'Price Data'!A:A,0)),"")</f>
        <v>19121</v>
      </c>
      <c r="C907" s="10" cm="1">
        <f t="array" ref="C907">IFERROR(IF(ISNUMBER(B907),(B907-INDEX('Price Data'!B:B,MATCH(TEXT(A907,"YYYY-MM-DD"),'Price Data'!A:A,0)+1))/INDEX('Price Data'!B:B,MATCH(TEXT(A907,"YYYY-MM-DD"),'Price Data'!A:A,0)+1),""),"")</f>
        <v>-4.9437968359700253E-3</v>
      </c>
      <c r="D907" s="34">
        <f>IFERROR(INDEX('Price Data'!E:E,MATCH(TEXT(A907,"YYYY-MM-DD"),'Price Data'!D:D,0)),"")</f>
        <v>14.29</v>
      </c>
      <c r="E907" s="10" cm="1">
        <f t="array" ref="E907">IFERROR(IF(ISNUMBER(D907),(D907-INDEX('Price Data'!E:E,MATCH(TEXT(A907,"YYYY-MM-DD"),'Price Data'!D:D,0)+1))/INDEX('Price Data'!E:E,MATCH(TEXT(A907,"YYYY-MM-DD"),'Price Data'!D:D,0)+1),""),"")</f>
        <v>6.3380281690140752E-3</v>
      </c>
      <c r="F907" s="34">
        <f>IFERROR(INDEX('Price Data'!H:H,MATCH(TEXT(A907,"YYYY-MM-DD"),'Price Data'!G:G,0)),"")</f>
        <v>1508</v>
      </c>
      <c r="G907" s="10" cm="1">
        <f t="array" ref="G907">IFERROR(IF(ISNUMBER(F907),(F907-INDEX('Price Data'!H:H,MATCH(TEXT(A907,"YYYY-MM-DD"),'Price Data'!G:G,0)+1))/INDEX('Price Data'!H:H,MATCH(TEXT(A907,"YYYY-MM-DD"),'Price Data'!G:G,0)+1),""),"")</f>
        <v>-7.4846625766871164E-2</v>
      </c>
      <c r="H907" s="34">
        <f>IFERROR(INDEX('Price Data'!K:K,MATCH(TEXT(A907,"YYYY-MM-DD"),'Price Data'!J:J,0)),"")</f>
        <v>2.4300000000000002</v>
      </c>
      <c r="I907" s="10" cm="1">
        <f t="array" ref="I907">IFERROR(IF(ISNUMBER(H907),(H907-INDEX('Price Data'!K:K,MATCH(TEXT(A907,"YYYY-MM-DD"),'Price Data'!J:J,0)+1))/INDEX('Price Data'!K:K,MATCH(TEXT(A907,"YYYY-MM-DD"),'Price Data'!J:J,0)+1),""),"")</f>
        <v>-8.1632653061224549E-3</v>
      </c>
      <c r="J907" s="34">
        <f>IFERROR(INDEX('Price Data'!N:N,MATCH(TEXT(A907,"YYYY-MM-DD"),'Price Data'!M:M,0)),"")</f>
        <v>3.46</v>
      </c>
      <c r="K907" s="10" cm="1">
        <f t="array" ref="K907">IFERROR(IF(ISNUMBER(J907),(J907-INDEX('Price Data'!N:N,MATCH(TEXT(A907,"YYYY-MM-DD"),'Price Data'!M:M,0)+1))/INDEX('Price Data'!N:N,MATCH(TEXT(A907,"YYYY-MM-DD"),'Price Data'!M:M,0)+1),""),"")</f>
        <v>2.3668639053254458E-2</v>
      </c>
      <c r="L907" s="34">
        <f>IFERROR(INDEX('Price Data'!Q:Q,MATCH(TEXT(A907,"YYYY-MM-DD"),'Price Data'!P:P,0)),"")</f>
        <v>2.5099999999999998</v>
      </c>
      <c r="M907" s="10" cm="1">
        <f t="array" ref="M907">IFERROR(IF(ISNUMBER(L907),(L907-INDEX('Price Data'!Q:Q,MATCH(TEXT(A907,"YYYY-MM-DD"),'Price Data'!P:P,0)+1))/INDEX('Price Data'!Q:Q,MATCH(TEXT(A907,"YYYY-MM-DD"),'Price Data'!P:P,0)+1),""),"")</f>
        <v>2.4489795918367186E-2</v>
      </c>
      <c r="N907" s="34">
        <f>IFERROR(INDEX('Price Data'!T:T,MATCH(TEXT(A907,"YYYY-MM-DD"),'Price Data'!S:S,0)),"")</f>
        <v>3.15</v>
      </c>
      <c r="O907" s="10" cm="1">
        <f t="array" ref="O907">IFERROR(IF(ISNUMBER(N907),(N907-INDEX('Price Data'!T:T,MATCH(TEXT(A907,"YYYY-MM-DD"),'Price Data'!S:S,0)+1))/INDEX('Price Data'!T:T,MATCH(TEXT(A907,"YYYY-MM-DD"),'Price Data'!S:S,0)+1),""),"")</f>
        <v>3.2786885245901669E-2</v>
      </c>
    </row>
    <row r="908" spans="1:15" x14ac:dyDescent="0.3">
      <c r="A908" s="8">
        <v>42727</v>
      </c>
      <c r="B908" s="34">
        <f>IFERROR(INDEX('Price Data'!B:B,MATCH(TEXT(A908,"YYYY-MM-DD"),'Price Data'!A:A,0)),"")</f>
        <v>19345</v>
      </c>
      <c r="C908" s="10" cm="1">
        <f t="array" ref="C908">IFERROR(IF(ISNUMBER(B908),(B908-INDEX('Price Data'!B:B,MATCH(TEXT(A908,"YYYY-MM-DD"),'Price Data'!A:A,0)+1))/INDEX('Price Data'!B:B,MATCH(TEXT(A908,"YYYY-MM-DD"),'Price Data'!A:A,0)+1),""),"")</f>
        <v>1.1714868469222321E-2</v>
      </c>
      <c r="D908" s="34">
        <f>IFERROR(INDEX('Price Data'!E:E,MATCH(TEXT(A908,"YYYY-MM-DD"),'Price Data'!D:D,0)),"")</f>
        <v>14.21</v>
      </c>
      <c r="E908" s="10" cm="1">
        <f t="array" ref="E908">IFERROR(IF(ISNUMBER(D908),(D908-INDEX('Price Data'!E:E,MATCH(TEXT(A908,"YYYY-MM-DD"),'Price Data'!D:D,0)+1))/INDEX('Price Data'!E:E,MATCH(TEXT(A908,"YYYY-MM-DD"),'Price Data'!D:D,0)+1),""),"")</f>
        <v>-5.5983205038487261E-3</v>
      </c>
      <c r="F908" s="34">
        <f>IFERROR(INDEX('Price Data'!H:H,MATCH(TEXT(A908,"YYYY-MM-DD"),'Price Data'!G:G,0)),"")</f>
        <v>1508</v>
      </c>
      <c r="G908" s="10" cm="1">
        <f t="array" ref="G908">IFERROR(IF(ISNUMBER(F908),(F908-INDEX('Price Data'!H:H,MATCH(TEXT(A908,"YYYY-MM-DD"),'Price Data'!G:G,0)+1))/INDEX('Price Data'!H:H,MATCH(TEXT(A908,"YYYY-MM-DD"),'Price Data'!G:G,0)+1),""),"")</f>
        <v>0</v>
      </c>
      <c r="H908" s="34">
        <f>IFERROR(INDEX('Price Data'!K:K,MATCH(TEXT(A908,"YYYY-MM-DD"),'Price Data'!J:J,0)),"")</f>
        <v>2.46</v>
      </c>
      <c r="I908" s="10" cm="1">
        <f t="array" ref="I908">IFERROR(IF(ISNUMBER(H908),(H908-INDEX('Price Data'!K:K,MATCH(TEXT(A908,"YYYY-MM-DD"),'Price Data'!J:J,0)+1))/INDEX('Price Data'!K:K,MATCH(TEXT(A908,"YYYY-MM-DD"),'Price Data'!J:J,0)+1),""),"")</f>
        <v>1.2345679012345599E-2</v>
      </c>
      <c r="J908" s="34">
        <f>IFERROR(INDEX('Price Data'!N:N,MATCH(TEXT(A908,"YYYY-MM-DD"),'Price Data'!M:M,0)),"")</f>
        <v>3.49</v>
      </c>
      <c r="K908" s="10" cm="1">
        <f t="array" ref="K908">IFERROR(IF(ISNUMBER(J908),(J908-INDEX('Price Data'!N:N,MATCH(TEXT(A908,"YYYY-MM-DD"),'Price Data'!M:M,0)+1))/INDEX('Price Data'!N:N,MATCH(TEXT(A908,"YYYY-MM-DD"),'Price Data'!M:M,0)+1),""),"")</f>
        <v>8.6705202312139448E-3</v>
      </c>
      <c r="L908" s="34">
        <f>IFERROR(INDEX('Price Data'!Q:Q,MATCH(TEXT(A908,"YYYY-MM-DD"),'Price Data'!P:P,0)),"")</f>
        <v>2.54</v>
      </c>
      <c r="M908" s="10" cm="1">
        <f t="array" ref="M908">IFERROR(IF(ISNUMBER(L908),(L908-INDEX('Price Data'!Q:Q,MATCH(TEXT(A908,"YYYY-MM-DD"),'Price Data'!P:P,0)+1))/INDEX('Price Data'!Q:Q,MATCH(TEXT(A908,"YYYY-MM-DD"),'Price Data'!P:P,0)+1),""),"")</f>
        <v>1.1952191235059861E-2</v>
      </c>
      <c r="N908" s="34">
        <f>IFERROR(INDEX('Price Data'!T:T,MATCH(TEXT(A908,"YYYY-MM-DD"),'Price Data'!S:S,0)),"")</f>
        <v>3.13</v>
      </c>
      <c r="O908" s="10" cm="1">
        <f t="array" ref="O908">IFERROR(IF(ISNUMBER(N908),(N908-INDEX('Price Data'!T:T,MATCH(TEXT(A908,"YYYY-MM-DD"),'Price Data'!S:S,0)+1))/INDEX('Price Data'!T:T,MATCH(TEXT(A908,"YYYY-MM-DD"),'Price Data'!S:S,0)+1),""),"")</f>
        <v>-6.3492063492063553E-3</v>
      </c>
    </row>
    <row r="909" spans="1:15" x14ac:dyDescent="0.3">
      <c r="A909" s="8">
        <v>42728</v>
      </c>
      <c r="B909" s="34" t="str">
        <f>IFERROR(INDEX('Price Data'!B:B,MATCH(TEXT(A909,"YYYY-MM-DD"),'Price Data'!A:A,0)),"")</f>
        <v/>
      </c>
      <c r="C909" s="10" t="str" cm="1">
        <f t="array" ref="C909">IFERROR(IF(ISNUMBER(B909),(B909-INDEX('Price Data'!B:B,MATCH(TEXT(A909,"YYYY-MM-DD"),'Price Data'!A:A,0)+1))/INDEX('Price Data'!B:B,MATCH(TEXT(A909,"YYYY-MM-DD"),'Price Data'!A:A,0)+1),""),"")</f>
        <v/>
      </c>
      <c r="D909" s="34" t="str">
        <f>IFERROR(INDEX('Price Data'!E:E,MATCH(TEXT(A909,"YYYY-MM-DD"),'Price Data'!D:D,0)),"")</f>
        <v/>
      </c>
      <c r="E909" s="10" t="str" cm="1">
        <f t="array" ref="E909">IFERROR(IF(ISNUMBER(D909),(D909-INDEX('Price Data'!E:E,MATCH(TEXT(A909,"YYYY-MM-DD"),'Price Data'!D:D,0)+1))/INDEX('Price Data'!E:E,MATCH(TEXT(A909,"YYYY-MM-DD"),'Price Data'!D:D,0)+1),""),"")</f>
        <v/>
      </c>
      <c r="F909" s="34" t="str">
        <f>IFERROR(INDEX('Price Data'!H:H,MATCH(TEXT(A909,"YYYY-MM-DD"),'Price Data'!G:G,0)),"")</f>
        <v/>
      </c>
      <c r="G909" s="10" t="str" cm="1">
        <f t="array" ref="G909">IFERROR(IF(ISNUMBER(F909),(F909-INDEX('Price Data'!H:H,MATCH(TEXT(A909,"YYYY-MM-DD"),'Price Data'!G:G,0)+1))/INDEX('Price Data'!H:H,MATCH(TEXT(A909,"YYYY-MM-DD"),'Price Data'!G:G,0)+1),""),"")</f>
        <v/>
      </c>
      <c r="H909" s="34" t="str">
        <f>IFERROR(INDEX('Price Data'!K:K,MATCH(TEXT(A909,"YYYY-MM-DD"),'Price Data'!J:J,0)),"")</f>
        <v/>
      </c>
      <c r="I909" s="10" t="str" cm="1">
        <f t="array" ref="I909">IFERROR(IF(ISNUMBER(H909),(H909-INDEX('Price Data'!K:K,MATCH(TEXT(A909,"YYYY-MM-DD"),'Price Data'!J:J,0)+1))/INDEX('Price Data'!K:K,MATCH(TEXT(A909,"YYYY-MM-DD"),'Price Data'!J:J,0)+1),""),"")</f>
        <v/>
      </c>
      <c r="J909" s="34" t="str">
        <f>IFERROR(INDEX('Price Data'!N:N,MATCH(TEXT(A909,"YYYY-MM-DD"),'Price Data'!M:M,0)),"")</f>
        <v/>
      </c>
      <c r="K909" s="10" t="str" cm="1">
        <f t="array" ref="K909">IFERROR(IF(ISNUMBER(J909),(J909-INDEX('Price Data'!N:N,MATCH(TEXT(A909,"YYYY-MM-DD"),'Price Data'!M:M,0)+1))/INDEX('Price Data'!N:N,MATCH(TEXT(A909,"YYYY-MM-DD"),'Price Data'!M:M,0)+1),""),"")</f>
        <v/>
      </c>
      <c r="L909" s="34" t="str">
        <f>IFERROR(INDEX('Price Data'!Q:Q,MATCH(TEXT(A909,"YYYY-MM-DD"),'Price Data'!P:P,0)),"")</f>
        <v/>
      </c>
      <c r="M909" s="10" t="str" cm="1">
        <f t="array" ref="M909">IFERROR(IF(ISNUMBER(L909),(L909-INDEX('Price Data'!Q:Q,MATCH(TEXT(A909,"YYYY-MM-DD"),'Price Data'!P:P,0)+1))/INDEX('Price Data'!Q:Q,MATCH(TEXT(A909,"YYYY-MM-DD"),'Price Data'!P:P,0)+1),""),"")</f>
        <v/>
      </c>
      <c r="N909" s="34" t="str">
        <f>IFERROR(INDEX('Price Data'!T:T,MATCH(TEXT(A909,"YYYY-MM-DD"),'Price Data'!S:S,0)),"")</f>
        <v/>
      </c>
      <c r="O909" s="10" t="str" cm="1">
        <f t="array" ref="O909">IFERROR(IF(ISNUMBER(N909),(N909-INDEX('Price Data'!T:T,MATCH(TEXT(A909,"YYYY-MM-DD"),'Price Data'!S:S,0)+1))/INDEX('Price Data'!T:T,MATCH(TEXT(A909,"YYYY-MM-DD"),'Price Data'!S:S,0)+1),""),"")</f>
        <v/>
      </c>
    </row>
    <row r="910" spans="1:15" x14ac:dyDescent="0.3">
      <c r="A910" s="8">
        <v>42729</v>
      </c>
      <c r="B910" s="34" t="str">
        <f>IFERROR(INDEX('Price Data'!B:B,MATCH(TEXT(A910,"YYYY-MM-DD"),'Price Data'!A:A,0)),"")</f>
        <v/>
      </c>
      <c r="C910" s="10" t="str" cm="1">
        <f t="array" ref="C910">IFERROR(IF(ISNUMBER(B910),(B910-INDEX('Price Data'!B:B,MATCH(TEXT(A910,"YYYY-MM-DD"),'Price Data'!A:A,0)+1))/INDEX('Price Data'!B:B,MATCH(TEXT(A910,"YYYY-MM-DD"),'Price Data'!A:A,0)+1),""),"")</f>
        <v/>
      </c>
      <c r="D910" s="34" t="str">
        <f>IFERROR(INDEX('Price Data'!E:E,MATCH(TEXT(A910,"YYYY-MM-DD"),'Price Data'!D:D,0)),"")</f>
        <v/>
      </c>
      <c r="E910" s="10" t="str" cm="1">
        <f t="array" ref="E910">IFERROR(IF(ISNUMBER(D910),(D910-INDEX('Price Data'!E:E,MATCH(TEXT(A910,"YYYY-MM-DD"),'Price Data'!D:D,0)+1))/INDEX('Price Data'!E:E,MATCH(TEXT(A910,"YYYY-MM-DD"),'Price Data'!D:D,0)+1),""),"")</f>
        <v/>
      </c>
      <c r="F910" s="34" t="str">
        <f>IFERROR(INDEX('Price Data'!H:H,MATCH(TEXT(A910,"YYYY-MM-DD"),'Price Data'!G:G,0)),"")</f>
        <v/>
      </c>
      <c r="G910" s="10" t="str" cm="1">
        <f t="array" ref="G910">IFERROR(IF(ISNUMBER(F910),(F910-INDEX('Price Data'!H:H,MATCH(TEXT(A910,"YYYY-MM-DD"),'Price Data'!G:G,0)+1))/INDEX('Price Data'!H:H,MATCH(TEXT(A910,"YYYY-MM-DD"),'Price Data'!G:G,0)+1),""),"")</f>
        <v/>
      </c>
      <c r="H910" s="34" t="str">
        <f>IFERROR(INDEX('Price Data'!K:K,MATCH(TEXT(A910,"YYYY-MM-DD"),'Price Data'!J:J,0)),"")</f>
        <v/>
      </c>
      <c r="I910" s="10" t="str" cm="1">
        <f t="array" ref="I910">IFERROR(IF(ISNUMBER(H910),(H910-INDEX('Price Data'!K:K,MATCH(TEXT(A910,"YYYY-MM-DD"),'Price Data'!J:J,0)+1))/INDEX('Price Data'!K:K,MATCH(TEXT(A910,"YYYY-MM-DD"),'Price Data'!J:J,0)+1),""),"")</f>
        <v/>
      </c>
      <c r="J910" s="34" t="str">
        <f>IFERROR(INDEX('Price Data'!N:N,MATCH(TEXT(A910,"YYYY-MM-DD"),'Price Data'!M:M,0)),"")</f>
        <v/>
      </c>
      <c r="K910" s="10" t="str" cm="1">
        <f t="array" ref="K910">IFERROR(IF(ISNUMBER(J910),(J910-INDEX('Price Data'!N:N,MATCH(TEXT(A910,"YYYY-MM-DD"),'Price Data'!M:M,0)+1))/INDEX('Price Data'!N:N,MATCH(TEXT(A910,"YYYY-MM-DD"),'Price Data'!M:M,0)+1),""),"")</f>
        <v/>
      </c>
      <c r="L910" s="34" t="str">
        <f>IFERROR(INDEX('Price Data'!Q:Q,MATCH(TEXT(A910,"YYYY-MM-DD"),'Price Data'!P:P,0)),"")</f>
        <v/>
      </c>
      <c r="M910" s="10" t="str" cm="1">
        <f t="array" ref="M910">IFERROR(IF(ISNUMBER(L910),(L910-INDEX('Price Data'!Q:Q,MATCH(TEXT(A910,"YYYY-MM-DD"),'Price Data'!P:P,0)+1))/INDEX('Price Data'!Q:Q,MATCH(TEXT(A910,"YYYY-MM-DD"),'Price Data'!P:P,0)+1),""),"")</f>
        <v/>
      </c>
      <c r="N910" s="34" t="str">
        <f>IFERROR(INDEX('Price Data'!T:T,MATCH(TEXT(A910,"YYYY-MM-DD"),'Price Data'!S:S,0)),"")</f>
        <v/>
      </c>
      <c r="O910" s="10" t="str" cm="1">
        <f t="array" ref="O910">IFERROR(IF(ISNUMBER(N910),(N910-INDEX('Price Data'!T:T,MATCH(TEXT(A910,"YYYY-MM-DD"),'Price Data'!S:S,0)+1))/INDEX('Price Data'!T:T,MATCH(TEXT(A910,"YYYY-MM-DD"),'Price Data'!S:S,0)+1),""),"")</f>
        <v/>
      </c>
    </row>
    <row r="911" spans="1:15" x14ac:dyDescent="0.3">
      <c r="A911" s="8">
        <v>42730</v>
      </c>
      <c r="B911" s="34" t="str">
        <f>IFERROR(INDEX('Price Data'!B:B,MATCH(TEXT(A911,"YYYY-MM-DD"),'Price Data'!A:A,0)),"")</f>
        <v/>
      </c>
      <c r="C911" s="10" t="str" cm="1">
        <f t="array" ref="C911">IFERROR(IF(ISNUMBER(B911),(B911-INDEX('Price Data'!B:B,MATCH(TEXT(A911,"YYYY-MM-DD"),'Price Data'!A:A,0)+1))/INDEX('Price Data'!B:B,MATCH(TEXT(A911,"YYYY-MM-DD"),'Price Data'!A:A,0)+1),""),"")</f>
        <v/>
      </c>
      <c r="D911" s="34" t="str">
        <f>IFERROR(INDEX('Price Data'!E:E,MATCH(TEXT(A911,"YYYY-MM-DD"),'Price Data'!D:D,0)),"")</f>
        <v/>
      </c>
      <c r="E911" s="10" t="str" cm="1">
        <f t="array" ref="E911">IFERROR(IF(ISNUMBER(D911),(D911-INDEX('Price Data'!E:E,MATCH(TEXT(A911,"YYYY-MM-DD"),'Price Data'!D:D,0)+1))/INDEX('Price Data'!E:E,MATCH(TEXT(A911,"YYYY-MM-DD"),'Price Data'!D:D,0)+1),""),"")</f>
        <v/>
      </c>
      <c r="F911" s="34" t="str">
        <f>IFERROR(INDEX('Price Data'!H:H,MATCH(TEXT(A911,"YYYY-MM-DD"),'Price Data'!G:G,0)),"")</f>
        <v/>
      </c>
      <c r="G911" s="10" t="str" cm="1">
        <f t="array" ref="G911">IFERROR(IF(ISNUMBER(F911),(F911-INDEX('Price Data'!H:H,MATCH(TEXT(A911,"YYYY-MM-DD"),'Price Data'!G:G,0)+1))/INDEX('Price Data'!H:H,MATCH(TEXT(A911,"YYYY-MM-DD"),'Price Data'!G:G,0)+1),""),"")</f>
        <v/>
      </c>
      <c r="H911" s="34" t="str">
        <f>IFERROR(INDEX('Price Data'!K:K,MATCH(TEXT(A911,"YYYY-MM-DD"),'Price Data'!J:J,0)),"")</f>
        <v/>
      </c>
      <c r="I911" s="10" t="str" cm="1">
        <f t="array" ref="I911">IFERROR(IF(ISNUMBER(H911),(H911-INDEX('Price Data'!K:K,MATCH(TEXT(A911,"YYYY-MM-DD"),'Price Data'!J:J,0)+1))/INDEX('Price Data'!K:K,MATCH(TEXT(A911,"YYYY-MM-DD"),'Price Data'!J:J,0)+1),""),"")</f>
        <v/>
      </c>
      <c r="J911" s="34" t="str">
        <f>IFERROR(INDEX('Price Data'!N:N,MATCH(TEXT(A911,"YYYY-MM-DD"),'Price Data'!M:M,0)),"")</f>
        <v/>
      </c>
      <c r="K911" s="10" t="str" cm="1">
        <f t="array" ref="K911">IFERROR(IF(ISNUMBER(J911),(J911-INDEX('Price Data'!N:N,MATCH(TEXT(A911,"YYYY-MM-DD"),'Price Data'!M:M,0)+1))/INDEX('Price Data'!N:N,MATCH(TEXT(A911,"YYYY-MM-DD"),'Price Data'!M:M,0)+1),""),"")</f>
        <v/>
      </c>
      <c r="L911" s="34" t="str">
        <f>IFERROR(INDEX('Price Data'!Q:Q,MATCH(TEXT(A911,"YYYY-MM-DD"),'Price Data'!P:P,0)),"")</f>
        <v/>
      </c>
      <c r="M911" s="10" t="str" cm="1">
        <f t="array" ref="M911">IFERROR(IF(ISNUMBER(L911),(L911-INDEX('Price Data'!Q:Q,MATCH(TEXT(A911,"YYYY-MM-DD"),'Price Data'!P:P,0)+1))/INDEX('Price Data'!Q:Q,MATCH(TEXT(A911,"YYYY-MM-DD"),'Price Data'!P:P,0)+1),""),"")</f>
        <v/>
      </c>
      <c r="N911" s="34" t="str">
        <f>IFERROR(INDEX('Price Data'!T:T,MATCH(TEXT(A911,"YYYY-MM-DD"),'Price Data'!S:S,0)),"")</f>
        <v/>
      </c>
      <c r="O911" s="10" t="str" cm="1">
        <f t="array" ref="O911">IFERROR(IF(ISNUMBER(N911),(N911-INDEX('Price Data'!T:T,MATCH(TEXT(A911,"YYYY-MM-DD"),'Price Data'!S:S,0)+1))/INDEX('Price Data'!T:T,MATCH(TEXT(A911,"YYYY-MM-DD"),'Price Data'!S:S,0)+1),""),"")</f>
        <v/>
      </c>
    </row>
    <row r="912" spans="1:15" x14ac:dyDescent="0.3">
      <c r="A912" s="8">
        <v>42731</v>
      </c>
      <c r="B912" s="34">
        <f>IFERROR(INDEX('Price Data'!B:B,MATCH(TEXT(A912,"YYYY-MM-DD"),'Price Data'!A:A,0)),"")</f>
        <v>19391</v>
      </c>
      <c r="C912" s="10" cm="1">
        <f t="array" ref="C912">IFERROR(IF(ISNUMBER(B912),(B912-INDEX('Price Data'!B:B,MATCH(TEXT(A912,"YYYY-MM-DD"),'Price Data'!A:A,0)+1))/INDEX('Price Data'!B:B,MATCH(TEXT(A912,"YYYY-MM-DD"),'Price Data'!A:A,0)+1),""),"")</f>
        <v>2.3778754200051693E-3</v>
      </c>
      <c r="D912" s="34">
        <f>IFERROR(INDEX('Price Data'!E:E,MATCH(TEXT(A912,"YYYY-MM-DD"),'Price Data'!D:D,0)),"")</f>
        <v>14.14</v>
      </c>
      <c r="E912" s="10" cm="1">
        <f t="array" ref="E912">IFERROR(IF(ISNUMBER(D912),(D912-INDEX('Price Data'!E:E,MATCH(TEXT(A912,"YYYY-MM-DD"),'Price Data'!D:D,0)+1))/INDEX('Price Data'!E:E,MATCH(TEXT(A912,"YYYY-MM-DD"),'Price Data'!D:D,0)+1),""),"")</f>
        <v>-4.9261083743842565E-3</v>
      </c>
      <c r="F912" s="34">
        <f>IFERROR(INDEX('Price Data'!H:H,MATCH(TEXT(A912,"YYYY-MM-DD"),'Price Data'!G:G,0)),"")</f>
        <v>1508</v>
      </c>
      <c r="G912" s="10" cm="1">
        <f t="array" ref="G912">IFERROR(IF(ISNUMBER(F912),(F912-INDEX('Price Data'!H:H,MATCH(TEXT(A912,"YYYY-MM-DD"),'Price Data'!G:G,0)+1))/INDEX('Price Data'!H:H,MATCH(TEXT(A912,"YYYY-MM-DD"),'Price Data'!G:G,0)+1),""),"")</f>
        <v>0</v>
      </c>
      <c r="H912" s="34">
        <f>IFERROR(INDEX('Price Data'!K:K,MATCH(TEXT(A912,"YYYY-MM-DD"),'Price Data'!J:J,0)),"")</f>
        <v>2.4500000000000002</v>
      </c>
      <c r="I912" s="10" cm="1">
        <f t="array" ref="I912">IFERROR(IF(ISNUMBER(H912),(H912-INDEX('Price Data'!K:K,MATCH(TEXT(A912,"YYYY-MM-DD"),'Price Data'!J:J,0)+1))/INDEX('Price Data'!K:K,MATCH(TEXT(A912,"YYYY-MM-DD"),'Price Data'!J:J,0)+1),""),"")</f>
        <v>-4.0650406504064178E-3</v>
      </c>
      <c r="J912" s="34">
        <f>IFERROR(INDEX('Price Data'!N:N,MATCH(TEXT(A912,"YYYY-MM-DD"),'Price Data'!M:M,0)),"")</f>
        <v>3.5</v>
      </c>
      <c r="K912" s="10" cm="1">
        <f t="array" ref="K912">IFERROR(IF(ISNUMBER(J912),(J912-INDEX('Price Data'!N:N,MATCH(TEXT(A912,"YYYY-MM-DD"),'Price Data'!M:M,0)+1))/INDEX('Price Data'!N:N,MATCH(TEXT(A912,"YYYY-MM-DD"),'Price Data'!M:M,0)+1),""),"")</f>
        <v>2.8653295128939216E-3</v>
      </c>
      <c r="L912" s="34">
        <f>IFERROR(INDEX('Price Data'!Q:Q,MATCH(TEXT(A912,"YYYY-MM-DD"),'Price Data'!P:P,0)),"")</f>
        <v>2.4500000000000002</v>
      </c>
      <c r="M912" s="10" cm="1">
        <f t="array" ref="M912">IFERROR(IF(ISNUMBER(L912),(L912-INDEX('Price Data'!Q:Q,MATCH(TEXT(A912,"YYYY-MM-DD"),'Price Data'!P:P,0)+1))/INDEX('Price Data'!Q:Q,MATCH(TEXT(A912,"YYYY-MM-DD"),'Price Data'!P:P,0)+1),""),"")</f>
        <v>-3.5433070866141676E-2</v>
      </c>
      <c r="N912" s="34">
        <f>IFERROR(INDEX('Price Data'!T:T,MATCH(TEXT(A912,"YYYY-MM-DD"),'Price Data'!S:S,0)),"")</f>
        <v>3.12</v>
      </c>
      <c r="O912" s="10" cm="1">
        <f t="array" ref="O912">IFERROR(IF(ISNUMBER(N912),(N912-INDEX('Price Data'!T:T,MATCH(TEXT(A912,"YYYY-MM-DD"),'Price Data'!S:S,0)+1))/INDEX('Price Data'!T:T,MATCH(TEXT(A912,"YYYY-MM-DD"),'Price Data'!S:S,0)+1),""),"")</f>
        <v>-3.1948881789136702E-3</v>
      </c>
    </row>
    <row r="913" spans="1:15" x14ac:dyDescent="0.3">
      <c r="A913" s="8">
        <v>42732</v>
      </c>
      <c r="B913" s="34">
        <f>IFERROR(INDEX('Price Data'!B:B,MATCH(TEXT(A913,"YYYY-MM-DD"),'Price Data'!A:A,0)),"")</f>
        <v>19239</v>
      </c>
      <c r="C913" s="10" cm="1">
        <f t="array" ref="C913">IFERROR(IF(ISNUMBER(B913),(B913-INDEX('Price Data'!B:B,MATCH(TEXT(A913,"YYYY-MM-DD"),'Price Data'!A:A,0)+1))/INDEX('Price Data'!B:B,MATCH(TEXT(A913,"YYYY-MM-DD"),'Price Data'!A:A,0)+1),""),"")</f>
        <v>-7.8386880511577533E-3</v>
      </c>
      <c r="D913" s="34">
        <f>IFERROR(INDEX('Price Data'!E:E,MATCH(TEXT(A913,"YYYY-MM-DD"),'Price Data'!D:D,0)),"")</f>
        <v>13.97</v>
      </c>
      <c r="E913" s="10" cm="1">
        <f t="array" ref="E913">IFERROR(IF(ISNUMBER(D913),(D913-INDEX('Price Data'!E:E,MATCH(TEXT(A913,"YYYY-MM-DD"),'Price Data'!D:D,0)+1))/INDEX('Price Data'!E:E,MATCH(TEXT(A913,"YYYY-MM-DD"),'Price Data'!D:D,0)+1),""),"")</f>
        <v>-1.2022630834512018E-2</v>
      </c>
      <c r="F913" s="34">
        <f>IFERROR(INDEX('Price Data'!H:H,MATCH(TEXT(A913,"YYYY-MM-DD"),'Price Data'!G:G,0)),"")</f>
        <v>1508</v>
      </c>
      <c r="G913" s="10" cm="1">
        <f t="array" ref="G913">IFERROR(IF(ISNUMBER(F913),(F913-INDEX('Price Data'!H:H,MATCH(TEXT(A913,"YYYY-MM-DD"),'Price Data'!G:G,0)+1))/INDEX('Price Data'!H:H,MATCH(TEXT(A913,"YYYY-MM-DD"),'Price Data'!G:G,0)+1),""),"")</f>
        <v>0</v>
      </c>
      <c r="H913" s="34">
        <f>IFERROR(INDEX('Price Data'!K:K,MATCH(TEXT(A913,"YYYY-MM-DD"),'Price Data'!J:J,0)),"")</f>
        <v>2.4300000000000002</v>
      </c>
      <c r="I913" s="10" cm="1">
        <f t="array" ref="I913">IFERROR(IF(ISNUMBER(H913),(H913-INDEX('Price Data'!K:K,MATCH(TEXT(A913,"YYYY-MM-DD"),'Price Data'!J:J,0)+1))/INDEX('Price Data'!K:K,MATCH(TEXT(A913,"YYYY-MM-DD"),'Price Data'!J:J,0)+1),""),"")</f>
        <v>-8.1632653061224549E-3</v>
      </c>
      <c r="J913" s="34">
        <f>IFERROR(INDEX('Price Data'!N:N,MATCH(TEXT(A913,"YYYY-MM-DD"),'Price Data'!M:M,0)),"")</f>
        <v>3.46</v>
      </c>
      <c r="K913" s="10" cm="1">
        <f t="array" ref="K913">IFERROR(IF(ISNUMBER(J913),(J913-INDEX('Price Data'!N:N,MATCH(TEXT(A913,"YYYY-MM-DD"),'Price Data'!M:M,0)+1))/INDEX('Price Data'!N:N,MATCH(TEXT(A913,"YYYY-MM-DD"),'Price Data'!M:M,0)+1),""),"")</f>
        <v>-1.1428571428571439E-2</v>
      </c>
      <c r="L913" s="34">
        <f>IFERROR(INDEX('Price Data'!Q:Q,MATCH(TEXT(A913,"YYYY-MM-DD"),'Price Data'!P:P,0)),"")</f>
        <v>2.39</v>
      </c>
      <c r="M913" s="10" cm="1">
        <f t="array" ref="M913">IFERROR(IF(ISNUMBER(L913),(L913-INDEX('Price Data'!Q:Q,MATCH(TEXT(A913,"YYYY-MM-DD"),'Price Data'!P:P,0)+1))/INDEX('Price Data'!Q:Q,MATCH(TEXT(A913,"YYYY-MM-DD"),'Price Data'!P:P,0)+1),""),"")</f>
        <v>-2.4489795918367366E-2</v>
      </c>
      <c r="N913" s="34">
        <f>IFERROR(INDEX('Price Data'!T:T,MATCH(TEXT(A913,"YYYY-MM-DD"),'Price Data'!S:S,0)),"")</f>
        <v>3.12</v>
      </c>
      <c r="O913" s="10" cm="1">
        <f t="array" ref="O913">IFERROR(IF(ISNUMBER(N913),(N913-INDEX('Price Data'!T:T,MATCH(TEXT(A913,"YYYY-MM-DD"),'Price Data'!S:S,0)+1))/INDEX('Price Data'!T:T,MATCH(TEXT(A913,"YYYY-MM-DD"),'Price Data'!S:S,0)+1),""),"")</f>
        <v>0</v>
      </c>
    </row>
    <row r="914" spans="1:15" x14ac:dyDescent="0.3">
      <c r="A914" s="8">
        <v>42733</v>
      </c>
      <c r="B914" s="34">
        <f>IFERROR(INDEX('Price Data'!B:B,MATCH(TEXT(A914,"YYYY-MM-DD"),'Price Data'!A:A,0)),"")</f>
        <v>19204</v>
      </c>
      <c r="C914" s="10" cm="1">
        <f t="array" ref="C914">IFERROR(IF(ISNUMBER(B914),(B914-INDEX('Price Data'!B:B,MATCH(TEXT(A914,"YYYY-MM-DD"),'Price Data'!A:A,0)+1))/INDEX('Price Data'!B:B,MATCH(TEXT(A914,"YYYY-MM-DD"),'Price Data'!A:A,0)+1),""),"")</f>
        <v>-1.8192213732522481E-3</v>
      </c>
      <c r="D914" s="34">
        <f>IFERROR(INDEX('Price Data'!E:E,MATCH(TEXT(A914,"YYYY-MM-DD"),'Price Data'!D:D,0)),"")</f>
        <v>13.71</v>
      </c>
      <c r="E914" s="10" cm="1">
        <f t="array" ref="E914">IFERROR(IF(ISNUMBER(D914),(D914-INDEX('Price Data'!E:E,MATCH(TEXT(A914,"YYYY-MM-DD"),'Price Data'!D:D,0)+1))/INDEX('Price Data'!E:E,MATCH(TEXT(A914,"YYYY-MM-DD"),'Price Data'!D:D,0)+1),""),"")</f>
        <v>-1.8611309949892612E-2</v>
      </c>
      <c r="F914" s="34">
        <f>IFERROR(INDEX('Price Data'!H:H,MATCH(TEXT(A914,"YYYY-MM-DD"),'Price Data'!G:G,0)),"")</f>
        <v>1508</v>
      </c>
      <c r="G914" s="10" cm="1">
        <f t="array" ref="G914">IFERROR(IF(ISNUMBER(F914),(F914-INDEX('Price Data'!H:H,MATCH(TEXT(A914,"YYYY-MM-DD"),'Price Data'!G:G,0)+1))/INDEX('Price Data'!H:H,MATCH(TEXT(A914,"YYYY-MM-DD"),'Price Data'!G:G,0)+1),""),"")</f>
        <v>0</v>
      </c>
      <c r="H914" s="34">
        <f>IFERROR(INDEX('Price Data'!K:K,MATCH(TEXT(A914,"YYYY-MM-DD"),'Price Data'!J:J,0)),"")</f>
        <v>2.41</v>
      </c>
      <c r="I914" s="10" cm="1">
        <f t="array" ref="I914">IFERROR(IF(ISNUMBER(H914),(H914-INDEX('Price Data'!K:K,MATCH(TEXT(A914,"YYYY-MM-DD"),'Price Data'!J:J,0)+1))/INDEX('Price Data'!K:K,MATCH(TEXT(A914,"YYYY-MM-DD"),'Price Data'!J:J,0)+1),""),"")</f>
        <v>-8.2304526748971252E-3</v>
      </c>
      <c r="J914" s="34">
        <f>IFERROR(INDEX('Price Data'!N:N,MATCH(TEXT(A914,"YYYY-MM-DD"),'Price Data'!M:M,0)),"")</f>
        <v>3.43</v>
      </c>
      <c r="K914" s="10" cm="1">
        <f t="array" ref="K914">IFERROR(IF(ISNUMBER(J914),(J914-INDEX('Price Data'!N:N,MATCH(TEXT(A914,"YYYY-MM-DD"),'Price Data'!M:M,0)+1))/INDEX('Price Data'!N:N,MATCH(TEXT(A914,"YYYY-MM-DD"),'Price Data'!M:M,0)+1),""),"")</f>
        <v>-8.6705202312138165E-3</v>
      </c>
      <c r="L914" s="34">
        <f>IFERROR(INDEX('Price Data'!Q:Q,MATCH(TEXT(A914,"YYYY-MM-DD"),'Price Data'!P:P,0)),"")</f>
        <v>2.2999999999999998</v>
      </c>
      <c r="M914" s="10" cm="1">
        <f t="array" ref="M914">IFERROR(IF(ISNUMBER(L914),(L914-INDEX('Price Data'!Q:Q,MATCH(TEXT(A914,"YYYY-MM-DD"),'Price Data'!P:P,0)+1))/INDEX('Price Data'!Q:Q,MATCH(TEXT(A914,"YYYY-MM-DD"),'Price Data'!P:P,0)+1),""),"")</f>
        <v>-3.7656903765690503E-2</v>
      </c>
      <c r="N914" s="34">
        <f>IFERROR(INDEX('Price Data'!T:T,MATCH(TEXT(A914,"YYYY-MM-DD"),'Price Data'!S:S,0)),"")</f>
        <v>3.1</v>
      </c>
      <c r="O914" s="10" cm="1">
        <f t="array" ref="O914">IFERROR(IF(ISNUMBER(N914),(N914-INDEX('Price Data'!T:T,MATCH(TEXT(A914,"YYYY-MM-DD"),'Price Data'!S:S,0)+1))/INDEX('Price Data'!T:T,MATCH(TEXT(A914,"YYYY-MM-DD"),'Price Data'!S:S,0)+1),""),"")</f>
        <v>-6.4102564102564161E-3</v>
      </c>
    </row>
    <row r="915" spans="1:15" x14ac:dyDescent="0.3">
      <c r="A915" s="8">
        <v>42734</v>
      </c>
      <c r="B915" s="34">
        <f>IFERROR(INDEX('Price Data'!B:B,MATCH(TEXT(A915,"YYYY-MM-DD"),'Price Data'!A:A,0)),"")</f>
        <v>19235</v>
      </c>
      <c r="C915" s="10" cm="1">
        <f t="array" ref="C915">IFERROR(IF(ISNUMBER(B915),(B915-INDEX('Price Data'!B:B,MATCH(TEXT(A915,"YYYY-MM-DD"),'Price Data'!A:A,0)+1))/INDEX('Price Data'!B:B,MATCH(TEXT(A915,"YYYY-MM-DD"),'Price Data'!A:A,0)+1),""),"")</f>
        <v>1.6142470318683607E-3</v>
      </c>
      <c r="D915" s="34">
        <f>IFERROR(INDEX('Price Data'!E:E,MATCH(TEXT(A915,"YYYY-MM-DD"),'Price Data'!D:D,0)),"")</f>
        <v>13.7</v>
      </c>
      <c r="E915" s="10" cm="1">
        <f t="array" ref="E915">IFERROR(IF(ISNUMBER(D915),(D915-INDEX('Price Data'!E:E,MATCH(TEXT(A915,"YYYY-MM-DD"),'Price Data'!D:D,0)+1))/INDEX('Price Data'!E:E,MATCH(TEXT(A915,"YYYY-MM-DD"),'Price Data'!D:D,0)+1),""),"")</f>
        <v>-7.2939460248005561E-4</v>
      </c>
      <c r="F915" s="34">
        <f>IFERROR(INDEX('Price Data'!H:H,MATCH(TEXT(A915,"YYYY-MM-DD"),'Price Data'!G:G,0)),"")</f>
        <v>1508</v>
      </c>
      <c r="G915" s="10" cm="1">
        <f t="array" ref="G915">IFERROR(IF(ISNUMBER(F915),(F915-INDEX('Price Data'!H:H,MATCH(TEXT(A915,"YYYY-MM-DD"),'Price Data'!G:G,0)+1))/INDEX('Price Data'!H:H,MATCH(TEXT(A915,"YYYY-MM-DD"),'Price Data'!G:G,0)+1),""),"")</f>
        <v>0</v>
      </c>
      <c r="H915" s="34">
        <f>IFERROR(INDEX('Price Data'!K:K,MATCH(TEXT(A915,"YYYY-MM-DD"),'Price Data'!J:J,0)),"")</f>
        <v>2.4300000000000002</v>
      </c>
      <c r="I915" s="10" cm="1">
        <f t="array" ref="I915">IFERROR(IF(ISNUMBER(H915),(H915-INDEX('Price Data'!K:K,MATCH(TEXT(A915,"YYYY-MM-DD"),'Price Data'!J:J,0)+1))/INDEX('Price Data'!K:K,MATCH(TEXT(A915,"YYYY-MM-DD"),'Price Data'!J:J,0)+1),""),"")</f>
        <v>8.2987551867219986E-3</v>
      </c>
      <c r="J915" s="34">
        <f>IFERROR(INDEX('Price Data'!N:N,MATCH(TEXT(A915,"YYYY-MM-DD"),'Price Data'!M:M,0)),"")</f>
        <v>3.43</v>
      </c>
      <c r="K915" s="10" cm="1">
        <f t="array" ref="K915">IFERROR(IF(ISNUMBER(J915),(J915-INDEX('Price Data'!N:N,MATCH(TEXT(A915,"YYYY-MM-DD"),'Price Data'!M:M,0)+1))/INDEX('Price Data'!N:N,MATCH(TEXT(A915,"YYYY-MM-DD"),'Price Data'!M:M,0)+1),""),"")</f>
        <v>0</v>
      </c>
      <c r="L915" s="34">
        <f>IFERROR(INDEX('Price Data'!Q:Q,MATCH(TEXT(A915,"YYYY-MM-DD"),'Price Data'!P:P,0)),"")</f>
        <v>2.29</v>
      </c>
      <c r="M915" s="10" cm="1">
        <f t="array" ref="M915">IFERROR(IF(ISNUMBER(L915),(L915-INDEX('Price Data'!Q:Q,MATCH(TEXT(A915,"YYYY-MM-DD"),'Price Data'!P:P,0)+1))/INDEX('Price Data'!Q:Q,MATCH(TEXT(A915,"YYYY-MM-DD"),'Price Data'!P:P,0)+1),""),"")</f>
        <v>-4.347826086956429E-3</v>
      </c>
      <c r="N915" s="34">
        <f>IFERROR(INDEX('Price Data'!T:T,MATCH(TEXT(A915,"YYYY-MM-DD"),'Price Data'!S:S,0)),"")</f>
        <v>3.13</v>
      </c>
      <c r="O915" s="10" cm="1">
        <f t="array" ref="O915">IFERROR(IF(ISNUMBER(N915),(N915-INDEX('Price Data'!T:T,MATCH(TEXT(A915,"YYYY-MM-DD"),'Price Data'!S:S,0)+1))/INDEX('Price Data'!T:T,MATCH(TEXT(A915,"YYYY-MM-DD"),'Price Data'!S:S,0)+1),""),"")</f>
        <v>9.6774193548386459E-3</v>
      </c>
    </row>
    <row r="916" spans="1:15" x14ac:dyDescent="0.3">
      <c r="A916" s="8">
        <v>42735</v>
      </c>
      <c r="B916" s="34" t="str">
        <f>IFERROR(INDEX('Price Data'!B:B,MATCH(TEXT(A916,"YYYY-MM-DD"),'Price Data'!A:A,0)),"")</f>
        <v/>
      </c>
      <c r="C916" s="10" t="str" cm="1">
        <f t="array" ref="C916">IFERROR(IF(ISNUMBER(B916),(B916-INDEX('Price Data'!B:B,MATCH(TEXT(A916,"YYYY-MM-DD"),'Price Data'!A:A,0)+1))/INDEX('Price Data'!B:B,MATCH(TEXT(A916,"YYYY-MM-DD"),'Price Data'!A:A,0)+1),""),"")</f>
        <v/>
      </c>
      <c r="D916" s="34" t="str">
        <f>IFERROR(INDEX('Price Data'!E:E,MATCH(TEXT(A916,"YYYY-MM-DD"),'Price Data'!D:D,0)),"")</f>
        <v/>
      </c>
      <c r="E916" s="10" t="str" cm="1">
        <f t="array" ref="E916">IFERROR(IF(ISNUMBER(D916),(D916-INDEX('Price Data'!E:E,MATCH(TEXT(A916,"YYYY-MM-DD"),'Price Data'!D:D,0)+1))/INDEX('Price Data'!E:E,MATCH(TEXT(A916,"YYYY-MM-DD"),'Price Data'!D:D,0)+1),""),"")</f>
        <v/>
      </c>
      <c r="F916" s="34" t="str">
        <f>IFERROR(INDEX('Price Data'!H:H,MATCH(TEXT(A916,"YYYY-MM-DD"),'Price Data'!G:G,0)),"")</f>
        <v/>
      </c>
      <c r="G916" s="10" t="str" cm="1">
        <f t="array" ref="G916">IFERROR(IF(ISNUMBER(F916),(F916-INDEX('Price Data'!H:H,MATCH(TEXT(A916,"YYYY-MM-DD"),'Price Data'!G:G,0)+1))/INDEX('Price Data'!H:H,MATCH(TEXT(A916,"YYYY-MM-DD"),'Price Data'!G:G,0)+1),""),"")</f>
        <v/>
      </c>
      <c r="H916" s="34" t="str">
        <f>IFERROR(INDEX('Price Data'!K:K,MATCH(TEXT(A916,"YYYY-MM-DD"),'Price Data'!J:J,0)),"")</f>
        <v/>
      </c>
      <c r="I916" s="10" t="str" cm="1">
        <f t="array" ref="I916">IFERROR(IF(ISNUMBER(H916),(H916-INDEX('Price Data'!K:K,MATCH(TEXT(A916,"YYYY-MM-DD"),'Price Data'!J:J,0)+1))/INDEX('Price Data'!K:K,MATCH(TEXT(A916,"YYYY-MM-DD"),'Price Data'!J:J,0)+1),""),"")</f>
        <v/>
      </c>
      <c r="J916" s="34" t="str">
        <f>IFERROR(INDEX('Price Data'!N:N,MATCH(TEXT(A916,"YYYY-MM-DD"),'Price Data'!M:M,0)),"")</f>
        <v/>
      </c>
      <c r="K916" s="10" t="str" cm="1">
        <f t="array" ref="K916">IFERROR(IF(ISNUMBER(J916),(J916-INDEX('Price Data'!N:N,MATCH(TEXT(A916,"YYYY-MM-DD"),'Price Data'!M:M,0)+1))/INDEX('Price Data'!N:N,MATCH(TEXT(A916,"YYYY-MM-DD"),'Price Data'!M:M,0)+1),""),"")</f>
        <v/>
      </c>
      <c r="L916" s="34" t="str">
        <f>IFERROR(INDEX('Price Data'!Q:Q,MATCH(TEXT(A916,"YYYY-MM-DD"),'Price Data'!P:P,0)),"")</f>
        <v/>
      </c>
      <c r="M916" s="10" t="str" cm="1">
        <f t="array" ref="M916">IFERROR(IF(ISNUMBER(L916),(L916-INDEX('Price Data'!Q:Q,MATCH(TEXT(A916,"YYYY-MM-DD"),'Price Data'!P:P,0)+1))/INDEX('Price Data'!Q:Q,MATCH(TEXT(A916,"YYYY-MM-DD"),'Price Data'!P:P,0)+1),""),"")</f>
        <v/>
      </c>
      <c r="N916" s="34" t="str">
        <f>IFERROR(INDEX('Price Data'!T:T,MATCH(TEXT(A916,"YYYY-MM-DD"),'Price Data'!S:S,0)),"")</f>
        <v/>
      </c>
      <c r="O916" s="10" t="str" cm="1">
        <f t="array" ref="O916">IFERROR(IF(ISNUMBER(N916),(N916-INDEX('Price Data'!T:T,MATCH(TEXT(A916,"YYYY-MM-DD"),'Price Data'!S:S,0)+1))/INDEX('Price Data'!T:T,MATCH(TEXT(A916,"YYYY-MM-DD"),'Price Data'!S:S,0)+1),""),"")</f>
        <v/>
      </c>
    </row>
    <row r="917" spans="1:15" x14ac:dyDescent="0.3">
      <c r="A917" s="8">
        <v>42736</v>
      </c>
      <c r="B917" s="34" t="str">
        <f>IFERROR(INDEX('Price Data'!B:B,MATCH(TEXT(A917,"YYYY-MM-DD"),'Price Data'!A:A,0)),"")</f>
        <v/>
      </c>
      <c r="C917" s="10" t="str" cm="1">
        <f t="array" ref="C917">IFERROR(IF(ISNUMBER(B917),(B917-INDEX('Price Data'!B:B,MATCH(TEXT(A917,"YYYY-MM-DD"),'Price Data'!A:A,0)+1))/INDEX('Price Data'!B:B,MATCH(TEXT(A917,"YYYY-MM-DD"),'Price Data'!A:A,0)+1),""),"")</f>
        <v/>
      </c>
      <c r="D917" s="34" t="str">
        <f>IFERROR(INDEX('Price Data'!E:E,MATCH(TEXT(A917,"YYYY-MM-DD"),'Price Data'!D:D,0)),"")</f>
        <v/>
      </c>
      <c r="E917" s="10" t="str" cm="1">
        <f t="array" ref="E917">IFERROR(IF(ISNUMBER(D917),(D917-INDEX('Price Data'!E:E,MATCH(TEXT(A917,"YYYY-MM-DD"),'Price Data'!D:D,0)+1))/INDEX('Price Data'!E:E,MATCH(TEXT(A917,"YYYY-MM-DD"),'Price Data'!D:D,0)+1),""),"")</f>
        <v/>
      </c>
      <c r="F917" s="34" t="str">
        <f>IFERROR(INDEX('Price Data'!H:H,MATCH(TEXT(A917,"YYYY-MM-DD"),'Price Data'!G:G,0)),"")</f>
        <v/>
      </c>
      <c r="G917" s="10" t="str" cm="1">
        <f t="array" ref="G917">IFERROR(IF(ISNUMBER(F917),(F917-INDEX('Price Data'!H:H,MATCH(TEXT(A917,"YYYY-MM-DD"),'Price Data'!G:G,0)+1))/INDEX('Price Data'!H:H,MATCH(TEXT(A917,"YYYY-MM-DD"),'Price Data'!G:G,0)+1),""),"")</f>
        <v/>
      </c>
      <c r="H917" s="34" t="str">
        <f>IFERROR(INDEX('Price Data'!K:K,MATCH(TEXT(A917,"YYYY-MM-DD"),'Price Data'!J:J,0)),"")</f>
        <v/>
      </c>
      <c r="I917" s="10" t="str" cm="1">
        <f t="array" ref="I917">IFERROR(IF(ISNUMBER(H917),(H917-INDEX('Price Data'!K:K,MATCH(TEXT(A917,"YYYY-MM-DD"),'Price Data'!J:J,0)+1))/INDEX('Price Data'!K:K,MATCH(TEXT(A917,"YYYY-MM-DD"),'Price Data'!J:J,0)+1),""),"")</f>
        <v/>
      </c>
      <c r="J917" s="34" t="str">
        <f>IFERROR(INDEX('Price Data'!N:N,MATCH(TEXT(A917,"YYYY-MM-DD"),'Price Data'!M:M,0)),"")</f>
        <v/>
      </c>
      <c r="K917" s="10" t="str" cm="1">
        <f t="array" ref="K917">IFERROR(IF(ISNUMBER(J917),(J917-INDEX('Price Data'!N:N,MATCH(TEXT(A917,"YYYY-MM-DD"),'Price Data'!M:M,0)+1))/INDEX('Price Data'!N:N,MATCH(TEXT(A917,"YYYY-MM-DD"),'Price Data'!M:M,0)+1),""),"")</f>
        <v/>
      </c>
      <c r="L917" s="34" t="str">
        <f>IFERROR(INDEX('Price Data'!Q:Q,MATCH(TEXT(A917,"YYYY-MM-DD"),'Price Data'!P:P,0)),"")</f>
        <v/>
      </c>
      <c r="M917" s="10" t="str" cm="1">
        <f t="array" ref="M917">IFERROR(IF(ISNUMBER(L917),(L917-INDEX('Price Data'!Q:Q,MATCH(TEXT(A917,"YYYY-MM-DD"),'Price Data'!P:P,0)+1))/INDEX('Price Data'!Q:Q,MATCH(TEXT(A917,"YYYY-MM-DD"),'Price Data'!P:P,0)+1),""),"")</f>
        <v/>
      </c>
      <c r="N917" s="34" t="str">
        <f>IFERROR(INDEX('Price Data'!T:T,MATCH(TEXT(A917,"YYYY-MM-DD"),'Price Data'!S:S,0)),"")</f>
        <v/>
      </c>
      <c r="O917" s="10" t="str" cm="1">
        <f t="array" ref="O917">IFERROR(IF(ISNUMBER(N917),(N917-INDEX('Price Data'!T:T,MATCH(TEXT(A917,"YYYY-MM-DD"),'Price Data'!S:S,0)+1))/INDEX('Price Data'!T:T,MATCH(TEXT(A917,"YYYY-MM-DD"),'Price Data'!S:S,0)+1),""),"")</f>
        <v/>
      </c>
    </row>
    <row r="918" spans="1:15" x14ac:dyDescent="0.3">
      <c r="A918" s="8">
        <v>42737</v>
      </c>
      <c r="B918" s="34">
        <f>IFERROR(INDEX('Price Data'!B:B,MATCH(TEXT(A918,"YYYY-MM-DD"),'Price Data'!A:A,0)),"")</f>
        <v>19567</v>
      </c>
      <c r="C918" s="10" cm="1">
        <f t="array" ref="C918">IFERROR(IF(ISNUMBER(B918),(B918-INDEX('Price Data'!B:B,MATCH(TEXT(A918,"YYYY-MM-DD"),'Price Data'!A:A,0)+1))/INDEX('Price Data'!B:B,MATCH(TEXT(A918,"YYYY-MM-DD"),'Price Data'!A:A,0)+1),""),"")</f>
        <v>1.7260202755393812E-2</v>
      </c>
      <c r="D918" s="34">
        <f>IFERROR(INDEX('Price Data'!E:E,MATCH(TEXT(A918,"YYYY-MM-DD"),'Price Data'!D:D,0)),"")</f>
        <v>14.05</v>
      </c>
      <c r="E918" s="10" cm="1">
        <f t="array" ref="E918">IFERROR(IF(ISNUMBER(D918),(D918-INDEX('Price Data'!E:E,MATCH(TEXT(A918,"YYYY-MM-DD"),'Price Data'!D:D,0)+1))/INDEX('Price Data'!E:E,MATCH(TEXT(A918,"YYYY-MM-DD"),'Price Data'!D:D,0)+1),""),"")</f>
        <v>2.5547445255474557E-2</v>
      </c>
      <c r="F918" s="34">
        <f>IFERROR(INDEX('Price Data'!H:H,MATCH(TEXT(A918,"YYYY-MM-DD"),'Price Data'!G:G,0)),"")</f>
        <v>1508</v>
      </c>
      <c r="G918" s="10" cm="1">
        <f t="array" ref="G918">IFERROR(IF(ISNUMBER(F918),(F918-INDEX('Price Data'!H:H,MATCH(TEXT(A918,"YYYY-MM-DD"),'Price Data'!G:G,0)+1))/INDEX('Price Data'!H:H,MATCH(TEXT(A918,"YYYY-MM-DD"),'Price Data'!G:G,0)+1),""),"")</f>
        <v>0</v>
      </c>
      <c r="H918" s="34">
        <f>IFERROR(INDEX('Price Data'!K:K,MATCH(TEXT(A918,"YYYY-MM-DD"),'Price Data'!J:J,0)),"")</f>
        <v>2.4500000000000002</v>
      </c>
      <c r="I918" s="10" cm="1">
        <f t="array" ref="I918">IFERROR(IF(ISNUMBER(H918),(H918-INDEX('Price Data'!K:K,MATCH(TEXT(A918,"YYYY-MM-DD"),'Price Data'!J:J,0)+1))/INDEX('Price Data'!K:K,MATCH(TEXT(A918,"YYYY-MM-DD"),'Price Data'!J:J,0)+1),""),"")</f>
        <v>8.2304526748971252E-3</v>
      </c>
      <c r="J918" s="34">
        <f>IFERROR(INDEX('Price Data'!N:N,MATCH(TEXT(A918,"YYYY-MM-DD"),'Price Data'!M:M,0)),"")</f>
        <v>3.57</v>
      </c>
      <c r="K918" s="10" cm="1">
        <f t="array" ref="K918">IFERROR(IF(ISNUMBER(J918),(J918-INDEX('Price Data'!N:N,MATCH(TEXT(A918,"YYYY-MM-DD"),'Price Data'!M:M,0)+1))/INDEX('Price Data'!N:N,MATCH(TEXT(A918,"YYYY-MM-DD"),'Price Data'!M:M,0)+1),""),"")</f>
        <v>4.0816326530612151E-2</v>
      </c>
      <c r="L918" s="34">
        <f>IFERROR(INDEX('Price Data'!Q:Q,MATCH(TEXT(A918,"YYYY-MM-DD"),'Price Data'!P:P,0)),"")</f>
        <v>2.5</v>
      </c>
      <c r="M918" s="10" cm="1">
        <f t="array" ref="M918">IFERROR(IF(ISNUMBER(L918),(L918-INDEX('Price Data'!Q:Q,MATCH(TEXT(A918,"YYYY-MM-DD"),'Price Data'!P:P,0)+1))/INDEX('Price Data'!Q:Q,MATCH(TEXT(A918,"YYYY-MM-DD"),'Price Data'!P:P,0)+1),""),"")</f>
        <v>9.170305676855893E-2</v>
      </c>
      <c r="N918" s="34">
        <f>IFERROR(INDEX('Price Data'!T:T,MATCH(TEXT(A918,"YYYY-MM-DD"),'Price Data'!S:S,0)),"")</f>
        <v>3.19</v>
      </c>
      <c r="O918" s="10" cm="1">
        <f t="array" ref="O918">IFERROR(IF(ISNUMBER(N918),(N918-INDEX('Price Data'!T:T,MATCH(TEXT(A918,"YYYY-MM-DD"),'Price Data'!S:S,0)+1))/INDEX('Price Data'!T:T,MATCH(TEXT(A918,"YYYY-MM-DD"),'Price Data'!S:S,0)+1),""),"")</f>
        <v>1.9169329073482445E-2</v>
      </c>
    </row>
    <row r="919" spans="1:15" x14ac:dyDescent="0.3">
      <c r="A919" s="8">
        <v>42738</v>
      </c>
      <c r="B919" s="34">
        <f>IFERROR(INDEX('Price Data'!B:B,MATCH(TEXT(A919,"YYYY-MM-DD"),'Price Data'!A:A,0)),"")</f>
        <v>19573</v>
      </c>
      <c r="C919" s="10" cm="1">
        <f t="array" ref="C919">IFERROR(IF(ISNUMBER(B919),(B919-INDEX('Price Data'!B:B,MATCH(TEXT(A919,"YYYY-MM-DD"),'Price Data'!A:A,0)+1))/INDEX('Price Data'!B:B,MATCH(TEXT(A919,"YYYY-MM-DD"),'Price Data'!A:A,0)+1),""),"")</f>
        <v>3.0663872847140595E-4</v>
      </c>
      <c r="D919" s="34">
        <f>IFERROR(INDEX('Price Data'!E:E,MATCH(TEXT(A919,"YYYY-MM-DD"),'Price Data'!D:D,0)),"")</f>
        <v>14.07</v>
      </c>
      <c r="E919" s="10" cm="1">
        <f t="array" ref="E919">IFERROR(IF(ISNUMBER(D919),(D919-INDEX('Price Data'!E:E,MATCH(TEXT(A919,"YYYY-MM-DD"),'Price Data'!D:D,0)+1))/INDEX('Price Data'!E:E,MATCH(TEXT(A919,"YYYY-MM-DD"),'Price Data'!D:D,0)+1),""),"")</f>
        <v>1.4234875444839553E-3</v>
      </c>
      <c r="F919" s="34">
        <f>IFERROR(INDEX('Price Data'!H:H,MATCH(TEXT(A919,"YYYY-MM-DD"),'Price Data'!G:G,0)),"")</f>
        <v>1508</v>
      </c>
      <c r="G919" s="10" cm="1">
        <f t="array" ref="G919">IFERROR(IF(ISNUMBER(F919),(F919-INDEX('Price Data'!H:H,MATCH(TEXT(A919,"YYYY-MM-DD"),'Price Data'!G:G,0)+1))/INDEX('Price Data'!H:H,MATCH(TEXT(A919,"YYYY-MM-DD"),'Price Data'!G:G,0)+1),""),"")</f>
        <v>0</v>
      </c>
      <c r="H919" s="34">
        <f>IFERROR(INDEX('Price Data'!K:K,MATCH(TEXT(A919,"YYYY-MM-DD"),'Price Data'!J:J,0)),"")</f>
        <v>2.5</v>
      </c>
      <c r="I919" s="10" cm="1">
        <f t="array" ref="I919">IFERROR(IF(ISNUMBER(H919),(H919-INDEX('Price Data'!K:K,MATCH(TEXT(A919,"YYYY-MM-DD"),'Price Data'!J:J,0)+1))/INDEX('Price Data'!K:K,MATCH(TEXT(A919,"YYYY-MM-DD"),'Price Data'!J:J,0)+1),""),"")</f>
        <v>2.0408163265306048E-2</v>
      </c>
      <c r="J919" s="34">
        <f>IFERROR(INDEX('Price Data'!N:N,MATCH(TEXT(A919,"YYYY-MM-DD"),'Price Data'!M:M,0)),"")</f>
        <v>3.7</v>
      </c>
      <c r="K919" s="10" cm="1">
        <f t="array" ref="K919">IFERROR(IF(ISNUMBER(J919),(J919-INDEX('Price Data'!N:N,MATCH(TEXT(A919,"YYYY-MM-DD"),'Price Data'!M:M,0)+1))/INDEX('Price Data'!N:N,MATCH(TEXT(A919,"YYYY-MM-DD"),'Price Data'!M:M,0)+1),""),"")</f>
        <v>3.6414565826330632E-2</v>
      </c>
      <c r="L919" s="34">
        <f>IFERROR(INDEX('Price Data'!Q:Q,MATCH(TEXT(A919,"YYYY-MM-DD"),'Price Data'!P:P,0)),"")</f>
        <v>2.68</v>
      </c>
      <c r="M919" s="10" cm="1">
        <f t="array" ref="M919">IFERROR(IF(ISNUMBER(L919),(L919-INDEX('Price Data'!Q:Q,MATCH(TEXT(A919,"YYYY-MM-DD"),'Price Data'!P:P,0)+1))/INDEX('Price Data'!Q:Q,MATCH(TEXT(A919,"YYYY-MM-DD"),'Price Data'!P:P,0)+1),""),"")</f>
        <v>7.2000000000000064E-2</v>
      </c>
      <c r="N919" s="34">
        <f>IFERROR(INDEX('Price Data'!T:T,MATCH(TEXT(A919,"YYYY-MM-DD"),'Price Data'!S:S,0)),"")</f>
        <v>3.25</v>
      </c>
      <c r="O919" s="10" cm="1">
        <f t="array" ref="O919">IFERROR(IF(ISNUMBER(N919),(N919-INDEX('Price Data'!T:T,MATCH(TEXT(A919,"YYYY-MM-DD"),'Price Data'!S:S,0)+1))/INDEX('Price Data'!T:T,MATCH(TEXT(A919,"YYYY-MM-DD"),'Price Data'!S:S,0)+1),""),"")</f>
        <v>1.8808777429467103E-2</v>
      </c>
    </row>
    <row r="920" spans="1:15" x14ac:dyDescent="0.3">
      <c r="A920" s="8">
        <v>42739</v>
      </c>
      <c r="B920" s="34">
        <f>IFERROR(INDEX('Price Data'!B:B,MATCH(TEXT(A920,"YYYY-MM-DD"),'Price Data'!A:A,0)),"")</f>
        <v>19627</v>
      </c>
      <c r="C920" s="10" cm="1">
        <f t="array" ref="C920">IFERROR(IF(ISNUMBER(B920),(B920-INDEX('Price Data'!B:B,MATCH(TEXT(A920,"YYYY-MM-DD"),'Price Data'!A:A,0)+1))/INDEX('Price Data'!B:B,MATCH(TEXT(A920,"YYYY-MM-DD"),'Price Data'!A:A,0)+1),""),"")</f>
        <v>2.7589025698666531E-3</v>
      </c>
      <c r="D920" s="34">
        <f>IFERROR(INDEX('Price Data'!E:E,MATCH(TEXT(A920,"YYYY-MM-DD"),'Price Data'!D:D,0)),"")</f>
        <v>14.03</v>
      </c>
      <c r="E920" s="10" cm="1">
        <f t="array" ref="E920">IFERROR(IF(ISNUMBER(D920),(D920-INDEX('Price Data'!E:E,MATCH(TEXT(A920,"YYYY-MM-DD"),'Price Data'!D:D,0)+1))/INDEX('Price Data'!E:E,MATCH(TEXT(A920,"YYYY-MM-DD"),'Price Data'!D:D,0)+1),""),"")</f>
        <v>-2.8429282160626099E-3</v>
      </c>
      <c r="F920" s="34">
        <f>IFERROR(INDEX('Price Data'!H:H,MATCH(TEXT(A920,"YYYY-MM-DD"),'Price Data'!G:G,0)),"")</f>
        <v>1508</v>
      </c>
      <c r="G920" s="10" cm="1">
        <f t="array" ref="G920">IFERROR(IF(ISNUMBER(F920),(F920-INDEX('Price Data'!H:H,MATCH(TEXT(A920,"YYYY-MM-DD"),'Price Data'!G:G,0)+1))/INDEX('Price Data'!H:H,MATCH(TEXT(A920,"YYYY-MM-DD"),'Price Data'!G:G,0)+1),""),"")</f>
        <v>0</v>
      </c>
      <c r="H920" s="34">
        <f>IFERROR(INDEX('Price Data'!K:K,MATCH(TEXT(A920,"YYYY-MM-DD"),'Price Data'!J:J,0)),"")</f>
        <v>2.54</v>
      </c>
      <c r="I920" s="10" cm="1">
        <f t="array" ref="I920">IFERROR(IF(ISNUMBER(H920),(H920-INDEX('Price Data'!K:K,MATCH(TEXT(A920,"YYYY-MM-DD"),'Price Data'!J:J,0)+1))/INDEX('Price Data'!K:K,MATCH(TEXT(A920,"YYYY-MM-DD"),'Price Data'!J:J,0)+1),""),"")</f>
        <v>1.6000000000000014E-2</v>
      </c>
      <c r="J920" s="34">
        <f>IFERROR(INDEX('Price Data'!N:N,MATCH(TEXT(A920,"YYYY-MM-DD"),'Price Data'!M:M,0)),"")</f>
        <v>3.64</v>
      </c>
      <c r="K920" s="10" cm="1">
        <f t="array" ref="K920">IFERROR(IF(ISNUMBER(J920),(J920-INDEX('Price Data'!N:N,MATCH(TEXT(A920,"YYYY-MM-DD"),'Price Data'!M:M,0)+1))/INDEX('Price Data'!N:N,MATCH(TEXT(A920,"YYYY-MM-DD"),'Price Data'!M:M,0)+1),""),"")</f>
        <v>-1.6216216216216231E-2</v>
      </c>
      <c r="L920" s="34">
        <f>IFERROR(INDEX('Price Data'!Q:Q,MATCH(TEXT(A920,"YYYY-MM-DD"),'Price Data'!P:P,0)),"")</f>
        <v>2.72</v>
      </c>
      <c r="M920" s="10" cm="1">
        <f t="array" ref="M920">IFERROR(IF(ISNUMBER(L920),(L920-INDEX('Price Data'!Q:Q,MATCH(TEXT(A920,"YYYY-MM-DD"),'Price Data'!P:P,0)+1))/INDEX('Price Data'!Q:Q,MATCH(TEXT(A920,"YYYY-MM-DD"),'Price Data'!P:P,0)+1),""),"")</f>
        <v>1.492537313432837E-2</v>
      </c>
      <c r="N920" s="34">
        <f>IFERROR(INDEX('Price Data'!T:T,MATCH(TEXT(A920,"YYYY-MM-DD"),'Price Data'!S:S,0)),"")</f>
        <v>3.26</v>
      </c>
      <c r="O920" s="10" cm="1">
        <f t="array" ref="O920">IFERROR(IF(ISNUMBER(N920),(N920-INDEX('Price Data'!T:T,MATCH(TEXT(A920,"YYYY-MM-DD"),'Price Data'!S:S,0)+1))/INDEX('Price Data'!T:T,MATCH(TEXT(A920,"YYYY-MM-DD"),'Price Data'!S:S,0)+1),""),"")</f>
        <v>3.0769230769230114E-3</v>
      </c>
    </row>
    <row r="921" spans="1:15" x14ac:dyDescent="0.3">
      <c r="A921" s="8">
        <v>42740</v>
      </c>
      <c r="B921" s="34">
        <f>IFERROR(INDEX('Price Data'!B:B,MATCH(TEXT(A921,"YYYY-MM-DD"),'Price Data'!A:A,0)),"")</f>
        <v>19643</v>
      </c>
      <c r="C921" s="10" cm="1">
        <f t="array" ref="C921">IFERROR(IF(ISNUMBER(B921),(B921-INDEX('Price Data'!B:B,MATCH(TEXT(A921,"YYYY-MM-DD"),'Price Data'!A:A,0)+1))/INDEX('Price Data'!B:B,MATCH(TEXT(A921,"YYYY-MM-DD"),'Price Data'!A:A,0)+1),""),"")</f>
        <v>8.1520354613542564E-4</v>
      </c>
      <c r="D921" s="34">
        <f>IFERROR(INDEX('Price Data'!E:E,MATCH(TEXT(A921,"YYYY-MM-DD"),'Price Data'!D:D,0)),"")</f>
        <v>14.08</v>
      </c>
      <c r="E921" s="10" cm="1">
        <f t="array" ref="E921">IFERROR(IF(ISNUMBER(D921),(D921-INDEX('Price Data'!E:E,MATCH(TEXT(A921,"YYYY-MM-DD"),'Price Data'!D:D,0)+1))/INDEX('Price Data'!E:E,MATCH(TEXT(A921,"YYYY-MM-DD"),'Price Data'!D:D,0)+1),""),"")</f>
        <v>3.5637918745545769E-3</v>
      </c>
      <c r="F921" s="34">
        <f>IFERROR(INDEX('Price Data'!H:H,MATCH(TEXT(A921,"YYYY-MM-DD"),'Price Data'!G:G,0)),"")</f>
        <v>1508</v>
      </c>
      <c r="G921" s="10" cm="1">
        <f t="array" ref="G921">IFERROR(IF(ISNUMBER(F921),(F921-INDEX('Price Data'!H:H,MATCH(TEXT(A921,"YYYY-MM-DD"),'Price Data'!G:G,0)+1))/INDEX('Price Data'!H:H,MATCH(TEXT(A921,"YYYY-MM-DD"),'Price Data'!G:G,0)+1),""),"")</f>
        <v>0</v>
      </c>
      <c r="H921" s="34">
        <f>IFERROR(INDEX('Price Data'!K:K,MATCH(TEXT(A921,"YYYY-MM-DD"),'Price Data'!J:J,0)),"")</f>
        <v>2.56</v>
      </c>
      <c r="I921" s="10" cm="1">
        <f t="array" ref="I921">IFERROR(IF(ISNUMBER(H921),(H921-INDEX('Price Data'!K:K,MATCH(TEXT(A921,"YYYY-MM-DD"),'Price Data'!J:J,0)+1))/INDEX('Price Data'!K:K,MATCH(TEXT(A921,"YYYY-MM-DD"),'Price Data'!J:J,0)+1),""),"")</f>
        <v>7.8740157480315029E-3</v>
      </c>
      <c r="J921" s="34">
        <f>IFERROR(INDEX('Price Data'!N:N,MATCH(TEXT(A921,"YYYY-MM-DD"),'Price Data'!M:M,0)),"")</f>
        <v>3.64</v>
      </c>
      <c r="K921" s="10" cm="1">
        <f t="array" ref="K921">IFERROR(IF(ISNUMBER(J921),(J921-INDEX('Price Data'!N:N,MATCH(TEXT(A921,"YYYY-MM-DD"),'Price Data'!M:M,0)+1))/INDEX('Price Data'!N:N,MATCH(TEXT(A921,"YYYY-MM-DD"),'Price Data'!M:M,0)+1),""),"")</f>
        <v>0</v>
      </c>
      <c r="L921" s="34">
        <f>IFERROR(INDEX('Price Data'!Q:Q,MATCH(TEXT(A921,"YYYY-MM-DD"),'Price Data'!P:P,0)),"")</f>
        <v>2.82</v>
      </c>
      <c r="M921" s="10" cm="1">
        <f t="array" ref="M921">IFERROR(IF(ISNUMBER(L921),(L921-INDEX('Price Data'!Q:Q,MATCH(TEXT(A921,"YYYY-MM-DD"),'Price Data'!P:P,0)+1))/INDEX('Price Data'!Q:Q,MATCH(TEXT(A921,"YYYY-MM-DD"),'Price Data'!P:P,0)+1),""),"")</f>
        <v>3.6764705882352811E-2</v>
      </c>
      <c r="N921" s="34">
        <f>IFERROR(INDEX('Price Data'!T:T,MATCH(TEXT(A921,"YYYY-MM-DD"),'Price Data'!S:S,0)),"")</f>
        <v>3.3</v>
      </c>
      <c r="O921" s="10" cm="1">
        <f t="array" ref="O921">IFERROR(IF(ISNUMBER(N921),(N921-INDEX('Price Data'!T:T,MATCH(TEXT(A921,"YYYY-MM-DD"),'Price Data'!S:S,0)+1))/INDEX('Price Data'!T:T,MATCH(TEXT(A921,"YYYY-MM-DD"),'Price Data'!S:S,0)+1),""),"")</f>
        <v>1.2269938650306761E-2</v>
      </c>
    </row>
    <row r="922" spans="1:15" x14ac:dyDescent="0.3">
      <c r="A922" s="8">
        <v>42741</v>
      </c>
      <c r="B922" s="34">
        <f>IFERROR(INDEX('Price Data'!B:B,MATCH(TEXT(A922,"YYYY-MM-DD"),'Price Data'!A:A,0)),"")</f>
        <v>19688</v>
      </c>
      <c r="C922" s="10" cm="1">
        <f t="array" ref="C922">IFERROR(IF(ISNUMBER(B922),(B922-INDEX('Price Data'!B:B,MATCH(TEXT(A922,"YYYY-MM-DD"),'Price Data'!A:A,0)+1))/INDEX('Price Data'!B:B,MATCH(TEXT(A922,"YYYY-MM-DD"),'Price Data'!A:A,0)+1),""),"")</f>
        <v>2.2908924298732374E-3</v>
      </c>
      <c r="D922" s="34">
        <f>IFERROR(INDEX('Price Data'!E:E,MATCH(TEXT(A922,"YYYY-MM-DD"),'Price Data'!D:D,0)),"")</f>
        <v>14.12</v>
      </c>
      <c r="E922" s="10" cm="1">
        <f t="array" ref="E922">IFERROR(IF(ISNUMBER(D922),(D922-INDEX('Price Data'!E:E,MATCH(TEXT(A922,"YYYY-MM-DD"),'Price Data'!D:D,0)+1))/INDEX('Price Data'!E:E,MATCH(TEXT(A922,"YYYY-MM-DD"),'Price Data'!D:D,0)+1),""),"")</f>
        <v>2.8409090909090303E-3</v>
      </c>
      <c r="F922" s="34">
        <f>IFERROR(INDEX('Price Data'!H:H,MATCH(TEXT(A922,"YYYY-MM-DD"),'Price Data'!G:G,0)),"")</f>
        <v>1508</v>
      </c>
      <c r="G922" s="10" cm="1">
        <f t="array" ref="G922">IFERROR(IF(ISNUMBER(F922),(F922-INDEX('Price Data'!H:H,MATCH(TEXT(A922,"YYYY-MM-DD"),'Price Data'!G:G,0)+1))/INDEX('Price Data'!H:H,MATCH(TEXT(A922,"YYYY-MM-DD"),'Price Data'!G:G,0)+1),""),"")</f>
        <v>0</v>
      </c>
      <c r="H922" s="34">
        <f>IFERROR(INDEX('Price Data'!K:K,MATCH(TEXT(A922,"YYYY-MM-DD"),'Price Data'!J:J,0)),"")</f>
        <v>2.54</v>
      </c>
      <c r="I922" s="10" cm="1">
        <f t="array" ref="I922">IFERROR(IF(ISNUMBER(H922),(H922-INDEX('Price Data'!K:K,MATCH(TEXT(A922,"YYYY-MM-DD"),'Price Data'!J:J,0)+1))/INDEX('Price Data'!K:K,MATCH(TEXT(A922,"YYYY-MM-DD"),'Price Data'!J:J,0)+1),""),"")</f>
        <v>-7.8125000000000069E-3</v>
      </c>
      <c r="J922" s="34">
        <f>IFERROR(INDEX('Price Data'!N:N,MATCH(TEXT(A922,"YYYY-MM-DD"),'Price Data'!M:M,0)),"")</f>
        <v>3.59</v>
      </c>
      <c r="K922" s="10" cm="1">
        <f t="array" ref="K922">IFERROR(IF(ISNUMBER(J922),(J922-INDEX('Price Data'!N:N,MATCH(TEXT(A922,"YYYY-MM-DD"),'Price Data'!M:M,0)+1))/INDEX('Price Data'!N:N,MATCH(TEXT(A922,"YYYY-MM-DD"),'Price Data'!M:M,0)+1),""),"")</f>
        <v>-1.3736263736263809E-2</v>
      </c>
      <c r="L922" s="34">
        <f>IFERROR(INDEX('Price Data'!Q:Q,MATCH(TEXT(A922,"YYYY-MM-DD"),'Price Data'!P:P,0)),"")</f>
        <v>2.9</v>
      </c>
      <c r="M922" s="10" cm="1">
        <f t="array" ref="M922">IFERROR(IF(ISNUMBER(L922),(L922-INDEX('Price Data'!Q:Q,MATCH(TEXT(A922,"YYYY-MM-DD"),'Price Data'!P:P,0)+1))/INDEX('Price Data'!Q:Q,MATCH(TEXT(A922,"YYYY-MM-DD"),'Price Data'!P:P,0)+1),""),"")</f>
        <v>2.8368794326241162E-2</v>
      </c>
      <c r="N922" s="34">
        <f>IFERROR(INDEX('Price Data'!T:T,MATCH(TEXT(A922,"YYYY-MM-DD"),'Price Data'!S:S,0)),"")</f>
        <v>3.29</v>
      </c>
      <c r="O922" s="10" cm="1">
        <f t="array" ref="O922">IFERROR(IF(ISNUMBER(N922),(N922-INDEX('Price Data'!T:T,MATCH(TEXT(A922,"YYYY-MM-DD"),'Price Data'!S:S,0)+1))/INDEX('Price Data'!T:T,MATCH(TEXT(A922,"YYYY-MM-DD"),'Price Data'!S:S,0)+1),""),"")</f>
        <v>-3.0303030303029657E-3</v>
      </c>
    </row>
    <row r="923" spans="1:15" x14ac:dyDescent="0.3">
      <c r="A923" s="8">
        <v>42742</v>
      </c>
      <c r="B923" s="34" t="str">
        <f>IFERROR(INDEX('Price Data'!B:B,MATCH(TEXT(A923,"YYYY-MM-DD"),'Price Data'!A:A,0)),"")</f>
        <v/>
      </c>
      <c r="C923" s="10" t="str" cm="1">
        <f t="array" ref="C923">IFERROR(IF(ISNUMBER(B923),(B923-INDEX('Price Data'!B:B,MATCH(TEXT(A923,"YYYY-MM-DD"),'Price Data'!A:A,0)+1))/INDEX('Price Data'!B:B,MATCH(TEXT(A923,"YYYY-MM-DD"),'Price Data'!A:A,0)+1),""),"")</f>
        <v/>
      </c>
      <c r="D923" s="34" t="str">
        <f>IFERROR(INDEX('Price Data'!E:E,MATCH(TEXT(A923,"YYYY-MM-DD"),'Price Data'!D:D,0)),"")</f>
        <v/>
      </c>
      <c r="E923" s="10" t="str" cm="1">
        <f t="array" ref="E923">IFERROR(IF(ISNUMBER(D923),(D923-INDEX('Price Data'!E:E,MATCH(TEXT(A923,"YYYY-MM-DD"),'Price Data'!D:D,0)+1))/INDEX('Price Data'!E:E,MATCH(TEXT(A923,"YYYY-MM-DD"),'Price Data'!D:D,0)+1),""),"")</f>
        <v/>
      </c>
      <c r="F923" s="34" t="str">
        <f>IFERROR(INDEX('Price Data'!H:H,MATCH(TEXT(A923,"YYYY-MM-DD"),'Price Data'!G:G,0)),"")</f>
        <v/>
      </c>
      <c r="G923" s="10" t="str" cm="1">
        <f t="array" ref="G923">IFERROR(IF(ISNUMBER(F923),(F923-INDEX('Price Data'!H:H,MATCH(TEXT(A923,"YYYY-MM-DD"),'Price Data'!G:G,0)+1))/INDEX('Price Data'!H:H,MATCH(TEXT(A923,"YYYY-MM-DD"),'Price Data'!G:G,0)+1),""),"")</f>
        <v/>
      </c>
      <c r="H923" s="34" t="str">
        <f>IFERROR(INDEX('Price Data'!K:K,MATCH(TEXT(A923,"YYYY-MM-DD"),'Price Data'!J:J,0)),"")</f>
        <v/>
      </c>
      <c r="I923" s="10" t="str" cm="1">
        <f t="array" ref="I923">IFERROR(IF(ISNUMBER(H923),(H923-INDEX('Price Data'!K:K,MATCH(TEXT(A923,"YYYY-MM-DD"),'Price Data'!J:J,0)+1))/INDEX('Price Data'!K:K,MATCH(TEXT(A923,"YYYY-MM-DD"),'Price Data'!J:J,0)+1),""),"")</f>
        <v/>
      </c>
      <c r="J923" s="34" t="str">
        <f>IFERROR(INDEX('Price Data'!N:N,MATCH(TEXT(A923,"YYYY-MM-DD"),'Price Data'!M:M,0)),"")</f>
        <v/>
      </c>
      <c r="K923" s="10" t="str" cm="1">
        <f t="array" ref="K923">IFERROR(IF(ISNUMBER(J923),(J923-INDEX('Price Data'!N:N,MATCH(TEXT(A923,"YYYY-MM-DD"),'Price Data'!M:M,0)+1))/INDEX('Price Data'!N:N,MATCH(TEXT(A923,"YYYY-MM-DD"),'Price Data'!M:M,0)+1),""),"")</f>
        <v/>
      </c>
      <c r="L923" s="34" t="str">
        <f>IFERROR(INDEX('Price Data'!Q:Q,MATCH(TEXT(A923,"YYYY-MM-DD"),'Price Data'!P:P,0)),"")</f>
        <v/>
      </c>
      <c r="M923" s="10" t="str" cm="1">
        <f t="array" ref="M923">IFERROR(IF(ISNUMBER(L923),(L923-INDEX('Price Data'!Q:Q,MATCH(TEXT(A923,"YYYY-MM-DD"),'Price Data'!P:P,0)+1))/INDEX('Price Data'!Q:Q,MATCH(TEXT(A923,"YYYY-MM-DD"),'Price Data'!P:P,0)+1),""),"")</f>
        <v/>
      </c>
      <c r="N923" s="34" t="str">
        <f>IFERROR(INDEX('Price Data'!T:T,MATCH(TEXT(A923,"YYYY-MM-DD"),'Price Data'!S:S,0)),"")</f>
        <v/>
      </c>
      <c r="O923" s="10" t="str" cm="1">
        <f t="array" ref="O923">IFERROR(IF(ISNUMBER(N923),(N923-INDEX('Price Data'!T:T,MATCH(TEXT(A923,"YYYY-MM-DD"),'Price Data'!S:S,0)+1))/INDEX('Price Data'!T:T,MATCH(TEXT(A923,"YYYY-MM-DD"),'Price Data'!S:S,0)+1),""),"")</f>
        <v/>
      </c>
    </row>
    <row r="924" spans="1:15" x14ac:dyDescent="0.3">
      <c r="A924" s="8">
        <v>42743</v>
      </c>
      <c r="B924" s="34" t="str">
        <f>IFERROR(INDEX('Price Data'!B:B,MATCH(TEXT(A924,"YYYY-MM-DD"),'Price Data'!A:A,0)),"")</f>
        <v/>
      </c>
      <c r="C924" s="10" t="str" cm="1">
        <f t="array" ref="C924">IFERROR(IF(ISNUMBER(B924),(B924-INDEX('Price Data'!B:B,MATCH(TEXT(A924,"YYYY-MM-DD"),'Price Data'!A:A,0)+1))/INDEX('Price Data'!B:B,MATCH(TEXT(A924,"YYYY-MM-DD"),'Price Data'!A:A,0)+1),""),"")</f>
        <v/>
      </c>
      <c r="D924" s="34" t="str">
        <f>IFERROR(INDEX('Price Data'!E:E,MATCH(TEXT(A924,"YYYY-MM-DD"),'Price Data'!D:D,0)),"")</f>
        <v/>
      </c>
      <c r="E924" s="10" t="str" cm="1">
        <f t="array" ref="E924">IFERROR(IF(ISNUMBER(D924),(D924-INDEX('Price Data'!E:E,MATCH(TEXT(A924,"YYYY-MM-DD"),'Price Data'!D:D,0)+1))/INDEX('Price Data'!E:E,MATCH(TEXT(A924,"YYYY-MM-DD"),'Price Data'!D:D,0)+1),""),"")</f>
        <v/>
      </c>
      <c r="F924" s="34" t="str">
        <f>IFERROR(INDEX('Price Data'!H:H,MATCH(TEXT(A924,"YYYY-MM-DD"),'Price Data'!G:G,0)),"")</f>
        <v/>
      </c>
      <c r="G924" s="10" t="str" cm="1">
        <f t="array" ref="G924">IFERROR(IF(ISNUMBER(F924),(F924-INDEX('Price Data'!H:H,MATCH(TEXT(A924,"YYYY-MM-DD"),'Price Data'!G:G,0)+1))/INDEX('Price Data'!H:H,MATCH(TEXT(A924,"YYYY-MM-DD"),'Price Data'!G:G,0)+1),""),"")</f>
        <v/>
      </c>
      <c r="H924" s="34" t="str">
        <f>IFERROR(INDEX('Price Data'!K:K,MATCH(TEXT(A924,"YYYY-MM-DD"),'Price Data'!J:J,0)),"")</f>
        <v/>
      </c>
      <c r="I924" s="10" t="str" cm="1">
        <f t="array" ref="I924">IFERROR(IF(ISNUMBER(H924),(H924-INDEX('Price Data'!K:K,MATCH(TEXT(A924,"YYYY-MM-DD"),'Price Data'!J:J,0)+1))/INDEX('Price Data'!K:K,MATCH(TEXT(A924,"YYYY-MM-DD"),'Price Data'!J:J,0)+1),""),"")</f>
        <v/>
      </c>
      <c r="J924" s="34" t="str">
        <f>IFERROR(INDEX('Price Data'!N:N,MATCH(TEXT(A924,"YYYY-MM-DD"),'Price Data'!M:M,0)),"")</f>
        <v/>
      </c>
      <c r="K924" s="10" t="str" cm="1">
        <f t="array" ref="K924">IFERROR(IF(ISNUMBER(J924),(J924-INDEX('Price Data'!N:N,MATCH(TEXT(A924,"YYYY-MM-DD"),'Price Data'!M:M,0)+1))/INDEX('Price Data'!N:N,MATCH(TEXT(A924,"YYYY-MM-DD"),'Price Data'!M:M,0)+1),""),"")</f>
        <v/>
      </c>
      <c r="L924" s="34" t="str">
        <f>IFERROR(INDEX('Price Data'!Q:Q,MATCH(TEXT(A924,"YYYY-MM-DD"),'Price Data'!P:P,0)),"")</f>
        <v/>
      </c>
      <c r="M924" s="10" t="str" cm="1">
        <f t="array" ref="M924">IFERROR(IF(ISNUMBER(L924),(L924-INDEX('Price Data'!Q:Q,MATCH(TEXT(A924,"YYYY-MM-DD"),'Price Data'!P:P,0)+1))/INDEX('Price Data'!Q:Q,MATCH(TEXT(A924,"YYYY-MM-DD"),'Price Data'!P:P,0)+1),""),"")</f>
        <v/>
      </c>
      <c r="N924" s="34" t="str">
        <f>IFERROR(INDEX('Price Data'!T:T,MATCH(TEXT(A924,"YYYY-MM-DD"),'Price Data'!S:S,0)),"")</f>
        <v/>
      </c>
      <c r="O924" s="10" t="str" cm="1">
        <f t="array" ref="O924">IFERROR(IF(ISNUMBER(N924),(N924-INDEX('Price Data'!T:T,MATCH(TEXT(A924,"YYYY-MM-DD"),'Price Data'!S:S,0)+1))/INDEX('Price Data'!T:T,MATCH(TEXT(A924,"YYYY-MM-DD"),'Price Data'!S:S,0)+1),""),"")</f>
        <v/>
      </c>
    </row>
    <row r="925" spans="1:15" x14ac:dyDescent="0.3">
      <c r="A925" s="8">
        <v>42744</v>
      </c>
      <c r="B925" s="34">
        <f>IFERROR(INDEX('Price Data'!B:B,MATCH(TEXT(A925,"YYYY-MM-DD"),'Price Data'!A:A,0)),"")</f>
        <v>19360</v>
      </c>
      <c r="C925" s="10" cm="1">
        <f t="array" ref="C925">IFERROR(IF(ISNUMBER(B925),(B925-INDEX('Price Data'!B:B,MATCH(TEXT(A925,"YYYY-MM-DD"),'Price Data'!A:A,0)+1))/INDEX('Price Data'!B:B,MATCH(TEXT(A925,"YYYY-MM-DD"),'Price Data'!A:A,0)+1),""),"")</f>
        <v>-1.6659894351889477E-2</v>
      </c>
      <c r="D925" s="34">
        <f>IFERROR(INDEX('Price Data'!E:E,MATCH(TEXT(A925,"YYYY-MM-DD"),'Price Data'!D:D,0)),"")</f>
        <v>13.4</v>
      </c>
      <c r="E925" s="10" cm="1">
        <f t="array" ref="E925">IFERROR(IF(ISNUMBER(D925),(D925-INDEX('Price Data'!E:E,MATCH(TEXT(A925,"YYYY-MM-DD"),'Price Data'!D:D,0)+1))/INDEX('Price Data'!E:E,MATCH(TEXT(A925,"YYYY-MM-DD"),'Price Data'!D:D,0)+1),""),"")</f>
        <v>-5.0991501416430517E-2</v>
      </c>
      <c r="F925" s="34">
        <f>IFERROR(INDEX('Price Data'!H:H,MATCH(TEXT(A925,"YYYY-MM-DD"),'Price Data'!G:G,0)),"")</f>
        <v>1508</v>
      </c>
      <c r="G925" s="10" cm="1">
        <f t="array" ref="G925">IFERROR(IF(ISNUMBER(F925),(F925-INDEX('Price Data'!H:H,MATCH(TEXT(A925,"YYYY-MM-DD"),'Price Data'!G:G,0)+1))/INDEX('Price Data'!H:H,MATCH(TEXT(A925,"YYYY-MM-DD"),'Price Data'!G:G,0)+1),""),"")</f>
        <v>0</v>
      </c>
      <c r="H925" s="34">
        <f>IFERROR(INDEX('Price Data'!K:K,MATCH(TEXT(A925,"YYYY-MM-DD"),'Price Data'!J:J,0)),"")</f>
        <v>2.48</v>
      </c>
      <c r="I925" s="10" cm="1">
        <f t="array" ref="I925">IFERROR(IF(ISNUMBER(H925),(H925-INDEX('Price Data'!K:K,MATCH(TEXT(A925,"YYYY-MM-DD"),'Price Data'!J:J,0)+1))/INDEX('Price Data'!K:K,MATCH(TEXT(A925,"YYYY-MM-DD"),'Price Data'!J:J,0)+1),""),"")</f>
        <v>-2.3622047244094509E-2</v>
      </c>
      <c r="J925" s="34">
        <f>IFERROR(INDEX('Price Data'!N:N,MATCH(TEXT(A925,"YYYY-MM-DD"),'Price Data'!M:M,0)),"")</f>
        <v>3.49</v>
      </c>
      <c r="K925" s="10" cm="1">
        <f t="array" ref="K925">IFERROR(IF(ISNUMBER(J925),(J925-INDEX('Price Data'!N:N,MATCH(TEXT(A925,"YYYY-MM-DD"),'Price Data'!M:M,0)+1))/INDEX('Price Data'!N:N,MATCH(TEXT(A925,"YYYY-MM-DD"),'Price Data'!M:M,0)+1),""),"")</f>
        <v>-2.785515320334252E-2</v>
      </c>
      <c r="L925" s="34">
        <f>IFERROR(INDEX('Price Data'!Q:Q,MATCH(TEXT(A925,"YYYY-MM-DD"),'Price Data'!P:P,0)),"")</f>
        <v>2.79</v>
      </c>
      <c r="M925" s="10" cm="1">
        <f t="array" ref="M925">IFERROR(IF(ISNUMBER(L925),(L925-INDEX('Price Data'!Q:Q,MATCH(TEXT(A925,"YYYY-MM-DD"),'Price Data'!P:P,0)+1))/INDEX('Price Data'!Q:Q,MATCH(TEXT(A925,"YYYY-MM-DD"),'Price Data'!P:P,0)+1),""),"")</f>
        <v>-3.7931034482758579E-2</v>
      </c>
      <c r="N925" s="34">
        <f>IFERROR(INDEX('Price Data'!T:T,MATCH(TEXT(A925,"YYYY-MM-DD"),'Price Data'!S:S,0)),"")</f>
        <v>3.24</v>
      </c>
      <c r="O925" s="10" cm="1">
        <f t="array" ref="O925">IFERROR(IF(ISNUMBER(N925),(N925-INDEX('Price Data'!T:T,MATCH(TEXT(A925,"YYYY-MM-DD"),'Price Data'!S:S,0)+1))/INDEX('Price Data'!T:T,MATCH(TEXT(A925,"YYYY-MM-DD"),'Price Data'!S:S,0)+1),""),"")</f>
        <v>-1.5197568389057697E-2</v>
      </c>
    </row>
    <row r="926" spans="1:15" x14ac:dyDescent="0.3">
      <c r="A926" s="8">
        <v>42745</v>
      </c>
      <c r="B926" s="34">
        <f>IFERROR(INDEX('Price Data'!B:B,MATCH(TEXT(A926,"YYYY-MM-DD"),'Price Data'!A:A,0)),"")</f>
        <v>19424</v>
      </c>
      <c r="C926" s="10" cm="1">
        <f t="array" ref="C926">IFERROR(IF(ISNUMBER(B926),(B926-INDEX('Price Data'!B:B,MATCH(TEXT(A926,"YYYY-MM-DD"),'Price Data'!A:A,0)+1))/INDEX('Price Data'!B:B,MATCH(TEXT(A926,"YYYY-MM-DD"),'Price Data'!A:A,0)+1),""),"")</f>
        <v>3.3057851239669421E-3</v>
      </c>
      <c r="D926" s="34">
        <f>IFERROR(INDEX('Price Data'!E:E,MATCH(TEXT(A926,"YYYY-MM-DD"),'Price Data'!D:D,0)),"")</f>
        <v>13.43</v>
      </c>
      <c r="E926" s="10" cm="1">
        <f t="array" ref="E926">IFERROR(IF(ISNUMBER(D926),(D926-INDEX('Price Data'!E:E,MATCH(TEXT(A926,"YYYY-MM-DD"),'Price Data'!D:D,0)+1))/INDEX('Price Data'!E:E,MATCH(TEXT(A926,"YYYY-MM-DD"),'Price Data'!D:D,0)+1),""),"")</f>
        <v>2.2388059701492062E-3</v>
      </c>
      <c r="F926" s="34">
        <f>IFERROR(INDEX('Price Data'!H:H,MATCH(TEXT(A926,"YYYY-MM-DD"),'Price Data'!G:G,0)),"")</f>
        <v>1508</v>
      </c>
      <c r="G926" s="10" cm="1">
        <f t="array" ref="G926">IFERROR(IF(ISNUMBER(F926),(F926-INDEX('Price Data'!H:H,MATCH(TEXT(A926,"YYYY-MM-DD"),'Price Data'!G:G,0)+1))/INDEX('Price Data'!H:H,MATCH(TEXT(A926,"YYYY-MM-DD"),'Price Data'!G:G,0)+1),""),"")</f>
        <v>0</v>
      </c>
      <c r="H926" s="34">
        <f>IFERROR(INDEX('Price Data'!K:K,MATCH(TEXT(A926,"YYYY-MM-DD"),'Price Data'!J:J,0)),"")</f>
        <v>2.4700000000000002</v>
      </c>
      <c r="I926" s="10" cm="1">
        <f t="array" ref="I926">IFERROR(IF(ISNUMBER(H926),(H926-INDEX('Price Data'!K:K,MATCH(TEXT(A926,"YYYY-MM-DD"),'Price Data'!J:J,0)+1))/INDEX('Price Data'!K:K,MATCH(TEXT(A926,"YYYY-MM-DD"),'Price Data'!J:J,0)+1),""),"")</f>
        <v>-4.0322580645160431E-3</v>
      </c>
      <c r="J926" s="34">
        <f>IFERROR(INDEX('Price Data'!N:N,MATCH(TEXT(A926,"YYYY-MM-DD"),'Price Data'!M:M,0)),"")</f>
        <v>3.49</v>
      </c>
      <c r="K926" s="10" cm="1">
        <f t="array" ref="K926">IFERROR(IF(ISNUMBER(J926),(J926-INDEX('Price Data'!N:N,MATCH(TEXT(A926,"YYYY-MM-DD"),'Price Data'!M:M,0)+1))/INDEX('Price Data'!N:N,MATCH(TEXT(A926,"YYYY-MM-DD"),'Price Data'!M:M,0)+1),""),"")</f>
        <v>0</v>
      </c>
      <c r="L926" s="34">
        <f>IFERROR(INDEX('Price Data'!Q:Q,MATCH(TEXT(A926,"YYYY-MM-DD"),'Price Data'!P:P,0)),"")</f>
        <v>2.78</v>
      </c>
      <c r="M926" s="10" cm="1">
        <f t="array" ref="M926">IFERROR(IF(ISNUMBER(L926),(L926-INDEX('Price Data'!Q:Q,MATCH(TEXT(A926,"YYYY-MM-DD"),'Price Data'!P:P,0)+1))/INDEX('Price Data'!Q:Q,MATCH(TEXT(A926,"YYYY-MM-DD"),'Price Data'!P:P,0)+1),""),"")</f>
        <v>-3.5842293906810864E-3</v>
      </c>
      <c r="N926" s="34">
        <f>IFERROR(INDEX('Price Data'!T:T,MATCH(TEXT(A926,"YYYY-MM-DD"),'Price Data'!S:S,0)),"")</f>
        <v>3.23</v>
      </c>
      <c r="O926" s="10" cm="1">
        <f t="array" ref="O926">IFERROR(IF(ISNUMBER(N926),(N926-INDEX('Price Data'!T:T,MATCH(TEXT(A926,"YYYY-MM-DD"),'Price Data'!S:S,0)+1))/INDEX('Price Data'!T:T,MATCH(TEXT(A926,"YYYY-MM-DD"),'Price Data'!S:S,0)+1),""),"")</f>
        <v>-3.0864197530864907E-3</v>
      </c>
    </row>
    <row r="927" spans="1:15" x14ac:dyDescent="0.3">
      <c r="A927" s="8">
        <v>42746</v>
      </c>
      <c r="B927" s="34">
        <f>IFERROR(INDEX('Price Data'!B:B,MATCH(TEXT(A927,"YYYY-MM-DD"),'Price Data'!A:A,0)),"")</f>
        <v>19487</v>
      </c>
      <c r="C927" s="10" cm="1">
        <f t="array" ref="C927">IFERROR(IF(ISNUMBER(B927),(B927-INDEX('Price Data'!B:B,MATCH(TEXT(A927,"YYYY-MM-DD"),'Price Data'!A:A,0)+1))/INDEX('Price Data'!B:B,MATCH(TEXT(A927,"YYYY-MM-DD"),'Price Data'!A:A,0)+1),""),"")</f>
        <v>3.2434102141680396E-3</v>
      </c>
      <c r="D927" s="34">
        <f>IFERROR(INDEX('Price Data'!E:E,MATCH(TEXT(A927,"YYYY-MM-DD"),'Price Data'!D:D,0)),"")</f>
        <v>13.16</v>
      </c>
      <c r="E927" s="10" cm="1">
        <f t="array" ref="E927">IFERROR(IF(ISNUMBER(D927),(D927-INDEX('Price Data'!E:E,MATCH(TEXT(A927,"YYYY-MM-DD"),'Price Data'!D:D,0)+1))/INDEX('Price Data'!E:E,MATCH(TEXT(A927,"YYYY-MM-DD"),'Price Data'!D:D,0)+1),""),"")</f>
        <v>-2.0104244229337272E-2</v>
      </c>
      <c r="F927" s="34">
        <f>IFERROR(INDEX('Price Data'!H:H,MATCH(TEXT(A927,"YYYY-MM-DD"),'Price Data'!G:G,0)),"")</f>
        <v>1508</v>
      </c>
      <c r="G927" s="10" cm="1">
        <f t="array" ref="G927">IFERROR(IF(ISNUMBER(F927),(F927-INDEX('Price Data'!H:H,MATCH(TEXT(A927,"YYYY-MM-DD"),'Price Data'!G:G,0)+1))/INDEX('Price Data'!H:H,MATCH(TEXT(A927,"YYYY-MM-DD"),'Price Data'!G:G,0)+1),""),"")</f>
        <v>0</v>
      </c>
      <c r="H927" s="34">
        <f>IFERROR(INDEX('Price Data'!K:K,MATCH(TEXT(A927,"YYYY-MM-DD"),'Price Data'!J:J,0)),"")</f>
        <v>2.46</v>
      </c>
      <c r="I927" s="10" cm="1">
        <f t="array" ref="I927">IFERROR(IF(ISNUMBER(H927),(H927-INDEX('Price Data'!K:K,MATCH(TEXT(A927,"YYYY-MM-DD"),'Price Data'!J:J,0)+1))/INDEX('Price Data'!K:K,MATCH(TEXT(A927,"YYYY-MM-DD"),'Price Data'!J:J,0)+1),""),"")</f>
        <v>-4.0485829959515099E-3</v>
      </c>
      <c r="J927" s="34">
        <f>IFERROR(INDEX('Price Data'!N:N,MATCH(TEXT(A927,"YYYY-MM-DD"),'Price Data'!M:M,0)),"")</f>
        <v>3.41</v>
      </c>
      <c r="K927" s="10" cm="1">
        <f t="array" ref="K927">IFERROR(IF(ISNUMBER(J927),(J927-INDEX('Price Data'!N:N,MATCH(TEXT(A927,"YYYY-MM-DD"),'Price Data'!M:M,0)+1))/INDEX('Price Data'!N:N,MATCH(TEXT(A927,"YYYY-MM-DD"),'Price Data'!M:M,0)+1),""),"")</f>
        <v>-2.2922636103151883E-2</v>
      </c>
      <c r="L927" s="34">
        <f>IFERROR(INDEX('Price Data'!Q:Q,MATCH(TEXT(A927,"YYYY-MM-DD"),'Price Data'!P:P,0)),"")</f>
        <v>2.72</v>
      </c>
      <c r="M927" s="10" cm="1">
        <f t="array" ref="M927">IFERROR(IF(ISNUMBER(L927),(L927-INDEX('Price Data'!Q:Q,MATCH(TEXT(A927,"YYYY-MM-DD"),'Price Data'!P:P,0)+1))/INDEX('Price Data'!Q:Q,MATCH(TEXT(A927,"YYYY-MM-DD"),'Price Data'!P:P,0)+1),""),"")</f>
        <v>-2.1582733812949503E-2</v>
      </c>
      <c r="N927" s="34">
        <f>IFERROR(INDEX('Price Data'!T:T,MATCH(TEXT(A927,"YYYY-MM-DD"),'Price Data'!S:S,0)),"")</f>
        <v>3.25</v>
      </c>
      <c r="O927" s="10" cm="1">
        <f t="array" ref="O927">IFERROR(IF(ISNUMBER(N927),(N927-INDEX('Price Data'!T:T,MATCH(TEXT(A927,"YYYY-MM-DD"),'Price Data'!S:S,0)+1))/INDEX('Price Data'!T:T,MATCH(TEXT(A927,"YYYY-MM-DD"),'Price Data'!S:S,0)+1),""),"")</f>
        <v>6.1919504643962904E-3</v>
      </c>
    </row>
    <row r="928" spans="1:15" x14ac:dyDescent="0.3">
      <c r="A928" s="8">
        <v>42747</v>
      </c>
      <c r="B928" s="34">
        <f>IFERROR(INDEX('Price Data'!B:B,MATCH(TEXT(A928,"YYYY-MM-DD"),'Price Data'!A:A,0)),"")</f>
        <v>19157</v>
      </c>
      <c r="C928" s="10" cm="1">
        <f t="array" ref="C928">IFERROR(IF(ISNUMBER(B928),(B928-INDEX('Price Data'!B:B,MATCH(TEXT(A928,"YYYY-MM-DD"),'Price Data'!A:A,0)+1))/INDEX('Price Data'!B:B,MATCH(TEXT(A928,"YYYY-MM-DD"),'Price Data'!A:A,0)+1),""),"")</f>
        <v>-1.6934366500744084E-2</v>
      </c>
      <c r="D928" s="34">
        <f>IFERROR(INDEX('Price Data'!E:E,MATCH(TEXT(A928,"YYYY-MM-DD"),'Price Data'!D:D,0)),"")</f>
        <v>12.93</v>
      </c>
      <c r="E928" s="10" cm="1">
        <f t="array" ref="E928">IFERROR(IF(ISNUMBER(D928),(D928-INDEX('Price Data'!E:E,MATCH(TEXT(A928,"YYYY-MM-DD"),'Price Data'!D:D,0)+1))/INDEX('Price Data'!E:E,MATCH(TEXT(A928,"YYYY-MM-DD"),'Price Data'!D:D,0)+1),""),"")</f>
        <v>-1.7477203647416447E-2</v>
      </c>
      <c r="F928" s="34">
        <f>IFERROR(INDEX('Price Data'!H:H,MATCH(TEXT(A928,"YYYY-MM-DD"),'Price Data'!G:G,0)),"")</f>
        <v>1508</v>
      </c>
      <c r="G928" s="10" cm="1">
        <f t="array" ref="G928">IFERROR(IF(ISNUMBER(F928),(F928-INDEX('Price Data'!H:H,MATCH(TEXT(A928,"YYYY-MM-DD"),'Price Data'!G:G,0)+1))/INDEX('Price Data'!H:H,MATCH(TEXT(A928,"YYYY-MM-DD"),'Price Data'!G:G,0)+1),""),"")</f>
        <v>0</v>
      </c>
      <c r="H928" s="34">
        <f>IFERROR(INDEX('Price Data'!K:K,MATCH(TEXT(A928,"YYYY-MM-DD"),'Price Data'!J:J,0)),"")</f>
        <v>2.4300000000000002</v>
      </c>
      <c r="I928" s="10" cm="1">
        <f t="array" ref="I928">IFERROR(IF(ISNUMBER(H928),(H928-INDEX('Price Data'!K:K,MATCH(TEXT(A928,"YYYY-MM-DD"),'Price Data'!J:J,0)+1))/INDEX('Price Data'!K:K,MATCH(TEXT(A928,"YYYY-MM-DD"),'Price Data'!J:J,0)+1),""),"")</f>
        <v>-1.2195121951219433E-2</v>
      </c>
      <c r="J928" s="34">
        <f>IFERROR(INDEX('Price Data'!N:N,MATCH(TEXT(A928,"YYYY-MM-DD"),'Price Data'!M:M,0)),"")</f>
        <v>3.39</v>
      </c>
      <c r="K928" s="10" cm="1">
        <f t="array" ref="K928">IFERROR(IF(ISNUMBER(J928),(J928-INDEX('Price Data'!N:N,MATCH(TEXT(A928,"YYYY-MM-DD"),'Price Data'!M:M,0)+1))/INDEX('Price Data'!N:N,MATCH(TEXT(A928,"YYYY-MM-DD"),'Price Data'!M:M,0)+1),""),"")</f>
        <v>-5.8651026392961929E-3</v>
      </c>
      <c r="L928" s="34">
        <f>IFERROR(INDEX('Price Data'!Q:Q,MATCH(TEXT(A928,"YYYY-MM-DD"),'Price Data'!P:P,0)),"")</f>
        <v>2.65</v>
      </c>
      <c r="M928" s="10" cm="1">
        <f t="array" ref="M928">IFERROR(IF(ISNUMBER(L928),(L928-INDEX('Price Data'!Q:Q,MATCH(TEXT(A928,"YYYY-MM-DD"),'Price Data'!P:P,0)+1))/INDEX('Price Data'!Q:Q,MATCH(TEXT(A928,"YYYY-MM-DD"),'Price Data'!P:P,0)+1),""),"")</f>
        <v>-2.5735294117647162E-2</v>
      </c>
      <c r="N928" s="34">
        <f>IFERROR(INDEX('Price Data'!T:T,MATCH(TEXT(A928,"YYYY-MM-DD"),'Price Data'!S:S,0)),"")</f>
        <v>3.23</v>
      </c>
      <c r="O928" s="10" cm="1">
        <f t="array" ref="O928">IFERROR(IF(ISNUMBER(N928),(N928-INDEX('Price Data'!T:T,MATCH(TEXT(A928,"YYYY-MM-DD"),'Price Data'!S:S,0)+1))/INDEX('Price Data'!T:T,MATCH(TEXT(A928,"YYYY-MM-DD"),'Price Data'!S:S,0)+1),""),"")</f>
        <v>-6.153846153846159E-3</v>
      </c>
    </row>
    <row r="929" spans="1:15" x14ac:dyDescent="0.3">
      <c r="A929" s="8">
        <v>42748</v>
      </c>
      <c r="B929" s="34">
        <f>IFERROR(INDEX('Price Data'!B:B,MATCH(TEXT(A929,"YYYY-MM-DD"),'Price Data'!A:A,0)),"")</f>
        <v>19515</v>
      </c>
      <c r="C929" s="10" cm="1">
        <f t="array" ref="C929">IFERROR(IF(ISNUMBER(B929),(B929-INDEX('Price Data'!B:B,MATCH(TEXT(A929,"YYYY-MM-DD"),'Price Data'!A:A,0)+1))/INDEX('Price Data'!B:B,MATCH(TEXT(A929,"YYYY-MM-DD"),'Price Data'!A:A,0)+1),""),"")</f>
        <v>1.8687685963355433E-2</v>
      </c>
      <c r="D929" s="34">
        <f>IFERROR(INDEX('Price Data'!E:E,MATCH(TEXT(A929,"YYYY-MM-DD"),'Price Data'!D:D,0)),"")</f>
        <v>13.38</v>
      </c>
      <c r="E929" s="10" cm="1">
        <f t="array" ref="E929">IFERROR(IF(ISNUMBER(D929),(D929-INDEX('Price Data'!E:E,MATCH(TEXT(A929,"YYYY-MM-DD"),'Price Data'!D:D,0)+1))/INDEX('Price Data'!E:E,MATCH(TEXT(A929,"YYYY-MM-DD"),'Price Data'!D:D,0)+1),""),"")</f>
        <v>3.4802784222737901E-2</v>
      </c>
      <c r="F929" s="34">
        <f>IFERROR(INDEX('Price Data'!H:H,MATCH(TEXT(A929,"YYYY-MM-DD"),'Price Data'!G:G,0)),"")</f>
        <v>1508</v>
      </c>
      <c r="G929" s="10" cm="1">
        <f t="array" ref="G929">IFERROR(IF(ISNUMBER(F929),(F929-INDEX('Price Data'!H:H,MATCH(TEXT(A929,"YYYY-MM-DD"),'Price Data'!G:G,0)+1))/INDEX('Price Data'!H:H,MATCH(TEXT(A929,"YYYY-MM-DD"),'Price Data'!G:G,0)+1),""),"")</f>
        <v>0</v>
      </c>
      <c r="H929" s="34">
        <f>IFERROR(INDEX('Price Data'!K:K,MATCH(TEXT(A929,"YYYY-MM-DD"),'Price Data'!J:J,0)),"")</f>
        <v>2.4700000000000002</v>
      </c>
      <c r="I929" s="10" cm="1">
        <f t="array" ref="I929">IFERROR(IF(ISNUMBER(H929),(H929-INDEX('Price Data'!K:K,MATCH(TEXT(A929,"YYYY-MM-DD"),'Price Data'!J:J,0)+1))/INDEX('Price Data'!K:K,MATCH(TEXT(A929,"YYYY-MM-DD"),'Price Data'!J:J,0)+1),""),"")</f>
        <v>1.646090534979425E-2</v>
      </c>
      <c r="J929" s="34">
        <f>IFERROR(INDEX('Price Data'!N:N,MATCH(TEXT(A929,"YYYY-MM-DD"),'Price Data'!M:M,0)),"")</f>
        <v>3.59</v>
      </c>
      <c r="K929" s="10" cm="1">
        <f t="array" ref="K929">IFERROR(IF(ISNUMBER(J929),(J929-INDEX('Price Data'!N:N,MATCH(TEXT(A929,"YYYY-MM-DD"),'Price Data'!M:M,0)+1))/INDEX('Price Data'!N:N,MATCH(TEXT(A929,"YYYY-MM-DD"),'Price Data'!M:M,0)+1),""),"")</f>
        <v>5.8997050147492541E-2</v>
      </c>
      <c r="L929" s="34">
        <f>IFERROR(INDEX('Price Data'!Q:Q,MATCH(TEXT(A929,"YYYY-MM-DD"),'Price Data'!P:P,0)),"")</f>
        <v>2.78</v>
      </c>
      <c r="M929" s="10" cm="1">
        <f t="array" ref="M929">IFERROR(IF(ISNUMBER(L929),(L929-INDEX('Price Data'!Q:Q,MATCH(TEXT(A929,"YYYY-MM-DD"),'Price Data'!P:P,0)+1))/INDEX('Price Data'!Q:Q,MATCH(TEXT(A929,"YYYY-MM-DD"),'Price Data'!P:P,0)+1),""),"")</f>
        <v>4.9056603773584867E-2</v>
      </c>
      <c r="N929" s="34">
        <f>IFERROR(INDEX('Price Data'!T:T,MATCH(TEXT(A929,"YYYY-MM-DD"),'Price Data'!S:S,0)),"")</f>
        <v>3.32</v>
      </c>
      <c r="O929" s="10" cm="1">
        <f t="array" ref="O929">IFERROR(IF(ISNUMBER(N929),(N929-INDEX('Price Data'!T:T,MATCH(TEXT(A929,"YYYY-MM-DD"),'Price Data'!S:S,0)+1))/INDEX('Price Data'!T:T,MATCH(TEXT(A929,"YYYY-MM-DD"),'Price Data'!S:S,0)+1),""),"")</f>
        <v>2.7863777089783239E-2</v>
      </c>
    </row>
    <row r="930" spans="1:15" x14ac:dyDescent="0.3">
      <c r="A930" s="8">
        <v>42749</v>
      </c>
      <c r="B930" s="34" t="str">
        <f>IFERROR(INDEX('Price Data'!B:B,MATCH(TEXT(A930,"YYYY-MM-DD"),'Price Data'!A:A,0)),"")</f>
        <v/>
      </c>
      <c r="C930" s="10" t="str" cm="1">
        <f t="array" ref="C930">IFERROR(IF(ISNUMBER(B930),(B930-INDEX('Price Data'!B:B,MATCH(TEXT(A930,"YYYY-MM-DD"),'Price Data'!A:A,0)+1))/INDEX('Price Data'!B:B,MATCH(TEXT(A930,"YYYY-MM-DD"),'Price Data'!A:A,0)+1),""),"")</f>
        <v/>
      </c>
      <c r="D930" s="34" t="str">
        <f>IFERROR(INDEX('Price Data'!E:E,MATCH(TEXT(A930,"YYYY-MM-DD"),'Price Data'!D:D,0)),"")</f>
        <v/>
      </c>
      <c r="E930" s="10" t="str" cm="1">
        <f t="array" ref="E930">IFERROR(IF(ISNUMBER(D930),(D930-INDEX('Price Data'!E:E,MATCH(TEXT(A930,"YYYY-MM-DD"),'Price Data'!D:D,0)+1))/INDEX('Price Data'!E:E,MATCH(TEXT(A930,"YYYY-MM-DD"),'Price Data'!D:D,0)+1),""),"")</f>
        <v/>
      </c>
      <c r="F930" s="34" t="str">
        <f>IFERROR(INDEX('Price Data'!H:H,MATCH(TEXT(A930,"YYYY-MM-DD"),'Price Data'!G:G,0)),"")</f>
        <v/>
      </c>
      <c r="G930" s="10" t="str" cm="1">
        <f t="array" ref="G930">IFERROR(IF(ISNUMBER(F930),(F930-INDEX('Price Data'!H:H,MATCH(TEXT(A930,"YYYY-MM-DD"),'Price Data'!G:G,0)+1))/INDEX('Price Data'!H:H,MATCH(TEXT(A930,"YYYY-MM-DD"),'Price Data'!G:G,0)+1),""),"")</f>
        <v/>
      </c>
      <c r="H930" s="34" t="str">
        <f>IFERROR(INDEX('Price Data'!K:K,MATCH(TEXT(A930,"YYYY-MM-DD"),'Price Data'!J:J,0)),"")</f>
        <v/>
      </c>
      <c r="I930" s="10" t="str" cm="1">
        <f t="array" ref="I930">IFERROR(IF(ISNUMBER(H930),(H930-INDEX('Price Data'!K:K,MATCH(TEXT(A930,"YYYY-MM-DD"),'Price Data'!J:J,0)+1))/INDEX('Price Data'!K:K,MATCH(TEXT(A930,"YYYY-MM-DD"),'Price Data'!J:J,0)+1),""),"")</f>
        <v/>
      </c>
      <c r="J930" s="34" t="str">
        <f>IFERROR(INDEX('Price Data'!N:N,MATCH(TEXT(A930,"YYYY-MM-DD"),'Price Data'!M:M,0)),"")</f>
        <v/>
      </c>
      <c r="K930" s="10" t="str" cm="1">
        <f t="array" ref="K930">IFERROR(IF(ISNUMBER(J930),(J930-INDEX('Price Data'!N:N,MATCH(TEXT(A930,"YYYY-MM-DD"),'Price Data'!M:M,0)+1))/INDEX('Price Data'!N:N,MATCH(TEXT(A930,"YYYY-MM-DD"),'Price Data'!M:M,0)+1),""),"")</f>
        <v/>
      </c>
      <c r="L930" s="34" t="str">
        <f>IFERROR(INDEX('Price Data'!Q:Q,MATCH(TEXT(A930,"YYYY-MM-DD"),'Price Data'!P:P,0)),"")</f>
        <v/>
      </c>
      <c r="M930" s="10" t="str" cm="1">
        <f t="array" ref="M930">IFERROR(IF(ISNUMBER(L930),(L930-INDEX('Price Data'!Q:Q,MATCH(TEXT(A930,"YYYY-MM-DD"),'Price Data'!P:P,0)+1))/INDEX('Price Data'!Q:Q,MATCH(TEXT(A930,"YYYY-MM-DD"),'Price Data'!P:P,0)+1),""),"")</f>
        <v/>
      </c>
      <c r="N930" s="34" t="str">
        <f>IFERROR(INDEX('Price Data'!T:T,MATCH(TEXT(A930,"YYYY-MM-DD"),'Price Data'!S:S,0)),"")</f>
        <v/>
      </c>
      <c r="O930" s="10" t="str" cm="1">
        <f t="array" ref="O930">IFERROR(IF(ISNUMBER(N930),(N930-INDEX('Price Data'!T:T,MATCH(TEXT(A930,"YYYY-MM-DD"),'Price Data'!S:S,0)+1))/INDEX('Price Data'!T:T,MATCH(TEXT(A930,"YYYY-MM-DD"),'Price Data'!S:S,0)+1),""),"")</f>
        <v/>
      </c>
    </row>
    <row r="931" spans="1:15" x14ac:dyDescent="0.3">
      <c r="A931" s="8">
        <v>42750</v>
      </c>
      <c r="B931" s="34" t="str">
        <f>IFERROR(INDEX('Price Data'!B:B,MATCH(TEXT(A931,"YYYY-MM-DD"),'Price Data'!A:A,0)),"")</f>
        <v/>
      </c>
      <c r="C931" s="10" t="str" cm="1">
        <f t="array" ref="C931">IFERROR(IF(ISNUMBER(B931),(B931-INDEX('Price Data'!B:B,MATCH(TEXT(A931,"YYYY-MM-DD"),'Price Data'!A:A,0)+1))/INDEX('Price Data'!B:B,MATCH(TEXT(A931,"YYYY-MM-DD"),'Price Data'!A:A,0)+1),""),"")</f>
        <v/>
      </c>
      <c r="D931" s="34" t="str">
        <f>IFERROR(INDEX('Price Data'!E:E,MATCH(TEXT(A931,"YYYY-MM-DD"),'Price Data'!D:D,0)),"")</f>
        <v/>
      </c>
      <c r="E931" s="10" t="str" cm="1">
        <f t="array" ref="E931">IFERROR(IF(ISNUMBER(D931),(D931-INDEX('Price Data'!E:E,MATCH(TEXT(A931,"YYYY-MM-DD"),'Price Data'!D:D,0)+1))/INDEX('Price Data'!E:E,MATCH(TEXT(A931,"YYYY-MM-DD"),'Price Data'!D:D,0)+1),""),"")</f>
        <v/>
      </c>
      <c r="F931" s="34" t="str">
        <f>IFERROR(INDEX('Price Data'!H:H,MATCH(TEXT(A931,"YYYY-MM-DD"),'Price Data'!G:G,0)),"")</f>
        <v/>
      </c>
      <c r="G931" s="10" t="str" cm="1">
        <f t="array" ref="G931">IFERROR(IF(ISNUMBER(F931),(F931-INDEX('Price Data'!H:H,MATCH(TEXT(A931,"YYYY-MM-DD"),'Price Data'!G:G,0)+1))/INDEX('Price Data'!H:H,MATCH(TEXT(A931,"YYYY-MM-DD"),'Price Data'!G:G,0)+1),""),"")</f>
        <v/>
      </c>
      <c r="H931" s="34" t="str">
        <f>IFERROR(INDEX('Price Data'!K:K,MATCH(TEXT(A931,"YYYY-MM-DD"),'Price Data'!J:J,0)),"")</f>
        <v/>
      </c>
      <c r="I931" s="10" t="str" cm="1">
        <f t="array" ref="I931">IFERROR(IF(ISNUMBER(H931),(H931-INDEX('Price Data'!K:K,MATCH(TEXT(A931,"YYYY-MM-DD"),'Price Data'!J:J,0)+1))/INDEX('Price Data'!K:K,MATCH(TEXT(A931,"YYYY-MM-DD"),'Price Data'!J:J,0)+1),""),"")</f>
        <v/>
      </c>
      <c r="J931" s="34" t="str">
        <f>IFERROR(INDEX('Price Data'!N:N,MATCH(TEXT(A931,"YYYY-MM-DD"),'Price Data'!M:M,0)),"")</f>
        <v/>
      </c>
      <c r="K931" s="10" t="str" cm="1">
        <f t="array" ref="K931">IFERROR(IF(ISNUMBER(J931),(J931-INDEX('Price Data'!N:N,MATCH(TEXT(A931,"YYYY-MM-DD"),'Price Data'!M:M,0)+1))/INDEX('Price Data'!N:N,MATCH(TEXT(A931,"YYYY-MM-DD"),'Price Data'!M:M,0)+1),""),"")</f>
        <v/>
      </c>
      <c r="L931" s="34" t="str">
        <f>IFERROR(INDEX('Price Data'!Q:Q,MATCH(TEXT(A931,"YYYY-MM-DD"),'Price Data'!P:P,0)),"")</f>
        <v/>
      </c>
      <c r="M931" s="10" t="str" cm="1">
        <f t="array" ref="M931">IFERROR(IF(ISNUMBER(L931),(L931-INDEX('Price Data'!Q:Q,MATCH(TEXT(A931,"YYYY-MM-DD"),'Price Data'!P:P,0)+1))/INDEX('Price Data'!Q:Q,MATCH(TEXT(A931,"YYYY-MM-DD"),'Price Data'!P:P,0)+1),""),"")</f>
        <v/>
      </c>
      <c r="N931" s="34" t="str">
        <f>IFERROR(INDEX('Price Data'!T:T,MATCH(TEXT(A931,"YYYY-MM-DD"),'Price Data'!S:S,0)),"")</f>
        <v/>
      </c>
      <c r="O931" s="10" t="str" cm="1">
        <f t="array" ref="O931">IFERROR(IF(ISNUMBER(N931),(N931-INDEX('Price Data'!T:T,MATCH(TEXT(A931,"YYYY-MM-DD"),'Price Data'!S:S,0)+1))/INDEX('Price Data'!T:T,MATCH(TEXT(A931,"YYYY-MM-DD"),'Price Data'!S:S,0)+1),""),"")</f>
        <v/>
      </c>
    </row>
    <row r="932" spans="1:15" x14ac:dyDescent="0.3">
      <c r="A932" s="8">
        <v>42751</v>
      </c>
      <c r="B932" s="34">
        <f>IFERROR(INDEX('Price Data'!B:B,MATCH(TEXT(A932,"YYYY-MM-DD"),'Price Data'!A:A,0)),"")</f>
        <v>19247</v>
      </c>
      <c r="C932" s="10" cm="1">
        <f t="array" ref="C932">IFERROR(IF(ISNUMBER(B932),(B932-INDEX('Price Data'!B:B,MATCH(TEXT(A932,"YYYY-MM-DD"),'Price Data'!A:A,0)+1))/INDEX('Price Data'!B:B,MATCH(TEXT(A932,"YYYY-MM-DD"),'Price Data'!A:A,0)+1),""),"")</f>
        <v>-1.3733025877530105E-2</v>
      </c>
      <c r="D932" s="34">
        <f>IFERROR(INDEX('Price Data'!E:E,MATCH(TEXT(A932,"YYYY-MM-DD"),'Price Data'!D:D,0)),"")</f>
        <v>13.12</v>
      </c>
      <c r="E932" s="10" cm="1">
        <f t="array" ref="E932">IFERROR(IF(ISNUMBER(D932),(D932-INDEX('Price Data'!E:E,MATCH(TEXT(A932,"YYYY-MM-DD"),'Price Data'!D:D,0)+1))/INDEX('Price Data'!E:E,MATCH(TEXT(A932,"YYYY-MM-DD"),'Price Data'!D:D,0)+1),""),"")</f>
        <v>-1.9431988041853629E-2</v>
      </c>
      <c r="F932" s="34">
        <f>IFERROR(INDEX('Price Data'!H:H,MATCH(TEXT(A932,"YYYY-MM-DD"),'Price Data'!G:G,0)),"")</f>
        <v>1508</v>
      </c>
      <c r="G932" s="10" cm="1">
        <f t="array" ref="G932">IFERROR(IF(ISNUMBER(F932),(F932-INDEX('Price Data'!H:H,MATCH(TEXT(A932,"YYYY-MM-DD"),'Price Data'!G:G,0)+1))/INDEX('Price Data'!H:H,MATCH(TEXT(A932,"YYYY-MM-DD"),'Price Data'!G:G,0)+1),""),"")</f>
        <v>0</v>
      </c>
      <c r="H932" s="34">
        <f>IFERROR(INDEX('Price Data'!K:K,MATCH(TEXT(A932,"YYYY-MM-DD"),'Price Data'!J:J,0)),"")</f>
        <v>2.42</v>
      </c>
      <c r="I932" s="10" cm="1">
        <f t="array" ref="I932">IFERROR(IF(ISNUMBER(H932),(H932-INDEX('Price Data'!K:K,MATCH(TEXT(A932,"YYYY-MM-DD"),'Price Data'!J:J,0)+1))/INDEX('Price Data'!K:K,MATCH(TEXT(A932,"YYYY-MM-DD"),'Price Data'!J:J,0)+1),""),"")</f>
        <v>-2.0242914979757193E-2</v>
      </c>
      <c r="J932" s="34">
        <f>IFERROR(INDEX('Price Data'!N:N,MATCH(TEXT(A932,"YYYY-MM-DD"),'Price Data'!M:M,0)),"")</f>
        <v>3.56</v>
      </c>
      <c r="K932" s="10" cm="1">
        <f t="array" ref="K932">IFERROR(IF(ISNUMBER(J932),(J932-INDEX('Price Data'!N:N,MATCH(TEXT(A932,"YYYY-MM-DD"),'Price Data'!M:M,0)+1))/INDEX('Price Data'!N:N,MATCH(TEXT(A932,"YYYY-MM-DD"),'Price Data'!M:M,0)+1),""),"")</f>
        <v>-8.3565459610027322E-3</v>
      </c>
      <c r="L932" s="34">
        <f>IFERROR(INDEX('Price Data'!Q:Q,MATCH(TEXT(A932,"YYYY-MM-DD"),'Price Data'!P:P,0)),"")</f>
        <v>2.71</v>
      </c>
      <c r="M932" s="10" cm="1">
        <f t="array" ref="M932">IFERROR(IF(ISNUMBER(L932),(L932-INDEX('Price Data'!Q:Q,MATCH(TEXT(A932,"YYYY-MM-DD"),'Price Data'!P:P,0)+1))/INDEX('Price Data'!Q:Q,MATCH(TEXT(A932,"YYYY-MM-DD"),'Price Data'!P:P,0)+1),""),"")</f>
        <v>-2.5179856115107858E-2</v>
      </c>
      <c r="N932" s="34">
        <f>IFERROR(INDEX('Price Data'!T:T,MATCH(TEXT(A932,"YYYY-MM-DD"),'Price Data'!S:S,0)),"")</f>
        <v>3.31</v>
      </c>
      <c r="O932" s="10" cm="1">
        <f t="array" ref="O932">IFERROR(IF(ISNUMBER(N932),(N932-INDEX('Price Data'!T:T,MATCH(TEXT(A932,"YYYY-MM-DD"),'Price Data'!S:S,0)+1))/INDEX('Price Data'!T:T,MATCH(TEXT(A932,"YYYY-MM-DD"),'Price Data'!S:S,0)+1),""),"")</f>
        <v>-3.0120481927710203E-3</v>
      </c>
    </row>
    <row r="933" spans="1:15" x14ac:dyDescent="0.3">
      <c r="A933" s="8">
        <v>42752</v>
      </c>
      <c r="B933" s="34">
        <f>IFERROR(INDEX('Price Data'!B:B,MATCH(TEXT(A933,"YYYY-MM-DD"),'Price Data'!A:A,0)),"")</f>
        <v>19296</v>
      </c>
      <c r="C933" s="10" cm="1">
        <f t="array" ref="C933">IFERROR(IF(ISNUMBER(B933),(B933-INDEX('Price Data'!B:B,MATCH(TEXT(A933,"YYYY-MM-DD"),'Price Data'!A:A,0)+1))/INDEX('Price Data'!B:B,MATCH(TEXT(A933,"YYYY-MM-DD"),'Price Data'!A:A,0)+1),""),"")</f>
        <v>2.5458513015015325E-3</v>
      </c>
      <c r="D933" s="34">
        <f>IFERROR(INDEX('Price Data'!E:E,MATCH(TEXT(A933,"YYYY-MM-DD"),'Price Data'!D:D,0)),"")</f>
        <v>13.58</v>
      </c>
      <c r="E933" s="10" cm="1">
        <f t="array" ref="E933">IFERROR(IF(ISNUMBER(D933),(D933-INDEX('Price Data'!E:E,MATCH(TEXT(A933,"YYYY-MM-DD"),'Price Data'!D:D,0)+1))/INDEX('Price Data'!E:E,MATCH(TEXT(A933,"YYYY-MM-DD"),'Price Data'!D:D,0)+1),""),"")</f>
        <v>3.5060975609756163E-2</v>
      </c>
      <c r="F933" s="34">
        <f>IFERROR(INDEX('Price Data'!H:H,MATCH(TEXT(A933,"YYYY-MM-DD"),'Price Data'!G:G,0)),"")</f>
        <v>1508</v>
      </c>
      <c r="G933" s="10" cm="1">
        <f t="array" ref="G933">IFERROR(IF(ISNUMBER(F933),(F933-INDEX('Price Data'!H:H,MATCH(TEXT(A933,"YYYY-MM-DD"),'Price Data'!G:G,0)+1))/INDEX('Price Data'!H:H,MATCH(TEXT(A933,"YYYY-MM-DD"),'Price Data'!G:G,0)+1),""),"")</f>
        <v>0</v>
      </c>
      <c r="H933" s="34">
        <f>IFERROR(INDEX('Price Data'!K:K,MATCH(TEXT(A933,"YYYY-MM-DD"),'Price Data'!J:J,0)),"")</f>
        <v>2.42</v>
      </c>
      <c r="I933" s="10" cm="1">
        <f t="array" ref="I933">IFERROR(IF(ISNUMBER(H933),(H933-INDEX('Price Data'!K:K,MATCH(TEXT(A933,"YYYY-MM-DD"),'Price Data'!J:J,0)+1))/INDEX('Price Data'!K:K,MATCH(TEXT(A933,"YYYY-MM-DD"),'Price Data'!J:J,0)+1),""),"")</f>
        <v>0</v>
      </c>
      <c r="J933" s="34">
        <f>IFERROR(INDEX('Price Data'!N:N,MATCH(TEXT(A933,"YYYY-MM-DD"),'Price Data'!M:M,0)),"")</f>
        <v>3.62</v>
      </c>
      <c r="K933" s="10" cm="1">
        <f t="array" ref="K933">IFERROR(IF(ISNUMBER(J933),(J933-INDEX('Price Data'!N:N,MATCH(TEXT(A933,"YYYY-MM-DD"),'Price Data'!M:M,0)+1))/INDEX('Price Data'!N:N,MATCH(TEXT(A933,"YYYY-MM-DD"),'Price Data'!M:M,0)+1),""),"")</f>
        <v>1.6853932584269676E-2</v>
      </c>
      <c r="L933" s="34">
        <f>IFERROR(INDEX('Price Data'!Q:Q,MATCH(TEXT(A933,"YYYY-MM-DD"),'Price Data'!P:P,0)),"")</f>
        <v>2.77</v>
      </c>
      <c r="M933" s="10" cm="1">
        <f t="array" ref="M933">IFERROR(IF(ISNUMBER(L933),(L933-INDEX('Price Data'!Q:Q,MATCH(TEXT(A933,"YYYY-MM-DD"),'Price Data'!P:P,0)+1))/INDEX('Price Data'!Q:Q,MATCH(TEXT(A933,"YYYY-MM-DD"),'Price Data'!P:P,0)+1),""),"")</f>
        <v>2.2140221402214041E-2</v>
      </c>
      <c r="N933" s="34">
        <f>IFERROR(INDEX('Price Data'!T:T,MATCH(TEXT(A933,"YYYY-MM-DD"),'Price Data'!S:S,0)),"")</f>
        <v>3.29</v>
      </c>
      <c r="O933" s="10" cm="1">
        <f t="array" ref="O933">IFERROR(IF(ISNUMBER(N933),(N933-INDEX('Price Data'!T:T,MATCH(TEXT(A933,"YYYY-MM-DD"),'Price Data'!S:S,0)+1))/INDEX('Price Data'!T:T,MATCH(TEXT(A933,"YYYY-MM-DD"),'Price Data'!S:S,0)+1),""),"")</f>
        <v>-6.0422960725075581E-3</v>
      </c>
    </row>
    <row r="934" spans="1:15" x14ac:dyDescent="0.3">
      <c r="A934" s="8">
        <v>42753</v>
      </c>
      <c r="B934" s="34">
        <f>IFERROR(INDEX('Price Data'!B:B,MATCH(TEXT(A934,"YYYY-MM-DD"),'Price Data'!A:A,0)),"")</f>
        <v>19358</v>
      </c>
      <c r="C934" s="10" cm="1">
        <f t="array" ref="C934">IFERROR(IF(ISNUMBER(B934),(B934-INDEX('Price Data'!B:B,MATCH(TEXT(A934,"YYYY-MM-DD"),'Price Data'!A:A,0)+1))/INDEX('Price Data'!B:B,MATCH(TEXT(A934,"YYYY-MM-DD"),'Price Data'!A:A,0)+1),""),"")</f>
        <v>3.213101160862355E-3</v>
      </c>
      <c r="D934" s="34">
        <f>IFERROR(INDEX('Price Data'!E:E,MATCH(TEXT(A934,"YYYY-MM-DD"),'Price Data'!D:D,0)),"")</f>
        <v>13.53</v>
      </c>
      <c r="E934" s="10" cm="1">
        <f t="array" ref="E934">IFERROR(IF(ISNUMBER(D934),(D934-INDEX('Price Data'!E:E,MATCH(TEXT(A934,"YYYY-MM-DD"),'Price Data'!D:D,0)+1))/INDEX('Price Data'!E:E,MATCH(TEXT(A934,"YYYY-MM-DD"),'Price Data'!D:D,0)+1),""),"")</f>
        <v>-3.6818851251841467E-3</v>
      </c>
      <c r="F934" s="34">
        <f>IFERROR(INDEX('Price Data'!H:H,MATCH(TEXT(A934,"YYYY-MM-DD"),'Price Data'!G:G,0)),"")</f>
        <v>1508</v>
      </c>
      <c r="G934" s="10" cm="1">
        <f t="array" ref="G934">IFERROR(IF(ISNUMBER(F934),(F934-INDEX('Price Data'!H:H,MATCH(TEXT(A934,"YYYY-MM-DD"),'Price Data'!G:G,0)+1))/INDEX('Price Data'!H:H,MATCH(TEXT(A934,"YYYY-MM-DD"),'Price Data'!G:G,0)+1),""),"")</f>
        <v>0</v>
      </c>
      <c r="H934" s="34">
        <f>IFERROR(INDEX('Price Data'!K:K,MATCH(TEXT(A934,"YYYY-MM-DD"),'Price Data'!J:J,0)),"")</f>
        <v>2.41</v>
      </c>
      <c r="I934" s="10" cm="1">
        <f t="array" ref="I934">IFERROR(IF(ISNUMBER(H934),(H934-INDEX('Price Data'!K:K,MATCH(TEXT(A934,"YYYY-MM-DD"),'Price Data'!J:J,0)+1))/INDEX('Price Data'!K:K,MATCH(TEXT(A934,"YYYY-MM-DD"),'Price Data'!J:J,0)+1),""),"")</f>
        <v>-4.1322314049585893E-3</v>
      </c>
      <c r="J934" s="34">
        <f>IFERROR(INDEX('Price Data'!N:N,MATCH(TEXT(A934,"YYYY-MM-DD"),'Price Data'!M:M,0)),"")</f>
        <v>3.63</v>
      </c>
      <c r="K934" s="10" cm="1">
        <f t="array" ref="K934">IFERROR(IF(ISNUMBER(J934),(J934-INDEX('Price Data'!N:N,MATCH(TEXT(A934,"YYYY-MM-DD"),'Price Data'!M:M,0)+1))/INDEX('Price Data'!N:N,MATCH(TEXT(A934,"YYYY-MM-DD"),'Price Data'!M:M,0)+1),""),"")</f>
        <v>2.7624309392264602E-3</v>
      </c>
      <c r="L934" s="34">
        <f>IFERROR(INDEX('Price Data'!Q:Q,MATCH(TEXT(A934,"YYYY-MM-DD"),'Price Data'!P:P,0)),"")</f>
        <v>2.76</v>
      </c>
      <c r="M934" s="10" cm="1">
        <f t="array" ref="M934">IFERROR(IF(ISNUMBER(L934),(L934-INDEX('Price Data'!Q:Q,MATCH(TEXT(A934,"YYYY-MM-DD"),'Price Data'!P:P,0)+1))/INDEX('Price Data'!Q:Q,MATCH(TEXT(A934,"YYYY-MM-DD"),'Price Data'!P:P,0)+1),""),"")</f>
        <v>-3.6101083032491809E-3</v>
      </c>
      <c r="N934" s="34">
        <f>IFERROR(INDEX('Price Data'!T:T,MATCH(TEXT(A934,"YYYY-MM-DD"),'Price Data'!S:S,0)),"")</f>
        <v>3.38</v>
      </c>
      <c r="O934" s="10" cm="1">
        <f t="array" ref="O934">IFERROR(IF(ISNUMBER(N934),(N934-INDEX('Price Data'!T:T,MATCH(TEXT(A934,"YYYY-MM-DD"),'Price Data'!S:S,0)+1))/INDEX('Price Data'!T:T,MATCH(TEXT(A934,"YYYY-MM-DD"),'Price Data'!S:S,0)+1),""),"")</f>
        <v>2.7355623100303907E-2</v>
      </c>
    </row>
    <row r="935" spans="1:15" x14ac:dyDescent="0.3">
      <c r="A935" s="8">
        <v>42754</v>
      </c>
      <c r="B935" s="34">
        <f>IFERROR(INDEX('Price Data'!B:B,MATCH(TEXT(A935,"YYYY-MM-DD"),'Price Data'!A:A,0)),"")</f>
        <v>19491</v>
      </c>
      <c r="C935" s="10" cm="1">
        <f t="array" ref="C935">IFERROR(IF(ISNUMBER(B935),(B935-INDEX('Price Data'!B:B,MATCH(TEXT(A935,"YYYY-MM-DD"),'Price Data'!A:A,0)+1))/INDEX('Price Data'!B:B,MATCH(TEXT(A935,"YYYY-MM-DD"),'Price Data'!A:A,0)+1),""),"")</f>
        <v>6.8705444777353028E-3</v>
      </c>
      <c r="D935" s="34">
        <f>IFERROR(INDEX('Price Data'!E:E,MATCH(TEXT(A935,"YYYY-MM-DD"),'Price Data'!D:D,0)),"")</f>
        <v>13.68</v>
      </c>
      <c r="E935" s="10" cm="1">
        <f t="array" ref="E935">IFERROR(IF(ISNUMBER(D935),(D935-INDEX('Price Data'!E:E,MATCH(TEXT(A935,"YYYY-MM-DD"),'Price Data'!D:D,0)+1))/INDEX('Price Data'!E:E,MATCH(TEXT(A935,"YYYY-MM-DD"),'Price Data'!D:D,0)+1),""),"")</f>
        <v>1.1086474501108674E-2</v>
      </c>
      <c r="F935" s="34">
        <f>IFERROR(INDEX('Price Data'!H:H,MATCH(TEXT(A935,"YYYY-MM-DD"),'Price Data'!G:G,0)),"")</f>
        <v>1508</v>
      </c>
      <c r="G935" s="10" cm="1">
        <f t="array" ref="G935">IFERROR(IF(ISNUMBER(F935),(F935-INDEX('Price Data'!H:H,MATCH(TEXT(A935,"YYYY-MM-DD"),'Price Data'!G:G,0)+1))/INDEX('Price Data'!H:H,MATCH(TEXT(A935,"YYYY-MM-DD"),'Price Data'!G:G,0)+1),""),"")</f>
        <v>0</v>
      </c>
      <c r="H935" s="34">
        <f>IFERROR(INDEX('Price Data'!K:K,MATCH(TEXT(A935,"YYYY-MM-DD"),'Price Data'!J:J,0)),"")</f>
        <v>2.46</v>
      </c>
      <c r="I935" s="10" cm="1">
        <f t="array" ref="I935">IFERROR(IF(ISNUMBER(H935),(H935-INDEX('Price Data'!K:K,MATCH(TEXT(A935,"YYYY-MM-DD"),'Price Data'!J:J,0)+1))/INDEX('Price Data'!K:K,MATCH(TEXT(A935,"YYYY-MM-DD"),'Price Data'!J:J,0)+1),""),"")</f>
        <v>2.0746887966804906E-2</v>
      </c>
      <c r="J935" s="34">
        <f>IFERROR(INDEX('Price Data'!N:N,MATCH(TEXT(A935,"YYYY-MM-DD"),'Price Data'!M:M,0)),"")</f>
        <v>3.83</v>
      </c>
      <c r="K935" s="10" cm="1">
        <f t="array" ref="K935">IFERROR(IF(ISNUMBER(J935),(J935-INDEX('Price Data'!N:N,MATCH(TEXT(A935,"YYYY-MM-DD"),'Price Data'!M:M,0)+1))/INDEX('Price Data'!N:N,MATCH(TEXT(A935,"YYYY-MM-DD"),'Price Data'!M:M,0)+1),""),"")</f>
        <v>5.5096418732782419E-2</v>
      </c>
      <c r="L935" s="34">
        <f>IFERROR(INDEX('Price Data'!Q:Q,MATCH(TEXT(A935,"YYYY-MM-DD"),'Price Data'!P:P,0)),"")</f>
        <v>2.88</v>
      </c>
      <c r="M935" s="10" cm="1">
        <f t="array" ref="M935">IFERROR(IF(ISNUMBER(L935),(L935-INDEX('Price Data'!Q:Q,MATCH(TEXT(A935,"YYYY-MM-DD"),'Price Data'!P:P,0)+1))/INDEX('Price Data'!Q:Q,MATCH(TEXT(A935,"YYYY-MM-DD"),'Price Data'!P:P,0)+1),""),"")</f>
        <v>4.3478260869565258E-2</v>
      </c>
      <c r="N935" s="34">
        <f>IFERROR(INDEX('Price Data'!T:T,MATCH(TEXT(A935,"YYYY-MM-DD"),'Price Data'!S:S,0)),"")</f>
        <v>3.4</v>
      </c>
      <c r="O935" s="10" cm="1">
        <f t="array" ref="O935">IFERROR(IF(ISNUMBER(N935),(N935-INDEX('Price Data'!T:T,MATCH(TEXT(A935,"YYYY-MM-DD"),'Price Data'!S:S,0)+1))/INDEX('Price Data'!T:T,MATCH(TEXT(A935,"YYYY-MM-DD"),'Price Data'!S:S,0)+1),""),"")</f>
        <v>5.9171597633136145E-3</v>
      </c>
    </row>
    <row r="936" spans="1:15" x14ac:dyDescent="0.3">
      <c r="A936" s="8">
        <v>42755</v>
      </c>
      <c r="B936" s="34">
        <f>IFERROR(INDEX('Price Data'!B:B,MATCH(TEXT(A936,"YYYY-MM-DD"),'Price Data'!A:A,0)),"")</f>
        <v>19479</v>
      </c>
      <c r="C936" s="10" cm="1">
        <f t="array" ref="C936">IFERROR(IF(ISNUMBER(B936),(B936-INDEX('Price Data'!B:B,MATCH(TEXT(A936,"YYYY-MM-DD"),'Price Data'!A:A,0)+1))/INDEX('Price Data'!B:B,MATCH(TEXT(A936,"YYYY-MM-DD"),'Price Data'!A:A,0)+1),""),"")</f>
        <v>-6.1566877020163152E-4</v>
      </c>
      <c r="D936" s="34">
        <f>IFERROR(INDEX('Price Data'!E:E,MATCH(TEXT(A936,"YYYY-MM-DD"),'Price Data'!D:D,0)),"")</f>
        <v>13.48</v>
      </c>
      <c r="E936" s="10" cm="1">
        <f t="array" ref="E936">IFERROR(IF(ISNUMBER(D936),(D936-INDEX('Price Data'!E:E,MATCH(TEXT(A936,"YYYY-MM-DD"),'Price Data'!D:D,0)+1))/INDEX('Price Data'!E:E,MATCH(TEXT(A936,"YYYY-MM-DD"),'Price Data'!D:D,0)+1),""),"")</f>
        <v>-1.4619883040935621E-2</v>
      </c>
      <c r="F936" s="34">
        <f>IFERROR(INDEX('Price Data'!H:H,MATCH(TEXT(A936,"YYYY-MM-DD"),'Price Data'!G:G,0)),"")</f>
        <v>1508</v>
      </c>
      <c r="G936" s="10" cm="1">
        <f t="array" ref="G936">IFERROR(IF(ISNUMBER(F936),(F936-INDEX('Price Data'!H:H,MATCH(TEXT(A936,"YYYY-MM-DD"),'Price Data'!G:G,0)+1))/INDEX('Price Data'!H:H,MATCH(TEXT(A936,"YYYY-MM-DD"),'Price Data'!G:G,0)+1),""),"")</f>
        <v>0</v>
      </c>
      <c r="H936" s="34">
        <f>IFERROR(INDEX('Price Data'!K:K,MATCH(TEXT(A936,"YYYY-MM-DD"),'Price Data'!J:J,0)),"")</f>
        <v>2.4700000000000002</v>
      </c>
      <c r="I936" s="10" cm="1">
        <f t="array" ref="I936">IFERROR(IF(ISNUMBER(H936),(H936-INDEX('Price Data'!K:K,MATCH(TEXT(A936,"YYYY-MM-DD"),'Price Data'!J:J,0)+1))/INDEX('Price Data'!K:K,MATCH(TEXT(A936,"YYYY-MM-DD"),'Price Data'!J:J,0)+1),""),"")</f>
        <v>4.0650406504065982E-3</v>
      </c>
      <c r="J936" s="34">
        <f>IFERROR(INDEX('Price Data'!N:N,MATCH(TEXT(A936,"YYYY-MM-DD"),'Price Data'!M:M,0)),"")</f>
        <v>3.89</v>
      </c>
      <c r="K936" s="10" cm="1">
        <f t="array" ref="K936">IFERROR(IF(ISNUMBER(J936),(J936-INDEX('Price Data'!N:N,MATCH(TEXT(A936,"YYYY-MM-DD"),'Price Data'!M:M,0)+1))/INDEX('Price Data'!N:N,MATCH(TEXT(A936,"YYYY-MM-DD"),'Price Data'!M:M,0)+1),""),"")</f>
        <v>1.5665796344647532E-2</v>
      </c>
      <c r="L936" s="34">
        <f>IFERROR(INDEX('Price Data'!Q:Q,MATCH(TEXT(A936,"YYYY-MM-DD"),'Price Data'!P:P,0)),"")</f>
        <v>2.9</v>
      </c>
      <c r="M936" s="10" cm="1">
        <f t="array" ref="M936">IFERROR(IF(ISNUMBER(L936),(L936-INDEX('Price Data'!Q:Q,MATCH(TEXT(A936,"YYYY-MM-DD"),'Price Data'!P:P,0)+1))/INDEX('Price Data'!Q:Q,MATCH(TEXT(A936,"YYYY-MM-DD"),'Price Data'!P:P,0)+1),""),"")</f>
        <v>6.944444444444451E-3</v>
      </c>
      <c r="N936" s="34">
        <f>IFERROR(INDEX('Price Data'!T:T,MATCH(TEXT(A936,"YYYY-MM-DD"),'Price Data'!S:S,0)),"")</f>
        <v>3.45</v>
      </c>
      <c r="O936" s="10" cm="1">
        <f t="array" ref="O936">IFERROR(IF(ISNUMBER(N936),(N936-INDEX('Price Data'!T:T,MATCH(TEXT(A936,"YYYY-MM-DD"),'Price Data'!S:S,0)+1))/INDEX('Price Data'!T:T,MATCH(TEXT(A936,"YYYY-MM-DD"),'Price Data'!S:S,0)+1),""),"")</f>
        <v>1.4705882352941256E-2</v>
      </c>
    </row>
    <row r="937" spans="1:15" x14ac:dyDescent="0.3">
      <c r="A937" s="8">
        <v>42756</v>
      </c>
      <c r="B937" s="34" t="str">
        <f>IFERROR(INDEX('Price Data'!B:B,MATCH(TEXT(A937,"YYYY-MM-DD"),'Price Data'!A:A,0)),"")</f>
        <v/>
      </c>
      <c r="C937" s="10" t="str" cm="1">
        <f t="array" ref="C937">IFERROR(IF(ISNUMBER(B937),(B937-INDEX('Price Data'!B:B,MATCH(TEXT(A937,"YYYY-MM-DD"),'Price Data'!A:A,0)+1))/INDEX('Price Data'!B:B,MATCH(TEXT(A937,"YYYY-MM-DD"),'Price Data'!A:A,0)+1),""),"")</f>
        <v/>
      </c>
      <c r="D937" s="34" t="str">
        <f>IFERROR(INDEX('Price Data'!E:E,MATCH(TEXT(A937,"YYYY-MM-DD"),'Price Data'!D:D,0)),"")</f>
        <v/>
      </c>
      <c r="E937" s="10" t="str" cm="1">
        <f t="array" ref="E937">IFERROR(IF(ISNUMBER(D937),(D937-INDEX('Price Data'!E:E,MATCH(TEXT(A937,"YYYY-MM-DD"),'Price Data'!D:D,0)+1))/INDEX('Price Data'!E:E,MATCH(TEXT(A937,"YYYY-MM-DD"),'Price Data'!D:D,0)+1),""),"")</f>
        <v/>
      </c>
      <c r="F937" s="34" t="str">
        <f>IFERROR(INDEX('Price Data'!H:H,MATCH(TEXT(A937,"YYYY-MM-DD"),'Price Data'!G:G,0)),"")</f>
        <v/>
      </c>
      <c r="G937" s="10" t="str" cm="1">
        <f t="array" ref="G937">IFERROR(IF(ISNUMBER(F937),(F937-INDEX('Price Data'!H:H,MATCH(TEXT(A937,"YYYY-MM-DD"),'Price Data'!G:G,0)+1))/INDEX('Price Data'!H:H,MATCH(TEXT(A937,"YYYY-MM-DD"),'Price Data'!G:G,0)+1),""),"")</f>
        <v/>
      </c>
      <c r="H937" s="34" t="str">
        <f>IFERROR(INDEX('Price Data'!K:K,MATCH(TEXT(A937,"YYYY-MM-DD"),'Price Data'!J:J,0)),"")</f>
        <v/>
      </c>
      <c r="I937" s="10" t="str" cm="1">
        <f t="array" ref="I937">IFERROR(IF(ISNUMBER(H937),(H937-INDEX('Price Data'!K:K,MATCH(TEXT(A937,"YYYY-MM-DD"),'Price Data'!J:J,0)+1))/INDEX('Price Data'!K:K,MATCH(TEXT(A937,"YYYY-MM-DD"),'Price Data'!J:J,0)+1),""),"")</f>
        <v/>
      </c>
      <c r="J937" s="34" t="str">
        <f>IFERROR(INDEX('Price Data'!N:N,MATCH(TEXT(A937,"YYYY-MM-DD"),'Price Data'!M:M,0)),"")</f>
        <v/>
      </c>
      <c r="K937" s="10" t="str" cm="1">
        <f t="array" ref="K937">IFERROR(IF(ISNUMBER(J937),(J937-INDEX('Price Data'!N:N,MATCH(TEXT(A937,"YYYY-MM-DD"),'Price Data'!M:M,0)+1))/INDEX('Price Data'!N:N,MATCH(TEXT(A937,"YYYY-MM-DD"),'Price Data'!M:M,0)+1),""),"")</f>
        <v/>
      </c>
      <c r="L937" s="34" t="str">
        <f>IFERROR(INDEX('Price Data'!Q:Q,MATCH(TEXT(A937,"YYYY-MM-DD"),'Price Data'!P:P,0)),"")</f>
        <v/>
      </c>
      <c r="M937" s="10" t="str" cm="1">
        <f t="array" ref="M937">IFERROR(IF(ISNUMBER(L937),(L937-INDEX('Price Data'!Q:Q,MATCH(TEXT(A937,"YYYY-MM-DD"),'Price Data'!P:P,0)+1))/INDEX('Price Data'!Q:Q,MATCH(TEXT(A937,"YYYY-MM-DD"),'Price Data'!P:P,0)+1),""),"")</f>
        <v/>
      </c>
      <c r="N937" s="34" t="str">
        <f>IFERROR(INDEX('Price Data'!T:T,MATCH(TEXT(A937,"YYYY-MM-DD"),'Price Data'!S:S,0)),"")</f>
        <v/>
      </c>
      <c r="O937" s="10" t="str" cm="1">
        <f t="array" ref="O937">IFERROR(IF(ISNUMBER(N937),(N937-INDEX('Price Data'!T:T,MATCH(TEXT(A937,"YYYY-MM-DD"),'Price Data'!S:S,0)+1))/INDEX('Price Data'!T:T,MATCH(TEXT(A937,"YYYY-MM-DD"),'Price Data'!S:S,0)+1),""),"")</f>
        <v/>
      </c>
    </row>
    <row r="938" spans="1:15" x14ac:dyDescent="0.3">
      <c r="A938" s="8">
        <v>42757</v>
      </c>
      <c r="B938" s="34" t="str">
        <f>IFERROR(INDEX('Price Data'!B:B,MATCH(TEXT(A938,"YYYY-MM-DD"),'Price Data'!A:A,0)),"")</f>
        <v/>
      </c>
      <c r="C938" s="10" t="str" cm="1">
        <f t="array" ref="C938">IFERROR(IF(ISNUMBER(B938),(B938-INDEX('Price Data'!B:B,MATCH(TEXT(A938,"YYYY-MM-DD"),'Price Data'!A:A,0)+1))/INDEX('Price Data'!B:B,MATCH(TEXT(A938,"YYYY-MM-DD"),'Price Data'!A:A,0)+1),""),"")</f>
        <v/>
      </c>
      <c r="D938" s="34" t="str">
        <f>IFERROR(INDEX('Price Data'!E:E,MATCH(TEXT(A938,"YYYY-MM-DD"),'Price Data'!D:D,0)),"")</f>
        <v/>
      </c>
      <c r="E938" s="10" t="str" cm="1">
        <f t="array" ref="E938">IFERROR(IF(ISNUMBER(D938),(D938-INDEX('Price Data'!E:E,MATCH(TEXT(A938,"YYYY-MM-DD"),'Price Data'!D:D,0)+1))/INDEX('Price Data'!E:E,MATCH(TEXT(A938,"YYYY-MM-DD"),'Price Data'!D:D,0)+1),""),"")</f>
        <v/>
      </c>
      <c r="F938" s="34" t="str">
        <f>IFERROR(INDEX('Price Data'!H:H,MATCH(TEXT(A938,"YYYY-MM-DD"),'Price Data'!G:G,0)),"")</f>
        <v/>
      </c>
      <c r="G938" s="10" t="str" cm="1">
        <f t="array" ref="G938">IFERROR(IF(ISNUMBER(F938),(F938-INDEX('Price Data'!H:H,MATCH(TEXT(A938,"YYYY-MM-DD"),'Price Data'!G:G,0)+1))/INDEX('Price Data'!H:H,MATCH(TEXT(A938,"YYYY-MM-DD"),'Price Data'!G:G,0)+1),""),"")</f>
        <v/>
      </c>
      <c r="H938" s="34" t="str">
        <f>IFERROR(INDEX('Price Data'!K:K,MATCH(TEXT(A938,"YYYY-MM-DD"),'Price Data'!J:J,0)),"")</f>
        <v/>
      </c>
      <c r="I938" s="10" t="str" cm="1">
        <f t="array" ref="I938">IFERROR(IF(ISNUMBER(H938),(H938-INDEX('Price Data'!K:K,MATCH(TEXT(A938,"YYYY-MM-DD"),'Price Data'!J:J,0)+1))/INDEX('Price Data'!K:K,MATCH(TEXT(A938,"YYYY-MM-DD"),'Price Data'!J:J,0)+1),""),"")</f>
        <v/>
      </c>
      <c r="J938" s="34" t="str">
        <f>IFERROR(INDEX('Price Data'!N:N,MATCH(TEXT(A938,"YYYY-MM-DD"),'Price Data'!M:M,0)),"")</f>
        <v/>
      </c>
      <c r="K938" s="10" t="str" cm="1">
        <f t="array" ref="K938">IFERROR(IF(ISNUMBER(J938),(J938-INDEX('Price Data'!N:N,MATCH(TEXT(A938,"YYYY-MM-DD"),'Price Data'!M:M,0)+1))/INDEX('Price Data'!N:N,MATCH(TEXT(A938,"YYYY-MM-DD"),'Price Data'!M:M,0)+1),""),"")</f>
        <v/>
      </c>
      <c r="L938" s="34" t="str">
        <f>IFERROR(INDEX('Price Data'!Q:Q,MATCH(TEXT(A938,"YYYY-MM-DD"),'Price Data'!P:P,0)),"")</f>
        <v/>
      </c>
      <c r="M938" s="10" t="str" cm="1">
        <f t="array" ref="M938">IFERROR(IF(ISNUMBER(L938),(L938-INDEX('Price Data'!Q:Q,MATCH(TEXT(A938,"YYYY-MM-DD"),'Price Data'!P:P,0)+1))/INDEX('Price Data'!Q:Q,MATCH(TEXT(A938,"YYYY-MM-DD"),'Price Data'!P:P,0)+1),""),"")</f>
        <v/>
      </c>
      <c r="N938" s="34" t="str">
        <f>IFERROR(INDEX('Price Data'!T:T,MATCH(TEXT(A938,"YYYY-MM-DD"),'Price Data'!S:S,0)),"")</f>
        <v/>
      </c>
      <c r="O938" s="10" t="str" cm="1">
        <f t="array" ref="O938">IFERROR(IF(ISNUMBER(N938),(N938-INDEX('Price Data'!T:T,MATCH(TEXT(A938,"YYYY-MM-DD"),'Price Data'!S:S,0)+1))/INDEX('Price Data'!T:T,MATCH(TEXT(A938,"YYYY-MM-DD"),'Price Data'!S:S,0)+1),""),"")</f>
        <v/>
      </c>
    </row>
    <row r="939" spans="1:15" x14ac:dyDescent="0.3">
      <c r="A939" s="8">
        <v>42758</v>
      </c>
      <c r="B939" s="34">
        <f>IFERROR(INDEX('Price Data'!B:B,MATCH(TEXT(A939,"YYYY-MM-DD"),'Price Data'!A:A,0)),"")</f>
        <v>19328</v>
      </c>
      <c r="C939" s="10" cm="1">
        <f t="array" ref="C939">IFERROR(IF(ISNUMBER(B939),(B939-INDEX('Price Data'!B:B,MATCH(TEXT(A939,"YYYY-MM-DD"),'Price Data'!A:A,0)+1))/INDEX('Price Data'!B:B,MATCH(TEXT(A939,"YYYY-MM-DD"),'Price Data'!A:A,0)+1),""),"")</f>
        <v>-7.7519379844961239E-3</v>
      </c>
      <c r="D939" s="34">
        <f>IFERROR(INDEX('Price Data'!E:E,MATCH(TEXT(A939,"YYYY-MM-DD"),'Price Data'!D:D,0)),"")</f>
        <v>13.1</v>
      </c>
      <c r="E939" s="10" cm="1">
        <f t="array" ref="E939">IFERROR(IF(ISNUMBER(D939),(D939-INDEX('Price Data'!E:E,MATCH(TEXT(A939,"YYYY-MM-DD"),'Price Data'!D:D,0)+1))/INDEX('Price Data'!E:E,MATCH(TEXT(A939,"YYYY-MM-DD"),'Price Data'!D:D,0)+1),""),"")</f>
        <v>-2.8189910979228544E-2</v>
      </c>
      <c r="F939" s="34">
        <f>IFERROR(INDEX('Price Data'!H:H,MATCH(TEXT(A939,"YYYY-MM-DD"),'Price Data'!G:G,0)),"")</f>
        <v>1508</v>
      </c>
      <c r="G939" s="10" cm="1">
        <f t="array" ref="G939">IFERROR(IF(ISNUMBER(F939),(F939-INDEX('Price Data'!H:H,MATCH(TEXT(A939,"YYYY-MM-DD"),'Price Data'!G:G,0)+1))/INDEX('Price Data'!H:H,MATCH(TEXT(A939,"YYYY-MM-DD"),'Price Data'!G:G,0)+1),""),"")</f>
        <v>0</v>
      </c>
      <c r="H939" s="34">
        <f>IFERROR(INDEX('Price Data'!K:K,MATCH(TEXT(A939,"YYYY-MM-DD"),'Price Data'!J:J,0)),"")</f>
        <v>2.4</v>
      </c>
      <c r="I939" s="10" cm="1">
        <f t="array" ref="I939">IFERROR(IF(ISNUMBER(H939),(H939-INDEX('Price Data'!K:K,MATCH(TEXT(A939,"YYYY-MM-DD"),'Price Data'!J:J,0)+1))/INDEX('Price Data'!K:K,MATCH(TEXT(A939,"YYYY-MM-DD"),'Price Data'!J:J,0)+1),""),"")</f>
        <v>-2.834008097166003E-2</v>
      </c>
      <c r="J939" s="34">
        <f>IFERROR(INDEX('Price Data'!N:N,MATCH(TEXT(A939,"YYYY-MM-DD"),'Price Data'!M:M,0)),"")</f>
        <v>3.8</v>
      </c>
      <c r="K939" s="10" cm="1">
        <f t="array" ref="K939">IFERROR(IF(ISNUMBER(J939),(J939-INDEX('Price Data'!N:N,MATCH(TEXT(A939,"YYYY-MM-DD"),'Price Data'!M:M,0)+1))/INDEX('Price Data'!N:N,MATCH(TEXT(A939,"YYYY-MM-DD"),'Price Data'!M:M,0)+1),""),"")</f>
        <v>-2.3136246786632467E-2</v>
      </c>
      <c r="L939" s="34">
        <f>IFERROR(INDEX('Price Data'!Q:Q,MATCH(TEXT(A939,"YYYY-MM-DD"),'Price Data'!P:P,0)),"")</f>
        <v>2.82</v>
      </c>
      <c r="M939" s="10" cm="1">
        <f t="array" ref="M939">IFERROR(IF(ISNUMBER(L939),(L939-INDEX('Price Data'!Q:Q,MATCH(TEXT(A939,"YYYY-MM-DD"),'Price Data'!P:P,0)+1))/INDEX('Price Data'!Q:Q,MATCH(TEXT(A939,"YYYY-MM-DD"),'Price Data'!P:P,0)+1),""),"")</f>
        <v>-2.7586206896551748E-2</v>
      </c>
      <c r="N939" s="34">
        <f>IFERROR(INDEX('Price Data'!T:T,MATCH(TEXT(A939,"YYYY-MM-DD"),'Price Data'!S:S,0)),"")</f>
        <v>3.39</v>
      </c>
      <c r="O939" s="10" cm="1">
        <f t="array" ref="O939">IFERROR(IF(ISNUMBER(N939),(N939-INDEX('Price Data'!T:T,MATCH(TEXT(A939,"YYYY-MM-DD"),'Price Data'!S:S,0)+1))/INDEX('Price Data'!T:T,MATCH(TEXT(A939,"YYYY-MM-DD"),'Price Data'!S:S,0)+1),""),"")</f>
        <v>-1.7391304347826101E-2</v>
      </c>
    </row>
    <row r="940" spans="1:15" x14ac:dyDescent="0.3">
      <c r="A940" s="8">
        <v>42759</v>
      </c>
      <c r="B940" s="34">
        <f>IFERROR(INDEX('Price Data'!B:B,MATCH(TEXT(A940,"YYYY-MM-DD"),'Price Data'!A:A,0)),"")</f>
        <v>19500</v>
      </c>
      <c r="C940" s="10" cm="1">
        <f t="array" ref="C940">IFERROR(IF(ISNUMBER(B940),(B940-INDEX('Price Data'!B:B,MATCH(TEXT(A940,"YYYY-MM-DD"),'Price Data'!A:A,0)+1))/INDEX('Price Data'!B:B,MATCH(TEXT(A940,"YYYY-MM-DD"),'Price Data'!A:A,0)+1),""),"")</f>
        <v>8.8990066225165566E-3</v>
      </c>
      <c r="D940" s="34">
        <f>IFERROR(INDEX('Price Data'!E:E,MATCH(TEXT(A940,"YYYY-MM-DD"),'Price Data'!D:D,0)),"")</f>
        <v>13.51</v>
      </c>
      <c r="E940" s="10" cm="1">
        <f t="array" ref="E940">IFERROR(IF(ISNUMBER(D940),(D940-INDEX('Price Data'!E:E,MATCH(TEXT(A940,"YYYY-MM-DD"),'Price Data'!D:D,0)+1))/INDEX('Price Data'!E:E,MATCH(TEXT(A940,"YYYY-MM-DD"),'Price Data'!D:D,0)+1),""),"")</f>
        <v>3.1297709923664131E-2</v>
      </c>
      <c r="F940" s="34">
        <f>IFERROR(INDEX('Price Data'!H:H,MATCH(TEXT(A940,"YYYY-MM-DD"),'Price Data'!G:G,0)),"")</f>
        <v>1508</v>
      </c>
      <c r="G940" s="10" cm="1">
        <f t="array" ref="G940">IFERROR(IF(ISNUMBER(F940),(F940-INDEX('Price Data'!H:H,MATCH(TEXT(A940,"YYYY-MM-DD"),'Price Data'!G:G,0)+1))/INDEX('Price Data'!H:H,MATCH(TEXT(A940,"YYYY-MM-DD"),'Price Data'!G:G,0)+1),""),"")</f>
        <v>0</v>
      </c>
      <c r="H940" s="34">
        <f>IFERROR(INDEX('Price Data'!K:K,MATCH(TEXT(A940,"YYYY-MM-DD"),'Price Data'!J:J,0)),"")</f>
        <v>2.29</v>
      </c>
      <c r="I940" s="10" cm="1">
        <f t="array" ref="I940">IFERROR(IF(ISNUMBER(H940),(H940-INDEX('Price Data'!K:K,MATCH(TEXT(A940,"YYYY-MM-DD"),'Price Data'!J:J,0)+1))/INDEX('Price Data'!K:K,MATCH(TEXT(A940,"YYYY-MM-DD"),'Price Data'!J:J,0)+1),""),"")</f>
        <v>-4.5833333333333282E-2</v>
      </c>
      <c r="J940" s="34">
        <f>IFERROR(INDEX('Price Data'!N:N,MATCH(TEXT(A940,"YYYY-MM-DD"),'Price Data'!M:M,0)),"")</f>
        <v>3.81</v>
      </c>
      <c r="K940" s="10" cm="1">
        <f t="array" ref="K940">IFERROR(IF(ISNUMBER(J940),(J940-INDEX('Price Data'!N:N,MATCH(TEXT(A940,"YYYY-MM-DD"),'Price Data'!M:M,0)+1))/INDEX('Price Data'!N:N,MATCH(TEXT(A940,"YYYY-MM-DD"),'Price Data'!M:M,0)+1),""),"")</f>
        <v>2.6315789473684821E-3</v>
      </c>
      <c r="L940" s="34">
        <f>IFERROR(INDEX('Price Data'!Q:Q,MATCH(TEXT(A940,"YYYY-MM-DD"),'Price Data'!P:P,0)),"")</f>
        <v>2.89</v>
      </c>
      <c r="M940" s="10" cm="1">
        <f t="array" ref="M940">IFERROR(IF(ISNUMBER(L940),(L940-INDEX('Price Data'!Q:Q,MATCH(TEXT(A940,"YYYY-MM-DD"),'Price Data'!P:P,0)+1))/INDEX('Price Data'!Q:Q,MATCH(TEXT(A940,"YYYY-MM-DD"),'Price Data'!P:P,0)+1),""),"")</f>
        <v>2.4822695035461095E-2</v>
      </c>
      <c r="N940" s="34">
        <f>IFERROR(INDEX('Price Data'!T:T,MATCH(TEXT(A940,"YYYY-MM-DD"),'Price Data'!S:S,0)),"")</f>
        <v>3.4</v>
      </c>
      <c r="O940" s="10" cm="1">
        <f t="array" ref="O940">IFERROR(IF(ISNUMBER(N940),(N940-INDEX('Price Data'!T:T,MATCH(TEXT(A940,"YYYY-MM-DD"),'Price Data'!S:S,0)+1))/INDEX('Price Data'!T:T,MATCH(TEXT(A940,"YYYY-MM-DD"),'Price Data'!S:S,0)+1),""),"")</f>
        <v>2.9498525073745683E-3</v>
      </c>
    </row>
    <row r="941" spans="1:15" x14ac:dyDescent="0.3">
      <c r="A941" s="8">
        <v>42760</v>
      </c>
      <c r="B941" s="34">
        <f>IFERROR(INDEX('Price Data'!B:B,MATCH(TEXT(A941,"YYYY-MM-DD"),'Price Data'!A:A,0)),"")</f>
        <v>19582</v>
      </c>
      <c r="C941" s="10" cm="1">
        <f t="array" ref="C941">IFERROR(IF(ISNUMBER(B941),(B941-INDEX('Price Data'!B:B,MATCH(TEXT(A941,"YYYY-MM-DD"),'Price Data'!A:A,0)+1))/INDEX('Price Data'!B:B,MATCH(TEXT(A941,"YYYY-MM-DD"),'Price Data'!A:A,0)+1),""),"")</f>
        <v>4.205128205128205E-3</v>
      </c>
      <c r="D941" s="34">
        <f>IFERROR(INDEX('Price Data'!E:E,MATCH(TEXT(A941,"YYYY-MM-DD"),'Price Data'!D:D,0)),"")</f>
        <v>14.71</v>
      </c>
      <c r="E941" s="10" cm="1">
        <f t="array" ref="E941">IFERROR(IF(ISNUMBER(D941),(D941-INDEX('Price Data'!E:E,MATCH(TEXT(A941,"YYYY-MM-DD"),'Price Data'!D:D,0)+1))/INDEX('Price Data'!E:E,MATCH(TEXT(A941,"YYYY-MM-DD"),'Price Data'!D:D,0)+1),""),"")</f>
        <v>8.882309400444123E-2</v>
      </c>
      <c r="F941" s="34">
        <f>IFERROR(INDEX('Price Data'!H:H,MATCH(TEXT(A941,"YYYY-MM-DD"),'Price Data'!G:G,0)),"")</f>
        <v>1508</v>
      </c>
      <c r="G941" s="10" cm="1">
        <f t="array" ref="G941">IFERROR(IF(ISNUMBER(F941),(F941-INDEX('Price Data'!H:H,MATCH(TEXT(A941,"YYYY-MM-DD"),'Price Data'!G:G,0)+1))/INDEX('Price Data'!H:H,MATCH(TEXT(A941,"YYYY-MM-DD"),'Price Data'!G:G,0)+1),""),"")</f>
        <v>0</v>
      </c>
      <c r="H941" s="34">
        <f>IFERROR(INDEX('Price Data'!K:K,MATCH(TEXT(A941,"YYYY-MM-DD"),'Price Data'!J:J,0)),"")</f>
        <v>2.2999999999999998</v>
      </c>
      <c r="I941" s="10" cm="1">
        <f t="array" ref="I941">IFERROR(IF(ISNUMBER(H941),(H941-INDEX('Price Data'!K:K,MATCH(TEXT(A941,"YYYY-MM-DD"),'Price Data'!J:J,0)+1))/INDEX('Price Data'!K:K,MATCH(TEXT(A941,"YYYY-MM-DD"),'Price Data'!J:J,0)+1),""),"")</f>
        <v>4.3668122270741428E-3</v>
      </c>
      <c r="J941" s="34">
        <f>IFERROR(INDEX('Price Data'!N:N,MATCH(TEXT(A941,"YYYY-MM-DD"),'Price Data'!M:M,0)),"")</f>
        <v>3.85</v>
      </c>
      <c r="K941" s="10" cm="1">
        <f t="array" ref="K941">IFERROR(IF(ISNUMBER(J941),(J941-INDEX('Price Data'!N:N,MATCH(TEXT(A941,"YYYY-MM-DD"),'Price Data'!M:M,0)+1))/INDEX('Price Data'!N:N,MATCH(TEXT(A941,"YYYY-MM-DD"),'Price Data'!M:M,0)+1),""),"")</f>
        <v>1.0498687664042003E-2</v>
      </c>
      <c r="L941" s="34">
        <f>IFERROR(INDEX('Price Data'!Q:Q,MATCH(TEXT(A941,"YYYY-MM-DD"),'Price Data'!P:P,0)),"")</f>
        <v>2.98</v>
      </c>
      <c r="M941" s="10" cm="1">
        <f t="array" ref="M941">IFERROR(IF(ISNUMBER(L941),(L941-INDEX('Price Data'!Q:Q,MATCH(TEXT(A941,"YYYY-MM-DD"),'Price Data'!P:P,0)+1))/INDEX('Price Data'!Q:Q,MATCH(TEXT(A941,"YYYY-MM-DD"),'Price Data'!P:P,0)+1),""),"")</f>
        <v>3.1141868512110676E-2</v>
      </c>
      <c r="N941" s="34">
        <f>IFERROR(INDEX('Price Data'!T:T,MATCH(TEXT(A941,"YYYY-MM-DD"),'Price Data'!S:S,0)),"")</f>
        <v>3.41</v>
      </c>
      <c r="O941" s="10" cm="1">
        <f t="array" ref="O941">IFERROR(IF(ISNUMBER(N941),(N941-INDEX('Price Data'!T:T,MATCH(TEXT(A941,"YYYY-MM-DD"),'Price Data'!S:S,0)+1))/INDEX('Price Data'!T:T,MATCH(TEXT(A941,"YYYY-MM-DD"),'Price Data'!S:S,0)+1),""),"")</f>
        <v>2.9411764705883033E-3</v>
      </c>
    </row>
    <row r="942" spans="1:15" x14ac:dyDescent="0.3">
      <c r="A942" s="8">
        <v>42761</v>
      </c>
      <c r="B942" s="34">
        <f>IFERROR(INDEX('Price Data'!B:B,MATCH(TEXT(A942,"YYYY-MM-DD"),'Price Data'!A:A,0)),"")</f>
        <v>19440</v>
      </c>
      <c r="C942" s="10" cm="1">
        <f t="array" ref="C942">IFERROR(IF(ISNUMBER(B942),(B942-INDEX('Price Data'!B:B,MATCH(TEXT(A942,"YYYY-MM-DD"),'Price Data'!A:A,0)+1))/INDEX('Price Data'!B:B,MATCH(TEXT(A942,"YYYY-MM-DD"),'Price Data'!A:A,0)+1),""),"")</f>
        <v>-7.2515575528546627E-3</v>
      </c>
      <c r="D942" s="34">
        <f>IFERROR(INDEX('Price Data'!E:E,MATCH(TEXT(A942,"YYYY-MM-DD"),'Price Data'!D:D,0)),"")</f>
        <v>14.64</v>
      </c>
      <c r="E942" s="10" cm="1">
        <f t="array" ref="E942">IFERROR(IF(ISNUMBER(D942),(D942-INDEX('Price Data'!E:E,MATCH(TEXT(A942,"YYYY-MM-DD"),'Price Data'!D:D,0)+1))/INDEX('Price Data'!E:E,MATCH(TEXT(A942,"YYYY-MM-DD"),'Price Data'!D:D,0)+1),""),"")</f>
        <v>-4.7586675730795572E-3</v>
      </c>
      <c r="F942" s="34">
        <f>IFERROR(INDEX('Price Data'!H:H,MATCH(TEXT(A942,"YYYY-MM-DD"),'Price Data'!G:G,0)),"")</f>
        <v>1508</v>
      </c>
      <c r="G942" s="10" cm="1">
        <f t="array" ref="G942">IFERROR(IF(ISNUMBER(F942),(F942-INDEX('Price Data'!H:H,MATCH(TEXT(A942,"YYYY-MM-DD"),'Price Data'!G:G,0)+1))/INDEX('Price Data'!H:H,MATCH(TEXT(A942,"YYYY-MM-DD"),'Price Data'!G:G,0)+1),""),"")</f>
        <v>0</v>
      </c>
      <c r="H942" s="34">
        <f>IFERROR(INDEX('Price Data'!K:K,MATCH(TEXT(A942,"YYYY-MM-DD"),'Price Data'!J:J,0)),"")</f>
        <v>2.25</v>
      </c>
      <c r="I942" s="10" cm="1">
        <f t="array" ref="I942">IFERROR(IF(ISNUMBER(H942),(H942-INDEX('Price Data'!K:K,MATCH(TEXT(A942,"YYYY-MM-DD"),'Price Data'!J:J,0)+1))/INDEX('Price Data'!K:K,MATCH(TEXT(A942,"YYYY-MM-DD"),'Price Data'!J:J,0)+1),""),"")</f>
        <v>-2.1739130434782532E-2</v>
      </c>
      <c r="J942" s="34">
        <f>IFERROR(INDEX('Price Data'!N:N,MATCH(TEXT(A942,"YYYY-MM-DD"),'Price Data'!M:M,0)),"")</f>
        <v>3.79</v>
      </c>
      <c r="K942" s="10" cm="1">
        <f t="array" ref="K942">IFERROR(IF(ISNUMBER(J942),(J942-INDEX('Price Data'!N:N,MATCH(TEXT(A942,"YYYY-MM-DD"),'Price Data'!M:M,0)+1))/INDEX('Price Data'!N:N,MATCH(TEXT(A942,"YYYY-MM-DD"),'Price Data'!M:M,0)+1),""),"")</f>
        <v>-1.5584415584415598E-2</v>
      </c>
      <c r="L942" s="34">
        <f>IFERROR(INDEX('Price Data'!Q:Q,MATCH(TEXT(A942,"YYYY-MM-DD"),'Price Data'!P:P,0)),"")</f>
        <v>2.86</v>
      </c>
      <c r="M942" s="10" cm="1">
        <f t="array" ref="M942">IFERROR(IF(ISNUMBER(L942),(L942-INDEX('Price Data'!Q:Q,MATCH(TEXT(A942,"YYYY-MM-DD"),'Price Data'!P:P,0)+1))/INDEX('Price Data'!Q:Q,MATCH(TEXT(A942,"YYYY-MM-DD"),'Price Data'!P:P,0)+1),""),"")</f>
        <v>-4.0268456375838965E-2</v>
      </c>
      <c r="N942" s="34">
        <f>IFERROR(INDEX('Price Data'!T:T,MATCH(TEXT(A942,"YYYY-MM-DD"),'Price Data'!S:S,0)),"")</f>
        <v>3.44</v>
      </c>
      <c r="O942" s="10" cm="1">
        <f t="array" ref="O942">IFERROR(IF(ISNUMBER(N942),(N942-INDEX('Price Data'!T:T,MATCH(TEXT(A942,"YYYY-MM-DD"),'Price Data'!S:S,0)+1))/INDEX('Price Data'!T:T,MATCH(TEXT(A942,"YYYY-MM-DD"),'Price Data'!S:S,0)+1),""),"")</f>
        <v>8.7976539589442234E-3</v>
      </c>
    </row>
    <row r="943" spans="1:15" x14ac:dyDescent="0.3">
      <c r="A943" s="8">
        <v>42762</v>
      </c>
      <c r="B943" s="34">
        <f>IFERROR(INDEX('Price Data'!B:B,MATCH(TEXT(A943,"YYYY-MM-DD"),'Price Data'!A:A,0)),"")</f>
        <v>19329</v>
      </c>
      <c r="C943" s="10" cm="1">
        <f t="array" ref="C943">IFERROR(IF(ISNUMBER(B943),(B943-INDEX('Price Data'!B:B,MATCH(TEXT(A943,"YYYY-MM-DD"),'Price Data'!A:A,0)+1))/INDEX('Price Data'!B:B,MATCH(TEXT(A943,"YYYY-MM-DD"),'Price Data'!A:A,0)+1),""),"")</f>
        <v>-5.7098765432098764E-3</v>
      </c>
      <c r="D943" s="34">
        <f>IFERROR(INDEX('Price Data'!E:E,MATCH(TEXT(A943,"YYYY-MM-DD"),'Price Data'!D:D,0)),"")</f>
        <v>13.88</v>
      </c>
      <c r="E943" s="10" cm="1">
        <f t="array" ref="E943">IFERROR(IF(ISNUMBER(D943),(D943-INDEX('Price Data'!E:E,MATCH(TEXT(A943,"YYYY-MM-DD"),'Price Data'!D:D,0)+1))/INDEX('Price Data'!E:E,MATCH(TEXT(A943,"YYYY-MM-DD"),'Price Data'!D:D,0)+1),""),"")</f>
        <v>-5.191256830601091E-2</v>
      </c>
      <c r="F943" s="34">
        <f>IFERROR(INDEX('Price Data'!H:H,MATCH(TEXT(A943,"YYYY-MM-DD"),'Price Data'!G:G,0)),"")</f>
        <v>1508</v>
      </c>
      <c r="G943" s="10" cm="1">
        <f t="array" ref="G943">IFERROR(IF(ISNUMBER(F943),(F943-INDEX('Price Data'!H:H,MATCH(TEXT(A943,"YYYY-MM-DD"),'Price Data'!G:G,0)+1))/INDEX('Price Data'!H:H,MATCH(TEXT(A943,"YYYY-MM-DD"),'Price Data'!G:G,0)+1),""),"")</f>
        <v>0</v>
      </c>
      <c r="H943" s="34">
        <f>IFERROR(INDEX('Price Data'!K:K,MATCH(TEXT(A943,"YYYY-MM-DD"),'Price Data'!J:J,0)),"")</f>
        <v>2.27</v>
      </c>
      <c r="I943" s="10" cm="1">
        <f t="array" ref="I943">IFERROR(IF(ISNUMBER(H943),(H943-INDEX('Price Data'!K:K,MATCH(TEXT(A943,"YYYY-MM-DD"),'Price Data'!J:J,0)+1))/INDEX('Price Data'!K:K,MATCH(TEXT(A943,"YYYY-MM-DD"),'Price Data'!J:J,0)+1),""),"")</f>
        <v>8.8888888888888976E-3</v>
      </c>
      <c r="J943" s="34">
        <f>IFERROR(INDEX('Price Data'!N:N,MATCH(TEXT(A943,"YYYY-MM-DD"),'Price Data'!M:M,0)),"")</f>
        <v>3.8</v>
      </c>
      <c r="K943" s="10" cm="1">
        <f t="array" ref="K943">IFERROR(IF(ISNUMBER(J943),(J943-INDEX('Price Data'!N:N,MATCH(TEXT(A943,"YYYY-MM-DD"),'Price Data'!M:M,0)+1))/INDEX('Price Data'!N:N,MATCH(TEXT(A943,"YYYY-MM-DD"),'Price Data'!M:M,0)+1),""),"")</f>
        <v>2.6385224274405768E-3</v>
      </c>
      <c r="L943" s="34">
        <f>IFERROR(INDEX('Price Data'!Q:Q,MATCH(TEXT(A943,"YYYY-MM-DD"),'Price Data'!P:P,0)),"")</f>
        <v>2.89</v>
      </c>
      <c r="M943" s="10" cm="1">
        <f t="array" ref="M943">IFERROR(IF(ISNUMBER(L943),(L943-INDEX('Price Data'!Q:Q,MATCH(TEXT(A943,"YYYY-MM-DD"),'Price Data'!P:P,0)+1))/INDEX('Price Data'!Q:Q,MATCH(TEXT(A943,"YYYY-MM-DD"),'Price Data'!P:P,0)+1),""),"")</f>
        <v>1.0489510489510577E-2</v>
      </c>
      <c r="N943" s="34">
        <f>IFERROR(INDEX('Price Data'!T:T,MATCH(TEXT(A943,"YYYY-MM-DD"),'Price Data'!S:S,0)),"")</f>
        <v>3.31</v>
      </c>
      <c r="O943" s="10" cm="1">
        <f t="array" ref="O943">IFERROR(IF(ISNUMBER(N943),(N943-INDEX('Price Data'!T:T,MATCH(TEXT(A943,"YYYY-MM-DD"),'Price Data'!S:S,0)+1))/INDEX('Price Data'!T:T,MATCH(TEXT(A943,"YYYY-MM-DD"),'Price Data'!S:S,0)+1),""),"")</f>
        <v>-3.7790697674418575E-2</v>
      </c>
    </row>
    <row r="944" spans="1:15" x14ac:dyDescent="0.3">
      <c r="A944" s="8">
        <v>42763</v>
      </c>
      <c r="B944" s="34" t="str">
        <f>IFERROR(INDEX('Price Data'!B:B,MATCH(TEXT(A944,"YYYY-MM-DD"),'Price Data'!A:A,0)),"")</f>
        <v/>
      </c>
      <c r="C944" s="10" t="str" cm="1">
        <f t="array" ref="C944">IFERROR(IF(ISNUMBER(B944),(B944-INDEX('Price Data'!B:B,MATCH(TEXT(A944,"YYYY-MM-DD"),'Price Data'!A:A,0)+1))/INDEX('Price Data'!B:B,MATCH(TEXT(A944,"YYYY-MM-DD"),'Price Data'!A:A,0)+1),""),"")</f>
        <v/>
      </c>
      <c r="D944" s="34" t="str">
        <f>IFERROR(INDEX('Price Data'!E:E,MATCH(TEXT(A944,"YYYY-MM-DD"),'Price Data'!D:D,0)),"")</f>
        <v/>
      </c>
      <c r="E944" s="10" t="str" cm="1">
        <f t="array" ref="E944">IFERROR(IF(ISNUMBER(D944),(D944-INDEX('Price Data'!E:E,MATCH(TEXT(A944,"YYYY-MM-DD"),'Price Data'!D:D,0)+1))/INDEX('Price Data'!E:E,MATCH(TEXT(A944,"YYYY-MM-DD"),'Price Data'!D:D,0)+1),""),"")</f>
        <v/>
      </c>
      <c r="F944" s="34" t="str">
        <f>IFERROR(INDEX('Price Data'!H:H,MATCH(TEXT(A944,"YYYY-MM-DD"),'Price Data'!G:G,0)),"")</f>
        <v/>
      </c>
      <c r="G944" s="10" t="str" cm="1">
        <f t="array" ref="G944">IFERROR(IF(ISNUMBER(F944),(F944-INDEX('Price Data'!H:H,MATCH(TEXT(A944,"YYYY-MM-DD"),'Price Data'!G:G,0)+1))/INDEX('Price Data'!H:H,MATCH(TEXT(A944,"YYYY-MM-DD"),'Price Data'!G:G,0)+1),""),"")</f>
        <v/>
      </c>
      <c r="H944" s="34" t="str">
        <f>IFERROR(INDEX('Price Data'!K:K,MATCH(TEXT(A944,"YYYY-MM-DD"),'Price Data'!J:J,0)),"")</f>
        <v/>
      </c>
      <c r="I944" s="10" t="str" cm="1">
        <f t="array" ref="I944">IFERROR(IF(ISNUMBER(H944),(H944-INDEX('Price Data'!K:K,MATCH(TEXT(A944,"YYYY-MM-DD"),'Price Data'!J:J,0)+1))/INDEX('Price Data'!K:K,MATCH(TEXT(A944,"YYYY-MM-DD"),'Price Data'!J:J,0)+1),""),"")</f>
        <v/>
      </c>
      <c r="J944" s="34" t="str">
        <f>IFERROR(INDEX('Price Data'!N:N,MATCH(TEXT(A944,"YYYY-MM-DD"),'Price Data'!M:M,0)),"")</f>
        <v/>
      </c>
      <c r="K944" s="10" t="str" cm="1">
        <f t="array" ref="K944">IFERROR(IF(ISNUMBER(J944),(J944-INDEX('Price Data'!N:N,MATCH(TEXT(A944,"YYYY-MM-DD"),'Price Data'!M:M,0)+1))/INDEX('Price Data'!N:N,MATCH(TEXT(A944,"YYYY-MM-DD"),'Price Data'!M:M,0)+1),""),"")</f>
        <v/>
      </c>
      <c r="L944" s="34" t="str">
        <f>IFERROR(INDEX('Price Data'!Q:Q,MATCH(TEXT(A944,"YYYY-MM-DD"),'Price Data'!P:P,0)),"")</f>
        <v/>
      </c>
      <c r="M944" s="10" t="str" cm="1">
        <f t="array" ref="M944">IFERROR(IF(ISNUMBER(L944),(L944-INDEX('Price Data'!Q:Q,MATCH(TEXT(A944,"YYYY-MM-DD"),'Price Data'!P:P,0)+1))/INDEX('Price Data'!Q:Q,MATCH(TEXT(A944,"YYYY-MM-DD"),'Price Data'!P:P,0)+1),""),"")</f>
        <v/>
      </c>
      <c r="N944" s="34" t="str">
        <f>IFERROR(INDEX('Price Data'!T:T,MATCH(TEXT(A944,"YYYY-MM-DD"),'Price Data'!S:S,0)),"")</f>
        <v/>
      </c>
      <c r="O944" s="10" t="str" cm="1">
        <f t="array" ref="O944">IFERROR(IF(ISNUMBER(N944),(N944-INDEX('Price Data'!T:T,MATCH(TEXT(A944,"YYYY-MM-DD"),'Price Data'!S:S,0)+1))/INDEX('Price Data'!T:T,MATCH(TEXT(A944,"YYYY-MM-DD"),'Price Data'!S:S,0)+1),""),"")</f>
        <v/>
      </c>
    </row>
    <row r="945" spans="1:15" x14ac:dyDescent="0.3">
      <c r="A945" s="8">
        <v>42764</v>
      </c>
      <c r="B945" s="34" t="str">
        <f>IFERROR(INDEX('Price Data'!B:B,MATCH(TEXT(A945,"YYYY-MM-DD"),'Price Data'!A:A,0)),"")</f>
        <v/>
      </c>
      <c r="C945" s="10" t="str" cm="1">
        <f t="array" ref="C945">IFERROR(IF(ISNUMBER(B945),(B945-INDEX('Price Data'!B:B,MATCH(TEXT(A945,"YYYY-MM-DD"),'Price Data'!A:A,0)+1))/INDEX('Price Data'!B:B,MATCH(TEXT(A945,"YYYY-MM-DD"),'Price Data'!A:A,0)+1),""),"")</f>
        <v/>
      </c>
      <c r="D945" s="34" t="str">
        <f>IFERROR(INDEX('Price Data'!E:E,MATCH(TEXT(A945,"YYYY-MM-DD"),'Price Data'!D:D,0)),"")</f>
        <v/>
      </c>
      <c r="E945" s="10" t="str" cm="1">
        <f t="array" ref="E945">IFERROR(IF(ISNUMBER(D945),(D945-INDEX('Price Data'!E:E,MATCH(TEXT(A945,"YYYY-MM-DD"),'Price Data'!D:D,0)+1))/INDEX('Price Data'!E:E,MATCH(TEXT(A945,"YYYY-MM-DD"),'Price Data'!D:D,0)+1),""),"")</f>
        <v/>
      </c>
      <c r="F945" s="34" t="str">
        <f>IFERROR(INDEX('Price Data'!H:H,MATCH(TEXT(A945,"YYYY-MM-DD"),'Price Data'!G:G,0)),"")</f>
        <v/>
      </c>
      <c r="G945" s="10" t="str" cm="1">
        <f t="array" ref="G945">IFERROR(IF(ISNUMBER(F945),(F945-INDEX('Price Data'!H:H,MATCH(TEXT(A945,"YYYY-MM-DD"),'Price Data'!G:G,0)+1))/INDEX('Price Data'!H:H,MATCH(TEXT(A945,"YYYY-MM-DD"),'Price Data'!G:G,0)+1),""),"")</f>
        <v/>
      </c>
      <c r="H945" s="34" t="str">
        <f>IFERROR(INDEX('Price Data'!K:K,MATCH(TEXT(A945,"YYYY-MM-DD"),'Price Data'!J:J,0)),"")</f>
        <v/>
      </c>
      <c r="I945" s="10" t="str" cm="1">
        <f t="array" ref="I945">IFERROR(IF(ISNUMBER(H945),(H945-INDEX('Price Data'!K:K,MATCH(TEXT(A945,"YYYY-MM-DD"),'Price Data'!J:J,0)+1))/INDEX('Price Data'!K:K,MATCH(TEXT(A945,"YYYY-MM-DD"),'Price Data'!J:J,0)+1),""),"")</f>
        <v/>
      </c>
      <c r="J945" s="34" t="str">
        <f>IFERROR(INDEX('Price Data'!N:N,MATCH(TEXT(A945,"YYYY-MM-DD"),'Price Data'!M:M,0)),"")</f>
        <v/>
      </c>
      <c r="K945" s="10" t="str" cm="1">
        <f t="array" ref="K945">IFERROR(IF(ISNUMBER(J945),(J945-INDEX('Price Data'!N:N,MATCH(TEXT(A945,"YYYY-MM-DD"),'Price Data'!M:M,0)+1))/INDEX('Price Data'!N:N,MATCH(TEXT(A945,"YYYY-MM-DD"),'Price Data'!M:M,0)+1),""),"")</f>
        <v/>
      </c>
      <c r="L945" s="34" t="str">
        <f>IFERROR(INDEX('Price Data'!Q:Q,MATCH(TEXT(A945,"YYYY-MM-DD"),'Price Data'!P:P,0)),"")</f>
        <v/>
      </c>
      <c r="M945" s="10" t="str" cm="1">
        <f t="array" ref="M945">IFERROR(IF(ISNUMBER(L945),(L945-INDEX('Price Data'!Q:Q,MATCH(TEXT(A945,"YYYY-MM-DD"),'Price Data'!P:P,0)+1))/INDEX('Price Data'!Q:Q,MATCH(TEXT(A945,"YYYY-MM-DD"),'Price Data'!P:P,0)+1),""),"")</f>
        <v/>
      </c>
      <c r="N945" s="34" t="str">
        <f>IFERROR(INDEX('Price Data'!T:T,MATCH(TEXT(A945,"YYYY-MM-DD"),'Price Data'!S:S,0)),"")</f>
        <v/>
      </c>
      <c r="O945" s="10" t="str" cm="1">
        <f t="array" ref="O945">IFERROR(IF(ISNUMBER(N945),(N945-INDEX('Price Data'!T:T,MATCH(TEXT(A945,"YYYY-MM-DD"),'Price Data'!S:S,0)+1))/INDEX('Price Data'!T:T,MATCH(TEXT(A945,"YYYY-MM-DD"),'Price Data'!S:S,0)+1),""),"")</f>
        <v/>
      </c>
    </row>
    <row r="946" spans="1:15" x14ac:dyDescent="0.3">
      <c r="A946" s="8">
        <v>42765</v>
      </c>
      <c r="B946" s="34">
        <f>IFERROR(INDEX('Price Data'!B:B,MATCH(TEXT(A946,"YYYY-MM-DD"),'Price Data'!A:A,0)),"")</f>
        <v>18759</v>
      </c>
      <c r="C946" s="10" cm="1">
        <f t="array" ref="C946">IFERROR(IF(ISNUMBER(B946),(B946-INDEX('Price Data'!B:B,MATCH(TEXT(A946,"YYYY-MM-DD"),'Price Data'!A:A,0)+1))/INDEX('Price Data'!B:B,MATCH(TEXT(A946,"YYYY-MM-DD"),'Price Data'!A:A,0)+1),""),"")</f>
        <v>-2.9489368306689429E-2</v>
      </c>
      <c r="D946" s="34">
        <f>IFERROR(INDEX('Price Data'!E:E,MATCH(TEXT(A946,"YYYY-MM-DD"),'Price Data'!D:D,0)),"")</f>
        <v>13.13</v>
      </c>
      <c r="E946" s="10" cm="1">
        <f t="array" ref="E946">IFERROR(IF(ISNUMBER(D946),(D946-INDEX('Price Data'!E:E,MATCH(TEXT(A946,"YYYY-MM-DD"),'Price Data'!D:D,0)+1))/INDEX('Price Data'!E:E,MATCH(TEXT(A946,"YYYY-MM-DD"),'Price Data'!D:D,0)+1),""),"")</f>
        <v>-5.4034582132564839E-2</v>
      </c>
      <c r="F946" s="34">
        <f>IFERROR(INDEX('Price Data'!H:H,MATCH(TEXT(A946,"YYYY-MM-DD"),'Price Data'!G:G,0)),"")</f>
        <v>1508</v>
      </c>
      <c r="G946" s="10" cm="1">
        <f t="array" ref="G946">IFERROR(IF(ISNUMBER(F946),(F946-INDEX('Price Data'!H:H,MATCH(TEXT(A946,"YYYY-MM-DD"),'Price Data'!G:G,0)+1))/INDEX('Price Data'!H:H,MATCH(TEXT(A946,"YYYY-MM-DD"),'Price Data'!G:G,0)+1),""),"")</f>
        <v>0</v>
      </c>
      <c r="H946" s="34">
        <f>IFERROR(INDEX('Price Data'!K:K,MATCH(TEXT(A946,"YYYY-MM-DD"),'Price Data'!J:J,0)),"")</f>
        <v>2.2000000000000002</v>
      </c>
      <c r="I946" s="10" cm="1">
        <f t="array" ref="I946">IFERROR(IF(ISNUMBER(H946),(H946-INDEX('Price Data'!K:K,MATCH(TEXT(A946,"YYYY-MM-DD"),'Price Data'!J:J,0)+1))/INDEX('Price Data'!K:K,MATCH(TEXT(A946,"YYYY-MM-DD"),'Price Data'!J:J,0)+1),""),"")</f>
        <v>-3.0837004405286274E-2</v>
      </c>
      <c r="J946" s="34">
        <f>IFERROR(INDEX('Price Data'!N:N,MATCH(TEXT(A946,"YYYY-MM-DD"),'Price Data'!M:M,0)),"")</f>
        <v>3.61</v>
      </c>
      <c r="K946" s="10" cm="1">
        <f t="array" ref="K946">IFERROR(IF(ISNUMBER(J946),(J946-INDEX('Price Data'!N:N,MATCH(TEXT(A946,"YYYY-MM-DD"),'Price Data'!M:M,0)+1))/INDEX('Price Data'!N:N,MATCH(TEXT(A946,"YYYY-MM-DD"),'Price Data'!M:M,0)+1),""),"")</f>
        <v>-4.9999999999999989E-2</v>
      </c>
      <c r="L946" s="34">
        <f>IFERROR(INDEX('Price Data'!Q:Q,MATCH(TEXT(A946,"YYYY-MM-DD"),'Price Data'!P:P,0)),"")</f>
        <v>2.77</v>
      </c>
      <c r="M946" s="10" cm="1">
        <f t="array" ref="M946">IFERROR(IF(ISNUMBER(L946),(L946-INDEX('Price Data'!Q:Q,MATCH(TEXT(A946,"YYYY-MM-DD"),'Price Data'!P:P,0)+1))/INDEX('Price Data'!Q:Q,MATCH(TEXT(A946,"YYYY-MM-DD"),'Price Data'!P:P,0)+1),""),"")</f>
        <v>-4.1522491349481001E-2</v>
      </c>
      <c r="N946" s="34">
        <f>IFERROR(INDEX('Price Data'!T:T,MATCH(TEXT(A946,"YYYY-MM-DD"),'Price Data'!S:S,0)),"")</f>
        <v>3.29</v>
      </c>
      <c r="O946" s="10" cm="1">
        <f t="array" ref="O946">IFERROR(IF(ISNUMBER(N946),(N946-INDEX('Price Data'!T:T,MATCH(TEXT(A946,"YYYY-MM-DD"),'Price Data'!S:S,0)+1))/INDEX('Price Data'!T:T,MATCH(TEXT(A946,"YYYY-MM-DD"),'Price Data'!S:S,0)+1),""),"")</f>
        <v>-6.0422960725075581E-3</v>
      </c>
    </row>
    <row r="947" spans="1:15" x14ac:dyDescent="0.3">
      <c r="A947" s="8">
        <v>42766</v>
      </c>
      <c r="B947" s="34">
        <f>IFERROR(INDEX('Price Data'!B:B,MATCH(TEXT(A947,"YYYY-MM-DD"),'Price Data'!A:A,0)),"")</f>
        <v>18591</v>
      </c>
      <c r="C947" s="10" cm="1">
        <f t="array" ref="C947">IFERROR(IF(ISNUMBER(B947),(B947-INDEX('Price Data'!B:B,MATCH(TEXT(A947,"YYYY-MM-DD"),'Price Data'!A:A,0)+1))/INDEX('Price Data'!B:B,MATCH(TEXT(A947,"YYYY-MM-DD"),'Price Data'!A:A,0)+1),""),"")</f>
        <v>-8.9557012633935708E-3</v>
      </c>
      <c r="D947" s="34">
        <f>IFERROR(INDEX('Price Data'!E:E,MATCH(TEXT(A947,"YYYY-MM-DD"),'Price Data'!D:D,0)),"")</f>
        <v>12.61</v>
      </c>
      <c r="E947" s="10" cm="1">
        <f t="array" ref="E947">IFERROR(IF(ISNUMBER(D947),(D947-INDEX('Price Data'!E:E,MATCH(TEXT(A947,"YYYY-MM-DD"),'Price Data'!D:D,0)+1))/INDEX('Price Data'!E:E,MATCH(TEXT(A947,"YYYY-MM-DD"),'Price Data'!D:D,0)+1),""),"")</f>
        <v>-3.9603960396039702E-2</v>
      </c>
      <c r="F947" s="34">
        <f>IFERROR(INDEX('Price Data'!H:H,MATCH(TEXT(A947,"YYYY-MM-DD"),'Price Data'!G:G,0)),"")</f>
        <v>1508</v>
      </c>
      <c r="G947" s="10" cm="1">
        <f t="array" ref="G947">IFERROR(IF(ISNUMBER(F947),(F947-INDEX('Price Data'!H:H,MATCH(TEXT(A947,"YYYY-MM-DD"),'Price Data'!G:G,0)+1))/INDEX('Price Data'!H:H,MATCH(TEXT(A947,"YYYY-MM-DD"),'Price Data'!G:G,0)+1),""),"")</f>
        <v>0</v>
      </c>
      <c r="H947" s="34">
        <f>IFERROR(INDEX('Price Data'!K:K,MATCH(TEXT(A947,"YYYY-MM-DD"),'Price Data'!J:J,0)),"")</f>
        <v>2.17</v>
      </c>
      <c r="I947" s="10" cm="1">
        <f t="array" ref="I947">IFERROR(IF(ISNUMBER(H947),(H947-INDEX('Price Data'!K:K,MATCH(TEXT(A947,"YYYY-MM-DD"),'Price Data'!J:J,0)+1))/INDEX('Price Data'!K:K,MATCH(TEXT(A947,"YYYY-MM-DD"),'Price Data'!J:J,0)+1),""),"")</f>
        <v>-1.3636363636363748E-2</v>
      </c>
      <c r="J947" s="34">
        <f>IFERROR(INDEX('Price Data'!N:N,MATCH(TEXT(A947,"YYYY-MM-DD"),'Price Data'!M:M,0)),"")</f>
        <v>3.55</v>
      </c>
      <c r="K947" s="10" cm="1">
        <f t="array" ref="K947">IFERROR(IF(ISNUMBER(J947),(J947-INDEX('Price Data'!N:N,MATCH(TEXT(A947,"YYYY-MM-DD"),'Price Data'!M:M,0)+1))/INDEX('Price Data'!N:N,MATCH(TEXT(A947,"YYYY-MM-DD"),'Price Data'!M:M,0)+1),""),"")</f>
        <v>-1.6620498614958464E-2</v>
      </c>
      <c r="L947" s="34">
        <f>IFERROR(INDEX('Price Data'!Q:Q,MATCH(TEXT(A947,"YYYY-MM-DD"),'Price Data'!P:P,0)),"")</f>
        <v>2.63</v>
      </c>
      <c r="M947" s="10" cm="1">
        <f t="array" ref="M947">IFERROR(IF(ISNUMBER(L947),(L947-INDEX('Price Data'!Q:Q,MATCH(TEXT(A947,"YYYY-MM-DD"),'Price Data'!P:P,0)+1))/INDEX('Price Data'!Q:Q,MATCH(TEXT(A947,"YYYY-MM-DD"),'Price Data'!P:P,0)+1),""),"")</f>
        <v>-5.054151624548741E-2</v>
      </c>
      <c r="N947" s="34">
        <f>IFERROR(INDEX('Price Data'!T:T,MATCH(TEXT(A947,"YYYY-MM-DD"),'Price Data'!S:S,0)),"")</f>
        <v>3.28</v>
      </c>
      <c r="O947" s="10" cm="1">
        <f t="array" ref="O947">IFERROR(IF(ISNUMBER(N947),(N947-INDEX('Price Data'!T:T,MATCH(TEXT(A947,"YYYY-MM-DD"),'Price Data'!S:S,0)+1))/INDEX('Price Data'!T:T,MATCH(TEXT(A947,"YYYY-MM-DD"),'Price Data'!S:S,0)+1),""),"")</f>
        <v>-3.0395136778116204E-3</v>
      </c>
    </row>
    <row r="948" spans="1:15" x14ac:dyDescent="0.3">
      <c r="A948" s="8">
        <v>42767</v>
      </c>
      <c r="B948" s="34">
        <f>IFERROR(INDEX('Price Data'!B:B,MATCH(TEXT(A948,"YYYY-MM-DD"),'Price Data'!A:A,0)),"")</f>
        <v>18741</v>
      </c>
      <c r="C948" s="10" cm="1">
        <f t="array" ref="C948">IFERROR(IF(ISNUMBER(B948),(B948-INDEX('Price Data'!B:B,MATCH(TEXT(A948,"YYYY-MM-DD"),'Price Data'!A:A,0)+1))/INDEX('Price Data'!B:B,MATCH(TEXT(A948,"YYYY-MM-DD"),'Price Data'!A:A,0)+1),""),"")</f>
        <v>8.0684202033241888E-3</v>
      </c>
      <c r="D948" s="34">
        <f>IFERROR(INDEX('Price Data'!E:E,MATCH(TEXT(A948,"YYYY-MM-DD"),'Price Data'!D:D,0)),"")</f>
        <v>13.33</v>
      </c>
      <c r="E948" s="10" cm="1">
        <f t="array" ref="E948">IFERROR(IF(ISNUMBER(D948),(D948-INDEX('Price Data'!E:E,MATCH(TEXT(A948,"YYYY-MM-DD"),'Price Data'!D:D,0)+1))/INDEX('Price Data'!E:E,MATCH(TEXT(A948,"YYYY-MM-DD"),'Price Data'!D:D,0)+1),""),"")</f>
        <v>5.7097541633624162E-2</v>
      </c>
      <c r="F948" s="34">
        <f>IFERROR(INDEX('Price Data'!H:H,MATCH(TEXT(A948,"YYYY-MM-DD"),'Price Data'!G:G,0)),"")</f>
        <v>1508</v>
      </c>
      <c r="G948" s="10" cm="1">
        <f t="array" ref="G948">IFERROR(IF(ISNUMBER(F948),(F948-INDEX('Price Data'!H:H,MATCH(TEXT(A948,"YYYY-MM-DD"),'Price Data'!G:G,0)+1))/INDEX('Price Data'!H:H,MATCH(TEXT(A948,"YYYY-MM-DD"),'Price Data'!G:G,0)+1),""),"")</f>
        <v>0</v>
      </c>
      <c r="H948" s="34">
        <f>IFERROR(INDEX('Price Data'!K:K,MATCH(TEXT(A948,"YYYY-MM-DD"),'Price Data'!J:J,0)),"")</f>
        <v>2.2000000000000002</v>
      </c>
      <c r="I948" s="10" cm="1">
        <f t="array" ref="I948">IFERROR(IF(ISNUMBER(H948),(H948-INDEX('Price Data'!K:K,MATCH(TEXT(A948,"YYYY-MM-DD"),'Price Data'!J:J,0)+1))/INDEX('Price Data'!K:K,MATCH(TEXT(A948,"YYYY-MM-DD"),'Price Data'!J:J,0)+1),""),"")</f>
        <v>1.3824884792626843E-2</v>
      </c>
      <c r="J948" s="34">
        <f>IFERROR(INDEX('Price Data'!N:N,MATCH(TEXT(A948,"YYYY-MM-DD"),'Price Data'!M:M,0)),"")</f>
        <v>3.63</v>
      </c>
      <c r="K948" s="10" cm="1">
        <f t="array" ref="K948">IFERROR(IF(ISNUMBER(J948),(J948-INDEX('Price Data'!N:N,MATCH(TEXT(A948,"YYYY-MM-DD"),'Price Data'!M:M,0)+1))/INDEX('Price Data'!N:N,MATCH(TEXT(A948,"YYYY-MM-DD"),'Price Data'!M:M,0)+1),""),"")</f>
        <v>2.2535211267605656E-2</v>
      </c>
      <c r="L948" s="34">
        <f>IFERROR(INDEX('Price Data'!Q:Q,MATCH(TEXT(A948,"YYYY-MM-DD"),'Price Data'!P:P,0)),"")</f>
        <v>2.66</v>
      </c>
      <c r="M948" s="10" cm="1">
        <f t="array" ref="M948">IFERROR(IF(ISNUMBER(L948),(L948-INDEX('Price Data'!Q:Q,MATCH(TEXT(A948,"YYYY-MM-DD"),'Price Data'!P:P,0)+1))/INDEX('Price Data'!Q:Q,MATCH(TEXT(A948,"YYYY-MM-DD"),'Price Data'!P:P,0)+1),""),"")</f>
        <v>1.1406844106463974E-2</v>
      </c>
      <c r="N948" s="34">
        <f>IFERROR(INDEX('Price Data'!T:T,MATCH(TEXT(A948,"YYYY-MM-DD"),'Price Data'!S:S,0)),"")</f>
        <v>3.33</v>
      </c>
      <c r="O948" s="10" cm="1">
        <f t="array" ref="O948">IFERROR(IF(ISNUMBER(N948),(N948-INDEX('Price Data'!T:T,MATCH(TEXT(A948,"YYYY-MM-DD"),'Price Data'!S:S,0)+1))/INDEX('Price Data'!T:T,MATCH(TEXT(A948,"YYYY-MM-DD"),'Price Data'!S:S,0)+1),""),"")</f>
        <v>1.5243902439024473E-2</v>
      </c>
    </row>
    <row r="949" spans="1:15" x14ac:dyDescent="0.3">
      <c r="A949" s="8">
        <v>42768</v>
      </c>
      <c r="B949" s="34">
        <f>IFERROR(INDEX('Price Data'!B:B,MATCH(TEXT(A949,"YYYY-MM-DD"),'Price Data'!A:A,0)),"")</f>
        <v>18889</v>
      </c>
      <c r="C949" s="10" cm="1">
        <f t="array" ref="C949">IFERROR(IF(ISNUMBER(B949),(B949-INDEX('Price Data'!B:B,MATCH(TEXT(A949,"YYYY-MM-DD"),'Price Data'!A:A,0)+1))/INDEX('Price Data'!B:B,MATCH(TEXT(A949,"YYYY-MM-DD"),'Price Data'!A:A,0)+1),""),"")</f>
        <v>7.8971239528306918E-3</v>
      </c>
      <c r="D949" s="34">
        <f>IFERROR(INDEX('Price Data'!E:E,MATCH(TEXT(A949,"YYYY-MM-DD"),'Price Data'!D:D,0)),"")</f>
        <v>13.11</v>
      </c>
      <c r="E949" s="10" cm="1">
        <f t="array" ref="E949">IFERROR(IF(ISNUMBER(D949),(D949-INDEX('Price Data'!E:E,MATCH(TEXT(A949,"YYYY-MM-DD"),'Price Data'!D:D,0)+1))/INDEX('Price Data'!E:E,MATCH(TEXT(A949,"YYYY-MM-DD"),'Price Data'!D:D,0)+1),""),"")</f>
        <v>-1.6504126031507926E-2</v>
      </c>
      <c r="F949" s="34">
        <f>IFERROR(INDEX('Price Data'!H:H,MATCH(TEXT(A949,"YYYY-MM-DD"),'Price Data'!G:G,0)),"")</f>
        <v>1508</v>
      </c>
      <c r="G949" s="10" cm="1">
        <f t="array" ref="G949">IFERROR(IF(ISNUMBER(F949),(F949-INDEX('Price Data'!H:H,MATCH(TEXT(A949,"YYYY-MM-DD"),'Price Data'!G:G,0)+1))/INDEX('Price Data'!H:H,MATCH(TEXT(A949,"YYYY-MM-DD"),'Price Data'!G:G,0)+1),""),"")</f>
        <v>0</v>
      </c>
      <c r="H949" s="34">
        <f>IFERROR(INDEX('Price Data'!K:K,MATCH(TEXT(A949,"YYYY-MM-DD"),'Price Data'!J:J,0)),"")</f>
        <v>2.1800000000000002</v>
      </c>
      <c r="I949" s="10" cm="1">
        <f t="array" ref="I949">IFERROR(IF(ISNUMBER(H949),(H949-INDEX('Price Data'!K:K,MATCH(TEXT(A949,"YYYY-MM-DD"),'Price Data'!J:J,0)+1))/INDEX('Price Data'!K:K,MATCH(TEXT(A949,"YYYY-MM-DD"),'Price Data'!J:J,0)+1),""),"")</f>
        <v>-9.0909090909090974E-3</v>
      </c>
      <c r="J949" s="34">
        <f>IFERROR(INDEX('Price Data'!N:N,MATCH(TEXT(A949,"YYYY-MM-DD"),'Price Data'!M:M,0)),"")</f>
        <v>3.65</v>
      </c>
      <c r="K949" s="10" cm="1">
        <f t="array" ref="K949">IFERROR(IF(ISNUMBER(J949),(J949-INDEX('Price Data'!N:N,MATCH(TEXT(A949,"YYYY-MM-DD"),'Price Data'!M:M,0)+1))/INDEX('Price Data'!N:N,MATCH(TEXT(A949,"YYYY-MM-DD"),'Price Data'!M:M,0)+1),""),"")</f>
        <v>5.5096418732782423E-3</v>
      </c>
      <c r="L949" s="34">
        <f>IFERROR(INDEX('Price Data'!Q:Q,MATCH(TEXT(A949,"YYYY-MM-DD"),'Price Data'!P:P,0)),"")</f>
        <v>2.66</v>
      </c>
      <c r="M949" s="10" cm="1">
        <f t="array" ref="M949">IFERROR(IF(ISNUMBER(L949),(L949-INDEX('Price Data'!Q:Q,MATCH(TEXT(A949,"YYYY-MM-DD"),'Price Data'!P:P,0)+1))/INDEX('Price Data'!Q:Q,MATCH(TEXT(A949,"YYYY-MM-DD"),'Price Data'!P:P,0)+1),""),"")</f>
        <v>0</v>
      </c>
      <c r="N949" s="34">
        <f>IFERROR(INDEX('Price Data'!T:T,MATCH(TEXT(A949,"YYYY-MM-DD"),'Price Data'!S:S,0)),"")</f>
        <v>3.27</v>
      </c>
      <c r="O949" s="10" cm="1">
        <f t="array" ref="O949">IFERROR(IF(ISNUMBER(N949),(N949-INDEX('Price Data'!T:T,MATCH(TEXT(A949,"YYYY-MM-DD"),'Price Data'!S:S,0)+1))/INDEX('Price Data'!T:T,MATCH(TEXT(A949,"YYYY-MM-DD"),'Price Data'!S:S,0)+1),""),"")</f>
        <v>-1.8018018018018035E-2</v>
      </c>
    </row>
    <row r="950" spans="1:15" x14ac:dyDescent="0.3">
      <c r="A950" s="8">
        <v>42769</v>
      </c>
      <c r="B950" s="34">
        <f>IFERROR(INDEX('Price Data'!B:B,MATCH(TEXT(A950,"YYYY-MM-DD"),'Price Data'!A:A,0)),"")</f>
        <v>19116</v>
      </c>
      <c r="C950" s="10" cm="1">
        <f t="array" ref="C950">IFERROR(IF(ISNUMBER(B950),(B950-INDEX('Price Data'!B:B,MATCH(TEXT(A950,"YYYY-MM-DD"),'Price Data'!A:A,0)+1))/INDEX('Price Data'!B:B,MATCH(TEXT(A950,"YYYY-MM-DD"),'Price Data'!A:A,0)+1),""),"")</f>
        <v>1.201757636719784E-2</v>
      </c>
      <c r="D950" s="34">
        <f>IFERROR(INDEX('Price Data'!E:E,MATCH(TEXT(A950,"YYYY-MM-DD"),'Price Data'!D:D,0)),"")</f>
        <v>13.11</v>
      </c>
      <c r="E950" s="10" cm="1">
        <f t="array" ref="E950">IFERROR(IF(ISNUMBER(D950),(D950-INDEX('Price Data'!E:E,MATCH(TEXT(A950,"YYYY-MM-DD"),'Price Data'!D:D,0)+1))/INDEX('Price Data'!E:E,MATCH(TEXT(A950,"YYYY-MM-DD"),'Price Data'!D:D,0)+1),""),"")</f>
        <v>0</v>
      </c>
      <c r="F950" s="34">
        <f>IFERROR(INDEX('Price Data'!H:H,MATCH(TEXT(A950,"YYYY-MM-DD"),'Price Data'!G:G,0)),"")</f>
        <v>1508</v>
      </c>
      <c r="G950" s="10" cm="1">
        <f t="array" ref="G950">IFERROR(IF(ISNUMBER(F950),(F950-INDEX('Price Data'!H:H,MATCH(TEXT(A950,"YYYY-MM-DD"),'Price Data'!G:G,0)+1))/INDEX('Price Data'!H:H,MATCH(TEXT(A950,"YYYY-MM-DD"),'Price Data'!G:G,0)+1),""),"")</f>
        <v>0</v>
      </c>
      <c r="H950" s="34">
        <f>IFERROR(INDEX('Price Data'!K:K,MATCH(TEXT(A950,"YYYY-MM-DD"),'Price Data'!J:J,0)),"")</f>
        <v>2.2400000000000002</v>
      </c>
      <c r="I950" s="10" cm="1">
        <f t="array" ref="I950">IFERROR(IF(ISNUMBER(H950),(H950-INDEX('Price Data'!K:K,MATCH(TEXT(A950,"YYYY-MM-DD"),'Price Data'!J:J,0)+1))/INDEX('Price Data'!K:K,MATCH(TEXT(A950,"YYYY-MM-DD"),'Price Data'!J:J,0)+1),""),"")</f>
        <v>2.7522935779816536E-2</v>
      </c>
      <c r="J950" s="34">
        <f>IFERROR(INDEX('Price Data'!N:N,MATCH(TEXT(A950,"YYYY-MM-DD"),'Price Data'!M:M,0)),"")</f>
        <v>3.73</v>
      </c>
      <c r="K950" s="10" cm="1">
        <f t="array" ref="K950">IFERROR(IF(ISNUMBER(J950),(J950-INDEX('Price Data'!N:N,MATCH(TEXT(A950,"YYYY-MM-DD"),'Price Data'!M:M,0)+1))/INDEX('Price Data'!N:N,MATCH(TEXT(A950,"YYYY-MM-DD"),'Price Data'!M:M,0)+1),""),"")</f>
        <v>2.1917808219178103E-2</v>
      </c>
      <c r="L950" s="34">
        <f>IFERROR(INDEX('Price Data'!Q:Q,MATCH(TEXT(A950,"YYYY-MM-DD"),'Price Data'!P:P,0)),"")</f>
        <v>2.7</v>
      </c>
      <c r="M950" s="10" cm="1">
        <f t="array" ref="M950">IFERROR(IF(ISNUMBER(L950),(L950-INDEX('Price Data'!Q:Q,MATCH(TEXT(A950,"YYYY-MM-DD"),'Price Data'!P:P,0)+1))/INDEX('Price Data'!Q:Q,MATCH(TEXT(A950,"YYYY-MM-DD"),'Price Data'!P:P,0)+1),""),"")</f>
        <v>1.5037593984962419E-2</v>
      </c>
      <c r="N950" s="34">
        <f>IFERROR(INDEX('Price Data'!T:T,MATCH(TEXT(A950,"YYYY-MM-DD"),'Price Data'!S:S,0)),"")</f>
        <v>3.34</v>
      </c>
      <c r="O950" s="10" cm="1">
        <f t="array" ref="O950">IFERROR(IF(ISNUMBER(N950),(N950-INDEX('Price Data'!T:T,MATCH(TEXT(A950,"YYYY-MM-DD"),'Price Data'!S:S,0)+1))/INDEX('Price Data'!T:T,MATCH(TEXT(A950,"YYYY-MM-DD"),'Price Data'!S:S,0)+1),""),"")</f>
        <v>2.1406727828746128E-2</v>
      </c>
    </row>
    <row r="951" spans="1:15" x14ac:dyDescent="0.3">
      <c r="A951" s="8">
        <v>42770</v>
      </c>
      <c r="B951" s="34" t="str">
        <f>IFERROR(INDEX('Price Data'!B:B,MATCH(TEXT(A951,"YYYY-MM-DD"),'Price Data'!A:A,0)),"")</f>
        <v/>
      </c>
      <c r="C951" s="10" t="str" cm="1">
        <f t="array" ref="C951">IFERROR(IF(ISNUMBER(B951),(B951-INDEX('Price Data'!B:B,MATCH(TEXT(A951,"YYYY-MM-DD"),'Price Data'!A:A,0)+1))/INDEX('Price Data'!B:B,MATCH(TEXT(A951,"YYYY-MM-DD"),'Price Data'!A:A,0)+1),""),"")</f>
        <v/>
      </c>
      <c r="D951" s="34" t="str">
        <f>IFERROR(INDEX('Price Data'!E:E,MATCH(TEXT(A951,"YYYY-MM-DD"),'Price Data'!D:D,0)),"")</f>
        <v/>
      </c>
      <c r="E951" s="10" t="str" cm="1">
        <f t="array" ref="E951">IFERROR(IF(ISNUMBER(D951),(D951-INDEX('Price Data'!E:E,MATCH(TEXT(A951,"YYYY-MM-DD"),'Price Data'!D:D,0)+1))/INDEX('Price Data'!E:E,MATCH(TEXT(A951,"YYYY-MM-DD"),'Price Data'!D:D,0)+1),""),"")</f>
        <v/>
      </c>
      <c r="F951" s="34" t="str">
        <f>IFERROR(INDEX('Price Data'!H:H,MATCH(TEXT(A951,"YYYY-MM-DD"),'Price Data'!G:G,0)),"")</f>
        <v/>
      </c>
      <c r="G951" s="10" t="str" cm="1">
        <f t="array" ref="G951">IFERROR(IF(ISNUMBER(F951),(F951-INDEX('Price Data'!H:H,MATCH(TEXT(A951,"YYYY-MM-DD"),'Price Data'!G:G,0)+1))/INDEX('Price Data'!H:H,MATCH(TEXT(A951,"YYYY-MM-DD"),'Price Data'!G:G,0)+1),""),"")</f>
        <v/>
      </c>
      <c r="H951" s="34" t="str">
        <f>IFERROR(INDEX('Price Data'!K:K,MATCH(TEXT(A951,"YYYY-MM-DD"),'Price Data'!J:J,0)),"")</f>
        <v/>
      </c>
      <c r="I951" s="10" t="str" cm="1">
        <f t="array" ref="I951">IFERROR(IF(ISNUMBER(H951),(H951-INDEX('Price Data'!K:K,MATCH(TEXT(A951,"YYYY-MM-DD"),'Price Data'!J:J,0)+1))/INDEX('Price Data'!K:K,MATCH(TEXT(A951,"YYYY-MM-DD"),'Price Data'!J:J,0)+1),""),"")</f>
        <v/>
      </c>
      <c r="J951" s="34" t="str">
        <f>IFERROR(INDEX('Price Data'!N:N,MATCH(TEXT(A951,"YYYY-MM-DD"),'Price Data'!M:M,0)),"")</f>
        <v/>
      </c>
      <c r="K951" s="10" t="str" cm="1">
        <f t="array" ref="K951">IFERROR(IF(ISNUMBER(J951),(J951-INDEX('Price Data'!N:N,MATCH(TEXT(A951,"YYYY-MM-DD"),'Price Data'!M:M,0)+1))/INDEX('Price Data'!N:N,MATCH(TEXT(A951,"YYYY-MM-DD"),'Price Data'!M:M,0)+1),""),"")</f>
        <v/>
      </c>
      <c r="L951" s="34" t="str">
        <f>IFERROR(INDEX('Price Data'!Q:Q,MATCH(TEXT(A951,"YYYY-MM-DD"),'Price Data'!P:P,0)),"")</f>
        <v/>
      </c>
      <c r="M951" s="10" t="str" cm="1">
        <f t="array" ref="M951">IFERROR(IF(ISNUMBER(L951),(L951-INDEX('Price Data'!Q:Q,MATCH(TEXT(A951,"YYYY-MM-DD"),'Price Data'!P:P,0)+1))/INDEX('Price Data'!Q:Q,MATCH(TEXT(A951,"YYYY-MM-DD"),'Price Data'!P:P,0)+1),""),"")</f>
        <v/>
      </c>
      <c r="N951" s="34" t="str">
        <f>IFERROR(INDEX('Price Data'!T:T,MATCH(TEXT(A951,"YYYY-MM-DD"),'Price Data'!S:S,0)),"")</f>
        <v/>
      </c>
      <c r="O951" s="10" t="str" cm="1">
        <f t="array" ref="O951">IFERROR(IF(ISNUMBER(N951),(N951-INDEX('Price Data'!T:T,MATCH(TEXT(A951,"YYYY-MM-DD"),'Price Data'!S:S,0)+1))/INDEX('Price Data'!T:T,MATCH(TEXT(A951,"YYYY-MM-DD"),'Price Data'!S:S,0)+1),""),"")</f>
        <v/>
      </c>
    </row>
    <row r="952" spans="1:15" x14ac:dyDescent="0.3">
      <c r="A952" s="8">
        <v>42771</v>
      </c>
      <c r="B952" s="34" t="str">
        <f>IFERROR(INDEX('Price Data'!B:B,MATCH(TEXT(A952,"YYYY-MM-DD"),'Price Data'!A:A,0)),"")</f>
        <v/>
      </c>
      <c r="C952" s="10" t="str" cm="1">
        <f t="array" ref="C952">IFERROR(IF(ISNUMBER(B952),(B952-INDEX('Price Data'!B:B,MATCH(TEXT(A952,"YYYY-MM-DD"),'Price Data'!A:A,0)+1))/INDEX('Price Data'!B:B,MATCH(TEXT(A952,"YYYY-MM-DD"),'Price Data'!A:A,0)+1),""),"")</f>
        <v/>
      </c>
      <c r="D952" s="34" t="str">
        <f>IFERROR(INDEX('Price Data'!E:E,MATCH(TEXT(A952,"YYYY-MM-DD"),'Price Data'!D:D,0)),"")</f>
        <v/>
      </c>
      <c r="E952" s="10" t="str" cm="1">
        <f t="array" ref="E952">IFERROR(IF(ISNUMBER(D952),(D952-INDEX('Price Data'!E:E,MATCH(TEXT(A952,"YYYY-MM-DD"),'Price Data'!D:D,0)+1))/INDEX('Price Data'!E:E,MATCH(TEXT(A952,"YYYY-MM-DD"),'Price Data'!D:D,0)+1),""),"")</f>
        <v/>
      </c>
      <c r="F952" s="34" t="str">
        <f>IFERROR(INDEX('Price Data'!H:H,MATCH(TEXT(A952,"YYYY-MM-DD"),'Price Data'!G:G,0)),"")</f>
        <v/>
      </c>
      <c r="G952" s="10" t="str" cm="1">
        <f t="array" ref="G952">IFERROR(IF(ISNUMBER(F952),(F952-INDEX('Price Data'!H:H,MATCH(TEXT(A952,"YYYY-MM-DD"),'Price Data'!G:G,0)+1))/INDEX('Price Data'!H:H,MATCH(TEXT(A952,"YYYY-MM-DD"),'Price Data'!G:G,0)+1),""),"")</f>
        <v/>
      </c>
      <c r="H952" s="34" t="str">
        <f>IFERROR(INDEX('Price Data'!K:K,MATCH(TEXT(A952,"YYYY-MM-DD"),'Price Data'!J:J,0)),"")</f>
        <v/>
      </c>
      <c r="I952" s="10" t="str" cm="1">
        <f t="array" ref="I952">IFERROR(IF(ISNUMBER(H952),(H952-INDEX('Price Data'!K:K,MATCH(TEXT(A952,"YYYY-MM-DD"),'Price Data'!J:J,0)+1))/INDEX('Price Data'!K:K,MATCH(TEXT(A952,"YYYY-MM-DD"),'Price Data'!J:J,0)+1),""),"")</f>
        <v/>
      </c>
      <c r="J952" s="34" t="str">
        <f>IFERROR(INDEX('Price Data'!N:N,MATCH(TEXT(A952,"YYYY-MM-DD"),'Price Data'!M:M,0)),"")</f>
        <v/>
      </c>
      <c r="K952" s="10" t="str" cm="1">
        <f t="array" ref="K952">IFERROR(IF(ISNUMBER(J952),(J952-INDEX('Price Data'!N:N,MATCH(TEXT(A952,"YYYY-MM-DD"),'Price Data'!M:M,0)+1))/INDEX('Price Data'!N:N,MATCH(TEXT(A952,"YYYY-MM-DD"),'Price Data'!M:M,0)+1),""),"")</f>
        <v/>
      </c>
      <c r="L952" s="34" t="str">
        <f>IFERROR(INDEX('Price Data'!Q:Q,MATCH(TEXT(A952,"YYYY-MM-DD"),'Price Data'!P:P,0)),"")</f>
        <v/>
      </c>
      <c r="M952" s="10" t="str" cm="1">
        <f t="array" ref="M952">IFERROR(IF(ISNUMBER(L952),(L952-INDEX('Price Data'!Q:Q,MATCH(TEXT(A952,"YYYY-MM-DD"),'Price Data'!P:P,0)+1))/INDEX('Price Data'!Q:Q,MATCH(TEXT(A952,"YYYY-MM-DD"),'Price Data'!P:P,0)+1),""),"")</f>
        <v/>
      </c>
      <c r="N952" s="34" t="str">
        <f>IFERROR(INDEX('Price Data'!T:T,MATCH(TEXT(A952,"YYYY-MM-DD"),'Price Data'!S:S,0)),"")</f>
        <v/>
      </c>
      <c r="O952" s="10" t="str" cm="1">
        <f t="array" ref="O952">IFERROR(IF(ISNUMBER(N952),(N952-INDEX('Price Data'!T:T,MATCH(TEXT(A952,"YYYY-MM-DD"),'Price Data'!S:S,0)+1))/INDEX('Price Data'!T:T,MATCH(TEXT(A952,"YYYY-MM-DD"),'Price Data'!S:S,0)+1),""),"")</f>
        <v/>
      </c>
    </row>
    <row r="953" spans="1:15" x14ac:dyDescent="0.3">
      <c r="A953" s="8">
        <v>42772</v>
      </c>
      <c r="B953" s="34">
        <f>IFERROR(INDEX('Price Data'!B:B,MATCH(TEXT(A953,"YYYY-MM-DD"),'Price Data'!A:A,0)),"")</f>
        <v>18694</v>
      </c>
      <c r="C953" s="10" cm="1">
        <f t="array" ref="C953">IFERROR(IF(ISNUMBER(B953),(B953-INDEX('Price Data'!B:B,MATCH(TEXT(A953,"YYYY-MM-DD"),'Price Data'!A:A,0)+1))/INDEX('Price Data'!B:B,MATCH(TEXT(A953,"YYYY-MM-DD"),'Price Data'!A:A,0)+1),""),"")</f>
        <v>-2.207574806444863E-2</v>
      </c>
      <c r="D953" s="34">
        <f>IFERROR(INDEX('Price Data'!E:E,MATCH(TEXT(A953,"YYYY-MM-DD"),'Price Data'!D:D,0)),"")</f>
        <v>12.21</v>
      </c>
      <c r="E953" s="10" cm="1">
        <f t="array" ref="E953">IFERROR(IF(ISNUMBER(D953),(D953-INDEX('Price Data'!E:E,MATCH(TEXT(A953,"YYYY-MM-DD"),'Price Data'!D:D,0)+1))/INDEX('Price Data'!E:E,MATCH(TEXT(A953,"YYYY-MM-DD"),'Price Data'!D:D,0)+1),""),"")</f>
        <v>-6.8649885583523917E-2</v>
      </c>
      <c r="F953" s="34">
        <f>IFERROR(INDEX('Price Data'!H:H,MATCH(TEXT(A953,"YYYY-MM-DD"),'Price Data'!G:G,0)),"")</f>
        <v>1508</v>
      </c>
      <c r="G953" s="10" cm="1">
        <f t="array" ref="G953">IFERROR(IF(ISNUMBER(F953),(F953-INDEX('Price Data'!H:H,MATCH(TEXT(A953,"YYYY-MM-DD"),'Price Data'!G:G,0)+1))/INDEX('Price Data'!H:H,MATCH(TEXT(A953,"YYYY-MM-DD"),'Price Data'!G:G,0)+1),""),"")</f>
        <v>0</v>
      </c>
      <c r="H953" s="34">
        <f>IFERROR(INDEX('Price Data'!K:K,MATCH(TEXT(A953,"YYYY-MM-DD"),'Price Data'!J:J,0)),"")</f>
        <v>2.1800000000000002</v>
      </c>
      <c r="I953" s="10" cm="1">
        <f t="array" ref="I953">IFERROR(IF(ISNUMBER(H953),(H953-INDEX('Price Data'!K:K,MATCH(TEXT(A953,"YYYY-MM-DD"),'Price Data'!J:J,0)+1))/INDEX('Price Data'!K:K,MATCH(TEXT(A953,"YYYY-MM-DD"),'Price Data'!J:J,0)+1),""),"")</f>
        <v>-2.6785714285714309E-2</v>
      </c>
      <c r="J953" s="34">
        <f>IFERROR(INDEX('Price Data'!N:N,MATCH(TEXT(A953,"YYYY-MM-DD"),'Price Data'!M:M,0)),"")</f>
        <v>3.52</v>
      </c>
      <c r="K953" s="10" cm="1">
        <f t="array" ref="K953">IFERROR(IF(ISNUMBER(J953),(J953-INDEX('Price Data'!N:N,MATCH(TEXT(A953,"YYYY-MM-DD"),'Price Data'!M:M,0)+1))/INDEX('Price Data'!N:N,MATCH(TEXT(A953,"YYYY-MM-DD"),'Price Data'!M:M,0)+1),""),"")</f>
        <v>-5.6300268096514734E-2</v>
      </c>
      <c r="L953" s="34">
        <f>IFERROR(INDEX('Price Data'!Q:Q,MATCH(TEXT(A953,"YYYY-MM-DD"),'Price Data'!P:P,0)),"")</f>
        <v>2.54</v>
      </c>
      <c r="M953" s="10" cm="1">
        <f t="array" ref="M953">IFERROR(IF(ISNUMBER(L953),(L953-INDEX('Price Data'!Q:Q,MATCH(TEXT(A953,"YYYY-MM-DD"),'Price Data'!P:P,0)+1))/INDEX('Price Data'!Q:Q,MATCH(TEXT(A953,"YYYY-MM-DD"),'Price Data'!P:P,0)+1),""),"")</f>
        <v>-5.925925925925931E-2</v>
      </c>
      <c r="N953" s="34">
        <f>IFERROR(INDEX('Price Data'!T:T,MATCH(TEXT(A953,"YYYY-MM-DD"),'Price Data'!S:S,0)),"")</f>
        <v>3.25</v>
      </c>
      <c r="O953" s="10" cm="1">
        <f t="array" ref="O953">IFERROR(IF(ISNUMBER(N953),(N953-INDEX('Price Data'!T:T,MATCH(TEXT(A953,"YYYY-MM-DD"),'Price Data'!S:S,0)+1))/INDEX('Price Data'!T:T,MATCH(TEXT(A953,"YYYY-MM-DD"),'Price Data'!S:S,0)+1),""),"")</f>
        <v>-2.6946107784431097E-2</v>
      </c>
    </row>
    <row r="954" spans="1:15" x14ac:dyDescent="0.3">
      <c r="A954" s="8">
        <v>42773</v>
      </c>
      <c r="B954" s="34">
        <f>IFERROR(INDEX('Price Data'!B:B,MATCH(TEXT(A954,"YYYY-MM-DD"),'Price Data'!A:A,0)),"")</f>
        <v>18663</v>
      </c>
      <c r="C954" s="10" cm="1">
        <f t="array" ref="C954">IFERROR(IF(ISNUMBER(B954),(B954-INDEX('Price Data'!B:B,MATCH(TEXT(A954,"YYYY-MM-DD"),'Price Data'!A:A,0)+1))/INDEX('Price Data'!B:B,MATCH(TEXT(A954,"YYYY-MM-DD"),'Price Data'!A:A,0)+1),""),"")</f>
        <v>-1.6582860810955386E-3</v>
      </c>
      <c r="D954" s="34">
        <f>IFERROR(INDEX('Price Data'!E:E,MATCH(TEXT(A954,"YYYY-MM-DD"),'Price Data'!D:D,0)),"")</f>
        <v>12.27</v>
      </c>
      <c r="E954" s="10" cm="1">
        <f t="array" ref="E954">IFERROR(IF(ISNUMBER(D954),(D954-INDEX('Price Data'!E:E,MATCH(TEXT(A954,"YYYY-MM-DD"),'Price Data'!D:D,0)+1))/INDEX('Price Data'!E:E,MATCH(TEXT(A954,"YYYY-MM-DD"),'Price Data'!D:D,0)+1),""),"")</f>
        <v>4.9140049140048089E-3</v>
      </c>
      <c r="F954" s="34">
        <f>IFERROR(INDEX('Price Data'!H:H,MATCH(TEXT(A954,"YYYY-MM-DD"),'Price Data'!G:G,0)),"")</f>
        <v>1508</v>
      </c>
      <c r="G954" s="10" cm="1">
        <f t="array" ref="G954">IFERROR(IF(ISNUMBER(F954),(F954-INDEX('Price Data'!H:H,MATCH(TEXT(A954,"YYYY-MM-DD"),'Price Data'!G:G,0)+1))/INDEX('Price Data'!H:H,MATCH(TEXT(A954,"YYYY-MM-DD"),'Price Data'!G:G,0)+1),""),"")</f>
        <v>0</v>
      </c>
      <c r="H954" s="34">
        <f>IFERROR(INDEX('Price Data'!K:K,MATCH(TEXT(A954,"YYYY-MM-DD"),'Price Data'!J:J,0)),"")</f>
        <v>2.14</v>
      </c>
      <c r="I954" s="10" cm="1">
        <f t="array" ref="I954">IFERROR(IF(ISNUMBER(H954),(H954-INDEX('Price Data'!K:K,MATCH(TEXT(A954,"YYYY-MM-DD"),'Price Data'!J:J,0)+1))/INDEX('Price Data'!K:K,MATCH(TEXT(A954,"YYYY-MM-DD"),'Price Data'!J:J,0)+1),""),"")</f>
        <v>-1.8348623853211024E-2</v>
      </c>
      <c r="J954" s="34">
        <f>IFERROR(INDEX('Price Data'!N:N,MATCH(TEXT(A954,"YYYY-MM-DD"),'Price Data'!M:M,0)),"")</f>
        <v>3.4</v>
      </c>
      <c r="K954" s="10" cm="1">
        <f t="array" ref="K954">IFERROR(IF(ISNUMBER(J954),(J954-INDEX('Price Data'!N:N,MATCH(TEXT(A954,"YYYY-MM-DD"),'Price Data'!M:M,0)+1))/INDEX('Price Data'!N:N,MATCH(TEXT(A954,"YYYY-MM-DD"),'Price Data'!M:M,0)+1),""),"")</f>
        <v>-3.4090909090909123E-2</v>
      </c>
      <c r="L954" s="34">
        <f>IFERROR(INDEX('Price Data'!Q:Q,MATCH(TEXT(A954,"YYYY-MM-DD"),'Price Data'!P:P,0)),"")</f>
        <v>2.39</v>
      </c>
      <c r="M954" s="10" cm="1">
        <f t="array" ref="M954">IFERROR(IF(ISNUMBER(L954),(L954-INDEX('Price Data'!Q:Q,MATCH(TEXT(A954,"YYYY-MM-DD"),'Price Data'!P:P,0)+1))/INDEX('Price Data'!Q:Q,MATCH(TEXT(A954,"YYYY-MM-DD"),'Price Data'!P:P,0)+1),""),"")</f>
        <v>-5.9055118110236185E-2</v>
      </c>
      <c r="N954" s="34">
        <f>IFERROR(INDEX('Price Data'!T:T,MATCH(TEXT(A954,"YYYY-MM-DD"),'Price Data'!S:S,0)),"")</f>
        <v>3.21</v>
      </c>
      <c r="O954" s="10" cm="1">
        <f t="array" ref="O954">IFERROR(IF(ISNUMBER(N954),(N954-INDEX('Price Data'!T:T,MATCH(TEXT(A954,"YYYY-MM-DD"),'Price Data'!S:S,0)+1))/INDEX('Price Data'!T:T,MATCH(TEXT(A954,"YYYY-MM-DD"),'Price Data'!S:S,0)+1),""),"")</f>
        <v>-1.2307692307692318E-2</v>
      </c>
    </row>
    <row r="955" spans="1:15" x14ac:dyDescent="0.3">
      <c r="A955" s="8">
        <v>42774</v>
      </c>
      <c r="B955" s="34">
        <f>IFERROR(INDEX('Price Data'!B:B,MATCH(TEXT(A955,"YYYY-MM-DD"),'Price Data'!A:A,0)),"")</f>
        <v>18772</v>
      </c>
      <c r="C955" s="10" cm="1">
        <f t="array" ref="C955">IFERROR(IF(ISNUMBER(B955),(B955-INDEX('Price Data'!B:B,MATCH(TEXT(A955,"YYYY-MM-DD"),'Price Data'!A:A,0)+1))/INDEX('Price Data'!B:B,MATCH(TEXT(A955,"YYYY-MM-DD"),'Price Data'!A:A,0)+1),""),"")</f>
        <v>5.8404329421850717E-3</v>
      </c>
      <c r="D955" s="34">
        <f>IFERROR(INDEX('Price Data'!E:E,MATCH(TEXT(A955,"YYYY-MM-DD"),'Price Data'!D:D,0)),"")</f>
        <v>12.4</v>
      </c>
      <c r="E955" s="10" cm="1">
        <f t="array" ref="E955">IFERROR(IF(ISNUMBER(D955),(D955-INDEX('Price Data'!E:E,MATCH(TEXT(A955,"YYYY-MM-DD"),'Price Data'!D:D,0)+1))/INDEX('Price Data'!E:E,MATCH(TEXT(A955,"YYYY-MM-DD"),'Price Data'!D:D,0)+1),""),"")</f>
        <v>1.0594947025264938E-2</v>
      </c>
      <c r="F955" s="34">
        <f>IFERROR(INDEX('Price Data'!H:H,MATCH(TEXT(A955,"YYYY-MM-DD"),'Price Data'!G:G,0)),"")</f>
        <v>1508</v>
      </c>
      <c r="G955" s="10" cm="1">
        <f t="array" ref="G955">IFERROR(IF(ISNUMBER(F955),(F955-INDEX('Price Data'!H:H,MATCH(TEXT(A955,"YYYY-MM-DD"),'Price Data'!G:G,0)+1))/INDEX('Price Data'!H:H,MATCH(TEXT(A955,"YYYY-MM-DD"),'Price Data'!G:G,0)+1),""),"")</f>
        <v>0</v>
      </c>
      <c r="H955" s="34">
        <f>IFERROR(INDEX('Price Data'!K:K,MATCH(TEXT(A955,"YYYY-MM-DD"),'Price Data'!J:J,0)),"")</f>
        <v>2.14</v>
      </c>
      <c r="I955" s="10" cm="1">
        <f t="array" ref="I955">IFERROR(IF(ISNUMBER(H955),(H955-INDEX('Price Data'!K:K,MATCH(TEXT(A955,"YYYY-MM-DD"),'Price Data'!J:J,0)+1))/INDEX('Price Data'!K:K,MATCH(TEXT(A955,"YYYY-MM-DD"),'Price Data'!J:J,0)+1),""),"")</f>
        <v>0</v>
      </c>
      <c r="J955" s="34">
        <f>IFERROR(INDEX('Price Data'!N:N,MATCH(TEXT(A955,"YYYY-MM-DD"),'Price Data'!M:M,0)),"")</f>
        <v>3.44</v>
      </c>
      <c r="K955" s="10" cm="1">
        <f t="array" ref="K955">IFERROR(IF(ISNUMBER(J955),(J955-INDEX('Price Data'!N:N,MATCH(TEXT(A955,"YYYY-MM-DD"),'Price Data'!M:M,0)+1))/INDEX('Price Data'!N:N,MATCH(TEXT(A955,"YYYY-MM-DD"),'Price Data'!M:M,0)+1),""),"")</f>
        <v>1.1764705882352951E-2</v>
      </c>
      <c r="L955" s="34">
        <f>IFERROR(INDEX('Price Data'!Q:Q,MATCH(TEXT(A955,"YYYY-MM-DD"),'Price Data'!P:P,0)),"")</f>
        <v>2.4900000000000002</v>
      </c>
      <c r="M955" s="10" cm="1">
        <f t="array" ref="M955">IFERROR(IF(ISNUMBER(L955),(L955-INDEX('Price Data'!Q:Q,MATCH(TEXT(A955,"YYYY-MM-DD"),'Price Data'!P:P,0)+1))/INDEX('Price Data'!Q:Q,MATCH(TEXT(A955,"YYYY-MM-DD"),'Price Data'!P:P,0)+1),""),"")</f>
        <v>4.1841004184100451E-2</v>
      </c>
      <c r="N955" s="34">
        <f>IFERROR(INDEX('Price Data'!T:T,MATCH(TEXT(A955,"YYYY-MM-DD"),'Price Data'!S:S,0)),"")</f>
        <v>3.29</v>
      </c>
      <c r="O955" s="10" cm="1">
        <f t="array" ref="O955">IFERROR(IF(ISNUMBER(N955),(N955-INDEX('Price Data'!T:T,MATCH(TEXT(A955,"YYYY-MM-DD"),'Price Data'!S:S,0)+1))/INDEX('Price Data'!T:T,MATCH(TEXT(A955,"YYYY-MM-DD"),'Price Data'!S:S,0)+1),""),"")</f>
        <v>2.4922118380062329E-2</v>
      </c>
    </row>
    <row r="956" spans="1:15" x14ac:dyDescent="0.3">
      <c r="A956" s="8">
        <v>42775</v>
      </c>
      <c r="B956" s="34">
        <f>IFERROR(INDEX('Price Data'!B:B,MATCH(TEXT(A956,"YYYY-MM-DD"),'Price Data'!A:A,0)),"")</f>
        <v>18947</v>
      </c>
      <c r="C956" s="10" cm="1">
        <f t="array" ref="C956">IFERROR(IF(ISNUMBER(B956),(B956-INDEX('Price Data'!B:B,MATCH(TEXT(A956,"YYYY-MM-DD"),'Price Data'!A:A,0)+1))/INDEX('Price Data'!B:B,MATCH(TEXT(A956,"YYYY-MM-DD"),'Price Data'!A:A,0)+1),""),"")</f>
        <v>9.3223950564670782E-3</v>
      </c>
      <c r="D956" s="34">
        <f>IFERROR(INDEX('Price Data'!E:E,MATCH(TEXT(A956,"YYYY-MM-DD"),'Price Data'!D:D,0)),"")</f>
        <v>12.57</v>
      </c>
      <c r="E956" s="10" cm="1">
        <f t="array" ref="E956">IFERROR(IF(ISNUMBER(D956),(D956-INDEX('Price Data'!E:E,MATCH(TEXT(A956,"YYYY-MM-DD"),'Price Data'!D:D,0)+1))/INDEX('Price Data'!E:E,MATCH(TEXT(A956,"YYYY-MM-DD"),'Price Data'!D:D,0)+1),""),"")</f>
        <v>1.3709677419354832E-2</v>
      </c>
      <c r="F956" s="34">
        <f>IFERROR(INDEX('Price Data'!H:H,MATCH(TEXT(A956,"YYYY-MM-DD"),'Price Data'!G:G,0)),"")</f>
        <v>1508</v>
      </c>
      <c r="G956" s="10" cm="1">
        <f t="array" ref="G956">IFERROR(IF(ISNUMBER(F956),(F956-INDEX('Price Data'!H:H,MATCH(TEXT(A956,"YYYY-MM-DD"),'Price Data'!G:G,0)+1))/INDEX('Price Data'!H:H,MATCH(TEXT(A956,"YYYY-MM-DD"),'Price Data'!G:G,0)+1),""),"")</f>
        <v>0</v>
      </c>
      <c r="H956" s="34">
        <f>IFERROR(INDEX('Price Data'!K:K,MATCH(TEXT(A956,"YYYY-MM-DD"),'Price Data'!J:J,0)),"")</f>
        <v>2.15</v>
      </c>
      <c r="I956" s="10" cm="1">
        <f t="array" ref="I956">IFERROR(IF(ISNUMBER(H956),(H956-INDEX('Price Data'!K:K,MATCH(TEXT(A956,"YYYY-MM-DD"),'Price Data'!J:J,0)+1))/INDEX('Price Data'!K:K,MATCH(TEXT(A956,"YYYY-MM-DD"),'Price Data'!J:J,0)+1),""),"")</f>
        <v>4.6728971962615821E-3</v>
      </c>
      <c r="J956" s="34">
        <f>IFERROR(INDEX('Price Data'!N:N,MATCH(TEXT(A956,"YYYY-MM-DD"),'Price Data'!M:M,0)),"")</f>
        <v>3.49</v>
      </c>
      <c r="K956" s="10" cm="1">
        <f t="array" ref="K956">IFERROR(IF(ISNUMBER(J956),(J956-INDEX('Price Data'!N:N,MATCH(TEXT(A956,"YYYY-MM-DD"),'Price Data'!M:M,0)+1))/INDEX('Price Data'!N:N,MATCH(TEXT(A956,"YYYY-MM-DD"),'Price Data'!M:M,0)+1),""),"")</f>
        <v>1.453488372093031E-2</v>
      </c>
      <c r="L956" s="34">
        <f>IFERROR(INDEX('Price Data'!Q:Q,MATCH(TEXT(A956,"YYYY-MM-DD"),'Price Data'!P:P,0)),"")</f>
        <v>2.48</v>
      </c>
      <c r="M956" s="10" cm="1">
        <f t="array" ref="M956">IFERROR(IF(ISNUMBER(L956),(L956-INDEX('Price Data'!Q:Q,MATCH(TEXT(A956,"YYYY-MM-DD"),'Price Data'!P:P,0)+1))/INDEX('Price Data'!Q:Q,MATCH(TEXT(A956,"YYYY-MM-DD"),'Price Data'!P:P,0)+1),""),"")</f>
        <v>-4.0160642570282049E-3</v>
      </c>
      <c r="N956" s="34">
        <f>IFERROR(INDEX('Price Data'!T:T,MATCH(TEXT(A956,"YYYY-MM-DD"),'Price Data'!S:S,0)),"")</f>
        <v>3.31</v>
      </c>
      <c r="O956" s="10" cm="1">
        <f t="array" ref="O956">IFERROR(IF(ISNUMBER(N956),(N956-INDEX('Price Data'!T:T,MATCH(TEXT(A956,"YYYY-MM-DD"),'Price Data'!S:S,0)+1))/INDEX('Price Data'!T:T,MATCH(TEXT(A956,"YYYY-MM-DD"),'Price Data'!S:S,0)+1),""),"")</f>
        <v>6.0790273556231055E-3</v>
      </c>
    </row>
    <row r="957" spans="1:15" x14ac:dyDescent="0.3">
      <c r="A957" s="8">
        <v>42776</v>
      </c>
      <c r="B957" s="34">
        <f>IFERROR(INDEX('Price Data'!B:B,MATCH(TEXT(A957,"YYYY-MM-DD"),'Price Data'!A:A,0)),"")</f>
        <v>18862</v>
      </c>
      <c r="C957" s="10" cm="1">
        <f t="array" ref="C957">IFERROR(IF(ISNUMBER(B957),(B957-INDEX('Price Data'!B:B,MATCH(TEXT(A957,"YYYY-MM-DD"),'Price Data'!A:A,0)+1))/INDEX('Price Data'!B:B,MATCH(TEXT(A957,"YYYY-MM-DD"),'Price Data'!A:A,0)+1),""),"")</f>
        <v>-4.4861983427455536E-3</v>
      </c>
      <c r="D957" s="34">
        <f>IFERROR(INDEX('Price Data'!E:E,MATCH(TEXT(A957,"YYYY-MM-DD"),'Price Data'!D:D,0)),"")</f>
        <v>12.64</v>
      </c>
      <c r="E957" s="10" cm="1">
        <f t="array" ref="E957">IFERROR(IF(ISNUMBER(D957),(D957-INDEX('Price Data'!E:E,MATCH(TEXT(A957,"YYYY-MM-DD"),'Price Data'!D:D,0)+1))/INDEX('Price Data'!E:E,MATCH(TEXT(A957,"YYYY-MM-DD"),'Price Data'!D:D,0)+1),""),"")</f>
        <v>5.5688146380270713E-3</v>
      </c>
      <c r="F957" s="34">
        <f>IFERROR(INDEX('Price Data'!H:H,MATCH(TEXT(A957,"YYYY-MM-DD"),'Price Data'!G:G,0)),"")</f>
        <v>1508</v>
      </c>
      <c r="G957" s="10" cm="1">
        <f t="array" ref="G957">IFERROR(IF(ISNUMBER(F957),(F957-INDEX('Price Data'!H:H,MATCH(TEXT(A957,"YYYY-MM-DD"),'Price Data'!G:G,0)+1))/INDEX('Price Data'!H:H,MATCH(TEXT(A957,"YYYY-MM-DD"),'Price Data'!G:G,0)+1),""),"")</f>
        <v>0</v>
      </c>
      <c r="H957" s="34">
        <f>IFERROR(INDEX('Price Data'!K:K,MATCH(TEXT(A957,"YYYY-MM-DD"),'Price Data'!J:J,0)),"")</f>
        <v>2.13</v>
      </c>
      <c r="I957" s="10" cm="1">
        <f t="array" ref="I957">IFERROR(IF(ISNUMBER(H957),(H957-INDEX('Price Data'!K:K,MATCH(TEXT(A957,"YYYY-MM-DD"),'Price Data'!J:J,0)+1))/INDEX('Price Data'!K:K,MATCH(TEXT(A957,"YYYY-MM-DD"),'Price Data'!J:J,0)+1),""),"")</f>
        <v>-9.3023255813953574E-3</v>
      </c>
      <c r="J957" s="34">
        <f>IFERROR(INDEX('Price Data'!N:N,MATCH(TEXT(A957,"YYYY-MM-DD"),'Price Data'!M:M,0)),"")</f>
        <v>3.22</v>
      </c>
      <c r="K957" s="10" cm="1">
        <f t="array" ref="K957">IFERROR(IF(ISNUMBER(J957),(J957-INDEX('Price Data'!N:N,MATCH(TEXT(A957,"YYYY-MM-DD"),'Price Data'!M:M,0)+1))/INDEX('Price Data'!N:N,MATCH(TEXT(A957,"YYYY-MM-DD"),'Price Data'!M:M,0)+1),""),"")</f>
        <v>-7.7363896848137534E-2</v>
      </c>
      <c r="L957" s="34">
        <f>IFERROR(INDEX('Price Data'!Q:Q,MATCH(TEXT(A957,"YYYY-MM-DD"),'Price Data'!P:P,0)),"")</f>
        <v>2.35</v>
      </c>
      <c r="M957" s="10" cm="1">
        <f t="array" ref="M957">IFERROR(IF(ISNUMBER(L957),(L957-INDEX('Price Data'!Q:Q,MATCH(TEXT(A957,"YYYY-MM-DD"),'Price Data'!P:P,0)+1))/INDEX('Price Data'!Q:Q,MATCH(TEXT(A957,"YYYY-MM-DD"),'Price Data'!P:P,0)+1),""),"")</f>
        <v>-5.2419354838709638E-2</v>
      </c>
      <c r="N957" s="34">
        <f>IFERROR(INDEX('Price Data'!T:T,MATCH(TEXT(A957,"YYYY-MM-DD"),'Price Data'!S:S,0)),"")</f>
        <v>3.24</v>
      </c>
      <c r="O957" s="10" cm="1">
        <f t="array" ref="O957">IFERROR(IF(ISNUMBER(N957),(N957-INDEX('Price Data'!T:T,MATCH(TEXT(A957,"YYYY-MM-DD"),'Price Data'!S:S,0)+1))/INDEX('Price Data'!T:T,MATCH(TEXT(A957,"YYYY-MM-DD"),'Price Data'!S:S,0)+1),""),"")</f>
        <v>-2.1148036253776387E-2</v>
      </c>
    </row>
    <row r="958" spans="1:15" x14ac:dyDescent="0.3">
      <c r="A958" s="8">
        <v>42777</v>
      </c>
      <c r="B958" s="34" t="str">
        <f>IFERROR(INDEX('Price Data'!B:B,MATCH(TEXT(A958,"YYYY-MM-DD"),'Price Data'!A:A,0)),"")</f>
        <v/>
      </c>
      <c r="C958" s="10" t="str" cm="1">
        <f t="array" ref="C958">IFERROR(IF(ISNUMBER(B958),(B958-INDEX('Price Data'!B:B,MATCH(TEXT(A958,"YYYY-MM-DD"),'Price Data'!A:A,0)+1))/INDEX('Price Data'!B:B,MATCH(TEXT(A958,"YYYY-MM-DD"),'Price Data'!A:A,0)+1),""),"")</f>
        <v/>
      </c>
      <c r="D958" s="34" t="str">
        <f>IFERROR(INDEX('Price Data'!E:E,MATCH(TEXT(A958,"YYYY-MM-DD"),'Price Data'!D:D,0)),"")</f>
        <v/>
      </c>
      <c r="E958" s="10" t="str" cm="1">
        <f t="array" ref="E958">IFERROR(IF(ISNUMBER(D958),(D958-INDEX('Price Data'!E:E,MATCH(TEXT(A958,"YYYY-MM-DD"),'Price Data'!D:D,0)+1))/INDEX('Price Data'!E:E,MATCH(TEXT(A958,"YYYY-MM-DD"),'Price Data'!D:D,0)+1),""),"")</f>
        <v/>
      </c>
      <c r="F958" s="34" t="str">
        <f>IFERROR(INDEX('Price Data'!H:H,MATCH(TEXT(A958,"YYYY-MM-DD"),'Price Data'!G:G,0)),"")</f>
        <v/>
      </c>
      <c r="G958" s="10" t="str" cm="1">
        <f t="array" ref="G958">IFERROR(IF(ISNUMBER(F958),(F958-INDEX('Price Data'!H:H,MATCH(TEXT(A958,"YYYY-MM-DD"),'Price Data'!G:G,0)+1))/INDEX('Price Data'!H:H,MATCH(TEXT(A958,"YYYY-MM-DD"),'Price Data'!G:G,0)+1),""),"")</f>
        <v/>
      </c>
      <c r="H958" s="34" t="str">
        <f>IFERROR(INDEX('Price Data'!K:K,MATCH(TEXT(A958,"YYYY-MM-DD"),'Price Data'!J:J,0)),"")</f>
        <v/>
      </c>
      <c r="I958" s="10" t="str" cm="1">
        <f t="array" ref="I958">IFERROR(IF(ISNUMBER(H958),(H958-INDEX('Price Data'!K:K,MATCH(TEXT(A958,"YYYY-MM-DD"),'Price Data'!J:J,0)+1))/INDEX('Price Data'!K:K,MATCH(TEXT(A958,"YYYY-MM-DD"),'Price Data'!J:J,0)+1),""),"")</f>
        <v/>
      </c>
      <c r="J958" s="34" t="str">
        <f>IFERROR(INDEX('Price Data'!N:N,MATCH(TEXT(A958,"YYYY-MM-DD"),'Price Data'!M:M,0)),"")</f>
        <v/>
      </c>
      <c r="K958" s="10" t="str" cm="1">
        <f t="array" ref="K958">IFERROR(IF(ISNUMBER(J958),(J958-INDEX('Price Data'!N:N,MATCH(TEXT(A958,"YYYY-MM-DD"),'Price Data'!M:M,0)+1))/INDEX('Price Data'!N:N,MATCH(TEXT(A958,"YYYY-MM-DD"),'Price Data'!M:M,0)+1),""),"")</f>
        <v/>
      </c>
      <c r="L958" s="34" t="str">
        <f>IFERROR(INDEX('Price Data'!Q:Q,MATCH(TEXT(A958,"YYYY-MM-DD"),'Price Data'!P:P,0)),"")</f>
        <v/>
      </c>
      <c r="M958" s="10" t="str" cm="1">
        <f t="array" ref="M958">IFERROR(IF(ISNUMBER(L958),(L958-INDEX('Price Data'!Q:Q,MATCH(TEXT(A958,"YYYY-MM-DD"),'Price Data'!P:P,0)+1))/INDEX('Price Data'!Q:Q,MATCH(TEXT(A958,"YYYY-MM-DD"),'Price Data'!P:P,0)+1),""),"")</f>
        <v/>
      </c>
      <c r="N958" s="34" t="str">
        <f>IFERROR(INDEX('Price Data'!T:T,MATCH(TEXT(A958,"YYYY-MM-DD"),'Price Data'!S:S,0)),"")</f>
        <v/>
      </c>
      <c r="O958" s="10" t="str" cm="1">
        <f t="array" ref="O958">IFERROR(IF(ISNUMBER(N958),(N958-INDEX('Price Data'!T:T,MATCH(TEXT(A958,"YYYY-MM-DD"),'Price Data'!S:S,0)+1))/INDEX('Price Data'!T:T,MATCH(TEXT(A958,"YYYY-MM-DD"),'Price Data'!S:S,0)+1),""),"")</f>
        <v/>
      </c>
    </row>
    <row r="959" spans="1:15" x14ac:dyDescent="0.3">
      <c r="A959" s="8">
        <v>42778</v>
      </c>
      <c r="B959" s="34" t="str">
        <f>IFERROR(INDEX('Price Data'!B:B,MATCH(TEXT(A959,"YYYY-MM-DD"),'Price Data'!A:A,0)),"")</f>
        <v/>
      </c>
      <c r="C959" s="10" t="str" cm="1">
        <f t="array" ref="C959">IFERROR(IF(ISNUMBER(B959),(B959-INDEX('Price Data'!B:B,MATCH(TEXT(A959,"YYYY-MM-DD"),'Price Data'!A:A,0)+1))/INDEX('Price Data'!B:B,MATCH(TEXT(A959,"YYYY-MM-DD"),'Price Data'!A:A,0)+1),""),"")</f>
        <v/>
      </c>
      <c r="D959" s="34" t="str">
        <f>IFERROR(INDEX('Price Data'!E:E,MATCH(TEXT(A959,"YYYY-MM-DD"),'Price Data'!D:D,0)),"")</f>
        <v/>
      </c>
      <c r="E959" s="10" t="str" cm="1">
        <f t="array" ref="E959">IFERROR(IF(ISNUMBER(D959),(D959-INDEX('Price Data'!E:E,MATCH(TEXT(A959,"YYYY-MM-DD"),'Price Data'!D:D,0)+1))/INDEX('Price Data'!E:E,MATCH(TEXT(A959,"YYYY-MM-DD"),'Price Data'!D:D,0)+1),""),"")</f>
        <v/>
      </c>
      <c r="F959" s="34" t="str">
        <f>IFERROR(INDEX('Price Data'!H:H,MATCH(TEXT(A959,"YYYY-MM-DD"),'Price Data'!G:G,0)),"")</f>
        <v/>
      </c>
      <c r="G959" s="10" t="str" cm="1">
        <f t="array" ref="G959">IFERROR(IF(ISNUMBER(F959),(F959-INDEX('Price Data'!H:H,MATCH(TEXT(A959,"YYYY-MM-DD"),'Price Data'!G:G,0)+1))/INDEX('Price Data'!H:H,MATCH(TEXT(A959,"YYYY-MM-DD"),'Price Data'!G:G,0)+1),""),"")</f>
        <v/>
      </c>
      <c r="H959" s="34" t="str">
        <f>IFERROR(INDEX('Price Data'!K:K,MATCH(TEXT(A959,"YYYY-MM-DD"),'Price Data'!J:J,0)),"")</f>
        <v/>
      </c>
      <c r="I959" s="10" t="str" cm="1">
        <f t="array" ref="I959">IFERROR(IF(ISNUMBER(H959),(H959-INDEX('Price Data'!K:K,MATCH(TEXT(A959,"YYYY-MM-DD"),'Price Data'!J:J,0)+1))/INDEX('Price Data'!K:K,MATCH(TEXT(A959,"YYYY-MM-DD"),'Price Data'!J:J,0)+1),""),"")</f>
        <v/>
      </c>
      <c r="J959" s="34" t="str">
        <f>IFERROR(INDEX('Price Data'!N:N,MATCH(TEXT(A959,"YYYY-MM-DD"),'Price Data'!M:M,0)),"")</f>
        <v/>
      </c>
      <c r="K959" s="10" t="str" cm="1">
        <f t="array" ref="K959">IFERROR(IF(ISNUMBER(J959),(J959-INDEX('Price Data'!N:N,MATCH(TEXT(A959,"YYYY-MM-DD"),'Price Data'!M:M,0)+1))/INDEX('Price Data'!N:N,MATCH(TEXT(A959,"YYYY-MM-DD"),'Price Data'!M:M,0)+1),""),"")</f>
        <v/>
      </c>
      <c r="L959" s="34" t="str">
        <f>IFERROR(INDEX('Price Data'!Q:Q,MATCH(TEXT(A959,"YYYY-MM-DD"),'Price Data'!P:P,0)),"")</f>
        <v/>
      </c>
      <c r="M959" s="10" t="str" cm="1">
        <f t="array" ref="M959">IFERROR(IF(ISNUMBER(L959),(L959-INDEX('Price Data'!Q:Q,MATCH(TEXT(A959,"YYYY-MM-DD"),'Price Data'!P:P,0)+1))/INDEX('Price Data'!Q:Q,MATCH(TEXT(A959,"YYYY-MM-DD"),'Price Data'!P:P,0)+1),""),"")</f>
        <v/>
      </c>
      <c r="N959" s="34" t="str">
        <f>IFERROR(INDEX('Price Data'!T:T,MATCH(TEXT(A959,"YYYY-MM-DD"),'Price Data'!S:S,0)),"")</f>
        <v/>
      </c>
      <c r="O959" s="10" t="str" cm="1">
        <f t="array" ref="O959">IFERROR(IF(ISNUMBER(N959),(N959-INDEX('Price Data'!T:T,MATCH(TEXT(A959,"YYYY-MM-DD"),'Price Data'!S:S,0)+1))/INDEX('Price Data'!T:T,MATCH(TEXT(A959,"YYYY-MM-DD"),'Price Data'!S:S,0)+1),""),"")</f>
        <v/>
      </c>
    </row>
    <row r="960" spans="1:15" x14ac:dyDescent="0.3">
      <c r="A960" s="8">
        <v>42779</v>
      </c>
      <c r="B960" s="34">
        <f>IFERROR(INDEX('Price Data'!B:B,MATCH(TEXT(A960,"YYYY-MM-DD"),'Price Data'!A:A,0)),"")</f>
        <v>19065</v>
      </c>
      <c r="C960" s="10" cm="1">
        <f t="array" ref="C960">IFERROR(IF(ISNUMBER(B960),(B960-INDEX('Price Data'!B:B,MATCH(TEXT(A960,"YYYY-MM-DD"),'Price Data'!A:A,0)+1))/INDEX('Price Data'!B:B,MATCH(TEXT(A960,"YYYY-MM-DD"),'Price Data'!A:A,0)+1),""),"")</f>
        <v>1.0762379387127558E-2</v>
      </c>
      <c r="D960" s="34">
        <f>IFERROR(INDEX('Price Data'!E:E,MATCH(TEXT(A960,"YYYY-MM-DD"),'Price Data'!D:D,0)),"")</f>
        <v>12.66</v>
      </c>
      <c r="E960" s="10" cm="1">
        <f t="array" ref="E960">IFERROR(IF(ISNUMBER(D960),(D960-INDEX('Price Data'!E:E,MATCH(TEXT(A960,"YYYY-MM-DD"),'Price Data'!D:D,0)+1))/INDEX('Price Data'!E:E,MATCH(TEXT(A960,"YYYY-MM-DD"),'Price Data'!D:D,0)+1),""),"")</f>
        <v>1.5822784810126244E-3</v>
      </c>
      <c r="F960" s="34">
        <f>IFERROR(INDEX('Price Data'!H:H,MATCH(TEXT(A960,"YYYY-MM-DD"),'Price Data'!G:G,0)),"")</f>
        <v>1508</v>
      </c>
      <c r="G960" s="10" cm="1">
        <f t="array" ref="G960">IFERROR(IF(ISNUMBER(F960),(F960-INDEX('Price Data'!H:H,MATCH(TEXT(A960,"YYYY-MM-DD"),'Price Data'!G:G,0)+1))/INDEX('Price Data'!H:H,MATCH(TEXT(A960,"YYYY-MM-DD"),'Price Data'!G:G,0)+1),""),"")</f>
        <v>0</v>
      </c>
      <c r="H960" s="34">
        <f>IFERROR(INDEX('Price Data'!K:K,MATCH(TEXT(A960,"YYYY-MM-DD"),'Price Data'!J:J,0)),"")</f>
        <v>2.14</v>
      </c>
      <c r="I960" s="10" cm="1">
        <f t="array" ref="I960">IFERROR(IF(ISNUMBER(H960),(H960-INDEX('Price Data'!K:K,MATCH(TEXT(A960,"YYYY-MM-DD"),'Price Data'!J:J,0)+1))/INDEX('Price Data'!K:K,MATCH(TEXT(A960,"YYYY-MM-DD"),'Price Data'!J:J,0)+1),""),"")</f>
        <v>4.6948356807512822E-3</v>
      </c>
      <c r="J960" s="34">
        <f>IFERROR(INDEX('Price Data'!N:N,MATCH(TEXT(A960,"YYYY-MM-DD"),'Price Data'!M:M,0)),"")</f>
        <v>3.23</v>
      </c>
      <c r="K960" s="10" cm="1">
        <f t="array" ref="K960">IFERROR(IF(ISNUMBER(J960),(J960-INDEX('Price Data'!N:N,MATCH(TEXT(A960,"YYYY-MM-DD"),'Price Data'!M:M,0)+1))/INDEX('Price Data'!N:N,MATCH(TEXT(A960,"YYYY-MM-DD"),'Price Data'!M:M,0)+1),""),"")</f>
        <v>3.1055900621117347E-3</v>
      </c>
      <c r="L960" s="34">
        <f>IFERROR(INDEX('Price Data'!Q:Q,MATCH(TEXT(A960,"YYYY-MM-DD"),'Price Data'!P:P,0)),"")</f>
        <v>2.5099999999999998</v>
      </c>
      <c r="M960" s="10" cm="1">
        <f t="array" ref="M960">IFERROR(IF(ISNUMBER(L960),(L960-INDEX('Price Data'!Q:Q,MATCH(TEXT(A960,"YYYY-MM-DD"),'Price Data'!P:P,0)+1))/INDEX('Price Data'!Q:Q,MATCH(TEXT(A960,"YYYY-MM-DD"),'Price Data'!P:P,0)+1),""),"")</f>
        <v>6.8085106382978586E-2</v>
      </c>
      <c r="N960" s="34">
        <f>IFERROR(INDEX('Price Data'!T:T,MATCH(TEXT(A960,"YYYY-MM-DD"),'Price Data'!S:S,0)),"")</f>
        <v>3.27</v>
      </c>
      <c r="O960" s="10" cm="1">
        <f t="array" ref="O960">IFERROR(IF(ISNUMBER(N960),(N960-INDEX('Price Data'!T:T,MATCH(TEXT(A960,"YYYY-MM-DD"),'Price Data'!S:S,0)+1))/INDEX('Price Data'!T:T,MATCH(TEXT(A960,"YYYY-MM-DD"),'Price Data'!S:S,0)+1),""),"")</f>
        <v>9.259259259259198E-3</v>
      </c>
    </row>
    <row r="961" spans="1:15" x14ac:dyDescent="0.3">
      <c r="A961" s="8">
        <v>42780</v>
      </c>
      <c r="B961" s="34">
        <f>IFERROR(INDEX('Price Data'!B:B,MATCH(TEXT(A961,"YYYY-MM-DD"),'Price Data'!A:A,0)),"")</f>
        <v>19188</v>
      </c>
      <c r="C961" s="10" cm="1">
        <f t="array" ref="C961">IFERROR(IF(ISNUMBER(B961),(B961-INDEX('Price Data'!B:B,MATCH(TEXT(A961,"YYYY-MM-DD"),'Price Data'!A:A,0)+1))/INDEX('Price Data'!B:B,MATCH(TEXT(A961,"YYYY-MM-DD"),'Price Data'!A:A,0)+1),""),"")</f>
        <v>6.4516129032258064E-3</v>
      </c>
      <c r="D961" s="34">
        <f>IFERROR(INDEX('Price Data'!E:E,MATCH(TEXT(A961,"YYYY-MM-DD"),'Price Data'!D:D,0)),"")</f>
        <v>12.79</v>
      </c>
      <c r="E961" s="10" cm="1">
        <f t="array" ref="E961">IFERROR(IF(ISNUMBER(D961),(D961-INDEX('Price Data'!E:E,MATCH(TEXT(A961,"YYYY-MM-DD"),'Price Data'!D:D,0)+1))/INDEX('Price Data'!E:E,MATCH(TEXT(A961,"YYYY-MM-DD"),'Price Data'!D:D,0)+1),""),"")</f>
        <v>1.0268562401263745E-2</v>
      </c>
      <c r="F961" s="34">
        <f>IFERROR(INDEX('Price Data'!H:H,MATCH(TEXT(A961,"YYYY-MM-DD"),'Price Data'!G:G,0)),"")</f>
        <v>1508</v>
      </c>
      <c r="G961" s="10" cm="1">
        <f t="array" ref="G961">IFERROR(IF(ISNUMBER(F961),(F961-INDEX('Price Data'!H:H,MATCH(TEXT(A961,"YYYY-MM-DD"),'Price Data'!G:G,0)+1))/INDEX('Price Data'!H:H,MATCH(TEXT(A961,"YYYY-MM-DD"),'Price Data'!G:G,0)+1),""),"")</f>
        <v>0</v>
      </c>
      <c r="H961" s="34">
        <f>IFERROR(INDEX('Price Data'!K:K,MATCH(TEXT(A961,"YYYY-MM-DD"),'Price Data'!J:J,0)),"")</f>
        <v>2.17</v>
      </c>
      <c r="I961" s="10" cm="1">
        <f t="array" ref="I961">IFERROR(IF(ISNUMBER(H961),(H961-INDEX('Price Data'!K:K,MATCH(TEXT(A961,"YYYY-MM-DD"),'Price Data'!J:J,0)+1))/INDEX('Price Data'!K:K,MATCH(TEXT(A961,"YYYY-MM-DD"),'Price Data'!J:J,0)+1),""),"")</f>
        <v>1.4018691588784955E-2</v>
      </c>
      <c r="J961" s="34">
        <f>IFERROR(INDEX('Price Data'!N:N,MATCH(TEXT(A961,"YYYY-MM-DD"),'Price Data'!M:M,0)),"")</f>
        <v>3.34</v>
      </c>
      <c r="K961" s="10" cm="1">
        <f t="array" ref="K961">IFERROR(IF(ISNUMBER(J961),(J961-INDEX('Price Data'!N:N,MATCH(TEXT(A961,"YYYY-MM-DD"),'Price Data'!M:M,0)+1))/INDEX('Price Data'!N:N,MATCH(TEXT(A961,"YYYY-MM-DD"),'Price Data'!M:M,0)+1),""),"")</f>
        <v>3.405572755417953E-2</v>
      </c>
      <c r="L961" s="34">
        <f>IFERROR(INDEX('Price Data'!Q:Q,MATCH(TEXT(A961,"YYYY-MM-DD"),'Price Data'!P:P,0)),"")</f>
        <v>2.63</v>
      </c>
      <c r="M961" s="10" cm="1">
        <f t="array" ref="M961">IFERROR(IF(ISNUMBER(L961),(L961-INDEX('Price Data'!Q:Q,MATCH(TEXT(A961,"YYYY-MM-DD"),'Price Data'!P:P,0)+1))/INDEX('Price Data'!Q:Q,MATCH(TEXT(A961,"YYYY-MM-DD"),'Price Data'!P:P,0)+1),""),"")</f>
        <v>4.7808764940239092E-2</v>
      </c>
      <c r="N961" s="34">
        <f>IFERROR(INDEX('Price Data'!T:T,MATCH(TEXT(A961,"YYYY-MM-DD"),'Price Data'!S:S,0)),"")</f>
        <v>3.28</v>
      </c>
      <c r="O961" s="10" cm="1">
        <f t="array" ref="O961">IFERROR(IF(ISNUMBER(N961),(N961-INDEX('Price Data'!T:T,MATCH(TEXT(A961,"YYYY-MM-DD"),'Price Data'!S:S,0)+1))/INDEX('Price Data'!T:T,MATCH(TEXT(A961,"YYYY-MM-DD"),'Price Data'!S:S,0)+1),""),"")</f>
        <v>3.0581039755351032E-3</v>
      </c>
    </row>
    <row r="962" spans="1:15" x14ac:dyDescent="0.3">
      <c r="A962" s="8">
        <v>42781</v>
      </c>
      <c r="B962" s="34">
        <f>IFERROR(INDEX('Price Data'!B:B,MATCH(TEXT(A962,"YYYY-MM-DD"),'Price Data'!A:A,0)),"")</f>
        <v>19056</v>
      </c>
      <c r="C962" s="10" cm="1">
        <f t="array" ref="C962">IFERROR(IF(ISNUMBER(B962),(B962-INDEX('Price Data'!B:B,MATCH(TEXT(A962,"YYYY-MM-DD"),'Price Data'!A:A,0)+1))/INDEX('Price Data'!B:B,MATCH(TEXT(A962,"YYYY-MM-DD"),'Price Data'!A:A,0)+1),""),"")</f>
        <v>-6.8792995622263915E-3</v>
      </c>
      <c r="D962" s="34">
        <f>IFERROR(INDEX('Price Data'!E:E,MATCH(TEXT(A962,"YYYY-MM-DD"),'Price Data'!D:D,0)),"")</f>
        <v>12.92</v>
      </c>
      <c r="E962" s="10" cm="1">
        <f t="array" ref="E962">IFERROR(IF(ISNUMBER(D962),(D962-INDEX('Price Data'!E:E,MATCH(TEXT(A962,"YYYY-MM-DD"),'Price Data'!D:D,0)+1))/INDEX('Price Data'!E:E,MATCH(TEXT(A962,"YYYY-MM-DD"),'Price Data'!D:D,0)+1),""),"")</f>
        <v>1.0164190774042282E-2</v>
      </c>
      <c r="F962" s="34">
        <f>IFERROR(INDEX('Price Data'!H:H,MATCH(TEXT(A962,"YYYY-MM-DD"),'Price Data'!G:G,0)),"")</f>
        <v>1508</v>
      </c>
      <c r="G962" s="10" cm="1">
        <f t="array" ref="G962">IFERROR(IF(ISNUMBER(F962),(F962-INDEX('Price Data'!H:H,MATCH(TEXT(A962,"YYYY-MM-DD"),'Price Data'!G:G,0)+1))/INDEX('Price Data'!H:H,MATCH(TEXT(A962,"YYYY-MM-DD"),'Price Data'!G:G,0)+1),""),"")</f>
        <v>0</v>
      </c>
      <c r="H962" s="34">
        <f>IFERROR(INDEX('Price Data'!K:K,MATCH(TEXT(A962,"YYYY-MM-DD"),'Price Data'!J:J,0)),"")</f>
        <v>2.19</v>
      </c>
      <c r="I962" s="10" cm="1">
        <f t="array" ref="I962">IFERROR(IF(ISNUMBER(H962),(H962-INDEX('Price Data'!K:K,MATCH(TEXT(A962,"YYYY-MM-DD"),'Price Data'!J:J,0)+1))/INDEX('Price Data'!K:K,MATCH(TEXT(A962,"YYYY-MM-DD"),'Price Data'!J:J,0)+1),""),"")</f>
        <v>9.2165898617511607E-3</v>
      </c>
      <c r="J962" s="34">
        <f>IFERROR(INDEX('Price Data'!N:N,MATCH(TEXT(A962,"YYYY-MM-DD"),'Price Data'!M:M,0)),"")</f>
        <v>3.26</v>
      </c>
      <c r="K962" s="10" cm="1">
        <f t="array" ref="K962">IFERROR(IF(ISNUMBER(J962),(J962-INDEX('Price Data'!N:N,MATCH(TEXT(A962,"YYYY-MM-DD"),'Price Data'!M:M,0)+1))/INDEX('Price Data'!N:N,MATCH(TEXT(A962,"YYYY-MM-DD"),'Price Data'!M:M,0)+1),""),"")</f>
        <v>-2.3952095808383256E-2</v>
      </c>
      <c r="L962" s="34">
        <f>IFERROR(INDEX('Price Data'!Q:Q,MATCH(TEXT(A962,"YYYY-MM-DD"),'Price Data'!P:P,0)),"")</f>
        <v>2.54</v>
      </c>
      <c r="M962" s="10" cm="1">
        <f t="array" ref="M962">IFERROR(IF(ISNUMBER(L962),(L962-INDEX('Price Data'!Q:Q,MATCH(TEXT(A962,"YYYY-MM-DD"),'Price Data'!P:P,0)+1))/INDEX('Price Data'!Q:Q,MATCH(TEXT(A962,"YYYY-MM-DD"),'Price Data'!P:P,0)+1),""),"")</f>
        <v>-3.4220532319391581E-2</v>
      </c>
      <c r="N962" s="34">
        <f>IFERROR(INDEX('Price Data'!T:T,MATCH(TEXT(A962,"YYYY-MM-DD"),'Price Data'!S:S,0)),"")</f>
        <v>3.26</v>
      </c>
      <c r="O962" s="10" cm="1">
        <f t="array" ref="O962">IFERROR(IF(ISNUMBER(N962),(N962-INDEX('Price Data'!T:T,MATCH(TEXT(A962,"YYYY-MM-DD"),'Price Data'!S:S,0)+1))/INDEX('Price Data'!T:T,MATCH(TEXT(A962,"YYYY-MM-DD"),'Price Data'!S:S,0)+1),""),"")</f>
        <v>-6.0975609756097615E-3</v>
      </c>
    </row>
    <row r="963" spans="1:15" x14ac:dyDescent="0.3">
      <c r="A963" s="8">
        <v>42782</v>
      </c>
      <c r="B963" s="34">
        <f>IFERROR(INDEX('Price Data'!B:B,MATCH(TEXT(A963,"YYYY-MM-DD"),'Price Data'!A:A,0)),"")</f>
        <v>19088</v>
      </c>
      <c r="C963" s="10" cm="1">
        <f t="array" ref="C963">IFERROR(IF(ISNUMBER(B963),(B963-INDEX('Price Data'!B:B,MATCH(TEXT(A963,"YYYY-MM-DD"),'Price Data'!A:A,0)+1))/INDEX('Price Data'!B:B,MATCH(TEXT(A963,"YYYY-MM-DD"),'Price Data'!A:A,0)+1),""),"")</f>
        <v>1.6792611251049538E-3</v>
      </c>
      <c r="D963" s="34">
        <f>IFERROR(INDEX('Price Data'!E:E,MATCH(TEXT(A963,"YYYY-MM-DD"),'Price Data'!D:D,0)),"")</f>
        <v>12.63</v>
      </c>
      <c r="E963" s="10" cm="1">
        <f t="array" ref="E963">IFERROR(IF(ISNUMBER(D963),(D963-INDEX('Price Data'!E:E,MATCH(TEXT(A963,"YYYY-MM-DD"),'Price Data'!D:D,0)+1))/INDEX('Price Data'!E:E,MATCH(TEXT(A963,"YYYY-MM-DD"),'Price Data'!D:D,0)+1),""),"")</f>
        <v>-2.2445820433436466E-2</v>
      </c>
      <c r="F963" s="34">
        <f>IFERROR(INDEX('Price Data'!H:H,MATCH(TEXT(A963,"YYYY-MM-DD"),'Price Data'!G:G,0)),"")</f>
        <v>1508</v>
      </c>
      <c r="G963" s="10" cm="1">
        <f t="array" ref="G963">IFERROR(IF(ISNUMBER(F963),(F963-INDEX('Price Data'!H:H,MATCH(TEXT(A963,"YYYY-MM-DD"),'Price Data'!G:G,0)+1))/INDEX('Price Data'!H:H,MATCH(TEXT(A963,"YYYY-MM-DD"),'Price Data'!G:G,0)+1),""),"")</f>
        <v>0</v>
      </c>
      <c r="H963" s="34">
        <f>IFERROR(INDEX('Price Data'!K:K,MATCH(TEXT(A963,"YYYY-MM-DD"),'Price Data'!J:J,0)),"")</f>
        <v>2.2000000000000002</v>
      </c>
      <c r="I963" s="10" cm="1">
        <f t="array" ref="I963">IFERROR(IF(ISNUMBER(H963),(H963-INDEX('Price Data'!K:K,MATCH(TEXT(A963,"YYYY-MM-DD"),'Price Data'!J:J,0)+1))/INDEX('Price Data'!K:K,MATCH(TEXT(A963,"YYYY-MM-DD"),'Price Data'!J:J,0)+1),""),"")</f>
        <v>4.566210045662206E-3</v>
      </c>
      <c r="J963" s="34">
        <f>IFERROR(INDEX('Price Data'!N:N,MATCH(TEXT(A963,"YYYY-MM-DD"),'Price Data'!M:M,0)),"")</f>
        <v>3.14</v>
      </c>
      <c r="K963" s="10" cm="1">
        <f t="array" ref="K963">IFERROR(IF(ISNUMBER(J963),(J963-INDEX('Price Data'!N:N,MATCH(TEXT(A963,"YYYY-MM-DD"),'Price Data'!M:M,0)+1))/INDEX('Price Data'!N:N,MATCH(TEXT(A963,"YYYY-MM-DD"),'Price Data'!M:M,0)+1),""),"")</f>
        <v>-3.6809815950920144E-2</v>
      </c>
      <c r="L963" s="34">
        <f>IFERROR(INDEX('Price Data'!Q:Q,MATCH(TEXT(A963,"YYYY-MM-DD"),'Price Data'!P:P,0)),"")</f>
        <v>2.54</v>
      </c>
      <c r="M963" s="10" cm="1">
        <f t="array" ref="M963">IFERROR(IF(ISNUMBER(L963),(L963-INDEX('Price Data'!Q:Q,MATCH(TEXT(A963,"YYYY-MM-DD"),'Price Data'!P:P,0)+1))/INDEX('Price Data'!Q:Q,MATCH(TEXT(A963,"YYYY-MM-DD"),'Price Data'!P:P,0)+1),""),"")</f>
        <v>0</v>
      </c>
      <c r="N963" s="34">
        <f>IFERROR(INDEX('Price Data'!T:T,MATCH(TEXT(A963,"YYYY-MM-DD"),'Price Data'!S:S,0)),"")</f>
        <v>3.25</v>
      </c>
      <c r="O963" s="10" cm="1">
        <f t="array" ref="O963">IFERROR(IF(ISNUMBER(N963),(N963-INDEX('Price Data'!T:T,MATCH(TEXT(A963,"YYYY-MM-DD"),'Price Data'!S:S,0)+1))/INDEX('Price Data'!T:T,MATCH(TEXT(A963,"YYYY-MM-DD"),'Price Data'!S:S,0)+1),""),"")</f>
        <v>-3.0674846625766221E-3</v>
      </c>
    </row>
    <row r="964" spans="1:15" x14ac:dyDescent="0.3">
      <c r="A964" s="8">
        <v>42783</v>
      </c>
      <c r="B964" s="34">
        <f>IFERROR(INDEX('Price Data'!B:B,MATCH(TEXT(A964,"YYYY-MM-DD"),'Price Data'!A:A,0)),"")</f>
        <v>19006</v>
      </c>
      <c r="C964" s="10" cm="1">
        <f t="array" ref="C964">IFERROR(IF(ISNUMBER(B964),(B964-INDEX('Price Data'!B:B,MATCH(TEXT(A964,"YYYY-MM-DD"),'Price Data'!A:A,0)+1))/INDEX('Price Data'!B:B,MATCH(TEXT(A964,"YYYY-MM-DD"),'Price Data'!A:A,0)+1),""),"")</f>
        <v>-4.2958927074601841E-3</v>
      </c>
      <c r="D964" s="34">
        <f>IFERROR(INDEX('Price Data'!E:E,MATCH(TEXT(A964,"YYYY-MM-DD"),'Price Data'!D:D,0)),"")</f>
        <v>12.9</v>
      </c>
      <c r="E964" s="10" cm="1">
        <f t="array" ref="E964">IFERROR(IF(ISNUMBER(D964),(D964-INDEX('Price Data'!E:E,MATCH(TEXT(A964,"YYYY-MM-DD"),'Price Data'!D:D,0)+1))/INDEX('Price Data'!E:E,MATCH(TEXT(A964,"YYYY-MM-DD"),'Price Data'!D:D,0)+1),""),"")</f>
        <v>2.1377672209026092E-2</v>
      </c>
      <c r="F964" s="34">
        <f>IFERROR(INDEX('Price Data'!H:H,MATCH(TEXT(A964,"YYYY-MM-DD"),'Price Data'!G:G,0)),"")</f>
        <v>1508</v>
      </c>
      <c r="G964" s="10" cm="1">
        <f t="array" ref="G964">IFERROR(IF(ISNUMBER(F964),(F964-INDEX('Price Data'!H:H,MATCH(TEXT(A964,"YYYY-MM-DD"),'Price Data'!G:G,0)+1))/INDEX('Price Data'!H:H,MATCH(TEXT(A964,"YYYY-MM-DD"),'Price Data'!G:G,0)+1),""),"")</f>
        <v>0</v>
      </c>
      <c r="H964" s="34">
        <f>IFERROR(INDEX('Price Data'!K:K,MATCH(TEXT(A964,"YYYY-MM-DD"),'Price Data'!J:J,0)),"")</f>
        <v>2.17</v>
      </c>
      <c r="I964" s="10" cm="1">
        <f t="array" ref="I964">IFERROR(IF(ISNUMBER(H964),(H964-INDEX('Price Data'!K:K,MATCH(TEXT(A964,"YYYY-MM-DD"),'Price Data'!J:J,0)+1))/INDEX('Price Data'!K:K,MATCH(TEXT(A964,"YYYY-MM-DD"),'Price Data'!J:J,0)+1),""),"")</f>
        <v>-1.3636363636363748E-2</v>
      </c>
      <c r="J964" s="34">
        <f>IFERROR(INDEX('Price Data'!N:N,MATCH(TEXT(A964,"YYYY-MM-DD"),'Price Data'!M:M,0)),"")</f>
        <v>3.05</v>
      </c>
      <c r="K964" s="10" cm="1">
        <f t="array" ref="K964">IFERROR(IF(ISNUMBER(J964),(J964-INDEX('Price Data'!N:N,MATCH(TEXT(A964,"YYYY-MM-DD"),'Price Data'!M:M,0)+1))/INDEX('Price Data'!N:N,MATCH(TEXT(A964,"YYYY-MM-DD"),'Price Data'!M:M,0)+1),""),"")</f>
        <v>-2.8662420382165699E-2</v>
      </c>
      <c r="L964" s="34">
        <f>IFERROR(INDEX('Price Data'!Q:Q,MATCH(TEXT(A964,"YYYY-MM-DD"),'Price Data'!P:P,0)),"")</f>
        <v>2.54</v>
      </c>
      <c r="M964" s="10" cm="1">
        <f t="array" ref="M964">IFERROR(IF(ISNUMBER(L964),(L964-INDEX('Price Data'!Q:Q,MATCH(TEXT(A964,"YYYY-MM-DD"),'Price Data'!P:P,0)+1))/INDEX('Price Data'!Q:Q,MATCH(TEXT(A964,"YYYY-MM-DD"),'Price Data'!P:P,0)+1),""),"")</f>
        <v>0</v>
      </c>
      <c r="N964" s="34">
        <f>IFERROR(INDEX('Price Data'!T:T,MATCH(TEXT(A964,"YYYY-MM-DD"),'Price Data'!S:S,0)),"")</f>
        <v>3.2</v>
      </c>
      <c r="O964" s="10" cm="1">
        <f t="array" ref="O964">IFERROR(IF(ISNUMBER(N964),(N964-INDEX('Price Data'!T:T,MATCH(TEXT(A964,"YYYY-MM-DD"),'Price Data'!S:S,0)+1))/INDEX('Price Data'!T:T,MATCH(TEXT(A964,"YYYY-MM-DD"),'Price Data'!S:S,0)+1),""),"")</f>
        <v>-1.538461538461533E-2</v>
      </c>
    </row>
    <row r="965" spans="1:15" x14ac:dyDescent="0.3">
      <c r="A965" s="8">
        <v>42784</v>
      </c>
      <c r="B965" s="34" t="str">
        <f>IFERROR(INDEX('Price Data'!B:B,MATCH(TEXT(A965,"YYYY-MM-DD"),'Price Data'!A:A,0)),"")</f>
        <v/>
      </c>
      <c r="C965" s="10" t="str" cm="1">
        <f t="array" ref="C965">IFERROR(IF(ISNUMBER(B965),(B965-INDEX('Price Data'!B:B,MATCH(TEXT(A965,"YYYY-MM-DD"),'Price Data'!A:A,0)+1))/INDEX('Price Data'!B:B,MATCH(TEXT(A965,"YYYY-MM-DD"),'Price Data'!A:A,0)+1),""),"")</f>
        <v/>
      </c>
      <c r="D965" s="34" t="str">
        <f>IFERROR(INDEX('Price Data'!E:E,MATCH(TEXT(A965,"YYYY-MM-DD"),'Price Data'!D:D,0)),"")</f>
        <v/>
      </c>
      <c r="E965" s="10" t="str" cm="1">
        <f t="array" ref="E965">IFERROR(IF(ISNUMBER(D965),(D965-INDEX('Price Data'!E:E,MATCH(TEXT(A965,"YYYY-MM-DD"),'Price Data'!D:D,0)+1))/INDEX('Price Data'!E:E,MATCH(TEXT(A965,"YYYY-MM-DD"),'Price Data'!D:D,0)+1),""),"")</f>
        <v/>
      </c>
      <c r="F965" s="34" t="str">
        <f>IFERROR(INDEX('Price Data'!H:H,MATCH(TEXT(A965,"YYYY-MM-DD"),'Price Data'!G:G,0)),"")</f>
        <v/>
      </c>
      <c r="G965" s="10" t="str" cm="1">
        <f t="array" ref="G965">IFERROR(IF(ISNUMBER(F965),(F965-INDEX('Price Data'!H:H,MATCH(TEXT(A965,"YYYY-MM-DD"),'Price Data'!G:G,0)+1))/INDEX('Price Data'!H:H,MATCH(TEXT(A965,"YYYY-MM-DD"),'Price Data'!G:G,0)+1),""),"")</f>
        <v/>
      </c>
      <c r="H965" s="34" t="str">
        <f>IFERROR(INDEX('Price Data'!K:K,MATCH(TEXT(A965,"YYYY-MM-DD"),'Price Data'!J:J,0)),"")</f>
        <v/>
      </c>
      <c r="I965" s="10" t="str" cm="1">
        <f t="array" ref="I965">IFERROR(IF(ISNUMBER(H965),(H965-INDEX('Price Data'!K:K,MATCH(TEXT(A965,"YYYY-MM-DD"),'Price Data'!J:J,0)+1))/INDEX('Price Data'!K:K,MATCH(TEXT(A965,"YYYY-MM-DD"),'Price Data'!J:J,0)+1),""),"")</f>
        <v/>
      </c>
      <c r="J965" s="34" t="str">
        <f>IFERROR(INDEX('Price Data'!N:N,MATCH(TEXT(A965,"YYYY-MM-DD"),'Price Data'!M:M,0)),"")</f>
        <v/>
      </c>
      <c r="K965" s="10" t="str" cm="1">
        <f t="array" ref="K965">IFERROR(IF(ISNUMBER(J965),(J965-INDEX('Price Data'!N:N,MATCH(TEXT(A965,"YYYY-MM-DD"),'Price Data'!M:M,0)+1))/INDEX('Price Data'!N:N,MATCH(TEXT(A965,"YYYY-MM-DD"),'Price Data'!M:M,0)+1),""),"")</f>
        <v/>
      </c>
      <c r="L965" s="34" t="str">
        <f>IFERROR(INDEX('Price Data'!Q:Q,MATCH(TEXT(A965,"YYYY-MM-DD"),'Price Data'!P:P,0)),"")</f>
        <v/>
      </c>
      <c r="M965" s="10" t="str" cm="1">
        <f t="array" ref="M965">IFERROR(IF(ISNUMBER(L965),(L965-INDEX('Price Data'!Q:Q,MATCH(TEXT(A965,"YYYY-MM-DD"),'Price Data'!P:P,0)+1))/INDEX('Price Data'!Q:Q,MATCH(TEXT(A965,"YYYY-MM-DD"),'Price Data'!P:P,0)+1),""),"")</f>
        <v/>
      </c>
      <c r="N965" s="34" t="str">
        <f>IFERROR(INDEX('Price Data'!T:T,MATCH(TEXT(A965,"YYYY-MM-DD"),'Price Data'!S:S,0)),"")</f>
        <v/>
      </c>
      <c r="O965" s="10" t="str" cm="1">
        <f t="array" ref="O965">IFERROR(IF(ISNUMBER(N965),(N965-INDEX('Price Data'!T:T,MATCH(TEXT(A965,"YYYY-MM-DD"),'Price Data'!S:S,0)+1))/INDEX('Price Data'!T:T,MATCH(TEXT(A965,"YYYY-MM-DD"),'Price Data'!S:S,0)+1),""),"")</f>
        <v/>
      </c>
    </row>
    <row r="966" spans="1:15" x14ac:dyDescent="0.3">
      <c r="A966" s="8">
        <v>42785</v>
      </c>
      <c r="B966" s="34" t="str">
        <f>IFERROR(INDEX('Price Data'!B:B,MATCH(TEXT(A966,"YYYY-MM-DD"),'Price Data'!A:A,0)),"")</f>
        <v/>
      </c>
      <c r="C966" s="10" t="str" cm="1">
        <f t="array" ref="C966">IFERROR(IF(ISNUMBER(B966),(B966-INDEX('Price Data'!B:B,MATCH(TEXT(A966,"YYYY-MM-DD"),'Price Data'!A:A,0)+1))/INDEX('Price Data'!B:B,MATCH(TEXT(A966,"YYYY-MM-DD"),'Price Data'!A:A,0)+1),""),"")</f>
        <v/>
      </c>
      <c r="D966" s="34" t="str">
        <f>IFERROR(INDEX('Price Data'!E:E,MATCH(TEXT(A966,"YYYY-MM-DD"),'Price Data'!D:D,0)),"")</f>
        <v/>
      </c>
      <c r="E966" s="10" t="str" cm="1">
        <f t="array" ref="E966">IFERROR(IF(ISNUMBER(D966),(D966-INDEX('Price Data'!E:E,MATCH(TEXT(A966,"YYYY-MM-DD"),'Price Data'!D:D,0)+1))/INDEX('Price Data'!E:E,MATCH(TEXT(A966,"YYYY-MM-DD"),'Price Data'!D:D,0)+1),""),"")</f>
        <v/>
      </c>
      <c r="F966" s="34" t="str">
        <f>IFERROR(INDEX('Price Data'!H:H,MATCH(TEXT(A966,"YYYY-MM-DD"),'Price Data'!G:G,0)),"")</f>
        <v/>
      </c>
      <c r="G966" s="10" t="str" cm="1">
        <f t="array" ref="G966">IFERROR(IF(ISNUMBER(F966),(F966-INDEX('Price Data'!H:H,MATCH(TEXT(A966,"YYYY-MM-DD"),'Price Data'!G:G,0)+1))/INDEX('Price Data'!H:H,MATCH(TEXT(A966,"YYYY-MM-DD"),'Price Data'!G:G,0)+1),""),"")</f>
        <v/>
      </c>
      <c r="H966" s="34" t="str">
        <f>IFERROR(INDEX('Price Data'!K:K,MATCH(TEXT(A966,"YYYY-MM-DD"),'Price Data'!J:J,0)),"")</f>
        <v/>
      </c>
      <c r="I966" s="10" t="str" cm="1">
        <f t="array" ref="I966">IFERROR(IF(ISNUMBER(H966),(H966-INDEX('Price Data'!K:K,MATCH(TEXT(A966,"YYYY-MM-DD"),'Price Data'!J:J,0)+1))/INDEX('Price Data'!K:K,MATCH(TEXT(A966,"YYYY-MM-DD"),'Price Data'!J:J,0)+1),""),"")</f>
        <v/>
      </c>
      <c r="J966" s="34" t="str">
        <f>IFERROR(INDEX('Price Data'!N:N,MATCH(TEXT(A966,"YYYY-MM-DD"),'Price Data'!M:M,0)),"")</f>
        <v/>
      </c>
      <c r="K966" s="10" t="str" cm="1">
        <f t="array" ref="K966">IFERROR(IF(ISNUMBER(J966),(J966-INDEX('Price Data'!N:N,MATCH(TEXT(A966,"YYYY-MM-DD"),'Price Data'!M:M,0)+1))/INDEX('Price Data'!N:N,MATCH(TEXT(A966,"YYYY-MM-DD"),'Price Data'!M:M,0)+1),""),"")</f>
        <v/>
      </c>
      <c r="L966" s="34" t="str">
        <f>IFERROR(INDEX('Price Data'!Q:Q,MATCH(TEXT(A966,"YYYY-MM-DD"),'Price Data'!P:P,0)),"")</f>
        <v/>
      </c>
      <c r="M966" s="10" t="str" cm="1">
        <f t="array" ref="M966">IFERROR(IF(ISNUMBER(L966),(L966-INDEX('Price Data'!Q:Q,MATCH(TEXT(A966,"YYYY-MM-DD"),'Price Data'!P:P,0)+1))/INDEX('Price Data'!Q:Q,MATCH(TEXT(A966,"YYYY-MM-DD"),'Price Data'!P:P,0)+1),""),"")</f>
        <v/>
      </c>
      <c r="N966" s="34" t="str">
        <f>IFERROR(INDEX('Price Data'!T:T,MATCH(TEXT(A966,"YYYY-MM-DD"),'Price Data'!S:S,0)),"")</f>
        <v/>
      </c>
      <c r="O966" s="10" t="str" cm="1">
        <f t="array" ref="O966">IFERROR(IF(ISNUMBER(N966),(N966-INDEX('Price Data'!T:T,MATCH(TEXT(A966,"YYYY-MM-DD"),'Price Data'!S:S,0)+1))/INDEX('Price Data'!T:T,MATCH(TEXT(A966,"YYYY-MM-DD"),'Price Data'!S:S,0)+1),""),"")</f>
        <v/>
      </c>
    </row>
    <row r="967" spans="1:15" x14ac:dyDescent="0.3">
      <c r="A967" s="8">
        <v>42786</v>
      </c>
      <c r="B967" s="34">
        <f>IFERROR(INDEX('Price Data'!B:B,MATCH(TEXT(A967,"YYYY-MM-DD"),'Price Data'!A:A,0)),"")</f>
        <v>18979</v>
      </c>
      <c r="C967" s="10" cm="1">
        <f t="array" ref="C967">IFERROR(IF(ISNUMBER(B967),(B967-INDEX('Price Data'!B:B,MATCH(TEXT(A967,"YYYY-MM-DD"),'Price Data'!A:A,0)+1))/INDEX('Price Data'!B:B,MATCH(TEXT(A967,"YYYY-MM-DD"),'Price Data'!A:A,0)+1),""),"")</f>
        <v>-1.4206040197832263E-3</v>
      </c>
      <c r="D967" s="34">
        <f>IFERROR(INDEX('Price Data'!E:E,MATCH(TEXT(A967,"YYYY-MM-DD"),'Price Data'!D:D,0)),"")</f>
        <v>12.75</v>
      </c>
      <c r="E967" s="10" cm="1">
        <f t="array" ref="E967">IFERROR(IF(ISNUMBER(D967),(D967-INDEX('Price Data'!E:E,MATCH(TEXT(A967,"YYYY-MM-DD"),'Price Data'!D:D,0)+1))/INDEX('Price Data'!E:E,MATCH(TEXT(A967,"YYYY-MM-DD"),'Price Data'!D:D,0)+1),""),"")</f>
        <v>-1.1627906976744214E-2</v>
      </c>
      <c r="F967" s="34">
        <f>IFERROR(INDEX('Price Data'!H:H,MATCH(TEXT(A967,"YYYY-MM-DD"),'Price Data'!G:G,0)),"")</f>
        <v>1508</v>
      </c>
      <c r="G967" s="10" cm="1">
        <f t="array" ref="G967">IFERROR(IF(ISNUMBER(F967),(F967-INDEX('Price Data'!H:H,MATCH(TEXT(A967,"YYYY-MM-DD"),'Price Data'!G:G,0)+1))/INDEX('Price Data'!H:H,MATCH(TEXT(A967,"YYYY-MM-DD"),'Price Data'!G:G,0)+1),""),"")</f>
        <v>0</v>
      </c>
      <c r="H967" s="34">
        <f>IFERROR(INDEX('Price Data'!K:K,MATCH(TEXT(A967,"YYYY-MM-DD"),'Price Data'!J:J,0)),"")</f>
        <v>2.17</v>
      </c>
      <c r="I967" s="10" cm="1">
        <f t="array" ref="I967">IFERROR(IF(ISNUMBER(H967),(H967-INDEX('Price Data'!K:K,MATCH(TEXT(A967,"YYYY-MM-DD"),'Price Data'!J:J,0)+1))/INDEX('Price Data'!K:K,MATCH(TEXT(A967,"YYYY-MM-DD"),'Price Data'!J:J,0)+1),""),"")</f>
        <v>0</v>
      </c>
      <c r="J967" s="34">
        <f>IFERROR(INDEX('Price Data'!N:N,MATCH(TEXT(A967,"YYYY-MM-DD"),'Price Data'!M:M,0)),"")</f>
        <v>3.01</v>
      </c>
      <c r="K967" s="10" cm="1">
        <f t="array" ref="K967">IFERROR(IF(ISNUMBER(J967),(J967-INDEX('Price Data'!N:N,MATCH(TEXT(A967,"YYYY-MM-DD"),'Price Data'!M:M,0)+1))/INDEX('Price Data'!N:N,MATCH(TEXT(A967,"YYYY-MM-DD"),'Price Data'!M:M,0)+1),""),"")</f>
        <v>-1.3114754098360668E-2</v>
      </c>
      <c r="L967" s="34">
        <f>IFERROR(INDEX('Price Data'!Q:Q,MATCH(TEXT(A967,"YYYY-MM-DD"),'Price Data'!P:P,0)),"")</f>
        <v>2.48</v>
      </c>
      <c r="M967" s="10" cm="1">
        <f t="array" ref="M967">IFERROR(IF(ISNUMBER(L967),(L967-INDEX('Price Data'!Q:Q,MATCH(TEXT(A967,"YYYY-MM-DD"),'Price Data'!P:P,0)+1))/INDEX('Price Data'!Q:Q,MATCH(TEXT(A967,"YYYY-MM-DD"),'Price Data'!P:P,0)+1),""),"")</f>
        <v>-2.3622047244094509E-2</v>
      </c>
      <c r="N967" s="34">
        <f>IFERROR(INDEX('Price Data'!T:T,MATCH(TEXT(A967,"YYYY-MM-DD"),'Price Data'!S:S,0)),"")</f>
        <v>3.23</v>
      </c>
      <c r="O967" s="10" cm="1">
        <f t="array" ref="O967">IFERROR(IF(ISNUMBER(N967),(N967-INDEX('Price Data'!T:T,MATCH(TEXT(A967,"YYYY-MM-DD"),'Price Data'!S:S,0)+1))/INDEX('Price Data'!T:T,MATCH(TEXT(A967,"YYYY-MM-DD"),'Price Data'!S:S,0)+1),""),"")</f>
        <v>9.3749999999999389E-3</v>
      </c>
    </row>
    <row r="968" spans="1:15" x14ac:dyDescent="0.3">
      <c r="A968" s="8">
        <v>42787</v>
      </c>
      <c r="B968" s="34">
        <f>IFERROR(INDEX('Price Data'!B:B,MATCH(TEXT(A968,"YYYY-MM-DD"),'Price Data'!A:A,0)),"")</f>
        <v>19044</v>
      </c>
      <c r="C968" s="10" cm="1">
        <f t="array" ref="C968">IFERROR(IF(ISNUMBER(B968),(B968-INDEX('Price Data'!B:B,MATCH(TEXT(A968,"YYYY-MM-DD"),'Price Data'!A:A,0)+1))/INDEX('Price Data'!B:B,MATCH(TEXT(A968,"YYYY-MM-DD"),'Price Data'!A:A,0)+1),""),"")</f>
        <v>3.4248379788186945E-3</v>
      </c>
      <c r="D968" s="34">
        <f>IFERROR(INDEX('Price Data'!E:E,MATCH(TEXT(A968,"YYYY-MM-DD"),'Price Data'!D:D,0)),"")</f>
        <v>12.56</v>
      </c>
      <c r="E968" s="10" cm="1">
        <f t="array" ref="E968">IFERROR(IF(ISNUMBER(D968),(D968-INDEX('Price Data'!E:E,MATCH(TEXT(A968,"YYYY-MM-DD"),'Price Data'!D:D,0)+1))/INDEX('Price Data'!E:E,MATCH(TEXT(A968,"YYYY-MM-DD"),'Price Data'!D:D,0)+1),""),"")</f>
        <v>-1.4901960784313686E-2</v>
      </c>
      <c r="F968" s="34">
        <f>IFERROR(INDEX('Price Data'!H:H,MATCH(TEXT(A968,"YYYY-MM-DD"),'Price Data'!G:G,0)),"")</f>
        <v>1508</v>
      </c>
      <c r="G968" s="10" cm="1">
        <f t="array" ref="G968">IFERROR(IF(ISNUMBER(F968),(F968-INDEX('Price Data'!H:H,MATCH(TEXT(A968,"YYYY-MM-DD"),'Price Data'!G:G,0)+1))/INDEX('Price Data'!H:H,MATCH(TEXT(A968,"YYYY-MM-DD"),'Price Data'!G:G,0)+1),""),"")</f>
        <v>0</v>
      </c>
      <c r="H968" s="34">
        <f>IFERROR(INDEX('Price Data'!K:K,MATCH(TEXT(A968,"YYYY-MM-DD"),'Price Data'!J:J,0)),"")</f>
        <v>2.16</v>
      </c>
      <c r="I968" s="10" cm="1">
        <f t="array" ref="I968">IFERROR(IF(ISNUMBER(H968),(H968-INDEX('Price Data'!K:K,MATCH(TEXT(A968,"YYYY-MM-DD"),'Price Data'!J:J,0)+1))/INDEX('Price Data'!K:K,MATCH(TEXT(A968,"YYYY-MM-DD"),'Price Data'!J:J,0)+1),""),"")</f>
        <v>-4.608294930875478E-3</v>
      </c>
      <c r="J968" s="34">
        <f>IFERROR(INDEX('Price Data'!N:N,MATCH(TEXT(A968,"YYYY-MM-DD"),'Price Data'!M:M,0)),"")</f>
        <v>3.01</v>
      </c>
      <c r="K968" s="10" cm="1">
        <f t="array" ref="K968">IFERROR(IF(ISNUMBER(J968),(J968-INDEX('Price Data'!N:N,MATCH(TEXT(A968,"YYYY-MM-DD"),'Price Data'!M:M,0)+1))/INDEX('Price Data'!N:N,MATCH(TEXT(A968,"YYYY-MM-DD"),'Price Data'!M:M,0)+1),""),"")</f>
        <v>0</v>
      </c>
      <c r="L968" s="34">
        <f>IFERROR(INDEX('Price Data'!Q:Q,MATCH(TEXT(A968,"YYYY-MM-DD"),'Price Data'!P:P,0)),"")</f>
        <v>2.4</v>
      </c>
      <c r="M968" s="10" cm="1">
        <f t="array" ref="M968">IFERROR(IF(ISNUMBER(L968),(L968-INDEX('Price Data'!Q:Q,MATCH(TEXT(A968,"YYYY-MM-DD"),'Price Data'!P:P,0)+1))/INDEX('Price Data'!Q:Q,MATCH(TEXT(A968,"YYYY-MM-DD"),'Price Data'!P:P,0)+1),""),"")</f>
        <v>-3.2258064516129059E-2</v>
      </c>
      <c r="N968" s="34">
        <f>IFERROR(INDEX('Price Data'!T:T,MATCH(TEXT(A968,"YYYY-MM-DD"),'Price Data'!S:S,0)),"")</f>
        <v>3.17</v>
      </c>
      <c r="O968" s="10" cm="1">
        <f t="array" ref="O968">IFERROR(IF(ISNUMBER(N968),(N968-INDEX('Price Data'!T:T,MATCH(TEXT(A968,"YYYY-MM-DD"),'Price Data'!S:S,0)+1))/INDEX('Price Data'!T:T,MATCH(TEXT(A968,"YYYY-MM-DD"),'Price Data'!S:S,0)+1),""),"")</f>
        <v>-1.8575851393188871E-2</v>
      </c>
    </row>
    <row r="969" spans="1:15" x14ac:dyDescent="0.3">
      <c r="A969" s="8">
        <v>42788</v>
      </c>
      <c r="B969" s="34">
        <f>IFERROR(INDEX('Price Data'!B:B,MATCH(TEXT(A969,"YYYY-MM-DD"),'Price Data'!A:A,0)),"")</f>
        <v>18885</v>
      </c>
      <c r="C969" s="10" cm="1">
        <f t="array" ref="C969">IFERROR(IF(ISNUMBER(B969),(B969-INDEX('Price Data'!B:B,MATCH(TEXT(A969,"YYYY-MM-DD"),'Price Data'!A:A,0)+1))/INDEX('Price Data'!B:B,MATCH(TEXT(A969,"YYYY-MM-DD"),'Price Data'!A:A,0)+1),""),"")</f>
        <v>-8.3490863264020169E-3</v>
      </c>
      <c r="D969" s="34">
        <f>IFERROR(INDEX('Price Data'!E:E,MATCH(TEXT(A969,"YYYY-MM-DD"),'Price Data'!D:D,0)),"")</f>
        <v>12.3</v>
      </c>
      <c r="E969" s="10" cm="1">
        <f t="array" ref="E969">IFERROR(IF(ISNUMBER(D969),(D969-INDEX('Price Data'!E:E,MATCH(TEXT(A969,"YYYY-MM-DD"),'Price Data'!D:D,0)+1))/INDEX('Price Data'!E:E,MATCH(TEXT(A969,"YYYY-MM-DD"),'Price Data'!D:D,0)+1),""),"")</f>
        <v>-2.0700636942675141E-2</v>
      </c>
      <c r="F969" s="34">
        <f>IFERROR(INDEX('Price Data'!H:H,MATCH(TEXT(A969,"YYYY-MM-DD"),'Price Data'!G:G,0)),"")</f>
        <v>1508</v>
      </c>
      <c r="G969" s="10" cm="1">
        <f t="array" ref="G969">IFERROR(IF(ISNUMBER(F969),(F969-INDEX('Price Data'!H:H,MATCH(TEXT(A969,"YYYY-MM-DD"),'Price Data'!G:G,0)+1))/INDEX('Price Data'!H:H,MATCH(TEXT(A969,"YYYY-MM-DD"),'Price Data'!G:G,0)+1),""),"")</f>
        <v>0</v>
      </c>
      <c r="H969" s="34">
        <f>IFERROR(INDEX('Price Data'!K:K,MATCH(TEXT(A969,"YYYY-MM-DD"),'Price Data'!J:J,0)),"")</f>
        <v>2.14</v>
      </c>
      <c r="I969" s="10" cm="1">
        <f t="array" ref="I969">IFERROR(IF(ISNUMBER(H969),(H969-INDEX('Price Data'!K:K,MATCH(TEXT(A969,"YYYY-MM-DD"),'Price Data'!J:J,0)+1))/INDEX('Price Data'!K:K,MATCH(TEXT(A969,"YYYY-MM-DD"),'Price Data'!J:J,0)+1),""),"")</f>
        <v>-9.2592592592592674E-3</v>
      </c>
      <c r="J969" s="34">
        <f>IFERROR(INDEX('Price Data'!N:N,MATCH(TEXT(A969,"YYYY-MM-DD"),'Price Data'!M:M,0)),"")</f>
        <v>2.89</v>
      </c>
      <c r="K969" s="10" cm="1">
        <f t="array" ref="K969">IFERROR(IF(ISNUMBER(J969),(J969-INDEX('Price Data'!N:N,MATCH(TEXT(A969,"YYYY-MM-DD"),'Price Data'!M:M,0)+1))/INDEX('Price Data'!N:N,MATCH(TEXT(A969,"YYYY-MM-DD"),'Price Data'!M:M,0)+1),""),"")</f>
        <v>-3.9867109634551388E-2</v>
      </c>
      <c r="L969" s="34">
        <f>IFERROR(INDEX('Price Data'!Q:Q,MATCH(TEXT(A969,"YYYY-MM-DD"),'Price Data'!P:P,0)),"")</f>
        <v>2.2999999999999998</v>
      </c>
      <c r="M969" s="10" cm="1">
        <f t="array" ref="M969">IFERROR(IF(ISNUMBER(L969),(L969-INDEX('Price Data'!Q:Q,MATCH(TEXT(A969,"YYYY-MM-DD"),'Price Data'!P:P,0)+1))/INDEX('Price Data'!Q:Q,MATCH(TEXT(A969,"YYYY-MM-DD"),'Price Data'!P:P,0)+1),""),"")</f>
        <v>-4.1666666666666706E-2</v>
      </c>
      <c r="N969" s="34">
        <f>IFERROR(INDEX('Price Data'!T:T,MATCH(TEXT(A969,"YYYY-MM-DD"),'Price Data'!S:S,0)),"")</f>
        <v>3.15</v>
      </c>
      <c r="O969" s="10" cm="1">
        <f t="array" ref="O969">IFERROR(IF(ISNUMBER(N969),(N969-INDEX('Price Data'!T:T,MATCH(TEXT(A969,"YYYY-MM-DD"),'Price Data'!S:S,0)+1))/INDEX('Price Data'!T:T,MATCH(TEXT(A969,"YYYY-MM-DD"),'Price Data'!S:S,0)+1),""),"")</f>
        <v>-6.309148264984233E-3</v>
      </c>
    </row>
    <row r="970" spans="1:15" x14ac:dyDescent="0.3">
      <c r="A970" s="8">
        <v>42789</v>
      </c>
      <c r="B970" s="34">
        <f>IFERROR(INDEX('Price Data'!B:B,MATCH(TEXT(A970,"YYYY-MM-DD"),'Price Data'!A:A,0)),"")</f>
        <v>18819</v>
      </c>
      <c r="C970" s="10" cm="1">
        <f t="array" ref="C970">IFERROR(IF(ISNUMBER(B970),(B970-INDEX('Price Data'!B:B,MATCH(TEXT(A970,"YYYY-MM-DD"),'Price Data'!A:A,0)+1))/INDEX('Price Data'!B:B,MATCH(TEXT(A970,"YYYY-MM-DD"),'Price Data'!A:A,0)+1),""),"")</f>
        <v>-3.4948371723590153E-3</v>
      </c>
      <c r="D970" s="34">
        <f>IFERROR(INDEX('Price Data'!E:E,MATCH(TEXT(A970,"YYYY-MM-DD"),'Price Data'!D:D,0)),"")</f>
        <v>12.44</v>
      </c>
      <c r="E970" s="10" cm="1">
        <f t="array" ref="E970">IFERROR(IF(ISNUMBER(D970),(D970-INDEX('Price Data'!E:E,MATCH(TEXT(A970,"YYYY-MM-DD"),'Price Data'!D:D,0)+1))/INDEX('Price Data'!E:E,MATCH(TEXT(A970,"YYYY-MM-DD"),'Price Data'!D:D,0)+1),""),"")</f>
        <v>1.1382113821138113E-2</v>
      </c>
      <c r="F970" s="34">
        <f>IFERROR(INDEX('Price Data'!H:H,MATCH(TEXT(A970,"YYYY-MM-DD"),'Price Data'!G:G,0)),"")</f>
        <v>1508</v>
      </c>
      <c r="G970" s="10" cm="1">
        <f t="array" ref="G970">IFERROR(IF(ISNUMBER(F970),(F970-INDEX('Price Data'!H:H,MATCH(TEXT(A970,"YYYY-MM-DD"),'Price Data'!G:G,0)+1))/INDEX('Price Data'!H:H,MATCH(TEXT(A970,"YYYY-MM-DD"),'Price Data'!G:G,0)+1),""),"")</f>
        <v>0</v>
      </c>
      <c r="H970" s="34">
        <f>IFERROR(INDEX('Price Data'!K:K,MATCH(TEXT(A970,"YYYY-MM-DD"),'Price Data'!J:J,0)),"")</f>
        <v>2.12</v>
      </c>
      <c r="I970" s="10" cm="1">
        <f t="array" ref="I970">IFERROR(IF(ISNUMBER(H970),(H970-INDEX('Price Data'!K:K,MATCH(TEXT(A970,"YYYY-MM-DD"),'Price Data'!J:J,0)+1))/INDEX('Price Data'!K:K,MATCH(TEXT(A970,"YYYY-MM-DD"),'Price Data'!J:J,0)+1),""),"")</f>
        <v>-9.3457943925233725E-3</v>
      </c>
      <c r="J970" s="34">
        <f>IFERROR(INDEX('Price Data'!N:N,MATCH(TEXT(A970,"YYYY-MM-DD"),'Price Data'!M:M,0)),"")</f>
        <v>2.84</v>
      </c>
      <c r="K970" s="10" cm="1">
        <f t="array" ref="K970">IFERROR(IF(ISNUMBER(J970),(J970-INDEX('Price Data'!N:N,MATCH(TEXT(A970,"YYYY-MM-DD"),'Price Data'!M:M,0)+1))/INDEX('Price Data'!N:N,MATCH(TEXT(A970,"YYYY-MM-DD"),'Price Data'!M:M,0)+1),""),"")</f>
        <v>-1.7301038062283829E-2</v>
      </c>
      <c r="L970" s="34">
        <f>IFERROR(INDEX('Price Data'!Q:Q,MATCH(TEXT(A970,"YYYY-MM-DD"),'Price Data'!P:P,0)),"")</f>
        <v>2.3199999999999998</v>
      </c>
      <c r="M970" s="10" cm="1">
        <f t="array" ref="M970">IFERROR(IF(ISNUMBER(L970),(L970-INDEX('Price Data'!Q:Q,MATCH(TEXT(A970,"YYYY-MM-DD"),'Price Data'!P:P,0)+1))/INDEX('Price Data'!Q:Q,MATCH(TEXT(A970,"YYYY-MM-DD"),'Price Data'!P:P,0)+1),""),"")</f>
        <v>8.6956521739130523E-3</v>
      </c>
      <c r="N970" s="34">
        <f>IFERROR(INDEX('Price Data'!T:T,MATCH(TEXT(A970,"YYYY-MM-DD"),'Price Data'!S:S,0)),"")</f>
        <v>3.05</v>
      </c>
      <c r="O970" s="10" cm="1">
        <f t="array" ref="O970">IFERROR(IF(ISNUMBER(N970),(N970-INDEX('Price Data'!T:T,MATCH(TEXT(A970,"YYYY-MM-DD"),'Price Data'!S:S,0)+1))/INDEX('Price Data'!T:T,MATCH(TEXT(A970,"YYYY-MM-DD"),'Price Data'!S:S,0)+1),""),"")</f>
        <v>-3.1746031746031772E-2</v>
      </c>
    </row>
    <row r="971" spans="1:15" x14ac:dyDescent="0.3">
      <c r="A971" s="8">
        <v>42790</v>
      </c>
      <c r="B971" s="34">
        <f>IFERROR(INDEX('Price Data'!B:B,MATCH(TEXT(A971,"YYYY-MM-DD"),'Price Data'!A:A,0)),"")</f>
        <v>18597</v>
      </c>
      <c r="C971" s="10" cm="1">
        <f t="array" ref="C971">IFERROR(IF(ISNUMBER(B971),(B971-INDEX('Price Data'!B:B,MATCH(TEXT(A971,"YYYY-MM-DD"),'Price Data'!A:A,0)+1))/INDEX('Price Data'!B:B,MATCH(TEXT(A971,"YYYY-MM-DD"),'Price Data'!A:A,0)+1),""),"")</f>
        <v>-1.1796588554120834E-2</v>
      </c>
      <c r="D971" s="34">
        <f>IFERROR(INDEX('Price Data'!E:E,MATCH(TEXT(A971,"YYYY-MM-DD"),'Price Data'!D:D,0)),"")</f>
        <v>12.16</v>
      </c>
      <c r="E971" s="10" cm="1">
        <f t="array" ref="E971">IFERROR(IF(ISNUMBER(D971),(D971-INDEX('Price Data'!E:E,MATCH(TEXT(A971,"YYYY-MM-DD"),'Price Data'!D:D,0)+1))/INDEX('Price Data'!E:E,MATCH(TEXT(A971,"YYYY-MM-DD"),'Price Data'!D:D,0)+1),""),"")</f>
        <v>-2.2508038585208952E-2</v>
      </c>
      <c r="F971" s="34">
        <f>IFERROR(INDEX('Price Data'!H:H,MATCH(TEXT(A971,"YYYY-MM-DD"),'Price Data'!G:G,0)),"")</f>
        <v>1508</v>
      </c>
      <c r="G971" s="10" cm="1">
        <f t="array" ref="G971">IFERROR(IF(ISNUMBER(F971),(F971-INDEX('Price Data'!H:H,MATCH(TEXT(A971,"YYYY-MM-DD"),'Price Data'!G:G,0)+1))/INDEX('Price Data'!H:H,MATCH(TEXT(A971,"YYYY-MM-DD"),'Price Data'!G:G,0)+1),""),"")</f>
        <v>0</v>
      </c>
      <c r="H971" s="34">
        <f>IFERROR(INDEX('Price Data'!K:K,MATCH(TEXT(A971,"YYYY-MM-DD"),'Price Data'!J:J,0)),"")</f>
        <v>2.08</v>
      </c>
      <c r="I971" s="10" cm="1">
        <f t="array" ref="I971">IFERROR(IF(ISNUMBER(H971),(H971-INDEX('Price Data'!K:K,MATCH(TEXT(A971,"YYYY-MM-DD"),'Price Data'!J:J,0)+1))/INDEX('Price Data'!K:K,MATCH(TEXT(A971,"YYYY-MM-DD"),'Price Data'!J:J,0)+1),""),"")</f>
        <v>-1.8867924528301903E-2</v>
      </c>
      <c r="J971" s="34">
        <f>IFERROR(INDEX('Price Data'!N:N,MATCH(TEXT(A971,"YYYY-MM-DD"),'Price Data'!M:M,0)),"")</f>
        <v>2.8</v>
      </c>
      <c r="K971" s="10" cm="1">
        <f t="array" ref="K971">IFERROR(IF(ISNUMBER(J971),(J971-INDEX('Price Data'!N:N,MATCH(TEXT(A971,"YYYY-MM-DD"),'Price Data'!M:M,0)+1))/INDEX('Price Data'!N:N,MATCH(TEXT(A971,"YYYY-MM-DD"),'Price Data'!M:M,0)+1),""),"")</f>
        <v>-1.4084507042253534E-2</v>
      </c>
      <c r="L971" s="34">
        <f>IFERROR(INDEX('Price Data'!Q:Q,MATCH(TEXT(A971,"YYYY-MM-DD"),'Price Data'!P:P,0)),"")</f>
        <v>2.16</v>
      </c>
      <c r="M971" s="10" cm="1">
        <f t="array" ref="M971">IFERROR(IF(ISNUMBER(L971),(L971-INDEX('Price Data'!Q:Q,MATCH(TEXT(A971,"YYYY-MM-DD"),'Price Data'!P:P,0)+1))/INDEX('Price Data'!Q:Q,MATCH(TEXT(A971,"YYYY-MM-DD"),'Price Data'!P:P,0)+1),""),"")</f>
        <v>-6.8965517241379184E-2</v>
      </c>
      <c r="N971" s="34">
        <f>IFERROR(INDEX('Price Data'!T:T,MATCH(TEXT(A971,"YYYY-MM-DD"),'Price Data'!S:S,0)),"")</f>
        <v>2.99</v>
      </c>
      <c r="O971" s="10" cm="1">
        <f t="array" ref="O971">IFERROR(IF(ISNUMBER(N971),(N971-INDEX('Price Data'!T:T,MATCH(TEXT(A971,"YYYY-MM-DD"),'Price Data'!S:S,0)+1))/INDEX('Price Data'!T:T,MATCH(TEXT(A971,"YYYY-MM-DD"),'Price Data'!S:S,0)+1),""),"")</f>
        <v>-1.9672131147540857E-2</v>
      </c>
    </row>
    <row r="972" spans="1:15" x14ac:dyDescent="0.3">
      <c r="A972" s="8">
        <v>42791</v>
      </c>
      <c r="B972" s="34" t="str">
        <f>IFERROR(INDEX('Price Data'!B:B,MATCH(TEXT(A972,"YYYY-MM-DD"),'Price Data'!A:A,0)),"")</f>
        <v/>
      </c>
      <c r="C972" s="10" t="str" cm="1">
        <f t="array" ref="C972">IFERROR(IF(ISNUMBER(B972),(B972-INDEX('Price Data'!B:B,MATCH(TEXT(A972,"YYYY-MM-DD"),'Price Data'!A:A,0)+1))/INDEX('Price Data'!B:B,MATCH(TEXT(A972,"YYYY-MM-DD"),'Price Data'!A:A,0)+1),""),"")</f>
        <v/>
      </c>
      <c r="D972" s="34" t="str">
        <f>IFERROR(INDEX('Price Data'!E:E,MATCH(TEXT(A972,"YYYY-MM-DD"),'Price Data'!D:D,0)),"")</f>
        <v/>
      </c>
      <c r="E972" s="10" t="str" cm="1">
        <f t="array" ref="E972">IFERROR(IF(ISNUMBER(D972),(D972-INDEX('Price Data'!E:E,MATCH(TEXT(A972,"YYYY-MM-DD"),'Price Data'!D:D,0)+1))/INDEX('Price Data'!E:E,MATCH(TEXT(A972,"YYYY-MM-DD"),'Price Data'!D:D,0)+1),""),"")</f>
        <v/>
      </c>
      <c r="F972" s="34" t="str">
        <f>IFERROR(INDEX('Price Data'!H:H,MATCH(TEXT(A972,"YYYY-MM-DD"),'Price Data'!G:G,0)),"")</f>
        <v/>
      </c>
      <c r="G972" s="10" t="str" cm="1">
        <f t="array" ref="G972">IFERROR(IF(ISNUMBER(F972),(F972-INDEX('Price Data'!H:H,MATCH(TEXT(A972,"YYYY-MM-DD"),'Price Data'!G:G,0)+1))/INDEX('Price Data'!H:H,MATCH(TEXT(A972,"YYYY-MM-DD"),'Price Data'!G:G,0)+1),""),"")</f>
        <v/>
      </c>
      <c r="H972" s="34" t="str">
        <f>IFERROR(INDEX('Price Data'!K:K,MATCH(TEXT(A972,"YYYY-MM-DD"),'Price Data'!J:J,0)),"")</f>
        <v/>
      </c>
      <c r="I972" s="10" t="str" cm="1">
        <f t="array" ref="I972">IFERROR(IF(ISNUMBER(H972),(H972-INDEX('Price Data'!K:K,MATCH(TEXT(A972,"YYYY-MM-DD"),'Price Data'!J:J,0)+1))/INDEX('Price Data'!K:K,MATCH(TEXT(A972,"YYYY-MM-DD"),'Price Data'!J:J,0)+1),""),"")</f>
        <v/>
      </c>
      <c r="J972" s="34" t="str">
        <f>IFERROR(INDEX('Price Data'!N:N,MATCH(TEXT(A972,"YYYY-MM-DD"),'Price Data'!M:M,0)),"")</f>
        <v/>
      </c>
      <c r="K972" s="10" t="str" cm="1">
        <f t="array" ref="K972">IFERROR(IF(ISNUMBER(J972),(J972-INDEX('Price Data'!N:N,MATCH(TEXT(A972,"YYYY-MM-DD"),'Price Data'!M:M,0)+1))/INDEX('Price Data'!N:N,MATCH(TEXT(A972,"YYYY-MM-DD"),'Price Data'!M:M,0)+1),""),"")</f>
        <v/>
      </c>
      <c r="L972" s="34" t="str">
        <f>IFERROR(INDEX('Price Data'!Q:Q,MATCH(TEXT(A972,"YYYY-MM-DD"),'Price Data'!P:P,0)),"")</f>
        <v/>
      </c>
      <c r="M972" s="10" t="str" cm="1">
        <f t="array" ref="M972">IFERROR(IF(ISNUMBER(L972),(L972-INDEX('Price Data'!Q:Q,MATCH(TEXT(A972,"YYYY-MM-DD"),'Price Data'!P:P,0)+1))/INDEX('Price Data'!Q:Q,MATCH(TEXT(A972,"YYYY-MM-DD"),'Price Data'!P:P,0)+1),""),"")</f>
        <v/>
      </c>
      <c r="N972" s="34" t="str">
        <f>IFERROR(INDEX('Price Data'!T:T,MATCH(TEXT(A972,"YYYY-MM-DD"),'Price Data'!S:S,0)),"")</f>
        <v/>
      </c>
      <c r="O972" s="10" t="str" cm="1">
        <f t="array" ref="O972">IFERROR(IF(ISNUMBER(N972),(N972-INDEX('Price Data'!T:T,MATCH(TEXT(A972,"YYYY-MM-DD"),'Price Data'!S:S,0)+1))/INDEX('Price Data'!T:T,MATCH(TEXT(A972,"YYYY-MM-DD"),'Price Data'!S:S,0)+1),""),"")</f>
        <v/>
      </c>
    </row>
    <row r="973" spans="1:15" x14ac:dyDescent="0.3">
      <c r="A973" s="8">
        <v>42792</v>
      </c>
      <c r="B973" s="34" t="str">
        <f>IFERROR(INDEX('Price Data'!B:B,MATCH(TEXT(A973,"YYYY-MM-DD"),'Price Data'!A:A,0)),"")</f>
        <v/>
      </c>
      <c r="C973" s="10" t="str" cm="1">
        <f t="array" ref="C973">IFERROR(IF(ISNUMBER(B973),(B973-INDEX('Price Data'!B:B,MATCH(TEXT(A973,"YYYY-MM-DD"),'Price Data'!A:A,0)+1))/INDEX('Price Data'!B:B,MATCH(TEXT(A973,"YYYY-MM-DD"),'Price Data'!A:A,0)+1),""),"")</f>
        <v/>
      </c>
      <c r="D973" s="34" t="str">
        <f>IFERROR(INDEX('Price Data'!E:E,MATCH(TEXT(A973,"YYYY-MM-DD"),'Price Data'!D:D,0)),"")</f>
        <v/>
      </c>
      <c r="E973" s="10" t="str" cm="1">
        <f t="array" ref="E973">IFERROR(IF(ISNUMBER(D973),(D973-INDEX('Price Data'!E:E,MATCH(TEXT(A973,"YYYY-MM-DD"),'Price Data'!D:D,0)+1))/INDEX('Price Data'!E:E,MATCH(TEXT(A973,"YYYY-MM-DD"),'Price Data'!D:D,0)+1),""),"")</f>
        <v/>
      </c>
      <c r="F973" s="34" t="str">
        <f>IFERROR(INDEX('Price Data'!H:H,MATCH(TEXT(A973,"YYYY-MM-DD"),'Price Data'!G:G,0)),"")</f>
        <v/>
      </c>
      <c r="G973" s="10" t="str" cm="1">
        <f t="array" ref="G973">IFERROR(IF(ISNUMBER(F973),(F973-INDEX('Price Data'!H:H,MATCH(TEXT(A973,"YYYY-MM-DD"),'Price Data'!G:G,0)+1))/INDEX('Price Data'!H:H,MATCH(TEXT(A973,"YYYY-MM-DD"),'Price Data'!G:G,0)+1),""),"")</f>
        <v/>
      </c>
      <c r="H973" s="34" t="str">
        <f>IFERROR(INDEX('Price Data'!K:K,MATCH(TEXT(A973,"YYYY-MM-DD"),'Price Data'!J:J,0)),"")</f>
        <v/>
      </c>
      <c r="I973" s="10" t="str" cm="1">
        <f t="array" ref="I973">IFERROR(IF(ISNUMBER(H973),(H973-INDEX('Price Data'!K:K,MATCH(TEXT(A973,"YYYY-MM-DD"),'Price Data'!J:J,0)+1))/INDEX('Price Data'!K:K,MATCH(TEXT(A973,"YYYY-MM-DD"),'Price Data'!J:J,0)+1),""),"")</f>
        <v/>
      </c>
      <c r="J973" s="34" t="str">
        <f>IFERROR(INDEX('Price Data'!N:N,MATCH(TEXT(A973,"YYYY-MM-DD"),'Price Data'!M:M,0)),"")</f>
        <v/>
      </c>
      <c r="K973" s="10" t="str" cm="1">
        <f t="array" ref="K973">IFERROR(IF(ISNUMBER(J973),(J973-INDEX('Price Data'!N:N,MATCH(TEXT(A973,"YYYY-MM-DD"),'Price Data'!M:M,0)+1))/INDEX('Price Data'!N:N,MATCH(TEXT(A973,"YYYY-MM-DD"),'Price Data'!M:M,0)+1),""),"")</f>
        <v/>
      </c>
      <c r="L973" s="34" t="str">
        <f>IFERROR(INDEX('Price Data'!Q:Q,MATCH(TEXT(A973,"YYYY-MM-DD"),'Price Data'!P:P,0)),"")</f>
        <v/>
      </c>
      <c r="M973" s="10" t="str" cm="1">
        <f t="array" ref="M973">IFERROR(IF(ISNUMBER(L973),(L973-INDEX('Price Data'!Q:Q,MATCH(TEXT(A973,"YYYY-MM-DD"),'Price Data'!P:P,0)+1))/INDEX('Price Data'!Q:Q,MATCH(TEXT(A973,"YYYY-MM-DD"),'Price Data'!P:P,0)+1),""),"")</f>
        <v/>
      </c>
      <c r="N973" s="34" t="str">
        <f>IFERROR(INDEX('Price Data'!T:T,MATCH(TEXT(A973,"YYYY-MM-DD"),'Price Data'!S:S,0)),"")</f>
        <v/>
      </c>
      <c r="O973" s="10" t="str" cm="1">
        <f t="array" ref="O973">IFERROR(IF(ISNUMBER(N973),(N973-INDEX('Price Data'!T:T,MATCH(TEXT(A973,"YYYY-MM-DD"),'Price Data'!S:S,0)+1))/INDEX('Price Data'!T:T,MATCH(TEXT(A973,"YYYY-MM-DD"),'Price Data'!S:S,0)+1),""),"")</f>
        <v/>
      </c>
    </row>
    <row r="974" spans="1:15" x14ac:dyDescent="0.3">
      <c r="A974" s="8">
        <v>42793</v>
      </c>
      <c r="B974" s="34">
        <f>IFERROR(INDEX('Price Data'!B:B,MATCH(TEXT(A974,"YYYY-MM-DD"),'Price Data'!A:A,0)),"")</f>
        <v>18914</v>
      </c>
      <c r="C974" s="10" cm="1">
        <f t="array" ref="C974">IFERROR(IF(ISNUMBER(B974),(B974-INDEX('Price Data'!B:B,MATCH(TEXT(A974,"YYYY-MM-DD"),'Price Data'!A:A,0)+1))/INDEX('Price Data'!B:B,MATCH(TEXT(A974,"YYYY-MM-DD"),'Price Data'!A:A,0)+1),""),"")</f>
        <v>1.7045760068828304E-2</v>
      </c>
      <c r="D974" s="34">
        <f>IFERROR(INDEX('Price Data'!E:E,MATCH(TEXT(A974,"YYYY-MM-DD"),'Price Data'!D:D,0)),"")</f>
        <v>12.46</v>
      </c>
      <c r="E974" s="10" cm="1">
        <f t="array" ref="E974">IFERROR(IF(ISNUMBER(D974),(D974-INDEX('Price Data'!E:E,MATCH(TEXT(A974,"YYYY-MM-DD"),'Price Data'!D:D,0)+1))/INDEX('Price Data'!E:E,MATCH(TEXT(A974,"YYYY-MM-DD"),'Price Data'!D:D,0)+1),""),"")</f>
        <v>2.4671052631579007E-2</v>
      </c>
      <c r="F974" s="34">
        <f>IFERROR(INDEX('Price Data'!H:H,MATCH(TEXT(A974,"YYYY-MM-DD"),'Price Data'!G:G,0)),"")</f>
        <v>1508</v>
      </c>
      <c r="G974" s="10" cm="1">
        <f t="array" ref="G974">IFERROR(IF(ISNUMBER(F974),(F974-INDEX('Price Data'!H:H,MATCH(TEXT(A974,"YYYY-MM-DD"),'Price Data'!G:G,0)+1))/INDEX('Price Data'!H:H,MATCH(TEXT(A974,"YYYY-MM-DD"),'Price Data'!G:G,0)+1),""),"")</f>
        <v>0</v>
      </c>
      <c r="H974" s="34">
        <f>IFERROR(INDEX('Price Data'!K:K,MATCH(TEXT(A974,"YYYY-MM-DD"),'Price Data'!J:J,0)),"")</f>
        <v>2.19</v>
      </c>
      <c r="I974" s="10" cm="1">
        <f t="array" ref="I974">IFERROR(IF(ISNUMBER(H974),(H974-INDEX('Price Data'!K:K,MATCH(TEXT(A974,"YYYY-MM-DD"),'Price Data'!J:J,0)+1))/INDEX('Price Data'!K:K,MATCH(TEXT(A974,"YYYY-MM-DD"),'Price Data'!J:J,0)+1),""),"")</f>
        <v>5.2884615384615322E-2</v>
      </c>
      <c r="J974" s="34">
        <f>IFERROR(INDEX('Price Data'!N:N,MATCH(TEXT(A974,"YYYY-MM-DD"),'Price Data'!M:M,0)),"")</f>
        <v>2.92</v>
      </c>
      <c r="K974" s="10" cm="1">
        <f t="array" ref="K974">IFERROR(IF(ISNUMBER(J974),(J974-INDEX('Price Data'!N:N,MATCH(TEXT(A974,"YYYY-MM-DD"),'Price Data'!M:M,0)+1))/INDEX('Price Data'!N:N,MATCH(TEXT(A974,"YYYY-MM-DD"),'Price Data'!M:M,0)+1),""),"")</f>
        <v>4.2857142857142899E-2</v>
      </c>
      <c r="L974" s="34">
        <f>IFERROR(INDEX('Price Data'!Q:Q,MATCH(TEXT(A974,"YYYY-MM-DD"),'Price Data'!P:P,0)),"")</f>
        <v>2.29</v>
      </c>
      <c r="M974" s="10" cm="1">
        <f t="array" ref="M974">IFERROR(IF(ISNUMBER(L974),(L974-INDEX('Price Data'!Q:Q,MATCH(TEXT(A974,"YYYY-MM-DD"),'Price Data'!P:P,0)+1))/INDEX('Price Data'!Q:Q,MATCH(TEXT(A974,"YYYY-MM-DD"),'Price Data'!P:P,0)+1),""),"")</f>
        <v>6.0185185185185133E-2</v>
      </c>
      <c r="N974" s="34">
        <f>IFERROR(INDEX('Price Data'!T:T,MATCH(TEXT(A974,"YYYY-MM-DD"),'Price Data'!S:S,0)),"")</f>
        <v>3.05</v>
      </c>
      <c r="O974" s="10" cm="1">
        <f t="array" ref="O974">IFERROR(IF(ISNUMBER(N974),(N974-INDEX('Price Data'!T:T,MATCH(TEXT(A974,"YYYY-MM-DD"),'Price Data'!S:S,0)+1))/INDEX('Price Data'!T:T,MATCH(TEXT(A974,"YYYY-MM-DD"),'Price Data'!S:S,0)+1),""),"")</f>
        <v>2.0066889632106892E-2</v>
      </c>
    </row>
    <row r="975" spans="1:15" x14ac:dyDescent="0.3">
      <c r="A975" s="8">
        <v>42794</v>
      </c>
      <c r="B975" s="34">
        <f>IFERROR(INDEX('Price Data'!B:B,MATCH(TEXT(A975,"YYYY-MM-DD"),'Price Data'!A:A,0)),"")</f>
        <v>18913</v>
      </c>
      <c r="C975" s="10" cm="1">
        <f t="array" ref="C975">IFERROR(IF(ISNUMBER(B975),(B975-INDEX('Price Data'!B:B,MATCH(TEXT(A975,"YYYY-MM-DD"),'Price Data'!A:A,0)+1))/INDEX('Price Data'!B:B,MATCH(TEXT(A975,"YYYY-MM-DD"),'Price Data'!A:A,0)+1),""),"")</f>
        <v>-5.2870889288357831E-5</v>
      </c>
      <c r="D975" s="34">
        <f>IFERROR(INDEX('Price Data'!E:E,MATCH(TEXT(A975,"YYYY-MM-DD"),'Price Data'!D:D,0)),"")</f>
        <v>12.65</v>
      </c>
      <c r="E975" s="10" cm="1">
        <f t="array" ref="E975">IFERROR(IF(ISNUMBER(D975),(D975-INDEX('Price Data'!E:E,MATCH(TEXT(A975,"YYYY-MM-DD"),'Price Data'!D:D,0)+1))/INDEX('Price Data'!E:E,MATCH(TEXT(A975,"YYYY-MM-DD"),'Price Data'!D:D,0)+1),""),"")</f>
        <v>1.5248796147672512E-2</v>
      </c>
      <c r="F975" s="34">
        <f>IFERROR(INDEX('Price Data'!H:H,MATCH(TEXT(A975,"YYYY-MM-DD"),'Price Data'!G:G,0)),"")</f>
        <v>1508</v>
      </c>
      <c r="G975" s="10" cm="1">
        <f t="array" ref="G975">IFERROR(IF(ISNUMBER(F975),(F975-INDEX('Price Data'!H:H,MATCH(TEXT(A975,"YYYY-MM-DD"),'Price Data'!G:G,0)+1))/INDEX('Price Data'!H:H,MATCH(TEXT(A975,"YYYY-MM-DD"),'Price Data'!G:G,0)+1),""),"")</f>
        <v>0</v>
      </c>
      <c r="H975" s="34">
        <f>IFERROR(INDEX('Price Data'!K:K,MATCH(TEXT(A975,"YYYY-MM-DD"),'Price Data'!J:J,0)),"")</f>
        <v>2.2000000000000002</v>
      </c>
      <c r="I975" s="10" cm="1">
        <f t="array" ref="I975">IFERROR(IF(ISNUMBER(H975),(H975-INDEX('Price Data'!K:K,MATCH(TEXT(A975,"YYYY-MM-DD"),'Price Data'!J:J,0)+1))/INDEX('Price Data'!K:K,MATCH(TEXT(A975,"YYYY-MM-DD"),'Price Data'!J:J,0)+1),""),"")</f>
        <v>4.566210045662206E-3</v>
      </c>
      <c r="J975" s="34">
        <f>IFERROR(INDEX('Price Data'!N:N,MATCH(TEXT(A975,"YYYY-MM-DD"),'Price Data'!M:M,0)),"")</f>
        <v>2.92</v>
      </c>
      <c r="K975" s="10" cm="1">
        <f t="array" ref="K975">IFERROR(IF(ISNUMBER(J975),(J975-INDEX('Price Data'!N:N,MATCH(TEXT(A975,"YYYY-MM-DD"),'Price Data'!M:M,0)+1))/INDEX('Price Data'!N:N,MATCH(TEXT(A975,"YYYY-MM-DD"),'Price Data'!M:M,0)+1),""),"")</f>
        <v>0</v>
      </c>
      <c r="L975" s="34">
        <f>IFERROR(INDEX('Price Data'!Q:Q,MATCH(TEXT(A975,"YYYY-MM-DD"),'Price Data'!P:P,0)),"")</f>
        <v>2.36</v>
      </c>
      <c r="M975" s="10" cm="1">
        <f t="array" ref="M975">IFERROR(IF(ISNUMBER(L975),(L975-INDEX('Price Data'!Q:Q,MATCH(TEXT(A975,"YYYY-MM-DD"),'Price Data'!P:P,0)+1))/INDEX('Price Data'!Q:Q,MATCH(TEXT(A975,"YYYY-MM-DD"),'Price Data'!P:P,0)+1),""),"")</f>
        <v>3.056768558951958E-2</v>
      </c>
      <c r="N975" s="34">
        <f>IFERROR(INDEX('Price Data'!T:T,MATCH(TEXT(A975,"YYYY-MM-DD"),'Price Data'!S:S,0)),"")</f>
        <v>3</v>
      </c>
      <c r="O975" s="10" cm="1">
        <f t="array" ref="O975">IFERROR(IF(ISNUMBER(N975),(N975-INDEX('Price Data'!T:T,MATCH(TEXT(A975,"YYYY-MM-DD"),'Price Data'!S:S,0)+1))/INDEX('Price Data'!T:T,MATCH(TEXT(A975,"YYYY-MM-DD"),'Price Data'!S:S,0)+1),""),"")</f>
        <v>-1.6393442622950762E-2</v>
      </c>
    </row>
    <row r="976" spans="1:15" x14ac:dyDescent="0.3">
      <c r="A976" s="8">
        <v>42795</v>
      </c>
      <c r="B976" s="34">
        <f>IFERROR(INDEX('Price Data'!B:B,MATCH(TEXT(A976,"YYYY-MM-DD"),'Price Data'!A:A,0)),"")</f>
        <v>19364</v>
      </c>
      <c r="C976" s="10" cm="1">
        <f t="array" ref="C976">IFERROR(IF(ISNUMBER(B976),(B976-INDEX('Price Data'!B:B,MATCH(TEXT(A976,"YYYY-MM-DD"),'Price Data'!A:A,0)+1))/INDEX('Price Data'!B:B,MATCH(TEXT(A976,"YYYY-MM-DD"),'Price Data'!A:A,0)+1),""),"")</f>
        <v>2.3846031829958231E-2</v>
      </c>
      <c r="D976" s="34">
        <f>IFERROR(INDEX('Price Data'!E:E,MATCH(TEXT(A976,"YYYY-MM-DD"),'Price Data'!D:D,0)),"")</f>
        <v>13.19</v>
      </c>
      <c r="E976" s="10" cm="1">
        <f t="array" ref="E976">IFERROR(IF(ISNUMBER(D976),(D976-INDEX('Price Data'!E:E,MATCH(TEXT(A976,"YYYY-MM-DD"),'Price Data'!D:D,0)+1))/INDEX('Price Data'!E:E,MATCH(TEXT(A976,"YYYY-MM-DD"),'Price Data'!D:D,0)+1),""),"")</f>
        <v>4.2687747035573056E-2</v>
      </c>
      <c r="F976" s="34">
        <f>IFERROR(INDEX('Price Data'!H:H,MATCH(TEXT(A976,"YYYY-MM-DD"),'Price Data'!G:G,0)),"")</f>
        <v>1508</v>
      </c>
      <c r="G976" s="10" cm="1">
        <f t="array" ref="G976">IFERROR(IF(ISNUMBER(F976),(F976-INDEX('Price Data'!H:H,MATCH(TEXT(A976,"YYYY-MM-DD"),'Price Data'!G:G,0)+1))/INDEX('Price Data'!H:H,MATCH(TEXT(A976,"YYYY-MM-DD"),'Price Data'!G:G,0)+1),""),"")</f>
        <v>0</v>
      </c>
      <c r="H976" s="34">
        <f>IFERROR(INDEX('Price Data'!K:K,MATCH(TEXT(A976,"YYYY-MM-DD"),'Price Data'!J:J,0)),"")</f>
        <v>2.29</v>
      </c>
      <c r="I976" s="10" cm="1">
        <f t="array" ref="I976">IFERROR(IF(ISNUMBER(H976),(H976-INDEX('Price Data'!K:K,MATCH(TEXT(A976,"YYYY-MM-DD"),'Price Data'!J:J,0)+1))/INDEX('Price Data'!K:K,MATCH(TEXT(A976,"YYYY-MM-DD"),'Price Data'!J:J,0)+1),""),"")</f>
        <v>4.0909090909090839E-2</v>
      </c>
      <c r="J976" s="34">
        <f>IFERROR(INDEX('Price Data'!N:N,MATCH(TEXT(A976,"YYYY-MM-DD"),'Price Data'!M:M,0)),"")</f>
        <v>3.03</v>
      </c>
      <c r="K976" s="10" cm="1">
        <f t="array" ref="K976">IFERROR(IF(ISNUMBER(J976),(J976-INDEX('Price Data'!N:N,MATCH(TEXT(A976,"YYYY-MM-DD"),'Price Data'!M:M,0)+1))/INDEX('Price Data'!N:N,MATCH(TEXT(A976,"YYYY-MM-DD"),'Price Data'!M:M,0)+1),""),"")</f>
        <v>3.7671232876712285E-2</v>
      </c>
      <c r="L976" s="34">
        <f>IFERROR(INDEX('Price Data'!Q:Q,MATCH(TEXT(A976,"YYYY-MM-DD"),'Price Data'!P:P,0)),"")</f>
        <v>2.4500000000000002</v>
      </c>
      <c r="M976" s="10" cm="1">
        <f t="array" ref="M976">IFERROR(IF(ISNUMBER(L976),(L976-INDEX('Price Data'!Q:Q,MATCH(TEXT(A976,"YYYY-MM-DD"),'Price Data'!P:P,0)+1))/INDEX('Price Data'!Q:Q,MATCH(TEXT(A976,"YYYY-MM-DD"),'Price Data'!P:P,0)+1),""),"")</f>
        <v>3.813559322033911E-2</v>
      </c>
      <c r="N976" s="34">
        <f>IFERROR(INDEX('Price Data'!T:T,MATCH(TEXT(A976,"YYYY-MM-DD"),'Price Data'!S:S,0)),"")</f>
        <v>3.21</v>
      </c>
      <c r="O976" s="10" cm="1">
        <f t="array" ref="O976">IFERROR(IF(ISNUMBER(N976),(N976-INDEX('Price Data'!T:T,MATCH(TEXT(A976,"YYYY-MM-DD"),'Price Data'!S:S,0)+1))/INDEX('Price Data'!T:T,MATCH(TEXT(A976,"YYYY-MM-DD"),'Price Data'!S:S,0)+1),""),"")</f>
        <v>6.9999999999999993E-2</v>
      </c>
    </row>
    <row r="977" spans="1:15" x14ac:dyDescent="0.3">
      <c r="A977" s="8">
        <v>42796</v>
      </c>
      <c r="B977" s="34">
        <f>IFERROR(INDEX('Price Data'!B:B,MATCH(TEXT(A977,"YYYY-MM-DD"),'Price Data'!A:A,0)),"")</f>
        <v>19441</v>
      </c>
      <c r="C977" s="10" cm="1">
        <f t="array" ref="C977">IFERROR(IF(ISNUMBER(B977),(B977-INDEX('Price Data'!B:B,MATCH(TEXT(A977,"YYYY-MM-DD"),'Price Data'!A:A,0)+1))/INDEX('Price Data'!B:B,MATCH(TEXT(A977,"YYYY-MM-DD"),'Price Data'!A:A,0)+1),""),"")</f>
        <v>3.9764511464573434E-3</v>
      </c>
      <c r="D977" s="34">
        <f>IFERROR(INDEX('Price Data'!E:E,MATCH(TEXT(A977,"YYYY-MM-DD"),'Price Data'!D:D,0)),"")</f>
        <v>13.5</v>
      </c>
      <c r="E977" s="10" cm="1">
        <f t="array" ref="E977">IFERROR(IF(ISNUMBER(D977),(D977-INDEX('Price Data'!E:E,MATCH(TEXT(A977,"YYYY-MM-DD"),'Price Data'!D:D,0)+1))/INDEX('Price Data'!E:E,MATCH(TEXT(A977,"YYYY-MM-DD"),'Price Data'!D:D,0)+1),""),"")</f>
        <v>2.3502653525398067E-2</v>
      </c>
      <c r="F977" s="34">
        <f>IFERROR(INDEX('Price Data'!H:H,MATCH(TEXT(A977,"YYYY-MM-DD"),'Price Data'!G:G,0)),"")</f>
        <v>1508</v>
      </c>
      <c r="G977" s="10" cm="1">
        <f t="array" ref="G977">IFERROR(IF(ISNUMBER(F977),(F977-INDEX('Price Data'!H:H,MATCH(TEXT(A977,"YYYY-MM-DD"),'Price Data'!G:G,0)+1))/INDEX('Price Data'!H:H,MATCH(TEXT(A977,"YYYY-MM-DD"),'Price Data'!G:G,0)+1),""),"")</f>
        <v>0</v>
      </c>
      <c r="H977" s="34">
        <f>IFERROR(INDEX('Price Data'!K:K,MATCH(TEXT(A977,"YYYY-MM-DD"),'Price Data'!J:J,0)),"")</f>
        <v>2.29</v>
      </c>
      <c r="I977" s="10" cm="1">
        <f t="array" ref="I977">IFERROR(IF(ISNUMBER(H977),(H977-INDEX('Price Data'!K:K,MATCH(TEXT(A977,"YYYY-MM-DD"),'Price Data'!J:J,0)+1))/INDEX('Price Data'!K:K,MATCH(TEXT(A977,"YYYY-MM-DD"),'Price Data'!J:J,0)+1),""),"")</f>
        <v>0</v>
      </c>
      <c r="J977" s="34">
        <f>IFERROR(INDEX('Price Data'!N:N,MATCH(TEXT(A977,"YYYY-MM-DD"),'Price Data'!M:M,0)),"")</f>
        <v>3.04</v>
      </c>
      <c r="K977" s="10" cm="1">
        <f t="array" ref="K977">IFERROR(IF(ISNUMBER(J977),(J977-INDEX('Price Data'!N:N,MATCH(TEXT(A977,"YYYY-MM-DD"),'Price Data'!M:M,0)+1))/INDEX('Price Data'!N:N,MATCH(TEXT(A977,"YYYY-MM-DD"),'Price Data'!M:M,0)+1),""),"")</f>
        <v>3.3003300330033767E-3</v>
      </c>
      <c r="L977" s="34">
        <f>IFERROR(INDEX('Price Data'!Q:Q,MATCH(TEXT(A977,"YYYY-MM-DD"),'Price Data'!P:P,0)),"")</f>
        <v>2.4500000000000002</v>
      </c>
      <c r="M977" s="10" cm="1">
        <f t="array" ref="M977">IFERROR(IF(ISNUMBER(L977),(L977-INDEX('Price Data'!Q:Q,MATCH(TEXT(A977,"YYYY-MM-DD"),'Price Data'!P:P,0)+1))/INDEX('Price Data'!Q:Q,MATCH(TEXT(A977,"YYYY-MM-DD"),'Price Data'!P:P,0)+1),""),"")</f>
        <v>0</v>
      </c>
      <c r="N977" s="34">
        <f>IFERROR(INDEX('Price Data'!T:T,MATCH(TEXT(A977,"YYYY-MM-DD"),'Price Data'!S:S,0)),"")</f>
        <v>3.14</v>
      </c>
      <c r="O977" s="10" cm="1">
        <f t="array" ref="O977">IFERROR(IF(ISNUMBER(N977),(N977-INDEX('Price Data'!T:T,MATCH(TEXT(A977,"YYYY-MM-DD"),'Price Data'!S:S,0)+1))/INDEX('Price Data'!T:T,MATCH(TEXT(A977,"YYYY-MM-DD"),'Price Data'!S:S,0)+1),""),"")</f>
        <v>-2.1806853582554468E-2</v>
      </c>
    </row>
    <row r="978" spans="1:15" x14ac:dyDescent="0.3">
      <c r="A978" s="8">
        <v>42797</v>
      </c>
      <c r="B978" s="34">
        <f>IFERROR(INDEX('Price Data'!B:B,MATCH(TEXT(A978,"YYYY-MM-DD"),'Price Data'!A:A,0)),"")</f>
        <v>19664</v>
      </c>
      <c r="C978" s="10" cm="1">
        <f t="array" ref="C978">IFERROR(IF(ISNUMBER(B978),(B978-INDEX('Price Data'!B:B,MATCH(TEXT(A978,"YYYY-MM-DD"),'Price Data'!A:A,0)+1))/INDEX('Price Data'!B:B,MATCH(TEXT(A978,"YYYY-MM-DD"),'Price Data'!A:A,0)+1),""),"")</f>
        <v>1.1470603364024484E-2</v>
      </c>
      <c r="D978" s="34">
        <f>IFERROR(INDEX('Price Data'!E:E,MATCH(TEXT(A978,"YYYY-MM-DD"),'Price Data'!D:D,0)),"")</f>
        <v>14</v>
      </c>
      <c r="E978" s="10" cm="1">
        <f t="array" ref="E978">IFERROR(IF(ISNUMBER(D978),(D978-INDEX('Price Data'!E:E,MATCH(TEXT(A978,"YYYY-MM-DD"),'Price Data'!D:D,0)+1))/INDEX('Price Data'!E:E,MATCH(TEXT(A978,"YYYY-MM-DD"),'Price Data'!D:D,0)+1),""),"")</f>
        <v>3.7037037037037035E-2</v>
      </c>
      <c r="F978" s="34">
        <f>IFERROR(INDEX('Price Data'!H:H,MATCH(TEXT(A978,"YYYY-MM-DD"),'Price Data'!G:G,0)),"")</f>
        <v>1508</v>
      </c>
      <c r="G978" s="10" cm="1">
        <f t="array" ref="G978">IFERROR(IF(ISNUMBER(F978),(F978-INDEX('Price Data'!H:H,MATCH(TEXT(A978,"YYYY-MM-DD"),'Price Data'!G:G,0)+1))/INDEX('Price Data'!H:H,MATCH(TEXT(A978,"YYYY-MM-DD"),'Price Data'!G:G,0)+1),""),"")</f>
        <v>0</v>
      </c>
      <c r="H978" s="34">
        <f>IFERROR(INDEX('Price Data'!K:K,MATCH(TEXT(A978,"YYYY-MM-DD"),'Price Data'!J:J,0)),"")</f>
        <v>2.34</v>
      </c>
      <c r="I978" s="10" cm="1">
        <f t="array" ref="I978">IFERROR(IF(ISNUMBER(H978),(H978-INDEX('Price Data'!K:K,MATCH(TEXT(A978,"YYYY-MM-DD"),'Price Data'!J:J,0)+1))/INDEX('Price Data'!K:K,MATCH(TEXT(A978,"YYYY-MM-DD"),'Price Data'!J:J,0)+1),""),"")</f>
        <v>2.1834061135371102E-2</v>
      </c>
      <c r="J978" s="34">
        <f>IFERROR(INDEX('Price Data'!N:N,MATCH(TEXT(A978,"YYYY-MM-DD"),'Price Data'!M:M,0)),"")</f>
        <v>3.18</v>
      </c>
      <c r="K978" s="10" cm="1">
        <f t="array" ref="K978">IFERROR(IF(ISNUMBER(J978),(J978-INDEX('Price Data'!N:N,MATCH(TEXT(A978,"YYYY-MM-DD"),'Price Data'!M:M,0)+1))/INDEX('Price Data'!N:N,MATCH(TEXT(A978,"YYYY-MM-DD"),'Price Data'!M:M,0)+1),""),"")</f>
        <v>4.6052631578947407E-2</v>
      </c>
      <c r="L978" s="34">
        <f>IFERROR(INDEX('Price Data'!Q:Q,MATCH(TEXT(A978,"YYYY-MM-DD"),'Price Data'!P:P,0)),"")</f>
        <v>2.5099999999999998</v>
      </c>
      <c r="M978" s="10" cm="1">
        <f t="array" ref="M978">IFERROR(IF(ISNUMBER(L978),(L978-INDEX('Price Data'!Q:Q,MATCH(TEXT(A978,"YYYY-MM-DD"),'Price Data'!P:P,0)+1))/INDEX('Price Data'!Q:Q,MATCH(TEXT(A978,"YYYY-MM-DD"),'Price Data'!P:P,0)+1),""),"")</f>
        <v>2.4489795918367186E-2</v>
      </c>
      <c r="N978" s="34">
        <f>IFERROR(INDEX('Price Data'!T:T,MATCH(TEXT(A978,"YYYY-MM-DD"),'Price Data'!S:S,0)),"")</f>
        <v>3.2</v>
      </c>
      <c r="O978" s="10" cm="1">
        <f t="array" ref="O978">IFERROR(IF(ISNUMBER(N978),(N978-INDEX('Price Data'!T:T,MATCH(TEXT(A978,"YYYY-MM-DD"),'Price Data'!S:S,0)+1))/INDEX('Price Data'!T:T,MATCH(TEXT(A978,"YYYY-MM-DD"),'Price Data'!S:S,0)+1),""),"")</f>
        <v>1.9108280254777087E-2</v>
      </c>
    </row>
    <row r="979" spans="1:15" x14ac:dyDescent="0.3">
      <c r="A979" s="8">
        <v>42798</v>
      </c>
      <c r="B979" s="34" t="str">
        <f>IFERROR(INDEX('Price Data'!B:B,MATCH(TEXT(A979,"YYYY-MM-DD"),'Price Data'!A:A,0)),"")</f>
        <v/>
      </c>
      <c r="C979" s="10" t="str" cm="1">
        <f t="array" ref="C979">IFERROR(IF(ISNUMBER(B979),(B979-INDEX('Price Data'!B:B,MATCH(TEXT(A979,"YYYY-MM-DD"),'Price Data'!A:A,0)+1))/INDEX('Price Data'!B:B,MATCH(TEXT(A979,"YYYY-MM-DD"),'Price Data'!A:A,0)+1),""),"")</f>
        <v/>
      </c>
      <c r="D979" s="34" t="str">
        <f>IFERROR(INDEX('Price Data'!E:E,MATCH(TEXT(A979,"YYYY-MM-DD"),'Price Data'!D:D,0)),"")</f>
        <v/>
      </c>
      <c r="E979" s="10" t="str" cm="1">
        <f t="array" ref="E979">IFERROR(IF(ISNUMBER(D979),(D979-INDEX('Price Data'!E:E,MATCH(TEXT(A979,"YYYY-MM-DD"),'Price Data'!D:D,0)+1))/INDEX('Price Data'!E:E,MATCH(TEXT(A979,"YYYY-MM-DD"),'Price Data'!D:D,0)+1),""),"")</f>
        <v/>
      </c>
      <c r="F979" s="34" t="str">
        <f>IFERROR(INDEX('Price Data'!H:H,MATCH(TEXT(A979,"YYYY-MM-DD"),'Price Data'!G:G,0)),"")</f>
        <v/>
      </c>
      <c r="G979" s="10" t="str" cm="1">
        <f t="array" ref="G979">IFERROR(IF(ISNUMBER(F979),(F979-INDEX('Price Data'!H:H,MATCH(TEXT(A979,"YYYY-MM-DD"),'Price Data'!G:G,0)+1))/INDEX('Price Data'!H:H,MATCH(TEXT(A979,"YYYY-MM-DD"),'Price Data'!G:G,0)+1),""),"")</f>
        <v/>
      </c>
      <c r="H979" s="34" t="str">
        <f>IFERROR(INDEX('Price Data'!K:K,MATCH(TEXT(A979,"YYYY-MM-DD"),'Price Data'!J:J,0)),"")</f>
        <v/>
      </c>
      <c r="I979" s="10" t="str" cm="1">
        <f t="array" ref="I979">IFERROR(IF(ISNUMBER(H979),(H979-INDEX('Price Data'!K:K,MATCH(TEXT(A979,"YYYY-MM-DD"),'Price Data'!J:J,0)+1))/INDEX('Price Data'!K:K,MATCH(TEXT(A979,"YYYY-MM-DD"),'Price Data'!J:J,0)+1),""),"")</f>
        <v/>
      </c>
      <c r="J979" s="34" t="str">
        <f>IFERROR(INDEX('Price Data'!N:N,MATCH(TEXT(A979,"YYYY-MM-DD"),'Price Data'!M:M,0)),"")</f>
        <v/>
      </c>
      <c r="K979" s="10" t="str" cm="1">
        <f t="array" ref="K979">IFERROR(IF(ISNUMBER(J979),(J979-INDEX('Price Data'!N:N,MATCH(TEXT(A979,"YYYY-MM-DD"),'Price Data'!M:M,0)+1))/INDEX('Price Data'!N:N,MATCH(TEXT(A979,"YYYY-MM-DD"),'Price Data'!M:M,0)+1),""),"")</f>
        <v/>
      </c>
      <c r="L979" s="34" t="str">
        <f>IFERROR(INDEX('Price Data'!Q:Q,MATCH(TEXT(A979,"YYYY-MM-DD"),'Price Data'!P:P,0)),"")</f>
        <v/>
      </c>
      <c r="M979" s="10" t="str" cm="1">
        <f t="array" ref="M979">IFERROR(IF(ISNUMBER(L979),(L979-INDEX('Price Data'!Q:Q,MATCH(TEXT(A979,"YYYY-MM-DD"),'Price Data'!P:P,0)+1))/INDEX('Price Data'!Q:Q,MATCH(TEXT(A979,"YYYY-MM-DD"),'Price Data'!P:P,0)+1),""),"")</f>
        <v/>
      </c>
      <c r="N979" s="34" t="str">
        <f>IFERROR(INDEX('Price Data'!T:T,MATCH(TEXT(A979,"YYYY-MM-DD"),'Price Data'!S:S,0)),"")</f>
        <v/>
      </c>
      <c r="O979" s="10" t="str" cm="1">
        <f t="array" ref="O979">IFERROR(IF(ISNUMBER(N979),(N979-INDEX('Price Data'!T:T,MATCH(TEXT(A979,"YYYY-MM-DD"),'Price Data'!S:S,0)+1))/INDEX('Price Data'!T:T,MATCH(TEXT(A979,"YYYY-MM-DD"),'Price Data'!S:S,0)+1),""),"")</f>
        <v/>
      </c>
    </row>
    <row r="980" spans="1:15" x14ac:dyDescent="0.3">
      <c r="A980" s="8">
        <v>42799</v>
      </c>
      <c r="B980" s="34" t="str">
        <f>IFERROR(INDEX('Price Data'!B:B,MATCH(TEXT(A980,"YYYY-MM-DD"),'Price Data'!A:A,0)),"")</f>
        <v/>
      </c>
      <c r="C980" s="10" t="str" cm="1">
        <f t="array" ref="C980">IFERROR(IF(ISNUMBER(B980),(B980-INDEX('Price Data'!B:B,MATCH(TEXT(A980,"YYYY-MM-DD"),'Price Data'!A:A,0)+1))/INDEX('Price Data'!B:B,MATCH(TEXT(A980,"YYYY-MM-DD"),'Price Data'!A:A,0)+1),""),"")</f>
        <v/>
      </c>
      <c r="D980" s="34" t="str">
        <f>IFERROR(INDEX('Price Data'!E:E,MATCH(TEXT(A980,"YYYY-MM-DD"),'Price Data'!D:D,0)),"")</f>
        <v/>
      </c>
      <c r="E980" s="10" t="str" cm="1">
        <f t="array" ref="E980">IFERROR(IF(ISNUMBER(D980),(D980-INDEX('Price Data'!E:E,MATCH(TEXT(A980,"YYYY-MM-DD"),'Price Data'!D:D,0)+1))/INDEX('Price Data'!E:E,MATCH(TEXT(A980,"YYYY-MM-DD"),'Price Data'!D:D,0)+1),""),"")</f>
        <v/>
      </c>
      <c r="F980" s="34" t="str">
        <f>IFERROR(INDEX('Price Data'!H:H,MATCH(TEXT(A980,"YYYY-MM-DD"),'Price Data'!G:G,0)),"")</f>
        <v/>
      </c>
      <c r="G980" s="10" t="str" cm="1">
        <f t="array" ref="G980">IFERROR(IF(ISNUMBER(F980),(F980-INDEX('Price Data'!H:H,MATCH(TEXT(A980,"YYYY-MM-DD"),'Price Data'!G:G,0)+1))/INDEX('Price Data'!H:H,MATCH(TEXT(A980,"YYYY-MM-DD"),'Price Data'!G:G,0)+1),""),"")</f>
        <v/>
      </c>
      <c r="H980" s="34" t="str">
        <f>IFERROR(INDEX('Price Data'!K:K,MATCH(TEXT(A980,"YYYY-MM-DD"),'Price Data'!J:J,0)),"")</f>
        <v/>
      </c>
      <c r="I980" s="10" t="str" cm="1">
        <f t="array" ref="I980">IFERROR(IF(ISNUMBER(H980),(H980-INDEX('Price Data'!K:K,MATCH(TEXT(A980,"YYYY-MM-DD"),'Price Data'!J:J,0)+1))/INDEX('Price Data'!K:K,MATCH(TEXT(A980,"YYYY-MM-DD"),'Price Data'!J:J,0)+1),""),"")</f>
        <v/>
      </c>
      <c r="J980" s="34" t="str">
        <f>IFERROR(INDEX('Price Data'!N:N,MATCH(TEXT(A980,"YYYY-MM-DD"),'Price Data'!M:M,0)),"")</f>
        <v/>
      </c>
      <c r="K980" s="10" t="str" cm="1">
        <f t="array" ref="K980">IFERROR(IF(ISNUMBER(J980),(J980-INDEX('Price Data'!N:N,MATCH(TEXT(A980,"YYYY-MM-DD"),'Price Data'!M:M,0)+1))/INDEX('Price Data'!N:N,MATCH(TEXT(A980,"YYYY-MM-DD"),'Price Data'!M:M,0)+1),""),"")</f>
        <v/>
      </c>
      <c r="L980" s="34" t="str">
        <f>IFERROR(INDEX('Price Data'!Q:Q,MATCH(TEXT(A980,"YYYY-MM-DD"),'Price Data'!P:P,0)),"")</f>
        <v/>
      </c>
      <c r="M980" s="10" t="str" cm="1">
        <f t="array" ref="M980">IFERROR(IF(ISNUMBER(L980),(L980-INDEX('Price Data'!Q:Q,MATCH(TEXT(A980,"YYYY-MM-DD"),'Price Data'!P:P,0)+1))/INDEX('Price Data'!Q:Q,MATCH(TEXT(A980,"YYYY-MM-DD"),'Price Data'!P:P,0)+1),""),"")</f>
        <v/>
      </c>
      <c r="N980" s="34" t="str">
        <f>IFERROR(INDEX('Price Data'!T:T,MATCH(TEXT(A980,"YYYY-MM-DD"),'Price Data'!S:S,0)),"")</f>
        <v/>
      </c>
      <c r="O980" s="10" t="str" cm="1">
        <f t="array" ref="O980">IFERROR(IF(ISNUMBER(N980),(N980-INDEX('Price Data'!T:T,MATCH(TEXT(A980,"YYYY-MM-DD"),'Price Data'!S:S,0)+1))/INDEX('Price Data'!T:T,MATCH(TEXT(A980,"YYYY-MM-DD"),'Price Data'!S:S,0)+1),""),"")</f>
        <v/>
      </c>
    </row>
    <row r="981" spans="1:15" x14ac:dyDescent="0.3">
      <c r="A981" s="8">
        <v>42800</v>
      </c>
      <c r="B981" s="34">
        <f>IFERROR(INDEX('Price Data'!B:B,MATCH(TEXT(A981,"YYYY-MM-DD"),'Price Data'!A:A,0)),"")</f>
        <v>19450</v>
      </c>
      <c r="C981" s="10" cm="1">
        <f t="array" ref="C981">IFERROR(IF(ISNUMBER(B981),(B981-INDEX('Price Data'!B:B,MATCH(TEXT(A981,"YYYY-MM-DD"),'Price Data'!A:A,0)+1))/INDEX('Price Data'!B:B,MATCH(TEXT(A981,"YYYY-MM-DD"),'Price Data'!A:A,0)+1),""),"")</f>
        <v>-1.0882831570382424E-2</v>
      </c>
      <c r="D981" s="34">
        <f>IFERROR(INDEX('Price Data'!E:E,MATCH(TEXT(A981,"YYYY-MM-DD"),'Price Data'!D:D,0)),"")</f>
        <v>13.65</v>
      </c>
      <c r="E981" s="10" cm="1">
        <f t="array" ref="E981">IFERROR(IF(ISNUMBER(D981),(D981-INDEX('Price Data'!E:E,MATCH(TEXT(A981,"YYYY-MM-DD"),'Price Data'!D:D,0)+1))/INDEX('Price Data'!E:E,MATCH(TEXT(A981,"YYYY-MM-DD"),'Price Data'!D:D,0)+1),""),"")</f>
        <v>-2.4999999999999974E-2</v>
      </c>
      <c r="F981" s="34">
        <f>IFERROR(INDEX('Price Data'!H:H,MATCH(TEXT(A981,"YYYY-MM-DD"),'Price Data'!G:G,0)),"")</f>
        <v>1508</v>
      </c>
      <c r="G981" s="10" cm="1">
        <f t="array" ref="G981">IFERROR(IF(ISNUMBER(F981),(F981-INDEX('Price Data'!H:H,MATCH(TEXT(A981,"YYYY-MM-DD"),'Price Data'!G:G,0)+1))/INDEX('Price Data'!H:H,MATCH(TEXT(A981,"YYYY-MM-DD"),'Price Data'!G:G,0)+1),""),"")</f>
        <v>0</v>
      </c>
      <c r="H981" s="34">
        <f>IFERROR(INDEX('Price Data'!K:K,MATCH(TEXT(A981,"YYYY-MM-DD"),'Price Data'!J:J,0)),"")</f>
        <v>2.3199999999999998</v>
      </c>
      <c r="I981" s="10" cm="1">
        <f t="array" ref="I981">IFERROR(IF(ISNUMBER(H981),(H981-INDEX('Price Data'!K:K,MATCH(TEXT(A981,"YYYY-MM-DD"),'Price Data'!J:J,0)+1))/INDEX('Price Data'!K:K,MATCH(TEXT(A981,"YYYY-MM-DD"),'Price Data'!J:J,0)+1),""),"")</f>
        <v>-8.5470085470085548E-3</v>
      </c>
      <c r="J981" s="34">
        <f>IFERROR(INDEX('Price Data'!N:N,MATCH(TEXT(A981,"YYYY-MM-DD"),'Price Data'!M:M,0)),"")</f>
        <v>3.09</v>
      </c>
      <c r="K981" s="10" cm="1">
        <f t="array" ref="K981">IFERROR(IF(ISNUMBER(J981),(J981-INDEX('Price Data'!N:N,MATCH(TEXT(A981,"YYYY-MM-DD"),'Price Data'!M:M,0)+1))/INDEX('Price Data'!N:N,MATCH(TEXT(A981,"YYYY-MM-DD"),'Price Data'!M:M,0)+1),""),"")</f>
        <v>-2.8301886792452925E-2</v>
      </c>
      <c r="L981" s="34">
        <f>IFERROR(INDEX('Price Data'!Q:Q,MATCH(TEXT(A981,"YYYY-MM-DD"),'Price Data'!P:P,0)),"")</f>
        <v>2.4</v>
      </c>
      <c r="M981" s="10" cm="1">
        <f t="array" ref="M981">IFERROR(IF(ISNUMBER(L981),(L981-INDEX('Price Data'!Q:Q,MATCH(TEXT(A981,"YYYY-MM-DD"),'Price Data'!P:P,0)+1))/INDEX('Price Data'!Q:Q,MATCH(TEXT(A981,"YYYY-MM-DD"),'Price Data'!P:P,0)+1),""),"")</f>
        <v>-4.3824701195219078E-2</v>
      </c>
      <c r="N981" s="34">
        <f>IFERROR(INDEX('Price Data'!T:T,MATCH(TEXT(A981,"YYYY-MM-DD"),'Price Data'!S:S,0)),"")</f>
        <v>3.13</v>
      </c>
      <c r="O981" s="10" cm="1">
        <f t="array" ref="O981">IFERROR(IF(ISNUMBER(N981),(N981-INDEX('Price Data'!T:T,MATCH(TEXT(A981,"YYYY-MM-DD"),'Price Data'!S:S,0)+1))/INDEX('Price Data'!T:T,MATCH(TEXT(A981,"YYYY-MM-DD"),'Price Data'!S:S,0)+1),""),"")</f>
        <v>-2.1875000000000089E-2</v>
      </c>
    </row>
    <row r="982" spans="1:15" x14ac:dyDescent="0.3">
      <c r="A982" s="8">
        <v>42801</v>
      </c>
      <c r="B982" s="34">
        <f>IFERROR(INDEX('Price Data'!B:B,MATCH(TEXT(A982,"YYYY-MM-DD"),'Price Data'!A:A,0)),"")</f>
        <v>19455</v>
      </c>
      <c r="C982" s="10" cm="1">
        <f t="array" ref="C982">IFERROR(IF(ISNUMBER(B982),(B982-INDEX('Price Data'!B:B,MATCH(TEXT(A982,"YYYY-MM-DD"),'Price Data'!A:A,0)+1))/INDEX('Price Data'!B:B,MATCH(TEXT(A982,"YYYY-MM-DD"),'Price Data'!A:A,0)+1),""),"")</f>
        <v>2.5706940874035988E-4</v>
      </c>
      <c r="D982" s="34">
        <f>IFERROR(INDEX('Price Data'!E:E,MATCH(TEXT(A982,"YYYY-MM-DD"),'Price Data'!D:D,0)),"")</f>
        <v>13.74</v>
      </c>
      <c r="E982" s="10" cm="1">
        <f t="array" ref="E982">IFERROR(IF(ISNUMBER(D982),(D982-INDEX('Price Data'!E:E,MATCH(TEXT(A982,"YYYY-MM-DD"),'Price Data'!D:D,0)+1))/INDEX('Price Data'!E:E,MATCH(TEXT(A982,"YYYY-MM-DD"),'Price Data'!D:D,0)+1),""),"")</f>
        <v>6.593406593406583E-3</v>
      </c>
      <c r="F982" s="34">
        <f>IFERROR(INDEX('Price Data'!H:H,MATCH(TEXT(A982,"YYYY-MM-DD"),'Price Data'!G:G,0)),"")</f>
        <v>1508</v>
      </c>
      <c r="G982" s="10" cm="1">
        <f t="array" ref="G982">IFERROR(IF(ISNUMBER(F982),(F982-INDEX('Price Data'!H:H,MATCH(TEXT(A982,"YYYY-MM-DD"),'Price Data'!G:G,0)+1))/INDEX('Price Data'!H:H,MATCH(TEXT(A982,"YYYY-MM-DD"),'Price Data'!G:G,0)+1),""),"")</f>
        <v>0</v>
      </c>
      <c r="H982" s="34">
        <f>IFERROR(INDEX('Price Data'!K:K,MATCH(TEXT(A982,"YYYY-MM-DD"),'Price Data'!J:J,0)),"")</f>
        <v>2.33</v>
      </c>
      <c r="I982" s="10" cm="1">
        <f t="array" ref="I982">IFERROR(IF(ISNUMBER(H982),(H982-INDEX('Price Data'!K:K,MATCH(TEXT(A982,"YYYY-MM-DD"),'Price Data'!J:J,0)+1))/INDEX('Price Data'!K:K,MATCH(TEXT(A982,"YYYY-MM-DD"),'Price Data'!J:J,0)+1),""),"")</f>
        <v>4.3103448275863066E-3</v>
      </c>
      <c r="J982" s="34">
        <f>IFERROR(INDEX('Price Data'!N:N,MATCH(TEXT(A982,"YYYY-MM-DD"),'Price Data'!M:M,0)),"")</f>
        <v>2.96</v>
      </c>
      <c r="K982" s="10" cm="1">
        <f t="array" ref="K982">IFERROR(IF(ISNUMBER(J982),(J982-INDEX('Price Data'!N:N,MATCH(TEXT(A982,"YYYY-MM-DD"),'Price Data'!M:M,0)+1))/INDEX('Price Data'!N:N,MATCH(TEXT(A982,"YYYY-MM-DD"),'Price Data'!M:M,0)+1),""),"")</f>
        <v>-4.2071197411003201E-2</v>
      </c>
      <c r="L982" s="34">
        <f>IFERROR(INDEX('Price Data'!Q:Q,MATCH(TEXT(A982,"YYYY-MM-DD"),'Price Data'!P:P,0)),"")</f>
        <v>2.42</v>
      </c>
      <c r="M982" s="10" cm="1">
        <f t="array" ref="M982">IFERROR(IF(ISNUMBER(L982),(L982-INDEX('Price Data'!Q:Q,MATCH(TEXT(A982,"YYYY-MM-DD"),'Price Data'!P:P,0)+1))/INDEX('Price Data'!Q:Q,MATCH(TEXT(A982,"YYYY-MM-DD"),'Price Data'!P:P,0)+1),""),"")</f>
        <v>8.3333333333333419E-3</v>
      </c>
      <c r="N982" s="34">
        <f>IFERROR(INDEX('Price Data'!T:T,MATCH(TEXT(A982,"YYYY-MM-DD"),'Price Data'!S:S,0)),"")</f>
        <v>3.13</v>
      </c>
      <c r="O982" s="10" cm="1">
        <f t="array" ref="O982">IFERROR(IF(ISNUMBER(N982),(N982-INDEX('Price Data'!T:T,MATCH(TEXT(A982,"YYYY-MM-DD"),'Price Data'!S:S,0)+1))/INDEX('Price Data'!T:T,MATCH(TEXT(A982,"YYYY-MM-DD"),'Price Data'!S:S,0)+1),""),"")</f>
        <v>0</v>
      </c>
    </row>
    <row r="983" spans="1:15" x14ac:dyDescent="0.3">
      <c r="A983" s="8">
        <v>42802</v>
      </c>
      <c r="B983" s="34">
        <f>IFERROR(INDEX('Price Data'!B:B,MATCH(TEXT(A983,"YYYY-MM-DD"),'Price Data'!A:A,0)),"")</f>
        <v>19482</v>
      </c>
      <c r="C983" s="10" cm="1">
        <f t="array" ref="C983">IFERROR(IF(ISNUMBER(B983),(B983-INDEX('Price Data'!B:B,MATCH(TEXT(A983,"YYYY-MM-DD"),'Price Data'!A:A,0)+1))/INDEX('Price Data'!B:B,MATCH(TEXT(A983,"YYYY-MM-DD"),'Price Data'!A:A,0)+1),""),"")</f>
        <v>1.3878180416345412E-3</v>
      </c>
      <c r="D983" s="34">
        <f>IFERROR(INDEX('Price Data'!E:E,MATCH(TEXT(A983,"YYYY-MM-DD"),'Price Data'!D:D,0)),"")</f>
        <v>13.71</v>
      </c>
      <c r="E983" s="10" cm="1">
        <f t="array" ref="E983">IFERROR(IF(ISNUMBER(D983),(D983-INDEX('Price Data'!E:E,MATCH(TEXT(A983,"YYYY-MM-DD"),'Price Data'!D:D,0)+1))/INDEX('Price Data'!E:E,MATCH(TEXT(A983,"YYYY-MM-DD"),'Price Data'!D:D,0)+1),""),"")</f>
        <v>-2.1834061135370714E-3</v>
      </c>
      <c r="F983" s="34">
        <f>IFERROR(INDEX('Price Data'!H:H,MATCH(TEXT(A983,"YYYY-MM-DD"),'Price Data'!G:G,0)),"")</f>
        <v>1508</v>
      </c>
      <c r="G983" s="10" cm="1">
        <f t="array" ref="G983">IFERROR(IF(ISNUMBER(F983),(F983-INDEX('Price Data'!H:H,MATCH(TEXT(A983,"YYYY-MM-DD"),'Price Data'!G:G,0)+1))/INDEX('Price Data'!H:H,MATCH(TEXT(A983,"YYYY-MM-DD"),'Price Data'!G:G,0)+1),""),"")</f>
        <v>0</v>
      </c>
      <c r="H983" s="34">
        <f>IFERROR(INDEX('Price Data'!K:K,MATCH(TEXT(A983,"YYYY-MM-DD"),'Price Data'!J:J,0)),"")</f>
        <v>2.33</v>
      </c>
      <c r="I983" s="10" cm="1">
        <f t="array" ref="I983">IFERROR(IF(ISNUMBER(H983),(H983-INDEX('Price Data'!K:K,MATCH(TEXT(A983,"YYYY-MM-DD"),'Price Data'!J:J,0)+1))/INDEX('Price Data'!K:K,MATCH(TEXT(A983,"YYYY-MM-DD"),'Price Data'!J:J,0)+1),""),"")</f>
        <v>0</v>
      </c>
      <c r="J983" s="34">
        <f>IFERROR(INDEX('Price Data'!N:N,MATCH(TEXT(A983,"YYYY-MM-DD"),'Price Data'!M:M,0)),"")</f>
        <v>2.97</v>
      </c>
      <c r="K983" s="10" cm="1">
        <f t="array" ref="K983">IFERROR(IF(ISNUMBER(J983),(J983-INDEX('Price Data'!N:N,MATCH(TEXT(A983,"YYYY-MM-DD"),'Price Data'!M:M,0)+1))/INDEX('Price Data'!N:N,MATCH(TEXT(A983,"YYYY-MM-DD"),'Price Data'!M:M,0)+1),""),"")</f>
        <v>3.3783783783784566E-3</v>
      </c>
      <c r="L983" s="34">
        <f>IFERROR(INDEX('Price Data'!Q:Q,MATCH(TEXT(A983,"YYYY-MM-DD"),'Price Data'!P:P,0)),"")</f>
        <v>2.42</v>
      </c>
      <c r="M983" s="10" cm="1">
        <f t="array" ref="M983">IFERROR(IF(ISNUMBER(L983),(L983-INDEX('Price Data'!Q:Q,MATCH(TEXT(A983,"YYYY-MM-DD"),'Price Data'!P:P,0)+1))/INDEX('Price Data'!Q:Q,MATCH(TEXT(A983,"YYYY-MM-DD"),'Price Data'!P:P,0)+1),""),"")</f>
        <v>0</v>
      </c>
      <c r="N983" s="34">
        <f>IFERROR(INDEX('Price Data'!T:T,MATCH(TEXT(A983,"YYYY-MM-DD"),'Price Data'!S:S,0)),"")</f>
        <v>3.13</v>
      </c>
      <c r="O983" s="10" cm="1">
        <f t="array" ref="O983">IFERROR(IF(ISNUMBER(N983),(N983-INDEX('Price Data'!T:T,MATCH(TEXT(A983,"YYYY-MM-DD"),'Price Data'!S:S,0)+1))/INDEX('Price Data'!T:T,MATCH(TEXT(A983,"YYYY-MM-DD"),'Price Data'!S:S,0)+1),""),"")</f>
        <v>0</v>
      </c>
    </row>
    <row r="984" spans="1:15" x14ac:dyDescent="0.3">
      <c r="A984" s="8">
        <v>42803</v>
      </c>
      <c r="B984" s="34">
        <f>IFERROR(INDEX('Price Data'!B:B,MATCH(TEXT(A984,"YYYY-MM-DD"),'Price Data'!A:A,0)),"")</f>
        <v>19571</v>
      </c>
      <c r="C984" s="10" cm="1">
        <f t="array" ref="C984">IFERROR(IF(ISNUMBER(B984),(B984-INDEX('Price Data'!B:B,MATCH(TEXT(A984,"YYYY-MM-DD"),'Price Data'!A:A,0)+1))/INDEX('Price Data'!B:B,MATCH(TEXT(A984,"YYYY-MM-DD"),'Price Data'!A:A,0)+1),""),"")</f>
        <v>4.5683194743866137E-3</v>
      </c>
      <c r="D984" s="34">
        <f>IFERROR(INDEX('Price Data'!E:E,MATCH(TEXT(A984,"YYYY-MM-DD"),'Price Data'!D:D,0)),"")</f>
        <v>13.83</v>
      </c>
      <c r="E984" s="10" cm="1">
        <f t="array" ref="E984">IFERROR(IF(ISNUMBER(D984),(D984-INDEX('Price Data'!E:E,MATCH(TEXT(A984,"YYYY-MM-DD"),'Price Data'!D:D,0)+1))/INDEX('Price Data'!E:E,MATCH(TEXT(A984,"YYYY-MM-DD"),'Price Data'!D:D,0)+1),""),"")</f>
        <v>8.7527352297592422E-3</v>
      </c>
      <c r="F984" s="34">
        <f>IFERROR(INDEX('Price Data'!H:H,MATCH(TEXT(A984,"YYYY-MM-DD"),'Price Data'!G:G,0)),"")</f>
        <v>1508</v>
      </c>
      <c r="G984" s="10" cm="1">
        <f t="array" ref="G984">IFERROR(IF(ISNUMBER(F984),(F984-INDEX('Price Data'!H:H,MATCH(TEXT(A984,"YYYY-MM-DD"),'Price Data'!G:G,0)+1))/INDEX('Price Data'!H:H,MATCH(TEXT(A984,"YYYY-MM-DD"),'Price Data'!G:G,0)+1),""),"")</f>
        <v>0</v>
      </c>
      <c r="H984" s="34">
        <f>IFERROR(INDEX('Price Data'!K:K,MATCH(TEXT(A984,"YYYY-MM-DD"),'Price Data'!J:J,0)),"")</f>
        <v>2.39</v>
      </c>
      <c r="I984" s="10" cm="1">
        <f t="array" ref="I984">IFERROR(IF(ISNUMBER(H984),(H984-INDEX('Price Data'!K:K,MATCH(TEXT(A984,"YYYY-MM-DD"),'Price Data'!J:J,0)+1))/INDEX('Price Data'!K:K,MATCH(TEXT(A984,"YYYY-MM-DD"),'Price Data'!J:J,0)+1),""),"")</f>
        <v>2.5751072961373411E-2</v>
      </c>
      <c r="J984" s="34">
        <f>IFERROR(INDEX('Price Data'!N:N,MATCH(TEXT(A984,"YYYY-MM-DD"),'Price Data'!M:M,0)),"")</f>
        <v>3.07</v>
      </c>
      <c r="K984" s="10" cm="1">
        <f t="array" ref="K984">IFERROR(IF(ISNUMBER(J984),(J984-INDEX('Price Data'!N:N,MATCH(TEXT(A984,"YYYY-MM-DD"),'Price Data'!M:M,0)+1))/INDEX('Price Data'!N:N,MATCH(TEXT(A984,"YYYY-MM-DD"),'Price Data'!M:M,0)+1),""),"")</f>
        <v>3.3670033670033551E-2</v>
      </c>
      <c r="L984" s="34">
        <f>IFERROR(INDEX('Price Data'!Q:Q,MATCH(TEXT(A984,"YYYY-MM-DD"),'Price Data'!P:P,0)),"")</f>
        <v>2.42</v>
      </c>
      <c r="M984" s="10" cm="1">
        <f t="array" ref="M984">IFERROR(IF(ISNUMBER(L984),(L984-INDEX('Price Data'!Q:Q,MATCH(TEXT(A984,"YYYY-MM-DD"),'Price Data'!P:P,0)+1))/INDEX('Price Data'!Q:Q,MATCH(TEXT(A984,"YYYY-MM-DD"),'Price Data'!P:P,0)+1),""),"")</f>
        <v>0</v>
      </c>
      <c r="N984" s="34">
        <f>IFERROR(INDEX('Price Data'!T:T,MATCH(TEXT(A984,"YYYY-MM-DD"),'Price Data'!S:S,0)),"")</f>
        <v>3.21</v>
      </c>
      <c r="O984" s="10" cm="1">
        <f t="array" ref="O984">IFERROR(IF(ISNUMBER(N984),(N984-INDEX('Price Data'!T:T,MATCH(TEXT(A984,"YYYY-MM-DD"),'Price Data'!S:S,0)+1))/INDEX('Price Data'!T:T,MATCH(TEXT(A984,"YYYY-MM-DD"),'Price Data'!S:S,0)+1),""),"")</f>
        <v>2.5559105431309927E-2</v>
      </c>
    </row>
    <row r="985" spans="1:15" x14ac:dyDescent="0.3">
      <c r="A985" s="8">
        <v>42804</v>
      </c>
      <c r="B985" s="34">
        <f>IFERROR(INDEX('Price Data'!B:B,MATCH(TEXT(A985,"YYYY-MM-DD"),'Price Data'!A:A,0)),"")</f>
        <v>19658</v>
      </c>
      <c r="C985" s="10" cm="1">
        <f t="array" ref="C985">IFERROR(IF(ISNUMBER(B985),(B985-INDEX('Price Data'!B:B,MATCH(TEXT(A985,"YYYY-MM-DD"),'Price Data'!A:A,0)+1))/INDEX('Price Data'!B:B,MATCH(TEXT(A985,"YYYY-MM-DD"),'Price Data'!A:A,0)+1),""),"")</f>
        <v>4.4453528179449189E-3</v>
      </c>
      <c r="D985" s="34">
        <f>IFERROR(INDEX('Price Data'!E:E,MATCH(TEXT(A985,"YYYY-MM-DD"),'Price Data'!D:D,0)),"")</f>
        <v>14.3</v>
      </c>
      <c r="E985" s="10" cm="1">
        <f t="array" ref="E985">IFERROR(IF(ISNUMBER(D985),(D985-INDEX('Price Data'!E:E,MATCH(TEXT(A985,"YYYY-MM-DD"),'Price Data'!D:D,0)+1))/INDEX('Price Data'!E:E,MATCH(TEXT(A985,"YYYY-MM-DD"),'Price Data'!D:D,0)+1),""),"")</f>
        <v>3.3984092552422317E-2</v>
      </c>
      <c r="F985" s="34">
        <f>IFERROR(INDEX('Price Data'!H:H,MATCH(TEXT(A985,"YYYY-MM-DD"),'Price Data'!G:G,0)),"")</f>
        <v>1508</v>
      </c>
      <c r="G985" s="10" cm="1">
        <f t="array" ref="G985">IFERROR(IF(ISNUMBER(F985),(F985-INDEX('Price Data'!H:H,MATCH(TEXT(A985,"YYYY-MM-DD"),'Price Data'!G:G,0)+1))/INDEX('Price Data'!H:H,MATCH(TEXT(A985,"YYYY-MM-DD"),'Price Data'!G:G,0)+1),""),"")</f>
        <v>0</v>
      </c>
      <c r="H985" s="34">
        <f>IFERROR(INDEX('Price Data'!K:K,MATCH(TEXT(A985,"YYYY-MM-DD"),'Price Data'!J:J,0)),"")</f>
        <v>2.4300000000000002</v>
      </c>
      <c r="I985" s="10" cm="1">
        <f t="array" ref="I985">IFERROR(IF(ISNUMBER(H985),(H985-INDEX('Price Data'!K:K,MATCH(TEXT(A985,"YYYY-MM-DD"),'Price Data'!J:J,0)+1))/INDEX('Price Data'!K:K,MATCH(TEXT(A985,"YYYY-MM-DD"),'Price Data'!J:J,0)+1),""),"")</f>
        <v>1.673640167364018E-2</v>
      </c>
      <c r="J985" s="34">
        <f>IFERROR(INDEX('Price Data'!N:N,MATCH(TEXT(A985,"YYYY-MM-DD"),'Price Data'!M:M,0)),"")</f>
        <v>3.17</v>
      </c>
      <c r="K985" s="10" cm="1">
        <f t="array" ref="K985">IFERROR(IF(ISNUMBER(J985),(J985-INDEX('Price Data'!N:N,MATCH(TEXT(A985,"YYYY-MM-DD"),'Price Data'!M:M,0)+1))/INDEX('Price Data'!N:N,MATCH(TEXT(A985,"YYYY-MM-DD"),'Price Data'!M:M,0)+1),""),"")</f>
        <v>3.2573289902280159E-2</v>
      </c>
      <c r="L985" s="34">
        <f>IFERROR(INDEX('Price Data'!Q:Q,MATCH(TEXT(A985,"YYYY-MM-DD"),'Price Data'!P:P,0)),"")</f>
        <v>2.58</v>
      </c>
      <c r="M985" s="10" cm="1">
        <f t="array" ref="M985">IFERROR(IF(ISNUMBER(L985),(L985-INDEX('Price Data'!Q:Q,MATCH(TEXT(A985,"YYYY-MM-DD"),'Price Data'!P:P,0)+1))/INDEX('Price Data'!Q:Q,MATCH(TEXT(A985,"YYYY-MM-DD"),'Price Data'!P:P,0)+1),""),"")</f>
        <v>6.61157024793389E-2</v>
      </c>
      <c r="N985" s="34">
        <f>IFERROR(INDEX('Price Data'!T:T,MATCH(TEXT(A985,"YYYY-MM-DD"),'Price Data'!S:S,0)),"")</f>
        <v>3.32</v>
      </c>
      <c r="O985" s="10" cm="1">
        <f t="array" ref="O985">IFERROR(IF(ISNUMBER(N985),(N985-INDEX('Price Data'!T:T,MATCH(TEXT(A985,"YYYY-MM-DD"),'Price Data'!S:S,0)+1))/INDEX('Price Data'!T:T,MATCH(TEXT(A985,"YYYY-MM-DD"),'Price Data'!S:S,0)+1),""),"")</f>
        <v>3.4267912772585632E-2</v>
      </c>
    </row>
    <row r="986" spans="1:15" x14ac:dyDescent="0.3">
      <c r="A986" s="8">
        <v>42805</v>
      </c>
      <c r="B986" s="34" t="str">
        <f>IFERROR(INDEX('Price Data'!B:B,MATCH(TEXT(A986,"YYYY-MM-DD"),'Price Data'!A:A,0)),"")</f>
        <v/>
      </c>
      <c r="C986" s="10" t="str" cm="1">
        <f t="array" ref="C986">IFERROR(IF(ISNUMBER(B986),(B986-INDEX('Price Data'!B:B,MATCH(TEXT(A986,"YYYY-MM-DD"),'Price Data'!A:A,0)+1))/INDEX('Price Data'!B:B,MATCH(TEXT(A986,"YYYY-MM-DD"),'Price Data'!A:A,0)+1),""),"")</f>
        <v/>
      </c>
      <c r="D986" s="34" t="str">
        <f>IFERROR(INDEX('Price Data'!E:E,MATCH(TEXT(A986,"YYYY-MM-DD"),'Price Data'!D:D,0)),"")</f>
        <v/>
      </c>
      <c r="E986" s="10" t="str" cm="1">
        <f t="array" ref="E986">IFERROR(IF(ISNUMBER(D986),(D986-INDEX('Price Data'!E:E,MATCH(TEXT(A986,"YYYY-MM-DD"),'Price Data'!D:D,0)+1))/INDEX('Price Data'!E:E,MATCH(TEXT(A986,"YYYY-MM-DD"),'Price Data'!D:D,0)+1),""),"")</f>
        <v/>
      </c>
      <c r="F986" s="34" t="str">
        <f>IFERROR(INDEX('Price Data'!H:H,MATCH(TEXT(A986,"YYYY-MM-DD"),'Price Data'!G:G,0)),"")</f>
        <v/>
      </c>
      <c r="G986" s="10" t="str" cm="1">
        <f t="array" ref="G986">IFERROR(IF(ISNUMBER(F986),(F986-INDEX('Price Data'!H:H,MATCH(TEXT(A986,"YYYY-MM-DD"),'Price Data'!G:G,0)+1))/INDEX('Price Data'!H:H,MATCH(TEXT(A986,"YYYY-MM-DD"),'Price Data'!G:G,0)+1),""),"")</f>
        <v/>
      </c>
      <c r="H986" s="34" t="str">
        <f>IFERROR(INDEX('Price Data'!K:K,MATCH(TEXT(A986,"YYYY-MM-DD"),'Price Data'!J:J,0)),"")</f>
        <v/>
      </c>
      <c r="I986" s="10" t="str" cm="1">
        <f t="array" ref="I986">IFERROR(IF(ISNUMBER(H986),(H986-INDEX('Price Data'!K:K,MATCH(TEXT(A986,"YYYY-MM-DD"),'Price Data'!J:J,0)+1))/INDEX('Price Data'!K:K,MATCH(TEXT(A986,"YYYY-MM-DD"),'Price Data'!J:J,0)+1),""),"")</f>
        <v/>
      </c>
      <c r="J986" s="34" t="str">
        <f>IFERROR(INDEX('Price Data'!N:N,MATCH(TEXT(A986,"YYYY-MM-DD"),'Price Data'!M:M,0)),"")</f>
        <v/>
      </c>
      <c r="K986" s="10" t="str" cm="1">
        <f t="array" ref="K986">IFERROR(IF(ISNUMBER(J986),(J986-INDEX('Price Data'!N:N,MATCH(TEXT(A986,"YYYY-MM-DD"),'Price Data'!M:M,0)+1))/INDEX('Price Data'!N:N,MATCH(TEXT(A986,"YYYY-MM-DD"),'Price Data'!M:M,0)+1),""),"")</f>
        <v/>
      </c>
      <c r="L986" s="34" t="str">
        <f>IFERROR(INDEX('Price Data'!Q:Q,MATCH(TEXT(A986,"YYYY-MM-DD"),'Price Data'!P:P,0)),"")</f>
        <v/>
      </c>
      <c r="M986" s="10" t="str" cm="1">
        <f t="array" ref="M986">IFERROR(IF(ISNUMBER(L986),(L986-INDEX('Price Data'!Q:Q,MATCH(TEXT(A986,"YYYY-MM-DD"),'Price Data'!P:P,0)+1))/INDEX('Price Data'!Q:Q,MATCH(TEXT(A986,"YYYY-MM-DD"),'Price Data'!P:P,0)+1),""),"")</f>
        <v/>
      </c>
      <c r="N986" s="34" t="str">
        <f>IFERROR(INDEX('Price Data'!T:T,MATCH(TEXT(A986,"YYYY-MM-DD"),'Price Data'!S:S,0)),"")</f>
        <v/>
      </c>
      <c r="O986" s="10" t="str" cm="1">
        <f t="array" ref="O986">IFERROR(IF(ISNUMBER(N986),(N986-INDEX('Price Data'!T:T,MATCH(TEXT(A986,"YYYY-MM-DD"),'Price Data'!S:S,0)+1))/INDEX('Price Data'!T:T,MATCH(TEXT(A986,"YYYY-MM-DD"),'Price Data'!S:S,0)+1),""),"")</f>
        <v/>
      </c>
    </row>
    <row r="987" spans="1:15" x14ac:dyDescent="0.3">
      <c r="A987" s="8">
        <v>42806</v>
      </c>
      <c r="B987" s="34" t="str">
        <f>IFERROR(INDEX('Price Data'!B:B,MATCH(TEXT(A987,"YYYY-MM-DD"),'Price Data'!A:A,0)),"")</f>
        <v/>
      </c>
      <c r="C987" s="10" t="str" cm="1">
        <f t="array" ref="C987">IFERROR(IF(ISNUMBER(B987),(B987-INDEX('Price Data'!B:B,MATCH(TEXT(A987,"YYYY-MM-DD"),'Price Data'!A:A,0)+1))/INDEX('Price Data'!B:B,MATCH(TEXT(A987,"YYYY-MM-DD"),'Price Data'!A:A,0)+1),""),"")</f>
        <v/>
      </c>
      <c r="D987" s="34" t="str">
        <f>IFERROR(INDEX('Price Data'!E:E,MATCH(TEXT(A987,"YYYY-MM-DD"),'Price Data'!D:D,0)),"")</f>
        <v/>
      </c>
      <c r="E987" s="10" t="str" cm="1">
        <f t="array" ref="E987">IFERROR(IF(ISNUMBER(D987),(D987-INDEX('Price Data'!E:E,MATCH(TEXT(A987,"YYYY-MM-DD"),'Price Data'!D:D,0)+1))/INDEX('Price Data'!E:E,MATCH(TEXT(A987,"YYYY-MM-DD"),'Price Data'!D:D,0)+1),""),"")</f>
        <v/>
      </c>
      <c r="F987" s="34" t="str">
        <f>IFERROR(INDEX('Price Data'!H:H,MATCH(TEXT(A987,"YYYY-MM-DD"),'Price Data'!G:G,0)),"")</f>
        <v/>
      </c>
      <c r="G987" s="10" t="str" cm="1">
        <f t="array" ref="G987">IFERROR(IF(ISNUMBER(F987),(F987-INDEX('Price Data'!H:H,MATCH(TEXT(A987,"YYYY-MM-DD"),'Price Data'!G:G,0)+1))/INDEX('Price Data'!H:H,MATCH(TEXT(A987,"YYYY-MM-DD"),'Price Data'!G:G,0)+1),""),"")</f>
        <v/>
      </c>
      <c r="H987" s="34" t="str">
        <f>IFERROR(INDEX('Price Data'!K:K,MATCH(TEXT(A987,"YYYY-MM-DD"),'Price Data'!J:J,0)),"")</f>
        <v/>
      </c>
      <c r="I987" s="10" t="str" cm="1">
        <f t="array" ref="I987">IFERROR(IF(ISNUMBER(H987),(H987-INDEX('Price Data'!K:K,MATCH(TEXT(A987,"YYYY-MM-DD"),'Price Data'!J:J,0)+1))/INDEX('Price Data'!K:K,MATCH(TEXT(A987,"YYYY-MM-DD"),'Price Data'!J:J,0)+1),""),"")</f>
        <v/>
      </c>
      <c r="J987" s="34" t="str">
        <f>IFERROR(INDEX('Price Data'!N:N,MATCH(TEXT(A987,"YYYY-MM-DD"),'Price Data'!M:M,0)),"")</f>
        <v/>
      </c>
      <c r="K987" s="10" t="str" cm="1">
        <f t="array" ref="K987">IFERROR(IF(ISNUMBER(J987),(J987-INDEX('Price Data'!N:N,MATCH(TEXT(A987,"YYYY-MM-DD"),'Price Data'!M:M,0)+1))/INDEX('Price Data'!N:N,MATCH(TEXT(A987,"YYYY-MM-DD"),'Price Data'!M:M,0)+1),""),"")</f>
        <v/>
      </c>
      <c r="L987" s="34" t="str">
        <f>IFERROR(INDEX('Price Data'!Q:Q,MATCH(TEXT(A987,"YYYY-MM-DD"),'Price Data'!P:P,0)),"")</f>
        <v/>
      </c>
      <c r="M987" s="10" t="str" cm="1">
        <f t="array" ref="M987">IFERROR(IF(ISNUMBER(L987),(L987-INDEX('Price Data'!Q:Q,MATCH(TEXT(A987,"YYYY-MM-DD"),'Price Data'!P:P,0)+1))/INDEX('Price Data'!Q:Q,MATCH(TEXT(A987,"YYYY-MM-DD"),'Price Data'!P:P,0)+1),""),"")</f>
        <v/>
      </c>
      <c r="N987" s="34" t="str">
        <f>IFERROR(INDEX('Price Data'!T:T,MATCH(TEXT(A987,"YYYY-MM-DD"),'Price Data'!S:S,0)),"")</f>
        <v/>
      </c>
      <c r="O987" s="10" t="str" cm="1">
        <f t="array" ref="O987">IFERROR(IF(ISNUMBER(N987),(N987-INDEX('Price Data'!T:T,MATCH(TEXT(A987,"YYYY-MM-DD"),'Price Data'!S:S,0)+1))/INDEX('Price Data'!T:T,MATCH(TEXT(A987,"YYYY-MM-DD"),'Price Data'!S:S,0)+1),""),"")</f>
        <v/>
      </c>
    </row>
    <row r="988" spans="1:15" x14ac:dyDescent="0.3">
      <c r="A988" s="8">
        <v>42807</v>
      </c>
      <c r="B988" s="34">
        <f>IFERROR(INDEX('Price Data'!B:B,MATCH(TEXT(A988,"YYYY-MM-DD"),'Price Data'!A:A,0)),"")</f>
        <v>19707</v>
      </c>
      <c r="C988" s="10" cm="1">
        <f t="array" ref="C988">IFERROR(IF(ISNUMBER(B988),(B988-INDEX('Price Data'!B:B,MATCH(TEXT(A988,"YYYY-MM-DD"),'Price Data'!A:A,0)+1))/INDEX('Price Data'!B:B,MATCH(TEXT(A988,"YYYY-MM-DD"),'Price Data'!A:A,0)+1),""),"")</f>
        <v>2.4926238681452842E-3</v>
      </c>
      <c r="D988" s="34">
        <f>IFERROR(INDEX('Price Data'!E:E,MATCH(TEXT(A988,"YYYY-MM-DD"),'Price Data'!D:D,0)),"")</f>
        <v>14.23</v>
      </c>
      <c r="E988" s="10" cm="1">
        <f t="array" ref="E988">IFERROR(IF(ISNUMBER(D988),(D988-INDEX('Price Data'!E:E,MATCH(TEXT(A988,"YYYY-MM-DD"),'Price Data'!D:D,0)+1))/INDEX('Price Data'!E:E,MATCH(TEXT(A988,"YYYY-MM-DD"),'Price Data'!D:D,0)+1),""),"")</f>
        <v>-4.8951048951049146E-3</v>
      </c>
      <c r="F988" s="34">
        <f>IFERROR(INDEX('Price Data'!H:H,MATCH(TEXT(A988,"YYYY-MM-DD"),'Price Data'!G:G,0)),"")</f>
        <v>1508</v>
      </c>
      <c r="G988" s="10" cm="1">
        <f t="array" ref="G988">IFERROR(IF(ISNUMBER(F988),(F988-INDEX('Price Data'!H:H,MATCH(TEXT(A988,"YYYY-MM-DD"),'Price Data'!G:G,0)+1))/INDEX('Price Data'!H:H,MATCH(TEXT(A988,"YYYY-MM-DD"),'Price Data'!G:G,0)+1),""),"")</f>
        <v>0</v>
      </c>
      <c r="H988" s="34">
        <f>IFERROR(INDEX('Price Data'!K:K,MATCH(TEXT(A988,"YYYY-MM-DD"),'Price Data'!J:J,0)),"")</f>
        <v>2.46</v>
      </c>
      <c r="I988" s="10" cm="1">
        <f t="array" ref="I988">IFERROR(IF(ISNUMBER(H988),(H988-INDEX('Price Data'!K:K,MATCH(TEXT(A988,"YYYY-MM-DD"),'Price Data'!J:J,0)+1))/INDEX('Price Data'!K:K,MATCH(TEXT(A988,"YYYY-MM-DD"),'Price Data'!J:J,0)+1),""),"")</f>
        <v>1.2345679012345599E-2</v>
      </c>
      <c r="J988" s="34">
        <f>IFERROR(INDEX('Price Data'!N:N,MATCH(TEXT(A988,"YYYY-MM-DD"),'Price Data'!M:M,0)),"")</f>
        <v>3.12</v>
      </c>
      <c r="K988" s="10" cm="1">
        <f t="array" ref="K988">IFERROR(IF(ISNUMBER(J988),(J988-INDEX('Price Data'!N:N,MATCH(TEXT(A988,"YYYY-MM-DD"),'Price Data'!M:M,0)+1))/INDEX('Price Data'!N:N,MATCH(TEXT(A988,"YYYY-MM-DD"),'Price Data'!M:M,0)+1),""),"")</f>
        <v>-1.5772870662460511E-2</v>
      </c>
      <c r="L988" s="34">
        <f>IFERROR(INDEX('Price Data'!Q:Q,MATCH(TEXT(A988,"YYYY-MM-DD"),'Price Data'!P:P,0)),"")</f>
        <v>2.59</v>
      </c>
      <c r="M988" s="10" cm="1">
        <f t="array" ref="M988">IFERROR(IF(ISNUMBER(L988),(L988-INDEX('Price Data'!Q:Q,MATCH(TEXT(A988,"YYYY-MM-DD"),'Price Data'!P:P,0)+1))/INDEX('Price Data'!Q:Q,MATCH(TEXT(A988,"YYYY-MM-DD"),'Price Data'!P:P,0)+1),""),"")</f>
        <v>3.8759689922479791E-3</v>
      </c>
      <c r="N988" s="34">
        <f>IFERROR(INDEX('Price Data'!T:T,MATCH(TEXT(A988,"YYYY-MM-DD"),'Price Data'!S:S,0)),"")</f>
        <v>3.32</v>
      </c>
      <c r="O988" s="10" cm="1">
        <f t="array" ref="O988">IFERROR(IF(ISNUMBER(N988),(N988-INDEX('Price Data'!T:T,MATCH(TEXT(A988,"YYYY-MM-DD"),'Price Data'!S:S,0)+1))/INDEX('Price Data'!T:T,MATCH(TEXT(A988,"YYYY-MM-DD"),'Price Data'!S:S,0)+1),""),"")</f>
        <v>0</v>
      </c>
    </row>
    <row r="989" spans="1:15" x14ac:dyDescent="0.3">
      <c r="A989" s="8">
        <v>42808</v>
      </c>
      <c r="B989" s="34">
        <f>IFERROR(INDEX('Price Data'!B:B,MATCH(TEXT(A989,"YYYY-MM-DD"),'Price Data'!A:A,0)),"")</f>
        <v>19537</v>
      </c>
      <c r="C989" s="10" cm="1">
        <f t="array" ref="C989">IFERROR(IF(ISNUMBER(B989),(B989-INDEX('Price Data'!B:B,MATCH(TEXT(A989,"YYYY-MM-DD"),'Price Data'!A:A,0)+1))/INDEX('Price Data'!B:B,MATCH(TEXT(A989,"YYYY-MM-DD"),'Price Data'!A:A,0)+1),""),"")</f>
        <v>-8.6263764144720156E-3</v>
      </c>
      <c r="D989" s="34">
        <f>IFERROR(INDEX('Price Data'!E:E,MATCH(TEXT(A989,"YYYY-MM-DD"),'Price Data'!D:D,0)),"")</f>
        <v>14.09</v>
      </c>
      <c r="E989" s="10" cm="1">
        <f t="array" ref="E989">IFERROR(IF(ISNUMBER(D989),(D989-INDEX('Price Data'!E:E,MATCH(TEXT(A989,"YYYY-MM-DD"),'Price Data'!D:D,0)+1))/INDEX('Price Data'!E:E,MATCH(TEXT(A989,"YYYY-MM-DD"),'Price Data'!D:D,0)+1),""),"")</f>
        <v>-9.8383696416022882E-3</v>
      </c>
      <c r="F989" s="34">
        <f>IFERROR(INDEX('Price Data'!H:H,MATCH(TEXT(A989,"YYYY-MM-DD"),'Price Data'!G:G,0)),"")</f>
        <v>1508</v>
      </c>
      <c r="G989" s="10" cm="1">
        <f t="array" ref="G989">IFERROR(IF(ISNUMBER(F989),(F989-INDEX('Price Data'!H:H,MATCH(TEXT(A989,"YYYY-MM-DD"),'Price Data'!G:G,0)+1))/INDEX('Price Data'!H:H,MATCH(TEXT(A989,"YYYY-MM-DD"),'Price Data'!G:G,0)+1),""),"")</f>
        <v>0</v>
      </c>
      <c r="H989" s="34">
        <f>IFERROR(INDEX('Price Data'!K:K,MATCH(TEXT(A989,"YYYY-MM-DD"),'Price Data'!J:J,0)),"")</f>
        <v>2.42</v>
      </c>
      <c r="I989" s="10" cm="1">
        <f t="array" ref="I989">IFERROR(IF(ISNUMBER(H989),(H989-INDEX('Price Data'!K:K,MATCH(TEXT(A989,"YYYY-MM-DD"),'Price Data'!J:J,0)+1))/INDEX('Price Data'!K:K,MATCH(TEXT(A989,"YYYY-MM-DD"),'Price Data'!J:J,0)+1),""),"")</f>
        <v>-1.6260162601626032E-2</v>
      </c>
      <c r="J989" s="34">
        <f>IFERROR(INDEX('Price Data'!N:N,MATCH(TEXT(A989,"YYYY-MM-DD"),'Price Data'!M:M,0)),"")</f>
        <v>3.04</v>
      </c>
      <c r="K989" s="10" cm="1">
        <f t="array" ref="K989">IFERROR(IF(ISNUMBER(J989),(J989-INDEX('Price Data'!N:N,MATCH(TEXT(A989,"YYYY-MM-DD"),'Price Data'!M:M,0)+1))/INDEX('Price Data'!N:N,MATCH(TEXT(A989,"YYYY-MM-DD"),'Price Data'!M:M,0)+1),""),"")</f>
        <v>-2.5641025641025664E-2</v>
      </c>
      <c r="L989" s="34">
        <f>IFERROR(INDEX('Price Data'!Q:Q,MATCH(TEXT(A989,"YYYY-MM-DD"),'Price Data'!P:P,0)),"")</f>
        <v>2.5099999999999998</v>
      </c>
      <c r="M989" s="10" cm="1">
        <f t="array" ref="M989">IFERROR(IF(ISNUMBER(L989),(L989-INDEX('Price Data'!Q:Q,MATCH(TEXT(A989,"YYYY-MM-DD"),'Price Data'!P:P,0)+1))/INDEX('Price Data'!Q:Q,MATCH(TEXT(A989,"YYYY-MM-DD"),'Price Data'!P:P,0)+1),""),"")</f>
        <v>-3.0888030888030917E-2</v>
      </c>
      <c r="N989" s="34">
        <f>IFERROR(INDEX('Price Data'!T:T,MATCH(TEXT(A989,"YYYY-MM-DD"),'Price Data'!S:S,0)),"")</f>
        <v>3.25</v>
      </c>
      <c r="O989" s="10" cm="1">
        <f t="array" ref="O989">IFERROR(IF(ISNUMBER(N989),(N989-INDEX('Price Data'!T:T,MATCH(TEXT(A989,"YYYY-MM-DD"),'Price Data'!S:S,0)+1))/INDEX('Price Data'!T:T,MATCH(TEXT(A989,"YYYY-MM-DD"),'Price Data'!S:S,0)+1),""),"")</f>
        <v>-2.1084337349397544E-2</v>
      </c>
    </row>
    <row r="990" spans="1:15" x14ac:dyDescent="0.3">
      <c r="A990" s="8">
        <v>42809</v>
      </c>
      <c r="B990" s="34">
        <f>IFERROR(INDEX('Price Data'!B:B,MATCH(TEXT(A990,"YYYY-MM-DD"),'Price Data'!A:A,0)),"")</f>
        <v>19774</v>
      </c>
      <c r="C990" s="10" cm="1">
        <f t="array" ref="C990">IFERROR(IF(ISNUMBER(B990),(B990-INDEX('Price Data'!B:B,MATCH(TEXT(A990,"YYYY-MM-DD"),'Price Data'!A:A,0)+1))/INDEX('Price Data'!B:B,MATCH(TEXT(A990,"YYYY-MM-DD"),'Price Data'!A:A,0)+1),""),"")</f>
        <v>1.213082868403542E-2</v>
      </c>
      <c r="D990" s="34">
        <f>IFERROR(INDEX('Price Data'!E:E,MATCH(TEXT(A990,"YYYY-MM-DD"),'Price Data'!D:D,0)),"")</f>
        <v>14.37</v>
      </c>
      <c r="E990" s="10" cm="1">
        <f t="array" ref="E990">IFERROR(IF(ISNUMBER(D990),(D990-INDEX('Price Data'!E:E,MATCH(TEXT(A990,"YYYY-MM-DD"),'Price Data'!D:D,0)+1))/INDEX('Price Data'!E:E,MATCH(TEXT(A990,"YYYY-MM-DD"),'Price Data'!D:D,0)+1),""),"")</f>
        <v>1.9872249822569153E-2</v>
      </c>
      <c r="F990" s="34">
        <f>IFERROR(INDEX('Price Data'!H:H,MATCH(TEXT(A990,"YYYY-MM-DD"),'Price Data'!G:G,0)),"")</f>
        <v>1508</v>
      </c>
      <c r="G990" s="10" cm="1">
        <f t="array" ref="G990">IFERROR(IF(ISNUMBER(F990),(F990-INDEX('Price Data'!H:H,MATCH(TEXT(A990,"YYYY-MM-DD"),'Price Data'!G:G,0)+1))/INDEX('Price Data'!H:H,MATCH(TEXT(A990,"YYYY-MM-DD"),'Price Data'!G:G,0)+1),""),"")</f>
        <v>0</v>
      </c>
      <c r="H990" s="34">
        <f>IFERROR(INDEX('Price Data'!K:K,MATCH(TEXT(A990,"YYYY-MM-DD"),'Price Data'!J:J,0)),"")</f>
        <v>2.4500000000000002</v>
      </c>
      <c r="I990" s="10" cm="1">
        <f t="array" ref="I990">IFERROR(IF(ISNUMBER(H990),(H990-INDEX('Price Data'!K:K,MATCH(TEXT(A990,"YYYY-MM-DD"),'Price Data'!J:J,0)+1))/INDEX('Price Data'!K:K,MATCH(TEXT(A990,"YYYY-MM-DD"),'Price Data'!J:J,0)+1),""),"")</f>
        <v>1.2396694214876136E-2</v>
      </c>
      <c r="J990" s="34">
        <f>IFERROR(INDEX('Price Data'!N:N,MATCH(TEXT(A990,"YYYY-MM-DD"),'Price Data'!M:M,0)),"")</f>
        <v>3.04</v>
      </c>
      <c r="K990" s="10" cm="1">
        <f t="array" ref="K990">IFERROR(IF(ISNUMBER(J990),(J990-INDEX('Price Data'!N:N,MATCH(TEXT(A990,"YYYY-MM-DD"),'Price Data'!M:M,0)+1))/INDEX('Price Data'!N:N,MATCH(TEXT(A990,"YYYY-MM-DD"),'Price Data'!M:M,0)+1),""),"")</f>
        <v>0</v>
      </c>
      <c r="L990" s="34">
        <f>IFERROR(INDEX('Price Data'!Q:Q,MATCH(TEXT(A990,"YYYY-MM-DD"),'Price Data'!P:P,0)),"")</f>
        <v>2.58</v>
      </c>
      <c r="M990" s="10" cm="1">
        <f t="array" ref="M990">IFERROR(IF(ISNUMBER(L990),(L990-INDEX('Price Data'!Q:Q,MATCH(TEXT(A990,"YYYY-MM-DD"),'Price Data'!P:P,0)+1))/INDEX('Price Data'!Q:Q,MATCH(TEXT(A990,"YYYY-MM-DD"),'Price Data'!P:P,0)+1),""),"")</f>
        <v>2.7888446215139556E-2</v>
      </c>
      <c r="N990" s="34">
        <f>IFERROR(INDEX('Price Data'!T:T,MATCH(TEXT(A990,"YYYY-MM-DD"),'Price Data'!S:S,0)),"")</f>
        <v>3.26</v>
      </c>
      <c r="O990" s="10" cm="1">
        <f t="array" ref="O990">IFERROR(IF(ISNUMBER(N990),(N990-INDEX('Price Data'!T:T,MATCH(TEXT(A990,"YYYY-MM-DD"),'Price Data'!S:S,0)+1))/INDEX('Price Data'!T:T,MATCH(TEXT(A990,"YYYY-MM-DD"),'Price Data'!S:S,0)+1),""),"")</f>
        <v>3.0769230769230114E-3</v>
      </c>
    </row>
    <row r="991" spans="1:15" x14ac:dyDescent="0.3">
      <c r="A991" s="8">
        <v>42810</v>
      </c>
      <c r="B991" s="34">
        <f>IFERROR(INDEX('Price Data'!B:B,MATCH(TEXT(A991,"YYYY-MM-DD"),'Price Data'!A:A,0)),"")</f>
        <v>20110</v>
      </c>
      <c r="C991" s="10" cm="1">
        <f t="array" ref="C991">IFERROR(IF(ISNUMBER(B991),(B991-INDEX('Price Data'!B:B,MATCH(TEXT(A991,"YYYY-MM-DD"),'Price Data'!A:A,0)+1))/INDEX('Price Data'!B:B,MATCH(TEXT(A991,"YYYY-MM-DD"),'Price Data'!A:A,0)+1),""),"")</f>
        <v>1.6992009709719834E-2</v>
      </c>
      <c r="D991" s="34">
        <f>IFERROR(INDEX('Price Data'!E:E,MATCH(TEXT(A991,"YYYY-MM-DD"),'Price Data'!D:D,0)),"")</f>
        <v>14.6</v>
      </c>
      <c r="E991" s="10" cm="1">
        <f t="array" ref="E991">IFERROR(IF(ISNUMBER(D991),(D991-INDEX('Price Data'!E:E,MATCH(TEXT(A991,"YYYY-MM-DD"),'Price Data'!D:D,0)+1))/INDEX('Price Data'!E:E,MATCH(TEXT(A991,"YYYY-MM-DD"),'Price Data'!D:D,0)+1),""),"")</f>
        <v>1.6005567153792654E-2</v>
      </c>
      <c r="F991" s="34">
        <f>IFERROR(INDEX('Price Data'!H:H,MATCH(TEXT(A991,"YYYY-MM-DD"),'Price Data'!G:G,0)),"")</f>
        <v>1508</v>
      </c>
      <c r="G991" s="10" cm="1">
        <f t="array" ref="G991">IFERROR(IF(ISNUMBER(F991),(F991-INDEX('Price Data'!H:H,MATCH(TEXT(A991,"YYYY-MM-DD"),'Price Data'!G:G,0)+1))/INDEX('Price Data'!H:H,MATCH(TEXT(A991,"YYYY-MM-DD"),'Price Data'!G:G,0)+1),""),"")</f>
        <v>0</v>
      </c>
      <c r="H991" s="34">
        <f>IFERROR(INDEX('Price Data'!K:K,MATCH(TEXT(A991,"YYYY-MM-DD"),'Price Data'!J:J,0)),"")</f>
        <v>2.4700000000000002</v>
      </c>
      <c r="I991" s="10" cm="1">
        <f t="array" ref="I991">IFERROR(IF(ISNUMBER(H991),(H991-INDEX('Price Data'!K:K,MATCH(TEXT(A991,"YYYY-MM-DD"),'Price Data'!J:J,0)+1))/INDEX('Price Data'!K:K,MATCH(TEXT(A991,"YYYY-MM-DD"),'Price Data'!J:J,0)+1),""),"")</f>
        <v>8.1632653061224549E-3</v>
      </c>
      <c r="J991" s="34">
        <f>IFERROR(INDEX('Price Data'!N:N,MATCH(TEXT(A991,"YYYY-MM-DD"),'Price Data'!M:M,0)),"")</f>
        <v>3.19</v>
      </c>
      <c r="K991" s="10" cm="1">
        <f t="array" ref="K991">IFERROR(IF(ISNUMBER(J991),(J991-INDEX('Price Data'!N:N,MATCH(TEXT(A991,"YYYY-MM-DD"),'Price Data'!M:M,0)+1))/INDEX('Price Data'!N:N,MATCH(TEXT(A991,"YYYY-MM-DD"),'Price Data'!M:M,0)+1),""),"")</f>
        <v>4.9342105263157868E-2</v>
      </c>
      <c r="L991" s="34">
        <f>IFERROR(INDEX('Price Data'!Q:Q,MATCH(TEXT(A991,"YYYY-MM-DD"),'Price Data'!P:P,0)),"")</f>
        <v>2.67</v>
      </c>
      <c r="M991" s="10" cm="1">
        <f t="array" ref="M991">IFERROR(IF(ISNUMBER(L991),(L991-INDEX('Price Data'!Q:Q,MATCH(TEXT(A991,"YYYY-MM-DD"),'Price Data'!P:P,0)+1))/INDEX('Price Data'!Q:Q,MATCH(TEXT(A991,"YYYY-MM-DD"),'Price Data'!P:P,0)+1),""),"")</f>
        <v>3.4883720930232502E-2</v>
      </c>
      <c r="N991" s="34">
        <f>IFERROR(INDEX('Price Data'!T:T,MATCH(TEXT(A991,"YYYY-MM-DD"),'Price Data'!S:S,0)),"")</f>
        <v>3.29</v>
      </c>
      <c r="O991" s="10" cm="1">
        <f t="array" ref="O991">IFERROR(IF(ISNUMBER(N991),(N991-INDEX('Price Data'!T:T,MATCH(TEXT(A991,"YYYY-MM-DD"),'Price Data'!S:S,0)+1))/INDEX('Price Data'!T:T,MATCH(TEXT(A991,"YYYY-MM-DD"),'Price Data'!S:S,0)+1),""),"")</f>
        <v>9.2024539877301383E-3</v>
      </c>
    </row>
    <row r="992" spans="1:15" x14ac:dyDescent="0.3">
      <c r="A992" s="8">
        <v>42811</v>
      </c>
      <c r="B992" s="34">
        <f>IFERROR(INDEX('Price Data'!B:B,MATCH(TEXT(A992,"YYYY-MM-DD"),'Price Data'!A:A,0)),"")</f>
        <v>20074</v>
      </c>
      <c r="C992" s="10" cm="1">
        <f t="array" ref="C992">IFERROR(IF(ISNUMBER(B992),(B992-INDEX('Price Data'!B:B,MATCH(TEXT(A992,"YYYY-MM-DD"),'Price Data'!A:A,0)+1))/INDEX('Price Data'!B:B,MATCH(TEXT(A992,"YYYY-MM-DD"),'Price Data'!A:A,0)+1),""),"")</f>
        <v>-1.7901541521631028E-3</v>
      </c>
      <c r="D992" s="34">
        <f>IFERROR(INDEX('Price Data'!E:E,MATCH(TEXT(A992,"YYYY-MM-DD"),'Price Data'!D:D,0)),"")</f>
        <v>14.6</v>
      </c>
      <c r="E992" s="10" cm="1">
        <f t="array" ref="E992">IFERROR(IF(ISNUMBER(D992),(D992-INDEX('Price Data'!E:E,MATCH(TEXT(A992,"YYYY-MM-DD"),'Price Data'!D:D,0)+1))/INDEX('Price Data'!E:E,MATCH(TEXT(A992,"YYYY-MM-DD"),'Price Data'!D:D,0)+1),""),"")</f>
        <v>0</v>
      </c>
      <c r="F992" s="34">
        <f>IFERROR(INDEX('Price Data'!H:H,MATCH(TEXT(A992,"YYYY-MM-DD"),'Price Data'!G:G,0)),"")</f>
        <v>1508</v>
      </c>
      <c r="G992" s="10" cm="1">
        <f t="array" ref="G992">IFERROR(IF(ISNUMBER(F992),(F992-INDEX('Price Data'!H:H,MATCH(TEXT(A992,"YYYY-MM-DD"),'Price Data'!G:G,0)+1))/INDEX('Price Data'!H:H,MATCH(TEXT(A992,"YYYY-MM-DD"),'Price Data'!G:G,0)+1),""),"")</f>
        <v>0</v>
      </c>
      <c r="H992" s="34">
        <f>IFERROR(INDEX('Price Data'!K:K,MATCH(TEXT(A992,"YYYY-MM-DD"),'Price Data'!J:J,0)),"")</f>
        <v>2.48</v>
      </c>
      <c r="I992" s="10" cm="1">
        <f t="array" ref="I992">IFERROR(IF(ISNUMBER(H992),(H992-INDEX('Price Data'!K:K,MATCH(TEXT(A992,"YYYY-MM-DD"),'Price Data'!J:J,0)+1))/INDEX('Price Data'!K:K,MATCH(TEXT(A992,"YYYY-MM-DD"),'Price Data'!J:J,0)+1),""),"")</f>
        <v>4.0485829959513303E-3</v>
      </c>
      <c r="J992" s="34">
        <f>IFERROR(INDEX('Price Data'!N:N,MATCH(TEXT(A992,"YYYY-MM-DD"),'Price Data'!M:M,0)),"")</f>
        <v>3.19</v>
      </c>
      <c r="K992" s="10" cm="1">
        <f t="array" ref="K992">IFERROR(IF(ISNUMBER(J992),(J992-INDEX('Price Data'!N:N,MATCH(TEXT(A992,"YYYY-MM-DD"),'Price Data'!M:M,0)+1))/INDEX('Price Data'!N:N,MATCH(TEXT(A992,"YYYY-MM-DD"),'Price Data'!M:M,0)+1),""),"")</f>
        <v>0</v>
      </c>
      <c r="L992" s="34">
        <f>IFERROR(INDEX('Price Data'!Q:Q,MATCH(TEXT(A992,"YYYY-MM-DD"),'Price Data'!P:P,0)),"")</f>
        <v>2.65</v>
      </c>
      <c r="M992" s="10" cm="1">
        <f t="array" ref="M992">IFERROR(IF(ISNUMBER(L992),(L992-INDEX('Price Data'!Q:Q,MATCH(TEXT(A992,"YYYY-MM-DD"),'Price Data'!P:P,0)+1))/INDEX('Price Data'!Q:Q,MATCH(TEXT(A992,"YYYY-MM-DD"),'Price Data'!P:P,0)+1),""),"")</f>
        <v>-7.4906367041198572E-3</v>
      </c>
      <c r="N992" s="34">
        <f>IFERROR(INDEX('Price Data'!T:T,MATCH(TEXT(A992,"YYYY-MM-DD"),'Price Data'!S:S,0)),"")</f>
        <v>3.27</v>
      </c>
      <c r="O992" s="10" cm="1">
        <f t="array" ref="O992">IFERROR(IF(ISNUMBER(N992),(N992-INDEX('Price Data'!T:T,MATCH(TEXT(A992,"YYYY-MM-DD"),'Price Data'!S:S,0)+1))/INDEX('Price Data'!T:T,MATCH(TEXT(A992,"YYYY-MM-DD"),'Price Data'!S:S,0)+1),""),"")</f>
        <v>-6.0790273556231055E-3</v>
      </c>
    </row>
    <row r="993" spans="1:15" x14ac:dyDescent="0.3">
      <c r="A993" s="8">
        <v>42812</v>
      </c>
      <c r="B993" s="34" t="str">
        <f>IFERROR(INDEX('Price Data'!B:B,MATCH(TEXT(A993,"YYYY-MM-DD"),'Price Data'!A:A,0)),"")</f>
        <v/>
      </c>
      <c r="C993" s="10" t="str" cm="1">
        <f t="array" ref="C993">IFERROR(IF(ISNUMBER(B993),(B993-INDEX('Price Data'!B:B,MATCH(TEXT(A993,"YYYY-MM-DD"),'Price Data'!A:A,0)+1))/INDEX('Price Data'!B:B,MATCH(TEXT(A993,"YYYY-MM-DD"),'Price Data'!A:A,0)+1),""),"")</f>
        <v/>
      </c>
      <c r="D993" s="34" t="str">
        <f>IFERROR(INDEX('Price Data'!E:E,MATCH(TEXT(A993,"YYYY-MM-DD"),'Price Data'!D:D,0)),"")</f>
        <v/>
      </c>
      <c r="E993" s="10" t="str" cm="1">
        <f t="array" ref="E993">IFERROR(IF(ISNUMBER(D993),(D993-INDEX('Price Data'!E:E,MATCH(TEXT(A993,"YYYY-MM-DD"),'Price Data'!D:D,0)+1))/INDEX('Price Data'!E:E,MATCH(TEXT(A993,"YYYY-MM-DD"),'Price Data'!D:D,0)+1),""),"")</f>
        <v/>
      </c>
      <c r="F993" s="34" t="str">
        <f>IFERROR(INDEX('Price Data'!H:H,MATCH(TEXT(A993,"YYYY-MM-DD"),'Price Data'!G:G,0)),"")</f>
        <v/>
      </c>
      <c r="G993" s="10" t="str" cm="1">
        <f t="array" ref="G993">IFERROR(IF(ISNUMBER(F993),(F993-INDEX('Price Data'!H:H,MATCH(TEXT(A993,"YYYY-MM-DD"),'Price Data'!G:G,0)+1))/INDEX('Price Data'!H:H,MATCH(TEXT(A993,"YYYY-MM-DD"),'Price Data'!G:G,0)+1),""),"")</f>
        <v/>
      </c>
      <c r="H993" s="34" t="str">
        <f>IFERROR(INDEX('Price Data'!K:K,MATCH(TEXT(A993,"YYYY-MM-DD"),'Price Data'!J:J,0)),"")</f>
        <v/>
      </c>
      <c r="I993" s="10" t="str" cm="1">
        <f t="array" ref="I993">IFERROR(IF(ISNUMBER(H993),(H993-INDEX('Price Data'!K:K,MATCH(TEXT(A993,"YYYY-MM-DD"),'Price Data'!J:J,0)+1))/INDEX('Price Data'!K:K,MATCH(TEXT(A993,"YYYY-MM-DD"),'Price Data'!J:J,0)+1),""),"")</f>
        <v/>
      </c>
      <c r="J993" s="34" t="str">
        <f>IFERROR(INDEX('Price Data'!N:N,MATCH(TEXT(A993,"YYYY-MM-DD"),'Price Data'!M:M,0)),"")</f>
        <v/>
      </c>
      <c r="K993" s="10" t="str" cm="1">
        <f t="array" ref="K993">IFERROR(IF(ISNUMBER(J993),(J993-INDEX('Price Data'!N:N,MATCH(TEXT(A993,"YYYY-MM-DD"),'Price Data'!M:M,0)+1))/INDEX('Price Data'!N:N,MATCH(TEXT(A993,"YYYY-MM-DD"),'Price Data'!M:M,0)+1),""),"")</f>
        <v/>
      </c>
      <c r="L993" s="34" t="str">
        <f>IFERROR(INDEX('Price Data'!Q:Q,MATCH(TEXT(A993,"YYYY-MM-DD"),'Price Data'!P:P,0)),"")</f>
        <v/>
      </c>
      <c r="M993" s="10" t="str" cm="1">
        <f t="array" ref="M993">IFERROR(IF(ISNUMBER(L993),(L993-INDEX('Price Data'!Q:Q,MATCH(TEXT(A993,"YYYY-MM-DD"),'Price Data'!P:P,0)+1))/INDEX('Price Data'!Q:Q,MATCH(TEXT(A993,"YYYY-MM-DD"),'Price Data'!P:P,0)+1),""),"")</f>
        <v/>
      </c>
      <c r="N993" s="34" t="str">
        <f>IFERROR(INDEX('Price Data'!T:T,MATCH(TEXT(A993,"YYYY-MM-DD"),'Price Data'!S:S,0)),"")</f>
        <v/>
      </c>
      <c r="O993" s="10" t="str" cm="1">
        <f t="array" ref="O993">IFERROR(IF(ISNUMBER(N993),(N993-INDEX('Price Data'!T:T,MATCH(TEXT(A993,"YYYY-MM-DD"),'Price Data'!S:S,0)+1))/INDEX('Price Data'!T:T,MATCH(TEXT(A993,"YYYY-MM-DD"),'Price Data'!S:S,0)+1),""),"")</f>
        <v/>
      </c>
    </row>
    <row r="994" spans="1:15" x14ac:dyDescent="0.3">
      <c r="A994" s="8">
        <v>42813</v>
      </c>
      <c r="B994" s="34" t="str">
        <f>IFERROR(INDEX('Price Data'!B:B,MATCH(TEXT(A994,"YYYY-MM-DD"),'Price Data'!A:A,0)),"")</f>
        <v/>
      </c>
      <c r="C994" s="10" t="str" cm="1">
        <f t="array" ref="C994">IFERROR(IF(ISNUMBER(B994),(B994-INDEX('Price Data'!B:B,MATCH(TEXT(A994,"YYYY-MM-DD"),'Price Data'!A:A,0)+1))/INDEX('Price Data'!B:B,MATCH(TEXT(A994,"YYYY-MM-DD"),'Price Data'!A:A,0)+1),""),"")</f>
        <v/>
      </c>
      <c r="D994" s="34" t="str">
        <f>IFERROR(INDEX('Price Data'!E:E,MATCH(TEXT(A994,"YYYY-MM-DD"),'Price Data'!D:D,0)),"")</f>
        <v/>
      </c>
      <c r="E994" s="10" t="str" cm="1">
        <f t="array" ref="E994">IFERROR(IF(ISNUMBER(D994),(D994-INDEX('Price Data'!E:E,MATCH(TEXT(A994,"YYYY-MM-DD"),'Price Data'!D:D,0)+1))/INDEX('Price Data'!E:E,MATCH(TEXT(A994,"YYYY-MM-DD"),'Price Data'!D:D,0)+1),""),"")</f>
        <v/>
      </c>
      <c r="F994" s="34" t="str">
        <f>IFERROR(INDEX('Price Data'!H:H,MATCH(TEXT(A994,"YYYY-MM-DD"),'Price Data'!G:G,0)),"")</f>
        <v/>
      </c>
      <c r="G994" s="10" t="str" cm="1">
        <f t="array" ref="G994">IFERROR(IF(ISNUMBER(F994),(F994-INDEX('Price Data'!H:H,MATCH(TEXT(A994,"YYYY-MM-DD"),'Price Data'!G:G,0)+1))/INDEX('Price Data'!H:H,MATCH(TEXT(A994,"YYYY-MM-DD"),'Price Data'!G:G,0)+1),""),"")</f>
        <v/>
      </c>
      <c r="H994" s="34" t="str">
        <f>IFERROR(INDEX('Price Data'!K:K,MATCH(TEXT(A994,"YYYY-MM-DD"),'Price Data'!J:J,0)),"")</f>
        <v/>
      </c>
      <c r="I994" s="10" t="str" cm="1">
        <f t="array" ref="I994">IFERROR(IF(ISNUMBER(H994),(H994-INDEX('Price Data'!K:K,MATCH(TEXT(A994,"YYYY-MM-DD"),'Price Data'!J:J,0)+1))/INDEX('Price Data'!K:K,MATCH(TEXT(A994,"YYYY-MM-DD"),'Price Data'!J:J,0)+1),""),"")</f>
        <v/>
      </c>
      <c r="J994" s="34" t="str">
        <f>IFERROR(INDEX('Price Data'!N:N,MATCH(TEXT(A994,"YYYY-MM-DD"),'Price Data'!M:M,0)),"")</f>
        <v/>
      </c>
      <c r="K994" s="10" t="str" cm="1">
        <f t="array" ref="K994">IFERROR(IF(ISNUMBER(J994),(J994-INDEX('Price Data'!N:N,MATCH(TEXT(A994,"YYYY-MM-DD"),'Price Data'!M:M,0)+1))/INDEX('Price Data'!N:N,MATCH(TEXT(A994,"YYYY-MM-DD"),'Price Data'!M:M,0)+1),""),"")</f>
        <v/>
      </c>
      <c r="L994" s="34" t="str">
        <f>IFERROR(INDEX('Price Data'!Q:Q,MATCH(TEXT(A994,"YYYY-MM-DD"),'Price Data'!P:P,0)),"")</f>
        <v/>
      </c>
      <c r="M994" s="10" t="str" cm="1">
        <f t="array" ref="M994">IFERROR(IF(ISNUMBER(L994),(L994-INDEX('Price Data'!Q:Q,MATCH(TEXT(A994,"YYYY-MM-DD"),'Price Data'!P:P,0)+1))/INDEX('Price Data'!Q:Q,MATCH(TEXT(A994,"YYYY-MM-DD"),'Price Data'!P:P,0)+1),""),"")</f>
        <v/>
      </c>
      <c r="N994" s="34" t="str">
        <f>IFERROR(INDEX('Price Data'!T:T,MATCH(TEXT(A994,"YYYY-MM-DD"),'Price Data'!S:S,0)),"")</f>
        <v/>
      </c>
      <c r="O994" s="10" t="str" cm="1">
        <f t="array" ref="O994">IFERROR(IF(ISNUMBER(N994),(N994-INDEX('Price Data'!T:T,MATCH(TEXT(A994,"YYYY-MM-DD"),'Price Data'!S:S,0)+1))/INDEX('Price Data'!T:T,MATCH(TEXT(A994,"YYYY-MM-DD"),'Price Data'!S:S,0)+1),""),"")</f>
        <v/>
      </c>
    </row>
    <row r="995" spans="1:15" x14ac:dyDescent="0.3">
      <c r="A995" s="8">
        <v>42814</v>
      </c>
      <c r="B995" s="34">
        <f>IFERROR(INDEX('Price Data'!B:B,MATCH(TEXT(A995,"YYYY-MM-DD"),'Price Data'!A:A,0)),"")</f>
        <v>19969</v>
      </c>
      <c r="C995" s="10" cm="1">
        <f t="array" ref="C995">IFERROR(IF(ISNUMBER(B995),(B995-INDEX('Price Data'!B:B,MATCH(TEXT(A995,"YYYY-MM-DD"),'Price Data'!A:A,0)+1))/INDEX('Price Data'!B:B,MATCH(TEXT(A995,"YYYY-MM-DD"),'Price Data'!A:A,0)+1),""),"")</f>
        <v>-5.2306466075520575E-3</v>
      </c>
      <c r="D995" s="34">
        <f>IFERROR(INDEX('Price Data'!E:E,MATCH(TEXT(A995,"YYYY-MM-DD"),'Price Data'!D:D,0)),"")</f>
        <v>14.42</v>
      </c>
      <c r="E995" s="10" cm="1">
        <f t="array" ref="E995">IFERROR(IF(ISNUMBER(D995),(D995-INDEX('Price Data'!E:E,MATCH(TEXT(A995,"YYYY-MM-DD"),'Price Data'!D:D,0)+1))/INDEX('Price Data'!E:E,MATCH(TEXT(A995,"YYYY-MM-DD"),'Price Data'!D:D,0)+1),""),"")</f>
        <v>-1.2328767123287652E-2</v>
      </c>
      <c r="F995" s="34">
        <f>IFERROR(INDEX('Price Data'!H:H,MATCH(TEXT(A995,"YYYY-MM-DD"),'Price Data'!G:G,0)),"")</f>
        <v>1508</v>
      </c>
      <c r="G995" s="10" cm="1">
        <f t="array" ref="G995">IFERROR(IF(ISNUMBER(F995),(F995-INDEX('Price Data'!H:H,MATCH(TEXT(A995,"YYYY-MM-DD"),'Price Data'!G:G,0)+1))/INDEX('Price Data'!H:H,MATCH(TEXT(A995,"YYYY-MM-DD"),'Price Data'!G:G,0)+1),""),"")</f>
        <v>0</v>
      </c>
      <c r="H995" s="34">
        <f>IFERROR(INDEX('Price Data'!K:K,MATCH(TEXT(A995,"YYYY-MM-DD"),'Price Data'!J:J,0)),"")</f>
        <v>2.48</v>
      </c>
      <c r="I995" s="10" cm="1">
        <f t="array" ref="I995">IFERROR(IF(ISNUMBER(H995),(H995-INDEX('Price Data'!K:K,MATCH(TEXT(A995,"YYYY-MM-DD"),'Price Data'!J:J,0)+1))/INDEX('Price Data'!K:K,MATCH(TEXT(A995,"YYYY-MM-DD"),'Price Data'!J:J,0)+1),""),"")</f>
        <v>0</v>
      </c>
      <c r="J995" s="34">
        <f>IFERROR(INDEX('Price Data'!N:N,MATCH(TEXT(A995,"YYYY-MM-DD"),'Price Data'!M:M,0)),"")</f>
        <v>3.16</v>
      </c>
      <c r="K995" s="10" cm="1">
        <f t="array" ref="K995">IFERROR(IF(ISNUMBER(J995),(J995-INDEX('Price Data'!N:N,MATCH(TEXT(A995,"YYYY-MM-DD"),'Price Data'!M:M,0)+1))/INDEX('Price Data'!N:N,MATCH(TEXT(A995,"YYYY-MM-DD"),'Price Data'!M:M,0)+1),""),"")</f>
        <v>-9.4043887147334804E-3</v>
      </c>
      <c r="L995" s="34">
        <f>IFERROR(INDEX('Price Data'!Q:Q,MATCH(TEXT(A995,"YYYY-MM-DD"),'Price Data'!P:P,0)),"")</f>
        <v>2.65</v>
      </c>
      <c r="M995" s="10" cm="1">
        <f t="array" ref="M995">IFERROR(IF(ISNUMBER(L995),(L995-INDEX('Price Data'!Q:Q,MATCH(TEXT(A995,"YYYY-MM-DD"),'Price Data'!P:P,0)+1))/INDEX('Price Data'!Q:Q,MATCH(TEXT(A995,"YYYY-MM-DD"),'Price Data'!P:P,0)+1),""),"")</f>
        <v>0</v>
      </c>
      <c r="N995" s="34">
        <f>IFERROR(INDEX('Price Data'!T:T,MATCH(TEXT(A995,"YYYY-MM-DD"),'Price Data'!S:S,0)),"")</f>
        <v>3.35</v>
      </c>
      <c r="O995" s="10" cm="1">
        <f t="array" ref="O995">IFERROR(IF(ISNUMBER(N995),(N995-INDEX('Price Data'!T:T,MATCH(TEXT(A995,"YYYY-MM-DD"),'Price Data'!S:S,0)+1))/INDEX('Price Data'!T:T,MATCH(TEXT(A995,"YYYY-MM-DD"),'Price Data'!S:S,0)+1),""),"")</f>
        <v>2.4464831804281367E-2</v>
      </c>
    </row>
    <row r="996" spans="1:15" x14ac:dyDescent="0.3">
      <c r="A996" s="8">
        <v>42815</v>
      </c>
      <c r="B996" s="34">
        <f>IFERROR(INDEX('Price Data'!B:B,MATCH(TEXT(A996,"YYYY-MM-DD"),'Price Data'!A:A,0)),"")</f>
        <v>19919</v>
      </c>
      <c r="C996" s="10" cm="1">
        <f t="array" ref="C996">IFERROR(IF(ISNUMBER(B996),(B996-INDEX('Price Data'!B:B,MATCH(TEXT(A996,"YYYY-MM-DD"),'Price Data'!A:A,0)+1))/INDEX('Price Data'!B:B,MATCH(TEXT(A996,"YYYY-MM-DD"),'Price Data'!A:A,0)+1),""),"")</f>
        <v>-2.50388101557414E-3</v>
      </c>
      <c r="D996" s="34">
        <f>IFERROR(INDEX('Price Data'!E:E,MATCH(TEXT(A996,"YYYY-MM-DD"),'Price Data'!D:D,0)),"")</f>
        <v>14.3</v>
      </c>
      <c r="E996" s="10" cm="1">
        <f t="array" ref="E996">IFERROR(IF(ISNUMBER(D996),(D996-INDEX('Price Data'!E:E,MATCH(TEXT(A996,"YYYY-MM-DD"),'Price Data'!D:D,0)+1))/INDEX('Price Data'!E:E,MATCH(TEXT(A996,"YYYY-MM-DD"),'Price Data'!D:D,0)+1),""),"")</f>
        <v>-8.3217753120665202E-3</v>
      </c>
      <c r="F996" s="34">
        <f>IFERROR(INDEX('Price Data'!H:H,MATCH(TEXT(A996,"YYYY-MM-DD"),'Price Data'!G:G,0)),"")</f>
        <v>1508</v>
      </c>
      <c r="G996" s="10" cm="1">
        <f t="array" ref="G996">IFERROR(IF(ISNUMBER(F996),(F996-INDEX('Price Data'!H:H,MATCH(TEXT(A996,"YYYY-MM-DD"),'Price Data'!G:G,0)+1))/INDEX('Price Data'!H:H,MATCH(TEXT(A996,"YYYY-MM-DD"),'Price Data'!G:G,0)+1),""),"")</f>
        <v>0</v>
      </c>
      <c r="H996" s="34">
        <f>IFERROR(INDEX('Price Data'!K:K,MATCH(TEXT(A996,"YYYY-MM-DD"),'Price Data'!J:J,0)),"")</f>
        <v>2.5</v>
      </c>
      <c r="I996" s="10" cm="1">
        <f t="array" ref="I996">IFERROR(IF(ISNUMBER(H996),(H996-INDEX('Price Data'!K:K,MATCH(TEXT(A996,"YYYY-MM-DD"),'Price Data'!J:J,0)+1))/INDEX('Price Data'!K:K,MATCH(TEXT(A996,"YYYY-MM-DD"),'Price Data'!J:J,0)+1),""),"")</f>
        <v>8.0645161290322648E-3</v>
      </c>
      <c r="J996" s="34">
        <f>IFERROR(INDEX('Price Data'!N:N,MATCH(TEXT(A996,"YYYY-MM-DD"),'Price Data'!M:M,0)),"")</f>
        <v>3.25</v>
      </c>
      <c r="K996" s="10" cm="1">
        <f t="array" ref="K996">IFERROR(IF(ISNUMBER(J996),(J996-INDEX('Price Data'!N:N,MATCH(TEXT(A996,"YYYY-MM-DD"),'Price Data'!M:M,0)+1))/INDEX('Price Data'!N:N,MATCH(TEXT(A996,"YYYY-MM-DD"),'Price Data'!M:M,0)+1),""),"")</f>
        <v>2.8481012658227802E-2</v>
      </c>
      <c r="L996" s="34">
        <f>IFERROR(INDEX('Price Data'!Q:Q,MATCH(TEXT(A996,"YYYY-MM-DD"),'Price Data'!P:P,0)),"")</f>
        <v>2.74</v>
      </c>
      <c r="M996" s="10" cm="1">
        <f t="array" ref="M996">IFERROR(IF(ISNUMBER(L996),(L996-INDEX('Price Data'!Q:Q,MATCH(TEXT(A996,"YYYY-MM-DD"),'Price Data'!P:P,0)+1))/INDEX('Price Data'!Q:Q,MATCH(TEXT(A996,"YYYY-MM-DD"),'Price Data'!P:P,0)+1),""),"")</f>
        <v>3.3962264150943514E-2</v>
      </c>
      <c r="N996" s="34">
        <f>IFERROR(INDEX('Price Data'!T:T,MATCH(TEXT(A996,"YYYY-MM-DD"),'Price Data'!S:S,0)),"")</f>
        <v>3.33</v>
      </c>
      <c r="O996" s="10" cm="1">
        <f t="array" ref="O996">IFERROR(IF(ISNUMBER(N996),(N996-INDEX('Price Data'!T:T,MATCH(TEXT(A996,"YYYY-MM-DD"),'Price Data'!S:S,0)+1))/INDEX('Price Data'!T:T,MATCH(TEXT(A996,"YYYY-MM-DD"),'Price Data'!S:S,0)+1),""),"")</f>
        <v>-5.9701492537313485E-3</v>
      </c>
    </row>
    <row r="997" spans="1:15" x14ac:dyDescent="0.3">
      <c r="A997" s="8">
        <v>42816</v>
      </c>
      <c r="B997" s="34">
        <f>IFERROR(INDEX('Price Data'!B:B,MATCH(TEXT(A997,"YYYY-MM-DD"),'Price Data'!A:A,0)),"")</f>
        <v>19953</v>
      </c>
      <c r="C997" s="10" cm="1">
        <f t="array" ref="C997">IFERROR(IF(ISNUMBER(B997),(B997-INDEX('Price Data'!B:B,MATCH(TEXT(A997,"YYYY-MM-DD"),'Price Data'!A:A,0)+1))/INDEX('Price Data'!B:B,MATCH(TEXT(A997,"YYYY-MM-DD"),'Price Data'!A:A,0)+1),""),"")</f>
        <v>1.7069129976404439E-3</v>
      </c>
      <c r="D997" s="34">
        <f>IFERROR(INDEX('Price Data'!E:E,MATCH(TEXT(A997,"YYYY-MM-DD"),'Price Data'!D:D,0)),"")</f>
        <v>14.48</v>
      </c>
      <c r="E997" s="10" cm="1">
        <f t="array" ref="E997">IFERROR(IF(ISNUMBER(D997),(D997-INDEX('Price Data'!E:E,MATCH(TEXT(A997,"YYYY-MM-DD"),'Price Data'!D:D,0)+1))/INDEX('Price Data'!E:E,MATCH(TEXT(A997,"YYYY-MM-DD"),'Price Data'!D:D,0)+1),""),"")</f>
        <v>1.2587412587412567E-2</v>
      </c>
      <c r="F997" s="34">
        <f>IFERROR(INDEX('Price Data'!H:H,MATCH(TEXT(A997,"YYYY-MM-DD"),'Price Data'!G:G,0)),"")</f>
        <v>1508</v>
      </c>
      <c r="G997" s="10" cm="1">
        <f t="array" ref="G997">IFERROR(IF(ISNUMBER(F997),(F997-INDEX('Price Data'!H:H,MATCH(TEXT(A997,"YYYY-MM-DD"),'Price Data'!G:G,0)+1))/INDEX('Price Data'!H:H,MATCH(TEXT(A997,"YYYY-MM-DD"),'Price Data'!G:G,0)+1),""),"")</f>
        <v>0</v>
      </c>
      <c r="H997" s="34">
        <f>IFERROR(INDEX('Price Data'!K:K,MATCH(TEXT(A997,"YYYY-MM-DD"),'Price Data'!J:J,0)),"")</f>
        <v>2.5099999999999998</v>
      </c>
      <c r="I997" s="10" cm="1">
        <f t="array" ref="I997">IFERROR(IF(ISNUMBER(H997),(H997-INDEX('Price Data'!K:K,MATCH(TEXT(A997,"YYYY-MM-DD"),'Price Data'!J:J,0)+1))/INDEX('Price Data'!K:K,MATCH(TEXT(A997,"YYYY-MM-DD"),'Price Data'!J:J,0)+1),""),"")</f>
        <v>3.9999999999999151E-3</v>
      </c>
      <c r="J997" s="34">
        <f>IFERROR(INDEX('Price Data'!N:N,MATCH(TEXT(A997,"YYYY-MM-DD"),'Price Data'!M:M,0)),"")</f>
        <v>3.26</v>
      </c>
      <c r="K997" s="10" cm="1">
        <f t="array" ref="K997">IFERROR(IF(ISNUMBER(J997),(J997-INDEX('Price Data'!N:N,MATCH(TEXT(A997,"YYYY-MM-DD"),'Price Data'!M:M,0)+1))/INDEX('Price Data'!N:N,MATCH(TEXT(A997,"YYYY-MM-DD"),'Price Data'!M:M,0)+1),""),"")</f>
        <v>3.0769230769230114E-3</v>
      </c>
      <c r="L997" s="34">
        <f>IFERROR(INDEX('Price Data'!Q:Q,MATCH(TEXT(A997,"YYYY-MM-DD"),'Price Data'!P:P,0)),"")</f>
        <v>2.7</v>
      </c>
      <c r="M997" s="10" cm="1">
        <f t="array" ref="M997">IFERROR(IF(ISNUMBER(L997),(L997-INDEX('Price Data'!Q:Q,MATCH(TEXT(A997,"YYYY-MM-DD"),'Price Data'!P:P,0)+1))/INDEX('Price Data'!Q:Q,MATCH(TEXT(A997,"YYYY-MM-DD"),'Price Data'!P:P,0)+1),""),"")</f>
        <v>-1.4598540145985413E-2</v>
      </c>
      <c r="N997" s="34">
        <f>IFERROR(INDEX('Price Data'!T:T,MATCH(TEXT(A997,"YYYY-MM-DD"),'Price Data'!S:S,0)),"")</f>
        <v>3.28</v>
      </c>
      <c r="O997" s="10" cm="1">
        <f t="array" ref="O997">IFERROR(IF(ISNUMBER(N997),(N997-INDEX('Price Data'!T:T,MATCH(TEXT(A997,"YYYY-MM-DD"),'Price Data'!S:S,0)+1))/INDEX('Price Data'!T:T,MATCH(TEXT(A997,"YYYY-MM-DD"),'Price Data'!S:S,0)+1),""),"")</f>
        <v>-1.5015015015015095E-2</v>
      </c>
    </row>
    <row r="998" spans="1:15" x14ac:dyDescent="0.3">
      <c r="A998" s="8">
        <v>42817</v>
      </c>
      <c r="B998" s="34">
        <f>IFERROR(INDEX('Price Data'!B:B,MATCH(TEXT(A998,"YYYY-MM-DD"),'Price Data'!A:A,0)),"")</f>
        <v>20167</v>
      </c>
      <c r="C998" s="10" cm="1">
        <f t="array" ref="C998">IFERROR(IF(ISNUMBER(B998),(B998-INDEX('Price Data'!B:B,MATCH(TEXT(A998,"YYYY-MM-DD"),'Price Data'!A:A,0)+1))/INDEX('Price Data'!B:B,MATCH(TEXT(A998,"YYYY-MM-DD"),'Price Data'!A:A,0)+1),""),"")</f>
        <v>1.072520422994036E-2</v>
      </c>
      <c r="D998" s="34">
        <f>IFERROR(INDEX('Price Data'!E:E,MATCH(TEXT(A998,"YYYY-MM-DD"),'Price Data'!D:D,0)),"")</f>
        <v>14.49</v>
      </c>
      <c r="E998" s="10" cm="1">
        <f t="array" ref="E998">IFERROR(IF(ISNUMBER(D998),(D998-INDEX('Price Data'!E:E,MATCH(TEXT(A998,"YYYY-MM-DD"),'Price Data'!D:D,0)+1))/INDEX('Price Data'!E:E,MATCH(TEXT(A998,"YYYY-MM-DD"),'Price Data'!D:D,0)+1),""),"")</f>
        <v>6.9060773480661506E-4</v>
      </c>
      <c r="F998" s="34">
        <f>IFERROR(INDEX('Price Data'!H:H,MATCH(TEXT(A998,"YYYY-MM-DD"),'Price Data'!G:G,0)),"")</f>
        <v>1508</v>
      </c>
      <c r="G998" s="10" cm="1">
        <f t="array" ref="G998">IFERROR(IF(ISNUMBER(F998),(F998-INDEX('Price Data'!H:H,MATCH(TEXT(A998,"YYYY-MM-DD"),'Price Data'!G:G,0)+1))/INDEX('Price Data'!H:H,MATCH(TEXT(A998,"YYYY-MM-DD"),'Price Data'!G:G,0)+1),""),"")</f>
        <v>0</v>
      </c>
      <c r="H998" s="34">
        <f>IFERROR(INDEX('Price Data'!K:K,MATCH(TEXT(A998,"YYYY-MM-DD"),'Price Data'!J:J,0)),"")</f>
        <v>2.5499999999999998</v>
      </c>
      <c r="I998" s="10" cm="1">
        <f t="array" ref="I998">IFERROR(IF(ISNUMBER(H998),(H998-INDEX('Price Data'!K:K,MATCH(TEXT(A998,"YYYY-MM-DD"),'Price Data'!J:J,0)+1))/INDEX('Price Data'!K:K,MATCH(TEXT(A998,"YYYY-MM-DD"),'Price Data'!J:J,0)+1),""),"")</f>
        <v>1.5936254980079698E-2</v>
      </c>
      <c r="J998" s="34">
        <f>IFERROR(INDEX('Price Data'!N:N,MATCH(TEXT(A998,"YYYY-MM-DD"),'Price Data'!M:M,0)),"")</f>
        <v>3.36</v>
      </c>
      <c r="K998" s="10" cm="1">
        <f t="array" ref="K998">IFERROR(IF(ISNUMBER(J998),(J998-INDEX('Price Data'!N:N,MATCH(TEXT(A998,"YYYY-MM-DD"),'Price Data'!M:M,0)+1))/INDEX('Price Data'!N:N,MATCH(TEXT(A998,"YYYY-MM-DD"),'Price Data'!M:M,0)+1),""),"")</f>
        <v>3.0674846625766899E-2</v>
      </c>
      <c r="L998" s="34">
        <f>IFERROR(INDEX('Price Data'!Q:Q,MATCH(TEXT(A998,"YYYY-MM-DD"),'Price Data'!P:P,0)),"")</f>
        <v>2.72</v>
      </c>
      <c r="M998" s="10" cm="1">
        <f t="array" ref="M998">IFERROR(IF(ISNUMBER(L998),(L998-INDEX('Price Data'!Q:Q,MATCH(TEXT(A998,"YYYY-MM-DD"),'Price Data'!P:P,0)+1))/INDEX('Price Data'!Q:Q,MATCH(TEXT(A998,"YYYY-MM-DD"),'Price Data'!P:P,0)+1),""),"")</f>
        <v>7.4074074074074138E-3</v>
      </c>
      <c r="N998" s="34">
        <f>IFERROR(INDEX('Price Data'!T:T,MATCH(TEXT(A998,"YYYY-MM-DD"),'Price Data'!S:S,0)),"")</f>
        <v>3.29</v>
      </c>
      <c r="O998" s="10" cm="1">
        <f t="array" ref="O998">IFERROR(IF(ISNUMBER(N998),(N998-INDEX('Price Data'!T:T,MATCH(TEXT(A998,"YYYY-MM-DD"),'Price Data'!S:S,0)+1))/INDEX('Price Data'!T:T,MATCH(TEXT(A998,"YYYY-MM-DD"),'Price Data'!S:S,0)+1),""),"")</f>
        <v>3.0487804878049488E-3</v>
      </c>
    </row>
    <row r="999" spans="1:15" x14ac:dyDescent="0.3">
      <c r="A999" s="8">
        <v>42818</v>
      </c>
      <c r="B999" s="34">
        <f>IFERROR(INDEX('Price Data'!B:B,MATCH(TEXT(A999,"YYYY-MM-DD"),'Price Data'!A:A,0)),"")</f>
        <v>20188</v>
      </c>
      <c r="C999" s="10" cm="1">
        <f t="array" ref="C999">IFERROR(IF(ISNUMBER(B999),(B999-INDEX('Price Data'!B:B,MATCH(TEXT(A999,"YYYY-MM-DD"),'Price Data'!A:A,0)+1))/INDEX('Price Data'!B:B,MATCH(TEXT(A999,"YYYY-MM-DD"),'Price Data'!A:A,0)+1),""),"")</f>
        <v>1.0413051023950017E-3</v>
      </c>
      <c r="D999" s="34">
        <f>IFERROR(INDEX('Price Data'!E:E,MATCH(TEXT(A999,"YYYY-MM-DD"),'Price Data'!D:D,0)),"")</f>
        <v>14.39</v>
      </c>
      <c r="E999" s="10" cm="1">
        <f t="array" ref="E999">IFERROR(IF(ISNUMBER(D999),(D999-INDEX('Price Data'!E:E,MATCH(TEXT(A999,"YYYY-MM-DD"),'Price Data'!D:D,0)+1))/INDEX('Price Data'!E:E,MATCH(TEXT(A999,"YYYY-MM-DD"),'Price Data'!D:D,0)+1),""),"")</f>
        <v>-6.9013112491373117E-3</v>
      </c>
      <c r="F999" s="34">
        <f>IFERROR(INDEX('Price Data'!H:H,MATCH(TEXT(A999,"YYYY-MM-DD"),'Price Data'!G:G,0)),"")</f>
        <v>1508</v>
      </c>
      <c r="G999" s="10" cm="1">
        <f t="array" ref="G999">IFERROR(IF(ISNUMBER(F999),(F999-INDEX('Price Data'!H:H,MATCH(TEXT(A999,"YYYY-MM-DD"),'Price Data'!G:G,0)+1))/INDEX('Price Data'!H:H,MATCH(TEXT(A999,"YYYY-MM-DD"),'Price Data'!G:G,0)+1),""),"")</f>
        <v>0</v>
      </c>
      <c r="H999" s="34">
        <f>IFERROR(INDEX('Price Data'!K:K,MATCH(TEXT(A999,"YYYY-MM-DD"),'Price Data'!J:J,0)),"")</f>
        <v>2.54</v>
      </c>
      <c r="I999" s="10" cm="1">
        <f t="array" ref="I999">IFERROR(IF(ISNUMBER(H999),(H999-INDEX('Price Data'!K:K,MATCH(TEXT(A999,"YYYY-MM-DD"),'Price Data'!J:J,0)+1))/INDEX('Price Data'!K:K,MATCH(TEXT(A999,"YYYY-MM-DD"),'Price Data'!J:J,0)+1),""),"")</f>
        <v>-3.9215686274508971E-3</v>
      </c>
      <c r="J999" s="34">
        <f>IFERROR(INDEX('Price Data'!N:N,MATCH(TEXT(A999,"YYYY-MM-DD"),'Price Data'!M:M,0)),"")</f>
        <v>3.32</v>
      </c>
      <c r="K999" s="10" cm="1">
        <f t="array" ref="K999">IFERROR(IF(ISNUMBER(J999),(J999-INDEX('Price Data'!N:N,MATCH(TEXT(A999,"YYYY-MM-DD"),'Price Data'!M:M,0)+1))/INDEX('Price Data'!N:N,MATCH(TEXT(A999,"YYYY-MM-DD"),'Price Data'!M:M,0)+1),""),"")</f>
        <v>-1.1904761904761916E-2</v>
      </c>
      <c r="L999" s="34">
        <f>IFERROR(INDEX('Price Data'!Q:Q,MATCH(TEXT(A999,"YYYY-MM-DD"),'Price Data'!P:P,0)),"")</f>
        <v>2.73</v>
      </c>
      <c r="M999" s="10" cm="1">
        <f t="array" ref="M999">IFERROR(IF(ISNUMBER(L999),(L999-INDEX('Price Data'!Q:Q,MATCH(TEXT(A999,"YYYY-MM-DD"),'Price Data'!P:P,0)+1))/INDEX('Price Data'!Q:Q,MATCH(TEXT(A999,"YYYY-MM-DD"),'Price Data'!P:P,0)+1),""),"")</f>
        <v>3.6764705882352156E-3</v>
      </c>
      <c r="N999" s="34">
        <f>IFERROR(INDEX('Price Data'!T:T,MATCH(TEXT(A999,"YYYY-MM-DD"),'Price Data'!S:S,0)),"")</f>
        <v>3.33</v>
      </c>
      <c r="O999" s="10" cm="1">
        <f t="array" ref="O999">IFERROR(IF(ISNUMBER(N999),(N999-INDEX('Price Data'!T:T,MATCH(TEXT(A999,"YYYY-MM-DD"),'Price Data'!S:S,0)+1))/INDEX('Price Data'!T:T,MATCH(TEXT(A999,"YYYY-MM-DD"),'Price Data'!S:S,0)+1),""),"")</f>
        <v>1.2158054711246211E-2</v>
      </c>
    </row>
    <row r="1000" spans="1:15" x14ac:dyDescent="0.3">
      <c r="A1000" s="8">
        <v>42819</v>
      </c>
      <c r="B1000" s="34" t="str">
        <f>IFERROR(INDEX('Price Data'!B:B,MATCH(TEXT(A1000,"YYYY-MM-DD"),'Price Data'!A:A,0)),"")</f>
        <v/>
      </c>
      <c r="C1000" s="10" t="str" cm="1">
        <f t="array" ref="C1000">IFERROR(IF(ISNUMBER(B1000),(B1000-INDEX('Price Data'!B:B,MATCH(TEXT(A1000,"YYYY-MM-DD"),'Price Data'!A:A,0)+1))/INDEX('Price Data'!B:B,MATCH(TEXT(A1000,"YYYY-MM-DD"),'Price Data'!A:A,0)+1),""),"")</f>
        <v/>
      </c>
      <c r="D1000" s="34" t="str">
        <f>IFERROR(INDEX('Price Data'!E:E,MATCH(TEXT(A1000,"YYYY-MM-DD"),'Price Data'!D:D,0)),"")</f>
        <v/>
      </c>
      <c r="E1000" s="10" t="str" cm="1">
        <f t="array" ref="E1000">IFERROR(IF(ISNUMBER(D1000),(D1000-INDEX('Price Data'!E:E,MATCH(TEXT(A1000,"YYYY-MM-DD"),'Price Data'!D:D,0)+1))/INDEX('Price Data'!E:E,MATCH(TEXT(A1000,"YYYY-MM-DD"),'Price Data'!D:D,0)+1),""),"")</f>
        <v/>
      </c>
      <c r="F1000" s="34" t="str">
        <f>IFERROR(INDEX('Price Data'!H:H,MATCH(TEXT(A1000,"YYYY-MM-DD"),'Price Data'!G:G,0)),"")</f>
        <v/>
      </c>
      <c r="G1000" s="10" t="str" cm="1">
        <f t="array" ref="G1000">IFERROR(IF(ISNUMBER(F1000),(F1000-INDEX('Price Data'!H:H,MATCH(TEXT(A1000,"YYYY-MM-DD"),'Price Data'!G:G,0)+1))/INDEX('Price Data'!H:H,MATCH(TEXT(A1000,"YYYY-MM-DD"),'Price Data'!G:G,0)+1),""),"")</f>
        <v/>
      </c>
      <c r="H1000" s="34" t="str">
        <f>IFERROR(INDEX('Price Data'!K:K,MATCH(TEXT(A1000,"YYYY-MM-DD"),'Price Data'!J:J,0)),"")</f>
        <v/>
      </c>
      <c r="I1000" s="10" t="str" cm="1">
        <f t="array" ref="I1000">IFERROR(IF(ISNUMBER(H1000),(H1000-INDEX('Price Data'!K:K,MATCH(TEXT(A1000,"YYYY-MM-DD"),'Price Data'!J:J,0)+1))/INDEX('Price Data'!K:K,MATCH(TEXT(A1000,"YYYY-MM-DD"),'Price Data'!J:J,0)+1),""),"")</f>
        <v/>
      </c>
      <c r="J1000" s="34" t="str">
        <f>IFERROR(INDEX('Price Data'!N:N,MATCH(TEXT(A1000,"YYYY-MM-DD"),'Price Data'!M:M,0)),"")</f>
        <v/>
      </c>
      <c r="K1000" s="10" t="str" cm="1">
        <f t="array" ref="K1000">IFERROR(IF(ISNUMBER(J1000),(J1000-INDEX('Price Data'!N:N,MATCH(TEXT(A1000,"YYYY-MM-DD"),'Price Data'!M:M,0)+1))/INDEX('Price Data'!N:N,MATCH(TEXT(A1000,"YYYY-MM-DD"),'Price Data'!M:M,0)+1),""),"")</f>
        <v/>
      </c>
      <c r="L1000" s="34" t="str">
        <f>IFERROR(INDEX('Price Data'!Q:Q,MATCH(TEXT(A1000,"YYYY-MM-DD"),'Price Data'!P:P,0)),"")</f>
        <v/>
      </c>
      <c r="M1000" s="10" t="str" cm="1">
        <f t="array" ref="M1000">IFERROR(IF(ISNUMBER(L1000),(L1000-INDEX('Price Data'!Q:Q,MATCH(TEXT(A1000,"YYYY-MM-DD"),'Price Data'!P:P,0)+1))/INDEX('Price Data'!Q:Q,MATCH(TEXT(A1000,"YYYY-MM-DD"),'Price Data'!P:P,0)+1),""),"")</f>
        <v/>
      </c>
      <c r="N1000" s="34" t="str">
        <f>IFERROR(INDEX('Price Data'!T:T,MATCH(TEXT(A1000,"YYYY-MM-DD"),'Price Data'!S:S,0)),"")</f>
        <v/>
      </c>
      <c r="O1000" s="10" t="str" cm="1">
        <f t="array" ref="O1000">IFERROR(IF(ISNUMBER(N1000),(N1000-INDEX('Price Data'!T:T,MATCH(TEXT(A1000,"YYYY-MM-DD"),'Price Data'!S:S,0)+1))/INDEX('Price Data'!T:T,MATCH(TEXT(A1000,"YYYY-MM-DD"),'Price Data'!S:S,0)+1),""),"")</f>
        <v/>
      </c>
    </row>
    <row r="1001" spans="1:15" x14ac:dyDescent="0.3">
      <c r="A1001" s="8">
        <v>42820</v>
      </c>
      <c r="B1001" s="34" t="str">
        <f>IFERROR(INDEX('Price Data'!B:B,MATCH(TEXT(A1001,"YYYY-MM-DD"),'Price Data'!A:A,0)),"")</f>
        <v/>
      </c>
      <c r="C1001" s="10" t="str" cm="1">
        <f t="array" ref="C1001">IFERROR(IF(ISNUMBER(B1001),(B1001-INDEX('Price Data'!B:B,MATCH(TEXT(A1001,"YYYY-MM-DD"),'Price Data'!A:A,0)+1))/INDEX('Price Data'!B:B,MATCH(TEXT(A1001,"YYYY-MM-DD"),'Price Data'!A:A,0)+1),""),"")</f>
        <v/>
      </c>
      <c r="D1001" s="34" t="str">
        <f>IFERROR(INDEX('Price Data'!E:E,MATCH(TEXT(A1001,"YYYY-MM-DD"),'Price Data'!D:D,0)),"")</f>
        <v/>
      </c>
      <c r="E1001" s="10" t="str" cm="1">
        <f t="array" ref="E1001">IFERROR(IF(ISNUMBER(D1001),(D1001-INDEX('Price Data'!E:E,MATCH(TEXT(A1001,"YYYY-MM-DD"),'Price Data'!D:D,0)+1))/INDEX('Price Data'!E:E,MATCH(TEXT(A1001,"YYYY-MM-DD"),'Price Data'!D:D,0)+1),""),"")</f>
        <v/>
      </c>
      <c r="F1001" s="34" t="str">
        <f>IFERROR(INDEX('Price Data'!H:H,MATCH(TEXT(A1001,"YYYY-MM-DD"),'Price Data'!G:G,0)),"")</f>
        <v/>
      </c>
      <c r="G1001" s="10" t="str" cm="1">
        <f t="array" ref="G1001">IFERROR(IF(ISNUMBER(F1001),(F1001-INDEX('Price Data'!H:H,MATCH(TEXT(A1001,"YYYY-MM-DD"),'Price Data'!G:G,0)+1))/INDEX('Price Data'!H:H,MATCH(TEXT(A1001,"YYYY-MM-DD"),'Price Data'!G:G,0)+1),""),"")</f>
        <v/>
      </c>
      <c r="H1001" s="34" t="str">
        <f>IFERROR(INDEX('Price Data'!K:K,MATCH(TEXT(A1001,"YYYY-MM-DD"),'Price Data'!J:J,0)),"")</f>
        <v/>
      </c>
      <c r="I1001" s="10" t="str" cm="1">
        <f t="array" ref="I1001">IFERROR(IF(ISNUMBER(H1001),(H1001-INDEX('Price Data'!K:K,MATCH(TEXT(A1001,"YYYY-MM-DD"),'Price Data'!J:J,0)+1))/INDEX('Price Data'!K:K,MATCH(TEXT(A1001,"YYYY-MM-DD"),'Price Data'!J:J,0)+1),""),"")</f>
        <v/>
      </c>
      <c r="J1001" s="34" t="str">
        <f>IFERROR(INDEX('Price Data'!N:N,MATCH(TEXT(A1001,"YYYY-MM-DD"),'Price Data'!M:M,0)),"")</f>
        <v/>
      </c>
      <c r="K1001" s="10" t="str" cm="1">
        <f t="array" ref="K1001">IFERROR(IF(ISNUMBER(J1001),(J1001-INDEX('Price Data'!N:N,MATCH(TEXT(A1001,"YYYY-MM-DD"),'Price Data'!M:M,0)+1))/INDEX('Price Data'!N:N,MATCH(TEXT(A1001,"YYYY-MM-DD"),'Price Data'!M:M,0)+1),""),"")</f>
        <v/>
      </c>
      <c r="L1001" s="34" t="str">
        <f>IFERROR(INDEX('Price Data'!Q:Q,MATCH(TEXT(A1001,"YYYY-MM-DD"),'Price Data'!P:P,0)),"")</f>
        <v/>
      </c>
      <c r="M1001" s="10" t="str" cm="1">
        <f t="array" ref="M1001">IFERROR(IF(ISNUMBER(L1001),(L1001-INDEX('Price Data'!Q:Q,MATCH(TEXT(A1001,"YYYY-MM-DD"),'Price Data'!P:P,0)+1))/INDEX('Price Data'!Q:Q,MATCH(TEXT(A1001,"YYYY-MM-DD"),'Price Data'!P:P,0)+1),""),"")</f>
        <v/>
      </c>
      <c r="N1001" s="34" t="str">
        <f>IFERROR(INDEX('Price Data'!T:T,MATCH(TEXT(A1001,"YYYY-MM-DD"),'Price Data'!S:S,0)),"")</f>
        <v/>
      </c>
      <c r="O1001" s="10" t="str" cm="1">
        <f t="array" ref="O1001">IFERROR(IF(ISNUMBER(N1001),(N1001-INDEX('Price Data'!T:T,MATCH(TEXT(A1001,"YYYY-MM-DD"),'Price Data'!S:S,0)+1))/INDEX('Price Data'!T:T,MATCH(TEXT(A1001,"YYYY-MM-DD"),'Price Data'!S:S,0)+1),""),"")</f>
        <v/>
      </c>
    </row>
    <row r="1002" spans="1:15" x14ac:dyDescent="0.3">
      <c r="A1002" s="8">
        <v>42821</v>
      </c>
      <c r="B1002" s="34">
        <f>IFERROR(INDEX('Price Data'!B:B,MATCH(TEXT(A1002,"YYYY-MM-DD"),'Price Data'!A:A,0)),"")</f>
        <v>20124</v>
      </c>
      <c r="C1002" s="10" cm="1">
        <f t="array" ref="C1002">IFERROR(IF(ISNUMBER(B1002),(B1002-INDEX('Price Data'!B:B,MATCH(TEXT(A1002,"YYYY-MM-DD"),'Price Data'!A:A,0)+1))/INDEX('Price Data'!B:B,MATCH(TEXT(A1002,"YYYY-MM-DD"),'Price Data'!A:A,0)+1),""),"")</f>
        <v>-3.1702001188825043E-3</v>
      </c>
      <c r="D1002" s="34">
        <f>IFERROR(INDEX('Price Data'!E:E,MATCH(TEXT(A1002,"YYYY-MM-DD"),'Price Data'!D:D,0)),"")</f>
        <v>14.23</v>
      </c>
      <c r="E1002" s="10" cm="1">
        <f t="array" ref="E1002">IFERROR(IF(ISNUMBER(D1002),(D1002-INDEX('Price Data'!E:E,MATCH(TEXT(A1002,"YYYY-MM-DD"),'Price Data'!D:D,0)+1))/INDEX('Price Data'!E:E,MATCH(TEXT(A1002,"YYYY-MM-DD"),'Price Data'!D:D,0)+1),""),"")</f>
        <v>-1.1118832522585139E-2</v>
      </c>
      <c r="F1002" s="34">
        <f>IFERROR(INDEX('Price Data'!H:H,MATCH(TEXT(A1002,"YYYY-MM-DD"),'Price Data'!G:G,0)),"")</f>
        <v>1508</v>
      </c>
      <c r="G1002" s="10" cm="1">
        <f t="array" ref="G1002">IFERROR(IF(ISNUMBER(F1002),(F1002-INDEX('Price Data'!H:H,MATCH(TEXT(A1002,"YYYY-MM-DD"),'Price Data'!G:G,0)+1))/INDEX('Price Data'!H:H,MATCH(TEXT(A1002,"YYYY-MM-DD"),'Price Data'!G:G,0)+1),""),"")</f>
        <v>0</v>
      </c>
      <c r="H1002" s="34">
        <f>IFERROR(INDEX('Price Data'!K:K,MATCH(TEXT(A1002,"YYYY-MM-DD"),'Price Data'!J:J,0)),"")</f>
        <v>2.5299999999999998</v>
      </c>
      <c r="I1002" s="10" cm="1">
        <f t="array" ref="I1002">IFERROR(IF(ISNUMBER(H1002),(H1002-INDEX('Price Data'!K:K,MATCH(TEXT(A1002,"YYYY-MM-DD"),'Price Data'!J:J,0)+1))/INDEX('Price Data'!K:K,MATCH(TEXT(A1002,"YYYY-MM-DD"),'Price Data'!J:J,0)+1),""),"")</f>
        <v>-3.937007874015839E-3</v>
      </c>
      <c r="J1002" s="34">
        <f>IFERROR(INDEX('Price Data'!N:N,MATCH(TEXT(A1002,"YYYY-MM-DD"),'Price Data'!M:M,0)),"")</f>
        <v>3.26</v>
      </c>
      <c r="K1002" s="10" cm="1">
        <f t="array" ref="K1002">IFERROR(IF(ISNUMBER(J1002),(J1002-INDEX('Price Data'!N:N,MATCH(TEXT(A1002,"YYYY-MM-DD"),'Price Data'!M:M,0)+1))/INDEX('Price Data'!N:N,MATCH(TEXT(A1002,"YYYY-MM-DD"),'Price Data'!M:M,0)+1),""),"")</f>
        <v>-1.8072289156626523E-2</v>
      </c>
      <c r="L1002" s="34">
        <f>IFERROR(INDEX('Price Data'!Q:Q,MATCH(TEXT(A1002,"YYYY-MM-DD"),'Price Data'!P:P,0)),"")</f>
        <v>2.69</v>
      </c>
      <c r="M1002" s="10" cm="1">
        <f t="array" ref="M1002">IFERROR(IF(ISNUMBER(L1002),(L1002-INDEX('Price Data'!Q:Q,MATCH(TEXT(A1002,"YYYY-MM-DD"),'Price Data'!P:P,0)+1))/INDEX('Price Data'!Q:Q,MATCH(TEXT(A1002,"YYYY-MM-DD"),'Price Data'!P:P,0)+1),""),"")</f>
        <v>-1.4652014652014666E-2</v>
      </c>
      <c r="N1002" s="34">
        <f>IFERROR(INDEX('Price Data'!T:T,MATCH(TEXT(A1002,"YYYY-MM-DD"),'Price Data'!S:S,0)),"")</f>
        <v>3.33</v>
      </c>
      <c r="O1002" s="10" cm="1">
        <f t="array" ref="O1002">IFERROR(IF(ISNUMBER(N1002),(N1002-INDEX('Price Data'!T:T,MATCH(TEXT(A1002,"YYYY-MM-DD"),'Price Data'!S:S,0)+1))/INDEX('Price Data'!T:T,MATCH(TEXT(A1002,"YYYY-MM-DD"),'Price Data'!S:S,0)+1),""),"")</f>
        <v>0</v>
      </c>
    </row>
    <row r="1003" spans="1:15" x14ac:dyDescent="0.3">
      <c r="A1003" s="8">
        <v>42822</v>
      </c>
      <c r="B1003" s="34">
        <f>IFERROR(INDEX('Price Data'!B:B,MATCH(TEXT(A1003,"YYYY-MM-DD"),'Price Data'!A:A,0)),"")</f>
        <v>20330</v>
      </c>
      <c r="C1003" s="10" cm="1">
        <f t="array" ref="C1003">IFERROR(IF(ISNUMBER(B1003),(B1003-INDEX('Price Data'!B:B,MATCH(TEXT(A1003,"YYYY-MM-DD"),'Price Data'!A:A,0)+1))/INDEX('Price Data'!B:B,MATCH(TEXT(A1003,"YYYY-MM-DD"),'Price Data'!A:A,0)+1),""),"")</f>
        <v>1.0236533492347447E-2</v>
      </c>
      <c r="D1003" s="34">
        <f>IFERROR(INDEX('Price Data'!E:E,MATCH(TEXT(A1003,"YYYY-MM-DD"),'Price Data'!D:D,0)),"")</f>
        <v>14.47</v>
      </c>
      <c r="E1003" s="10" cm="1">
        <f t="array" ref="E1003">IFERROR(IF(ISNUMBER(D1003),(D1003-INDEX('Price Data'!E:E,MATCH(TEXT(A1003,"YYYY-MM-DD"),'Price Data'!D:D,0)+1))/INDEX('Price Data'!E:E,MATCH(TEXT(A1003,"YYYY-MM-DD"),'Price Data'!D:D,0)+1),""),"")</f>
        <v>1.6865776528461014E-2</v>
      </c>
      <c r="F1003" s="34">
        <f>IFERROR(INDEX('Price Data'!H:H,MATCH(TEXT(A1003,"YYYY-MM-DD"),'Price Data'!G:G,0)),"")</f>
        <v>1508</v>
      </c>
      <c r="G1003" s="10" cm="1">
        <f t="array" ref="G1003">IFERROR(IF(ISNUMBER(F1003),(F1003-INDEX('Price Data'!H:H,MATCH(TEXT(A1003,"YYYY-MM-DD"),'Price Data'!G:G,0)+1))/INDEX('Price Data'!H:H,MATCH(TEXT(A1003,"YYYY-MM-DD"),'Price Data'!G:G,0)+1),""),"")</f>
        <v>0</v>
      </c>
      <c r="H1003" s="34">
        <f>IFERROR(INDEX('Price Data'!K:K,MATCH(TEXT(A1003,"YYYY-MM-DD"),'Price Data'!J:J,0)),"")</f>
        <v>2.54</v>
      </c>
      <c r="I1003" s="10" cm="1">
        <f t="array" ref="I1003">IFERROR(IF(ISNUMBER(H1003),(H1003-INDEX('Price Data'!K:K,MATCH(TEXT(A1003,"YYYY-MM-DD"),'Price Data'!J:J,0)+1))/INDEX('Price Data'!K:K,MATCH(TEXT(A1003,"YYYY-MM-DD"),'Price Data'!J:J,0)+1),""),"")</f>
        <v>3.952569169960566E-3</v>
      </c>
      <c r="J1003" s="34">
        <f>IFERROR(INDEX('Price Data'!N:N,MATCH(TEXT(A1003,"YYYY-MM-DD"),'Price Data'!M:M,0)),"")</f>
        <v>3.28</v>
      </c>
      <c r="K1003" s="10" cm="1">
        <f t="array" ref="K1003">IFERROR(IF(ISNUMBER(J1003),(J1003-INDEX('Price Data'!N:N,MATCH(TEXT(A1003,"YYYY-MM-DD"),'Price Data'!M:M,0)+1))/INDEX('Price Data'!N:N,MATCH(TEXT(A1003,"YYYY-MM-DD"),'Price Data'!M:M,0)+1),""),"")</f>
        <v>6.1349693251533804E-3</v>
      </c>
      <c r="L1003" s="34">
        <f>IFERROR(INDEX('Price Data'!Q:Q,MATCH(TEXT(A1003,"YYYY-MM-DD"),'Price Data'!P:P,0)),"")</f>
        <v>2.71</v>
      </c>
      <c r="M1003" s="10" cm="1">
        <f t="array" ref="M1003">IFERROR(IF(ISNUMBER(L1003),(L1003-INDEX('Price Data'!Q:Q,MATCH(TEXT(A1003,"YYYY-MM-DD"),'Price Data'!P:P,0)+1))/INDEX('Price Data'!Q:Q,MATCH(TEXT(A1003,"YYYY-MM-DD"),'Price Data'!P:P,0)+1),""),"")</f>
        <v>7.4349442379182222E-3</v>
      </c>
      <c r="N1003" s="34">
        <f>IFERROR(INDEX('Price Data'!T:T,MATCH(TEXT(A1003,"YYYY-MM-DD"),'Price Data'!S:S,0)),"")</f>
        <v>3.3</v>
      </c>
      <c r="O1003" s="10" cm="1">
        <f t="array" ref="O1003">IFERROR(IF(ISNUMBER(N1003),(N1003-INDEX('Price Data'!T:T,MATCH(TEXT(A1003,"YYYY-MM-DD"),'Price Data'!S:S,0)+1))/INDEX('Price Data'!T:T,MATCH(TEXT(A1003,"YYYY-MM-DD"),'Price Data'!S:S,0)+1),""),"")</f>
        <v>-9.0090090090090835E-3</v>
      </c>
    </row>
    <row r="1004" spans="1:15" x14ac:dyDescent="0.3">
      <c r="A1004" s="8">
        <v>42823</v>
      </c>
      <c r="B1004" s="34">
        <f>IFERROR(INDEX('Price Data'!B:B,MATCH(TEXT(A1004,"YYYY-MM-DD"),'Price Data'!A:A,0)),"")</f>
        <v>20277</v>
      </c>
      <c r="C1004" s="10" cm="1">
        <f t="array" ref="C1004">IFERROR(IF(ISNUMBER(B1004),(B1004-INDEX('Price Data'!B:B,MATCH(TEXT(A1004,"YYYY-MM-DD"),'Price Data'!A:A,0)+1))/INDEX('Price Data'!B:B,MATCH(TEXT(A1004,"YYYY-MM-DD"),'Price Data'!A:A,0)+1),""),"")</f>
        <v>-2.6069847515986229E-3</v>
      </c>
      <c r="D1004" s="34">
        <f>IFERROR(INDEX('Price Data'!E:E,MATCH(TEXT(A1004,"YYYY-MM-DD"),'Price Data'!D:D,0)),"")</f>
        <v>14.29</v>
      </c>
      <c r="E1004" s="10" cm="1">
        <f t="array" ref="E1004">IFERROR(IF(ISNUMBER(D1004),(D1004-INDEX('Price Data'!E:E,MATCH(TEXT(A1004,"YYYY-MM-DD"),'Price Data'!D:D,0)+1))/INDEX('Price Data'!E:E,MATCH(TEXT(A1004,"YYYY-MM-DD"),'Price Data'!D:D,0)+1),""),"")</f>
        <v>-1.2439530062197753E-2</v>
      </c>
      <c r="F1004" s="34">
        <f>IFERROR(INDEX('Price Data'!H:H,MATCH(TEXT(A1004,"YYYY-MM-DD"),'Price Data'!G:G,0)),"")</f>
        <v>1508</v>
      </c>
      <c r="G1004" s="10" cm="1">
        <f t="array" ref="G1004">IFERROR(IF(ISNUMBER(F1004),(F1004-INDEX('Price Data'!H:H,MATCH(TEXT(A1004,"YYYY-MM-DD"),'Price Data'!G:G,0)+1))/INDEX('Price Data'!H:H,MATCH(TEXT(A1004,"YYYY-MM-DD"),'Price Data'!G:G,0)+1),""),"")</f>
        <v>0</v>
      </c>
      <c r="H1004" s="34">
        <f>IFERROR(INDEX('Price Data'!K:K,MATCH(TEXT(A1004,"YYYY-MM-DD"),'Price Data'!J:J,0)),"")</f>
        <v>2.52</v>
      </c>
      <c r="I1004" s="10" cm="1">
        <f t="array" ref="I1004">IFERROR(IF(ISNUMBER(H1004),(H1004-INDEX('Price Data'!K:K,MATCH(TEXT(A1004,"YYYY-MM-DD"),'Price Data'!J:J,0)+1))/INDEX('Price Data'!K:K,MATCH(TEXT(A1004,"YYYY-MM-DD"),'Price Data'!J:J,0)+1),""),"")</f>
        <v>-7.8740157480315029E-3</v>
      </c>
      <c r="J1004" s="34">
        <f>IFERROR(INDEX('Price Data'!N:N,MATCH(TEXT(A1004,"YYYY-MM-DD"),'Price Data'!M:M,0)),"")</f>
        <v>3.22</v>
      </c>
      <c r="K1004" s="10" cm="1">
        <f t="array" ref="K1004">IFERROR(IF(ISNUMBER(J1004),(J1004-INDEX('Price Data'!N:N,MATCH(TEXT(A1004,"YYYY-MM-DD"),'Price Data'!M:M,0)+1))/INDEX('Price Data'!N:N,MATCH(TEXT(A1004,"YYYY-MM-DD"),'Price Data'!M:M,0)+1),""),"")</f>
        <v>-1.8292682926829149E-2</v>
      </c>
      <c r="L1004" s="34">
        <f>IFERROR(INDEX('Price Data'!Q:Q,MATCH(TEXT(A1004,"YYYY-MM-DD"),'Price Data'!P:P,0)),"")</f>
        <v>2.7</v>
      </c>
      <c r="M1004" s="10" cm="1">
        <f t="array" ref="M1004">IFERROR(IF(ISNUMBER(L1004),(L1004-INDEX('Price Data'!Q:Q,MATCH(TEXT(A1004,"YYYY-MM-DD"),'Price Data'!P:P,0)+1))/INDEX('Price Data'!Q:Q,MATCH(TEXT(A1004,"YYYY-MM-DD"),'Price Data'!P:P,0)+1),""),"")</f>
        <v>-3.6900369003689251E-3</v>
      </c>
      <c r="N1004" s="34">
        <f>IFERROR(INDEX('Price Data'!T:T,MATCH(TEXT(A1004,"YYYY-MM-DD"),'Price Data'!S:S,0)),"")</f>
        <v>3.23</v>
      </c>
      <c r="O1004" s="10" cm="1">
        <f t="array" ref="O1004">IFERROR(IF(ISNUMBER(N1004),(N1004-INDEX('Price Data'!T:T,MATCH(TEXT(A1004,"YYYY-MM-DD"),'Price Data'!S:S,0)+1))/INDEX('Price Data'!T:T,MATCH(TEXT(A1004,"YYYY-MM-DD"),'Price Data'!S:S,0)+1),""),"")</f>
        <v>-2.1212121212121165E-2</v>
      </c>
    </row>
    <row r="1005" spans="1:15" x14ac:dyDescent="0.3">
      <c r="A1005" s="8">
        <v>42824</v>
      </c>
      <c r="B1005" s="34">
        <f>IFERROR(INDEX('Price Data'!B:B,MATCH(TEXT(A1005,"YYYY-MM-DD"),'Price Data'!A:A,0)),"")</f>
        <v>20368</v>
      </c>
      <c r="C1005" s="10" cm="1">
        <f t="array" ref="C1005">IFERROR(IF(ISNUMBER(B1005),(B1005-INDEX('Price Data'!B:B,MATCH(TEXT(A1005,"YYYY-MM-DD"),'Price Data'!A:A,0)+1))/INDEX('Price Data'!B:B,MATCH(TEXT(A1005,"YYYY-MM-DD"),'Price Data'!A:A,0)+1),""),"")</f>
        <v>4.4878433693347139E-3</v>
      </c>
      <c r="D1005" s="34">
        <f>IFERROR(INDEX('Price Data'!E:E,MATCH(TEXT(A1005,"YYYY-MM-DD"),'Price Data'!D:D,0)),"")</f>
        <v>14.28</v>
      </c>
      <c r="E1005" s="10" cm="1">
        <f t="array" ref="E1005">IFERROR(IF(ISNUMBER(D1005),(D1005-INDEX('Price Data'!E:E,MATCH(TEXT(A1005,"YYYY-MM-DD"),'Price Data'!D:D,0)+1))/INDEX('Price Data'!E:E,MATCH(TEXT(A1005,"YYYY-MM-DD"),'Price Data'!D:D,0)+1),""),"")</f>
        <v>-6.9979006298109077E-4</v>
      </c>
      <c r="F1005" s="34">
        <f>IFERROR(INDEX('Price Data'!H:H,MATCH(TEXT(A1005,"YYYY-MM-DD"),'Price Data'!G:G,0)),"")</f>
        <v>1508</v>
      </c>
      <c r="G1005" s="10" cm="1">
        <f t="array" ref="G1005">IFERROR(IF(ISNUMBER(F1005),(F1005-INDEX('Price Data'!H:H,MATCH(TEXT(A1005,"YYYY-MM-DD"),'Price Data'!G:G,0)+1))/INDEX('Price Data'!H:H,MATCH(TEXT(A1005,"YYYY-MM-DD"),'Price Data'!G:G,0)+1),""),"")</f>
        <v>0</v>
      </c>
      <c r="H1005" s="34">
        <f>IFERROR(INDEX('Price Data'!K:K,MATCH(TEXT(A1005,"YYYY-MM-DD"),'Price Data'!J:J,0)),"")</f>
        <v>2.5299999999999998</v>
      </c>
      <c r="I1005" s="10" cm="1">
        <f t="array" ref="I1005">IFERROR(IF(ISNUMBER(H1005),(H1005-INDEX('Price Data'!K:K,MATCH(TEXT(A1005,"YYYY-MM-DD"),'Price Data'!J:J,0)+1))/INDEX('Price Data'!K:K,MATCH(TEXT(A1005,"YYYY-MM-DD"),'Price Data'!J:J,0)+1),""),"")</f>
        <v>3.9682539682538839E-3</v>
      </c>
      <c r="J1005" s="34">
        <f>IFERROR(INDEX('Price Data'!N:N,MATCH(TEXT(A1005,"YYYY-MM-DD"),'Price Data'!M:M,0)),"")</f>
        <v>3.17</v>
      </c>
      <c r="K1005" s="10" cm="1">
        <f t="array" ref="K1005">IFERROR(IF(ISNUMBER(J1005),(J1005-INDEX('Price Data'!N:N,MATCH(TEXT(A1005,"YYYY-MM-DD"),'Price Data'!M:M,0)+1))/INDEX('Price Data'!N:N,MATCH(TEXT(A1005,"YYYY-MM-DD"),'Price Data'!M:M,0)+1),""),"")</f>
        <v>-1.5527950310559088E-2</v>
      </c>
      <c r="L1005" s="34">
        <f>IFERROR(INDEX('Price Data'!Q:Q,MATCH(TEXT(A1005,"YYYY-MM-DD"),'Price Data'!P:P,0)),"")</f>
        <v>2.72</v>
      </c>
      <c r="M1005" s="10" cm="1">
        <f t="array" ref="M1005">IFERROR(IF(ISNUMBER(L1005),(L1005-INDEX('Price Data'!Q:Q,MATCH(TEXT(A1005,"YYYY-MM-DD"),'Price Data'!P:P,0)+1))/INDEX('Price Data'!Q:Q,MATCH(TEXT(A1005,"YYYY-MM-DD"),'Price Data'!P:P,0)+1),""),"")</f>
        <v>7.4074074074074138E-3</v>
      </c>
      <c r="N1005" s="34">
        <f>IFERROR(INDEX('Price Data'!T:T,MATCH(TEXT(A1005,"YYYY-MM-DD"),'Price Data'!S:S,0)),"")</f>
        <v>3.23</v>
      </c>
      <c r="O1005" s="10" cm="1">
        <f t="array" ref="O1005">IFERROR(IF(ISNUMBER(N1005),(N1005-INDEX('Price Data'!T:T,MATCH(TEXT(A1005,"YYYY-MM-DD"),'Price Data'!S:S,0)+1))/INDEX('Price Data'!T:T,MATCH(TEXT(A1005,"YYYY-MM-DD"),'Price Data'!S:S,0)+1),""),"")</f>
        <v>0</v>
      </c>
    </row>
    <row r="1006" spans="1:15" x14ac:dyDescent="0.3">
      <c r="A1006" s="8">
        <v>42825</v>
      </c>
      <c r="B1006" s="34">
        <f>IFERROR(INDEX('Price Data'!B:B,MATCH(TEXT(A1006,"YYYY-MM-DD"),'Price Data'!A:A,0)),"")</f>
        <v>20493</v>
      </c>
      <c r="C1006" s="10" cm="1">
        <f t="array" ref="C1006">IFERROR(IF(ISNUMBER(B1006),(B1006-INDEX('Price Data'!B:B,MATCH(TEXT(A1006,"YYYY-MM-DD"),'Price Data'!A:A,0)+1))/INDEX('Price Data'!B:B,MATCH(TEXT(A1006,"YYYY-MM-DD"),'Price Data'!A:A,0)+1),""),"")</f>
        <v>6.1370777690494894E-3</v>
      </c>
      <c r="D1006" s="34">
        <f>IFERROR(INDEX('Price Data'!E:E,MATCH(TEXT(A1006,"YYYY-MM-DD"),'Price Data'!D:D,0)),"")</f>
        <v>14.45</v>
      </c>
      <c r="E1006" s="10" cm="1">
        <f t="array" ref="E1006">IFERROR(IF(ISNUMBER(D1006),(D1006-INDEX('Price Data'!E:E,MATCH(TEXT(A1006,"YYYY-MM-DD"),'Price Data'!D:D,0)+1))/INDEX('Price Data'!E:E,MATCH(TEXT(A1006,"YYYY-MM-DD"),'Price Data'!D:D,0)+1),""),"")</f>
        <v>1.1904761904761901E-2</v>
      </c>
      <c r="F1006" s="34">
        <f>IFERROR(INDEX('Price Data'!H:H,MATCH(TEXT(A1006,"YYYY-MM-DD"),'Price Data'!G:G,0)),"")</f>
        <v>1508</v>
      </c>
      <c r="G1006" s="10" cm="1">
        <f t="array" ref="G1006">IFERROR(IF(ISNUMBER(F1006),(F1006-INDEX('Price Data'!H:H,MATCH(TEXT(A1006,"YYYY-MM-DD"),'Price Data'!G:G,0)+1))/INDEX('Price Data'!H:H,MATCH(TEXT(A1006,"YYYY-MM-DD"),'Price Data'!G:G,0)+1),""),"")</f>
        <v>0</v>
      </c>
      <c r="H1006" s="34">
        <f>IFERROR(INDEX('Price Data'!K:K,MATCH(TEXT(A1006,"YYYY-MM-DD"),'Price Data'!J:J,0)),"")</f>
        <v>2.5499999999999998</v>
      </c>
      <c r="I1006" s="10" cm="1">
        <f t="array" ref="I1006">IFERROR(IF(ISNUMBER(H1006),(H1006-INDEX('Price Data'!K:K,MATCH(TEXT(A1006,"YYYY-MM-DD"),'Price Data'!J:J,0)+1))/INDEX('Price Data'!K:K,MATCH(TEXT(A1006,"YYYY-MM-DD"),'Price Data'!J:J,0)+1),""),"")</f>
        <v>7.9051383399209568E-3</v>
      </c>
      <c r="J1006" s="34">
        <f>IFERROR(INDEX('Price Data'!N:N,MATCH(TEXT(A1006,"YYYY-MM-DD"),'Price Data'!M:M,0)),"")</f>
        <v>3.17</v>
      </c>
      <c r="K1006" s="10" cm="1">
        <f t="array" ref="K1006">IFERROR(IF(ISNUMBER(J1006),(J1006-INDEX('Price Data'!N:N,MATCH(TEXT(A1006,"YYYY-MM-DD"),'Price Data'!M:M,0)+1))/INDEX('Price Data'!N:N,MATCH(TEXT(A1006,"YYYY-MM-DD"),'Price Data'!M:M,0)+1),""),"")</f>
        <v>0</v>
      </c>
      <c r="L1006" s="34">
        <f>IFERROR(INDEX('Price Data'!Q:Q,MATCH(TEXT(A1006,"YYYY-MM-DD"),'Price Data'!P:P,0)),"")</f>
        <v>2.78</v>
      </c>
      <c r="M1006" s="10" cm="1">
        <f t="array" ref="M1006">IFERROR(IF(ISNUMBER(L1006),(L1006-INDEX('Price Data'!Q:Q,MATCH(TEXT(A1006,"YYYY-MM-DD"),'Price Data'!P:P,0)+1))/INDEX('Price Data'!Q:Q,MATCH(TEXT(A1006,"YYYY-MM-DD"),'Price Data'!P:P,0)+1),""),"")</f>
        <v>2.205882352941162E-2</v>
      </c>
      <c r="N1006" s="34">
        <f>IFERROR(INDEX('Price Data'!T:T,MATCH(TEXT(A1006,"YYYY-MM-DD"),'Price Data'!S:S,0)),"")</f>
        <v>3.23</v>
      </c>
      <c r="O1006" s="10" cm="1">
        <f t="array" ref="O1006">IFERROR(IF(ISNUMBER(N1006),(N1006-INDEX('Price Data'!T:T,MATCH(TEXT(A1006,"YYYY-MM-DD"),'Price Data'!S:S,0)+1))/INDEX('Price Data'!T:T,MATCH(TEXT(A1006,"YYYY-MM-DD"),'Price Data'!S:S,0)+1),""),"")</f>
        <v>0</v>
      </c>
    </row>
    <row r="1007" spans="1:15" x14ac:dyDescent="0.3">
      <c r="A1007" s="8">
        <v>42826</v>
      </c>
      <c r="B1007" s="34" t="str">
        <f>IFERROR(INDEX('Price Data'!B:B,MATCH(TEXT(A1007,"YYYY-MM-DD"),'Price Data'!A:A,0)),"")</f>
        <v/>
      </c>
      <c r="C1007" s="10" t="str" cm="1">
        <f t="array" ref="C1007">IFERROR(IF(ISNUMBER(B1007),(B1007-INDEX('Price Data'!B:B,MATCH(TEXT(A1007,"YYYY-MM-DD"),'Price Data'!A:A,0)+1))/INDEX('Price Data'!B:B,MATCH(TEXT(A1007,"YYYY-MM-DD"),'Price Data'!A:A,0)+1),""),"")</f>
        <v/>
      </c>
      <c r="D1007" s="34" t="str">
        <f>IFERROR(INDEX('Price Data'!E:E,MATCH(TEXT(A1007,"YYYY-MM-DD"),'Price Data'!D:D,0)),"")</f>
        <v/>
      </c>
      <c r="E1007" s="10" t="str" cm="1">
        <f t="array" ref="E1007">IFERROR(IF(ISNUMBER(D1007),(D1007-INDEX('Price Data'!E:E,MATCH(TEXT(A1007,"YYYY-MM-DD"),'Price Data'!D:D,0)+1))/INDEX('Price Data'!E:E,MATCH(TEXT(A1007,"YYYY-MM-DD"),'Price Data'!D:D,0)+1),""),"")</f>
        <v/>
      </c>
      <c r="F1007" s="34" t="str">
        <f>IFERROR(INDEX('Price Data'!H:H,MATCH(TEXT(A1007,"YYYY-MM-DD"),'Price Data'!G:G,0)),"")</f>
        <v/>
      </c>
      <c r="G1007" s="10" t="str" cm="1">
        <f t="array" ref="G1007">IFERROR(IF(ISNUMBER(F1007),(F1007-INDEX('Price Data'!H:H,MATCH(TEXT(A1007,"YYYY-MM-DD"),'Price Data'!G:G,0)+1))/INDEX('Price Data'!H:H,MATCH(TEXT(A1007,"YYYY-MM-DD"),'Price Data'!G:G,0)+1),""),"")</f>
        <v/>
      </c>
      <c r="H1007" s="34" t="str">
        <f>IFERROR(INDEX('Price Data'!K:K,MATCH(TEXT(A1007,"YYYY-MM-DD"),'Price Data'!J:J,0)),"")</f>
        <v/>
      </c>
      <c r="I1007" s="10" t="str" cm="1">
        <f t="array" ref="I1007">IFERROR(IF(ISNUMBER(H1007),(H1007-INDEX('Price Data'!K:K,MATCH(TEXT(A1007,"YYYY-MM-DD"),'Price Data'!J:J,0)+1))/INDEX('Price Data'!K:K,MATCH(TEXT(A1007,"YYYY-MM-DD"),'Price Data'!J:J,0)+1),""),"")</f>
        <v/>
      </c>
      <c r="J1007" s="34" t="str">
        <f>IFERROR(INDEX('Price Data'!N:N,MATCH(TEXT(A1007,"YYYY-MM-DD"),'Price Data'!M:M,0)),"")</f>
        <v/>
      </c>
      <c r="K1007" s="10" t="str" cm="1">
        <f t="array" ref="K1007">IFERROR(IF(ISNUMBER(J1007),(J1007-INDEX('Price Data'!N:N,MATCH(TEXT(A1007,"YYYY-MM-DD"),'Price Data'!M:M,0)+1))/INDEX('Price Data'!N:N,MATCH(TEXT(A1007,"YYYY-MM-DD"),'Price Data'!M:M,0)+1),""),"")</f>
        <v/>
      </c>
      <c r="L1007" s="34" t="str">
        <f>IFERROR(INDEX('Price Data'!Q:Q,MATCH(TEXT(A1007,"YYYY-MM-DD"),'Price Data'!P:P,0)),"")</f>
        <v/>
      </c>
      <c r="M1007" s="10" t="str" cm="1">
        <f t="array" ref="M1007">IFERROR(IF(ISNUMBER(L1007),(L1007-INDEX('Price Data'!Q:Q,MATCH(TEXT(A1007,"YYYY-MM-DD"),'Price Data'!P:P,0)+1))/INDEX('Price Data'!Q:Q,MATCH(TEXT(A1007,"YYYY-MM-DD"),'Price Data'!P:P,0)+1),""),"")</f>
        <v/>
      </c>
      <c r="N1007" s="34" t="str">
        <f>IFERROR(INDEX('Price Data'!T:T,MATCH(TEXT(A1007,"YYYY-MM-DD"),'Price Data'!S:S,0)),"")</f>
        <v/>
      </c>
      <c r="O1007" s="10" t="str" cm="1">
        <f t="array" ref="O1007">IFERROR(IF(ISNUMBER(N1007),(N1007-INDEX('Price Data'!T:T,MATCH(TEXT(A1007,"YYYY-MM-DD"),'Price Data'!S:S,0)+1))/INDEX('Price Data'!T:T,MATCH(TEXT(A1007,"YYYY-MM-DD"),'Price Data'!S:S,0)+1),""),"")</f>
        <v/>
      </c>
    </row>
    <row r="1008" spans="1:15" x14ac:dyDescent="0.3">
      <c r="A1008" s="8">
        <v>42827</v>
      </c>
      <c r="B1008" s="34" t="str">
        <f>IFERROR(INDEX('Price Data'!B:B,MATCH(TEXT(A1008,"YYYY-MM-DD"),'Price Data'!A:A,0)),"")</f>
        <v/>
      </c>
      <c r="C1008" s="10" t="str" cm="1">
        <f t="array" ref="C1008">IFERROR(IF(ISNUMBER(B1008),(B1008-INDEX('Price Data'!B:B,MATCH(TEXT(A1008,"YYYY-MM-DD"),'Price Data'!A:A,0)+1))/INDEX('Price Data'!B:B,MATCH(TEXT(A1008,"YYYY-MM-DD"),'Price Data'!A:A,0)+1),""),"")</f>
        <v/>
      </c>
      <c r="D1008" s="34" t="str">
        <f>IFERROR(INDEX('Price Data'!E:E,MATCH(TEXT(A1008,"YYYY-MM-DD"),'Price Data'!D:D,0)),"")</f>
        <v/>
      </c>
      <c r="E1008" s="10" t="str" cm="1">
        <f t="array" ref="E1008">IFERROR(IF(ISNUMBER(D1008),(D1008-INDEX('Price Data'!E:E,MATCH(TEXT(A1008,"YYYY-MM-DD"),'Price Data'!D:D,0)+1))/INDEX('Price Data'!E:E,MATCH(TEXT(A1008,"YYYY-MM-DD"),'Price Data'!D:D,0)+1),""),"")</f>
        <v/>
      </c>
      <c r="F1008" s="34" t="str">
        <f>IFERROR(INDEX('Price Data'!H:H,MATCH(TEXT(A1008,"YYYY-MM-DD"),'Price Data'!G:G,0)),"")</f>
        <v/>
      </c>
      <c r="G1008" s="10" t="str" cm="1">
        <f t="array" ref="G1008">IFERROR(IF(ISNUMBER(F1008),(F1008-INDEX('Price Data'!H:H,MATCH(TEXT(A1008,"YYYY-MM-DD"),'Price Data'!G:G,0)+1))/INDEX('Price Data'!H:H,MATCH(TEXT(A1008,"YYYY-MM-DD"),'Price Data'!G:G,0)+1),""),"")</f>
        <v/>
      </c>
      <c r="H1008" s="34" t="str">
        <f>IFERROR(INDEX('Price Data'!K:K,MATCH(TEXT(A1008,"YYYY-MM-DD"),'Price Data'!J:J,0)),"")</f>
        <v/>
      </c>
      <c r="I1008" s="10" t="str" cm="1">
        <f t="array" ref="I1008">IFERROR(IF(ISNUMBER(H1008),(H1008-INDEX('Price Data'!K:K,MATCH(TEXT(A1008,"YYYY-MM-DD"),'Price Data'!J:J,0)+1))/INDEX('Price Data'!K:K,MATCH(TEXT(A1008,"YYYY-MM-DD"),'Price Data'!J:J,0)+1),""),"")</f>
        <v/>
      </c>
      <c r="J1008" s="34" t="str">
        <f>IFERROR(INDEX('Price Data'!N:N,MATCH(TEXT(A1008,"YYYY-MM-DD"),'Price Data'!M:M,0)),"")</f>
        <v/>
      </c>
      <c r="K1008" s="10" t="str" cm="1">
        <f t="array" ref="K1008">IFERROR(IF(ISNUMBER(J1008),(J1008-INDEX('Price Data'!N:N,MATCH(TEXT(A1008,"YYYY-MM-DD"),'Price Data'!M:M,0)+1))/INDEX('Price Data'!N:N,MATCH(TEXT(A1008,"YYYY-MM-DD"),'Price Data'!M:M,0)+1),""),"")</f>
        <v/>
      </c>
      <c r="L1008" s="34" t="str">
        <f>IFERROR(INDEX('Price Data'!Q:Q,MATCH(TEXT(A1008,"YYYY-MM-DD"),'Price Data'!P:P,0)),"")</f>
        <v/>
      </c>
      <c r="M1008" s="10" t="str" cm="1">
        <f t="array" ref="M1008">IFERROR(IF(ISNUMBER(L1008),(L1008-INDEX('Price Data'!Q:Q,MATCH(TEXT(A1008,"YYYY-MM-DD"),'Price Data'!P:P,0)+1))/INDEX('Price Data'!Q:Q,MATCH(TEXT(A1008,"YYYY-MM-DD"),'Price Data'!P:P,0)+1),""),"")</f>
        <v/>
      </c>
      <c r="N1008" s="34" t="str">
        <f>IFERROR(INDEX('Price Data'!T:T,MATCH(TEXT(A1008,"YYYY-MM-DD"),'Price Data'!S:S,0)),"")</f>
        <v/>
      </c>
      <c r="O1008" s="10" t="str" cm="1">
        <f t="array" ref="O1008">IFERROR(IF(ISNUMBER(N1008),(N1008-INDEX('Price Data'!T:T,MATCH(TEXT(A1008,"YYYY-MM-DD"),'Price Data'!S:S,0)+1))/INDEX('Price Data'!T:T,MATCH(TEXT(A1008,"YYYY-MM-DD"),'Price Data'!S:S,0)+1),""),"")</f>
        <v/>
      </c>
    </row>
    <row r="1009" spans="1:15" x14ac:dyDescent="0.3">
      <c r="A1009" s="8">
        <v>42828</v>
      </c>
      <c r="B1009" s="34">
        <f>IFERROR(INDEX('Price Data'!B:B,MATCH(TEXT(A1009,"YYYY-MM-DD"),'Price Data'!A:A,0)),"")</f>
        <v>20243</v>
      </c>
      <c r="C1009" s="10" cm="1">
        <f t="array" ref="C1009">IFERROR(IF(ISNUMBER(B1009),(B1009-INDEX('Price Data'!B:B,MATCH(TEXT(A1009,"YYYY-MM-DD"),'Price Data'!A:A,0)+1))/INDEX('Price Data'!B:B,MATCH(TEXT(A1009,"YYYY-MM-DD"),'Price Data'!A:A,0)+1),""),"")</f>
        <v>-1.2199287561606402E-2</v>
      </c>
      <c r="D1009" s="34">
        <f>IFERROR(INDEX('Price Data'!E:E,MATCH(TEXT(A1009,"YYYY-MM-DD"),'Price Data'!D:D,0)),"")</f>
        <v>14.06</v>
      </c>
      <c r="E1009" s="10" cm="1">
        <f t="array" ref="E1009">IFERROR(IF(ISNUMBER(D1009),(D1009-INDEX('Price Data'!E:E,MATCH(TEXT(A1009,"YYYY-MM-DD"),'Price Data'!D:D,0)+1))/INDEX('Price Data'!E:E,MATCH(TEXT(A1009,"YYYY-MM-DD"),'Price Data'!D:D,0)+1),""),"")</f>
        <v>-2.6989619377162547E-2</v>
      </c>
      <c r="F1009" s="34">
        <f>IFERROR(INDEX('Price Data'!H:H,MATCH(TEXT(A1009,"YYYY-MM-DD"),'Price Data'!G:G,0)),"")</f>
        <v>1508</v>
      </c>
      <c r="G1009" s="10" cm="1">
        <f t="array" ref="G1009">IFERROR(IF(ISNUMBER(F1009),(F1009-INDEX('Price Data'!H:H,MATCH(TEXT(A1009,"YYYY-MM-DD"),'Price Data'!G:G,0)+1))/INDEX('Price Data'!H:H,MATCH(TEXT(A1009,"YYYY-MM-DD"),'Price Data'!G:G,0)+1),""),"")</f>
        <v>0</v>
      </c>
      <c r="H1009" s="34">
        <f>IFERROR(INDEX('Price Data'!K:K,MATCH(TEXT(A1009,"YYYY-MM-DD"),'Price Data'!J:J,0)),"")</f>
        <v>2.5099999999999998</v>
      </c>
      <c r="I1009" s="10" cm="1">
        <f t="array" ref="I1009">IFERROR(IF(ISNUMBER(H1009),(H1009-INDEX('Price Data'!K:K,MATCH(TEXT(A1009,"YYYY-MM-DD"),'Price Data'!J:J,0)+1))/INDEX('Price Data'!K:K,MATCH(TEXT(A1009,"YYYY-MM-DD"),'Price Data'!J:J,0)+1),""),"")</f>
        <v>-1.5686274509803935E-2</v>
      </c>
      <c r="J1009" s="34">
        <f>IFERROR(INDEX('Price Data'!N:N,MATCH(TEXT(A1009,"YYYY-MM-DD"),'Price Data'!M:M,0)),"")</f>
        <v>3.06</v>
      </c>
      <c r="K1009" s="10" cm="1">
        <f t="array" ref="K1009">IFERROR(IF(ISNUMBER(J1009),(J1009-INDEX('Price Data'!N:N,MATCH(TEXT(A1009,"YYYY-MM-DD"),'Price Data'!M:M,0)+1))/INDEX('Price Data'!N:N,MATCH(TEXT(A1009,"YYYY-MM-DD"),'Price Data'!M:M,0)+1),""),"")</f>
        <v>-3.4700315457413214E-2</v>
      </c>
      <c r="L1009" s="34">
        <f>IFERROR(INDEX('Price Data'!Q:Q,MATCH(TEXT(A1009,"YYYY-MM-DD"),'Price Data'!P:P,0)),"")</f>
        <v>2.7</v>
      </c>
      <c r="M1009" s="10" cm="1">
        <f t="array" ref="M1009">IFERROR(IF(ISNUMBER(L1009),(L1009-INDEX('Price Data'!Q:Q,MATCH(TEXT(A1009,"YYYY-MM-DD"),'Price Data'!P:P,0)+1))/INDEX('Price Data'!Q:Q,MATCH(TEXT(A1009,"YYYY-MM-DD"),'Price Data'!P:P,0)+1),""),"")</f>
        <v>-2.8776978417266053E-2</v>
      </c>
      <c r="N1009" s="34">
        <f>IFERROR(INDEX('Price Data'!T:T,MATCH(TEXT(A1009,"YYYY-MM-DD"),'Price Data'!S:S,0)),"")</f>
        <v>3.23</v>
      </c>
      <c r="O1009" s="10" cm="1">
        <f t="array" ref="O1009">IFERROR(IF(ISNUMBER(N1009),(N1009-INDEX('Price Data'!T:T,MATCH(TEXT(A1009,"YYYY-MM-DD"),'Price Data'!S:S,0)+1))/INDEX('Price Data'!T:T,MATCH(TEXT(A1009,"YYYY-MM-DD"),'Price Data'!S:S,0)+1),""),"")</f>
        <v>0</v>
      </c>
    </row>
    <row r="1010" spans="1:15" x14ac:dyDescent="0.3">
      <c r="A1010" s="8">
        <v>42829</v>
      </c>
      <c r="B1010" s="34">
        <f>IFERROR(INDEX('Price Data'!B:B,MATCH(TEXT(A1010,"YYYY-MM-DD"),'Price Data'!A:A,0)),"")</f>
        <v>20257</v>
      </c>
      <c r="C1010" s="10" cm="1">
        <f t="array" ref="C1010">IFERROR(IF(ISNUMBER(B1010),(B1010-INDEX('Price Data'!B:B,MATCH(TEXT(A1010,"YYYY-MM-DD"),'Price Data'!A:A,0)+1))/INDEX('Price Data'!B:B,MATCH(TEXT(A1010,"YYYY-MM-DD"),'Price Data'!A:A,0)+1),""),"")</f>
        <v>6.9159709529219976E-4</v>
      </c>
      <c r="D1010" s="34">
        <f>IFERROR(INDEX('Price Data'!E:E,MATCH(TEXT(A1010,"YYYY-MM-DD"),'Price Data'!D:D,0)),"")</f>
        <v>14.01</v>
      </c>
      <c r="E1010" s="10" cm="1">
        <f t="array" ref="E1010">IFERROR(IF(ISNUMBER(D1010),(D1010-INDEX('Price Data'!E:E,MATCH(TEXT(A1010,"YYYY-MM-DD"),'Price Data'!D:D,0)+1))/INDEX('Price Data'!E:E,MATCH(TEXT(A1010,"YYYY-MM-DD"),'Price Data'!D:D,0)+1),""),"")</f>
        <v>-3.5561877667141329E-3</v>
      </c>
      <c r="F1010" s="34">
        <f>IFERROR(INDEX('Price Data'!H:H,MATCH(TEXT(A1010,"YYYY-MM-DD"),'Price Data'!G:G,0)),"")</f>
        <v>1508</v>
      </c>
      <c r="G1010" s="10" cm="1">
        <f t="array" ref="G1010">IFERROR(IF(ISNUMBER(F1010),(F1010-INDEX('Price Data'!H:H,MATCH(TEXT(A1010,"YYYY-MM-DD"),'Price Data'!G:G,0)+1))/INDEX('Price Data'!H:H,MATCH(TEXT(A1010,"YYYY-MM-DD"),'Price Data'!G:G,0)+1),""),"")</f>
        <v>0</v>
      </c>
      <c r="H1010" s="34">
        <f>IFERROR(INDEX('Price Data'!K:K,MATCH(TEXT(A1010,"YYYY-MM-DD"),'Price Data'!J:J,0)),"")</f>
        <v>2.52</v>
      </c>
      <c r="I1010" s="10" cm="1">
        <f t="array" ref="I1010">IFERROR(IF(ISNUMBER(H1010),(H1010-INDEX('Price Data'!K:K,MATCH(TEXT(A1010,"YYYY-MM-DD"),'Price Data'!J:J,0)+1))/INDEX('Price Data'!K:K,MATCH(TEXT(A1010,"YYYY-MM-DD"),'Price Data'!J:J,0)+1),""),"")</f>
        <v>3.9840637450200131E-3</v>
      </c>
      <c r="J1010" s="34">
        <f>IFERROR(INDEX('Price Data'!N:N,MATCH(TEXT(A1010,"YYYY-MM-DD"),'Price Data'!M:M,0)),"")</f>
        <v>3.08</v>
      </c>
      <c r="K1010" s="10" cm="1">
        <f t="array" ref="K1010">IFERROR(IF(ISNUMBER(J1010),(J1010-INDEX('Price Data'!N:N,MATCH(TEXT(A1010,"YYYY-MM-DD"),'Price Data'!M:M,0)+1))/INDEX('Price Data'!N:N,MATCH(TEXT(A1010,"YYYY-MM-DD"),'Price Data'!M:M,0)+1),""),"")</f>
        <v>6.5359477124183061E-3</v>
      </c>
      <c r="L1010" s="34">
        <f>IFERROR(INDEX('Price Data'!Q:Q,MATCH(TEXT(A1010,"YYYY-MM-DD"),'Price Data'!P:P,0)),"")</f>
        <v>2.71</v>
      </c>
      <c r="M1010" s="10" cm="1">
        <f t="array" ref="M1010">IFERROR(IF(ISNUMBER(L1010),(L1010-INDEX('Price Data'!Q:Q,MATCH(TEXT(A1010,"YYYY-MM-DD"),'Price Data'!P:P,0)+1))/INDEX('Price Data'!Q:Q,MATCH(TEXT(A1010,"YYYY-MM-DD"),'Price Data'!P:P,0)+1),""),"")</f>
        <v>3.7037037037036245E-3</v>
      </c>
      <c r="N1010" s="34">
        <f>IFERROR(INDEX('Price Data'!T:T,MATCH(TEXT(A1010,"YYYY-MM-DD"),'Price Data'!S:S,0)),"")</f>
        <v>3.24</v>
      </c>
      <c r="O1010" s="10" cm="1">
        <f t="array" ref="O1010">IFERROR(IF(ISNUMBER(N1010),(N1010-INDEX('Price Data'!T:T,MATCH(TEXT(A1010,"YYYY-MM-DD"),'Price Data'!S:S,0)+1))/INDEX('Price Data'!T:T,MATCH(TEXT(A1010,"YYYY-MM-DD"),'Price Data'!S:S,0)+1),""),"")</f>
        <v>3.0959752321982137E-3</v>
      </c>
    </row>
    <row r="1011" spans="1:15" x14ac:dyDescent="0.3">
      <c r="A1011" s="8">
        <v>42830</v>
      </c>
      <c r="B1011" s="34">
        <f>IFERROR(INDEX('Price Data'!B:B,MATCH(TEXT(A1011,"YYYY-MM-DD"),'Price Data'!A:A,0)),"")</f>
        <v>20253</v>
      </c>
      <c r="C1011" s="10" cm="1">
        <f t="array" ref="C1011">IFERROR(IF(ISNUMBER(B1011),(B1011-INDEX('Price Data'!B:B,MATCH(TEXT(A1011,"YYYY-MM-DD"),'Price Data'!A:A,0)+1))/INDEX('Price Data'!B:B,MATCH(TEXT(A1011,"YYYY-MM-DD"),'Price Data'!A:A,0)+1),""),"")</f>
        <v>-1.9746260551907981E-4</v>
      </c>
      <c r="D1011" s="34">
        <f>IFERROR(INDEX('Price Data'!E:E,MATCH(TEXT(A1011,"YYYY-MM-DD"),'Price Data'!D:D,0)),"")</f>
        <v>14.14</v>
      </c>
      <c r="E1011" s="10" cm="1">
        <f t="array" ref="E1011">IFERROR(IF(ISNUMBER(D1011),(D1011-INDEX('Price Data'!E:E,MATCH(TEXT(A1011,"YYYY-MM-DD"),'Price Data'!D:D,0)+1))/INDEX('Price Data'!E:E,MATCH(TEXT(A1011,"YYYY-MM-DD"),'Price Data'!D:D,0)+1),""),"")</f>
        <v>9.2790863668808562E-3</v>
      </c>
      <c r="F1011" s="34">
        <f>IFERROR(INDEX('Price Data'!H:H,MATCH(TEXT(A1011,"YYYY-MM-DD"),'Price Data'!G:G,0)),"")</f>
        <v>1508</v>
      </c>
      <c r="G1011" s="10" cm="1">
        <f t="array" ref="G1011">IFERROR(IF(ISNUMBER(F1011),(F1011-INDEX('Price Data'!H:H,MATCH(TEXT(A1011,"YYYY-MM-DD"),'Price Data'!G:G,0)+1))/INDEX('Price Data'!H:H,MATCH(TEXT(A1011,"YYYY-MM-DD"),'Price Data'!G:G,0)+1),""),"")</f>
        <v>0</v>
      </c>
      <c r="H1011" s="34">
        <f>IFERROR(INDEX('Price Data'!K:K,MATCH(TEXT(A1011,"YYYY-MM-DD"),'Price Data'!J:J,0)),"")</f>
        <v>2.52</v>
      </c>
      <c r="I1011" s="10" cm="1">
        <f t="array" ref="I1011">IFERROR(IF(ISNUMBER(H1011),(H1011-INDEX('Price Data'!K:K,MATCH(TEXT(A1011,"YYYY-MM-DD"),'Price Data'!J:J,0)+1))/INDEX('Price Data'!K:K,MATCH(TEXT(A1011,"YYYY-MM-DD"),'Price Data'!J:J,0)+1),""),"")</f>
        <v>0</v>
      </c>
      <c r="J1011" s="34">
        <f>IFERROR(INDEX('Price Data'!N:N,MATCH(TEXT(A1011,"YYYY-MM-DD"),'Price Data'!M:M,0)),"")</f>
        <v>3.08</v>
      </c>
      <c r="K1011" s="10" cm="1">
        <f t="array" ref="K1011">IFERROR(IF(ISNUMBER(J1011),(J1011-INDEX('Price Data'!N:N,MATCH(TEXT(A1011,"YYYY-MM-DD"),'Price Data'!M:M,0)+1))/INDEX('Price Data'!N:N,MATCH(TEXT(A1011,"YYYY-MM-DD"),'Price Data'!M:M,0)+1),""),"")</f>
        <v>0</v>
      </c>
      <c r="L1011" s="34">
        <f>IFERROR(INDEX('Price Data'!Q:Q,MATCH(TEXT(A1011,"YYYY-MM-DD"),'Price Data'!P:P,0)),"")</f>
        <v>2.72</v>
      </c>
      <c r="M1011" s="10" cm="1">
        <f t="array" ref="M1011">IFERROR(IF(ISNUMBER(L1011),(L1011-INDEX('Price Data'!Q:Q,MATCH(TEXT(A1011,"YYYY-MM-DD"),'Price Data'!P:P,0)+1))/INDEX('Price Data'!Q:Q,MATCH(TEXT(A1011,"YYYY-MM-DD"),'Price Data'!P:P,0)+1),""),"")</f>
        <v>3.690036900369089E-3</v>
      </c>
      <c r="N1011" s="34">
        <f>IFERROR(INDEX('Price Data'!T:T,MATCH(TEXT(A1011,"YYYY-MM-DD"),'Price Data'!S:S,0)),"")</f>
        <v>3.22</v>
      </c>
      <c r="O1011" s="10" cm="1">
        <f t="array" ref="O1011">IFERROR(IF(ISNUMBER(N1011),(N1011-INDEX('Price Data'!T:T,MATCH(TEXT(A1011,"YYYY-MM-DD"),'Price Data'!S:S,0)+1))/INDEX('Price Data'!T:T,MATCH(TEXT(A1011,"YYYY-MM-DD"),'Price Data'!S:S,0)+1),""),"")</f>
        <v>-6.1728395061728444E-3</v>
      </c>
    </row>
    <row r="1012" spans="1:15" x14ac:dyDescent="0.3">
      <c r="A1012" s="8">
        <v>42831</v>
      </c>
      <c r="B1012" s="34">
        <f>IFERROR(INDEX('Price Data'!B:B,MATCH(TEXT(A1012,"YYYY-MM-DD"),'Price Data'!A:A,0)),"")</f>
        <v>20297</v>
      </c>
      <c r="C1012" s="10" cm="1">
        <f t="array" ref="C1012">IFERROR(IF(ISNUMBER(B1012),(B1012-INDEX('Price Data'!B:B,MATCH(TEXT(A1012,"YYYY-MM-DD"),'Price Data'!A:A,0)+1))/INDEX('Price Data'!B:B,MATCH(TEXT(A1012,"YYYY-MM-DD"),'Price Data'!A:A,0)+1),""),"")</f>
        <v>2.1725176517059202E-3</v>
      </c>
      <c r="D1012" s="34">
        <f>IFERROR(INDEX('Price Data'!E:E,MATCH(TEXT(A1012,"YYYY-MM-DD"),'Price Data'!D:D,0)),"")</f>
        <v>14.17</v>
      </c>
      <c r="E1012" s="10" cm="1">
        <f t="array" ref="E1012">IFERROR(IF(ISNUMBER(D1012),(D1012-INDEX('Price Data'!E:E,MATCH(TEXT(A1012,"YYYY-MM-DD"),'Price Data'!D:D,0)+1))/INDEX('Price Data'!E:E,MATCH(TEXT(A1012,"YYYY-MM-DD"),'Price Data'!D:D,0)+1),""),"")</f>
        <v>2.1216407355020765E-3</v>
      </c>
      <c r="F1012" s="34">
        <f>IFERROR(INDEX('Price Data'!H:H,MATCH(TEXT(A1012,"YYYY-MM-DD"),'Price Data'!G:G,0)),"")</f>
        <v>1508</v>
      </c>
      <c r="G1012" s="10" cm="1">
        <f t="array" ref="G1012">IFERROR(IF(ISNUMBER(F1012),(F1012-INDEX('Price Data'!H:H,MATCH(TEXT(A1012,"YYYY-MM-DD"),'Price Data'!G:G,0)+1))/INDEX('Price Data'!H:H,MATCH(TEXT(A1012,"YYYY-MM-DD"),'Price Data'!G:G,0)+1),""),"")</f>
        <v>0</v>
      </c>
      <c r="H1012" s="34">
        <f>IFERROR(INDEX('Price Data'!K:K,MATCH(TEXT(A1012,"YYYY-MM-DD"),'Price Data'!J:J,0)),"")</f>
        <v>2.5299999999999998</v>
      </c>
      <c r="I1012" s="10" cm="1">
        <f t="array" ref="I1012">IFERROR(IF(ISNUMBER(H1012),(H1012-INDEX('Price Data'!K:K,MATCH(TEXT(A1012,"YYYY-MM-DD"),'Price Data'!J:J,0)+1))/INDEX('Price Data'!K:K,MATCH(TEXT(A1012,"YYYY-MM-DD"),'Price Data'!J:J,0)+1),""),"")</f>
        <v>3.9682539682538839E-3</v>
      </c>
      <c r="J1012" s="34">
        <f>IFERROR(INDEX('Price Data'!N:N,MATCH(TEXT(A1012,"YYYY-MM-DD"),'Price Data'!M:M,0)),"")</f>
        <v>3.12</v>
      </c>
      <c r="K1012" s="10" cm="1">
        <f t="array" ref="K1012">IFERROR(IF(ISNUMBER(J1012),(J1012-INDEX('Price Data'!N:N,MATCH(TEXT(A1012,"YYYY-MM-DD"),'Price Data'!M:M,0)+1))/INDEX('Price Data'!N:N,MATCH(TEXT(A1012,"YYYY-MM-DD"),'Price Data'!M:M,0)+1),""),"")</f>
        <v>1.2987012987012998E-2</v>
      </c>
      <c r="L1012" s="34">
        <f>IFERROR(INDEX('Price Data'!Q:Q,MATCH(TEXT(A1012,"YYYY-MM-DD"),'Price Data'!P:P,0)),"")</f>
        <v>2.71</v>
      </c>
      <c r="M1012" s="10" cm="1">
        <f t="array" ref="M1012">IFERROR(IF(ISNUMBER(L1012),(L1012-INDEX('Price Data'!Q:Q,MATCH(TEXT(A1012,"YYYY-MM-DD"),'Price Data'!P:P,0)+1))/INDEX('Price Data'!Q:Q,MATCH(TEXT(A1012,"YYYY-MM-DD"),'Price Data'!P:P,0)+1),""),"")</f>
        <v>-3.6764705882353786E-3</v>
      </c>
      <c r="N1012" s="34">
        <f>IFERROR(INDEX('Price Data'!T:T,MATCH(TEXT(A1012,"YYYY-MM-DD"),'Price Data'!S:S,0)),"")</f>
        <v>3.26</v>
      </c>
      <c r="O1012" s="10" cm="1">
        <f t="array" ref="O1012">IFERROR(IF(ISNUMBER(N1012),(N1012-INDEX('Price Data'!T:T,MATCH(TEXT(A1012,"YYYY-MM-DD"),'Price Data'!S:S,0)+1))/INDEX('Price Data'!T:T,MATCH(TEXT(A1012,"YYYY-MM-DD"),'Price Data'!S:S,0)+1),""),"")</f>
        <v>1.2422360248447077E-2</v>
      </c>
    </row>
    <row r="1013" spans="1:15" x14ac:dyDescent="0.3">
      <c r="A1013" s="8">
        <v>42832</v>
      </c>
      <c r="B1013" s="34">
        <f>IFERROR(INDEX('Price Data'!B:B,MATCH(TEXT(A1013,"YYYY-MM-DD"),'Price Data'!A:A,0)),"")</f>
        <v>20300</v>
      </c>
      <c r="C1013" s="10" cm="1">
        <f t="array" ref="C1013">IFERROR(IF(ISNUMBER(B1013),(B1013-INDEX('Price Data'!B:B,MATCH(TEXT(A1013,"YYYY-MM-DD"),'Price Data'!A:A,0)+1))/INDEX('Price Data'!B:B,MATCH(TEXT(A1013,"YYYY-MM-DD"),'Price Data'!A:A,0)+1),""),"")</f>
        <v>1.4780509434891856E-4</v>
      </c>
      <c r="D1013" s="34">
        <f>IFERROR(INDEX('Price Data'!E:E,MATCH(TEXT(A1013,"YYYY-MM-DD"),'Price Data'!D:D,0)),"")</f>
        <v>14.11</v>
      </c>
      <c r="E1013" s="10" cm="1">
        <f t="array" ref="E1013">IFERROR(IF(ISNUMBER(D1013),(D1013-INDEX('Price Data'!E:E,MATCH(TEXT(A1013,"YYYY-MM-DD"),'Price Data'!D:D,0)+1))/INDEX('Price Data'!E:E,MATCH(TEXT(A1013,"YYYY-MM-DD"),'Price Data'!D:D,0)+1),""),"")</f>
        <v>-4.2342978122794986E-3</v>
      </c>
      <c r="F1013" s="34">
        <f>IFERROR(INDEX('Price Data'!H:H,MATCH(TEXT(A1013,"YYYY-MM-DD"),'Price Data'!G:G,0)),"")</f>
        <v>1508</v>
      </c>
      <c r="G1013" s="10" cm="1">
        <f t="array" ref="G1013">IFERROR(IF(ISNUMBER(F1013),(F1013-INDEX('Price Data'!H:H,MATCH(TEXT(A1013,"YYYY-MM-DD"),'Price Data'!G:G,0)+1))/INDEX('Price Data'!H:H,MATCH(TEXT(A1013,"YYYY-MM-DD"),'Price Data'!G:G,0)+1),""),"")</f>
        <v>0</v>
      </c>
      <c r="H1013" s="34">
        <f>IFERROR(INDEX('Price Data'!K:K,MATCH(TEXT(A1013,"YYYY-MM-DD"),'Price Data'!J:J,0)),"")</f>
        <v>2.54</v>
      </c>
      <c r="I1013" s="10" cm="1">
        <f t="array" ref="I1013">IFERROR(IF(ISNUMBER(H1013),(H1013-INDEX('Price Data'!K:K,MATCH(TEXT(A1013,"YYYY-MM-DD"),'Price Data'!J:J,0)+1))/INDEX('Price Data'!K:K,MATCH(TEXT(A1013,"YYYY-MM-DD"),'Price Data'!J:J,0)+1),""),"")</f>
        <v>3.952569169960566E-3</v>
      </c>
      <c r="J1013" s="34">
        <f>IFERROR(INDEX('Price Data'!N:N,MATCH(TEXT(A1013,"YYYY-MM-DD"),'Price Data'!M:M,0)),"")</f>
        <v>3.1</v>
      </c>
      <c r="K1013" s="10" cm="1">
        <f t="array" ref="K1013">IFERROR(IF(ISNUMBER(J1013),(J1013-INDEX('Price Data'!N:N,MATCH(TEXT(A1013,"YYYY-MM-DD"),'Price Data'!M:M,0)+1))/INDEX('Price Data'!N:N,MATCH(TEXT(A1013,"YYYY-MM-DD"),'Price Data'!M:M,0)+1),""),"")</f>
        <v>-6.4102564102564161E-3</v>
      </c>
      <c r="L1013" s="34">
        <f>IFERROR(INDEX('Price Data'!Q:Q,MATCH(TEXT(A1013,"YYYY-MM-DD"),'Price Data'!P:P,0)),"")</f>
        <v>2.68</v>
      </c>
      <c r="M1013" s="10" cm="1">
        <f t="array" ref="M1013">IFERROR(IF(ISNUMBER(L1013),(L1013-INDEX('Price Data'!Q:Q,MATCH(TEXT(A1013,"YYYY-MM-DD"),'Price Data'!P:P,0)+1))/INDEX('Price Data'!Q:Q,MATCH(TEXT(A1013,"YYYY-MM-DD"),'Price Data'!P:P,0)+1),""),"")</f>
        <v>-1.1070110701106939E-2</v>
      </c>
      <c r="N1013" s="34">
        <f>IFERROR(INDEX('Price Data'!T:T,MATCH(TEXT(A1013,"YYYY-MM-DD"),'Price Data'!S:S,0)),"")</f>
        <v>3.24</v>
      </c>
      <c r="O1013" s="10" cm="1">
        <f t="array" ref="O1013">IFERROR(IF(ISNUMBER(N1013),(N1013-INDEX('Price Data'!T:T,MATCH(TEXT(A1013,"YYYY-MM-DD"),'Price Data'!S:S,0)+1))/INDEX('Price Data'!T:T,MATCH(TEXT(A1013,"YYYY-MM-DD"),'Price Data'!S:S,0)+1),""),"")</f>
        <v>-6.1349693251532443E-3</v>
      </c>
    </row>
    <row r="1014" spans="1:15" x14ac:dyDescent="0.3">
      <c r="A1014" s="8">
        <v>42833</v>
      </c>
      <c r="B1014" s="34" t="str">
        <f>IFERROR(INDEX('Price Data'!B:B,MATCH(TEXT(A1014,"YYYY-MM-DD"),'Price Data'!A:A,0)),"")</f>
        <v/>
      </c>
      <c r="C1014" s="10" t="str" cm="1">
        <f t="array" ref="C1014">IFERROR(IF(ISNUMBER(B1014),(B1014-INDEX('Price Data'!B:B,MATCH(TEXT(A1014,"YYYY-MM-DD"),'Price Data'!A:A,0)+1))/INDEX('Price Data'!B:B,MATCH(TEXT(A1014,"YYYY-MM-DD"),'Price Data'!A:A,0)+1),""),"")</f>
        <v/>
      </c>
      <c r="D1014" s="34" t="str">
        <f>IFERROR(INDEX('Price Data'!E:E,MATCH(TEXT(A1014,"YYYY-MM-DD"),'Price Data'!D:D,0)),"")</f>
        <v/>
      </c>
      <c r="E1014" s="10" t="str" cm="1">
        <f t="array" ref="E1014">IFERROR(IF(ISNUMBER(D1014),(D1014-INDEX('Price Data'!E:E,MATCH(TEXT(A1014,"YYYY-MM-DD"),'Price Data'!D:D,0)+1))/INDEX('Price Data'!E:E,MATCH(TEXT(A1014,"YYYY-MM-DD"),'Price Data'!D:D,0)+1),""),"")</f>
        <v/>
      </c>
      <c r="F1014" s="34" t="str">
        <f>IFERROR(INDEX('Price Data'!H:H,MATCH(TEXT(A1014,"YYYY-MM-DD"),'Price Data'!G:G,0)),"")</f>
        <v/>
      </c>
      <c r="G1014" s="10" t="str" cm="1">
        <f t="array" ref="G1014">IFERROR(IF(ISNUMBER(F1014),(F1014-INDEX('Price Data'!H:H,MATCH(TEXT(A1014,"YYYY-MM-DD"),'Price Data'!G:G,0)+1))/INDEX('Price Data'!H:H,MATCH(TEXT(A1014,"YYYY-MM-DD"),'Price Data'!G:G,0)+1),""),"")</f>
        <v/>
      </c>
      <c r="H1014" s="34" t="str">
        <f>IFERROR(INDEX('Price Data'!K:K,MATCH(TEXT(A1014,"YYYY-MM-DD"),'Price Data'!J:J,0)),"")</f>
        <v/>
      </c>
      <c r="I1014" s="10" t="str" cm="1">
        <f t="array" ref="I1014">IFERROR(IF(ISNUMBER(H1014),(H1014-INDEX('Price Data'!K:K,MATCH(TEXT(A1014,"YYYY-MM-DD"),'Price Data'!J:J,0)+1))/INDEX('Price Data'!K:K,MATCH(TEXT(A1014,"YYYY-MM-DD"),'Price Data'!J:J,0)+1),""),"")</f>
        <v/>
      </c>
      <c r="J1014" s="34" t="str">
        <f>IFERROR(INDEX('Price Data'!N:N,MATCH(TEXT(A1014,"YYYY-MM-DD"),'Price Data'!M:M,0)),"")</f>
        <v/>
      </c>
      <c r="K1014" s="10" t="str" cm="1">
        <f t="array" ref="K1014">IFERROR(IF(ISNUMBER(J1014),(J1014-INDEX('Price Data'!N:N,MATCH(TEXT(A1014,"YYYY-MM-DD"),'Price Data'!M:M,0)+1))/INDEX('Price Data'!N:N,MATCH(TEXT(A1014,"YYYY-MM-DD"),'Price Data'!M:M,0)+1),""),"")</f>
        <v/>
      </c>
      <c r="L1014" s="34" t="str">
        <f>IFERROR(INDEX('Price Data'!Q:Q,MATCH(TEXT(A1014,"YYYY-MM-DD"),'Price Data'!P:P,0)),"")</f>
        <v/>
      </c>
      <c r="M1014" s="10" t="str" cm="1">
        <f t="array" ref="M1014">IFERROR(IF(ISNUMBER(L1014),(L1014-INDEX('Price Data'!Q:Q,MATCH(TEXT(A1014,"YYYY-MM-DD"),'Price Data'!P:P,0)+1))/INDEX('Price Data'!Q:Q,MATCH(TEXT(A1014,"YYYY-MM-DD"),'Price Data'!P:P,0)+1),""),"")</f>
        <v/>
      </c>
      <c r="N1014" s="34" t="str">
        <f>IFERROR(INDEX('Price Data'!T:T,MATCH(TEXT(A1014,"YYYY-MM-DD"),'Price Data'!S:S,0)),"")</f>
        <v/>
      </c>
      <c r="O1014" s="10" t="str" cm="1">
        <f t="array" ref="O1014">IFERROR(IF(ISNUMBER(N1014),(N1014-INDEX('Price Data'!T:T,MATCH(TEXT(A1014,"YYYY-MM-DD"),'Price Data'!S:S,0)+1))/INDEX('Price Data'!T:T,MATCH(TEXT(A1014,"YYYY-MM-DD"),'Price Data'!S:S,0)+1),""),"")</f>
        <v/>
      </c>
    </row>
    <row r="1015" spans="1:15" x14ac:dyDescent="0.3">
      <c r="A1015" s="8">
        <v>42834</v>
      </c>
      <c r="B1015" s="34" t="str">
        <f>IFERROR(INDEX('Price Data'!B:B,MATCH(TEXT(A1015,"YYYY-MM-DD"),'Price Data'!A:A,0)),"")</f>
        <v/>
      </c>
      <c r="C1015" s="10" t="str" cm="1">
        <f t="array" ref="C1015">IFERROR(IF(ISNUMBER(B1015),(B1015-INDEX('Price Data'!B:B,MATCH(TEXT(A1015,"YYYY-MM-DD"),'Price Data'!A:A,0)+1))/INDEX('Price Data'!B:B,MATCH(TEXT(A1015,"YYYY-MM-DD"),'Price Data'!A:A,0)+1),""),"")</f>
        <v/>
      </c>
      <c r="D1015" s="34" t="str">
        <f>IFERROR(INDEX('Price Data'!E:E,MATCH(TEXT(A1015,"YYYY-MM-DD"),'Price Data'!D:D,0)),"")</f>
        <v/>
      </c>
      <c r="E1015" s="10" t="str" cm="1">
        <f t="array" ref="E1015">IFERROR(IF(ISNUMBER(D1015),(D1015-INDEX('Price Data'!E:E,MATCH(TEXT(A1015,"YYYY-MM-DD"),'Price Data'!D:D,0)+1))/INDEX('Price Data'!E:E,MATCH(TEXT(A1015,"YYYY-MM-DD"),'Price Data'!D:D,0)+1),""),"")</f>
        <v/>
      </c>
      <c r="F1015" s="34" t="str">
        <f>IFERROR(INDEX('Price Data'!H:H,MATCH(TEXT(A1015,"YYYY-MM-DD"),'Price Data'!G:G,0)),"")</f>
        <v/>
      </c>
      <c r="G1015" s="10" t="str" cm="1">
        <f t="array" ref="G1015">IFERROR(IF(ISNUMBER(F1015),(F1015-INDEX('Price Data'!H:H,MATCH(TEXT(A1015,"YYYY-MM-DD"),'Price Data'!G:G,0)+1))/INDEX('Price Data'!H:H,MATCH(TEXT(A1015,"YYYY-MM-DD"),'Price Data'!G:G,0)+1),""),"")</f>
        <v/>
      </c>
      <c r="H1015" s="34" t="str">
        <f>IFERROR(INDEX('Price Data'!K:K,MATCH(TEXT(A1015,"YYYY-MM-DD"),'Price Data'!J:J,0)),"")</f>
        <v/>
      </c>
      <c r="I1015" s="10" t="str" cm="1">
        <f t="array" ref="I1015">IFERROR(IF(ISNUMBER(H1015),(H1015-INDEX('Price Data'!K:K,MATCH(TEXT(A1015,"YYYY-MM-DD"),'Price Data'!J:J,0)+1))/INDEX('Price Data'!K:K,MATCH(TEXT(A1015,"YYYY-MM-DD"),'Price Data'!J:J,0)+1),""),"")</f>
        <v/>
      </c>
      <c r="J1015" s="34" t="str">
        <f>IFERROR(INDEX('Price Data'!N:N,MATCH(TEXT(A1015,"YYYY-MM-DD"),'Price Data'!M:M,0)),"")</f>
        <v/>
      </c>
      <c r="K1015" s="10" t="str" cm="1">
        <f t="array" ref="K1015">IFERROR(IF(ISNUMBER(J1015),(J1015-INDEX('Price Data'!N:N,MATCH(TEXT(A1015,"YYYY-MM-DD"),'Price Data'!M:M,0)+1))/INDEX('Price Data'!N:N,MATCH(TEXT(A1015,"YYYY-MM-DD"),'Price Data'!M:M,0)+1),""),"")</f>
        <v/>
      </c>
      <c r="L1015" s="34" t="str">
        <f>IFERROR(INDEX('Price Data'!Q:Q,MATCH(TEXT(A1015,"YYYY-MM-DD"),'Price Data'!P:P,0)),"")</f>
        <v/>
      </c>
      <c r="M1015" s="10" t="str" cm="1">
        <f t="array" ref="M1015">IFERROR(IF(ISNUMBER(L1015),(L1015-INDEX('Price Data'!Q:Q,MATCH(TEXT(A1015,"YYYY-MM-DD"),'Price Data'!P:P,0)+1))/INDEX('Price Data'!Q:Q,MATCH(TEXT(A1015,"YYYY-MM-DD"),'Price Data'!P:P,0)+1),""),"")</f>
        <v/>
      </c>
      <c r="N1015" s="34" t="str">
        <f>IFERROR(INDEX('Price Data'!T:T,MATCH(TEXT(A1015,"YYYY-MM-DD"),'Price Data'!S:S,0)),"")</f>
        <v/>
      </c>
      <c r="O1015" s="10" t="str" cm="1">
        <f t="array" ref="O1015">IFERROR(IF(ISNUMBER(N1015),(N1015-INDEX('Price Data'!T:T,MATCH(TEXT(A1015,"YYYY-MM-DD"),'Price Data'!S:S,0)+1))/INDEX('Price Data'!T:T,MATCH(TEXT(A1015,"YYYY-MM-DD"),'Price Data'!S:S,0)+1),""),"")</f>
        <v/>
      </c>
    </row>
    <row r="1016" spans="1:15" x14ac:dyDescent="0.3">
      <c r="A1016" s="8">
        <v>42835</v>
      </c>
      <c r="B1016" s="34">
        <f>IFERROR(INDEX('Price Data'!B:B,MATCH(TEXT(A1016,"YYYY-MM-DD"),'Price Data'!A:A,0)),"")</f>
        <v>20202</v>
      </c>
      <c r="C1016" s="10" cm="1">
        <f t="array" ref="C1016">IFERROR(IF(ISNUMBER(B1016),(B1016-INDEX('Price Data'!B:B,MATCH(TEXT(A1016,"YYYY-MM-DD"),'Price Data'!A:A,0)+1))/INDEX('Price Data'!B:B,MATCH(TEXT(A1016,"YYYY-MM-DD"),'Price Data'!A:A,0)+1),""),"")</f>
        <v>-4.827586206896552E-3</v>
      </c>
      <c r="D1016" s="34">
        <f>IFERROR(INDEX('Price Data'!E:E,MATCH(TEXT(A1016,"YYYY-MM-DD"),'Price Data'!D:D,0)),"")</f>
        <v>13.93</v>
      </c>
      <c r="E1016" s="10" cm="1">
        <f t="array" ref="E1016">IFERROR(IF(ISNUMBER(D1016),(D1016-INDEX('Price Data'!E:E,MATCH(TEXT(A1016,"YYYY-MM-DD"),'Price Data'!D:D,0)+1))/INDEX('Price Data'!E:E,MATCH(TEXT(A1016,"YYYY-MM-DD"),'Price Data'!D:D,0)+1),""),"")</f>
        <v>-1.2756909992912808E-2</v>
      </c>
      <c r="F1016" s="34">
        <f>IFERROR(INDEX('Price Data'!H:H,MATCH(TEXT(A1016,"YYYY-MM-DD"),'Price Data'!G:G,0)),"")</f>
        <v>1508</v>
      </c>
      <c r="G1016" s="10" cm="1">
        <f t="array" ref="G1016">IFERROR(IF(ISNUMBER(F1016),(F1016-INDEX('Price Data'!H:H,MATCH(TEXT(A1016,"YYYY-MM-DD"),'Price Data'!G:G,0)+1))/INDEX('Price Data'!H:H,MATCH(TEXT(A1016,"YYYY-MM-DD"),'Price Data'!G:G,0)+1),""),"")</f>
        <v>0</v>
      </c>
      <c r="H1016" s="34">
        <f>IFERROR(INDEX('Price Data'!K:K,MATCH(TEXT(A1016,"YYYY-MM-DD"),'Price Data'!J:J,0)),"")</f>
        <v>2.5299999999999998</v>
      </c>
      <c r="I1016" s="10" cm="1">
        <f t="array" ref="I1016">IFERROR(IF(ISNUMBER(H1016),(H1016-INDEX('Price Data'!K:K,MATCH(TEXT(A1016,"YYYY-MM-DD"),'Price Data'!J:J,0)+1))/INDEX('Price Data'!K:K,MATCH(TEXT(A1016,"YYYY-MM-DD"),'Price Data'!J:J,0)+1),""),"")</f>
        <v>-3.937007874015839E-3</v>
      </c>
      <c r="J1016" s="34">
        <f>IFERROR(INDEX('Price Data'!N:N,MATCH(TEXT(A1016,"YYYY-MM-DD"),'Price Data'!M:M,0)),"")</f>
        <v>3.05</v>
      </c>
      <c r="K1016" s="10" cm="1">
        <f t="array" ref="K1016">IFERROR(IF(ISNUMBER(J1016),(J1016-INDEX('Price Data'!N:N,MATCH(TEXT(A1016,"YYYY-MM-DD"),'Price Data'!M:M,0)+1))/INDEX('Price Data'!N:N,MATCH(TEXT(A1016,"YYYY-MM-DD"),'Price Data'!M:M,0)+1),""),"")</f>
        <v>-1.6129032258064602E-2</v>
      </c>
      <c r="L1016" s="34">
        <f>IFERROR(INDEX('Price Data'!Q:Q,MATCH(TEXT(A1016,"YYYY-MM-DD"),'Price Data'!P:P,0)),"")</f>
        <v>2.67</v>
      </c>
      <c r="M1016" s="10" cm="1">
        <f t="array" ref="M1016">IFERROR(IF(ISNUMBER(L1016),(L1016-INDEX('Price Data'!Q:Q,MATCH(TEXT(A1016,"YYYY-MM-DD"),'Price Data'!P:P,0)+1))/INDEX('Price Data'!Q:Q,MATCH(TEXT(A1016,"YYYY-MM-DD"),'Price Data'!P:P,0)+1),""),"")</f>
        <v>-3.7313432835821753E-3</v>
      </c>
      <c r="N1016" s="34">
        <f>IFERROR(INDEX('Price Data'!T:T,MATCH(TEXT(A1016,"YYYY-MM-DD"),'Price Data'!S:S,0)),"")</f>
        <v>3.23</v>
      </c>
      <c r="O1016" s="10" cm="1">
        <f t="array" ref="O1016">IFERROR(IF(ISNUMBER(N1016),(N1016-INDEX('Price Data'!T:T,MATCH(TEXT(A1016,"YYYY-MM-DD"),'Price Data'!S:S,0)+1))/INDEX('Price Data'!T:T,MATCH(TEXT(A1016,"YYYY-MM-DD"),'Price Data'!S:S,0)+1),""),"")</f>
        <v>-3.0864197530864907E-3</v>
      </c>
    </row>
    <row r="1017" spans="1:15" x14ac:dyDescent="0.3">
      <c r="A1017" s="8">
        <v>42836</v>
      </c>
      <c r="B1017" s="34">
        <f>IFERROR(INDEX('Price Data'!B:B,MATCH(TEXT(A1017,"YYYY-MM-DD"),'Price Data'!A:A,0)),"")</f>
        <v>20109</v>
      </c>
      <c r="C1017" s="10" cm="1">
        <f t="array" ref="C1017">IFERROR(IF(ISNUMBER(B1017),(B1017-INDEX('Price Data'!B:B,MATCH(TEXT(A1017,"YYYY-MM-DD"),'Price Data'!A:A,0)+1))/INDEX('Price Data'!B:B,MATCH(TEXT(A1017,"YYYY-MM-DD"),'Price Data'!A:A,0)+1),""),"")</f>
        <v>-4.6035046035046035E-3</v>
      </c>
      <c r="D1017" s="34">
        <f>IFERROR(INDEX('Price Data'!E:E,MATCH(TEXT(A1017,"YYYY-MM-DD"),'Price Data'!D:D,0)),"")</f>
        <v>13.51</v>
      </c>
      <c r="E1017" s="10" cm="1">
        <f t="array" ref="E1017">IFERROR(IF(ISNUMBER(D1017),(D1017-INDEX('Price Data'!E:E,MATCH(TEXT(A1017,"YYYY-MM-DD"),'Price Data'!D:D,0)+1))/INDEX('Price Data'!E:E,MATCH(TEXT(A1017,"YYYY-MM-DD"),'Price Data'!D:D,0)+1),""),"")</f>
        <v>-3.0150753768844216E-2</v>
      </c>
      <c r="F1017" s="34">
        <f>IFERROR(INDEX('Price Data'!H:H,MATCH(TEXT(A1017,"YYYY-MM-DD"),'Price Data'!G:G,0)),"")</f>
        <v>1508</v>
      </c>
      <c r="G1017" s="10" cm="1">
        <f t="array" ref="G1017">IFERROR(IF(ISNUMBER(F1017),(F1017-INDEX('Price Data'!H:H,MATCH(TEXT(A1017,"YYYY-MM-DD"),'Price Data'!G:G,0)+1))/INDEX('Price Data'!H:H,MATCH(TEXT(A1017,"YYYY-MM-DD"),'Price Data'!G:G,0)+1),""),"")</f>
        <v>0</v>
      </c>
      <c r="H1017" s="34">
        <f>IFERROR(INDEX('Price Data'!K:K,MATCH(TEXT(A1017,"YYYY-MM-DD"),'Price Data'!J:J,0)),"")</f>
        <v>2.5</v>
      </c>
      <c r="I1017" s="10" cm="1">
        <f t="array" ref="I1017">IFERROR(IF(ISNUMBER(H1017),(H1017-INDEX('Price Data'!K:K,MATCH(TEXT(A1017,"YYYY-MM-DD"),'Price Data'!J:J,0)+1))/INDEX('Price Data'!K:K,MATCH(TEXT(A1017,"YYYY-MM-DD"),'Price Data'!J:J,0)+1),""),"")</f>
        <v>-1.1857707509881346E-2</v>
      </c>
      <c r="J1017" s="34">
        <f>IFERROR(INDEX('Price Data'!N:N,MATCH(TEXT(A1017,"YYYY-MM-DD"),'Price Data'!M:M,0)),"")</f>
        <v>3.01</v>
      </c>
      <c r="K1017" s="10" cm="1">
        <f t="array" ref="K1017">IFERROR(IF(ISNUMBER(J1017),(J1017-INDEX('Price Data'!N:N,MATCH(TEXT(A1017,"YYYY-MM-DD"),'Price Data'!M:M,0)+1))/INDEX('Price Data'!N:N,MATCH(TEXT(A1017,"YYYY-MM-DD"),'Price Data'!M:M,0)+1),""),"")</f>
        <v>-1.3114754098360668E-2</v>
      </c>
      <c r="L1017" s="34">
        <f>IFERROR(INDEX('Price Data'!Q:Q,MATCH(TEXT(A1017,"YYYY-MM-DD"),'Price Data'!P:P,0)),"")</f>
        <v>2.5499999999999998</v>
      </c>
      <c r="M1017" s="10" cm="1">
        <f t="array" ref="M1017">IFERROR(IF(ISNUMBER(L1017),(L1017-INDEX('Price Data'!Q:Q,MATCH(TEXT(A1017,"YYYY-MM-DD"),'Price Data'!P:P,0)+1))/INDEX('Price Data'!Q:Q,MATCH(TEXT(A1017,"YYYY-MM-DD"),'Price Data'!P:P,0)+1),""),"")</f>
        <v>-4.4943820224719142E-2</v>
      </c>
      <c r="N1017" s="34">
        <f>IFERROR(INDEX('Price Data'!T:T,MATCH(TEXT(A1017,"YYYY-MM-DD"),'Price Data'!S:S,0)),"")</f>
        <v>3.21</v>
      </c>
      <c r="O1017" s="10" cm="1">
        <f t="array" ref="O1017">IFERROR(IF(ISNUMBER(N1017),(N1017-INDEX('Price Data'!T:T,MATCH(TEXT(A1017,"YYYY-MM-DD"),'Price Data'!S:S,0)+1))/INDEX('Price Data'!T:T,MATCH(TEXT(A1017,"YYYY-MM-DD"),'Price Data'!S:S,0)+1),""),"")</f>
        <v>-6.1919504643962904E-3</v>
      </c>
    </row>
    <row r="1018" spans="1:15" x14ac:dyDescent="0.3">
      <c r="A1018" s="8">
        <v>42837</v>
      </c>
      <c r="B1018" s="34">
        <f>IFERROR(INDEX('Price Data'!B:B,MATCH(TEXT(A1018,"YYYY-MM-DD"),'Price Data'!A:A,0)),"")</f>
        <v>20005</v>
      </c>
      <c r="C1018" s="10" cm="1">
        <f t="array" ref="C1018">IFERROR(IF(ISNUMBER(B1018),(B1018-INDEX('Price Data'!B:B,MATCH(TEXT(A1018,"YYYY-MM-DD"),'Price Data'!A:A,0)+1))/INDEX('Price Data'!B:B,MATCH(TEXT(A1018,"YYYY-MM-DD"),'Price Data'!A:A,0)+1),""),"")</f>
        <v>-5.1718136157939227E-3</v>
      </c>
      <c r="D1018" s="34">
        <f>IFERROR(INDEX('Price Data'!E:E,MATCH(TEXT(A1018,"YYYY-MM-DD"),'Price Data'!D:D,0)),"")</f>
        <v>13.21</v>
      </c>
      <c r="E1018" s="10" cm="1">
        <f t="array" ref="E1018">IFERROR(IF(ISNUMBER(D1018),(D1018-INDEX('Price Data'!E:E,MATCH(TEXT(A1018,"YYYY-MM-DD"),'Price Data'!D:D,0)+1))/INDEX('Price Data'!E:E,MATCH(TEXT(A1018,"YYYY-MM-DD"),'Price Data'!D:D,0)+1),""),"")</f>
        <v>-2.220577350111021E-2</v>
      </c>
      <c r="F1018" s="34">
        <f>IFERROR(INDEX('Price Data'!H:H,MATCH(TEXT(A1018,"YYYY-MM-DD"),'Price Data'!G:G,0)),"")</f>
        <v>1508</v>
      </c>
      <c r="G1018" s="10" cm="1">
        <f t="array" ref="G1018">IFERROR(IF(ISNUMBER(F1018),(F1018-INDEX('Price Data'!H:H,MATCH(TEXT(A1018,"YYYY-MM-DD"),'Price Data'!G:G,0)+1))/INDEX('Price Data'!H:H,MATCH(TEXT(A1018,"YYYY-MM-DD"),'Price Data'!G:G,0)+1),""),"")</f>
        <v>0</v>
      </c>
      <c r="H1018" s="34">
        <f>IFERROR(INDEX('Price Data'!K:K,MATCH(TEXT(A1018,"YYYY-MM-DD"),'Price Data'!J:J,0)),"")</f>
        <v>2.48</v>
      </c>
      <c r="I1018" s="10" cm="1">
        <f t="array" ref="I1018">IFERROR(IF(ISNUMBER(H1018),(H1018-INDEX('Price Data'!K:K,MATCH(TEXT(A1018,"YYYY-MM-DD"),'Price Data'!J:J,0)+1))/INDEX('Price Data'!K:K,MATCH(TEXT(A1018,"YYYY-MM-DD"),'Price Data'!J:J,0)+1),""),"")</f>
        <v>-8.0000000000000071E-3</v>
      </c>
      <c r="J1018" s="34">
        <f>IFERROR(INDEX('Price Data'!N:N,MATCH(TEXT(A1018,"YYYY-MM-DD"),'Price Data'!M:M,0)),"")</f>
        <v>2.98</v>
      </c>
      <c r="K1018" s="10" cm="1">
        <f t="array" ref="K1018">IFERROR(IF(ISNUMBER(J1018),(J1018-INDEX('Price Data'!N:N,MATCH(TEXT(A1018,"YYYY-MM-DD"),'Price Data'!M:M,0)+1))/INDEX('Price Data'!N:N,MATCH(TEXT(A1018,"YYYY-MM-DD"),'Price Data'!M:M,0)+1),""),"")</f>
        <v>-9.9667774086378089E-3</v>
      </c>
      <c r="L1018" s="34">
        <f>IFERROR(INDEX('Price Data'!Q:Q,MATCH(TEXT(A1018,"YYYY-MM-DD"),'Price Data'!P:P,0)),"")</f>
        <v>2.4700000000000002</v>
      </c>
      <c r="M1018" s="10" cm="1">
        <f t="array" ref="M1018">IFERROR(IF(ISNUMBER(L1018),(L1018-INDEX('Price Data'!Q:Q,MATCH(TEXT(A1018,"YYYY-MM-DD"),'Price Data'!P:P,0)+1))/INDEX('Price Data'!Q:Q,MATCH(TEXT(A1018,"YYYY-MM-DD"),'Price Data'!P:P,0)+1),""),"")</f>
        <v>-3.1372549019607697E-2</v>
      </c>
      <c r="N1018" s="34">
        <f>IFERROR(INDEX('Price Data'!T:T,MATCH(TEXT(A1018,"YYYY-MM-DD"),'Price Data'!S:S,0)),"")</f>
        <v>3.22</v>
      </c>
      <c r="O1018" s="10" cm="1">
        <f t="array" ref="O1018">IFERROR(IF(ISNUMBER(N1018),(N1018-INDEX('Price Data'!T:T,MATCH(TEXT(A1018,"YYYY-MM-DD"),'Price Data'!S:S,0)+1))/INDEX('Price Data'!T:T,MATCH(TEXT(A1018,"YYYY-MM-DD"),'Price Data'!S:S,0)+1),""),"")</f>
        <v>3.1152647975078601E-3</v>
      </c>
    </row>
    <row r="1019" spans="1:15" x14ac:dyDescent="0.3">
      <c r="A1019" s="8">
        <v>42838</v>
      </c>
      <c r="B1019" s="34">
        <f>IFERROR(INDEX('Price Data'!B:B,MATCH(TEXT(A1019,"YYYY-MM-DD"),'Price Data'!A:A,0)),"")</f>
        <v>19774</v>
      </c>
      <c r="C1019" s="10" cm="1">
        <f t="array" ref="C1019">IFERROR(IF(ISNUMBER(B1019),(B1019-INDEX('Price Data'!B:B,MATCH(TEXT(A1019,"YYYY-MM-DD"),'Price Data'!A:A,0)+1))/INDEX('Price Data'!B:B,MATCH(TEXT(A1019,"YYYY-MM-DD"),'Price Data'!A:A,0)+1),""),"")</f>
        <v>-1.1547113221694577E-2</v>
      </c>
      <c r="D1019" s="34">
        <f>IFERROR(INDEX('Price Data'!E:E,MATCH(TEXT(A1019,"YYYY-MM-DD"),'Price Data'!D:D,0)),"")</f>
        <v>12.89</v>
      </c>
      <c r="E1019" s="10" cm="1">
        <f t="array" ref="E1019">IFERROR(IF(ISNUMBER(D1019),(D1019-INDEX('Price Data'!E:E,MATCH(TEXT(A1019,"YYYY-MM-DD"),'Price Data'!D:D,0)+1))/INDEX('Price Data'!E:E,MATCH(TEXT(A1019,"YYYY-MM-DD"),'Price Data'!D:D,0)+1),""),"")</f>
        <v>-2.4224072672218037E-2</v>
      </c>
      <c r="F1019" s="34">
        <f>IFERROR(INDEX('Price Data'!H:H,MATCH(TEXT(A1019,"YYYY-MM-DD"),'Price Data'!G:G,0)),"")</f>
        <v>1508</v>
      </c>
      <c r="G1019" s="10" cm="1">
        <f t="array" ref="G1019">IFERROR(IF(ISNUMBER(F1019),(F1019-INDEX('Price Data'!H:H,MATCH(TEXT(A1019,"YYYY-MM-DD"),'Price Data'!G:G,0)+1))/INDEX('Price Data'!H:H,MATCH(TEXT(A1019,"YYYY-MM-DD"),'Price Data'!G:G,0)+1),""),"")</f>
        <v>0</v>
      </c>
      <c r="H1019" s="34">
        <f>IFERROR(INDEX('Price Data'!K:K,MATCH(TEXT(A1019,"YYYY-MM-DD"),'Price Data'!J:J,0)),"")</f>
        <v>2.44</v>
      </c>
      <c r="I1019" s="10" cm="1">
        <f t="array" ref="I1019">IFERROR(IF(ISNUMBER(H1019),(H1019-INDEX('Price Data'!K:K,MATCH(TEXT(A1019,"YYYY-MM-DD"),'Price Data'!J:J,0)+1))/INDEX('Price Data'!K:K,MATCH(TEXT(A1019,"YYYY-MM-DD"),'Price Data'!J:J,0)+1),""),"")</f>
        <v>-1.612903225806453E-2</v>
      </c>
      <c r="J1019" s="34">
        <f>IFERROR(INDEX('Price Data'!N:N,MATCH(TEXT(A1019,"YYYY-MM-DD"),'Price Data'!M:M,0)),"")</f>
        <v>2.95</v>
      </c>
      <c r="K1019" s="10" cm="1">
        <f t="array" ref="K1019">IFERROR(IF(ISNUMBER(J1019),(J1019-INDEX('Price Data'!N:N,MATCH(TEXT(A1019,"YYYY-MM-DD"),'Price Data'!M:M,0)+1))/INDEX('Price Data'!N:N,MATCH(TEXT(A1019,"YYYY-MM-DD"),'Price Data'!M:M,0)+1),""),"")</f>
        <v>-1.0067114093959667E-2</v>
      </c>
      <c r="L1019" s="34">
        <f>IFERROR(INDEX('Price Data'!Q:Q,MATCH(TEXT(A1019,"YYYY-MM-DD"),'Price Data'!P:P,0)),"")</f>
        <v>2.4</v>
      </c>
      <c r="M1019" s="10" cm="1">
        <f t="array" ref="M1019">IFERROR(IF(ISNUMBER(L1019),(L1019-INDEX('Price Data'!Q:Q,MATCH(TEXT(A1019,"YYYY-MM-DD"),'Price Data'!P:P,0)+1))/INDEX('Price Data'!Q:Q,MATCH(TEXT(A1019,"YYYY-MM-DD"),'Price Data'!P:P,0)+1),""),"")</f>
        <v>-2.834008097166003E-2</v>
      </c>
      <c r="N1019" s="34">
        <f>IFERROR(INDEX('Price Data'!T:T,MATCH(TEXT(A1019,"YYYY-MM-DD"),'Price Data'!S:S,0)),"")</f>
        <v>3.23</v>
      </c>
      <c r="O1019" s="10" cm="1">
        <f t="array" ref="O1019">IFERROR(IF(ISNUMBER(N1019),(N1019-INDEX('Price Data'!T:T,MATCH(TEXT(A1019,"YYYY-MM-DD"),'Price Data'!S:S,0)+1))/INDEX('Price Data'!T:T,MATCH(TEXT(A1019,"YYYY-MM-DD"),'Price Data'!S:S,0)+1),""),"")</f>
        <v>3.1055900621117347E-3</v>
      </c>
    </row>
    <row r="1020" spans="1:15" x14ac:dyDescent="0.3">
      <c r="A1020" s="8">
        <v>42839</v>
      </c>
      <c r="B1020" s="34" t="str">
        <f>IFERROR(INDEX('Price Data'!B:B,MATCH(TEXT(A1020,"YYYY-MM-DD"),'Price Data'!A:A,0)),"")</f>
        <v/>
      </c>
      <c r="C1020" s="10" t="str" cm="1">
        <f t="array" ref="C1020">IFERROR(IF(ISNUMBER(B1020),(B1020-INDEX('Price Data'!B:B,MATCH(TEXT(A1020,"YYYY-MM-DD"),'Price Data'!A:A,0)+1))/INDEX('Price Data'!B:B,MATCH(TEXT(A1020,"YYYY-MM-DD"),'Price Data'!A:A,0)+1),""),"")</f>
        <v/>
      </c>
      <c r="D1020" s="34" t="str">
        <f>IFERROR(INDEX('Price Data'!E:E,MATCH(TEXT(A1020,"YYYY-MM-DD"),'Price Data'!D:D,0)),"")</f>
        <v/>
      </c>
      <c r="E1020" s="10" t="str" cm="1">
        <f t="array" ref="E1020">IFERROR(IF(ISNUMBER(D1020),(D1020-INDEX('Price Data'!E:E,MATCH(TEXT(A1020,"YYYY-MM-DD"),'Price Data'!D:D,0)+1))/INDEX('Price Data'!E:E,MATCH(TEXT(A1020,"YYYY-MM-DD"),'Price Data'!D:D,0)+1),""),"")</f>
        <v/>
      </c>
      <c r="F1020" s="34" t="str">
        <f>IFERROR(INDEX('Price Data'!H:H,MATCH(TEXT(A1020,"YYYY-MM-DD"),'Price Data'!G:G,0)),"")</f>
        <v/>
      </c>
      <c r="G1020" s="10" t="str" cm="1">
        <f t="array" ref="G1020">IFERROR(IF(ISNUMBER(F1020),(F1020-INDEX('Price Data'!H:H,MATCH(TEXT(A1020,"YYYY-MM-DD"),'Price Data'!G:G,0)+1))/INDEX('Price Data'!H:H,MATCH(TEXT(A1020,"YYYY-MM-DD"),'Price Data'!G:G,0)+1),""),"")</f>
        <v/>
      </c>
      <c r="H1020" s="34" t="str">
        <f>IFERROR(INDEX('Price Data'!K:K,MATCH(TEXT(A1020,"YYYY-MM-DD"),'Price Data'!J:J,0)),"")</f>
        <v/>
      </c>
      <c r="I1020" s="10" t="str" cm="1">
        <f t="array" ref="I1020">IFERROR(IF(ISNUMBER(H1020),(H1020-INDEX('Price Data'!K:K,MATCH(TEXT(A1020,"YYYY-MM-DD"),'Price Data'!J:J,0)+1))/INDEX('Price Data'!K:K,MATCH(TEXT(A1020,"YYYY-MM-DD"),'Price Data'!J:J,0)+1),""),"")</f>
        <v/>
      </c>
      <c r="J1020" s="34" t="str">
        <f>IFERROR(INDEX('Price Data'!N:N,MATCH(TEXT(A1020,"YYYY-MM-DD"),'Price Data'!M:M,0)),"")</f>
        <v/>
      </c>
      <c r="K1020" s="10" t="str" cm="1">
        <f t="array" ref="K1020">IFERROR(IF(ISNUMBER(J1020),(J1020-INDEX('Price Data'!N:N,MATCH(TEXT(A1020,"YYYY-MM-DD"),'Price Data'!M:M,0)+1))/INDEX('Price Data'!N:N,MATCH(TEXT(A1020,"YYYY-MM-DD"),'Price Data'!M:M,0)+1),""),"")</f>
        <v/>
      </c>
      <c r="L1020" s="34" t="str">
        <f>IFERROR(INDEX('Price Data'!Q:Q,MATCH(TEXT(A1020,"YYYY-MM-DD"),'Price Data'!P:P,0)),"")</f>
        <v/>
      </c>
      <c r="M1020" s="10" t="str" cm="1">
        <f t="array" ref="M1020">IFERROR(IF(ISNUMBER(L1020),(L1020-INDEX('Price Data'!Q:Q,MATCH(TEXT(A1020,"YYYY-MM-DD"),'Price Data'!P:P,0)+1))/INDEX('Price Data'!Q:Q,MATCH(TEXT(A1020,"YYYY-MM-DD"),'Price Data'!P:P,0)+1),""),"")</f>
        <v/>
      </c>
      <c r="N1020" s="34" t="str">
        <f>IFERROR(INDEX('Price Data'!T:T,MATCH(TEXT(A1020,"YYYY-MM-DD"),'Price Data'!S:S,0)),"")</f>
        <v/>
      </c>
      <c r="O1020" s="10" t="str" cm="1">
        <f t="array" ref="O1020">IFERROR(IF(ISNUMBER(N1020),(N1020-INDEX('Price Data'!T:T,MATCH(TEXT(A1020,"YYYY-MM-DD"),'Price Data'!S:S,0)+1))/INDEX('Price Data'!T:T,MATCH(TEXT(A1020,"YYYY-MM-DD"),'Price Data'!S:S,0)+1),""),"")</f>
        <v/>
      </c>
    </row>
    <row r="1021" spans="1:15" x14ac:dyDescent="0.3">
      <c r="A1021" s="8">
        <v>42840</v>
      </c>
      <c r="B1021" s="34" t="str">
        <f>IFERROR(INDEX('Price Data'!B:B,MATCH(TEXT(A1021,"YYYY-MM-DD"),'Price Data'!A:A,0)),"")</f>
        <v/>
      </c>
      <c r="C1021" s="10" t="str" cm="1">
        <f t="array" ref="C1021">IFERROR(IF(ISNUMBER(B1021),(B1021-INDEX('Price Data'!B:B,MATCH(TEXT(A1021,"YYYY-MM-DD"),'Price Data'!A:A,0)+1))/INDEX('Price Data'!B:B,MATCH(TEXT(A1021,"YYYY-MM-DD"),'Price Data'!A:A,0)+1),""),"")</f>
        <v/>
      </c>
      <c r="D1021" s="34" t="str">
        <f>IFERROR(INDEX('Price Data'!E:E,MATCH(TEXT(A1021,"YYYY-MM-DD"),'Price Data'!D:D,0)),"")</f>
        <v/>
      </c>
      <c r="E1021" s="10" t="str" cm="1">
        <f t="array" ref="E1021">IFERROR(IF(ISNUMBER(D1021),(D1021-INDEX('Price Data'!E:E,MATCH(TEXT(A1021,"YYYY-MM-DD"),'Price Data'!D:D,0)+1))/INDEX('Price Data'!E:E,MATCH(TEXT(A1021,"YYYY-MM-DD"),'Price Data'!D:D,0)+1),""),"")</f>
        <v/>
      </c>
      <c r="F1021" s="34" t="str">
        <f>IFERROR(INDEX('Price Data'!H:H,MATCH(TEXT(A1021,"YYYY-MM-DD"),'Price Data'!G:G,0)),"")</f>
        <v/>
      </c>
      <c r="G1021" s="10" t="str" cm="1">
        <f t="array" ref="G1021">IFERROR(IF(ISNUMBER(F1021),(F1021-INDEX('Price Data'!H:H,MATCH(TEXT(A1021,"YYYY-MM-DD"),'Price Data'!G:G,0)+1))/INDEX('Price Data'!H:H,MATCH(TEXT(A1021,"YYYY-MM-DD"),'Price Data'!G:G,0)+1),""),"")</f>
        <v/>
      </c>
      <c r="H1021" s="34" t="str">
        <f>IFERROR(INDEX('Price Data'!K:K,MATCH(TEXT(A1021,"YYYY-MM-DD"),'Price Data'!J:J,0)),"")</f>
        <v/>
      </c>
      <c r="I1021" s="10" t="str" cm="1">
        <f t="array" ref="I1021">IFERROR(IF(ISNUMBER(H1021),(H1021-INDEX('Price Data'!K:K,MATCH(TEXT(A1021,"YYYY-MM-DD"),'Price Data'!J:J,0)+1))/INDEX('Price Data'!K:K,MATCH(TEXT(A1021,"YYYY-MM-DD"),'Price Data'!J:J,0)+1),""),"")</f>
        <v/>
      </c>
      <c r="J1021" s="34" t="str">
        <f>IFERROR(INDEX('Price Data'!N:N,MATCH(TEXT(A1021,"YYYY-MM-DD"),'Price Data'!M:M,0)),"")</f>
        <v/>
      </c>
      <c r="K1021" s="10" t="str" cm="1">
        <f t="array" ref="K1021">IFERROR(IF(ISNUMBER(J1021),(J1021-INDEX('Price Data'!N:N,MATCH(TEXT(A1021,"YYYY-MM-DD"),'Price Data'!M:M,0)+1))/INDEX('Price Data'!N:N,MATCH(TEXT(A1021,"YYYY-MM-DD"),'Price Data'!M:M,0)+1),""),"")</f>
        <v/>
      </c>
      <c r="L1021" s="34" t="str">
        <f>IFERROR(INDEX('Price Data'!Q:Q,MATCH(TEXT(A1021,"YYYY-MM-DD"),'Price Data'!P:P,0)),"")</f>
        <v/>
      </c>
      <c r="M1021" s="10" t="str" cm="1">
        <f t="array" ref="M1021">IFERROR(IF(ISNUMBER(L1021),(L1021-INDEX('Price Data'!Q:Q,MATCH(TEXT(A1021,"YYYY-MM-DD"),'Price Data'!P:P,0)+1))/INDEX('Price Data'!Q:Q,MATCH(TEXT(A1021,"YYYY-MM-DD"),'Price Data'!P:P,0)+1),""),"")</f>
        <v/>
      </c>
      <c r="N1021" s="34" t="str">
        <f>IFERROR(INDEX('Price Data'!T:T,MATCH(TEXT(A1021,"YYYY-MM-DD"),'Price Data'!S:S,0)),"")</f>
        <v/>
      </c>
      <c r="O1021" s="10" t="str" cm="1">
        <f t="array" ref="O1021">IFERROR(IF(ISNUMBER(N1021),(N1021-INDEX('Price Data'!T:T,MATCH(TEXT(A1021,"YYYY-MM-DD"),'Price Data'!S:S,0)+1))/INDEX('Price Data'!T:T,MATCH(TEXT(A1021,"YYYY-MM-DD"),'Price Data'!S:S,0)+1),""),"")</f>
        <v/>
      </c>
    </row>
    <row r="1022" spans="1:15" x14ac:dyDescent="0.3">
      <c r="A1022" s="8">
        <v>42841</v>
      </c>
      <c r="B1022" s="34" t="str">
        <f>IFERROR(INDEX('Price Data'!B:B,MATCH(TEXT(A1022,"YYYY-MM-DD"),'Price Data'!A:A,0)),"")</f>
        <v/>
      </c>
      <c r="C1022" s="10" t="str" cm="1">
        <f t="array" ref="C1022">IFERROR(IF(ISNUMBER(B1022),(B1022-INDEX('Price Data'!B:B,MATCH(TEXT(A1022,"YYYY-MM-DD"),'Price Data'!A:A,0)+1))/INDEX('Price Data'!B:B,MATCH(TEXT(A1022,"YYYY-MM-DD"),'Price Data'!A:A,0)+1),""),"")</f>
        <v/>
      </c>
      <c r="D1022" s="34" t="str">
        <f>IFERROR(INDEX('Price Data'!E:E,MATCH(TEXT(A1022,"YYYY-MM-DD"),'Price Data'!D:D,0)),"")</f>
        <v/>
      </c>
      <c r="E1022" s="10" t="str" cm="1">
        <f t="array" ref="E1022">IFERROR(IF(ISNUMBER(D1022),(D1022-INDEX('Price Data'!E:E,MATCH(TEXT(A1022,"YYYY-MM-DD"),'Price Data'!D:D,0)+1))/INDEX('Price Data'!E:E,MATCH(TEXT(A1022,"YYYY-MM-DD"),'Price Data'!D:D,0)+1),""),"")</f>
        <v/>
      </c>
      <c r="F1022" s="34" t="str">
        <f>IFERROR(INDEX('Price Data'!H:H,MATCH(TEXT(A1022,"YYYY-MM-DD"),'Price Data'!G:G,0)),"")</f>
        <v/>
      </c>
      <c r="G1022" s="10" t="str" cm="1">
        <f t="array" ref="G1022">IFERROR(IF(ISNUMBER(F1022),(F1022-INDEX('Price Data'!H:H,MATCH(TEXT(A1022,"YYYY-MM-DD"),'Price Data'!G:G,0)+1))/INDEX('Price Data'!H:H,MATCH(TEXT(A1022,"YYYY-MM-DD"),'Price Data'!G:G,0)+1),""),"")</f>
        <v/>
      </c>
      <c r="H1022" s="34" t="str">
        <f>IFERROR(INDEX('Price Data'!K:K,MATCH(TEXT(A1022,"YYYY-MM-DD"),'Price Data'!J:J,0)),"")</f>
        <v/>
      </c>
      <c r="I1022" s="10" t="str" cm="1">
        <f t="array" ref="I1022">IFERROR(IF(ISNUMBER(H1022),(H1022-INDEX('Price Data'!K:K,MATCH(TEXT(A1022,"YYYY-MM-DD"),'Price Data'!J:J,0)+1))/INDEX('Price Data'!K:K,MATCH(TEXT(A1022,"YYYY-MM-DD"),'Price Data'!J:J,0)+1),""),"")</f>
        <v/>
      </c>
      <c r="J1022" s="34" t="str">
        <f>IFERROR(INDEX('Price Data'!N:N,MATCH(TEXT(A1022,"YYYY-MM-DD"),'Price Data'!M:M,0)),"")</f>
        <v/>
      </c>
      <c r="K1022" s="10" t="str" cm="1">
        <f t="array" ref="K1022">IFERROR(IF(ISNUMBER(J1022),(J1022-INDEX('Price Data'!N:N,MATCH(TEXT(A1022,"YYYY-MM-DD"),'Price Data'!M:M,0)+1))/INDEX('Price Data'!N:N,MATCH(TEXT(A1022,"YYYY-MM-DD"),'Price Data'!M:M,0)+1),""),"")</f>
        <v/>
      </c>
      <c r="L1022" s="34" t="str">
        <f>IFERROR(INDEX('Price Data'!Q:Q,MATCH(TEXT(A1022,"YYYY-MM-DD"),'Price Data'!P:P,0)),"")</f>
        <v/>
      </c>
      <c r="M1022" s="10" t="str" cm="1">
        <f t="array" ref="M1022">IFERROR(IF(ISNUMBER(L1022),(L1022-INDEX('Price Data'!Q:Q,MATCH(TEXT(A1022,"YYYY-MM-DD"),'Price Data'!P:P,0)+1))/INDEX('Price Data'!Q:Q,MATCH(TEXT(A1022,"YYYY-MM-DD"),'Price Data'!P:P,0)+1),""),"")</f>
        <v/>
      </c>
      <c r="N1022" s="34" t="str">
        <f>IFERROR(INDEX('Price Data'!T:T,MATCH(TEXT(A1022,"YYYY-MM-DD"),'Price Data'!S:S,0)),"")</f>
        <v/>
      </c>
      <c r="O1022" s="10" t="str" cm="1">
        <f t="array" ref="O1022">IFERROR(IF(ISNUMBER(N1022),(N1022-INDEX('Price Data'!T:T,MATCH(TEXT(A1022,"YYYY-MM-DD"),'Price Data'!S:S,0)+1))/INDEX('Price Data'!T:T,MATCH(TEXT(A1022,"YYYY-MM-DD"),'Price Data'!S:S,0)+1),""),"")</f>
        <v/>
      </c>
    </row>
    <row r="1023" spans="1:15" x14ac:dyDescent="0.3">
      <c r="A1023" s="8">
        <v>42842</v>
      </c>
      <c r="B1023" s="34" t="str">
        <f>IFERROR(INDEX('Price Data'!B:B,MATCH(TEXT(A1023,"YYYY-MM-DD"),'Price Data'!A:A,0)),"")</f>
        <v/>
      </c>
      <c r="C1023" s="10" t="str" cm="1">
        <f t="array" ref="C1023">IFERROR(IF(ISNUMBER(B1023),(B1023-INDEX('Price Data'!B:B,MATCH(TEXT(A1023,"YYYY-MM-DD"),'Price Data'!A:A,0)+1))/INDEX('Price Data'!B:B,MATCH(TEXT(A1023,"YYYY-MM-DD"),'Price Data'!A:A,0)+1),""),"")</f>
        <v/>
      </c>
      <c r="D1023" s="34" t="str">
        <f>IFERROR(INDEX('Price Data'!E:E,MATCH(TEXT(A1023,"YYYY-MM-DD"),'Price Data'!D:D,0)),"")</f>
        <v/>
      </c>
      <c r="E1023" s="10" t="str" cm="1">
        <f t="array" ref="E1023">IFERROR(IF(ISNUMBER(D1023),(D1023-INDEX('Price Data'!E:E,MATCH(TEXT(A1023,"YYYY-MM-DD"),'Price Data'!D:D,0)+1))/INDEX('Price Data'!E:E,MATCH(TEXT(A1023,"YYYY-MM-DD"),'Price Data'!D:D,0)+1),""),"")</f>
        <v/>
      </c>
      <c r="F1023" s="34" t="str">
        <f>IFERROR(INDEX('Price Data'!H:H,MATCH(TEXT(A1023,"YYYY-MM-DD"),'Price Data'!G:G,0)),"")</f>
        <v/>
      </c>
      <c r="G1023" s="10" t="str" cm="1">
        <f t="array" ref="G1023">IFERROR(IF(ISNUMBER(F1023),(F1023-INDEX('Price Data'!H:H,MATCH(TEXT(A1023,"YYYY-MM-DD"),'Price Data'!G:G,0)+1))/INDEX('Price Data'!H:H,MATCH(TEXT(A1023,"YYYY-MM-DD"),'Price Data'!G:G,0)+1),""),"")</f>
        <v/>
      </c>
      <c r="H1023" s="34" t="str">
        <f>IFERROR(INDEX('Price Data'!K:K,MATCH(TEXT(A1023,"YYYY-MM-DD"),'Price Data'!J:J,0)),"")</f>
        <v/>
      </c>
      <c r="I1023" s="10" t="str" cm="1">
        <f t="array" ref="I1023">IFERROR(IF(ISNUMBER(H1023),(H1023-INDEX('Price Data'!K:K,MATCH(TEXT(A1023,"YYYY-MM-DD"),'Price Data'!J:J,0)+1))/INDEX('Price Data'!K:K,MATCH(TEXT(A1023,"YYYY-MM-DD"),'Price Data'!J:J,0)+1),""),"")</f>
        <v/>
      </c>
      <c r="J1023" s="34" t="str">
        <f>IFERROR(INDEX('Price Data'!N:N,MATCH(TEXT(A1023,"YYYY-MM-DD"),'Price Data'!M:M,0)),"")</f>
        <v/>
      </c>
      <c r="K1023" s="10" t="str" cm="1">
        <f t="array" ref="K1023">IFERROR(IF(ISNUMBER(J1023),(J1023-INDEX('Price Data'!N:N,MATCH(TEXT(A1023,"YYYY-MM-DD"),'Price Data'!M:M,0)+1))/INDEX('Price Data'!N:N,MATCH(TEXT(A1023,"YYYY-MM-DD"),'Price Data'!M:M,0)+1),""),"")</f>
        <v/>
      </c>
      <c r="L1023" s="34" t="str">
        <f>IFERROR(INDEX('Price Data'!Q:Q,MATCH(TEXT(A1023,"YYYY-MM-DD"),'Price Data'!P:P,0)),"")</f>
        <v/>
      </c>
      <c r="M1023" s="10" t="str" cm="1">
        <f t="array" ref="M1023">IFERROR(IF(ISNUMBER(L1023),(L1023-INDEX('Price Data'!Q:Q,MATCH(TEXT(A1023,"YYYY-MM-DD"),'Price Data'!P:P,0)+1))/INDEX('Price Data'!Q:Q,MATCH(TEXT(A1023,"YYYY-MM-DD"),'Price Data'!P:P,0)+1),""),"")</f>
        <v/>
      </c>
      <c r="N1023" s="34" t="str">
        <f>IFERROR(INDEX('Price Data'!T:T,MATCH(TEXT(A1023,"YYYY-MM-DD"),'Price Data'!S:S,0)),"")</f>
        <v/>
      </c>
      <c r="O1023" s="10" t="str" cm="1">
        <f t="array" ref="O1023">IFERROR(IF(ISNUMBER(N1023),(N1023-INDEX('Price Data'!T:T,MATCH(TEXT(A1023,"YYYY-MM-DD"),'Price Data'!S:S,0)+1))/INDEX('Price Data'!T:T,MATCH(TEXT(A1023,"YYYY-MM-DD"),'Price Data'!S:S,0)+1),""),"")</f>
        <v/>
      </c>
    </row>
    <row r="1024" spans="1:15" x14ac:dyDescent="0.3">
      <c r="A1024" s="8">
        <v>42843</v>
      </c>
      <c r="B1024" s="34">
        <f>IFERROR(INDEX('Price Data'!B:B,MATCH(TEXT(A1024,"YYYY-MM-DD"),'Price Data'!A:A,0)),"")</f>
        <v>19443</v>
      </c>
      <c r="C1024" s="10" cm="1">
        <f t="array" ref="C1024">IFERROR(IF(ISNUMBER(B1024),(B1024-INDEX('Price Data'!B:B,MATCH(TEXT(A1024,"YYYY-MM-DD"),'Price Data'!A:A,0)+1))/INDEX('Price Data'!B:B,MATCH(TEXT(A1024,"YYYY-MM-DD"),'Price Data'!A:A,0)+1),""),"")</f>
        <v>-1.6739152422372814E-2</v>
      </c>
      <c r="D1024" s="34">
        <f>IFERROR(INDEX('Price Data'!E:E,MATCH(TEXT(A1024,"YYYY-MM-DD"),'Price Data'!D:D,0)),"")</f>
        <v>12.85</v>
      </c>
      <c r="E1024" s="10" cm="1">
        <f t="array" ref="E1024">IFERROR(IF(ISNUMBER(D1024),(D1024-INDEX('Price Data'!E:E,MATCH(TEXT(A1024,"YYYY-MM-DD"),'Price Data'!D:D,0)+1))/INDEX('Price Data'!E:E,MATCH(TEXT(A1024,"YYYY-MM-DD"),'Price Data'!D:D,0)+1),""),"")</f>
        <v>-3.1031807602793578E-3</v>
      </c>
      <c r="F1024" s="34">
        <f>IFERROR(INDEX('Price Data'!H:H,MATCH(TEXT(A1024,"YYYY-MM-DD"),'Price Data'!G:G,0)),"")</f>
        <v>1508</v>
      </c>
      <c r="G1024" s="10" cm="1">
        <f t="array" ref="G1024">IFERROR(IF(ISNUMBER(F1024),(F1024-INDEX('Price Data'!H:H,MATCH(TEXT(A1024,"YYYY-MM-DD"),'Price Data'!G:G,0)+1))/INDEX('Price Data'!H:H,MATCH(TEXT(A1024,"YYYY-MM-DD"),'Price Data'!G:G,0)+1),""),"")</f>
        <v>0</v>
      </c>
      <c r="H1024" s="34">
        <f>IFERROR(INDEX('Price Data'!K:K,MATCH(TEXT(A1024,"YYYY-MM-DD"),'Price Data'!J:J,0)),"")</f>
        <v>2.39</v>
      </c>
      <c r="I1024" s="10" cm="1">
        <f t="array" ref="I1024">IFERROR(IF(ISNUMBER(H1024),(H1024-INDEX('Price Data'!K:K,MATCH(TEXT(A1024,"YYYY-MM-DD"),'Price Data'!J:J,0)+1))/INDEX('Price Data'!K:K,MATCH(TEXT(A1024,"YYYY-MM-DD"),'Price Data'!J:J,0)+1),""),"")</f>
        <v>-2.0491803278688454E-2</v>
      </c>
      <c r="J1024" s="34">
        <f>IFERROR(INDEX('Price Data'!N:N,MATCH(TEXT(A1024,"YYYY-MM-DD"),'Price Data'!M:M,0)),"")</f>
        <v>2.89</v>
      </c>
      <c r="K1024" s="10" cm="1">
        <f t="array" ref="K1024">IFERROR(IF(ISNUMBER(J1024),(J1024-INDEX('Price Data'!N:N,MATCH(TEXT(A1024,"YYYY-MM-DD"),'Price Data'!M:M,0)+1))/INDEX('Price Data'!N:N,MATCH(TEXT(A1024,"YYYY-MM-DD"),'Price Data'!M:M,0)+1),""),"")</f>
        <v>-2.0338983050847474E-2</v>
      </c>
      <c r="L1024" s="34">
        <f>IFERROR(INDEX('Price Data'!Q:Q,MATCH(TEXT(A1024,"YYYY-MM-DD"),'Price Data'!P:P,0)),"")</f>
        <v>2.34</v>
      </c>
      <c r="M1024" s="10" cm="1">
        <f t="array" ref="M1024">IFERROR(IF(ISNUMBER(L1024),(L1024-INDEX('Price Data'!Q:Q,MATCH(TEXT(A1024,"YYYY-MM-DD"),'Price Data'!P:P,0)+1))/INDEX('Price Data'!Q:Q,MATCH(TEXT(A1024,"YYYY-MM-DD"),'Price Data'!P:P,0)+1),""),"")</f>
        <v>-2.5000000000000022E-2</v>
      </c>
      <c r="N1024" s="34">
        <f>IFERROR(INDEX('Price Data'!T:T,MATCH(TEXT(A1024,"YYYY-MM-DD"),'Price Data'!S:S,0)),"")</f>
        <v>3.24</v>
      </c>
      <c r="O1024" s="10" cm="1">
        <f t="array" ref="O1024">IFERROR(IF(ISNUMBER(N1024),(N1024-INDEX('Price Data'!T:T,MATCH(TEXT(A1024,"YYYY-MM-DD"),'Price Data'!S:S,0)+1))/INDEX('Price Data'!T:T,MATCH(TEXT(A1024,"YYYY-MM-DD"),'Price Data'!S:S,0)+1),""),"")</f>
        <v>3.0959752321982137E-3</v>
      </c>
    </row>
    <row r="1025" spans="1:15" x14ac:dyDescent="0.3">
      <c r="A1025" s="8">
        <v>42844</v>
      </c>
      <c r="B1025" s="34">
        <f>IFERROR(INDEX('Price Data'!B:B,MATCH(TEXT(A1025,"YYYY-MM-DD"),'Price Data'!A:A,0)),"")</f>
        <v>19825</v>
      </c>
      <c r="C1025" s="10" cm="1">
        <f t="array" ref="C1025">IFERROR(IF(ISNUMBER(B1025),(B1025-INDEX('Price Data'!B:B,MATCH(TEXT(A1025,"YYYY-MM-DD"),'Price Data'!A:A,0)+1))/INDEX('Price Data'!B:B,MATCH(TEXT(A1025,"YYYY-MM-DD"),'Price Data'!A:A,0)+1),""),"")</f>
        <v>1.9647173790052975E-2</v>
      </c>
      <c r="D1025" s="34">
        <f>IFERROR(INDEX('Price Data'!E:E,MATCH(TEXT(A1025,"YYYY-MM-DD"),'Price Data'!D:D,0)),"")</f>
        <v>13.63</v>
      </c>
      <c r="E1025" s="10" cm="1">
        <f t="array" ref="E1025">IFERROR(IF(ISNUMBER(D1025),(D1025-INDEX('Price Data'!E:E,MATCH(TEXT(A1025,"YYYY-MM-DD"),'Price Data'!D:D,0)+1))/INDEX('Price Data'!E:E,MATCH(TEXT(A1025,"YYYY-MM-DD"),'Price Data'!D:D,0)+1),""),"")</f>
        <v>6.0700389105058455E-2</v>
      </c>
      <c r="F1025" s="34">
        <f>IFERROR(INDEX('Price Data'!H:H,MATCH(TEXT(A1025,"YYYY-MM-DD"),'Price Data'!G:G,0)),"")</f>
        <v>1508</v>
      </c>
      <c r="G1025" s="10" cm="1">
        <f t="array" ref="G1025">IFERROR(IF(ISNUMBER(F1025),(F1025-INDEX('Price Data'!H:H,MATCH(TEXT(A1025,"YYYY-MM-DD"),'Price Data'!G:G,0)+1))/INDEX('Price Data'!H:H,MATCH(TEXT(A1025,"YYYY-MM-DD"),'Price Data'!G:G,0)+1),""),"")</f>
        <v>0</v>
      </c>
      <c r="H1025" s="34">
        <f>IFERROR(INDEX('Price Data'!K:K,MATCH(TEXT(A1025,"YYYY-MM-DD"),'Price Data'!J:J,0)),"")</f>
        <v>2.4700000000000002</v>
      </c>
      <c r="I1025" s="10" cm="1">
        <f t="array" ref="I1025">IFERROR(IF(ISNUMBER(H1025),(H1025-INDEX('Price Data'!K:K,MATCH(TEXT(A1025,"YYYY-MM-DD"),'Price Data'!J:J,0)+1))/INDEX('Price Data'!K:K,MATCH(TEXT(A1025,"YYYY-MM-DD"),'Price Data'!J:J,0)+1),""),"")</f>
        <v>3.347280334728036E-2</v>
      </c>
      <c r="J1025" s="34">
        <f>IFERROR(INDEX('Price Data'!N:N,MATCH(TEXT(A1025,"YYYY-MM-DD"),'Price Data'!M:M,0)),"")</f>
        <v>3.05</v>
      </c>
      <c r="K1025" s="10" cm="1">
        <f t="array" ref="K1025">IFERROR(IF(ISNUMBER(J1025),(J1025-INDEX('Price Data'!N:N,MATCH(TEXT(A1025,"YYYY-MM-DD"),'Price Data'!M:M,0)+1))/INDEX('Price Data'!N:N,MATCH(TEXT(A1025,"YYYY-MM-DD"),'Price Data'!M:M,0)+1),""),"")</f>
        <v>5.5363321799307849E-2</v>
      </c>
      <c r="L1025" s="34">
        <f>IFERROR(INDEX('Price Data'!Q:Q,MATCH(TEXT(A1025,"YYYY-MM-DD"),'Price Data'!P:P,0)),"")</f>
        <v>2.4300000000000002</v>
      </c>
      <c r="M1025" s="10" cm="1">
        <f t="array" ref="M1025">IFERROR(IF(ISNUMBER(L1025),(L1025-INDEX('Price Data'!Q:Q,MATCH(TEXT(A1025,"YYYY-MM-DD"),'Price Data'!P:P,0)+1))/INDEX('Price Data'!Q:Q,MATCH(TEXT(A1025,"YYYY-MM-DD"),'Price Data'!P:P,0)+1),""),"")</f>
        <v>3.8461538461538596E-2</v>
      </c>
      <c r="N1025" s="34">
        <f>IFERROR(INDEX('Price Data'!T:T,MATCH(TEXT(A1025,"YYYY-MM-DD"),'Price Data'!S:S,0)),"")</f>
        <v>3.31</v>
      </c>
      <c r="O1025" s="10" cm="1">
        <f t="array" ref="O1025">IFERROR(IF(ISNUMBER(N1025),(N1025-INDEX('Price Data'!T:T,MATCH(TEXT(A1025,"YYYY-MM-DD"),'Price Data'!S:S,0)+1))/INDEX('Price Data'!T:T,MATCH(TEXT(A1025,"YYYY-MM-DD"),'Price Data'!S:S,0)+1),""),"")</f>
        <v>2.1604938271604889E-2</v>
      </c>
    </row>
    <row r="1026" spans="1:15" x14ac:dyDescent="0.3">
      <c r="A1026" s="8">
        <v>42845</v>
      </c>
      <c r="B1026" s="34">
        <f>IFERROR(INDEX('Price Data'!B:B,MATCH(TEXT(A1026,"YYYY-MM-DD"),'Price Data'!A:A,0)),"")</f>
        <v>19849</v>
      </c>
      <c r="C1026" s="10" cm="1">
        <f t="array" ref="C1026">IFERROR(IF(ISNUMBER(B1026),(B1026-INDEX('Price Data'!B:B,MATCH(TEXT(A1026,"YYYY-MM-DD"),'Price Data'!A:A,0)+1))/INDEX('Price Data'!B:B,MATCH(TEXT(A1026,"YYYY-MM-DD"),'Price Data'!A:A,0)+1),""),"")</f>
        <v>1.2105926860025221E-3</v>
      </c>
      <c r="D1026" s="34">
        <f>IFERROR(INDEX('Price Data'!E:E,MATCH(TEXT(A1026,"YYYY-MM-DD"),'Price Data'!D:D,0)),"")</f>
        <v>13.88</v>
      </c>
      <c r="E1026" s="10" cm="1">
        <f t="array" ref="E1026">IFERROR(IF(ISNUMBER(D1026),(D1026-INDEX('Price Data'!E:E,MATCH(TEXT(A1026,"YYYY-MM-DD"),'Price Data'!D:D,0)+1))/INDEX('Price Data'!E:E,MATCH(TEXT(A1026,"YYYY-MM-DD"),'Price Data'!D:D,0)+1),""),"")</f>
        <v>1.8341892883345562E-2</v>
      </c>
      <c r="F1026" s="34">
        <f>IFERROR(INDEX('Price Data'!H:H,MATCH(TEXT(A1026,"YYYY-MM-DD"),'Price Data'!G:G,0)),"")</f>
        <v>1508</v>
      </c>
      <c r="G1026" s="10" cm="1">
        <f t="array" ref="G1026">IFERROR(IF(ISNUMBER(F1026),(F1026-INDEX('Price Data'!H:H,MATCH(TEXT(A1026,"YYYY-MM-DD"),'Price Data'!G:G,0)+1))/INDEX('Price Data'!H:H,MATCH(TEXT(A1026,"YYYY-MM-DD"),'Price Data'!G:G,0)+1),""),"")</f>
        <v>0</v>
      </c>
      <c r="H1026" s="34">
        <f>IFERROR(INDEX('Price Data'!K:K,MATCH(TEXT(A1026,"YYYY-MM-DD"),'Price Data'!J:J,0)),"")</f>
        <v>2.4900000000000002</v>
      </c>
      <c r="I1026" s="10" cm="1">
        <f t="array" ref="I1026">IFERROR(IF(ISNUMBER(H1026),(H1026-INDEX('Price Data'!K:K,MATCH(TEXT(A1026,"YYYY-MM-DD"),'Price Data'!J:J,0)+1))/INDEX('Price Data'!K:K,MATCH(TEXT(A1026,"YYYY-MM-DD"),'Price Data'!J:J,0)+1),""),"")</f>
        <v>8.097165991902841E-3</v>
      </c>
      <c r="J1026" s="34">
        <f>IFERROR(INDEX('Price Data'!N:N,MATCH(TEXT(A1026,"YYYY-MM-DD"),'Price Data'!M:M,0)),"")</f>
        <v>3.09</v>
      </c>
      <c r="K1026" s="10" cm="1">
        <f t="array" ref="K1026">IFERROR(IF(ISNUMBER(J1026),(J1026-INDEX('Price Data'!N:N,MATCH(TEXT(A1026,"YYYY-MM-DD"),'Price Data'!M:M,0)+1))/INDEX('Price Data'!N:N,MATCH(TEXT(A1026,"YYYY-MM-DD"),'Price Data'!M:M,0)+1),""),"")</f>
        <v>1.3114754098360668E-2</v>
      </c>
      <c r="L1026" s="34">
        <f>IFERROR(INDEX('Price Data'!Q:Q,MATCH(TEXT(A1026,"YYYY-MM-DD"),'Price Data'!P:P,0)),"")</f>
        <v>2.5</v>
      </c>
      <c r="M1026" s="10" cm="1">
        <f t="array" ref="M1026">IFERROR(IF(ISNUMBER(L1026),(L1026-INDEX('Price Data'!Q:Q,MATCH(TEXT(A1026,"YYYY-MM-DD"),'Price Data'!P:P,0)+1))/INDEX('Price Data'!Q:Q,MATCH(TEXT(A1026,"YYYY-MM-DD"),'Price Data'!P:P,0)+1),""),"")</f>
        <v>2.8806584362139849E-2</v>
      </c>
      <c r="N1026" s="34">
        <f>IFERROR(INDEX('Price Data'!T:T,MATCH(TEXT(A1026,"YYYY-MM-DD"),'Price Data'!S:S,0)),"")</f>
        <v>3.25</v>
      </c>
      <c r="O1026" s="10" cm="1">
        <f t="array" ref="O1026">IFERROR(IF(ISNUMBER(N1026),(N1026-INDEX('Price Data'!T:T,MATCH(TEXT(A1026,"YYYY-MM-DD"),'Price Data'!S:S,0)+1))/INDEX('Price Data'!T:T,MATCH(TEXT(A1026,"YYYY-MM-DD"),'Price Data'!S:S,0)+1),""),"")</f>
        <v>-1.8126888217522674E-2</v>
      </c>
    </row>
    <row r="1027" spans="1:15" x14ac:dyDescent="0.3">
      <c r="A1027" s="8">
        <v>42846</v>
      </c>
      <c r="B1027" s="34">
        <f>IFERROR(INDEX('Price Data'!B:B,MATCH(TEXT(A1027,"YYYY-MM-DD"),'Price Data'!A:A,0)),"")</f>
        <v>19742</v>
      </c>
      <c r="C1027" s="10" cm="1">
        <f t="array" ref="C1027">IFERROR(IF(ISNUMBER(B1027),(B1027-INDEX('Price Data'!B:B,MATCH(TEXT(A1027,"YYYY-MM-DD"),'Price Data'!A:A,0)+1))/INDEX('Price Data'!B:B,MATCH(TEXT(A1027,"YYYY-MM-DD"),'Price Data'!A:A,0)+1),""),"")</f>
        <v>-5.3906997833644017E-3</v>
      </c>
      <c r="D1027" s="34">
        <f>IFERROR(INDEX('Price Data'!E:E,MATCH(TEXT(A1027,"YYYY-MM-DD"),'Price Data'!D:D,0)),"")</f>
        <v>13.64</v>
      </c>
      <c r="E1027" s="10" cm="1">
        <f t="array" ref="E1027">IFERROR(IF(ISNUMBER(D1027),(D1027-INDEX('Price Data'!E:E,MATCH(TEXT(A1027,"YYYY-MM-DD"),'Price Data'!D:D,0)+1))/INDEX('Price Data'!E:E,MATCH(TEXT(A1027,"YYYY-MM-DD"),'Price Data'!D:D,0)+1),""),"")</f>
        <v>-1.7291066282420765E-2</v>
      </c>
      <c r="F1027" s="34">
        <f>IFERROR(INDEX('Price Data'!H:H,MATCH(TEXT(A1027,"YYYY-MM-DD"),'Price Data'!G:G,0)),"")</f>
        <v>1508</v>
      </c>
      <c r="G1027" s="10" cm="1">
        <f t="array" ref="G1027">IFERROR(IF(ISNUMBER(F1027),(F1027-INDEX('Price Data'!H:H,MATCH(TEXT(A1027,"YYYY-MM-DD"),'Price Data'!G:G,0)+1))/INDEX('Price Data'!H:H,MATCH(TEXT(A1027,"YYYY-MM-DD"),'Price Data'!G:G,0)+1),""),"")</f>
        <v>0</v>
      </c>
      <c r="H1027" s="34">
        <f>IFERROR(INDEX('Price Data'!K:K,MATCH(TEXT(A1027,"YYYY-MM-DD"),'Price Data'!J:J,0)),"")</f>
        <v>2.5099999999999998</v>
      </c>
      <c r="I1027" s="10" cm="1">
        <f t="array" ref="I1027">IFERROR(IF(ISNUMBER(H1027),(H1027-INDEX('Price Data'!K:K,MATCH(TEXT(A1027,"YYYY-MM-DD"),'Price Data'!J:J,0)+1))/INDEX('Price Data'!K:K,MATCH(TEXT(A1027,"YYYY-MM-DD"),'Price Data'!J:J,0)+1),""),"")</f>
        <v>8.0321285140560524E-3</v>
      </c>
      <c r="J1027" s="34">
        <f>IFERROR(INDEX('Price Data'!N:N,MATCH(TEXT(A1027,"YYYY-MM-DD"),'Price Data'!M:M,0)),"")</f>
        <v>3.1</v>
      </c>
      <c r="K1027" s="10" cm="1">
        <f t="array" ref="K1027">IFERROR(IF(ISNUMBER(J1027),(J1027-INDEX('Price Data'!N:N,MATCH(TEXT(A1027,"YYYY-MM-DD"),'Price Data'!M:M,0)+1))/INDEX('Price Data'!N:N,MATCH(TEXT(A1027,"YYYY-MM-DD"),'Price Data'!M:M,0)+1),""),"")</f>
        <v>3.2362459546926314E-3</v>
      </c>
      <c r="L1027" s="34">
        <f>IFERROR(INDEX('Price Data'!Q:Q,MATCH(TEXT(A1027,"YYYY-MM-DD"),'Price Data'!P:P,0)),"")</f>
        <v>2.52</v>
      </c>
      <c r="M1027" s="10" cm="1">
        <f t="array" ref="M1027">IFERROR(IF(ISNUMBER(L1027),(L1027-INDEX('Price Data'!Q:Q,MATCH(TEXT(A1027,"YYYY-MM-DD"),'Price Data'!P:P,0)+1))/INDEX('Price Data'!Q:Q,MATCH(TEXT(A1027,"YYYY-MM-DD"),'Price Data'!P:P,0)+1),""),"")</f>
        <v>8.0000000000000071E-3</v>
      </c>
      <c r="N1027" s="34">
        <f>IFERROR(INDEX('Price Data'!T:T,MATCH(TEXT(A1027,"YYYY-MM-DD"),'Price Data'!S:S,0)),"")</f>
        <v>3.28</v>
      </c>
      <c r="O1027" s="10" cm="1">
        <f t="array" ref="O1027">IFERROR(IF(ISNUMBER(N1027),(N1027-INDEX('Price Data'!T:T,MATCH(TEXT(A1027,"YYYY-MM-DD"),'Price Data'!S:S,0)+1))/INDEX('Price Data'!T:T,MATCH(TEXT(A1027,"YYYY-MM-DD"),'Price Data'!S:S,0)+1),""),"")</f>
        <v>9.2307692307691709E-3</v>
      </c>
    </row>
    <row r="1028" spans="1:15" x14ac:dyDescent="0.3">
      <c r="A1028" s="8">
        <v>42847</v>
      </c>
      <c r="B1028" s="34" t="str">
        <f>IFERROR(INDEX('Price Data'!B:B,MATCH(TEXT(A1028,"YYYY-MM-DD"),'Price Data'!A:A,0)),"")</f>
        <v/>
      </c>
      <c r="C1028" s="10" t="str" cm="1">
        <f t="array" ref="C1028">IFERROR(IF(ISNUMBER(B1028),(B1028-INDEX('Price Data'!B:B,MATCH(TEXT(A1028,"YYYY-MM-DD"),'Price Data'!A:A,0)+1))/INDEX('Price Data'!B:B,MATCH(TEXT(A1028,"YYYY-MM-DD"),'Price Data'!A:A,0)+1),""),"")</f>
        <v/>
      </c>
      <c r="D1028" s="34" t="str">
        <f>IFERROR(INDEX('Price Data'!E:E,MATCH(TEXT(A1028,"YYYY-MM-DD"),'Price Data'!D:D,0)),"")</f>
        <v/>
      </c>
      <c r="E1028" s="10" t="str" cm="1">
        <f t="array" ref="E1028">IFERROR(IF(ISNUMBER(D1028),(D1028-INDEX('Price Data'!E:E,MATCH(TEXT(A1028,"YYYY-MM-DD"),'Price Data'!D:D,0)+1))/INDEX('Price Data'!E:E,MATCH(TEXT(A1028,"YYYY-MM-DD"),'Price Data'!D:D,0)+1),""),"")</f>
        <v/>
      </c>
      <c r="F1028" s="34" t="str">
        <f>IFERROR(INDEX('Price Data'!H:H,MATCH(TEXT(A1028,"YYYY-MM-DD"),'Price Data'!G:G,0)),"")</f>
        <v/>
      </c>
      <c r="G1028" s="10" t="str" cm="1">
        <f t="array" ref="G1028">IFERROR(IF(ISNUMBER(F1028),(F1028-INDEX('Price Data'!H:H,MATCH(TEXT(A1028,"YYYY-MM-DD"),'Price Data'!G:G,0)+1))/INDEX('Price Data'!H:H,MATCH(TEXT(A1028,"YYYY-MM-DD"),'Price Data'!G:G,0)+1),""),"")</f>
        <v/>
      </c>
      <c r="H1028" s="34" t="str">
        <f>IFERROR(INDEX('Price Data'!K:K,MATCH(TEXT(A1028,"YYYY-MM-DD"),'Price Data'!J:J,0)),"")</f>
        <v/>
      </c>
      <c r="I1028" s="10" t="str" cm="1">
        <f t="array" ref="I1028">IFERROR(IF(ISNUMBER(H1028),(H1028-INDEX('Price Data'!K:K,MATCH(TEXT(A1028,"YYYY-MM-DD"),'Price Data'!J:J,0)+1))/INDEX('Price Data'!K:K,MATCH(TEXT(A1028,"YYYY-MM-DD"),'Price Data'!J:J,0)+1),""),"")</f>
        <v/>
      </c>
      <c r="J1028" s="34" t="str">
        <f>IFERROR(INDEX('Price Data'!N:N,MATCH(TEXT(A1028,"YYYY-MM-DD"),'Price Data'!M:M,0)),"")</f>
        <v/>
      </c>
      <c r="K1028" s="10" t="str" cm="1">
        <f t="array" ref="K1028">IFERROR(IF(ISNUMBER(J1028),(J1028-INDEX('Price Data'!N:N,MATCH(TEXT(A1028,"YYYY-MM-DD"),'Price Data'!M:M,0)+1))/INDEX('Price Data'!N:N,MATCH(TEXT(A1028,"YYYY-MM-DD"),'Price Data'!M:M,0)+1),""),"")</f>
        <v/>
      </c>
      <c r="L1028" s="34" t="str">
        <f>IFERROR(INDEX('Price Data'!Q:Q,MATCH(TEXT(A1028,"YYYY-MM-DD"),'Price Data'!P:P,0)),"")</f>
        <v/>
      </c>
      <c r="M1028" s="10" t="str" cm="1">
        <f t="array" ref="M1028">IFERROR(IF(ISNUMBER(L1028),(L1028-INDEX('Price Data'!Q:Q,MATCH(TEXT(A1028,"YYYY-MM-DD"),'Price Data'!P:P,0)+1))/INDEX('Price Data'!Q:Q,MATCH(TEXT(A1028,"YYYY-MM-DD"),'Price Data'!P:P,0)+1),""),"")</f>
        <v/>
      </c>
      <c r="N1028" s="34" t="str">
        <f>IFERROR(INDEX('Price Data'!T:T,MATCH(TEXT(A1028,"YYYY-MM-DD"),'Price Data'!S:S,0)),"")</f>
        <v/>
      </c>
      <c r="O1028" s="10" t="str" cm="1">
        <f t="array" ref="O1028">IFERROR(IF(ISNUMBER(N1028),(N1028-INDEX('Price Data'!T:T,MATCH(TEXT(A1028,"YYYY-MM-DD"),'Price Data'!S:S,0)+1))/INDEX('Price Data'!T:T,MATCH(TEXT(A1028,"YYYY-MM-DD"),'Price Data'!S:S,0)+1),""),"")</f>
        <v/>
      </c>
    </row>
    <row r="1029" spans="1:15" x14ac:dyDescent="0.3">
      <c r="A1029" s="8">
        <v>42848</v>
      </c>
      <c r="B1029" s="34" t="str">
        <f>IFERROR(INDEX('Price Data'!B:B,MATCH(TEXT(A1029,"YYYY-MM-DD"),'Price Data'!A:A,0)),"")</f>
        <v/>
      </c>
      <c r="C1029" s="10" t="str" cm="1">
        <f t="array" ref="C1029">IFERROR(IF(ISNUMBER(B1029),(B1029-INDEX('Price Data'!B:B,MATCH(TEXT(A1029,"YYYY-MM-DD"),'Price Data'!A:A,0)+1))/INDEX('Price Data'!B:B,MATCH(TEXT(A1029,"YYYY-MM-DD"),'Price Data'!A:A,0)+1),""),"")</f>
        <v/>
      </c>
      <c r="D1029" s="34" t="str">
        <f>IFERROR(INDEX('Price Data'!E:E,MATCH(TEXT(A1029,"YYYY-MM-DD"),'Price Data'!D:D,0)),"")</f>
        <v/>
      </c>
      <c r="E1029" s="10" t="str" cm="1">
        <f t="array" ref="E1029">IFERROR(IF(ISNUMBER(D1029),(D1029-INDEX('Price Data'!E:E,MATCH(TEXT(A1029,"YYYY-MM-DD"),'Price Data'!D:D,0)+1))/INDEX('Price Data'!E:E,MATCH(TEXT(A1029,"YYYY-MM-DD"),'Price Data'!D:D,0)+1),""),"")</f>
        <v/>
      </c>
      <c r="F1029" s="34" t="str">
        <f>IFERROR(INDEX('Price Data'!H:H,MATCH(TEXT(A1029,"YYYY-MM-DD"),'Price Data'!G:G,0)),"")</f>
        <v/>
      </c>
      <c r="G1029" s="10" t="str" cm="1">
        <f t="array" ref="G1029">IFERROR(IF(ISNUMBER(F1029),(F1029-INDEX('Price Data'!H:H,MATCH(TEXT(A1029,"YYYY-MM-DD"),'Price Data'!G:G,0)+1))/INDEX('Price Data'!H:H,MATCH(TEXT(A1029,"YYYY-MM-DD"),'Price Data'!G:G,0)+1),""),"")</f>
        <v/>
      </c>
      <c r="H1029" s="34" t="str">
        <f>IFERROR(INDEX('Price Data'!K:K,MATCH(TEXT(A1029,"YYYY-MM-DD"),'Price Data'!J:J,0)),"")</f>
        <v/>
      </c>
      <c r="I1029" s="10" t="str" cm="1">
        <f t="array" ref="I1029">IFERROR(IF(ISNUMBER(H1029),(H1029-INDEX('Price Data'!K:K,MATCH(TEXT(A1029,"YYYY-MM-DD"),'Price Data'!J:J,0)+1))/INDEX('Price Data'!K:K,MATCH(TEXT(A1029,"YYYY-MM-DD"),'Price Data'!J:J,0)+1),""),"")</f>
        <v/>
      </c>
      <c r="J1029" s="34" t="str">
        <f>IFERROR(INDEX('Price Data'!N:N,MATCH(TEXT(A1029,"YYYY-MM-DD"),'Price Data'!M:M,0)),"")</f>
        <v/>
      </c>
      <c r="K1029" s="10" t="str" cm="1">
        <f t="array" ref="K1029">IFERROR(IF(ISNUMBER(J1029),(J1029-INDEX('Price Data'!N:N,MATCH(TEXT(A1029,"YYYY-MM-DD"),'Price Data'!M:M,0)+1))/INDEX('Price Data'!N:N,MATCH(TEXT(A1029,"YYYY-MM-DD"),'Price Data'!M:M,0)+1),""),"")</f>
        <v/>
      </c>
      <c r="L1029" s="34" t="str">
        <f>IFERROR(INDEX('Price Data'!Q:Q,MATCH(TEXT(A1029,"YYYY-MM-DD"),'Price Data'!P:P,0)),"")</f>
        <v/>
      </c>
      <c r="M1029" s="10" t="str" cm="1">
        <f t="array" ref="M1029">IFERROR(IF(ISNUMBER(L1029),(L1029-INDEX('Price Data'!Q:Q,MATCH(TEXT(A1029,"YYYY-MM-DD"),'Price Data'!P:P,0)+1))/INDEX('Price Data'!Q:Q,MATCH(TEXT(A1029,"YYYY-MM-DD"),'Price Data'!P:P,0)+1),""),"")</f>
        <v/>
      </c>
      <c r="N1029" s="34" t="str">
        <f>IFERROR(INDEX('Price Data'!T:T,MATCH(TEXT(A1029,"YYYY-MM-DD"),'Price Data'!S:S,0)),"")</f>
        <v/>
      </c>
      <c r="O1029" s="10" t="str" cm="1">
        <f t="array" ref="O1029">IFERROR(IF(ISNUMBER(N1029),(N1029-INDEX('Price Data'!T:T,MATCH(TEXT(A1029,"YYYY-MM-DD"),'Price Data'!S:S,0)+1))/INDEX('Price Data'!T:T,MATCH(TEXT(A1029,"YYYY-MM-DD"),'Price Data'!S:S,0)+1),""),"")</f>
        <v/>
      </c>
    </row>
    <row r="1030" spans="1:15" x14ac:dyDescent="0.3">
      <c r="A1030" s="8">
        <v>42849</v>
      </c>
      <c r="B1030" s="34">
        <f>IFERROR(INDEX('Price Data'!B:B,MATCH(TEXT(A1030,"YYYY-MM-DD"),'Price Data'!A:A,0)),"")</f>
        <v>20684</v>
      </c>
      <c r="C1030" s="10" cm="1">
        <f t="array" ref="C1030">IFERROR(IF(ISNUMBER(B1030),(B1030-INDEX('Price Data'!B:B,MATCH(TEXT(A1030,"YYYY-MM-DD"),'Price Data'!A:A,0)+1))/INDEX('Price Data'!B:B,MATCH(TEXT(A1030,"YYYY-MM-DD"),'Price Data'!A:A,0)+1),""),"")</f>
        <v>4.7715530341404112E-2</v>
      </c>
      <c r="D1030" s="34">
        <f>IFERROR(INDEX('Price Data'!E:E,MATCH(TEXT(A1030,"YYYY-MM-DD"),'Price Data'!D:D,0)),"")</f>
        <v>15.44</v>
      </c>
      <c r="E1030" s="10" cm="1">
        <f t="array" ref="E1030">IFERROR(IF(ISNUMBER(D1030),(D1030-INDEX('Price Data'!E:E,MATCH(TEXT(A1030,"YYYY-MM-DD"),'Price Data'!D:D,0)+1))/INDEX('Price Data'!E:E,MATCH(TEXT(A1030,"YYYY-MM-DD"),'Price Data'!D:D,0)+1),""),"")</f>
        <v>0.13196480938416413</v>
      </c>
      <c r="F1030" s="34">
        <f>IFERROR(INDEX('Price Data'!H:H,MATCH(TEXT(A1030,"YYYY-MM-DD"),'Price Data'!G:G,0)),"")</f>
        <v>1508</v>
      </c>
      <c r="G1030" s="10" cm="1">
        <f t="array" ref="G1030">IFERROR(IF(ISNUMBER(F1030),(F1030-INDEX('Price Data'!H:H,MATCH(TEXT(A1030,"YYYY-MM-DD"),'Price Data'!G:G,0)+1))/INDEX('Price Data'!H:H,MATCH(TEXT(A1030,"YYYY-MM-DD"),'Price Data'!G:G,0)+1),""),"")</f>
        <v>0</v>
      </c>
      <c r="H1030" s="34">
        <f>IFERROR(INDEX('Price Data'!K:K,MATCH(TEXT(A1030,"YYYY-MM-DD"),'Price Data'!J:J,0)),"")</f>
        <v>2.7</v>
      </c>
      <c r="I1030" s="10" cm="1">
        <f t="array" ref="I1030">IFERROR(IF(ISNUMBER(H1030),(H1030-INDEX('Price Data'!K:K,MATCH(TEXT(A1030,"YYYY-MM-DD"),'Price Data'!J:J,0)+1))/INDEX('Price Data'!K:K,MATCH(TEXT(A1030,"YYYY-MM-DD"),'Price Data'!J:J,0)+1),""),"")</f>
        <v>7.5697211155378655E-2</v>
      </c>
      <c r="J1030" s="34">
        <f>IFERROR(INDEX('Price Data'!N:N,MATCH(TEXT(A1030,"YYYY-MM-DD"),'Price Data'!M:M,0)),"")</f>
        <v>3.32</v>
      </c>
      <c r="K1030" s="10" cm="1">
        <f t="array" ref="K1030">IFERROR(IF(ISNUMBER(J1030),(J1030-INDEX('Price Data'!N:N,MATCH(TEXT(A1030,"YYYY-MM-DD"),'Price Data'!M:M,0)+1))/INDEX('Price Data'!N:N,MATCH(TEXT(A1030,"YYYY-MM-DD"),'Price Data'!M:M,0)+1),""),"")</f>
        <v>7.0967741935483789E-2</v>
      </c>
      <c r="L1030" s="34">
        <f>IFERROR(INDEX('Price Data'!Q:Q,MATCH(TEXT(A1030,"YYYY-MM-DD"),'Price Data'!P:P,0)),"")</f>
        <v>2.71</v>
      </c>
      <c r="M1030" s="10" cm="1">
        <f t="array" ref="M1030">IFERROR(IF(ISNUMBER(L1030),(L1030-INDEX('Price Data'!Q:Q,MATCH(TEXT(A1030,"YYYY-MM-DD"),'Price Data'!P:P,0)+1))/INDEX('Price Data'!Q:Q,MATCH(TEXT(A1030,"YYYY-MM-DD"),'Price Data'!P:P,0)+1),""),"")</f>
        <v>7.5396825396825379E-2</v>
      </c>
      <c r="N1030" s="34">
        <f>IFERROR(INDEX('Price Data'!T:T,MATCH(TEXT(A1030,"YYYY-MM-DD"),'Price Data'!S:S,0)),"")</f>
        <v>3.38</v>
      </c>
      <c r="O1030" s="10" cm="1">
        <f t="array" ref="O1030">IFERROR(IF(ISNUMBER(N1030),(N1030-INDEX('Price Data'!T:T,MATCH(TEXT(A1030,"YYYY-MM-DD"),'Price Data'!S:S,0)+1))/INDEX('Price Data'!T:T,MATCH(TEXT(A1030,"YYYY-MM-DD"),'Price Data'!S:S,0)+1),""),"")</f>
        <v>3.0487804878048811E-2</v>
      </c>
    </row>
    <row r="1031" spans="1:15" x14ac:dyDescent="0.3">
      <c r="A1031" s="8">
        <v>42850</v>
      </c>
      <c r="B1031" s="34">
        <f>IFERROR(INDEX('Price Data'!B:B,MATCH(TEXT(A1031,"YYYY-MM-DD"),'Price Data'!A:A,0)),"")</f>
        <v>20806</v>
      </c>
      <c r="C1031" s="10" cm="1">
        <f t="array" ref="C1031">IFERROR(IF(ISNUMBER(B1031),(B1031-INDEX('Price Data'!B:B,MATCH(TEXT(A1031,"YYYY-MM-DD"),'Price Data'!A:A,0)+1))/INDEX('Price Data'!B:B,MATCH(TEXT(A1031,"YYYY-MM-DD"),'Price Data'!A:A,0)+1),""),"")</f>
        <v>5.8982788628891896E-3</v>
      </c>
      <c r="D1031" s="34">
        <f>IFERROR(INDEX('Price Data'!E:E,MATCH(TEXT(A1031,"YYYY-MM-DD"),'Price Data'!D:D,0)),"")</f>
        <v>15.82</v>
      </c>
      <c r="E1031" s="10" cm="1">
        <f t="array" ref="E1031">IFERROR(IF(ISNUMBER(D1031),(D1031-INDEX('Price Data'!E:E,MATCH(TEXT(A1031,"YYYY-MM-DD"),'Price Data'!D:D,0)+1))/INDEX('Price Data'!E:E,MATCH(TEXT(A1031,"YYYY-MM-DD"),'Price Data'!D:D,0)+1),""),"")</f>
        <v>2.4611398963730623E-2</v>
      </c>
      <c r="F1031" s="34">
        <f>IFERROR(INDEX('Price Data'!H:H,MATCH(TEXT(A1031,"YYYY-MM-DD"),'Price Data'!G:G,0)),"")</f>
        <v>1508</v>
      </c>
      <c r="G1031" s="10" cm="1">
        <f t="array" ref="G1031">IFERROR(IF(ISNUMBER(F1031),(F1031-INDEX('Price Data'!H:H,MATCH(TEXT(A1031,"YYYY-MM-DD"),'Price Data'!G:G,0)+1))/INDEX('Price Data'!H:H,MATCH(TEXT(A1031,"YYYY-MM-DD"),'Price Data'!G:G,0)+1),""),"")</f>
        <v>0</v>
      </c>
      <c r="H1031" s="34">
        <f>IFERROR(INDEX('Price Data'!K:K,MATCH(TEXT(A1031,"YYYY-MM-DD"),'Price Data'!J:J,0)),"")</f>
        <v>2.76</v>
      </c>
      <c r="I1031" s="10" cm="1">
        <f t="array" ref="I1031">IFERROR(IF(ISNUMBER(H1031),(H1031-INDEX('Price Data'!K:K,MATCH(TEXT(A1031,"YYYY-MM-DD"),'Price Data'!J:J,0)+1))/INDEX('Price Data'!K:K,MATCH(TEXT(A1031,"YYYY-MM-DD"),'Price Data'!J:J,0)+1),""),"")</f>
        <v>2.2222222222222077E-2</v>
      </c>
      <c r="J1031" s="34">
        <f>IFERROR(INDEX('Price Data'!N:N,MATCH(TEXT(A1031,"YYYY-MM-DD"),'Price Data'!M:M,0)),"")</f>
        <v>3.37</v>
      </c>
      <c r="K1031" s="10" cm="1">
        <f t="array" ref="K1031">IFERROR(IF(ISNUMBER(J1031),(J1031-INDEX('Price Data'!N:N,MATCH(TEXT(A1031,"YYYY-MM-DD"),'Price Data'!M:M,0)+1))/INDEX('Price Data'!N:N,MATCH(TEXT(A1031,"YYYY-MM-DD"),'Price Data'!M:M,0)+1),""),"")</f>
        <v>1.5060240963855503E-2</v>
      </c>
      <c r="L1031" s="34">
        <f>IFERROR(INDEX('Price Data'!Q:Q,MATCH(TEXT(A1031,"YYYY-MM-DD"),'Price Data'!P:P,0)),"")</f>
        <v>2.79</v>
      </c>
      <c r="M1031" s="10" cm="1">
        <f t="array" ref="M1031">IFERROR(IF(ISNUMBER(L1031),(L1031-INDEX('Price Data'!Q:Q,MATCH(TEXT(A1031,"YYYY-MM-DD"),'Price Data'!P:P,0)+1))/INDEX('Price Data'!Q:Q,MATCH(TEXT(A1031,"YYYY-MM-DD"),'Price Data'!P:P,0)+1),""),"")</f>
        <v>2.9520295202952056E-2</v>
      </c>
      <c r="N1031" s="34">
        <f>IFERROR(INDEX('Price Data'!T:T,MATCH(TEXT(A1031,"YYYY-MM-DD"),'Price Data'!S:S,0)),"")</f>
        <v>3.47</v>
      </c>
      <c r="O1031" s="10" cm="1">
        <f t="array" ref="O1031">IFERROR(IF(ISNUMBER(N1031),(N1031-INDEX('Price Data'!T:T,MATCH(TEXT(A1031,"YYYY-MM-DD"),'Price Data'!S:S,0)+1))/INDEX('Price Data'!T:T,MATCH(TEXT(A1031,"YYYY-MM-DD"),'Price Data'!S:S,0)+1),""),"")</f>
        <v>2.6627218934911333E-2</v>
      </c>
    </row>
    <row r="1032" spans="1:15" x14ac:dyDescent="0.3">
      <c r="A1032" s="8">
        <v>42851</v>
      </c>
      <c r="B1032" s="34">
        <f>IFERROR(INDEX('Price Data'!B:B,MATCH(TEXT(A1032,"YYYY-MM-DD"),'Price Data'!A:A,0)),"")</f>
        <v>20837</v>
      </c>
      <c r="C1032" s="10" cm="1">
        <f t="array" ref="C1032">IFERROR(IF(ISNUMBER(B1032),(B1032-INDEX('Price Data'!B:B,MATCH(TEXT(A1032,"YYYY-MM-DD"),'Price Data'!A:A,0)+1))/INDEX('Price Data'!B:B,MATCH(TEXT(A1032,"YYYY-MM-DD"),'Price Data'!A:A,0)+1),""),"")</f>
        <v>1.489954820724791E-3</v>
      </c>
      <c r="D1032" s="34">
        <f>IFERROR(INDEX('Price Data'!E:E,MATCH(TEXT(A1032,"YYYY-MM-DD"),'Price Data'!D:D,0)),"")</f>
        <v>15.55</v>
      </c>
      <c r="E1032" s="10" cm="1">
        <f t="array" ref="E1032">IFERROR(IF(ISNUMBER(D1032),(D1032-INDEX('Price Data'!E:E,MATCH(TEXT(A1032,"YYYY-MM-DD"),'Price Data'!D:D,0)+1))/INDEX('Price Data'!E:E,MATCH(TEXT(A1032,"YYYY-MM-DD"),'Price Data'!D:D,0)+1),""),"")</f>
        <v>-1.7067003792667481E-2</v>
      </c>
      <c r="F1032" s="34">
        <f>IFERROR(INDEX('Price Data'!H:H,MATCH(TEXT(A1032,"YYYY-MM-DD"),'Price Data'!G:G,0)),"")</f>
        <v>1508</v>
      </c>
      <c r="G1032" s="10" cm="1">
        <f t="array" ref="G1032">IFERROR(IF(ISNUMBER(F1032),(F1032-INDEX('Price Data'!H:H,MATCH(TEXT(A1032,"YYYY-MM-DD"),'Price Data'!G:G,0)+1))/INDEX('Price Data'!H:H,MATCH(TEXT(A1032,"YYYY-MM-DD"),'Price Data'!G:G,0)+1),""),"")</f>
        <v>0</v>
      </c>
      <c r="H1032" s="34">
        <f>IFERROR(INDEX('Price Data'!K:K,MATCH(TEXT(A1032,"YYYY-MM-DD"),'Price Data'!J:J,0)),"")</f>
        <v>2.74</v>
      </c>
      <c r="I1032" s="10" cm="1">
        <f t="array" ref="I1032">IFERROR(IF(ISNUMBER(H1032),(H1032-INDEX('Price Data'!K:K,MATCH(TEXT(A1032,"YYYY-MM-DD"),'Price Data'!J:J,0)+1))/INDEX('Price Data'!K:K,MATCH(TEXT(A1032,"YYYY-MM-DD"),'Price Data'!J:J,0)+1),""),"")</f>
        <v>-7.2463768115940486E-3</v>
      </c>
      <c r="J1032" s="34">
        <f>IFERROR(INDEX('Price Data'!N:N,MATCH(TEXT(A1032,"YYYY-MM-DD"),'Price Data'!M:M,0)),"")</f>
        <v>3.38</v>
      </c>
      <c r="K1032" s="10" cm="1">
        <f t="array" ref="K1032">IFERROR(IF(ISNUMBER(J1032),(J1032-INDEX('Price Data'!N:N,MATCH(TEXT(A1032,"YYYY-MM-DD"),'Price Data'!M:M,0)+1))/INDEX('Price Data'!N:N,MATCH(TEXT(A1032,"YYYY-MM-DD"),'Price Data'!M:M,0)+1),""),"")</f>
        <v>2.9673590504450406E-3</v>
      </c>
      <c r="L1032" s="34">
        <f>IFERROR(INDEX('Price Data'!Q:Q,MATCH(TEXT(A1032,"YYYY-MM-DD"),'Price Data'!P:P,0)),"")</f>
        <v>2.74</v>
      </c>
      <c r="M1032" s="10" cm="1">
        <f t="array" ref="M1032">IFERROR(IF(ISNUMBER(L1032),(L1032-INDEX('Price Data'!Q:Q,MATCH(TEXT(A1032,"YYYY-MM-DD"),'Price Data'!P:P,0)+1))/INDEX('Price Data'!Q:Q,MATCH(TEXT(A1032,"YYYY-MM-DD"),'Price Data'!P:P,0)+1),""),"")</f>
        <v>-1.7921146953404955E-2</v>
      </c>
      <c r="N1032" s="34">
        <f>IFERROR(INDEX('Price Data'!T:T,MATCH(TEXT(A1032,"YYYY-MM-DD"),'Price Data'!S:S,0)),"")</f>
        <v>3.42</v>
      </c>
      <c r="O1032" s="10" cm="1">
        <f t="array" ref="O1032">IFERROR(IF(ISNUMBER(N1032),(N1032-INDEX('Price Data'!T:T,MATCH(TEXT(A1032,"YYYY-MM-DD"),'Price Data'!S:S,0)+1))/INDEX('Price Data'!T:T,MATCH(TEXT(A1032,"YYYY-MM-DD"),'Price Data'!S:S,0)+1),""),"")</f>
        <v>-1.4409221902017367E-2</v>
      </c>
    </row>
    <row r="1033" spans="1:15" x14ac:dyDescent="0.3">
      <c r="A1033" s="8">
        <v>42852</v>
      </c>
      <c r="B1033" s="34">
        <f>IFERROR(INDEX('Price Data'!B:B,MATCH(TEXT(A1033,"YYYY-MM-DD"),'Price Data'!A:A,0)),"")</f>
        <v>20597</v>
      </c>
      <c r="C1033" s="10" cm="1">
        <f t="array" ref="C1033">IFERROR(IF(ISNUMBER(B1033),(B1033-INDEX('Price Data'!B:B,MATCH(TEXT(A1033,"YYYY-MM-DD"),'Price Data'!A:A,0)+1))/INDEX('Price Data'!B:B,MATCH(TEXT(A1033,"YYYY-MM-DD"),'Price Data'!A:A,0)+1),""),"")</f>
        <v>-1.1517972836780726E-2</v>
      </c>
      <c r="D1033" s="34">
        <f>IFERROR(INDEX('Price Data'!E:E,MATCH(TEXT(A1033,"YYYY-MM-DD"),'Price Data'!D:D,0)),"")</f>
        <v>14.95</v>
      </c>
      <c r="E1033" s="10" cm="1">
        <f t="array" ref="E1033">IFERROR(IF(ISNUMBER(D1033),(D1033-INDEX('Price Data'!E:E,MATCH(TEXT(A1033,"YYYY-MM-DD"),'Price Data'!D:D,0)+1))/INDEX('Price Data'!E:E,MATCH(TEXT(A1033,"YYYY-MM-DD"),'Price Data'!D:D,0)+1),""),"")</f>
        <v>-3.858520900321552E-2</v>
      </c>
      <c r="F1033" s="34">
        <f>IFERROR(INDEX('Price Data'!H:H,MATCH(TEXT(A1033,"YYYY-MM-DD"),'Price Data'!G:G,0)),"")</f>
        <v>1508</v>
      </c>
      <c r="G1033" s="10" cm="1">
        <f t="array" ref="G1033">IFERROR(IF(ISNUMBER(F1033),(F1033-INDEX('Price Data'!H:H,MATCH(TEXT(A1033,"YYYY-MM-DD"),'Price Data'!G:G,0)+1))/INDEX('Price Data'!H:H,MATCH(TEXT(A1033,"YYYY-MM-DD"),'Price Data'!G:G,0)+1),""),"")</f>
        <v>0</v>
      </c>
      <c r="H1033" s="34">
        <f>IFERROR(INDEX('Price Data'!K:K,MATCH(TEXT(A1033,"YYYY-MM-DD"),'Price Data'!J:J,0)),"")</f>
        <v>2.67</v>
      </c>
      <c r="I1033" s="10" cm="1">
        <f t="array" ref="I1033">IFERROR(IF(ISNUMBER(H1033),(H1033-INDEX('Price Data'!K:K,MATCH(TEXT(A1033,"YYYY-MM-DD"),'Price Data'!J:J,0)+1))/INDEX('Price Data'!K:K,MATCH(TEXT(A1033,"YYYY-MM-DD"),'Price Data'!J:J,0)+1),""),"")</f>
        <v>-2.5547445255474553E-2</v>
      </c>
      <c r="J1033" s="34">
        <f>IFERROR(INDEX('Price Data'!N:N,MATCH(TEXT(A1033,"YYYY-MM-DD"),'Price Data'!M:M,0)),"")</f>
        <v>3.29</v>
      </c>
      <c r="K1033" s="10" cm="1">
        <f t="array" ref="K1033">IFERROR(IF(ISNUMBER(J1033),(J1033-INDEX('Price Data'!N:N,MATCH(TEXT(A1033,"YYYY-MM-DD"),'Price Data'!M:M,0)+1))/INDEX('Price Data'!N:N,MATCH(TEXT(A1033,"YYYY-MM-DD"),'Price Data'!M:M,0)+1),""),"")</f>
        <v>-2.6627218934911202E-2</v>
      </c>
      <c r="L1033" s="34">
        <f>IFERROR(INDEX('Price Data'!Q:Q,MATCH(TEXT(A1033,"YYYY-MM-DD"),'Price Data'!P:P,0)),"")</f>
        <v>2.66</v>
      </c>
      <c r="M1033" s="10" cm="1">
        <f t="array" ref="M1033">IFERROR(IF(ISNUMBER(L1033),(L1033-INDEX('Price Data'!Q:Q,MATCH(TEXT(A1033,"YYYY-MM-DD"),'Price Data'!P:P,0)+1))/INDEX('Price Data'!Q:Q,MATCH(TEXT(A1033,"YYYY-MM-DD"),'Price Data'!P:P,0)+1),""),"")</f>
        <v>-2.9197080291970826E-2</v>
      </c>
      <c r="N1033" s="34">
        <f>IFERROR(INDEX('Price Data'!T:T,MATCH(TEXT(A1033,"YYYY-MM-DD"),'Price Data'!S:S,0)),"")</f>
        <v>3.39</v>
      </c>
      <c r="O1033" s="10" cm="1">
        <f t="array" ref="O1033">IFERROR(IF(ISNUMBER(N1033),(N1033-INDEX('Price Data'!T:T,MATCH(TEXT(A1033,"YYYY-MM-DD"),'Price Data'!S:S,0)+1))/INDEX('Price Data'!T:T,MATCH(TEXT(A1033,"YYYY-MM-DD"),'Price Data'!S:S,0)+1),""),"")</f>
        <v>-8.7719298245613458E-3</v>
      </c>
    </row>
    <row r="1034" spans="1:15" x14ac:dyDescent="0.3">
      <c r="A1034" s="8">
        <v>42853</v>
      </c>
      <c r="B1034" s="34">
        <f>IFERROR(INDEX('Price Data'!B:B,MATCH(TEXT(A1034,"YYYY-MM-DD"),'Price Data'!A:A,0)),"")</f>
        <v>20609</v>
      </c>
      <c r="C1034" s="10" cm="1">
        <f t="array" ref="C1034">IFERROR(IF(ISNUMBER(B1034),(B1034-INDEX('Price Data'!B:B,MATCH(TEXT(A1034,"YYYY-MM-DD"),'Price Data'!A:A,0)+1))/INDEX('Price Data'!B:B,MATCH(TEXT(A1034,"YYYY-MM-DD"),'Price Data'!A:A,0)+1),""),"")</f>
        <v>5.8260911783269411E-4</v>
      </c>
      <c r="D1034" s="34">
        <f>IFERROR(INDEX('Price Data'!E:E,MATCH(TEXT(A1034,"YYYY-MM-DD"),'Price Data'!D:D,0)),"")</f>
        <v>14.94</v>
      </c>
      <c r="E1034" s="10" cm="1">
        <f t="array" ref="E1034">IFERROR(IF(ISNUMBER(D1034),(D1034-INDEX('Price Data'!E:E,MATCH(TEXT(A1034,"YYYY-MM-DD"),'Price Data'!D:D,0)+1))/INDEX('Price Data'!E:E,MATCH(TEXT(A1034,"YYYY-MM-DD"),'Price Data'!D:D,0)+1),""),"")</f>
        <v>-6.6889632107021988E-4</v>
      </c>
      <c r="F1034" s="34">
        <f>IFERROR(INDEX('Price Data'!H:H,MATCH(TEXT(A1034,"YYYY-MM-DD"),'Price Data'!G:G,0)),"")</f>
        <v>1508</v>
      </c>
      <c r="G1034" s="10" cm="1">
        <f t="array" ref="G1034">IFERROR(IF(ISNUMBER(F1034),(F1034-INDEX('Price Data'!H:H,MATCH(TEXT(A1034,"YYYY-MM-DD"),'Price Data'!G:G,0)+1))/INDEX('Price Data'!H:H,MATCH(TEXT(A1034,"YYYY-MM-DD"),'Price Data'!G:G,0)+1),""),"")</f>
        <v>0</v>
      </c>
      <c r="H1034" s="34">
        <f>IFERROR(INDEX('Price Data'!K:K,MATCH(TEXT(A1034,"YYYY-MM-DD"),'Price Data'!J:J,0)),"")</f>
        <v>2.67</v>
      </c>
      <c r="I1034" s="10" cm="1">
        <f t="array" ref="I1034">IFERROR(IF(ISNUMBER(H1034),(H1034-INDEX('Price Data'!K:K,MATCH(TEXT(A1034,"YYYY-MM-DD"),'Price Data'!J:J,0)+1))/INDEX('Price Data'!K:K,MATCH(TEXT(A1034,"YYYY-MM-DD"),'Price Data'!J:J,0)+1),""),"")</f>
        <v>0</v>
      </c>
      <c r="J1034" s="34">
        <f>IFERROR(INDEX('Price Data'!N:N,MATCH(TEXT(A1034,"YYYY-MM-DD"),'Price Data'!M:M,0)),"")</f>
        <v>3.4</v>
      </c>
      <c r="K1034" s="10" cm="1">
        <f t="array" ref="K1034">IFERROR(IF(ISNUMBER(J1034),(J1034-INDEX('Price Data'!N:N,MATCH(TEXT(A1034,"YYYY-MM-DD"),'Price Data'!M:M,0)+1))/INDEX('Price Data'!N:N,MATCH(TEXT(A1034,"YYYY-MM-DD"),'Price Data'!M:M,0)+1),""),"")</f>
        <v>3.3434650455927015E-2</v>
      </c>
      <c r="L1034" s="34">
        <f>IFERROR(INDEX('Price Data'!Q:Q,MATCH(TEXT(A1034,"YYYY-MM-DD"),'Price Data'!P:P,0)),"")</f>
        <v>2.67</v>
      </c>
      <c r="M1034" s="10" cm="1">
        <f t="array" ref="M1034">IFERROR(IF(ISNUMBER(L1034),(L1034-INDEX('Price Data'!Q:Q,MATCH(TEXT(A1034,"YYYY-MM-DD"),'Price Data'!P:P,0)+1))/INDEX('Price Data'!Q:Q,MATCH(TEXT(A1034,"YYYY-MM-DD"),'Price Data'!P:P,0)+1),""),"")</f>
        <v>3.7593984962405211E-3</v>
      </c>
      <c r="N1034" s="34">
        <f>IFERROR(INDEX('Price Data'!T:T,MATCH(TEXT(A1034,"YYYY-MM-DD"),'Price Data'!S:S,0)),"")</f>
        <v>3.42</v>
      </c>
      <c r="O1034" s="10" cm="1">
        <f t="array" ref="O1034">IFERROR(IF(ISNUMBER(N1034),(N1034-INDEX('Price Data'!T:T,MATCH(TEXT(A1034,"YYYY-MM-DD"),'Price Data'!S:S,0)+1))/INDEX('Price Data'!T:T,MATCH(TEXT(A1034,"YYYY-MM-DD"),'Price Data'!S:S,0)+1),""),"")</f>
        <v>8.8495575221238364E-3</v>
      </c>
    </row>
    <row r="1035" spans="1:15" x14ac:dyDescent="0.3">
      <c r="A1035" s="8">
        <v>42854</v>
      </c>
      <c r="B1035" s="34" t="str">
        <f>IFERROR(INDEX('Price Data'!B:B,MATCH(TEXT(A1035,"YYYY-MM-DD"),'Price Data'!A:A,0)),"")</f>
        <v/>
      </c>
      <c r="C1035" s="10" t="str" cm="1">
        <f t="array" ref="C1035">IFERROR(IF(ISNUMBER(B1035),(B1035-INDEX('Price Data'!B:B,MATCH(TEXT(A1035,"YYYY-MM-DD"),'Price Data'!A:A,0)+1))/INDEX('Price Data'!B:B,MATCH(TEXT(A1035,"YYYY-MM-DD"),'Price Data'!A:A,0)+1),""),"")</f>
        <v/>
      </c>
      <c r="D1035" s="34" t="str">
        <f>IFERROR(INDEX('Price Data'!E:E,MATCH(TEXT(A1035,"YYYY-MM-DD"),'Price Data'!D:D,0)),"")</f>
        <v/>
      </c>
      <c r="E1035" s="10" t="str" cm="1">
        <f t="array" ref="E1035">IFERROR(IF(ISNUMBER(D1035),(D1035-INDEX('Price Data'!E:E,MATCH(TEXT(A1035,"YYYY-MM-DD"),'Price Data'!D:D,0)+1))/INDEX('Price Data'!E:E,MATCH(TEXT(A1035,"YYYY-MM-DD"),'Price Data'!D:D,0)+1),""),"")</f>
        <v/>
      </c>
      <c r="F1035" s="34" t="str">
        <f>IFERROR(INDEX('Price Data'!H:H,MATCH(TEXT(A1035,"YYYY-MM-DD"),'Price Data'!G:G,0)),"")</f>
        <v/>
      </c>
      <c r="G1035" s="10" t="str" cm="1">
        <f t="array" ref="G1035">IFERROR(IF(ISNUMBER(F1035),(F1035-INDEX('Price Data'!H:H,MATCH(TEXT(A1035,"YYYY-MM-DD"),'Price Data'!G:G,0)+1))/INDEX('Price Data'!H:H,MATCH(TEXT(A1035,"YYYY-MM-DD"),'Price Data'!G:G,0)+1),""),"")</f>
        <v/>
      </c>
      <c r="H1035" s="34" t="str">
        <f>IFERROR(INDEX('Price Data'!K:K,MATCH(TEXT(A1035,"YYYY-MM-DD"),'Price Data'!J:J,0)),"")</f>
        <v/>
      </c>
      <c r="I1035" s="10" t="str" cm="1">
        <f t="array" ref="I1035">IFERROR(IF(ISNUMBER(H1035),(H1035-INDEX('Price Data'!K:K,MATCH(TEXT(A1035,"YYYY-MM-DD"),'Price Data'!J:J,0)+1))/INDEX('Price Data'!K:K,MATCH(TEXT(A1035,"YYYY-MM-DD"),'Price Data'!J:J,0)+1),""),"")</f>
        <v/>
      </c>
      <c r="J1035" s="34" t="str">
        <f>IFERROR(INDEX('Price Data'!N:N,MATCH(TEXT(A1035,"YYYY-MM-DD"),'Price Data'!M:M,0)),"")</f>
        <v/>
      </c>
      <c r="K1035" s="10" t="str" cm="1">
        <f t="array" ref="K1035">IFERROR(IF(ISNUMBER(J1035),(J1035-INDEX('Price Data'!N:N,MATCH(TEXT(A1035,"YYYY-MM-DD"),'Price Data'!M:M,0)+1))/INDEX('Price Data'!N:N,MATCH(TEXT(A1035,"YYYY-MM-DD"),'Price Data'!M:M,0)+1),""),"")</f>
        <v/>
      </c>
      <c r="L1035" s="34" t="str">
        <f>IFERROR(INDEX('Price Data'!Q:Q,MATCH(TEXT(A1035,"YYYY-MM-DD"),'Price Data'!P:P,0)),"")</f>
        <v/>
      </c>
      <c r="M1035" s="10" t="str" cm="1">
        <f t="array" ref="M1035">IFERROR(IF(ISNUMBER(L1035),(L1035-INDEX('Price Data'!Q:Q,MATCH(TEXT(A1035,"YYYY-MM-DD"),'Price Data'!P:P,0)+1))/INDEX('Price Data'!Q:Q,MATCH(TEXT(A1035,"YYYY-MM-DD"),'Price Data'!P:P,0)+1),""),"")</f>
        <v/>
      </c>
      <c r="N1035" s="34" t="str">
        <f>IFERROR(INDEX('Price Data'!T:T,MATCH(TEXT(A1035,"YYYY-MM-DD"),'Price Data'!S:S,0)),"")</f>
        <v/>
      </c>
      <c r="O1035" s="10" t="str" cm="1">
        <f t="array" ref="O1035">IFERROR(IF(ISNUMBER(N1035),(N1035-INDEX('Price Data'!T:T,MATCH(TEXT(A1035,"YYYY-MM-DD"),'Price Data'!S:S,0)+1))/INDEX('Price Data'!T:T,MATCH(TEXT(A1035,"YYYY-MM-DD"),'Price Data'!S:S,0)+1),""),"")</f>
        <v/>
      </c>
    </row>
    <row r="1036" spans="1:15" x14ac:dyDescent="0.3">
      <c r="A1036" s="8">
        <v>42855</v>
      </c>
      <c r="B1036" s="34" t="str">
        <f>IFERROR(INDEX('Price Data'!B:B,MATCH(TEXT(A1036,"YYYY-MM-DD"),'Price Data'!A:A,0)),"")</f>
        <v/>
      </c>
      <c r="C1036" s="10" t="str" cm="1">
        <f t="array" ref="C1036">IFERROR(IF(ISNUMBER(B1036),(B1036-INDEX('Price Data'!B:B,MATCH(TEXT(A1036,"YYYY-MM-DD"),'Price Data'!A:A,0)+1))/INDEX('Price Data'!B:B,MATCH(TEXT(A1036,"YYYY-MM-DD"),'Price Data'!A:A,0)+1),""),"")</f>
        <v/>
      </c>
      <c r="D1036" s="34" t="str">
        <f>IFERROR(INDEX('Price Data'!E:E,MATCH(TEXT(A1036,"YYYY-MM-DD"),'Price Data'!D:D,0)),"")</f>
        <v/>
      </c>
      <c r="E1036" s="10" t="str" cm="1">
        <f t="array" ref="E1036">IFERROR(IF(ISNUMBER(D1036),(D1036-INDEX('Price Data'!E:E,MATCH(TEXT(A1036,"YYYY-MM-DD"),'Price Data'!D:D,0)+1))/INDEX('Price Data'!E:E,MATCH(TEXT(A1036,"YYYY-MM-DD"),'Price Data'!D:D,0)+1),""),"")</f>
        <v/>
      </c>
      <c r="F1036" s="34" t="str">
        <f>IFERROR(INDEX('Price Data'!H:H,MATCH(TEXT(A1036,"YYYY-MM-DD"),'Price Data'!G:G,0)),"")</f>
        <v/>
      </c>
      <c r="G1036" s="10" t="str" cm="1">
        <f t="array" ref="G1036">IFERROR(IF(ISNUMBER(F1036),(F1036-INDEX('Price Data'!H:H,MATCH(TEXT(A1036,"YYYY-MM-DD"),'Price Data'!G:G,0)+1))/INDEX('Price Data'!H:H,MATCH(TEXT(A1036,"YYYY-MM-DD"),'Price Data'!G:G,0)+1),""),"")</f>
        <v/>
      </c>
      <c r="H1036" s="34" t="str">
        <f>IFERROR(INDEX('Price Data'!K:K,MATCH(TEXT(A1036,"YYYY-MM-DD"),'Price Data'!J:J,0)),"")</f>
        <v/>
      </c>
      <c r="I1036" s="10" t="str" cm="1">
        <f t="array" ref="I1036">IFERROR(IF(ISNUMBER(H1036),(H1036-INDEX('Price Data'!K:K,MATCH(TEXT(A1036,"YYYY-MM-DD"),'Price Data'!J:J,0)+1))/INDEX('Price Data'!K:K,MATCH(TEXT(A1036,"YYYY-MM-DD"),'Price Data'!J:J,0)+1),""),"")</f>
        <v/>
      </c>
      <c r="J1036" s="34" t="str">
        <f>IFERROR(INDEX('Price Data'!N:N,MATCH(TEXT(A1036,"YYYY-MM-DD"),'Price Data'!M:M,0)),"")</f>
        <v/>
      </c>
      <c r="K1036" s="10" t="str" cm="1">
        <f t="array" ref="K1036">IFERROR(IF(ISNUMBER(J1036),(J1036-INDEX('Price Data'!N:N,MATCH(TEXT(A1036,"YYYY-MM-DD"),'Price Data'!M:M,0)+1))/INDEX('Price Data'!N:N,MATCH(TEXT(A1036,"YYYY-MM-DD"),'Price Data'!M:M,0)+1),""),"")</f>
        <v/>
      </c>
      <c r="L1036" s="34" t="str">
        <f>IFERROR(INDEX('Price Data'!Q:Q,MATCH(TEXT(A1036,"YYYY-MM-DD"),'Price Data'!P:P,0)),"")</f>
        <v/>
      </c>
      <c r="M1036" s="10" t="str" cm="1">
        <f t="array" ref="M1036">IFERROR(IF(ISNUMBER(L1036),(L1036-INDEX('Price Data'!Q:Q,MATCH(TEXT(A1036,"YYYY-MM-DD"),'Price Data'!P:P,0)+1))/INDEX('Price Data'!Q:Q,MATCH(TEXT(A1036,"YYYY-MM-DD"),'Price Data'!P:P,0)+1),""),"")</f>
        <v/>
      </c>
      <c r="N1036" s="34" t="str">
        <f>IFERROR(INDEX('Price Data'!T:T,MATCH(TEXT(A1036,"YYYY-MM-DD"),'Price Data'!S:S,0)),"")</f>
        <v/>
      </c>
      <c r="O1036" s="10" t="str" cm="1">
        <f t="array" ref="O1036">IFERROR(IF(ISNUMBER(N1036),(N1036-INDEX('Price Data'!T:T,MATCH(TEXT(A1036,"YYYY-MM-DD"),'Price Data'!S:S,0)+1))/INDEX('Price Data'!T:T,MATCH(TEXT(A1036,"YYYY-MM-DD"),'Price Data'!S:S,0)+1),""),"")</f>
        <v/>
      </c>
    </row>
    <row r="1037" spans="1:15" x14ac:dyDescent="0.3">
      <c r="A1037" s="8">
        <v>42856</v>
      </c>
      <c r="B1037" s="34" t="str">
        <f>IFERROR(INDEX('Price Data'!B:B,MATCH(TEXT(A1037,"YYYY-MM-DD"),'Price Data'!A:A,0)),"")</f>
        <v/>
      </c>
      <c r="C1037" s="10" t="str" cm="1">
        <f t="array" ref="C1037">IFERROR(IF(ISNUMBER(B1037),(B1037-INDEX('Price Data'!B:B,MATCH(TEXT(A1037,"YYYY-MM-DD"),'Price Data'!A:A,0)+1))/INDEX('Price Data'!B:B,MATCH(TEXT(A1037,"YYYY-MM-DD"),'Price Data'!A:A,0)+1),""),"")</f>
        <v/>
      </c>
      <c r="D1037" s="34" t="str">
        <f>IFERROR(INDEX('Price Data'!E:E,MATCH(TEXT(A1037,"YYYY-MM-DD"),'Price Data'!D:D,0)),"")</f>
        <v/>
      </c>
      <c r="E1037" s="10" t="str" cm="1">
        <f t="array" ref="E1037">IFERROR(IF(ISNUMBER(D1037),(D1037-INDEX('Price Data'!E:E,MATCH(TEXT(A1037,"YYYY-MM-DD"),'Price Data'!D:D,0)+1))/INDEX('Price Data'!E:E,MATCH(TEXT(A1037,"YYYY-MM-DD"),'Price Data'!D:D,0)+1),""),"")</f>
        <v/>
      </c>
      <c r="F1037" s="34" t="str">
        <f>IFERROR(INDEX('Price Data'!H:H,MATCH(TEXT(A1037,"YYYY-MM-DD"),'Price Data'!G:G,0)),"")</f>
        <v/>
      </c>
      <c r="G1037" s="10" t="str" cm="1">
        <f t="array" ref="G1037">IFERROR(IF(ISNUMBER(F1037),(F1037-INDEX('Price Data'!H:H,MATCH(TEXT(A1037,"YYYY-MM-DD"),'Price Data'!G:G,0)+1))/INDEX('Price Data'!H:H,MATCH(TEXT(A1037,"YYYY-MM-DD"),'Price Data'!G:G,0)+1),""),"")</f>
        <v/>
      </c>
      <c r="H1037" s="34" t="str">
        <f>IFERROR(INDEX('Price Data'!K:K,MATCH(TEXT(A1037,"YYYY-MM-DD"),'Price Data'!J:J,0)),"")</f>
        <v/>
      </c>
      <c r="I1037" s="10" t="str" cm="1">
        <f t="array" ref="I1037">IFERROR(IF(ISNUMBER(H1037),(H1037-INDEX('Price Data'!K:K,MATCH(TEXT(A1037,"YYYY-MM-DD"),'Price Data'!J:J,0)+1))/INDEX('Price Data'!K:K,MATCH(TEXT(A1037,"YYYY-MM-DD"),'Price Data'!J:J,0)+1),""),"")</f>
        <v/>
      </c>
      <c r="J1037" s="34" t="str">
        <f>IFERROR(INDEX('Price Data'!N:N,MATCH(TEXT(A1037,"YYYY-MM-DD"),'Price Data'!M:M,0)),"")</f>
        <v/>
      </c>
      <c r="K1037" s="10" t="str" cm="1">
        <f t="array" ref="K1037">IFERROR(IF(ISNUMBER(J1037),(J1037-INDEX('Price Data'!N:N,MATCH(TEXT(A1037,"YYYY-MM-DD"),'Price Data'!M:M,0)+1))/INDEX('Price Data'!N:N,MATCH(TEXT(A1037,"YYYY-MM-DD"),'Price Data'!M:M,0)+1),""),"")</f>
        <v/>
      </c>
      <c r="L1037" s="34" t="str">
        <f>IFERROR(INDEX('Price Data'!Q:Q,MATCH(TEXT(A1037,"YYYY-MM-DD"),'Price Data'!P:P,0)),"")</f>
        <v/>
      </c>
      <c r="M1037" s="10" t="str" cm="1">
        <f t="array" ref="M1037">IFERROR(IF(ISNUMBER(L1037),(L1037-INDEX('Price Data'!Q:Q,MATCH(TEXT(A1037,"YYYY-MM-DD"),'Price Data'!P:P,0)+1))/INDEX('Price Data'!Q:Q,MATCH(TEXT(A1037,"YYYY-MM-DD"),'Price Data'!P:P,0)+1),""),"")</f>
        <v/>
      </c>
      <c r="N1037" s="34" t="str">
        <f>IFERROR(INDEX('Price Data'!T:T,MATCH(TEXT(A1037,"YYYY-MM-DD"),'Price Data'!S:S,0)),"")</f>
        <v/>
      </c>
      <c r="O1037" s="10" t="str" cm="1">
        <f t="array" ref="O1037">IFERROR(IF(ISNUMBER(N1037),(N1037-INDEX('Price Data'!T:T,MATCH(TEXT(A1037,"YYYY-MM-DD"),'Price Data'!S:S,0)+1))/INDEX('Price Data'!T:T,MATCH(TEXT(A1037,"YYYY-MM-DD"),'Price Data'!S:S,0)+1),""),"")</f>
        <v/>
      </c>
    </row>
    <row r="1038" spans="1:15" x14ac:dyDescent="0.3">
      <c r="A1038" s="8">
        <v>42857</v>
      </c>
      <c r="B1038" s="34">
        <f>IFERROR(INDEX('Price Data'!B:B,MATCH(TEXT(A1038,"YYYY-MM-DD"),'Price Data'!A:A,0)),"")</f>
        <v>20733</v>
      </c>
      <c r="C1038" s="10" cm="1">
        <f t="array" ref="C1038">IFERROR(IF(ISNUMBER(B1038),(B1038-INDEX('Price Data'!B:B,MATCH(TEXT(A1038,"YYYY-MM-DD"),'Price Data'!A:A,0)+1))/INDEX('Price Data'!B:B,MATCH(TEXT(A1038,"YYYY-MM-DD"),'Price Data'!A:A,0)+1),""),"")</f>
        <v>6.0167887816002718E-3</v>
      </c>
      <c r="D1038" s="34">
        <f>IFERROR(INDEX('Price Data'!E:E,MATCH(TEXT(A1038,"YYYY-MM-DD"),'Price Data'!D:D,0)),"")</f>
        <v>15.13</v>
      </c>
      <c r="E1038" s="10" cm="1">
        <f t="array" ref="E1038">IFERROR(IF(ISNUMBER(D1038),(D1038-INDEX('Price Data'!E:E,MATCH(TEXT(A1038,"YYYY-MM-DD"),'Price Data'!D:D,0)+1))/INDEX('Price Data'!E:E,MATCH(TEXT(A1038,"YYYY-MM-DD"),'Price Data'!D:D,0)+1),""),"")</f>
        <v>1.2717536813922441E-2</v>
      </c>
      <c r="F1038" s="34">
        <f>IFERROR(INDEX('Price Data'!H:H,MATCH(TEXT(A1038,"YYYY-MM-DD"),'Price Data'!G:G,0)),"")</f>
        <v>1508</v>
      </c>
      <c r="G1038" s="10" cm="1">
        <f t="array" ref="G1038">IFERROR(IF(ISNUMBER(F1038),(F1038-INDEX('Price Data'!H:H,MATCH(TEXT(A1038,"YYYY-MM-DD"),'Price Data'!G:G,0)+1))/INDEX('Price Data'!H:H,MATCH(TEXT(A1038,"YYYY-MM-DD"),'Price Data'!G:G,0)+1),""),"")</f>
        <v>0</v>
      </c>
      <c r="H1038" s="34">
        <f>IFERROR(INDEX('Price Data'!K:K,MATCH(TEXT(A1038,"YYYY-MM-DD"),'Price Data'!J:J,0)),"")</f>
        <v>2.68</v>
      </c>
      <c r="I1038" s="10" cm="1">
        <f t="array" ref="I1038">IFERROR(IF(ISNUMBER(H1038),(H1038-INDEX('Price Data'!K:K,MATCH(TEXT(A1038,"YYYY-MM-DD"),'Price Data'!J:J,0)+1))/INDEX('Price Data'!K:K,MATCH(TEXT(A1038,"YYYY-MM-DD"),'Price Data'!J:J,0)+1),""),"")</f>
        <v>3.7453183520600119E-3</v>
      </c>
      <c r="J1038" s="34">
        <f>IFERROR(INDEX('Price Data'!N:N,MATCH(TEXT(A1038,"YYYY-MM-DD"),'Price Data'!M:M,0)),"")</f>
        <v>3.39</v>
      </c>
      <c r="K1038" s="10" cm="1">
        <f t="array" ref="K1038">IFERROR(IF(ISNUMBER(J1038),(J1038-INDEX('Price Data'!N:N,MATCH(TEXT(A1038,"YYYY-MM-DD"),'Price Data'!M:M,0)+1))/INDEX('Price Data'!N:N,MATCH(TEXT(A1038,"YYYY-MM-DD"),'Price Data'!M:M,0)+1),""),"")</f>
        <v>-2.9411764705881728E-3</v>
      </c>
      <c r="L1038" s="34">
        <f>IFERROR(INDEX('Price Data'!Q:Q,MATCH(TEXT(A1038,"YYYY-MM-DD"),'Price Data'!P:P,0)),"")</f>
        <v>2.68</v>
      </c>
      <c r="M1038" s="10" cm="1">
        <f t="array" ref="M1038">IFERROR(IF(ISNUMBER(L1038),(L1038-INDEX('Price Data'!Q:Q,MATCH(TEXT(A1038,"YYYY-MM-DD"),'Price Data'!P:P,0)+1))/INDEX('Price Data'!Q:Q,MATCH(TEXT(A1038,"YYYY-MM-DD"),'Price Data'!P:P,0)+1),""),"")</f>
        <v>3.7453183520600119E-3</v>
      </c>
      <c r="N1038" s="34">
        <f>IFERROR(INDEX('Price Data'!T:T,MATCH(TEXT(A1038,"YYYY-MM-DD"),'Price Data'!S:S,0)),"")</f>
        <v>3.51</v>
      </c>
      <c r="O1038" s="10" cm="1">
        <f t="array" ref="O1038">IFERROR(IF(ISNUMBER(N1038),(N1038-INDEX('Price Data'!T:T,MATCH(TEXT(A1038,"YYYY-MM-DD"),'Price Data'!S:S,0)+1))/INDEX('Price Data'!T:T,MATCH(TEXT(A1038,"YYYY-MM-DD"),'Price Data'!S:S,0)+1),""),"")</f>
        <v>2.6315789473684171E-2</v>
      </c>
    </row>
    <row r="1039" spans="1:15" x14ac:dyDescent="0.3">
      <c r="A1039" s="8">
        <v>42858</v>
      </c>
      <c r="B1039" s="34">
        <f>IFERROR(INDEX('Price Data'!B:B,MATCH(TEXT(A1039,"YYYY-MM-DD"),'Price Data'!A:A,0)),"")</f>
        <v>20759</v>
      </c>
      <c r="C1039" s="10" cm="1">
        <f t="array" ref="C1039">IFERROR(IF(ISNUMBER(B1039),(B1039-INDEX('Price Data'!B:B,MATCH(TEXT(A1039,"YYYY-MM-DD"),'Price Data'!A:A,0)+1))/INDEX('Price Data'!B:B,MATCH(TEXT(A1039,"YYYY-MM-DD"),'Price Data'!A:A,0)+1),""),"")</f>
        <v>1.2540394540105147E-3</v>
      </c>
      <c r="D1039" s="34">
        <f>IFERROR(INDEX('Price Data'!E:E,MATCH(TEXT(A1039,"YYYY-MM-DD"),'Price Data'!D:D,0)),"")</f>
        <v>15.42</v>
      </c>
      <c r="E1039" s="10" cm="1">
        <f t="array" ref="E1039">IFERROR(IF(ISNUMBER(D1039),(D1039-INDEX('Price Data'!E:E,MATCH(TEXT(A1039,"YYYY-MM-DD"),'Price Data'!D:D,0)+1))/INDEX('Price Data'!E:E,MATCH(TEXT(A1039,"YYYY-MM-DD"),'Price Data'!D:D,0)+1),""),"")</f>
        <v>1.9167217448777207E-2</v>
      </c>
      <c r="F1039" s="34">
        <f>IFERROR(INDEX('Price Data'!H:H,MATCH(TEXT(A1039,"YYYY-MM-DD"),'Price Data'!G:G,0)),"")</f>
        <v>1508</v>
      </c>
      <c r="G1039" s="10" cm="1">
        <f t="array" ref="G1039">IFERROR(IF(ISNUMBER(F1039),(F1039-INDEX('Price Data'!H:H,MATCH(TEXT(A1039,"YYYY-MM-DD"),'Price Data'!G:G,0)+1))/INDEX('Price Data'!H:H,MATCH(TEXT(A1039,"YYYY-MM-DD"),'Price Data'!G:G,0)+1),""),"")</f>
        <v>0</v>
      </c>
      <c r="H1039" s="34">
        <f>IFERROR(INDEX('Price Data'!K:K,MATCH(TEXT(A1039,"YYYY-MM-DD"),'Price Data'!J:J,0)),"")</f>
        <v>2.69</v>
      </c>
      <c r="I1039" s="10" cm="1">
        <f t="array" ref="I1039">IFERROR(IF(ISNUMBER(H1039),(H1039-INDEX('Price Data'!K:K,MATCH(TEXT(A1039,"YYYY-MM-DD"),'Price Data'!J:J,0)+1))/INDEX('Price Data'!K:K,MATCH(TEXT(A1039,"YYYY-MM-DD"),'Price Data'!J:J,0)+1),""),"")</f>
        <v>3.7313432835820097E-3</v>
      </c>
      <c r="J1039" s="34">
        <f>IFERROR(INDEX('Price Data'!N:N,MATCH(TEXT(A1039,"YYYY-MM-DD"),'Price Data'!M:M,0)),"")</f>
        <v>3.36</v>
      </c>
      <c r="K1039" s="10" cm="1">
        <f t="array" ref="K1039">IFERROR(IF(ISNUMBER(J1039),(J1039-INDEX('Price Data'!N:N,MATCH(TEXT(A1039,"YYYY-MM-DD"),'Price Data'!M:M,0)+1))/INDEX('Price Data'!N:N,MATCH(TEXT(A1039,"YYYY-MM-DD"),'Price Data'!M:M,0)+1),""),"")</f>
        <v>-8.8495575221239665E-3</v>
      </c>
      <c r="L1039" s="34">
        <f>IFERROR(INDEX('Price Data'!Q:Q,MATCH(TEXT(A1039,"YYYY-MM-DD"),'Price Data'!P:P,0)),"")</f>
        <v>2.74</v>
      </c>
      <c r="M1039" s="10" cm="1">
        <f t="array" ref="M1039">IFERROR(IF(ISNUMBER(L1039),(L1039-INDEX('Price Data'!Q:Q,MATCH(TEXT(A1039,"YYYY-MM-DD"),'Price Data'!P:P,0)+1))/INDEX('Price Data'!Q:Q,MATCH(TEXT(A1039,"YYYY-MM-DD"),'Price Data'!P:P,0)+1),""),"")</f>
        <v>2.2388059701492557E-2</v>
      </c>
      <c r="N1039" s="34">
        <f>IFERROR(INDEX('Price Data'!T:T,MATCH(TEXT(A1039,"YYYY-MM-DD"),'Price Data'!S:S,0)),"")</f>
        <v>3.47</v>
      </c>
      <c r="O1039" s="10" cm="1">
        <f t="array" ref="O1039">IFERROR(IF(ISNUMBER(N1039),(N1039-INDEX('Price Data'!T:T,MATCH(TEXT(A1039,"YYYY-MM-DD"),'Price Data'!S:S,0)+1))/INDEX('Price Data'!T:T,MATCH(TEXT(A1039,"YYYY-MM-DD"),'Price Data'!S:S,0)+1),""),"")</f>
        <v>-1.139601139601128E-2</v>
      </c>
    </row>
    <row r="1040" spans="1:15" x14ac:dyDescent="0.3">
      <c r="A1040" s="8">
        <v>42859</v>
      </c>
      <c r="B1040" s="34">
        <f>IFERROR(INDEX('Price Data'!B:B,MATCH(TEXT(A1040,"YYYY-MM-DD"),'Price Data'!A:A,0)),"")</f>
        <v>21170</v>
      </c>
      <c r="C1040" s="10" cm="1">
        <f t="array" ref="C1040">IFERROR(IF(ISNUMBER(B1040),(B1040-INDEX('Price Data'!B:B,MATCH(TEXT(A1040,"YYYY-MM-DD"),'Price Data'!A:A,0)+1))/INDEX('Price Data'!B:B,MATCH(TEXT(A1040,"YYYY-MM-DD"),'Price Data'!A:A,0)+1),""),"")</f>
        <v>1.9798641553061321E-2</v>
      </c>
      <c r="D1040" s="34">
        <f>IFERROR(INDEX('Price Data'!E:E,MATCH(TEXT(A1040,"YYYY-MM-DD"),'Price Data'!D:D,0)),"")</f>
        <v>15.97</v>
      </c>
      <c r="E1040" s="10" cm="1">
        <f t="array" ref="E1040">IFERROR(IF(ISNUMBER(D1040),(D1040-INDEX('Price Data'!E:E,MATCH(TEXT(A1040,"YYYY-MM-DD"),'Price Data'!D:D,0)+1))/INDEX('Price Data'!E:E,MATCH(TEXT(A1040,"YYYY-MM-DD"),'Price Data'!D:D,0)+1),""),"")</f>
        <v>3.5667963683527933E-2</v>
      </c>
      <c r="F1040" s="34">
        <f>IFERROR(INDEX('Price Data'!H:H,MATCH(TEXT(A1040,"YYYY-MM-DD"),'Price Data'!G:G,0)),"")</f>
        <v>1508</v>
      </c>
      <c r="G1040" s="10" cm="1">
        <f t="array" ref="G1040">IFERROR(IF(ISNUMBER(F1040),(F1040-INDEX('Price Data'!H:H,MATCH(TEXT(A1040,"YYYY-MM-DD"),'Price Data'!G:G,0)+1))/INDEX('Price Data'!H:H,MATCH(TEXT(A1040,"YYYY-MM-DD"),'Price Data'!G:G,0)+1),""),"")</f>
        <v>0</v>
      </c>
      <c r="H1040" s="34">
        <f>IFERROR(INDEX('Price Data'!K:K,MATCH(TEXT(A1040,"YYYY-MM-DD"),'Price Data'!J:J,0)),"")</f>
        <v>2.76</v>
      </c>
      <c r="I1040" s="10" cm="1">
        <f t="array" ref="I1040">IFERROR(IF(ISNUMBER(H1040),(H1040-INDEX('Price Data'!K:K,MATCH(TEXT(A1040,"YYYY-MM-DD"),'Price Data'!J:J,0)+1))/INDEX('Price Data'!K:K,MATCH(TEXT(A1040,"YYYY-MM-DD"),'Price Data'!J:J,0)+1),""),"")</f>
        <v>2.6022304832713696E-2</v>
      </c>
      <c r="J1040" s="34">
        <f>IFERROR(INDEX('Price Data'!N:N,MATCH(TEXT(A1040,"YYYY-MM-DD"),'Price Data'!M:M,0)),"")</f>
        <v>3.48</v>
      </c>
      <c r="K1040" s="10" cm="1">
        <f t="array" ref="K1040">IFERROR(IF(ISNUMBER(J1040),(J1040-INDEX('Price Data'!N:N,MATCH(TEXT(A1040,"YYYY-MM-DD"),'Price Data'!M:M,0)+1))/INDEX('Price Data'!N:N,MATCH(TEXT(A1040,"YYYY-MM-DD"),'Price Data'!M:M,0)+1),""),"")</f>
        <v>3.5714285714285747E-2</v>
      </c>
      <c r="L1040" s="34">
        <f>IFERROR(INDEX('Price Data'!Q:Q,MATCH(TEXT(A1040,"YYYY-MM-DD"),'Price Data'!P:P,0)),"")</f>
        <v>2.86</v>
      </c>
      <c r="M1040" s="10" cm="1">
        <f t="array" ref="M1040">IFERROR(IF(ISNUMBER(L1040),(L1040-INDEX('Price Data'!Q:Q,MATCH(TEXT(A1040,"YYYY-MM-DD"),'Price Data'!P:P,0)+1))/INDEX('Price Data'!Q:Q,MATCH(TEXT(A1040,"YYYY-MM-DD"),'Price Data'!P:P,0)+1),""),"")</f>
        <v>4.3795620437956075E-2</v>
      </c>
      <c r="N1040" s="34">
        <f>IFERROR(INDEX('Price Data'!T:T,MATCH(TEXT(A1040,"YYYY-MM-DD"),'Price Data'!S:S,0)),"")</f>
        <v>3.5</v>
      </c>
      <c r="O1040" s="10" cm="1">
        <f t="array" ref="O1040">IFERROR(IF(ISNUMBER(N1040),(N1040-INDEX('Price Data'!T:T,MATCH(TEXT(A1040,"YYYY-MM-DD"),'Price Data'!S:S,0)+1))/INDEX('Price Data'!T:T,MATCH(TEXT(A1040,"YYYY-MM-DD"),'Price Data'!S:S,0)+1),""),"")</f>
        <v>8.6455331412103181E-3</v>
      </c>
    </row>
    <row r="1041" spans="1:15" x14ac:dyDescent="0.3">
      <c r="A1041" s="8">
        <v>42860</v>
      </c>
      <c r="B1041" s="34">
        <f>IFERROR(INDEX('Price Data'!B:B,MATCH(TEXT(A1041,"YYYY-MM-DD"),'Price Data'!A:A,0)),"")</f>
        <v>21484</v>
      </c>
      <c r="C1041" s="10" cm="1">
        <f t="array" ref="C1041">IFERROR(IF(ISNUMBER(B1041),(B1041-INDEX('Price Data'!B:B,MATCH(TEXT(A1041,"YYYY-MM-DD"),'Price Data'!A:A,0)+1))/INDEX('Price Data'!B:B,MATCH(TEXT(A1041,"YYYY-MM-DD"),'Price Data'!A:A,0)+1),""),"")</f>
        <v>1.4832309872461031E-2</v>
      </c>
      <c r="D1041" s="34">
        <f>IFERROR(INDEX('Price Data'!E:E,MATCH(TEXT(A1041,"YYYY-MM-DD"),'Price Data'!D:D,0)),"")</f>
        <v>16.22</v>
      </c>
      <c r="E1041" s="10" cm="1">
        <f t="array" ref="E1041">IFERROR(IF(ISNUMBER(D1041),(D1041-INDEX('Price Data'!E:E,MATCH(TEXT(A1041,"YYYY-MM-DD"),'Price Data'!D:D,0)+1))/INDEX('Price Data'!E:E,MATCH(TEXT(A1041,"YYYY-MM-DD"),'Price Data'!D:D,0)+1),""),"")</f>
        <v>1.5654351909830822E-2</v>
      </c>
      <c r="F1041" s="34">
        <f>IFERROR(INDEX('Price Data'!H:H,MATCH(TEXT(A1041,"YYYY-MM-DD"),'Price Data'!G:G,0)),"")</f>
        <v>1508</v>
      </c>
      <c r="G1041" s="10" cm="1">
        <f t="array" ref="G1041">IFERROR(IF(ISNUMBER(F1041),(F1041-INDEX('Price Data'!H:H,MATCH(TEXT(A1041,"YYYY-MM-DD"),'Price Data'!G:G,0)+1))/INDEX('Price Data'!H:H,MATCH(TEXT(A1041,"YYYY-MM-DD"),'Price Data'!G:G,0)+1),""),"")</f>
        <v>0</v>
      </c>
      <c r="H1041" s="34">
        <f>IFERROR(INDEX('Price Data'!K:K,MATCH(TEXT(A1041,"YYYY-MM-DD"),'Price Data'!J:J,0)),"")</f>
        <v>2.84</v>
      </c>
      <c r="I1041" s="10" cm="1">
        <f t="array" ref="I1041">IFERROR(IF(ISNUMBER(H1041),(H1041-INDEX('Price Data'!K:K,MATCH(TEXT(A1041,"YYYY-MM-DD"),'Price Data'!J:J,0)+1))/INDEX('Price Data'!K:K,MATCH(TEXT(A1041,"YYYY-MM-DD"),'Price Data'!J:J,0)+1),""),"")</f>
        <v>2.898550724637684E-2</v>
      </c>
      <c r="J1041" s="34">
        <f>IFERROR(INDEX('Price Data'!N:N,MATCH(TEXT(A1041,"YYYY-MM-DD"),'Price Data'!M:M,0)),"")</f>
        <v>3.53</v>
      </c>
      <c r="K1041" s="10" cm="1">
        <f t="array" ref="K1041">IFERROR(IF(ISNUMBER(J1041),(J1041-INDEX('Price Data'!N:N,MATCH(TEXT(A1041,"YYYY-MM-DD"),'Price Data'!M:M,0)+1))/INDEX('Price Data'!N:N,MATCH(TEXT(A1041,"YYYY-MM-DD"),'Price Data'!M:M,0)+1),""),"")</f>
        <v>1.4367816091953972E-2</v>
      </c>
      <c r="L1041" s="34">
        <f>IFERROR(INDEX('Price Data'!Q:Q,MATCH(TEXT(A1041,"YYYY-MM-DD"),'Price Data'!P:P,0)),"")</f>
        <v>2.92</v>
      </c>
      <c r="M1041" s="10" cm="1">
        <f t="array" ref="M1041">IFERROR(IF(ISNUMBER(L1041),(L1041-INDEX('Price Data'!Q:Q,MATCH(TEXT(A1041,"YYYY-MM-DD"),'Price Data'!P:P,0)+1))/INDEX('Price Data'!Q:Q,MATCH(TEXT(A1041,"YYYY-MM-DD"),'Price Data'!P:P,0)+1),""),"")</f>
        <v>2.0979020979020997E-2</v>
      </c>
      <c r="N1041" s="34">
        <f>IFERROR(INDEX('Price Data'!T:T,MATCH(TEXT(A1041,"YYYY-MM-DD"),'Price Data'!S:S,0)),"")</f>
        <v>3.54</v>
      </c>
      <c r="O1041" s="10" cm="1">
        <f t="array" ref="O1041">IFERROR(IF(ISNUMBER(N1041),(N1041-INDEX('Price Data'!T:T,MATCH(TEXT(A1041,"YYYY-MM-DD"),'Price Data'!S:S,0)+1))/INDEX('Price Data'!T:T,MATCH(TEXT(A1041,"YYYY-MM-DD"),'Price Data'!S:S,0)+1),""),"")</f>
        <v>1.1428571428571439E-2</v>
      </c>
    </row>
    <row r="1042" spans="1:15" x14ac:dyDescent="0.3">
      <c r="A1042" s="8">
        <v>42861</v>
      </c>
      <c r="B1042" s="34" t="str">
        <f>IFERROR(INDEX('Price Data'!B:B,MATCH(TEXT(A1042,"YYYY-MM-DD"),'Price Data'!A:A,0)),"")</f>
        <v/>
      </c>
      <c r="C1042" s="10" t="str" cm="1">
        <f t="array" ref="C1042">IFERROR(IF(ISNUMBER(B1042),(B1042-INDEX('Price Data'!B:B,MATCH(TEXT(A1042,"YYYY-MM-DD"),'Price Data'!A:A,0)+1))/INDEX('Price Data'!B:B,MATCH(TEXT(A1042,"YYYY-MM-DD"),'Price Data'!A:A,0)+1),""),"")</f>
        <v/>
      </c>
      <c r="D1042" s="34" t="str">
        <f>IFERROR(INDEX('Price Data'!E:E,MATCH(TEXT(A1042,"YYYY-MM-DD"),'Price Data'!D:D,0)),"")</f>
        <v/>
      </c>
      <c r="E1042" s="10" t="str" cm="1">
        <f t="array" ref="E1042">IFERROR(IF(ISNUMBER(D1042),(D1042-INDEX('Price Data'!E:E,MATCH(TEXT(A1042,"YYYY-MM-DD"),'Price Data'!D:D,0)+1))/INDEX('Price Data'!E:E,MATCH(TEXT(A1042,"YYYY-MM-DD"),'Price Data'!D:D,0)+1),""),"")</f>
        <v/>
      </c>
      <c r="F1042" s="34" t="str">
        <f>IFERROR(INDEX('Price Data'!H:H,MATCH(TEXT(A1042,"YYYY-MM-DD"),'Price Data'!G:G,0)),"")</f>
        <v/>
      </c>
      <c r="G1042" s="10" t="str" cm="1">
        <f t="array" ref="G1042">IFERROR(IF(ISNUMBER(F1042),(F1042-INDEX('Price Data'!H:H,MATCH(TEXT(A1042,"YYYY-MM-DD"),'Price Data'!G:G,0)+1))/INDEX('Price Data'!H:H,MATCH(TEXT(A1042,"YYYY-MM-DD"),'Price Data'!G:G,0)+1),""),"")</f>
        <v/>
      </c>
      <c r="H1042" s="34" t="str">
        <f>IFERROR(INDEX('Price Data'!K:K,MATCH(TEXT(A1042,"YYYY-MM-DD"),'Price Data'!J:J,0)),"")</f>
        <v/>
      </c>
      <c r="I1042" s="10" t="str" cm="1">
        <f t="array" ref="I1042">IFERROR(IF(ISNUMBER(H1042),(H1042-INDEX('Price Data'!K:K,MATCH(TEXT(A1042,"YYYY-MM-DD"),'Price Data'!J:J,0)+1))/INDEX('Price Data'!K:K,MATCH(TEXT(A1042,"YYYY-MM-DD"),'Price Data'!J:J,0)+1),""),"")</f>
        <v/>
      </c>
      <c r="J1042" s="34" t="str">
        <f>IFERROR(INDEX('Price Data'!N:N,MATCH(TEXT(A1042,"YYYY-MM-DD"),'Price Data'!M:M,0)),"")</f>
        <v/>
      </c>
      <c r="K1042" s="10" t="str" cm="1">
        <f t="array" ref="K1042">IFERROR(IF(ISNUMBER(J1042),(J1042-INDEX('Price Data'!N:N,MATCH(TEXT(A1042,"YYYY-MM-DD"),'Price Data'!M:M,0)+1))/INDEX('Price Data'!N:N,MATCH(TEXT(A1042,"YYYY-MM-DD"),'Price Data'!M:M,0)+1),""),"")</f>
        <v/>
      </c>
      <c r="L1042" s="34" t="str">
        <f>IFERROR(INDEX('Price Data'!Q:Q,MATCH(TEXT(A1042,"YYYY-MM-DD"),'Price Data'!P:P,0)),"")</f>
        <v/>
      </c>
      <c r="M1042" s="10" t="str" cm="1">
        <f t="array" ref="M1042">IFERROR(IF(ISNUMBER(L1042),(L1042-INDEX('Price Data'!Q:Q,MATCH(TEXT(A1042,"YYYY-MM-DD"),'Price Data'!P:P,0)+1))/INDEX('Price Data'!Q:Q,MATCH(TEXT(A1042,"YYYY-MM-DD"),'Price Data'!P:P,0)+1),""),"")</f>
        <v/>
      </c>
      <c r="N1042" s="34" t="str">
        <f>IFERROR(INDEX('Price Data'!T:T,MATCH(TEXT(A1042,"YYYY-MM-DD"),'Price Data'!S:S,0)),"")</f>
        <v/>
      </c>
      <c r="O1042" s="10" t="str" cm="1">
        <f t="array" ref="O1042">IFERROR(IF(ISNUMBER(N1042),(N1042-INDEX('Price Data'!T:T,MATCH(TEXT(A1042,"YYYY-MM-DD"),'Price Data'!S:S,0)+1))/INDEX('Price Data'!T:T,MATCH(TEXT(A1042,"YYYY-MM-DD"),'Price Data'!S:S,0)+1),""),"")</f>
        <v/>
      </c>
    </row>
    <row r="1043" spans="1:15" x14ac:dyDescent="0.3">
      <c r="A1043" s="8">
        <v>42862</v>
      </c>
      <c r="B1043" s="34" t="str">
        <f>IFERROR(INDEX('Price Data'!B:B,MATCH(TEXT(A1043,"YYYY-MM-DD"),'Price Data'!A:A,0)),"")</f>
        <v/>
      </c>
      <c r="C1043" s="10" t="str" cm="1">
        <f t="array" ref="C1043">IFERROR(IF(ISNUMBER(B1043),(B1043-INDEX('Price Data'!B:B,MATCH(TEXT(A1043,"YYYY-MM-DD"),'Price Data'!A:A,0)+1))/INDEX('Price Data'!B:B,MATCH(TEXT(A1043,"YYYY-MM-DD"),'Price Data'!A:A,0)+1),""),"")</f>
        <v/>
      </c>
      <c r="D1043" s="34" t="str">
        <f>IFERROR(INDEX('Price Data'!E:E,MATCH(TEXT(A1043,"YYYY-MM-DD"),'Price Data'!D:D,0)),"")</f>
        <v/>
      </c>
      <c r="E1043" s="10" t="str" cm="1">
        <f t="array" ref="E1043">IFERROR(IF(ISNUMBER(D1043),(D1043-INDEX('Price Data'!E:E,MATCH(TEXT(A1043,"YYYY-MM-DD"),'Price Data'!D:D,0)+1))/INDEX('Price Data'!E:E,MATCH(TEXT(A1043,"YYYY-MM-DD"),'Price Data'!D:D,0)+1),""),"")</f>
        <v/>
      </c>
      <c r="F1043" s="34" t="str">
        <f>IFERROR(INDEX('Price Data'!H:H,MATCH(TEXT(A1043,"YYYY-MM-DD"),'Price Data'!G:G,0)),"")</f>
        <v/>
      </c>
      <c r="G1043" s="10" t="str" cm="1">
        <f t="array" ref="G1043">IFERROR(IF(ISNUMBER(F1043),(F1043-INDEX('Price Data'!H:H,MATCH(TEXT(A1043,"YYYY-MM-DD"),'Price Data'!G:G,0)+1))/INDEX('Price Data'!H:H,MATCH(TEXT(A1043,"YYYY-MM-DD"),'Price Data'!G:G,0)+1),""),"")</f>
        <v/>
      </c>
      <c r="H1043" s="34" t="str">
        <f>IFERROR(INDEX('Price Data'!K:K,MATCH(TEXT(A1043,"YYYY-MM-DD"),'Price Data'!J:J,0)),"")</f>
        <v/>
      </c>
      <c r="I1043" s="10" t="str" cm="1">
        <f t="array" ref="I1043">IFERROR(IF(ISNUMBER(H1043),(H1043-INDEX('Price Data'!K:K,MATCH(TEXT(A1043,"YYYY-MM-DD"),'Price Data'!J:J,0)+1))/INDEX('Price Data'!K:K,MATCH(TEXT(A1043,"YYYY-MM-DD"),'Price Data'!J:J,0)+1),""),"")</f>
        <v/>
      </c>
      <c r="J1043" s="34" t="str">
        <f>IFERROR(INDEX('Price Data'!N:N,MATCH(TEXT(A1043,"YYYY-MM-DD"),'Price Data'!M:M,0)),"")</f>
        <v/>
      </c>
      <c r="K1043" s="10" t="str" cm="1">
        <f t="array" ref="K1043">IFERROR(IF(ISNUMBER(J1043),(J1043-INDEX('Price Data'!N:N,MATCH(TEXT(A1043,"YYYY-MM-DD"),'Price Data'!M:M,0)+1))/INDEX('Price Data'!N:N,MATCH(TEXT(A1043,"YYYY-MM-DD"),'Price Data'!M:M,0)+1),""),"")</f>
        <v/>
      </c>
      <c r="L1043" s="34" t="str">
        <f>IFERROR(INDEX('Price Data'!Q:Q,MATCH(TEXT(A1043,"YYYY-MM-DD"),'Price Data'!P:P,0)),"")</f>
        <v/>
      </c>
      <c r="M1043" s="10" t="str" cm="1">
        <f t="array" ref="M1043">IFERROR(IF(ISNUMBER(L1043),(L1043-INDEX('Price Data'!Q:Q,MATCH(TEXT(A1043,"YYYY-MM-DD"),'Price Data'!P:P,0)+1))/INDEX('Price Data'!Q:Q,MATCH(TEXT(A1043,"YYYY-MM-DD"),'Price Data'!P:P,0)+1),""),"")</f>
        <v/>
      </c>
      <c r="N1043" s="34" t="str">
        <f>IFERROR(INDEX('Price Data'!T:T,MATCH(TEXT(A1043,"YYYY-MM-DD"),'Price Data'!S:S,0)),"")</f>
        <v/>
      </c>
      <c r="O1043" s="10" t="str" cm="1">
        <f t="array" ref="O1043">IFERROR(IF(ISNUMBER(N1043),(N1043-INDEX('Price Data'!T:T,MATCH(TEXT(A1043,"YYYY-MM-DD"),'Price Data'!S:S,0)+1))/INDEX('Price Data'!T:T,MATCH(TEXT(A1043,"YYYY-MM-DD"),'Price Data'!S:S,0)+1),""),"")</f>
        <v/>
      </c>
    </row>
    <row r="1044" spans="1:15" x14ac:dyDescent="0.3">
      <c r="A1044" s="8">
        <v>42863</v>
      </c>
      <c r="B1044" s="34">
        <f>IFERROR(INDEX('Price Data'!B:B,MATCH(TEXT(A1044,"YYYY-MM-DD"),'Price Data'!A:A,0)),"")</f>
        <v>21428</v>
      </c>
      <c r="C1044" s="10" cm="1">
        <f t="array" ref="C1044">IFERROR(IF(ISNUMBER(B1044),(B1044-INDEX('Price Data'!B:B,MATCH(TEXT(A1044,"YYYY-MM-DD"),'Price Data'!A:A,0)+1))/INDEX('Price Data'!B:B,MATCH(TEXT(A1044,"YYYY-MM-DD"),'Price Data'!A:A,0)+1),""),"")</f>
        <v>-2.6065909514056971E-3</v>
      </c>
      <c r="D1044" s="34">
        <f>IFERROR(INDEX('Price Data'!E:E,MATCH(TEXT(A1044,"YYYY-MM-DD"),'Price Data'!D:D,0)),"")</f>
        <v>16.010000000000002</v>
      </c>
      <c r="E1044" s="10" cm="1">
        <f t="array" ref="E1044">IFERROR(IF(ISNUMBER(D1044),(D1044-INDEX('Price Data'!E:E,MATCH(TEXT(A1044,"YYYY-MM-DD"),'Price Data'!D:D,0)+1))/INDEX('Price Data'!E:E,MATCH(TEXT(A1044,"YYYY-MM-DD"),'Price Data'!D:D,0)+1),""),"")</f>
        <v>-1.2946979038224249E-2</v>
      </c>
      <c r="F1044" s="34">
        <f>IFERROR(INDEX('Price Data'!H:H,MATCH(TEXT(A1044,"YYYY-MM-DD"),'Price Data'!G:G,0)),"")</f>
        <v>1508</v>
      </c>
      <c r="G1044" s="10" cm="1">
        <f t="array" ref="G1044">IFERROR(IF(ISNUMBER(F1044),(F1044-INDEX('Price Data'!H:H,MATCH(TEXT(A1044,"YYYY-MM-DD"),'Price Data'!G:G,0)+1))/INDEX('Price Data'!H:H,MATCH(TEXT(A1044,"YYYY-MM-DD"),'Price Data'!G:G,0)+1),""),"")</f>
        <v>0</v>
      </c>
      <c r="H1044" s="34">
        <f>IFERROR(INDEX('Price Data'!K:K,MATCH(TEXT(A1044,"YYYY-MM-DD"),'Price Data'!J:J,0)),"")</f>
        <v>2.85</v>
      </c>
      <c r="I1044" s="10" cm="1">
        <f t="array" ref="I1044">IFERROR(IF(ISNUMBER(H1044),(H1044-INDEX('Price Data'!K:K,MATCH(TEXT(A1044,"YYYY-MM-DD"),'Price Data'!J:J,0)+1))/INDEX('Price Data'!K:K,MATCH(TEXT(A1044,"YYYY-MM-DD"),'Price Data'!J:J,0)+1),""),"")</f>
        <v>3.5211267605634619E-3</v>
      </c>
      <c r="J1044" s="34">
        <f>IFERROR(INDEX('Price Data'!N:N,MATCH(TEXT(A1044,"YYYY-MM-DD"),'Price Data'!M:M,0)),"")</f>
        <v>3.45</v>
      </c>
      <c r="K1044" s="10" cm="1">
        <f t="array" ref="K1044">IFERROR(IF(ISNUMBER(J1044),(J1044-INDEX('Price Data'!N:N,MATCH(TEXT(A1044,"YYYY-MM-DD"),'Price Data'!M:M,0)+1))/INDEX('Price Data'!N:N,MATCH(TEXT(A1044,"YYYY-MM-DD"),'Price Data'!M:M,0)+1),""),"")</f>
        <v>-2.2662889518413495E-2</v>
      </c>
      <c r="L1044" s="34">
        <f>IFERROR(INDEX('Price Data'!Q:Q,MATCH(TEXT(A1044,"YYYY-MM-DD"),'Price Data'!P:P,0)),"")</f>
        <v>2.89</v>
      </c>
      <c r="M1044" s="10" cm="1">
        <f t="array" ref="M1044">IFERROR(IF(ISNUMBER(L1044),(L1044-INDEX('Price Data'!Q:Q,MATCH(TEXT(A1044,"YYYY-MM-DD"),'Price Data'!P:P,0)+1))/INDEX('Price Data'!Q:Q,MATCH(TEXT(A1044,"YYYY-MM-DD"),'Price Data'!P:P,0)+1),""),"")</f>
        <v>-1.027397260273966E-2</v>
      </c>
      <c r="N1044" s="34">
        <f>IFERROR(INDEX('Price Data'!T:T,MATCH(TEXT(A1044,"YYYY-MM-DD"),'Price Data'!S:S,0)),"")</f>
        <v>3.54</v>
      </c>
      <c r="O1044" s="10" cm="1">
        <f t="array" ref="O1044">IFERROR(IF(ISNUMBER(N1044),(N1044-INDEX('Price Data'!T:T,MATCH(TEXT(A1044,"YYYY-MM-DD"),'Price Data'!S:S,0)+1))/INDEX('Price Data'!T:T,MATCH(TEXT(A1044,"YYYY-MM-DD"),'Price Data'!S:S,0)+1),""),"")</f>
        <v>0</v>
      </c>
    </row>
    <row r="1045" spans="1:15" x14ac:dyDescent="0.3">
      <c r="A1045" s="8">
        <v>42864</v>
      </c>
      <c r="B1045" s="34">
        <f>IFERROR(INDEX('Price Data'!B:B,MATCH(TEXT(A1045,"YYYY-MM-DD"),'Price Data'!A:A,0)),"")</f>
        <v>21487</v>
      </c>
      <c r="C1045" s="10" cm="1">
        <f t="array" ref="C1045">IFERROR(IF(ISNUMBER(B1045),(B1045-INDEX('Price Data'!B:B,MATCH(TEXT(A1045,"YYYY-MM-DD"),'Price Data'!A:A,0)+1))/INDEX('Price Data'!B:B,MATCH(TEXT(A1045,"YYYY-MM-DD"),'Price Data'!A:A,0)+1),""),"")</f>
        <v>2.7534067575135336E-3</v>
      </c>
      <c r="D1045" s="34">
        <f>IFERROR(INDEX('Price Data'!E:E,MATCH(TEXT(A1045,"YYYY-MM-DD"),'Price Data'!D:D,0)),"")</f>
        <v>15.9</v>
      </c>
      <c r="E1045" s="10" cm="1">
        <f t="array" ref="E1045">IFERROR(IF(ISNUMBER(D1045),(D1045-INDEX('Price Data'!E:E,MATCH(TEXT(A1045,"YYYY-MM-DD"),'Price Data'!D:D,0)+1))/INDEX('Price Data'!E:E,MATCH(TEXT(A1045,"YYYY-MM-DD"),'Price Data'!D:D,0)+1),""),"")</f>
        <v>-6.8707058088695316E-3</v>
      </c>
      <c r="F1045" s="34">
        <f>IFERROR(INDEX('Price Data'!H:H,MATCH(TEXT(A1045,"YYYY-MM-DD"),'Price Data'!G:G,0)),"")</f>
        <v>1508</v>
      </c>
      <c r="G1045" s="10" cm="1">
        <f t="array" ref="G1045">IFERROR(IF(ISNUMBER(F1045),(F1045-INDEX('Price Data'!H:H,MATCH(TEXT(A1045,"YYYY-MM-DD"),'Price Data'!G:G,0)+1))/INDEX('Price Data'!H:H,MATCH(TEXT(A1045,"YYYY-MM-DD"),'Price Data'!G:G,0)+1),""),"")</f>
        <v>0</v>
      </c>
      <c r="H1045" s="34">
        <f>IFERROR(INDEX('Price Data'!K:K,MATCH(TEXT(A1045,"YYYY-MM-DD"),'Price Data'!J:J,0)),"")</f>
        <v>2.85</v>
      </c>
      <c r="I1045" s="10" cm="1">
        <f t="array" ref="I1045">IFERROR(IF(ISNUMBER(H1045),(H1045-INDEX('Price Data'!K:K,MATCH(TEXT(A1045,"YYYY-MM-DD"),'Price Data'!J:J,0)+1))/INDEX('Price Data'!K:K,MATCH(TEXT(A1045,"YYYY-MM-DD"),'Price Data'!J:J,0)+1),""),"")</f>
        <v>0</v>
      </c>
      <c r="J1045" s="34">
        <f>IFERROR(INDEX('Price Data'!N:N,MATCH(TEXT(A1045,"YYYY-MM-DD"),'Price Data'!M:M,0)),"")</f>
        <v>3.42</v>
      </c>
      <c r="K1045" s="10" cm="1">
        <f t="array" ref="K1045">IFERROR(IF(ISNUMBER(J1045),(J1045-INDEX('Price Data'!N:N,MATCH(TEXT(A1045,"YYYY-MM-DD"),'Price Data'!M:M,0)+1))/INDEX('Price Data'!N:N,MATCH(TEXT(A1045,"YYYY-MM-DD"),'Price Data'!M:M,0)+1),""),"")</f>
        <v>-8.6956521739131147E-3</v>
      </c>
      <c r="L1045" s="34">
        <f>IFERROR(INDEX('Price Data'!Q:Q,MATCH(TEXT(A1045,"YYYY-MM-DD"),'Price Data'!P:P,0)),"")</f>
        <v>2.74</v>
      </c>
      <c r="M1045" s="10" cm="1">
        <f t="array" ref="M1045">IFERROR(IF(ISNUMBER(L1045),(L1045-INDEX('Price Data'!Q:Q,MATCH(TEXT(A1045,"YYYY-MM-DD"),'Price Data'!P:P,0)+1))/INDEX('Price Data'!Q:Q,MATCH(TEXT(A1045,"YYYY-MM-DD"),'Price Data'!P:P,0)+1),""),"")</f>
        <v>-5.1903114186851181E-2</v>
      </c>
      <c r="N1045" s="34">
        <f>IFERROR(INDEX('Price Data'!T:T,MATCH(TEXT(A1045,"YYYY-MM-DD"),'Price Data'!S:S,0)),"")</f>
        <v>3.61</v>
      </c>
      <c r="O1045" s="10" cm="1">
        <f t="array" ref="O1045">IFERROR(IF(ISNUMBER(N1045),(N1045-INDEX('Price Data'!T:T,MATCH(TEXT(A1045,"YYYY-MM-DD"),'Price Data'!S:S,0)+1))/INDEX('Price Data'!T:T,MATCH(TEXT(A1045,"YYYY-MM-DD"),'Price Data'!S:S,0)+1),""),"")</f>
        <v>1.9774011299434981E-2</v>
      </c>
    </row>
    <row r="1046" spans="1:15" x14ac:dyDescent="0.3">
      <c r="A1046" s="8">
        <v>42865</v>
      </c>
      <c r="B1046" s="34">
        <f>IFERROR(INDEX('Price Data'!B:B,MATCH(TEXT(A1046,"YYYY-MM-DD"),'Price Data'!A:A,0)),"")</f>
        <v>21553</v>
      </c>
      <c r="C1046" s="10" cm="1">
        <f t="array" ref="C1046">IFERROR(IF(ISNUMBER(B1046),(B1046-INDEX('Price Data'!B:B,MATCH(TEXT(A1046,"YYYY-MM-DD"),'Price Data'!A:A,0)+1))/INDEX('Price Data'!B:B,MATCH(TEXT(A1046,"YYYY-MM-DD"),'Price Data'!A:A,0)+1),""),"")</f>
        <v>3.0716247033089777E-3</v>
      </c>
      <c r="D1046" s="34">
        <f>IFERROR(INDEX('Price Data'!E:E,MATCH(TEXT(A1046,"YYYY-MM-DD"),'Price Data'!D:D,0)),"")</f>
        <v>16.09</v>
      </c>
      <c r="E1046" s="10" cm="1">
        <f t="array" ref="E1046">IFERROR(IF(ISNUMBER(D1046),(D1046-INDEX('Price Data'!E:E,MATCH(TEXT(A1046,"YYYY-MM-DD"),'Price Data'!D:D,0)+1))/INDEX('Price Data'!E:E,MATCH(TEXT(A1046,"YYYY-MM-DD"),'Price Data'!D:D,0)+1),""),"")</f>
        <v>1.1949685534591163E-2</v>
      </c>
      <c r="F1046" s="34">
        <f>IFERROR(INDEX('Price Data'!H:H,MATCH(TEXT(A1046,"YYYY-MM-DD"),'Price Data'!G:G,0)),"")</f>
        <v>1508</v>
      </c>
      <c r="G1046" s="10" cm="1">
        <f t="array" ref="G1046">IFERROR(IF(ISNUMBER(F1046),(F1046-INDEX('Price Data'!H:H,MATCH(TEXT(A1046,"YYYY-MM-DD"),'Price Data'!G:G,0)+1))/INDEX('Price Data'!H:H,MATCH(TEXT(A1046,"YYYY-MM-DD"),'Price Data'!G:G,0)+1),""),"")</f>
        <v>0</v>
      </c>
      <c r="H1046" s="34">
        <f>IFERROR(INDEX('Price Data'!K:K,MATCH(TEXT(A1046,"YYYY-MM-DD"),'Price Data'!J:J,0)),"")</f>
        <v>2.85</v>
      </c>
      <c r="I1046" s="10" cm="1">
        <f t="array" ref="I1046">IFERROR(IF(ISNUMBER(H1046),(H1046-INDEX('Price Data'!K:K,MATCH(TEXT(A1046,"YYYY-MM-DD"),'Price Data'!J:J,0)+1))/INDEX('Price Data'!K:K,MATCH(TEXT(A1046,"YYYY-MM-DD"),'Price Data'!J:J,0)+1),""),"")</f>
        <v>0</v>
      </c>
      <c r="J1046" s="34">
        <f>IFERROR(INDEX('Price Data'!N:N,MATCH(TEXT(A1046,"YYYY-MM-DD"),'Price Data'!M:M,0)),"")</f>
        <v>3.22</v>
      </c>
      <c r="K1046" s="10" cm="1">
        <f t="array" ref="K1046">IFERROR(IF(ISNUMBER(J1046),(J1046-INDEX('Price Data'!N:N,MATCH(TEXT(A1046,"YYYY-MM-DD"),'Price Data'!M:M,0)+1))/INDEX('Price Data'!N:N,MATCH(TEXT(A1046,"YYYY-MM-DD"),'Price Data'!M:M,0)+1),""),"")</f>
        <v>-5.847953216374261E-2</v>
      </c>
      <c r="L1046" s="34">
        <f>IFERROR(INDEX('Price Data'!Q:Q,MATCH(TEXT(A1046,"YYYY-MM-DD"),'Price Data'!P:P,0)),"")</f>
        <v>2.68</v>
      </c>
      <c r="M1046" s="10" cm="1">
        <f t="array" ref="M1046">IFERROR(IF(ISNUMBER(L1046),(L1046-INDEX('Price Data'!Q:Q,MATCH(TEXT(A1046,"YYYY-MM-DD"),'Price Data'!P:P,0)+1))/INDEX('Price Data'!Q:Q,MATCH(TEXT(A1046,"YYYY-MM-DD"),'Price Data'!P:P,0)+1),""),"")</f>
        <v>-2.1897810218978121E-2</v>
      </c>
      <c r="N1046" s="34">
        <f>IFERROR(INDEX('Price Data'!T:T,MATCH(TEXT(A1046,"YYYY-MM-DD"),'Price Data'!S:S,0)),"")</f>
        <v>3.56</v>
      </c>
      <c r="O1046" s="10" cm="1">
        <f t="array" ref="O1046">IFERROR(IF(ISNUMBER(N1046),(N1046-INDEX('Price Data'!T:T,MATCH(TEXT(A1046,"YYYY-MM-DD"),'Price Data'!S:S,0)+1))/INDEX('Price Data'!T:T,MATCH(TEXT(A1046,"YYYY-MM-DD"),'Price Data'!S:S,0)+1),""),"")</f>
        <v>-1.3850415512465325E-2</v>
      </c>
    </row>
    <row r="1047" spans="1:15" x14ac:dyDescent="0.3">
      <c r="A1047" s="8">
        <v>42866</v>
      </c>
      <c r="B1047" s="34">
        <f>IFERROR(INDEX('Price Data'!B:B,MATCH(TEXT(A1047,"YYYY-MM-DD"),'Price Data'!A:A,0)),"")</f>
        <v>21483</v>
      </c>
      <c r="C1047" s="10" cm="1">
        <f t="array" ref="C1047">IFERROR(IF(ISNUMBER(B1047),(B1047-INDEX('Price Data'!B:B,MATCH(TEXT(A1047,"YYYY-MM-DD"),'Price Data'!A:A,0)+1))/INDEX('Price Data'!B:B,MATCH(TEXT(A1047,"YYYY-MM-DD"),'Price Data'!A:A,0)+1),""),"")</f>
        <v>-3.247807729782397E-3</v>
      </c>
      <c r="D1047" s="34">
        <f>IFERROR(INDEX('Price Data'!E:E,MATCH(TEXT(A1047,"YYYY-MM-DD"),'Price Data'!D:D,0)),"")</f>
        <v>16.68</v>
      </c>
      <c r="E1047" s="10" cm="1">
        <f t="array" ref="E1047">IFERROR(IF(ISNUMBER(D1047),(D1047-INDEX('Price Data'!E:E,MATCH(TEXT(A1047,"YYYY-MM-DD"),'Price Data'!D:D,0)+1))/INDEX('Price Data'!E:E,MATCH(TEXT(A1047,"YYYY-MM-DD"),'Price Data'!D:D,0)+1),""),"")</f>
        <v>3.6668738346799248E-2</v>
      </c>
      <c r="F1047" s="34">
        <f>IFERROR(INDEX('Price Data'!H:H,MATCH(TEXT(A1047,"YYYY-MM-DD"),'Price Data'!G:G,0)),"")</f>
        <v>1508</v>
      </c>
      <c r="G1047" s="10" cm="1">
        <f t="array" ref="G1047">IFERROR(IF(ISNUMBER(F1047),(F1047-INDEX('Price Data'!H:H,MATCH(TEXT(A1047,"YYYY-MM-DD"),'Price Data'!G:G,0)+1))/INDEX('Price Data'!H:H,MATCH(TEXT(A1047,"YYYY-MM-DD"),'Price Data'!G:G,0)+1),""),"")</f>
        <v>0</v>
      </c>
      <c r="H1047" s="34">
        <f>IFERROR(INDEX('Price Data'!K:K,MATCH(TEXT(A1047,"YYYY-MM-DD"),'Price Data'!J:J,0)),"")</f>
        <v>2.83</v>
      </c>
      <c r="I1047" s="10" cm="1">
        <f t="array" ref="I1047">IFERROR(IF(ISNUMBER(H1047),(H1047-INDEX('Price Data'!K:K,MATCH(TEXT(A1047,"YYYY-MM-DD"),'Price Data'!J:J,0)+1))/INDEX('Price Data'!K:K,MATCH(TEXT(A1047,"YYYY-MM-DD"),'Price Data'!J:J,0)+1),""),"")</f>
        <v>-7.017543859649129E-3</v>
      </c>
      <c r="J1047" s="34">
        <f>IFERROR(INDEX('Price Data'!N:N,MATCH(TEXT(A1047,"YYYY-MM-DD"),'Price Data'!M:M,0)),"")</f>
        <v>3.17</v>
      </c>
      <c r="K1047" s="10" cm="1">
        <f t="array" ref="K1047">IFERROR(IF(ISNUMBER(J1047),(J1047-INDEX('Price Data'!N:N,MATCH(TEXT(A1047,"YYYY-MM-DD"),'Price Data'!M:M,0)+1))/INDEX('Price Data'!N:N,MATCH(TEXT(A1047,"YYYY-MM-DD"),'Price Data'!M:M,0)+1),""),"")</f>
        <v>-1.5527950310559088E-2</v>
      </c>
      <c r="L1047" s="34">
        <f>IFERROR(INDEX('Price Data'!Q:Q,MATCH(TEXT(A1047,"YYYY-MM-DD"),'Price Data'!P:P,0)),"")</f>
        <v>2.63</v>
      </c>
      <c r="M1047" s="10" cm="1">
        <f t="array" ref="M1047">IFERROR(IF(ISNUMBER(L1047),(L1047-INDEX('Price Data'!Q:Q,MATCH(TEXT(A1047,"YYYY-MM-DD"),'Price Data'!P:P,0)+1))/INDEX('Price Data'!Q:Q,MATCH(TEXT(A1047,"YYYY-MM-DD"),'Price Data'!P:P,0)+1),""),"")</f>
        <v>-1.8656716417910547E-2</v>
      </c>
      <c r="N1047" s="34">
        <f>IFERROR(INDEX('Price Data'!T:T,MATCH(TEXT(A1047,"YYYY-MM-DD"),'Price Data'!S:S,0)),"")</f>
        <v>3.5</v>
      </c>
      <c r="O1047" s="10" cm="1">
        <f t="array" ref="O1047">IFERROR(IF(ISNUMBER(N1047),(N1047-INDEX('Price Data'!T:T,MATCH(TEXT(A1047,"YYYY-MM-DD"),'Price Data'!S:S,0)+1))/INDEX('Price Data'!T:T,MATCH(TEXT(A1047,"YYYY-MM-DD"),'Price Data'!S:S,0)+1),""),"")</f>
        <v>-1.6853932584269676E-2</v>
      </c>
    </row>
    <row r="1048" spans="1:15" x14ac:dyDescent="0.3">
      <c r="A1048" s="8">
        <v>42867</v>
      </c>
      <c r="B1048" s="34">
        <f>IFERROR(INDEX('Price Data'!B:B,MATCH(TEXT(A1048,"YYYY-MM-DD"),'Price Data'!A:A,0)),"")</f>
        <v>21575</v>
      </c>
      <c r="C1048" s="10" cm="1">
        <f t="array" ref="C1048">IFERROR(IF(ISNUMBER(B1048),(B1048-INDEX('Price Data'!B:B,MATCH(TEXT(A1048,"YYYY-MM-DD"),'Price Data'!A:A,0)+1))/INDEX('Price Data'!B:B,MATCH(TEXT(A1048,"YYYY-MM-DD"),'Price Data'!A:A,0)+1),""),"")</f>
        <v>4.2824558953591212E-3</v>
      </c>
      <c r="D1048" s="34">
        <f>IFERROR(INDEX('Price Data'!E:E,MATCH(TEXT(A1048,"YYYY-MM-DD"),'Price Data'!D:D,0)),"")</f>
        <v>17.010000000000002</v>
      </c>
      <c r="E1048" s="10" cm="1">
        <f t="array" ref="E1048">IFERROR(IF(ISNUMBER(D1048),(D1048-INDEX('Price Data'!E:E,MATCH(TEXT(A1048,"YYYY-MM-DD"),'Price Data'!D:D,0)+1))/INDEX('Price Data'!E:E,MATCH(TEXT(A1048,"YYYY-MM-DD"),'Price Data'!D:D,0)+1),""),"")</f>
        <v>1.9784172661870613E-2</v>
      </c>
      <c r="F1048" s="34">
        <f>IFERROR(INDEX('Price Data'!H:H,MATCH(TEXT(A1048,"YYYY-MM-DD"),'Price Data'!G:G,0)),"")</f>
        <v>1508</v>
      </c>
      <c r="G1048" s="10" cm="1">
        <f t="array" ref="G1048">IFERROR(IF(ISNUMBER(F1048),(F1048-INDEX('Price Data'!H:H,MATCH(TEXT(A1048,"YYYY-MM-DD"),'Price Data'!G:G,0)+1))/INDEX('Price Data'!H:H,MATCH(TEXT(A1048,"YYYY-MM-DD"),'Price Data'!G:G,0)+1),""),"")</f>
        <v>0</v>
      </c>
      <c r="H1048" s="34">
        <f>IFERROR(INDEX('Price Data'!K:K,MATCH(TEXT(A1048,"YYYY-MM-DD"),'Price Data'!J:J,0)),"")</f>
        <v>2.83</v>
      </c>
      <c r="I1048" s="10" cm="1">
        <f t="array" ref="I1048">IFERROR(IF(ISNUMBER(H1048),(H1048-INDEX('Price Data'!K:K,MATCH(TEXT(A1048,"YYYY-MM-DD"),'Price Data'!J:J,0)+1))/INDEX('Price Data'!K:K,MATCH(TEXT(A1048,"YYYY-MM-DD"),'Price Data'!J:J,0)+1),""),"")</f>
        <v>0</v>
      </c>
      <c r="J1048" s="34">
        <f>IFERROR(INDEX('Price Data'!N:N,MATCH(TEXT(A1048,"YYYY-MM-DD"),'Price Data'!M:M,0)),"")</f>
        <v>3.2</v>
      </c>
      <c r="K1048" s="10" cm="1">
        <f t="array" ref="K1048">IFERROR(IF(ISNUMBER(J1048),(J1048-INDEX('Price Data'!N:N,MATCH(TEXT(A1048,"YYYY-MM-DD"),'Price Data'!M:M,0)+1))/INDEX('Price Data'!N:N,MATCH(TEXT(A1048,"YYYY-MM-DD"),'Price Data'!M:M,0)+1),""),"")</f>
        <v>9.4637223974764189E-3</v>
      </c>
      <c r="L1048" s="34">
        <f>IFERROR(INDEX('Price Data'!Q:Q,MATCH(TEXT(A1048,"YYYY-MM-DD"),'Price Data'!P:P,0)),"")</f>
        <v>2.79</v>
      </c>
      <c r="M1048" s="10" cm="1">
        <f t="array" ref="M1048">IFERROR(IF(ISNUMBER(L1048),(L1048-INDEX('Price Data'!Q:Q,MATCH(TEXT(A1048,"YYYY-MM-DD"),'Price Data'!P:P,0)+1))/INDEX('Price Data'!Q:Q,MATCH(TEXT(A1048,"YYYY-MM-DD"),'Price Data'!P:P,0)+1),""),"")</f>
        <v>6.083650190114074E-2</v>
      </c>
      <c r="N1048" s="34">
        <f>IFERROR(INDEX('Price Data'!T:T,MATCH(TEXT(A1048,"YYYY-MM-DD"),'Price Data'!S:S,0)),"")</f>
        <v>3.52</v>
      </c>
      <c r="O1048" s="10" cm="1">
        <f t="array" ref="O1048">IFERROR(IF(ISNUMBER(N1048),(N1048-INDEX('Price Data'!T:T,MATCH(TEXT(A1048,"YYYY-MM-DD"),'Price Data'!S:S,0)+1))/INDEX('Price Data'!T:T,MATCH(TEXT(A1048,"YYYY-MM-DD"),'Price Data'!S:S,0)+1),""),"")</f>
        <v>5.7142857142857195E-3</v>
      </c>
    </row>
    <row r="1049" spans="1:15" x14ac:dyDescent="0.3">
      <c r="A1049" s="8">
        <v>42868</v>
      </c>
      <c r="B1049" s="34" t="str">
        <f>IFERROR(INDEX('Price Data'!B:B,MATCH(TEXT(A1049,"YYYY-MM-DD"),'Price Data'!A:A,0)),"")</f>
        <v/>
      </c>
      <c r="C1049" s="10" t="str" cm="1">
        <f t="array" ref="C1049">IFERROR(IF(ISNUMBER(B1049),(B1049-INDEX('Price Data'!B:B,MATCH(TEXT(A1049,"YYYY-MM-DD"),'Price Data'!A:A,0)+1))/INDEX('Price Data'!B:B,MATCH(TEXT(A1049,"YYYY-MM-DD"),'Price Data'!A:A,0)+1),""),"")</f>
        <v/>
      </c>
      <c r="D1049" s="34" t="str">
        <f>IFERROR(INDEX('Price Data'!E:E,MATCH(TEXT(A1049,"YYYY-MM-DD"),'Price Data'!D:D,0)),"")</f>
        <v/>
      </c>
      <c r="E1049" s="10" t="str" cm="1">
        <f t="array" ref="E1049">IFERROR(IF(ISNUMBER(D1049),(D1049-INDEX('Price Data'!E:E,MATCH(TEXT(A1049,"YYYY-MM-DD"),'Price Data'!D:D,0)+1))/INDEX('Price Data'!E:E,MATCH(TEXT(A1049,"YYYY-MM-DD"),'Price Data'!D:D,0)+1),""),"")</f>
        <v/>
      </c>
      <c r="F1049" s="34" t="str">
        <f>IFERROR(INDEX('Price Data'!H:H,MATCH(TEXT(A1049,"YYYY-MM-DD"),'Price Data'!G:G,0)),"")</f>
        <v/>
      </c>
      <c r="G1049" s="10" t="str" cm="1">
        <f t="array" ref="G1049">IFERROR(IF(ISNUMBER(F1049),(F1049-INDEX('Price Data'!H:H,MATCH(TEXT(A1049,"YYYY-MM-DD"),'Price Data'!G:G,0)+1))/INDEX('Price Data'!H:H,MATCH(TEXT(A1049,"YYYY-MM-DD"),'Price Data'!G:G,0)+1),""),"")</f>
        <v/>
      </c>
      <c r="H1049" s="34" t="str">
        <f>IFERROR(INDEX('Price Data'!K:K,MATCH(TEXT(A1049,"YYYY-MM-DD"),'Price Data'!J:J,0)),"")</f>
        <v/>
      </c>
      <c r="I1049" s="10" t="str" cm="1">
        <f t="array" ref="I1049">IFERROR(IF(ISNUMBER(H1049),(H1049-INDEX('Price Data'!K:K,MATCH(TEXT(A1049,"YYYY-MM-DD"),'Price Data'!J:J,0)+1))/INDEX('Price Data'!K:K,MATCH(TEXT(A1049,"YYYY-MM-DD"),'Price Data'!J:J,0)+1),""),"")</f>
        <v/>
      </c>
      <c r="J1049" s="34" t="str">
        <f>IFERROR(INDEX('Price Data'!N:N,MATCH(TEXT(A1049,"YYYY-MM-DD"),'Price Data'!M:M,0)),"")</f>
        <v/>
      </c>
      <c r="K1049" s="10" t="str" cm="1">
        <f t="array" ref="K1049">IFERROR(IF(ISNUMBER(J1049),(J1049-INDEX('Price Data'!N:N,MATCH(TEXT(A1049,"YYYY-MM-DD"),'Price Data'!M:M,0)+1))/INDEX('Price Data'!N:N,MATCH(TEXT(A1049,"YYYY-MM-DD"),'Price Data'!M:M,0)+1),""),"")</f>
        <v/>
      </c>
      <c r="L1049" s="34" t="str">
        <f>IFERROR(INDEX('Price Data'!Q:Q,MATCH(TEXT(A1049,"YYYY-MM-DD"),'Price Data'!P:P,0)),"")</f>
        <v/>
      </c>
      <c r="M1049" s="10" t="str" cm="1">
        <f t="array" ref="M1049">IFERROR(IF(ISNUMBER(L1049),(L1049-INDEX('Price Data'!Q:Q,MATCH(TEXT(A1049,"YYYY-MM-DD"),'Price Data'!P:P,0)+1))/INDEX('Price Data'!Q:Q,MATCH(TEXT(A1049,"YYYY-MM-DD"),'Price Data'!P:P,0)+1),""),"")</f>
        <v/>
      </c>
      <c r="N1049" s="34" t="str">
        <f>IFERROR(INDEX('Price Data'!T:T,MATCH(TEXT(A1049,"YYYY-MM-DD"),'Price Data'!S:S,0)),"")</f>
        <v/>
      </c>
      <c r="O1049" s="10" t="str" cm="1">
        <f t="array" ref="O1049">IFERROR(IF(ISNUMBER(N1049),(N1049-INDEX('Price Data'!T:T,MATCH(TEXT(A1049,"YYYY-MM-DD"),'Price Data'!S:S,0)+1))/INDEX('Price Data'!T:T,MATCH(TEXT(A1049,"YYYY-MM-DD"),'Price Data'!S:S,0)+1),""),"")</f>
        <v/>
      </c>
    </row>
    <row r="1050" spans="1:15" x14ac:dyDescent="0.3">
      <c r="A1050" s="8">
        <v>42869</v>
      </c>
      <c r="B1050" s="34" t="str">
        <f>IFERROR(INDEX('Price Data'!B:B,MATCH(TEXT(A1050,"YYYY-MM-DD"),'Price Data'!A:A,0)),"")</f>
        <v/>
      </c>
      <c r="C1050" s="10" t="str" cm="1">
        <f t="array" ref="C1050">IFERROR(IF(ISNUMBER(B1050),(B1050-INDEX('Price Data'!B:B,MATCH(TEXT(A1050,"YYYY-MM-DD"),'Price Data'!A:A,0)+1))/INDEX('Price Data'!B:B,MATCH(TEXT(A1050,"YYYY-MM-DD"),'Price Data'!A:A,0)+1),""),"")</f>
        <v/>
      </c>
      <c r="D1050" s="34" t="str">
        <f>IFERROR(INDEX('Price Data'!E:E,MATCH(TEXT(A1050,"YYYY-MM-DD"),'Price Data'!D:D,0)),"")</f>
        <v/>
      </c>
      <c r="E1050" s="10" t="str" cm="1">
        <f t="array" ref="E1050">IFERROR(IF(ISNUMBER(D1050),(D1050-INDEX('Price Data'!E:E,MATCH(TEXT(A1050,"YYYY-MM-DD"),'Price Data'!D:D,0)+1))/INDEX('Price Data'!E:E,MATCH(TEXT(A1050,"YYYY-MM-DD"),'Price Data'!D:D,0)+1),""),"")</f>
        <v/>
      </c>
      <c r="F1050" s="34" t="str">
        <f>IFERROR(INDEX('Price Data'!H:H,MATCH(TEXT(A1050,"YYYY-MM-DD"),'Price Data'!G:G,0)),"")</f>
        <v/>
      </c>
      <c r="G1050" s="10" t="str" cm="1">
        <f t="array" ref="G1050">IFERROR(IF(ISNUMBER(F1050),(F1050-INDEX('Price Data'!H:H,MATCH(TEXT(A1050,"YYYY-MM-DD"),'Price Data'!G:G,0)+1))/INDEX('Price Data'!H:H,MATCH(TEXT(A1050,"YYYY-MM-DD"),'Price Data'!G:G,0)+1),""),"")</f>
        <v/>
      </c>
      <c r="H1050" s="34" t="str">
        <f>IFERROR(INDEX('Price Data'!K:K,MATCH(TEXT(A1050,"YYYY-MM-DD"),'Price Data'!J:J,0)),"")</f>
        <v/>
      </c>
      <c r="I1050" s="10" t="str" cm="1">
        <f t="array" ref="I1050">IFERROR(IF(ISNUMBER(H1050),(H1050-INDEX('Price Data'!K:K,MATCH(TEXT(A1050,"YYYY-MM-DD"),'Price Data'!J:J,0)+1))/INDEX('Price Data'!K:K,MATCH(TEXT(A1050,"YYYY-MM-DD"),'Price Data'!J:J,0)+1),""),"")</f>
        <v/>
      </c>
      <c r="J1050" s="34" t="str">
        <f>IFERROR(INDEX('Price Data'!N:N,MATCH(TEXT(A1050,"YYYY-MM-DD"),'Price Data'!M:M,0)),"")</f>
        <v/>
      </c>
      <c r="K1050" s="10" t="str" cm="1">
        <f t="array" ref="K1050">IFERROR(IF(ISNUMBER(J1050),(J1050-INDEX('Price Data'!N:N,MATCH(TEXT(A1050,"YYYY-MM-DD"),'Price Data'!M:M,0)+1))/INDEX('Price Data'!N:N,MATCH(TEXT(A1050,"YYYY-MM-DD"),'Price Data'!M:M,0)+1),""),"")</f>
        <v/>
      </c>
      <c r="L1050" s="34" t="str">
        <f>IFERROR(INDEX('Price Data'!Q:Q,MATCH(TEXT(A1050,"YYYY-MM-DD"),'Price Data'!P:P,0)),"")</f>
        <v/>
      </c>
      <c r="M1050" s="10" t="str" cm="1">
        <f t="array" ref="M1050">IFERROR(IF(ISNUMBER(L1050),(L1050-INDEX('Price Data'!Q:Q,MATCH(TEXT(A1050,"YYYY-MM-DD"),'Price Data'!P:P,0)+1))/INDEX('Price Data'!Q:Q,MATCH(TEXT(A1050,"YYYY-MM-DD"),'Price Data'!P:P,0)+1),""),"")</f>
        <v/>
      </c>
      <c r="N1050" s="34" t="str">
        <f>IFERROR(INDEX('Price Data'!T:T,MATCH(TEXT(A1050,"YYYY-MM-DD"),'Price Data'!S:S,0)),"")</f>
        <v/>
      </c>
      <c r="O1050" s="10" t="str" cm="1">
        <f t="array" ref="O1050">IFERROR(IF(ISNUMBER(N1050),(N1050-INDEX('Price Data'!T:T,MATCH(TEXT(A1050,"YYYY-MM-DD"),'Price Data'!S:S,0)+1))/INDEX('Price Data'!T:T,MATCH(TEXT(A1050,"YYYY-MM-DD"),'Price Data'!S:S,0)+1),""),"")</f>
        <v/>
      </c>
    </row>
    <row r="1051" spans="1:15" x14ac:dyDescent="0.3">
      <c r="A1051" s="8">
        <v>42870</v>
      </c>
      <c r="B1051" s="34">
        <f>IFERROR(INDEX('Price Data'!B:B,MATCH(TEXT(A1051,"YYYY-MM-DD"),'Price Data'!A:A,0)),"")</f>
        <v>21704</v>
      </c>
      <c r="C1051" s="10" cm="1">
        <f t="array" ref="C1051">IFERROR(IF(ISNUMBER(B1051),(B1051-INDEX('Price Data'!B:B,MATCH(TEXT(A1051,"YYYY-MM-DD"),'Price Data'!A:A,0)+1))/INDEX('Price Data'!B:B,MATCH(TEXT(A1051,"YYYY-MM-DD"),'Price Data'!A:A,0)+1),""),"")</f>
        <v>5.9791425260718421E-3</v>
      </c>
      <c r="D1051" s="34">
        <f>IFERROR(INDEX('Price Data'!E:E,MATCH(TEXT(A1051,"YYYY-MM-DD"),'Price Data'!D:D,0)),"")</f>
        <v>17.079999999999998</v>
      </c>
      <c r="E1051" s="10" cm="1">
        <f t="array" ref="E1051">IFERROR(IF(ISNUMBER(D1051),(D1051-INDEX('Price Data'!E:E,MATCH(TEXT(A1051,"YYYY-MM-DD"),'Price Data'!D:D,0)+1))/INDEX('Price Data'!E:E,MATCH(TEXT(A1051,"YYYY-MM-DD"),'Price Data'!D:D,0)+1),""),"")</f>
        <v>4.1152263374483675E-3</v>
      </c>
      <c r="F1051" s="34">
        <f>IFERROR(INDEX('Price Data'!H:H,MATCH(TEXT(A1051,"YYYY-MM-DD"),'Price Data'!G:G,0)),"")</f>
        <v>1508</v>
      </c>
      <c r="G1051" s="10" cm="1">
        <f t="array" ref="G1051">IFERROR(IF(ISNUMBER(F1051),(F1051-INDEX('Price Data'!H:H,MATCH(TEXT(A1051,"YYYY-MM-DD"),'Price Data'!G:G,0)+1))/INDEX('Price Data'!H:H,MATCH(TEXT(A1051,"YYYY-MM-DD"),'Price Data'!G:G,0)+1),""),"")</f>
        <v>0</v>
      </c>
      <c r="H1051" s="34">
        <f>IFERROR(INDEX('Price Data'!K:K,MATCH(TEXT(A1051,"YYYY-MM-DD"),'Price Data'!J:J,0)),"")</f>
        <v>2.84</v>
      </c>
      <c r="I1051" s="10" cm="1">
        <f t="array" ref="I1051">IFERROR(IF(ISNUMBER(H1051),(H1051-INDEX('Price Data'!K:K,MATCH(TEXT(A1051,"YYYY-MM-DD"),'Price Data'!J:J,0)+1))/INDEX('Price Data'!K:K,MATCH(TEXT(A1051,"YYYY-MM-DD"),'Price Data'!J:J,0)+1),""),"")</f>
        <v>3.5335689045935641E-3</v>
      </c>
      <c r="J1051" s="34">
        <f>IFERROR(INDEX('Price Data'!N:N,MATCH(TEXT(A1051,"YYYY-MM-DD"),'Price Data'!M:M,0)),"")</f>
        <v>3.29</v>
      </c>
      <c r="K1051" s="10" cm="1">
        <f t="array" ref="K1051">IFERROR(IF(ISNUMBER(J1051),(J1051-INDEX('Price Data'!N:N,MATCH(TEXT(A1051,"YYYY-MM-DD"),'Price Data'!M:M,0)+1))/INDEX('Price Data'!N:N,MATCH(TEXT(A1051,"YYYY-MM-DD"),'Price Data'!M:M,0)+1),""),"")</f>
        <v>2.8124999999999956E-2</v>
      </c>
      <c r="L1051" s="34">
        <f>IFERROR(INDEX('Price Data'!Q:Q,MATCH(TEXT(A1051,"YYYY-MM-DD"),'Price Data'!P:P,0)),"")</f>
        <v>2.83</v>
      </c>
      <c r="M1051" s="10" cm="1">
        <f t="array" ref="M1051">IFERROR(IF(ISNUMBER(L1051),(L1051-INDEX('Price Data'!Q:Q,MATCH(TEXT(A1051,"YYYY-MM-DD"),'Price Data'!P:P,0)+1))/INDEX('Price Data'!Q:Q,MATCH(TEXT(A1051,"YYYY-MM-DD"),'Price Data'!P:P,0)+1),""),"")</f>
        <v>1.4336917562724026E-2</v>
      </c>
      <c r="N1051" s="34">
        <f>IFERROR(INDEX('Price Data'!T:T,MATCH(TEXT(A1051,"YYYY-MM-DD"),'Price Data'!S:S,0)),"")</f>
        <v>3.56</v>
      </c>
      <c r="O1051" s="10" cm="1">
        <f t="array" ref="O1051">IFERROR(IF(ISNUMBER(N1051),(N1051-INDEX('Price Data'!T:T,MATCH(TEXT(A1051,"YYYY-MM-DD"),'Price Data'!S:S,0)+1))/INDEX('Price Data'!T:T,MATCH(TEXT(A1051,"YYYY-MM-DD"),'Price Data'!S:S,0)+1),""),"")</f>
        <v>1.1363636363636374E-2</v>
      </c>
    </row>
    <row r="1052" spans="1:15" x14ac:dyDescent="0.3">
      <c r="A1052" s="8">
        <v>42871</v>
      </c>
      <c r="B1052" s="34">
        <f>IFERROR(INDEX('Price Data'!B:B,MATCH(TEXT(A1052,"YYYY-MM-DD"),'Price Data'!A:A,0)),"")</f>
        <v>21788</v>
      </c>
      <c r="C1052" s="10" cm="1">
        <f t="array" ref="C1052">IFERROR(IF(ISNUMBER(B1052),(B1052-INDEX('Price Data'!B:B,MATCH(TEXT(A1052,"YYYY-MM-DD"),'Price Data'!A:A,0)+1))/INDEX('Price Data'!B:B,MATCH(TEXT(A1052,"YYYY-MM-DD"),'Price Data'!A:A,0)+1),""),"")</f>
        <v>3.8702543309988941E-3</v>
      </c>
      <c r="D1052" s="34">
        <f>IFERROR(INDEX('Price Data'!E:E,MATCH(TEXT(A1052,"YYYY-MM-DD"),'Price Data'!D:D,0)),"")</f>
        <v>17.100000000000001</v>
      </c>
      <c r="E1052" s="10" cm="1">
        <f t="array" ref="E1052">IFERROR(IF(ISNUMBER(D1052),(D1052-INDEX('Price Data'!E:E,MATCH(TEXT(A1052,"YYYY-MM-DD"),'Price Data'!D:D,0)+1))/INDEX('Price Data'!E:E,MATCH(TEXT(A1052,"YYYY-MM-DD"),'Price Data'!D:D,0)+1),""),"")</f>
        <v>1.1709601873538132E-3</v>
      </c>
      <c r="F1052" s="34">
        <f>IFERROR(INDEX('Price Data'!H:H,MATCH(TEXT(A1052,"YYYY-MM-DD"),'Price Data'!G:G,0)),"")</f>
        <v>1508</v>
      </c>
      <c r="G1052" s="10" cm="1">
        <f t="array" ref="G1052">IFERROR(IF(ISNUMBER(F1052),(F1052-INDEX('Price Data'!H:H,MATCH(TEXT(A1052,"YYYY-MM-DD"),'Price Data'!G:G,0)+1))/INDEX('Price Data'!H:H,MATCH(TEXT(A1052,"YYYY-MM-DD"),'Price Data'!G:G,0)+1),""),"")</f>
        <v>0</v>
      </c>
      <c r="H1052" s="34">
        <f>IFERROR(INDEX('Price Data'!K:K,MATCH(TEXT(A1052,"YYYY-MM-DD"),'Price Data'!J:J,0)),"")</f>
        <v>2.84</v>
      </c>
      <c r="I1052" s="10" cm="1">
        <f t="array" ref="I1052">IFERROR(IF(ISNUMBER(H1052),(H1052-INDEX('Price Data'!K:K,MATCH(TEXT(A1052,"YYYY-MM-DD"),'Price Data'!J:J,0)+1))/INDEX('Price Data'!K:K,MATCH(TEXT(A1052,"YYYY-MM-DD"),'Price Data'!J:J,0)+1),""),"")</f>
        <v>0</v>
      </c>
      <c r="J1052" s="34">
        <f>IFERROR(INDEX('Price Data'!N:N,MATCH(TEXT(A1052,"YYYY-MM-DD"),'Price Data'!M:M,0)),"")</f>
        <v>3.24</v>
      </c>
      <c r="K1052" s="10" cm="1">
        <f t="array" ref="K1052">IFERROR(IF(ISNUMBER(J1052),(J1052-INDEX('Price Data'!N:N,MATCH(TEXT(A1052,"YYYY-MM-DD"),'Price Data'!M:M,0)+1))/INDEX('Price Data'!N:N,MATCH(TEXT(A1052,"YYYY-MM-DD"),'Price Data'!M:M,0)+1),""),"")</f>
        <v>-1.5197568389057697E-2</v>
      </c>
      <c r="L1052" s="34">
        <f>IFERROR(INDEX('Price Data'!Q:Q,MATCH(TEXT(A1052,"YYYY-MM-DD"),'Price Data'!P:P,0)),"")</f>
        <v>2.8</v>
      </c>
      <c r="M1052" s="10" cm="1">
        <f t="array" ref="M1052">IFERROR(IF(ISNUMBER(L1052),(L1052-INDEX('Price Data'!Q:Q,MATCH(TEXT(A1052,"YYYY-MM-DD"),'Price Data'!P:P,0)+1))/INDEX('Price Data'!Q:Q,MATCH(TEXT(A1052,"YYYY-MM-DD"),'Price Data'!P:P,0)+1),""),"")</f>
        <v>-1.0600706713781006E-2</v>
      </c>
      <c r="N1052" s="34">
        <f>IFERROR(INDEX('Price Data'!T:T,MATCH(TEXT(A1052,"YYYY-MM-DD"),'Price Data'!S:S,0)),"")</f>
        <v>3.53</v>
      </c>
      <c r="O1052" s="10" cm="1">
        <f t="array" ref="O1052">IFERROR(IF(ISNUMBER(N1052),(N1052-INDEX('Price Data'!T:T,MATCH(TEXT(A1052,"YYYY-MM-DD"),'Price Data'!S:S,0)+1))/INDEX('Price Data'!T:T,MATCH(TEXT(A1052,"YYYY-MM-DD"),'Price Data'!S:S,0)+1),""),"")</f>
        <v>-8.4269662921349006E-3</v>
      </c>
    </row>
    <row r="1053" spans="1:15" x14ac:dyDescent="0.3">
      <c r="A1053" s="8">
        <v>42872</v>
      </c>
      <c r="B1053" s="34">
        <f>IFERROR(INDEX('Price Data'!B:B,MATCH(TEXT(A1053,"YYYY-MM-DD"),'Price Data'!A:A,0)),"")</f>
        <v>21284</v>
      </c>
      <c r="C1053" s="10" cm="1">
        <f t="array" ref="C1053">IFERROR(IF(ISNUMBER(B1053),(B1053-INDEX('Price Data'!B:B,MATCH(TEXT(A1053,"YYYY-MM-DD"),'Price Data'!A:A,0)+1))/INDEX('Price Data'!B:B,MATCH(TEXT(A1053,"YYYY-MM-DD"),'Price Data'!A:A,0)+1),""),"")</f>
        <v>-2.3131999265650818E-2</v>
      </c>
      <c r="D1053" s="34">
        <f>IFERROR(INDEX('Price Data'!E:E,MATCH(TEXT(A1053,"YYYY-MM-DD"),'Price Data'!D:D,0)),"")</f>
        <v>16.37</v>
      </c>
      <c r="E1053" s="10" cm="1">
        <f t="array" ref="E1053">IFERROR(IF(ISNUMBER(D1053),(D1053-INDEX('Price Data'!E:E,MATCH(TEXT(A1053,"YYYY-MM-DD"),'Price Data'!D:D,0)+1))/INDEX('Price Data'!E:E,MATCH(TEXT(A1053,"YYYY-MM-DD"),'Price Data'!D:D,0)+1),""),"")</f>
        <v>-4.2690058479532188E-2</v>
      </c>
      <c r="F1053" s="34">
        <f>IFERROR(INDEX('Price Data'!H:H,MATCH(TEXT(A1053,"YYYY-MM-DD"),'Price Data'!G:G,0)),"")</f>
        <v>1508</v>
      </c>
      <c r="G1053" s="10" cm="1">
        <f t="array" ref="G1053">IFERROR(IF(ISNUMBER(F1053),(F1053-INDEX('Price Data'!H:H,MATCH(TEXT(A1053,"YYYY-MM-DD"),'Price Data'!G:G,0)+1))/INDEX('Price Data'!H:H,MATCH(TEXT(A1053,"YYYY-MM-DD"),'Price Data'!G:G,0)+1),""),"")</f>
        <v>0</v>
      </c>
      <c r="H1053" s="34">
        <f>IFERROR(INDEX('Price Data'!K:K,MATCH(TEXT(A1053,"YYYY-MM-DD"),'Price Data'!J:J,0)),"")</f>
        <v>2.8</v>
      </c>
      <c r="I1053" s="10" cm="1">
        <f t="array" ref="I1053">IFERROR(IF(ISNUMBER(H1053),(H1053-INDEX('Price Data'!K:K,MATCH(TEXT(A1053,"YYYY-MM-DD"),'Price Data'!J:J,0)+1))/INDEX('Price Data'!K:K,MATCH(TEXT(A1053,"YYYY-MM-DD"),'Price Data'!J:J,0)+1),""),"")</f>
        <v>-1.4084507042253534E-2</v>
      </c>
      <c r="J1053" s="34">
        <f>IFERROR(INDEX('Price Data'!N:N,MATCH(TEXT(A1053,"YYYY-MM-DD"),'Price Data'!M:M,0)),"")</f>
        <v>3.16</v>
      </c>
      <c r="K1053" s="10" cm="1">
        <f t="array" ref="K1053">IFERROR(IF(ISNUMBER(J1053),(J1053-INDEX('Price Data'!N:N,MATCH(TEXT(A1053,"YYYY-MM-DD"),'Price Data'!M:M,0)+1))/INDEX('Price Data'!N:N,MATCH(TEXT(A1053,"YYYY-MM-DD"),'Price Data'!M:M,0)+1),""),"")</f>
        <v>-2.4691358024691377E-2</v>
      </c>
      <c r="L1053" s="34">
        <f>IFERROR(INDEX('Price Data'!Q:Q,MATCH(TEXT(A1053,"YYYY-MM-DD"),'Price Data'!P:P,0)),"")</f>
        <v>2.69</v>
      </c>
      <c r="M1053" s="10" cm="1">
        <f t="array" ref="M1053">IFERROR(IF(ISNUMBER(L1053),(L1053-INDEX('Price Data'!Q:Q,MATCH(TEXT(A1053,"YYYY-MM-DD"),'Price Data'!P:P,0)+1))/INDEX('Price Data'!Q:Q,MATCH(TEXT(A1053,"YYYY-MM-DD"),'Price Data'!P:P,0)+1),""),"")</f>
        <v>-3.9285714285714243E-2</v>
      </c>
      <c r="N1053" s="34">
        <f>IFERROR(INDEX('Price Data'!T:T,MATCH(TEXT(A1053,"YYYY-MM-DD"),'Price Data'!S:S,0)),"")</f>
        <v>3.53</v>
      </c>
      <c r="O1053" s="10" cm="1">
        <f t="array" ref="O1053">IFERROR(IF(ISNUMBER(N1053),(N1053-INDEX('Price Data'!T:T,MATCH(TEXT(A1053,"YYYY-MM-DD"),'Price Data'!S:S,0)+1))/INDEX('Price Data'!T:T,MATCH(TEXT(A1053,"YYYY-MM-DD"),'Price Data'!S:S,0)+1),""),"")</f>
        <v>0</v>
      </c>
    </row>
    <row r="1054" spans="1:15" x14ac:dyDescent="0.3">
      <c r="A1054" s="8">
        <v>42873</v>
      </c>
      <c r="B1054" s="34">
        <f>IFERROR(INDEX('Price Data'!B:B,MATCH(TEXT(A1054,"YYYY-MM-DD"),'Price Data'!A:A,0)),"")</f>
        <v>21299</v>
      </c>
      <c r="C1054" s="10" cm="1">
        <f t="array" ref="C1054">IFERROR(IF(ISNUMBER(B1054),(B1054-INDEX('Price Data'!B:B,MATCH(TEXT(A1054,"YYYY-MM-DD"),'Price Data'!A:A,0)+1))/INDEX('Price Data'!B:B,MATCH(TEXT(A1054,"YYYY-MM-DD"),'Price Data'!A:A,0)+1),""),"")</f>
        <v>7.0475474534861869E-4</v>
      </c>
      <c r="D1054" s="34">
        <f>IFERROR(INDEX('Price Data'!E:E,MATCH(TEXT(A1054,"YYYY-MM-DD"),'Price Data'!D:D,0)),"")</f>
        <v>16.46</v>
      </c>
      <c r="E1054" s="10" cm="1">
        <f t="array" ref="E1054">IFERROR(IF(ISNUMBER(D1054),(D1054-INDEX('Price Data'!E:E,MATCH(TEXT(A1054,"YYYY-MM-DD"),'Price Data'!D:D,0)+1))/INDEX('Price Data'!E:E,MATCH(TEXT(A1054,"YYYY-MM-DD"),'Price Data'!D:D,0)+1),""),"")</f>
        <v>5.4978619425778774E-3</v>
      </c>
      <c r="F1054" s="34">
        <f>IFERROR(INDEX('Price Data'!H:H,MATCH(TEXT(A1054,"YYYY-MM-DD"),'Price Data'!G:G,0)),"")</f>
        <v>1508</v>
      </c>
      <c r="G1054" s="10" cm="1">
        <f t="array" ref="G1054">IFERROR(IF(ISNUMBER(F1054),(F1054-INDEX('Price Data'!H:H,MATCH(TEXT(A1054,"YYYY-MM-DD"),'Price Data'!G:G,0)+1))/INDEX('Price Data'!H:H,MATCH(TEXT(A1054,"YYYY-MM-DD"),'Price Data'!G:G,0)+1),""),"")</f>
        <v>0</v>
      </c>
      <c r="H1054" s="34">
        <f>IFERROR(INDEX('Price Data'!K:K,MATCH(TEXT(A1054,"YYYY-MM-DD"),'Price Data'!J:J,0)),"")</f>
        <v>2.79</v>
      </c>
      <c r="I1054" s="10" cm="1">
        <f t="array" ref="I1054">IFERROR(IF(ISNUMBER(H1054),(H1054-INDEX('Price Data'!K:K,MATCH(TEXT(A1054,"YYYY-MM-DD"),'Price Data'!J:J,0)+1))/INDEX('Price Data'!K:K,MATCH(TEXT(A1054,"YYYY-MM-DD"),'Price Data'!J:J,0)+1),""),"")</f>
        <v>-3.5714285714284954E-3</v>
      </c>
      <c r="J1054" s="34">
        <f>IFERROR(INDEX('Price Data'!N:N,MATCH(TEXT(A1054,"YYYY-MM-DD"),'Price Data'!M:M,0)),"")</f>
        <v>3.12</v>
      </c>
      <c r="K1054" s="10" cm="1">
        <f t="array" ref="K1054">IFERROR(IF(ISNUMBER(J1054),(J1054-INDEX('Price Data'!N:N,MATCH(TEXT(A1054,"YYYY-MM-DD"),'Price Data'!M:M,0)+1))/INDEX('Price Data'!N:N,MATCH(TEXT(A1054,"YYYY-MM-DD"),'Price Data'!M:M,0)+1),""),"")</f>
        <v>-1.2658227848101276E-2</v>
      </c>
      <c r="L1054" s="34">
        <f>IFERROR(INDEX('Price Data'!Q:Q,MATCH(TEXT(A1054,"YYYY-MM-DD"),'Price Data'!P:P,0)),"")</f>
        <v>2.76</v>
      </c>
      <c r="M1054" s="10" cm="1">
        <f t="array" ref="M1054">IFERROR(IF(ISNUMBER(L1054),(L1054-INDEX('Price Data'!Q:Q,MATCH(TEXT(A1054,"YYYY-MM-DD"),'Price Data'!P:P,0)+1))/INDEX('Price Data'!Q:Q,MATCH(TEXT(A1054,"YYYY-MM-DD"),'Price Data'!P:P,0)+1),""),"")</f>
        <v>2.6022304832713696E-2</v>
      </c>
      <c r="N1054" s="34">
        <f>IFERROR(INDEX('Price Data'!T:T,MATCH(TEXT(A1054,"YYYY-MM-DD"),'Price Data'!S:S,0)),"")</f>
        <v>3.53</v>
      </c>
      <c r="O1054" s="10" cm="1">
        <f t="array" ref="O1054">IFERROR(IF(ISNUMBER(N1054),(N1054-INDEX('Price Data'!T:T,MATCH(TEXT(A1054,"YYYY-MM-DD"),'Price Data'!S:S,0)+1))/INDEX('Price Data'!T:T,MATCH(TEXT(A1054,"YYYY-MM-DD"),'Price Data'!S:S,0)+1),""),"")</f>
        <v>0</v>
      </c>
    </row>
    <row r="1055" spans="1:15" x14ac:dyDescent="0.3">
      <c r="A1055" s="8">
        <v>42874</v>
      </c>
      <c r="B1055" s="34">
        <f>IFERROR(INDEX('Price Data'!B:B,MATCH(TEXT(A1055,"YYYY-MM-DD"),'Price Data'!A:A,0)),"")</f>
        <v>21568</v>
      </c>
      <c r="C1055" s="10" cm="1">
        <f t="array" ref="C1055">IFERROR(IF(ISNUMBER(B1055),(B1055-INDEX('Price Data'!B:B,MATCH(TEXT(A1055,"YYYY-MM-DD"),'Price Data'!A:A,0)+1))/INDEX('Price Data'!B:B,MATCH(TEXT(A1055,"YYYY-MM-DD"),'Price Data'!A:A,0)+1),""),"")</f>
        <v>1.2629700924926053E-2</v>
      </c>
      <c r="D1055" s="34">
        <f>IFERROR(INDEX('Price Data'!E:E,MATCH(TEXT(A1055,"YYYY-MM-DD"),'Price Data'!D:D,0)),"")</f>
        <v>16.8</v>
      </c>
      <c r="E1055" s="10" cm="1">
        <f t="array" ref="E1055">IFERROR(IF(ISNUMBER(D1055),(D1055-INDEX('Price Data'!E:E,MATCH(TEXT(A1055,"YYYY-MM-DD"),'Price Data'!D:D,0)+1))/INDEX('Price Data'!E:E,MATCH(TEXT(A1055,"YYYY-MM-DD"),'Price Data'!D:D,0)+1),""),"")</f>
        <v>2.0656136087484803E-2</v>
      </c>
      <c r="F1055" s="34">
        <f>IFERROR(INDEX('Price Data'!H:H,MATCH(TEXT(A1055,"YYYY-MM-DD"),'Price Data'!G:G,0)),"")</f>
        <v>1508</v>
      </c>
      <c r="G1055" s="10" cm="1">
        <f t="array" ref="G1055">IFERROR(IF(ISNUMBER(F1055),(F1055-INDEX('Price Data'!H:H,MATCH(TEXT(A1055,"YYYY-MM-DD"),'Price Data'!G:G,0)+1))/INDEX('Price Data'!H:H,MATCH(TEXT(A1055,"YYYY-MM-DD"),'Price Data'!G:G,0)+1),""),"")</f>
        <v>0</v>
      </c>
      <c r="H1055" s="34">
        <f>IFERROR(INDEX('Price Data'!K:K,MATCH(TEXT(A1055,"YYYY-MM-DD"),'Price Data'!J:J,0)),"")</f>
        <v>2.8</v>
      </c>
      <c r="I1055" s="10" cm="1">
        <f t="array" ref="I1055">IFERROR(IF(ISNUMBER(H1055),(H1055-INDEX('Price Data'!K:K,MATCH(TEXT(A1055,"YYYY-MM-DD"),'Price Data'!J:J,0)+1))/INDEX('Price Data'!K:K,MATCH(TEXT(A1055,"YYYY-MM-DD"),'Price Data'!J:J,0)+1),""),"")</f>
        <v>3.5842293906809273E-3</v>
      </c>
      <c r="J1055" s="34">
        <f>IFERROR(INDEX('Price Data'!N:N,MATCH(TEXT(A1055,"YYYY-MM-DD"),'Price Data'!M:M,0)),"")</f>
        <v>3.17</v>
      </c>
      <c r="K1055" s="10" cm="1">
        <f t="array" ref="K1055">IFERROR(IF(ISNUMBER(J1055),(J1055-INDEX('Price Data'!N:N,MATCH(TEXT(A1055,"YYYY-MM-DD"),'Price Data'!M:M,0)+1))/INDEX('Price Data'!N:N,MATCH(TEXT(A1055,"YYYY-MM-DD"),'Price Data'!M:M,0)+1),""),"")</f>
        <v>1.6025641025640969E-2</v>
      </c>
      <c r="L1055" s="34">
        <f>IFERROR(INDEX('Price Data'!Q:Q,MATCH(TEXT(A1055,"YYYY-MM-DD"),'Price Data'!P:P,0)),"")</f>
        <v>2.79</v>
      </c>
      <c r="M1055" s="10" cm="1">
        <f t="array" ref="M1055">IFERROR(IF(ISNUMBER(L1055),(L1055-INDEX('Price Data'!Q:Q,MATCH(TEXT(A1055,"YYYY-MM-DD"),'Price Data'!P:P,0)+1))/INDEX('Price Data'!Q:Q,MATCH(TEXT(A1055,"YYYY-MM-DD"),'Price Data'!P:P,0)+1),""),"")</f>
        <v>1.0869565217391396E-2</v>
      </c>
      <c r="N1055" s="34">
        <f>IFERROR(INDEX('Price Data'!T:T,MATCH(TEXT(A1055,"YYYY-MM-DD"),'Price Data'!S:S,0)),"")</f>
        <v>3.59</v>
      </c>
      <c r="O1055" s="10" cm="1">
        <f t="array" ref="O1055">IFERROR(IF(ISNUMBER(N1055),(N1055-INDEX('Price Data'!T:T,MATCH(TEXT(A1055,"YYYY-MM-DD"),'Price Data'!S:S,0)+1))/INDEX('Price Data'!T:T,MATCH(TEXT(A1055,"YYYY-MM-DD"),'Price Data'!S:S,0)+1),""),"")</f>
        <v>1.6997167138810214E-2</v>
      </c>
    </row>
    <row r="1056" spans="1:15" x14ac:dyDescent="0.3">
      <c r="A1056" s="8">
        <v>42875</v>
      </c>
      <c r="B1056" s="34" t="str">
        <f>IFERROR(INDEX('Price Data'!B:B,MATCH(TEXT(A1056,"YYYY-MM-DD"),'Price Data'!A:A,0)),"")</f>
        <v/>
      </c>
      <c r="C1056" s="10" t="str" cm="1">
        <f t="array" ref="C1056">IFERROR(IF(ISNUMBER(B1056),(B1056-INDEX('Price Data'!B:B,MATCH(TEXT(A1056,"YYYY-MM-DD"),'Price Data'!A:A,0)+1))/INDEX('Price Data'!B:B,MATCH(TEXT(A1056,"YYYY-MM-DD"),'Price Data'!A:A,0)+1),""),"")</f>
        <v/>
      </c>
      <c r="D1056" s="34" t="str">
        <f>IFERROR(INDEX('Price Data'!E:E,MATCH(TEXT(A1056,"YYYY-MM-DD"),'Price Data'!D:D,0)),"")</f>
        <v/>
      </c>
      <c r="E1056" s="10" t="str" cm="1">
        <f t="array" ref="E1056">IFERROR(IF(ISNUMBER(D1056),(D1056-INDEX('Price Data'!E:E,MATCH(TEXT(A1056,"YYYY-MM-DD"),'Price Data'!D:D,0)+1))/INDEX('Price Data'!E:E,MATCH(TEXT(A1056,"YYYY-MM-DD"),'Price Data'!D:D,0)+1),""),"")</f>
        <v/>
      </c>
      <c r="F1056" s="34" t="str">
        <f>IFERROR(INDEX('Price Data'!H:H,MATCH(TEXT(A1056,"YYYY-MM-DD"),'Price Data'!G:G,0)),"")</f>
        <v/>
      </c>
      <c r="G1056" s="10" t="str" cm="1">
        <f t="array" ref="G1056">IFERROR(IF(ISNUMBER(F1056),(F1056-INDEX('Price Data'!H:H,MATCH(TEXT(A1056,"YYYY-MM-DD"),'Price Data'!G:G,0)+1))/INDEX('Price Data'!H:H,MATCH(TEXT(A1056,"YYYY-MM-DD"),'Price Data'!G:G,0)+1),""),"")</f>
        <v/>
      </c>
      <c r="H1056" s="34" t="str">
        <f>IFERROR(INDEX('Price Data'!K:K,MATCH(TEXT(A1056,"YYYY-MM-DD"),'Price Data'!J:J,0)),"")</f>
        <v/>
      </c>
      <c r="I1056" s="10" t="str" cm="1">
        <f t="array" ref="I1056">IFERROR(IF(ISNUMBER(H1056),(H1056-INDEX('Price Data'!K:K,MATCH(TEXT(A1056,"YYYY-MM-DD"),'Price Data'!J:J,0)+1))/INDEX('Price Data'!K:K,MATCH(TEXT(A1056,"YYYY-MM-DD"),'Price Data'!J:J,0)+1),""),"")</f>
        <v/>
      </c>
      <c r="J1056" s="34" t="str">
        <f>IFERROR(INDEX('Price Data'!N:N,MATCH(TEXT(A1056,"YYYY-MM-DD"),'Price Data'!M:M,0)),"")</f>
        <v/>
      </c>
      <c r="K1056" s="10" t="str" cm="1">
        <f t="array" ref="K1056">IFERROR(IF(ISNUMBER(J1056),(J1056-INDEX('Price Data'!N:N,MATCH(TEXT(A1056,"YYYY-MM-DD"),'Price Data'!M:M,0)+1))/INDEX('Price Data'!N:N,MATCH(TEXT(A1056,"YYYY-MM-DD"),'Price Data'!M:M,0)+1),""),"")</f>
        <v/>
      </c>
      <c r="L1056" s="34" t="str">
        <f>IFERROR(INDEX('Price Data'!Q:Q,MATCH(TEXT(A1056,"YYYY-MM-DD"),'Price Data'!P:P,0)),"")</f>
        <v/>
      </c>
      <c r="M1056" s="10" t="str" cm="1">
        <f t="array" ref="M1056">IFERROR(IF(ISNUMBER(L1056),(L1056-INDEX('Price Data'!Q:Q,MATCH(TEXT(A1056,"YYYY-MM-DD"),'Price Data'!P:P,0)+1))/INDEX('Price Data'!Q:Q,MATCH(TEXT(A1056,"YYYY-MM-DD"),'Price Data'!P:P,0)+1),""),"")</f>
        <v/>
      </c>
      <c r="N1056" s="34" t="str">
        <f>IFERROR(INDEX('Price Data'!T:T,MATCH(TEXT(A1056,"YYYY-MM-DD"),'Price Data'!S:S,0)),"")</f>
        <v/>
      </c>
      <c r="O1056" s="10" t="str" cm="1">
        <f t="array" ref="O1056">IFERROR(IF(ISNUMBER(N1056),(N1056-INDEX('Price Data'!T:T,MATCH(TEXT(A1056,"YYYY-MM-DD"),'Price Data'!S:S,0)+1))/INDEX('Price Data'!T:T,MATCH(TEXT(A1056,"YYYY-MM-DD"),'Price Data'!S:S,0)+1),""),"")</f>
        <v/>
      </c>
    </row>
    <row r="1057" spans="1:15" x14ac:dyDescent="0.3">
      <c r="A1057" s="8">
        <v>42876</v>
      </c>
      <c r="B1057" s="34" t="str">
        <f>IFERROR(INDEX('Price Data'!B:B,MATCH(TEXT(A1057,"YYYY-MM-DD"),'Price Data'!A:A,0)),"")</f>
        <v/>
      </c>
      <c r="C1057" s="10" t="str" cm="1">
        <f t="array" ref="C1057">IFERROR(IF(ISNUMBER(B1057),(B1057-INDEX('Price Data'!B:B,MATCH(TEXT(A1057,"YYYY-MM-DD"),'Price Data'!A:A,0)+1))/INDEX('Price Data'!B:B,MATCH(TEXT(A1057,"YYYY-MM-DD"),'Price Data'!A:A,0)+1),""),"")</f>
        <v/>
      </c>
      <c r="D1057" s="34" t="str">
        <f>IFERROR(INDEX('Price Data'!E:E,MATCH(TEXT(A1057,"YYYY-MM-DD"),'Price Data'!D:D,0)),"")</f>
        <v/>
      </c>
      <c r="E1057" s="10" t="str" cm="1">
        <f t="array" ref="E1057">IFERROR(IF(ISNUMBER(D1057),(D1057-INDEX('Price Data'!E:E,MATCH(TEXT(A1057,"YYYY-MM-DD"),'Price Data'!D:D,0)+1))/INDEX('Price Data'!E:E,MATCH(TEXT(A1057,"YYYY-MM-DD"),'Price Data'!D:D,0)+1),""),"")</f>
        <v/>
      </c>
      <c r="F1057" s="34" t="str">
        <f>IFERROR(INDEX('Price Data'!H:H,MATCH(TEXT(A1057,"YYYY-MM-DD"),'Price Data'!G:G,0)),"")</f>
        <v/>
      </c>
      <c r="G1057" s="10" t="str" cm="1">
        <f t="array" ref="G1057">IFERROR(IF(ISNUMBER(F1057),(F1057-INDEX('Price Data'!H:H,MATCH(TEXT(A1057,"YYYY-MM-DD"),'Price Data'!G:G,0)+1))/INDEX('Price Data'!H:H,MATCH(TEXT(A1057,"YYYY-MM-DD"),'Price Data'!G:G,0)+1),""),"")</f>
        <v/>
      </c>
      <c r="H1057" s="34" t="str">
        <f>IFERROR(INDEX('Price Data'!K:K,MATCH(TEXT(A1057,"YYYY-MM-DD"),'Price Data'!J:J,0)),"")</f>
        <v/>
      </c>
      <c r="I1057" s="10" t="str" cm="1">
        <f t="array" ref="I1057">IFERROR(IF(ISNUMBER(H1057),(H1057-INDEX('Price Data'!K:K,MATCH(TEXT(A1057,"YYYY-MM-DD"),'Price Data'!J:J,0)+1))/INDEX('Price Data'!K:K,MATCH(TEXT(A1057,"YYYY-MM-DD"),'Price Data'!J:J,0)+1),""),"")</f>
        <v/>
      </c>
      <c r="J1057" s="34" t="str">
        <f>IFERROR(INDEX('Price Data'!N:N,MATCH(TEXT(A1057,"YYYY-MM-DD"),'Price Data'!M:M,0)),"")</f>
        <v/>
      </c>
      <c r="K1057" s="10" t="str" cm="1">
        <f t="array" ref="K1057">IFERROR(IF(ISNUMBER(J1057),(J1057-INDEX('Price Data'!N:N,MATCH(TEXT(A1057,"YYYY-MM-DD"),'Price Data'!M:M,0)+1))/INDEX('Price Data'!N:N,MATCH(TEXT(A1057,"YYYY-MM-DD"),'Price Data'!M:M,0)+1),""),"")</f>
        <v/>
      </c>
      <c r="L1057" s="34" t="str">
        <f>IFERROR(INDEX('Price Data'!Q:Q,MATCH(TEXT(A1057,"YYYY-MM-DD"),'Price Data'!P:P,0)),"")</f>
        <v/>
      </c>
      <c r="M1057" s="10" t="str" cm="1">
        <f t="array" ref="M1057">IFERROR(IF(ISNUMBER(L1057),(L1057-INDEX('Price Data'!Q:Q,MATCH(TEXT(A1057,"YYYY-MM-DD"),'Price Data'!P:P,0)+1))/INDEX('Price Data'!Q:Q,MATCH(TEXT(A1057,"YYYY-MM-DD"),'Price Data'!P:P,0)+1),""),"")</f>
        <v/>
      </c>
      <c r="N1057" s="34" t="str">
        <f>IFERROR(INDEX('Price Data'!T:T,MATCH(TEXT(A1057,"YYYY-MM-DD"),'Price Data'!S:S,0)),"")</f>
        <v/>
      </c>
      <c r="O1057" s="10" t="str" cm="1">
        <f t="array" ref="O1057">IFERROR(IF(ISNUMBER(N1057),(N1057-INDEX('Price Data'!T:T,MATCH(TEXT(A1057,"YYYY-MM-DD"),'Price Data'!S:S,0)+1))/INDEX('Price Data'!T:T,MATCH(TEXT(A1057,"YYYY-MM-DD"),'Price Data'!S:S,0)+1),""),"")</f>
        <v/>
      </c>
    </row>
    <row r="1058" spans="1:15" x14ac:dyDescent="0.3">
      <c r="A1058" s="8">
        <v>42877</v>
      </c>
      <c r="B1058" s="34">
        <f>IFERROR(INDEX('Price Data'!B:B,MATCH(TEXT(A1058,"YYYY-MM-DD"),'Price Data'!A:A,0)),"")</f>
        <v>21319</v>
      </c>
      <c r="C1058" s="10" cm="1">
        <f t="array" ref="C1058">IFERROR(IF(ISNUMBER(B1058),(B1058-INDEX('Price Data'!B:B,MATCH(TEXT(A1058,"YYYY-MM-DD"),'Price Data'!A:A,0)+1))/INDEX('Price Data'!B:B,MATCH(TEXT(A1058,"YYYY-MM-DD"),'Price Data'!A:A,0)+1),""),"")</f>
        <v>-1.1544881305637982E-2</v>
      </c>
      <c r="D1058" s="34">
        <f>IFERROR(INDEX('Price Data'!E:E,MATCH(TEXT(A1058,"YYYY-MM-DD"),'Price Data'!D:D,0)),"")</f>
        <v>16.78</v>
      </c>
      <c r="E1058" s="10" cm="1">
        <f t="array" ref="E1058">IFERROR(IF(ISNUMBER(D1058),(D1058-INDEX('Price Data'!E:E,MATCH(TEXT(A1058,"YYYY-MM-DD"),'Price Data'!D:D,0)+1))/INDEX('Price Data'!E:E,MATCH(TEXT(A1058,"YYYY-MM-DD"),'Price Data'!D:D,0)+1),""),"")</f>
        <v>-1.190476190476165E-3</v>
      </c>
      <c r="F1058" s="34">
        <f>IFERROR(INDEX('Price Data'!H:H,MATCH(TEXT(A1058,"YYYY-MM-DD"),'Price Data'!G:G,0)),"")</f>
        <v>1508</v>
      </c>
      <c r="G1058" s="10" cm="1">
        <f t="array" ref="G1058">IFERROR(IF(ISNUMBER(F1058),(F1058-INDEX('Price Data'!H:H,MATCH(TEXT(A1058,"YYYY-MM-DD"),'Price Data'!G:G,0)+1))/INDEX('Price Data'!H:H,MATCH(TEXT(A1058,"YYYY-MM-DD"),'Price Data'!G:G,0)+1),""),"")</f>
        <v>0</v>
      </c>
      <c r="H1058" s="34">
        <f>IFERROR(INDEX('Price Data'!K:K,MATCH(TEXT(A1058,"YYYY-MM-DD"),'Price Data'!J:J,0)),"")</f>
        <v>2.68</v>
      </c>
      <c r="I1058" s="10" cm="1">
        <f t="array" ref="I1058">IFERROR(IF(ISNUMBER(H1058),(H1058-INDEX('Price Data'!K:K,MATCH(TEXT(A1058,"YYYY-MM-DD"),'Price Data'!J:J,0)+1))/INDEX('Price Data'!K:K,MATCH(TEXT(A1058,"YYYY-MM-DD"),'Price Data'!J:J,0)+1),""),"")</f>
        <v>-4.285714285714274E-2</v>
      </c>
      <c r="J1058" s="34">
        <f>IFERROR(INDEX('Price Data'!N:N,MATCH(TEXT(A1058,"YYYY-MM-DD"),'Price Data'!M:M,0)),"")</f>
        <v>3.12</v>
      </c>
      <c r="K1058" s="10" cm="1">
        <f t="array" ref="K1058">IFERROR(IF(ISNUMBER(J1058),(J1058-INDEX('Price Data'!N:N,MATCH(TEXT(A1058,"YYYY-MM-DD"),'Price Data'!M:M,0)+1))/INDEX('Price Data'!N:N,MATCH(TEXT(A1058,"YYYY-MM-DD"),'Price Data'!M:M,0)+1),""),"")</f>
        <v>-1.5772870662460511E-2</v>
      </c>
      <c r="L1058" s="34">
        <f>IFERROR(INDEX('Price Data'!Q:Q,MATCH(TEXT(A1058,"YYYY-MM-DD"),'Price Data'!P:P,0)),"")</f>
        <v>2.82</v>
      </c>
      <c r="M1058" s="10" cm="1">
        <f t="array" ref="M1058">IFERROR(IF(ISNUMBER(L1058),(L1058-INDEX('Price Data'!Q:Q,MATCH(TEXT(A1058,"YYYY-MM-DD"),'Price Data'!P:P,0)+1))/INDEX('Price Data'!Q:Q,MATCH(TEXT(A1058,"YYYY-MM-DD"),'Price Data'!P:P,0)+1),""),"")</f>
        <v>1.075268817204294E-2</v>
      </c>
      <c r="N1058" s="34">
        <f>IFERROR(INDEX('Price Data'!T:T,MATCH(TEXT(A1058,"YYYY-MM-DD"),'Price Data'!S:S,0)),"")</f>
        <v>3.56</v>
      </c>
      <c r="O1058" s="10" cm="1">
        <f t="array" ref="O1058">IFERROR(IF(ISNUMBER(N1058),(N1058-INDEX('Price Data'!T:T,MATCH(TEXT(A1058,"YYYY-MM-DD"),'Price Data'!S:S,0)+1))/INDEX('Price Data'!T:T,MATCH(TEXT(A1058,"YYYY-MM-DD"),'Price Data'!S:S,0)+1),""),"")</f>
        <v>-8.3565459610027322E-3</v>
      </c>
    </row>
    <row r="1059" spans="1:15" x14ac:dyDescent="0.3">
      <c r="A1059" s="8">
        <v>42878</v>
      </c>
      <c r="B1059" s="34">
        <f>IFERROR(INDEX('Price Data'!B:B,MATCH(TEXT(A1059,"YYYY-MM-DD"),'Price Data'!A:A,0)),"")</f>
        <v>21416</v>
      </c>
      <c r="C1059" s="10" cm="1">
        <f t="array" ref="C1059">IFERROR(IF(ISNUMBER(B1059),(B1059-INDEX('Price Data'!B:B,MATCH(TEXT(A1059,"YYYY-MM-DD"),'Price Data'!A:A,0)+1))/INDEX('Price Data'!B:B,MATCH(TEXT(A1059,"YYYY-MM-DD"),'Price Data'!A:A,0)+1),""),"")</f>
        <v>4.5499319855527931E-3</v>
      </c>
      <c r="D1059" s="34">
        <f>IFERROR(INDEX('Price Data'!E:E,MATCH(TEXT(A1059,"YYYY-MM-DD"),'Price Data'!D:D,0)),"")</f>
        <v>16.87</v>
      </c>
      <c r="E1059" s="10" cm="1">
        <f t="array" ref="E1059">IFERROR(IF(ISNUMBER(D1059),(D1059-INDEX('Price Data'!E:E,MATCH(TEXT(A1059,"YYYY-MM-DD"),'Price Data'!D:D,0)+1))/INDEX('Price Data'!E:E,MATCH(TEXT(A1059,"YYYY-MM-DD"),'Price Data'!D:D,0)+1),""),"")</f>
        <v>5.3635280095351524E-3</v>
      </c>
      <c r="F1059" s="34">
        <f>IFERROR(INDEX('Price Data'!H:H,MATCH(TEXT(A1059,"YYYY-MM-DD"),'Price Data'!G:G,0)),"")</f>
        <v>1508</v>
      </c>
      <c r="G1059" s="10" cm="1">
        <f t="array" ref="G1059">IFERROR(IF(ISNUMBER(F1059),(F1059-INDEX('Price Data'!H:H,MATCH(TEXT(A1059,"YYYY-MM-DD"),'Price Data'!G:G,0)+1))/INDEX('Price Data'!H:H,MATCH(TEXT(A1059,"YYYY-MM-DD"),'Price Data'!G:G,0)+1),""),"")</f>
        <v>0</v>
      </c>
      <c r="H1059" s="34">
        <f>IFERROR(INDEX('Price Data'!K:K,MATCH(TEXT(A1059,"YYYY-MM-DD"),'Price Data'!J:J,0)),"")</f>
        <v>2.69</v>
      </c>
      <c r="I1059" s="10" cm="1">
        <f t="array" ref="I1059">IFERROR(IF(ISNUMBER(H1059),(H1059-INDEX('Price Data'!K:K,MATCH(TEXT(A1059,"YYYY-MM-DD"),'Price Data'!J:J,0)+1))/INDEX('Price Data'!K:K,MATCH(TEXT(A1059,"YYYY-MM-DD"),'Price Data'!J:J,0)+1),""),"")</f>
        <v>3.7313432835820097E-3</v>
      </c>
      <c r="J1059" s="34">
        <f>IFERROR(INDEX('Price Data'!N:N,MATCH(TEXT(A1059,"YYYY-MM-DD"),'Price Data'!M:M,0)),"")</f>
        <v>3.12</v>
      </c>
      <c r="K1059" s="10" cm="1">
        <f t="array" ref="K1059">IFERROR(IF(ISNUMBER(J1059),(J1059-INDEX('Price Data'!N:N,MATCH(TEXT(A1059,"YYYY-MM-DD"),'Price Data'!M:M,0)+1))/INDEX('Price Data'!N:N,MATCH(TEXT(A1059,"YYYY-MM-DD"),'Price Data'!M:M,0)+1),""),"")</f>
        <v>0</v>
      </c>
      <c r="L1059" s="34">
        <f>IFERROR(INDEX('Price Data'!Q:Q,MATCH(TEXT(A1059,"YYYY-MM-DD"),'Price Data'!P:P,0)),"")</f>
        <v>2.99</v>
      </c>
      <c r="M1059" s="10" cm="1">
        <f t="array" ref="M1059">IFERROR(IF(ISNUMBER(L1059),(L1059-INDEX('Price Data'!Q:Q,MATCH(TEXT(A1059,"YYYY-MM-DD"),'Price Data'!P:P,0)+1))/INDEX('Price Data'!Q:Q,MATCH(TEXT(A1059,"YYYY-MM-DD"),'Price Data'!P:P,0)+1),""),"")</f>
        <v>6.0283687943262547E-2</v>
      </c>
      <c r="N1059" s="34">
        <f>IFERROR(INDEX('Price Data'!T:T,MATCH(TEXT(A1059,"YYYY-MM-DD"),'Price Data'!S:S,0)),"")</f>
        <v>3.64</v>
      </c>
      <c r="O1059" s="10" cm="1">
        <f t="array" ref="O1059">IFERROR(IF(ISNUMBER(N1059),(N1059-INDEX('Price Data'!T:T,MATCH(TEXT(A1059,"YYYY-MM-DD"),'Price Data'!S:S,0)+1))/INDEX('Price Data'!T:T,MATCH(TEXT(A1059,"YYYY-MM-DD"),'Price Data'!S:S,0)+1),""),"")</f>
        <v>2.2471910112359571E-2</v>
      </c>
    </row>
    <row r="1060" spans="1:15" x14ac:dyDescent="0.3">
      <c r="A1060" s="8">
        <v>42879</v>
      </c>
      <c r="B1060" s="34">
        <f>IFERROR(INDEX('Price Data'!B:B,MATCH(TEXT(A1060,"YYYY-MM-DD"),'Price Data'!A:A,0)),"")</f>
        <v>21370</v>
      </c>
      <c r="C1060" s="10" cm="1">
        <f t="array" ref="C1060">IFERROR(IF(ISNUMBER(B1060),(B1060-INDEX('Price Data'!B:B,MATCH(TEXT(A1060,"YYYY-MM-DD"),'Price Data'!A:A,0)+1))/INDEX('Price Data'!B:B,MATCH(TEXT(A1060,"YYYY-MM-DD"),'Price Data'!A:A,0)+1),""),"")</f>
        <v>-2.1479267837131119E-3</v>
      </c>
      <c r="D1060" s="34">
        <f>IFERROR(INDEX('Price Data'!E:E,MATCH(TEXT(A1060,"YYYY-MM-DD"),'Price Data'!D:D,0)),"")</f>
        <v>16.88</v>
      </c>
      <c r="E1060" s="10" cm="1">
        <f t="array" ref="E1060">IFERROR(IF(ISNUMBER(D1060),(D1060-INDEX('Price Data'!E:E,MATCH(TEXT(A1060,"YYYY-MM-DD"),'Price Data'!D:D,0)+1))/INDEX('Price Data'!E:E,MATCH(TEXT(A1060,"YYYY-MM-DD"),'Price Data'!D:D,0)+1),""),"")</f>
        <v>5.927682276228814E-4</v>
      </c>
      <c r="F1060" s="34">
        <f>IFERROR(INDEX('Price Data'!H:H,MATCH(TEXT(A1060,"YYYY-MM-DD"),'Price Data'!G:G,0)),"")</f>
        <v>1508</v>
      </c>
      <c r="G1060" s="10" cm="1">
        <f t="array" ref="G1060">IFERROR(IF(ISNUMBER(F1060),(F1060-INDEX('Price Data'!H:H,MATCH(TEXT(A1060,"YYYY-MM-DD"),'Price Data'!G:G,0)+1))/INDEX('Price Data'!H:H,MATCH(TEXT(A1060,"YYYY-MM-DD"),'Price Data'!G:G,0)+1),""),"")</f>
        <v>0</v>
      </c>
      <c r="H1060" s="34">
        <f>IFERROR(INDEX('Price Data'!K:K,MATCH(TEXT(A1060,"YYYY-MM-DD"),'Price Data'!J:J,0)),"")</f>
        <v>2.69</v>
      </c>
      <c r="I1060" s="10" cm="1">
        <f t="array" ref="I1060">IFERROR(IF(ISNUMBER(H1060),(H1060-INDEX('Price Data'!K:K,MATCH(TEXT(A1060,"YYYY-MM-DD"),'Price Data'!J:J,0)+1))/INDEX('Price Data'!K:K,MATCH(TEXT(A1060,"YYYY-MM-DD"),'Price Data'!J:J,0)+1),""),"")</f>
        <v>0</v>
      </c>
      <c r="J1060" s="34">
        <f>IFERROR(INDEX('Price Data'!N:N,MATCH(TEXT(A1060,"YYYY-MM-DD"),'Price Data'!M:M,0)),"")</f>
        <v>3.16</v>
      </c>
      <c r="K1060" s="10" cm="1">
        <f t="array" ref="K1060">IFERROR(IF(ISNUMBER(J1060),(J1060-INDEX('Price Data'!N:N,MATCH(TEXT(A1060,"YYYY-MM-DD"),'Price Data'!M:M,0)+1))/INDEX('Price Data'!N:N,MATCH(TEXT(A1060,"YYYY-MM-DD"),'Price Data'!M:M,0)+1),""),"")</f>
        <v>1.2820512820512832E-2</v>
      </c>
      <c r="L1060" s="34">
        <f>IFERROR(INDEX('Price Data'!Q:Q,MATCH(TEXT(A1060,"YYYY-MM-DD"),'Price Data'!P:P,0)),"")</f>
        <v>3.11</v>
      </c>
      <c r="M1060" s="10" cm="1">
        <f t="array" ref="M1060">IFERROR(IF(ISNUMBER(L1060),(L1060-INDEX('Price Data'!Q:Q,MATCH(TEXT(A1060,"YYYY-MM-DD"),'Price Data'!P:P,0)+1))/INDEX('Price Data'!Q:Q,MATCH(TEXT(A1060,"YYYY-MM-DD"),'Price Data'!P:P,0)+1),""),"")</f>
        <v>4.013377926421393E-2</v>
      </c>
      <c r="N1060" s="34">
        <f>IFERROR(INDEX('Price Data'!T:T,MATCH(TEXT(A1060,"YYYY-MM-DD"),'Price Data'!S:S,0)),"")</f>
        <v>3.67</v>
      </c>
      <c r="O1060" s="10" cm="1">
        <f t="array" ref="O1060">IFERROR(IF(ISNUMBER(N1060),(N1060-INDEX('Price Data'!T:T,MATCH(TEXT(A1060,"YYYY-MM-DD"),'Price Data'!S:S,0)+1))/INDEX('Price Data'!T:T,MATCH(TEXT(A1060,"YYYY-MM-DD"),'Price Data'!S:S,0)+1),""),"")</f>
        <v>8.2417582417581882E-3</v>
      </c>
    </row>
    <row r="1061" spans="1:15" x14ac:dyDescent="0.3">
      <c r="A1061" s="8">
        <v>42880</v>
      </c>
      <c r="B1061" s="34">
        <f>IFERROR(INDEX('Price Data'!B:B,MATCH(TEXT(A1061,"YYYY-MM-DD"),'Price Data'!A:A,0)),"")</f>
        <v>21292</v>
      </c>
      <c r="C1061" s="10" cm="1">
        <f t="array" ref="C1061">IFERROR(IF(ISNUMBER(B1061),(B1061-INDEX('Price Data'!B:B,MATCH(TEXT(A1061,"YYYY-MM-DD"),'Price Data'!A:A,0)+1))/INDEX('Price Data'!B:B,MATCH(TEXT(A1061,"YYYY-MM-DD"),'Price Data'!A:A,0)+1),""),"")</f>
        <v>-3.6499766027140853E-3</v>
      </c>
      <c r="D1061" s="34">
        <f>IFERROR(INDEX('Price Data'!E:E,MATCH(TEXT(A1061,"YYYY-MM-DD"),'Price Data'!D:D,0)),"")</f>
        <v>16.79</v>
      </c>
      <c r="E1061" s="10" cm="1">
        <f t="array" ref="E1061">IFERROR(IF(ISNUMBER(D1061),(D1061-INDEX('Price Data'!E:E,MATCH(TEXT(A1061,"YYYY-MM-DD"),'Price Data'!D:D,0)+1))/INDEX('Price Data'!E:E,MATCH(TEXT(A1061,"YYYY-MM-DD"),'Price Data'!D:D,0)+1),""),"")</f>
        <v>-5.3317535545023614E-3</v>
      </c>
      <c r="F1061" s="34">
        <f>IFERROR(INDEX('Price Data'!H:H,MATCH(TEXT(A1061,"YYYY-MM-DD"),'Price Data'!G:G,0)),"")</f>
        <v>1508</v>
      </c>
      <c r="G1061" s="10" cm="1">
        <f t="array" ref="G1061">IFERROR(IF(ISNUMBER(F1061),(F1061-INDEX('Price Data'!H:H,MATCH(TEXT(A1061,"YYYY-MM-DD"),'Price Data'!G:G,0)+1))/INDEX('Price Data'!H:H,MATCH(TEXT(A1061,"YYYY-MM-DD"),'Price Data'!G:G,0)+1),""),"")</f>
        <v>0</v>
      </c>
      <c r="H1061" s="34">
        <f>IFERROR(INDEX('Price Data'!K:K,MATCH(TEXT(A1061,"YYYY-MM-DD"),'Price Data'!J:J,0)),"")</f>
        <v>2.66</v>
      </c>
      <c r="I1061" s="10" cm="1">
        <f t="array" ref="I1061">IFERROR(IF(ISNUMBER(H1061),(H1061-INDEX('Price Data'!K:K,MATCH(TEXT(A1061,"YYYY-MM-DD"),'Price Data'!J:J,0)+1))/INDEX('Price Data'!K:K,MATCH(TEXT(A1061,"YYYY-MM-DD"),'Price Data'!J:J,0)+1),""),"")</f>
        <v>-1.1152416356877252E-2</v>
      </c>
      <c r="J1061" s="34">
        <f>IFERROR(INDEX('Price Data'!N:N,MATCH(TEXT(A1061,"YYYY-MM-DD"),'Price Data'!M:M,0)),"")</f>
        <v>3.16</v>
      </c>
      <c r="K1061" s="10" cm="1">
        <f t="array" ref="K1061">IFERROR(IF(ISNUMBER(J1061),(J1061-INDEX('Price Data'!N:N,MATCH(TEXT(A1061,"YYYY-MM-DD"),'Price Data'!M:M,0)+1))/INDEX('Price Data'!N:N,MATCH(TEXT(A1061,"YYYY-MM-DD"),'Price Data'!M:M,0)+1),""),"")</f>
        <v>0</v>
      </c>
      <c r="L1061" s="34">
        <f>IFERROR(INDEX('Price Data'!Q:Q,MATCH(TEXT(A1061,"YYYY-MM-DD"),'Price Data'!P:P,0)),"")</f>
        <v>3.02</v>
      </c>
      <c r="M1061" s="10" cm="1">
        <f t="array" ref="M1061">IFERROR(IF(ISNUMBER(L1061),(L1061-INDEX('Price Data'!Q:Q,MATCH(TEXT(A1061,"YYYY-MM-DD"),'Price Data'!P:P,0)+1))/INDEX('Price Data'!Q:Q,MATCH(TEXT(A1061,"YYYY-MM-DD"),'Price Data'!P:P,0)+1),""),"")</f>
        <v>-2.8938906752411533E-2</v>
      </c>
      <c r="N1061" s="34">
        <f>IFERROR(INDEX('Price Data'!T:T,MATCH(TEXT(A1061,"YYYY-MM-DD"),'Price Data'!S:S,0)),"")</f>
        <v>3.74</v>
      </c>
      <c r="O1061" s="10" cm="1">
        <f t="array" ref="O1061">IFERROR(IF(ISNUMBER(N1061),(N1061-INDEX('Price Data'!T:T,MATCH(TEXT(A1061,"YYYY-MM-DD"),'Price Data'!S:S,0)+1))/INDEX('Price Data'!T:T,MATCH(TEXT(A1061,"YYYY-MM-DD"),'Price Data'!S:S,0)+1),""),"")</f>
        <v>1.9073569482288905E-2</v>
      </c>
    </row>
    <row r="1062" spans="1:15" x14ac:dyDescent="0.3">
      <c r="A1062" s="8">
        <v>42881</v>
      </c>
      <c r="B1062" s="34">
        <f>IFERROR(INDEX('Price Data'!B:B,MATCH(TEXT(A1062,"YYYY-MM-DD"),'Price Data'!A:A,0)),"")</f>
        <v>21211</v>
      </c>
      <c r="C1062" s="10" cm="1">
        <f t="array" ref="C1062">IFERROR(IF(ISNUMBER(B1062),(B1062-INDEX('Price Data'!B:B,MATCH(TEXT(A1062,"YYYY-MM-DD"),'Price Data'!A:A,0)+1))/INDEX('Price Data'!B:B,MATCH(TEXT(A1062,"YYYY-MM-DD"),'Price Data'!A:A,0)+1),""),"")</f>
        <v>-3.8042457260943079E-3</v>
      </c>
      <c r="D1062" s="34">
        <f>IFERROR(INDEX('Price Data'!E:E,MATCH(TEXT(A1062,"YYYY-MM-DD"),'Price Data'!D:D,0)),"")</f>
        <v>16.59</v>
      </c>
      <c r="E1062" s="10" cm="1">
        <f t="array" ref="E1062">IFERROR(IF(ISNUMBER(D1062),(D1062-INDEX('Price Data'!E:E,MATCH(TEXT(A1062,"YYYY-MM-DD"),'Price Data'!D:D,0)+1))/INDEX('Price Data'!E:E,MATCH(TEXT(A1062,"YYYY-MM-DD"),'Price Data'!D:D,0)+1),""),"")</f>
        <v>-1.1911852293031525E-2</v>
      </c>
      <c r="F1062" s="34">
        <f>IFERROR(INDEX('Price Data'!H:H,MATCH(TEXT(A1062,"YYYY-MM-DD"),'Price Data'!G:G,0)),"")</f>
        <v>1508</v>
      </c>
      <c r="G1062" s="10" cm="1">
        <f t="array" ref="G1062">IFERROR(IF(ISNUMBER(F1062),(F1062-INDEX('Price Data'!H:H,MATCH(TEXT(A1062,"YYYY-MM-DD"),'Price Data'!G:G,0)+1))/INDEX('Price Data'!H:H,MATCH(TEXT(A1062,"YYYY-MM-DD"),'Price Data'!G:G,0)+1),""),"")</f>
        <v>0</v>
      </c>
      <c r="H1062" s="34">
        <f>IFERROR(INDEX('Price Data'!K:K,MATCH(TEXT(A1062,"YYYY-MM-DD"),'Price Data'!J:J,0)),"")</f>
        <v>2.62</v>
      </c>
      <c r="I1062" s="10" cm="1">
        <f t="array" ref="I1062">IFERROR(IF(ISNUMBER(H1062),(H1062-INDEX('Price Data'!K:K,MATCH(TEXT(A1062,"YYYY-MM-DD"),'Price Data'!J:J,0)+1))/INDEX('Price Data'!K:K,MATCH(TEXT(A1062,"YYYY-MM-DD"),'Price Data'!J:J,0)+1),""),"")</f>
        <v>-1.5037593984962419E-2</v>
      </c>
      <c r="J1062" s="34">
        <f>IFERROR(INDEX('Price Data'!N:N,MATCH(TEXT(A1062,"YYYY-MM-DD"),'Price Data'!M:M,0)),"")</f>
        <v>3.12</v>
      </c>
      <c r="K1062" s="10" cm="1">
        <f t="array" ref="K1062">IFERROR(IF(ISNUMBER(J1062),(J1062-INDEX('Price Data'!N:N,MATCH(TEXT(A1062,"YYYY-MM-DD"),'Price Data'!M:M,0)+1))/INDEX('Price Data'!N:N,MATCH(TEXT(A1062,"YYYY-MM-DD"),'Price Data'!M:M,0)+1),""),"")</f>
        <v>-1.2658227848101276E-2</v>
      </c>
      <c r="L1062" s="34">
        <f>IFERROR(INDEX('Price Data'!Q:Q,MATCH(TEXT(A1062,"YYYY-MM-DD"),'Price Data'!P:P,0)),"")</f>
        <v>3.03</v>
      </c>
      <c r="M1062" s="10" cm="1">
        <f t="array" ref="M1062">IFERROR(IF(ISNUMBER(L1062),(L1062-INDEX('Price Data'!Q:Q,MATCH(TEXT(A1062,"YYYY-MM-DD"),'Price Data'!P:P,0)+1))/INDEX('Price Data'!Q:Q,MATCH(TEXT(A1062,"YYYY-MM-DD"),'Price Data'!P:P,0)+1),""),"")</f>
        <v>3.3112582781456247E-3</v>
      </c>
      <c r="N1062" s="34">
        <f>IFERROR(INDEX('Price Data'!T:T,MATCH(TEXT(A1062,"YYYY-MM-DD"),'Price Data'!S:S,0)),"")</f>
        <v>3.55</v>
      </c>
      <c r="O1062" s="10" cm="1">
        <f t="array" ref="O1062">IFERROR(IF(ISNUMBER(N1062),(N1062-INDEX('Price Data'!T:T,MATCH(TEXT(A1062,"YYYY-MM-DD"),'Price Data'!S:S,0)+1))/INDEX('Price Data'!T:T,MATCH(TEXT(A1062,"YYYY-MM-DD"),'Price Data'!S:S,0)+1),""),"")</f>
        <v>-5.0802139037433254E-2</v>
      </c>
    </row>
    <row r="1063" spans="1:15" x14ac:dyDescent="0.3">
      <c r="A1063" s="8">
        <v>42882</v>
      </c>
      <c r="B1063" s="34" t="str">
        <f>IFERROR(INDEX('Price Data'!B:B,MATCH(TEXT(A1063,"YYYY-MM-DD"),'Price Data'!A:A,0)),"")</f>
        <v/>
      </c>
      <c r="C1063" s="10" t="str" cm="1">
        <f t="array" ref="C1063">IFERROR(IF(ISNUMBER(B1063),(B1063-INDEX('Price Data'!B:B,MATCH(TEXT(A1063,"YYYY-MM-DD"),'Price Data'!A:A,0)+1))/INDEX('Price Data'!B:B,MATCH(TEXT(A1063,"YYYY-MM-DD"),'Price Data'!A:A,0)+1),""),"")</f>
        <v/>
      </c>
      <c r="D1063" s="34" t="str">
        <f>IFERROR(INDEX('Price Data'!E:E,MATCH(TEXT(A1063,"YYYY-MM-DD"),'Price Data'!D:D,0)),"")</f>
        <v/>
      </c>
      <c r="E1063" s="10" t="str" cm="1">
        <f t="array" ref="E1063">IFERROR(IF(ISNUMBER(D1063),(D1063-INDEX('Price Data'!E:E,MATCH(TEXT(A1063,"YYYY-MM-DD"),'Price Data'!D:D,0)+1))/INDEX('Price Data'!E:E,MATCH(TEXT(A1063,"YYYY-MM-DD"),'Price Data'!D:D,0)+1),""),"")</f>
        <v/>
      </c>
      <c r="F1063" s="34" t="str">
        <f>IFERROR(INDEX('Price Data'!H:H,MATCH(TEXT(A1063,"YYYY-MM-DD"),'Price Data'!G:G,0)),"")</f>
        <v/>
      </c>
      <c r="G1063" s="10" t="str" cm="1">
        <f t="array" ref="G1063">IFERROR(IF(ISNUMBER(F1063),(F1063-INDEX('Price Data'!H:H,MATCH(TEXT(A1063,"YYYY-MM-DD"),'Price Data'!G:G,0)+1))/INDEX('Price Data'!H:H,MATCH(TEXT(A1063,"YYYY-MM-DD"),'Price Data'!G:G,0)+1),""),"")</f>
        <v/>
      </c>
      <c r="H1063" s="34" t="str">
        <f>IFERROR(INDEX('Price Data'!K:K,MATCH(TEXT(A1063,"YYYY-MM-DD"),'Price Data'!J:J,0)),"")</f>
        <v/>
      </c>
      <c r="I1063" s="10" t="str" cm="1">
        <f t="array" ref="I1063">IFERROR(IF(ISNUMBER(H1063),(H1063-INDEX('Price Data'!K:K,MATCH(TEXT(A1063,"YYYY-MM-DD"),'Price Data'!J:J,0)+1))/INDEX('Price Data'!K:K,MATCH(TEXT(A1063,"YYYY-MM-DD"),'Price Data'!J:J,0)+1),""),"")</f>
        <v/>
      </c>
      <c r="J1063" s="34" t="str">
        <f>IFERROR(INDEX('Price Data'!N:N,MATCH(TEXT(A1063,"YYYY-MM-DD"),'Price Data'!M:M,0)),"")</f>
        <v/>
      </c>
      <c r="K1063" s="10" t="str" cm="1">
        <f t="array" ref="K1063">IFERROR(IF(ISNUMBER(J1063),(J1063-INDEX('Price Data'!N:N,MATCH(TEXT(A1063,"YYYY-MM-DD"),'Price Data'!M:M,0)+1))/INDEX('Price Data'!N:N,MATCH(TEXT(A1063,"YYYY-MM-DD"),'Price Data'!M:M,0)+1),""),"")</f>
        <v/>
      </c>
      <c r="L1063" s="34" t="str">
        <f>IFERROR(INDEX('Price Data'!Q:Q,MATCH(TEXT(A1063,"YYYY-MM-DD"),'Price Data'!P:P,0)),"")</f>
        <v/>
      </c>
      <c r="M1063" s="10" t="str" cm="1">
        <f t="array" ref="M1063">IFERROR(IF(ISNUMBER(L1063),(L1063-INDEX('Price Data'!Q:Q,MATCH(TEXT(A1063,"YYYY-MM-DD"),'Price Data'!P:P,0)+1))/INDEX('Price Data'!Q:Q,MATCH(TEXT(A1063,"YYYY-MM-DD"),'Price Data'!P:P,0)+1),""),"")</f>
        <v/>
      </c>
      <c r="N1063" s="34" t="str">
        <f>IFERROR(INDEX('Price Data'!T:T,MATCH(TEXT(A1063,"YYYY-MM-DD"),'Price Data'!S:S,0)),"")</f>
        <v/>
      </c>
      <c r="O1063" s="10" t="str" cm="1">
        <f t="array" ref="O1063">IFERROR(IF(ISNUMBER(N1063),(N1063-INDEX('Price Data'!T:T,MATCH(TEXT(A1063,"YYYY-MM-DD"),'Price Data'!S:S,0)+1))/INDEX('Price Data'!T:T,MATCH(TEXT(A1063,"YYYY-MM-DD"),'Price Data'!S:S,0)+1),""),"")</f>
        <v/>
      </c>
    </row>
    <row r="1064" spans="1:15" x14ac:dyDescent="0.3">
      <c r="A1064" s="8">
        <v>42883</v>
      </c>
      <c r="B1064" s="34" t="str">
        <f>IFERROR(INDEX('Price Data'!B:B,MATCH(TEXT(A1064,"YYYY-MM-DD"),'Price Data'!A:A,0)),"")</f>
        <v/>
      </c>
      <c r="C1064" s="10" t="str" cm="1">
        <f t="array" ref="C1064">IFERROR(IF(ISNUMBER(B1064),(B1064-INDEX('Price Data'!B:B,MATCH(TEXT(A1064,"YYYY-MM-DD"),'Price Data'!A:A,0)+1))/INDEX('Price Data'!B:B,MATCH(TEXT(A1064,"YYYY-MM-DD"),'Price Data'!A:A,0)+1),""),"")</f>
        <v/>
      </c>
      <c r="D1064" s="34" t="str">
        <f>IFERROR(INDEX('Price Data'!E:E,MATCH(TEXT(A1064,"YYYY-MM-DD"),'Price Data'!D:D,0)),"")</f>
        <v/>
      </c>
      <c r="E1064" s="10" t="str" cm="1">
        <f t="array" ref="E1064">IFERROR(IF(ISNUMBER(D1064),(D1064-INDEX('Price Data'!E:E,MATCH(TEXT(A1064,"YYYY-MM-DD"),'Price Data'!D:D,0)+1))/INDEX('Price Data'!E:E,MATCH(TEXT(A1064,"YYYY-MM-DD"),'Price Data'!D:D,0)+1),""),"")</f>
        <v/>
      </c>
      <c r="F1064" s="34" t="str">
        <f>IFERROR(INDEX('Price Data'!H:H,MATCH(TEXT(A1064,"YYYY-MM-DD"),'Price Data'!G:G,0)),"")</f>
        <v/>
      </c>
      <c r="G1064" s="10" t="str" cm="1">
        <f t="array" ref="G1064">IFERROR(IF(ISNUMBER(F1064),(F1064-INDEX('Price Data'!H:H,MATCH(TEXT(A1064,"YYYY-MM-DD"),'Price Data'!G:G,0)+1))/INDEX('Price Data'!H:H,MATCH(TEXT(A1064,"YYYY-MM-DD"),'Price Data'!G:G,0)+1),""),"")</f>
        <v/>
      </c>
      <c r="H1064" s="34" t="str">
        <f>IFERROR(INDEX('Price Data'!K:K,MATCH(TEXT(A1064,"YYYY-MM-DD"),'Price Data'!J:J,0)),"")</f>
        <v/>
      </c>
      <c r="I1064" s="10" t="str" cm="1">
        <f t="array" ref="I1064">IFERROR(IF(ISNUMBER(H1064),(H1064-INDEX('Price Data'!K:K,MATCH(TEXT(A1064,"YYYY-MM-DD"),'Price Data'!J:J,0)+1))/INDEX('Price Data'!K:K,MATCH(TEXT(A1064,"YYYY-MM-DD"),'Price Data'!J:J,0)+1),""),"")</f>
        <v/>
      </c>
      <c r="J1064" s="34" t="str">
        <f>IFERROR(INDEX('Price Data'!N:N,MATCH(TEXT(A1064,"YYYY-MM-DD"),'Price Data'!M:M,0)),"")</f>
        <v/>
      </c>
      <c r="K1064" s="10" t="str" cm="1">
        <f t="array" ref="K1064">IFERROR(IF(ISNUMBER(J1064),(J1064-INDEX('Price Data'!N:N,MATCH(TEXT(A1064,"YYYY-MM-DD"),'Price Data'!M:M,0)+1))/INDEX('Price Data'!N:N,MATCH(TEXT(A1064,"YYYY-MM-DD"),'Price Data'!M:M,0)+1),""),"")</f>
        <v/>
      </c>
      <c r="L1064" s="34" t="str">
        <f>IFERROR(INDEX('Price Data'!Q:Q,MATCH(TEXT(A1064,"YYYY-MM-DD"),'Price Data'!P:P,0)),"")</f>
        <v/>
      </c>
      <c r="M1064" s="10" t="str" cm="1">
        <f t="array" ref="M1064">IFERROR(IF(ISNUMBER(L1064),(L1064-INDEX('Price Data'!Q:Q,MATCH(TEXT(A1064,"YYYY-MM-DD"),'Price Data'!P:P,0)+1))/INDEX('Price Data'!Q:Q,MATCH(TEXT(A1064,"YYYY-MM-DD"),'Price Data'!P:P,0)+1),""),"")</f>
        <v/>
      </c>
      <c r="N1064" s="34" t="str">
        <f>IFERROR(INDEX('Price Data'!T:T,MATCH(TEXT(A1064,"YYYY-MM-DD"),'Price Data'!S:S,0)),"")</f>
        <v/>
      </c>
      <c r="O1064" s="10" t="str" cm="1">
        <f t="array" ref="O1064">IFERROR(IF(ISNUMBER(N1064),(N1064-INDEX('Price Data'!T:T,MATCH(TEXT(A1064,"YYYY-MM-DD"),'Price Data'!S:S,0)+1))/INDEX('Price Data'!T:T,MATCH(TEXT(A1064,"YYYY-MM-DD"),'Price Data'!S:S,0)+1),""),"")</f>
        <v/>
      </c>
    </row>
    <row r="1065" spans="1:15" x14ac:dyDescent="0.3">
      <c r="A1065" s="8">
        <v>42884</v>
      </c>
      <c r="B1065" s="34">
        <f>IFERROR(INDEX('Price Data'!B:B,MATCH(TEXT(A1065,"YYYY-MM-DD"),'Price Data'!A:A,0)),"")</f>
        <v>20784</v>
      </c>
      <c r="C1065" s="10" cm="1">
        <f t="array" ref="C1065">IFERROR(IF(ISNUMBER(B1065),(B1065-INDEX('Price Data'!B:B,MATCH(TEXT(A1065,"YYYY-MM-DD"),'Price Data'!A:A,0)+1))/INDEX('Price Data'!B:B,MATCH(TEXT(A1065,"YYYY-MM-DD"),'Price Data'!A:A,0)+1),""),"")</f>
        <v>-2.0131064070529444E-2</v>
      </c>
      <c r="D1065" s="34">
        <f>IFERROR(INDEX('Price Data'!E:E,MATCH(TEXT(A1065,"YYYY-MM-DD"),'Price Data'!D:D,0)),"")</f>
        <v>15.87</v>
      </c>
      <c r="E1065" s="10" cm="1">
        <f t="array" ref="E1065">IFERROR(IF(ISNUMBER(D1065),(D1065-INDEX('Price Data'!E:E,MATCH(TEXT(A1065,"YYYY-MM-DD"),'Price Data'!D:D,0)+1))/INDEX('Price Data'!E:E,MATCH(TEXT(A1065,"YYYY-MM-DD"),'Price Data'!D:D,0)+1),""),"")</f>
        <v>-4.3399638336347239E-2</v>
      </c>
      <c r="F1065" s="34">
        <f>IFERROR(INDEX('Price Data'!H:H,MATCH(TEXT(A1065,"YYYY-MM-DD"),'Price Data'!G:G,0)),"")</f>
        <v>1508</v>
      </c>
      <c r="G1065" s="10" cm="1">
        <f t="array" ref="G1065">IFERROR(IF(ISNUMBER(F1065),(F1065-INDEX('Price Data'!H:H,MATCH(TEXT(A1065,"YYYY-MM-DD"),'Price Data'!G:G,0)+1))/INDEX('Price Data'!H:H,MATCH(TEXT(A1065,"YYYY-MM-DD"),'Price Data'!G:G,0)+1),""),"")</f>
        <v>0</v>
      </c>
      <c r="H1065" s="34">
        <f>IFERROR(INDEX('Price Data'!K:K,MATCH(TEXT(A1065,"YYYY-MM-DD"),'Price Data'!J:J,0)),"")</f>
        <v>2.57</v>
      </c>
      <c r="I1065" s="10" cm="1">
        <f t="array" ref="I1065">IFERROR(IF(ISNUMBER(H1065),(H1065-INDEX('Price Data'!K:K,MATCH(TEXT(A1065,"YYYY-MM-DD"),'Price Data'!J:J,0)+1))/INDEX('Price Data'!K:K,MATCH(TEXT(A1065,"YYYY-MM-DD"),'Price Data'!J:J,0)+1),""),"")</f>
        <v>-1.9083969465648956E-2</v>
      </c>
      <c r="J1065" s="34">
        <f>IFERROR(INDEX('Price Data'!N:N,MATCH(TEXT(A1065,"YYYY-MM-DD"),'Price Data'!M:M,0)),"")</f>
        <v>3.03</v>
      </c>
      <c r="K1065" s="10" cm="1">
        <f t="array" ref="K1065">IFERROR(IF(ISNUMBER(J1065),(J1065-INDEX('Price Data'!N:N,MATCH(TEXT(A1065,"YYYY-MM-DD"),'Price Data'!M:M,0)+1))/INDEX('Price Data'!N:N,MATCH(TEXT(A1065,"YYYY-MM-DD"),'Price Data'!M:M,0)+1),""),"")</f>
        <v>-2.8846153846153941E-2</v>
      </c>
      <c r="L1065" s="34">
        <f>IFERROR(INDEX('Price Data'!Q:Q,MATCH(TEXT(A1065,"YYYY-MM-DD"),'Price Data'!P:P,0)),"")</f>
        <v>2.92</v>
      </c>
      <c r="M1065" s="10" cm="1">
        <f t="array" ref="M1065">IFERROR(IF(ISNUMBER(L1065),(L1065-INDEX('Price Data'!Q:Q,MATCH(TEXT(A1065,"YYYY-MM-DD"),'Price Data'!P:P,0)+1))/INDEX('Price Data'!Q:Q,MATCH(TEXT(A1065,"YYYY-MM-DD"),'Price Data'!P:P,0)+1),""),"")</f>
        <v>-3.6303630363036264E-2</v>
      </c>
      <c r="N1065" s="34">
        <f>IFERROR(INDEX('Price Data'!T:T,MATCH(TEXT(A1065,"YYYY-MM-DD"),'Price Data'!S:S,0)),"")</f>
        <v>3.49</v>
      </c>
      <c r="O1065" s="10" cm="1">
        <f t="array" ref="O1065">IFERROR(IF(ISNUMBER(N1065),(N1065-INDEX('Price Data'!T:T,MATCH(TEXT(A1065,"YYYY-MM-DD"),'Price Data'!S:S,0)+1))/INDEX('Price Data'!T:T,MATCH(TEXT(A1065,"YYYY-MM-DD"),'Price Data'!S:S,0)+1),""),"")</f>
        <v>-1.6901408450704116E-2</v>
      </c>
    </row>
    <row r="1066" spans="1:15" x14ac:dyDescent="0.3">
      <c r="A1066" s="8">
        <v>42885</v>
      </c>
      <c r="B1066" s="34">
        <f>IFERROR(INDEX('Price Data'!B:B,MATCH(TEXT(A1066,"YYYY-MM-DD"),'Price Data'!A:A,0)),"")</f>
        <v>20814</v>
      </c>
      <c r="C1066" s="10" cm="1">
        <f t="array" ref="C1066">IFERROR(IF(ISNUMBER(B1066),(B1066-INDEX('Price Data'!B:B,MATCH(TEXT(A1066,"YYYY-MM-DD"),'Price Data'!A:A,0)+1))/INDEX('Price Data'!B:B,MATCH(TEXT(A1066,"YYYY-MM-DD"),'Price Data'!A:A,0)+1),""),"")</f>
        <v>1.443418013856813E-3</v>
      </c>
      <c r="D1066" s="34">
        <f>IFERROR(INDEX('Price Data'!E:E,MATCH(TEXT(A1066,"YYYY-MM-DD"),'Price Data'!D:D,0)),"")</f>
        <v>15.85</v>
      </c>
      <c r="E1066" s="10" cm="1">
        <f t="array" ref="E1066">IFERROR(IF(ISNUMBER(D1066),(D1066-INDEX('Price Data'!E:E,MATCH(TEXT(A1066,"YYYY-MM-DD"),'Price Data'!D:D,0)+1))/INDEX('Price Data'!E:E,MATCH(TEXT(A1066,"YYYY-MM-DD"),'Price Data'!D:D,0)+1),""),"")</f>
        <v>-1.2602394454946171E-3</v>
      </c>
      <c r="F1066" s="34">
        <f>IFERROR(INDEX('Price Data'!H:H,MATCH(TEXT(A1066,"YYYY-MM-DD"),'Price Data'!G:G,0)),"")</f>
        <v>1508</v>
      </c>
      <c r="G1066" s="10" cm="1">
        <f t="array" ref="G1066">IFERROR(IF(ISNUMBER(F1066),(F1066-INDEX('Price Data'!H:H,MATCH(TEXT(A1066,"YYYY-MM-DD"),'Price Data'!G:G,0)+1))/INDEX('Price Data'!H:H,MATCH(TEXT(A1066,"YYYY-MM-DD"),'Price Data'!G:G,0)+1),""),"")</f>
        <v>0</v>
      </c>
      <c r="H1066" s="34">
        <f>IFERROR(INDEX('Price Data'!K:K,MATCH(TEXT(A1066,"YYYY-MM-DD"),'Price Data'!J:J,0)),"")</f>
        <v>2.5499999999999998</v>
      </c>
      <c r="I1066" s="10" cm="1">
        <f t="array" ref="I1066">IFERROR(IF(ISNUMBER(H1066),(H1066-INDEX('Price Data'!K:K,MATCH(TEXT(A1066,"YYYY-MM-DD"),'Price Data'!J:J,0)+1))/INDEX('Price Data'!K:K,MATCH(TEXT(A1066,"YYYY-MM-DD"),'Price Data'!J:J,0)+1),""),"")</f>
        <v>-7.7821011673151821E-3</v>
      </c>
      <c r="J1066" s="34">
        <f>IFERROR(INDEX('Price Data'!N:N,MATCH(TEXT(A1066,"YYYY-MM-DD"),'Price Data'!M:M,0)),"")</f>
        <v>3.03</v>
      </c>
      <c r="K1066" s="10" cm="1">
        <f t="array" ref="K1066">IFERROR(IF(ISNUMBER(J1066),(J1066-INDEX('Price Data'!N:N,MATCH(TEXT(A1066,"YYYY-MM-DD"),'Price Data'!M:M,0)+1))/INDEX('Price Data'!N:N,MATCH(TEXT(A1066,"YYYY-MM-DD"),'Price Data'!M:M,0)+1),""),"")</f>
        <v>0</v>
      </c>
      <c r="L1066" s="34">
        <f>IFERROR(INDEX('Price Data'!Q:Q,MATCH(TEXT(A1066,"YYYY-MM-DD"),'Price Data'!P:P,0)),"")</f>
        <v>2.85</v>
      </c>
      <c r="M1066" s="10" cm="1">
        <f t="array" ref="M1066">IFERROR(IF(ISNUMBER(L1066),(L1066-INDEX('Price Data'!Q:Q,MATCH(TEXT(A1066,"YYYY-MM-DD"),'Price Data'!P:P,0)+1))/INDEX('Price Data'!Q:Q,MATCH(TEXT(A1066,"YYYY-MM-DD"),'Price Data'!P:P,0)+1),""),"")</f>
        <v>-2.3972602739725974E-2</v>
      </c>
      <c r="N1066" s="34">
        <f>IFERROR(INDEX('Price Data'!T:T,MATCH(TEXT(A1066,"YYYY-MM-DD"),'Price Data'!S:S,0)),"")</f>
        <v>3.5</v>
      </c>
      <c r="O1066" s="10" cm="1">
        <f t="array" ref="O1066">IFERROR(IF(ISNUMBER(N1066),(N1066-INDEX('Price Data'!T:T,MATCH(TEXT(A1066,"YYYY-MM-DD"),'Price Data'!S:S,0)+1))/INDEX('Price Data'!T:T,MATCH(TEXT(A1066,"YYYY-MM-DD"),'Price Data'!S:S,0)+1),""),"")</f>
        <v>2.8653295128939216E-3</v>
      </c>
    </row>
    <row r="1067" spans="1:15" x14ac:dyDescent="0.3">
      <c r="A1067" s="8">
        <v>42886</v>
      </c>
      <c r="B1067" s="34">
        <f>IFERROR(INDEX('Price Data'!B:B,MATCH(TEXT(A1067,"YYYY-MM-DD"),'Price Data'!A:A,0)),"")</f>
        <v>20732</v>
      </c>
      <c r="C1067" s="10" cm="1">
        <f t="array" ref="C1067">IFERROR(IF(ISNUMBER(B1067),(B1067-INDEX('Price Data'!B:B,MATCH(TEXT(A1067,"YYYY-MM-DD"),'Price Data'!A:A,0)+1))/INDEX('Price Data'!B:B,MATCH(TEXT(A1067,"YYYY-MM-DD"),'Price Data'!A:A,0)+1),""),"")</f>
        <v>-3.9396560007687138E-3</v>
      </c>
      <c r="D1067" s="34">
        <f>IFERROR(INDEX('Price Data'!E:E,MATCH(TEXT(A1067,"YYYY-MM-DD"),'Price Data'!D:D,0)),"")</f>
        <v>15.57</v>
      </c>
      <c r="E1067" s="10" cm="1">
        <f t="array" ref="E1067">IFERROR(IF(ISNUMBER(D1067),(D1067-INDEX('Price Data'!E:E,MATCH(TEXT(A1067,"YYYY-MM-DD"),'Price Data'!D:D,0)+1))/INDEX('Price Data'!E:E,MATCH(TEXT(A1067,"YYYY-MM-DD"),'Price Data'!D:D,0)+1),""),"")</f>
        <v>-1.7665615141955797E-2</v>
      </c>
      <c r="F1067" s="34">
        <f>IFERROR(INDEX('Price Data'!H:H,MATCH(TEXT(A1067,"YYYY-MM-DD"),'Price Data'!G:G,0)),"")</f>
        <v>1508</v>
      </c>
      <c r="G1067" s="10" cm="1">
        <f t="array" ref="G1067">IFERROR(IF(ISNUMBER(F1067),(F1067-INDEX('Price Data'!H:H,MATCH(TEXT(A1067,"YYYY-MM-DD"),'Price Data'!G:G,0)+1))/INDEX('Price Data'!H:H,MATCH(TEXT(A1067,"YYYY-MM-DD"),'Price Data'!G:G,0)+1),""),"")</f>
        <v>0</v>
      </c>
      <c r="H1067" s="34">
        <f>IFERROR(INDEX('Price Data'!K:K,MATCH(TEXT(A1067,"YYYY-MM-DD"),'Price Data'!J:J,0)),"")</f>
        <v>2.5499999999999998</v>
      </c>
      <c r="I1067" s="10" cm="1">
        <f t="array" ref="I1067">IFERROR(IF(ISNUMBER(H1067),(H1067-INDEX('Price Data'!K:K,MATCH(TEXT(A1067,"YYYY-MM-DD"),'Price Data'!J:J,0)+1))/INDEX('Price Data'!K:K,MATCH(TEXT(A1067,"YYYY-MM-DD"),'Price Data'!J:J,0)+1),""),"")</f>
        <v>0</v>
      </c>
      <c r="J1067" s="34">
        <f>IFERROR(INDEX('Price Data'!N:N,MATCH(TEXT(A1067,"YYYY-MM-DD"),'Price Data'!M:M,0)),"")</f>
        <v>2.95</v>
      </c>
      <c r="K1067" s="10" cm="1">
        <f t="array" ref="K1067">IFERROR(IF(ISNUMBER(J1067),(J1067-INDEX('Price Data'!N:N,MATCH(TEXT(A1067,"YYYY-MM-DD"),'Price Data'!M:M,0)+1))/INDEX('Price Data'!N:N,MATCH(TEXT(A1067,"YYYY-MM-DD"),'Price Data'!M:M,0)+1),""),"")</f>
        <v>-2.6402640264026282E-2</v>
      </c>
      <c r="L1067" s="34">
        <f>IFERROR(INDEX('Price Data'!Q:Q,MATCH(TEXT(A1067,"YYYY-MM-DD"),'Price Data'!P:P,0)),"")</f>
        <v>2.77</v>
      </c>
      <c r="M1067" s="10" cm="1">
        <f t="array" ref="M1067">IFERROR(IF(ISNUMBER(L1067),(L1067-INDEX('Price Data'!Q:Q,MATCH(TEXT(A1067,"YYYY-MM-DD"),'Price Data'!P:P,0)+1))/INDEX('Price Data'!Q:Q,MATCH(TEXT(A1067,"YYYY-MM-DD"),'Price Data'!P:P,0)+1),""),"")</f>
        <v>-2.8070175438596516E-2</v>
      </c>
      <c r="N1067" s="34">
        <f>IFERROR(INDEX('Price Data'!T:T,MATCH(TEXT(A1067,"YYYY-MM-DD"),'Price Data'!S:S,0)),"")</f>
        <v>3.42</v>
      </c>
      <c r="O1067" s="10" cm="1">
        <f t="array" ref="O1067">IFERROR(IF(ISNUMBER(N1067),(N1067-INDEX('Price Data'!T:T,MATCH(TEXT(A1067,"YYYY-MM-DD"),'Price Data'!S:S,0)+1))/INDEX('Price Data'!T:T,MATCH(TEXT(A1067,"YYYY-MM-DD"),'Price Data'!S:S,0)+1),""),"")</f>
        <v>-2.2857142857142878E-2</v>
      </c>
    </row>
    <row r="1068" spans="1:15" x14ac:dyDescent="0.3">
      <c r="A1068" s="8">
        <v>42887</v>
      </c>
      <c r="B1068" s="34">
        <f>IFERROR(INDEX('Price Data'!B:B,MATCH(TEXT(A1068,"YYYY-MM-DD"),'Price Data'!A:A,0)),"")</f>
        <v>20936</v>
      </c>
      <c r="C1068" s="10" cm="1">
        <f t="array" ref="C1068">IFERROR(IF(ISNUMBER(B1068),(B1068-INDEX('Price Data'!B:B,MATCH(TEXT(A1068,"YYYY-MM-DD"),'Price Data'!A:A,0)+1))/INDEX('Price Data'!B:B,MATCH(TEXT(A1068,"YYYY-MM-DD"),'Price Data'!A:A,0)+1),""),"")</f>
        <v>9.8398610843141044E-3</v>
      </c>
      <c r="D1068" s="34">
        <f>IFERROR(INDEX('Price Data'!E:E,MATCH(TEXT(A1068,"YYYY-MM-DD"),'Price Data'!D:D,0)),"")</f>
        <v>15.46</v>
      </c>
      <c r="E1068" s="10" cm="1">
        <f t="array" ref="E1068">IFERROR(IF(ISNUMBER(D1068),(D1068-INDEX('Price Data'!E:E,MATCH(TEXT(A1068,"YYYY-MM-DD"),'Price Data'!D:D,0)+1))/INDEX('Price Data'!E:E,MATCH(TEXT(A1068,"YYYY-MM-DD"),'Price Data'!D:D,0)+1),""),"")</f>
        <v>-7.0648683365446005E-3</v>
      </c>
      <c r="F1068" s="34">
        <f>IFERROR(INDEX('Price Data'!H:H,MATCH(TEXT(A1068,"YYYY-MM-DD"),'Price Data'!G:G,0)),"")</f>
        <v>1508</v>
      </c>
      <c r="G1068" s="10" cm="1">
        <f t="array" ref="G1068">IFERROR(IF(ISNUMBER(F1068),(F1068-INDEX('Price Data'!H:H,MATCH(TEXT(A1068,"YYYY-MM-DD"),'Price Data'!G:G,0)+1))/INDEX('Price Data'!H:H,MATCH(TEXT(A1068,"YYYY-MM-DD"),'Price Data'!G:G,0)+1),""),"")</f>
        <v>0</v>
      </c>
      <c r="H1068" s="34">
        <f>IFERROR(INDEX('Price Data'!K:K,MATCH(TEXT(A1068,"YYYY-MM-DD"),'Price Data'!J:J,0)),"")</f>
        <v>2.57</v>
      </c>
      <c r="I1068" s="10" cm="1">
        <f t="array" ref="I1068">IFERROR(IF(ISNUMBER(H1068),(H1068-INDEX('Price Data'!K:K,MATCH(TEXT(A1068,"YYYY-MM-DD"),'Price Data'!J:J,0)+1))/INDEX('Price Data'!K:K,MATCH(TEXT(A1068,"YYYY-MM-DD"),'Price Data'!J:J,0)+1),""),"")</f>
        <v>7.8431372549019676E-3</v>
      </c>
      <c r="J1068" s="34">
        <f>IFERROR(INDEX('Price Data'!N:N,MATCH(TEXT(A1068,"YYYY-MM-DD"),'Price Data'!M:M,0)),"")</f>
        <v>3.01</v>
      </c>
      <c r="K1068" s="10" cm="1">
        <f t="array" ref="K1068">IFERROR(IF(ISNUMBER(J1068),(J1068-INDEX('Price Data'!N:N,MATCH(TEXT(A1068,"YYYY-MM-DD"),'Price Data'!M:M,0)+1))/INDEX('Price Data'!N:N,MATCH(TEXT(A1068,"YYYY-MM-DD"),'Price Data'!M:M,0)+1),""),"")</f>
        <v>2.0338983050847324E-2</v>
      </c>
      <c r="L1068" s="34">
        <f>IFERROR(INDEX('Price Data'!Q:Q,MATCH(TEXT(A1068,"YYYY-MM-DD"),'Price Data'!P:P,0)),"")</f>
        <v>2.86</v>
      </c>
      <c r="M1068" s="10" cm="1">
        <f t="array" ref="M1068">IFERROR(IF(ISNUMBER(L1068),(L1068-INDEX('Price Data'!Q:Q,MATCH(TEXT(A1068,"YYYY-MM-DD"),'Price Data'!P:P,0)+1))/INDEX('Price Data'!Q:Q,MATCH(TEXT(A1068,"YYYY-MM-DD"),'Price Data'!P:P,0)+1),""),"")</f>
        <v>3.2490974729241826E-2</v>
      </c>
      <c r="N1068" s="34">
        <f>IFERROR(INDEX('Price Data'!T:T,MATCH(TEXT(A1068,"YYYY-MM-DD"),'Price Data'!S:S,0)),"")</f>
        <v>3.49</v>
      </c>
      <c r="O1068" s="10" cm="1">
        <f t="array" ref="O1068">IFERROR(IF(ISNUMBER(N1068),(N1068-INDEX('Price Data'!T:T,MATCH(TEXT(A1068,"YYYY-MM-DD"),'Price Data'!S:S,0)+1))/INDEX('Price Data'!T:T,MATCH(TEXT(A1068,"YYYY-MM-DD"),'Price Data'!S:S,0)+1),""),"")</f>
        <v>2.0467836257310024E-2</v>
      </c>
    </row>
    <row r="1069" spans="1:15" x14ac:dyDescent="0.3">
      <c r="A1069" s="8">
        <v>42888</v>
      </c>
      <c r="B1069" s="34">
        <f>IFERROR(INDEX('Price Data'!B:B,MATCH(TEXT(A1069,"YYYY-MM-DD"),'Price Data'!A:A,0)),"")</f>
        <v>20928</v>
      </c>
      <c r="C1069" s="10" cm="1">
        <f t="array" ref="C1069">IFERROR(IF(ISNUMBER(B1069),(B1069-INDEX('Price Data'!B:B,MATCH(TEXT(A1069,"YYYY-MM-DD"),'Price Data'!A:A,0)+1))/INDEX('Price Data'!B:B,MATCH(TEXT(A1069,"YYYY-MM-DD"),'Price Data'!A:A,0)+1),""),"")</f>
        <v>-3.8211692777990065E-4</v>
      </c>
      <c r="D1069" s="34">
        <f>IFERROR(INDEX('Price Data'!E:E,MATCH(TEXT(A1069,"YYYY-MM-DD"),'Price Data'!D:D,0)),"")</f>
        <v>15.49</v>
      </c>
      <c r="E1069" s="10" cm="1">
        <f t="array" ref="E1069">IFERROR(IF(ISNUMBER(D1069),(D1069-INDEX('Price Data'!E:E,MATCH(TEXT(A1069,"YYYY-MM-DD"),'Price Data'!D:D,0)+1))/INDEX('Price Data'!E:E,MATCH(TEXT(A1069,"YYYY-MM-DD"),'Price Data'!D:D,0)+1),""),"")</f>
        <v>1.9404915912030634E-3</v>
      </c>
      <c r="F1069" s="34">
        <f>IFERROR(INDEX('Price Data'!H:H,MATCH(TEXT(A1069,"YYYY-MM-DD"),'Price Data'!G:G,0)),"")</f>
        <v>1508</v>
      </c>
      <c r="G1069" s="10" cm="1">
        <f t="array" ref="G1069">IFERROR(IF(ISNUMBER(F1069),(F1069-INDEX('Price Data'!H:H,MATCH(TEXT(A1069,"YYYY-MM-DD"),'Price Data'!G:G,0)+1))/INDEX('Price Data'!H:H,MATCH(TEXT(A1069,"YYYY-MM-DD"),'Price Data'!G:G,0)+1),""),"")</f>
        <v>0</v>
      </c>
      <c r="H1069" s="34">
        <f>IFERROR(INDEX('Price Data'!K:K,MATCH(TEXT(A1069,"YYYY-MM-DD"),'Price Data'!J:J,0)),"")</f>
        <v>2.59</v>
      </c>
      <c r="I1069" s="10" cm="1">
        <f t="array" ref="I1069">IFERROR(IF(ISNUMBER(H1069),(H1069-INDEX('Price Data'!K:K,MATCH(TEXT(A1069,"YYYY-MM-DD"),'Price Data'!J:J,0)+1))/INDEX('Price Data'!K:K,MATCH(TEXT(A1069,"YYYY-MM-DD"),'Price Data'!J:J,0)+1),""),"")</f>
        <v>7.7821011673151821E-3</v>
      </c>
      <c r="J1069" s="34">
        <f>IFERROR(INDEX('Price Data'!N:N,MATCH(TEXT(A1069,"YYYY-MM-DD"),'Price Data'!M:M,0)),"")</f>
        <v>2.98</v>
      </c>
      <c r="K1069" s="10" cm="1">
        <f t="array" ref="K1069">IFERROR(IF(ISNUMBER(J1069),(J1069-INDEX('Price Data'!N:N,MATCH(TEXT(A1069,"YYYY-MM-DD"),'Price Data'!M:M,0)+1))/INDEX('Price Data'!N:N,MATCH(TEXT(A1069,"YYYY-MM-DD"),'Price Data'!M:M,0)+1),""),"")</f>
        <v>-9.9667774086378089E-3</v>
      </c>
      <c r="L1069" s="34">
        <f>IFERROR(INDEX('Price Data'!Q:Q,MATCH(TEXT(A1069,"YYYY-MM-DD"),'Price Data'!P:P,0)),"")</f>
        <v>2.86</v>
      </c>
      <c r="M1069" s="10" cm="1">
        <f t="array" ref="M1069">IFERROR(IF(ISNUMBER(L1069),(L1069-INDEX('Price Data'!Q:Q,MATCH(TEXT(A1069,"YYYY-MM-DD"),'Price Data'!P:P,0)+1))/INDEX('Price Data'!Q:Q,MATCH(TEXT(A1069,"YYYY-MM-DD"),'Price Data'!P:P,0)+1),""),"")</f>
        <v>0</v>
      </c>
      <c r="N1069" s="34">
        <f>IFERROR(INDEX('Price Data'!T:T,MATCH(TEXT(A1069,"YYYY-MM-DD"),'Price Data'!S:S,0)),"")</f>
        <v>3.48</v>
      </c>
      <c r="O1069" s="10" cm="1">
        <f t="array" ref="O1069">IFERROR(IF(ISNUMBER(N1069),(N1069-INDEX('Price Data'!T:T,MATCH(TEXT(A1069,"YYYY-MM-DD"),'Price Data'!S:S,0)+1))/INDEX('Price Data'!T:T,MATCH(TEXT(A1069,"YYYY-MM-DD"),'Price Data'!S:S,0)+1),""),"")</f>
        <v>-2.8653295128940486E-3</v>
      </c>
    </row>
    <row r="1070" spans="1:15" x14ac:dyDescent="0.3">
      <c r="A1070" s="8">
        <v>42889</v>
      </c>
      <c r="B1070" s="34" t="str">
        <f>IFERROR(INDEX('Price Data'!B:B,MATCH(TEXT(A1070,"YYYY-MM-DD"),'Price Data'!A:A,0)),"")</f>
        <v/>
      </c>
      <c r="C1070" s="10" t="str" cm="1">
        <f t="array" ref="C1070">IFERROR(IF(ISNUMBER(B1070),(B1070-INDEX('Price Data'!B:B,MATCH(TEXT(A1070,"YYYY-MM-DD"),'Price Data'!A:A,0)+1))/INDEX('Price Data'!B:B,MATCH(TEXT(A1070,"YYYY-MM-DD"),'Price Data'!A:A,0)+1),""),"")</f>
        <v/>
      </c>
      <c r="D1070" s="34" t="str">
        <f>IFERROR(INDEX('Price Data'!E:E,MATCH(TEXT(A1070,"YYYY-MM-DD"),'Price Data'!D:D,0)),"")</f>
        <v/>
      </c>
      <c r="E1070" s="10" t="str" cm="1">
        <f t="array" ref="E1070">IFERROR(IF(ISNUMBER(D1070),(D1070-INDEX('Price Data'!E:E,MATCH(TEXT(A1070,"YYYY-MM-DD"),'Price Data'!D:D,0)+1))/INDEX('Price Data'!E:E,MATCH(TEXT(A1070,"YYYY-MM-DD"),'Price Data'!D:D,0)+1),""),"")</f>
        <v/>
      </c>
      <c r="F1070" s="34" t="str">
        <f>IFERROR(INDEX('Price Data'!H:H,MATCH(TEXT(A1070,"YYYY-MM-DD"),'Price Data'!G:G,0)),"")</f>
        <v/>
      </c>
      <c r="G1070" s="10" t="str" cm="1">
        <f t="array" ref="G1070">IFERROR(IF(ISNUMBER(F1070),(F1070-INDEX('Price Data'!H:H,MATCH(TEXT(A1070,"YYYY-MM-DD"),'Price Data'!G:G,0)+1))/INDEX('Price Data'!H:H,MATCH(TEXT(A1070,"YYYY-MM-DD"),'Price Data'!G:G,0)+1),""),"")</f>
        <v/>
      </c>
      <c r="H1070" s="34" t="str">
        <f>IFERROR(INDEX('Price Data'!K:K,MATCH(TEXT(A1070,"YYYY-MM-DD"),'Price Data'!J:J,0)),"")</f>
        <v/>
      </c>
      <c r="I1070" s="10" t="str" cm="1">
        <f t="array" ref="I1070">IFERROR(IF(ISNUMBER(H1070),(H1070-INDEX('Price Data'!K:K,MATCH(TEXT(A1070,"YYYY-MM-DD"),'Price Data'!J:J,0)+1))/INDEX('Price Data'!K:K,MATCH(TEXT(A1070,"YYYY-MM-DD"),'Price Data'!J:J,0)+1),""),"")</f>
        <v/>
      </c>
      <c r="J1070" s="34" t="str">
        <f>IFERROR(INDEX('Price Data'!N:N,MATCH(TEXT(A1070,"YYYY-MM-DD"),'Price Data'!M:M,0)),"")</f>
        <v/>
      </c>
      <c r="K1070" s="10" t="str" cm="1">
        <f t="array" ref="K1070">IFERROR(IF(ISNUMBER(J1070),(J1070-INDEX('Price Data'!N:N,MATCH(TEXT(A1070,"YYYY-MM-DD"),'Price Data'!M:M,0)+1))/INDEX('Price Data'!N:N,MATCH(TEXT(A1070,"YYYY-MM-DD"),'Price Data'!M:M,0)+1),""),"")</f>
        <v/>
      </c>
      <c r="L1070" s="34" t="str">
        <f>IFERROR(INDEX('Price Data'!Q:Q,MATCH(TEXT(A1070,"YYYY-MM-DD"),'Price Data'!P:P,0)),"")</f>
        <v/>
      </c>
      <c r="M1070" s="10" t="str" cm="1">
        <f t="array" ref="M1070">IFERROR(IF(ISNUMBER(L1070),(L1070-INDEX('Price Data'!Q:Q,MATCH(TEXT(A1070,"YYYY-MM-DD"),'Price Data'!P:P,0)+1))/INDEX('Price Data'!Q:Q,MATCH(TEXT(A1070,"YYYY-MM-DD"),'Price Data'!P:P,0)+1),""),"")</f>
        <v/>
      </c>
      <c r="N1070" s="34" t="str">
        <f>IFERROR(INDEX('Price Data'!T:T,MATCH(TEXT(A1070,"YYYY-MM-DD"),'Price Data'!S:S,0)),"")</f>
        <v/>
      </c>
      <c r="O1070" s="10" t="str" cm="1">
        <f t="array" ref="O1070">IFERROR(IF(ISNUMBER(N1070),(N1070-INDEX('Price Data'!T:T,MATCH(TEXT(A1070,"YYYY-MM-DD"),'Price Data'!S:S,0)+1))/INDEX('Price Data'!T:T,MATCH(TEXT(A1070,"YYYY-MM-DD"),'Price Data'!S:S,0)+1),""),"")</f>
        <v/>
      </c>
    </row>
    <row r="1071" spans="1:15" x14ac:dyDescent="0.3">
      <c r="A1071" s="8">
        <v>42890</v>
      </c>
      <c r="B1071" s="34" t="str">
        <f>IFERROR(INDEX('Price Data'!B:B,MATCH(TEXT(A1071,"YYYY-MM-DD"),'Price Data'!A:A,0)),"")</f>
        <v/>
      </c>
      <c r="C1071" s="10" t="str" cm="1">
        <f t="array" ref="C1071">IFERROR(IF(ISNUMBER(B1071),(B1071-INDEX('Price Data'!B:B,MATCH(TEXT(A1071,"YYYY-MM-DD"),'Price Data'!A:A,0)+1))/INDEX('Price Data'!B:B,MATCH(TEXT(A1071,"YYYY-MM-DD"),'Price Data'!A:A,0)+1),""),"")</f>
        <v/>
      </c>
      <c r="D1071" s="34" t="str">
        <f>IFERROR(INDEX('Price Data'!E:E,MATCH(TEXT(A1071,"YYYY-MM-DD"),'Price Data'!D:D,0)),"")</f>
        <v/>
      </c>
      <c r="E1071" s="10" t="str" cm="1">
        <f t="array" ref="E1071">IFERROR(IF(ISNUMBER(D1071),(D1071-INDEX('Price Data'!E:E,MATCH(TEXT(A1071,"YYYY-MM-DD"),'Price Data'!D:D,0)+1))/INDEX('Price Data'!E:E,MATCH(TEXT(A1071,"YYYY-MM-DD"),'Price Data'!D:D,0)+1),""),"")</f>
        <v/>
      </c>
      <c r="F1071" s="34" t="str">
        <f>IFERROR(INDEX('Price Data'!H:H,MATCH(TEXT(A1071,"YYYY-MM-DD"),'Price Data'!G:G,0)),"")</f>
        <v/>
      </c>
      <c r="G1071" s="10" t="str" cm="1">
        <f t="array" ref="G1071">IFERROR(IF(ISNUMBER(F1071),(F1071-INDEX('Price Data'!H:H,MATCH(TEXT(A1071,"YYYY-MM-DD"),'Price Data'!G:G,0)+1))/INDEX('Price Data'!H:H,MATCH(TEXT(A1071,"YYYY-MM-DD"),'Price Data'!G:G,0)+1),""),"")</f>
        <v/>
      </c>
      <c r="H1071" s="34" t="str">
        <f>IFERROR(INDEX('Price Data'!K:K,MATCH(TEXT(A1071,"YYYY-MM-DD"),'Price Data'!J:J,0)),"")</f>
        <v/>
      </c>
      <c r="I1071" s="10" t="str" cm="1">
        <f t="array" ref="I1071">IFERROR(IF(ISNUMBER(H1071),(H1071-INDEX('Price Data'!K:K,MATCH(TEXT(A1071,"YYYY-MM-DD"),'Price Data'!J:J,0)+1))/INDEX('Price Data'!K:K,MATCH(TEXT(A1071,"YYYY-MM-DD"),'Price Data'!J:J,0)+1),""),"")</f>
        <v/>
      </c>
      <c r="J1071" s="34" t="str">
        <f>IFERROR(INDEX('Price Data'!N:N,MATCH(TEXT(A1071,"YYYY-MM-DD"),'Price Data'!M:M,0)),"")</f>
        <v/>
      </c>
      <c r="K1071" s="10" t="str" cm="1">
        <f t="array" ref="K1071">IFERROR(IF(ISNUMBER(J1071),(J1071-INDEX('Price Data'!N:N,MATCH(TEXT(A1071,"YYYY-MM-DD"),'Price Data'!M:M,0)+1))/INDEX('Price Data'!N:N,MATCH(TEXT(A1071,"YYYY-MM-DD"),'Price Data'!M:M,0)+1),""),"")</f>
        <v/>
      </c>
      <c r="L1071" s="34" t="str">
        <f>IFERROR(INDEX('Price Data'!Q:Q,MATCH(TEXT(A1071,"YYYY-MM-DD"),'Price Data'!P:P,0)),"")</f>
        <v/>
      </c>
      <c r="M1071" s="10" t="str" cm="1">
        <f t="array" ref="M1071">IFERROR(IF(ISNUMBER(L1071),(L1071-INDEX('Price Data'!Q:Q,MATCH(TEXT(A1071,"YYYY-MM-DD"),'Price Data'!P:P,0)+1))/INDEX('Price Data'!Q:Q,MATCH(TEXT(A1071,"YYYY-MM-DD"),'Price Data'!P:P,0)+1),""),"")</f>
        <v/>
      </c>
      <c r="N1071" s="34" t="str">
        <f>IFERROR(INDEX('Price Data'!T:T,MATCH(TEXT(A1071,"YYYY-MM-DD"),'Price Data'!S:S,0)),"")</f>
        <v/>
      </c>
      <c r="O1071" s="10" t="str" cm="1">
        <f t="array" ref="O1071">IFERROR(IF(ISNUMBER(N1071),(N1071-INDEX('Price Data'!T:T,MATCH(TEXT(A1071,"YYYY-MM-DD"),'Price Data'!S:S,0)+1))/INDEX('Price Data'!T:T,MATCH(TEXT(A1071,"YYYY-MM-DD"),'Price Data'!S:S,0)+1),""),"")</f>
        <v/>
      </c>
    </row>
    <row r="1072" spans="1:15" x14ac:dyDescent="0.3">
      <c r="A1072" s="8">
        <v>42891</v>
      </c>
      <c r="B1072" s="34">
        <f>IFERROR(INDEX('Price Data'!B:B,MATCH(TEXT(A1072,"YYYY-MM-DD"),'Price Data'!A:A,0)),"")</f>
        <v>20721</v>
      </c>
      <c r="C1072" s="10" cm="1">
        <f t="array" ref="C1072">IFERROR(IF(ISNUMBER(B1072),(B1072-INDEX('Price Data'!B:B,MATCH(TEXT(A1072,"YYYY-MM-DD"),'Price Data'!A:A,0)+1))/INDEX('Price Data'!B:B,MATCH(TEXT(A1072,"YYYY-MM-DD"),'Price Data'!A:A,0)+1),""),"")</f>
        <v>-9.8910550458715593E-3</v>
      </c>
      <c r="D1072" s="34">
        <f>IFERROR(INDEX('Price Data'!E:E,MATCH(TEXT(A1072,"YYYY-MM-DD"),'Price Data'!D:D,0)),"")</f>
        <v>15.27</v>
      </c>
      <c r="E1072" s="10" cm="1">
        <f t="array" ref="E1072">IFERROR(IF(ISNUMBER(D1072),(D1072-INDEX('Price Data'!E:E,MATCH(TEXT(A1072,"YYYY-MM-DD"),'Price Data'!D:D,0)+1))/INDEX('Price Data'!E:E,MATCH(TEXT(A1072,"YYYY-MM-DD"),'Price Data'!D:D,0)+1),""),"")</f>
        <v>-1.4202711426726961E-2</v>
      </c>
      <c r="F1072" s="34">
        <f>IFERROR(INDEX('Price Data'!H:H,MATCH(TEXT(A1072,"YYYY-MM-DD"),'Price Data'!G:G,0)),"")</f>
        <v>1508</v>
      </c>
      <c r="G1072" s="10" cm="1">
        <f t="array" ref="G1072">IFERROR(IF(ISNUMBER(F1072),(F1072-INDEX('Price Data'!H:H,MATCH(TEXT(A1072,"YYYY-MM-DD"),'Price Data'!G:G,0)+1))/INDEX('Price Data'!H:H,MATCH(TEXT(A1072,"YYYY-MM-DD"),'Price Data'!G:G,0)+1),""),"")</f>
        <v>0</v>
      </c>
      <c r="H1072" s="34">
        <f>IFERROR(INDEX('Price Data'!K:K,MATCH(TEXT(A1072,"YYYY-MM-DD"),'Price Data'!J:J,0)),"")</f>
        <v>2.56</v>
      </c>
      <c r="I1072" s="10" cm="1">
        <f t="array" ref="I1072">IFERROR(IF(ISNUMBER(H1072),(H1072-INDEX('Price Data'!K:K,MATCH(TEXT(A1072,"YYYY-MM-DD"),'Price Data'!J:J,0)+1))/INDEX('Price Data'!K:K,MATCH(TEXT(A1072,"YYYY-MM-DD"),'Price Data'!J:J,0)+1),""),"")</f>
        <v>-1.1583011583011508E-2</v>
      </c>
      <c r="J1072" s="34">
        <f>IFERROR(INDEX('Price Data'!N:N,MATCH(TEXT(A1072,"YYYY-MM-DD"),'Price Data'!M:M,0)),"")</f>
        <v>2.92</v>
      </c>
      <c r="K1072" s="10" cm="1">
        <f t="array" ref="K1072">IFERROR(IF(ISNUMBER(J1072),(J1072-INDEX('Price Data'!N:N,MATCH(TEXT(A1072,"YYYY-MM-DD"),'Price Data'!M:M,0)+1))/INDEX('Price Data'!N:N,MATCH(TEXT(A1072,"YYYY-MM-DD"),'Price Data'!M:M,0)+1),""),"")</f>
        <v>-2.0134228187919483E-2</v>
      </c>
      <c r="L1072" s="34">
        <f>IFERROR(INDEX('Price Data'!Q:Q,MATCH(TEXT(A1072,"YYYY-MM-DD"),'Price Data'!P:P,0)),"")</f>
        <v>2.78</v>
      </c>
      <c r="M1072" s="10" cm="1">
        <f t="array" ref="M1072">IFERROR(IF(ISNUMBER(L1072),(L1072-INDEX('Price Data'!Q:Q,MATCH(TEXT(A1072,"YYYY-MM-DD"),'Price Data'!P:P,0)+1))/INDEX('Price Data'!Q:Q,MATCH(TEXT(A1072,"YYYY-MM-DD"),'Price Data'!P:P,0)+1),""),"")</f>
        <v>-2.7972027972028E-2</v>
      </c>
      <c r="N1072" s="34">
        <f>IFERROR(INDEX('Price Data'!T:T,MATCH(TEXT(A1072,"YYYY-MM-DD"),'Price Data'!S:S,0)),"")</f>
        <v>3.42</v>
      </c>
      <c r="O1072" s="10" cm="1">
        <f t="array" ref="O1072">IFERROR(IF(ISNUMBER(N1072),(N1072-INDEX('Price Data'!T:T,MATCH(TEXT(A1072,"YYYY-MM-DD"),'Price Data'!S:S,0)+1))/INDEX('Price Data'!T:T,MATCH(TEXT(A1072,"YYYY-MM-DD"),'Price Data'!S:S,0)+1),""),"")</f>
        <v>-1.7241379310344845E-2</v>
      </c>
    </row>
    <row r="1073" spans="1:15" x14ac:dyDescent="0.3">
      <c r="A1073" s="8">
        <v>42892</v>
      </c>
      <c r="B1073" s="34">
        <f>IFERROR(INDEX('Price Data'!B:B,MATCH(TEXT(A1073,"YYYY-MM-DD"),'Price Data'!A:A,0)),"")</f>
        <v>20760</v>
      </c>
      <c r="C1073" s="10" cm="1">
        <f t="array" ref="C1073">IFERROR(IF(ISNUMBER(B1073),(B1073-INDEX('Price Data'!B:B,MATCH(TEXT(A1073,"YYYY-MM-DD"),'Price Data'!A:A,0)+1))/INDEX('Price Data'!B:B,MATCH(TEXT(A1073,"YYYY-MM-DD"),'Price Data'!A:A,0)+1),""),"")</f>
        <v>1.882148544954394E-3</v>
      </c>
      <c r="D1073" s="34">
        <f>IFERROR(INDEX('Price Data'!E:E,MATCH(TEXT(A1073,"YYYY-MM-DD"),'Price Data'!D:D,0)),"")</f>
        <v>15.38</v>
      </c>
      <c r="E1073" s="10" cm="1">
        <f t="array" ref="E1073">IFERROR(IF(ISNUMBER(D1073),(D1073-INDEX('Price Data'!E:E,MATCH(TEXT(A1073,"YYYY-MM-DD"),'Price Data'!D:D,0)+1))/INDEX('Price Data'!E:E,MATCH(TEXT(A1073,"YYYY-MM-DD"),'Price Data'!D:D,0)+1),""),"")</f>
        <v>7.2036673215455935E-3</v>
      </c>
      <c r="F1073" s="34">
        <f>IFERROR(INDEX('Price Data'!H:H,MATCH(TEXT(A1073,"YYYY-MM-DD"),'Price Data'!G:G,0)),"")</f>
        <v>1508</v>
      </c>
      <c r="G1073" s="10" cm="1">
        <f t="array" ref="G1073">IFERROR(IF(ISNUMBER(F1073),(F1073-INDEX('Price Data'!H:H,MATCH(TEXT(A1073,"YYYY-MM-DD"),'Price Data'!G:G,0)+1))/INDEX('Price Data'!H:H,MATCH(TEXT(A1073,"YYYY-MM-DD"),'Price Data'!G:G,0)+1),""),"")</f>
        <v>0</v>
      </c>
      <c r="H1073" s="34">
        <f>IFERROR(INDEX('Price Data'!K:K,MATCH(TEXT(A1073,"YYYY-MM-DD"),'Price Data'!J:J,0)),"")</f>
        <v>2.56</v>
      </c>
      <c r="I1073" s="10" cm="1">
        <f t="array" ref="I1073">IFERROR(IF(ISNUMBER(H1073),(H1073-INDEX('Price Data'!K:K,MATCH(TEXT(A1073,"YYYY-MM-DD"),'Price Data'!J:J,0)+1))/INDEX('Price Data'!K:K,MATCH(TEXT(A1073,"YYYY-MM-DD"),'Price Data'!J:J,0)+1),""),"")</f>
        <v>0</v>
      </c>
      <c r="J1073" s="34">
        <f>IFERROR(INDEX('Price Data'!N:N,MATCH(TEXT(A1073,"YYYY-MM-DD"),'Price Data'!M:M,0)),"")</f>
        <v>2.88</v>
      </c>
      <c r="K1073" s="10" cm="1">
        <f t="array" ref="K1073">IFERROR(IF(ISNUMBER(J1073),(J1073-INDEX('Price Data'!N:N,MATCH(TEXT(A1073,"YYYY-MM-DD"),'Price Data'!M:M,0)+1))/INDEX('Price Data'!N:N,MATCH(TEXT(A1073,"YYYY-MM-DD"),'Price Data'!M:M,0)+1),""),"")</f>
        <v>-1.3698630136986314E-2</v>
      </c>
      <c r="L1073" s="34">
        <f>IFERROR(INDEX('Price Data'!Q:Q,MATCH(TEXT(A1073,"YYYY-MM-DD"),'Price Data'!P:P,0)),"")</f>
        <v>2.74</v>
      </c>
      <c r="M1073" s="10" cm="1">
        <f t="array" ref="M1073">IFERROR(IF(ISNUMBER(L1073),(L1073-INDEX('Price Data'!Q:Q,MATCH(TEXT(A1073,"YYYY-MM-DD"),'Price Data'!P:P,0)+1))/INDEX('Price Data'!Q:Q,MATCH(TEXT(A1073,"YYYY-MM-DD"),'Price Data'!P:P,0)+1),""),"")</f>
        <v>-1.4388489208632947E-2</v>
      </c>
      <c r="N1073" s="34">
        <f>IFERROR(INDEX('Price Data'!T:T,MATCH(TEXT(A1073,"YYYY-MM-DD"),'Price Data'!S:S,0)),"")</f>
        <v>3.44</v>
      </c>
      <c r="O1073" s="10" cm="1">
        <f t="array" ref="O1073">IFERROR(IF(ISNUMBER(N1073),(N1073-INDEX('Price Data'!T:T,MATCH(TEXT(A1073,"YYYY-MM-DD"),'Price Data'!S:S,0)+1))/INDEX('Price Data'!T:T,MATCH(TEXT(A1073,"YYYY-MM-DD"),'Price Data'!S:S,0)+1),""),"")</f>
        <v>5.8479532163742748E-3</v>
      </c>
    </row>
    <row r="1074" spans="1:15" x14ac:dyDescent="0.3">
      <c r="A1074" s="8">
        <v>42893</v>
      </c>
      <c r="B1074" s="34">
        <f>IFERROR(INDEX('Price Data'!B:B,MATCH(TEXT(A1074,"YYYY-MM-DD"),'Price Data'!A:A,0)),"")</f>
        <v>20740</v>
      </c>
      <c r="C1074" s="10" cm="1">
        <f t="array" ref="C1074">IFERROR(IF(ISNUMBER(B1074),(B1074-INDEX('Price Data'!B:B,MATCH(TEXT(A1074,"YYYY-MM-DD"),'Price Data'!A:A,0)+1))/INDEX('Price Data'!B:B,MATCH(TEXT(A1074,"YYYY-MM-DD"),'Price Data'!A:A,0)+1),""),"")</f>
        <v>-9.6339113680154141E-4</v>
      </c>
      <c r="D1074" s="34">
        <f>IFERROR(INDEX('Price Data'!E:E,MATCH(TEXT(A1074,"YYYY-MM-DD"),'Price Data'!D:D,0)),"")</f>
        <v>15.53</v>
      </c>
      <c r="E1074" s="10" cm="1">
        <f t="array" ref="E1074">IFERROR(IF(ISNUMBER(D1074),(D1074-INDEX('Price Data'!E:E,MATCH(TEXT(A1074,"YYYY-MM-DD"),'Price Data'!D:D,0)+1))/INDEX('Price Data'!E:E,MATCH(TEXT(A1074,"YYYY-MM-DD"),'Price Data'!D:D,0)+1),""),"")</f>
        <v>9.7529258777632362E-3</v>
      </c>
      <c r="F1074" s="34">
        <f>IFERROR(INDEX('Price Data'!H:H,MATCH(TEXT(A1074,"YYYY-MM-DD"),'Price Data'!G:G,0)),"")</f>
        <v>1508</v>
      </c>
      <c r="G1074" s="10" cm="1">
        <f t="array" ref="G1074">IFERROR(IF(ISNUMBER(F1074),(F1074-INDEX('Price Data'!H:H,MATCH(TEXT(A1074,"YYYY-MM-DD"),'Price Data'!G:G,0)+1))/INDEX('Price Data'!H:H,MATCH(TEXT(A1074,"YYYY-MM-DD"),'Price Data'!G:G,0)+1),""),"")</f>
        <v>0</v>
      </c>
      <c r="H1074" s="34">
        <f>IFERROR(INDEX('Price Data'!K:K,MATCH(TEXT(A1074,"YYYY-MM-DD"),'Price Data'!J:J,0)),"")</f>
        <v>2.54</v>
      </c>
      <c r="I1074" s="10" cm="1">
        <f t="array" ref="I1074">IFERROR(IF(ISNUMBER(H1074),(H1074-INDEX('Price Data'!K:K,MATCH(TEXT(A1074,"YYYY-MM-DD"),'Price Data'!J:J,0)+1))/INDEX('Price Data'!K:K,MATCH(TEXT(A1074,"YYYY-MM-DD"),'Price Data'!J:J,0)+1),""),"")</f>
        <v>-7.8125000000000069E-3</v>
      </c>
      <c r="J1074" s="34">
        <f>IFERROR(INDEX('Price Data'!N:N,MATCH(TEXT(A1074,"YYYY-MM-DD"),'Price Data'!M:M,0)),"")</f>
        <v>2.88</v>
      </c>
      <c r="K1074" s="10" cm="1">
        <f t="array" ref="K1074">IFERROR(IF(ISNUMBER(J1074),(J1074-INDEX('Price Data'!N:N,MATCH(TEXT(A1074,"YYYY-MM-DD"),'Price Data'!M:M,0)+1))/INDEX('Price Data'!N:N,MATCH(TEXT(A1074,"YYYY-MM-DD"),'Price Data'!M:M,0)+1),""),"")</f>
        <v>0</v>
      </c>
      <c r="L1074" s="34">
        <f>IFERROR(INDEX('Price Data'!Q:Q,MATCH(TEXT(A1074,"YYYY-MM-DD"),'Price Data'!P:P,0)),"")</f>
        <v>2.72</v>
      </c>
      <c r="M1074" s="10" cm="1">
        <f t="array" ref="M1074">IFERROR(IF(ISNUMBER(L1074),(L1074-INDEX('Price Data'!Q:Q,MATCH(TEXT(A1074,"YYYY-MM-DD"),'Price Data'!P:P,0)+1))/INDEX('Price Data'!Q:Q,MATCH(TEXT(A1074,"YYYY-MM-DD"),'Price Data'!P:P,0)+1),""),"")</f>
        <v>-7.2992700729927066E-3</v>
      </c>
      <c r="N1074" s="34">
        <f>IFERROR(INDEX('Price Data'!T:T,MATCH(TEXT(A1074,"YYYY-MM-DD"),'Price Data'!S:S,0)),"")</f>
        <v>3.42</v>
      </c>
      <c r="O1074" s="10" cm="1">
        <f t="array" ref="O1074">IFERROR(IF(ISNUMBER(N1074),(N1074-INDEX('Price Data'!T:T,MATCH(TEXT(A1074,"YYYY-MM-DD"),'Price Data'!S:S,0)+1))/INDEX('Price Data'!T:T,MATCH(TEXT(A1074,"YYYY-MM-DD"),'Price Data'!S:S,0)+1),""),"")</f>
        <v>-5.8139534883720981E-3</v>
      </c>
    </row>
    <row r="1075" spans="1:15" x14ac:dyDescent="0.3">
      <c r="A1075" s="8">
        <v>42894</v>
      </c>
      <c r="B1075" s="34">
        <f>IFERROR(INDEX('Price Data'!B:B,MATCH(TEXT(A1075,"YYYY-MM-DD"),'Price Data'!A:A,0)),"")</f>
        <v>21042</v>
      </c>
      <c r="C1075" s="10" cm="1">
        <f t="array" ref="C1075">IFERROR(IF(ISNUMBER(B1075),(B1075-INDEX('Price Data'!B:B,MATCH(TEXT(A1075,"YYYY-MM-DD"),'Price Data'!A:A,0)+1))/INDEX('Price Data'!B:B,MATCH(TEXT(A1075,"YYYY-MM-DD"),'Price Data'!A:A,0)+1),""),"")</f>
        <v>1.4561234329797492E-2</v>
      </c>
      <c r="D1075" s="34">
        <f>IFERROR(INDEX('Price Data'!E:E,MATCH(TEXT(A1075,"YYYY-MM-DD"),'Price Data'!D:D,0)),"")</f>
        <v>16.03</v>
      </c>
      <c r="E1075" s="10" cm="1">
        <f t="array" ref="E1075">IFERROR(IF(ISNUMBER(D1075),(D1075-INDEX('Price Data'!E:E,MATCH(TEXT(A1075,"YYYY-MM-DD"),'Price Data'!D:D,0)+1))/INDEX('Price Data'!E:E,MATCH(TEXT(A1075,"YYYY-MM-DD"),'Price Data'!D:D,0)+1),""),"")</f>
        <v>3.2195750160978864E-2</v>
      </c>
      <c r="F1075" s="34">
        <f>IFERROR(INDEX('Price Data'!H:H,MATCH(TEXT(A1075,"YYYY-MM-DD"),'Price Data'!G:G,0)),"")</f>
        <v>1508</v>
      </c>
      <c r="G1075" s="10" cm="1">
        <f t="array" ref="G1075">IFERROR(IF(ISNUMBER(F1075),(F1075-INDEX('Price Data'!H:H,MATCH(TEXT(A1075,"YYYY-MM-DD"),'Price Data'!G:G,0)+1))/INDEX('Price Data'!H:H,MATCH(TEXT(A1075,"YYYY-MM-DD"),'Price Data'!G:G,0)+1),""),"")</f>
        <v>0</v>
      </c>
      <c r="H1075" s="34">
        <f>IFERROR(INDEX('Price Data'!K:K,MATCH(TEXT(A1075,"YYYY-MM-DD"),'Price Data'!J:J,0)),"")</f>
        <v>2.57</v>
      </c>
      <c r="I1075" s="10" cm="1">
        <f t="array" ref="I1075">IFERROR(IF(ISNUMBER(H1075),(H1075-INDEX('Price Data'!K:K,MATCH(TEXT(A1075,"YYYY-MM-DD"),'Price Data'!J:J,0)+1))/INDEX('Price Data'!K:K,MATCH(TEXT(A1075,"YYYY-MM-DD"),'Price Data'!J:J,0)+1),""),"")</f>
        <v>1.1811023622047168E-2</v>
      </c>
      <c r="J1075" s="34">
        <f>IFERROR(INDEX('Price Data'!N:N,MATCH(TEXT(A1075,"YYYY-MM-DD"),'Price Data'!M:M,0)),"")</f>
        <v>2.99</v>
      </c>
      <c r="K1075" s="10" cm="1">
        <f t="array" ref="K1075">IFERROR(IF(ISNUMBER(J1075),(J1075-INDEX('Price Data'!N:N,MATCH(TEXT(A1075,"YYYY-MM-DD"),'Price Data'!M:M,0)+1))/INDEX('Price Data'!N:N,MATCH(TEXT(A1075,"YYYY-MM-DD"),'Price Data'!M:M,0)+1),""),"")</f>
        <v>3.8194444444444559E-2</v>
      </c>
      <c r="L1075" s="34">
        <f>IFERROR(INDEX('Price Data'!Q:Q,MATCH(TEXT(A1075,"YYYY-MM-DD"),'Price Data'!P:P,0)),"")</f>
        <v>2.78</v>
      </c>
      <c r="M1075" s="10" cm="1">
        <f t="array" ref="M1075">IFERROR(IF(ISNUMBER(L1075),(L1075-INDEX('Price Data'!Q:Q,MATCH(TEXT(A1075,"YYYY-MM-DD"),'Price Data'!P:P,0)+1))/INDEX('Price Data'!Q:Q,MATCH(TEXT(A1075,"YYYY-MM-DD"),'Price Data'!P:P,0)+1),""),"")</f>
        <v>2.205882352941162E-2</v>
      </c>
      <c r="N1075" s="34">
        <f>IFERROR(INDEX('Price Data'!T:T,MATCH(TEXT(A1075,"YYYY-MM-DD"),'Price Data'!S:S,0)),"")</f>
        <v>3.48</v>
      </c>
      <c r="O1075" s="10" cm="1">
        <f t="array" ref="O1075">IFERROR(IF(ISNUMBER(N1075),(N1075-INDEX('Price Data'!T:T,MATCH(TEXT(A1075,"YYYY-MM-DD"),'Price Data'!S:S,0)+1))/INDEX('Price Data'!T:T,MATCH(TEXT(A1075,"YYYY-MM-DD"),'Price Data'!S:S,0)+1),""),"")</f>
        <v>1.7543859649122823E-2</v>
      </c>
    </row>
    <row r="1076" spans="1:15" x14ac:dyDescent="0.3">
      <c r="A1076" s="8">
        <v>42895</v>
      </c>
      <c r="B1076" s="34">
        <f>IFERROR(INDEX('Price Data'!B:B,MATCH(TEXT(A1076,"YYYY-MM-DD"),'Price Data'!A:A,0)),"")</f>
        <v>21122</v>
      </c>
      <c r="C1076" s="10" cm="1">
        <f t="array" ref="C1076">IFERROR(IF(ISNUMBER(B1076),(B1076-INDEX('Price Data'!B:B,MATCH(TEXT(A1076,"YYYY-MM-DD"),'Price Data'!A:A,0)+1))/INDEX('Price Data'!B:B,MATCH(TEXT(A1076,"YYYY-MM-DD"),'Price Data'!A:A,0)+1),""),"")</f>
        <v>3.8019199695846404E-3</v>
      </c>
      <c r="D1076" s="34">
        <f>IFERROR(INDEX('Price Data'!E:E,MATCH(TEXT(A1076,"YYYY-MM-DD"),'Price Data'!D:D,0)),"")</f>
        <v>16.13</v>
      </c>
      <c r="E1076" s="10" cm="1">
        <f t="array" ref="E1076">IFERROR(IF(ISNUMBER(D1076),(D1076-INDEX('Price Data'!E:E,MATCH(TEXT(A1076,"YYYY-MM-DD"),'Price Data'!D:D,0)+1))/INDEX('Price Data'!E:E,MATCH(TEXT(A1076,"YYYY-MM-DD"),'Price Data'!D:D,0)+1),""),"")</f>
        <v>6.2383031815344894E-3</v>
      </c>
      <c r="F1076" s="34">
        <f>IFERROR(INDEX('Price Data'!H:H,MATCH(TEXT(A1076,"YYYY-MM-DD"),'Price Data'!G:G,0)),"")</f>
        <v>1508</v>
      </c>
      <c r="G1076" s="10" cm="1">
        <f t="array" ref="G1076">IFERROR(IF(ISNUMBER(F1076),(F1076-INDEX('Price Data'!H:H,MATCH(TEXT(A1076,"YYYY-MM-DD"),'Price Data'!G:G,0)+1))/INDEX('Price Data'!H:H,MATCH(TEXT(A1076,"YYYY-MM-DD"),'Price Data'!G:G,0)+1),""),"")</f>
        <v>0</v>
      </c>
      <c r="H1076" s="34">
        <f>IFERROR(INDEX('Price Data'!K:K,MATCH(TEXT(A1076,"YYYY-MM-DD"),'Price Data'!J:J,0)),"")</f>
        <v>2.59</v>
      </c>
      <c r="I1076" s="10" cm="1">
        <f t="array" ref="I1076">IFERROR(IF(ISNUMBER(H1076),(H1076-INDEX('Price Data'!K:K,MATCH(TEXT(A1076,"YYYY-MM-DD"),'Price Data'!J:J,0)+1))/INDEX('Price Data'!K:K,MATCH(TEXT(A1076,"YYYY-MM-DD"),'Price Data'!J:J,0)+1),""),"")</f>
        <v>7.7821011673151821E-3</v>
      </c>
      <c r="J1076" s="34">
        <f>IFERROR(INDEX('Price Data'!N:N,MATCH(TEXT(A1076,"YYYY-MM-DD"),'Price Data'!M:M,0)),"")</f>
        <v>2.98</v>
      </c>
      <c r="K1076" s="10" cm="1">
        <f t="array" ref="K1076">IFERROR(IF(ISNUMBER(J1076),(J1076-INDEX('Price Data'!N:N,MATCH(TEXT(A1076,"YYYY-MM-DD"),'Price Data'!M:M,0)+1))/INDEX('Price Data'!N:N,MATCH(TEXT(A1076,"YYYY-MM-DD"),'Price Data'!M:M,0)+1),""),"")</f>
        <v>-3.3444816053512477E-3</v>
      </c>
      <c r="L1076" s="34">
        <f>IFERROR(INDEX('Price Data'!Q:Q,MATCH(TEXT(A1076,"YYYY-MM-DD"),'Price Data'!P:P,0)),"")</f>
        <v>2.85</v>
      </c>
      <c r="M1076" s="10" cm="1">
        <f t="array" ref="M1076">IFERROR(IF(ISNUMBER(L1076),(L1076-INDEX('Price Data'!Q:Q,MATCH(TEXT(A1076,"YYYY-MM-DD"),'Price Data'!P:P,0)+1))/INDEX('Price Data'!Q:Q,MATCH(TEXT(A1076,"YYYY-MM-DD"),'Price Data'!P:P,0)+1),""),"")</f>
        <v>2.5179856115108017E-2</v>
      </c>
      <c r="N1076" s="34">
        <f>IFERROR(INDEX('Price Data'!T:T,MATCH(TEXT(A1076,"YYYY-MM-DD"),'Price Data'!S:S,0)),"")</f>
        <v>3.4</v>
      </c>
      <c r="O1076" s="10" cm="1">
        <f t="array" ref="O1076">IFERROR(IF(ISNUMBER(N1076),(N1076-INDEX('Price Data'!T:T,MATCH(TEXT(A1076,"YYYY-MM-DD"),'Price Data'!S:S,0)+1))/INDEX('Price Data'!T:T,MATCH(TEXT(A1076,"YYYY-MM-DD"),'Price Data'!S:S,0)+1),""),"")</f>
        <v>-2.2988505747126457E-2</v>
      </c>
    </row>
    <row r="1077" spans="1:15" x14ac:dyDescent="0.3">
      <c r="A1077" s="8">
        <v>42896</v>
      </c>
      <c r="B1077" s="34" t="str">
        <f>IFERROR(INDEX('Price Data'!B:B,MATCH(TEXT(A1077,"YYYY-MM-DD"),'Price Data'!A:A,0)),"")</f>
        <v/>
      </c>
      <c r="C1077" s="10" t="str" cm="1">
        <f t="array" ref="C1077">IFERROR(IF(ISNUMBER(B1077),(B1077-INDEX('Price Data'!B:B,MATCH(TEXT(A1077,"YYYY-MM-DD"),'Price Data'!A:A,0)+1))/INDEX('Price Data'!B:B,MATCH(TEXT(A1077,"YYYY-MM-DD"),'Price Data'!A:A,0)+1),""),"")</f>
        <v/>
      </c>
      <c r="D1077" s="34" t="str">
        <f>IFERROR(INDEX('Price Data'!E:E,MATCH(TEXT(A1077,"YYYY-MM-DD"),'Price Data'!D:D,0)),"")</f>
        <v/>
      </c>
      <c r="E1077" s="10" t="str" cm="1">
        <f t="array" ref="E1077">IFERROR(IF(ISNUMBER(D1077),(D1077-INDEX('Price Data'!E:E,MATCH(TEXT(A1077,"YYYY-MM-DD"),'Price Data'!D:D,0)+1))/INDEX('Price Data'!E:E,MATCH(TEXT(A1077,"YYYY-MM-DD"),'Price Data'!D:D,0)+1),""),"")</f>
        <v/>
      </c>
      <c r="F1077" s="34" t="str">
        <f>IFERROR(INDEX('Price Data'!H:H,MATCH(TEXT(A1077,"YYYY-MM-DD"),'Price Data'!G:G,0)),"")</f>
        <v/>
      </c>
      <c r="G1077" s="10" t="str" cm="1">
        <f t="array" ref="G1077">IFERROR(IF(ISNUMBER(F1077),(F1077-INDEX('Price Data'!H:H,MATCH(TEXT(A1077,"YYYY-MM-DD"),'Price Data'!G:G,0)+1))/INDEX('Price Data'!H:H,MATCH(TEXT(A1077,"YYYY-MM-DD"),'Price Data'!G:G,0)+1),""),"")</f>
        <v/>
      </c>
      <c r="H1077" s="34" t="str">
        <f>IFERROR(INDEX('Price Data'!K:K,MATCH(TEXT(A1077,"YYYY-MM-DD"),'Price Data'!J:J,0)),"")</f>
        <v/>
      </c>
      <c r="I1077" s="10" t="str" cm="1">
        <f t="array" ref="I1077">IFERROR(IF(ISNUMBER(H1077),(H1077-INDEX('Price Data'!K:K,MATCH(TEXT(A1077,"YYYY-MM-DD"),'Price Data'!J:J,0)+1))/INDEX('Price Data'!K:K,MATCH(TEXT(A1077,"YYYY-MM-DD"),'Price Data'!J:J,0)+1),""),"")</f>
        <v/>
      </c>
      <c r="J1077" s="34" t="str">
        <f>IFERROR(INDEX('Price Data'!N:N,MATCH(TEXT(A1077,"YYYY-MM-DD"),'Price Data'!M:M,0)),"")</f>
        <v/>
      </c>
      <c r="K1077" s="10" t="str" cm="1">
        <f t="array" ref="K1077">IFERROR(IF(ISNUMBER(J1077),(J1077-INDEX('Price Data'!N:N,MATCH(TEXT(A1077,"YYYY-MM-DD"),'Price Data'!M:M,0)+1))/INDEX('Price Data'!N:N,MATCH(TEXT(A1077,"YYYY-MM-DD"),'Price Data'!M:M,0)+1),""),"")</f>
        <v/>
      </c>
      <c r="L1077" s="34" t="str">
        <f>IFERROR(INDEX('Price Data'!Q:Q,MATCH(TEXT(A1077,"YYYY-MM-DD"),'Price Data'!P:P,0)),"")</f>
        <v/>
      </c>
      <c r="M1077" s="10" t="str" cm="1">
        <f t="array" ref="M1077">IFERROR(IF(ISNUMBER(L1077),(L1077-INDEX('Price Data'!Q:Q,MATCH(TEXT(A1077,"YYYY-MM-DD"),'Price Data'!P:P,0)+1))/INDEX('Price Data'!Q:Q,MATCH(TEXT(A1077,"YYYY-MM-DD"),'Price Data'!P:P,0)+1),""),"")</f>
        <v/>
      </c>
      <c r="N1077" s="34" t="str">
        <f>IFERROR(INDEX('Price Data'!T:T,MATCH(TEXT(A1077,"YYYY-MM-DD"),'Price Data'!S:S,0)),"")</f>
        <v/>
      </c>
      <c r="O1077" s="10" t="str" cm="1">
        <f t="array" ref="O1077">IFERROR(IF(ISNUMBER(N1077),(N1077-INDEX('Price Data'!T:T,MATCH(TEXT(A1077,"YYYY-MM-DD"),'Price Data'!S:S,0)+1))/INDEX('Price Data'!T:T,MATCH(TEXT(A1077,"YYYY-MM-DD"),'Price Data'!S:S,0)+1),""),"")</f>
        <v/>
      </c>
    </row>
    <row r="1078" spans="1:15" x14ac:dyDescent="0.3">
      <c r="A1078" s="8">
        <v>42897</v>
      </c>
      <c r="B1078" s="34" t="str">
        <f>IFERROR(INDEX('Price Data'!B:B,MATCH(TEXT(A1078,"YYYY-MM-DD"),'Price Data'!A:A,0)),"")</f>
        <v/>
      </c>
      <c r="C1078" s="10" t="str" cm="1">
        <f t="array" ref="C1078">IFERROR(IF(ISNUMBER(B1078),(B1078-INDEX('Price Data'!B:B,MATCH(TEXT(A1078,"YYYY-MM-DD"),'Price Data'!A:A,0)+1))/INDEX('Price Data'!B:B,MATCH(TEXT(A1078,"YYYY-MM-DD"),'Price Data'!A:A,0)+1),""),"")</f>
        <v/>
      </c>
      <c r="D1078" s="34" t="str">
        <f>IFERROR(INDEX('Price Data'!E:E,MATCH(TEXT(A1078,"YYYY-MM-DD"),'Price Data'!D:D,0)),"")</f>
        <v/>
      </c>
      <c r="E1078" s="10" t="str" cm="1">
        <f t="array" ref="E1078">IFERROR(IF(ISNUMBER(D1078),(D1078-INDEX('Price Data'!E:E,MATCH(TEXT(A1078,"YYYY-MM-DD"),'Price Data'!D:D,0)+1))/INDEX('Price Data'!E:E,MATCH(TEXT(A1078,"YYYY-MM-DD"),'Price Data'!D:D,0)+1),""),"")</f>
        <v/>
      </c>
      <c r="F1078" s="34" t="str">
        <f>IFERROR(INDEX('Price Data'!H:H,MATCH(TEXT(A1078,"YYYY-MM-DD"),'Price Data'!G:G,0)),"")</f>
        <v/>
      </c>
      <c r="G1078" s="10" t="str" cm="1">
        <f t="array" ref="G1078">IFERROR(IF(ISNUMBER(F1078),(F1078-INDEX('Price Data'!H:H,MATCH(TEXT(A1078,"YYYY-MM-DD"),'Price Data'!G:G,0)+1))/INDEX('Price Data'!H:H,MATCH(TEXT(A1078,"YYYY-MM-DD"),'Price Data'!G:G,0)+1),""),"")</f>
        <v/>
      </c>
      <c r="H1078" s="34" t="str">
        <f>IFERROR(INDEX('Price Data'!K:K,MATCH(TEXT(A1078,"YYYY-MM-DD"),'Price Data'!J:J,0)),"")</f>
        <v/>
      </c>
      <c r="I1078" s="10" t="str" cm="1">
        <f t="array" ref="I1078">IFERROR(IF(ISNUMBER(H1078),(H1078-INDEX('Price Data'!K:K,MATCH(TEXT(A1078,"YYYY-MM-DD"),'Price Data'!J:J,0)+1))/INDEX('Price Data'!K:K,MATCH(TEXT(A1078,"YYYY-MM-DD"),'Price Data'!J:J,0)+1),""),"")</f>
        <v/>
      </c>
      <c r="J1078" s="34" t="str">
        <f>IFERROR(INDEX('Price Data'!N:N,MATCH(TEXT(A1078,"YYYY-MM-DD"),'Price Data'!M:M,0)),"")</f>
        <v/>
      </c>
      <c r="K1078" s="10" t="str" cm="1">
        <f t="array" ref="K1078">IFERROR(IF(ISNUMBER(J1078),(J1078-INDEX('Price Data'!N:N,MATCH(TEXT(A1078,"YYYY-MM-DD"),'Price Data'!M:M,0)+1))/INDEX('Price Data'!N:N,MATCH(TEXT(A1078,"YYYY-MM-DD"),'Price Data'!M:M,0)+1),""),"")</f>
        <v/>
      </c>
      <c r="L1078" s="34" t="str">
        <f>IFERROR(INDEX('Price Data'!Q:Q,MATCH(TEXT(A1078,"YYYY-MM-DD"),'Price Data'!P:P,0)),"")</f>
        <v/>
      </c>
      <c r="M1078" s="10" t="str" cm="1">
        <f t="array" ref="M1078">IFERROR(IF(ISNUMBER(L1078),(L1078-INDEX('Price Data'!Q:Q,MATCH(TEXT(A1078,"YYYY-MM-DD"),'Price Data'!P:P,0)+1))/INDEX('Price Data'!Q:Q,MATCH(TEXT(A1078,"YYYY-MM-DD"),'Price Data'!P:P,0)+1),""),"")</f>
        <v/>
      </c>
      <c r="N1078" s="34" t="str">
        <f>IFERROR(INDEX('Price Data'!T:T,MATCH(TEXT(A1078,"YYYY-MM-DD"),'Price Data'!S:S,0)),"")</f>
        <v/>
      </c>
      <c r="O1078" s="10" t="str" cm="1">
        <f t="array" ref="O1078">IFERROR(IF(ISNUMBER(N1078),(N1078-INDEX('Price Data'!T:T,MATCH(TEXT(A1078,"YYYY-MM-DD"),'Price Data'!S:S,0)+1))/INDEX('Price Data'!T:T,MATCH(TEXT(A1078,"YYYY-MM-DD"),'Price Data'!S:S,0)+1),""),"")</f>
        <v/>
      </c>
    </row>
    <row r="1079" spans="1:15" x14ac:dyDescent="0.3">
      <c r="A1079" s="8">
        <v>42898</v>
      </c>
      <c r="B1079" s="34">
        <f>IFERROR(INDEX('Price Data'!B:B,MATCH(TEXT(A1079,"YYYY-MM-DD"),'Price Data'!A:A,0)),"")</f>
        <v>20910</v>
      </c>
      <c r="C1079" s="10" cm="1">
        <f t="array" ref="C1079">IFERROR(IF(ISNUMBER(B1079),(B1079-INDEX('Price Data'!B:B,MATCH(TEXT(A1079,"YYYY-MM-DD"),'Price Data'!A:A,0)+1))/INDEX('Price Data'!B:B,MATCH(TEXT(A1079,"YYYY-MM-DD"),'Price Data'!A:A,0)+1),""),"")</f>
        <v>-1.0036928321181707E-2</v>
      </c>
      <c r="D1079" s="34">
        <f>IFERROR(INDEX('Price Data'!E:E,MATCH(TEXT(A1079,"YYYY-MM-DD"),'Price Data'!D:D,0)),"")</f>
        <v>15.96</v>
      </c>
      <c r="E1079" s="10" cm="1">
        <f t="array" ref="E1079">IFERROR(IF(ISNUMBER(D1079),(D1079-INDEX('Price Data'!E:E,MATCH(TEXT(A1079,"YYYY-MM-DD"),'Price Data'!D:D,0)+1))/INDEX('Price Data'!E:E,MATCH(TEXT(A1079,"YYYY-MM-DD"),'Price Data'!D:D,0)+1),""),"")</f>
        <v>-1.053936763794161E-2</v>
      </c>
      <c r="F1079" s="34">
        <f>IFERROR(INDEX('Price Data'!H:H,MATCH(TEXT(A1079,"YYYY-MM-DD"),'Price Data'!G:G,0)),"")</f>
        <v>1508</v>
      </c>
      <c r="G1079" s="10" cm="1">
        <f t="array" ref="G1079">IFERROR(IF(ISNUMBER(F1079),(F1079-INDEX('Price Data'!H:H,MATCH(TEXT(A1079,"YYYY-MM-DD"),'Price Data'!G:G,0)+1))/INDEX('Price Data'!H:H,MATCH(TEXT(A1079,"YYYY-MM-DD"),'Price Data'!G:G,0)+1),""),"")</f>
        <v>0</v>
      </c>
      <c r="H1079" s="34">
        <f>IFERROR(INDEX('Price Data'!K:K,MATCH(TEXT(A1079,"YYYY-MM-DD"),'Price Data'!J:J,0)),"")</f>
        <v>2.57</v>
      </c>
      <c r="I1079" s="10" cm="1">
        <f t="array" ref="I1079">IFERROR(IF(ISNUMBER(H1079),(H1079-INDEX('Price Data'!K:K,MATCH(TEXT(A1079,"YYYY-MM-DD"),'Price Data'!J:J,0)+1))/INDEX('Price Data'!K:K,MATCH(TEXT(A1079,"YYYY-MM-DD"),'Price Data'!J:J,0)+1),""),"")</f>
        <v>-7.7220077220077291E-3</v>
      </c>
      <c r="J1079" s="34">
        <f>IFERROR(INDEX('Price Data'!N:N,MATCH(TEXT(A1079,"YYYY-MM-DD"),'Price Data'!M:M,0)),"")</f>
        <v>2.92</v>
      </c>
      <c r="K1079" s="10" cm="1">
        <f t="array" ref="K1079">IFERROR(IF(ISNUMBER(J1079),(J1079-INDEX('Price Data'!N:N,MATCH(TEXT(A1079,"YYYY-MM-DD"),'Price Data'!M:M,0)+1))/INDEX('Price Data'!N:N,MATCH(TEXT(A1079,"YYYY-MM-DD"),'Price Data'!M:M,0)+1),""),"")</f>
        <v>-2.0134228187919483E-2</v>
      </c>
      <c r="L1079" s="34">
        <f>IFERROR(INDEX('Price Data'!Q:Q,MATCH(TEXT(A1079,"YYYY-MM-DD"),'Price Data'!P:P,0)),"")</f>
        <v>2.79</v>
      </c>
      <c r="M1079" s="10" cm="1">
        <f t="array" ref="M1079">IFERROR(IF(ISNUMBER(L1079),(L1079-INDEX('Price Data'!Q:Q,MATCH(TEXT(A1079,"YYYY-MM-DD"),'Price Data'!P:P,0)+1))/INDEX('Price Data'!Q:Q,MATCH(TEXT(A1079,"YYYY-MM-DD"),'Price Data'!P:P,0)+1),""),"")</f>
        <v>-2.1052631578947385E-2</v>
      </c>
      <c r="N1079" s="34">
        <f>IFERROR(INDEX('Price Data'!T:T,MATCH(TEXT(A1079,"YYYY-MM-DD"),'Price Data'!S:S,0)),"")</f>
        <v>3.43</v>
      </c>
      <c r="O1079" s="10" cm="1">
        <f t="array" ref="O1079">IFERROR(IF(ISNUMBER(N1079),(N1079-INDEX('Price Data'!T:T,MATCH(TEXT(A1079,"YYYY-MM-DD"),'Price Data'!S:S,0)+1))/INDEX('Price Data'!T:T,MATCH(TEXT(A1079,"YYYY-MM-DD"),'Price Data'!S:S,0)+1),""),"")</f>
        <v>8.8235294117647786E-3</v>
      </c>
    </row>
    <row r="1080" spans="1:15" x14ac:dyDescent="0.3">
      <c r="A1080" s="8">
        <v>42899</v>
      </c>
      <c r="B1080" s="34">
        <f>IFERROR(INDEX('Price Data'!B:B,MATCH(TEXT(A1080,"YYYY-MM-DD"),'Price Data'!A:A,0)),"")</f>
        <v>21089</v>
      </c>
      <c r="C1080" s="10" cm="1">
        <f t="array" ref="C1080">IFERROR(IF(ISNUMBER(B1080),(B1080-INDEX('Price Data'!B:B,MATCH(TEXT(A1080,"YYYY-MM-DD"),'Price Data'!A:A,0)+1))/INDEX('Price Data'!B:B,MATCH(TEXT(A1080,"YYYY-MM-DD"),'Price Data'!A:A,0)+1),""),"")</f>
        <v>8.5604973696795789E-3</v>
      </c>
      <c r="D1080" s="34">
        <f>IFERROR(INDEX('Price Data'!E:E,MATCH(TEXT(A1080,"YYYY-MM-DD"),'Price Data'!D:D,0)),"")</f>
        <v>16.22</v>
      </c>
      <c r="E1080" s="10" cm="1">
        <f t="array" ref="E1080">IFERROR(IF(ISNUMBER(D1080),(D1080-INDEX('Price Data'!E:E,MATCH(TEXT(A1080,"YYYY-MM-DD"),'Price Data'!D:D,0)+1))/INDEX('Price Data'!E:E,MATCH(TEXT(A1080,"YYYY-MM-DD"),'Price Data'!D:D,0)+1),""),"")</f>
        <v>1.6290726817042481E-2</v>
      </c>
      <c r="F1080" s="34">
        <f>IFERROR(INDEX('Price Data'!H:H,MATCH(TEXT(A1080,"YYYY-MM-DD"),'Price Data'!G:G,0)),"")</f>
        <v>1508</v>
      </c>
      <c r="G1080" s="10" cm="1">
        <f t="array" ref="G1080">IFERROR(IF(ISNUMBER(F1080),(F1080-INDEX('Price Data'!H:H,MATCH(TEXT(A1080,"YYYY-MM-DD"),'Price Data'!G:G,0)+1))/INDEX('Price Data'!H:H,MATCH(TEXT(A1080,"YYYY-MM-DD"),'Price Data'!G:G,0)+1),""),"")</f>
        <v>0</v>
      </c>
      <c r="H1080" s="34">
        <f>IFERROR(INDEX('Price Data'!K:K,MATCH(TEXT(A1080,"YYYY-MM-DD"),'Price Data'!J:J,0)),"")</f>
        <v>2.59</v>
      </c>
      <c r="I1080" s="10" cm="1">
        <f t="array" ref="I1080">IFERROR(IF(ISNUMBER(H1080),(H1080-INDEX('Price Data'!K:K,MATCH(TEXT(A1080,"YYYY-MM-DD"),'Price Data'!J:J,0)+1))/INDEX('Price Data'!K:K,MATCH(TEXT(A1080,"YYYY-MM-DD"),'Price Data'!J:J,0)+1),""),"")</f>
        <v>7.7821011673151821E-3</v>
      </c>
      <c r="J1080" s="34">
        <f>IFERROR(INDEX('Price Data'!N:N,MATCH(TEXT(A1080,"YYYY-MM-DD"),'Price Data'!M:M,0)),"")</f>
        <v>2.99</v>
      </c>
      <c r="K1080" s="10" cm="1">
        <f t="array" ref="K1080">IFERROR(IF(ISNUMBER(J1080),(J1080-INDEX('Price Data'!N:N,MATCH(TEXT(A1080,"YYYY-MM-DD"),'Price Data'!M:M,0)+1))/INDEX('Price Data'!N:N,MATCH(TEXT(A1080,"YYYY-MM-DD"),'Price Data'!M:M,0)+1),""),"")</f>
        <v>2.3972602739726127E-2</v>
      </c>
      <c r="L1080" s="34">
        <f>IFERROR(INDEX('Price Data'!Q:Q,MATCH(TEXT(A1080,"YYYY-MM-DD"),'Price Data'!P:P,0)),"")</f>
        <v>2.79</v>
      </c>
      <c r="M1080" s="10" cm="1">
        <f t="array" ref="M1080">IFERROR(IF(ISNUMBER(L1080),(L1080-INDEX('Price Data'!Q:Q,MATCH(TEXT(A1080,"YYYY-MM-DD"),'Price Data'!P:P,0)+1))/INDEX('Price Data'!Q:Q,MATCH(TEXT(A1080,"YYYY-MM-DD"),'Price Data'!P:P,0)+1),""),"")</f>
        <v>0</v>
      </c>
      <c r="N1080" s="34">
        <f>IFERROR(INDEX('Price Data'!T:T,MATCH(TEXT(A1080,"YYYY-MM-DD"),'Price Data'!S:S,0)),"")</f>
        <v>3.4</v>
      </c>
      <c r="O1080" s="10" cm="1">
        <f t="array" ref="O1080">IFERROR(IF(ISNUMBER(N1080),(N1080-INDEX('Price Data'!T:T,MATCH(TEXT(A1080,"YYYY-MM-DD"),'Price Data'!S:S,0)+1))/INDEX('Price Data'!T:T,MATCH(TEXT(A1080,"YYYY-MM-DD"),'Price Data'!S:S,0)+1),""),"")</f>
        <v>-8.7463556851312668E-3</v>
      </c>
    </row>
    <row r="1081" spans="1:15" x14ac:dyDescent="0.3">
      <c r="A1081" s="8">
        <v>42900</v>
      </c>
      <c r="B1081" s="34">
        <f>IFERROR(INDEX('Price Data'!B:B,MATCH(TEXT(A1081,"YYYY-MM-DD"),'Price Data'!A:A,0)),"")</f>
        <v>20961</v>
      </c>
      <c r="C1081" s="10" cm="1">
        <f t="array" ref="C1081">IFERROR(IF(ISNUMBER(B1081),(B1081-INDEX('Price Data'!B:B,MATCH(TEXT(A1081,"YYYY-MM-DD"),'Price Data'!A:A,0)+1))/INDEX('Price Data'!B:B,MATCH(TEXT(A1081,"YYYY-MM-DD"),'Price Data'!A:A,0)+1),""),"")</f>
        <v>-6.0695149129878136E-3</v>
      </c>
      <c r="D1081" s="34">
        <f>IFERROR(INDEX('Price Data'!E:E,MATCH(TEXT(A1081,"YYYY-MM-DD"),'Price Data'!D:D,0)),"")</f>
        <v>15.87</v>
      </c>
      <c r="E1081" s="10" cm="1">
        <f t="array" ref="E1081">IFERROR(IF(ISNUMBER(D1081),(D1081-INDEX('Price Data'!E:E,MATCH(TEXT(A1081,"YYYY-MM-DD"),'Price Data'!D:D,0)+1))/INDEX('Price Data'!E:E,MATCH(TEXT(A1081,"YYYY-MM-DD"),'Price Data'!D:D,0)+1),""),"")</f>
        <v>-2.157829839704067E-2</v>
      </c>
      <c r="F1081" s="34">
        <f>IFERROR(INDEX('Price Data'!H:H,MATCH(TEXT(A1081,"YYYY-MM-DD"),'Price Data'!G:G,0)),"")</f>
        <v>1508</v>
      </c>
      <c r="G1081" s="10" cm="1">
        <f t="array" ref="G1081">IFERROR(IF(ISNUMBER(F1081),(F1081-INDEX('Price Data'!H:H,MATCH(TEXT(A1081,"YYYY-MM-DD"),'Price Data'!G:G,0)+1))/INDEX('Price Data'!H:H,MATCH(TEXT(A1081,"YYYY-MM-DD"),'Price Data'!G:G,0)+1),""),"")</f>
        <v>0</v>
      </c>
      <c r="H1081" s="34">
        <f>IFERROR(INDEX('Price Data'!K:K,MATCH(TEXT(A1081,"YYYY-MM-DD"),'Price Data'!J:J,0)),"")</f>
        <v>2.58</v>
      </c>
      <c r="I1081" s="10" cm="1">
        <f t="array" ref="I1081">IFERROR(IF(ISNUMBER(H1081),(H1081-INDEX('Price Data'!K:K,MATCH(TEXT(A1081,"YYYY-MM-DD"),'Price Data'!J:J,0)+1))/INDEX('Price Data'!K:K,MATCH(TEXT(A1081,"YYYY-MM-DD"),'Price Data'!J:J,0)+1),""),"")</f>
        <v>-3.8610038610037791E-3</v>
      </c>
      <c r="J1081" s="34">
        <f>IFERROR(INDEX('Price Data'!N:N,MATCH(TEXT(A1081,"YYYY-MM-DD"),'Price Data'!M:M,0)),"")</f>
        <v>2.96</v>
      </c>
      <c r="K1081" s="10" cm="1">
        <f t="array" ref="K1081">IFERROR(IF(ISNUMBER(J1081),(J1081-INDEX('Price Data'!N:N,MATCH(TEXT(A1081,"YYYY-MM-DD"),'Price Data'!M:M,0)+1))/INDEX('Price Data'!N:N,MATCH(TEXT(A1081,"YYYY-MM-DD"),'Price Data'!M:M,0)+1),""),"")</f>
        <v>-1.0033444816053593E-2</v>
      </c>
      <c r="L1081" s="34">
        <f>IFERROR(INDEX('Price Data'!Q:Q,MATCH(TEXT(A1081,"YYYY-MM-DD"),'Price Data'!P:P,0)),"")</f>
        <v>2.79</v>
      </c>
      <c r="M1081" s="10" cm="1">
        <f t="array" ref="M1081">IFERROR(IF(ISNUMBER(L1081),(L1081-INDEX('Price Data'!Q:Q,MATCH(TEXT(A1081,"YYYY-MM-DD"),'Price Data'!P:P,0)+1))/INDEX('Price Data'!Q:Q,MATCH(TEXT(A1081,"YYYY-MM-DD"),'Price Data'!P:P,0)+1),""),"")</f>
        <v>0</v>
      </c>
      <c r="N1081" s="34">
        <f>IFERROR(INDEX('Price Data'!T:T,MATCH(TEXT(A1081,"YYYY-MM-DD"),'Price Data'!S:S,0)),"")</f>
        <v>3.43</v>
      </c>
      <c r="O1081" s="10" cm="1">
        <f t="array" ref="O1081">IFERROR(IF(ISNUMBER(N1081),(N1081-INDEX('Price Data'!T:T,MATCH(TEXT(A1081,"YYYY-MM-DD"),'Price Data'!S:S,0)+1))/INDEX('Price Data'!T:T,MATCH(TEXT(A1081,"YYYY-MM-DD"),'Price Data'!S:S,0)+1),""),"")</f>
        <v>8.8235294117647786E-3</v>
      </c>
    </row>
    <row r="1082" spans="1:15" x14ac:dyDescent="0.3">
      <c r="A1082" s="8">
        <v>42901</v>
      </c>
      <c r="B1082" s="34">
        <f>IFERROR(INDEX('Price Data'!B:B,MATCH(TEXT(A1082,"YYYY-MM-DD"),'Price Data'!A:A,0)),"")</f>
        <v>20848</v>
      </c>
      <c r="C1082" s="10" cm="1">
        <f t="array" ref="C1082">IFERROR(IF(ISNUMBER(B1082),(B1082-INDEX('Price Data'!B:B,MATCH(TEXT(A1082,"YYYY-MM-DD"),'Price Data'!A:A,0)+1))/INDEX('Price Data'!B:B,MATCH(TEXT(A1082,"YYYY-MM-DD"),'Price Data'!A:A,0)+1),""),"")</f>
        <v>-5.390964171556701E-3</v>
      </c>
      <c r="D1082" s="34">
        <f>IFERROR(INDEX('Price Data'!E:E,MATCH(TEXT(A1082,"YYYY-MM-DD"),'Price Data'!D:D,0)),"")</f>
        <v>15.78</v>
      </c>
      <c r="E1082" s="10" cm="1">
        <f t="array" ref="E1082">IFERROR(IF(ISNUMBER(D1082),(D1082-INDEX('Price Data'!E:E,MATCH(TEXT(A1082,"YYYY-MM-DD"),'Price Data'!D:D,0)+1))/INDEX('Price Data'!E:E,MATCH(TEXT(A1082,"YYYY-MM-DD"),'Price Data'!D:D,0)+1),""),"")</f>
        <v>-5.6710775047258896E-3</v>
      </c>
      <c r="F1082" s="34">
        <f>IFERROR(INDEX('Price Data'!H:H,MATCH(TEXT(A1082,"YYYY-MM-DD"),'Price Data'!G:G,0)),"")</f>
        <v>1508</v>
      </c>
      <c r="G1082" s="10" cm="1">
        <f t="array" ref="G1082">IFERROR(IF(ISNUMBER(F1082),(F1082-INDEX('Price Data'!H:H,MATCH(TEXT(A1082,"YYYY-MM-DD"),'Price Data'!G:G,0)+1))/INDEX('Price Data'!H:H,MATCH(TEXT(A1082,"YYYY-MM-DD"),'Price Data'!G:G,0)+1),""),"")</f>
        <v>0</v>
      </c>
      <c r="H1082" s="34">
        <f>IFERROR(INDEX('Price Data'!K:K,MATCH(TEXT(A1082,"YYYY-MM-DD"),'Price Data'!J:J,0)),"")</f>
        <v>2.57</v>
      </c>
      <c r="I1082" s="10" cm="1">
        <f t="array" ref="I1082">IFERROR(IF(ISNUMBER(H1082),(H1082-INDEX('Price Data'!K:K,MATCH(TEXT(A1082,"YYYY-MM-DD"),'Price Data'!J:J,0)+1))/INDEX('Price Data'!K:K,MATCH(TEXT(A1082,"YYYY-MM-DD"),'Price Data'!J:J,0)+1),""),"")</f>
        <v>-3.8759689922481513E-3</v>
      </c>
      <c r="J1082" s="34">
        <f>IFERROR(INDEX('Price Data'!N:N,MATCH(TEXT(A1082,"YYYY-MM-DD"),'Price Data'!M:M,0)),"")</f>
        <v>2.92</v>
      </c>
      <c r="K1082" s="10" cm="1">
        <f t="array" ref="K1082">IFERROR(IF(ISNUMBER(J1082),(J1082-INDEX('Price Data'!N:N,MATCH(TEXT(A1082,"YYYY-MM-DD"),'Price Data'!M:M,0)+1))/INDEX('Price Data'!N:N,MATCH(TEXT(A1082,"YYYY-MM-DD"),'Price Data'!M:M,0)+1),""),"")</f>
        <v>-1.3513513513513526E-2</v>
      </c>
      <c r="L1082" s="34">
        <f>IFERROR(INDEX('Price Data'!Q:Q,MATCH(TEXT(A1082,"YYYY-MM-DD"),'Price Data'!P:P,0)),"")</f>
        <v>2.76</v>
      </c>
      <c r="M1082" s="10" cm="1">
        <f t="array" ref="M1082">IFERROR(IF(ISNUMBER(L1082),(L1082-INDEX('Price Data'!Q:Q,MATCH(TEXT(A1082,"YYYY-MM-DD"),'Price Data'!P:P,0)+1))/INDEX('Price Data'!Q:Q,MATCH(TEXT(A1082,"YYYY-MM-DD"),'Price Data'!P:P,0)+1),""),"")</f>
        <v>-1.07526881720431E-2</v>
      </c>
      <c r="N1082" s="34">
        <f>IFERROR(INDEX('Price Data'!T:T,MATCH(TEXT(A1082,"YYYY-MM-DD"),'Price Data'!S:S,0)),"")</f>
        <v>3.4</v>
      </c>
      <c r="O1082" s="10" cm="1">
        <f t="array" ref="O1082">IFERROR(IF(ISNUMBER(N1082),(N1082-INDEX('Price Data'!T:T,MATCH(TEXT(A1082,"YYYY-MM-DD"),'Price Data'!S:S,0)+1))/INDEX('Price Data'!T:T,MATCH(TEXT(A1082,"YYYY-MM-DD"),'Price Data'!S:S,0)+1),""),"")</f>
        <v>-8.7463556851312668E-3</v>
      </c>
    </row>
    <row r="1083" spans="1:15" x14ac:dyDescent="0.3">
      <c r="A1083" s="8">
        <v>42902</v>
      </c>
      <c r="B1083" s="34">
        <f>IFERROR(INDEX('Price Data'!B:B,MATCH(TEXT(A1083,"YYYY-MM-DD"),'Price Data'!A:A,0)),"")</f>
        <v>20941</v>
      </c>
      <c r="C1083" s="10" cm="1">
        <f t="array" ref="C1083">IFERROR(IF(ISNUMBER(B1083),(B1083-INDEX('Price Data'!B:B,MATCH(TEXT(A1083,"YYYY-MM-DD"),'Price Data'!A:A,0)+1))/INDEX('Price Data'!B:B,MATCH(TEXT(A1083,"YYYY-MM-DD"),'Price Data'!A:A,0)+1),""),"")</f>
        <v>4.4608595548733688E-3</v>
      </c>
      <c r="D1083" s="34">
        <f>IFERROR(INDEX('Price Data'!E:E,MATCH(TEXT(A1083,"YYYY-MM-DD"),'Price Data'!D:D,0)),"")</f>
        <v>15.7</v>
      </c>
      <c r="E1083" s="10" cm="1">
        <f t="array" ref="E1083">IFERROR(IF(ISNUMBER(D1083),(D1083-INDEX('Price Data'!E:E,MATCH(TEXT(A1083,"YYYY-MM-DD"),'Price Data'!D:D,0)+1))/INDEX('Price Data'!E:E,MATCH(TEXT(A1083,"YYYY-MM-DD"),'Price Data'!D:D,0)+1),""),"")</f>
        <v>-5.0697084917617286E-3</v>
      </c>
      <c r="F1083" s="34">
        <f>IFERROR(INDEX('Price Data'!H:H,MATCH(TEXT(A1083,"YYYY-MM-DD"),'Price Data'!G:G,0)),"")</f>
        <v>1508</v>
      </c>
      <c r="G1083" s="10" cm="1">
        <f t="array" ref="G1083">IFERROR(IF(ISNUMBER(F1083),(F1083-INDEX('Price Data'!H:H,MATCH(TEXT(A1083,"YYYY-MM-DD"),'Price Data'!G:G,0)+1))/INDEX('Price Data'!H:H,MATCH(TEXT(A1083,"YYYY-MM-DD"),'Price Data'!G:G,0)+1),""),"")</f>
        <v>0</v>
      </c>
      <c r="H1083" s="34">
        <f>IFERROR(INDEX('Price Data'!K:K,MATCH(TEXT(A1083,"YYYY-MM-DD"),'Price Data'!J:J,0)),"")</f>
        <v>2.56</v>
      </c>
      <c r="I1083" s="10" cm="1">
        <f t="array" ref="I1083">IFERROR(IF(ISNUMBER(H1083),(H1083-INDEX('Price Data'!K:K,MATCH(TEXT(A1083,"YYYY-MM-DD"),'Price Data'!J:J,0)+1))/INDEX('Price Data'!K:K,MATCH(TEXT(A1083,"YYYY-MM-DD"),'Price Data'!J:J,0)+1),""),"")</f>
        <v>-3.8910505836575048E-3</v>
      </c>
      <c r="J1083" s="34">
        <f>IFERROR(INDEX('Price Data'!N:N,MATCH(TEXT(A1083,"YYYY-MM-DD"),'Price Data'!M:M,0)),"")</f>
        <v>2.83</v>
      </c>
      <c r="K1083" s="10" cm="1">
        <f t="array" ref="K1083">IFERROR(IF(ISNUMBER(J1083),(J1083-INDEX('Price Data'!N:N,MATCH(TEXT(A1083,"YYYY-MM-DD"),'Price Data'!M:M,0)+1))/INDEX('Price Data'!N:N,MATCH(TEXT(A1083,"YYYY-MM-DD"),'Price Data'!M:M,0)+1),""),"")</f>
        <v>-3.0821917808219131E-2</v>
      </c>
      <c r="L1083" s="34">
        <f>IFERROR(INDEX('Price Data'!Q:Q,MATCH(TEXT(A1083,"YYYY-MM-DD"),'Price Data'!P:P,0)),"")</f>
        <v>2.7</v>
      </c>
      <c r="M1083" s="10" cm="1">
        <f t="array" ref="M1083">IFERROR(IF(ISNUMBER(L1083),(L1083-INDEX('Price Data'!Q:Q,MATCH(TEXT(A1083,"YYYY-MM-DD"),'Price Data'!P:P,0)+1))/INDEX('Price Data'!Q:Q,MATCH(TEXT(A1083,"YYYY-MM-DD"),'Price Data'!P:P,0)+1),""),"")</f>
        <v>-2.1739130434782469E-2</v>
      </c>
      <c r="N1083" s="34">
        <f>IFERROR(INDEX('Price Data'!T:T,MATCH(TEXT(A1083,"YYYY-MM-DD"),'Price Data'!S:S,0)),"")</f>
        <v>3.4</v>
      </c>
      <c r="O1083" s="10" cm="1">
        <f t="array" ref="O1083">IFERROR(IF(ISNUMBER(N1083),(N1083-INDEX('Price Data'!T:T,MATCH(TEXT(A1083,"YYYY-MM-DD"),'Price Data'!S:S,0)+1))/INDEX('Price Data'!T:T,MATCH(TEXT(A1083,"YYYY-MM-DD"),'Price Data'!S:S,0)+1),""),"")</f>
        <v>0</v>
      </c>
    </row>
    <row r="1084" spans="1:15" x14ac:dyDescent="0.3">
      <c r="A1084" s="8">
        <v>42903</v>
      </c>
      <c r="B1084" s="34" t="str">
        <f>IFERROR(INDEX('Price Data'!B:B,MATCH(TEXT(A1084,"YYYY-MM-DD"),'Price Data'!A:A,0)),"")</f>
        <v/>
      </c>
      <c r="C1084" s="10" t="str" cm="1">
        <f t="array" ref="C1084">IFERROR(IF(ISNUMBER(B1084),(B1084-INDEX('Price Data'!B:B,MATCH(TEXT(A1084,"YYYY-MM-DD"),'Price Data'!A:A,0)+1))/INDEX('Price Data'!B:B,MATCH(TEXT(A1084,"YYYY-MM-DD"),'Price Data'!A:A,0)+1),""),"")</f>
        <v/>
      </c>
      <c r="D1084" s="34" t="str">
        <f>IFERROR(INDEX('Price Data'!E:E,MATCH(TEXT(A1084,"YYYY-MM-DD"),'Price Data'!D:D,0)),"")</f>
        <v/>
      </c>
      <c r="E1084" s="10" t="str" cm="1">
        <f t="array" ref="E1084">IFERROR(IF(ISNUMBER(D1084),(D1084-INDEX('Price Data'!E:E,MATCH(TEXT(A1084,"YYYY-MM-DD"),'Price Data'!D:D,0)+1))/INDEX('Price Data'!E:E,MATCH(TEXT(A1084,"YYYY-MM-DD"),'Price Data'!D:D,0)+1),""),"")</f>
        <v/>
      </c>
      <c r="F1084" s="34" t="str">
        <f>IFERROR(INDEX('Price Data'!H:H,MATCH(TEXT(A1084,"YYYY-MM-DD"),'Price Data'!G:G,0)),"")</f>
        <v/>
      </c>
      <c r="G1084" s="10" t="str" cm="1">
        <f t="array" ref="G1084">IFERROR(IF(ISNUMBER(F1084),(F1084-INDEX('Price Data'!H:H,MATCH(TEXT(A1084,"YYYY-MM-DD"),'Price Data'!G:G,0)+1))/INDEX('Price Data'!H:H,MATCH(TEXT(A1084,"YYYY-MM-DD"),'Price Data'!G:G,0)+1),""),"")</f>
        <v/>
      </c>
      <c r="H1084" s="34" t="str">
        <f>IFERROR(INDEX('Price Data'!K:K,MATCH(TEXT(A1084,"YYYY-MM-DD"),'Price Data'!J:J,0)),"")</f>
        <v/>
      </c>
      <c r="I1084" s="10" t="str" cm="1">
        <f t="array" ref="I1084">IFERROR(IF(ISNUMBER(H1084),(H1084-INDEX('Price Data'!K:K,MATCH(TEXT(A1084,"YYYY-MM-DD"),'Price Data'!J:J,0)+1))/INDEX('Price Data'!K:K,MATCH(TEXT(A1084,"YYYY-MM-DD"),'Price Data'!J:J,0)+1),""),"")</f>
        <v/>
      </c>
      <c r="J1084" s="34" t="str">
        <f>IFERROR(INDEX('Price Data'!N:N,MATCH(TEXT(A1084,"YYYY-MM-DD"),'Price Data'!M:M,0)),"")</f>
        <v/>
      </c>
      <c r="K1084" s="10" t="str" cm="1">
        <f t="array" ref="K1084">IFERROR(IF(ISNUMBER(J1084),(J1084-INDEX('Price Data'!N:N,MATCH(TEXT(A1084,"YYYY-MM-DD"),'Price Data'!M:M,0)+1))/INDEX('Price Data'!N:N,MATCH(TEXT(A1084,"YYYY-MM-DD"),'Price Data'!M:M,0)+1),""),"")</f>
        <v/>
      </c>
      <c r="L1084" s="34" t="str">
        <f>IFERROR(INDEX('Price Data'!Q:Q,MATCH(TEXT(A1084,"YYYY-MM-DD"),'Price Data'!P:P,0)),"")</f>
        <v/>
      </c>
      <c r="M1084" s="10" t="str" cm="1">
        <f t="array" ref="M1084">IFERROR(IF(ISNUMBER(L1084),(L1084-INDEX('Price Data'!Q:Q,MATCH(TEXT(A1084,"YYYY-MM-DD"),'Price Data'!P:P,0)+1))/INDEX('Price Data'!Q:Q,MATCH(TEXT(A1084,"YYYY-MM-DD"),'Price Data'!P:P,0)+1),""),"")</f>
        <v/>
      </c>
      <c r="N1084" s="34" t="str">
        <f>IFERROR(INDEX('Price Data'!T:T,MATCH(TEXT(A1084,"YYYY-MM-DD"),'Price Data'!S:S,0)),"")</f>
        <v/>
      </c>
      <c r="O1084" s="10" t="str" cm="1">
        <f t="array" ref="O1084">IFERROR(IF(ISNUMBER(N1084),(N1084-INDEX('Price Data'!T:T,MATCH(TEXT(A1084,"YYYY-MM-DD"),'Price Data'!S:S,0)+1))/INDEX('Price Data'!T:T,MATCH(TEXT(A1084,"YYYY-MM-DD"),'Price Data'!S:S,0)+1),""),"")</f>
        <v/>
      </c>
    </row>
    <row r="1085" spans="1:15" x14ac:dyDescent="0.3">
      <c r="A1085" s="8">
        <v>42904</v>
      </c>
      <c r="B1085" s="34" t="str">
        <f>IFERROR(INDEX('Price Data'!B:B,MATCH(TEXT(A1085,"YYYY-MM-DD"),'Price Data'!A:A,0)),"")</f>
        <v/>
      </c>
      <c r="C1085" s="10" t="str" cm="1">
        <f t="array" ref="C1085">IFERROR(IF(ISNUMBER(B1085),(B1085-INDEX('Price Data'!B:B,MATCH(TEXT(A1085,"YYYY-MM-DD"),'Price Data'!A:A,0)+1))/INDEX('Price Data'!B:B,MATCH(TEXT(A1085,"YYYY-MM-DD"),'Price Data'!A:A,0)+1),""),"")</f>
        <v/>
      </c>
      <c r="D1085" s="34" t="str">
        <f>IFERROR(INDEX('Price Data'!E:E,MATCH(TEXT(A1085,"YYYY-MM-DD"),'Price Data'!D:D,0)),"")</f>
        <v/>
      </c>
      <c r="E1085" s="10" t="str" cm="1">
        <f t="array" ref="E1085">IFERROR(IF(ISNUMBER(D1085),(D1085-INDEX('Price Data'!E:E,MATCH(TEXT(A1085,"YYYY-MM-DD"),'Price Data'!D:D,0)+1))/INDEX('Price Data'!E:E,MATCH(TEXT(A1085,"YYYY-MM-DD"),'Price Data'!D:D,0)+1),""),"")</f>
        <v/>
      </c>
      <c r="F1085" s="34" t="str">
        <f>IFERROR(INDEX('Price Data'!H:H,MATCH(TEXT(A1085,"YYYY-MM-DD"),'Price Data'!G:G,0)),"")</f>
        <v/>
      </c>
      <c r="G1085" s="10" t="str" cm="1">
        <f t="array" ref="G1085">IFERROR(IF(ISNUMBER(F1085),(F1085-INDEX('Price Data'!H:H,MATCH(TEXT(A1085,"YYYY-MM-DD"),'Price Data'!G:G,0)+1))/INDEX('Price Data'!H:H,MATCH(TEXT(A1085,"YYYY-MM-DD"),'Price Data'!G:G,0)+1),""),"")</f>
        <v/>
      </c>
      <c r="H1085" s="34" t="str">
        <f>IFERROR(INDEX('Price Data'!K:K,MATCH(TEXT(A1085,"YYYY-MM-DD"),'Price Data'!J:J,0)),"")</f>
        <v/>
      </c>
      <c r="I1085" s="10" t="str" cm="1">
        <f t="array" ref="I1085">IFERROR(IF(ISNUMBER(H1085),(H1085-INDEX('Price Data'!K:K,MATCH(TEXT(A1085,"YYYY-MM-DD"),'Price Data'!J:J,0)+1))/INDEX('Price Data'!K:K,MATCH(TEXT(A1085,"YYYY-MM-DD"),'Price Data'!J:J,0)+1),""),"")</f>
        <v/>
      </c>
      <c r="J1085" s="34" t="str">
        <f>IFERROR(INDEX('Price Data'!N:N,MATCH(TEXT(A1085,"YYYY-MM-DD"),'Price Data'!M:M,0)),"")</f>
        <v/>
      </c>
      <c r="K1085" s="10" t="str" cm="1">
        <f t="array" ref="K1085">IFERROR(IF(ISNUMBER(J1085),(J1085-INDEX('Price Data'!N:N,MATCH(TEXT(A1085,"YYYY-MM-DD"),'Price Data'!M:M,0)+1))/INDEX('Price Data'!N:N,MATCH(TEXT(A1085,"YYYY-MM-DD"),'Price Data'!M:M,0)+1),""),"")</f>
        <v/>
      </c>
      <c r="L1085" s="34" t="str">
        <f>IFERROR(INDEX('Price Data'!Q:Q,MATCH(TEXT(A1085,"YYYY-MM-DD"),'Price Data'!P:P,0)),"")</f>
        <v/>
      </c>
      <c r="M1085" s="10" t="str" cm="1">
        <f t="array" ref="M1085">IFERROR(IF(ISNUMBER(L1085),(L1085-INDEX('Price Data'!Q:Q,MATCH(TEXT(A1085,"YYYY-MM-DD"),'Price Data'!P:P,0)+1))/INDEX('Price Data'!Q:Q,MATCH(TEXT(A1085,"YYYY-MM-DD"),'Price Data'!P:P,0)+1),""),"")</f>
        <v/>
      </c>
      <c r="N1085" s="34" t="str">
        <f>IFERROR(INDEX('Price Data'!T:T,MATCH(TEXT(A1085,"YYYY-MM-DD"),'Price Data'!S:S,0)),"")</f>
        <v/>
      </c>
      <c r="O1085" s="10" t="str" cm="1">
        <f t="array" ref="O1085">IFERROR(IF(ISNUMBER(N1085),(N1085-INDEX('Price Data'!T:T,MATCH(TEXT(A1085,"YYYY-MM-DD"),'Price Data'!S:S,0)+1))/INDEX('Price Data'!T:T,MATCH(TEXT(A1085,"YYYY-MM-DD"),'Price Data'!S:S,0)+1),""),"")</f>
        <v/>
      </c>
    </row>
    <row r="1086" spans="1:15" x14ac:dyDescent="0.3">
      <c r="A1086" s="8">
        <v>42905</v>
      </c>
      <c r="B1086" s="34">
        <f>IFERROR(INDEX('Price Data'!B:B,MATCH(TEXT(A1086,"YYYY-MM-DD"),'Price Data'!A:A,0)),"")</f>
        <v>21014</v>
      </c>
      <c r="C1086" s="10" cm="1">
        <f t="array" ref="C1086">IFERROR(IF(ISNUMBER(B1086),(B1086-INDEX('Price Data'!B:B,MATCH(TEXT(A1086,"YYYY-MM-DD"),'Price Data'!A:A,0)+1))/INDEX('Price Data'!B:B,MATCH(TEXT(A1086,"YYYY-MM-DD"),'Price Data'!A:A,0)+1),""),"")</f>
        <v>3.4859844324530826E-3</v>
      </c>
      <c r="D1086" s="34">
        <f>IFERROR(INDEX('Price Data'!E:E,MATCH(TEXT(A1086,"YYYY-MM-DD"),'Price Data'!D:D,0)),"")</f>
        <v>15.75</v>
      </c>
      <c r="E1086" s="10" cm="1">
        <f t="array" ref="E1086">IFERROR(IF(ISNUMBER(D1086),(D1086-INDEX('Price Data'!E:E,MATCH(TEXT(A1086,"YYYY-MM-DD"),'Price Data'!D:D,0)+1))/INDEX('Price Data'!E:E,MATCH(TEXT(A1086,"YYYY-MM-DD"),'Price Data'!D:D,0)+1),""),"")</f>
        <v>3.1847133757962236E-3</v>
      </c>
      <c r="F1086" s="34">
        <f>IFERROR(INDEX('Price Data'!H:H,MATCH(TEXT(A1086,"YYYY-MM-DD"),'Price Data'!G:G,0)),"")</f>
        <v>1508</v>
      </c>
      <c r="G1086" s="10" cm="1">
        <f t="array" ref="G1086">IFERROR(IF(ISNUMBER(F1086),(F1086-INDEX('Price Data'!H:H,MATCH(TEXT(A1086,"YYYY-MM-DD"),'Price Data'!G:G,0)+1))/INDEX('Price Data'!H:H,MATCH(TEXT(A1086,"YYYY-MM-DD"),'Price Data'!G:G,0)+1),""),"")</f>
        <v>0</v>
      </c>
      <c r="H1086" s="34">
        <f>IFERROR(INDEX('Price Data'!K:K,MATCH(TEXT(A1086,"YYYY-MM-DD"),'Price Data'!J:J,0)),"")</f>
        <v>2.54</v>
      </c>
      <c r="I1086" s="10" cm="1">
        <f t="array" ref="I1086">IFERROR(IF(ISNUMBER(H1086),(H1086-INDEX('Price Data'!K:K,MATCH(TEXT(A1086,"YYYY-MM-DD"),'Price Data'!J:J,0)+1))/INDEX('Price Data'!K:K,MATCH(TEXT(A1086,"YYYY-MM-DD"),'Price Data'!J:J,0)+1),""),"")</f>
        <v>-7.8125000000000069E-3</v>
      </c>
      <c r="J1086" s="34">
        <f>IFERROR(INDEX('Price Data'!N:N,MATCH(TEXT(A1086,"YYYY-MM-DD"),'Price Data'!M:M,0)),"")</f>
        <v>2.84</v>
      </c>
      <c r="K1086" s="10" cm="1">
        <f t="array" ref="K1086">IFERROR(IF(ISNUMBER(J1086),(J1086-INDEX('Price Data'!N:N,MATCH(TEXT(A1086,"YYYY-MM-DD"),'Price Data'!M:M,0)+1))/INDEX('Price Data'!N:N,MATCH(TEXT(A1086,"YYYY-MM-DD"),'Price Data'!M:M,0)+1),""),"")</f>
        <v>3.5335689045935641E-3</v>
      </c>
      <c r="L1086" s="34">
        <f>IFERROR(INDEX('Price Data'!Q:Q,MATCH(TEXT(A1086,"YYYY-MM-DD"),'Price Data'!P:P,0)),"")</f>
        <v>2.74</v>
      </c>
      <c r="M1086" s="10" cm="1">
        <f t="array" ref="M1086">IFERROR(IF(ISNUMBER(L1086),(L1086-INDEX('Price Data'!Q:Q,MATCH(TEXT(A1086,"YYYY-MM-DD"),'Price Data'!P:P,0)+1))/INDEX('Price Data'!Q:Q,MATCH(TEXT(A1086,"YYYY-MM-DD"),'Price Data'!P:P,0)+1),""),"")</f>
        <v>1.4814814814814828E-2</v>
      </c>
      <c r="N1086" s="34">
        <f>IFERROR(INDEX('Price Data'!T:T,MATCH(TEXT(A1086,"YYYY-MM-DD"),'Price Data'!S:S,0)),"")</f>
        <v>3.43</v>
      </c>
      <c r="O1086" s="10" cm="1">
        <f t="array" ref="O1086">IFERROR(IF(ISNUMBER(N1086),(N1086-INDEX('Price Data'!T:T,MATCH(TEXT(A1086,"YYYY-MM-DD"),'Price Data'!S:S,0)+1))/INDEX('Price Data'!T:T,MATCH(TEXT(A1086,"YYYY-MM-DD"),'Price Data'!S:S,0)+1),""),"")</f>
        <v>8.8235294117647786E-3</v>
      </c>
    </row>
    <row r="1087" spans="1:15" x14ac:dyDescent="0.3">
      <c r="A1087" s="8">
        <v>42906</v>
      </c>
      <c r="B1087" s="34">
        <f>IFERROR(INDEX('Price Data'!B:B,MATCH(TEXT(A1087,"YYYY-MM-DD"),'Price Data'!A:A,0)),"")</f>
        <v>20810</v>
      </c>
      <c r="C1087" s="10" cm="1">
        <f t="array" ref="C1087">IFERROR(IF(ISNUMBER(B1087),(B1087-INDEX('Price Data'!B:B,MATCH(TEXT(A1087,"YYYY-MM-DD"),'Price Data'!A:A,0)+1))/INDEX('Price Data'!B:B,MATCH(TEXT(A1087,"YYYY-MM-DD"),'Price Data'!A:A,0)+1),""),"")</f>
        <v>-9.7078138383934528E-3</v>
      </c>
      <c r="D1087" s="34">
        <f>IFERROR(INDEX('Price Data'!E:E,MATCH(TEXT(A1087,"YYYY-MM-DD"),'Price Data'!D:D,0)),"")</f>
        <v>15.61</v>
      </c>
      <c r="E1087" s="10" cm="1">
        <f t="array" ref="E1087">IFERROR(IF(ISNUMBER(D1087),(D1087-INDEX('Price Data'!E:E,MATCH(TEXT(A1087,"YYYY-MM-DD"),'Price Data'!D:D,0)+1))/INDEX('Price Data'!E:E,MATCH(TEXT(A1087,"YYYY-MM-DD"),'Price Data'!D:D,0)+1),""),"")</f>
        <v>-8.8888888888889253E-3</v>
      </c>
      <c r="F1087" s="34">
        <f>IFERROR(INDEX('Price Data'!H:H,MATCH(TEXT(A1087,"YYYY-MM-DD"),'Price Data'!G:G,0)),"")</f>
        <v>1508</v>
      </c>
      <c r="G1087" s="10" cm="1">
        <f t="array" ref="G1087">IFERROR(IF(ISNUMBER(F1087),(F1087-INDEX('Price Data'!H:H,MATCH(TEXT(A1087,"YYYY-MM-DD"),'Price Data'!G:G,0)+1))/INDEX('Price Data'!H:H,MATCH(TEXT(A1087,"YYYY-MM-DD"),'Price Data'!G:G,0)+1),""),"")</f>
        <v>0</v>
      </c>
      <c r="H1087" s="34">
        <f>IFERROR(INDEX('Price Data'!K:K,MATCH(TEXT(A1087,"YYYY-MM-DD"),'Price Data'!J:J,0)),"")</f>
        <v>2.5299999999999998</v>
      </c>
      <c r="I1087" s="10" cm="1">
        <f t="array" ref="I1087">IFERROR(IF(ISNUMBER(H1087),(H1087-INDEX('Price Data'!K:K,MATCH(TEXT(A1087,"YYYY-MM-DD"),'Price Data'!J:J,0)+1))/INDEX('Price Data'!K:K,MATCH(TEXT(A1087,"YYYY-MM-DD"),'Price Data'!J:J,0)+1),""),"")</f>
        <v>-3.937007874015839E-3</v>
      </c>
      <c r="J1087" s="34">
        <f>IFERROR(INDEX('Price Data'!N:N,MATCH(TEXT(A1087,"YYYY-MM-DD"),'Price Data'!M:M,0)),"")</f>
        <v>2.77</v>
      </c>
      <c r="K1087" s="10" cm="1">
        <f t="array" ref="K1087">IFERROR(IF(ISNUMBER(J1087),(J1087-INDEX('Price Data'!N:N,MATCH(TEXT(A1087,"YYYY-MM-DD"),'Price Data'!M:M,0)+1))/INDEX('Price Data'!N:N,MATCH(TEXT(A1087,"YYYY-MM-DD"),'Price Data'!M:M,0)+1),""),"")</f>
        <v>-2.4647887323943608E-2</v>
      </c>
      <c r="L1087" s="34">
        <f>IFERROR(INDEX('Price Data'!Q:Q,MATCH(TEXT(A1087,"YYYY-MM-DD"),'Price Data'!P:P,0)),"")</f>
        <v>2.73</v>
      </c>
      <c r="M1087" s="10" cm="1">
        <f t="array" ref="M1087">IFERROR(IF(ISNUMBER(L1087),(L1087-INDEX('Price Data'!Q:Q,MATCH(TEXT(A1087,"YYYY-MM-DD"),'Price Data'!P:P,0)+1))/INDEX('Price Data'!Q:Q,MATCH(TEXT(A1087,"YYYY-MM-DD"),'Price Data'!P:P,0)+1),""),"")</f>
        <v>-3.6496350364964344E-3</v>
      </c>
      <c r="N1087" s="34">
        <f>IFERROR(INDEX('Price Data'!T:T,MATCH(TEXT(A1087,"YYYY-MM-DD"),'Price Data'!S:S,0)),"")</f>
        <v>3.4</v>
      </c>
      <c r="O1087" s="10" cm="1">
        <f t="array" ref="O1087">IFERROR(IF(ISNUMBER(N1087),(N1087-INDEX('Price Data'!T:T,MATCH(TEXT(A1087,"YYYY-MM-DD"),'Price Data'!S:S,0)+1))/INDEX('Price Data'!T:T,MATCH(TEXT(A1087,"YYYY-MM-DD"),'Price Data'!S:S,0)+1),""),"")</f>
        <v>-8.7463556851312668E-3</v>
      </c>
    </row>
    <row r="1088" spans="1:15" x14ac:dyDescent="0.3">
      <c r="A1088" s="8">
        <v>42907</v>
      </c>
      <c r="B1088" s="34">
        <f>IFERROR(INDEX('Price Data'!B:B,MATCH(TEXT(A1088,"YYYY-MM-DD"),'Price Data'!A:A,0)),"")</f>
        <v>21072</v>
      </c>
      <c r="C1088" s="10" cm="1">
        <f t="array" ref="C1088">IFERROR(IF(ISNUMBER(B1088),(B1088-INDEX('Price Data'!B:B,MATCH(TEXT(A1088,"YYYY-MM-DD"),'Price Data'!A:A,0)+1))/INDEX('Price Data'!B:B,MATCH(TEXT(A1088,"YYYY-MM-DD"),'Price Data'!A:A,0)+1),""),"")</f>
        <v>1.2590100913022585E-2</v>
      </c>
      <c r="D1088" s="34">
        <f>IFERROR(INDEX('Price Data'!E:E,MATCH(TEXT(A1088,"YYYY-MM-DD"),'Price Data'!D:D,0)),"")</f>
        <v>16.170000000000002</v>
      </c>
      <c r="E1088" s="10" cm="1">
        <f t="array" ref="E1088">IFERROR(IF(ISNUMBER(D1088),(D1088-INDEX('Price Data'!E:E,MATCH(TEXT(A1088,"YYYY-MM-DD"),'Price Data'!D:D,0)+1))/INDEX('Price Data'!E:E,MATCH(TEXT(A1088,"YYYY-MM-DD"),'Price Data'!D:D,0)+1),""),"")</f>
        <v>3.5874439461883553E-2</v>
      </c>
      <c r="F1088" s="34">
        <f>IFERROR(INDEX('Price Data'!H:H,MATCH(TEXT(A1088,"YYYY-MM-DD"),'Price Data'!G:G,0)),"")</f>
        <v>1508</v>
      </c>
      <c r="G1088" s="10" cm="1">
        <f t="array" ref="G1088">IFERROR(IF(ISNUMBER(F1088),(F1088-INDEX('Price Data'!H:H,MATCH(TEXT(A1088,"YYYY-MM-DD"),'Price Data'!G:G,0)+1))/INDEX('Price Data'!H:H,MATCH(TEXT(A1088,"YYYY-MM-DD"),'Price Data'!G:G,0)+1),""),"")</f>
        <v>0</v>
      </c>
      <c r="H1088" s="34">
        <f>IFERROR(INDEX('Price Data'!K:K,MATCH(TEXT(A1088,"YYYY-MM-DD"),'Price Data'!J:J,0)),"")</f>
        <v>2.6</v>
      </c>
      <c r="I1088" s="10" cm="1">
        <f t="array" ref="I1088">IFERROR(IF(ISNUMBER(H1088),(H1088-INDEX('Price Data'!K:K,MATCH(TEXT(A1088,"YYYY-MM-DD"),'Price Data'!J:J,0)+1))/INDEX('Price Data'!K:K,MATCH(TEXT(A1088,"YYYY-MM-DD"),'Price Data'!J:J,0)+1),""),"")</f>
        <v>2.7667984189723435E-2</v>
      </c>
      <c r="J1088" s="34">
        <f>IFERROR(INDEX('Price Data'!N:N,MATCH(TEXT(A1088,"YYYY-MM-DD"),'Price Data'!M:M,0)),"")</f>
        <v>2.9</v>
      </c>
      <c r="K1088" s="10" cm="1">
        <f t="array" ref="K1088">IFERROR(IF(ISNUMBER(J1088),(J1088-INDEX('Price Data'!N:N,MATCH(TEXT(A1088,"YYYY-MM-DD"),'Price Data'!M:M,0)+1))/INDEX('Price Data'!N:N,MATCH(TEXT(A1088,"YYYY-MM-DD"),'Price Data'!M:M,0)+1),""),"")</f>
        <v>4.6931407942238226E-2</v>
      </c>
      <c r="L1088" s="34">
        <f>IFERROR(INDEX('Price Data'!Q:Q,MATCH(TEXT(A1088,"YYYY-MM-DD"),'Price Data'!P:P,0)),"")</f>
        <v>2.79</v>
      </c>
      <c r="M1088" s="10" cm="1">
        <f t="array" ref="M1088">IFERROR(IF(ISNUMBER(L1088),(L1088-INDEX('Price Data'!Q:Q,MATCH(TEXT(A1088,"YYYY-MM-DD"),'Price Data'!P:P,0)+1))/INDEX('Price Data'!Q:Q,MATCH(TEXT(A1088,"YYYY-MM-DD"),'Price Data'!P:P,0)+1),""),"")</f>
        <v>2.1978021978021997E-2</v>
      </c>
      <c r="N1088" s="34">
        <f>IFERROR(INDEX('Price Data'!T:T,MATCH(TEXT(A1088,"YYYY-MM-DD"),'Price Data'!S:S,0)),"")</f>
        <v>3.44</v>
      </c>
      <c r="O1088" s="10" cm="1">
        <f t="array" ref="O1088">IFERROR(IF(ISNUMBER(N1088),(N1088-INDEX('Price Data'!T:T,MATCH(TEXT(A1088,"YYYY-MM-DD"),'Price Data'!S:S,0)+1))/INDEX('Price Data'!T:T,MATCH(TEXT(A1088,"YYYY-MM-DD"),'Price Data'!S:S,0)+1),""),"")</f>
        <v>1.1764705882352951E-2</v>
      </c>
    </row>
    <row r="1089" spans="1:15" x14ac:dyDescent="0.3">
      <c r="A1089" s="8">
        <v>42908</v>
      </c>
      <c r="B1089" s="34">
        <f>IFERROR(INDEX('Price Data'!B:B,MATCH(TEXT(A1089,"YYYY-MM-DD"),'Price Data'!A:A,0)),"")</f>
        <v>20930</v>
      </c>
      <c r="C1089" s="10" cm="1">
        <f t="array" ref="C1089">IFERROR(IF(ISNUMBER(B1089),(B1089-INDEX('Price Data'!B:B,MATCH(TEXT(A1089,"YYYY-MM-DD"),'Price Data'!A:A,0)+1))/INDEX('Price Data'!B:B,MATCH(TEXT(A1089,"YYYY-MM-DD"),'Price Data'!A:A,0)+1),""),"")</f>
        <v>-6.738800303720577E-3</v>
      </c>
      <c r="D1089" s="34">
        <f>IFERROR(INDEX('Price Data'!E:E,MATCH(TEXT(A1089,"YYYY-MM-DD"),'Price Data'!D:D,0)),"")</f>
        <v>15.85</v>
      </c>
      <c r="E1089" s="10" cm="1">
        <f t="array" ref="E1089">IFERROR(IF(ISNUMBER(D1089),(D1089-INDEX('Price Data'!E:E,MATCH(TEXT(A1089,"YYYY-MM-DD"),'Price Data'!D:D,0)+1))/INDEX('Price Data'!E:E,MATCH(TEXT(A1089,"YYYY-MM-DD"),'Price Data'!D:D,0)+1),""),"")</f>
        <v>-1.9789734075448488E-2</v>
      </c>
      <c r="F1089" s="34">
        <f>IFERROR(INDEX('Price Data'!H:H,MATCH(TEXT(A1089,"YYYY-MM-DD"),'Price Data'!G:G,0)),"")</f>
        <v>1508</v>
      </c>
      <c r="G1089" s="10" cm="1">
        <f t="array" ref="G1089">IFERROR(IF(ISNUMBER(F1089),(F1089-INDEX('Price Data'!H:H,MATCH(TEXT(A1089,"YYYY-MM-DD"),'Price Data'!G:G,0)+1))/INDEX('Price Data'!H:H,MATCH(TEXT(A1089,"YYYY-MM-DD"),'Price Data'!G:G,0)+1),""),"")</f>
        <v>0</v>
      </c>
      <c r="H1089" s="34">
        <f>IFERROR(INDEX('Price Data'!K:K,MATCH(TEXT(A1089,"YYYY-MM-DD"),'Price Data'!J:J,0)),"")</f>
        <v>2.61</v>
      </c>
      <c r="I1089" s="10" cm="1">
        <f t="array" ref="I1089">IFERROR(IF(ISNUMBER(H1089),(H1089-INDEX('Price Data'!K:K,MATCH(TEXT(A1089,"YYYY-MM-DD"),'Price Data'!J:J,0)+1))/INDEX('Price Data'!K:K,MATCH(TEXT(A1089,"YYYY-MM-DD"),'Price Data'!J:J,0)+1),""),"")</f>
        <v>3.846153846153764E-3</v>
      </c>
      <c r="J1089" s="34">
        <f>IFERROR(INDEX('Price Data'!N:N,MATCH(TEXT(A1089,"YYYY-MM-DD"),'Price Data'!M:M,0)),"")</f>
        <v>2.88</v>
      </c>
      <c r="K1089" s="10" cm="1">
        <f t="array" ref="K1089">IFERROR(IF(ISNUMBER(J1089),(J1089-INDEX('Price Data'!N:N,MATCH(TEXT(A1089,"YYYY-MM-DD"),'Price Data'!M:M,0)+1))/INDEX('Price Data'!N:N,MATCH(TEXT(A1089,"YYYY-MM-DD"),'Price Data'!M:M,0)+1),""),"")</f>
        <v>-6.896551724137937E-3</v>
      </c>
      <c r="L1089" s="34">
        <f>IFERROR(INDEX('Price Data'!Q:Q,MATCH(TEXT(A1089,"YYYY-MM-DD"),'Price Data'!P:P,0)),"")</f>
        <v>2.73</v>
      </c>
      <c r="M1089" s="10" cm="1">
        <f t="array" ref="M1089">IFERROR(IF(ISNUMBER(L1089),(L1089-INDEX('Price Data'!Q:Q,MATCH(TEXT(A1089,"YYYY-MM-DD"),'Price Data'!P:P,0)+1))/INDEX('Price Data'!Q:Q,MATCH(TEXT(A1089,"YYYY-MM-DD"),'Price Data'!P:P,0)+1),""),"")</f>
        <v>-2.1505376344086041E-2</v>
      </c>
      <c r="N1089" s="34">
        <f>IFERROR(INDEX('Price Data'!T:T,MATCH(TEXT(A1089,"YYYY-MM-DD"),'Price Data'!S:S,0)),"")</f>
        <v>3.49</v>
      </c>
      <c r="O1089" s="10" cm="1">
        <f t="array" ref="O1089">IFERROR(IF(ISNUMBER(N1089),(N1089-INDEX('Price Data'!T:T,MATCH(TEXT(A1089,"YYYY-MM-DD"),'Price Data'!S:S,0)+1))/INDEX('Price Data'!T:T,MATCH(TEXT(A1089,"YYYY-MM-DD"),'Price Data'!S:S,0)+1),""),"")</f>
        <v>1.453488372093031E-2</v>
      </c>
    </row>
    <row r="1090" spans="1:15" x14ac:dyDescent="0.3">
      <c r="A1090" s="8">
        <v>42909</v>
      </c>
      <c r="B1090" s="34">
        <f>IFERROR(INDEX('Price Data'!B:B,MATCH(TEXT(A1090,"YYYY-MM-DD"),'Price Data'!A:A,0)),"")</f>
        <v>20834</v>
      </c>
      <c r="C1090" s="10" cm="1">
        <f t="array" ref="C1090">IFERROR(IF(ISNUMBER(B1090),(B1090-INDEX('Price Data'!B:B,MATCH(TEXT(A1090,"YYYY-MM-DD"),'Price Data'!A:A,0)+1))/INDEX('Price Data'!B:B,MATCH(TEXT(A1090,"YYYY-MM-DD"),'Price Data'!A:A,0)+1),""),"")</f>
        <v>-4.5867176301958908E-3</v>
      </c>
      <c r="D1090" s="34">
        <f>IFERROR(INDEX('Price Data'!E:E,MATCH(TEXT(A1090,"YYYY-MM-DD"),'Price Data'!D:D,0)),"")</f>
        <v>15.77</v>
      </c>
      <c r="E1090" s="10" cm="1">
        <f t="array" ref="E1090">IFERROR(IF(ISNUMBER(D1090),(D1090-INDEX('Price Data'!E:E,MATCH(TEXT(A1090,"YYYY-MM-DD"),'Price Data'!D:D,0)+1))/INDEX('Price Data'!E:E,MATCH(TEXT(A1090,"YYYY-MM-DD"),'Price Data'!D:D,0)+1),""),"")</f>
        <v>-5.0473186119873864E-3</v>
      </c>
      <c r="F1090" s="34">
        <f>IFERROR(INDEX('Price Data'!H:H,MATCH(TEXT(A1090,"YYYY-MM-DD"),'Price Data'!G:G,0)),"")</f>
        <v>1508</v>
      </c>
      <c r="G1090" s="10" cm="1">
        <f t="array" ref="G1090">IFERROR(IF(ISNUMBER(F1090),(F1090-INDEX('Price Data'!H:H,MATCH(TEXT(A1090,"YYYY-MM-DD"),'Price Data'!G:G,0)+1))/INDEX('Price Data'!H:H,MATCH(TEXT(A1090,"YYYY-MM-DD"),'Price Data'!G:G,0)+1),""),"")</f>
        <v>0</v>
      </c>
      <c r="H1090" s="34">
        <f>IFERROR(INDEX('Price Data'!K:K,MATCH(TEXT(A1090,"YYYY-MM-DD"),'Price Data'!J:J,0)),"")</f>
        <v>2.62</v>
      </c>
      <c r="I1090" s="10" cm="1">
        <f t="array" ref="I1090">IFERROR(IF(ISNUMBER(H1090),(H1090-INDEX('Price Data'!K:K,MATCH(TEXT(A1090,"YYYY-MM-DD"),'Price Data'!J:J,0)+1))/INDEX('Price Data'!K:K,MATCH(TEXT(A1090,"YYYY-MM-DD"),'Price Data'!J:J,0)+1),""),"")</f>
        <v>3.8314176245211615E-3</v>
      </c>
      <c r="J1090" s="34">
        <f>IFERROR(INDEX('Price Data'!N:N,MATCH(TEXT(A1090,"YYYY-MM-DD"),'Price Data'!M:M,0)),"")</f>
        <v>2.88</v>
      </c>
      <c r="K1090" s="10" cm="1">
        <f t="array" ref="K1090">IFERROR(IF(ISNUMBER(J1090),(J1090-INDEX('Price Data'!N:N,MATCH(TEXT(A1090,"YYYY-MM-DD"),'Price Data'!M:M,0)+1))/INDEX('Price Data'!N:N,MATCH(TEXT(A1090,"YYYY-MM-DD"),'Price Data'!M:M,0)+1),""),"")</f>
        <v>0</v>
      </c>
      <c r="L1090" s="34">
        <f>IFERROR(INDEX('Price Data'!Q:Q,MATCH(TEXT(A1090,"YYYY-MM-DD"),'Price Data'!P:P,0)),"")</f>
        <v>2.69</v>
      </c>
      <c r="M1090" s="10" cm="1">
        <f t="array" ref="M1090">IFERROR(IF(ISNUMBER(L1090),(L1090-INDEX('Price Data'!Q:Q,MATCH(TEXT(A1090,"YYYY-MM-DD"),'Price Data'!P:P,0)+1))/INDEX('Price Data'!Q:Q,MATCH(TEXT(A1090,"YYYY-MM-DD"),'Price Data'!P:P,0)+1),""),"")</f>
        <v>-1.4652014652014666E-2</v>
      </c>
      <c r="N1090" s="34">
        <f>IFERROR(INDEX('Price Data'!T:T,MATCH(TEXT(A1090,"YYYY-MM-DD"),'Price Data'!S:S,0)),"")</f>
        <v>3.44</v>
      </c>
      <c r="O1090" s="10" cm="1">
        <f t="array" ref="O1090">IFERROR(IF(ISNUMBER(N1090),(N1090-INDEX('Price Data'!T:T,MATCH(TEXT(A1090,"YYYY-MM-DD"),'Price Data'!S:S,0)+1))/INDEX('Price Data'!T:T,MATCH(TEXT(A1090,"YYYY-MM-DD"),'Price Data'!S:S,0)+1),""),"")</f>
        <v>-1.4326647564469989E-2</v>
      </c>
    </row>
    <row r="1091" spans="1:15" x14ac:dyDescent="0.3">
      <c r="A1091" s="8">
        <v>42910</v>
      </c>
      <c r="B1091" s="34" t="str">
        <f>IFERROR(INDEX('Price Data'!B:B,MATCH(TEXT(A1091,"YYYY-MM-DD"),'Price Data'!A:A,0)),"")</f>
        <v/>
      </c>
      <c r="C1091" s="10" t="str" cm="1">
        <f t="array" ref="C1091">IFERROR(IF(ISNUMBER(B1091),(B1091-INDEX('Price Data'!B:B,MATCH(TEXT(A1091,"YYYY-MM-DD"),'Price Data'!A:A,0)+1))/INDEX('Price Data'!B:B,MATCH(TEXT(A1091,"YYYY-MM-DD"),'Price Data'!A:A,0)+1),""),"")</f>
        <v/>
      </c>
      <c r="D1091" s="34" t="str">
        <f>IFERROR(INDEX('Price Data'!E:E,MATCH(TEXT(A1091,"YYYY-MM-DD"),'Price Data'!D:D,0)),"")</f>
        <v/>
      </c>
      <c r="E1091" s="10" t="str" cm="1">
        <f t="array" ref="E1091">IFERROR(IF(ISNUMBER(D1091),(D1091-INDEX('Price Data'!E:E,MATCH(TEXT(A1091,"YYYY-MM-DD"),'Price Data'!D:D,0)+1))/INDEX('Price Data'!E:E,MATCH(TEXT(A1091,"YYYY-MM-DD"),'Price Data'!D:D,0)+1),""),"")</f>
        <v/>
      </c>
      <c r="F1091" s="34" t="str">
        <f>IFERROR(INDEX('Price Data'!H:H,MATCH(TEXT(A1091,"YYYY-MM-DD"),'Price Data'!G:G,0)),"")</f>
        <v/>
      </c>
      <c r="G1091" s="10" t="str" cm="1">
        <f t="array" ref="G1091">IFERROR(IF(ISNUMBER(F1091),(F1091-INDEX('Price Data'!H:H,MATCH(TEXT(A1091,"YYYY-MM-DD"),'Price Data'!G:G,0)+1))/INDEX('Price Data'!H:H,MATCH(TEXT(A1091,"YYYY-MM-DD"),'Price Data'!G:G,0)+1),""),"")</f>
        <v/>
      </c>
      <c r="H1091" s="34" t="str">
        <f>IFERROR(INDEX('Price Data'!K:K,MATCH(TEXT(A1091,"YYYY-MM-DD"),'Price Data'!J:J,0)),"")</f>
        <v/>
      </c>
      <c r="I1091" s="10" t="str" cm="1">
        <f t="array" ref="I1091">IFERROR(IF(ISNUMBER(H1091),(H1091-INDEX('Price Data'!K:K,MATCH(TEXT(A1091,"YYYY-MM-DD"),'Price Data'!J:J,0)+1))/INDEX('Price Data'!K:K,MATCH(TEXT(A1091,"YYYY-MM-DD"),'Price Data'!J:J,0)+1),""),"")</f>
        <v/>
      </c>
      <c r="J1091" s="34" t="str">
        <f>IFERROR(INDEX('Price Data'!N:N,MATCH(TEXT(A1091,"YYYY-MM-DD"),'Price Data'!M:M,0)),"")</f>
        <v/>
      </c>
      <c r="K1091" s="10" t="str" cm="1">
        <f t="array" ref="K1091">IFERROR(IF(ISNUMBER(J1091),(J1091-INDEX('Price Data'!N:N,MATCH(TEXT(A1091,"YYYY-MM-DD"),'Price Data'!M:M,0)+1))/INDEX('Price Data'!N:N,MATCH(TEXT(A1091,"YYYY-MM-DD"),'Price Data'!M:M,0)+1),""),"")</f>
        <v/>
      </c>
      <c r="L1091" s="34" t="str">
        <f>IFERROR(INDEX('Price Data'!Q:Q,MATCH(TEXT(A1091,"YYYY-MM-DD"),'Price Data'!P:P,0)),"")</f>
        <v/>
      </c>
      <c r="M1091" s="10" t="str" cm="1">
        <f t="array" ref="M1091">IFERROR(IF(ISNUMBER(L1091),(L1091-INDEX('Price Data'!Q:Q,MATCH(TEXT(A1091,"YYYY-MM-DD"),'Price Data'!P:P,0)+1))/INDEX('Price Data'!Q:Q,MATCH(TEXT(A1091,"YYYY-MM-DD"),'Price Data'!P:P,0)+1),""),"")</f>
        <v/>
      </c>
      <c r="N1091" s="34" t="str">
        <f>IFERROR(INDEX('Price Data'!T:T,MATCH(TEXT(A1091,"YYYY-MM-DD"),'Price Data'!S:S,0)),"")</f>
        <v/>
      </c>
      <c r="O1091" s="10" t="str" cm="1">
        <f t="array" ref="O1091">IFERROR(IF(ISNUMBER(N1091),(N1091-INDEX('Price Data'!T:T,MATCH(TEXT(A1091,"YYYY-MM-DD"),'Price Data'!S:S,0)+1))/INDEX('Price Data'!T:T,MATCH(TEXT(A1091,"YYYY-MM-DD"),'Price Data'!S:S,0)+1),""),"")</f>
        <v/>
      </c>
    </row>
    <row r="1092" spans="1:15" x14ac:dyDescent="0.3">
      <c r="A1092" s="8">
        <v>42911</v>
      </c>
      <c r="B1092" s="34" t="str">
        <f>IFERROR(INDEX('Price Data'!B:B,MATCH(TEXT(A1092,"YYYY-MM-DD"),'Price Data'!A:A,0)),"")</f>
        <v/>
      </c>
      <c r="C1092" s="10" t="str" cm="1">
        <f t="array" ref="C1092">IFERROR(IF(ISNUMBER(B1092),(B1092-INDEX('Price Data'!B:B,MATCH(TEXT(A1092,"YYYY-MM-DD"),'Price Data'!A:A,0)+1))/INDEX('Price Data'!B:B,MATCH(TEXT(A1092,"YYYY-MM-DD"),'Price Data'!A:A,0)+1),""),"")</f>
        <v/>
      </c>
      <c r="D1092" s="34" t="str">
        <f>IFERROR(INDEX('Price Data'!E:E,MATCH(TEXT(A1092,"YYYY-MM-DD"),'Price Data'!D:D,0)),"")</f>
        <v/>
      </c>
      <c r="E1092" s="10" t="str" cm="1">
        <f t="array" ref="E1092">IFERROR(IF(ISNUMBER(D1092),(D1092-INDEX('Price Data'!E:E,MATCH(TEXT(A1092,"YYYY-MM-DD"),'Price Data'!D:D,0)+1))/INDEX('Price Data'!E:E,MATCH(TEXT(A1092,"YYYY-MM-DD"),'Price Data'!D:D,0)+1),""),"")</f>
        <v/>
      </c>
      <c r="F1092" s="34" t="str">
        <f>IFERROR(INDEX('Price Data'!H:H,MATCH(TEXT(A1092,"YYYY-MM-DD"),'Price Data'!G:G,0)),"")</f>
        <v/>
      </c>
      <c r="G1092" s="10" t="str" cm="1">
        <f t="array" ref="G1092">IFERROR(IF(ISNUMBER(F1092),(F1092-INDEX('Price Data'!H:H,MATCH(TEXT(A1092,"YYYY-MM-DD"),'Price Data'!G:G,0)+1))/INDEX('Price Data'!H:H,MATCH(TEXT(A1092,"YYYY-MM-DD"),'Price Data'!G:G,0)+1),""),"")</f>
        <v/>
      </c>
      <c r="H1092" s="34" t="str">
        <f>IFERROR(INDEX('Price Data'!K:K,MATCH(TEXT(A1092,"YYYY-MM-DD"),'Price Data'!J:J,0)),"")</f>
        <v/>
      </c>
      <c r="I1092" s="10" t="str" cm="1">
        <f t="array" ref="I1092">IFERROR(IF(ISNUMBER(H1092),(H1092-INDEX('Price Data'!K:K,MATCH(TEXT(A1092,"YYYY-MM-DD"),'Price Data'!J:J,0)+1))/INDEX('Price Data'!K:K,MATCH(TEXT(A1092,"YYYY-MM-DD"),'Price Data'!J:J,0)+1),""),"")</f>
        <v/>
      </c>
      <c r="J1092" s="34" t="str">
        <f>IFERROR(INDEX('Price Data'!N:N,MATCH(TEXT(A1092,"YYYY-MM-DD"),'Price Data'!M:M,0)),"")</f>
        <v/>
      </c>
      <c r="K1092" s="10" t="str" cm="1">
        <f t="array" ref="K1092">IFERROR(IF(ISNUMBER(J1092),(J1092-INDEX('Price Data'!N:N,MATCH(TEXT(A1092,"YYYY-MM-DD"),'Price Data'!M:M,0)+1))/INDEX('Price Data'!N:N,MATCH(TEXT(A1092,"YYYY-MM-DD"),'Price Data'!M:M,0)+1),""),"")</f>
        <v/>
      </c>
      <c r="L1092" s="34" t="str">
        <f>IFERROR(INDEX('Price Data'!Q:Q,MATCH(TEXT(A1092,"YYYY-MM-DD"),'Price Data'!P:P,0)),"")</f>
        <v/>
      </c>
      <c r="M1092" s="10" t="str" cm="1">
        <f t="array" ref="M1092">IFERROR(IF(ISNUMBER(L1092),(L1092-INDEX('Price Data'!Q:Q,MATCH(TEXT(A1092,"YYYY-MM-DD"),'Price Data'!P:P,0)+1))/INDEX('Price Data'!Q:Q,MATCH(TEXT(A1092,"YYYY-MM-DD"),'Price Data'!P:P,0)+1),""),"")</f>
        <v/>
      </c>
      <c r="N1092" s="34" t="str">
        <f>IFERROR(INDEX('Price Data'!T:T,MATCH(TEXT(A1092,"YYYY-MM-DD"),'Price Data'!S:S,0)),"")</f>
        <v/>
      </c>
      <c r="O1092" s="10" t="str" cm="1">
        <f t="array" ref="O1092">IFERROR(IF(ISNUMBER(N1092),(N1092-INDEX('Price Data'!T:T,MATCH(TEXT(A1092,"YYYY-MM-DD"),'Price Data'!S:S,0)+1))/INDEX('Price Data'!T:T,MATCH(TEXT(A1092,"YYYY-MM-DD"),'Price Data'!S:S,0)+1),""),"")</f>
        <v/>
      </c>
    </row>
    <row r="1093" spans="1:15" x14ac:dyDescent="0.3">
      <c r="A1093" s="8">
        <v>42912</v>
      </c>
      <c r="B1093" s="34">
        <f>IFERROR(INDEX('Price Data'!B:B,MATCH(TEXT(A1093,"YYYY-MM-DD"),'Price Data'!A:A,0)),"")</f>
        <v>21002</v>
      </c>
      <c r="C1093" s="10" cm="1">
        <f t="array" ref="C1093">IFERROR(IF(ISNUMBER(B1093),(B1093-INDEX('Price Data'!B:B,MATCH(TEXT(A1093,"YYYY-MM-DD"),'Price Data'!A:A,0)+1))/INDEX('Price Data'!B:B,MATCH(TEXT(A1093,"YYYY-MM-DD"),'Price Data'!A:A,0)+1),""),"")</f>
        <v>8.0637419602572723E-3</v>
      </c>
      <c r="D1093" s="34">
        <f>IFERROR(INDEX('Price Data'!E:E,MATCH(TEXT(A1093,"YYYY-MM-DD"),'Price Data'!D:D,0)),"")</f>
        <v>16.12</v>
      </c>
      <c r="E1093" s="10" cm="1">
        <f t="array" ref="E1093">IFERROR(IF(ISNUMBER(D1093),(D1093-INDEX('Price Data'!E:E,MATCH(TEXT(A1093,"YYYY-MM-DD"),'Price Data'!D:D,0)+1))/INDEX('Price Data'!E:E,MATCH(TEXT(A1093,"YYYY-MM-DD"),'Price Data'!D:D,0)+1),""),"")</f>
        <v>2.2194039315155449E-2</v>
      </c>
      <c r="F1093" s="34">
        <f>IFERROR(INDEX('Price Data'!H:H,MATCH(TEXT(A1093,"YYYY-MM-DD"),'Price Data'!G:G,0)),"")</f>
        <v>1508</v>
      </c>
      <c r="G1093" s="10" cm="1">
        <f t="array" ref="G1093">IFERROR(IF(ISNUMBER(F1093),(F1093-INDEX('Price Data'!H:H,MATCH(TEXT(A1093,"YYYY-MM-DD"),'Price Data'!G:G,0)+1))/INDEX('Price Data'!H:H,MATCH(TEXT(A1093,"YYYY-MM-DD"),'Price Data'!G:G,0)+1),""),"")</f>
        <v>0</v>
      </c>
      <c r="H1093" s="34">
        <f>IFERROR(INDEX('Price Data'!K:K,MATCH(TEXT(A1093,"YYYY-MM-DD"),'Price Data'!J:J,0)),"")</f>
        <v>2.71</v>
      </c>
      <c r="I1093" s="10" cm="1">
        <f t="array" ref="I1093">IFERROR(IF(ISNUMBER(H1093),(H1093-INDEX('Price Data'!K:K,MATCH(TEXT(A1093,"YYYY-MM-DD"),'Price Data'!J:J,0)+1))/INDEX('Price Data'!K:K,MATCH(TEXT(A1093,"YYYY-MM-DD"),'Price Data'!J:J,0)+1),""),"")</f>
        <v>3.4351145038167885E-2</v>
      </c>
      <c r="J1093" s="34">
        <f>IFERROR(INDEX('Price Data'!N:N,MATCH(TEXT(A1093,"YYYY-MM-DD"),'Price Data'!M:M,0)),"")</f>
        <v>2.96</v>
      </c>
      <c r="K1093" s="10" cm="1">
        <f t="array" ref="K1093">IFERROR(IF(ISNUMBER(J1093),(J1093-INDEX('Price Data'!N:N,MATCH(TEXT(A1093,"YYYY-MM-DD"),'Price Data'!M:M,0)+1))/INDEX('Price Data'!N:N,MATCH(TEXT(A1093,"YYYY-MM-DD"),'Price Data'!M:M,0)+1),""),"")</f>
        <v>2.7777777777777804E-2</v>
      </c>
      <c r="L1093" s="34">
        <f>IFERROR(INDEX('Price Data'!Q:Q,MATCH(TEXT(A1093,"YYYY-MM-DD"),'Price Data'!P:P,0)),"")</f>
        <v>2.8</v>
      </c>
      <c r="M1093" s="10" cm="1">
        <f t="array" ref="M1093">IFERROR(IF(ISNUMBER(L1093),(L1093-INDEX('Price Data'!Q:Q,MATCH(TEXT(A1093,"YYYY-MM-DD"),'Price Data'!P:P,0)+1))/INDEX('Price Data'!Q:Q,MATCH(TEXT(A1093,"YYYY-MM-DD"),'Price Data'!P:P,0)+1),""),"")</f>
        <v>4.0892193308550137E-2</v>
      </c>
      <c r="N1093" s="34">
        <f>IFERROR(INDEX('Price Data'!T:T,MATCH(TEXT(A1093,"YYYY-MM-DD"),'Price Data'!S:S,0)),"")</f>
        <v>3.47</v>
      </c>
      <c r="O1093" s="10" cm="1">
        <f t="array" ref="O1093">IFERROR(IF(ISNUMBER(N1093),(N1093-INDEX('Price Data'!T:T,MATCH(TEXT(A1093,"YYYY-MM-DD"),'Price Data'!S:S,0)+1))/INDEX('Price Data'!T:T,MATCH(TEXT(A1093,"YYYY-MM-DD"),'Price Data'!S:S,0)+1),""),"")</f>
        <v>8.7209302325582123E-3</v>
      </c>
    </row>
    <row r="1094" spans="1:15" x14ac:dyDescent="0.3">
      <c r="A1094" s="8">
        <v>42913</v>
      </c>
      <c r="B1094" s="34">
        <f>IFERROR(INDEX('Price Data'!B:B,MATCH(TEXT(A1094,"YYYY-MM-DD"),'Price Data'!A:A,0)),"")</f>
        <v>20791</v>
      </c>
      <c r="C1094" s="10" cm="1">
        <f t="array" ref="C1094">IFERROR(IF(ISNUMBER(B1094),(B1094-INDEX('Price Data'!B:B,MATCH(TEXT(A1094,"YYYY-MM-DD"),'Price Data'!A:A,0)+1))/INDEX('Price Data'!B:B,MATCH(TEXT(A1094,"YYYY-MM-DD"),'Price Data'!A:A,0)+1),""),"")</f>
        <v>-1.0046662222645462E-2</v>
      </c>
      <c r="D1094" s="34">
        <f>IFERROR(INDEX('Price Data'!E:E,MATCH(TEXT(A1094,"YYYY-MM-DD"),'Price Data'!D:D,0)),"")</f>
        <v>16.21</v>
      </c>
      <c r="E1094" s="10" cm="1">
        <f t="array" ref="E1094">IFERROR(IF(ISNUMBER(D1094),(D1094-INDEX('Price Data'!E:E,MATCH(TEXT(A1094,"YYYY-MM-DD"),'Price Data'!D:D,0)+1))/INDEX('Price Data'!E:E,MATCH(TEXT(A1094,"YYYY-MM-DD"),'Price Data'!D:D,0)+1),""),"")</f>
        <v>5.5831265508684775E-3</v>
      </c>
      <c r="F1094" s="34">
        <f>IFERROR(INDEX('Price Data'!H:H,MATCH(TEXT(A1094,"YYYY-MM-DD"),'Price Data'!G:G,0)),"")</f>
        <v>1508</v>
      </c>
      <c r="G1094" s="10" cm="1">
        <f t="array" ref="G1094">IFERROR(IF(ISNUMBER(F1094),(F1094-INDEX('Price Data'!H:H,MATCH(TEXT(A1094,"YYYY-MM-DD"),'Price Data'!G:G,0)+1))/INDEX('Price Data'!H:H,MATCH(TEXT(A1094,"YYYY-MM-DD"),'Price Data'!G:G,0)+1),""),"")</f>
        <v>0</v>
      </c>
      <c r="H1094" s="34">
        <f>IFERROR(INDEX('Price Data'!K:K,MATCH(TEXT(A1094,"YYYY-MM-DD"),'Price Data'!J:J,0)),"")</f>
        <v>2.76</v>
      </c>
      <c r="I1094" s="10" cm="1">
        <f t="array" ref="I1094">IFERROR(IF(ISNUMBER(H1094),(H1094-INDEX('Price Data'!K:K,MATCH(TEXT(A1094,"YYYY-MM-DD"),'Price Data'!J:J,0)+1))/INDEX('Price Data'!K:K,MATCH(TEXT(A1094,"YYYY-MM-DD"),'Price Data'!J:J,0)+1),""),"")</f>
        <v>1.8450184501844952E-2</v>
      </c>
      <c r="J1094" s="34">
        <f>IFERROR(INDEX('Price Data'!N:N,MATCH(TEXT(A1094,"YYYY-MM-DD"),'Price Data'!M:M,0)),"")</f>
        <v>2.98</v>
      </c>
      <c r="K1094" s="10" cm="1">
        <f t="array" ref="K1094">IFERROR(IF(ISNUMBER(J1094),(J1094-INDEX('Price Data'!N:N,MATCH(TEXT(A1094,"YYYY-MM-DD"),'Price Data'!M:M,0)+1))/INDEX('Price Data'!N:N,MATCH(TEXT(A1094,"YYYY-MM-DD"),'Price Data'!M:M,0)+1),""),"")</f>
        <v>6.7567567567567632E-3</v>
      </c>
      <c r="L1094" s="34">
        <f>IFERROR(INDEX('Price Data'!Q:Q,MATCH(TEXT(A1094,"YYYY-MM-DD"),'Price Data'!P:P,0)),"")</f>
        <v>2.78</v>
      </c>
      <c r="M1094" s="10" cm="1">
        <f t="array" ref="M1094">IFERROR(IF(ISNUMBER(L1094),(L1094-INDEX('Price Data'!Q:Q,MATCH(TEXT(A1094,"YYYY-MM-DD"),'Price Data'!P:P,0)+1))/INDEX('Price Data'!Q:Q,MATCH(TEXT(A1094,"YYYY-MM-DD"),'Price Data'!P:P,0)+1),""),"")</f>
        <v>-7.1428571428571496E-3</v>
      </c>
      <c r="N1094" s="34">
        <f>IFERROR(INDEX('Price Data'!T:T,MATCH(TEXT(A1094,"YYYY-MM-DD"),'Price Data'!S:S,0)),"")</f>
        <v>3.51</v>
      </c>
      <c r="O1094" s="10" cm="1">
        <f t="array" ref="O1094">IFERROR(IF(ISNUMBER(N1094),(N1094-INDEX('Price Data'!T:T,MATCH(TEXT(A1094,"YYYY-MM-DD"),'Price Data'!S:S,0)+1))/INDEX('Price Data'!T:T,MATCH(TEXT(A1094,"YYYY-MM-DD"),'Price Data'!S:S,0)+1),""),"")</f>
        <v>1.1527377521613714E-2</v>
      </c>
    </row>
    <row r="1095" spans="1:15" x14ac:dyDescent="0.3">
      <c r="A1095" s="8">
        <v>42914</v>
      </c>
      <c r="B1095" s="34">
        <f>IFERROR(INDEX('Price Data'!B:B,MATCH(TEXT(A1095,"YYYY-MM-DD"),'Price Data'!A:A,0)),"")</f>
        <v>21048</v>
      </c>
      <c r="C1095" s="10" cm="1">
        <f t="array" ref="C1095">IFERROR(IF(ISNUMBER(B1095),(B1095-INDEX('Price Data'!B:B,MATCH(TEXT(A1095,"YYYY-MM-DD"),'Price Data'!A:A,0)+1))/INDEX('Price Data'!B:B,MATCH(TEXT(A1095,"YYYY-MM-DD"),'Price Data'!A:A,0)+1),""),"")</f>
        <v>1.2361117791352027E-2</v>
      </c>
      <c r="D1095" s="34">
        <f>IFERROR(INDEX('Price Data'!E:E,MATCH(TEXT(A1095,"YYYY-MM-DD"),'Price Data'!D:D,0)),"")</f>
        <v>16.87</v>
      </c>
      <c r="E1095" s="10" cm="1">
        <f t="array" ref="E1095">IFERROR(IF(ISNUMBER(D1095),(D1095-INDEX('Price Data'!E:E,MATCH(TEXT(A1095,"YYYY-MM-DD"),'Price Data'!D:D,0)+1))/INDEX('Price Data'!E:E,MATCH(TEXT(A1095,"YYYY-MM-DD"),'Price Data'!D:D,0)+1),""),"")</f>
        <v>4.0715607649599021E-2</v>
      </c>
      <c r="F1095" s="34">
        <f>IFERROR(INDEX('Price Data'!H:H,MATCH(TEXT(A1095,"YYYY-MM-DD"),'Price Data'!G:G,0)),"")</f>
        <v>1508</v>
      </c>
      <c r="G1095" s="10" cm="1">
        <f t="array" ref="G1095">IFERROR(IF(ISNUMBER(F1095),(F1095-INDEX('Price Data'!H:H,MATCH(TEXT(A1095,"YYYY-MM-DD"),'Price Data'!G:G,0)+1))/INDEX('Price Data'!H:H,MATCH(TEXT(A1095,"YYYY-MM-DD"),'Price Data'!G:G,0)+1),""),"")</f>
        <v>0</v>
      </c>
      <c r="H1095" s="34">
        <f>IFERROR(INDEX('Price Data'!K:K,MATCH(TEXT(A1095,"YYYY-MM-DD"),'Price Data'!J:J,0)),"")</f>
        <v>2.81</v>
      </c>
      <c r="I1095" s="10" cm="1">
        <f t="array" ref="I1095">IFERROR(IF(ISNUMBER(H1095),(H1095-INDEX('Price Data'!K:K,MATCH(TEXT(A1095,"YYYY-MM-DD"),'Price Data'!J:J,0)+1))/INDEX('Price Data'!K:K,MATCH(TEXT(A1095,"YYYY-MM-DD"),'Price Data'!J:J,0)+1),""),"")</f>
        <v>1.8115942028985605E-2</v>
      </c>
      <c r="J1095" s="34">
        <f>IFERROR(INDEX('Price Data'!N:N,MATCH(TEXT(A1095,"YYYY-MM-DD"),'Price Data'!M:M,0)),"")</f>
        <v>3</v>
      </c>
      <c r="K1095" s="10" cm="1">
        <f t="array" ref="K1095">IFERROR(IF(ISNUMBER(J1095),(J1095-INDEX('Price Data'!N:N,MATCH(TEXT(A1095,"YYYY-MM-DD"),'Price Data'!M:M,0)+1))/INDEX('Price Data'!N:N,MATCH(TEXT(A1095,"YYYY-MM-DD"),'Price Data'!M:M,0)+1),""),"")</f>
        <v>6.7114093959731603E-3</v>
      </c>
      <c r="L1095" s="34">
        <f>IFERROR(INDEX('Price Data'!Q:Q,MATCH(TEXT(A1095,"YYYY-MM-DD"),'Price Data'!P:P,0)),"")</f>
        <v>2.84</v>
      </c>
      <c r="M1095" s="10" cm="1">
        <f t="array" ref="M1095">IFERROR(IF(ISNUMBER(L1095),(L1095-INDEX('Price Data'!Q:Q,MATCH(TEXT(A1095,"YYYY-MM-DD"),'Price Data'!P:P,0)+1))/INDEX('Price Data'!Q:Q,MATCH(TEXT(A1095,"YYYY-MM-DD"),'Price Data'!P:P,0)+1),""),"")</f>
        <v>2.1582733812949662E-2</v>
      </c>
      <c r="N1095" s="34">
        <f>IFERROR(INDEX('Price Data'!T:T,MATCH(TEXT(A1095,"YYYY-MM-DD"),'Price Data'!S:S,0)),"")</f>
        <v>3.6</v>
      </c>
      <c r="O1095" s="10" cm="1">
        <f t="array" ref="O1095">IFERROR(IF(ISNUMBER(N1095),(N1095-INDEX('Price Data'!T:T,MATCH(TEXT(A1095,"YYYY-MM-DD"),'Price Data'!S:S,0)+1))/INDEX('Price Data'!T:T,MATCH(TEXT(A1095,"YYYY-MM-DD"),'Price Data'!S:S,0)+1),""),"")</f>
        <v>2.564102564102573E-2</v>
      </c>
    </row>
    <row r="1096" spans="1:15" x14ac:dyDescent="0.3">
      <c r="A1096" s="8">
        <v>42915</v>
      </c>
      <c r="B1096" s="34">
        <f>IFERROR(INDEX('Price Data'!B:B,MATCH(TEXT(A1096,"YYYY-MM-DD"),'Price Data'!A:A,0)),"")</f>
        <v>20705</v>
      </c>
      <c r="C1096" s="10" cm="1">
        <f t="array" ref="C1096">IFERROR(IF(ISNUMBER(B1096),(B1096-INDEX('Price Data'!B:B,MATCH(TEXT(A1096,"YYYY-MM-DD"),'Price Data'!A:A,0)+1))/INDEX('Price Data'!B:B,MATCH(TEXT(A1096,"YYYY-MM-DD"),'Price Data'!A:A,0)+1),""),"")</f>
        <v>-1.6296085138730522E-2</v>
      </c>
      <c r="D1096" s="34">
        <f>IFERROR(INDEX('Price Data'!E:E,MATCH(TEXT(A1096,"YYYY-MM-DD"),'Price Data'!D:D,0)),"")</f>
        <v>16.579999999999998</v>
      </c>
      <c r="E1096" s="10" cm="1">
        <f t="array" ref="E1096">IFERROR(IF(ISNUMBER(D1096),(D1096-INDEX('Price Data'!E:E,MATCH(TEXT(A1096,"YYYY-MM-DD"),'Price Data'!D:D,0)+1))/INDEX('Price Data'!E:E,MATCH(TEXT(A1096,"YYYY-MM-DD"),'Price Data'!D:D,0)+1),""),"")</f>
        <v>-1.719027860106714E-2</v>
      </c>
      <c r="F1096" s="34">
        <f>IFERROR(INDEX('Price Data'!H:H,MATCH(TEXT(A1096,"YYYY-MM-DD"),'Price Data'!G:G,0)),"")</f>
        <v>1508</v>
      </c>
      <c r="G1096" s="10" cm="1">
        <f t="array" ref="G1096">IFERROR(IF(ISNUMBER(F1096),(F1096-INDEX('Price Data'!H:H,MATCH(TEXT(A1096,"YYYY-MM-DD"),'Price Data'!G:G,0)+1))/INDEX('Price Data'!H:H,MATCH(TEXT(A1096,"YYYY-MM-DD"),'Price Data'!G:G,0)+1),""),"")</f>
        <v>0</v>
      </c>
      <c r="H1096" s="34">
        <f>IFERROR(INDEX('Price Data'!K:K,MATCH(TEXT(A1096,"YYYY-MM-DD"),'Price Data'!J:J,0)),"")</f>
        <v>2.77</v>
      </c>
      <c r="I1096" s="10" cm="1">
        <f t="array" ref="I1096">IFERROR(IF(ISNUMBER(H1096),(H1096-INDEX('Price Data'!K:K,MATCH(TEXT(A1096,"YYYY-MM-DD"),'Price Data'!J:J,0)+1))/INDEX('Price Data'!K:K,MATCH(TEXT(A1096,"YYYY-MM-DD"),'Price Data'!J:J,0)+1),""),"")</f>
        <v>-1.4234875444839871E-2</v>
      </c>
      <c r="J1096" s="34">
        <f>IFERROR(INDEX('Price Data'!N:N,MATCH(TEXT(A1096,"YYYY-MM-DD"),'Price Data'!M:M,0)),"")</f>
        <v>2.99</v>
      </c>
      <c r="K1096" s="10" cm="1">
        <f t="array" ref="K1096">IFERROR(IF(ISNUMBER(J1096),(J1096-INDEX('Price Data'!N:N,MATCH(TEXT(A1096,"YYYY-MM-DD"),'Price Data'!M:M,0)+1))/INDEX('Price Data'!N:N,MATCH(TEXT(A1096,"YYYY-MM-DD"),'Price Data'!M:M,0)+1),""),"")</f>
        <v>-3.3333333333332624E-3</v>
      </c>
      <c r="L1096" s="34">
        <f>IFERROR(INDEX('Price Data'!Q:Q,MATCH(TEXT(A1096,"YYYY-MM-DD"),'Price Data'!P:P,0)),"")</f>
        <v>2.94</v>
      </c>
      <c r="M1096" s="10" cm="1">
        <f t="array" ref="M1096">IFERROR(IF(ISNUMBER(L1096),(L1096-INDEX('Price Data'!Q:Q,MATCH(TEXT(A1096,"YYYY-MM-DD"),'Price Data'!P:P,0)+1))/INDEX('Price Data'!Q:Q,MATCH(TEXT(A1096,"YYYY-MM-DD"),'Price Data'!P:P,0)+1),""),"")</f>
        <v>3.5211267605633839E-2</v>
      </c>
      <c r="N1096" s="34">
        <f>IFERROR(INDEX('Price Data'!T:T,MATCH(TEXT(A1096,"YYYY-MM-DD"),'Price Data'!S:S,0)),"")</f>
        <v>3.54</v>
      </c>
      <c r="O1096" s="10" cm="1">
        <f t="array" ref="O1096">IFERROR(IF(ISNUMBER(N1096),(N1096-INDEX('Price Data'!T:T,MATCH(TEXT(A1096,"YYYY-MM-DD"),'Price Data'!S:S,0)+1))/INDEX('Price Data'!T:T,MATCH(TEXT(A1096,"YYYY-MM-DD"),'Price Data'!S:S,0)+1),""),"")</f>
        <v>-1.666666666666668E-2</v>
      </c>
    </row>
    <row r="1097" spans="1:15" x14ac:dyDescent="0.3">
      <c r="A1097" s="8">
        <v>42916</v>
      </c>
      <c r="B1097" s="34">
        <f>IFERROR(INDEX('Price Data'!B:B,MATCH(TEXT(A1097,"YYYY-MM-DD"),'Price Data'!A:A,0)),"")</f>
        <v>20584</v>
      </c>
      <c r="C1097" s="10" cm="1">
        <f t="array" ref="C1097">IFERROR(IF(ISNUMBER(B1097),(B1097-INDEX('Price Data'!B:B,MATCH(TEXT(A1097,"YYYY-MM-DD"),'Price Data'!A:A,0)+1))/INDEX('Price Data'!B:B,MATCH(TEXT(A1097,"YYYY-MM-DD"),'Price Data'!A:A,0)+1),""),"")</f>
        <v>-5.8439990340497464E-3</v>
      </c>
      <c r="D1097" s="34">
        <f>IFERROR(INDEX('Price Data'!E:E,MATCH(TEXT(A1097,"YYYY-MM-DD"),'Price Data'!D:D,0)),"")</f>
        <v>16.350000000000001</v>
      </c>
      <c r="E1097" s="10" cm="1">
        <f t="array" ref="E1097">IFERROR(IF(ISNUMBER(D1097),(D1097-INDEX('Price Data'!E:E,MATCH(TEXT(A1097,"YYYY-MM-DD"),'Price Data'!D:D,0)+1))/INDEX('Price Data'!E:E,MATCH(TEXT(A1097,"YYYY-MM-DD"),'Price Data'!D:D,0)+1),""),"")</f>
        <v>-1.3872135102532985E-2</v>
      </c>
      <c r="F1097" s="34">
        <f>IFERROR(INDEX('Price Data'!H:H,MATCH(TEXT(A1097,"YYYY-MM-DD"),'Price Data'!G:G,0)),"")</f>
        <v>1508</v>
      </c>
      <c r="G1097" s="10" cm="1">
        <f t="array" ref="G1097">IFERROR(IF(ISNUMBER(F1097),(F1097-INDEX('Price Data'!H:H,MATCH(TEXT(A1097,"YYYY-MM-DD"),'Price Data'!G:G,0)+1))/INDEX('Price Data'!H:H,MATCH(TEXT(A1097,"YYYY-MM-DD"),'Price Data'!G:G,0)+1),""),"")</f>
        <v>0</v>
      </c>
      <c r="H1097" s="34">
        <f>IFERROR(INDEX('Price Data'!K:K,MATCH(TEXT(A1097,"YYYY-MM-DD"),'Price Data'!J:J,0)),"")</f>
        <v>2.78</v>
      </c>
      <c r="I1097" s="10" cm="1">
        <f t="array" ref="I1097">IFERROR(IF(ISNUMBER(H1097),(H1097-INDEX('Price Data'!K:K,MATCH(TEXT(A1097,"YYYY-MM-DD"),'Price Data'!J:J,0)+1))/INDEX('Price Data'!K:K,MATCH(TEXT(A1097,"YYYY-MM-DD"),'Price Data'!J:J,0)+1),""),"")</f>
        <v>3.6101083032490204E-3</v>
      </c>
      <c r="J1097" s="34">
        <f>IFERROR(INDEX('Price Data'!N:N,MATCH(TEXT(A1097,"YYYY-MM-DD"),'Price Data'!M:M,0)),"")</f>
        <v>2.96</v>
      </c>
      <c r="K1097" s="10" cm="1">
        <f t="array" ref="K1097">IFERROR(IF(ISNUMBER(J1097),(J1097-INDEX('Price Data'!N:N,MATCH(TEXT(A1097,"YYYY-MM-DD"),'Price Data'!M:M,0)+1))/INDEX('Price Data'!N:N,MATCH(TEXT(A1097,"YYYY-MM-DD"),'Price Data'!M:M,0)+1),""),"")</f>
        <v>-1.0033444816053593E-2</v>
      </c>
      <c r="L1097" s="34">
        <f>IFERROR(INDEX('Price Data'!Q:Q,MATCH(TEXT(A1097,"YYYY-MM-DD"),'Price Data'!P:P,0)),"")</f>
        <v>2.93</v>
      </c>
      <c r="M1097" s="10" cm="1">
        <f t="array" ref="M1097">IFERROR(IF(ISNUMBER(L1097),(L1097-INDEX('Price Data'!Q:Q,MATCH(TEXT(A1097,"YYYY-MM-DD"),'Price Data'!P:P,0)+1))/INDEX('Price Data'!Q:Q,MATCH(TEXT(A1097,"YYYY-MM-DD"),'Price Data'!P:P,0)+1),""),"")</f>
        <v>-3.4013605442176145E-3</v>
      </c>
      <c r="N1097" s="34">
        <f>IFERROR(INDEX('Price Data'!T:T,MATCH(TEXT(A1097,"YYYY-MM-DD"),'Price Data'!S:S,0)),"")</f>
        <v>3.45</v>
      </c>
      <c r="O1097" s="10" cm="1">
        <f t="array" ref="O1097">IFERROR(IF(ISNUMBER(N1097),(N1097-INDEX('Price Data'!T:T,MATCH(TEXT(A1097,"YYYY-MM-DD"),'Price Data'!S:S,0)+1))/INDEX('Price Data'!T:T,MATCH(TEXT(A1097,"YYYY-MM-DD"),'Price Data'!S:S,0)+1),""),"")</f>
        <v>-2.5423728813559282E-2</v>
      </c>
    </row>
    <row r="1098" spans="1:15" x14ac:dyDescent="0.3">
      <c r="A1098" s="8">
        <v>42917</v>
      </c>
      <c r="B1098" s="34" t="str">
        <f>IFERROR(INDEX('Price Data'!B:B,MATCH(TEXT(A1098,"YYYY-MM-DD"),'Price Data'!A:A,0)),"")</f>
        <v/>
      </c>
      <c r="C1098" s="10" t="str" cm="1">
        <f t="array" ref="C1098">IFERROR(IF(ISNUMBER(B1098),(B1098-INDEX('Price Data'!B:B,MATCH(TEXT(A1098,"YYYY-MM-DD"),'Price Data'!A:A,0)+1))/INDEX('Price Data'!B:B,MATCH(TEXT(A1098,"YYYY-MM-DD"),'Price Data'!A:A,0)+1),""),"")</f>
        <v/>
      </c>
      <c r="D1098" s="34" t="str">
        <f>IFERROR(INDEX('Price Data'!E:E,MATCH(TEXT(A1098,"YYYY-MM-DD"),'Price Data'!D:D,0)),"")</f>
        <v/>
      </c>
      <c r="E1098" s="10" t="str" cm="1">
        <f t="array" ref="E1098">IFERROR(IF(ISNUMBER(D1098),(D1098-INDEX('Price Data'!E:E,MATCH(TEXT(A1098,"YYYY-MM-DD"),'Price Data'!D:D,0)+1))/INDEX('Price Data'!E:E,MATCH(TEXT(A1098,"YYYY-MM-DD"),'Price Data'!D:D,0)+1),""),"")</f>
        <v/>
      </c>
      <c r="F1098" s="34" t="str">
        <f>IFERROR(INDEX('Price Data'!H:H,MATCH(TEXT(A1098,"YYYY-MM-DD"),'Price Data'!G:G,0)),"")</f>
        <v/>
      </c>
      <c r="G1098" s="10" t="str" cm="1">
        <f t="array" ref="G1098">IFERROR(IF(ISNUMBER(F1098),(F1098-INDEX('Price Data'!H:H,MATCH(TEXT(A1098,"YYYY-MM-DD"),'Price Data'!G:G,0)+1))/INDEX('Price Data'!H:H,MATCH(TEXT(A1098,"YYYY-MM-DD"),'Price Data'!G:G,0)+1),""),"")</f>
        <v/>
      </c>
      <c r="H1098" s="34" t="str">
        <f>IFERROR(INDEX('Price Data'!K:K,MATCH(TEXT(A1098,"YYYY-MM-DD"),'Price Data'!J:J,0)),"")</f>
        <v/>
      </c>
      <c r="I1098" s="10" t="str" cm="1">
        <f t="array" ref="I1098">IFERROR(IF(ISNUMBER(H1098),(H1098-INDEX('Price Data'!K:K,MATCH(TEXT(A1098,"YYYY-MM-DD"),'Price Data'!J:J,0)+1))/INDEX('Price Data'!K:K,MATCH(TEXT(A1098,"YYYY-MM-DD"),'Price Data'!J:J,0)+1),""),"")</f>
        <v/>
      </c>
      <c r="J1098" s="34" t="str">
        <f>IFERROR(INDEX('Price Data'!N:N,MATCH(TEXT(A1098,"YYYY-MM-DD"),'Price Data'!M:M,0)),"")</f>
        <v/>
      </c>
      <c r="K1098" s="10" t="str" cm="1">
        <f t="array" ref="K1098">IFERROR(IF(ISNUMBER(J1098),(J1098-INDEX('Price Data'!N:N,MATCH(TEXT(A1098,"YYYY-MM-DD"),'Price Data'!M:M,0)+1))/INDEX('Price Data'!N:N,MATCH(TEXT(A1098,"YYYY-MM-DD"),'Price Data'!M:M,0)+1),""),"")</f>
        <v/>
      </c>
      <c r="L1098" s="34" t="str">
        <f>IFERROR(INDEX('Price Data'!Q:Q,MATCH(TEXT(A1098,"YYYY-MM-DD"),'Price Data'!P:P,0)),"")</f>
        <v/>
      </c>
      <c r="M1098" s="10" t="str" cm="1">
        <f t="array" ref="M1098">IFERROR(IF(ISNUMBER(L1098),(L1098-INDEX('Price Data'!Q:Q,MATCH(TEXT(A1098,"YYYY-MM-DD"),'Price Data'!P:P,0)+1))/INDEX('Price Data'!Q:Q,MATCH(TEXT(A1098,"YYYY-MM-DD"),'Price Data'!P:P,0)+1),""),"")</f>
        <v/>
      </c>
      <c r="N1098" s="34" t="str">
        <f>IFERROR(INDEX('Price Data'!T:T,MATCH(TEXT(A1098,"YYYY-MM-DD"),'Price Data'!S:S,0)),"")</f>
        <v/>
      </c>
      <c r="O1098" s="10" t="str" cm="1">
        <f t="array" ref="O1098">IFERROR(IF(ISNUMBER(N1098),(N1098-INDEX('Price Data'!T:T,MATCH(TEXT(A1098,"YYYY-MM-DD"),'Price Data'!S:S,0)+1))/INDEX('Price Data'!T:T,MATCH(TEXT(A1098,"YYYY-MM-DD"),'Price Data'!S:S,0)+1),""),"")</f>
        <v/>
      </c>
    </row>
    <row r="1099" spans="1:15" x14ac:dyDescent="0.3">
      <c r="A1099" s="8">
        <v>42918</v>
      </c>
      <c r="B1099" s="34" t="str">
        <f>IFERROR(INDEX('Price Data'!B:B,MATCH(TEXT(A1099,"YYYY-MM-DD"),'Price Data'!A:A,0)),"")</f>
        <v/>
      </c>
      <c r="C1099" s="10" t="str" cm="1">
        <f t="array" ref="C1099">IFERROR(IF(ISNUMBER(B1099),(B1099-INDEX('Price Data'!B:B,MATCH(TEXT(A1099,"YYYY-MM-DD"),'Price Data'!A:A,0)+1))/INDEX('Price Data'!B:B,MATCH(TEXT(A1099,"YYYY-MM-DD"),'Price Data'!A:A,0)+1),""),"")</f>
        <v/>
      </c>
      <c r="D1099" s="34" t="str">
        <f>IFERROR(INDEX('Price Data'!E:E,MATCH(TEXT(A1099,"YYYY-MM-DD"),'Price Data'!D:D,0)),"")</f>
        <v/>
      </c>
      <c r="E1099" s="10" t="str" cm="1">
        <f t="array" ref="E1099">IFERROR(IF(ISNUMBER(D1099),(D1099-INDEX('Price Data'!E:E,MATCH(TEXT(A1099,"YYYY-MM-DD"),'Price Data'!D:D,0)+1))/INDEX('Price Data'!E:E,MATCH(TEXT(A1099,"YYYY-MM-DD"),'Price Data'!D:D,0)+1),""),"")</f>
        <v/>
      </c>
      <c r="F1099" s="34" t="str">
        <f>IFERROR(INDEX('Price Data'!H:H,MATCH(TEXT(A1099,"YYYY-MM-DD"),'Price Data'!G:G,0)),"")</f>
        <v/>
      </c>
      <c r="G1099" s="10" t="str" cm="1">
        <f t="array" ref="G1099">IFERROR(IF(ISNUMBER(F1099),(F1099-INDEX('Price Data'!H:H,MATCH(TEXT(A1099,"YYYY-MM-DD"),'Price Data'!G:G,0)+1))/INDEX('Price Data'!H:H,MATCH(TEXT(A1099,"YYYY-MM-DD"),'Price Data'!G:G,0)+1),""),"")</f>
        <v/>
      </c>
      <c r="H1099" s="34" t="str">
        <f>IFERROR(INDEX('Price Data'!K:K,MATCH(TEXT(A1099,"YYYY-MM-DD"),'Price Data'!J:J,0)),"")</f>
        <v/>
      </c>
      <c r="I1099" s="10" t="str" cm="1">
        <f t="array" ref="I1099">IFERROR(IF(ISNUMBER(H1099),(H1099-INDEX('Price Data'!K:K,MATCH(TEXT(A1099,"YYYY-MM-DD"),'Price Data'!J:J,0)+1))/INDEX('Price Data'!K:K,MATCH(TEXT(A1099,"YYYY-MM-DD"),'Price Data'!J:J,0)+1),""),"")</f>
        <v/>
      </c>
      <c r="J1099" s="34" t="str">
        <f>IFERROR(INDEX('Price Data'!N:N,MATCH(TEXT(A1099,"YYYY-MM-DD"),'Price Data'!M:M,0)),"")</f>
        <v/>
      </c>
      <c r="K1099" s="10" t="str" cm="1">
        <f t="array" ref="K1099">IFERROR(IF(ISNUMBER(J1099),(J1099-INDEX('Price Data'!N:N,MATCH(TEXT(A1099,"YYYY-MM-DD"),'Price Data'!M:M,0)+1))/INDEX('Price Data'!N:N,MATCH(TEXT(A1099,"YYYY-MM-DD"),'Price Data'!M:M,0)+1),""),"")</f>
        <v/>
      </c>
      <c r="L1099" s="34" t="str">
        <f>IFERROR(INDEX('Price Data'!Q:Q,MATCH(TEXT(A1099,"YYYY-MM-DD"),'Price Data'!P:P,0)),"")</f>
        <v/>
      </c>
      <c r="M1099" s="10" t="str" cm="1">
        <f t="array" ref="M1099">IFERROR(IF(ISNUMBER(L1099),(L1099-INDEX('Price Data'!Q:Q,MATCH(TEXT(A1099,"YYYY-MM-DD"),'Price Data'!P:P,0)+1))/INDEX('Price Data'!Q:Q,MATCH(TEXT(A1099,"YYYY-MM-DD"),'Price Data'!P:P,0)+1),""),"")</f>
        <v/>
      </c>
      <c r="N1099" s="34" t="str">
        <f>IFERROR(INDEX('Price Data'!T:T,MATCH(TEXT(A1099,"YYYY-MM-DD"),'Price Data'!S:S,0)),"")</f>
        <v/>
      </c>
      <c r="O1099" s="10" t="str" cm="1">
        <f t="array" ref="O1099">IFERROR(IF(ISNUMBER(N1099),(N1099-INDEX('Price Data'!T:T,MATCH(TEXT(A1099,"YYYY-MM-DD"),'Price Data'!S:S,0)+1))/INDEX('Price Data'!T:T,MATCH(TEXT(A1099,"YYYY-MM-DD"),'Price Data'!S:S,0)+1),""),"")</f>
        <v/>
      </c>
    </row>
    <row r="1100" spans="1:15" x14ac:dyDescent="0.3">
      <c r="A1100" s="8">
        <v>42919</v>
      </c>
      <c r="B1100" s="34">
        <f>IFERROR(INDEX('Price Data'!B:B,MATCH(TEXT(A1100,"YYYY-MM-DD"),'Price Data'!A:A,0)),"")</f>
        <v>21013</v>
      </c>
      <c r="C1100" s="10" cm="1">
        <f t="array" ref="C1100">IFERROR(IF(ISNUMBER(B1100),(B1100-INDEX('Price Data'!B:B,MATCH(TEXT(A1100,"YYYY-MM-DD"),'Price Data'!A:A,0)+1))/INDEX('Price Data'!B:B,MATCH(TEXT(A1100,"YYYY-MM-DD"),'Price Data'!A:A,0)+1),""),"")</f>
        <v>2.0841430237077341E-2</v>
      </c>
      <c r="D1100" s="34">
        <f>IFERROR(INDEX('Price Data'!E:E,MATCH(TEXT(A1100,"YYYY-MM-DD"),'Price Data'!D:D,0)),"")</f>
        <v>16.98</v>
      </c>
      <c r="E1100" s="10" cm="1">
        <f t="array" ref="E1100">IFERROR(IF(ISNUMBER(D1100),(D1100-INDEX('Price Data'!E:E,MATCH(TEXT(A1100,"YYYY-MM-DD"),'Price Data'!D:D,0)+1))/INDEX('Price Data'!E:E,MATCH(TEXT(A1100,"YYYY-MM-DD"),'Price Data'!D:D,0)+1),""),"")</f>
        <v>3.8532110091743052E-2</v>
      </c>
      <c r="F1100" s="34">
        <f>IFERROR(INDEX('Price Data'!H:H,MATCH(TEXT(A1100,"YYYY-MM-DD"),'Price Data'!G:G,0)),"")</f>
        <v>1508</v>
      </c>
      <c r="G1100" s="10" cm="1">
        <f t="array" ref="G1100">IFERROR(IF(ISNUMBER(F1100),(F1100-INDEX('Price Data'!H:H,MATCH(TEXT(A1100,"YYYY-MM-DD"),'Price Data'!G:G,0)+1))/INDEX('Price Data'!H:H,MATCH(TEXT(A1100,"YYYY-MM-DD"),'Price Data'!G:G,0)+1),""),"")</f>
        <v>0</v>
      </c>
      <c r="H1100" s="34">
        <f>IFERROR(INDEX('Price Data'!K:K,MATCH(TEXT(A1100,"YYYY-MM-DD"),'Price Data'!J:J,0)),"")</f>
        <v>2.85</v>
      </c>
      <c r="I1100" s="10" cm="1">
        <f t="array" ref="I1100">IFERROR(IF(ISNUMBER(H1100),(H1100-INDEX('Price Data'!K:K,MATCH(TEXT(A1100,"YYYY-MM-DD"),'Price Data'!J:J,0)+1))/INDEX('Price Data'!K:K,MATCH(TEXT(A1100,"YYYY-MM-DD"),'Price Data'!J:J,0)+1),""),"")</f>
        <v>2.5179856115108017E-2</v>
      </c>
      <c r="J1100" s="34">
        <f>IFERROR(INDEX('Price Data'!N:N,MATCH(TEXT(A1100,"YYYY-MM-DD"),'Price Data'!M:M,0)),"")</f>
        <v>3.15</v>
      </c>
      <c r="K1100" s="10" cm="1">
        <f t="array" ref="K1100">IFERROR(IF(ISNUMBER(J1100),(J1100-INDEX('Price Data'!N:N,MATCH(TEXT(A1100,"YYYY-MM-DD"),'Price Data'!M:M,0)+1))/INDEX('Price Data'!N:N,MATCH(TEXT(A1100,"YYYY-MM-DD"),'Price Data'!M:M,0)+1),""),"")</f>
        <v>6.4189189189189172E-2</v>
      </c>
      <c r="L1100" s="34">
        <f>IFERROR(INDEX('Price Data'!Q:Q,MATCH(TEXT(A1100,"YYYY-MM-DD"),'Price Data'!P:P,0)),"")</f>
        <v>3.01</v>
      </c>
      <c r="M1100" s="10" cm="1">
        <f t="array" ref="M1100">IFERROR(IF(ISNUMBER(L1100),(L1100-INDEX('Price Data'!Q:Q,MATCH(TEXT(A1100,"YYYY-MM-DD"),'Price Data'!P:P,0)+1))/INDEX('Price Data'!Q:Q,MATCH(TEXT(A1100,"YYYY-MM-DD"),'Price Data'!P:P,0)+1),""),"")</f>
        <v>2.7303754266211476E-2</v>
      </c>
      <c r="N1100" s="34">
        <f>IFERROR(INDEX('Price Data'!T:T,MATCH(TEXT(A1100,"YYYY-MM-DD"),'Price Data'!S:S,0)),"")</f>
        <v>3.59</v>
      </c>
      <c r="O1100" s="10" cm="1">
        <f t="array" ref="O1100">IFERROR(IF(ISNUMBER(N1100),(N1100-INDEX('Price Data'!T:T,MATCH(TEXT(A1100,"YYYY-MM-DD"),'Price Data'!S:S,0)+1))/INDEX('Price Data'!T:T,MATCH(TEXT(A1100,"YYYY-MM-DD"),'Price Data'!S:S,0)+1),""),"")</f>
        <v>4.0579710144927443E-2</v>
      </c>
    </row>
    <row r="1101" spans="1:15" x14ac:dyDescent="0.3">
      <c r="A1101" s="8">
        <v>42920</v>
      </c>
      <c r="B1101" s="34">
        <f>IFERROR(INDEX('Price Data'!B:B,MATCH(TEXT(A1101,"YYYY-MM-DD"),'Price Data'!A:A,0)),"")</f>
        <v>21031</v>
      </c>
      <c r="C1101" s="10" cm="1">
        <f t="array" ref="C1101">IFERROR(IF(ISNUMBER(B1101),(B1101-INDEX('Price Data'!B:B,MATCH(TEXT(A1101,"YYYY-MM-DD"),'Price Data'!A:A,0)+1))/INDEX('Price Data'!B:B,MATCH(TEXT(A1101,"YYYY-MM-DD"),'Price Data'!A:A,0)+1),""),"")</f>
        <v>8.5661257316899065E-4</v>
      </c>
      <c r="D1101" s="34">
        <f>IFERROR(INDEX('Price Data'!E:E,MATCH(TEXT(A1101,"YYYY-MM-DD"),'Price Data'!D:D,0)),"")</f>
        <v>17.260000000000002</v>
      </c>
      <c r="E1101" s="10" cm="1">
        <f t="array" ref="E1101">IFERROR(IF(ISNUMBER(D1101),(D1101-INDEX('Price Data'!E:E,MATCH(TEXT(A1101,"YYYY-MM-DD"),'Price Data'!D:D,0)+1))/INDEX('Price Data'!E:E,MATCH(TEXT(A1101,"YYYY-MM-DD"),'Price Data'!D:D,0)+1),""),"")</f>
        <v>1.648998822143705E-2</v>
      </c>
      <c r="F1101" s="34">
        <f>IFERROR(INDEX('Price Data'!H:H,MATCH(TEXT(A1101,"YYYY-MM-DD"),'Price Data'!G:G,0)),"")</f>
        <v>1508</v>
      </c>
      <c r="G1101" s="10" cm="1">
        <f t="array" ref="G1101">IFERROR(IF(ISNUMBER(F1101),(F1101-INDEX('Price Data'!H:H,MATCH(TEXT(A1101,"YYYY-MM-DD"),'Price Data'!G:G,0)+1))/INDEX('Price Data'!H:H,MATCH(TEXT(A1101,"YYYY-MM-DD"),'Price Data'!G:G,0)+1),""),"")</f>
        <v>0</v>
      </c>
      <c r="H1101" s="34">
        <f>IFERROR(INDEX('Price Data'!K:K,MATCH(TEXT(A1101,"YYYY-MM-DD"),'Price Data'!J:J,0)),"")</f>
        <v>2.85</v>
      </c>
      <c r="I1101" s="10" cm="1">
        <f t="array" ref="I1101">IFERROR(IF(ISNUMBER(H1101),(H1101-INDEX('Price Data'!K:K,MATCH(TEXT(A1101,"YYYY-MM-DD"),'Price Data'!J:J,0)+1))/INDEX('Price Data'!K:K,MATCH(TEXT(A1101,"YYYY-MM-DD"),'Price Data'!J:J,0)+1),""),"")</f>
        <v>0</v>
      </c>
      <c r="J1101" s="34">
        <f>IFERROR(INDEX('Price Data'!N:N,MATCH(TEXT(A1101,"YYYY-MM-DD"),'Price Data'!M:M,0)),"")</f>
        <v>3.25</v>
      </c>
      <c r="K1101" s="10" cm="1">
        <f t="array" ref="K1101">IFERROR(IF(ISNUMBER(J1101),(J1101-INDEX('Price Data'!N:N,MATCH(TEXT(A1101,"YYYY-MM-DD"),'Price Data'!M:M,0)+1))/INDEX('Price Data'!N:N,MATCH(TEXT(A1101,"YYYY-MM-DD"),'Price Data'!M:M,0)+1),""),"")</f>
        <v>3.1746031746031772E-2</v>
      </c>
      <c r="L1101" s="34">
        <f>IFERROR(INDEX('Price Data'!Q:Q,MATCH(TEXT(A1101,"YYYY-MM-DD"),'Price Data'!P:P,0)),"")</f>
        <v>3.06</v>
      </c>
      <c r="M1101" s="10" cm="1">
        <f t="array" ref="M1101">IFERROR(IF(ISNUMBER(L1101),(L1101-INDEX('Price Data'!Q:Q,MATCH(TEXT(A1101,"YYYY-MM-DD"),'Price Data'!P:P,0)+1))/INDEX('Price Data'!Q:Q,MATCH(TEXT(A1101,"YYYY-MM-DD"),'Price Data'!P:P,0)+1),""),"")</f>
        <v>1.6611295681063211E-2</v>
      </c>
      <c r="N1101" s="34">
        <f>IFERROR(INDEX('Price Data'!T:T,MATCH(TEXT(A1101,"YYYY-MM-DD"),'Price Data'!S:S,0)),"")</f>
        <v>3.68</v>
      </c>
      <c r="O1101" s="10" cm="1">
        <f t="array" ref="O1101">IFERROR(IF(ISNUMBER(N1101),(N1101-INDEX('Price Data'!T:T,MATCH(TEXT(A1101,"YYYY-MM-DD"),'Price Data'!S:S,0)+1))/INDEX('Price Data'!T:T,MATCH(TEXT(A1101,"YYYY-MM-DD"),'Price Data'!S:S,0)+1),""),"")</f>
        <v>2.5069637883008443E-2</v>
      </c>
    </row>
    <row r="1102" spans="1:15" x14ac:dyDescent="0.3">
      <c r="A1102" s="8">
        <v>42921</v>
      </c>
      <c r="B1102" s="34">
        <f>IFERROR(INDEX('Price Data'!B:B,MATCH(TEXT(A1102,"YYYY-MM-DD"),'Price Data'!A:A,0)),"")</f>
        <v>20939</v>
      </c>
      <c r="C1102" s="10" cm="1">
        <f t="array" ref="C1102">IFERROR(IF(ISNUMBER(B1102),(B1102-INDEX('Price Data'!B:B,MATCH(TEXT(A1102,"YYYY-MM-DD"),'Price Data'!A:A,0)+1))/INDEX('Price Data'!B:B,MATCH(TEXT(A1102,"YYYY-MM-DD"),'Price Data'!A:A,0)+1),""),"")</f>
        <v>-4.3744947934002184E-3</v>
      </c>
      <c r="D1102" s="34">
        <f>IFERROR(INDEX('Price Data'!E:E,MATCH(TEXT(A1102,"YYYY-MM-DD"),'Price Data'!D:D,0)),"")</f>
        <v>17</v>
      </c>
      <c r="E1102" s="10" cm="1">
        <f t="array" ref="E1102">IFERROR(IF(ISNUMBER(D1102),(D1102-INDEX('Price Data'!E:E,MATCH(TEXT(A1102,"YYYY-MM-DD"),'Price Data'!D:D,0)+1))/INDEX('Price Data'!E:E,MATCH(TEXT(A1102,"YYYY-MM-DD"),'Price Data'!D:D,0)+1),""),"")</f>
        <v>-1.5063731170336126E-2</v>
      </c>
      <c r="F1102" s="34">
        <f>IFERROR(INDEX('Price Data'!H:H,MATCH(TEXT(A1102,"YYYY-MM-DD"),'Price Data'!G:G,0)),"")</f>
        <v>1508</v>
      </c>
      <c r="G1102" s="10" cm="1">
        <f t="array" ref="G1102">IFERROR(IF(ISNUMBER(F1102),(F1102-INDEX('Price Data'!H:H,MATCH(TEXT(A1102,"YYYY-MM-DD"),'Price Data'!G:G,0)+1))/INDEX('Price Data'!H:H,MATCH(TEXT(A1102,"YYYY-MM-DD"),'Price Data'!G:G,0)+1),""),"")</f>
        <v>0</v>
      </c>
      <c r="H1102" s="34">
        <f>IFERROR(INDEX('Price Data'!K:K,MATCH(TEXT(A1102,"YYYY-MM-DD"),'Price Data'!J:J,0)),"")</f>
        <v>2.84</v>
      </c>
      <c r="I1102" s="10" cm="1">
        <f t="array" ref="I1102">IFERROR(IF(ISNUMBER(H1102),(H1102-INDEX('Price Data'!K:K,MATCH(TEXT(A1102,"YYYY-MM-DD"),'Price Data'!J:J,0)+1))/INDEX('Price Data'!K:K,MATCH(TEXT(A1102,"YYYY-MM-DD"),'Price Data'!J:J,0)+1),""),"")</f>
        <v>-3.5087719298246421E-3</v>
      </c>
      <c r="J1102" s="34">
        <f>IFERROR(INDEX('Price Data'!N:N,MATCH(TEXT(A1102,"YYYY-MM-DD"),'Price Data'!M:M,0)),"")</f>
        <v>3.17</v>
      </c>
      <c r="K1102" s="10" cm="1">
        <f t="array" ref="K1102">IFERROR(IF(ISNUMBER(J1102),(J1102-INDEX('Price Data'!N:N,MATCH(TEXT(A1102,"YYYY-MM-DD"),'Price Data'!M:M,0)+1))/INDEX('Price Data'!N:N,MATCH(TEXT(A1102,"YYYY-MM-DD"),'Price Data'!M:M,0)+1),""),"")</f>
        <v>-2.4615384615384636E-2</v>
      </c>
      <c r="L1102" s="34">
        <f>IFERROR(INDEX('Price Data'!Q:Q,MATCH(TEXT(A1102,"YYYY-MM-DD"),'Price Data'!P:P,0)),"")</f>
        <v>2.99</v>
      </c>
      <c r="M1102" s="10" cm="1">
        <f t="array" ref="M1102">IFERROR(IF(ISNUMBER(L1102),(L1102-INDEX('Price Data'!Q:Q,MATCH(TEXT(A1102,"YYYY-MM-DD"),'Price Data'!P:P,0)+1))/INDEX('Price Data'!Q:Q,MATCH(TEXT(A1102,"YYYY-MM-DD"),'Price Data'!P:P,0)+1),""),"")</f>
        <v>-2.2875816993463999E-2</v>
      </c>
      <c r="N1102" s="34">
        <f>IFERROR(INDEX('Price Data'!T:T,MATCH(TEXT(A1102,"YYYY-MM-DD"),'Price Data'!S:S,0)),"")</f>
        <v>3.62</v>
      </c>
      <c r="O1102" s="10" cm="1">
        <f t="array" ref="O1102">IFERROR(IF(ISNUMBER(N1102),(N1102-INDEX('Price Data'!T:T,MATCH(TEXT(A1102,"YYYY-MM-DD"),'Price Data'!S:S,0)+1))/INDEX('Price Data'!T:T,MATCH(TEXT(A1102,"YYYY-MM-DD"),'Price Data'!S:S,0)+1),""),"")</f>
        <v>-1.630434782608697E-2</v>
      </c>
    </row>
    <row r="1103" spans="1:15" x14ac:dyDescent="0.3">
      <c r="A1103" s="8">
        <v>42922</v>
      </c>
      <c r="B1103" s="34">
        <f>IFERROR(INDEX('Price Data'!B:B,MATCH(TEXT(A1103,"YYYY-MM-DD"),'Price Data'!A:A,0)),"")</f>
        <v>21084</v>
      </c>
      <c r="C1103" s="10" cm="1">
        <f t="array" ref="C1103">IFERROR(IF(ISNUMBER(B1103),(B1103-INDEX('Price Data'!B:B,MATCH(TEXT(A1103,"YYYY-MM-DD"),'Price Data'!A:A,0)+1))/INDEX('Price Data'!B:B,MATCH(TEXT(A1103,"YYYY-MM-DD"),'Price Data'!A:A,0)+1),""),"")</f>
        <v>6.9248770237356127E-3</v>
      </c>
      <c r="D1103" s="34">
        <f>IFERROR(INDEX('Price Data'!E:E,MATCH(TEXT(A1103,"YYYY-MM-DD"),'Price Data'!D:D,0)),"")</f>
        <v>17.5</v>
      </c>
      <c r="E1103" s="10" cm="1">
        <f t="array" ref="E1103">IFERROR(IF(ISNUMBER(D1103),(D1103-INDEX('Price Data'!E:E,MATCH(TEXT(A1103,"YYYY-MM-DD"),'Price Data'!D:D,0)+1))/INDEX('Price Data'!E:E,MATCH(TEXT(A1103,"YYYY-MM-DD"),'Price Data'!D:D,0)+1),""),"")</f>
        <v>2.9411764705882353E-2</v>
      </c>
      <c r="F1103" s="34">
        <f>IFERROR(INDEX('Price Data'!H:H,MATCH(TEXT(A1103,"YYYY-MM-DD"),'Price Data'!G:G,0)),"")</f>
        <v>1508</v>
      </c>
      <c r="G1103" s="10" cm="1">
        <f t="array" ref="G1103">IFERROR(IF(ISNUMBER(F1103),(F1103-INDEX('Price Data'!H:H,MATCH(TEXT(A1103,"YYYY-MM-DD"),'Price Data'!G:G,0)+1))/INDEX('Price Data'!H:H,MATCH(TEXT(A1103,"YYYY-MM-DD"),'Price Data'!G:G,0)+1),""),"")</f>
        <v>0</v>
      </c>
      <c r="H1103" s="34">
        <f>IFERROR(INDEX('Price Data'!K:K,MATCH(TEXT(A1103,"YYYY-MM-DD"),'Price Data'!J:J,0)),"")</f>
        <v>2.87</v>
      </c>
      <c r="I1103" s="10" cm="1">
        <f t="array" ref="I1103">IFERROR(IF(ISNUMBER(H1103),(H1103-INDEX('Price Data'!K:K,MATCH(TEXT(A1103,"YYYY-MM-DD"),'Price Data'!J:J,0)+1))/INDEX('Price Data'!K:K,MATCH(TEXT(A1103,"YYYY-MM-DD"),'Price Data'!J:J,0)+1),""),"")</f>
        <v>1.0563380281690229E-2</v>
      </c>
      <c r="J1103" s="34">
        <f>IFERROR(INDEX('Price Data'!N:N,MATCH(TEXT(A1103,"YYYY-MM-DD"),'Price Data'!M:M,0)),"")</f>
        <v>3.18</v>
      </c>
      <c r="K1103" s="10" cm="1">
        <f t="array" ref="K1103">IFERROR(IF(ISNUMBER(J1103),(J1103-INDEX('Price Data'!N:N,MATCH(TEXT(A1103,"YYYY-MM-DD"),'Price Data'!M:M,0)+1))/INDEX('Price Data'!N:N,MATCH(TEXT(A1103,"YYYY-MM-DD"),'Price Data'!M:M,0)+1),""),"")</f>
        <v>3.1545741324921863E-3</v>
      </c>
      <c r="L1103" s="34">
        <f>IFERROR(INDEX('Price Data'!Q:Q,MATCH(TEXT(A1103,"YYYY-MM-DD"),'Price Data'!P:P,0)),"")</f>
        <v>3.1</v>
      </c>
      <c r="M1103" s="10" cm="1">
        <f t="array" ref="M1103">IFERROR(IF(ISNUMBER(L1103),(L1103-INDEX('Price Data'!Q:Q,MATCH(TEXT(A1103,"YYYY-MM-DD"),'Price Data'!P:P,0)+1))/INDEX('Price Data'!Q:Q,MATCH(TEXT(A1103,"YYYY-MM-DD"),'Price Data'!P:P,0)+1),""),"")</f>
        <v>3.6789297658862831E-2</v>
      </c>
      <c r="N1103" s="34">
        <f>IFERROR(INDEX('Price Data'!T:T,MATCH(TEXT(A1103,"YYYY-MM-DD"),'Price Data'!S:S,0)),"")</f>
        <v>3.6</v>
      </c>
      <c r="O1103" s="10" cm="1">
        <f t="array" ref="O1103">IFERROR(IF(ISNUMBER(N1103),(N1103-INDEX('Price Data'!T:T,MATCH(TEXT(A1103,"YYYY-MM-DD"),'Price Data'!S:S,0)+1))/INDEX('Price Data'!T:T,MATCH(TEXT(A1103,"YYYY-MM-DD"),'Price Data'!S:S,0)+1),""),"")</f>
        <v>-5.5248618784530436E-3</v>
      </c>
    </row>
    <row r="1104" spans="1:15" x14ac:dyDescent="0.3">
      <c r="A1104" s="8">
        <v>42923</v>
      </c>
      <c r="B1104" s="34">
        <f>IFERROR(INDEX('Price Data'!B:B,MATCH(TEXT(A1104,"YYYY-MM-DD"),'Price Data'!A:A,0)),"")</f>
        <v>21015</v>
      </c>
      <c r="C1104" s="10" cm="1">
        <f t="array" ref="C1104">IFERROR(IF(ISNUMBER(B1104),(B1104-INDEX('Price Data'!B:B,MATCH(TEXT(A1104,"YYYY-MM-DD"),'Price Data'!A:A,0)+1))/INDEX('Price Data'!B:B,MATCH(TEXT(A1104,"YYYY-MM-DD"),'Price Data'!A:A,0)+1),""),"")</f>
        <v>-3.2726237905520775E-3</v>
      </c>
      <c r="D1104" s="34">
        <f>IFERROR(INDEX('Price Data'!E:E,MATCH(TEXT(A1104,"YYYY-MM-DD"),'Price Data'!D:D,0)),"")</f>
        <v>17.5</v>
      </c>
      <c r="E1104" s="10" cm="1">
        <f t="array" ref="E1104">IFERROR(IF(ISNUMBER(D1104),(D1104-INDEX('Price Data'!E:E,MATCH(TEXT(A1104,"YYYY-MM-DD"),'Price Data'!D:D,0)+1))/INDEX('Price Data'!E:E,MATCH(TEXT(A1104,"YYYY-MM-DD"),'Price Data'!D:D,0)+1),""),"")</f>
        <v>0</v>
      </c>
      <c r="F1104" s="34">
        <f>IFERROR(INDEX('Price Data'!H:H,MATCH(TEXT(A1104,"YYYY-MM-DD"),'Price Data'!G:G,0)),"")</f>
        <v>1508</v>
      </c>
      <c r="G1104" s="10" cm="1">
        <f t="array" ref="G1104">IFERROR(IF(ISNUMBER(F1104),(F1104-INDEX('Price Data'!H:H,MATCH(TEXT(A1104,"YYYY-MM-DD"),'Price Data'!G:G,0)+1))/INDEX('Price Data'!H:H,MATCH(TEXT(A1104,"YYYY-MM-DD"),'Price Data'!G:G,0)+1),""),"")</f>
        <v>0</v>
      </c>
      <c r="H1104" s="34">
        <f>IFERROR(INDEX('Price Data'!K:K,MATCH(TEXT(A1104,"YYYY-MM-DD"),'Price Data'!J:J,0)),"")</f>
        <v>2.84</v>
      </c>
      <c r="I1104" s="10" cm="1">
        <f t="array" ref="I1104">IFERROR(IF(ISNUMBER(H1104),(H1104-INDEX('Price Data'!K:K,MATCH(TEXT(A1104,"YYYY-MM-DD"),'Price Data'!J:J,0)+1))/INDEX('Price Data'!K:K,MATCH(TEXT(A1104,"YYYY-MM-DD"),'Price Data'!J:J,0)+1),""),"")</f>
        <v>-1.0452961672473953E-2</v>
      </c>
      <c r="J1104" s="34">
        <f>IFERROR(INDEX('Price Data'!N:N,MATCH(TEXT(A1104,"YYYY-MM-DD"),'Price Data'!M:M,0)),"")</f>
        <v>3.17</v>
      </c>
      <c r="K1104" s="10" cm="1">
        <f t="array" ref="K1104">IFERROR(IF(ISNUMBER(J1104),(J1104-INDEX('Price Data'!N:N,MATCH(TEXT(A1104,"YYYY-MM-DD"),'Price Data'!M:M,0)+1))/INDEX('Price Data'!N:N,MATCH(TEXT(A1104,"YYYY-MM-DD"),'Price Data'!M:M,0)+1),""),"")</f>
        <v>-3.1446540880503871E-3</v>
      </c>
      <c r="L1104" s="34">
        <f>IFERROR(INDEX('Price Data'!Q:Q,MATCH(TEXT(A1104,"YYYY-MM-DD"),'Price Data'!P:P,0)),"")</f>
        <v>3.06</v>
      </c>
      <c r="M1104" s="10" cm="1">
        <f t="array" ref="M1104">IFERROR(IF(ISNUMBER(L1104),(L1104-INDEX('Price Data'!Q:Q,MATCH(TEXT(A1104,"YYYY-MM-DD"),'Price Data'!P:P,0)+1))/INDEX('Price Data'!Q:Q,MATCH(TEXT(A1104,"YYYY-MM-DD"),'Price Data'!P:P,0)+1),""),"")</f>
        <v>-1.2903225806451623E-2</v>
      </c>
      <c r="N1104" s="34">
        <f>IFERROR(INDEX('Price Data'!T:T,MATCH(TEXT(A1104,"YYYY-MM-DD"),'Price Data'!S:S,0)),"")</f>
        <v>3.64</v>
      </c>
      <c r="O1104" s="10" cm="1">
        <f t="array" ref="O1104">IFERROR(IF(ISNUMBER(N1104),(N1104-INDEX('Price Data'!T:T,MATCH(TEXT(A1104,"YYYY-MM-DD"),'Price Data'!S:S,0)+1))/INDEX('Price Data'!T:T,MATCH(TEXT(A1104,"YYYY-MM-DD"),'Price Data'!S:S,0)+1),""),"")</f>
        <v>1.111111111111112E-2</v>
      </c>
    </row>
    <row r="1105" spans="1:15" x14ac:dyDescent="0.3">
      <c r="A1105" s="8">
        <v>42924</v>
      </c>
      <c r="B1105" s="34" t="str">
        <f>IFERROR(INDEX('Price Data'!B:B,MATCH(TEXT(A1105,"YYYY-MM-DD"),'Price Data'!A:A,0)),"")</f>
        <v/>
      </c>
      <c r="C1105" s="10" t="str" cm="1">
        <f t="array" ref="C1105">IFERROR(IF(ISNUMBER(B1105),(B1105-INDEX('Price Data'!B:B,MATCH(TEXT(A1105,"YYYY-MM-DD"),'Price Data'!A:A,0)+1))/INDEX('Price Data'!B:B,MATCH(TEXT(A1105,"YYYY-MM-DD"),'Price Data'!A:A,0)+1),""),"")</f>
        <v/>
      </c>
      <c r="D1105" s="34" t="str">
        <f>IFERROR(INDEX('Price Data'!E:E,MATCH(TEXT(A1105,"YYYY-MM-DD"),'Price Data'!D:D,0)),"")</f>
        <v/>
      </c>
      <c r="E1105" s="10" t="str" cm="1">
        <f t="array" ref="E1105">IFERROR(IF(ISNUMBER(D1105),(D1105-INDEX('Price Data'!E:E,MATCH(TEXT(A1105,"YYYY-MM-DD"),'Price Data'!D:D,0)+1))/INDEX('Price Data'!E:E,MATCH(TEXT(A1105,"YYYY-MM-DD"),'Price Data'!D:D,0)+1),""),"")</f>
        <v/>
      </c>
      <c r="F1105" s="34" t="str">
        <f>IFERROR(INDEX('Price Data'!H:H,MATCH(TEXT(A1105,"YYYY-MM-DD"),'Price Data'!G:G,0)),"")</f>
        <v/>
      </c>
      <c r="G1105" s="10" t="str" cm="1">
        <f t="array" ref="G1105">IFERROR(IF(ISNUMBER(F1105),(F1105-INDEX('Price Data'!H:H,MATCH(TEXT(A1105,"YYYY-MM-DD"),'Price Data'!G:G,0)+1))/INDEX('Price Data'!H:H,MATCH(TEXT(A1105,"YYYY-MM-DD"),'Price Data'!G:G,0)+1),""),"")</f>
        <v/>
      </c>
      <c r="H1105" s="34" t="str">
        <f>IFERROR(INDEX('Price Data'!K:K,MATCH(TEXT(A1105,"YYYY-MM-DD"),'Price Data'!J:J,0)),"")</f>
        <v/>
      </c>
      <c r="I1105" s="10" t="str" cm="1">
        <f t="array" ref="I1105">IFERROR(IF(ISNUMBER(H1105),(H1105-INDEX('Price Data'!K:K,MATCH(TEXT(A1105,"YYYY-MM-DD"),'Price Data'!J:J,0)+1))/INDEX('Price Data'!K:K,MATCH(TEXT(A1105,"YYYY-MM-DD"),'Price Data'!J:J,0)+1),""),"")</f>
        <v/>
      </c>
      <c r="J1105" s="34" t="str">
        <f>IFERROR(INDEX('Price Data'!N:N,MATCH(TEXT(A1105,"YYYY-MM-DD"),'Price Data'!M:M,0)),"")</f>
        <v/>
      </c>
      <c r="K1105" s="10" t="str" cm="1">
        <f t="array" ref="K1105">IFERROR(IF(ISNUMBER(J1105),(J1105-INDEX('Price Data'!N:N,MATCH(TEXT(A1105,"YYYY-MM-DD"),'Price Data'!M:M,0)+1))/INDEX('Price Data'!N:N,MATCH(TEXT(A1105,"YYYY-MM-DD"),'Price Data'!M:M,0)+1),""),"")</f>
        <v/>
      </c>
      <c r="L1105" s="34" t="str">
        <f>IFERROR(INDEX('Price Data'!Q:Q,MATCH(TEXT(A1105,"YYYY-MM-DD"),'Price Data'!P:P,0)),"")</f>
        <v/>
      </c>
      <c r="M1105" s="10" t="str" cm="1">
        <f t="array" ref="M1105">IFERROR(IF(ISNUMBER(L1105),(L1105-INDEX('Price Data'!Q:Q,MATCH(TEXT(A1105,"YYYY-MM-DD"),'Price Data'!P:P,0)+1))/INDEX('Price Data'!Q:Q,MATCH(TEXT(A1105,"YYYY-MM-DD"),'Price Data'!P:P,0)+1),""),"")</f>
        <v/>
      </c>
      <c r="N1105" s="34" t="str">
        <f>IFERROR(INDEX('Price Data'!T:T,MATCH(TEXT(A1105,"YYYY-MM-DD"),'Price Data'!S:S,0)),"")</f>
        <v/>
      </c>
      <c r="O1105" s="10" t="str" cm="1">
        <f t="array" ref="O1105">IFERROR(IF(ISNUMBER(N1105),(N1105-INDEX('Price Data'!T:T,MATCH(TEXT(A1105,"YYYY-MM-DD"),'Price Data'!S:S,0)+1))/INDEX('Price Data'!T:T,MATCH(TEXT(A1105,"YYYY-MM-DD"),'Price Data'!S:S,0)+1),""),"")</f>
        <v/>
      </c>
    </row>
    <row r="1106" spans="1:15" x14ac:dyDescent="0.3">
      <c r="A1106" s="8">
        <v>42925</v>
      </c>
      <c r="B1106" s="34" t="str">
        <f>IFERROR(INDEX('Price Data'!B:B,MATCH(TEXT(A1106,"YYYY-MM-DD"),'Price Data'!A:A,0)),"")</f>
        <v/>
      </c>
      <c r="C1106" s="10" t="str" cm="1">
        <f t="array" ref="C1106">IFERROR(IF(ISNUMBER(B1106),(B1106-INDEX('Price Data'!B:B,MATCH(TEXT(A1106,"YYYY-MM-DD"),'Price Data'!A:A,0)+1))/INDEX('Price Data'!B:B,MATCH(TEXT(A1106,"YYYY-MM-DD"),'Price Data'!A:A,0)+1),""),"")</f>
        <v/>
      </c>
      <c r="D1106" s="34" t="str">
        <f>IFERROR(INDEX('Price Data'!E:E,MATCH(TEXT(A1106,"YYYY-MM-DD"),'Price Data'!D:D,0)),"")</f>
        <v/>
      </c>
      <c r="E1106" s="10" t="str" cm="1">
        <f t="array" ref="E1106">IFERROR(IF(ISNUMBER(D1106),(D1106-INDEX('Price Data'!E:E,MATCH(TEXT(A1106,"YYYY-MM-DD"),'Price Data'!D:D,0)+1))/INDEX('Price Data'!E:E,MATCH(TEXT(A1106,"YYYY-MM-DD"),'Price Data'!D:D,0)+1),""),"")</f>
        <v/>
      </c>
      <c r="F1106" s="34" t="str">
        <f>IFERROR(INDEX('Price Data'!H:H,MATCH(TEXT(A1106,"YYYY-MM-DD"),'Price Data'!G:G,0)),"")</f>
        <v/>
      </c>
      <c r="G1106" s="10" t="str" cm="1">
        <f t="array" ref="G1106">IFERROR(IF(ISNUMBER(F1106),(F1106-INDEX('Price Data'!H:H,MATCH(TEXT(A1106,"YYYY-MM-DD"),'Price Data'!G:G,0)+1))/INDEX('Price Data'!H:H,MATCH(TEXT(A1106,"YYYY-MM-DD"),'Price Data'!G:G,0)+1),""),"")</f>
        <v/>
      </c>
      <c r="H1106" s="34" t="str">
        <f>IFERROR(INDEX('Price Data'!K:K,MATCH(TEXT(A1106,"YYYY-MM-DD"),'Price Data'!J:J,0)),"")</f>
        <v/>
      </c>
      <c r="I1106" s="10" t="str" cm="1">
        <f t="array" ref="I1106">IFERROR(IF(ISNUMBER(H1106),(H1106-INDEX('Price Data'!K:K,MATCH(TEXT(A1106,"YYYY-MM-DD"),'Price Data'!J:J,0)+1))/INDEX('Price Data'!K:K,MATCH(TEXT(A1106,"YYYY-MM-DD"),'Price Data'!J:J,0)+1),""),"")</f>
        <v/>
      </c>
      <c r="J1106" s="34" t="str">
        <f>IFERROR(INDEX('Price Data'!N:N,MATCH(TEXT(A1106,"YYYY-MM-DD"),'Price Data'!M:M,0)),"")</f>
        <v/>
      </c>
      <c r="K1106" s="10" t="str" cm="1">
        <f t="array" ref="K1106">IFERROR(IF(ISNUMBER(J1106),(J1106-INDEX('Price Data'!N:N,MATCH(TEXT(A1106,"YYYY-MM-DD"),'Price Data'!M:M,0)+1))/INDEX('Price Data'!N:N,MATCH(TEXT(A1106,"YYYY-MM-DD"),'Price Data'!M:M,0)+1),""),"")</f>
        <v/>
      </c>
      <c r="L1106" s="34" t="str">
        <f>IFERROR(INDEX('Price Data'!Q:Q,MATCH(TEXT(A1106,"YYYY-MM-DD"),'Price Data'!P:P,0)),"")</f>
        <v/>
      </c>
      <c r="M1106" s="10" t="str" cm="1">
        <f t="array" ref="M1106">IFERROR(IF(ISNUMBER(L1106),(L1106-INDEX('Price Data'!Q:Q,MATCH(TEXT(A1106,"YYYY-MM-DD"),'Price Data'!P:P,0)+1))/INDEX('Price Data'!Q:Q,MATCH(TEXT(A1106,"YYYY-MM-DD"),'Price Data'!P:P,0)+1),""),"")</f>
        <v/>
      </c>
      <c r="N1106" s="34" t="str">
        <f>IFERROR(INDEX('Price Data'!T:T,MATCH(TEXT(A1106,"YYYY-MM-DD"),'Price Data'!S:S,0)),"")</f>
        <v/>
      </c>
      <c r="O1106" s="10" t="str" cm="1">
        <f t="array" ref="O1106">IFERROR(IF(ISNUMBER(N1106),(N1106-INDEX('Price Data'!T:T,MATCH(TEXT(A1106,"YYYY-MM-DD"),'Price Data'!S:S,0)+1))/INDEX('Price Data'!T:T,MATCH(TEXT(A1106,"YYYY-MM-DD"),'Price Data'!S:S,0)+1),""),"")</f>
        <v/>
      </c>
    </row>
    <row r="1107" spans="1:15" x14ac:dyDescent="0.3">
      <c r="A1107" s="8">
        <v>42926</v>
      </c>
      <c r="B1107" s="34">
        <f>IFERROR(INDEX('Price Data'!B:B,MATCH(TEXT(A1107,"YYYY-MM-DD"),'Price Data'!A:A,0)),"")</f>
        <v>21191</v>
      </c>
      <c r="C1107" s="10" cm="1">
        <f t="array" ref="C1107">IFERROR(IF(ISNUMBER(B1107),(B1107-INDEX('Price Data'!B:B,MATCH(TEXT(A1107,"YYYY-MM-DD"),'Price Data'!A:A,0)+1))/INDEX('Price Data'!B:B,MATCH(TEXT(A1107,"YYYY-MM-DD"),'Price Data'!A:A,0)+1),""),"")</f>
        <v>8.3749702593385669E-3</v>
      </c>
      <c r="D1107" s="34">
        <f>IFERROR(INDEX('Price Data'!E:E,MATCH(TEXT(A1107,"YYYY-MM-DD"),'Price Data'!D:D,0)),"")</f>
        <v>17.52</v>
      </c>
      <c r="E1107" s="10" cm="1">
        <f t="array" ref="E1107">IFERROR(IF(ISNUMBER(D1107),(D1107-INDEX('Price Data'!E:E,MATCH(TEXT(A1107,"YYYY-MM-DD"),'Price Data'!D:D,0)+1))/INDEX('Price Data'!E:E,MATCH(TEXT(A1107,"YYYY-MM-DD"),'Price Data'!D:D,0)+1),""),"")</f>
        <v>1.1428571428571184E-3</v>
      </c>
      <c r="F1107" s="34">
        <f>IFERROR(INDEX('Price Data'!H:H,MATCH(TEXT(A1107,"YYYY-MM-DD"),'Price Data'!G:G,0)),"")</f>
        <v>1508</v>
      </c>
      <c r="G1107" s="10" cm="1">
        <f t="array" ref="G1107">IFERROR(IF(ISNUMBER(F1107),(F1107-INDEX('Price Data'!H:H,MATCH(TEXT(A1107,"YYYY-MM-DD"),'Price Data'!G:G,0)+1))/INDEX('Price Data'!H:H,MATCH(TEXT(A1107,"YYYY-MM-DD"),'Price Data'!G:G,0)+1),""),"")</f>
        <v>0</v>
      </c>
      <c r="H1107" s="34">
        <f>IFERROR(INDEX('Price Data'!K:K,MATCH(TEXT(A1107,"YYYY-MM-DD"),'Price Data'!J:J,0)),"")</f>
        <v>2.86</v>
      </c>
      <c r="I1107" s="10" cm="1">
        <f t="array" ref="I1107">IFERROR(IF(ISNUMBER(H1107),(H1107-INDEX('Price Data'!K:K,MATCH(TEXT(A1107,"YYYY-MM-DD"),'Price Data'!J:J,0)+1))/INDEX('Price Data'!K:K,MATCH(TEXT(A1107,"YYYY-MM-DD"),'Price Data'!J:J,0)+1),""),"")</f>
        <v>7.0422535211267668E-3</v>
      </c>
      <c r="J1107" s="34">
        <f>IFERROR(INDEX('Price Data'!N:N,MATCH(TEXT(A1107,"YYYY-MM-DD"),'Price Data'!M:M,0)),"")</f>
        <v>3.22</v>
      </c>
      <c r="K1107" s="10" cm="1">
        <f t="array" ref="K1107">IFERROR(IF(ISNUMBER(J1107),(J1107-INDEX('Price Data'!N:N,MATCH(TEXT(A1107,"YYYY-MM-DD"),'Price Data'!M:M,0)+1))/INDEX('Price Data'!N:N,MATCH(TEXT(A1107,"YYYY-MM-DD"),'Price Data'!M:M,0)+1),""),"")</f>
        <v>1.5772870662460654E-2</v>
      </c>
      <c r="L1107" s="34">
        <f>IFERROR(INDEX('Price Data'!Q:Q,MATCH(TEXT(A1107,"YYYY-MM-DD"),'Price Data'!P:P,0)),"")</f>
        <v>3.1</v>
      </c>
      <c r="M1107" s="10" cm="1">
        <f t="array" ref="M1107">IFERROR(IF(ISNUMBER(L1107),(L1107-INDEX('Price Data'!Q:Q,MATCH(TEXT(A1107,"YYYY-MM-DD"),'Price Data'!P:P,0)+1))/INDEX('Price Data'!Q:Q,MATCH(TEXT(A1107,"YYYY-MM-DD"),'Price Data'!P:P,0)+1),""),"")</f>
        <v>1.3071895424836612E-2</v>
      </c>
      <c r="N1107" s="34">
        <f>IFERROR(INDEX('Price Data'!T:T,MATCH(TEXT(A1107,"YYYY-MM-DD"),'Price Data'!S:S,0)),"")</f>
        <v>3.63</v>
      </c>
      <c r="O1107" s="10" cm="1">
        <f t="array" ref="O1107">IFERROR(IF(ISNUMBER(N1107),(N1107-INDEX('Price Data'!T:T,MATCH(TEXT(A1107,"YYYY-MM-DD"),'Price Data'!S:S,0)+1))/INDEX('Price Data'!T:T,MATCH(TEXT(A1107,"YYYY-MM-DD"),'Price Data'!S:S,0)+1),""),"")</f>
        <v>-2.7472527472528108E-3</v>
      </c>
    </row>
    <row r="1108" spans="1:15" x14ac:dyDescent="0.3">
      <c r="A1108" s="8">
        <v>42927</v>
      </c>
      <c r="B1108" s="34">
        <f>IFERROR(INDEX('Price Data'!B:B,MATCH(TEXT(A1108,"YYYY-MM-DD"),'Price Data'!A:A,0)),"")</f>
        <v>21112</v>
      </c>
      <c r="C1108" s="10" cm="1">
        <f t="array" ref="C1108">IFERROR(IF(ISNUMBER(B1108),(B1108-INDEX('Price Data'!B:B,MATCH(TEXT(A1108,"YYYY-MM-DD"),'Price Data'!A:A,0)+1))/INDEX('Price Data'!B:B,MATCH(TEXT(A1108,"YYYY-MM-DD"),'Price Data'!A:A,0)+1),""),"")</f>
        <v>-3.7279977348874524E-3</v>
      </c>
      <c r="D1108" s="34">
        <f>IFERROR(INDEX('Price Data'!E:E,MATCH(TEXT(A1108,"YYYY-MM-DD"),'Price Data'!D:D,0)),"")</f>
        <v>17.2</v>
      </c>
      <c r="E1108" s="10" cm="1">
        <f t="array" ref="E1108">IFERROR(IF(ISNUMBER(D1108),(D1108-INDEX('Price Data'!E:E,MATCH(TEXT(A1108,"YYYY-MM-DD"),'Price Data'!D:D,0)+1))/INDEX('Price Data'!E:E,MATCH(TEXT(A1108,"YYYY-MM-DD"),'Price Data'!D:D,0)+1),""),"")</f>
        <v>-1.8264840182648418E-2</v>
      </c>
      <c r="F1108" s="34">
        <f>IFERROR(INDEX('Price Data'!H:H,MATCH(TEXT(A1108,"YYYY-MM-DD"),'Price Data'!G:G,0)),"")</f>
        <v>1508</v>
      </c>
      <c r="G1108" s="10" cm="1">
        <f t="array" ref="G1108">IFERROR(IF(ISNUMBER(F1108),(F1108-INDEX('Price Data'!H:H,MATCH(TEXT(A1108,"YYYY-MM-DD"),'Price Data'!G:G,0)+1))/INDEX('Price Data'!H:H,MATCH(TEXT(A1108,"YYYY-MM-DD"),'Price Data'!G:G,0)+1),""),"")</f>
        <v>0</v>
      </c>
      <c r="H1108" s="34">
        <f>IFERROR(INDEX('Price Data'!K:K,MATCH(TEXT(A1108,"YYYY-MM-DD"),'Price Data'!J:J,0)),"")</f>
        <v>2.83</v>
      </c>
      <c r="I1108" s="10" cm="1">
        <f t="array" ref="I1108">IFERROR(IF(ISNUMBER(H1108),(H1108-INDEX('Price Data'!K:K,MATCH(TEXT(A1108,"YYYY-MM-DD"),'Price Data'!J:J,0)+1))/INDEX('Price Data'!K:K,MATCH(TEXT(A1108,"YYYY-MM-DD"),'Price Data'!J:J,0)+1),""),"")</f>
        <v>-1.0489510489510422E-2</v>
      </c>
      <c r="J1108" s="34">
        <f>IFERROR(INDEX('Price Data'!N:N,MATCH(TEXT(A1108,"YYYY-MM-DD"),'Price Data'!M:M,0)),"")</f>
        <v>3.27</v>
      </c>
      <c r="K1108" s="10" cm="1">
        <f t="array" ref="K1108">IFERROR(IF(ISNUMBER(J1108),(J1108-INDEX('Price Data'!N:N,MATCH(TEXT(A1108,"YYYY-MM-DD"),'Price Data'!M:M,0)+1))/INDEX('Price Data'!N:N,MATCH(TEXT(A1108,"YYYY-MM-DD"),'Price Data'!M:M,0)+1),""),"")</f>
        <v>1.5527950310558951E-2</v>
      </c>
      <c r="L1108" s="34">
        <f>IFERROR(INDEX('Price Data'!Q:Q,MATCH(TEXT(A1108,"YYYY-MM-DD"),'Price Data'!P:P,0)),"")</f>
        <v>3.12</v>
      </c>
      <c r="M1108" s="10" cm="1">
        <f t="array" ref="M1108">IFERROR(IF(ISNUMBER(L1108),(L1108-INDEX('Price Data'!Q:Q,MATCH(TEXT(A1108,"YYYY-MM-DD"),'Price Data'!P:P,0)+1))/INDEX('Price Data'!Q:Q,MATCH(TEXT(A1108,"YYYY-MM-DD"),'Price Data'!P:P,0)+1),""),"")</f>
        <v>6.4516129032258117E-3</v>
      </c>
      <c r="N1108" s="34">
        <f>IFERROR(INDEX('Price Data'!T:T,MATCH(TEXT(A1108,"YYYY-MM-DD"),'Price Data'!S:S,0)),"")</f>
        <v>3.62</v>
      </c>
      <c r="O1108" s="10" cm="1">
        <f t="array" ref="O1108">IFERROR(IF(ISNUMBER(N1108),(N1108-INDEX('Price Data'!T:T,MATCH(TEXT(A1108,"YYYY-MM-DD"),'Price Data'!S:S,0)+1))/INDEX('Price Data'!T:T,MATCH(TEXT(A1108,"YYYY-MM-DD"),'Price Data'!S:S,0)+1),""),"")</f>
        <v>-2.75482093663906E-3</v>
      </c>
    </row>
    <row r="1109" spans="1:15" x14ac:dyDescent="0.3">
      <c r="A1109" s="8">
        <v>42928</v>
      </c>
      <c r="B1109" s="34">
        <f>IFERROR(INDEX('Price Data'!B:B,MATCH(TEXT(A1109,"YYYY-MM-DD"),'Price Data'!A:A,0)),"")</f>
        <v>21433</v>
      </c>
      <c r="C1109" s="10" cm="1">
        <f t="array" ref="C1109">IFERROR(IF(ISNUMBER(B1109),(B1109-INDEX('Price Data'!B:B,MATCH(TEXT(A1109,"YYYY-MM-DD"),'Price Data'!A:A,0)+1))/INDEX('Price Data'!B:B,MATCH(TEXT(A1109,"YYYY-MM-DD"),'Price Data'!A:A,0)+1),""),"")</f>
        <v>1.5204622963243652E-2</v>
      </c>
      <c r="D1109" s="34">
        <f>IFERROR(INDEX('Price Data'!E:E,MATCH(TEXT(A1109,"YYYY-MM-DD"),'Price Data'!D:D,0)),"")</f>
        <v>17.440000000000001</v>
      </c>
      <c r="E1109" s="10" cm="1">
        <f t="array" ref="E1109">IFERROR(IF(ISNUMBER(D1109),(D1109-INDEX('Price Data'!E:E,MATCH(TEXT(A1109,"YYYY-MM-DD"),'Price Data'!D:D,0)+1))/INDEX('Price Data'!E:E,MATCH(TEXT(A1109,"YYYY-MM-DD"),'Price Data'!D:D,0)+1),""),"")</f>
        <v>1.3953488372093139E-2</v>
      </c>
      <c r="F1109" s="34">
        <f>IFERROR(INDEX('Price Data'!H:H,MATCH(TEXT(A1109,"YYYY-MM-DD"),'Price Data'!G:G,0)),"")</f>
        <v>1508</v>
      </c>
      <c r="G1109" s="10" cm="1">
        <f t="array" ref="G1109">IFERROR(IF(ISNUMBER(F1109),(F1109-INDEX('Price Data'!H:H,MATCH(TEXT(A1109,"YYYY-MM-DD"),'Price Data'!G:G,0)+1))/INDEX('Price Data'!H:H,MATCH(TEXT(A1109,"YYYY-MM-DD"),'Price Data'!G:G,0)+1),""),"")</f>
        <v>0</v>
      </c>
      <c r="H1109" s="34">
        <f>IFERROR(INDEX('Price Data'!K:K,MATCH(TEXT(A1109,"YYYY-MM-DD"),'Price Data'!J:J,0)),"")</f>
        <v>2.85</v>
      </c>
      <c r="I1109" s="10" cm="1">
        <f t="array" ref="I1109">IFERROR(IF(ISNUMBER(H1109),(H1109-INDEX('Price Data'!K:K,MATCH(TEXT(A1109,"YYYY-MM-DD"),'Price Data'!J:J,0)+1))/INDEX('Price Data'!K:K,MATCH(TEXT(A1109,"YYYY-MM-DD"),'Price Data'!J:J,0)+1),""),"")</f>
        <v>7.0671378091872851E-3</v>
      </c>
      <c r="J1109" s="34">
        <f>IFERROR(INDEX('Price Data'!N:N,MATCH(TEXT(A1109,"YYYY-MM-DD"),'Price Data'!M:M,0)),"")</f>
        <v>3.34</v>
      </c>
      <c r="K1109" s="10" cm="1">
        <f t="array" ref="K1109">IFERROR(IF(ISNUMBER(J1109),(J1109-INDEX('Price Data'!N:N,MATCH(TEXT(A1109,"YYYY-MM-DD"),'Price Data'!M:M,0)+1))/INDEX('Price Data'!N:N,MATCH(TEXT(A1109,"YYYY-MM-DD"),'Price Data'!M:M,0)+1),""),"")</f>
        <v>2.1406727828746128E-2</v>
      </c>
      <c r="L1109" s="34">
        <f>IFERROR(INDEX('Price Data'!Q:Q,MATCH(TEXT(A1109,"YYYY-MM-DD"),'Price Data'!P:P,0)),"")</f>
        <v>3.15</v>
      </c>
      <c r="M1109" s="10" cm="1">
        <f t="array" ref="M1109">IFERROR(IF(ISNUMBER(L1109),(L1109-INDEX('Price Data'!Q:Q,MATCH(TEXT(A1109,"YYYY-MM-DD"),'Price Data'!P:P,0)+1))/INDEX('Price Data'!Q:Q,MATCH(TEXT(A1109,"YYYY-MM-DD"),'Price Data'!P:P,0)+1),""),"")</f>
        <v>9.6153846153845517E-3</v>
      </c>
      <c r="N1109" s="34">
        <f>IFERROR(INDEX('Price Data'!T:T,MATCH(TEXT(A1109,"YYYY-MM-DD"),'Price Data'!S:S,0)),"")</f>
        <v>3.77</v>
      </c>
      <c r="O1109" s="10" cm="1">
        <f t="array" ref="O1109">IFERROR(IF(ISNUMBER(N1109),(N1109-INDEX('Price Data'!T:T,MATCH(TEXT(A1109,"YYYY-MM-DD"),'Price Data'!S:S,0)+1))/INDEX('Price Data'!T:T,MATCH(TEXT(A1109,"YYYY-MM-DD"),'Price Data'!S:S,0)+1),""),"")</f>
        <v>4.1436464088397768E-2</v>
      </c>
    </row>
    <row r="1110" spans="1:15" x14ac:dyDescent="0.3">
      <c r="A1110" s="8">
        <v>42929</v>
      </c>
      <c r="B1110" s="34">
        <f>IFERROR(INDEX('Price Data'!B:B,MATCH(TEXT(A1110,"YYYY-MM-DD"),'Price Data'!A:A,0)),"")</f>
        <v>21522</v>
      </c>
      <c r="C1110" s="10" cm="1">
        <f t="array" ref="C1110">IFERROR(IF(ISNUMBER(B1110),(B1110-INDEX('Price Data'!B:B,MATCH(TEXT(A1110,"YYYY-MM-DD"),'Price Data'!A:A,0)+1))/INDEX('Price Data'!B:B,MATCH(TEXT(A1110,"YYYY-MM-DD"),'Price Data'!A:A,0)+1),""),"")</f>
        <v>4.1524751551346058E-3</v>
      </c>
      <c r="D1110" s="34">
        <f>IFERROR(INDEX('Price Data'!E:E,MATCH(TEXT(A1110,"YYYY-MM-DD"),'Price Data'!D:D,0)),"")</f>
        <v>17.39</v>
      </c>
      <c r="E1110" s="10" cm="1">
        <f t="array" ref="E1110">IFERROR(IF(ISNUMBER(D1110),(D1110-INDEX('Price Data'!E:E,MATCH(TEXT(A1110,"YYYY-MM-DD"),'Price Data'!D:D,0)+1))/INDEX('Price Data'!E:E,MATCH(TEXT(A1110,"YYYY-MM-DD"),'Price Data'!D:D,0)+1),""),"")</f>
        <v>-2.8669724770642607E-3</v>
      </c>
      <c r="F1110" s="34">
        <f>IFERROR(INDEX('Price Data'!H:H,MATCH(TEXT(A1110,"YYYY-MM-DD"),'Price Data'!G:G,0)),"")</f>
        <v>1508</v>
      </c>
      <c r="G1110" s="10" cm="1">
        <f t="array" ref="G1110">IFERROR(IF(ISNUMBER(F1110),(F1110-INDEX('Price Data'!H:H,MATCH(TEXT(A1110,"YYYY-MM-DD"),'Price Data'!G:G,0)+1))/INDEX('Price Data'!H:H,MATCH(TEXT(A1110,"YYYY-MM-DD"),'Price Data'!G:G,0)+1),""),"")</f>
        <v>0</v>
      </c>
      <c r="H1110" s="34">
        <f>IFERROR(INDEX('Price Data'!K:K,MATCH(TEXT(A1110,"YYYY-MM-DD"),'Price Data'!J:J,0)),"")</f>
        <v>2.85</v>
      </c>
      <c r="I1110" s="10" cm="1">
        <f t="array" ref="I1110">IFERROR(IF(ISNUMBER(H1110),(H1110-INDEX('Price Data'!K:K,MATCH(TEXT(A1110,"YYYY-MM-DD"),'Price Data'!J:J,0)+1))/INDEX('Price Data'!K:K,MATCH(TEXT(A1110,"YYYY-MM-DD"),'Price Data'!J:J,0)+1),""),"")</f>
        <v>0</v>
      </c>
      <c r="J1110" s="34">
        <f>IFERROR(INDEX('Price Data'!N:N,MATCH(TEXT(A1110,"YYYY-MM-DD"),'Price Data'!M:M,0)),"")</f>
        <v>3.35</v>
      </c>
      <c r="K1110" s="10" cm="1">
        <f t="array" ref="K1110">IFERROR(IF(ISNUMBER(J1110),(J1110-INDEX('Price Data'!N:N,MATCH(TEXT(A1110,"YYYY-MM-DD"),'Price Data'!M:M,0)+1))/INDEX('Price Data'!N:N,MATCH(TEXT(A1110,"YYYY-MM-DD"),'Price Data'!M:M,0)+1),""),"")</f>
        <v>2.9940119760479733E-3</v>
      </c>
      <c r="L1110" s="34">
        <f>IFERROR(INDEX('Price Data'!Q:Q,MATCH(TEXT(A1110,"YYYY-MM-DD"),'Price Data'!P:P,0)),"")</f>
        <v>3.15</v>
      </c>
      <c r="M1110" s="10" cm="1">
        <f t="array" ref="M1110">IFERROR(IF(ISNUMBER(L1110),(L1110-INDEX('Price Data'!Q:Q,MATCH(TEXT(A1110,"YYYY-MM-DD"),'Price Data'!P:P,0)+1))/INDEX('Price Data'!Q:Q,MATCH(TEXT(A1110,"YYYY-MM-DD"),'Price Data'!P:P,0)+1),""),"")</f>
        <v>0</v>
      </c>
      <c r="N1110" s="34">
        <f>IFERROR(INDEX('Price Data'!T:T,MATCH(TEXT(A1110,"YYYY-MM-DD"),'Price Data'!S:S,0)),"")</f>
        <v>3.79</v>
      </c>
      <c r="O1110" s="10" cm="1">
        <f t="array" ref="O1110">IFERROR(IF(ISNUMBER(N1110),(N1110-INDEX('Price Data'!T:T,MATCH(TEXT(A1110,"YYYY-MM-DD"),'Price Data'!S:S,0)+1))/INDEX('Price Data'!T:T,MATCH(TEXT(A1110,"YYYY-MM-DD"),'Price Data'!S:S,0)+1),""),"")</f>
        <v>5.3050397877984134E-3</v>
      </c>
    </row>
    <row r="1111" spans="1:15" x14ac:dyDescent="0.3">
      <c r="A1111" s="8">
        <v>42930</v>
      </c>
      <c r="B1111" s="34">
        <f>IFERROR(INDEX('Price Data'!B:B,MATCH(TEXT(A1111,"YYYY-MM-DD"),'Price Data'!A:A,0)),"")</f>
        <v>21492</v>
      </c>
      <c r="C1111" s="10" cm="1">
        <f t="array" ref="C1111">IFERROR(IF(ISNUMBER(B1111),(B1111-INDEX('Price Data'!B:B,MATCH(TEXT(A1111,"YYYY-MM-DD"),'Price Data'!A:A,0)+1))/INDEX('Price Data'!B:B,MATCH(TEXT(A1111,"YYYY-MM-DD"),'Price Data'!A:A,0)+1),""),"")</f>
        <v>-1.3939224979091162E-3</v>
      </c>
      <c r="D1111" s="34">
        <f>IFERROR(INDEX('Price Data'!E:E,MATCH(TEXT(A1111,"YYYY-MM-DD"),'Price Data'!D:D,0)),"")</f>
        <v>17.079999999999998</v>
      </c>
      <c r="E1111" s="10" cm="1">
        <f t="array" ref="E1111">IFERROR(IF(ISNUMBER(D1111),(D1111-INDEX('Price Data'!E:E,MATCH(TEXT(A1111,"YYYY-MM-DD"),'Price Data'!D:D,0)+1))/INDEX('Price Data'!E:E,MATCH(TEXT(A1111,"YYYY-MM-DD"),'Price Data'!D:D,0)+1),""),"")</f>
        <v>-1.7826336975273277E-2</v>
      </c>
      <c r="F1111" s="34">
        <f>IFERROR(INDEX('Price Data'!H:H,MATCH(TEXT(A1111,"YYYY-MM-DD"),'Price Data'!G:G,0)),"")</f>
        <v>1508</v>
      </c>
      <c r="G1111" s="10" cm="1">
        <f t="array" ref="G1111">IFERROR(IF(ISNUMBER(F1111),(F1111-INDEX('Price Data'!H:H,MATCH(TEXT(A1111,"YYYY-MM-DD"),'Price Data'!G:G,0)+1))/INDEX('Price Data'!H:H,MATCH(TEXT(A1111,"YYYY-MM-DD"),'Price Data'!G:G,0)+1),""),"")</f>
        <v>0</v>
      </c>
      <c r="H1111" s="34">
        <f>IFERROR(INDEX('Price Data'!K:K,MATCH(TEXT(A1111,"YYYY-MM-DD"),'Price Data'!J:J,0)),"")</f>
        <v>2.86</v>
      </c>
      <c r="I1111" s="10" cm="1">
        <f t="array" ref="I1111">IFERROR(IF(ISNUMBER(H1111),(H1111-INDEX('Price Data'!K:K,MATCH(TEXT(A1111,"YYYY-MM-DD"),'Price Data'!J:J,0)+1))/INDEX('Price Data'!K:K,MATCH(TEXT(A1111,"YYYY-MM-DD"),'Price Data'!J:J,0)+1),""),"")</f>
        <v>3.5087719298244864E-3</v>
      </c>
      <c r="J1111" s="34">
        <f>IFERROR(INDEX('Price Data'!N:N,MATCH(TEXT(A1111,"YYYY-MM-DD"),'Price Data'!M:M,0)),"")</f>
        <v>3.35</v>
      </c>
      <c r="K1111" s="10" cm="1">
        <f t="array" ref="K1111">IFERROR(IF(ISNUMBER(J1111),(J1111-INDEX('Price Data'!N:N,MATCH(TEXT(A1111,"YYYY-MM-DD"),'Price Data'!M:M,0)+1))/INDEX('Price Data'!N:N,MATCH(TEXT(A1111,"YYYY-MM-DD"),'Price Data'!M:M,0)+1),""),"")</f>
        <v>0</v>
      </c>
      <c r="L1111" s="34">
        <f>IFERROR(INDEX('Price Data'!Q:Q,MATCH(TEXT(A1111,"YYYY-MM-DD"),'Price Data'!P:P,0)),"")</f>
        <v>3.14</v>
      </c>
      <c r="M1111" s="10" cm="1">
        <f t="array" ref="M1111">IFERROR(IF(ISNUMBER(L1111),(L1111-INDEX('Price Data'!Q:Q,MATCH(TEXT(A1111,"YYYY-MM-DD"),'Price Data'!P:P,0)+1))/INDEX('Price Data'!Q:Q,MATCH(TEXT(A1111,"YYYY-MM-DD"),'Price Data'!P:P,0)+1),""),"")</f>
        <v>-3.1746031746031069E-3</v>
      </c>
      <c r="N1111" s="34">
        <f>IFERROR(INDEX('Price Data'!T:T,MATCH(TEXT(A1111,"YYYY-MM-DD"),'Price Data'!S:S,0)),"")</f>
        <v>3.77</v>
      </c>
      <c r="O1111" s="10" cm="1">
        <f t="array" ref="O1111">IFERROR(IF(ISNUMBER(N1111),(N1111-INDEX('Price Data'!T:T,MATCH(TEXT(A1111,"YYYY-MM-DD"),'Price Data'!S:S,0)+1))/INDEX('Price Data'!T:T,MATCH(TEXT(A1111,"YYYY-MM-DD"),'Price Data'!S:S,0)+1),""),"")</f>
        <v>-5.2770448548812715E-3</v>
      </c>
    </row>
    <row r="1112" spans="1:15" x14ac:dyDescent="0.3">
      <c r="A1112" s="8">
        <v>42931</v>
      </c>
      <c r="B1112" s="34" t="str">
        <f>IFERROR(INDEX('Price Data'!B:B,MATCH(TEXT(A1112,"YYYY-MM-DD"),'Price Data'!A:A,0)),"")</f>
        <v/>
      </c>
      <c r="C1112" s="10" t="str" cm="1">
        <f t="array" ref="C1112">IFERROR(IF(ISNUMBER(B1112),(B1112-INDEX('Price Data'!B:B,MATCH(TEXT(A1112,"YYYY-MM-DD"),'Price Data'!A:A,0)+1))/INDEX('Price Data'!B:B,MATCH(TEXT(A1112,"YYYY-MM-DD"),'Price Data'!A:A,0)+1),""),"")</f>
        <v/>
      </c>
      <c r="D1112" s="34" t="str">
        <f>IFERROR(INDEX('Price Data'!E:E,MATCH(TEXT(A1112,"YYYY-MM-DD"),'Price Data'!D:D,0)),"")</f>
        <v/>
      </c>
      <c r="E1112" s="10" t="str" cm="1">
        <f t="array" ref="E1112">IFERROR(IF(ISNUMBER(D1112),(D1112-INDEX('Price Data'!E:E,MATCH(TEXT(A1112,"YYYY-MM-DD"),'Price Data'!D:D,0)+1))/INDEX('Price Data'!E:E,MATCH(TEXT(A1112,"YYYY-MM-DD"),'Price Data'!D:D,0)+1),""),"")</f>
        <v/>
      </c>
      <c r="F1112" s="34" t="str">
        <f>IFERROR(INDEX('Price Data'!H:H,MATCH(TEXT(A1112,"YYYY-MM-DD"),'Price Data'!G:G,0)),"")</f>
        <v/>
      </c>
      <c r="G1112" s="10" t="str" cm="1">
        <f t="array" ref="G1112">IFERROR(IF(ISNUMBER(F1112),(F1112-INDEX('Price Data'!H:H,MATCH(TEXT(A1112,"YYYY-MM-DD"),'Price Data'!G:G,0)+1))/INDEX('Price Data'!H:H,MATCH(TEXT(A1112,"YYYY-MM-DD"),'Price Data'!G:G,0)+1),""),"")</f>
        <v/>
      </c>
      <c r="H1112" s="34" t="str">
        <f>IFERROR(INDEX('Price Data'!K:K,MATCH(TEXT(A1112,"YYYY-MM-DD"),'Price Data'!J:J,0)),"")</f>
        <v/>
      </c>
      <c r="I1112" s="10" t="str" cm="1">
        <f t="array" ref="I1112">IFERROR(IF(ISNUMBER(H1112),(H1112-INDEX('Price Data'!K:K,MATCH(TEXT(A1112,"YYYY-MM-DD"),'Price Data'!J:J,0)+1))/INDEX('Price Data'!K:K,MATCH(TEXT(A1112,"YYYY-MM-DD"),'Price Data'!J:J,0)+1),""),"")</f>
        <v/>
      </c>
      <c r="J1112" s="34" t="str">
        <f>IFERROR(INDEX('Price Data'!N:N,MATCH(TEXT(A1112,"YYYY-MM-DD"),'Price Data'!M:M,0)),"")</f>
        <v/>
      </c>
      <c r="K1112" s="10" t="str" cm="1">
        <f t="array" ref="K1112">IFERROR(IF(ISNUMBER(J1112),(J1112-INDEX('Price Data'!N:N,MATCH(TEXT(A1112,"YYYY-MM-DD"),'Price Data'!M:M,0)+1))/INDEX('Price Data'!N:N,MATCH(TEXT(A1112,"YYYY-MM-DD"),'Price Data'!M:M,0)+1),""),"")</f>
        <v/>
      </c>
      <c r="L1112" s="34" t="str">
        <f>IFERROR(INDEX('Price Data'!Q:Q,MATCH(TEXT(A1112,"YYYY-MM-DD"),'Price Data'!P:P,0)),"")</f>
        <v/>
      </c>
      <c r="M1112" s="10" t="str" cm="1">
        <f t="array" ref="M1112">IFERROR(IF(ISNUMBER(L1112),(L1112-INDEX('Price Data'!Q:Q,MATCH(TEXT(A1112,"YYYY-MM-DD"),'Price Data'!P:P,0)+1))/INDEX('Price Data'!Q:Q,MATCH(TEXT(A1112,"YYYY-MM-DD"),'Price Data'!P:P,0)+1),""),"")</f>
        <v/>
      </c>
      <c r="N1112" s="34" t="str">
        <f>IFERROR(INDEX('Price Data'!T:T,MATCH(TEXT(A1112,"YYYY-MM-DD"),'Price Data'!S:S,0)),"")</f>
        <v/>
      </c>
      <c r="O1112" s="10" t="str" cm="1">
        <f t="array" ref="O1112">IFERROR(IF(ISNUMBER(N1112),(N1112-INDEX('Price Data'!T:T,MATCH(TEXT(A1112,"YYYY-MM-DD"),'Price Data'!S:S,0)+1))/INDEX('Price Data'!T:T,MATCH(TEXT(A1112,"YYYY-MM-DD"),'Price Data'!S:S,0)+1),""),"")</f>
        <v/>
      </c>
    </row>
    <row r="1113" spans="1:15" x14ac:dyDescent="0.3">
      <c r="A1113" s="8">
        <v>42932</v>
      </c>
      <c r="B1113" s="34" t="str">
        <f>IFERROR(INDEX('Price Data'!B:B,MATCH(TEXT(A1113,"YYYY-MM-DD"),'Price Data'!A:A,0)),"")</f>
        <v/>
      </c>
      <c r="C1113" s="10" t="str" cm="1">
        <f t="array" ref="C1113">IFERROR(IF(ISNUMBER(B1113),(B1113-INDEX('Price Data'!B:B,MATCH(TEXT(A1113,"YYYY-MM-DD"),'Price Data'!A:A,0)+1))/INDEX('Price Data'!B:B,MATCH(TEXT(A1113,"YYYY-MM-DD"),'Price Data'!A:A,0)+1),""),"")</f>
        <v/>
      </c>
      <c r="D1113" s="34" t="str">
        <f>IFERROR(INDEX('Price Data'!E:E,MATCH(TEXT(A1113,"YYYY-MM-DD"),'Price Data'!D:D,0)),"")</f>
        <v/>
      </c>
      <c r="E1113" s="10" t="str" cm="1">
        <f t="array" ref="E1113">IFERROR(IF(ISNUMBER(D1113),(D1113-INDEX('Price Data'!E:E,MATCH(TEXT(A1113,"YYYY-MM-DD"),'Price Data'!D:D,0)+1))/INDEX('Price Data'!E:E,MATCH(TEXT(A1113,"YYYY-MM-DD"),'Price Data'!D:D,0)+1),""),"")</f>
        <v/>
      </c>
      <c r="F1113" s="34" t="str">
        <f>IFERROR(INDEX('Price Data'!H:H,MATCH(TEXT(A1113,"YYYY-MM-DD"),'Price Data'!G:G,0)),"")</f>
        <v/>
      </c>
      <c r="G1113" s="10" t="str" cm="1">
        <f t="array" ref="G1113">IFERROR(IF(ISNUMBER(F1113),(F1113-INDEX('Price Data'!H:H,MATCH(TEXT(A1113,"YYYY-MM-DD"),'Price Data'!G:G,0)+1))/INDEX('Price Data'!H:H,MATCH(TEXT(A1113,"YYYY-MM-DD"),'Price Data'!G:G,0)+1),""),"")</f>
        <v/>
      </c>
      <c r="H1113" s="34" t="str">
        <f>IFERROR(INDEX('Price Data'!K:K,MATCH(TEXT(A1113,"YYYY-MM-DD"),'Price Data'!J:J,0)),"")</f>
        <v/>
      </c>
      <c r="I1113" s="10" t="str" cm="1">
        <f t="array" ref="I1113">IFERROR(IF(ISNUMBER(H1113),(H1113-INDEX('Price Data'!K:K,MATCH(TEXT(A1113,"YYYY-MM-DD"),'Price Data'!J:J,0)+1))/INDEX('Price Data'!K:K,MATCH(TEXT(A1113,"YYYY-MM-DD"),'Price Data'!J:J,0)+1),""),"")</f>
        <v/>
      </c>
      <c r="J1113" s="34" t="str">
        <f>IFERROR(INDEX('Price Data'!N:N,MATCH(TEXT(A1113,"YYYY-MM-DD"),'Price Data'!M:M,0)),"")</f>
        <v/>
      </c>
      <c r="K1113" s="10" t="str" cm="1">
        <f t="array" ref="K1113">IFERROR(IF(ISNUMBER(J1113),(J1113-INDEX('Price Data'!N:N,MATCH(TEXT(A1113,"YYYY-MM-DD"),'Price Data'!M:M,0)+1))/INDEX('Price Data'!N:N,MATCH(TEXT(A1113,"YYYY-MM-DD"),'Price Data'!M:M,0)+1),""),"")</f>
        <v/>
      </c>
      <c r="L1113" s="34" t="str">
        <f>IFERROR(INDEX('Price Data'!Q:Q,MATCH(TEXT(A1113,"YYYY-MM-DD"),'Price Data'!P:P,0)),"")</f>
        <v/>
      </c>
      <c r="M1113" s="10" t="str" cm="1">
        <f t="array" ref="M1113">IFERROR(IF(ISNUMBER(L1113),(L1113-INDEX('Price Data'!Q:Q,MATCH(TEXT(A1113,"YYYY-MM-DD"),'Price Data'!P:P,0)+1))/INDEX('Price Data'!Q:Q,MATCH(TEXT(A1113,"YYYY-MM-DD"),'Price Data'!P:P,0)+1),""),"")</f>
        <v/>
      </c>
      <c r="N1113" s="34" t="str">
        <f>IFERROR(INDEX('Price Data'!T:T,MATCH(TEXT(A1113,"YYYY-MM-DD"),'Price Data'!S:S,0)),"")</f>
        <v/>
      </c>
      <c r="O1113" s="10" t="str" cm="1">
        <f t="array" ref="O1113">IFERROR(IF(ISNUMBER(N1113),(N1113-INDEX('Price Data'!T:T,MATCH(TEXT(A1113,"YYYY-MM-DD"),'Price Data'!S:S,0)+1))/INDEX('Price Data'!T:T,MATCH(TEXT(A1113,"YYYY-MM-DD"),'Price Data'!S:S,0)+1),""),"")</f>
        <v/>
      </c>
    </row>
    <row r="1114" spans="1:15" x14ac:dyDescent="0.3">
      <c r="A1114" s="8">
        <v>42933</v>
      </c>
      <c r="B1114" s="34">
        <f>IFERROR(INDEX('Price Data'!B:B,MATCH(TEXT(A1114,"YYYY-MM-DD"),'Price Data'!A:A,0)),"")</f>
        <v>21485</v>
      </c>
      <c r="C1114" s="10" cm="1">
        <f t="array" ref="C1114">IFERROR(IF(ISNUMBER(B1114),(B1114-INDEX('Price Data'!B:B,MATCH(TEXT(A1114,"YYYY-MM-DD"),'Price Data'!A:A,0)+1))/INDEX('Price Data'!B:B,MATCH(TEXT(A1114,"YYYY-MM-DD"),'Price Data'!A:A,0)+1),""),"")</f>
        <v>-3.2570258700911968E-4</v>
      </c>
      <c r="D1114" s="34">
        <f>IFERROR(INDEX('Price Data'!E:E,MATCH(TEXT(A1114,"YYYY-MM-DD"),'Price Data'!D:D,0)),"")</f>
        <v>16.98</v>
      </c>
      <c r="E1114" s="10" cm="1">
        <f t="array" ref="E1114">IFERROR(IF(ISNUMBER(D1114),(D1114-INDEX('Price Data'!E:E,MATCH(TEXT(A1114,"YYYY-MM-DD"),'Price Data'!D:D,0)+1))/INDEX('Price Data'!E:E,MATCH(TEXT(A1114,"YYYY-MM-DD"),'Price Data'!D:D,0)+1),""),"")</f>
        <v>-5.8548009367680254E-3</v>
      </c>
      <c r="F1114" s="34">
        <f>IFERROR(INDEX('Price Data'!H:H,MATCH(TEXT(A1114,"YYYY-MM-DD"),'Price Data'!G:G,0)),"")</f>
        <v>1508</v>
      </c>
      <c r="G1114" s="10" cm="1">
        <f t="array" ref="G1114">IFERROR(IF(ISNUMBER(F1114),(F1114-INDEX('Price Data'!H:H,MATCH(TEXT(A1114,"YYYY-MM-DD"),'Price Data'!G:G,0)+1))/INDEX('Price Data'!H:H,MATCH(TEXT(A1114,"YYYY-MM-DD"),'Price Data'!G:G,0)+1),""),"")</f>
        <v>0</v>
      </c>
      <c r="H1114" s="34">
        <f>IFERROR(INDEX('Price Data'!K:K,MATCH(TEXT(A1114,"YYYY-MM-DD"),'Price Data'!J:J,0)),"")</f>
        <v>2.87</v>
      </c>
      <c r="I1114" s="10" cm="1">
        <f t="array" ref="I1114">IFERROR(IF(ISNUMBER(H1114),(H1114-INDEX('Price Data'!K:K,MATCH(TEXT(A1114,"YYYY-MM-DD"),'Price Data'!J:J,0)+1))/INDEX('Price Data'!K:K,MATCH(TEXT(A1114,"YYYY-MM-DD"),'Price Data'!J:J,0)+1),""),"")</f>
        <v>3.4965034965035776E-3</v>
      </c>
      <c r="J1114" s="34">
        <f>IFERROR(INDEX('Price Data'!N:N,MATCH(TEXT(A1114,"YYYY-MM-DD"),'Price Data'!M:M,0)),"")</f>
        <v>3.37</v>
      </c>
      <c r="K1114" s="10" cm="1">
        <f t="array" ref="K1114">IFERROR(IF(ISNUMBER(J1114),(J1114-INDEX('Price Data'!N:N,MATCH(TEXT(A1114,"YYYY-MM-DD"),'Price Data'!M:M,0)+1))/INDEX('Price Data'!N:N,MATCH(TEXT(A1114,"YYYY-MM-DD"),'Price Data'!M:M,0)+1),""),"")</f>
        <v>5.9701492537313485E-3</v>
      </c>
      <c r="L1114" s="34">
        <f>IFERROR(INDEX('Price Data'!Q:Q,MATCH(TEXT(A1114,"YYYY-MM-DD"),'Price Data'!P:P,0)),"")</f>
        <v>3.14</v>
      </c>
      <c r="M1114" s="10" cm="1">
        <f t="array" ref="M1114">IFERROR(IF(ISNUMBER(L1114),(L1114-INDEX('Price Data'!Q:Q,MATCH(TEXT(A1114,"YYYY-MM-DD"),'Price Data'!P:P,0)+1))/INDEX('Price Data'!Q:Q,MATCH(TEXT(A1114,"YYYY-MM-DD"),'Price Data'!P:P,0)+1),""),"")</f>
        <v>0</v>
      </c>
      <c r="N1114" s="34">
        <f>IFERROR(INDEX('Price Data'!T:T,MATCH(TEXT(A1114,"YYYY-MM-DD"),'Price Data'!S:S,0)),"")</f>
        <v>3.75</v>
      </c>
      <c r="O1114" s="10" cm="1">
        <f t="array" ref="O1114">IFERROR(IF(ISNUMBER(N1114),(N1114-INDEX('Price Data'!T:T,MATCH(TEXT(A1114,"YYYY-MM-DD"),'Price Data'!S:S,0)+1))/INDEX('Price Data'!T:T,MATCH(TEXT(A1114,"YYYY-MM-DD"),'Price Data'!S:S,0)+1),""),"")</f>
        <v>-5.3050397877984134E-3</v>
      </c>
    </row>
    <row r="1115" spans="1:15" x14ac:dyDescent="0.3">
      <c r="A1115" s="8">
        <v>42934</v>
      </c>
      <c r="B1115" s="34">
        <f>IFERROR(INDEX('Price Data'!B:B,MATCH(TEXT(A1115,"YYYY-MM-DD"),'Price Data'!A:A,0)),"")</f>
        <v>21358</v>
      </c>
      <c r="C1115" s="10" cm="1">
        <f t="array" ref="C1115">IFERROR(IF(ISNUMBER(B1115),(B1115-INDEX('Price Data'!B:B,MATCH(TEXT(A1115,"YYYY-MM-DD"),'Price Data'!A:A,0)+1))/INDEX('Price Data'!B:B,MATCH(TEXT(A1115,"YYYY-MM-DD"),'Price Data'!A:A,0)+1),""),"")</f>
        <v>-5.9111007679776588E-3</v>
      </c>
      <c r="D1115" s="34">
        <f>IFERROR(INDEX('Price Data'!E:E,MATCH(TEXT(A1115,"YYYY-MM-DD"),'Price Data'!D:D,0)),"")</f>
        <v>16.68</v>
      </c>
      <c r="E1115" s="10" cm="1">
        <f t="array" ref="E1115">IFERROR(IF(ISNUMBER(D1115),(D1115-INDEX('Price Data'!E:E,MATCH(TEXT(A1115,"YYYY-MM-DD"),'Price Data'!D:D,0)+1))/INDEX('Price Data'!E:E,MATCH(TEXT(A1115,"YYYY-MM-DD"),'Price Data'!D:D,0)+1),""),"")</f>
        <v>-1.766784452296824E-2</v>
      </c>
      <c r="F1115" s="34">
        <f>IFERROR(INDEX('Price Data'!H:H,MATCH(TEXT(A1115,"YYYY-MM-DD"),'Price Data'!G:G,0)),"")</f>
        <v>1508</v>
      </c>
      <c r="G1115" s="10" cm="1">
        <f t="array" ref="G1115">IFERROR(IF(ISNUMBER(F1115),(F1115-INDEX('Price Data'!H:H,MATCH(TEXT(A1115,"YYYY-MM-DD"),'Price Data'!G:G,0)+1))/INDEX('Price Data'!H:H,MATCH(TEXT(A1115,"YYYY-MM-DD"),'Price Data'!G:G,0)+1),""),"")</f>
        <v>0</v>
      </c>
      <c r="H1115" s="34">
        <f>IFERROR(INDEX('Price Data'!K:K,MATCH(TEXT(A1115,"YYYY-MM-DD"),'Price Data'!J:J,0)),"")</f>
        <v>2.87</v>
      </c>
      <c r="I1115" s="10" cm="1">
        <f t="array" ref="I1115">IFERROR(IF(ISNUMBER(H1115),(H1115-INDEX('Price Data'!K:K,MATCH(TEXT(A1115,"YYYY-MM-DD"),'Price Data'!J:J,0)+1))/INDEX('Price Data'!K:K,MATCH(TEXT(A1115,"YYYY-MM-DD"),'Price Data'!J:J,0)+1),""),"")</f>
        <v>0</v>
      </c>
      <c r="J1115" s="34">
        <f>IFERROR(INDEX('Price Data'!N:N,MATCH(TEXT(A1115,"YYYY-MM-DD"),'Price Data'!M:M,0)),"")</f>
        <v>3.26</v>
      </c>
      <c r="K1115" s="10" cm="1">
        <f t="array" ref="K1115">IFERROR(IF(ISNUMBER(J1115),(J1115-INDEX('Price Data'!N:N,MATCH(TEXT(A1115,"YYYY-MM-DD"),'Price Data'!M:M,0)+1))/INDEX('Price Data'!N:N,MATCH(TEXT(A1115,"YYYY-MM-DD"),'Price Data'!M:M,0)+1),""),"")</f>
        <v>-3.2640949554896236E-2</v>
      </c>
      <c r="L1115" s="34">
        <f>IFERROR(INDEX('Price Data'!Q:Q,MATCH(TEXT(A1115,"YYYY-MM-DD"),'Price Data'!P:P,0)),"")</f>
        <v>3.11</v>
      </c>
      <c r="M1115" s="10" cm="1">
        <f t="array" ref="M1115">IFERROR(IF(ISNUMBER(L1115),(L1115-INDEX('Price Data'!Q:Q,MATCH(TEXT(A1115,"YYYY-MM-DD"),'Price Data'!P:P,0)+1))/INDEX('Price Data'!Q:Q,MATCH(TEXT(A1115,"YYYY-MM-DD"),'Price Data'!P:P,0)+1),""),"")</f>
        <v>-9.5541401273886144E-3</v>
      </c>
      <c r="N1115" s="34">
        <f>IFERROR(INDEX('Price Data'!T:T,MATCH(TEXT(A1115,"YYYY-MM-DD"),'Price Data'!S:S,0)),"")</f>
        <v>3.75</v>
      </c>
      <c r="O1115" s="10" cm="1">
        <f t="array" ref="O1115">IFERROR(IF(ISNUMBER(N1115),(N1115-INDEX('Price Data'!T:T,MATCH(TEXT(A1115,"YYYY-MM-DD"),'Price Data'!S:S,0)+1))/INDEX('Price Data'!T:T,MATCH(TEXT(A1115,"YYYY-MM-DD"),'Price Data'!S:S,0)+1),""),"")</f>
        <v>0</v>
      </c>
    </row>
    <row r="1116" spans="1:15" x14ac:dyDescent="0.3">
      <c r="A1116" s="8">
        <v>42935</v>
      </c>
      <c r="B1116" s="34">
        <f>IFERROR(INDEX('Price Data'!B:B,MATCH(TEXT(A1116,"YYYY-MM-DD"),'Price Data'!A:A,0)),"")</f>
        <v>21479</v>
      </c>
      <c r="C1116" s="10" cm="1">
        <f t="array" ref="C1116">IFERROR(IF(ISNUMBER(B1116),(B1116-INDEX('Price Data'!B:B,MATCH(TEXT(A1116,"YYYY-MM-DD"),'Price Data'!A:A,0)+1))/INDEX('Price Data'!B:B,MATCH(TEXT(A1116,"YYYY-MM-DD"),'Price Data'!A:A,0)+1),""),"")</f>
        <v>5.6653244685832002E-3</v>
      </c>
      <c r="D1116" s="34">
        <f>IFERROR(INDEX('Price Data'!E:E,MATCH(TEXT(A1116,"YYYY-MM-DD"),'Price Data'!D:D,0)),"")</f>
        <v>16.829999999999998</v>
      </c>
      <c r="E1116" s="10" cm="1">
        <f t="array" ref="E1116">IFERROR(IF(ISNUMBER(D1116),(D1116-INDEX('Price Data'!E:E,MATCH(TEXT(A1116,"YYYY-MM-DD"),'Price Data'!D:D,0)+1))/INDEX('Price Data'!E:E,MATCH(TEXT(A1116,"YYYY-MM-DD"),'Price Data'!D:D,0)+1),""),"")</f>
        <v>8.9928057553955981E-3</v>
      </c>
      <c r="F1116" s="34">
        <f>IFERROR(INDEX('Price Data'!H:H,MATCH(TEXT(A1116,"YYYY-MM-DD"),'Price Data'!G:G,0)),"")</f>
        <v>1508</v>
      </c>
      <c r="G1116" s="10" cm="1">
        <f t="array" ref="G1116">IFERROR(IF(ISNUMBER(F1116),(F1116-INDEX('Price Data'!H:H,MATCH(TEXT(A1116,"YYYY-MM-DD"),'Price Data'!G:G,0)+1))/INDEX('Price Data'!H:H,MATCH(TEXT(A1116,"YYYY-MM-DD"),'Price Data'!G:G,0)+1),""),"")</f>
        <v>0</v>
      </c>
      <c r="H1116" s="34">
        <f>IFERROR(INDEX('Price Data'!K:K,MATCH(TEXT(A1116,"YYYY-MM-DD"),'Price Data'!J:J,0)),"")</f>
        <v>2.86</v>
      </c>
      <c r="I1116" s="10" cm="1">
        <f t="array" ref="I1116">IFERROR(IF(ISNUMBER(H1116),(H1116-INDEX('Price Data'!K:K,MATCH(TEXT(A1116,"YYYY-MM-DD"),'Price Data'!J:J,0)+1))/INDEX('Price Data'!K:K,MATCH(TEXT(A1116,"YYYY-MM-DD"),'Price Data'!J:J,0)+1),""),"")</f>
        <v>-3.4843205574913694E-3</v>
      </c>
      <c r="J1116" s="34">
        <f>IFERROR(INDEX('Price Data'!N:N,MATCH(TEXT(A1116,"YYYY-MM-DD"),'Price Data'!M:M,0)),"")</f>
        <v>3.28</v>
      </c>
      <c r="K1116" s="10" cm="1">
        <f t="array" ref="K1116">IFERROR(IF(ISNUMBER(J1116),(J1116-INDEX('Price Data'!N:N,MATCH(TEXT(A1116,"YYYY-MM-DD"),'Price Data'!M:M,0)+1))/INDEX('Price Data'!N:N,MATCH(TEXT(A1116,"YYYY-MM-DD"),'Price Data'!M:M,0)+1),""),"")</f>
        <v>6.1349693251533804E-3</v>
      </c>
      <c r="L1116" s="34">
        <f>IFERROR(INDEX('Price Data'!Q:Q,MATCH(TEXT(A1116,"YYYY-MM-DD"),'Price Data'!P:P,0)),"")</f>
        <v>3.11</v>
      </c>
      <c r="M1116" s="10" cm="1">
        <f t="array" ref="M1116">IFERROR(IF(ISNUMBER(L1116),(L1116-INDEX('Price Data'!Q:Q,MATCH(TEXT(A1116,"YYYY-MM-DD"),'Price Data'!P:P,0)+1))/INDEX('Price Data'!Q:Q,MATCH(TEXT(A1116,"YYYY-MM-DD"),'Price Data'!P:P,0)+1),""),"")</f>
        <v>0</v>
      </c>
      <c r="N1116" s="34">
        <f>IFERROR(INDEX('Price Data'!T:T,MATCH(TEXT(A1116,"YYYY-MM-DD"),'Price Data'!S:S,0)),"")</f>
        <v>3.75</v>
      </c>
      <c r="O1116" s="10" cm="1">
        <f t="array" ref="O1116">IFERROR(IF(ISNUMBER(N1116),(N1116-INDEX('Price Data'!T:T,MATCH(TEXT(A1116,"YYYY-MM-DD"),'Price Data'!S:S,0)+1))/INDEX('Price Data'!T:T,MATCH(TEXT(A1116,"YYYY-MM-DD"),'Price Data'!S:S,0)+1),""),"")</f>
        <v>0</v>
      </c>
    </row>
    <row r="1117" spans="1:15" x14ac:dyDescent="0.3">
      <c r="A1117" s="8">
        <v>42936</v>
      </c>
      <c r="B1117" s="34">
        <f>IFERROR(INDEX('Price Data'!B:B,MATCH(TEXT(A1117,"YYYY-MM-DD"),'Price Data'!A:A,0)),"")</f>
        <v>21439</v>
      </c>
      <c r="C1117" s="10" cm="1">
        <f t="array" ref="C1117">IFERROR(IF(ISNUMBER(B1117),(B1117-INDEX('Price Data'!B:B,MATCH(TEXT(A1117,"YYYY-MM-DD"),'Price Data'!A:A,0)+1))/INDEX('Price Data'!B:B,MATCH(TEXT(A1117,"YYYY-MM-DD"),'Price Data'!A:A,0)+1),""),"")</f>
        <v>-1.8622840914381488E-3</v>
      </c>
      <c r="D1117" s="34">
        <f>IFERROR(INDEX('Price Data'!E:E,MATCH(TEXT(A1117,"YYYY-MM-DD"),'Price Data'!D:D,0)),"")</f>
        <v>16.850000000000001</v>
      </c>
      <c r="E1117" s="10" cm="1">
        <f t="array" ref="E1117">IFERROR(IF(ISNUMBER(D1117),(D1117-INDEX('Price Data'!E:E,MATCH(TEXT(A1117,"YYYY-MM-DD"),'Price Data'!D:D,0)+1))/INDEX('Price Data'!E:E,MATCH(TEXT(A1117,"YYYY-MM-DD"),'Price Data'!D:D,0)+1),""),"")</f>
        <v>1.188354129530786E-3</v>
      </c>
      <c r="F1117" s="34">
        <f>IFERROR(INDEX('Price Data'!H:H,MATCH(TEXT(A1117,"YYYY-MM-DD"),'Price Data'!G:G,0)),"")</f>
        <v>1508</v>
      </c>
      <c r="G1117" s="10" cm="1">
        <f t="array" ref="G1117">IFERROR(IF(ISNUMBER(F1117),(F1117-INDEX('Price Data'!H:H,MATCH(TEXT(A1117,"YYYY-MM-DD"),'Price Data'!G:G,0)+1))/INDEX('Price Data'!H:H,MATCH(TEXT(A1117,"YYYY-MM-DD"),'Price Data'!G:G,0)+1),""),"")</f>
        <v>0</v>
      </c>
      <c r="H1117" s="34">
        <f>IFERROR(INDEX('Price Data'!K:K,MATCH(TEXT(A1117,"YYYY-MM-DD"),'Price Data'!J:J,0)),"")</f>
        <v>2.87</v>
      </c>
      <c r="I1117" s="10" cm="1">
        <f t="array" ref="I1117">IFERROR(IF(ISNUMBER(H1117),(H1117-INDEX('Price Data'!K:K,MATCH(TEXT(A1117,"YYYY-MM-DD"),'Price Data'!J:J,0)+1))/INDEX('Price Data'!K:K,MATCH(TEXT(A1117,"YYYY-MM-DD"),'Price Data'!J:J,0)+1),""),"")</f>
        <v>3.4965034965035776E-3</v>
      </c>
      <c r="J1117" s="34">
        <f>IFERROR(INDEX('Price Data'!N:N,MATCH(TEXT(A1117,"YYYY-MM-DD"),'Price Data'!M:M,0)),"")</f>
        <v>3.28</v>
      </c>
      <c r="K1117" s="10" cm="1">
        <f t="array" ref="K1117">IFERROR(IF(ISNUMBER(J1117),(J1117-INDEX('Price Data'!N:N,MATCH(TEXT(A1117,"YYYY-MM-DD"),'Price Data'!M:M,0)+1))/INDEX('Price Data'!N:N,MATCH(TEXT(A1117,"YYYY-MM-DD"),'Price Data'!M:M,0)+1),""),"")</f>
        <v>0</v>
      </c>
      <c r="L1117" s="34">
        <f>IFERROR(INDEX('Price Data'!Q:Q,MATCH(TEXT(A1117,"YYYY-MM-DD"),'Price Data'!P:P,0)),"")</f>
        <v>3.11</v>
      </c>
      <c r="M1117" s="10" cm="1">
        <f t="array" ref="M1117">IFERROR(IF(ISNUMBER(L1117),(L1117-INDEX('Price Data'!Q:Q,MATCH(TEXT(A1117,"YYYY-MM-DD"),'Price Data'!P:P,0)+1))/INDEX('Price Data'!Q:Q,MATCH(TEXT(A1117,"YYYY-MM-DD"),'Price Data'!P:P,0)+1),""),"")</f>
        <v>0</v>
      </c>
      <c r="N1117" s="34">
        <f>IFERROR(INDEX('Price Data'!T:T,MATCH(TEXT(A1117,"YYYY-MM-DD"),'Price Data'!S:S,0)),"")</f>
        <v>3.72</v>
      </c>
      <c r="O1117" s="10" cm="1">
        <f t="array" ref="O1117">IFERROR(IF(ISNUMBER(N1117),(N1117-INDEX('Price Data'!T:T,MATCH(TEXT(A1117,"YYYY-MM-DD"),'Price Data'!S:S,0)+1))/INDEX('Price Data'!T:T,MATCH(TEXT(A1117,"YYYY-MM-DD"),'Price Data'!S:S,0)+1),""),"")</f>
        <v>-7.9999999999999481E-3</v>
      </c>
    </row>
    <row r="1118" spans="1:15" x14ac:dyDescent="0.3">
      <c r="A1118" s="8">
        <v>42937</v>
      </c>
      <c r="B1118" s="34">
        <f>IFERROR(INDEX('Price Data'!B:B,MATCH(TEXT(A1118,"YYYY-MM-DD"),'Price Data'!A:A,0)),"")</f>
        <v>21202</v>
      </c>
      <c r="C1118" s="10" cm="1">
        <f t="array" ref="C1118">IFERROR(IF(ISNUMBER(B1118),(B1118-INDEX('Price Data'!B:B,MATCH(TEXT(A1118,"YYYY-MM-DD"),'Price Data'!A:A,0)+1))/INDEX('Price Data'!B:B,MATCH(TEXT(A1118,"YYYY-MM-DD"),'Price Data'!A:A,0)+1),""),"")</f>
        <v>-1.105462008489202E-2</v>
      </c>
      <c r="D1118" s="34">
        <f>IFERROR(INDEX('Price Data'!E:E,MATCH(TEXT(A1118,"YYYY-MM-DD"),'Price Data'!D:D,0)),"")</f>
        <v>16.510000000000002</v>
      </c>
      <c r="E1118" s="10" cm="1">
        <f t="array" ref="E1118">IFERROR(IF(ISNUMBER(D1118),(D1118-INDEX('Price Data'!E:E,MATCH(TEXT(A1118,"YYYY-MM-DD"),'Price Data'!D:D,0)+1))/INDEX('Price Data'!E:E,MATCH(TEXT(A1118,"YYYY-MM-DD"),'Price Data'!D:D,0)+1),""),"")</f>
        <v>-2.0178041543026697E-2</v>
      </c>
      <c r="F1118" s="34">
        <f>IFERROR(INDEX('Price Data'!H:H,MATCH(TEXT(A1118,"YYYY-MM-DD"),'Price Data'!G:G,0)),"")</f>
        <v>1508</v>
      </c>
      <c r="G1118" s="10" cm="1">
        <f t="array" ref="G1118">IFERROR(IF(ISNUMBER(F1118),(F1118-INDEX('Price Data'!H:H,MATCH(TEXT(A1118,"YYYY-MM-DD"),'Price Data'!G:G,0)+1))/INDEX('Price Data'!H:H,MATCH(TEXT(A1118,"YYYY-MM-DD"),'Price Data'!G:G,0)+1),""),"")</f>
        <v>0</v>
      </c>
      <c r="H1118" s="34">
        <f>IFERROR(INDEX('Price Data'!K:K,MATCH(TEXT(A1118,"YYYY-MM-DD"),'Price Data'!J:J,0)),"")</f>
        <v>2.85</v>
      </c>
      <c r="I1118" s="10" cm="1">
        <f t="array" ref="I1118">IFERROR(IF(ISNUMBER(H1118),(H1118-INDEX('Price Data'!K:K,MATCH(TEXT(A1118,"YYYY-MM-DD"),'Price Data'!J:J,0)+1))/INDEX('Price Data'!K:K,MATCH(TEXT(A1118,"YYYY-MM-DD"),'Price Data'!J:J,0)+1),""),"")</f>
        <v>-6.9686411149825845E-3</v>
      </c>
      <c r="J1118" s="34">
        <f>IFERROR(INDEX('Price Data'!N:N,MATCH(TEXT(A1118,"YYYY-MM-DD"),'Price Data'!M:M,0)),"")</f>
        <v>3.19</v>
      </c>
      <c r="K1118" s="10" cm="1">
        <f t="array" ref="K1118">IFERROR(IF(ISNUMBER(J1118),(J1118-INDEX('Price Data'!N:N,MATCH(TEXT(A1118,"YYYY-MM-DD"),'Price Data'!M:M,0)+1))/INDEX('Price Data'!N:N,MATCH(TEXT(A1118,"YYYY-MM-DD"),'Price Data'!M:M,0)+1),""),"")</f>
        <v>-2.7439024390243861E-2</v>
      </c>
      <c r="L1118" s="34">
        <f>IFERROR(INDEX('Price Data'!Q:Q,MATCH(TEXT(A1118,"YYYY-MM-DD"),'Price Data'!P:P,0)),"")</f>
        <v>3.06</v>
      </c>
      <c r="M1118" s="10" cm="1">
        <f t="array" ref="M1118">IFERROR(IF(ISNUMBER(L1118),(L1118-INDEX('Price Data'!Q:Q,MATCH(TEXT(A1118,"YYYY-MM-DD"),'Price Data'!P:P,0)+1))/INDEX('Price Data'!Q:Q,MATCH(TEXT(A1118,"YYYY-MM-DD"),'Price Data'!P:P,0)+1),""),"")</f>
        <v>-1.6077170418006374E-2</v>
      </c>
      <c r="N1118" s="34">
        <f>IFERROR(INDEX('Price Data'!T:T,MATCH(TEXT(A1118,"YYYY-MM-DD"),'Price Data'!S:S,0)),"")</f>
        <v>3.72</v>
      </c>
      <c r="O1118" s="10" cm="1">
        <f t="array" ref="O1118">IFERROR(IF(ISNUMBER(N1118),(N1118-INDEX('Price Data'!T:T,MATCH(TEXT(A1118,"YYYY-MM-DD"),'Price Data'!S:S,0)+1))/INDEX('Price Data'!T:T,MATCH(TEXT(A1118,"YYYY-MM-DD"),'Price Data'!S:S,0)+1),""),"")</f>
        <v>0</v>
      </c>
    </row>
    <row r="1119" spans="1:15" x14ac:dyDescent="0.3">
      <c r="A1119" s="8">
        <v>42938</v>
      </c>
      <c r="B1119" s="34" t="str">
        <f>IFERROR(INDEX('Price Data'!B:B,MATCH(TEXT(A1119,"YYYY-MM-DD"),'Price Data'!A:A,0)),"")</f>
        <v/>
      </c>
      <c r="C1119" s="10" t="str" cm="1">
        <f t="array" ref="C1119">IFERROR(IF(ISNUMBER(B1119),(B1119-INDEX('Price Data'!B:B,MATCH(TEXT(A1119,"YYYY-MM-DD"),'Price Data'!A:A,0)+1))/INDEX('Price Data'!B:B,MATCH(TEXT(A1119,"YYYY-MM-DD"),'Price Data'!A:A,0)+1),""),"")</f>
        <v/>
      </c>
      <c r="D1119" s="34" t="str">
        <f>IFERROR(INDEX('Price Data'!E:E,MATCH(TEXT(A1119,"YYYY-MM-DD"),'Price Data'!D:D,0)),"")</f>
        <v/>
      </c>
      <c r="E1119" s="10" t="str" cm="1">
        <f t="array" ref="E1119">IFERROR(IF(ISNUMBER(D1119),(D1119-INDEX('Price Data'!E:E,MATCH(TEXT(A1119,"YYYY-MM-DD"),'Price Data'!D:D,0)+1))/INDEX('Price Data'!E:E,MATCH(TEXT(A1119,"YYYY-MM-DD"),'Price Data'!D:D,0)+1),""),"")</f>
        <v/>
      </c>
      <c r="F1119" s="34" t="str">
        <f>IFERROR(INDEX('Price Data'!H:H,MATCH(TEXT(A1119,"YYYY-MM-DD"),'Price Data'!G:G,0)),"")</f>
        <v/>
      </c>
      <c r="G1119" s="10" t="str" cm="1">
        <f t="array" ref="G1119">IFERROR(IF(ISNUMBER(F1119),(F1119-INDEX('Price Data'!H:H,MATCH(TEXT(A1119,"YYYY-MM-DD"),'Price Data'!G:G,0)+1))/INDEX('Price Data'!H:H,MATCH(TEXT(A1119,"YYYY-MM-DD"),'Price Data'!G:G,0)+1),""),"")</f>
        <v/>
      </c>
      <c r="H1119" s="34" t="str">
        <f>IFERROR(INDEX('Price Data'!K:K,MATCH(TEXT(A1119,"YYYY-MM-DD"),'Price Data'!J:J,0)),"")</f>
        <v/>
      </c>
      <c r="I1119" s="10" t="str" cm="1">
        <f t="array" ref="I1119">IFERROR(IF(ISNUMBER(H1119),(H1119-INDEX('Price Data'!K:K,MATCH(TEXT(A1119,"YYYY-MM-DD"),'Price Data'!J:J,0)+1))/INDEX('Price Data'!K:K,MATCH(TEXT(A1119,"YYYY-MM-DD"),'Price Data'!J:J,0)+1),""),"")</f>
        <v/>
      </c>
      <c r="J1119" s="34" t="str">
        <f>IFERROR(INDEX('Price Data'!N:N,MATCH(TEXT(A1119,"YYYY-MM-DD"),'Price Data'!M:M,0)),"")</f>
        <v/>
      </c>
      <c r="K1119" s="10" t="str" cm="1">
        <f t="array" ref="K1119">IFERROR(IF(ISNUMBER(J1119),(J1119-INDEX('Price Data'!N:N,MATCH(TEXT(A1119,"YYYY-MM-DD"),'Price Data'!M:M,0)+1))/INDEX('Price Data'!N:N,MATCH(TEXT(A1119,"YYYY-MM-DD"),'Price Data'!M:M,0)+1),""),"")</f>
        <v/>
      </c>
      <c r="L1119" s="34" t="str">
        <f>IFERROR(INDEX('Price Data'!Q:Q,MATCH(TEXT(A1119,"YYYY-MM-DD"),'Price Data'!P:P,0)),"")</f>
        <v/>
      </c>
      <c r="M1119" s="10" t="str" cm="1">
        <f t="array" ref="M1119">IFERROR(IF(ISNUMBER(L1119),(L1119-INDEX('Price Data'!Q:Q,MATCH(TEXT(A1119,"YYYY-MM-DD"),'Price Data'!P:P,0)+1))/INDEX('Price Data'!Q:Q,MATCH(TEXT(A1119,"YYYY-MM-DD"),'Price Data'!P:P,0)+1),""),"")</f>
        <v/>
      </c>
      <c r="N1119" s="34" t="str">
        <f>IFERROR(INDEX('Price Data'!T:T,MATCH(TEXT(A1119,"YYYY-MM-DD"),'Price Data'!S:S,0)),"")</f>
        <v/>
      </c>
      <c r="O1119" s="10" t="str" cm="1">
        <f t="array" ref="O1119">IFERROR(IF(ISNUMBER(N1119),(N1119-INDEX('Price Data'!T:T,MATCH(TEXT(A1119,"YYYY-MM-DD"),'Price Data'!S:S,0)+1))/INDEX('Price Data'!T:T,MATCH(TEXT(A1119,"YYYY-MM-DD"),'Price Data'!S:S,0)+1),""),"")</f>
        <v/>
      </c>
    </row>
    <row r="1120" spans="1:15" x14ac:dyDescent="0.3">
      <c r="A1120" s="8">
        <v>42939</v>
      </c>
      <c r="B1120" s="34" t="str">
        <f>IFERROR(INDEX('Price Data'!B:B,MATCH(TEXT(A1120,"YYYY-MM-DD"),'Price Data'!A:A,0)),"")</f>
        <v/>
      </c>
      <c r="C1120" s="10" t="str" cm="1">
        <f t="array" ref="C1120">IFERROR(IF(ISNUMBER(B1120),(B1120-INDEX('Price Data'!B:B,MATCH(TEXT(A1120,"YYYY-MM-DD"),'Price Data'!A:A,0)+1))/INDEX('Price Data'!B:B,MATCH(TEXT(A1120,"YYYY-MM-DD"),'Price Data'!A:A,0)+1),""),"")</f>
        <v/>
      </c>
      <c r="D1120" s="34" t="str">
        <f>IFERROR(INDEX('Price Data'!E:E,MATCH(TEXT(A1120,"YYYY-MM-DD"),'Price Data'!D:D,0)),"")</f>
        <v/>
      </c>
      <c r="E1120" s="10" t="str" cm="1">
        <f t="array" ref="E1120">IFERROR(IF(ISNUMBER(D1120),(D1120-INDEX('Price Data'!E:E,MATCH(TEXT(A1120,"YYYY-MM-DD"),'Price Data'!D:D,0)+1))/INDEX('Price Data'!E:E,MATCH(TEXT(A1120,"YYYY-MM-DD"),'Price Data'!D:D,0)+1),""),"")</f>
        <v/>
      </c>
      <c r="F1120" s="34" t="str">
        <f>IFERROR(INDEX('Price Data'!H:H,MATCH(TEXT(A1120,"YYYY-MM-DD"),'Price Data'!G:G,0)),"")</f>
        <v/>
      </c>
      <c r="G1120" s="10" t="str" cm="1">
        <f t="array" ref="G1120">IFERROR(IF(ISNUMBER(F1120),(F1120-INDEX('Price Data'!H:H,MATCH(TEXT(A1120,"YYYY-MM-DD"),'Price Data'!G:G,0)+1))/INDEX('Price Data'!H:H,MATCH(TEXT(A1120,"YYYY-MM-DD"),'Price Data'!G:G,0)+1),""),"")</f>
        <v/>
      </c>
      <c r="H1120" s="34" t="str">
        <f>IFERROR(INDEX('Price Data'!K:K,MATCH(TEXT(A1120,"YYYY-MM-DD"),'Price Data'!J:J,0)),"")</f>
        <v/>
      </c>
      <c r="I1120" s="10" t="str" cm="1">
        <f t="array" ref="I1120">IFERROR(IF(ISNUMBER(H1120),(H1120-INDEX('Price Data'!K:K,MATCH(TEXT(A1120,"YYYY-MM-DD"),'Price Data'!J:J,0)+1))/INDEX('Price Data'!K:K,MATCH(TEXT(A1120,"YYYY-MM-DD"),'Price Data'!J:J,0)+1),""),"")</f>
        <v/>
      </c>
      <c r="J1120" s="34" t="str">
        <f>IFERROR(INDEX('Price Data'!N:N,MATCH(TEXT(A1120,"YYYY-MM-DD"),'Price Data'!M:M,0)),"")</f>
        <v/>
      </c>
      <c r="K1120" s="10" t="str" cm="1">
        <f t="array" ref="K1120">IFERROR(IF(ISNUMBER(J1120),(J1120-INDEX('Price Data'!N:N,MATCH(TEXT(A1120,"YYYY-MM-DD"),'Price Data'!M:M,0)+1))/INDEX('Price Data'!N:N,MATCH(TEXT(A1120,"YYYY-MM-DD"),'Price Data'!M:M,0)+1),""),"")</f>
        <v/>
      </c>
      <c r="L1120" s="34" t="str">
        <f>IFERROR(INDEX('Price Data'!Q:Q,MATCH(TEXT(A1120,"YYYY-MM-DD"),'Price Data'!P:P,0)),"")</f>
        <v/>
      </c>
      <c r="M1120" s="10" t="str" cm="1">
        <f t="array" ref="M1120">IFERROR(IF(ISNUMBER(L1120),(L1120-INDEX('Price Data'!Q:Q,MATCH(TEXT(A1120,"YYYY-MM-DD"),'Price Data'!P:P,0)+1))/INDEX('Price Data'!Q:Q,MATCH(TEXT(A1120,"YYYY-MM-DD"),'Price Data'!P:P,0)+1),""),"")</f>
        <v/>
      </c>
      <c r="N1120" s="34" t="str">
        <f>IFERROR(INDEX('Price Data'!T:T,MATCH(TEXT(A1120,"YYYY-MM-DD"),'Price Data'!S:S,0)),"")</f>
        <v/>
      </c>
      <c r="O1120" s="10" t="str" cm="1">
        <f t="array" ref="O1120">IFERROR(IF(ISNUMBER(N1120),(N1120-INDEX('Price Data'!T:T,MATCH(TEXT(A1120,"YYYY-MM-DD"),'Price Data'!S:S,0)+1))/INDEX('Price Data'!T:T,MATCH(TEXT(A1120,"YYYY-MM-DD"),'Price Data'!S:S,0)+1),""),"")</f>
        <v/>
      </c>
    </row>
    <row r="1121" spans="1:15" x14ac:dyDescent="0.3">
      <c r="A1121" s="8">
        <v>42940</v>
      </c>
      <c r="B1121" s="34">
        <f>IFERROR(INDEX('Price Data'!B:B,MATCH(TEXT(A1121,"YYYY-MM-DD"),'Price Data'!A:A,0)),"")</f>
        <v>21327</v>
      </c>
      <c r="C1121" s="10" cm="1">
        <f t="array" ref="C1121">IFERROR(IF(ISNUMBER(B1121),(B1121-INDEX('Price Data'!B:B,MATCH(TEXT(A1121,"YYYY-MM-DD"),'Price Data'!A:A,0)+1))/INDEX('Price Data'!B:B,MATCH(TEXT(A1121,"YYYY-MM-DD"),'Price Data'!A:A,0)+1),""),"")</f>
        <v>5.8956702197905855E-3</v>
      </c>
      <c r="D1121" s="34">
        <f>IFERROR(INDEX('Price Data'!E:E,MATCH(TEXT(A1121,"YYYY-MM-DD"),'Price Data'!D:D,0)),"")</f>
        <v>16.75</v>
      </c>
      <c r="E1121" s="10" cm="1">
        <f t="array" ref="E1121">IFERROR(IF(ISNUMBER(D1121),(D1121-INDEX('Price Data'!E:E,MATCH(TEXT(A1121,"YYYY-MM-DD"),'Price Data'!D:D,0)+1))/INDEX('Price Data'!E:E,MATCH(TEXT(A1121,"YYYY-MM-DD"),'Price Data'!D:D,0)+1),""),"")</f>
        <v>1.4536644457904204E-2</v>
      </c>
      <c r="F1121" s="34">
        <f>IFERROR(INDEX('Price Data'!H:H,MATCH(TEXT(A1121,"YYYY-MM-DD"),'Price Data'!G:G,0)),"")</f>
        <v>1508</v>
      </c>
      <c r="G1121" s="10" cm="1">
        <f t="array" ref="G1121">IFERROR(IF(ISNUMBER(F1121),(F1121-INDEX('Price Data'!H:H,MATCH(TEXT(A1121,"YYYY-MM-DD"),'Price Data'!G:G,0)+1))/INDEX('Price Data'!H:H,MATCH(TEXT(A1121,"YYYY-MM-DD"),'Price Data'!G:G,0)+1),""),"")</f>
        <v>0</v>
      </c>
      <c r="H1121" s="34">
        <f>IFERROR(INDEX('Price Data'!K:K,MATCH(TEXT(A1121,"YYYY-MM-DD"),'Price Data'!J:J,0)),"")</f>
        <v>2.86</v>
      </c>
      <c r="I1121" s="10" cm="1">
        <f t="array" ref="I1121">IFERROR(IF(ISNUMBER(H1121),(H1121-INDEX('Price Data'!K:K,MATCH(TEXT(A1121,"YYYY-MM-DD"),'Price Data'!J:J,0)+1))/INDEX('Price Data'!K:K,MATCH(TEXT(A1121,"YYYY-MM-DD"),'Price Data'!J:J,0)+1),""),"")</f>
        <v>3.5087719298244864E-3</v>
      </c>
      <c r="J1121" s="34">
        <f>IFERROR(INDEX('Price Data'!N:N,MATCH(TEXT(A1121,"YYYY-MM-DD"),'Price Data'!M:M,0)),"")</f>
        <v>3.17</v>
      </c>
      <c r="K1121" s="10" cm="1">
        <f t="array" ref="K1121">IFERROR(IF(ISNUMBER(J1121),(J1121-INDEX('Price Data'!N:N,MATCH(TEXT(A1121,"YYYY-MM-DD"),'Price Data'!M:M,0)+1))/INDEX('Price Data'!N:N,MATCH(TEXT(A1121,"YYYY-MM-DD"),'Price Data'!M:M,0)+1),""),"")</f>
        <v>-6.269592476489034E-3</v>
      </c>
      <c r="L1121" s="34">
        <f>IFERROR(INDEX('Price Data'!Q:Q,MATCH(TEXT(A1121,"YYYY-MM-DD"),'Price Data'!P:P,0)),"")</f>
        <v>3.15</v>
      </c>
      <c r="M1121" s="10" cm="1">
        <f t="array" ref="M1121">IFERROR(IF(ISNUMBER(L1121),(L1121-INDEX('Price Data'!Q:Q,MATCH(TEXT(A1121,"YYYY-MM-DD"),'Price Data'!P:P,0)+1))/INDEX('Price Data'!Q:Q,MATCH(TEXT(A1121,"YYYY-MM-DD"),'Price Data'!P:P,0)+1),""),"")</f>
        <v>2.9411764705882307E-2</v>
      </c>
      <c r="N1121" s="34">
        <f>IFERROR(INDEX('Price Data'!T:T,MATCH(TEXT(A1121,"YYYY-MM-DD"),'Price Data'!S:S,0)),"")</f>
        <v>3.72</v>
      </c>
      <c r="O1121" s="10" cm="1">
        <f t="array" ref="O1121">IFERROR(IF(ISNUMBER(N1121),(N1121-INDEX('Price Data'!T:T,MATCH(TEXT(A1121,"YYYY-MM-DD"),'Price Data'!S:S,0)+1))/INDEX('Price Data'!T:T,MATCH(TEXT(A1121,"YYYY-MM-DD"),'Price Data'!S:S,0)+1),""),"")</f>
        <v>0</v>
      </c>
    </row>
    <row r="1122" spans="1:15" x14ac:dyDescent="0.3">
      <c r="A1122" s="8">
        <v>42941</v>
      </c>
      <c r="B1122" s="34">
        <f>IFERROR(INDEX('Price Data'!B:B,MATCH(TEXT(A1122,"YYYY-MM-DD"),'Price Data'!A:A,0)),"")</f>
        <v>21457</v>
      </c>
      <c r="C1122" s="10" cm="1">
        <f t="array" ref="C1122">IFERROR(IF(ISNUMBER(B1122),(B1122-INDEX('Price Data'!B:B,MATCH(TEXT(A1122,"YYYY-MM-DD"),'Price Data'!A:A,0)+1))/INDEX('Price Data'!B:B,MATCH(TEXT(A1122,"YYYY-MM-DD"),'Price Data'!A:A,0)+1),""),"")</f>
        <v>6.0955596192619685E-3</v>
      </c>
      <c r="D1122" s="34">
        <f>IFERROR(INDEX('Price Data'!E:E,MATCH(TEXT(A1122,"YYYY-MM-DD"),'Price Data'!D:D,0)),"")</f>
        <v>17.02</v>
      </c>
      <c r="E1122" s="10" cm="1">
        <f t="array" ref="E1122">IFERROR(IF(ISNUMBER(D1122),(D1122-INDEX('Price Data'!E:E,MATCH(TEXT(A1122,"YYYY-MM-DD"),'Price Data'!D:D,0)+1))/INDEX('Price Data'!E:E,MATCH(TEXT(A1122,"YYYY-MM-DD"),'Price Data'!D:D,0)+1),""),"")</f>
        <v>1.61194029850746E-2</v>
      </c>
      <c r="F1122" s="34">
        <f>IFERROR(INDEX('Price Data'!H:H,MATCH(TEXT(A1122,"YYYY-MM-DD"),'Price Data'!G:G,0)),"")</f>
        <v>1508</v>
      </c>
      <c r="G1122" s="10" cm="1">
        <f t="array" ref="G1122">IFERROR(IF(ISNUMBER(F1122),(F1122-INDEX('Price Data'!H:H,MATCH(TEXT(A1122,"YYYY-MM-DD"),'Price Data'!G:G,0)+1))/INDEX('Price Data'!H:H,MATCH(TEXT(A1122,"YYYY-MM-DD"),'Price Data'!G:G,0)+1),""),"")</f>
        <v>0</v>
      </c>
      <c r="H1122" s="34">
        <f>IFERROR(INDEX('Price Data'!K:K,MATCH(TEXT(A1122,"YYYY-MM-DD"),'Price Data'!J:J,0)),"")</f>
        <v>2.89</v>
      </c>
      <c r="I1122" s="10" cm="1">
        <f t="array" ref="I1122">IFERROR(IF(ISNUMBER(H1122),(H1122-INDEX('Price Data'!K:K,MATCH(TEXT(A1122,"YYYY-MM-DD"),'Price Data'!J:J,0)+1))/INDEX('Price Data'!K:K,MATCH(TEXT(A1122,"YYYY-MM-DD"),'Price Data'!J:J,0)+1),""),"")</f>
        <v>1.0489510489510577E-2</v>
      </c>
      <c r="J1122" s="34">
        <f>IFERROR(INDEX('Price Data'!N:N,MATCH(TEXT(A1122,"YYYY-MM-DD"),'Price Data'!M:M,0)),"")</f>
        <v>3.16</v>
      </c>
      <c r="K1122" s="10" cm="1">
        <f t="array" ref="K1122">IFERROR(IF(ISNUMBER(J1122),(J1122-INDEX('Price Data'!N:N,MATCH(TEXT(A1122,"YYYY-MM-DD"),'Price Data'!M:M,0)+1))/INDEX('Price Data'!N:N,MATCH(TEXT(A1122,"YYYY-MM-DD"),'Price Data'!M:M,0)+1),""),"")</f>
        <v>-3.1545741324920462E-3</v>
      </c>
      <c r="L1122" s="34">
        <f>IFERROR(INDEX('Price Data'!Q:Q,MATCH(TEXT(A1122,"YYYY-MM-DD"),'Price Data'!P:P,0)),"")</f>
        <v>3.14</v>
      </c>
      <c r="M1122" s="10" cm="1">
        <f t="array" ref="M1122">IFERROR(IF(ISNUMBER(L1122),(L1122-INDEX('Price Data'!Q:Q,MATCH(TEXT(A1122,"YYYY-MM-DD"),'Price Data'!P:P,0)+1))/INDEX('Price Data'!Q:Q,MATCH(TEXT(A1122,"YYYY-MM-DD"),'Price Data'!P:P,0)+1),""),"")</f>
        <v>-3.1746031746031069E-3</v>
      </c>
      <c r="N1122" s="34">
        <f>IFERROR(INDEX('Price Data'!T:T,MATCH(TEXT(A1122,"YYYY-MM-DD"),'Price Data'!S:S,0)),"")</f>
        <v>3.75</v>
      </c>
      <c r="O1122" s="10" cm="1">
        <f t="array" ref="O1122">IFERROR(IF(ISNUMBER(N1122),(N1122-INDEX('Price Data'!T:T,MATCH(TEXT(A1122,"YYYY-MM-DD"),'Price Data'!S:S,0)+1))/INDEX('Price Data'!T:T,MATCH(TEXT(A1122,"YYYY-MM-DD"),'Price Data'!S:S,0)+1),""),"")</f>
        <v>8.0645161290322058E-3</v>
      </c>
    </row>
    <row r="1123" spans="1:15" x14ac:dyDescent="0.3">
      <c r="A1123" s="8">
        <v>42942</v>
      </c>
      <c r="B1123" s="34">
        <f>IFERROR(INDEX('Price Data'!B:B,MATCH(TEXT(A1123,"YYYY-MM-DD"),'Price Data'!A:A,0)),"")</f>
        <v>21578</v>
      </c>
      <c r="C1123" s="10" cm="1">
        <f t="array" ref="C1123">IFERROR(IF(ISNUMBER(B1123),(B1123-INDEX('Price Data'!B:B,MATCH(TEXT(A1123,"YYYY-MM-DD"),'Price Data'!A:A,0)+1))/INDEX('Price Data'!B:B,MATCH(TEXT(A1123,"YYYY-MM-DD"),'Price Data'!A:A,0)+1),""),"")</f>
        <v>5.6391853474390642E-3</v>
      </c>
      <c r="D1123" s="34">
        <f>IFERROR(INDEX('Price Data'!E:E,MATCH(TEXT(A1123,"YYYY-MM-DD"),'Price Data'!D:D,0)),"")</f>
        <v>16.95</v>
      </c>
      <c r="E1123" s="10" cm="1">
        <f t="array" ref="E1123">IFERROR(IF(ISNUMBER(D1123),(D1123-INDEX('Price Data'!E:E,MATCH(TEXT(A1123,"YYYY-MM-DD"),'Price Data'!D:D,0)+1))/INDEX('Price Data'!E:E,MATCH(TEXT(A1123,"YYYY-MM-DD"),'Price Data'!D:D,0)+1),""),"")</f>
        <v>-4.1128084606345643E-3</v>
      </c>
      <c r="F1123" s="34">
        <f>IFERROR(INDEX('Price Data'!H:H,MATCH(TEXT(A1123,"YYYY-MM-DD"),'Price Data'!G:G,0)),"")</f>
        <v>1508</v>
      </c>
      <c r="G1123" s="10" cm="1">
        <f t="array" ref="G1123">IFERROR(IF(ISNUMBER(F1123),(F1123-INDEX('Price Data'!H:H,MATCH(TEXT(A1123,"YYYY-MM-DD"),'Price Data'!G:G,0)+1))/INDEX('Price Data'!H:H,MATCH(TEXT(A1123,"YYYY-MM-DD"),'Price Data'!G:G,0)+1),""),"")</f>
        <v>0</v>
      </c>
      <c r="H1123" s="34">
        <f>IFERROR(INDEX('Price Data'!K:K,MATCH(TEXT(A1123,"YYYY-MM-DD"),'Price Data'!J:J,0)),"")</f>
        <v>2.9</v>
      </c>
      <c r="I1123" s="10" cm="1">
        <f t="array" ref="I1123">IFERROR(IF(ISNUMBER(H1123),(H1123-INDEX('Price Data'!K:K,MATCH(TEXT(A1123,"YYYY-MM-DD"),'Price Data'!J:J,0)+1))/INDEX('Price Data'!K:K,MATCH(TEXT(A1123,"YYYY-MM-DD"),'Price Data'!J:J,0)+1),""),"")</f>
        <v>3.4602076124566734E-3</v>
      </c>
      <c r="J1123" s="34">
        <f>IFERROR(INDEX('Price Data'!N:N,MATCH(TEXT(A1123,"YYYY-MM-DD"),'Price Data'!M:M,0)),"")</f>
        <v>3.12</v>
      </c>
      <c r="K1123" s="10" cm="1">
        <f t="array" ref="K1123">IFERROR(IF(ISNUMBER(J1123),(J1123-INDEX('Price Data'!N:N,MATCH(TEXT(A1123,"YYYY-MM-DD"),'Price Data'!M:M,0)+1))/INDEX('Price Data'!N:N,MATCH(TEXT(A1123,"YYYY-MM-DD"),'Price Data'!M:M,0)+1),""),"")</f>
        <v>-1.2658227848101276E-2</v>
      </c>
      <c r="L1123" s="34">
        <f>IFERROR(INDEX('Price Data'!Q:Q,MATCH(TEXT(A1123,"YYYY-MM-DD"),'Price Data'!P:P,0)),"")</f>
        <v>3.14</v>
      </c>
      <c r="M1123" s="10" cm="1">
        <f t="array" ref="M1123">IFERROR(IF(ISNUMBER(L1123),(L1123-INDEX('Price Data'!Q:Q,MATCH(TEXT(A1123,"YYYY-MM-DD"),'Price Data'!P:P,0)+1))/INDEX('Price Data'!Q:Q,MATCH(TEXT(A1123,"YYYY-MM-DD"),'Price Data'!P:P,0)+1),""),"")</f>
        <v>0</v>
      </c>
      <c r="N1123" s="34">
        <f>IFERROR(INDEX('Price Data'!T:T,MATCH(TEXT(A1123,"YYYY-MM-DD"),'Price Data'!S:S,0)),"")</f>
        <v>3.67</v>
      </c>
      <c r="O1123" s="10" cm="1">
        <f t="array" ref="O1123">IFERROR(IF(ISNUMBER(N1123),(N1123-INDEX('Price Data'!T:T,MATCH(TEXT(A1123,"YYYY-MM-DD"),'Price Data'!S:S,0)+1))/INDEX('Price Data'!T:T,MATCH(TEXT(A1123,"YYYY-MM-DD"),'Price Data'!S:S,0)+1),""),"")</f>
        <v>-2.1333333333333353E-2</v>
      </c>
    </row>
    <row r="1124" spans="1:15" x14ac:dyDescent="0.3">
      <c r="A1124" s="8">
        <v>42943</v>
      </c>
      <c r="B1124" s="34">
        <f>IFERROR(INDEX('Price Data'!B:B,MATCH(TEXT(A1124,"YYYY-MM-DD"),'Price Data'!A:A,0)),"")</f>
        <v>21635</v>
      </c>
      <c r="C1124" s="10" cm="1">
        <f t="array" ref="C1124">IFERROR(IF(ISNUMBER(B1124),(B1124-INDEX('Price Data'!B:B,MATCH(TEXT(A1124,"YYYY-MM-DD"),'Price Data'!A:A,0)+1))/INDEX('Price Data'!B:B,MATCH(TEXT(A1124,"YYYY-MM-DD"),'Price Data'!A:A,0)+1),""),"")</f>
        <v>2.6415793864120866E-3</v>
      </c>
      <c r="D1124" s="34">
        <f>IFERROR(INDEX('Price Data'!E:E,MATCH(TEXT(A1124,"YYYY-MM-DD"),'Price Data'!D:D,0)),"")</f>
        <v>16.95</v>
      </c>
      <c r="E1124" s="10" cm="1">
        <f t="array" ref="E1124">IFERROR(IF(ISNUMBER(D1124),(D1124-INDEX('Price Data'!E:E,MATCH(TEXT(A1124,"YYYY-MM-DD"),'Price Data'!D:D,0)+1))/INDEX('Price Data'!E:E,MATCH(TEXT(A1124,"YYYY-MM-DD"),'Price Data'!D:D,0)+1),""),"")</f>
        <v>0</v>
      </c>
      <c r="F1124" s="34">
        <f>IFERROR(INDEX('Price Data'!H:H,MATCH(TEXT(A1124,"YYYY-MM-DD"),'Price Data'!G:G,0)),"")</f>
        <v>1508</v>
      </c>
      <c r="G1124" s="10" cm="1">
        <f t="array" ref="G1124">IFERROR(IF(ISNUMBER(F1124),(F1124-INDEX('Price Data'!H:H,MATCH(TEXT(A1124,"YYYY-MM-DD"),'Price Data'!G:G,0)+1))/INDEX('Price Data'!H:H,MATCH(TEXT(A1124,"YYYY-MM-DD"),'Price Data'!G:G,0)+1),""),"")</f>
        <v>0</v>
      </c>
      <c r="H1124" s="34">
        <f>IFERROR(INDEX('Price Data'!K:K,MATCH(TEXT(A1124,"YYYY-MM-DD"),'Price Data'!J:J,0)),"")</f>
        <v>2.91</v>
      </c>
      <c r="I1124" s="10" cm="1">
        <f t="array" ref="I1124">IFERROR(IF(ISNUMBER(H1124),(H1124-INDEX('Price Data'!K:K,MATCH(TEXT(A1124,"YYYY-MM-DD"),'Price Data'!J:J,0)+1))/INDEX('Price Data'!K:K,MATCH(TEXT(A1124,"YYYY-MM-DD"),'Price Data'!J:J,0)+1),""),"")</f>
        <v>3.4482758620690453E-3</v>
      </c>
      <c r="J1124" s="34">
        <f>IFERROR(INDEX('Price Data'!N:N,MATCH(TEXT(A1124,"YYYY-MM-DD"),'Price Data'!M:M,0)),"")</f>
        <v>3.17</v>
      </c>
      <c r="K1124" s="10" cm="1">
        <f t="array" ref="K1124">IFERROR(IF(ISNUMBER(J1124),(J1124-INDEX('Price Data'!N:N,MATCH(TEXT(A1124,"YYYY-MM-DD"),'Price Data'!M:M,0)+1))/INDEX('Price Data'!N:N,MATCH(TEXT(A1124,"YYYY-MM-DD"),'Price Data'!M:M,0)+1),""),"")</f>
        <v>1.6025641025640969E-2</v>
      </c>
      <c r="L1124" s="34">
        <f>IFERROR(INDEX('Price Data'!Q:Q,MATCH(TEXT(A1124,"YYYY-MM-DD"),'Price Data'!P:P,0)),"")</f>
        <v>3.13</v>
      </c>
      <c r="M1124" s="10" cm="1">
        <f t="array" ref="M1124">IFERROR(IF(ISNUMBER(L1124),(L1124-INDEX('Price Data'!Q:Q,MATCH(TEXT(A1124,"YYYY-MM-DD"),'Price Data'!P:P,0)+1))/INDEX('Price Data'!Q:Q,MATCH(TEXT(A1124,"YYYY-MM-DD"),'Price Data'!P:P,0)+1),""),"")</f>
        <v>-3.1847133757962518E-3</v>
      </c>
      <c r="N1124" s="34">
        <f>IFERROR(INDEX('Price Data'!T:T,MATCH(TEXT(A1124,"YYYY-MM-DD"),'Price Data'!S:S,0)),"")</f>
        <v>3.71</v>
      </c>
      <c r="O1124" s="10" cm="1">
        <f t="array" ref="O1124">IFERROR(IF(ISNUMBER(N1124),(N1124-INDEX('Price Data'!T:T,MATCH(TEXT(A1124,"YYYY-MM-DD"),'Price Data'!S:S,0)+1))/INDEX('Price Data'!T:T,MATCH(TEXT(A1124,"YYYY-MM-DD"),'Price Data'!S:S,0)+1),""),"")</f>
        <v>1.0899182561307912E-2</v>
      </c>
    </row>
    <row r="1125" spans="1:15" x14ac:dyDescent="0.3">
      <c r="A1125" s="8">
        <v>42944</v>
      </c>
      <c r="B1125" s="34">
        <f>IFERROR(INDEX('Price Data'!B:B,MATCH(TEXT(A1125,"YYYY-MM-DD"),'Price Data'!A:A,0)),"")</f>
        <v>21430</v>
      </c>
      <c r="C1125" s="10" cm="1">
        <f t="array" ref="C1125">IFERROR(IF(ISNUMBER(B1125),(B1125-INDEX('Price Data'!B:B,MATCH(TEXT(A1125,"YYYY-MM-DD"),'Price Data'!A:A,0)+1))/INDEX('Price Data'!B:B,MATCH(TEXT(A1125,"YYYY-MM-DD"),'Price Data'!A:A,0)+1),""),"")</f>
        <v>-9.4753871042292589E-3</v>
      </c>
      <c r="D1125" s="34">
        <f>IFERROR(INDEX('Price Data'!E:E,MATCH(TEXT(A1125,"YYYY-MM-DD"),'Price Data'!D:D,0)),"")</f>
        <v>16.75</v>
      </c>
      <c r="E1125" s="10" cm="1">
        <f t="array" ref="E1125">IFERROR(IF(ISNUMBER(D1125),(D1125-INDEX('Price Data'!E:E,MATCH(TEXT(A1125,"YYYY-MM-DD"),'Price Data'!D:D,0)+1))/INDEX('Price Data'!E:E,MATCH(TEXT(A1125,"YYYY-MM-DD"),'Price Data'!D:D,0)+1),""),"")</f>
        <v>-1.1799410029498483E-2</v>
      </c>
      <c r="F1125" s="34">
        <f>IFERROR(INDEX('Price Data'!H:H,MATCH(TEXT(A1125,"YYYY-MM-DD"),'Price Data'!G:G,0)),"")</f>
        <v>1508</v>
      </c>
      <c r="G1125" s="10" cm="1">
        <f t="array" ref="G1125">IFERROR(IF(ISNUMBER(F1125),(F1125-INDEX('Price Data'!H:H,MATCH(TEXT(A1125,"YYYY-MM-DD"),'Price Data'!G:G,0)+1))/INDEX('Price Data'!H:H,MATCH(TEXT(A1125,"YYYY-MM-DD"),'Price Data'!G:G,0)+1),""),"")</f>
        <v>0</v>
      </c>
      <c r="H1125" s="34">
        <f>IFERROR(INDEX('Price Data'!K:K,MATCH(TEXT(A1125,"YYYY-MM-DD"),'Price Data'!J:J,0)),"")</f>
        <v>2.9</v>
      </c>
      <c r="I1125" s="10" cm="1">
        <f t="array" ref="I1125">IFERROR(IF(ISNUMBER(H1125),(H1125-INDEX('Price Data'!K:K,MATCH(TEXT(A1125,"YYYY-MM-DD"),'Price Data'!J:J,0)+1))/INDEX('Price Data'!K:K,MATCH(TEXT(A1125,"YYYY-MM-DD"),'Price Data'!J:J,0)+1),""),"")</f>
        <v>-3.4364261168385673E-3</v>
      </c>
      <c r="J1125" s="34">
        <f>IFERROR(INDEX('Price Data'!N:N,MATCH(TEXT(A1125,"YYYY-MM-DD"),'Price Data'!M:M,0)),"")</f>
        <v>3.18</v>
      </c>
      <c r="K1125" s="10" cm="1">
        <f t="array" ref="K1125">IFERROR(IF(ISNUMBER(J1125),(J1125-INDEX('Price Data'!N:N,MATCH(TEXT(A1125,"YYYY-MM-DD"),'Price Data'!M:M,0)+1))/INDEX('Price Data'!N:N,MATCH(TEXT(A1125,"YYYY-MM-DD"),'Price Data'!M:M,0)+1),""),"")</f>
        <v>3.1545741324921863E-3</v>
      </c>
      <c r="L1125" s="34">
        <f>IFERROR(INDEX('Price Data'!Q:Q,MATCH(TEXT(A1125,"YYYY-MM-DD"),'Price Data'!P:P,0)),"")</f>
        <v>3.08</v>
      </c>
      <c r="M1125" s="10" cm="1">
        <f t="array" ref="M1125">IFERROR(IF(ISNUMBER(L1125),(L1125-INDEX('Price Data'!Q:Q,MATCH(TEXT(A1125,"YYYY-MM-DD"),'Price Data'!P:P,0)+1))/INDEX('Price Data'!Q:Q,MATCH(TEXT(A1125,"YYYY-MM-DD"),'Price Data'!P:P,0)+1),""),"")</f>
        <v>-1.5974440894568634E-2</v>
      </c>
      <c r="N1125" s="34">
        <f>IFERROR(INDEX('Price Data'!T:T,MATCH(TEXT(A1125,"YYYY-MM-DD"),'Price Data'!S:S,0)),"")</f>
        <v>3.7</v>
      </c>
      <c r="O1125" s="10" cm="1">
        <f t="array" ref="O1125">IFERROR(IF(ISNUMBER(N1125),(N1125-INDEX('Price Data'!T:T,MATCH(TEXT(A1125,"YYYY-MM-DD"),'Price Data'!S:S,0)+1))/INDEX('Price Data'!T:T,MATCH(TEXT(A1125,"YYYY-MM-DD"),'Price Data'!S:S,0)+1),""),"")</f>
        <v>-2.6954177897573549E-3</v>
      </c>
    </row>
    <row r="1126" spans="1:15" x14ac:dyDescent="0.3">
      <c r="A1126" s="8">
        <v>42945</v>
      </c>
      <c r="B1126" s="34" t="str">
        <f>IFERROR(INDEX('Price Data'!B:B,MATCH(TEXT(A1126,"YYYY-MM-DD"),'Price Data'!A:A,0)),"")</f>
        <v/>
      </c>
      <c r="C1126" s="10" t="str" cm="1">
        <f t="array" ref="C1126">IFERROR(IF(ISNUMBER(B1126),(B1126-INDEX('Price Data'!B:B,MATCH(TEXT(A1126,"YYYY-MM-DD"),'Price Data'!A:A,0)+1))/INDEX('Price Data'!B:B,MATCH(TEXT(A1126,"YYYY-MM-DD"),'Price Data'!A:A,0)+1),""),"")</f>
        <v/>
      </c>
      <c r="D1126" s="34" t="str">
        <f>IFERROR(INDEX('Price Data'!E:E,MATCH(TEXT(A1126,"YYYY-MM-DD"),'Price Data'!D:D,0)),"")</f>
        <v/>
      </c>
      <c r="E1126" s="10" t="str" cm="1">
        <f t="array" ref="E1126">IFERROR(IF(ISNUMBER(D1126),(D1126-INDEX('Price Data'!E:E,MATCH(TEXT(A1126,"YYYY-MM-DD"),'Price Data'!D:D,0)+1))/INDEX('Price Data'!E:E,MATCH(TEXT(A1126,"YYYY-MM-DD"),'Price Data'!D:D,0)+1),""),"")</f>
        <v/>
      </c>
      <c r="F1126" s="34" t="str">
        <f>IFERROR(INDEX('Price Data'!H:H,MATCH(TEXT(A1126,"YYYY-MM-DD"),'Price Data'!G:G,0)),"")</f>
        <v/>
      </c>
      <c r="G1126" s="10" t="str" cm="1">
        <f t="array" ref="G1126">IFERROR(IF(ISNUMBER(F1126),(F1126-INDEX('Price Data'!H:H,MATCH(TEXT(A1126,"YYYY-MM-DD"),'Price Data'!G:G,0)+1))/INDEX('Price Data'!H:H,MATCH(TEXT(A1126,"YYYY-MM-DD"),'Price Data'!G:G,0)+1),""),"")</f>
        <v/>
      </c>
      <c r="H1126" s="34" t="str">
        <f>IFERROR(INDEX('Price Data'!K:K,MATCH(TEXT(A1126,"YYYY-MM-DD"),'Price Data'!J:J,0)),"")</f>
        <v/>
      </c>
      <c r="I1126" s="10" t="str" cm="1">
        <f t="array" ref="I1126">IFERROR(IF(ISNUMBER(H1126),(H1126-INDEX('Price Data'!K:K,MATCH(TEXT(A1126,"YYYY-MM-DD"),'Price Data'!J:J,0)+1))/INDEX('Price Data'!K:K,MATCH(TEXT(A1126,"YYYY-MM-DD"),'Price Data'!J:J,0)+1),""),"")</f>
        <v/>
      </c>
      <c r="J1126" s="34" t="str">
        <f>IFERROR(INDEX('Price Data'!N:N,MATCH(TEXT(A1126,"YYYY-MM-DD"),'Price Data'!M:M,0)),"")</f>
        <v/>
      </c>
      <c r="K1126" s="10" t="str" cm="1">
        <f t="array" ref="K1126">IFERROR(IF(ISNUMBER(J1126),(J1126-INDEX('Price Data'!N:N,MATCH(TEXT(A1126,"YYYY-MM-DD"),'Price Data'!M:M,0)+1))/INDEX('Price Data'!N:N,MATCH(TEXT(A1126,"YYYY-MM-DD"),'Price Data'!M:M,0)+1),""),"")</f>
        <v/>
      </c>
      <c r="L1126" s="34" t="str">
        <f>IFERROR(INDEX('Price Data'!Q:Q,MATCH(TEXT(A1126,"YYYY-MM-DD"),'Price Data'!P:P,0)),"")</f>
        <v/>
      </c>
      <c r="M1126" s="10" t="str" cm="1">
        <f t="array" ref="M1126">IFERROR(IF(ISNUMBER(L1126),(L1126-INDEX('Price Data'!Q:Q,MATCH(TEXT(A1126,"YYYY-MM-DD"),'Price Data'!P:P,0)+1))/INDEX('Price Data'!Q:Q,MATCH(TEXT(A1126,"YYYY-MM-DD"),'Price Data'!P:P,0)+1),""),"")</f>
        <v/>
      </c>
      <c r="N1126" s="34" t="str">
        <f>IFERROR(INDEX('Price Data'!T:T,MATCH(TEXT(A1126,"YYYY-MM-DD"),'Price Data'!S:S,0)),"")</f>
        <v/>
      </c>
      <c r="O1126" s="10" t="str" cm="1">
        <f t="array" ref="O1126">IFERROR(IF(ISNUMBER(N1126),(N1126-INDEX('Price Data'!T:T,MATCH(TEXT(A1126,"YYYY-MM-DD"),'Price Data'!S:S,0)+1))/INDEX('Price Data'!T:T,MATCH(TEXT(A1126,"YYYY-MM-DD"),'Price Data'!S:S,0)+1),""),"")</f>
        <v/>
      </c>
    </row>
    <row r="1127" spans="1:15" x14ac:dyDescent="0.3">
      <c r="A1127" s="8">
        <v>42946</v>
      </c>
      <c r="B1127" s="34" t="str">
        <f>IFERROR(INDEX('Price Data'!B:B,MATCH(TEXT(A1127,"YYYY-MM-DD"),'Price Data'!A:A,0)),"")</f>
        <v/>
      </c>
      <c r="C1127" s="10" t="str" cm="1">
        <f t="array" ref="C1127">IFERROR(IF(ISNUMBER(B1127),(B1127-INDEX('Price Data'!B:B,MATCH(TEXT(A1127,"YYYY-MM-DD"),'Price Data'!A:A,0)+1))/INDEX('Price Data'!B:B,MATCH(TEXT(A1127,"YYYY-MM-DD"),'Price Data'!A:A,0)+1),""),"")</f>
        <v/>
      </c>
      <c r="D1127" s="34" t="str">
        <f>IFERROR(INDEX('Price Data'!E:E,MATCH(TEXT(A1127,"YYYY-MM-DD"),'Price Data'!D:D,0)),"")</f>
        <v/>
      </c>
      <c r="E1127" s="10" t="str" cm="1">
        <f t="array" ref="E1127">IFERROR(IF(ISNUMBER(D1127),(D1127-INDEX('Price Data'!E:E,MATCH(TEXT(A1127,"YYYY-MM-DD"),'Price Data'!D:D,0)+1))/INDEX('Price Data'!E:E,MATCH(TEXT(A1127,"YYYY-MM-DD"),'Price Data'!D:D,0)+1),""),"")</f>
        <v/>
      </c>
      <c r="F1127" s="34" t="str">
        <f>IFERROR(INDEX('Price Data'!H:H,MATCH(TEXT(A1127,"YYYY-MM-DD"),'Price Data'!G:G,0)),"")</f>
        <v/>
      </c>
      <c r="G1127" s="10" t="str" cm="1">
        <f t="array" ref="G1127">IFERROR(IF(ISNUMBER(F1127),(F1127-INDEX('Price Data'!H:H,MATCH(TEXT(A1127,"YYYY-MM-DD"),'Price Data'!G:G,0)+1))/INDEX('Price Data'!H:H,MATCH(TEXT(A1127,"YYYY-MM-DD"),'Price Data'!G:G,0)+1),""),"")</f>
        <v/>
      </c>
      <c r="H1127" s="34" t="str">
        <f>IFERROR(INDEX('Price Data'!K:K,MATCH(TEXT(A1127,"YYYY-MM-DD"),'Price Data'!J:J,0)),"")</f>
        <v/>
      </c>
      <c r="I1127" s="10" t="str" cm="1">
        <f t="array" ref="I1127">IFERROR(IF(ISNUMBER(H1127),(H1127-INDEX('Price Data'!K:K,MATCH(TEXT(A1127,"YYYY-MM-DD"),'Price Data'!J:J,0)+1))/INDEX('Price Data'!K:K,MATCH(TEXT(A1127,"YYYY-MM-DD"),'Price Data'!J:J,0)+1),""),"")</f>
        <v/>
      </c>
      <c r="J1127" s="34" t="str">
        <f>IFERROR(INDEX('Price Data'!N:N,MATCH(TEXT(A1127,"YYYY-MM-DD"),'Price Data'!M:M,0)),"")</f>
        <v/>
      </c>
      <c r="K1127" s="10" t="str" cm="1">
        <f t="array" ref="K1127">IFERROR(IF(ISNUMBER(J1127),(J1127-INDEX('Price Data'!N:N,MATCH(TEXT(A1127,"YYYY-MM-DD"),'Price Data'!M:M,0)+1))/INDEX('Price Data'!N:N,MATCH(TEXT(A1127,"YYYY-MM-DD"),'Price Data'!M:M,0)+1),""),"")</f>
        <v/>
      </c>
      <c r="L1127" s="34" t="str">
        <f>IFERROR(INDEX('Price Data'!Q:Q,MATCH(TEXT(A1127,"YYYY-MM-DD"),'Price Data'!P:P,0)),"")</f>
        <v/>
      </c>
      <c r="M1127" s="10" t="str" cm="1">
        <f t="array" ref="M1127">IFERROR(IF(ISNUMBER(L1127),(L1127-INDEX('Price Data'!Q:Q,MATCH(TEXT(A1127,"YYYY-MM-DD"),'Price Data'!P:P,0)+1))/INDEX('Price Data'!Q:Q,MATCH(TEXT(A1127,"YYYY-MM-DD"),'Price Data'!P:P,0)+1),""),"")</f>
        <v/>
      </c>
      <c r="N1127" s="34" t="str">
        <f>IFERROR(INDEX('Price Data'!T:T,MATCH(TEXT(A1127,"YYYY-MM-DD"),'Price Data'!S:S,0)),"")</f>
        <v/>
      </c>
      <c r="O1127" s="10" t="str" cm="1">
        <f t="array" ref="O1127">IFERROR(IF(ISNUMBER(N1127),(N1127-INDEX('Price Data'!T:T,MATCH(TEXT(A1127,"YYYY-MM-DD"),'Price Data'!S:S,0)+1))/INDEX('Price Data'!T:T,MATCH(TEXT(A1127,"YYYY-MM-DD"),'Price Data'!S:S,0)+1),""),"")</f>
        <v/>
      </c>
    </row>
    <row r="1128" spans="1:15" x14ac:dyDescent="0.3">
      <c r="A1128" s="8">
        <v>42947</v>
      </c>
      <c r="B1128" s="34">
        <f>IFERROR(INDEX('Price Data'!B:B,MATCH(TEXT(A1128,"YYYY-MM-DD"),'Price Data'!A:A,0)),"")</f>
        <v>21487</v>
      </c>
      <c r="C1128" s="10" cm="1">
        <f t="array" ref="C1128">IFERROR(IF(ISNUMBER(B1128),(B1128-INDEX('Price Data'!B:B,MATCH(TEXT(A1128,"YYYY-MM-DD"),'Price Data'!A:A,0)+1))/INDEX('Price Data'!B:B,MATCH(TEXT(A1128,"YYYY-MM-DD"),'Price Data'!A:A,0)+1),""),"")</f>
        <v>2.6598226784881008E-3</v>
      </c>
      <c r="D1128" s="34">
        <f>IFERROR(INDEX('Price Data'!E:E,MATCH(TEXT(A1128,"YYYY-MM-DD"),'Price Data'!D:D,0)),"")</f>
        <v>16.64</v>
      </c>
      <c r="E1128" s="10" cm="1">
        <f t="array" ref="E1128">IFERROR(IF(ISNUMBER(D1128),(D1128-INDEX('Price Data'!E:E,MATCH(TEXT(A1128,"YYYY-MM-DD"),'Price Data'!D:D,0)+1))/INDEX('Price Data'!E:E,MATCH(TEXT(A1128,"YYYY-MM-DD"),'Price Data'!D:D,0)+1),""),"")</f>
        <v>-6.5671641791044434E-3</v>
      </c>
      <c r="F1128" s="34">
        <f>IFERROR(INDEX('Price Data'!H:H,MATCH(TEXT(A1128,"YYYY-MM-DD"),'Price Data'!G:G,0)),"")</f>
        <v>1508</v>
      </c>
      <c r="G1128" s="10" cm="1">
        <f t="array" ref="G1128">IFERROR(IF(ISNUMBER(F1128),(F1128-INDEX('Price Data'!H:H,MATCH(TEXT(A1128,"YYYY-MM-DD"),'Price Data'!G:G,0)+1))/INDEX('Price Data'!H:H,MATCH(TEXT(A1128,"YYYY-MM-DD"),'Price Data'!G:G,0)+1),""),"")</f>
        <v>0</v>
      </c>
      <c r="H1128" s="34">
        <f>IFERROR(INDEX('Price Data'!K:K,MATCH(TEXT(A1128,"YYYY-MM-DD"),'Price Data'!J:J,0)),"")</f>
        <v>2.91</v>
      </c>
      <c r="I1128" s="10" cm="1">
        <f t="array" ref="I1128">IFERROR(IF(ISNUMBER(H1128),(H1128-INDEX('Price Data'!K:K,MATCH(TEXT(A1128,"YYYY-MM-DD"),'Price Data'!J:J,0)+1))/INDEX('Price Data'!K:K,MATCH(TEXT(A1128,"YYYY-MM-DD"),'Price Data'!J:J,0)+1),""),"")</f>
        <v>3.4482758620690453E-3</v>
      </c>
      <c r="J1128" s="34">
        <f>IFERROR(INDEX('Price Data'!N:N,MATCH(TEXT(A1128,"YYYY-MM-DD"),'Price Data'!M:M,0)),"")</f>
        <v>3.15</v>
      </c>
      <c r="K1128" s="10" cm="1">
        <f t="array" ref="K1128">IFERROR(IF(ISNUMBER(J1128),(J1128-INDEX('Price Data'!N:N,MATCH(TEXT(A1128,"YYYY-MM-DD"),'Price Data'!M:M,0)+1))/INDEX('Price Data'!N:N,MATCH(TEXT(A1128,"YYYY-MM-DD"),'Price Data'!M:M,0)+1),""),"")</f>
        <v>-9.4339622641510211E-3</v>
      </c>
      <c r="L1128" s="34">
        <f>IFERROR(INDEX('Price Data'!Q:Q,MATCH(TEXT(A1128,"YYYY-MM-DD"),'Price Data'!P:P,0)),"")</f>
        <v>3.09</v>
      </c>
      <c r="M1128" s="10" cm="1">
        <f t="array" ref="M1128">IFERROR(IF(ISNUMBER(L1128),(L1128-INDEX('Price Data'!Q:Q,MATCH(TEXT(A1128,"YYYY-MM-DD"),'Price Data'!P:P,0)+1))/INDEX('Price Data'!Q:Q,MATCH(TEXT(A1128,"YYYY-MM-DD"),'Price Data'!P:P,0)+1),""),"")</f>
        <v>3.2467532467531776E-3</v>
      </c>
      <c r="N1128" s="34">
        <f>IFERROR(INDEX('Price Data'!T:T,MATCH(TEXT(A1128,"YYYY-MM-DD"),'Price Data'!S:S,0)),"")</f>
        <v>3.69</v>
      </c>
      <c r="O1128" s="10" cm="1">
        <f t="array" ref="O1128">IFERROR(IF(ISNUMBER(N1128),(N1128-INDEX('Price Data'!T:T,MATCH(TEXT(A1128,"YYYY-MM-DD"),'Price Data'!S:S,0)+1))/INDEX('Price Data'!T:T,MATCH(TEXT(A1128,"YYYY-MM-DD"),'Price Data'!S:S,0)+1),""),"")</f>
        <v>-2.7027027027027649E-3</v>
      </c>
    </row>
    <row r="1129" spans="1:15" x14ac:dyDescent="0.3">
      <c r="A1129" s="8">
        <v>42948</v>
      </c>
      <c r="B1129" s="34">
        <f>IFERROR(INDEX('Price Data'!B:B,MATCH(TEXT(A1129,"YYYY-MM-DD"),'Price Data'!A:A,0)),"")</f>
        <v>21613</v>
      </c>
      <c r="C1129" s="10" cm="1">
        <f t="array" ref="C1129">IFERROR(IF(ISNUMBER(B1129),(B1129-INDEX('Price Data'!B:B,MATCH(TEXT(A1129,"YYYY-MM-DD"),'Price Data'!A:A,0)+1))/INDEX('Price Data'!B:B,MATCH(TEXT(A1129,"YYYY-MM-DD"),'Price Data'!A:A,0)+1),""),"")</f>
        <v>5.8640107972262297E-3</v>
      </c>
      <c r="D1129" s="34">
        <f>IFERROR(INDEX('Price Data'!E:E,MATCH(TEXT(A1129,"YYYY-MM-DD"),'Price Data'!D:D,0)),"")</f>
        <v>16.82</v>
      </c>
      <c r="E1129" s="10" cm="1">
        <f t="array" ref="E1129">IFERROR(IF(ISNUMBER(D1129),(D1129-INDEX('Price Data'!E:E,MATCH(TEXT(A1129,"YYYY-MM-DD"),'Price Data'!D:D,0)+1))/INDEX('Price Data'!E:E,MATCH(TEXT(A1129,"YYYY-MM-DD"),'Price Data'!D:D,0)+1),""),"")</f>
        <v>1.0817307692307675E-2</v>
      </c>
      <c r="F1129" s="34">
        <f>IFERROR(INDEX('Price Data'!H:H,MATCH(TEXT(A1129,"YYYY-MM-DD"),'Price Data'!G:G,0)),"")</f>
        <v>1508</v>
      </c>
      <c r="G1129" s="10" cm="1">
        <f t="array" ref="G1129">IFERROR(IF(ISNUMBER(F1129),(F1129-INDEX('Price Data'!H:H,MATCH(TEXT(A1129,"YYYY-MM-DD"),'Price Data'!G:G,0)+1))/INDEX('Price Data'!H:H,MATCH(TEXT(A1129,"YYYY-MM-DD"),'Price Data'!G:G,0)+1),""),"")</f>
        <v>0</v>
      </c>
      <c r="H1129" s="34">
        <f>IFERROR(INDEX('Price Data'!K:K,MATCH(TEXT(A1129,"YYYY-MM-DD"),'Price Data'!J:J,0)),"")</f>
        <v>2.92</v>
      </c>
      <c r="I1129" s="10" cm="1">
        <f t="array" ref="I1129">IFERROR(IF(ISNUMBER(H1129),(H1129-INDEX('Price Data'!K:K,MATCH(TEXT(A1129,"YYYY-MM-DD"),'Price Data'!J:J,0)+1))/INDEX('Price Data'!K:K,MATCH(TEXT(A1129,"YYYY-MM-DD"),'Price Data'!J:J,0)+1),""),"")</f>
        <v>3.4364261168384146E-3</v>
      </c>
      <c r="J1129" s="34">
        <f>IFERROR(INDEX('Price Data'!N:N,MATCH(TEXT(A1129,"YYYY-MM-DD"),'Price Data'!M:M,0)),"")</f>
        <v>3.17</v>
      </c>
      <c r="K1129" s="10" cm="1">
        <f t="array" ref="K1129">IFERROR(IF(ISNUMBER(J1129),(J1129-INDEX('Price Data'!N:N,MATCH(TEXT(A1129,"YYYY-MM-DD"),'Price Data'!M:M,0)+1))/INDEX('Price Data'!N:N,MATCH(TEXT(A1129,"YYYY-MM-DD"),'Price Data'!M:M,0)+1),""),"")</f>
        <v>6.3492063492063553E-3</v>
      </c>
      <c r="L1129" s="34">
        <f>IFERROR(INDEX('Price Data'!Q:Q,MATCH(TEXT(A1129,"YYYY-MM-DD"),'Price Data'!P:P,0)),"")</f>
        <v>3.09</v>
      </c>
      <c r="M1129" s="10" cm="1">
        <f t="array" ref="M1129">IFERROR(IF(ISNUMBER(L1129),(L1129-INDEX('Price Data'!Q:Q,MATCH(TEXT(A1129,"YYYY-MM-DD"),'Price Data'!P:P,0)+1))/INDEX('Price Data'!Q:Q,MATCH(TEXT(A1129,"YYYY-MM-DD"),'Price Data'!P:P,0)+1),""),"")</f>
        <v>0</v>
      </c>
      <c r="N1129" s="34">
        <f>IFERROR(INDEX('Price Data'!T:T,MATCH(TEXT(A1129,"YYYY-MM-DD"),'Price Data'!S:S,0)),"")</f>
        <v>3.67</v>
      </c>
      <c r="O1129" s="10" cm="1">
        <f t="array" ref="O1129">IFERROR(IF(ISNUMBER(N1129),(N1129-INDEX('Price Data'!T:T,MATCH(TEXT(A1129,"YYYY-MM-DD"),'Price Data'!S:S,0)+1))/INDEX('Price Data'!T:T,MATCH(TEXT(A1129,"YYYY-MM-DD"),'Price Data'!S:S,0)+1),""),"")</f>
        <v>-5.4200542005420106E-3</v>
      </c>
    </row>
    <row r="1130" spans="1:15" x14ac:dyDescent="0.3">
      <c r="A1130" s="8">
        <v>42949</v>
      </c>
      <c r="B1130" s="34">
        <f>IFERROR(INDEX('Price Data'!B:B,MATCH(TEXT(A1130,"YYYY-MM-DD"),'Price Data'!A:A,0)),"")</f>
        <v>21574</v>
      </c>
      <c r="C1130" s="10" cm="1">
        <f t="array" ref="C1130">IFERROR(IF(ISNUMBER(B1130),(B1130-INDEX('Price Data'!B:B,MATCH(TEXT(A1130,"YYYY-MM-DD"),'Price Data'!A:A,0)+1))/INDEX('Price Data'!B:B,MATCH(TEXT(A1130,"YYYY-MM-DD"),'Price Data'!A:A,0)+1),""),"")</f>
        <v>-1.804469532225975E-3</v>
      </c>
      <c r="D1130" s="34">
        <f>IFERROR(INDEX('Price Data'!E:E,MATCH(TEXT(A1130,"YYYY-MM-DD"),'Price Data'!D:D,0)),"")</f>
        <v>16.63</v>
      </c>
      <c r="E1130" s="10" cm="1">
        <f t="array" ref="E1130">IFERROR(IF(ISNUMBER(D1130),(D1130-INDEX('Price Data'!E:E,MATCH(TEXT(A1130,"YYYY-MM-DD"),'Price Data'!D:D,0)+1))/INDEX('Price Data'!E:E,MATCH(TEXT(A1130,"YYYY-MM-DD"),'Price Data'!D:D,0)+1),""),"")</f>
        <v>-1.129607609988117E-2</v>
      </c>
      <c r="F1130" s="34">
        <f>IFERROR(INDEX('Price Data'!H:H,MATCH(TEXT(A1130,"YYYY-MM-DD"),'Price Data'!G:G,0)),"")</f>
        <v>1508</v>
      </c>
      <c r="G1130" s="10" cm="1">
        <f t="array" ref="G1130">IFERROR(IF(ISNUMBER(F1130),(F1130-INDEX('Price Data'!H:H,MATCH(TEXT(A1130,"YYYY-MM-DD"),'Price Data'!G:G,0)+1))/INDEX('Price Data'!H:H,MATCH(TEXT(A1130,"YYYY-MM-DD"),'Price Data'!G:G,0)+1),""),"")</f>
        <v>0</v>
      </c>
      <c r="H1130" s="34">
        <f>IFERROR(INDEX('Price Data'!K:K,MATCH(TEXT(A1130,"YYYY-MM-DD"),'Price Data'!J:J,0)),"")</f>
        <v>2.9</v>
      </c>
      <c r="I1130" s="10" cm="1">
        <f t="array" ref="I1130">IFERROR(IF(ISNUMBER(H1130),(H1130-INDEX('Price Data'!K:K,MATCH(TEXT(A1130,"YYYY-MM-DD"),'Price Data'!J:J,0)+1))/INDEX('Price Data'!K:K,MATCH(TEXT(A1130,"YYYY-MM-DD"),'Price Data'!J:J,0)+1),""),"")</f>
        <v>-6.8493150684931572E-3</v>
      </c>
      <c r="J1130" s="34">
        <f>IFERROR(INDEX('Price Data'!N:N,MATCH(TEXT(A1130,"YYYY-MM-DD"),'Price Data'!M:M,0)),"")</f>
        <v>3.14</v>
      </c>
      <c r="K1130" s="10" cm="1">
        <f t="array" ref="K1130">IFERROR(IF(ISNUMBER(J1130),(J1130-INDEX('Price Data'!N:N,MATCH(TEXT(A1130,"YYYY-MM-DD"),'Price Data'!M:M,0)+1))/INDEX('Price Data'!N:N,MATCH(TEXT(A1130,"YYYY-MM-DD"),'Price Data'!M:M,0)+1),""),"")</f>
        <v>-9.4637223974762801E-3</v>
      </c>
      <c r="L1130" s="34">
        <f>IFERROR(INDEX('Price Data'!Q:Q,MATCH(TEXT(A1130,"YYYY-MM-DD"),'Price Data'!P:P,0)),"")</f>
        <v>3.15</v>
      </c>
      <c r="M1130" s="10" cm="1">
        <f t="array" ref="M1130">IFERROR(IF(ISNUMBER(L1130),(L1130-INDEX('Price Data'!Q:Q,MATCH(TEXT(A1130,"YYYY-MM-DD"),'Price Data'!P:P,0)+1))/INDEX('Price Data'!Q:Q,MATCH(TEXT(A1130,"YYYY-MM-DD"),'Price Data'!P:P,0)+1),""),"")</f>
        <v>1.9417475728155359E-2</v>
      </c>
      <c r="N1130" s="34">
        <f>IFERROR(INDEX('Price Data'!T:T,MATCH(TEXT(A1130,"YYYY-MM-DD"),'Price Data'!S:S,0)),"")</f>
        <v>3.67</v>
      </c>
      <c r="O1130" s="10" cm="1">
        <f t="array" ref="O1130">IFERROR(IF(ISNUMBER(N1130),(N1130-INDEX('Price Data'!T:T,MATCH(TEXT(A1130,"YYYY-MM-DD"),'Price Data'!S:S,0)+1))/INDEX('Price Data'!T:T,MATCH(TEXT(A1130,"YYYY-MM-DD"),'Price Data'!S:S,0)+1),""),"")</f>
        <v>0</v>
      </c>
    </row>
    <row r="1131" spans="1:15" x14ac:dyDescent="0.3">
      <c r="A1131" s="8">
        <v>42950</v>
      </c>
      <c r="B1131" s="34">
        <f>IFERROR(INDEX('Price Data'!B:B,MATCH(TEXT(A1131,"YYYY-MM-DD"),'Price Data'!A:A,0)),"")</f>
        <v>21794</v>
      </c>
      <c r="C1131" s="10" cm="1">
        <f t="array" ref="C1131">IFERROR(IF(ISNUMBER(B1131),(B1131-INDEX('Price Data'!B:B,MATCH(TEXT(A1131,"YYYY-MM-DD"),'Price Data'!A:A,0)+1))/INDEX('Price Data'!B:B,MATCH(TEXT(A1131,"YYYY-MM-DD"),'Price Data'!A:A,0)+1),""),"")</f>
        <v>1.0197459905441736E-2</v>
      </c>
      <c r="D1131" s="34">
        <f>IFERROR(INDEX('Price Data'!E:E,MATCH(TEXT(A1131,"YYYY-MM-DD"),'Price Data'!D:D,0)),"")</f>
        <v>17.82</v>
      </c>
      <c r="E1131" s="10" cm="1">
        <f t="array" ref="E1131">IFERROR(IF(ISNUMBER(D1131),(D1131-INDEX('Price Data'!E:E,MATCH(TEXT(A1131,"YYYY-MM-DD"),'Price Data'!D:D,0)+1))/INDEX('Price Data'!E:E,MATCH(TEXT(A1131,"YYYY-MM-DD"),'Price Data'!D:D,0)+1),""),"")</f>
        <v>7.1557426337943555E-2</v>
      </c>
      <c r="F1131" s="34">
        <f>IFERROR(INDEX('Price Data'!H:H,MATCH(TEXT(A1131,"YYYY-MM-DD"),'Price Data'!G:G,0)),"")</f>
        <v>1508</v>
      </c>
      <c r="G1131" s="10" cm="1">
        <f t="array" ref="G1131">IFERROR(IF(ISNUMBER(F1131),(F1131-INDEX('Price Data'!H:H,MATCH(TEXT(A1131,"YYYY-MM-DD"),'Price Data'!G:G,0)+1))/INDEX('Price Data'!H:H,MATCH(TEXT(A1131,"YYYY-MM-DD"),'Price Data'!G:G,0)+1),""),"")</f>
        <v>0</v>
      </c>
      <c r="H1131" s="34">
        <f>IFERROR(INDEX('Price Data'!K:K,MATCH(TEXT(A1131,"YYYY-MM-DD"),'Price Data'!J:J,0)),"")</f>
        <v>2.9</v>
      </c>
      <c r="I1131" s="10" cm="1">
        <f t="array" ref="I1131">IFERROR(IF(ISNUMBER(H1131),(H1131-INDEX('Price Data'!K:K,MATCH(TEXT(A1131,"YYYY-MM-DD"),'Price Data'!J:J,0)+1))/INDEX('Price Data'!K:K,MATCH(TEXT(A1131,"YYYY-MM-DD"),'Price Data'!J:J,0)+1),""),"")</f>
        <v>0</v>
      </c>
      <c r="J1131" s="34">
        <f>IFERROR(INDEX('Price Data'!N:N,MATCH(TEXT(A1131,"YYYY-MM-DD"),'Price Data'!M:M,0)),"")</f>
        <v>3.2</v>
      </c>
      <c r="K1131" s="10" cm="1">
        <f t="array" ref="K1131">IFERROR(IF(ISNUMBER(J1131),(J1131-INDEX('Price Data'!N:N,MATCH(TEXT(A1131,"YYYY-MM-DD"),'Price Data'!M:M,0)+1))/INDEX('Price Data'!N:N,MATCH(TEXT(A1131,"YYYY-MM-DD"),'Price Data'!M:M,0)+1),""),"")</f>
        <v>1.9108280254777087E-2</v>
      </c>
      <c r="L1131" s="34">
        <f>IFERROR(INDEX('Price Data'!Q:Q,MATCH(TEXT(A1131,"YYYY-MM-DD"),'Price Data'!P:P,0)),"")</f>
        <v>3.18</v>
      </c>
      <c r="M1131" s="10" cm="1">
        <f t="array" ref="M1131">IFERROR(IF(ISNUMBER(L1131),(L1131-INDEX('Price Data'!Q:Q,MATCH(TEXT(A1131,"YYYY-MM-DD"),'Price Data'!P:P,0)+1))/INDEX('Price Data'!Q:Q,MATCH(TEXT(A1131,"YYYY-MM-DD"),'Price Data'!P:P,0)+1),""),"")</f>
        <v>9.5238095238096027E-3</v>
      </c>
      <c r="N1131" s="34">
        <f>IFERROR(INDEX('Price Data'!T:T,MATCH(TEXT(A1131,"YYYY-MM-DD"),'Price Data'!S:S,0)),"")</f>
        <v>3.67</v>
      </c>
      <c r="O1131" s="10" cm="1">
        <f t="array" ref="O1131">IFERROR(IF(ISNUMBER(N1131),(N1131-INDEX('Price Data'!T:T,MATCH(TEXT(A1131,"YYYY-MM-DD"),'Price Data'!S:S,0)+1))/INDEX('Price Data'!T:T,MATCH(TEXT(A1131,"YYYY-MM-DD"),'Price Data'!S:S,0)+1),""),"")</f>
        <v>0</v>
      </c>
    </row>
    <row r="1132" spans="1:15" x14ac:dyDescent="0.3">
      <c r="A1132" s="8">
        <v>42951</v>
      </c>
      <c r="B1132" s="34">
        <f>IFERROR(INDEX('Price Data'!B:B,MATCH(TEXT(A1132,"YYYY-MM-DD"),'Price Data'!A:A,0)),"")</f>
        <v>21936</v>
      </c>
      <c r="C1132" s="10" cm="1">
        <f t="array" ref="C1132">IFERROR(IF(ISNUMBER(B1132),(B1132-INDEX('Price Data'!B:B,MATCH(TEXT(A1132,"YYYY-MM-DD"),'Price Data'!A:A,0)+1))/INDEX('Price Data'!B:B,MATCH(TEXT(A1132,"YYYY-MM-DD"),'Price Data'!A:A,0)+1),""),"")</f>
        <v>6.5155547398366527E-3</v>
      </c>
      <c r="D1132" s="34">
        <f>IFERROR(INDEX('Price Data'!E:E,MATCH(TEXT(A1132,"YYYY-MM-DD"),'Price Data'!D:D,0)),"")</f>
        <v>17.89</v>
      </c>
      <c r="E1132" s="10" cm="1">
        <f t="array" ref="E1132">IFERROR(IF(ISNUMBER(D1132),(D1132-INDEX('Price Data'!E:E,MATCH(TEXT(A1132,"YYYY-MM-DD"),'Price Data'!D:D,0)+1))/INDEX('Price Data'!E:E,MATCH(TEXT(A1132,"YYYY-MM-DD"),'Price Data'!D:D,0)+1),""),"")</f>
        <v>3.9281705948372775E-3</v>
      </c>
      <c r="F1132" s="34">
        <f>IFERROR(INDEX('Price Data'!H:H,MATCH(TEXT(A1132,"YYYY-MM-DD"),'Price Data'!G:G,0)),"")</f>
        <v>1508</v>
      </c>
      <c r="G1132" s="10" cm="1">
        <f t="array" ref="G1132">IFERROR(IF(ISNUMBER(F1132),(F1132-INDEX('Price Data'!H:H,MATCH(TEXT(A1132,"YYYY-MM-DD"),'Price Data'!G:G,0)+1))/INDEX('Price Data'!H:H,MATCH(TEXT(A1132,"YYYY-MM-DD"),'Price Data'!G:G,0)+1),""),"")</f>
        <v>0</v>
      </c>
      <c r="H1132" s="34">
        <f>IFERROR(INDEX('Price Data'!K:K,MATCH(TEXT(A1132,"YYYY-MM-DD"),'Price Data'!J:J,0)),"")</f>
        <v>2.92</v>
      </c>
      <c r="I1132" s="10" cm="1">
        <f t="array" ref="I1132">IFERROR(IF(ISNUMBER(H1132),(H1132-INDEX('Price Data'!K:K,MATCH(TEXT(A1132,"YYYY-MM-DD"),'Price Data'!J:J,0)+1))/INDEX('Price Data'!K:K,MATCH(TEXT(A1132,"YYYY-MM-DD"),'Price Data'!J:J,0)+1),""),"")</f>
        <v>6.896551724137937E-3</v>
      </c>
      <c r="J1132" s="34">
        <f>IFERROR(INDEX('Price Data'!N:N,MATCH(TEXT(A1132,"YYYY-MM-DD"),'Price Data'!M:M,0)),"")</f>
        <v>3.4</v>
      </c>
      <c r="K1132" s="10" cm="1">
        <f t="array" ref="K1132">IFERROR(IF(ISNUMBER(J1132),(J1132-INDEX('Price Data'!N:N,MATCH(TEXT(A1132,"YYYY-MM-DD"),'Price Data'!M:M,0)+1))/INDEX('Price Data'!N:N,MATCH(TEXT(A1132,"YYYY-MM-DD"),'Price Data'!M:M,0)+1),""),"")</f>
        <v>6.2499999999999917E-2</v>
      </c>
      <c r="L1132" s="34">
        <f>IFERROR(INDEX('Price Data'!Q:Q,MATCH(TEXT(A1132,"YYYY-MM-DD"),'Price Data'!P:P,0)),"")</f>
        <v>3.26</v>
      </c>
      <c r="M1132" s="10" cm="1">
        <f t="array" ref="M1132">IFERROR(IF(ISNUMBER(L1132),(L1132-INDEX('Price Data'!Q:Q,MATCH(TEXT(A1132,"YYYY-MM-DD"),'Price Data'!P:P,0)+1))/INDEX('Price Data'!Q:Q,MATCH(TEXT(A1132,"YYYY-MM-DD"),'Price Data'!P:P,0)+1),""),"")</f>
        <v>2.5157232704402396E-2</v>
      </c>
      <c r="N1132" s="34">
        <f>IFERROR(INDEX('Price Data'!T:T,MATCH(TEXT(A1132,"YYYY-MM-DD"),'Price Data'!S:S,0)),"")</f>
        <v>3.69</v>
      </c>
      <c r="O1132" s="10" cm="1">
        <f t="array" ref="O1132">IFERROR(IF(ISNUMBER(N1132),(N1132-INDEX('Price Data'!T:T,MATCH(TEXT(A1132,"YYYY-MM-DD"),'Price Data'!S:S,0)+1))/INDEX('Price Data'!T:T,MATCH(TEXT(A1132,"YYYY-MM-DD"),'Price Data'!S:S,0)+1),""),"")</f>
        <v>5.449591280653956E-3</v>
      </c>
    </row>
    <row r="1133" spans="1:15" x14ac:dyDescent="0.3">
      <c r="A1133" s="8">
        <v>42952</v>
      </c>
      <c r="B1133" s="34" t="str">
        <f>IFERROR(INDEX('Price Data'!B:B,MATCH(TEXT(A1133,"YYYY-MM-DD"),'Price Data'!A:A,0)),"")</f>
        <v/>
      </c>
      <c r="C1133" s="10" t="str" cm="1">
        <f t="array" ref="C1133">IFERROR(IF(ISNUMBER(B1133),(B1133-INDEX('Price Data'!B:B,MATCH(TEXT(A1133,"YYYY-MM-DD"),'Price Data'!A:A,0)+1))/INDEX('Price Data'!B:B,MATCH(TEXT(A1133,"YYYY-MM-DD"),'Price Data'!A:A,0)+1),""),"")</f>
        <v/>
      </c>
      <c r="D1133" s="34" t="str">
        <f>IFERROR(INDEX('Price Data'!E:E,MATCH(TEXT(A1133,"YYYY-MM-DD"),'Price Data'!D:D,0)),"")</f>
        <v/>
      </c>
      <c r="E1133" s="10" t="str" cm="1">
        <f t="array" ref="E1133">IFERROR(IF(ISNUMBER(D1133),(D1133-INDEX('Price Data'!E:E,MATCH(TEXT(A1133,"YYYY-MM-DD"),'Price Data'!D:D,0)+1))/INDEX('Price Data'!E:E,MATCH(TEXT(A1133,"YYYY-MM-DD"),'Price Data'!D:D,0)+1),""),"")</f>
        <v/>
      </c>
      <c r="F1133" s="34" t="str">
        <f>IFERROR(INDEX('Price Data'!H:H,MATCH(TEXT(A1133,"YYYY-MM-DD"),'Price Data'!G:G,0)),"")</f>
        <v/>
      </c>
      <c r="G1133" s="10" t="str" cm="1">
        <f t="array" ref="G1133">IFERROR(IF(ISNUMBER(F1133),(F1133-INDEX('Price Data'!H:H,MATCH(TEXT(A1133,"YYYY-MM-DD"),'Price Data'!G:G,0)+1))/INDEX('Price Data'!H:H,MATCH(TEXT(A1133,"YYYY-MM-DD"),'Price Data'!G:G,0)+1),""),"")</f>
        <v/>
      </c>
      <c r="H1133" s="34" t="str">
        <f>IFERROR(INDEX('Price Data'!K:K,MATCH(TEXT(A1133,"YYYY-MM-DD"),'Price Data'!J:J,0)),"")</f>
        <v/>
      </c>
      <c r="I1133" s="10" t="str" cm="1">
        <f t="array" ref="I1133">IFERROR(IF(ISNUMBER(H1133),(H1133-INDEX('Price Data'!K:K,MATCH(TEXT(A1133,"YYYY-MM-DD"),'Price Data'!J:J,0)+1))/INDEX('Price Data'!K:K,MATCH(TEXT(A1133,"YYYY-MM-DD"),'Price Data'!J:J,0)+1),""),"")</f>
        <v/>
      </c>
      <c r="J1133" s="34" t="str">
        <f>IFERROR(INDEX('Price Data'!N:N,MATCH(TEXT(A1133,"YYYY-MM-DD"),'Price Data'!M:M,0)),"")</f>
        <v/>
      </c>
      <c r="K1133" s="10" t="str" cm="1">
        <f t="array" ref="K1133">IFERROR(IF(ISNUMBER(J1133),(J1133-INDEX('Price Data'!N:N,MATCH(TEXT(A1133,"YYYY-MM-DD"),'Price Data'!M:M,0)+1))/INDEX('Price Data'!N:N,MATCH(TEXT(A1133,"YYYY-MM-DD"),'Price Data'!M:M,0)+1),""),"")</f>
        <v/>
      </c>
      <c r="L1133" s="34" t="str">
        <f>IFERROR(INDEX('Price Data'!Q:Q,MATCH(TEXT(A1133,"YYYY-MM-DD"),'Price Data'!P:P,0)),"")</f>
        <v/>
      </c>
      <c r="M1133" s="10" t="str" cm="1">
        <f t="array" ref="M1133">IFERROR(IF(ISNUMBER(L1133),(L1133-INDEX('Price Data'!Q:Q,MATCH(TEXT(A1133,"YYYY-MM-DD"),'Price Data'!P:P,0)+1))/INDEX('Price Data'!Q:Q,MATCH(TEXT(A1133,"YYYY-MM-DD"),'Price Data'!P:P,0)+1),""),"")</f>
        <v/>
      </c>
      <c r="N1133" s="34" t="str">
        <f>IFERROR(INDEX('Price Data'!T:T,MATCH(TEXT(A1133,"YYYY-MM-DD"),'Price Data'!S:S,0)),"")</f>
        <v/>
      </c>
      <c r="O1133" s="10" t="str" cm="1">
        <f t="array" ref="O1133">IFERROR(IF(ISNUMBER(N1133),(N1133-INDEX('Price Data'!T:T,MATCH(TEXT(A1133,"YYYY-MM-DD"),'Price Data'!S:S,0)+1))/INDEX('Price Data'!T:T,MATCH(TEXT(A1133,"YYYY-MM-DD"),'Price Data'!S:S,0)+1),""),"")</f>
        <v/>
      </c>
    </row>
    <row r="1134" spans="1:15" x14ac:dyDescent="0.3">
      <c r="A1134" s="8">
        <v>42953</v>
      </c>
      <c r="B1134" s="34" t="str">
        <f>IFERROR(INDEX('Price Data'!B:B,MATCH(TEXT(A1134,"YYYY-MM-DD"),'Price Data'!A:A,0)),"")</f>
        <v/>
      </c>
      <c r="C1134" s="10" t="str" cm="1">
        <f t="array" ref="C1134">IFERROR(IF(ISNUMBER(B1134),(B1134-INDEX('Price Data'!B:B,MATCH(TEXT(A1134,"YYYY-MM-DD"),'Price Data'!A:A,0)+1))/INDEX('Price Data'!B:B,MATCH(TEXT(A1134,"YYYY-MM-DD"),'Price Data'!A:A,0)+1),""),"")</f>
        <v/>
      </c>
      <c r="D1134" s="34" t="str">
        <f>IFERROR(INDEX('Price Data'!E:E,MATCH(TEXT(A1134,"YYYY-MM-DD"),'Price Data'!D:D,0)),"")</f>
        <v/>
      </c>
      <c r="E1134" s="10" t="str" cm="1">
        <f t="array" ref="E1134">IFERROR(IF(ISNUMBER(D1134),(D1134-INDEX('Price Data'!E:E,MATCH(TEXT(A1134,"YYYY-MM-DD"),'Price Data'!D:D,0)+1))/INDEX('Price Data'!E:E,MATCH(TEXT(A1134,"YYYY-MM-DD"),'Price Data'!D:D,0)+1),""),"")</f>
        <v/>
      </c>
      <c r="F1134" s="34" t="str">
        <f>IFERROR(INDEX('Price Data'!H:H,MATCH(TEXT(A1134,"YYYY-MM-DD"),'Price Data'!G:G,0)),"")</f>
        <v/>
      </c>
      <c r="G1134" s="10" t="str" cm="1">
        <f t="array" ref="G1134">IFERROR(IF(ISNUMBER(F1134),(F1134-INDEX('Price Data'!H:H,MATCH(TEXT(A1134,"YYYY-MM-DD"),'Price Data'!G:G,0)+1))/INDEX('Price Data'!H:H,MATCH(TEXT(A1134,"YYYY-MM-DD"),'Price Data'!G:G,0)+1),""),"")</f>
        <v/>
      </c>
      <c r="H1134" s="34" t="str">
        <f>IFERROR(INDEX('Price Data'!K:K,MATCH(TEXT(A1134,"YYYY-MM-DD"),'Price Data'!J:J,0)),"")</f>
        <v/>
      </c>
      <c r="I1134" s="10" t="str" cm="1">
        <f t="array" ref="I1134">IFERROR(IF(ISNUMBER(H1134),(H1134-INDEX('Price Data'!K:K,MATCH(TEXT(A1134,"YYYY-MM-DD"),'Price Data'!J:J,0)+1))/INDEX('Price Data'!K:K,MATCH(TEXT(A1134,"YYYY-MM-DD"),'Price Data'!J:J,0)+1),""),"")</f>
        <v/>
      </c>
      <c r="J1134" s="34" t="str">
        <f>IFERROR(INDEX('Price Data'!N:N,MATCH(TEXT(A1134,"YYYY-MM-DD"),'Price Data'!M:M,0)),"")</f>
        <v/>
      </c>
      <c r="K1134" s="10" t="str" cm="1">
        <f t="array" ref="K1134">IFERROR(IF(ISNUMBER(J1134),(J1134-INDEX('Price Data'!N:N,MATCH(TEXT(A1134,"YYYY-MM-DD"),'Price Data'!M:M,0)+1))/INDEX('Price Data'!N:N,MATCH(TEXT(A1134,"YYYY-MM-DD"),'Price Data'!M:M,0)+1),""),"")</f>
        <v/>
      </c>
      <c r="L1134" s="34" t="str">
        <f>IFERROR(INDEX('Price Data'!Q:Q,MATCH(TEXT(A1134,"YYYY-MM-DD"),'Price Data'!P:P,0)),"")</f>
        <v/>
      </c>
      <c r="M1134" s="10" t="str" cm="1">
        <f t="array" ref="M1134">IFERROR(IF(ISNUMBER(L1134),(L1134-INDEX('Price Data'!Q:Q,MATCH(TEXT(A1134,"YYYY-MM-DD"),'Price Data'!P:P,0)+1))/INDEX('Price Data'!Q:Q,MATCH(TEXT(A1134,"YYYY-MM-DD"),'Price Data'!P:P,0)+1),""),"")</f>
        <v/>
      </c>
      <c r="N1134" s="34" t="str">
        <f>IFERROR(INDEX('Price Data'!T:T,MATCH(TEXT(A1134,"YYYY-MM-DD"),'Price Data'!S:S,0)),"")</f>
        <v/>
      </c>
      <c r="O1134" s="10" t="str" cm="1">
        <f t="array" ref="O1134">IFERROR(IF(ISNUMBER(N1134),(N1134-INDEX('Price Data'!T:T,MATCH(TEXT(A1134,"YYYY-MM-DD"),'Price Data'!S:S,0)+1))/INDEX('Price Data'!T:T,MATCH(TEXT(A1134,"YYYY-MM-DD"),'Price Data'!S:S,0)+1),""),"")</f>
        <v/>
      </c>
    </row>
    <row r="1135" spans="1:15" x14ac:dyDescent="0.3">
      <c r="A1135" s="8">
        <v>42954</v>
      </c>
      <c r="B1135" s="34">
        <f>IFERROR(INDEX('Price Data'!B:B,MATCH(TEXT(A1135,"YYYY-MM-DD"),'Price Data'!A:A,0)),"")</f>
        <v>22031</v>
      </c>
      <c r="C1135" s="10" cm="1">
        <f t="array" ref="C1135">IFERROR(IF(ISNUMBER(B1135),(B1135-INDEX('Price Data'!B:B,MATCH(TEXT(A1135,"YYYY-MM-DD"),'Price Data'!A:A,0)+1))/INDEX('Price Data'!B:B,MATCH(TEXT(A1135,"YYYY-MM-DD"),'Price Data'!A:A,0)+1),""),"")</f>
        <v>4.3307804522246538E-3</v>
      </c>
      <c r="D1135" s="34">
        <f>IFERROR(INDEX('Price Data'!E:E,MATCH(TEXT(A1135,"YYYY-MM-DD"),'Price Data'!D:D,0)),"")</f>
        <v>18.350000000000001</v>
      </c>
      <c r="E1135" s="10" cm="1">
        <f t="array" ref="E1135">IFERROR(IF(ISNUMBER(D1135),(D1135-INDEX('Price Data'!E:E,MATCH(TEXT(A1135,"YYYY-MM-DD"),'Price Data'!D:D,0)+1))/INDEX('Price Data'!E:E,MATCH(TEXT(A1135,"YYYY-MM-DD"),'Price Data'!D:D,0)+1),""),"")</f>
        <v>2.5712688652878748E-2</v>
      </c>
      <c r="F1135" s="34">
        <f>IFERROR(INDEX('Price Data'!H:H,MATCH(TEXT(A1135,"YYYY-MM-DD"),'Price Data'!G:G,0)),"")</f>
        <v>1508</v>
      </c>
      <c r="G1135" s="10" cm="1">
        <f t="array" ref="G1135">IFERROR(IF(ISNUMBER(F1135),(F1135-INDEX('Price Data'!H:H,MATCH(TEXT(A1135,"YYYY-MM-DD"),'Price Data'!G:G,0)+1))/INDEX('Price Data'!H:H,MATCH(TEXT(A1135,"YYYY-MM-DD"),'Price Data'!G:G,0)+1),""),"")</f>
        <v>0</v>
      </c>
      <c r="H1135" s="34">
        <f>IFERROR(INDEX('Price Data'!K:K,MATCH(TEXT(A1135,"YYYY-MM-DD"),'Price Data'!J:J,0)),"")</f>
        <v>2.93</v>
      </c>
      <c r="I1135" s="10" cm="1">
        <f t="array" ref="I1135">IFERROR(IF(ISNUMBER(H1135),(H1135-INDEX('Price Data'!K:K,MATCH(TEXT(A1135,"YYYY-MM-DD"),'Price Data'!J:J,0)+1))/INDEX('Price Data'!K:K,MATCH(TEXT(A1135,"YYYY-MM-DD"),'Price Data'!J:J,0)+1),""),"")</f>
        <v>3.4246575342466545E-3</v>
      </c>
      <c r="J1135" s="34">
        <f>IFERROR(INDEX('Price Data'!N:N,MATCH(TEXT(A1135,"YYYY-MM-DD"),'Price Data'!M:M,0)),"")</f>
        <v>3.35</v>
      </c>
      <c r="K1135" s="10" cm="1">
        <f t="array" ref="K1135">IFERROR(IF(ISNUMBER(J1135),(J1135-INDEX('Price Data'!N:N,MATCH(TEXT(A1135,"YYYY-MM-DD"),'Price Data'!M:M,0)+1))/INDEX('Price Data'!N:N,MATCH(TEXT(A1135,"YYYY-MM-DD"),'Price Data'!M:M,0)+1),""),"")</f>
        <v>-1.4705882352941124E-2</v>
      </c>
      <c r="L1135" s="34">
        <f>IFERROR(INDEX('Price Data'!Q:Q,MATCH(TEXT(A1135,"YYYY-MM-DD"),'Price Data'!P:P,0)),"")</f>
        <v>3.34</v>
      </c>
      <c r="M1135" s="10" cm="1">
        <f t="array" ref="M1135">IFERROR(IF(ISNUMBER(L1135),(L1135-INDEX('Price Data'!Q:Q,MATCH(TEXT(A1135,"YYYY-MM-DD"),'Price Data'!P:P,0)+1))/INDEX('Price Data'!Q:Q,MATCH(TEXT(A1135,"YYYY-MM-DD"),'Price Data'!P:P,0)+1),""),"")</f>
        <v>2.4539877300613522E-2</v>
      </c>
      <c r="N1135" s="34">
        <f>IFERROR(INDEX('Price Data'!T:T,MATCH(TEXT(A1135,"YYYY-MM-DD"),'Price Data'!S:S,0)),"")</f>
        <v>3.67</v>
      </c>
      <c r="O1135" s="10" cm="1">
        <f t="array" ref="O1135">IFERROR(IF(ISNUMBER(N1135),(N1135-INDEX('Price Data'!T:T,MATCH(TEXT(A1135,"YYYY-MM-DD"),'Price Data'!S:S,0)+1))/INDEX('Price Data'!T:T,MATCH(TEXT(A1135,"YYYY-MM-DD"),'Price Data'!S:S,0)+1),""),"")</f>
        <v>-5.4200542005420106E-3</v>
      </c>
    </row>
    <row r="1136" spans="1:15" x14ac:dyDescent="0.3">
      <c r="A1136" s="8">
        <v>42955</v>
      </c>
      <c r="B1136" s="34">
        <f>IFERROR(INDEX('Price Data'!B:B,MATCH(TEXT(A1136,"YYYY-MM-DD"),'Price Data'!A:A,0)),"")</f>
        <v>22048</v>
      </c>
      <c r="C1136" s="10" cm="1">
        <f t="array" ref="C1136">IFERROR(IF(ISNUMBER(B1136),(B1136-INDEX('Price Data'!B:B,MATCH(TEXT(A1136,"YYYY-MM-DD"),'Price Data'!A:A,0)+1))/INDEX('Price Data'!B:B,MATCH(TEXT(A1136,"YYYY-MM-DD"),'Price Data'!A:A,0)+1),""),"")</f>
        <v>7.7163996187190771E-4</v>
      </c>
      <c r="D1136" s="34">
        <f>IFERROR(INDEX('Price Data'!E:E,MATCH(TEXT(A1136,"YYYY-MM-DD"),'Price Data'!D:D,0)),"")</f>
        <v>18.329999999999998</v>
      </c>
      <c r="E1136" s="10" cm="1">
        <f t="array" ref="E1136">IFERROR(IF(ISNUMBER(D1136),(D1136-INDEX('Price Data'!E:E,MATCH(TEXT(A1136,"YYYY-MM-DD"),'Price Data'!D:D,0)+1))/INDEX('Price Data'!E:E,MATCH(TEXT(A1136,"YYYY-MM-DD"),'Price Data'!D:D,0)+1),""),"")</f>
        <v>-1.0899182561309605E-3</v>
      </c>
      <c r="F1136" s="34">
        <f>IFERROR(INDEX('Price Data'!H:H,MATCH(TEXT(A1136,"YYYY-MM-DD"),'Price Data'!G:G,0)),"")</f>
        <v>1508</v>
      </c>
      <c r="G1136" s="10" cm="1">
        <f t="array" ref="G1136">IFERROR(IF(ISNUMBER(F1136),(F1136-INDEX('Price Data'!H:H,MATCH(TEXT(A1136,"YYYY-MM-DD"),'Price Data'!G:G,0)+1))/INDEX('Price Data'!H:H,MATCH(TEXT(A1136,"YYYY-MM-DD"),'Price Data'!G:G,0)+1),""),"")</f>
        <v>0</v>
      </c>
      <c r="H1136" s="34">
        <f>IFERROR(INDEX('Price Data'!K:K,MATCH(TEXT(A1136,"YYYY-MM-DD"),'Price Data'!J:J,0)),"")</f>
        <v>2.92</v>
      </c>
      <c r="I1136" s="10" cm="1">
        <f t="array" ref="I1136">IFERROR(IF(ISNUMBER(H1136),(H1136-INDEX('Price Data'!K:K,MATCH(TEXT(A1136,"YYYY-MM-DD"),'Price Data'!J:J,0)+1))/INDEX('Price Data'!K:K,MATCH(TEXT(A1136,"YYYY-MM-DD"),'Price Data'!J:J,0)+1),""),"")</f>
        <v>-3.412969283276529E-3</v>
      </c>
      <c r="J1136" s="34">
        <f>IFERROR(INDEX('Price Data'!N:N,MATCH(TEXT(A1136,"YYYY-MM-DD"),'Price Data'!M:M,0)),"")</f>
        <v>3.35</v>
      </c>
      <c r="K1136" s="10" cm="1">
        <f t="array" ref="K1136">IFERROR(IF(ISNUMBER(J1136),(J1136-INDEX('Price Data'!N:N,MATCH(TEXT(A1136,"YYYY-MM-DD"),'Price Data'!M:M,0)+1))/INDEX('Price Data'!N:N,MATCH(TEXT(A1136,"YYYY-MM-DD"),'Price Data'!M:M,0)+1),""),"")</f>
        <v>0</v>
      </c>
      <c r="L1136" s="34">
        <f>IFERROR(INDEX('Price Data'!Q:Q,MATCH(TEXT(A1136,"YYYY-MM-DD"),'Price Data'!P:P,0)),"")</f>
        <v>3.37</v>
      </c>
      <c r="M1136" s="10" cm="1">
        <f t="array" ref="M1136">IFERROR(IF(ISNUMBER(L1136),(L1136-INDEX('Price Data'!Q:Q,MATCH(TEXT(A1136,"YYYY-MM-DD"),'Price Data'!P:P,0)+1))/INDEX('Price Data'!Q:Q,MATCH(TEXT(A1136,"YYYY-MM-DD"),'Price Data'!P:P,0)+1),""),"")</f>
        <v>8.9820359281437868E-3</v>
      </c>
      <c r="N1136" s="34">
        <f>IFERROR(INDEX('Price Data'!T:T,MATCH(TEXT(A1136,"YYYY-MM-DD"),'Price Data'!S:S,0)),"")</f>
        <v>3.68</v>
      </c>
      <c r="O1136" s="10" cm="1">
        <f t="array" ref="O1136">IFERROR(IF(ISNUMBER(N1136),(N1136-INDEX('Price Data'!T:T,MATCH(TEXT(A1136,"YYYY-MM-DD"),'Price Data'!S:S,0)+1))/INDEX('Price Data'!T:T,MATCH(TEXT(A1136,"YYYY-MM-DD"),'Price Data'!S:S,0)+1),""),"")</f>
        <v>2.7247956403270383E-3</v>
      </c>
    </row>
    <row r="1137" spans="1:15" x14ac:dyDescent="0.3">
      <c r="A1137" s="8">
        <v>42956</v>
      </c>
      <c r="B1137" s="34">
        <f>IFERROR(INDEX('Price Data'!B:B,MATCH(TEXT(A1137,"YYYY-MM-DD"),'Price Data'!A:A,0)),"")</f>
        <v>21848</v>
      </c>
      <c r="C1137" s="10" cm="1">
        <f t="array" ref="C1137">IFERROR(IF(ISNUMBER(B1137),(B1137-INDEX('Price Data'!B:B,MATCH(TEXT(A1137,"YYYY-MM-DD"),'Price Data'!A:A,0)+1))/INDEX('Price Data'!B:B,MATCH(TEXT(A1137,"YYYY-MM-DD"),'Price Data'!A:A,0)+1),""),"")</f>
        <v>-9.071117561683599E-3</v>
      </c>
      <c r="D1137" s="34">
        <f>IFERROR(INDEX('Price Data'!E:E,MATCH(TEXT(A1137,"YYYY-MM-DD"),'Price Data'!D:D,0)),"")</f>
        <v>18</v>
      </c>
      <c r="E1137" s="10" cm="1">
        <f t="array" ref="E1137">IFERROR(IF(ISNUMBER(D1137),(D1137-INDEX('Price Data'!E:E,MATCH(TEXT(A1137,"YYYY-MM-DD"),'Price Data'!D:D,0)+1))/INDEX('Price Data'!E:E,MATCH(TEXT(A1137,"YYYY-MM-DD"),'Price Data'!D:D,0)+1),""),"")</f>
        <v>-1.8003273322422166E-2</v>
      </c>
      <c r="F1137" s="34">
        <f>IFERROR(INDEX('Price Data'!H:H,MATCH(TEXT(A1137,"YYYY-MM-DD"),'Price Data'!G:G,0)),"")</f>
        <v>1508</v>
      </c>
      <c r="G1137" s="10" cm="1">
        <f t="array" ref="G1137">IFERROR(IF(ISNUMBER(F1137),(F1137-INDEX('Price Data'!H:H,MATCH(TEXT(A1137,"YYYY-MM-DD"),'Price Data'!G:G,0)+1))/INDEX('Price Data'!H:H,MATCH(TEXT(A1137,"YYYY-MM-DD"),'Price Data'!G:G,0)+1),""),"")</f>
        <v>0</v>
      </c>
      <c r="H1137" s="34">
        <f>IFERROR(INDEX('Price Data'!K:K,MATCH(TEXT(A1137,"YYYY-MM-DD"),'Price Data'!J:J,0)),"")</f>
        <v>2.88</v>
      </c>
      <c r="I1137" s="10" cm="1">
        <f t="array" ref="I1137">IFERROR(IF(ISNUMBER(H1137),(H1137-INDEX('Price Data'!K:K,MATCH(TEXT(A1137,"YYYY-MM-DD"),'Price Data'!J:J,0)+1))/INDEX('Price Data'!K:K,MATCH(TEXT(A1137,"YYYY-MM-DD"),'Price Data'!J:J,0)+1),""),"")</f>
        <v>-1.3698630136986314E-2</v>
      </c>
      <c r="J1137" s="34">
        <f>IFERROR(INDEX('Price Data'!N:N,MATCH(TEXT(A1137,"YYYY-MM-DD"),'Price Data'!M:M,0)),"")</f>
        <v>3.33</v>
      </c>
      <c r="K1137" s="10" cm="1">
        <f t="array" ref="K1137">IFERROR(IF(ISNUMBER(J1137),(J1137-INDEX('Price Data'!N:N,MATCH(TEXT(A1137,"YYYY-MM-DD"),'Price Data'!M:M,0)+1))/INDEX('Price Data'!N:N,MATCH(TEXT(A1137,"YYYY-MM-DD"),'Price Data'!M:M,0)+1),""),"")</f>
        <v>-5.9701492537313485E-3</v>
      </c>
      <c r="L1137" s="34">
        <f>IFERROR(INDEX('Price Data'!Q:Q,MATCH(TEXT(A1137,"YYYY-MM-DD"),'Price Data'!P:P,0)),"")</f>
        <v>3.33</v>
      </c>
      <c r="M1137" s="10" cm="1">
        <f t="array" ref="M1137">IFERROR(IF(ISNUMBER(L1137),(L1137-INDEX('Price Data'!Q:Q,MATCH(TEXT(A1137,"YYYY-MM-DD"),'Price Data'!P:P,0)+1))/INDEX('Price Data'!Q:Q,MATCH(TEXT(A1137,"YYYY-MM-DD"),'Price Data'!P:P,0)+1),""),"")</f>
        <v>-1.1869436201780426E-2</v>
      </c>
      <c r="N1137" s="34">
        <f>IFERROR(INDEX('Price Data'!T:T,MATCH(TEXT(A1137,"YYYY-MM-DD"),'Price Data'!S:S,0)),"")</f>
        <v>3.67</v>
      </c>
      <c r="O1137" s="10" cm="1">
        <f t="array" ref="O1137">IFERROR(IF(ISNUMBER(N1137),(N1137-INDEX('Price Data'!T:T,MATCH(TEXT(A1137,"YYYY-MM-DD"),'Price Data'!S:S,0)+1))/INDEX('Price Data'!T:T,MATCH(TEXT(A1137,"YYYY-MM-DD"),'Price Data'!S:S,0)+1),""),"")</f>
        <v>-2.7173913043478889E-3</v>
      </c>
    </row>
    <row r="1138" spans="1:15" x14ac:dyDescent="0.3">
      <c r="A1138" s="8">
        <v>42957</v>
      </c>
      <c r="B1138" s="34">
        <f>IFERROR(INDEX('Price Data'!B:B,MATCH(TEXT(A1138,"YYYY-MM-DD"),'Price Data'!A:A,0)),"")</f>
        <v>21682</v>
      </c>
      <c r="C1138" s="10" cm="1">
        <f t="array" ref="C1138">IFERROR(IF(ISNUMBER(B1138),(B1138-INDEX('Price Data'!B:B,MATCH(TEXT(A1138,"YYYY-MM-DD"),'Price Data'!A:A,0)+1))/INDEX('Price Data'!B:B,MATCH(TEXT(A1138,"YYYY-MM-DD"),'Price Data'!A:A,0)+1),""),"")</f>
        <v>-7.5979494690589528E-3</v>
      </c>
      <c r="D1138" s="34">
        <f>IFERROR(INDEX('Price Data'!E:E,MATCH(TEXT(A1138,"YYYY-MM-DD"),'Price Data'!D:D,0)),"")</f>
        <v>17.63</v>
      </c>
      <c r="E1138" s="10" cm="1">
        <f t="array" ref="E1138">IFERROR(IF(ISNUMBER(D1138),(D1138-INDEX('Price Data'!E:E,MATCH(TEXT(A1138,"YYYY-MM-DD"),'Price Data'!D:D,0)+1))/INDEX('Price Data'!E:E,MATCH(TEXT(A1138,"YYYY-MM-DD"),'Price Data'!D:D,0)+1),""),"")</f>
        <v>-2.0555555555555612E-2</v>
      </c>
      <c r="F1138" s="34">
        <f>IFERROR(INDEX('Price Data'!H:H,MATCH(TEXT(A1138,"YYYY-MM-DD"),'Price Data'!G:G,0)),"")</f>
        <v>1508</v>
      </c>
      <c r="G1138" s="10" cm="1">
        <f t="array" ref="G1138">IFERROR(IF(ISNUMBER(F1138),(F1138-INDEX('Price Data'!H:H,MATCH(TEXT(A1138,"YYYY-MM-DD"),'Price Data'!G:G,0)+1))/INDEX('Price Data'!H:H,MATCH(TEXT(A1138,"YYYY-MM-DD"),'Price Data'!G:G,0)+1),""),"")</f>
        <v>0</v>
      </c>
      <c r="H1138" s="34">
        <f>IFERROR(INDEX('Price Data'!K:K,MATCH(TEXT(A1138,"YYYY-MM-DD"),'Price Data'!J:J,0)),"")</f>
        <v>2.88</v>
      </c>
      <c r="I1138" s="10" cm="1">
        <f t="array" ref="I1138">IFERROR(IF(ISNUMBER(H1138),(H1138-INDEX('Price Data'!K:K,MATCH(TEXT(A1138,"YYYY-MM-DD"),'Price Data'!J:J,0)+1))/INDEX('Price Data'!K:K,MATCH(TEXT(A1138,"YYYY-MM-DD"),'Price Data'!J:J,0)+1),""),"")</f>
        <v>0</v>
      </c>
      <c r="J1138" s="34">
        <f>IFERROR(INDEX('Price Data'!N:N,MATCH(TEXT(A1138,"YYYY-MM-DD"),'Price Data'!M:M,0)),"")</f>
        <v>3.25</v>
      </c>
      <c r="K1138" s="10" cm="1">
        <f t="array" ref="K1138">IFERROR(IF(ISNUMBER(J1138),(J1138-INDEX('Price Data'!N:N,MATCH(TEXT(A1138,"YYYY-MM-DD"),'Price Data'!M:M,0)+1))/INDEX('Price Data'!N:N,MATCH(TEXT(A1138,"YYYY-MM-DD"),'Price Data'!M:M,0)+1),""),"")</f>
        <v>-2.4024024024024045E-2</v>
      </c>
      <c r="L1138" s="34">
        <f>IFERROR(INDEX('Price Data'!Q:Q,MATCH(TEXT(A1138,"YYYY-MM-DD"),'Price Data'!P:P,0)),"")</f>
        <v>3.29</v>
      </c>
      <c r="M1138" s="10" cm="1">
        <f t="array" ref="M1138">IFERROR(IF(ISNUMBER(L1138),(L1138-INDEX('Price Data'!Q:Q,MATCH(TEXT(A1138,"YYYY-MM-DD"),'Price Data'!P:P,0)+1))/INDEX('Price Data'!Q:Q,MATCH(TEXT(A1138,"YYYY-MM-DD"),'Price Data'!P:P,0)+1),""),"")</f>
        <v>-1.2012012012012022E-2</v>
      </c>
      <c r="N1138" s="34">
        <f>IFERROR(INDEX('Price Data'!T:T,MATCH(TEXT(A1138,"YYYY-MM-DD"),'Price Data'!S:S,0)),"")</f>
        <v>3.66</v>
      </c>
      <c r="O1138" s="10" cm="1">
        <f t="array" ref="O1138">IFERROR(IF(ISNUMBER(N1138),(N1138-INDEX('Price Data'!T:T,MATCH(TEXT(A1138,"YYYY-MM-DD"),'Price Data'!S:S,0)+1))/INDEX('Price Data'!T:T,MATCH(TEXT(A1138,"YYYY-MM-DD"),'Price Data'!S:S,0)+1),""),"")</f>
        <v>-2.7247956403269173E-3</v>
      </c>
    </row>
    <row r="1139" spans="1:15" x14ac:dyDescent="0.3">
      <c r="A1139" s="8">
        <v>42958</v>
      </c>
      <c r="B1139" s="34">
        <f>IFERROR(INDEX('Price Data'!B:B,MATCH(TEXT(A1139,"YYYY-MM-DD"),'Price Data'!A:A,0)),"")</f>
        <v>21354</v>
      </c>
      <c r="C1139" s="10" cm="1">
        <f t="array" ref="C1139">IFERROR(IF(ISNUMBER(B1139),(B1139-INDEX('Price Data'!B:B,MATCH(TEXT(A1139,"YYYY-MM-DD"),'Price Data'!A:A,0)+1))/INDEX('Price Data'!B:B,MATCH(TEXT(A1139,"YYYY-MM-DD"),'Price Data'!A:A,0)+1),""),"")</f>
        <v>-1.5127755742090214E-2</v>
      </c>
      <c r="D1139" s="34">
        <f>IFERROR(INDEX('Price Data'!E:E,MATCH(TEXT(A1139,"YYYY-MM-DD"),'Price Data'!D:D,0)),"")</f>
        <v>17.43</v>
      </c>
      <c r="E1139" s="10" cm="1">
        <f t="array" ref="E1139">IFERROR(IF(ISNUMBER(D1139),(D1139-INDEX('Price Data'!E:E,MATCH(TEXT(A1139,"YYYY-MM-DD"),'Price Data'!D:D,0)+1))/INDEX('Price Data'!E:E,MATCH(TEXT(A1139,"YYYY-MM-DD"),'Price Data'!D:D,0)+1),""),"")</f>
        <v>-1.1344299489506483E-2</v>
      </c>
      <c r="F1139" s="34">
        <f>IFERROR(INDEX('Price Data'!H:H,MATCH(TEXT(A1139,"YYYY-MM-DD"),'Price Data'!G:G,0)),"")</f>
        <v>1508</v>
      </c>
      <c r="G1139" s="10" cm="1">
        <f t="array" ref="G1139">IFERROR(IF(ISNUMBER(F1139),(F1139-INDEX('Price Data'!H:H,MATCH(TEXT(A1139,"YYYY-MM-DD"),'Price Data'!G:G,0)+1))/INDEX('Price Data'!H:H,MATCH(TEXT(A1139,"YYYY-MM-DD"),'Price Data'!G:G,0)+1),""),"")</f>
        <v>0</v>
      </c>
      <c r="H1139" s="34">
        <f>IFERROR(INDEX('Price Data'!K:K,MATCH(TEXT(A1139,"YYYY-MM-DD"),'Price Data'!J:J,0)),"")</f>
        <v>2.85</v>
      </c>
      <c r="I1139" s="10" cm="1">
        <f t="array" ref="I1139">IFERROR(IF(ISNUMBER(H1139),(H1139-INDEX('Price Data'!K:K,MATCH(TEXT(A1139,"YYYY-MM-DD"),'Price Data'!J:J,0)+1))/INDEX('Price Data'!K:K,MATCH(TEXT(A1139,"YYYY-MM-DD"),'Price Data'!J:J,0)+1),""),"")</f>
        <v>-1.0416666666666598E-2</v>
      </c>
      <c r="J1139" s="34">
        <f>IFERROR(INDEX('Price Data'!N:N,MATCH(TEXT(A1139,"YYYY-MM-DD"),'Price Data'!M:M,0)),"")</f>
        <v>3.21</v>
      </c>
      <c r="K1139" s="10" cm="1">
        <f t="array" ref="K1139">IFERROR(IF(ISNUMBER(J1139),(J1139-INDEX('Price Data'!N:N,MATCH(TEXT(A1139,"YYYY-MM-DD"),'Price Data'!M:M,0)+1))/INDEX('Price Data'!N:N,MATCH(TEXT(A1139,"YYYY-MM-DD"),'Price Data'!M:M,0)+1),""),"")</f>
        <v>-1.2307692307692318E-2</v>
      </c>
      <c r="L1139" s="34">
        <f>IFERROR(INDEX('Price Data'!Q:Q,MATCH(TEXT(A1139,"YYYY-MM-DD"),'Price Data'!P:P,0)),"")</f>
        <v>3.23</v>
      </c>
      <c r="M1139" s="10" cm="1">
        <f t="array" ref="M1139">IFERROR(IF(ISNUMBER(L1139),(L1139-INDEX('Price Data'!Q:Q,MATCH(TEXT(A1139,"YYYY-MM-DD"),'Price Data'!P:P,0)+1))/INDEX('Price Data'!Q:Q,MATCH(TEXT(A1139,"YYYY-MM-DD"),'Price Data'!P:P,0)+1),""),"")</f>
        <v>-1.8237082066869317E-2</v>
      </c>
      <c r="N1139" s="34">
        <f>IFERROR(INDEX('Price Data'!T:T,MATCH(TEXT(A1139,"YYYY-MM-DD"),'Price Data'!S:S,0)),"")</f>
        <v>3.59</v>
      </c>
      <c r="O1139" s="10" cm="1">
        <f t="array" ref="O1139">IFERROR(IF(ISNUMBER(N1139),(N1139-INDEX('Price Data'!T:T,MATCH(TEXT(A1139,"YYYY-MM-DD"),'Price Data'!S:S,0)+1))/INDEX('Price Data'!T:T,MATCH(TEXT(A1139,"YYYY-MM-DD"),'Price Data'!S:S,0)+1),""),"")</f>
        <v>-1.9125683060109366E-2</v>
      </c>
    </row>
    <row r="1140" spans="1:15" x14ac:dyDescent="0.3">
      <c r="A1140" s="8">
        <v>42959</v>
      </c>
      <c r="B1140" s="34" t="str">
        <f>IFERROR(INDEX('Price Data'!B:B,MATCH(TEXT(A1140,"YYYY-MM-DD"),'Price Data'!A:A,0)),"")</f>
        <v/>
      </c>
      <c r="C1140" s="10" t="str" cm="1">
        <f t="array" ref="C1140">IFERROR(IF(ISNUMBER(B1140),(B1140-INDEX('Price Data'!B:B,MATCH(TEXT(A1140,"YYYY-MM-DD"),'Price Data'!A:A,0)+1))/INDEX('Price Data'!B:B,MATCH(TEXT(A1140,"YYYY-MM-DD"),'Price Data'!A:A,0)+1),""),"")</f>
        <v/>
      </c>
      <c r="D1140" s="34" t="str">
        <f>IFERROR(INDEX('Price Data'!E:E,MATCH(TEXT(A1140,"YYYY-MM-DD"),'Price Data'!D:D,0)),"")</f>
        <v/>
      </c>
      <c r="E1140" s="10" t="str" cm="1">
        <f t="array" ref="E1140">IFERROR(IF(ISNUMBER(D1140),(D1140-INDEX('Price Data'!E:E,MATCH(TEXT(A1140,"YYYY-MM-DD"),'Price Data'!D:D,0)+1))/INDEX('Price Data'!E:E,MATCH(TEXT(A1140,"YYYY-MM-DD"),'Price Data'!D:D,0)+1),""),"")</f>
        <v/>
      </c>
      <c r="F1140" s="34" t="str">
        <f>IFERROR(INDEX('Price Data'!H:H,MATCH(TEXT(A1140,"YYYY-MM-DD"),'Price Data'!G:G,0)),"")</f>
        <v/>
      </c>
      <c r="G1140" s="10" t="str" cm="1">
        <f t="array" ref="G1140">IFERROR(IF(ISNUMBER(F1140),(F1140-INDEX('Price Data'!H:H,MATCH(TEXT(A1140,"YYYY-MM-DD"),'Price Data'!G:G,0)+1))/INDEX('Price Data'!H:H,MATCH(TEXT(A1140,"YYYY-MM-DD"),'Price Data'!G:G,0)+1),""),"")</f>
        <v/>
      </c>
      <c r="H1140" s="34" t="str">
        <f>IFERROR(INDEX('Price Data'!K:K,MATCH(TEXT(A1140,"YYYY-MM-DD"),'Price Data'!J:J,0)),"")</f>
        <v/>
      </c>
      <c r="I1140" s="10" t="str" cm="1">
        <f t="array" ref="I1140">IFERROR(IF(ISNUMBER(H1140),(H1140-INDEX('Price Data'!K:K,MATCH(TEXT(A1140,"YYYY-MM-DD"),'Price Data'!J:J,0)+1))/INDEX('Price Data'!K:K,MATCH(TEXT(A1140,"YYYY-MM-DD"),'Price Data'!J:J,0)+1),""),"")</f>
        <v/>
      </c>
      <c r="J1140" s="34" t="str">
        <f>IFERROR(INDEX('Price Data'!N:N,MATCH(TEXT(A1140,"YYYY-MM-DD"),'Price Data'!M:M,0)),"")</f>
        <v/>
      </c>
      <c r="K1140" s="10" t="str" cm="1">
        <f t="array" ref="K1140">IFERROR(IF(ISNUMBER(J1140),(J1140-INDEX('Price Data'!N:N,MATCH(TEXT(A1140,"YYYY-MM-DD"),'Price Data'!M:M,0)+1))/INDEX('Price Data'!N:N,MATCH(TEXT(A1140,"YYYY-MM-DD"),'Price Data'!M:M,0)+1),""),"")</f>
        <v/>
      </c>
      <c r="L1140" s="34" t="str">
        <f>IFERROR(INDEX('Price Data'!Q:Q,MATCH(TEXT(A1140,"YYYY-MM-DD"),'Price Data'!P:P,0)),"")</f>
        <v/>
      </c>
      <c r="M1140" s="10" t="str" cm="1">
        <f t="array" ref="M1140">IFERROR(IF(ISNUMBER(L1140),(L1140-INDEX('Price Data'!Q:Q,MATCH(TEXT(A1140,"YYYY-MM-DD"),'Price Data'!P:P,0)+1))/INDEX('Price Data'!Q:Q,MATCH(TEXT(A1140,"YYYY-MM-DD"),'Price Data'!P:P,0)+1),""),"")</f>
        <v/>
      </c>
      <c r="N1140" s="34" t="str">
        <f>IFERROR(INDEX('Price Data'!T:T,MATCH(TEXT(A1140,"YYYY-MM-DD"),'Price Data'!S:S,0)),"")</f>
        <v/>
      </c>
      <c r="O1140" s="10" t="str" cm="1">
        <f t="array" ref="O1140">IFERROR(IF(ISNUMBER(N1140),(N1140-INDEX('Price Data'!T:T,MATCH(TEXT(A1140,"YYYY-MM-DD"),'Price Data'!S:S,0)+1))/INDEX('Price Data'!T:T,MATCH(TEXT(A1140,"YYYY-MM-DD"),'Price Data'!S:S,0)+1),""),"")</f>
        <v/>
      </c>
    </row>
    <row r="1141" spans="1:15" x14ac:dyDescent="0.3">
      <c r="A1141" s="8">
        <v>42960</v>
      </c>
      <c r="B1141" s="34" t="str">
        <f>IFERROR(INDEX('Price Data'!B:B,MATCH(TEXT(A1141,"YYYY-MM-DD"),'Price Data'!A:A,0)),"")</f>
        <v/>
      </c>
      <c r="C1141" s="10" t="str" cm="1">
        <f t="array" ref="C1141">IFERROR(IF(ISNUMBER(B1141),(B1141-INDEX('Price Data'!B:B,MATCH(TEXT(A1141,"YYYY-MM-DD"),'Price Data'!A:A,0)+1))/INDEX('Price Data'!B:B,MATCH(TEXT(A1141,"YYYY-MM-DD"),'Price Data'!A:A,0)+1),""),"")</f>
        <v/>
      </c>
      <c r="D1141" s="34" t="str">
        <f>IFERROR(INDEX('Price Data'!E:E,MATCH(TEXT(A1141,"YYYY-MM-DD"),'Price Data'!D:D,0)),"")</f>
        <v/>
      </c>
      <c r="E1141" s="10" t="str" cm="1">
        <f t="array" ref="E1141">IFERROR(IF(ISNUMBER(D1141),(D1141-INDEX('Price Data'!E:E,MATCH(TEXT(A1141,"YYYY-MM-DD"),'Price Data'!D:D,0)+1))/INDEX('Price Data'!E:E,MATCH(TEXT(A1141,"YYYY-MM-DD"),'Price Data'!D:D,0)+1),""),"")</f>
        <v/>
      </c>
      <c r="F1141" s="34" t="str">
        <f>IFERROR(INDEX('Price Data'!H:H,MATCH(TEXT(A1141,"YYYY-MM-DD"),'Price Data'!G:G,0)),"")</f>
        <v/>
      </c>
      <c r="G1141" s="10" t="str" cm="1">
        <f t="array" ref="G1141">IFERROR(IF(ISNUMBER(F1141),(F1141-INDEX('Price Data'!H:H,MATCH(TEXT(A1141,"YYYY-MM-DD"),'Price Data'!G:G,0)+1))/INDEX('Price Data'!H:H,MATCH(TEXT(A1141,"YYYY-MM-DD"),'Price Data'!G:G,0)+1),""),"")</f>
        <v/>
      </c>
      <c r="H1141" s="34" t="str">
        <f>IFERROR(INDEX('Price Data'!K:K,MATCH(TEXT(A1141,"YYYY-MM-DD"),'Price Data'!J:J,0)),"")</f>
        <v/>
      </c>
      <c r="I1141" s="10" t="str" cm="1">
        <f t="array" ref="I1141">IFERROR(IF(ISNUMBER(H1141),(H1141-INDEX('Price Data'!K:K,MATCH(TEXT(A1141,"YYYY-MM-DD"),'Price Data'!J:J,0)+1))/INDEX('Price Data'!K:K,MATCH(TEXT(A1141,"YYYY-MM-DD"),'Price Data'!J:J,0)+1),""),"")</f>
        <v/>
      </c>
      <c r="J1141" s="34" t="str">
        <f>IFERROR(INDEX('Price Data'!N:N,MATCH(TEXT(A1141,"YYYY-MM-DD"),'Price Data'!M:M,0)),"")</f>
        <v/>
      </c>
      <c r="K1141" s="10" t="str" cm="1">
        <f t="array" ref="K1141">IFERROR(IF(ISNUMBER(J1141),(J1141-INDEX('Price Data'!N:N,MATCH(TEXT(A1141,"YYYY-MM-DD"),'Price Data'!M:M,0)+1))/INDEX('Price Data'!N:N,MATCH(TEXT(A1141,"YYYY-MM-DD"),'Price Data'!M:M,0)+1),""),"")</f>
        <v/>
      </c>
      <c r="L1141" s="34" t="str">
        <f>IFERROR(INDEX('Price Data'!Q:Q,MATCH(TEXT(A1141,"YYYY-MM-DD"),'Price Data'!P:P,0)),"")</f>
        <v/>
      </c>
      <c r="M1141" s="10" t="str" cm="1">
        <f t="array" ref="M1141">IFERROR(IF(ISNUMBER(L1141),(L1141-INDEX('Price Data'!Q:Q,MATCH(TEXT(A1141,"YYYY-MM-DD"),'Price Data'!P:P,0)+1))/INDEX('Price Data'!Q:Q,MATCH(TEXT(A1141,"YYYY-MM-DD"),'Price Data'!P:P,0)+1),""),"")</f>
        <v/>
      </c>
      <c r="N1141" s="34" t="str">
        <f>IFERROR(INDEX('Price Data'!T:T,MATCH(TEXT(A1141,"YYYY-MM-DD"),'Price Data'!S:S,0)),"")</f>
        <v/>
      </c>
      <c r="O1141" s="10" t="str" cm="1">
        <f t="array" ref="O1141">IFERROR(IF(ISNUMBER(N1141),(N1141-INDEX('Price Data'!T:T,MATCH(TEXT(A1141,"YYYY-MM-DD"),'Price Data'!S:S,0)+1))/INDEX('Price Data'!T:T,MATCH(TEXT(A1141,"YYYY-MM-DD"),'Price Data'!S:S,0)+1),""),"")</f>
        <v/>
      </c>
    </row>
    <row r="1142" spans="1:15" x14ac:dyDescent="0.3">
      <c r="A1142" s="8">
        <v>42961</v>
      </c>
      <c r="B1142" s="34">
        <f>IFERROR(INDEX('Price Data'!B:B,MATCH(TEXT(A1142,"YYYY-MM-DD"),'Price Data'!A:A,0)),"")</f>
        <v>21722</v>
      </c>
      <c r="C1142" s="10" cm="1">
        <f t="array" ref="C1142">IFERROR(IF(ISNUMBER(B1142),(B1142-INDEX('Price Data'!B:B,MATCH(TEXT(A1142,"YYYY-MM-DD"),'Price Data'!A:A,0)+1))/INDEX('Price Data'!B:B,MATCH(TEXT(A1142,"YYYY-MM-DD"),'Price Data'!A:A,0)+1),""),"")</f>
        <v>1.7233305235553057E-2</v>
      </c>
      <c r="D1142" s="34">
        <f>IFERROR(INDEX('Price Data'!E:E,MATCH(TEXT(A1142,"YYYY-MM-DD"),'Price Data'!D:D,0)),"")</f>
        <v>17.760000000000002</v>
      </c>
      <c r="E1142" s="10" cm="1">
        <f t="array" ref="E1142">IFERROR(IF(ISNUMBER(D1142),(D1142-INDEX('Price Data'!E:E,MATCH(TEXT(A1142,"YYYY-MM-DD"),'Price Data'!D:D,0)+1))/INDEX('Price Data'!E:E,MATCH(TEXT(A1142,"YYYY-MM-DD"),'Price Data'!D:D,0)+1),""),"")</f>
        <v>1.8932874354561209E-2</v>
      </c>
      <c r="F1142" s="34">
        <f>IFERROR(INDEX('Price Data'!H:H,MATCH(TEXT(A1142,"YYYY-MM-DD"),'Price Data'!G:G,0)),"")</f>
        <v>1508</v>
      </c>
      <c r="G1142" s="10" cm="1">
        <f t="array" ref="G1142">IFERROR(IF(ISNUMBER(F1142),(F1142-INDEX('Price Data'!H:H,MATCH(TEXT(A1142,"YYYY-MM-DD"),'Price Data'!G:G,0)+1))/INDEX('Price Data'!H:H,MATCH(TEXT(A1142,"YYYY-MM-DD"),'Price Data'!G:G,0)+1),""),"")</f>
        <v>0</v>
      </c>
      <c r="H1142" s="34">
        <f>IFERROR(INDEX('Price Data'!K:K,MATCH(TEXT(A1142,"YYYY-MM-DD"),'Price Data'!J:J,0)),"")</f>
        <v>2.86</v>
      </c>
      <c r="I1142" s="10" cm="1">
        <f t="array" ref="I1142">IFERROR(IF(ISNUMBER(H1142),(H1142-INDEX('Price Data'!K:K,MATCH(TEXT(A1142,"YYYY-MM-DD"),'Price Data'!J:J,0)+1))/INDEX('Price Data'!K:K,MATCH(TEXT(A1142,"YYYY-MM-DD"),'Price Data'!J:J,0)+1),""),"")</f>
        <v>3.5087719298244864E-3</v>
      </c>
      <c r="J1142" s="34">
        <f>IFERROR(INDEX('Price Data'!N:N,MATCH(TEXT(A1142,"YYYY-MM-DD"),'Price Data'!M:M,0)),"")</f>
        <v>3.25</v>
      </c>
      <c r="K1142" s="10" cm="1">
        <f t="array" ref="K1142">IFERROR(IF(ISNUMBER(J1142),(J1142-INDEX('Price Data'!N:N,MATCH(TEXT(A1142,"YYYY-MM-DD"),'Price Data'!M:M,0)+1))/INDEX('Price Data'!N:N,MATCH(TEXT(A1142,"YYYY-MM-DD"),'Price Data'!M:M,0)+1),""),"")</f>
        <v>1.2461059190031164E-2</v>
      </c>
      <c r="L1142" s="34">
        <f>IFERROR(INDEX('Price Data'!Q:Q,MATCH(TEXT(A1142,"YYYY-MM-DD"),'Price Data'!P:P,0)),"")</f>
        <v>3.28</v>
      </c>
      <c r="M1142" s="10" cm="1">
        <f t="array" ref="M1142">IFERROR(IF(ISNUMBER(L1142),(L1142-INDEX('Price Data'!Q:Q,MATCH(TEXT(A1142,"YYYY-MM-DD"),'Price Data'!P:P,0)+1))/INDEX('Price Data'!Q:Q,MATCH(TEXT(A1142,"YYYY-MM-DD"),'Price Data'!P:P,0)+1),""),"")</f>
        <v>1.5479876160990657E-2</v>
      </c>
      <c r="N1142" s="34">
        <f>IFERROR(INDEX('Price Data'!T:T,MATCH(TEXT(A1142,"YYYY-MM-DD"),'Price Data'!S:S,0)),"")</f>
        <v>3.63</v>
      </c>
      <c r="O1142" s="10" cm="1">
        <f t="array" ref="O1142">IFERROR(IF(ISNUMBER(N1142),(N1142-INDEX('Price Data'!T:T,MATCH(TEXT(A1142,"YYYY-MM-DD"),'Price Data'!S:S,0)+1))/INDEX('Price Data'!T:T,MATCH(TEXT(A1142,"YYYY-MM-DD"),'Price Data'!S:S,0)+1),""),"")</f>
        <v>1.1142061281337058E-2</v>
      </c>
    </row>
    <row r="1143" spans="1:15" x14ac:dyDescent="0.3">
      <c r="A1143" s="8">
        <v>42962</v>
      </c>
      <c r="B1143" s="34" t="str">
        <f>IFERROR(INDEX('Price Data'!B:B,MATCH(TEXT(A1143,"YYYY-MM-DD"),'Price Data'!A:A,0)),"")</f>
        <v/>
      </c>
      <c r="C1143" s="10" t="str" cm="1">
        <f t="array" ref="C1143">IFERROR(IF(ISNUMBER(B1143),(B1143-INDEX('Price Data'!B:B,MATCH(TEXT(A1143,"YYYY-MM-DD"),'Price Data'!A:A,0)+1))/INDEX('Price Data'!B:B,MATCH(TEXT(A1143,"YYYY-MM-DD"),'Price Data'!A:A,0)+1),""),"")</f>
        <v/>
      </c>
      <c r="D1143" s="34" t="str">
        <f>IFERROR(INDEX('Price Data'!E:E,MATCH(TEXT(A1143,"YYYY-MM-DD"),'Price Data'!D:D,0)),"")</f>
        <v/>
      </c>
      <c r="E1143" s="10" t="str" cm="1">
        <f t="array" ref="E1143">IFERROR(IF(ISNUMBER(D1143),(D1143-INDEX('Price Data'!E:E,MATCH(TEXT(A1143,"YYYY-MM-DD"),'Price Data'!D:D,0)+1))/INDEX('Price Data'!E:E,MATCH(TEXT(A1143,"YYYY-MM-DD"),'Price Data'!D:D,0)+1),""),"")</f>
        <v/>
      </c>
      <c r="F1143" s="34" t="str">
        <f>IFERROR(INDEX('Price Data'!H:H,MATCH(TEXT(A1143,"YYYY-MM-DD"),'Price Data'!G:G,0)),"")</f>
        <v/>
      </c>
      <c r="G1143" s="10" t="str" cm="1">
        <f t="array" ref="G1143">IFERROR(IF(ISNUMBER(F1143),(F1143-INDEX('Price Data'!H:H,MATCH(TEXT(A1143,"YYYY-MM-DD"),'Price Data'!G:G,0)+1))/INDEX('Price Data'!H:H,MATCH(TEXT(A1143,"YYYY-MM-DD"),'Price Data'!G:G,0)+1),""),"")</f>
        <v/>
      </c>
      <c r="H1143" s="34" t="str">
        <f>IFERROR(INDEX('Price Data'!K:K,MATCH(TEXT(A1143,"YYYY-MM-DD"),'Price Data'!J:J,0)),"")</f>
        <v/>
      </c>
      <c r="I1143" s="10" t="str" cm="1">
        <f t="array" ref="I1143">IFERROR(IF(ISNUMBER(H1143),(H1143-INDEX('Price Data'!K:K,MATCH(TEXT(A1143,"YYYY-MM-DD"),'Price Data'!J:J,0)+1))/INDEX('Price Data'!K:K,MATCH(TEXT(A1143,"YYYY-MM-DD"),'Price Data'!J:J,0)+1),""),"")</f>
        <v/>
      </c>
      <c r="J1143" s="34" t="str">
        <f>IFERROR(INDEX('Price Data'!N:N,MATCH(TEXT(A1143,"YYYY-MM-DD"),'Price Data'!M:M,0)),"")</f>
        <v/>
      </c>
      <c r="K1143" s="10" t="str" cm="1">
        <f t="array" ref="K1143">IFERROR(IF(ISNUMBER(J1143),(J1143-INDEX('Price Data'!N:N,MATCH(TEXT(A1143,"YYYY-MM-DD"),'Price Data'!M:M,0)+1))/INDEX('Price Data'!N:N,MATCH(TEXT(A1143,"YYYY-MM-DD"),'Price Data'!M:M,0)+1),""),"")</f>
        <v/>
      </c>
      <c r="L1143" s="34" t="str">
        <f>IFERROR(INDEX('Price Data'!Q:Q,MATCH(TEXT(A1143,"YYYY-MM-DD"),'Price Data'!P:P,0)),"")</f>
        <v/>
      </c>
      <c r="M1143" s="10" t="str" cm="1">
        <f t="array" ref="M1143">IFERROR(IF(ISNUMBER(L1143),(L1143-INDEX('Price Data'!Q:Q,MATCH(TEXT(A1143,"YYYY-MM-DD"),'Price Data'!P:P,0)+1))/INDEX('Price Data'!Q:Q,MATCH(TEXT(A1143,"YYYY-MM-DD"),'Price Data'!P:P,0)+1),""),"")</f>
        <v/>
      </c>
      <c r="N1143" s="34" t="str">
        <f>IFERROR(INDEX('Price Data'!T:T,MATCH(TEXT(A1143,"YYYY-MM-DD"),'Price Data'!S:S,0)),"")</f>
        <v/>
      </c>
      <c r="O1143" s="10" t="str" cm="1">
        <f t="array" ref="O1143">IFERROR(IF(ISNUMBER(N1143),(N1143-INDEX('Price Data'!T:T,MATCH(TEXT(A1143,"YYYY-MM-DD"),'Price Data'!S:S,0)+1))/INDEX('Price Data'!T:T,MATCH(TEXT(A1143,"YYYY-MM-DD"),'Price Data'!S:S,0)+1),""),"")</f>
        <v/>
      </c>
    </row>
    <row r="1144" spans="1:15" x14ac:dyDescent="0.3">
      <c r="A1144" s="8">
        <v>42963</v>
      </c>
      <c r="B1144" s="34">
        <f>IFERROR(INDEX('Price Data'!B:B,MATCH(TEXT(A1144,"YYYY-MM-DD"),'Price Data'!A:A,0)),"")</f>
        <v>21985</v>
      </c>
      <c r="C1144" s="10" cm="1">
        <f t="array" ref="C1144">IFERROR(IF(ISNUMBER(B1144),(B1144-INDEX('Price Data'!B:B,MATCH(TEXT(A1144,"YYYY-MM-DD"),'Price Data'!A:A,0)+1))/INDEX('Price Data'!B:B,MATCH(TEXT(A1144,"YYYY-MM-DD"),'Price Data'!A:A,0)+1),""),"")</f>
        <v>1.2107540742104779E-2</v>
      </c>
      <c r="D1144" s="34">
        <f>IFERROR(INDEX('Price Data'!E:E,MATCH(TEXT(A1144,"YYYY-MM-DD"),'Price Data'!D:D,0)),"")</f>
        <v>18.03</v>
      </c>
      <c r="E1144" s="10" cm="1">
        <f t="array" ref="E1144">IFERROR(IF(ISNUMBER(D1144),(D1144-INDEX('Price Data'!E:E,MATCH(TEXT(A1144,"YYYY-MM-DD"),'Price Data'!D:D,0)+1))/INDEX('Price Data'!E:E,MATCH(TEXT(A1144,"YYYY-MM-DD"),'Price Data'!D:D,0)+1),""),"")</f>
        <v>1.5202702702702678E-2</v>
      </c>
      <c r="F1144" s="34">
        <f>IFERROR(INDEX('Price Data'!H:H,MATCH(TEXT(A1144,"YYYY-MM-DD"),'Price Data'!G:G,0)),"")</f>
        <v>1508</v>
      </c>
      <c r="G1144" s="10" cm="1">
        <f t="array" ref="G1144">IFERROR(IF(ISNUMBER(F1144),(F1144-INDEX('Price Data'!H:H,MATCH(TEXT(A1144,"YYYY-MM-DD"),'Price Data'!G:G,0)+1))/INDEX('Price Data'!H:H,MATCH(TEXT(A1144,"YYYY-MM-DD"),'Price Data'!G:G,0)+1),""),"")</f>
        <v>0</v>
      </c>
      <c r="H1144" s="34">
        <f>IFERROR(INDEX('Price Data'!K:K,MATCH(TEXT(A1144,"YYYY-MM-DD"),'Price Data'!J:J,0)),"")</f>
        <v>2.93</v>
      </c>
      <c r="I1144" s="10" cm="1">
        <f t="array" ref="I1144">IFERROR(IF(ISNUMBER(H1144),(H1144-INDEX('Price Data'!K:K,MATCH(TEXT(A1144,"YYYY-MM-DD"),'Price Data'!J:J,0)+1))/INDEX('Price Data'!K:K,MATCH(TEXT(A1144,"YYYY-MM-DD"),'Price Data'!J:J,0)+1),""),"")</f>
        <v>2.4475524475524577E-2</v>
      </c>
      <c r="J1144" s="34">
        <f>IFERROR(INDEX('Price Data'!N:N,MATCH(TEXT(A1144,"YYYY-MM-DD"),'Price Data'!M:M,0)),"")</f>
        <v>3.32</v>
      </c>
      <c r="K1144" s="10" cm="1">
        <f t="array" ref="K1144">IFERROR(IF(ISNUMBER(J1144),(J1144-INDEX('Price Data'!N:N,MATCH(TEXT(A1144,"YYYY-MM-DD"),'Price Data'!M:M,0)+1))/INDEX('Price Data'!N:N,MATCH(TEXT(A1144,"YYYY-MM-DD"),'Price Data'!M:M,0)+1),""),"")</f>
        <v>2.1538461538461489E-2</v>
      </c>
      <c r="L1144" s="34">
        <f>IFERROR(INDEX('Price Data'!Q:Q,MATCH(TEXT(A1144,"YYYY-MM-DD"),'Price Data'!P:P,0)),"")</f>
        <v>3.3</v>
      </c>
      <c r="M1144" s="10" cm="1">
        <f t="array" ref="M1144">IFERROR(IF(ISNUMBER(L1144),(L1144-INDEX('Price Data'!Q:Q,MATCH(TEXT(A1144,"YYYY-MM-DD"),'Price Data'!P:P,0)+1))/INDEX('Price Data'!Q:Q,MATCH(TEXT(A1144,"YYYY-MM-DD"),'Price Data'!P:P,0)+1),""),"")</f>
        <v>6.0975609756097615E-3</v>
      </c>
      <c r="N1144" s="34">
        <f>IFERROR(INDEX('Price Data'!T:T,MATCH(TEXT(A1144,"YYYY-MM-DD"),'Price Data'!S:S,0)),"")</f>
        <v>3.59</v>
      </c>
      <c r="O1144" s="10" cm="1">
        <f t="array" ref="O1144">IFERROR(IF(ISNUMBER(N1144),(N1144-INDEX('Price Data'!T:T,MATCH(TEXT(A1144,"YYYY-MM-DD"),'Price Data'!S:S,0)+1))/INDEX('Price Data'!T:T,MATCH(TEXT(A1144,"YYYY-MM-DD"),'Price Data'!S:S,0)+1),""),"")</f>
        <v>-1.1019283746556485E-2</v>
      </c>
    </row>
    <row r="1145" spans="1:15" x14ac:dyDescent="0.3">
      <c r="A1145" s="8">
        <v>42964</v>
      </c>
      <c r="B1145" s="34">
        <f>IFERROR(INDEX('Price Data'!B:B,MATCH(TEXT(A1145,"YYYY-MM-DD"),'Price Data'!A:A,0)),"")</f>
        <v>21789</v>
      </c>
      <c r="C1145" s="10" cm="1">
        <f t="array" ref="C1145">IFERROR(IF(ISNUMBER(B1145),(B1145-INDEX('Price Data'!B:B,MATCH(TEXT(A1145,"YYYY-MM-DD"),'Price Data'!A:A,0)+1))/INDEX('Price Data'!B:B,MATCH(TEXT(A1145,"YYYY-MM-DD"),'Price Data'!A:A,0)+1),""),"")</f>
        <v>-8.9151694337047983E-3</v>
      </c>
      <c r="D1145" s="34">
        <f>IFERROR(INDEX('Price Data'!E:E,MATCH(TEXT(A1145,"YYYY-MM-DD"),'Price Data'!D:D,0)),"")</f>
        <v>17.66</v>
      </c>
      <c r="E1145" s="10" cm="1">
        <f t="array" ref="E1145">IFERROR(IF(ISNUMBER(D1145),(D1145-INDEX('Price Data'!E:E,MATCH(TEXT(A1145,"YYYY-MM-DD"),'Price Data'!D:D,0)+1))/INDEX('Price Data'!E:E,MATCH(TEXT(A1145,"YYYY-MM-DD"),'Price Data'!D:D,0)+1),""),"")</f>
        <v>-2.0521353300055518E-2</v>
      </c>
      <c r="F1145" s="34">
        <f>IFERROR(INDEX('Price Data'!H:H,MATCH(TEXT(A1145,"YYYY-MM-DD"),'Price Data'!G:G,0)),"")</f>
        <v>1508</v>
      </c>
      <c r="G1145" s="10" cm="1">
        <f t="array" ref="G1145">IFERROR(IF(ISNUMBER(F1145),(F1145-INDEX('Price Data'!H:H,MATCH(TEXT(A1145,"YYYY-MM-DD"),'Price Data'!G:G,0)+1))/INDEX('Price Data'!H:H,MATCH(TEXT(A1145,"YYYY-MM-DD"),'Price Data'!G:G,0)+1),""),"")</f>
        <v>0</v>
      </c>
      <c r="H1145" s="34">
        <f>IFERROR(INDEX('Price Data'!K:K,MATCH(TEXT(A1145,"YYYY-MM-DD"),'Price Data'!J:J,0)),"")</f>
        <v>2.92</v>
      </c>
      <c r="I1145" s="10" cm="1">
        <f t="array" ref="I1145">IFERROR(IF(ISNUMBER(H1145),(H1145-INDEX('Price Data'!K:K,MATCH(TEXT(A1145,"YYYY-MM-DD"),'Price Data'!J:J,0)+1))/INDEX('Price Data'!K:K,MATCH(TEXT(A1145,"YYYY-MM-DD"),'Price Data'!J:J,0)+1),""),"")</f>
        <v>-3.412969283276529E-3</v>
      </c>
      <c r="J1145" s="34">
        <f>IFERROR(INDEX('Price Data'!N:N,MATCH(TEXT(A1145,"YYYY-MM-DD"),'Price Data'!M:M,0)),"")</f>
        <v>3.3</v>
      </c>
      <c r="K1145" s="10" cm="1">
        <f t="array" ref="K1145">IFERROR(IF(ISNUMBER(J1145),(J1145-INDEX('Price Data'!N:N,MATCH(TEXT(A1145,"YYYY-MM-DD"),'Price Data'!M:M,0)+1))/INDEX('Price Data'!N:N,MATCH(TEXT(A1145,"YYYY-MM-DD"),'Price Data'!M:M,0)+1),""),"")</f>
        <v>-6.0240963855421742E-3</v>
      </c>
      <c r="L1145" s="34">
        <f>IFERROR(INDEX('Price Data'!Q:Q,MATCH(TEXT(A1145,"YYYY-MM-DD"),'Price Data'!P:P,0)),"")</f>
        <v>3.25</v>
      </c>
      <c r="M1145" s="10" cm="1">
        <f t="array" ref="M1145">IFERROR(IF(ISNUMBER(L1145),(L1145-INDEX('Price Data'!Q:Q,MATCH(TEXT(A1145,"YYYY-MM-DD"),'Price Data'!P:P,0)+1))/INDEX('Price Data'!Q:Q,MATCH(TEXT(A1145,"YYYY-MM-DD"),'Price Data'!P:P,0)+1),""),"")</f>
        <v>-1.5151515151515098E-2</v>
      </c>
      <c r="N1145" s="34">
        <f>IFERROR(INDEX('Price Data'!T:T,MATCH(TEXT(A1145,"YYYY-MM-DD"),'Price Data'!S:S,0)),"")</f>
        <v>3.6</v>
      </c>
      <c r="O1145" s="10" cm="1">
        <f t="array" ref="O1145">IFERROR(IF(ISNUMBER(N1145),(N1145-INDEX('Price Data'!T:T,MATCH(TEXT(A1145,"YYYY-MM-DD"),'Price Data'!S:S,0)+1))/INDEX('Price Data'!T:T,MATCH(TEXT(A1145,"YYYY-MM-DD"),'Price Data'!S:S,0)+1),""),"")</f>
        <v>2.7855153203343265E-3</v>
      </c>
    </row>
    <row r="1146" spans="1:15" x14ac:dyDescent="0.3">
      <c r="A1146" s="8">
        <v>42965</v>
      </c>
      <c r="B1146" s="34">
        <f>IFERROR(INDEX('Price Data'!B:B,MATCH(TEXT(A1146,"YYYY-MM-DD"),'Price Data'!A:A,0)),"")</f>
        <v>21815</v>
      </c>
      <c r="C1146" s="10" cm="1">
        <f t="array" ref="C1146">IFERROR(IF(ISNUMBER(B1146),(B1146-INDEX('Price Data'!B:B,MATCH(TEXT(A1146,"YYYY-MM-DD"),'Price Data'!A:A,0)+1))/INDEX('Price Data'!B:B,MATCH(TEXT(A1146,"YYYY-MM-DD"),'Price Data'!A:A,0)+1),""),"")</f>
        <v>1.1932626554683556E-3</v>
      </c>
      <c r="D1146" s="34">
        <f>IFERROR(INDEX('Price Data'!E:E,MATCH(TEXT(A1146,"YYYY-MM-DD"),'Price Data'!D:D,0)),"")</f>
        <v>17.940000000000001</v>
      </c>
      <c r="E1146" s="10" cm="1">
        <f t="array" ref="E1146">IFERROR(IF(ISNUMBER(D1146),(D1146-INDEX('Price Data'!E:E,MATCH(TEXT(A1146,"YYYY-MM-DD"),'Price Data'!D:D,0)+1))/INDEX('Price Data'!E:E,MATCH(TEXT(A1146,"YYYY-MM-DD"),'Price Data'!D:D,0)+1),""),"")</f>
        <v>1.5855039637599159E-2</v>
      </c>
      <c r="F1146" s="34">
        <f>IFERROR(INDEX('Price Data'!H:H,MATCH(TEXT(A1146,"YYYY-MM-DD"),'Price Data'!G:G,0)),"")</f>
        <v>1508</v>
      </c>
      <c r="G1146" s="10" cm="1">
        <f t="array" ref="G1146">IFERROR(IF(ISNUMBER(F1146),(F1146-INDEX('Price Data'!H:H,MATCH(TEXT(A1146,"YYYY-MM-DD"),'Price Data'!G:G,0)+1))/INDEX('Price Data'!H:H,MATCH(TEXT(A1146,"YYYY-MM-DD"),'Price Data'!G:G,0)+1),""),"")</f>
        <v>0</v>
      </c>
      <c r="H1146" s="34">
        <f>IFERROR(INDEX('Price Data'!K:K,MATCH(TEXT(A1146,"YYYY-MM-DD"),'Price Data'!J:J,0)),"")</f>
        <v>2.92</v>
      </c>
      <c r="I1146" s="10" cm="1">
        <f t="array" ref="I1146">IFERROR(IF(ISNUMBER(H1146),(H1146-INDEX('Price Data'!K:K,MATCH(TEXT(A1146,"YYYY-MM-DD"),'Price Data'!J:J,0)+1))/INDEX('Price Data'!K:K,MATCH(TEXT(A1146,"YYYY-MM-DD"),'Price Data'!J:J,0)+1),""),"")</f>
        <v>0</v>
      </c>
      <c r="J1146" s="34">
        <f>IFERROR(INDEX('Price Data'!N:N,MATCH(TEXT(A1146,"YYYY-MM-DD"),'Price Data'!M:M,0)),"")</f>
        <v>3.33</v>
      </c>
      <c r="K1146" s="10" cm="1">
        <f t="array" ref="K1146">IFERROR(IF(ISNUMBER(J1146),(J1146-INDEX('Price Data'!N:N,MATCH(TEXT(A1146,"YYYY-MM-DD"),'Price Data'!M:M,0)+1))/INDEX('Price Data'!N:N,MATCH(TEXT(A1146,"YYYY-MM-DD"),'Price Data'!M:M,0)+1),""),"")</f>
        <v>9.0909090909091668E-3</v>
      </c>
      <c r="L1146" s="34">
        <f>IFERROR(INDEX('Price Data'!Q:Q,MATCH(TEXT(A1146,"YYYY-MM-DD"),'Price Data'!P:P,0)),"")</f>
        <v>3.32</v>
      </c>
      <c r="M1146" s="10" cm="1">
        <f t="array" ref="M1146">IFERROR(IF(ISNUMBER(L1146),(L1146-INDEX('Price Data'!Q:Q,MATCH(TEXT(A1146,"YYYY-MM-DD"),'Price Data'!P:P,0)+1))/INDEX('Price Data'!Q:Q,MATCH(TEXT(A1146,"YYYY-MM-DD"),'Price Data'!P:P,0)+1),""),"")</f>
        <v>2.1538461538461489E-2</v>
      </c>
      <c r="N1146" s="34">
        <f>IFERROR(INDEX('Price Data'!T:T,MATCH(TEXT(A1146,"YYYY-MM-DD"),'Price Data'!S:S,0)),"")</f>
        <v>3.52</v>
      </c>
      <c r="O1146" s="10" cm="1">
        <f t="array" ref="O1146">IFERROR(IF(ISNUMBER(N1146),(N1146-INDEX('Price Data'!T:T,MATCH(TEXT(A1146,"YYYY-MM-DD"),'Price Data'!S:S,0)+1))/INDEX('Price Data'!T:T,MATCH(TEXT(A1146,"YYYY-MM-DD"),'Price Data'!S:S,0)+1),""),"")</f>
        <v>-2.222222222222224E-2</v>
      </c>
    </row>
    <row r="1147" spans="1:15" x14ac:dyDescent="0.3">
      <c r="A1147" s="8">
        <v>42966</v>
      </c>
      <c r="B1147" s="34" t="str">
        <f>IFERROR(INDEX('Price Data'!B:B,MATCH(TEXT(A1147,"YYYY-MM-DD"),'Price Data'!A:A,0)),"")</f>
        <v/>
      </c>
      <c r="C1147" s="10" t="str" cm="1">
        <f t="array" ref="C1147">IFERROR(IF(ISNUMBER(B1147),(B1147-INDEX('Price Data'!B:B,MATCH(TEXT(A1147,"YYYY-MM-DD"),'Price Data'!A:A,0)+1))/INDEX('Price Data'!B:B,MATCH(TEXT(A1147,"YYYY-MM-DD"),'Price Data'!A:A,0)+1),""),"")</f>
        <v/>
      </c>
      <c r="D1147" s="34" t="str">
        <f>IFERROR(INDEX('Price Data'!E:E,MATCH(TEXT(A1147,"YYYY-MM-DD"),'Price Data'!D:D,0)),"")</f>
        <v/>
      </c>
      <c r="E1147" s="10" t="str" cm="1">
        <f t="array" ref="E1147">IFERROR(IF(ISNUMBER(D1147),(D1147-INDEX('Price Data'!E:E,MATCH(TEXT(A1147,"YYYY-MM-DD"),'Price Data'!D:D,0)+1))/INDEX('Price Data'!E:E,MATCH(TEXT(A1147,"YYYY-MM-DD"),'Price Data'!D:D,0)+1),""),"")</f>
        <v/>
      </c>
      <c r="F1147" s="34" t="str">
        <f>IFERROR(INDEX('Price Data'!H:H,MATCH(TEXT(A1147,"YYYY-MM-DD"),'Price Data'!G:G,0)),"")</f>
        <v/>
      </c>
      <c r="G1147" s="10" t="str" cm="1">
        <f t="array" ref="G1147">IFERROR(IF(ISNUMBER(F1147),(F1147-INDEX('Price Data'!H:H,MATCH(TEXT(A1147,"YYYY-MM-DD"),'Price Data'!G:G,0)+1))/INDEX('Price Data'!H:H,MATCH(TEXT(A1147,"YYYY-MM-DD"),'Price Data'!G:G,0)+1),""),"")</f>
        <v/>
      </c>
      <c r="H1147" s="34" t="str">
        <f>IFERROR(INDEX('Price Data'!K:K,MATCH(TEXT(A1147,"YYYY-MM-DD"),'Price Data'!J:J,0)),"")</f>
        <v/>
      </c>
      <c r="I1147" s="10" t="str" cm="1">
        <f t="array" ref="I1147">IFERROR(IF(ISNUMBER(H1147),(H1147-INDEX('Price Data'!K:K,MATCH(TEXT(A1147,"YYYY-MM-DD"),'Price Data'!J:J,0)+1))/INDEX('Price Data'!K:K,MATCH(TEXT(A1147,"YYYY-MM-DD"),'Price Data'!J:J,0)+1),""),"")</f>
        <v/>
      </c>
      <c r="J1147" s="34" t="str">
        <f>IFERROR(INDEX('Price Data'!N:N,MATCH(TEXT(A1147,"YYYY-MM-DD"),'Price Data'!M:M,0)),"")</f>
        <v/>
      </c>
      <c r="K1147" s="10" t="str" cm="1">
        <f t="array" ref="K1147">IFERROR(IF(ISNUMBER(J1147),(J1147-INDEX('Price Data'!N:N,MATCH(TEXT(A1147,"YYYY-MM-DD"),'Price Data'!M:M,0)+1))/INDEX('Price Data'!N:N,MATCH(TEXT(A1147,"YYYY-MM-DD"),'Price Data'!M:M,0)+1),""),"")</f>
        <v/>
      </c>
      <c r="L1147" s="34" t="str">
        <f>IFERROR(INDEX('Price Data'!Q:Q,MATCH(TEXT(A1147,"YYYY-MM-DD"),'Price Data'!P:P,0)),"")</f>
        <v/>
      </c>
      <c r="M1147" s="10" t="str" cm="1">
        <f t="array" ref="M1147">IFERROR(IF(ISNUMBER(L1147),(L1147-INDEX('Price Data'!Q:Q,MATCH(TEXT(A1147,"YYYY-MM-DD"),'Price Data'!P:P,0)+1))/INDEX('Price Data'!Q:Q,MATCH(TEXT(A1147,"YYYY-MM-DD"),'Price Data'!P:P,0)+1),""),"")</f>
        <v/>
      </c>
      <c r="N1147" s="34" t="str">
        <f>IFERROR(INDEX('Price Data'!T:T,MATCH(TEXT(A1147,"YYYY-MM-DD"),'Price Data'!S:S,0)),"")</f>
        <v/>
      </c>
      <c r="O1147" s="10" t="str" cm="1">
        <f t="array" ref="O1147">IFERROR(IF(ISNUMBER(N1147),(N1147-INDEX('Price Data'!T:T,MATCH(TEXT(A1147,"YYYY-MM-DD"),'Price Data'!S:S,0)+1))/INDEX('Price Data'!T:T,MATCH(TEXT(A1147,"YYYY-MM-DD"),'Price Data'!S:S,0)+1),""),"")</f>
        <v/>
      </c>
    </row>
    <row r="1148" spans="1:15" x14ac:dyDescent="0.3">
      <c r="A1148" s="8">
        <v>42967</v>
      </c>
      <c r="B1148" s="34" t="str">
        <f>IFERROR(INDEX('Price Data'!B:B,MATCH(TEXT(A1148,"YYYY-MM-DD"),'Price Data'!A:A,0)),"")</f>
        <v/>
      </c>
      <c r="C1148" s="10" t="str" cm="1">
        <f t="array" ref="C1148">IFERROR(IF(ISNUMBER(B1148),(B1148-INDEX('Price Data'!B:B,MATCH(TEXT(A1148,"YYYY-MM-DD"),'Price Data'!A:A,0)+1))/INDEX('Price Data'!B:B,MATCH(TEXT(A1148,"YYYY-MM-DD"),'Price Data'!A:A,0)+1),""),"")</f>
        <v/>
      </c>
      <c r="D1148" s="34" t="str">
        <f>IFERROR(INDEX('Price Data'!E:E,MATCH(TEXT(A1148,"YYYY-MM-DD"),'Price Data'!D:D,0)),"")</f>
        <v/>
      </c>
      <c r="E1148" s="10" t="str" cm="1">
        <f t="array" ref="E1148">IFERROR(IF(ISNUMBER(D1148),(D1148-INDEX('Price Data'!E:E,MATCH(TEXT(A1148,"YYYY-MM-DD"),'Price Data'!D:D,0)+1))/INDEX('Price Data'!E:E,MATCH(TEXT(A1148,"YYYY-MM-DD"),'Price Data'!D:D,0)+1),""),"")</f>
        <v/>
      </c>
      <c r="F1148" s="34" t="str">
        <f>IFERROR(INDEX('Price Data'!H:H,MATCH(TEXT(A1148,"YYYY-MM-DD"),'Price Data'!G:G,0)),"")</f>
        <v/>
      </c>
      <c r="G1148" s="10" t="str" cm="1">
        <f t="array" ref="G1148">IFERROR(IF(ISNUMBER(F1148),(F1148-INDEX('Price Data'!H:H,MATCH(TEXT(A1148,"YYYY-MM-DD"),'Price Data'!G:G,0)+1))/INDEX('Price Data'!H:H,MATCH(TEXT(A1148,"YYYY-MM-DD"),'Price Data'!G:G,0)+1),""),"")</f>
        <v/>
      </c>
      <c r="H1148" s="34" t="str">
        <f>IFERROR(INDEX('Price Data'!K:K,MATCH(TEXT(A1148,"YYYY-MM-DD"),'Price Data'!J:J,0)),"")</f>
        <v/>
      </c>
      <c r="I1148" s="10" t="str" cm="1">
        <f t="array" ref="I1148">IFERROR(IF(ISNUMBER(H1148),(H1148-INDEX('Price Data'!K:K,MATCH(TEXT(A1148,"YYYY-MM-DD"),'Price Data'!J:J,0)+1))/INDEX('Price Data'!K:K,MATCH(TEXT(A1148,"YYYY-MM-DD"),'Price Data'!J:J,0)+1),""),"")</f>
        <v/>
      </c>
      <c r="J1148" s="34" t="str">
        <f>IFERROR(INDEX('Price Data'!N:N,MATCH(TEXT(A1148,"YYYY-MM-DD"),'Price Data'!M:M,0)),"")</f>
        <v/>
      </c>
      <c r="K1148" s="10" t="str" cm="1">
        <f t="array" ref="K1148">IFERROR(IF(ISNUMBER(J1148),(J1148-INDEX('Price Data'!N:N,MATCH(TEXT(A1148,"YYYY-MM-DD"),'Price Data'!M:M,0)+1))/INDEX('Price Data'!N:N,MATCH(TEXT(A1148,"YYYY-MM-DD"),'Price Data'!M:M,0)+1),""),"")</f>
        <v/>
      </c>
      <c r="L1148" s="34" t="str">
        <f>IFERROR(INDEX('Price Data'!Q:Q,MATCH(TEXT(A1148,"YYYY-MM-DD"),'Price Data'!P:P,0)),"")</f>
        <v/>
      </c>
      <c r="M1148" s="10" t="str" cm="1">
        <f t="array" ref="M1148">IFERROR(IF(ISNUMBER(L1148),(L1148-INDEX('Price Data'!Q:Q,MATCH(TEXT(A1148,"YYYY-MM-DD"),'Price Data'!P:P,0)+1))/INDEX('Price Data'!Q:Q,MATCH(TEXT(A1148,"YYYY-MM-DD"),'Price Data'!P:P,0)+1),""),"")</f>
        <v/>
      </c>
      <c r="N1148" s="34" t="str">
        <f>IFERROR(INDEX('Price Data'!T:T,MATCH(TEXT(A1148,"YYYY-MM-DD"),'Price Data'!S:S,0)),"")</f>
        <v/>
      </c>
      <c r="O1148" s="10" t="str" cm="1">
        <f t="array" ref="O1148">IFERROR(IF(ISNUMBER(N1148),(N1148-INDEX('Price Data'!T:T,MATCH(TEXT(A1148,"YYYY-MM-DD"),'Price Data'!S:S,0)+1))/INDEX('Price Data'!T:T,MATCH(TEXT(A1148,"YYYY-MM-DD"),'Price Data'!S:S,0)+1),""),"")</f>
        <v/>
      </c>
    </row>
    <row r="1149" spans="1:15" x14ac:dyDescent="0.3">
      <c r="A1149" s="8">
        <v>42968</v>
      </c>
      <c r="B1149" s="34">
        <f>IFERROR(INDEX('Price Data'!B:B,MATCH(TEXT(A1149,"YYYY-MM-DD"),'Price Data'!A:A,0)),"")</f>
        <v>21753</v>
      </c>
      <c r="C1149" s="10" cm="1">
        <f t="array" ref="C1149">IFERROR(IF(ISNUMBER(B1149),(B1149-INDEX('Price Data'!B:B,MATCH(TEXT(A1149,"YYYY-MM-DD"),'Price Data'!A:A,0)+1))/INDEX('Price Data'!B:B,MATCH(TEXT(A1149,"YYYY-MM-DD"),'Price Data'!A:A,0)+1),""),"")</f>
        <v>-2.8420811368324549E-3</v>
      </c>
      <c r="D1149" s="34">
        <f>IFERROR(INDEX('Price Data'!E:E,MATCH(TEXT(A1149,"YYYY-MM-DD"),'Price Data'!D:D,0)),"")</f>
        <v>17.75</v>
      </c>
      <c r="E1149" s="10" cm="1">
        <f t="array" ref="E1149">IFERROR(IF(ISNUMBER(D1149),(D1149-INDEX('Price Data'!E:E,MATCH(TEXT(A1149,"YYYY-MM-DD"),'Price Data'!D:D,0)+1))/INDEX('Price Data'!E:E,MATCH(TEXT(A1149,"YYYY-MM-DD"),'Price Data'!D:D,0)+1),""),"")</f>
        <v>-1.0590858416945443E-2</v>
      </c>
      <c r="F1149" s="34">
        <f>IFERROR(INDEX('Price Data'!H:H,MATCH(TEXT(A1149,"YYYY-MM-DD"),'Price Data'!G:G,0)),"")</f>
        <v>1508</v>
      </c>
      <c r="G1149" s="10" cm="1">
        <f t="array" ref="G1149">IFERROR(IF(ISNUMBER(F1149),(F1149-INDEX('Price Data'!H:H,MATCH(TEXT(A1149,"YYYY-MM-DD"),'Price Data'!G:G,0)+1))/INDEX('Price Data'!H:H,MATCH(TEXT(A1149,"YYYY-MM-DD"),'Price Data'!G:G,0)+1),""),"")</f>
        <v>0</v>
      </c>
      <c r="H1149" s="34">
        <f>IFERROR(INDEX('Price Data'!K:K,MATCH(TEXT(A1149,"YYYY-MM-DD"),'Price Data'!J:J,0)),"")</f>
        <v>2.9</v>
      </c>
      <c r="I1149" s="10" cm="1">
        <f t="array" ref="I1149">IFERROR(IF(ISNUMBER(H1149),(H1149-INDEX('Price Data'!K:K,MATCH(TEXT(A1149,"YYYY-MM-DD"),'Price Data'!J:J,0)+1))/INDEX('Price Data'!K:K,MATCH(TEXT(A1149,"YYYY-MM-DD"),'Price Data'!J:J,0)+1),""),"")</f>
        <v>-6.8493150684931572E-3</v>
      </c>
      <c r="J1149" s="34">
        <f>IFERROR(INDEX('Price Data'!N:N,MATCH(TEXT(A1149,"YYYY-MM-DD"),'Price Data'!M:M,0)),"")</f>
        <v>3.27</v>
      </c>
      <c r="K1149" s="10" cm="1">
        <f t="array" ref="K1149">IFERROR(IF(ISNUMBER(J1149),(J1149-INDEX('Price Data'!N:N,MATCH(TEXT(A1149,"YYYY-MM-DD"),'Price Data'!M:M,0)+1))/INDEX('Price Data'!N:N,MATCH(TEXT(A1149,"YYYY-MM-DD"),'Price Data'!M:M,0)+1),""),"")</f>
        <v>-1.8018018018018035E-2</v>
      </c>
      <c r="L1149" s="34">
        <f>IFERROR(INDEX('Price Data'!Q:Q,MATCH(TEXT(A1149,"YYYY-MM-DD"),'Price Data'!P:P,0)),"")</f>
        <v>3.27</v>
      </c>
      <c r="M1149" s="10" cm="1">
        <f t="array" ref="M1149">IFERROR(IF(ISNUMBER(L1149),(L1149-INDEX('Price Data'!Q:Q,MATCH(TEXT(A1149,"YYYY-MM-DD"),'Price Data'!P:P,0)+1))/INDEX('Price Data'!Q:Q,MATCH(TEXT(A1149,"YYYY-MM-DD"),'Price Data'!P:P,0)+1),""),"")</f>
        <v>-1.506024096385537E-2</v>
      </c>
      <c r="N1149" s="34">
        <f>IFERROR(INDEX('Price Data'!T:T,MATCH(TEXT(A1149,"YYYY-MM-DD"),'Price Data'!S:S,0)),"")</f>
        <v>3.56</v>
      </c>
      <c r="O1149" s="10" cm="1">
        <f t="array" ref="O1149">IFERROR(IF(ISNUMBER(N1149),(N1149-INDEX('Price Data'!T:T,MATCH(TEXT(A1149,"YYYY-MM-DD"),'Price Data'!S:S,0)+1))/INDEX('Price Data'!T:T,MATCH(TEXT(A1149,"YYYY-MM-DD"),'Price Data'!S:S,0)+1),""),"")</f>
        <v>1.1363636363636374E-2</v>
      </c>
    </row>
    <row r="1150" spans="1:15" x14ac:dyDescent="0.3">
      <c r="A1150" s="8">
        <v>42969</v>
      </c>
      <c r="B1150" s="34">
        <f>IFERROR(INDEX('Price Data'!B:B,MATCH(TEXT(A1150,"YYYY-MM-DD"),'Price Data'!A:A,0)),"")</f>
        <v>21729</v>
      </c>
      <c r="C1150" s="10" cm="1">
        <f t="array" ref="C1150">IFERROR(IF(ISNUMBER(B1150),(B1150-INDEX('Price Data'!B:B,MATCH(TEXT(A1150,"YYYY-MM-DD"),'Price Data'!A:A,0)+1))/INDEX('Price Data'!B:B,MATCH(TEXT(A1150,"YYYY-MM-DD"),'Price Data'!A:A,0)+1),""),"")</f>
        <v>-1.1032960970900566E-3</v>
      </c>
      <c r="D1150" s="34">
        <f>IFERROR(INDEX('Price Data'!E:E,MATCH(TEXT(A1150,"YYYY-MM-DD"),'Price Data'!D:D,0)),"")</f>
        <v>17.62</v>
      </c>
      <c r="E1150" s="10" cm="1">
        <f t="array" ref="E1150">IFERROR(IF(ISNUMBER(D1150),(D1150-INDEX('Price Data'!E:E,MATCH(TEXT(A1150,"YYYY-MM-DD"),'Price Data'!D:D,0)+1))/INDEX('Price Data'!E:E,MATCH(TEXT(A1150,"YYYY-MM-DD"),'Price Data'!D:D,0)+1),""),"")</f>
        <v>-7.3239436619717746E-3</v>
      </c>
      <c r="F1150" s="34">
        <f>IFERROR(INDEX('Price Data'!H:H,MATCH(TEXT(A1150,"YYYY-MM-DD"),'Price Data'!G:G,0)),"")</f>
        <v>1508</v>
      </c>
      <c r="G1150" s="10" cm="1">
        <f t="array" ref="G1150">IFERROR(IF(ISNUMBER(F1150),(F1150-INDEX('Price Data'!H:H,MATCH(TEXT(A1150,"YYYY-MM-DD"),'Price Data'!G:G,0)+1))/INDEX('Price Data'!H:H,MATCH(TEXT(A1150,"YYYY-MM-DD"),'Price Data'!G:G,0)+1),""),"")</f>
        <v>0</v>
      </c>
      <c r="H1150" s="34">
        <f>IFERROR(INDEX('Price Data'!K:K,MATCH(TEXT(A1150,"YYYY-MM-DD"),'Price Data'!J:J,0)),"")</f>
        <v>2.88</v>
      </c>
      <c r="I1150" s="10" cm="1">
        <f t="array" ref="I1150">IFERROR(IF(ISNUMBER(H1150),(H1150-INDEX('Price Data'!K:K,MATCH(TEXT(A1150,"YYYY-MM-DD"),'Price Data'!J:J,0)+1))/INDEX('Price Data'!K:K,MATCH(TEXT(A1150,"YYYY-MM-DD"),'Price Data'!J:J,0)+1),""),"")</f>
        <v>-6.896551724137937E-3</v>
      </c>
      <c r="J1150" s="34">
        <f>IFERROR(INDEX('Price Data'!N:N,MATCH(TEXT(A1150,"YYYY-MM-DD"),'Price Data'!M:M,0)),"")</f>
        <v>3.22</v>
      </c>
      <c r="K1150" s="10" cm="1">
        <f t="array" ref="K1150">IFERROR(IF(ISNUMBER(J1150),(J1150-INDEX('Price Data'!N:N,MATCH(TEXT(A1150,"YYYY-MM-DD"),'Price Data'!M:M,0)+1))/INDEX('Price Data'!N:N,MATCH(TEXT(A1150,"YYYY-MM-DD"),'Price Data'!M:M,0)+1),""),"")</f>
        <v>-1.5290519877675787E-2</v>
      </c>
      <c r="L1150" s="34">
        <f>IFERROR(INDEX('Price Data'!Q:Q,MATCH(TEXT(A1150,"YYYY-MM-DD"),'Price Data'!P:P,0)),"")</f>
        <v>3.23</v>
      </c>
      <c r="M1150" s="10" cm="1">
        <f t="array" ref="M1150">IFERROR(IF(ISNUMBER(L1150),(L1150-INDEX('Price Data'!Q:Q,MATCH(TEXT(A1150,"YYYY-MM-DD"),'Price Data'!P:P,0)+1))/INDEX('Price Data'!Q:Q,MATCH(TEXT(A1150,"YYYY-MM-DD"),'Price Data'!P:P,0)+1),""),"")</f>
        <v>-1.2232415902140683E-2</v>
      </c>
      <c r="N1150" s="34">
        <f>IFERROR(INDEX('Price Data'!T:T,MATCH(TEXT(A1150,"YYYY-MM-DD"),'Price Data'!S:S,0)),"")</f>
        <v>3.49</v>
      </c>
      <c r="O1150" s="10" cm="1">
        <f t="array" ref="O1150">IFERROR(IF(ISNUMBER(N1150),(N1150-INDEX('Price Data'!T:T,MATCH(TEXT(A1150,"YYYY-MM-DD"),'Price Data'!S:S,0)+1))/INDEX('Price Data'!T:T,MATCH(TEXT(A1150,"YYYY-MM-DD"),'Price Data'!S:S,0)+1),""),"")</f>
        <v>-1.9662921348314561E-2</v>
      </c>
    </row>
    <row r="1151" spans="1:15" x14ac:dyDescent="0.3">
      <c r="A1151" s="8">
        <v>42970</v>
      </c>
      <c r="B1151" s="34">
        <f>IFERROR(INDEX('Price Data'!B:B,MATCH(TEXT(A1151,"YYYY-MM-DD"),'Price Data'!A:A,0)),"")</f>
        <v>21620</v>
      </c>
      <c r="C1151" s="10" cm="1">
        <f t="array" ref="C1151">IFERROR(IF(ISNUMBER(B1151),(B1151-INDEX('Price Data'!B:B,MATCH(TEXT(A1151,"YYYY-MM-DD"),'Price Data'!A:A,0)+1))/INDEX('Price Data'!B:B,MATCH(TEXT(A1151,"YYYY-MM-DD"),'Price Data'!A:A,0)+1),""),"")</f>
        <v>-5.0163376133278105E-3</v>
      </c>
      <c r="D1151" s="34">
        <f>IFERROR(INDEX('Price Data'!E:E,MATCH(TEXT(A1151,"YYYY-MM-DD"),'Price Data'!D:D,0)),"")</f>
        <v>17.3</v>
      </c>
      <c r="E1151" s="10" cm="1">
        <f t="array" ref="E1151">IFERROR(IF(ISNUMBER(D1151),(D1151-INDEX('Price Data'!E:E,MATCH(TEXT(A1151,"YYYY-MM-DD"),'Price Data'!D:D,0)+1))/INDEX('Price Data'!E:E,MATCH(TEXT(A1151,"YYYY-MM-DD"),'Price Data'!D:D,0)+1),""),"")</f>
        <v>-1.8161180476731001E-2</v>
      </c>
      <c r="F1151" s="34">
        <f>IFERROR(INDEX('Price Data'!H:H,MATCH(TEXT(A1151,"YYYY-MM-DD"),'Price Data'!G:G,0)),"")</f>
        <v>1508</v>
      </c>
      <c r="G1151" s="10" cm="1">
        <f t="array" ref="G1151">IFERROR(IF(ISNUMBER(F1151),(F1151-INDEX('Price Data'!H:H,MATCH(TEXT(A1151,"YYYY-MM-DD"),'Price Data'!G:G,0)+1))/INDEX('Price Data'!H:H,MATCH(TEXT(A1151,"YYYY-MM-DD"),'Price Data'!G:G,0)+1),""),"")</f>
        <v>0</v>
      </c>
      <c r="H1151" s="34">
        <f>IFERROR(INDEX('Price Data'!K:K,MATCH(TEXT(A1151,"YYYY-MM-DD"),'Price Data'!J:J,0)),"")</f>
        <v>2.83</v>
      </c>
      <c r="I1151" s="10" cm="1">
        <f t="array" ref="I1151">IFERROR(IF(ISNUMBER(H1151),(H1151-INDEX('Price Data'!K:K,MATCH(TEXT(A1151,"YYYY-MM-DD"),'Price Data'!J:J,0)+1))/INDEX('Price Data'!K:K,MATCH(TEXT(A1151,"YYYY-MM-DD"),'Price Data'!J:J,0)+1),""),"")</f>
        <v>-1.7361111111111049E-2</v>
      </c>
      <c r="J1151" s="34">
        <f>IFERROR(INDEX('Price Data'!N:N,MATCH(TEXT(A1151,"YYYY-MM-DD"),'Price Data'!M:M,0)),"")</f>
        <v>3.18</v>
      </c>
      <c r="K1151" s="10" cm="1">
        <f t="array" ref="K1151">IFERROR(IF(ISNUMBER(J1151),(J1151-INDEX('Price Data'!N:N,MATCH(TEXT(A1151,"YYYY-MM-DD"),'Price Data'!M:M,0)+1))/INDEX('Price Data'!N:N,MATCH(TEXT(A1151,"YYYY-MM-DD"),'Price Data'!M:M,0)+1),""),"")</f>
        <v>-1.2422360248447215E-2</v>
      </c>
      <c r="L1151" s="34">
        <f>IFERROR(INDEX('Price Data'!Q:Q,MATCH(TEXT(A1151,"YYYY-MM-DD"),'Price Data'!P:P,0)),"")</f>
        <v>3.15</v>
      </c>
      <c r="M1151" s="10" cm="1">
        <f t="array" ref="M1151">IFERROR(IF(ISNUMBER(L1151),(L1151-INDEX('Price Data'!Q:Q,MATCH(TEXT(A1151,"YYYY-MM-DD"),'Price Data'!P:P,0)+1))/INDEX('Price Data'!Q:Q,MATCH(TEXT(A1151,"YYYY-MM-DD"),'Price Data'!P:P,0)+1),""),"")</f>
        <v>-2.4767801857585162E-2</v>
      </c>
      <c r="N1151" s="34">
        <f>IFERROR(INDEX('Price Data'!T:T,MATCH(TEXT(A1151,"YYYY-MM-DD"),'Price Data'!S:S,0)),"")</f>
        <v>3.48</v>
      </c>
      <c r="O1151" s="10" cm="1">
        <f t="array" ref="O1151">IFERROR(IF(ISNUMBER(N1151),(N1151-INDEX('Price Data'!T:T,MATCH(TEXT(A1151,"YYYY-MM-DD"),'Price Data'!S:S,0)+1))/INDEX('Price Data'!T:T,MATCH(TEXT(A1151,"YYYY-MM-DD"),'Price Data'!S:S,0)+1),""),"")</f>
        <v>-2.8653295128940486E-3</v>
      </c>
    </row>
    <row r="1152" spans="1:15" x14ac:dyDescent="0.3">
      <c r="A1152" s="8">
        <v>42971</v>
      </c>
      <c r="B1152" s="34">
        <f>IFERROR(INDEX('Price Data'!B:B,MATCH(TEXT(A1152,"YYYY-MM-DD"),'Price Data'!A:A,0)),"")</f>
        <v>21730</v>
      </c>
      <c r="C1152" s="10" cm="1">
        <f t="array" ref="C1152">IFERROR(IF(ISNUMBER(B1152),(B1152-INDEX('Price Data'!B:B,MATCH(TEXT(A1152,"YYYY-MM-DD"),'Price Data'!A:A,0)+1))/INDEX('Price Data'!B:B,MATCH(TEXT(A1152,"YYYY-MM-DD"),'Price Data'!A:A,0)+1),""),"")</f>
        <v>5.0878815911193339E-3</v>
      </c>
      <c r="D1152" s="34">
        <f>IFERROR(INDEX('Price Data'!E:E,MATCH(TEXT(A1152,"YYYY-MM-DD"),'Price Data'!D:D,0)),"")</f>
        <v>17.54</v>
      </c>
      <c r="E1152" s="10" cm="1">
        <f t="array" ref="E1152">IFERROR(IF(ISNUMBER(D1152),(D1152-INDEX('Price Data'!E:E,MATCH(TEXT(A1152,"YYYY-MM-DD"),'Price Data'!D:D,0)+1))/INDEX('Price Data'!E:E,MATCH(TEXT(A1152,"YYYY-MM-DD"),'Price Data'!D:D,0)+1),""),"")</f>
        <v>1.3872832369942106E-2</v>
      </c>
      <c r="F1152" s="34">
        <f>IFERROR(INDEX('Price Data'!H:H,MATCH(TEXT(A1152,"YYYY-MM-DD"),'Price Data'!G:G,0)),"")</f>
        <v>1508</v>
      </c>
      <c r="G1152" s="10" cm="1">
        <f t="array" ref="G1152">IFERROR(IF(ISNUMBER(F1152),(F1152-INDEX('Price Data'!H:H,MATCH(TEXT(A1152,"YYYY-MM-DD"),'Price Data'!G:G,0)+1))/INDEX('Price Data'!H:H,MATCH(TEXT(A1152,"YYYY-MM-DD"),'Price Data'!G:G,0)+1),""),"")</f>
        <v>0</v>
      </c>
      <c r="H1152" s="34">
        <f>IFERROR(INDEX('Price Data'!K:K,MATCH(TEXT(A1152,"YYYY-MM-DD"),'Price Data'!J:J,0)),"")</f>
        <v>2.84</v>
      </c>
      <c r="I1152" s="10" cm="1">
        <f t="array" ref="I1152">IFERROR(IF(ISNUMBER(H1152),(H1152-INDEX('Price Data'!K:K,MATCH(TEXT(A1152,"YYYY-MM-DD"),'Price Data'!J:J,0)+1))/INDEX('Price Data'!K:K,MATCH(TEXT(A1152,"YYYY-MM-DD"),'Price Data'!J:J,0)+1),""),"")</f>
        <v>3.5335689045935641E-3</v>
      </c>
      <c r="J1152" s="34">
        <f>IFERROR(INDEX('Price Data'!N:N,MATCH(TEXT(A1152,"YYYY-MM-DD"),'Price Data'!M:M,0)),"")</f>
        <v>3.21</v>
      </c>
      <c r="K1152" s="10" cm="1">
        <f t="array" ref="K1152">IFERROR(IF(ISNUMBER(J1152),(J1152-INDEX('Price Data'!N:N,MATCH(TEXT(A1152,"YYYY-MM-DD"),'Price Data'!M:M,0)+1))/INDEX('Price Data'!N:N,MATCH(TEXT(A1152,"YYYY-MM-DD"),'Price Data'!M:M,0)+1),""),"")</f>
        <v>9.4339622641508823E-3</v>
      </c>
      <c r="L1152" s="34">
        <f>IFERROR(INDEX('Price Data'!Q:Q,MATCH(TEXT(A1152,"YYYY-MM-DD"),'Price Data'!P:P,0)),"")</f>
        <v>3.18</v>
      </c>
      <c r="M1152" s="10" cm="1">
        <f t="array" ref="M1152">IFERROR(IF(ISNUMBER(L1152),(L1152-INDEX('Price Data'!Q:Q,MATCH(TEXT(A1152,"YYYY-MM-DD"),'Price Data'!P:P,0)+1))/INDEX('Price Data'!Q:Q,MATCH(TEXT(A1152,"YYYY-MM-DD"),'Price Data'!P:P,0)+1),""),"")</f>
        <v>9.5238095238096027E-3</v>
      </c>
      <c r="N1152" s="34">
        <f>IFERROR(INDEX('Price Data'!T:T,MATCH(TEXT(A1152,"YYYY-MM-DD"),'Price Data'!S:S,0)),"")</f>
        <v>3.49</v>
      </c>
      <c r="O1152" s="10" cm="1">
        <f t="array" ref="O1152">IFERROR(IF(ISNUMBER(N1152),(N1152-INDEX('Price Data'!T:T,MATCH(TEXT(A1152,"YYYY-MM-DD"),'Price Data'!S:S,0)+1))/INDEX('Price Data'!T:T,MATCH(TEXT(A1152,"YYYY-MM-DD"),'Price Data'!S:S,0)+1),""),"")</f>
        <v>2.8735632183908709E-3</v>
      </c>
    </row>
    <row r="1153" spans="1:15" x14ac:dyDescent="0.3">
      <c r="A1153" s="8">
        <v>42972</v>
      </c>
      <c r="B1153" s="34">
        <f>IFERROR(INDEX('Price Data'!B:B,MATCH(TEXT(A1153,"YYYY-MM-DD"),'Price Data'!A:A,0)),"")</f>
        <v>21747</v>
      </c>
      <c r="C1153" s="10" cm="1">
        <f t="array" ref="C1153">IFERROR(IF(ISNUMBER(B1153),(B1153-INDEX('Price Data'!B:B,MATCH(TEXT(A1153,"YYYY-MM-DD"),'Price Data'!A:A,0)+1))/INDEX('Price Data'!B:B,MATCH(TEXT(A1153,"YYYY-MM-DD"),'Price Data'!A:A,0)+1),""),"")</f>
        <v>7.8232857800276121E-4</v>
      </c>
      <c r="D1153" s="34">
        <f>IFERROR(INDEX('Price Data'!E:E,MATCH(TEXT(A1153,"YYYY-MM-DD"),'Price Data'!D:D,0)),"")</f>
        <v>17.78</v>
      </c>
      <c r="E1153" s="10" cm="1">
        <f t="array" ref="E1153">IFERROR(IF(ISNUMBER(D1153),(D1153-INDEX('Price Data'!E:E,MATCH(TEXT(A1153,"YYYY-MM-DD"),'Price Data'!D:D,0)+1))/INDEX('Price Data'!E:E,MATCH(TEXT(A1153,"YYYY-MM-DD"),'Price Data'!D:D,0)+1),""),"")</f>
        <v>1.3683010262257812E-2</v>
      </c>
      <c r="F1153" s="34">
        <f>IFERROR(INDEX('Price Data'!H:H,MATCH(TEXT(A1153,"YYYY-MM-DD"),'Price Data'!G:G,0)),"")</f>
        <v>1508</v>
      </c>
      <c r="G1153" s="10" cm="1">
        <f t="array" ref="G1153">IFERROR(IF(ISNUMBER(F1153),(F1153-INDEX('Price Data'!H:H,MATCH(TEXT(A1153,"YYYY-MM-DD"),'Price Data'!G:G,0)+1))/INDEX('Price Data'!H:H,MATCH(TEXT(A1153,"YYYY-MM-DD"),'Price Data'!G:G,0)+1),""),"")</f>
        <v>0</v>
      </c>
      <c r="H1153" s="34">
        <f>IFERROR(INDEX('Price Data'!K:K,MATCH(TEXT(A1153,"YYYY-MM-DD"),'Price Data'!J:J,0)),"")</f>
        <v>2.84</v>
      </c>
      <c r="I1153" s="10" cm="1">
        <f t="array" ref="I1153">IFERROR(IF(ISNUMBER(H1153),(H1153-INDEX('Price Data'!K:K,MATCH(TEXT(A1153,"YYYY-MM-DD"),'Price Data'!J:J,0)+1))/INDEX('Price Data'!K:K,MATCH(TEXT(A1153,"YYYY-MM-DD"),'Price Data'!J:J,0)+1),""),"")</f>
        <v>0</v>
      </c>
      <c r="J1153" s="34">
        <f>IFERROR(INDEX('Price Data'!N:N,MATCH(TEXT(A1153,"YYYY-MM-DD"),'Price Data'!M:M,0)),"")</f>
        <v>3.21</v>
      </c>
      <c r="K1153" s="10" cm="1">
        <f t="array" ref="K1153">IFERROR(IF(ISNUMBER(J1153),(J1153-INDEX('Price Data'!N:N,MATCH(TEXT(A1153,"YYYY-MM-DD"),'Price Data'!M:M,0)+1))/INDEX('Price Data'!N:N,MATCH(TEXT(A1153,"YYYY-MM-DD"),'Price Data'!M:M,0)+1),""),"")</f>
        <v>0</v>
      </c>
      <c r="L1153" s="34">
        <f>IFERROR(INDEX('Price Data'!Q:Q,MATCH(TEXT(A1153,"YYYY-MM-DD"),'Price Data'!P:P,0)),"")</f>
        <v>3.23</v>
      </c>
      <c r="M1153" s="10" cm="1">
        <f t="array" ref="M1153">IFERROR(IF(ISNUMBER(L1153),(L1153-INDEX('Price Data'!Q:Q,MATCH(TEXT(A1153,"YYYY-MM-DD"),'Price Data'!P:P,0)+1))/INDEX('Price Data'!Q:Q,MATCH(TEXT(A1153,"YYYY-MM-DD"),'Price Data'!P:P,0)+1),""),"")</f>
        <v>1.5723270440251517E-2</v>
      </c>
      <c r="N1153" s="34">
        <f>IFERROR(INDEX('Price Data'!T:T,MATCH(TEXT(A1153,"YYYY-MM-DD"),'Price Data'!S:S,0)),"")</f>
        <v>3.49</v>
      </c>
      <c r="O1153" s="10" cm="1">
        <f t="array" ref="O1153">IFERROR(IF(ISNUMBER(N1153),(N1153-INDEX('Price Data'!T:T,MATCH(TEXT(A1153,"YYYY-MM-DD"),'Price Data'!S:S,0)+1))/INDEX('Price Data'!T:T,MATCH(TEXT(A1153,"YYYY-MM-DD"),'Price Data'!S:S,0)+1),""),"")</f>
        <v>0</v>
      </c>
    </row>
    <row r="1154" spans="1:15" x14ac:dyDescent="0.3">
      <c r="A1154" s="8">
        <v>42973</v>
      </c>
      <c r="B1154" s="34" t="str">
        <f>IFERROR(INDEX('Price Data'!B:B,MATCH(TEXT(A1154,"YYYY-MM-DD"),'Price Data'!A:A,0)),"")</f>
        <v/>
      </c>
      <c r="C1154" s="10" t="str" cm="1">
        <f t="array" ref="C1154">IFERROR(IF(ISNUMBER(B1154),(B1154-INDEX('Price Data'!B:B,MATCH(TEXT(A1154,"YYYY-MM-DD"),'Price Data'!A:A,0)+1))/INDEX('Price Data'!B:B,MATCH(TEXT(A1154,"YYYY-MM-DD"),'Price Data'!A:A,0)+1),""),"")</f>
        <v/>
      </c>
      <c r="D1154" s="34" t="str">
        <f>IFERROR(INDEX('Price Data'!E:E,MATCH(TEXT(A1154,"YYYY-MM-DD"),'Price Data'!D:D,0)),"")</f>
        <v/>
      </c>
      <c r="E1154" s="10" t="str" cm="1">
        <f t="array" ref="E1154">IFERROR(IF(ISNUMBER(D1154),(D1154-INDEX('Price Data'!E:E,MATCH(TEXT(A1154,"YYYY-MM-DD"),'Price Data'!D:D,0)+1))/INDEX('Price Data'!E:E,MATCH(TEXT(A1154,"YYYY-MM-DD"),'Price Data'!D:D,0)+1),""),"")</f>
        <v/>
      </c>
      <c r="F1154" s="34" t="str">
        <f>IFERROR(INDEX('Price Data'!H:H,MATCH(TEXT(A1154,"YYYY-MM-DD"),'Price Data'!G:G,0)),"")</f>
        <v/>
      </c>
      <c r="G1154" s="10" t="str" cm="1">
        <f t="array" ref="G1154">IFERROR(IF(ISNUMBER(F1154),(F1154-INDEX('Price Data'!H:H,MATCH(TEXT(A1154,"YYYY-MM-DD"),'Price Data'!G:G,0)+1))/INDEX('Price Data'!H:H,MATCH(TEXT(A1154,"YYYY-MM-DD"),'Price Data'!G:G,0)+1),""),"")</f>
        <v/>
      </c>
      <c r="H1154" s="34" t="str">
        <f>IFERROR(INDEX('Price Data'!K:K,MATCH(TEXT(A1154,"YYYY-MM-DD"),'Price Data'!J:J,0)),"")</f>
        <v/>
      </c>
      <c r="I1154" s="10" t="str" cm="1">
        <f t="array" ref="I1154">IFERROR(IF(ISNUMBER(H1154),(H1154-INDEX('Price Data'!K:K,MATCH(TEXT(A1154,"YYYY-MM-DD"),'Price Data'!J:J,0)+1))/INDEX('Price Data'!K:K,MATCH(TEXT(A1154,"YYYY-MM-DD"),'Price Data'!J:J,0)+1),""),"")</f>
        <v/>
      </c>
      <c r="J1154" s="34" t="str">
        <f>IFERROR(INDEX('Price Data'!N:N,MATCH(TEXT(A1154,"YYYY-MM-DD"),'Price Data'!M:M,0)),"")</f>
        <v/>
      </c>
      <c r="K1154" s="10" t="str" cm="1">
        <f t="array" ref="K1154">IFERROR(IF(ISNUMBER(J1154),(J1154-INDEX('Price Data'!N:N,MATCH(TEXT(A1154,"YYYY-MM-DD"),'Price Data'!M:M,0)+1))/INDEX('Price Data'!N:N,MATCH(TEXT(A1154,"YYYY-MM-DD"),'Price Data'!M:M,0)+1),""),"")</f>
        <v/>
      </c>
      <c r="L1154" s="34" t="str">
        <f>IFERROR(INDEX('Price Data'!Q:Q,MATCH(TEXT(A1154,"YYYY-MM-DD"),'Price Data'!P:P,0)),"")</f>
        <v/>
      </c>
      <c r="M1154" s="10" t="str" cm="1">
        <f t="array" ref="M1154">IFERROR(IF(ISNUMBER(L1154),(L1154-INDEX('Price Data'!Q:Q,MATCH(TEXT(A1154,"YYYY-MM-DD"),'Price Data'!P:P,0)+1))/INDEX('Price Data'!Q:Q,MATCH(TEXT(A1154,"YYYY-MM-DD"),'Price Data'!P:P,0)+1),""),"")</f>
        <v/>
      </c>
      <c r="N1154" s="34" t="str">
        <f>IFERROR(INDEX('Price Data'!T:T,MATCH(TEXT(A1154,"YYYY-MM-DD"),'Price Data'!S:S,0)),"")</f>
        <v/>
      </c>
      <c r="O1154" s="10" t="str" cm="1">
        <f t="array" ref="O1154">IFERROR(IF(ISNUMBER(N1154),(N1154-INDEX('Price Data'!T:T,MATCH(TEXT(A1154,"YYYY-MM-DD"),'Price Data'!S:S,0)+1))/INDEX('Price Data'!T:T,MATCH(TEXT(A1154,"YYYY-MM-DD"),'Price Data'!S:S,0)+1),""),"")</f>
        <v/>
      </c>
    </row>
    <row r="1155" spans="1:15" x14ac:dyDescent="0.3">
      <c r="A1155" s="8">
        <v>42974</v>
      </c>
      <c r="B1155" s="34" t="str">
        <f>IFERROR(INDEX('Price Data'!B:B,MATCH(TEXT(A1155,"YYYY-MM-DD"),'Price Data'!A:A,0)),"")</f>
        <v/>
      </c>
      <c r="C1155" s="10" t="str" cm="1">
        <f t="array" ref="C1155">IFERROR(IF(ISNUMBER(B1155),(B1155-INDEX('Price Data'!B:B,MATCH(TEXT(A1155,"YYYY-MM-DD"),'Price Data'!A:A,0)+1))/INDEX('Price Data'!B:B,MATCH(TEXT(A1155,"YYYY-MM-DD"),'Price Data'!A:A,0)+1),""),"")</f>
        <v/>
      </c>
      <c r="D1155" s="34" t="str">
        <f>IFERROR(INDEX('Price Data'!E:E,MATCH(TEXT(A1155,"YYYY-MM-DD"),'Price Data'!D:D,0)),"")</f>
        <v/>
      </c>
      <c r="E1155" s="10" t="str" cm="1">
        <f t="array" ref="E1155">IFERROR(IF(ISNUMBER(D1155),(D1155-INDEX('Price Data'!E:E,MATCH(TEXT(A1155,"YYYY-MM-DD"),'Price Data'!D:D,0)+1))/INDEX('Price Data'!E:E,MATCH(TEXT(A1155,"YYYY-MM-DD"),'Price Data'!D:D,0)+1),""),"")</f>
        <v/>
      </c>
      <c r="F1155" s="34" t="str">
        <f>IFERROR(INDEX('Price Data'!H:H,MATCH(TEXT(A1155,"YYYY-MM-DD"),'Price Data'!G:G,0)),"")</f>
        <v/>
      </c>
      <c r="G1155" s="10" t="str" cm="1">
        <f t="array" ref="G1155">IFERROR(IF(ISNUMBER(F1155),(F1155-INDEX('Price Data'!H:H,MATCH(TEXT(A1155,"YYYY-MM-DD"),'Price Data'!G:G,0)+1))/INDEX('Price Data'!H:H,MATCH(TEXT(A1155,"YYYY-MM-DD"),'Price Data'!G:G,0)+1),""),"")</f>
        <v/>
      </c>
      <c r="H1155" s="34" t="str">
        <f>IFERROR(INDEX('Price Data'!K:K,MATCH(TEXT(A1155,"YYYY-MM-DD"),'Price Data'!J:J,0)),"")</f>
        <v/>
      </c>
      <c r="I1155" s="10" t="str" cm="1">
        <f t="array" ref="I1155">IFERROR(IF(ISNUMBER(H1155),(H1155-INDEX('Price Data'!K:K,MATCH(TEXT(A1155,"YYYY-MM-DD"),'Price Data'!J:J,0)+1))/INDEX('Price Data'!K:K,MATCH(TEXT(A1155,"YYYY-MM-DD"),'Price Data'!J:J,0)+1),""),"")</f>
        <v/>
      </c>
      <c r="J1155" s="34" t="str">
        <f>IFERROR(INDEX('Price Data'!N:N,MATCH(TEXT(A1155,"YYYY-MM-DD"),'Price Data'!M:M,0)),"")</f>
        <v/>
      </c>
      <c r="K1155" s="10" t="str" cm="1">
        <f t="array" ref="K1155">IFERROR(IF(ISNUMBER(J1155),(J1155-INDEX('Price Data'!N:N,MATCH(TEXT(A1155,"YYYY-MM-DD"),'Price Data'!M:M,0)+1))/INDEX('Price Data'!N:N,MATCH(TEXT(A1155,"YYYY-MM-DD"),'Price Data'!M:M,0)+1),""),"")</f>
        <v/>
      </c>
      <c r="L1155" s="34" t="str">
        <f>IFERROR(INDEX('Price Data'!Q:Q,MATCH(TEXT(A1155,"YYYY-MM-DD"),'Price Data'!P:P,0)),"")</f>
        <v/>
      </c>
      <c r="M1155" s="10" t="str" cm="1">
        <f t="array" ref="M1155">IFERROR(IF(ISNUMBER(L1155),(L1155-INDEX('Price Data'!Q:Q,MATCH(TEXT(A1155,"YYYY-MM-DD"),'Price Data'!P:P,0)+1))/INDEX('Price Data'!Q:Q,MATCH(TEXT(A1155,"YYYY-MM-DD"),'Price Data'!P:P,0)+1),""),"")</f>
        <v/>
      </c>
      <c r="N1155" s="34" t="str">
        <f>IFERROR(INDEX('Price Data'!T:T,MATCH(TEXT(A1155,"YYYY-MM-DD"),'Price Data'!S:S,0)),"")</f>
        <v/>
      </c>
      <c r="O1155" s="10" t="str" cm="1">
        <f t="array" ref="O1155">IFERROR(IF(ISNUMBER(N1155),(N1155-INDEX('Price Data'!T:T,MATCH(TEXT(A1155,"YYYY-MM-DD"),'Price Data'!S:S,0)+1))/INDEX('Price Data'!T:T,MATCH(TEXT(A1155,"YYYY-MM-DD"),'Price Data'!S:S,0)+1),""),"")</f>
        <v/>
      </c>
    </row>
    <row r="1156" spans="1:15" x14ac:dyDescent="0.3">
      <c r="A1156" s="8">
        <v>42975</v>
      </c>
      <c r="B1156" s="34">
        <f>IFERROR(INDEX('Price Data'!B:B,MATCH(TEXT(A1156,"YYYY-MM-DD"),'Price Data'!A:A,0)),"")</f>
        <v>21726</v>
      </c>
      <c r="C1156" s="10" cm="1">
        <f t="array" ref="C1156">IFERROR(IF(ISNUMBER(B1156),(B1156-INDEX('Price Data'!B:B,MATCH(TEXT(A1156,"YYYY-MM-DD"),'Price Data'!A:A,0)+1))/INDEX('Price Data'!B:B,MATCH(TEXT(A1156,"YYYY-MM-DD"),'Price Data'!A:A,0)+1),""),"")</f>
        <v>-9.6565043454269553E-4</v>
      </c>
      <c r="D1156" s="34">
        <f>IFERROR(INDEX('Price Data'!E:E,MATCH(TEXT(A1156,"YYYY-MM-DD"),'Price Data'!D:D,0)),"")</f>
        <v>17.760000000000002</v>
      </c>
      <c r="E1156" s="10" cm="1">
        <f t="array" ref="E1156">IFERROR(IF(ISNUMBER(D1156),(D1156-INDEX('Price Data'!E:E,MATCH(TEXT(A1156,"YYYY-MM-DD"),'Price Data'!D:D,0)+1))/INDEX('Price Data'!E:E,MATCH(TEXT(A1156,"YYYY-MM-DD"),'Price Data'!D:D,0)+1),""),"")</f>
        <v>-1.124859392575904E-3</v>
      </c>
      <c r="F1156" s="34">
        <f>IFERROR(INDEX('Price Data'!H:H,MATCH(TEXT(A1156,"YYYY-MM-DD"),'Price Data'!G:G,0)),"")</f>
        <v>1508</v>
      </c>
      <c r="G1156" s="10" cm="1">
        <f t="array" ref="G1156">IFERROR(IF(ISNUMBER(F1156),(F1156-INDEX('Price Data'!H:H,MATCH(TEXT(A1156,"YYYY-MM-DD"),'Price Data'!G:G,0)+1))/INDEX('Price Data'!H:H,MATCH(TEXT(A1156,"YYYY-MM-DD"),'Price Data'!G:G,0)+1),""),"")</f>
        <v>0</v>
      </c>
      <c r="H1156" s="34">
        <f>IFERROR(INDEX('Price Data'!K:K,MATCH(TEXT(A1156,"YYYY-MM-DD"),'Price Data'!J:J,0)),"")</f>
        <v>2.86</v>
      </c>
      <c r="I1156" s="10" cm="1">
        <f t="array" ref="I1156">IFERROR(IF(ISNUMBER(H1156),(H1156-INDEX('Price Data'!K:K,MATCH(TEXT(A1156,"YYYY-MM-DD"),'Price Data'!J:J,0)+1))/INDEX('Price Data'!K:K,MATCH(TEXT(A1156,"YYYY-MM-DD"),'Price Data'!J:J,0)+1),""),"")</f>
        <v>7.0422535211267668E-3</v>
      </c>
      <c r="J1156" s="34">
        <f>IFERROR(INDEX('Price Data'!N:N,MATCH(TEXT(A1156,"YYYY-MM-DD"),'Price Data'!M:M,0)),"")</f>
        <v>3.23</v>
      </c>
      <c r="K1156" s="10" cm="1">
        <f t="array" ref="K1156">IFERROR(IF(ISNUMBER(J1156),(J1156-INDEX('Price Data'!N:N,MATCH(TEXT(A1156,"YYYY-MM-DD"),'Price Data'!M:M,0)+1))/INDEX('Price Data'!N:N,MATCH(TEXT(A1156,"YYYY-MM-DD"),'Price Data'!M:M,0)+1),""),"")</f>
        <v>6.2305295950155822E-3</v>
      </c>
      <c r="L1156" s="34">
        <f>IFERROR(INDEX('Price Data'!Q:Q,MATCH(TEXT(A1156,"YYYY-MM-DD"),'Price Data'!P:P,0)),"")</f>
        <v>3.26</v>
      </c>
      <c r="M1156" s="10" cm="1">
        <f t="array" ref="M1156">IFERROR(IF(ISNUMBER(L1156),(L1156-INDEX('Price Data'!Q:Q,MATCH(TEXT(A1156,"YYYY-MM-DD"),'Price Data'!P:P,0)+1))/INDEX('Price Data'!Q:Q,MATCH(TEXT(A1156,"YYYY-MM-DD"),'Price Data'!P:P,0)+1),""),"")</f>
        <v>9.2879256965943662E-3</v>
      </c>
      <c r="N1156" s="34">
        <f>IFERROR(INDEX('Price Data'!T:T,MATCH(TEXT(A1156,"YYYY-MM-DD"),'Price Data'!S:S,0)),"")</f>
        <v>3.48</v>
      </c>
      <c r="O1156" s="10" cm="1">
        <f t="array" ref="O1156">IFERROR(IF(ISNUMBER(N1156),(N1156-INDEX('Price Data'!T:T,MATCH(TEXT(A1156,"YYYY-MM-DD"),'Price Data'!S:S,0)+1))/INDEX('Price Data'!T:T,MATCH(TEXT(A1156,"YYYY-MM-DD"),'Price Data'!S:S,0)+1),""),"")</f>
        <v>-2.8653295128940486E-3</v>
      </c>
    </row>
    <row r="1157" spans="1:15" x14ac:dyDescent="0.3">
      <c r="A1157" s="8">
        <v>42976</v>
      </c>
      <c r="B1157" s="34">
        <f>IFERROR(INDEX('Price Data'!B:B,MATCH(TEXT(A1157,"YYYY-MM-DD"),'Price Data'!A:A,0)),"")</f>
        <v>21409</v>
      </c>
      <c r="C1157" s="10" cm="1">
        <f t="array" ref="C1157">IFERROR(IF(ISNUMBER(B1157),(B1157-INDEX('Price Data'!B:B,MATCH(TEXT(A1157,"YYYY-MM-DD"),'Price Data'!A:A,0)+1))/INDEX('Price Data'!B:B,MATCH(TEXT(A1157,"YYYY-MM-DD"),'Price Data'!A:A,0)+1),""),"")</f>
        <v>-1.4590812850961981E-2</v>
      </c>
      <c r="D1157" s="34">
        <f>IFERROR(INDEX('Price Data'!E:E,MATCH(TEXT(A1157,"YYYY-MM-DD"),'Price Data'!D:D,0)),"")</f>
        <v>17.29</v>
      </c>
      <c r="E1157" s="10" cm="1">
        <f t="array" ref="E1157">IFERROR(IF(ISNUMBER(D1157),(D1157-INDEX('Price Data'!E:E,MATCH(TEXT(A1157,"YYYY-MM-DD"),'Price Data'!D:D,0)+1))/INDEX('Price Data'!E:E,MATCH(TEXT(A1157,"YYYY-MM-DD"),'Price Data'!D:D,0)+1),""),"")</f>
        <v>-2.6463963963964096E-2</v>
      </c>
      <c r="F1157" s="34">
        <f>IFERROR(INDEX('Price Data'!H:H,MATCH(TEXT(A1157,"YYYY-MM-DD"),'Price Data'!G:G,0)),"")</f>
        <v>1508</v>
      </c>
      <c r="G1157" s="10" cm="1">
        <f t="array" ref="G1157">IFERROR(IF(ISNUMBER(F1157),(F1157-INDEX('Price Data'!H:H,MATCH(TEXT(A1157,"YYYY-MM-DD"),'Price Data'!G:G,0)+1))/INDEX('Price Data'!H:H,MATCH(TEXT(A1157,"YYYY-MM-DD"),'Price Data'!G:G,0)+1),""),"")</f>
        <v>0</v>
      </c>
      <c r="H1157" s="34">
        <f>IFERROR(INDEX('Price Data'!K:K,MATCH(TEXT(A1157,"YYYY-MM-DD"),'Price Data'!J:J,0)),"")</f>
        <v>2.81</v>
      </c>
      <c r="I1157" s="10" cm="1">
        <f t="array" ref="I1157">IFERROR(IF(ISNUMBER(H1157),(H1157-INDEX('Price Data'!K:K,MATCH(TEXT(A1157,"YYYY-MM-DD"),'Price Data'!J:J,0)+1))/INDEX('Price Data'!K:K,MATCH(TEXT(A1157,"YYYY-MM-DD"),'Price Data'!J:J,0)+1),""),"")</f>
        <v>-1.7482517482517421E-2</v>
      </c>
      <c r="J1157" s="34">
        <f>IFERROR(INDEX('Price Data'!N:N,MATCH(TEXT(A1157,"YYYY-MM-DD"),'Price Data'!M:M,0)),"")</f>
        <v>3.14</v>
      </c>
      <c r="K1157" s="10" cm="1">
        <f t="array" ref="K1157">IFERROR(IF(ISNUMBER(J1157),(J1157-INDEX('Price Data'!N:N,MATCH(TEXT(A1157,"YYYY-MM-DD"),'Price Data'!M:M,0)+1))/INDEX('Price Data'!N:N,MATCH(TEXT(A1157,"YYYY-MM-DD"),'Price Data'!M:M,0)+1),""),"")</f>
        <v>-2.7863777089783239E-2</v>
      </c>
      <c r="L1157" s="34">
        <f>IFERROR(INDEX('Price Data'!Q:Q,MATCH(TEXT(A1157,"YYYY-MM-DD"),'Price Data'!P:P,0)),"")</f>
        <v>3.14</v>
      </c>
      <c r="M1157" s="10" cm="1">
        <f t="array" ref="M1157">IFERROR(IF(ISNUMBER(L1157),(L1157-INDEX('Price Data'!Q:Q,MATCH(TEXT(A1157,"YYYY-MM-DD"),'Price Data'!P:P,0)+1))/INDEX('Price Data'!Q:Q,MATCH(TEXT(A1157,"YYYY-MM-DD"),'Price Data'!P:P,0)+1),""),"")</f>
        <v>-3.6809815950920144E-2</v>
      </c>
      <c r="N1157" s="34">
        <f>IFERROR(INDEX('Price Data'!T:T,MATCH(TEXT(A1157,"YYYY-MM-DD"),'Price Data'!S:S,0)),"")</f>
        <v>3.44</v>
      </c>
      <c r="O1157" s="10" cm="1">
        <f t="array" ref="O1157">IFERROR(IF(ISNUMBER(N1157),(N1157-INDEX('Price Data'!T:T,MATCH(TEXT(A1157,"YYYY-MM-DD"),'Price Data'!S:S,0)+1))/INDEX('Price Data'!T:T,MATCH(TEXT(A1157,"YYYY-MM-DD"),'Price Data'!S:S,0)+1),""),"")</f>
        <v>-1.1494252873563229E-2</v>
      </c>
    </row>
    <row r="1158" spans="1:15" x14ac:dyDescent="0.3">
      <c r="A1158" s="8">
        <v>42977</v>
      </c>
      <c r="B1158" s="34">
        <f>IFERROR(INDEX('Price Data'!B:B,MATCH(TEXT(A1158,"YYYY-MM-DD"),'Price Data'!A:A,0)),"")</f>
        <v>21503</v>
      </c>
      <c r="C1158" s="10" cm="1">
        <f t="array" ref="C1158">IFERROR(IF(ISNUMBER(B1158),(B1158-INDEX('Price Data'!B:B,MATCH(TEXT(A1158,"YYYY-MM-DD"),'Price Data'!A:A,0)+1))/INDEX('Price Data'!B:B,MATCH(TEXT(A1158,"YYYY-MM-DD"),'Price Data'!A:A,0)+1),""),"")</f>
        <v>4.3906768181605866E-3</v>
      </c>
      <c r="D1158" s="34">
        <f>IFERROR(INDEX('Price Data'!E:E,MATCH(TEXT(A1158,"YYYY-MM-DD"),'Price Data'!D:D,0)),"")</f>
        <v>17</v>
      </c>
      <c r="E1158" s="10" cm="1">
        <f t="array" ref="E1158">IFERROR(IF(ISNUMBER(D1158),(D1158-INDEX('Price Data'!E:E,MATCH(TEXT(A1158,"YYYY-MM-DD"),'Price Data'!D:D,0)+1))/INDEX('Price Data'!E:E,MATCH(TEXT(A1158,"YYYY-MM-DD"),'Price Data'!D:D,0)+1),""),"")</f>
        <v>-1.6772700983227251E-2</v>
      </c>
      <c r="F1158" s="34">
        <f>IFERROR(INDEX('Price Data'!H:H,MATCH(TEXT(A1158,"YYYY-MM-DD"),'Price Data'!G:G,0)),"")</f>
        <v>1508</v>
      </c>
      <c r="G1158" s="10" cm="1">
        <f t="array" ref="G1158">IFERROR(IF(ISNUMBER(F1158),(F1158-INDEX('Price Data'!H:H,MATCH(TEXT(A1158,"YYYY-MM-DD"),'Price Data'!G:G,0)+1))/INDEX('Price Data'!H:H,MATCH(TEXT(A1158,"YYYY-MM-DD"),'Price Data'!G:G,0)+1),""),"")</f>
        <v>0</v>
      </c>
      <c r="H1158" s="34">
        <f>IFERROR(INDEX('Price Data'!K:K,MATCH(TEXT(A1158,"YYYY-MM-DD"),'Price Data'!J:J,0)),"")</f>
        <v>2.82</v>
      </c>
      <c r="I1158" s="10" cm="1">
        <f t="array" ref="I1158">IFERROR(IF(ISNUMBER(H1158),(H1158-INDEX('Price Data'!K:K,MATCH(TEXT(A1158,"YYYY-MM-DD"),'Price Data'!J:J,0)+1))/INDEX('Price Data'!K:K,MATCH(TEXT(A1158,"YYYY-MM-DD"),'Price Data'!J:J,0)+1),""),"")</f>
        <v>3.5587188612098883E-3</v>
      </c>
      <c r="J1158" s="34">
        <f>IFERROR(INDEX('Price Data'!N:N,MATCH(TEXT(A1158,"YYYY-MM-DD"),'Price Data'!M:M,0)),"")</f>
        <v>3.18</v>
      </c>
      <c r="K1158" s="10" cm="1">
        <f t="array" ref="K1158">IFERROR(IF(ISNUMBER(J1158),(J1158-INDEX('Price Data'!N:N,MATCH(TEXT(A1158,"YYYY-MM-DD"),'Price Data'!M:M,0)+1))/INDEX('Price Data'!N:N,MATCH(TEXT(A1158,"YYYY-MM-DD"),'Price Data'!M:M,0)+1),""),"")</f>
        <v>1.2738853503184724E-2</v>
      </c>
      <c r="L1158" s="34">
        <f>IFERROR(INDEX('Price Data'!Q:Q,MATCH(TEXT(A1158,"YYYY-MM-DD"),'Price Data'!P:P,0)),"")</f>
        <v>3.17</v>
      </c>
      <c r="M1158" s="10" cm="1">
        <f t="array" ref="M1158">IFERROR(IF(ISNUMBER(L1158),(L1158-INDEX('Price Data'!Q:Q,MATCH(TEXT(A1158,"YYYY-MM-DD"),'Price Data'!P:P,0)+1))/INDEX('Price Data'!Q:Q,MATCH(TEXT(A1158,"YYYY-MM-DD"),'Price Data'!P:P,0)+1),""),"")</f>
        <v>9.5541401273884722E-3</v>
      </c>
      <c r="N1158" s="34">
        <f>IFERROR(INDEX('Price Data'!T:T,MATCH(TEXT(A1158,"YYYY-MM-DD"),'Price Data'!S:S,0)),"")</f>
        <v>3.46</v>
      </c>
      <c r="O1158" s="10" cm="1">
        <f t="array" ref="O1158">IFERROR(IF(ISNUMBER(N1158),(N1158-INDEX('Price Data'!T:T,MATCH(TEXT(A1158,"YYYY-MM-DD"),'Price Data'!S:S,0)+1))/INDEX('Price Data'!T:T,MATCH(TEXT(A1158,"YYYY-MM-DD"),'Price Data'!S:S,0)+1),""),"")</f>
        <v>5.8139534883720981E-3</v>
      </c>
    </row>
    <row r="1159" spans="1:15" x14ac:dyDescent="0.3">
      <c r="A1159" s="8">
        <v>42978</v>
      </c>
      <c r="B1159" s="34">
        <f>IFERROR(INDEX('Price Data'!B:B,MATCH(TEXT(A1159,"YYYY-MM-DD"),'Price Data'!A:A,0)),"")</f>
        <v>21670</v>
      </c>
      <c r="C1159" s="10" cm="1">
        <f t="array" ref="C1159">IFERROR(IF(ISNUMBER(B1159),(B1159-INDEX('Price Data'!B:B,MATCH(TEXT(A1159,"YYYY-MM-DD"),'Price Data'!A:A,0)+1))/INDEX('Price Data'!B:B,MATCH(TEXT(A1159,"YYYY-MM-DD"),'Price Data'!A:A,0)+1),""),"")</f>
        <v>7.766358182579175E-3</v>
      </c>
      <c r="D1159" s="34">
        <f>IFERROR(INDEX('Price Data'!E:E,MATCH(TEXT(A1159,"YYYY-MM-DD"),'Price Data'!D:D,0)),"")</f>
        <v>17.09</v>
      </c>
      <c r="E1159" s="10" cm="1">
        <f t="array" ref="E1159">IFERROR(IF(ISNUMBER(D1159),(D1159-INDEX('Price Data'!E:E,MATCH(TEXT(A1159,"YYYY-MM-DD"),'Price Data'!D:D,0)+1))/INDEX('Price Data'!E:E,MATCH(TEXT(A1159,"YYYY-MM-DD"),'Price Data'!D:D,0)+1),""),"")</f>
        <v>5.2941176470588155E-3</v>
      </c>
      <c r="F1159" s="34">
        <f>IFERROR(INDEX('Price Data'!H:H,MATCH(TEXT(A1159,"YYYY-MM-DD"),'Price Data'!G:G,0)),"")</f>
        <v>1508</v>
      </c>
      <c r="G1159" s="10" cm="1">
        <f t="array" ref="G1159">IFERROR(IF(ISNUMBER(F1159),(F1159-INDEX('Price Data'!H:H,MATCH(TEXT(A1159,"YYYY-MM-DD"),'Price Data'!G:G,0)+1))/INDEX('Price Data'!H:H,MATCH(TEXT(A1159,"YYYY-MM-DD"),'Price Data'!G:G,0)+1),""),"")</f>
        <v>0</v>
      </c>
      <c r="H1159" s="34">
        <f>IFERROR(INDEX('Price Data'!K:K,MATCH(TEXT(A1159,"YYYY-MM-DD"),'Price Data'!J:J,0)),"")</f>
        <v>2.84</v>
      </c>
      <c r="I1159" s="10" cm="1">
        <f t="array" ref="I1159">IFERROR(IF(ISNUMBER(H1159),(H1159-INDEX('Price Data'!K:K,MATCH(TEXT(A1159,"YYYY-MM-DD"),'Price Data'!J:J,0)+1))/INDEX('Price Data'!K:K,MATCH(TEXT(A1159,"YYYY-MM-DD"),'Price Data'!J:J,0)+1),""),"")</f>
        <v>7.0921985815602905E-3</v>
      </c>
      <c r="J1159" s="34">
        <f>IFERROR(INDEX('Price Data'!N:N,MATCH(TEXT(A1159,"YYYY-MM-DD"),'Price Data'!M:M,0)),"")</f>
        <v>3.2</v>
      </c>
      <c r="K1159" s="10" cm="1">
        <f t="array" ref="K1159">IFERROR(IF(ISNUMBER(J1159),(J1159-INDEX('Price Data'!N:N,MATCH(TEXT(A1159,"YYYY-MM-DD"),'Price Data'!M:M,0)+1))/INDEX('Price Data'!N:N,MATCH(TEXT(A1159,"YYYY-MM-DD"),'Price Data'!M:M,0)+1),""),"")</f>
        <v>6.2893081761006345E-3</v>
      </c>
      <c r="L1159" s="34">
        <f>IFERROR(INDEX('Price Data'!Q:Q,MATCH(TEXT(A1159,"YYYY-MM-DD"),'Price Data'!P:P,0)),"")</f>
        <v>3.19</v>
      </c>
      <c r="M1159" s="10" cm="1">
        <f t="array" ref="M1159">IFERROR(IF(ISNUMBER(L1159),(L1159-INDEX('Price Data'!Q:Q,MATCH(TEXT(A1159,"YYYY-MM-DD"),'Price Data'!P:P,0)+1))/INDEX('Price Data'!Q:Q,MATCH(TEXT(A1159,"YYYY-MM-DD"),'Price Data'!P:P,0)+1),""),"")</f>
        <v>6.309148264984233E-3</v>
      </c>
      <c r="N1159" s="34">
        <f>IFERROR(INDEX('Price Data'!T:T,MATCH(TEXT(A1159,"YYYY-MM-DD"),'Price Data'!S:S,0)),"")</f>
        <v>3.49</v>
      </c>
      <c r="O1159" s="10" cm="1">
        <f t="array" ref="O1159">IFERROR(IF(ISNUMBER(N1159),(N1159-INDEX('Price Data'!T:T,MATCH(TEXT(A1159,"YYYY-MM-DD"),'Price Data'!S:S,0)+1))/INDEX('Price Data'!T:T,MATCH(TEXT(A1159,"YYYY-MM-DD"),'Price Data'!S:S,0)+1),""),"")</f>
        <v>8.6705202312139448E-3</v>
      </c>
    </row>
    <row r="1160" spans="1:15" x14ac:dyDescent="0.3">
      <c r="A1160" s="8">
        <v>42979</v>
      </c>
      <c r="B1160" s="34">
        <f>IFERROR(INDEX('Price Data'!B:B,MATCH(TEXT(A1160,"YYYY-MM-DD"),'Price Data'!A:A,0)),"")</f>
        <v>21859</v>
      </c>
      <c r="C1160" s="10" cm="1">
        <f t="array" ref="C1160">IFERROR(IF(ISNUMBER(B1160),(B1160-INDEX('Price Data'!B:B,MATCH(TEXT(A1160,"YYYY-MM-DD"),'Price Data'!A:A,0)+1))/INDEX('Price Data'!B:B,MATCH(TEXT(A1160,"YYYY-MM-DD"),'Price Data'!A:A,0)+1),""),"")</f>
        <v>8.7217351176742033E-3</v>
      </c>
      <c r="D1160" s="34">
        <f>IFERROR(INDEX('Price Data'!E:E,MATCH(TEXT(A1160,"YYYY-MM-DD"),'Price Data'!D:D,0)),"")</f>
        <v>17.3</v>
      </c>
      <c r="E1160" s="10" cm="1">
        <f t="array" ref="E1160">IFERROR(IF(ISNUMBER(D1160),(D1160-INDEX('Price Data'!E:E,MATCH(TEXT(A1160,"YYYY-MM-DD"),'Price Data'!D:D,0)+1))/INDEX('Price Data'!E:E,MATCH(TEXT(A1160,"YYYY-MM-DD"),'Price Data'!D:D,0)+1),""),"")</f>
        <v>1.2287887653598647E-2</v>
      </c>
      <c r="F1160" s="34">
        <f>IFERROR(INDEX('Price Data'!H:H,MATCH(TEXT(A1160,"YYYY-MM-DD"),'Price Data'!G:G,0)),"")</f>
        <v>1508</v>
      </c>
      <c r="G1160" s="10" cm="1">
        <f t="array" ref="G1160">IFERROR(IF(ISNUMBER(F1160),(F1160-INDEX('Price Data'!H:H,MATCH(TEXT(A1160,"YYYY-MM-DD"),'Price Data'!G:G,0)+1))/INDEX('Price Data'!H:H,MATCH(TEXT(A1160,"YYYY-MM-DD"),'Price Data'!G:G,0)+1),""),"")</f>
        <v>0</v>
      </c>
      <c r="H1160" s="34">
        <f>IFERROR(INDEX('Price Data'!K:K,MATCH(TEXT(A1160,"YYYY-MM-DD"),'Price Data'!J:J,0)),"")</f>
        <v>2.84</v>
      </c>
      <c r="I1160" s="10" cm="1">
        <f t="array" ref="I1160">IFERROR(IF(ISNUMBER(H1160),(H1160-INDEX('Price Data'!K:K,MATCH(TEXT(A1160,"YYYY-MM-DD"),'Price Data'!J:J,0)+1))/INDEX('Price Data'!K:K,MATCH(TEXT(A1160,"YYYY-MM-DD"),'Price Data'!J:J,0)+1),""),"")</f>
        <v>0</v>
      </c>
      <c r="J1160" s="34">
        <f>IFERROR(INDEX('Price Data'!N:N,MATCH(TEXT(A1160,"YYYY-MM-DD"),'Price Data'!M:M,0)),"")</f>
        <v>3.25</v>
      </c>
      <c r="K1160" s="10" cm="1">
        <f t="array" ref="K1160">IFERROR(IF(ISNUMBER(J1160),(J1160-INDEX('Price Data'!N:N,MATCH(TEXT(A1160,"YYYY-MM-DD"),'Price Data'!M:M,0)+1))/INDEX('Price Data'!N:N,MATCH(TEXT(A1160,"YYYY-MM-DD"),'Price Data'!M:M,0)+1),""),"")</f>
        <v>1.5624999999999944E-2</v>
      </c>
      <c r="L1160" s="34">
        <f>IFERROR(INDEX('Price Data'!Q:Q,MATCH(TEXT(A1160,"YYYY-MM-DD"),'Price Data'!P:P,0)),"")</f>
        <v>3.23</v>
      </c>
      <c r="M1160" s="10" cm="1">
        <f t="array" ref="M1160">IFERROR(IF(ISNUMBER(L1160),(L1160-INDEX('Price Data'!Q:Q,MATCH(TEXT(A1160,"YYYY-MM-DD"),'Price Data'!P:P,0)+1))/INDEX('Price Data'!Q:Q,MATCH(TEXT(A1160,"YYYY-MM-DD"),'Price Data'!P:P,0)+1),""),"")</f>
        <v>1.2539184952978068E-2</v>
      </c>
      <c r="N1160" s="34">
        <f>IFERROR(INDEX('Price Data'!T:T,MATCH(TEXT(A1160,"YYYY-MM-DD"),'Price Data'!S:S,0)),"")</f>
        <v>3.46</v>
      </c>
      <c r="O1160" s="10" cm="1">
        <f t="array" ref="O1160">IFERROR(IF(ISNUMBER(N1160),(N1160-INDEX('Price Data'!T:T,MATCH(TEXT(A1160,"YYYY-MM-DD"),'Price Data'!S:S,0)+1))/INDEX('Price Data'!T:T,MATCH(TEXT(A1160,"YYYY-MM-DD"),'Price Data'!S:S,0)+1),""),"")</f>
        <v>-8.5959885386820197E-3</v>
      </c>
    </row>
    <row r="1161" spans="1:15" x14ac:dyDescent="0.3">
      <c r="A1161" s="8">
        <v>42980</v>
      </c>
      <c r="B1161" s="34" t="str">
        <f>IFERROR(INDEX('Price Data'!B:B,MATCH(TEXT(A1161,"YYYY-MM-DD"),'Price Data'!A:A,0)),"")</f>
        <v/>
      </c>
      <c r="C1161" s="10" t="str" cm="1">
        <f t="array" ref="C1161">IFERROR(IF(ISNUMBER(B1161),(B1161-INDEX('Price Data'!B:B,MATCH(TEXT(A1161,"YYYY-MM-DD"),'Price Data'!A:A,0)+1))/INDEX('Price Data'!B:B,MATCH(TEXT(A1161,"YYYY-MM-DD"),'Price Data'!A:A,0)+1),""),"")</f>
        <v/>
      </c>
      <c r="D1161" s="34" t="str">
        <f>IFERROR(INDEX('Price Data'!E:E,MATCH(TEXT(A1161,"YYYY-MM-DD"),'Price Data'!D:D,0)),"")</f>
        <v/>
      </c>
      <c r="E1161" s="10" t="str" cm="1">
        <f t="array" ref="E1161">IFERROR(IF(ISNUMBER(D1161),(D1161-INDEX('Price Data'!E:E,MATCH(TEXT(A1161,"YYYY-MM-DD"),'Price Data'!D:D,0)+1))/INDEX('Price Data'!E:E,MATCH(TEXT(A1161,"YYYY-MM-DD"),'Price Data'!D:D,0)+1),""),"")</f>
        <v/>
      </c>
      <c r="F1161" s="34" t="str">
        <f>IFERROR(INDEX('Price Data'!H:H,MATCH(TEXT(A1161,"YYYY-MM-DD"),'Price Data'!G:G,0)),"")</f>
        <v/>
      </c>
      <c r="G1161" s="10" t="str" cm="1">
        <f t="array" ref="G1161">IFERROR(IF(ISNUMBER(F1161),(F1161-INDEX('Price Data'!H:H,MATCH(TEXT(A1161,"YYYY-MM-DD"),'Price Data'!G:G,0)+1))/INDEX('Price Data'!H:H,MATCH(TEXT(A1161,"YYYY-MM-DD"),'Price Data'!G:G,0)+1),""),"")</f>
        <v/>
      </c>
      <c r="H1161" s="34" t="str">
        <f>IFERROR(INDEX('Price Data'!K:K,MATCH(TEXT(A1161,"YYYY-MM-DD"),'Price Data'!J:J,0)),"")</f>
        <v/>
      </c>
      <c r="I1161" s="10" t="str" cm="1">
        <f t="array" ref="I1161">IFERROR(IF(ISNUMBER(H1161),(H1161-INDEX('Price Data'!K:K,MATCH(TEXT(A1161,"YYYY-MM-DD"),'Price Data'!J:J,0)+1))/INDEX('Price Data'!K:K,MATCH(TEXT(A1161,"YYYY-MM-DD"),'Price Data'!J:J,0)+1),""),"")</f>
        <v/>
      </c>
      <c r="J1161" s="34" t="str">
        <f>IFERROR(INDEX('Price Data'!N:N,MATCH(TEXT(A1161,"YYYY-MM-DD"),'Price Data'!M:M,0)),"")</f>
        <v/>
      </c>
      <c r="K1161" s="10" t="str" cm="1">
        <f t="array" ref="K1161">IFERROR(IF(ISNUMBER(J1161),(J1161-INDEX('Price Data'!N:N,MATCH(TEXT(A1161,"YYYY-MM-DD"),'Price Data'!M:M,0)+1))/INDEX('Price Data'!N:N,MATCH(TEXT(A1161,"YYYY-MM-DD"),'Price Data'!M:M,0)+1),""),"")</f>
        <v/>
      </c>
      <c r="L1161" s="34" t="str">
        <f>IFERROR(INDEX('Price Data'!Q:Q,MATCH(TEXT(A1161,"YYYY-MM-DD"),'Price Data'!P:P,0)),"")</f>
        <v/>
      </c>
      <c r="M1161" s="10" t="str" cm="1">
        <f t="array" ref="M1161">IFERROR(IF(ISNUMBER(L1161),(L1161-INDEX('Price Data'!Q:Q,MATCH(TEXT(A1161,"YYYY-MM-DD"),'Price Data'!P:P,0)+1))/INDEX('Price Data'!Q:Q,MATCH(TEXT(A1161,"YYYY-MM-DD"),'Price Data'!P:P,0)+1),""),"")</f>
        <v/>
      </c>
      <c r="N1161" s="34" t="str">
        <f>IFERROR(INDEX('Price Data'!T:T,MATCH(TEXT(A1161,"YYYY-MM-DD"),'Price Data'!S:S,0)),"")</f>
        <v/>
      </c>
      <c r="O1161" s="10" t="str" cm="1">
        <f t="array" ref="O1161">IFERROR(IF(ISNUMBER(N1161),(N1161-INDEX('Price Data'!T:T,MATCH(TEXT(A1161,"YYYY-MM-DD"),'Price Data'!S:S,0)+1))/INDEX('Price Data'!T:T,MATCH(TEXT(A1161,"YYYY-MM-DD"),'Price Data'!S:S,0)+1),""),"")</f>
        <v/>
      </c>
    </row>
    <row r="1162" spans="1:15" x14ac:dyDescent="0.3">
      <c r="A1162" s="8">
        <v>42981</v>
      </c>
      <c r="B1162" s="34" t="str">
        <f>IFERROR(INDEX('Price Data'!B:B,MATCH(TEXT(A1162,"YYYY-MM-DD"),'Price Data'!A:A,0)),"")</f>
        <v/>
      </c>
      <c r="C1162" s="10" t="str" cm="1">
        <f t="array" ref="C1162">IFERROR(IF(ISNUMBER(B1162),(B1162-INDEX('Price Data'!B:B,MATCH(TEXT(A1162,"YYYY-MM-DD"),'Price Data'!A:A,0)+1))/INDEX('Price Data'!B:B,MATCH(TEXT(A1162,"YYYY-MM-DD"),'Price Data'!A:A,0)+1),""),"")</f>
        <v/>
      </c>
      <c r="D1162" s="34" t="str">
        <f>IFERROR(INDEX('Price Data'!E:E,MATCH(TEXT(A1162,"YYYY-MM-DD"),'Price Data'!D:D,0)),"")</f>
        <v/>
      </c>
      <c r="E1162" s="10" t="str" cm="1">
        <f t="array" ref="E1162">IFERROR(IF(ISNUMBER(D1162),(D1162-INDEX('Price Data'!E:E,MATCH(TEXT(A1162,"YYYY-MM-DD"),'Price Data'!D:D,0)+1))/INDEX('Price Data'!E:E,MATCH(TEXT(A1162,"YYYY-MM-DD"),'Price Data'!D:D,0)+1),""),"")</f>
        <v/>
      </c>
      <c r="F1162" s="34" t="str">
        <f>IFERROR(INDEX('Price Data'!H:H,MATCH(TEXT(A1162,"YYYY-MM-DD"),'Price Data'!G:G,0)),"")</f>
        <v/>
      </c>
      <c r="G1162" s="10" t="str" cm="1">
        <f t="array" ref="G1162">IFERROR(IF(ISNUMBER(F1162),(F1162-INDEX('Price Data'!H:H,MATCH(TEXT(A1162,"YYYY-MM-DD"),'Price Data'!G:G,0)+1))/INDEX('Price Data'!H:H,MATCH(TEXT(A1162,"YYYY-MM-DD"),'Price Data'!G:G,0)+1),""),"")</f>
        <v/>
      </c>
      <c r="H1162" s="34" t="str">
        <f>IFERROR(INDEX('Price Data'!K:K,MATCH(TEXT(A1162,"YYYY-MM-DD"),'Price Data'!J:J,0)),"")</f>
        <v/>
      </c>
      <c r="I1162" s="10" t="str" cm="1">
        <f t="array" ref="I1162">IFERROR(IF(ISNUMBER(H1162),(H1162-INDEX('Price Data'!K:K,MATCH(TEXT(A1162,"YYYY-MM-DD"),'Price Data'!J:J,0)+1))/INDEX('Price Data'!K:K,MATCH(TEXT(A1162,"YYYY-MM-DD"),'Price Data'!J:J,0)+1),""),"")</f>
        <v/>
      </c>
      <c r="J1162" s="34" t="str">
        <f>IFERROR(INDEX('Price Data'!N:N,MATCH(TEXT(A1162,"YYYY-MM-DD"),'Price Data'!M:M,0)),"")</f>
        <v/>
      </c>
      <c r="K1162" s="10" t="str" cm="1">
        <f t="array" ref="K1162">IFERROR(IF(ISNUMBER(J1162),(J1162-INDEX('Price Data'!N:N,MATCH(TEXT(A1162,"YYYY-MM-DD"),'Price Data'!M:M,0)+1))/INDEX('Price Data'!N:N,MATCH(TEXT(A1162,"YYYY-MM-DD"),'Price Data'!M:M,0)+1),""),"")</f>
        <v/>
      </c>
      <c r="L1162" s="34" t="str">
        <f>IFERROR(INDEX('Price Data'!Q:Q,MATCH(TEXT(A1162,"YYYY-MM-DD"),'Price Data'!P:P,0)),"")</f>
        <v/>
      </c>
      <c r="M1162" s="10" t="str" cm="1">
        <f t="array" ref="M1162">IFERROR(IF(ISNUMBER(L1162),(L1162-INDEX('Price Data'!Q:Q,MATCH(TEXT(A1162,"YYYY-MM-DD"),'Price Data'!P:P,0)+1))/INDEX('Price Data'!Q:Q,MATCH(TEXT(A1162,"YYYY-MM-DD"),'Price Data'!P:P,0)+1),""),"")</f>
        <v/>
      </c>
      <c r="N1162" s="34" t="str">
        <f>IFERROR(INDEX('Price Data'!T:T,MATCH(TEXT(A1162,"YYYY-MM-DD"),'Price Data'!S:S,0)),"")</f>
        <v/>
      </c>
      <c r="O1162" s="10" t="str" cm="1">
        <f t="array" ref="O1162">IFERROR(IF(ISNUMBER(N1162),(N1162-INDEX('Price Data'!T:T,MATCH(TEXT(A1162,"YYYY-MM-DD"),'Price Data'!S:S,0)+1))/INDEX('Price Data'!T:T,MATCH(TEXT(A1162,"YYYY-MM-DD"),'Price Data'!S:S,0)+1),""),"")</f>
        <v/>
      </c>
    </row>
    <row r="1163" spans="1:15" x14ac:dyDescent="0.3">
      <c r="A1163" s="8">
        <v>42982</v>
      </c>
      <c r="B1163" s="34">
        <f>IFERROR(INDEX('Price Data'!B:B,MATCH(TEXT(A1163,"YYYY-MM-DD"),'Price Data'!A:A,0)),"")</f>
        <v>21791</v>
      </c>
      <c r="C1163" s="10" cm="1">
        <f t="array" ref="C1163">IFERROR(IF(ISNUMBER(B1163),(B1163-INDEX('Price Data'!B:B,MATCH(TEXT(A1163,"YYYY-MM-DD"),'Price Data'!A:A,0)+1))/INDEX('Price Data'!B:B,MATCH(TEXT(A1163,"YYYY-MM-DD"),'Price Data'!A:A,0)+1),""),"")</f>
        <v>-3.1108467907955532E-3</v>
      </c>
      <c r="D1163" s="34">
        <f>IFERROR(INDEX('Price Data'!E:E,MATCH(TEXT(A1163,"YYYY-MM-DD"),'Price Data'!D:D,0)),"")</f>
        <v>17.23</v>
      </c>
      <c r="E1163" s="10" cm="1">
        <f t="array" ref="E1163">IFERROR(IF(ISNUMBER(D1163),(D1163-INDEX('Price Data'!E:E,MATCH(TEXT(A1163,"YYYY-MM-DD"),'Price Data'!D:D,0)+1))/INDEX('Price Data'!E:E,MATCH(TEXT(A1163,"YYYY-MM-DD"),'Price Data'!D:D,0)+1),""),"")</f>
        <v>-4.0462427745664902E-3</v>
      </c>
      <c r="F1163" s="34">
        <f>IFERROR(INDEX('Price Data'!H:H,MATCH(TEXT(A1163,"YYYY-MM-DD"),'Price Data'!G:G,0)),"")</f>
        <v>1508</v>
      </c>
      <c r="G1163" s="10" cm="1">
        <f t="array" ref="G1163">IFERROR(IF(ISNUMBER(F1163),(F1163-INDEX('Price Data'!H:H,MATCH(TEXT(A1163,"YYYY-MM-DD"),'Price Data'!G:G,0)+1))/INDEX('Price Data'!H:H,MATCH(TEXT(A1163,"YYYY-MM-DD"),'Price Data'!G:G,0)+1),""),"")</f>
        <v>0</v>
      </c>
      <c r="H1163" s="34">
        <f>IFERROR(INDEX('Price Data'!K:K,MATCH(TEXT(A1163,"YYYY-MM-DD"),'Price Data'!J:J,0)),"")</f>
        <v>2.84</v>
      </c>
      <c r="I1163" s="10" cm="1">
        <f t="array" ref="I1163">IFERROR(IF(ISNUMBER(H1163),(H1163-INDEX('Price Data'!K:K,MATCH(TEXT(A1163,"YYYY-MM-DD"),'Price Data'!J:J,0)+1))/INDEX('Price Data'!K:K,MATCH(TEXT(A1163,"YYYY-MM-DD"),'Price Data'!J:J,0)+1),""),"")</f>
        <v>0</v>
      </c>
      <c r="J1163" s="34">
        <f>IFERROR(INDEX('Price Data'!N:N,MATCH(TEXT(A1163,"YYYY-MM-DD"),'Price Data'!M:M,0)),"")</f>
        <v>3.2</v>
      </c>
      <c r="K1163" s="10" cm="1">
        <f t="array" ref="K1163">IFERROR(IF(ISNUMBER(J1163),(J1163-INDEX('Price Data'!N:N,MATCH(TEXT(A1163,"YYYY-MM-DD"),'Price Data'!M:M,0)+1))/INDEX('Price Data'!N:N,MATCH(TEXT(A1163,"YYYY-MM-DD"),'Price Data'!M:M,0)+1),""),"")</f>
        <v>-1.538461538461533E-2</v>
      </c>
      <c r="L1163" s="34">
        <f>IFERROR(INDEX('Price Data'!Q:Q,MATCH(TEXT(A1163,"YYYY-MM-DD"),'Price Data'!P:P,0)),"")</f>
        <v>3.16</v>
      </c>
      <c r="M1163" s="10" cm="1">
        <f t="array" ref="M1163">IFERROR(IF(ISNUMBER(L1163),(L1163-INDEX('Price Data'!Q:Q,MATCH(TEXT(A1163,"YYYY-MM-DD"),'Price Data'!P:P,0)+1))/INDEX('Price Data'!Q:Q,MATCH(TEXT(A1163,"YYYY-MM-DD"),'Price Data'!P:P,0)+1),""),"")</f>
        <v>-2.1671826625386949E-2</v>
      </c>
      <c r="N1163" s="34">
        <f>IFERROR(INDEX('Price Data'!T:T,MATCH(TEXT(A1163,"YYYY-MM-DD"),'Price Data'!S:S,0)),"")</f>
        <v>3.47</v>
      </c>
      <c r="O1163" s="10" cm="1">
        <f t="array" ref="O1163">IFERROR(IF(ISNUMBER(N1163),(N1163-INDEX('Price Data'!T:T,MATCH(TEXT(A1163,"YYYY-MM-DD"),'Price Data'!S:S,0)+1))/INDEX('Price Data'!T:T,MATCH(TEXT(A1163,"YYYY-MM-DD"),'Price Data'!S:S,0)+1),""),"")</f>
        <v>2.8901734104046909E-3</v>
      </c>
    </row>
    <row r="1164" spans="1:15" x14ac:dyDescent="0.3">
      <c r="A1164" s="8">
        <v>42983</v>
      </c>
      <c r="B1164" s="34">
        <f>IFERROR(INDEX('Price Data'!B:B,MATCH(TEXT(A1164,"YYYY-MM-DD"),'Price Data'!A:A,0)),"")</f>
        <v>21738</v>
      </c>
      <c r="C1164" s="10" cm="1">
        <f t="array" ref="C1164">IFERROR(IF(ISNUMBER(B1164),(B1164-INDEX('Price Data'!B:B,MATCH(TEXT(A1164,"YYYY-MM-DD"),'Price Data'!A:A,0)+1))/INDEX('Price Data'!B:B,MATCH(TEXT(A1164,"YYYY-MM-DD"),'Price Data'!A:A,0)+1),""),"")</f>
        <v>-2.4321967784865311E-3</v>
      </c>
      <c r="D1164" s="34">
        <f>IFERROR(INDEX('Price Data'!E:E,MATCH(TEXT(A1164,"YYYY-MM-DD"),'Price Data'!D:D,0)),"")</f>
        <v>16.920000000000002</v>
      </c>
      <c r="E1164" s="10" cm="1">
        <f t="array" ref="E1164">IFERROR(IF(ISNUMBER(D1164),(D1164-INDEX('Price Data'!E:E,MATCH(TEXT(A1164,"YYYY-MM-DD"),'Price Data'!D:D,0)+1))/INDEX('Price Data'!E:E,MATCH(TEXT(A1164,"YYYY-MM-DD"),'Price Data'!D:D,0)+1),""),"")</f>
        <v>-1.7991874637260517E-2</v>
      </c>
      <c r="F1164" s="34">
        <f>IFERROR(INDEX('Price Data'!H:H,MATCH(TEXT(A1164,"YYYY-MM-DD"),'Price Data'!G:G,0)),"")</f>
        <v>1508</v>
      </c>
      <c r="G1164" s="10" cm="1">
        <f t="array" ref="G1164">IFERROR(IF(ISNUMBER(F1164),(F1164-INDEX('Price Data'!H:H,MATCH(TEXT(A1164,"YYYY-MM-DD"),'Price Data'!G:G,0)+1))/INDEX('Price Data'!H:H,MATCH(TEXT(A1164,"YYYY-MM-DD"),'Price Data'!G:G,0)+1),""),"")</f>
        <v>0</v>
      </c>
      <c r="H1164" s="34">
        <f>IFERROR(INDEX('Price Data'!K:K,MATCH(TEXT(A1164,"YYYY-MM-DD"),'Price Data'!J:J,0)),"")</f>
        <v>2.82</v>
      </c>
      <c r="I1164" s="10" cm="1">
        <f t="array" ref="I1164">IFERROR(IF(ISNUMBER(H1164),(H1164-INDEX('Price Data'!K:K,MATCH(TEXT(A1164,"YYYY-MM-DD"),'Price Data'!J:J,0)+1))/INDEX('Price Data'!K:K,MATCH(TEXT(A1164,"YYYY-MM-DD"),'Price Data'!J:J,0)+1),""),"")</f>
        <v>-7.0422535211267668E-3</v>
      </c>
      <c r="J1164" s="34">
        <f>IFERROR(INDEX('Price Data'!N:N,MATCH(TEXT(A1164,"YYYY-MM-DD"),'Price Data'!M:M,0)),"")</f>
        <v>3.15</v>
      </c>
      <c r="K1164" s="10" cm="1">
        <f t="array" ref="K1164">IFERROR(IF(ISNUMBER(J1164),(J1164-INDEX('Price Data'!N:N,MATCH(TEXT(A1164,"YYYY-MM-DD"),'Price Data'!M:M,0)+1))/INDEX('Price Data'!N:N,MATCH(TEXT(A1164,"YYYY-MM-DD"),'Price Data'!M:M,0)+1),""),"")</f>
        <v>-1.5625000000000083E-2</v>
      </c>
      <c r="L1164" s="34">
        <f>IFERROR(INDEX('Price Data'!Q:Q,MATCH(TEXT(A1164,"YYYY-MM-DD"),'Price Data'!P:P,0)),"")</f>
        <v>3.08</v>
      </c>
      <c r="M1164" s="10" cm="1">
        <f t="array" ref="M1164">IFERROR(IF(ISNUMBER(L1164),(L1164-INDEX('Price Data'!Q:Q,MATCH(TEXT(A1164,"YYYY-MM-DD"),'Price Data'!P:P,0)+1))/INDEX('Price Data'!Q:Q,MATCH(TEXT(A1164,"YYYY-MM-DD"),'Price Data'!P:P,0)+1),""),"")</f>
        <v>-2.5316455696202552E-2</v>
      </c>
      <c r="N1164" s="34">
        <f>IFERROR(INDEX('Price Data'!T:T,MATCH(TEXT(A1164,"YYYY-MM-DD"),'Price Data'!S:S,0)),"")</f>
        <v>3.48</v>
      </c>
      <c r="O1164" s="10" cm="1">
        <f t="array" ref="O1164">IFERROR(IF(ISNUMBER(N1164),(N1164-INDEX('Price Data'!T:T,MATCH(TEXT(A1164,"YYYY-MM-DD"),'Price Data'!S:S,0)+1))/INDEX('Price Data'!T:T,MATCH(TEXT(A1164,"YYYY-MM-DD"),'Price Data'!S:S,0)+1),""),"")</f>
        <v>2.8818443804033964E-3</v>
      </c>
    </row>
    <row r="1165" spans="1:15" x14ac:dyDescent="0.3">
      <c r="A1165" s="8">
        <v>42984</v>
      </c>
      <c r="B1165" s="34">
        <f>IFERROR(INDEX('Price Data'!B:B,MATCH(TEXT(A1165,"YYYY-MM-DD"),'Price Data'!A:A,0)),"")</f>
        <v>21815</v>
      </c>
      <c r="C1165" s="10" cm="1">
        <f t="array" ref="C1165">IFERROR(IF(ISNUMBER(B1165),(B1165-INDEX('Price Data'!B:B,MATCH(TEXT(A1165,"YYYY-MM-DD"),'Price Data'!A:A,0)+1))/INDEX('Price Data'!B:B,MATCH(TEXT(A1165,"YYYY-MM-DD"),'Price Data'!A:A,0)+1),""),"")</f>
        <v>3.5421841935780662E-3</v>
      </c>
      <c r="D1165" s="34">
        <f>IFERROR(INDEX('Price Data'!E:E,MATCH(TEXT(A1165,"YYYY-MM-DD"),'Price Data'!D:D,0)),"")</f>
        <v>16.93</v>
      </c>
      <c r="E1165" s="10" cm="1">
        <f t="array" ref="E1165">IFERROR(IF(ISNUMBER(D1165),(D1165-INDEX('Price Data'!E:E,MATCH(TEXT(A1165,"YYYY-MM-DD"),'Price Data'!D:D,0)+1))/INDEX('Price Data'!E:E,MATCH(TEXT(A1165,"YYYY-MM-DD"),'Price Data'!D:D,0)+1),""),"")</f>
        <v>5.9101654846323932E-4</v>
      </c>
      <c r="F1165" s="34">
        <f>IFERROR(INDEX('Price Data'!H:H,MATCH(TEXT(A1165,"YYYY-MM-DD"),'Price Data'!G:G,0)),"")</f>
        <v>1508</v>
      </c>
      <c r="G1165" s="10" cm="1">
        <f t="array" ref="G1165">IFERROR(IF(ISNUMBER(F1165),(F1165-INDEX('Price Data'!H:H,MATCH(TEXT(A1165,"YYYY-MM-DD"),'Price Data'!G:G,0)+1))/INDEX('Price Data'!H:H,MATCH(TEXT(A1165,"YYYY-MM-DD"),'Price Data'!G:G,0)+1),""),"")</f>
        <v>0</v>
      </c>
      <c r="H1165" s="34">
        <f>IFERROR(INDEX('Price Data'!K:K,MATCH(TEXT(A1165,"YYYY-MM-DD"),'Price Data'!J:J,0)),"")</f>
        <v>2.81</v>
      </c>
      <c r="I1165" s="10" cm="1">
        <f t="array" ref="I1165">IFERROR(IF(ISNUMBER(H1165),(H1165-INDEX('Price Data'!K:K,MATCH(TEXT(A1165,"YYYY-MM-DD"),'Price Data'!J:J,0)+1))/INDEX('Price Data'!K:K,MATCH(TEXT(A1165,"YYYY-MM-DD"),'Price Data'!J:J,0)+1),""),"")</f>
        <v>-3.5460992907800663E-3</v>
      </c>
      <c r="J1165" s="34">
        <f>IFERROR(INDEX('Price Data'!N:N,MATCH(TEXT(A1165,"YYYY-MM-DD"),'Price Data'!M:M,0)),"")</f>
        <v>3.12</v>
      </c>
      <c r="K1165" s="10" cm="1">
        <f t="array" ref="K1165">IFERROR(IF(ISNUMBER(J1165),(J1165-INDEX('Price Data'!N:N,MATCH(TEXT(A1165,"YYYY-MM-DD"),'Price Data'!M:M,0)+1))/INDEX('Price Data'!N:N,MATCH(TEXT(A1165,"YYYY-MM-DD"),'Price Data'!M:M,0)+1),""),"")</f>
        <v>-9.5238095238094622E-3</v>
      </c>
      <c r="L1165" s="34">
        <f>IFERROR(INDEX('Price Data'!Q:Q,MATCH(TEXT(A1165,"YYYY-MM-DD"),'Price Data'!P:P,0)),"")</f>
        <v>3.08</v>
      </c>
      <c r="M1165" s="10" cm="1">
        <f t="array" ref="M1165">IFERROR(IF(ISNUMBER(L1165),(L1165-INDEX('Price Data'!Q:Q,MATCH(TEXT(A1165,"YYYY-MM-DD"),'Price Data'!P:P,0)+1))/INDEX('Price Data'!Q:Q,MATCH(TEXT(A1165,"YYYY-MM-DD"),'Price Data'!P:P,0)+1),""),"")</f>
        <v>0</v>
      </c>
      <c r="N1165" s="34">
        <f>IFERROR(INDEX('Price Data'!T:T,MATCH(TEXT(A1165,"YYYY-MM-DD"),'Price Data'!S:S,0)),"")</f>
        <v>3.47</v>
      </c>
      <c r="O1165" s="10" cm="1">
        <f t="array" ref="O1165">IFERROR(IF(ISNUMBER(N1165),(N1165-INDEX('Price Data'!T:T,MATCH(TEXT(A1165,"YYYY-MM-DD"),'Price Data'!S:S,0)+1))/INDEX('Price Data'!T:T,MATCH(TEXT(A1165,"YYYY-MM-DD"),'Price Data'!S:S,0)+1),""),"")</f>
        <v>-2.8735632183907434E-3</v>
      </c>
    </row>
    <row r="1166" spans="1:15" x14ac:dyDescent="0.3">
      <c r="A1166" s="8">
        <v>42985</v>
      </c>
      <c r="B1166" s="34">
        <f>IFERROR(INDEX('Price Data'!B:B,MATCH(TEXT(A1166,"YYYY-MM-DD"),'Price Data'!A:A,0)),"")</f>
        <v>21723</v>
      </c>
      <c r="C1166" s="10" cm="1">
        <f t="array" ref="C1166">IFERROR(IF(ISNUMBER(B1166),(B1166-INDEX('Price Data'!B:B,MATCH(TEXT(A1166,"YYYY-MM-DD"),'Price Data'!A:A,0)+1))/INDEX('Price Data'!B:B,MATCH(TEXT(A1166,"YYYY-MM-DD"),'Price Data'!A:A,0)+1),""),"")</f>
        <v>-4.217281686912675E-3</v>
      </c>
      <c r="D1166" s="34">
        <f>IFERROR(INDEX('Price Data'!E:E,MATCH(TEXT(A1166,"YYYY-MM-DD"),'Price Data'!D:D,0)),"")</f>
        <v>16.55</v>
      </c>
      <c r="E1166" s="10" cm="1">
        <f t="array" ref="E1166">IFERROR(IF(ISNUMBER(D1166),(D1166-INDEX('Price Data'!E:E,MATCH(TEXT(A1166,"YYYY-MM-DD"),'Price Data'!D:D,0)+1))/INDEX('Price Data'!E:E,MATCH(TEXT(A1166,"YYYY-MM-DD"),'Price Data'!D:D,0)+1),""),"")</f>
        <v>-2.244536326048429E-2</v>
      </c>
      <c r="F1166" s="34">
        <f>IFERROR(INDEX('Price Data'!H:H,MATCH(TEXT(A1166,"YYYY-MM-DD"),'Price Data'!G:G,0)),"")</f>
        <v>1508</v>
      </c>
      <c r="G1166" s="10" cm="1">
        <f t="array" ref="G1166">IFERROR(IF(ISNUMBER(F1166),(F1166-INDEX('Price Data'!H:H,MATCH(TEXT(A1166,"YYYY-MM-DD"),'Price Data'!G:G,0)+1))/INDEX('Price Data'!H:H,MATCH(TEXT(A1166,"YYYY-MM-DD"),'Price Data'!G:G,0)+1),""),"")</f>
        <v>0</v>
      </c>
      <c r="H1166" s="34">
        <f>IFERROR(INDEX('Price Data'!K:K,MATCH(TEXT(A1166,"YYYY-MM-DD"),'Price Data'!J:J,0)),"")</f>
        <v>2.81</v>
      </c>
      <c r="I1166" s="10" cm="1">
        <f t="array" ref="I1166">IFERROR(IF(ISNUMBER(H1166),(H1166-INDEX('Price Data'!K:K,MATCH(TEXT(A1166,"YYYY-MM-DD"),'Price Data'!J:J,0)+1))/INDEX('Price Data'!K:K,MATCH(TEXT(A1166,"YYYY-MM-DD"),'Price Data'!J:J,0)+1),""),"")</f>
        <v>0</v>
      </c>
      <c r="J1166" s="34">
        <f>IFERROR(INDEX('Price Data'!N:N,MATCH(TEXT(A1166,"YYYY-MM-DD"),'Price Data'!M:M,0)),"")</f>
        <v>3.09</v>
      </c>
      <c r="K1166" s="10" cm="1">
        <f t="array" ref="K1166">IFERROR(IF(ISNUMBER(J1166),(J1166-INDEX('Price Data'!N:N,MATCH(TEXT(A1166,"YYYY-MM-DD"),'Price Data'!M:M,0)+1))/INDEX('Price Data'!N:N,MATCH(TEXT(A1166,"YYYY-MM-DD"),'Price Data'!M:M,0)+1),""),"")</f>
        <v>-9.615384615384694E-3</v>
      </c>
      <c r="L1166" s="34">
        <f>IFERROR(INDEX('Price Data'!Q:Q,MATCH(TEXT(A1166,"YYYY-MM-DD"),'Price Data'!P:P,0)),"")</f>
        <v>3</v>
      </c>
      <c r="M1166" s="10" cm="1">
        <f t="array" ref="M1166">IFERROR(IF(ISNUMBER(L1166),(L1166-INDEX('Price Data'!Q:Q,MATCH(TEXT(A1166,"YYYY-MM-DD"),'Price Data'!P:P,0)+1))/INDEX('Price Data'!Q:Q,MATCH(TEXT(A1166,"YYYY-MM-DD"),'Price Data'!P:P,0)+1),""),"")</f>
        <v>-2.5974025974025997E-2</v>
      </c>
      <c r="N1166" s="34">
        <f>IFERROR(INDEX('Price Data'!T:T,MATCH(TEXT(A1166,"YYYY-MM-DD"),'Price Data'!S:S,0)),"")</f>
        <v>3.48</v>
      </c>
      <c r="O1166" s="10" cm="1">
        <f t="array" ref="O1166">IFERROR(IF(ISNUMBER(N1166),(N1166-INDEX('Price Data'!T:T,MATCH(TEXT(A1166,"YYYY-MM-DD"),'Price Data'!S:S,0)+1))/INDEX('Price Data'!T:T,MATCH(TEXT(A1166,"YYYY-MM-DD"),'Price Data'!S:S,0)+1),""),"")</f>
        <v>2.8818443804033964E-3</v>
      </c>
    </row>
    <row r="1167" spans="1:15" x14ac:dyDescent="0.3">
      <c r="A1167" s="8">
        <v>42986</v>
      </c>
      <c r="B1167" s="34">
        <f>IFERROR(INDEX('Price Data'!B:B,MATCH(TEXT(A1167,"YYYY-MM-DD"),'Price Data'!A:A,0)),"")</f>
        <v>21777</v>
      </c>
      <c r="C1167" s="10" cm="1">
        <f t="array" ref="C1167">IFERROR(IF(ISNUMBER(B1167),(B1167-INDEX('Price Data'!B:B,MATCH(TEXT(A1167,"YYYY-MM-DD"),'Price Data'!A:A,0)+1))/INDEX('Price Data'!B:B,MATCH(TEXT(A1167,"YYYY-MM-DD"),'Price Data'!A:A,0)+1),""),"")</f>
        <v>2.4858444966164893E-3</v>
      </c>
      <c r="D1167" s="34">
        <f>IFERROR(INDEX('Price Data'!E:E,MATCH(TEXT(A1167,"YYYY-MM-DD"),'Price Data'!D:D,0)),"")</f>
        <v>16.73</v>
      </c>
      <c r="E1167" s="10" cm="1">
        <f t="array" ref="E1167">IFERROR(IF(ISNUMBER(D1167),(D1167-INDEX('Price Data'!E:E,MATCH(TEXT(A1167,"YYYY-MM-DD"),'Price Data'!D:D,0)+1))/INDEX('Price Data'!E:E,MATCH(TEXT(A1167,"YYYY-MM-DD"),'Price Data'!D:D,0)+1),""),"")</f>
        <v>1.0876132930513578E-2</v>
      </c>
      <c r="F1167" s="34">
        <f>IFERROR(INDEX('Price Data'!H:H,MATCH(TEXT(A1167,"YYYY-MM-DD"),'Price Data'!G:G,0)),"")</f>
        <v>1508</v>
      </c>
      <c r="G1167" s="10" cm="1">
        <f t="array" ref="G1167">IFERROR(IF(ISNUMBER(F1167),(F1167-INDEX('Price Data'!H:H,MATCH(TEXT(A1167,"YYYY-MM-DD"),'Price Data'!G:G,0)+1))/INDEX('Price Data'!H:H,MATCH(TEXT(A1167,"YYYY-MM-DD"),'Price Data'!G:G,0)+1),""),"")</f>
        <v>0</v>
      </c>
      <c r="H1167" s="34">
        <f>IFERROR(INDEX('Price Data'!K:K,MATCH(TEXT(A1167,"YYYY-MM-DD"),'Price Data'!J:J,0)),"")</f>
        <v>2.81</v>
      </c>
      <c r="I1167" s="10" cm="1">
        <f t="array" ref="I1167">IFERROR(IF(ISNUMBER(H1167),(H1167-INDEX('Price Data'!K:K,MATCH(TEXT(A1167,"YYYY-MM-DD"),'Price Data'!J:J,0)+1))/INDEX('Price Data'!K:K,MATCH(TEXT(A1167,"YYYY-MM-DD"),'Price Data'!J:J,0)+1),""),"")</f>
        <v>0</v>
      </c>
      <c r="J1167" s="34">
        <f>IFERROR(INDEX('Price Data'!N:N,MATCH(TEXT(A1167,"YYYY-MM-DD"),'Price Data'!M:M,0)),"")</f>
        <v>3.07</v>
      </c>
      <c r="K1167" s="10" cm="1">
        <f t="array" ref="K1167">IFERROR(IF(ISNUMBER(J1167),(J1167-INDEX('Price Data'!N:N,MATCH(TEXT(A1167,"YYYY-MM-DD"),'Price Data'!M:M,0)+1))/INDEX('Price Data'!N:N,MATCH(TEXT(A1167,"YYYY-MM-DD"),'Price Data'!M:M,0)+1),""),"")</f>
        <v>-6.4724919093851196E-3</v>
      </c>
      <c r="L1167" s="34">
        <f>IFERROR(INDEX('Price Data'!Q:Q,MATCH(TEXT(A1167,"YYYY-MM-DD"),'Price Data'!P:P,0)),"")</f>
        <v>3.04</v>
      </c>
      <c r="M1167" s="10" cm="1">
        <f t="array" ref="M1167">IFERROR(IF(ISNUMBER(L1167),(L1167-INDEX('Price Data'!Q:Q,MATCH(TEXT(A1167,"YYYY-MM-DD"),'Price Data'!P:P,0)+1))/INDEX('Price Data'!Q:Q,MATCH(TEXT(A1167,"YYYY-MM-DD"),'Price Data'!P:P,0)+1),""),"")</f>
        <v>1.3333333333333345E-2</v>
      </c>
      <c r="N1167" s="34">
        <f>IFERROR(INDEX('Price Data'!T:T,MATCH(TEXT(A1167,"YYYY-MM-DD"),'Price Data'!S:S,0)),"")</f>
        <v>3.48</v>
      </c>
      <c r="O1167" s="10" cm="1">
        <f t="array" ref="O1167">IFERROR(IF(ISNUMBER(N1167),(N1167-INDEX('Price Data'!T:T,MATCH(TEXT(A1167,"YYYY-MM-DD"),'Price Data'!S:S,0)+1))/INDEX('Price Data'!T:T,MATCH(TEXT(A1167,"YYYY-MM-DD"),'Price Data'!S:S,0)+1),""),"")</f>
        <v>0</v>
      </c>
    </row>
    <row r="1168" spans="1:15" x14ac:dyDescent="0.3">
      <c r="A1168" s="8">
        <v>42987</v>
      </c>
      <c r="B1168" s="34" t="str">
        <f>IFERROR(INDEX('Price Data'!B:B,MATCH(TEXT(A1168,"YYYY-MM-DD"),'Price Data'!A:A,0)),"")</f>
        <v/>
      </c>
      <c r="C1168" s="10" t="str" cm="1">
        <f t="array" ref="C1168">IFERROR(IF(ISNUMBER(B1168),(B1168-INDEX('Price Data'!B:B,MATCH(TEXT(A1168,"YYYY-MM-DD"),'Price Data'!A:A,0)+1))/INDEX('Price Data'!B:B,MATCH(TEXT(A1168,"YYYY-MM-DD"),'Price Data'!A:A,0)+1),""),"")</f>
        <v/>
      </c>
      <c r="D1168" s="34" t="str">
        <f>IFERROR(INDEX('Price Data'!E:E,MATCH(TEXT(A1168,"YYYY-MM-DD"),'Price Data'!D:D,0)),"")</f>
        <v/>
      </c>
      <c r="E1168" s="10" t="str" cm="1">
        <f t="array" ref="E1168">IFERROR(IF(ISNUMBER(D1168),(D1168-INDEX('Price Data'!E:E,MATCH(TEXT(A1168,"YYYY-MM-DD"),'Price Data'!D:D,0)+1))/INDEX('Price Data'!E:E,MATCH(TEXT(A1168,"YYYY-MM-DD"),'Price Data'!D:D,0)+1),""),"")</f>
        <v/>
      </c>
      <c r="F1168" s="34" t="str">
        <f>IFERROR(INDEX('Price Data'!H:H,MATCH(TEXT(A1168,"YYYY-MM-DD"),'Price Data'!G:G,0)),"")</f>
        <v/>
      </c>
      <c r="G1168" s="10" t="str" cm="1">
        <f t="array" ref="G1168">IFERROR(IF(ISNUMBER(F1168),(F1168-INDEX('Price Data'!H:H,MATCH(TEXT(A1168,"YYYY-MM-DD"),'Price Data'!G:G,0)+1))/INDEX('Price Data'!H:H,MATCH(TEXT(A1168,"YYYY-MM-DD"),'Price Data'!G:G,0)+1),""),"")</f>
        <v/>
      </c>
      <c r="H1168" s="34" t="str">
        <f>IFERROR(INDEX('Price Data'!K:K,MATCH(TEXT(A1168,"YYYY-MM-DD"),'Price Data'!J:J,0)),"")</f>
        <v/>
      </c>
      <c r="I1168" s="10" t="str" cm="1">
        <f t="array" ref="I1168">IFERROR(IF(ISNUMBER(H1168),(H1168-INDEX('Price Data'!K:K,MATCH(TEXT(A1168,"YYYY-MM-DD"),'Price Data'!J:J,0)+1))/INDEX('Price Data'!K:K,MATCH(TEXT(A1168,"YYYY-MM-DD"),'Price Data'!J:J,0)+1),""),"")</f>
        <v/>
      </c>
      <c r="J1168" s="34" t="str">
        <f>IFERROR(INDEX('Price Data'!N:N,MATCH(TEXT(A1168,"YYYY-MM-DD"),'Price Data'!M:M,0)),"")</f>
        <v/>
      </c>
      <c r="K1168" s="10" t="str" cm="1">
        <f t="array" ref="K1168">IFERROR(IF(ISNUMBER(J1168),(J1168-INDEX('Price Data'!N:N,MATCH(TEXT(A1168,"YYYY-MM-DD"),'Price Data'!M:M,0)+1))/INDEX('Price Data'!N:N,MATCH(TEXT(A1168,"YYYY-MM-DD"),'Price Data'!M:M,0)+1),""),"")</f>
        <v/>
      </c>
      <c r="L1168" s="34" t="str">
        <f>IFERROR(INDEX('Price Data'!Q:Q,MATCH(TEXT(A1168,"YYYY-MM-DD"),'Price Data'!P:P,0)),"")</f>
        <v/>
      </c>
      <c r="M1168" s="10" t="str" cm="1">
        <f t="array" ref="M1168">IFERROR(IF(ISNUMBER(L1168),(L1168-INDEX('Price Data'!Q:Q,MATCH(TEXT(A1168,"YYYY-MM-DD"),'Price Data'!P:P,0)+1))/INDEX('Price Data'!Q:Q,MATCH(TEXT(A1168,"YYYY-MM-DD"),'Price Data'!P:P,0)+1),""),"")</f>
        <v/>
      </c>
      <c r="N1168" s="34" t="str">
        <f>IFERROR(INDEX('Price Data'!T:T,MATCH(TEXT(A1168,"YYYY-MM-DD"),'Price Data'!S:S,0)),"")</f>
        <v/>
      </c>
      <c r="O1168" s="10" t="str" cm="1">
        <f t="array" ref="O1168">IFERROR(IF(ISNUMBER(N1168),(N1168-INDEX('Price Data'!T:T,MATCH(TEXT(A1168,"YYYY-MM-DD"),'Price Data'!S:S,0)+1))/INDEX('Price Data'!T:T,MATCH(TEXT(A1168,"YYYY-MM-DD"),'Price Data'!S:S,0)+1),""),"")</f>
        <v/>
      </c>
    </row>
    <row r="1169" spans="1:15" x14ac:dyDescent="0.3">
      <c r="A1169" s="8">
        <v>42988</v>
      </c>
      <c r="B1169" s="34" t="str">
        <f>IFERROR(INDEX('Price Data'!B:B,MATCH(TEXT(A1169,"YYYY-MM-DD"),'Price Data'!A:A,0)),"")</f>
        <v/>
      </c>
      <c r="C1169" s="10" t="str" cm="1">
        <f t="array" ref="C1169">IFERROR(IF(ISNUMBER(B1169),(B1169-INDEX('Price Data'!B:B,MATCH(TEXT(A1169,"YYYY-MM-DD"),'Price Data'!A:A,0)+1))/INDEX('Price Data'!B:B,MATCH(TEXT(A1169,"YYYY-MM-DD"),'Price Data'!A:A,0)+1),""),"")</f>
        <v/>
      </c>
      <c r="D1169" s="34" t="str">
        <f>IFERROR(INDEX('Price Data'!E:E,MATCH(TEXT(A1169,"YYYY-MM-DD"),'Price Data'!D:D,0)),"")</f>
        <v/>
      </c>
      <c r="E1169" s="10" t="str" cm="1">
        <f t="array" ref="E1169">IFERROR(IF(ISNUMBER(D1169),(D1169-INDEX('Price Data'!E:E,MATCH(TEXT(A1169,"YYYY-MM-DD"),'Price Data'!D:D,0)+1))/INDEX('Price Data'!E:E,MATCH(TEXT(A1169,"YYYY-MM-DD"),'Price Data'!D:D,0)+1),""),"")</f>
        <v/>
      </c>
      <c r="F1169" s="34" t="str">
        <f>IFERROR(INDEX('Price Data'!H:H,MATCH(TEXT(A1169,"YYYY-MM-DD"),'Price Data'!G:G,0)),"")</f>
        <v/>
      </c>
      <c r="G1169" s="10" t="str" cm="1">
        <f t="array" ref="G1169">IFERROR(IF(ISNUMBER(F1169),(F1169-INDEX('Price Data'!H:H,MATCH(TEXT(A1169,"YYYY-MM-DD"),'Price Data'!G:G,0)+1))/INDEX('Price Data'!H:H,MATCH(TEXT(A1169,"YYYY-MM-DD"),'Price Data'!G:G,0)+1),""),"")</f>
        <v/>
      </c>
      <c r="H1169" s="34" t="str">
        <f>IFERROR(INDEX('Price Data'!K:K,MATCH(TEXT(A1169,"YYYY-MM-DD"),'Price Data'!J:J,0)),"")</f>
        <v/>
      </c>
      <c r="I1169" s="10" t="str" cm="1">
        <f t="array" ref="I1169">IFERROR(IF(ISNUMBER(H1169),(H1169-INDEX('Price Data'!K:K,MATCH(TEXT(A1169,"YYYY-MM-DD"),'Price Data'!J:J,0)+1))/INDEX('Price Data'!K:K,MATCH(TEXT(A1169,"YYYY-MM-DD"),'Price Data'!J:J,0)+1),""),"")</f>
        <v/>
      </c>
      <c r="J1169" s="34" t="str">
        <f>IFERROR(INDEX('Price Data'!N:N,MATCH(TEXT(A1169,"YYYY-MM-DD"),'Price Data'!M:M,0)),"")</f>
        <v/>
      </c>
      <c r="K1169" s="10" t="str" cm="1">
        <f t="array" ref="K1169">IFERROR(IF(ISNUMBER(J1169),(J1169-INDEX('Price Data'!N:N,MATCH(TEXT(A1169,"YYYY-MM-DD"),'Price Data'!M:M,0)+1))/INDEX('Price Data'!N:N,MATCH(TEXT(A1169,"YYYY-MM-DD"),'Price Data'!M:M,0)+1),""),"")</f>
        <v/>
      </c>
      <c r="L1169" s="34" t="str">
        <f>IFERROR(INDEX('Price Data'!Q:Q,MATCH(TEXT(A1169,"YYYY-MM-DD"),'Price Data'!P:P,0)),"")</f>
        <v/>
      </c>
      <c r="M1169" s="10" t="str" cm="1">
        <f t="array" ref="M1169">IFERROR(IF(ISNUMBER(L1169),(L1169-INDEX('Price Data'!Q:Q,MATCH(TEXT(A1169,"YYYY-MM-DD"),'Price Data'!P:P,0)+1))/INDEX('Price Data'!Q:Q,MATCH(TEXT(A1169,"YYYY-MM-DD"),'Price Data'!P:P,0)+1),""),"")</f>
        <v/>
      </c>
      <c r="N1169" s="34" t="str">
        <f>IFERROR(INDEX('Price Data'!T:T,MATCH(TEXT(A1169,"YYYY-MM-DD"),'Price Data'!S:S,0)),"")</f>
        <v/>
      </c>
      <c r="O1169" s="10" t="str" cm="1">
        <f t="array" ref="O1169">IFERROR(IF(ISNUMBER(N1169),(N1169-INDEX('Price Data'!T:T,MATCH(TEXT(A1169,"YYYY-MM-DD"),'Price Data'!S:S,0)+1))/INDEX('Price Data'!T:T,MATCH(TEXT(A1169,"YYYY-MM-DD"),'Price Data'!S:S,0)+1),""),"")</f>
        <v/>
      </c>
    </row>
    <row r="1170" spans="1:15" x14ac:dyDescent="0.3">
      <c r="A1170" s="8">
        <v>42989</v>
      </c>
      <c r="B1170" s="34">
        <f>IFERROR(INDEX('Price Data'!B:B,MATCH(TEXT(A1170,"YYYY-MM-DD"),'Price Data'!A:A,0)),"")</f>
        <v>22134</v>
      </c>
      <c r="C1170" s="10" cm="1">
        <f t="array" ref="C1170">IFERROR(IF(ISNUMBER(B1170),(B1170-INDEX('Price Data'!B:B,MATCH(TEXT(A1170,"YYYY-MM-DD"),'Price Data'!A:A,0)+1))/INDEX('Price Data'!B:B,MATCH(TEXT(A1170,"YYYY-MM-DD"),'Price Data'!A:A,0)+1),""),"")</f>
        <v>1.6393442622950821E-2</v>
      </c>
      <c r="D1170" s="34">
        <f>IFERROR(INDEX('Price Data'!E:E,MATCH(TEXT(A1170,"YYYY-MM-DD"),'Price Data'!D:D,0)),"")</f>
        <v>17.18</v>
      </c>
      <c r="E1170" s="10" cm="1">
        <f t="array" ref="E1170">IFERROR(IF(ISNUMBER(D1170),(D1170-INDEX('Price Data'!E:E,MATCH(TEXT(A1170,"YYYY-MM-DD"),'Price Data'!D:D,0)+1))/INDEX('Price Data'!E:E,MATCH(TEXT(A1170,"YYYY-MM-DD"),'Price Data'!D:D,0)+1),""),"")</f>
        <v>2.689778840406451E-2</v>
      </c>
      <c r="F1170" s="34">
        <f>IFERROR(INDEX('Price Data'!H:H,MATCH(TEXT(A1170,"YYYY-MM-DD"),'Price Data'!G:G,0)),"")</f>
        <v>1508</v>
      </c>
      <c r="G1170" s="10" cm="1">
        <f t="array" ref="G1170">IFERROR(IF(ISNUMBER(F1170),(F1170-INDEX('Price Data'!H:H,MATCH(TEXT(A1170,"YYYY-MM-DD"),'Price Data'!G:G,0)+1))/INDEX('Price Data'!H:H,MATCH(TEXT(A1170,"YYYY-MM-DD"),'Price Data'!G:G,0)+1),""),"")</f>
        <v>0</v>
      </c>
      <c r="H1170" s="34">
        <f>IFERROR(INDEX('Price Data'!K:K,MATCH(TEXT(A1170,"YYYY-MM-DD"),'Price Data'!J:J,0)),"")</f>
        <v>2.85</v>
      </c>
      <c r="I1170" s="10" cm="1">
        <f t="array" ref="I1170">IFERROR(IF(ISNUMBER(H1170),(H1170-INDEX('Price Data'!K:K,MATCH(TEXT(A1170,"YYYY-MM-DD"),'Price Data'!J:J,0)+1))/INDEX('Price Data'!K:K,MATCH(TEXT(A1170,"YYYY-MM-DD"),'Price Data'!J:J,0)+1),""),"")</f>
        <v>1.4234875444839871E-2</v>
      </c>
      <c r="J1170" s="34">
        <f>IFERROR(INDEX('Price Data'!N:N,MATCH(TEXT(A1170,"YYYY-MM-DD"),'Price Data'!M:M,0)),"")</f>
        <v>3.15</v>
      </c>
      <c r="K1170" s="10" cm="1">
        <f t="array" ref="K1170">IFERROR(IF(ISNUMBER(J1170),(J1170-INDEX('Price Data'!N:N,MATCH(TEXT(A1170,"YYYY-MM-DD"),'Price Data'!M:M,0)+1))/INDEX('Price Data'!N:N,MATCH(TEXT(A1170,"YYYY-MM-DD"),'Price Data'!M:M,0)+1),""),"")</f>
        <v>2.605863192182413E-2</v>
      </c>
      <c r="L1170" s="34">
        <f>IFERROR(INDEX('Price Data'!Q:Q,MATCH(TEXT(A1170,"YYYY-MM-DD"),'Price Data'!P:P,0)),"")</f>
        <v>3.13</v>
      </c>
      <c r="M1170" s="10" cm="1">
        <f t="array" ref="M1170">IFERROR(IF(ISNUMBER(L1170),(L1170-INDEX('Price Data'!Q:Q,MATCH(TEXT(A1170,"YYYY-MM-DD"),'Price Data'!P:P,0)+1))/INDEX('Price Data'!Q:Q,MATCH(TEXT(A1170,"YYYY-MM-DD"),'Price Data'!P:P,0)+1),""),"")</f>
        <v>2.960526315789469E-2</v>
      </c>
      <c r="N1170" s="34">
        <f>IFERROR(INDEX('Price Data'!T:T,MATCH(TEXT(A1170,"YYYY-MM-DD"),'Price Data'!S:S,0)),"")</f>
        <v>3.5</v>
      </c>
      <c r="O1170" s="10" cm="1">
        <f t="array" ref="O1170">IFERROR(IF(ISNUMBER(N1170),(N1170-INDEX('Price Data'!T:T,MATCH(TEXT(A1170,"YYYY-MM-DD"),'Price Data'!S:S,0)+1))/INDEX('Price Data'!T:T,MATCH(TEXT(A1170,"YYYY-MM-DD"),'Price Data'!S:S,0)+1),""),"")</f>
        <v>5.7471264367816143E-3</v>
      </c>
    </row>
    <row r="1171" spans="1:15" x14ac:dyDescent="0.3">
      <c r="A1171" s="8">
        <v>42990</v>
      </c>
      <c r="B1171" s="34">
        <f>IFERROR(INDEX('Price Data'!B:B,MATCH(TEXT(A1171,"YYYY-MM-DD"),'Price Data'!A:A,0)),"")</f>
        <v>22233</v>
      </c>
      <c r="C1171" s="10" cm="1">
        <f t="array" ref="C1171">IFERROR(IF(ISNUMBER(B1171),(B1171-INDEX('Price Data'!B:B,MATCH(TEXT(A1171,"YYYY-MM-DD"),'Price Data'!A:A,0)+1))/INDEX('Price Data'!B:B,MATCH(TEXT(A1171,"YYYY-MM-DD"),'Price Data'!A:A,0)+1),""),"")</f>
        <v>4.4727568446733534E-3</v>
      </c>
      <c r="D1171" s="34">
        <f>IFERROR(INDEX('Price Data'!E:E,MATCH(TEXT(A1171,"YYYY-MM-DD"),'Price Data'!D:D,0)),"")</f>
        <v>17.72</v>
      </c>
      <c r="E1171" s="10" cm="1">
        <f t="array" ref="E1171">IFERROR(IF(ISNUMBER(D1171),(D1171-INDEX('Price Data'!E:E,MATCH(TEXT(A1171,"YYYY-MM-DD"),'Price Data'!D:D,0)+1))/INDEX('Price Data'!E:E,MATCH(TEXT(A1171,"YYYY-MM-DD"),'Price Data'!D:D,0)+1),""),"")</f>
        <v>3.1431897555296809E-2</v>
      </c>
      <c r="F1171" s="34">
        <f>IFERROR(INDEX('Price Data'!H:H,MATCH(TEXT(A1171,"YYYY-MM-DD"),'Price Data'!G:G,0)),"")</f>
        <v>1508</v>
      </c>
      <c r="G1171" s="10" cm="1">
        <f t="array" ref="G1171">IFERROR(IF(ISNUMBER(F1171),(F1171-INDEX('Price Data'!H:H,MATCH(TEXT(A1171,"YYYY-MM-DD"),'Price Data'!G:G,0)+1))/INDEX('Price Data'!H:H,MATCH(TEXT(A1171,"YYYY-MM-DD"),'Price Data'!G:G,0)+1),""),"")</f>
        <v>0</v>
      </c>
      <c r="H1171" s="34">
        <f>IFERROR(INDEX('Price Data'!K:K,MATCH(TEXT(A1171,"YYYY-MM-DD"),'Price Data'!J:J,0)),"")</f>
        <v>2.88</v>
      </c>
      <c r="I1171" s="10" cm="1">
        <f t="array" ref="I1171">IFERROR(IF(ISNUMBER(H1171),(H1171-INDEX('Price Data'!K:K,MATCH(TEXT(A1171,"YYYY-MM-DD"),'Price Data'!J:J,0)+1))/INDEX('Price Data'!K:K,MATCH(TEXT(A1171,"YYYY-MM-DD"),'Price Data'!J:J,0)+1),""),"")</f>
        <v>1.0526315789473615E-2</v>
      </c>
      <c r="J1171" s="34">
        <f>IFERROR(INDEX('Price Data'!N:N,MATCH(TEXT(A1171,"YYYY-MM-DD"),'Price Data'!M:M,0)),"")</f>
        <v>3.25</v>
      </c>
      <c r="K1171" s="10" cm="1">
        <f t="array" ref="K1171">IFERROR(IF(ISNUMBER(J1171),(J1171-INDEX('Price Data'!N:N,MATCH(TEXT(A1171,"YYYY-MM-DD"),'Price Data'!M:M,0)+1))/INDEX('Price Data'!N:N,MATCH(TEXT(A1171,"YYYY-MM-DD"),'Price Data'!M:M,0)+1),""),"")</f>
        <v>3.1746031746031772E-2</v>
      </c>
      <c r="L1171" s="34">
        <f>IFERROR(INDEX('Price Data'!Q:Q,MATCH(TEXT(A1171,"YYYY-MM-DD"),'Price Data'!P:P,0)),"")</f>
        <v>3.22</v>
      </c>
      <c r="M1171" s="10" cm="1">
        <f t="array" ref="M1171">IFERROR(IF(ISNUMBER(L1171),(L1171-INDEX('Price Data'!Q:Q,MATCH(TEXT(A1171,"YYYY-MM-DD"),'Price Data'!P:P,0)+1))/INDEX('Price Data'!Q:Q,MATCH(TEXT(A1171,"YYYY-MM-DD"),'Price Data'!P:P,0)+1),""),"")</f>
        <v>2.8753993610223738E-2</v>
      </c>
      <c r="N1171" s="34">
        <f>IFERROR(INDEX('Price Data'!T:T,MATCH(TEXT(A1171,"YYYY-MM-DD"),'Price Data'!S:S,0)),"")</f>
        <v>3.55</v>
      </c>
      <c r="O1171" s="10" cm="1">
        <f t="array" ref="O1171">IFERROR(IF(ISNUMBER(N1171),(N1171-INDEX('Price Data'!T:T,MATCH(TEXT(A1171,"YYYY-MM-DD"),'Price Data'!S:S,0)+1))/INDEX('Price Data'!T:T,MATCH(TEXT(A1171,"YYYY-MM-DD"),'Price Data'!S:S,0)+1),""),"")</f>
        <v>1.4285714285714235E-2</v>
      </c>
    </row>
    <row r="1172" spans="1:15" x14ac:dyDescent="0.3">
      <c r="A1172" s="8">
        <v>42991</v>
      </c>
      <c r="B1172" s="34">
        <f>IFERROR(INDEX('Price Data'!B:B,MATCH(TEXT(A1172,"YYYY-MM-DD"),'Price Data'!A:A,0)),"")</f>
        <v>22233</v>
      </c>
      <c r="C1172" s="10" cm="1">
        <f t="array" ref="C1172">IFERROR(IF(ISNUMBER(B1172),(B1172-INDEX('Price Data'!B:B,MATCH(TEXT(A1172,"YYYY-MM-DD"),'Price Data'!A:A,0)+1))/INDEX('Price Data'!B:B,MATCH(TEXT(A1172,"YYYY-MM-DD"),'Price Data'!A:A,0)+1),""),"")</f>
        <v>0</v>
      </c>
      <c r="D1172" s="34">
        <f>IFERROR(INDEX('Price Data'!E:E,MATCH(TEXT(A1172,"YYYY-MM-DD"),'Price Data'!D:D,0)),"")</f>
        <v>17.73</v>
      </c>
      <c r="E1172" s="10" cm="1">
        <f t="array" ref="E1172">IFERROR(IF(ISNUMBER(D1172),(D1172-INDEX('Price Data'!E:E,MATCH(TEXT(A1172,"YYYY-MM-DD"),'Price Data'!D:D,0)+1))/INDEX('Price Data'!E:E,MATCH(TEXT(A1172,"YYYY-MM-DD"),'Price Data'!D:D,0)+1),""),"")</f>
        <v>5.6433408577886925E-4</v>
      </c>
      <c r="F1172" s="34">
        <f>IFERROR(INDEX('Price Data'!H:H,MATCH(TEXT(A1172,"YYYY-MM-DD"),'Price Data'!G:G,0)),"")</f>
        <v>1508</v>
      </c>
      <c r="G1172" s="10" cm="1">
        <f t="array" ref="G1172">IFERROR(IF(ISNUMBER(F1172),(F1172-INDEX('Price Data'!H:H,MATCH(TEXT(A1172,"YYYY-MM-DD"),'Price Data'!G:G,0)+1))/INDEX('Price Data'!H:H,MATCH(TEXT(A1172,"YYYY-MM-DD"),'Price Data'!G:G,0)+1),""),"")</f>
        <v>0</v>
      </c>
      <c r="H1172" s="34">
        <f>IFERROR(INDEX('Price Data'!K:K,MATCH(TEXT(A1172,"YYYY-MM-DD"),'Price Data'!J:J,0)),"")</f>
        <v>2.9</v>
      </c>
      <c r="I1172" s="10" cm="1">
        <f t="array" ref="I1172">IFERROR(IF(ISNUMBER(H1172),(H1172-INDEX('Price Data'!K:K,MATCH(TEXT(A1172,"YYYY-MM-DD"),'Price Data'!J:J,0)+1))/INDEX('Price Data'!K:K,MATCH(TEXT(A1172,"YYYY-MM-DD"),'Price Data'!J:J,0)+1),""),"")</f>
        <v>6.944444444444451E-3</v>
      </c>
      <c r="J1172" s="34">
        <f>IFERROR(INDEX('Price Data'!N:N,MATCH(TEXT(A1172,"YYYY-MM-DD"),'Price Data'!M:M,0)),"")</f>
        <v>3.25</v>
      </c>
      <c r="K1172" s="10" cm="1">
        <f t="array" ref="K1172">IFERROR(IF(ISNUMBER(J1172),(J1172-INDEX('Price Data'!N:N,MATCH(TEXT(A1172,"YYYY-MM-DD"),'Price Data'!M:M,0)+1))/INDEX('Price Data'!N:N,MATCH(TEXT(A1172,"YYYY-MM-DD"),'Price Data'!M:M,0)+1),""),"")</f>
        <v>0</v>
      </c>
      <c r="L1172" s="34">
        <f>IFERROR(INDEX('Price Data'!Q:Q,MATCH(TEXT(A1172,"YYYY-MM-DD"),'Price Data'!P:P,0)),"")</f>
        <v>3.27</v>
      </c>
      <c r="M1172" s="10" cm="1">
        <f t="array" ref="M1172">IFERROR(IF(ISNUMBER(L1172),(L1172-INDEX('Price Data'!Q:Q,MATCH(TEXT(A1172,"YYYY-MM-DD"),'Price Data'!P:P,0)+1))/INDEX('Price Data'!Q:Q,MATCH(TEXT(A1172,"YYYY-MM-DD"),'Price Data'!P:P,0)+1),""),"")</f>
        <v>1.5527950310558951E-2</v>
      </c>
      <c r="N1172" s="34">
        <f>IFERROR(INDEX('Price Data'!T:T,MATCH(TEXT(A1172,"YYYY-MM-DD"),'Price Data'!S:S,0)),"")</f>
        <v>3.54</v>
      </c>
      <c r="O1172" s="10" cm="1">
        <f t="array" ref="O1172">IFERROR(IF(ISNUMBER(N1172),(N1172-INDEX('Price Data'!T:T,MATCH(TEXT(A1172,"YYYY-MM-DD"),'Price Data'!S:S,0)+1))/INDEX('Price Data'!T:T,MATCH(TEXT(A1172,"YYYY-MM-DD"),'Price Data'!S:S,0)+1),""),"")</f>
        <v>-2.8169014084506445E-3</v>
      </c>
    </row>
    <row r="1173" spans="1:15" x14ac:dyDescent="0.3">
      <c r="A1173" s="8">
        <v>42992</v>
      </c>
      <c r="B1173" s="34">
        <f>IFERROR(INDEX('Price Data'!B:B,MATCH(TEXT(A1173,"YYYY-MM-DD"),'Price Data'!A:A,0)),"")</f>
        <v>22281</v>
      </c>
      <c r="C1173" s="10" cm="1">
        <f t="array" ref="C1173">IFERROR(IF(ISNUMBER(B1173),(B1173-INDEX('Price Data'!B:B,MATCH(TEXT(A1173,"YYYY-MM-DD"),'Price Data'!A:A,0)+1))/INDEX('Price Data'!B:B,MATCH(TEXT(A1173,"YYYY-MM-DD"),'Price Data'!A:A,0)+1),""),"")</f>
        <v>2.158952907839698E-3</v>
      </c>
      <c r="D1173" s="34">
        <f>IFERROR(INDEX('Price Data'!E:E,MATCH(TEXT(A1173,"YYYY-MM-DD"),'Price Data'!D:D,0)),"")</f>
        <v>17.73</v>
      </c>
      <c r="E1173" s="10" cm="1">
        <f t="array" ref="E1173">IFERROR(IF(ISNUMBER(D1173),(D1173-INDEX('Price Data'!E:E,MATCH(TEXT(A1173,"YYYY-MM-DD"),'Price Data'!D:D,0)+1))/INDEX('Price Data'!E:E,MATCH(TEXT(A1173,"YYYY-MM-DD"),'Price Data'!D:D,0)+1),""),"")</f>
        <v>0</v>
      </c>
      <c r="F1173" s="34">
        <f>IFERROR(INDEX('Price Data'!H:H,MATCH(TEXT(A1173,"YYYY-MM-DD"),'Price Data'!G:G,0)),"")</f>
        <v>1508</v>
      </c>
      <c r="G1173" s="10" cm="1">
        <f t="array" ref="G1173">IFERROR(IF(ISNUMBER(F1173),(F1173-INDEX('Price Data'!H:H,MATCH(TEXT(A1173,"YYYY-MM-DD"),'Price Data'!G:G,0)+1))/INDEX('Price Data'!H:H,MATCH(TEXT(A1173,"YYYY-MM-DD"),'Price Data'!G:G,0)+1),""),"")</f>
        <v>0</v>
      </c>
      <c r="H1173" s="34">
        <f>IFERROR(INDEX('Price Data'!K:K,MATCH(TEXT(A1173,"YYYY-MM-DD"),'Price Data'!J:J,0)),"")</f>
        <v>2.93</v>
      </c>
      <c r="I1173" s="10" cm="1">
        <f t="array" ref="I1173">IFERROR(IF(ISNUMBER(H1173),(H1173-INDEX('Price Data'!K:K,MATCH(TEXT(A1173,"YYYY-MM-DD"),'Price Data'!J:J,0)+1))/INDEX('Price Data'!K:K,MATCH(TEXT(A1173,"YYYY-MM-DD"),'Price Data'!J:J,0)+1),""),"")</f>
        <v>1.0344827586206983E-2</v>
      </c>
      <c r="J1173" s="34">
        <f>IFERROR(INDEX('Price Data'!N:N,MATCH(TEXT(A1173,"YYYY-MM-DD"),'Price Data'!M:M,0)),"")</f>
        <v>3.19</v>
      </c>
      <c r="K1173" s="10" cm="1">
        <f t="array" ref="K1173">IFERROR(IF(ISNUMBER(J1173),(J1173-INDEX('Price Data'!N:N,MATCH(TEXT(A1173,"YYYY-MM-DD"),'Price Data'!M:M,0)+1))/INDEX('Price Data'!N:N,MATCH(TEXT(A1173,"YYYY-MM-DD"),'Price Data'!M:M,0)+1),""),"")</f>
        <v>-1.8461538461538477E-2</v>
      </c>
      <c r="L1173" s="34">
        <f>IFERROR(INDEX('Price Data'!Q:Q,MATCH(TEXT(A1173,"YYYY-MM-DD"),'Price Data'!P:P,0)),"")</f>
        <v>3.29</v>
      </c>
      <c r="M1173" s="10" cm="1">
        <f t="array" ref="M1173">IFERROR(IF(ISNUMBER(L1173),(L1173-INDEX('Price Data'!Q:Q,MATCH(TEXT(A1173,"YYYY-MM-DD"),'Price Data'!P:P,0)+1))/INDEX('Price Data'!Q:Q,MATCH(TEXT(A1173,"YYYY-MM-DD"),'Price Data'!P:P,0)+1),""),"")</f>
        <v>6.1162079510703416E-3</v>
      </c>
      <c r="N1173" s="34">
        <f>IFERROR(INDEX('Price Data'!T:T,MATCH(TEXT(A1173,"YYYY-MM-DD"),'Price Data'!S:S,0)),"")</f>
        <v>3.53</v>
      </c>
      <c r="O1173" s="10" cm="1">
        <f t="array" ref="O1173">IFERROR(IF(ISNUMBER(N1173),(N1173-INDEX('Price Data'!T:T,MATCH(TEXT(A1173,"YYYY-MM-DD"),'Price Data'!S:S,0)+1))/INDEX('Price Data'!T:T,MATCH(TEXT(A1173,"YYYY-MM-DD"),'Price Data'!S:S,0)+1),""),"")</f>
        <v>-2.8248587570622119E-3</v>
      </c>
    </row>
    <row r="1174" spans="1:15" x14ac:dyDescent="0.3">
      <c r="A1174" s="8">
        <v>42993</v>
      </c>
      <c r="B1174" s="34">
        <f>IFERROR(INDEX('Price Data'!B:B,MATCH(TEXT(A1174,"YYYY-MM-DD"),'Price Data'!A:A,0)),"")</f>
        <v>22229</v>
      </c>
      <c r="C1174" s="10" cm="1">
        <f t="array" ref="C1174">IFERROR(IF(ISNUMBER(B1174),(B1174-INDEX('Price Data'!B:B,MATCH(TEXT(A1174,"YYYY-MM-DD"),'Price Data'!A:A,0)+1))/INDEX('Price Data'!B:B,MATCH(TEXT(A1174,"YYYY-MM-DD"),'Price Data'!A:A,0)+1),""),"")</f>
        <v>-2.33382702751223E-3</v>
      </c>
      <c r="D1174" s="34">
        <f>IFERROR(INDEX('Price Data'!E:E,MATCH(TEXT(A1174,"YYYY-MM-DD"),'Price Data'!D:D,0)),"")</f>
        <v>17.64</v>
      </c>
      <c r="E1174" s="10" cm="1">
        <f t="array" ref="E1174">IFERROR(IF(ISNUMBER(D1174),(D1174-INDEX('Price Data'!E:E,MATCH(TEXT(A1174,"YYYY-MM-DD"),'Price Data'!D:D,0)+1))/INDEX('Price Data'!E:E,MATCH(TEXT(A1174,"YYYY-MM-DD"),'Price Data'!D:D,0)+1),""),"")</f>
        <v>-5.0761421319796872E-3</v>
      </c>
      <c r="F1174" s="34">
        <f>IFERROR(INDEX('Price Data'!H:H,MATCH(TEXT(A1174,"YYYY-MM-DD"),'Price Data'!G:G,0)),"")</f>
        <v>1508</v>
      </c>
      <c r="G1174" s="10" cm="1">
        <f t="array" ref="G1174">IFERROR(IF(ISNUMBER(F1174),(F1174-INDEX('Price Data'!H:H,MATCH(TEXT(A1174,"YYYY-MM-DD"),'Price Data'!G:G,0)+1))/INDEX('Price Data'!H:H,MATCH(TEXT(A1174,"YYYY-MM-DD"),'Price Data'!G:G,0)+1),""),"")</f>
        <v>0</v>
      </c>
      <c r="H1174" s="34">
        <f>IFERROR(INDEX('Price Data'!K:K,MATCH(TEXT(A1174,"YYYY-MM-DD"),'Price Data'!J:J,0)),"")</f>
        <v>2.91</v>
      </c>
      <c r="I1174" s="10" cm="1">
        <f t="array" ref="I1174">IFERROR(IF(ISNUMBER(H1174),(H1174-INDEX('Price Data'!K:K,MATCH(TEXT(A1174,"YYYY-MM-DD"),'Price Data'!J:J,0)+1))/INDEX('Price Data'!K:K,MATCH(TEXT(A1174,"YYYY-MM-DD"),'Price Data'!J:J,0)+1),""),"")</f>
        <v>-6.8259385665529063E-3</v>
      </c>
      <c r="J1174" s="34">
        <f>IFERROR(INDEX('Price Data'!N:N,MATCH(TEXT(A1174,"YYYY-MM-DD"),'Price Data'!M:M,0)),"")</f>
        <v>3.11</v>
      </c>
      <c r="K1174" s="10" cm="1">
        <f t="array" ref="K1174">IFERROR(IF(ISNUMBER(J1174),(J1174-INDEX('Price Data'!N:N,MATCH(TEXT(A1174,"YYYY-MM-DD"),'Price Data'!M:M,0)+1))/INDEX('Price Data'!N:N,MATCH(TEXT(A1174,"YYYY-MM-DD"),'Price Data'!M:M,0)+1),""),"")</f>
        <v>-2.5078369905956136E-2</v>
      </c>
      <c r="L1174" s="34">
        <f>IFERROR(INDEX('Price Data'!Q:Q,MATCH(TEXT(A1174,"YYYY-MM-DD"),'Price Data'!P:P,0)),"")</f>
        <v>3.28</v>
      </c>
      <c r="M1174" s="10" cm="1">
        <f t="array" ref="M1174">IFERROR(IF(ISNUMBER(L1174),(L1174-INDEX('Price Data'!Q:Q,MATCH(TEXT(A1174,"YYYY-MM-DD"),'Price Data'!P:P,0)+1))/INDEX('Price Data'!Q:Q,MATCH(TEXT(A1174,"YYYY-MM-DD"),'Price Data'!P:P,0)+1),""),"")</f>
        <v>-3.0395136778116204E-3</v>
      </c>
      <c r="N1174" s="34">
        <f>IFERROR(INDEX('Price Data'!T:T,MATCH(TEXT(A1174,"YYYY-MM-DD"),'Price Data'!S:S,0)),"")</f>
        <v>3.47</v>
      </c>
      <c r="O1174" s="10" cm="1">
        <f t="array" ref="O1174">IFERROR(IF(ISNUMBER(N1174),(N1174-INDEX('Price Data'!T:T,MATCH(TEXT(A1174,"YYYY-MM-DD"),'Price Data'!S:S,0)+1))/INDEX('Price Data'!T:T,MATCH(TEXT(A1174,"YYYY-MM-DD"),'Price Data'!S:S,0)+1),""),"")</f>
        <v>-1.6997167138810089E-2</v>
      </c>
    </row>
    <row r="1175" spans="1:15" x14ac:dyDescent="0.3">
      <c r="A1175" s="8">
        <v>42994</v>
      </c>
      <c r="B1175" s="34" t="str">
        <f>IFERROR(INDEX('Price Data'!B:B,MATCH(TEXT(A1175,"YYYY-MM-DD"),'Price Data'!A:A,0)),"")</f>
        <v/>
      </c>
      <c r="C1175" s="10" t="str" cm="1">
        <f t="array" ref="C1175">IFERROR(IF(ISNUMBER(B1175),(B1175-INDEX('Price Data'!B:B,MATCH(TEXT(A1175,"YYYY-MM-DD"),'Price Data'!A:A,0)+1))/INDEX('Price Data'!B:B,MATCH(TEXT(A1175,"YYYY-MM-DD"),'Price Data'!A:A,0)+1),""),"")</f>
        <v/>
      </c>
      <c r="D1175" s="34" t="str">
        <f>IFERROR(INDEX('Price Data'!E:E,MATCH(TEXT(A1175,"YYYY-MM-DD"),'Price Data'!D:D,0)),"")</f>
        <v/>
      </c>
      <c r="E1175" s="10" t="str" cm="1">
        <f t="array" ref="E1175">IFERROR(IF(ISNUMBER(D1175),(D1175-INDEX('Price Data'!E:E,MATCH(TEXT(A1175,"YYYY-MM-DD"),'Price Data'!D:D,0)+1))/INDEX('Price Data'!E:E,MATCH(TEXT(A1175,"YYYY-MM-DD"),'Price Data'!D:D,0)+1),""),"")</f>
        <v/>
      </c>
      <c r="F1175" s="34" t="str">
        <f>IFERROR(INDEX('Price Data'!H:H,MATCH(TEXT(A1175,"YYYY-MM-DD"),'Price Data'!G:G,0)),"")</f>
        <v/>
      </c>
      <c r="G1175" s="10" t="str" cm="1">
        <f t="array" ref="G1175">IFERROR(IF(ISNUMBER(F1175),(F1175-INDEX('Price Data'!H:H,MATCH(TEXT(A1175,"YYYY-MM-DD"),'Price Data'!G:G,0)+1))/INDEX('Price Data'!H:H,MATCH(TEXT(A1175,"YYYY-MM-DD"),'Price Data'!G:G,0)+1),""),"")</f>
        <v/>
      </c>
      <c r="H1175" s="34" t="str">
        <f>IFERROR(INDEX('Price Data'!K:K,MATCH(TEXT(A1175,"YYYY-MM-DD"),'Price Data'!J:J,0)),"")</f>
        <v/>
      </c>
      <c r="I1175" s="10" t="str" cm="1">
        <f t="array" ref="I1175">IFERROR(IF(ISNUMBER(H1175),(H1175-INDEX('Price Data'!K:K,MATCH(TEXT(A1175,"YYYY-MM-DD"),'Price Data'!J:J,0)+1))/INDEX('Price Data'!K:K,MATCH(TEXT(A1175,"YYYY-MM-DD"),'Price Data'!J:J,0)+1),""),"")</f>
        <v/>
      </c>
      <c r="J1175" s="34" t="str">
        <f>IFERROR(INDEX('Price Data'!N:N,MATCH(TEXT(A1175,"YYYY-MM-DD"),'Price Data'!M:M,0)),"")</f>
        <v/>
      </c>
      <c r="K1175" s="10" t="str" cm="1">
        <f t="array" ref="K1175">IFERROR(IF(ISNUMBER(J1175),(J1175-INDEX('Price Data'!N:N,MATCH(TEXT(A1175,"YYYY-MM-DD"),'Price Data'!M:M,0)+1))/INDEX('Price Data'!N:N,MATCH(TEXT(A1175,"YYYY-MM-DD"),'Price Data'!M:M,0)+1),""),"")</f>
        <v/>
      </c>
      <c r="L1175" s="34" t="str">
        <f>IFERROR(INDEX('Price Data'!Q:Q,MATCH(TEXT(A1175,"YYYY-MM-DD"),'Price Data'!P:P,0)),"")</f>
        <v/>
      </c>
      <c r="M1175" s="10" t="str" cm="1">
        <f t="array" ref="M1175">IFERROR(IF(ISNUMBER(L1175),(L1175-INDEX('Price Data'!Q:Q,MATCH(TEXT(A1175,"YYYY-MM-DD"),'Price Data'!P:P,0)+1))/INDEX('Price Data'!Q:Q,MATCH(TEXT(A1175,"YYYY-MM-DD"),'Price Data'!P:P,0)+1),""),"")</f>
        <v/>
      </c>
      <c r="N1175" s="34" t="str">
        <f>IFERROR(INDEX('Price Data'!T:T,MATCH(TEXT(A1175,"YYYY-MM-DD"),'Price Data'!S:S,0)),"")</f>
        <v/>
      </c>
      <c r="O1175" s="10" t="str" cm="1">
        <f t="array" ref="O1175">IFERROR(IF(ISNUMBER(N1175),(N1175-INDEX('Price Data'!T:T,MATCH(TEXT(A1175,"YYYY-MM-DD"),'Price Data'!S:S,0)+1))/INDEX('Price Data'!T:T,MATCH(TEXT(A1175,"YYYY-MM-DD"),'Price Data'!S:S,0)+1),""),"")</f>
        <v/>
      </c>
    </row>
    <row r="1176" spans="1:15" x14ac:dyDescent="0.3">
      <c r="A1176" s="8">
        <v>42995</v>
      </c>
      <c r="B1176" s="34" t="str">
        <f>IFERROR(INDEX('Price Data'!B:B,MATCH(TEXT(A1176,"YYYY-MM-DD"),'Price Data'!A:A,0)),"")</f>
        <v/>
      </c>
      <c r="C1176" s="10" t="str" cm="1">
        <f t="array" ref="C1176">IFERROR(IF(ISNUMBER(B1176),(B1176-INDEX('Price Data'!B:B,MATCH(TEXT(A1176,"YYYY-MM-DD"),'Price Data'!A:A,0)+1))/INDEX('Price Data'!B:B,MATCH(TEXT(A1176,"YYYY-MM-DD"),'Price Data'!A:A,0)+1),""),"")</f>
        <v/>
      </c>
      <c r="D1176" s="34" t="str">
        <f>IFERROR(INDEX('Price Data'!E:E,MATCH(TEXT(A1176,"YYYY-MM-DD"),'Price Data'!D:D,0)),"")</f>
        <v/>
      </c>
      <c r="E1176" s="10" t="str" cm="1">
        <f t="array" ref="E1176">IFERROR(IF(ISNUMBER(D1176),(D1176-INDEX('Price Data'!E:E,MATCH(TEXT(A1176,"YYYY-MM-DD"),'Price Data'!D:D,0)+1))/INDEX('Price Data'!E:E,MATCH(TEXT(A1176,"YYYY-MM-DD"),'Price Data'!D:D,0)+1),""),"")</f>
        <v/>
      </c>
      <c r="F1176" s="34" t="str">
        <f>IFERROR(INDEX('Price Data'!H:H,MATCH(TEXT(A1176,"YYYY-MM-DD"),'Price Data'!G:G,0)),"")</f>
        <v/>
      </c>
      <c r="G1176" s="10" t="str" cm="1">
        <f t="array" ref="G1176">IFERROR(IF(ISNUMBER(F1176),(F1176-INDEX('Price Data'!H:H,MATCH(TEXT(A1176,"YYYY-MM-DD"),'Price Data'!G:G,0)+1))/INDEX('Price Data'!H:H,MATCH(TEXT(A1176,"YYYY-MM-DD"),'Price Data'!G:G,0)+1),""),"")</f>
        <v/>
      </c>
      <c r="H1176" s="34" t="str">
        <f>IFERROR(INDEX('Price Data'!K:K,MATCH(TEXT(A1176,"YYYY-MM-DD"),'Price Data'!J:J,0)),"")</f>
        <v/>
      </c>
      <c r="I1176" s="10" t="str" cm="1">
        <f t="array" ref="I1176">IFERROR(IF(ISNUMBER(H1176),(H1176-INDEX('Price Data'!K:K,MATCH(TEXT(A1176,"YYYY-MM-DD"),'Price Data'!J:J,0)+1))/INDEX('Price Data'!K:K,MATCH(TEXT(A1176,"YYYY-MM-DD"),'Price Data'!J:J,0)+1),""),"")</f>
        <v/>
      </c>
      <c r="J1176" s="34" t="str">
        <f>IFERROR(INDEX('Price Data'!N:N,MATCH(TEXT(A1176,"YYYY-MM-DD"),'Price Data'!M:M,0)),"")</f>
        <v/>
      </c>
      <c r="K1176" s="10" t="str" cm="1">
        <f t="array" ref="K1176">IFERROR(IF(ISNUMBER(J1176),(J1176-INDEX('Price Data'!N:N,MATCH(TEXT(A1176,"YYYY-MM-DD"),'Price Data'!M:M,0)+1))/INDEX('Price Data'!N:N,MATCH(TEXT(A1176,"YYYY-MM-DD"),'Price Data'!M:M,0)+1),""),"")</f>
        <v/>
      </c>
      <c r="L1176" s="34" t="str">
        <f>IFERROR(INDEX('Price Data'!Q:Q,MATCH(TEXT(A1176,"YYYY-MM-DD"),'Price Data'!P:P,0)),"")</f>
        <v/>
      </c>
      <c r="M1176" s="10" t="str" cm="1">
        <f t="array" ref="M1176">IFERROR(IF(ISNUMBER(L1176),(L1176-INDEX('Price Data'!Q:Q,MATCH(TEXT(A1176,"YYYY-MM-DD"),'Price Data'!P:P,0)+1))/INDEX('Price Data'!Q:Q,MATCH(TEXT(A1176,"YYYY-MM-DD"),'Price Data'!P:P,0)+1),""),"")</f>
        <v/>
      </c>
      <c r="N1176" s="34" t="str">
        <f>IFERROR(INDEX('Price Data'!T:T,MATCH(TEXT(A1176,"YYYY-MM-DD"),'Price Data'!S:S,0)),"")</f>
        <v/>
      </c>
      <c r="O1176" s="10" t="str" cm="1">
        <f t="array" ref="O1176">IFERROR(IF(ISNUMBER(N1176),(N1176-INDEX('Price Data'!T:T,MATCH(TEXT(A1176,"YYYY-MM-DD"),'Price Data'!S:S,0)+1))/INDEX('Price Data'!T:T,MATCH(TEXT(A1176,"YYYY-MM-DD"),'Price Data'!S:S,0)+1),""),"")</f>
        <v/>
      </c>
    </row>
    <row r="1177" spans="1:15" x14ac:dyDescent="0.3">
      <c r="A1177" s="8">
        <v>42996</v>
      </c>
      <c r="B1177" s="34">
        <f>IFERROR(INDEX('Price Data'!B:B,MATCH(TEXT(A1177,"YYYY-MM-DD"),'Price Data'!A:A,0)),"")</f>
        <v>22365</v>
      </c>
      <c r="C1177" s="10" cm="1">
        <f t="array" ref="C1177">IFERROR(IF(ISNUMBER(B1177),(B1177-INDEX('Price Data'!B:B,MATCH(TEXT(A1177,"YYYY-MM-DD"),'Price Data'!A:A,0)+1))/INDEX('Price Data'!B:B,MATCH(TEXT(A1177,"YYYY-MM-DD"),'Price Data'!A:A,0)+1),""),"")</f>
        <v>6.1181339691394124E-3</v>
      </c>
      <c r="D1177" s="34">
        <f>IFERROR(INDEX('Price Data'!E:E,MATCH(TEXT(A1177,"YYYY-MM-DD"),'Price Data'!D:D,0)),"")</f>
        <v>17.809999999999999</v>
      </c>
      <c r="E1177" s="10" cm="1">
        <f t="array" ref="E1177">IFERROR(IF(ISNUMBER(D1177),(D1177-INDEX('Price Data'!E:E,MATCH(TEXT(A1177,"YYYY-MM-DD"),'Price Data'!D:D,0)+1))/INDEX('Price Data'!E:E,MATCH(TEXT(A1177,"YYYY-MM-DD"),'Price Data'!D:D,0)+1),""),"")</f>
        <v>9.6371882086166757E-3</v>
      </c>
      <c r="F1177" s="34">
        <f>IFERROR(INDEX('Price Data'!H:H,MATCH(TEXT(A1177,"YYYY-MM-DD"),'Price Data'!G:G,0)),"")</f>
        <v>1508</v>
      </c>
      <c r="G1177" s="10" cm="1">
        <f t="array" ref="G1177">IFERROR(IF(ISNUMBER(F1177),(F1177-INDEX('Price Data'!H:H,MATCH(TEXT(A1177,"YYYY-MM-DD"),'Price Data'!G:G,0)+1))/INDEX('Price Data'!H:H,MATCH(TEXT(A1177,"YYYY-MM-DD"),'Price Data'!G:G,0)+1),""),"")</f>
        <v>0</v>
      </c>
      <c r="H1177" s="34">
        <f>IFERROR(INDEX('Price Data'!K:K,MATCH(TEXT(A1177,"YYYY-MM-DD"),'Price Data'!J:J,0)),"")</f>
        <v>2.93</v>
      </c>
      <c r="I1177" s="10" cm="1">
        <f t="array" ref="I1177">IFERROR(IF(ISNUMBER(H1177),(H1177-INDEX('Price Data'!K:K,MATCH(TEXT(A1177,"YYYY-MM-DD"),'Price Data'!J:J,0)+1))/INDEX('Price Data'!K:K,MATCH(TEXT(A1177,"YYYY-MM-DD"),'Price Data'!J:J,0)+1),""),"")</f>
        <v>6.8728522336769819E-3</v>
      </c>
      <c r="J1177" s="34">
        <f>IFERROR(INDEX('Price Data'!N:N,MATCH(TEXT(A1177,"YYYY-MM-DD"),'Price Data'!M:M,0)),"")</f>
        <v>3.13</v>
      </c>
      <c r="K1177" s="10" cm="1">
        <f t="array" ref="K1177">IFERROR(IF(ISNUMBER(J1177),(J1177-INDEX('Price Data'!N:N,MATCH(TEXT(A1177,"YYYY-MM-DD"),'Price Data'!M:M,0)+1))/INDEX('Price Data'!N:N,MATCH(TEXT(A1177,"YYYY-MM-DD"),'Price Data'!M:M,0)+1),""),"")</f>
        <v>6.4308681672025783E-3</v>
      </c>
      <c r="L1177" s="34">
        <f>IFERROR(INDEX('Price Data'!Q:Q,MATCH(TEXT(A1177,"YYYY-MM-DD"),'Price Data'!P:P,0)),"")</f>
        <v>3.29</v>
      </c>
      <c r="M1177" s="10" cm="1">
        <f t="array" ref="M1177">IFERROR(IF(ISNUMBER(L1177),(L1177-INDEX('Price Data'!Q:Q,MATCH(TEXT(A1177,"YYYY-MM-DD"),'Price Data'!P:P,0)+1))/INDEX('Price Data'!Q:Q,MATCH(TEXT(A1177,"YYYY-MM-DD"),'Price Data'!P:P,0)+1),""),"")</f>
        <v>3.0487804878049488E-3</v>
      </c>
      <c r="N1177" s="34">
        <f>IFERROR(INDEX('Price Data'!T:T,MATCH(TEXT(A1177,"YYYY-MM-DD"),'Price Data'!S:S,0)),"")</f>
        <v>3.53</v>
      </c>
      <c r="O1177" s="10" cm="1">
        <f t="array" ref="O1177">IFERROR(IF(ISNUMBER(N1177),(N1177-INDEX('Price Data'!T:T,MATCH(TEXT(A1177,"YYYY-MM-DD"),'Price Data'!S:S,0)+1))/INDEX('Price Data'!T:T,MATCH(TEXT(A1177,"YYYY-MM-DD"),'Price Data'!S:S,0)+1),""),"")</f>
        <v>1.7291066282420636E-2</v>
      </c>
    </row>
    <row r="1178" spans="1:15" x14ac:dyDescent="0.3">
      <c r="A1178" s="8">
        <v>42997</v>
      </c>
      <c r="B1178" s="34">
        <f>IFERROR(INDEX('Price Data'!B:B,MATCH(TEXT(A1178,"YYYY-MM-DD"),'Price Data'!A:A,0)),"")</f>
        <v>22425</v>
      </c>
      <c r="C1178" s="10" cm="1">
        <f t="array" ref="C1178">IFERROR(IF(ISNUMBER(B1178),(B1178-INDEX('Price Data'!B:B,MATCH(TEXT(A1178,"YYYY-MM-DD"),'Price Data'!A:A,0)+1))/INDEX('Price Data'!B:B,MATCH(TEXT(A1178,"YYYY-MM-DD"),'Price Data'!A:A,0)+1),""),"")</f>
        <v>2.6827632461435278E-3</v>
      </c>
      <c r="D1178" s="34">
        <f>IFERROR(INDEX('Price Data'!E:E,MATCH(TEXT(A1178,"YYYY-MM-DD"),'Price Data'!D:D,0)),"")</f>
        <v>17.87</v>
      </c>
      <c r="E1178" s="10" cm="1">
        <f t="array" ref="E1178">IFERROR(IF(ISNUMBER(D1178),(D1178-INDEX('Price Data'!E:E,MATCH(TEXT(A1178,"YYYY-MM-DD"),'Price Data'!D:D,0)+1))/INDEX('Price Data'!E:E,MATCH(TEXT(A1178,"YYYY-MM-DD"),'Price Data'!D:D,0)+1),""),"")</f>
        <v>3.3688938798429129E-3</v>
      </c>
      <c r="F1178" s="34">
        <f>IFERROR(INDEX('Price Data'!H:H,MATCH(TEXT(A1178,"YYYY-MM-DD"),'Price Data'!G:G,0)),"")</f>
        <v>1508</v>
      </c>
      <c r="G1178" s="10" cm="1">
        <f t="array" ref="G1178">IFERROR(IF(ISNUMBER(F1178),(F1178-INDEX('Price Data'!H:H,MATCH(TEXT(A1178,"YYYY-MM-DD"),'Price Data'!G:G,0)+1))/INDEX('Price Data'!H:H,MATCH(TEXT(A1178,"YYYY-MM-DD"),'Price Data'!G:G,0)+1),""),"")</f>
        <v>0</v>
      </c>
      <c r="H1178" s="34">
        <f>IFERROR(INDEX('Price Data'!K:K,MATCH(TEXT(A1178,"YYYY-MM-DD"),'Price Data'!J:J,0)),"")</f>
        <v>2.94</v>
      </c>
      <c r="I1178" s="10" cm="1">
        <f t="array" ref="I1178">IFERROR(IF(ISNUMBER(H1178),(H1178-INDEX('Price Data'!K:K,MATCH(TEXT(A1178,"YYYY-MM-DD"),'Price Data'!J:J,0)+1))/INDEX('Price Data'!K:K,MATCH(TEXT(A1178,"YYYY-MM-DD"),'Price Data'!J:J,0)+1),""),"")</f>
        <v>3.4129692832763777E-3</v>
      </c>
      <c r="J1178" s="34">
        <f>IFERROR(INDEX('Price Data'!N:N,MATCH(TEXT(A1178,"YYYY-MM-DD"),'Price Data'!M:M,0)),"")</f>
        <v>3.19</v>
      </c>
      <c r="K1178" s="10" cm="1">
        <f t="array" ref="K1178">IFERROR(IF(ISNUMBER(J1178),(J1178-INDEX('Price Data'!N:N,MATCH(TEXT(A1178,"YYYY-MM-DD"),'Price Data'!M:M,0)+1))/INDEX('Price Data'!N:N,MATCH(TEXT(A1178,"YYYY-MM-DD"),'Price Data'!M:M,0)+1),""),"")</f>
        <v>1.9169329073482445E-2</v>
      </c>
      <c r="L1178" s="34">
        <f>IFERROR(INDEX('Price Data'!Q:Q,MATCH(TEXT(A1178,"YYYY-MM-DD"),'Price Data'!P:P,0)),"")</f>
        <v>3.3</v>
      </c>
      <c r="M1178" s="10" cm="1">
        <f t="array" ref="M1178">IFERROR(IF(ISNUMBER(L1178),(L1178-INDEX('Price Data'!Q:Q,MATCH(TEXT(A1178,"YYYY-MM-DD"),'Price Data'!P:P,0)+1))/INDEX('Price Data'!Q:Q,MATCH(TEXT(A1178,"YYYY-MM-DD"),'Price Data'!P:P,0)+1),""),"")</f>
        <v>3.0395136778114855E-3</v>
      </c>
      <c r="N1178" s="34">
        <f>IFERROR(INDEX('Price Data'!T:T,MATCH(TEXT(A1178,"YYYY-MM-DD"),'Price Data'!S:S,0)),"")</f>
        <v>3.52</v>
      </c>
      <c r="O1178" s="10" cm="1">
        <f t="array" ref="O1178">IFERROR(IF(ISNUMBER(N1178),(N1178-INDEX('Price Data'!T:T,MATCH(TEXT(A1178,"YYYY-MM-DD"),'Price Data'!S:S,0)+1))/INDEX('Price Data'!T:T,MATCH(TEXT(A1178,"YYYY-MM-DD"),'Price Data'!S:S,0)+1),""),"")</f>
        <v>-2.8328611898016396E-3</v>
      </c>
    </row>
    <row r="1179" spans="1:15" x14ac:dyDescent="0.3">
      <c r="A1179" s="8">
        <v>42998</v>
      </c>
      <c r="B1179" s="34">
        <f>IFERROR(INDEX('Price Data'!B:B,MATCH(TEXT(A1179,"YYYY-MM-DD"),'Price Data'!A:A,0)),"")</f>
        <v>22356</v>
      </c>
      <c r="C1179" s="10" cm="1">
        <f t="array" ref="C1179">IFERROR(IF(ISNUMBER(B1179),(B1179-INDEX('Price Data'!B:B,MATCH(TEXT(A1179,"YYYY-MM-DD"),'Price Data'!A:A,0)+1))/INDEX('Price Data'!B:B,MATCH(TEXT(A1179,"YYYY-MM-DD"),'Price Data'!A:A,0)+1),""),"")</f>
        <v>-3.0769230769230769E-3</v>
      </c>
      <c r="D1179" s="34">
        <f>IFERROR(INDEX('Price Data'!E:E,MATCH(TEXT(A1179,"YYYY-MM-DD"),'Price Data'!D:D,0)),"")</f>
        <v>17.47</v>
      </c>
      <c r="E1179" s="10" cm="1">
        <f t="array" ref="E1179">IFERROR(IF(ISNUMBER(D1179),(D1179-INDEX('Price Data'!E:E,MATCH(TEXT(A1179,"YYYY-MM-DD"),'Price Data'!D:D,0)+1))/INDEX('Price Data'!E:E,MATCH(TEXT(A1179,"YYYY-MM-DD"),'Price Data'!D:D,0)+1),""),"")</f>
        <v>-2.2383883603805377E-2</v>
      </c>
      <c r="F1179" s="34">
        <f>IFERROR(INDEX('Price Data'!H:H,MATCH(TEXT(A1179,"YYYY-MM-DD"),'Price Data'!G:G,0)),"")</f>
        <v>1508</v>
      </c>
      <c r="G1179" s="10" cm="1">
        <f t="array" ref="G1179">IFERROR(IF(ISNUMBER(F1179),(F1179-INDEX('Price Data'!H:H,MATCH(TEXT(A1179,"YYYY-MM-DD"),'Price Data'!G:G,0)+1))/INDEX('Price Data'!H:H,MATCH(TEXT(A1179,"YYYY-MM-DD"),'Price Data'!G:G,0)+1),""),"")</f>
        <v>0</v>
      </c>
      <c r="H1179" s="34">
        <f>IFERROR(INDEX('Price Data'!K:K,MATCH(TEXT(A1179,"YYYY-MM-DD"),'Price Data'!J:J,0)),"")</f>
        <v>2.93</v>
      </c>
      <c r="I1179" s="10" cm="1">
        <f t="array" ref="I1179">IFERROR(IF(ISNUMBER(H1179),(H1179-INDEX('Price Data'!K:K,MATCH(TEXT(A1179,"YYYY-MM-DD"),'Price Data'!J:J,0)+1))/INDEX('Price Data'!K:K,MATCH(TEXT(A1179,"YYYY-MM-DD"),'Price Data'!J:J,0)+1),""),"")</f>
        <v>-3.4013605442176145E-3</v>
      </c>
      <c r="J1179" s="34">
        <f>IFERROR(INDEX('Price Data'!N:N,MATCH(TEXT(A1179,"YYYY-MM-DD"),'Price Data'!M:M,0)),"")</f>
        <v>3.17</v>
      </c>
      <c r="K1179" s="10" cm="1">
        <f t="array" ref="K1179">IFERROR(IF(ISNUMBER(J1179),(J1179-INDEX('Price Data'!N:N,MATCH(TEXT(A1179,"YYYY-MM-DD"),'Price Data'!M:M,0)+1))/INDEX('Price Data'!N:N,MATCH(TEXT(A1179,"YYYY-MM-DD"),'Price Data'!M:M,0)+1),""),"")</f>
        <v>-6.269592476489034E-3</v>
      </c>
      <c r="L1179" s="34">
        <f>IFERROR(INDEX('Price Data'!Q:Q,MATCH(TEXT(A1179,"YYYY-MM-DD"),'Price Data'!P:P,0)),"")</f>
        <v>3.28</v>
      </c>
      <c r="M1179" s="10" cm="1">
        <f t="array" ref="M1179">IFERROR(IF(ISNUMBER(L1179),(L1179-INDEX('Price Data'!Q:Q,MATCH(TEXT(A1179,"YYYY-MM-DD"),'Price Data'!P:P,0)+1))/INDEX('Price Data'!Q:Q,MATCH(TEXT(A1179,"YYYY-MM-DD"),'Price Data'!P:P,0)+1),""),"")</f>
        <v>-6.0606060606060667E-3</v>
      </c>
      <c r="N1179" s="34">
        <f>IFERROR(INDEX('Price Data'!T:T,MATCH(TEXT(A1179,"YYYY-MM-DD"),'Price Data'!S:S,0)),"")</f>
        <v>3.48</v>
      </c>
      <c r="O1179" s="10" cm="1">
        <f t="array" ref="O1179">IFERROR(IF(ISNUMBER(N1179),(N1179-INDEX('Price Data'!T:T,MATCH(TEXT(A1179,"YYYY-MM-DD"),'Price Data'!S:S,0)+1))/INDEX('Price Data'!T:T,MATCH(TEXT(A1179,"YYYY-MM-DD"),'Price Data'!S:S,0)+1),""),"")</f>
        <v>-1.1363636363636374E-2</v>
      </c>
    </row>
    <row r="1180" spans="1:15" x14ac:dyDescent="0.3">
      <c r="A1180" s="8">
        <v>42999</v>
      </c>
      <c r="B1180" s="34">
        <f>IFERROR(INDEX('Price Data'!B:B,MATCH(TEXT(A1180,"YYYY-MM-DD"),'Price Data'!A:A,0)),"")</f>
        <v>22492</v>
      </c>
      <c r="C1180" s="10" cm="1">
        <f t="array" ref="C1180">IFERROR(IF(ISNUMBER(B1180),(B1180-INDEX('Price Data'!B:B,MATCH(TEXT(A1180,"YYYY-MM-DD"),'Price Data'!A:A,0)+1))/INDEX('Price Data'!B:B,MATCH(TEXT(A1180,"YYYY-MM-DD"),'Price Data'!A:A,0)+1),""),"")</f>
        <v>6.0833780640543924E-3</v>
      </c>
      <c r="D1180" s="34">
        <f>IFERROR(INDEX('Price Data'!E:E,MATCH(TEXT(A1180,"YYYY-MM-DD"),'Price Data'!D:D,0)),"")</f>
        <v>17.82</v>
      </c>
      <c r="E1180" s="10" cm="1">
        <f t="array" ref="E1180">IFERROR(IF(ISNUMBER(D1180),(D1180-INDEX('Price Data'!E:E,MATCH(TEXT(A1180,"YYYY-MM-DD"),'Price Data'!D:D,0)+1))/INDEX('Price Data'!E:E,MATCH(TEXT(A1180,"YYYY-MM-DD"),'Price Data'!D:D,0)+1),""),"")</f>
        <v>2.0034344590727043E-2</v>
      </c>
      <c r="F1180" s="34">
        <f>IFERROR(INDEX('Price Data'!H:H,MATCH(TEXT(A1180,"YYYY-MM-DD"),'Price Data'!G:G,0)),"")</f>
        <v>1508</v>
      </c>
      <c r="G1180" s="10" cm="1">
        <f t="array" ref="G1180">IFERROR(IF(ISNUMBER(F1180),(F1180-INDEX('Price Data'!H:H,MATCH(TEXT(A1180,"YYYY-MM-DD"),'Price Data'!G:G,0)+1))/INDEX('Price Data'!H:H,MATCH(TEXT(A1180,"YYYY-MM-DD"),'Price Data'!G:G,0)+1),""),"")</f>
        <v>0</v>
      </c>
      <c r="H1180" s="34">
        <f>IFERROR(INDEX('Price Data'!K:K,MATCH(TEXT(A1180,"YYYY-MM-DD"),'Price Data'!J:J,0)),"")</f>
        <v>2.97</v>
      </c>
      <c r="I1180" s="10" cm="1">
        <f t="array" ref="I1180">IFERROR(IF(ISNUMBER(H1180),(H1180-INDEX('Price Data'!K:K,MATCH(TEXT(A1180,"YYYY-MM-DD"),'Price Data'!J:J,0)+1))/INDEX('Price Data'!K:K,MATCH(TEXT(A1180,"YYYY-MM-DD"),'Price Data'!J:J,0)+1),""),"")</f>
        <v>1.3651877133105813E-2</v>
      </c>
      <c r="J1180" s="34">
        <f>IFERROR(INDEX('Price Data'!N:N,MATCH(TEXT(A1180,"YYYY-MM-DD"),'Price Data'!M:M,0)),"")</f>
        <v>3.17</v>
      </c>
      <c r="K1180" s="10" cm="1">
        <f t="array" ref="K1180">IFERROR(IF(ISNUMBER(J1180),(J1180-INDEX('Price Data'!N:N,MATCH(TEXT(A1180,"YYYY-MM-DD"),'Price Data'!M:M,0)+1))/INDEX('Price Data'!N:N,MATCH(TEXT(A1180,"YYYY-MM-DD"),'Price Data'!M:M,0)+1),""),"")</f>
        <v>0</v>
      </c>
      <c r="L1180" s="34">
        <f>IFERROR(INDEX('Price Data'!Q:Q,MATCH(TEXT(A1180,"YYYY-MM-DD"),'Price Data'!P:P,0)),"")</f>
        <v>3.34</v>
      </c>
      <c r="M1180" s="10" cm="1">
        <f t="array" ref="M1180">IFERROR(IF(ISNUMBER(L1180),(L1180-INDEX('Price Data'!Q:Q,MATCH(TEXT(A1180,"YYYY-MM-DD"),'Price Data'!P:P,0)+1))/INDEX('Price Data'!Q:Q,MATCH(TEXT(A1180,"YYYY-MM-DD"),'Price Data'!P:P,0)+1),""),"")</f>
        <v>1.8292682926829285E-2</v>
      </c>
      <c r="N1180" s="34">
        <f>IFERROR(INDEX('Price Data'!T:T,MATCH(TEXT(A1180,"YYYY-MM-DD"),'Price Data'!S:S,0)),"")</f>
        <v>3.52</v>
      </c>
      <c r="O1180" s="10" cm="1">
        <f t="array" ref="O1180">IFERROR(IF(ISNUMBER(N1180),(N1180-INDEX('Price Data'!T:T,MATCH(TEXT(A1180,"YYYY-MM-DD"),'Price Data'!S:S,0)+1))/INDEX('Price Data'!T:T,MATCH(TEXT(A1180,"YYYY-MM-DD"),'Price Data'!S:S,0)+1),""),"")</f>
        <v>1.1494252873563229E-2</v>
      </c>
    </row>
    <row r="1181" spans="1:15" x14ac:dyDescent="0.3">
      <c r="A1181" s="8">
        <v>43000</v>
      </c>
      <c r="B1181" s="34">
        <f>IFERROR(INDEX('Price Data'!B:B,MATCH(TEXT(A1181,"YYYY-MM-DD"),'Price Data'!A:A,0)),"")</f>
        <v>22531</v>
      </c>
      <c r="C1181" s="10" cm="1">
        <f t="array" ref="C1181">IFERROR(IF(ISNUMBER(B1181),(B1181-INDEX('Price Data'!B:B,MATCH(TEXT(A1181,"YYYY-MM-DD"),'Price Data'!A:A,0)+1))/INDEX('Price Data'!B:B,MATCH(TEXT(A1181,"YYYY-MM-DD"),'Price Data'!A:A,0)+1),""),"")</f>
        <v>1.7339498488351413E-3</v>
      </c>
      <c r="D1181" s="34">
        <f>IFERROR(INDEX('Price Data'!E:E,MATCH(TEXT(A1181,"YYYY-MM-DD"),'Price Data'!D:D,0)),"")</f>
        <v>17.809999999999999</v>
      </c>
      <c r="E1181" s="10" cm="1">
        <f t="array" ref="E1181">IFERROR(IF(ISNUMBER(D1181),(D1181-INDEX('Price Data'!E:E,MATCH(TEXT(A1181,"YYYY-MM-DD"),'Price Data'!D:D,0)+1))/INDEX('Price Data'!E:E,MATCH(TEXT(A1181,"YYYY-MM-DD"),'Price Data'!D:D,0)+1),""),"")</f>
        <v>-5.6116722783398226E-4</v>
      </c>
      <c r="F1181" s="34">
        <f>IFERROR(INDEX('Price Data'!H:H,MATCH(TEXT(A1181,"YYYY-MM-DD"),'Price Data'!G:G,0)),"")</f>
        <v>1508</v>
      </c>
      <c r="G1181" s="10" cm="1">
        <f t="array" ref="G1181">IFERROR(IF(ISNUMBER(F1181),(F1181-INDEX('Price Data'!H:H,MATCH(TEXT(A1181,"YYYY-MM-DD"),'Price Data'!G:G,0)+1))/INDEX('Price Data'!H:H,MATCH(TEXT(A1181,"YYYY-MM-DD"),'Price Data'!G:G,0)+1),""),"")</f>
        <v>0</v>
      </c>
      <c r="H1181" s="34">
        <f>IFERROR(INDEX('Price Data'!K:K,MATCH(TEXT(A1181,"YYYY-MM-DD"),'Price Data'!J:J,0)),"")</f>
        <v>2.97</v>
      </c>
      <c r="I1181" s="10" cm="1">
        <f t="array" ref="I1181">IFERROR(IF(ISNUMBER(H1181),(H1181-INDEX('Price Data'!K:K,MATCH(TEXT(A1181,"YYYY-MM-DD"),'Price Data'!J:J,0)+1))/INDEX('Price Data'!K:K,MATCH(TEXT(A1181,"YYYY-MM-DD"),'Price Data'!J:J,0)+1),""),"")</f>
        <v>0</v>
      </c>
      <c r="J1181" s="34">
        <f>IFERROR(INDEX('Price Data'!N:N,MATCH(TEXT(A1181,"YYYY-MM-DD"),'Price Data'!M:M,0)),"")</f>
        <v>3.24</v>
      </c>
      <c r="K1181" s="10" cm="1">
        <f t="array" ref="K1181">IFERROR(IF(ISNUMBER(J1181),(J1181-INDEX('Price Data'!N:N,MATCH(TEXT(A1181,"YYYY-MM-DD"),'Price Data'!M:M,0)+1))/INDEX('Price Data'!N:N,MATCH(TEXT(A1181,"YYYY-MM-DD"),'Price Data'!M:M,0)+1),""),"")</f>
        <v>2.2082018927444887E-2</v>
      </c>
      <c r="L1181" s="34">
        <f>IFERROR(INDEX('Price Data'!Q:Q,MATCH(TEXT(A1181,"YYYY-MM-DD"),'Price Data'!P:P,0)),"")</f>
        <v>3.34</v>
      </c>
      <c r="M1181" s="10" cm="1">
        <f t="array" ref="M1181">IFERROR(IF(ISNUMBER(L1181),(L1181-INDEX('Price Data'!Q:Q,MATCH(TEXT(A1181,"YYYY-MM-DD"),'Price Data'!P:P,0)+1))/INDEX('Price Data'!Q:Q,MATCH(TEXT(A1181,"YYYY-MM-DD"),'Price Data'!P:P,0)+1),""),"")</f>
        <v>0</v>
      </c>
      <c r="N1181" s="34">
        <f>IFERROR(INDEX('Price Data'!T:T,MATCH(TEXT(A1181,"YYYY-MM-DD"),'Price Data'!S:S,0)),"")</f>
        <v>3.52</v>
      </c>
      <c r="O1181" s="10" cm="1">
        <f t="array" ref="O1181">IFERROR(IF(ISNUMBER(N1181),(N1181-INDEX('Price Data'!T:T,MATCH(TEXT(A1181,"YYYY-MM-DD"),'Price Data'!S:S,0)+1))/INDEX('Price Data'!T:T,MATCH(TEXT(A1181,"YYYY-MM-DD"),'Price Data'!S:S,0)+1),""),"")</f>
        <v>0</v>
      </c>
    </row>
    <row r="1182" spans="1:15" x14ac:dyDescent="0.3">
      <c r="A1182" s="8">
        <v>43001</v>
      </c>
      <c r="B1182" s="34" t="str">
        <f>IFERROR(INDEX('Price Data'!B:B,MATCH(TEXT(A1182,"YYYY-MM-DD"),'Price Data'!A:A,0)),"")</f>
        <v/>
      </c>
      <c r="C1182" s="10" t="str" cm="1">
        <f t="array" ref="C1182">IFERROR(IF(ISNUMBER(B1182),(B1182-INDEX('Price Data'!B:B,MATCH(TEXT(A1182,"YYYY-MM-DD"),'Price Data'!A:A,0)+1))/INDEX('Price Data'!B:B,MATCH(TEXT(A1182,"YYYY-MM-DD"),'Price Data'!A:A,0)+1),""),"")</f>
        <v/>
      </c>
      <c r="D1182" s="34" t="str">
        <f>IFERROR(INDEX('Price Data'!E:E,MATCH(TEXT(A1182,"YYYY-MM-DD"),'Price Data'!D:D,0)),"")</f>
        <v/>
      </c>
      <c r="E1182" s="10" t="str" cm="1">
        <f t="array" ref="E1182">IFERROR(IF(ISNUMBER(D1182),(D1182-INDEX('Price Data'!E:E,MATCH(TEXT(A1182,"YYYY-MM-DD"),'Price Data'!D:D,0)+1))/INDEX('Price Data'!E:E,MATCH(TEXT(A1182,"YYYY-MM-DD"),'Price Data'!D:D,0)+1),""),"")</f>
        <v/>
      </c>
      <c r="F1182" s="34" t="str">
        <f>IFERROR(INDEX('Price Data'!H:H,MATCH(TEXT(A1182,"YYYY-MM-DD"),'Price Data'!G:G,0)),"")</f>
        <v/>
      </c>
      <c r="G1182" s="10" t="str" cm="1">
        <f t="array" ref="G1182">IFERROR(IF(ISNUMBER(F1182),(F1182-INDEX('Price Data'!H:H,MATCH(TEXT(A1182,"YYYY-MM-DD"),'Price Data'!G:G,0)+1))/INDEX('Price Data'!H:H,MATCH(TEXT(A1182,"YYYY-MM-DD"),'Price Data'!G:G,0)+1),""),"")</f>
        <v/>
      </c>
      <c r="H1182" s="34" t="str">
        <f>IFERROR(INDEX('Price Data'!K:K,MATCH(TEXT(A1182,"YYYY-MM-DD"),'Price Data'!J:J,0)),"")</f>
        <v/>
      </c>
      <c r="I1182" s="10" t="str" cm="1">
        <f t="array" ref="I1182">IFERROR(IF(ISNUMBER(H1182),(H1182-INDEX('Price Data'!K:K,MATCH(TEXT(A1182,"YYYY-MM-DD"),'Price Data'!J:J,0)+1))/INDEX('Price Data'!K:K,MATCH(TEXT(A1182,"YYYY-MM-DD"),'Price Data'!J:J,0)+1),""),"")</f>
        <v/>
      </c>
      <c r="J1182" s="34" t="str">
        <f>IFERROR(INDEX('Price Data'!N:N,MATCH(TEXT(A1182,"YYYY-MM-DD"),'Price Data'!M:M,0)),"")</f>
        <v/>
      </c>
      <c r="K1182" s="10" t="str" cm="1">
        <f t="array" ref="K1182">IFERROR(IF(ISNUMBER(J1182),(J1182-INDEX('Price Data'!N:N,MATCH(TEXT(A1182,"YYYY-MM-DD"),'Price Data'!M:M,0)+1))/INDEX('Price Data'!N:N,MATCH(TEXT(A1182,"YYYY-MM-DD"),'Price Data'!M:M,0)+1),""),"")</f>
        <v/>
      </c>
      <c r="L1182" s="34" t="str">
        <f>IFERROR(INDEX('Price Data'!Q:Q,MATCH(TEXT(A1182,"YYYY-MM-DD"),'Price Data'!P:P,0)),"")</f>
        <v/>
      </c>
      <c r="M1182" s="10" t="str" cm="1">
        <f t="array" ref="M1182">IFERROR(IF(ISNUMBER(L1182),(L1182-INDEX('Price Data'!Q:Q,MATCH(TEXT(A1182,"YYYY-MM-DD"),'Price Data'!P:P,0)+1))/INDEX('Price Data'!Q:Q,MATCH(TEXT(A1182,"YYYY-MM-DD"),'Price Data'!P:P,0)+1),""),"")</f>
        <v/>
      </c>
      <c r="N1182" s="34" t="str">
        <f>IFERROR(INDEX('Price Data'!T:T,MATCH(TEXT(A1182,"YYYY-MM-DD"),'Price Data'!S:S,0)),"")</f>
        <v/>
      </c>
      <c r="O1182" s="10" t="str" cm="1">
        <f t="array" ref="O1182">IFERROR(IF(ISNUMBER(N1182),(N1182-INDEX('Price Data'!T:T,MATCH(TEXT(A1182,"YYYY-MM-DD"),'Price Data'!S:S,0)+1))/INDEX('Price Data'!T:T,MATCH(TEXT(A1182,"YYYY-MM-DD"),'Price Data'!S:S,0)+1),""),"")</f>
        <v/>
      </c>
    </row>
    <row r="1183" spans="1:15" x14ac:dyDescent="0.3">
      <c r="A1183" s="8">
        <v>43002</v>
      </c>
      <c r="B1183" s="34" t="str">
        <f>IFERROR(INDEX('Price Data'!B:B,MATCH(TEXT(A1183,"YYYY-MM-DD"),'Price Data'!A:A,0)),"")</f>
        <v/>
      </c>
      <c r="C1183" s="10" t="str" cm="1">
        <f t="array" ref="C1183">IFERROR(IF(ISNUMBER(B1183),(B1183-INDEX('Price Data'!B:B,MATCH(TEXT(A1183,"YYYY-MM-DD"),'Price Data'!A:A,0)+1))/INDEX('Price Data'!B:B,MATCH(TEXT(A1183,"YYYY-MM-DD"),'Price Data'!A:A,0)+1),""),"")</f>
        <v/>
      </c>
      <c r="D1183" s="34" t="str">
        <f>IFERROR(INDEX('Price Data'!E:E,MATCH(TEXT(A1183,"YYYY-MM-DD"),'Price Data'!D:D,0)),"")</f>
        <v/>
      </c>
      <c r="E1183" s="10" t="str" cm="1">
        <f t="array" ref="E1183">IFERROR(IF(ISNUMBER(D1183),(D1183-INDEX('Price Data'!E:E,MATCH(TEXT(A1183,"YYYY-MM-DD"),'Price Data'!D:D,0)+1))/INDEX('Price Data'!E:E,MATCH(TEXT(A1183,"YYYY-MM-DD"),'Price Data'!D:D,0)+1),""),"")</f>
        <v/>
      </c>
      <c r="F1183" s="34" t="str">
        <f>IFERROR(INDEX('Price Data'!H:H,MATCH(TEXT(A1183,"YYYY-MM-DD"),'Price Data'!G:G,0)),"")</f>
        <v/>
      </c>
      <c r="G1183" s="10" t="str" cm="1">
        <f t="array" ref="G1183">IFERROR(IF(ISNUMBER(F1183),(F1183-INDEX('Price Data'!H:H,MATCH(TEXT(A1183,"YYYY-MM-DD"),'Price Data'!G:G,0)+1))/INDEX('Price Data'!H:H,MATCH(TEXT(A1183,"YYYY-MM-DD"),'Price Data'!G:G,0)+1),""),"")</f>
        <v/>
      </c>
      <c r="H1183" s="34" t="str">
        <f>IFERROR(INDEX('Price Data'!K:K,MATCH(TEXT(A1183,"YYYY-MM-DD"),'Price Data'!J:J,0)),"")</f>
        <v/>
      </c>
      <c r="I1183" s="10" t="str" cm="1">
        <f t="array" ref="I1183">IFERROR(IF(ISNUMBER(H1183),(H1183-INDEX('Price Data'!K:K,MATCH(TEXT(A1183,"YYYY-MM-DD"),'Price Data'!J:J,0)+1))/INDEX('Price Data'!K:K,MATCH(TEXT(A1183,"YYYY-MM-DD"),'Price Data'!J:J,0)+1),""),"")</f>
        <v/>
      </c>
      <c r="J1183" s="34" t="str">
        <f>IFERROR(INDEX('Price Data'!N:N,MATCH(TEXT(A1183,"YYYY-MM-DD"),'Price Data'!M:M,0)),"")</f>
        <v/>
      </c>
      <c r="K1183" s="10" t="str" cm="1">
        <f t="array" ref="K1183">IFERROR(IF(ISNUMBER(J1183),(J1183-INDEX('Price Data'!N:N,MATCH(TEXT(A1183,"YYYY-MM-DD"),'Price Data'!M:M,0)+1))/INDEX('Price Data'!N:N,MATCH(TEXT(A1183,"YYYY-MM-DD"),'Price Data'!M:M,0)+1),""),"")</f>
        <v/>
      </c>
      <c r="L1183" s="34" t="str">
        <f>IFERROR(INDEX('Price Data'!Q:Q,MATCH(TEXT(A1183,"YYYY-MM-DD"),'Price Data'!P:P,0)),"")</f>
        <v/>
      </c>
      <c r="M1183" s="10" t="str" cm="1">
        <f t="array" ref="M1183">IFERROR(IF(ISNUMBER(L1183),(L1183-INDEX('Price Data'!Q:Q,MATCH(TEXT(A1183,"YYYY-MM-DD"),'Price Data'!P:P,0)+1))/INDEX('Price Data'!Q:Q,MATCH(TEXT(A1183,"YYYY-MM-DD"),'Price Data'!P:P,0)+1),""),"")</f>
        <v/>
      </c>
      <c r="N1183" s="34" t="str">
        <f>IFERROR(INDEX('Price Data'!T:T,MATCH(TEXT(A1183,"YYYY-MM-DD"),'Price Data'!S:S,0)),"")</f>
        <v/>
      </c>
      <c r="O1183" s="10" t="str" cm="1">
        <f t="array" ref="O1183">IFERROR(IF(ISNUMBER(N1183),(N1183-INDEX('Price Data'!T:T,MATCH(TEXT(A1183,"YYYY-MM-DD"),'Price Data'!S:S,0)+1))/INDEX('Price Data'!T:T,MATCH(TEXT(A1183,"YYYY-MM-DD"),'Price Data'!S:S,0)+1),""),"")</f>
        <v/>
      </c>
    </row>
    <row r="1184" spans="1:15" x14ac:dyDescent="0.3">
      <c r="A1184" s="8">
        <v>43003</v>
      </c>
      <c r="B1184" s="34">
        <f>IFERROR(INDEX('Price Data'!B:B,MATCH(TEXT(A1184,"YYYY-MM-DD"),'Price Data'!A:A,0)),"")</f>
        <v>22390</v>
      </c>
      <c r="C1184" s="10" cm="1">
        <f t="array" ref="C1184">IFERROR(IF(ISNUMBER(B1184),(B1184-INDEX('Price Data'!B:B,MATCH(TEXT(A1184,"YYYY-MM-DD"),'Price Data'!A:A,0)+1))/INDEX('Price Data'!B:B,MATCH(TEXT(A1184,"YYYY-MM-DD"),'Price Data'!A:A,0)+1),""),"")</f>
        <v>-6.258044472060716E-3</v>
      </c>
      <c r="D1184" s="34">
        <f>IFERROR(INDEX('Price Data'!E:E,MATCH(TEXT(A1184,"YYYY-MM-DD"),'Price Data'!D:D,0)),"")</f>
        <v>17.559999999999999</v>
      </c>
      <c r="E1184" s="10" cm="1">
        <f t="array" ref="E1184">IFERROR(IF(ISNUMBER(D1184),(D1184-INDEX('Price Data'!E:E,MATCH(TEXT(A1184,"YYYY-MM-DD"),'Price Data'!D:D,0)+1))/INDEX('Price Data'!E:E,MATCH(TEXT(A1184,"YYYY-MM-DD"),'Price Data'!D:D,0)+1),""),"")</f>
        <v>-1.4037057832678272E-2</v>
      </c>
      <c r="F1184" s="34">
        <f>IFERROR(INDEX('Price Data'!H:H,MATCH(TEXT(A1184,"YYYY-MM-DD"),'Price Data'!G:G,0)),"")</f>
        <v>1508</v>
      </c>
      <c r="G1184" s="10" cm="1">
        <f t="array" ref="G1184">IFERROR(IF(ISNUMBER(F1184),(F1184-INDEX('Price Data'!H:H,MATCH(TEXT(A1184,"YYYY-MM-DD"),'Price Data'!G:G,0)+1))/INDEX('Price Data'!H:H,MATCH(TEXT(A1184,"YYYY-MM-DD"),'Price Data'!G:G,0)+1),""),"")</f>
        <v>0</v>
      </c>
      <c r="H1184" s="34">
        <f>IFERROR(INDEX('Price Data'!K:K,MATCH(TEXT(A1184,"YYYY-MM-DD"),'Price Data'!J:J,0)),"")</f>
        <v>2.96</v>
      </c>
      <c r="I1184" s="10" cm="1">
        <f t="array" ref="I1184">IFERROR(IF(ISNUMBER(H1184),(H1184-INDEX('Price Data'!K:K,MATCH(TEXT(A1184,"YYYY-MM-DD"),'Price Data'!J:J,0)+1))/INDEX('Price Data'!K:K,MATCH(TEXT(A1184,"YYYY-MM-DD"),'Price Data'!J:J,0)+1),""),"")</f>
        <v>-3.3670033670034445E-3</v>
      </c>
      <c r="J1184" s="34">
        <f>IFERROR(INDEX('Price Data'!N:N,MATCH(TEXT(A1184,"YYYY-MM-DD"),'Price Data'!M:M,0)),"")</f>
        <v>3.17</v>
      </c>
      <c r="K1184" s="10" cm="1">
        <f t="array" ref="K1184">IFERROR(IF(ISNUMBER(J1184),(J1184-INDEX('Price Data'!N:N,MATCH(TEXT(A1184,"YYYY-MM-DD"),'Price Data'!M:M,0)+1))/INDEX('Price Data'!N:N,MATCH(TEXT(A1184,"YYYY-MM-DD"),'Price Data'!M:M,0)+1),""),"")</f>
        <v>-2.1604938271605024E-2</v>
      </c>
      <c r="L1184" s="34">
        <f>IFERROR(INDEX('Price Data'!Q:Q,MATCH(TEXT(A1184,"YYYY-MM-DD"),'Price Data'!P:P,0)),"")</f>
        <v>3.26</v>
      </c>
      <c r="M1184" s="10" cm="1">
        <f t="array" ref="M1184">IFERROR(IF(ISNUMBER(L1184),(L1184-INDEX('Price Data'!Q:Q,MATCH(TEXT(A1184,"YYYY-MM-DD"),'Price Data'!P:P,0)+1))/INDEX('Price Data'!Q:Q,MATCH(TEXT(A1184,"YYYY-MM-DD"),'Price Data'!P:P,0)+1),""),"")</f>
        <v>-2.3952095808383256E-2</v>
      </c>
      <c r="N1184" s="34">
        <f>IFERROR(INDEX('Price Data'!T:T,MATCH(TEXT(A1184,"YYYY-MM-DD"),'Price Data'!S:S,0)),"")</f>
        <v>3.51</v>
      </c>
      <c r="O1184" s="10" cm="1">
        <f t="array" ref="O1184">IFERROR(IF(ISNUMBER(N1184),(N1184-INDEX('Price Data'!T:T,MATCH(TEXT(A1184,"YYYY-MM-DD"),'Price Data'!S:S,0)+1))/INDEX('Price Data'!T:T,MATCH(TEXT(A1184,"YYYY-MM-DD"),'Price Data'!S:S,0)+1),""),"")</f>
        <v>-2.8409090909091565E-3</v>
      </c>
    </row>
    <row r="1185" spans="1:15" x14ac:dyDescent="0.3">
      <c r="A1185" s="8">
        <v>43004</v>
      </c>
      <c r="B1185" s="34">
        <f>IFERROR(INDEX('Price Data'!B:B,MATCH(TEXT(A1185,"YYYY-MM-DD"),'Price Data'!A:A,0)),"")</f>
        <v>22431</v>
      </c>
      <c r="C1185" s="10" cm="1">
        <f t="array" ref="C1185">IFERROR(IF(ISNUMBER(B1185),(B1185-INDEX('Price Data'!B:B,MATCH(TEXT(A1185,"YYYY-MM-DD"),'Price Data'!A:A,0)+1))/INDEX('Price Data'!B:B,MATCH(TEXT(A1185,"YYYY-MM-DD"),'Price Data'!A:A,0)+1),""),"")</f>
        <v>1.8311746315319338E-3</v>
      </c>
      <c r="D1185" s="34">
        <f>IFERROR(INDEX('Price Data'!E:E,MATCH(TEXT(A1185,"YYYY-MM-DD"),'Price Data'!D:D,0)),"")</f>
        <v>17.52</v>
      </c>
      <c r="E1185" s="10" cm="1">
        <f t="array" ref="E1185">IFERROR(IF(ISNUMBER(D1185),(D1185-INDEX('Price Data'!E:E,MATCH(TEXT(A1185,"YYYY-MM-DD"),'Price Data'!D:D,0)+1))/INDEX('Price Data'!E:E,MATCH(TEXT(A1185,"YYYY-MM-DD"),'Price Data'!D:D,0)+1),""),"")</f>
        <v>-2.277904328018175E-3</v>
      </c>
      <c r="F1185" s="34">
        <f>IFERROR(INDEX('Price Data'!H:H,MATCH(TEXT(A1185,"YYYY-MM-DD"),'Price Data'!G:G,0)),"")</f>
        <v>1508</v>
      </c>
      <c r="G1185" s="10" cm="1">
        <f t="array" ref="G1185">IFERROR(IF(ISNUMBER(F1185),(F1185-INDEX('Price Data'!H:H,MATCH(TEXT(A1185,"YYYY-MM-DD"),'Price Data'!G:G,0)+1))/INDEX('Price Data'!H:H,MATCH(TEXT(A1185,"YYYY-MM-DD"),'Price Data'!G:G,0)+1),""),"")</f>
        <v>0</v>
      </c>
      <c r="H1185" s="34">
        <f>IFERROR(INDEX('Price Data'!K:K,MATCH(TEXT(A1185,"YYYY-MM-DD"),'Price Data'!J:J,0)),"")</f>
        <v>2.97</v>
      </c>
      <c r="I1185" s="10" cm="1">
        <f t="array" ref="I1185">IFERROR(IF(ISNUMBER(H1185),(H1185-INDEX('Price Data'!K:K,MATCH(TEXT(A1185,"YYYY-MM-DD"),'Price Data'!J:J,0)+1))/INDEX('Price Data'!K:K,MATCH(TEXT(A1185,"YYYY-MM-DD"),'Price Data'!J:J,0)+1),""),"")</f>
        <v>3.3783783783784566E-3</v>
      </c>
      <c r="J1185" s="34">
        <f>IFERROR(INDEX('Price Data'!N:N,MATCH(TEXT(A1185,"YYYY-MM-DD"),'Price Data'!M:M,0)),"")</f>
        <v>3.26</v>
      </c>
      <c r="K1185" s="10" cm="1">
        <f t="array" ref="K1185">IFERROR(IF(ISNUMBER(J1185),(J1185-INDEX('Price Data'!N:N,MATCH(TEXT(A1185,"YYYY-MM-DD"),'Price Data'!M:M,0)+1))/INDEX('Price Data'!N:N,MATCH(TEXT(A1185,"YYYY-MM-DD"),'Price Data'!M:M,0)+1),""),"")</f>
        <v>2.8391167192428977E-2</v>
      </c>
      <c r="L1185" s="34">
        <f>IFERROR(INDEX('Price Data'!Q:Q,MATCH(TEXT(A1185,"YYYY-MM-DD"),'Price Data'!P:P,0)),"")</f>
        <v>3.34</v>
      </c>
      <c r="M1185" s="10" cm="1">
        <f t="array" ref="M1185">IFERROR(IF(ISNUMBER(L1185),(L1185-INDEX('Price Data'!Q:Q,MATCH(TEXT(A1185,"YYYY-MM-DD"),'Price Data'!P:P,0)+1))/INDEX('Price Data'!Q:Q,MATCH(TEXT(A1185,"YYYY-MM-DD"),'Price Data'!P:P,0)+1),""),"")</f>
        <v>2.4539877300613522E-2</v>
      </c>
      <c r="N1185" s="34">
        <f>IFERROR(INDEX('Price Data'!T:T,MATCH(TEXT(A1185,"YYYY-MM-DD"),'Price Data'!S:S,0)),"")</f>
        <v>3.49</v>
      </c>
      <c r="O1185" s="10" cm="1">
        <f t="array" ref="O1185">IFERROR(IF(ISNUMBER(N1185),(N1185-INDEX('Price Data'!T:T,MATCH(TEXT(A1185,"YYYY-MM-DD"),'Price Data'!S:S,0)+1))/INDEX('Price Data'!T:T,MATCH(TEXT(A1185,"YYYY-MM-DD"),'Price Data'!S:S,0)+1),""),"")</f>
        <v>-5.6980056980055769E-3</v>
      </c>
    </row>
    <row r="1186" spans="1:15" x14ac:dyDescent="0.3">
      <c r="A1186" s="8">
        <v>43005</v>
      </c>
      <c r="B1186" s="34">
        <f>IFERROR(INDEX('Price Data'!B:B,MATCH(TEXT(A1186,"YYYY-MM-DD"),'Price Data'!A:A,0)),"")</f>
        <v>22622</v>
      </c>
      <c r="C1186" s="10" cm="1">
        <f t="array" ref="C1186">IFERROR(IF(ISNUMBER(B1186),(B1186-INDEX('Price Data'!B:B,MATCH(TEXT(A1186,"YYYY-MM-DD"),'Price Data'!A:A,0)+1))/INDEX('Price Data'!B:B,MATCH(TEXT(A1186,"YYYY-MM-DD"),'Price Data'!A:A,0)+1),""),"")</f>
        <v>8.5150015603405998E-3</v>
      </c>
      <c r="D1186" s="34">
        <f>IFERROR(INDEX('Price Data'!E:E,MATCH(TEXT(A1186,"YYYY-MM-DD"),'Price Data'!D:D,0)),"")</f>
        <v>18</v>
      </c>
      <c r="E1186" s="10" cm="1">
        <f t="array" ref="E1186">IFERROR(IF(ISNUMBER(D1186),(D1186-INDEX('Price Data'!E:E,MATCH(TEXT(A1186,"YYYY-MM-DD"),'Price Data'!D:D,0)+1))/INDEX('Price Data'!E:E,MATCH(TEXT(A1186,"YYYY-MM-DD"),'Price Data'!D:D,0)+1),""),"")</f>
        <v>2.7397260273972629E-2</v>
      </c>
      <c r="F1186" s="34">
        <f>IFERROR(INDEX('Price Data'!H:H,MATCH(TEXT(A1186,"YYYY-MM-DD"),'Price Data'!G:G,0)),"")</f>
        <v>1508</v>
      </c>
      <c r="G1186" s="10" cm="1">
        <f t="array" ref="G1186">IFERROR(IF(ISNUMBER(F1186),(F1186-INDEX('Price Data'!H:H,MATCH(TEXT(A1186,"YYYY-MM-DD"),'Price Data'!G:G,0)+1))/INDEX('Price Data'!H:H,MATCH(TEXT(A1186,"YYYY-MM-DD"),'Price Data'!G:G,0)+1),""),"")</f>
        <v>0</v>
      </c>
      <c r="H1186" s="34">
        <f>IFERROR(INDEX('Price Data'!K:K,MATCH(TEXT(A1186,"YYYY-MM-DD"),'Price Data'!J:J,0)),"")</f>
        <v>2.99</v>
      </c>
      <c r="I1186" s="10" cm="1">
        <f t="array" ref="I1186">IFERROR(IF(ISNUMBER(H1186),(H1186-INDEX('Price Data'!K:K,MATCH(TEXT(A1186,"YYYY-MM-DD"),'Price Data'!J:J,0)+1))/INDEX('Price Data'!K:K,MATCH(TEXT(A1186,"YYYY-MM-DD"),'Price Data'!J:J,0)+1),""),"")</f>
        <v>6.7340067340067398E-3</v>
      </c>
      <c r="J1186" s="34">
        <f>IFERROR(INDEX('Price Data'!N:N,MATCH(TEXT(A1186,"YYYY-MM-DD"),'Price Data'!M:M,0)),"")</f>
        <v>3.36</v>
      </c>
      <c r="K1186" s="10" cm="1">
        <f t="array" ref="K1186">IFERROR(IF(ISNUMBER(J1186),(J1186-INDEX('Price Data'!N:N,MATCH(TEXT(A1186,"YYYY-MM-DD"),'Price Data'!M:M,0)+1))/INDEX('Price Data'!N:N,MATCH(TEXT(A1186,"YYYY-MM-DD"),'Price Data'!M:M,0)+1),""),"")</f>
        <v>3.0674846625766899E-2</v>
      </c>
      <c r="L1186" s="34">
        <f>IFERROR(INDEX('Price Data'!Q:Q,MATCH(TEXT(A1186,"YYYY-MM-DD"),'Price Data'!P:P,0)),"")</f>
        <v>3.48</v>
      </c>
      <c r="M1186" s="10" cm="1">
        <f t="array" ref="M1186">IFERROR(IF(ISNUMBER(L1186),(L1186-INDEX('Price Data'!Q:Q,MATCH(TEXT(A1186,"YYYY-MM-DD"),'Price Data'!P:P,0)+1))/INDEX('Price Data'!Q:Q,MATCH(TEXT(A1186,"YYYY-MM-DD"),'Price Data'!P:P,0)+1),""),"")</f>
        <v>4.1916167664670698E-2</v>
      </c>
      <c r="N1186" s="34">
        <f>IFERROR(INDEX('Price Data'!T:T,MATCH(TEXT(A1186,"YYYY-MM-DD"),'Price Data'!S:S,0)),"")</f>
        <v>3.57</v>
      </c>
      <c r="O1186" s="10" cm="1">
        <f t="array" ref="O1186">IFERROR(IF(ISNUMBER(N1186),(N1186-INDEX('Price Data'!T:T,MATCH(TEXT(A1186,"YYYY-MM-DD"),'Price Data'!S:S,0)+1))/INDEX('Price Data'!T:T,MATCH(TEXT(A1186,"YYYY-MM-DD"),'Price Data'!S:S,0)+1),""),"")</f>
        <v>2.2922636103151754E-2</v>
      </c>
    </row>
    <row r="1187" spans="1:15" x14ac:dyDescent="0.3">
      <c r="A1187" s="8">
        <v>43006</v>
      </c>
      <c r="B1187" s="34">
        <f>IFERROR(INDEX('Price Data'!B:B,MATCH(TEXT(A1187,"YYYY-MM-DD"),'Price Data'!A:A,0)),"")</f>
        <v>22588</v>
      </c>
      <c r="C1187" s="10" cm="1">
        <f t="array" ref="C1187">IFERROR(IF(ISNUMBER(B1187),(B1187-INDEX('Price Data'!B:B,MATCH(TEXT(A1187,"YYYY-MM-DD"),'Price Data'!A:A,0)+1))/INDEX('Price Data'!B:B,MATCH(TEXT(A1187,"YYYY-MM-DD"),'Price Data'!A:A,0)+1),""),"")</f>
        <v>-1.50296171868093E-3</v>
      </c>
      <c r="D1187" s="34">
        <f>IFERROR(INDEX('Price Data'!E:E,MATCH(TEXT(A1187,"YYYY-MM-DD"),'Price Data'!D:D,0)),"")</f>
        <v>18.010000000000002</v>
      </c>
      <c r="E1187" s="10" cm="1">
        <f t="array" ref="E1187">IFERROR(IF(ISNUMBER(D1187),(D1187-INDEX('Price Data'!E:E,MATCH(TEXT(A1187,"YYYY-MM-DD"),'Price Data'!D:D,0)+1))/INDEX('Price Data'!E:E,MATCH(TEXT(A1187,"YYYY-MM-DD"),'Price Data'!D:D,0)+1),""),"")</f>
        <v>5.555555555556424E-4</v>
      </c>
      <c r="F1187" s="34">
        <f>IFERROR(INDEX('Price Data'!H:H,MATCH(TEXT(A1187,"YYYY-MM-DD"),'Price Data'!G:G,0)),"")</f>
        <v>1508</v>
      </c>
      <c r="G1187" s="10" cm="1">
        <f t="array" ref="G1187">IFERROR(IF(ISNUMBER(F1187),(F1187-INDEX('Price Data'!H:H,MATCH(TEXT(A1187,"YYYY-MM-DD"),'Price Data'!G:G,0)+1))/INDEX('Price Data'!H:H,MATCH(TEXT(A1187,"YYYY-MM-DD"),'Price Data'!G:G,0)+1),""),"")</f>
        <v>0</v>
      </c>
      <c r="H1187" s="34">
        <f>IFERROR(INDEX('Price Data'!K:K,MATCH(TEXT(A1187,"YYYY-MM-DD"),'Price Data'!J:J,0)),"")</f>
        <v>2.99</v>
      </c>
      <c r="I1187" s="10" cm="1">
        <f t="array" ref="I1187">IFERROR(IF(ISNUMBER(H1187),(H1187-INDEX('Price Data'!K:K,MATCH(TEXT(A1187,"YYYY-MM-DD"),'Price Data'!J:J,0)+1))/INDEX('Price Data'!K:K,MATCH(TEXT(A1187,"YYYY-MM-DD"),'Price Data'!J:J,0)+1),""),"")</f>
        <v>0</v>
      </c>
      <c r="J1187" s="34">
        <f>IFERROR(INDEX('Price Data'!N:N,MATCH(TEXT(A1187,"YYYY-MM-DD"),'Price Data'!M:M,0)),"")</f>
        <v>3.41</v>
      </c>
      <c r="K1187" s="10" cm="1">
        <f t="array" ref="K1187">IFERROR(IF(ISNUMBER(J1187),(J1187-INDEX('Price Data'!N:N,MATCH(TEXT(A1187,"YYYY-MM-DD"),'Price Data'!M:M,0)+1))/INDEX('Price Data'!N:N,MATCH(TEXT(A1187,"YYYY-MM-DD"),'Price Data'!M:M,0)+1),""),"")</f>
        <v>1.4880952380952462E-2</v>
      </c>
      <c r="L1187" s="34">
        <f>IFERROR(INDEX('Price Data'!Q:Q,MATCH(TEXT(A1187,"YYYY-MM-DD"),'Price Data'!P:P,0)),"")</f>
        <v>3.5</v>
      </c>
      <c r="M1187" s="10" cm="1">
        <f t="array" ref="M1187">IFERROR(IF(ISNUMBER(L1187),(L1187-INDEX('Price Data'!Q:Q,MATCH(TEXT(A1187,"YYYY-MM-DD"),'Price Data'!P:P,0)+1))/INDEX('Price Data'!Q:Q,MATCH(TEXT(A1187,"YYYY-MM-DD"),'Price Data'!P:P,0)+1),""),"")</f>
        <v>5.7471264367816143E-3</v>
      </c>
      <c r="N1187" s="34">
        <f>IFERROR(INDEX('Price Data'!T:T,MATCH(TEXT(A1187,"YYYY-MM-DD"),'Price Data'!S:S,0)),"")</f>
        <v>3.64</v>
      </c>
      <c r="O1187" s="10" cm="1">
        <f t="array" ref="O1187">IFERROR(IF(ISNUMBER(N1187),(N1187-INDEX('Price Data'!T:T,MATCH(TEXT(A1187,"YYYY-MM-DD"),'Price Data'!S:S,0)+1))/INDEX('Price Data'!T:T,MATCH(TEXT(A1187,"YYYY-MM-DD"),'Price Data'!S:S,0)+1),""),"")</f>
        <v>1.9607843137254981E-2</v>
      </c>
    </row>
    <row r="1188" spans="1:15" x14ac:dyDescent="0.3">
      <c r="A1188" s="8">
        <v>43007</v>
      </c>
      <c r="B1188" s="34">
        <f>IFERROR(INDEX('Price Data'!B:B,MATCH(TEXT(A1188,"YYYY-MM-DD"),'Price Data'!A:A,0)),"")</f>
        <v>22696</v>
      </c>
      <c r="C1188" s="10" cm="1">
        <f t="array" ref="C1188">IFERROR(IF(ISNUMBER(B1188),(B1188-INDEX('Price Data'!B:B,MATCH(TEXT(A1188,"YYYY-MM-DD"),'Price Data'!A:A,0)+1))/INDEX('Price Data'!B:B,MATCH(TEXT(A1188,"YYYY-MM-DD"),'Price Data'!A:A,0)+1),""),"")</f>
        <v>4.7812998052063045E-3</v>
      </c>
      <c r="D1188" s="34">
        <f>IFERROR(INDEX('Price Data'!E:E,MATCH(TEXT(A1188,"YYYY-MM-DD"),'Price Data'!D:D,0)),"")</f>
        <v>18.02</v>
      </c>
      <c r="E1188" s="10" cm="1">
        <f t="array" ref="E1188">IFERROR(IF(ISNUMBER(D1188),(D1188-INDEX('Price Data'!E:E,MATCH(TEXT(A1188,"YYYY-MM-DD"),'Price Data'!D:D,0)+1))/INDEX('Price Data'!E:E,MATCH(TEXT(A1188,"YYYY-MM-DD"),'Price Data'!D:D,0)+1),""),"")</f>
        <v>5.5524708495269346E-4</v>
      </c>
      <c r="F1188" s="34">
        <f>IFERROR(INDEX('Price Data'!H:H,MATCH(TEXT(A1188,"YYYY-MM-DD"),'Price Data'!G:G,0)),"")</f>
        <v>1508</v>
      </c>
      <c r="G1188" s="10" cm="1">
        <f t="array" ref="G1188">IFERROR(IF(ISNUMBER(F1188),(F1188-INDEX('Price Data'!H:H,MATCH(TEXT(A1188,"YYYY-MM-DD"),'Price Data'!G:G,0)+1))/INDEX('Price Data'!H:H,MATCH(TEXT(A1188,"YYYY-MM-DD"),'Price Data'!G:G,0)+1),""),"")</f>
        <v>0</v>
      </c>
      <c r="H1188" s="34">
        <f>IFERROR(INDEX('Price Data'!K:K,MATCH(TEXT(A1188,"YYYY-MM-DD"),'Price Data'!J:J,0)),"")</f>
        <v>2.99</v>
      </c>
      <c r="I1188" s="10" cm="1">
        <f t="array" ref="I1188">IFERROR(IF(ISNUMBER(H1188),(H1188-INDEX('Price Data'!K:K,MATCH(TEXT(A1188,"YYYY-MM-DD"),'Price Data'!J:J,0)+1))/INDEX('Price Data'!K:K,MATCH(TEXT(A1188,"YYYY-MM-DD"),'Price Data'!J:J,0)+1),""),"")</f>
        <v>0</v>
      </c>
      <c r="J1188" s="34">
        <f>IFERROR(INDEX('Price Data'!N:N,MATCH(TEXT(A1188,"YYYY-MM-DD"),'Price Data'!M:M,0)),"")</f>
        <v>3.43</v>
      </c>
      <c r="K1188" s="10" cm="1">
        <f t="array" ref="K1188">IFERROR(IF(ISNUMBER(J1188),(J1188-INDEX('Price Data'!N:N,MATCH(TEXT(A1188,"YYYY-MM-DD"),'Price Data'!M:M,0)+1))/INDEX('Price Data'!N:N,MATCH(TEXT(A1188,"YYYY-MM-DD"),'Price Data'!M:M,0)+1),""),"")</f>
        <v>5.8651026392961929E-3</v>
      </c>
      <c r="L1188" s="34">
        <f>IFERROR(INDEX('Price Data'!Q:Q,MATCH(TEXT(A1188,"YYYY-MM-DD"),'Price Data'!P:P,0)),"")</f>
        <v>3.51</v>
      </c>
      <c r="M1188" s="10" cm="1">
        <f t="array" ref="M1188">IFERROR(IF(ISNUMBER(L1188),(L1188-INDEX('Price Data'!Q:Q,MATCH(TEXT(A1188,"YYYY-MM-DD"),'Price Data'!P:P,0)+1))/INDEX('Price Data'!Q:Q,MATCH(TEXT(A1188,"YYYY-MM-DD"),'Price Data'!P:P,0)+1),""),"")</f>
        <v>2.8571428571427964E-3</v>
      </c>
      <c r="N1188" s="34">
        <f>IFERROR(INDEX('Price Data'!T:T,MATCH(TEXT(A1188,"YYYY-MM-DD"),'Price Data'!S:S,0)),"")</f>
        <v>3.64</v>
      </c>
      <c r="O1188" s="10" cm="1">
        <f t="array" ref="O1188">IFERROR(IF(ISNUMBER(N1188),(N1188-INDEX('Price Data'!T:T,MATCH(TEXT(A1188,"YYYY-MM-DD"),'Price Data'!S:S,0)+1))/INDEX('Price Data'!T:T,MATCH(TEXT(A1188,"YYYY-MM-DD"),'Price Data'!S:S,0)+1),""),"")</f>
        <v>0</v>
      </c>
    </row>
    <row r="1189" spans="1:15" x14ac:dyDescent="0.3">
      <c r="A1189" s="8">
        <v>43008</v>
      </c>
      <c r="B1189" s="34" t="str">
        <f>IFERROR(INDEX('Price Data'!B:B,MATCH(TEXT(A1189,"YYYY-MM-DD"),'Price Data'!A:A,0)),"")</f>
        <v/>
      </c>
      <c r="C1189" s="10" t="str" cm="1">
        <f t="array" ref="C1189">IFERROR(IF(ISNUMBER(B1189),(B1189-INDEX('Price Data'!B:B,MATCH(TEXT(A1189,"YYYY-MM-DD"),'Price Data'!A:A,0)+1))/INDEX('Price Data'!B:B,MATCH(TEXT(A1189,"YYYY-MM-DD"),'Price Data'!A:A,0)+1),""),"")</f>
        <v/>
      </c>
      <c r="D1189" s="34" t="str">
        <f>IFERROR(INDEX('Price Data'!E:E,MATCH(TEXT(A1189,"YYYY-MM-DD"),'Price Data'!D:D,0)),"")</f>
        <v/>
      </c>
      <c r="E1189" s="10" t="str" cm="1">
        <f t="array" ref="E1189">IFERROR(IF(ISNUMBER(D1189),(D1189-INDEX('Price Data'!E:E,MATCH(TEXT(A1189,"YYYY-MM-DD"),'Price Data'!D:D,0)+1))/INDEX('Price Data'!E:E,MATCH(TEXT(A1189,"YYYY-MM-DD"),'Price Data'!D:D,0)+1),""),"")</f>
        <v/>
      </c>
      <c r="F1189" s="34" t="str">
        <f>IFERROR(INDEX('Price Data'!H:H,MATCH(TEXT(A1189,"YYYY-MM-DD"),'Price Data'!G:G,0)),"")</f>
        <v/>
      </c>
      <c r="G1189" s="10" t="str" cm="1">
        <f t="array" ref="G1189">IFERROR(IF(ISNUMBER(F1189),(F1189-INDEX('Price Data'!H:H,MATCH(TEXT(A1189,"YYYY-MM-DD"),'Price Data'!G:G,0)+1))/INDEX('Price Data'!H:H,MATCH(TEXT(A1189,"YYYY-MM-DD"),'Price Data'!G:G,0)+1),""),"")</f>
        <v/>
      </c>
      <c r="H1189" s="34" t="str">
        <f>IFERROR(INDEX('Price Data'!K:K,MATCH(TEXT(A1189,"YYYY-MM-DD"),'Price Data'!J:J,0)),"")</f>
        <v/>
      </c>
      <c r="I1189" s="10" t="str" cm="1">
        <f t="array" ref="I1189">IFERROR(IF(ISNUMBER(H1189),(H1189-INDEX('Price Data'!K:K,MATCH(TEXT(A1189,"YYYY-MM-DD"),'Price Data'!J:J,0)+1))/INDEX('Price Data'!K:K,MATCH(TEXT(A1189,"YYYY-MM-DD"),'Price Data'!J:J,0)+1),""),"")</f>
        <v/>
      </c>
      <c r="J1189" s="34" t="str">
        <f>IFERROR(INDEX('Price Data'!N:N,MATCH(TEXT(A1189,"YYYY-MM-DD"),'Price Data'!M:M,0)),"")</f>
        <v/>
      </c>
      <c r="K1189" s="10" t="str" cm="1">
        <f t="array" ref="K1189">IFERROR(IF(ISNUMBER(J1189),(J1189-INDEX('Price Data'!N:N,MATCH(TEXT(A1189,"YYYY-MM-DD"),'Price Data'!M:M,0)+1))/INDEX('Price Data'!N:N,MATCH(TEXT(A1189,"YYYY-MM-DD"),'Price Data'!M:M,0)+1),""),"")</f>
        <v/>
      </c>
      <c r="L1189" s="34" t="str">
        <f>IFERROR(INDEX('Price Data'!Q:Q,MATCH(TEXT(A1189,"YYYY-MM-DD"),'Price Data'!P:P,0)),"")</f>
        <v/>
      </c>
      <c r="M1189" s="10" t="str" cm="1">
        <f t="array" ref="M1189">IFERROR(IF(ISNUMBER(L1189),(L1189-INDEX('Price Data'!Q:Q,MATCH(TEXT(A1189,"YYYY-MM-DD"),'Price Data'!P:P,0)+1))/INDEX('Price Data'!Q:Q,MATCH(TEXT(A1189,"YYYY-MM-DD"),'Price Data'!P:P,0)+1),""),"")</f>
        <v/>
      </c>
      <c r="N1189" s="34" t="str">
        <f>IFERROR(INDEX('Price Data'!T:T,MATCH(TEXT(A1189,"YYYY-MM-DD"),'Price Data'!S:S,0)),"")</f>
        <v/>
      </c>
      <c r="O1189" s="10" t="str" cm="1">
        <f t="array" ref="O1189">IFERROR(IF(ISNUMBER(N1189),(N1189-INDEX('Price Data'!T:T,MATCH(TEXT(A1189,"YYYY-MM-DD"),'Price Data'!S:S,0)+1))/INDEX('Price Data'!T:T,MATCH(TEXT(A1189,"YYYY-MM-DD"),'Price Data'!S:S,0)+1),""),"")</f>
        <v/>
      </c>
    </row>
    <row r="1190" spans="1:15" x14ac:dyDescent="0.3">
      <c r="A1190" s="8">
        <v>43009</v>
      </c>
      <c r="B1190" s="34" t="str">
        <f>IFERROR(INDEX('Price Data'!B:B,MATCH(TEXT(A1190,"YYYY-MM-DD"),'Price Data'!A:A,0)),"")</f>
        <v/>
      </c>
      <c r="C1190" s="10" t="str" cm="1">
        <f t="array" ref="C1190">IFERROR(IF(ISNUMBER(B1190),(B1190-INDEX('Price Data'!B:B,MATCH(TEXT(A1190,"YYYY-MM-DD"),'Price Data'!A:A,0)+1))/INDEX('Price Data'!B:B,MATCH(TEXT(A1190,"YYYY-MM-DD"),'Price Data'!A:A,0)+1),""),"")</f>
        <v/>
      </c>
      <c r="D1190" s="34" t="str">
        <f>IFERROR(INDEX('Price Data'!E:E,MATCH(TEXT(A1190,"YYYY-MM-DD"),'Price Data'!D:D,0)),"")</f>
        <v/>
      </c>
      <c r="E1190" s="10" t="str" cm="1">
        <f t="array" ref="E1190">IFERROR(IF(ISNUMBER(D1190),(D1190-INDEX('Price Data'!E:E,MATCH(TEXT(A1190,"YYYY-MM-DD"),'Price Data'!D:D,0)+1))/INDEX('Price Data'!E:E,MATCH(TEXT(A1190,"YYYY-MM-DD"),'Price Data'!D:D,0)+1),""),"")</f>
        <v/>
      </c>
      <c r="F1190" s="34" t="str">
        <f>IFERROR(INDEX('Price Data'!H:H,MATCH(TEXT(A1190,"YYYY-MM-DD"),'Price Data'!G:G,0)),"")</f>
        <v/>
      </c>
      <c r="G1190" s="10" t="str" cm="1">
        <f t="array" ref="G1190">IFERROR(IF(ISNUMBER(F1190),(F1190-INDEX('Price Data'!H:H,MATCH(TEXT(A1190,"YYYY-MM-DD"),'Price Data'!G:G,0)+1))/INDEX('Price Data'!H:H,MATCH(TEXT(A1190,"YYYY-MM-DD"),'Price Data'!G:G,0)+1),""),"")</f>
        <v/>
      </c>
      <c r="H1190" s="34" t="str">
        <f>IFERROR(INDEX('Price Data'!K:K,MATCH(TEXT(A1190,"YYYY-MM-DD"),'Price Data'!J:J,0)),"")</f>
        <v/>
      </c>
      <c r="I1190" s="10" t="str" cm="1">
        <f t="array" ref="I1190">IFERROR(IF(ISNUMBER(H1190),(H1190-INDEX('Price Data'!K:K,MATCH(TEXT(A1190,"YYYY-MM-DD"),'Price Data'!J:J,0)+1))/INDEX('Price Data'!K:K,MATCH(TEXT(A1190,"YYYY-MM-DD"),'Price Data'!J:J,0)+1),""),"")</f>
        <v/>
      </c>
      <c r="J1190" s="34" t="str">
        <f>IFERROR(INDEX('Price Data'!N:N,MATCH(TEXT(A1190,"YYYY-MM-DD"),'Price Data'!M:M,0)),"")</f>
        <v/>
      </c>
      <c r="K1190" s="10" t="str" cm="1">
        <f t="array" ref="K1190">IFERROR(IF(ISNUMBER(J1190),(J1190-INDEX('Price Data'!N:N,MATCH(TEXT(A1190,"YYYY-MM-DD"),'Price Data'!M:M,0)+1))/INDEX('Price Data'!N:N,MATCH(TEXT(A1190,"YYYY-MM-DD"),'Price Data'!M:M,0)+1),""),"")</f>
        <v/>
      </c>
      <c r="L1190" s="34" t="str">
        <f>IFERROR(INDEX('Price Data'!Q:Q,MATCH(TEXT(A1190,"YYYY-MM-DD"),'Price Data'!P:P,0)),"")</f>
        <v/>
      </c>
      <c r="M1190" s="10" t="str" cm="1">
        <f t="array" ref="M1190">IFERROR(IF(ISNUMBER(L1190),(L1190-INDEX('Price Data'!Q:Q,MATCH(TEXT(A1190,"YYYY-MM-DD"),'Price Data'!P:P,0)+1))/INDEX('Price Data'!Q:Q,MATCH(TEXT(A1190,"YYYY-MM-DD"),'Price Data'!P:P,0)+1),""),"")</f>
        <v/>
      </c>
      <c r="N1190" s="34" t="str">
        <f>IFERROR(INDEX('Price Data'!T:T,MATCH(TEXT(A1190,"YYYY-MM-DD"),'Price Data'!S:S,0)),"")</f>
        <v/>
      </c>
      <c r="O1190" s="10" t="str" cm="1">
        <f t="array" ref="O1190">IFERROR(IF(ISNUMBER(N1190),(N1190-INDEX('Price Data'!T:T,MATCH(TEXT(A1190,"YYYY-MM-DD"),'Price Data'!S:S,0)+1))/INDEX('Price Data'!T:T,MATCH(TEXT(A1190,"YYYY-MM-DD"),'Price Data'!S:S,0)+1),""),"")</f>
        <v/>
      </c>
    </row>
    <row r="1191" spans="1:15" x14ac:dyDescent="0.3">
      <c r="A1191" s="8">
        <v>43010</v>
      </c>
      <c r="B1191" s="34">
        <f>IFERROR(INDEX('Price Data'!B:B,MATCH(TEXT(A1191,"YYYY-MM-DD"),'Price Data'!A:A,0)),"")</f>
        <v>22811</v>
      </c>
      <c r="C1191" s="10" cm="1">
        <f t="array" ref="C1191">IFERROR(IF(ISNUMBER(B1191),(B1191-INDEX('Price Data'!B:B,MATCH(TEXT(A1191,"YYYY-MM-DD"),'Price Data'!A:A,0)+1))/INDEX('Price Data'!B:B,MATCH(TEXT(A1191,"YYYY-MM-DD"),'Price Data'!A:A,0)+1),""),"")</f>
        <v>5.0669721536834682E-3</v>
      </c>
      <c r="D1191" s="34">
        <f>IFERROR(INDEX('Price Data'!E:E,MATCH(TEXT(A1191,"YYYY-MM-DD"),'Price Data'!D:D,0)),"")</f>
        <v>18.02</v>
      </c>
      <c r="E1191" s="10" cm="1">
        <f t="array" ref="E1191">IFERROR(IF(ISNUMBER(D1191),(D1191-INDEX('Price Data'!E:E,MATCH(TEXT(A1191,"YYYY-MM-DD"),'Price Data'!D:D,0)+1))/INDEX('Price Data'!E:E,MATCH(TEXT(A1191,"YYYY-MM-DD"),'Price Data'!D:D,0)+1),""),"")</f>
        <v>0</v>
      </c>
      <c r="F1191" s="34">
        <f>IFERROR(INDEX('Price Data'!H:H,MATCH(TEXT(A1191,"YYYY-MM-DD"),'Price Data'!G:G,0)),"")</f>
        <v>1508</v>
      </c>
      <c r="G1191" s="10" cm="1">
        <f t="array" ref="G1191">IFERROR(IF(ISNUMBER(F1191),(F1191-INDEX('Price Data'!H:H,MATCH(TEXT(A1191,"YYYY-MM-DD"),'Price Data'!G:G,0)+1))/INDEX('Price Data'!H:H,MATCH(TEXT(A1191,"YYYY-MM-DD"),'Price Data'!G:G,0)+1),""),"")</f>
        <v>0</v>
      </c>
      <c r="H1191" s="34">
        <f>IFERROR(INDEX('Price Data'!K:K,MATCH(TEXT(A1191,"YYYY-MM-DD"),'Price Data'!J:J,0)),"")</f>
        <v>2.99</v>
      </c>
      <c r="I1191" s="10" cm="1">
        <f t="array" ref="I1191">IFERROR(IF(ISNUMBER(H1191),(H1191-INDEX('Price Data'!K:K,MATCH(TEXT(A1191,"YYYY-MM-DD"),'Price Data'!J:J,0)+1))/INDEX('Price Data'!K:K,MATCH(TEXT(A1191,"YYYY-MM-DD"),'Price Data'!J:J,0)+1),""),"")</f>
        <v>0</v>
      </c>
      <c r="J1191" s="34">
        <f>IFERROR(INDEX('Price Data'!N:N,MATCH(TEXT(A1191,"YYYY-MM-DD"),'Price Data'!M:M,0)),"")</f>
        <v>3.48</v>
      </c>
      <c r="K1191" s="10" cm="1">
        <f t="array" ref="K1191">IFERROR(IF(ISNUMBER(J1191),(J1191-INDEX('Price Data'!N:N,MATCH(TEXT(A1191,"YYYY-MM-DD"),'Price Data'!M:M,0)+1))/INDEX('Price Data'!N:N,MATCH(TEXT(A1191,"YYYY-MM-DD"),'Price Data'!M:M,0)+1),""),"")</f>
        <v>1.4577259475218606E-2</v>
      </c>
      <c r="L1191" s="34">
        <f>IFERROR(INDEX('Price Data'!Q:Q,MATCH(TEXT(A1191,"YYYY-MM-DD"),'Price Data'!P:P,0)),"")</f>
        <v>3.47</v>
      </c>
      <c r="M1191" s="10" cm="1">
        <f t="array" ref="M1191">IFERROR(IF(ISNUMBER(L1191),(L1191-INDEX('Price Data'!Q:Q,MATCH(TEXT(A1191,"YYYY-MM-DD"),'Price Data'!P:P,0)+1))/INDEX('Price Data'!Q:Q,MATCH(TEXT(A1191,"YYYY-MM-DD"),'Price Data'!P:P,0)+1),""),"")</f>
        <v>-1.139601139601128E-2</v>
      </c>
      <c r="N1191" s="34">
        <f>IFERROR(INDEX('Price Data'!T:T,MATCH(TEXT(A1191,"YYYY-MM-DD"),'Price Data'!S:S,0)),"")</f>
        <v>3.65</v>
      </c>
      <c r="O1191" s="10" cm="1">
        <f t="array" ref="O1191">IFERROR(IF(ISNUMBER(N1191),(N1191-INDEX('Price Data'!T:T,MATCH(TEXT(A1191,"YYYY-MM-DD"),'Price Data'!S:S,0)+1))/INDEX('Price Data'!T:T,MATCH(TEXT(A1191,"YYYY-MM-DD"),'Price Data'!S:S,0)+1),""),"")</f>
        <v>2.7472527472526885E-3</v>
      </c>
    </row>
    <row r="1192" spans="1:15" x14ac:dyDescent="0.3">
      <c r="A1192" s="8">
        <v>43011</v>
      </c>
      <c r="B1192" s="34">
        <f>IFERROR(INDEX('Price Data'!B:B,MATCH(TEXT(A1192,"YYYY-MM-DD"),'Price Data'!A:A,0)),"")</f>
        <v>22785</v>
      </c>
      <c r="C1192" s="10" cm="1">
        <f t="array" ref="C1192">IFERROR(IF(ISNUMBER(B1192),(B1192-INDEX('Price Data'!B:B,MATCH(TEXT(A1192,"YYYY-MM-DD"),'Price Data'!A:A,0)+1))/INDEX('Price Data'!B:B,MATCH(TEXT(A1192,"YYYY-MM-DD"),'Price Data'!A:A,0)+1),""),"")</f>
        <v>-1.1398009732146771E-3</v>
      </c>
      <c r="D1192" s="34">
        <f>IFERROR(INDEX('Price Data'!E:E,MATCH(TEXT(A1192,"YYYY-MM-DD"),'Price Data'!D:D,0)),"")</f>
        <v>17.84</v>
      </c>
      <c r="E1192" s="10" cm="1">
        <f t="array" ref="E1192">IFERROR(IF(ISNUMBER(D1192),(D1192-INDEX('Price Data'!E:E,MATCH(TEXT(A1192,"YYYY-MM-DD"),'Price Data'!D:D,0)+1))/INDEX('Price Data'!E:E,MATCH(TEXT(A1192,"YYYY-MM-DD"),'Price Data'!D:D,0)+1),""),"")</f>
        <v>-9.98890122086569E-3</v>
      </c>
      <c r="F1192" s="34">
        <f>IFERROR(INDEX('Price Data'!H:H,MATCH(TEXT(A1192,"YYYY-MM-DD"),'Price Data'!G:G,0)),"")</f>
        <v>1508</v>
      </c>
      <c r="G1192" s="10" cm="1">
        <f t="array" ref="G1192">IFERROR(IF(ISNUMBER(F1192),(F1192-INDEX('Price Data'!H:H,MATCH(TEXT(A1192,"YYYY-MM-DD"),'Price Data'!G:G,0)+1))/INDEX('Price Data'!H:H,MATCH(TEXT(A1192,"YYYY-MM-DD"),'Price Data'!G:G,0)+1),""),"")</f>
        <v>0</v>
      </c>
      <c r="H1192" s="34">
        <f>IFERROR(INDEX('Price Data'!K:K,MATCH(TEXT(A1192,"YYYY-MM-DD"),'Price Data'!J:J,0)),"")</f>
        <v>2.98</v>
      </c>
      <c r="I1192" s="10" cm="1">
        <f t="array" ref="I1192">IFERROR(IF(ISNUMBER(H1192),(H1192-INDEX('Price Data'!K:K,MATCH(TEXT(A1192,"YYYY-MM-DD"),'Price Data'!J:J,0)+1))/INDEX('Price Data'!K:K,MATCH(TEXT(A1192,"YYYY-MM-DD"),'Price Data'!J:J,0)+1),""),"")</f>
        <v>-3.3444816053512477E-3</v>
      </c>
      <c r="J1192" s="34">
        <f>IFERROR(INDEX('Price Data'!N:N,MATCH(TEXT(A1192,"YYYY-MM-DD"),'Price Data'!M:M,0)),"")</f>
        <v>3.47</v>
      </c>
      <c r="K1192" s="10" cm="1">
        <f t="array" ref="K1192">IFERROR(IF(ISNUMBER(J1192),(J1192-INDEX('Price Data'!N:N,MATCH(TEXT(A1192,"YYYY-MM-DD"),'Price Data'!M:M,0)+1))/INDEX('Price Data'!N:N,MATCH(TEXT(A1192,"YYYY-MM-DD"),'Price Data'!M:M,0)+1),""),"")</f>
        <v>-2.8735632183907434E-3</v>
      </c>
      <c r="L1192" s="34">
        <f>IFERROR(INDEX('Price Data'!Q:Q,MATCH(TEXT(A1192,"YYYY-MM-DD"),'Price Data'!P:P,0)),"")</f>
        <v>3.47</v>
      </c>
      <c r="M1192" s="10" cm="1">
        <f t="array" ref="M1192">IFERROR(IF(ISNUMBER(L1192),(L1192-INDEX('Price Data'!Q:Q,MATCH(TEXT(A1192,"YYYY-MM-DD"),'Price Data'!P:P,0)+1))/INDEX('Price Data'!Q:Q,MATCH(TEXT(A1192,"YYYY-MM-DD"),'Price Data'!P:P,0)+1),""),"")</f>
        <v>0</v>
      </c>
      <c r="N1192" s="34">
        <f>IFERROR(INDEX('Price Data'!T:T,MATCH(TEXT(A1192,"YYYY-MM-DD"),'Price Data'!S:S,0)),"")</f>
        <v>3.64</v>
      </c>
      <c r="O1192" s="10" cm="1">
        <f t="array" ref="O1192">IFERROR(IF(ISNUMBER(N1192),(N1192-INDEX('Price Data'!T:T,MATCH(TEXT(A1192,"YYYY-MM-DD"),'Price Data'!S:S,0)+1))/INDEX('Price Data'!T:T,MATCH(TEXT(A1192,"YYYY-MM-DD"),'Price Data'!S:S,0)+1),""),"")</f>
        <v>-2.7397260273972017E-3</v>
      </c>
    </row>
    <row r="1193" spans="1:15" x14ac:dyDescent="0.3">
      <c r="A1193" s="8">
        <v>43012</v>
      </c>
      <c r="B1193" s="34">
        <f>IFERROR(INDEX('Price Data'!B:B,MATCH(TEXT(A1193,"YYYY-MM-DD"),'Price Data'!A:A,0)),"")</f>
        <v>22456</v>
      </c>
      <c r="C1193" s="10" cm="1">
        <f t="array" ref="C1193">IFERROR(IF(ISNUMBER(B1193),(B1193-INDEX('Price Data'!B:B,MATCH(TEXT(A1193,"YYYY-MM-DD"),'Price Data'!A:A,0)+1))/INDEX('Price Data'!B:B,MATCH(TEXT(A1193,"YYYY-MM-DD"),'Price Data'!A:A,0)+1),""),"")</f>
        <v>-1.4439324116743472E-2</v>
      </c>
      <c r="D1193" s="34">
        <f>IFERROR(INDEX('Price Data'!E:E,MATCH(TEXT(A1193,"YYYY-MM-DD"),'Price Data'!D:D,0)),"")</f>
        <v>17.37</v>
      </c>
      <c r="E1193" s="10" cm="1">
        <f t="array" ref="E1193">IFERROR(IF(ISNUMBER(D1193),(D1193-INDEX('Price Data'!E:E,MATCH(TEXT(A1193,"YYYY-MM-DD"),'Price Data'!D:D,0)+1))/INDEX('Price Data'!E:E,MATCH(TEXT(A1193,"YYYY-MM-DD"),'Price Data'!D:D,0)+1),""),"")</f>
        <v>-2.6345291479820565E-2</v>
      </c>
      <c r="F1193" s="34">
        <f>IFERROR(INDEX('Price Data'!H:H,MATCH(TEXT(A1193,"YYYY-MM-DD"),'Price Data'!G:G,0)),"")</f>
        <v>1508</v>
      </c>
      <c r="G1193" s="10" cm="1">
        <f t="array" ref="G1193">IFERROR(IF(ISNUMBER(F1193),(F1193-INDEX('Price Data'!H:H,MATCH(TEXT(A1193,"YYYY-MM-DD"),'Price Data'!G:G,0)+1))/INDEX('Price Data'!H:H,MATCH(TEXT(A1193,"YYYY-MM-DD"),'Price Data'!G:G,0)+1),""),"")</f>
        <v>0</v>
      </c>
      <c r="H1193" s="34">
        <f>IFERROR(INDEX('Price Data'!K:K,MATCH(TEXT(A1193,"YYYY-MM-DD"),'Price Data'!J:J,0)),"")</f>
        <v>2.93</v>
      </c>
      <c r="I1193" s="10" cm="1">
        <f t="array" ref="I1193">IFERROR(IF(ISNUMBER(H1193),(H1193-INDEX('Price Data'!K:K,MATCH(TEXT(A1193,"YYYY-MM-DD"),'Price Data'!J:J,0)+1))/INDEX('Price Data'!K:K,MATCH(TEXT(A1193,"YYYY-MM-DD"),'Price Data'!J:J,0)+1),""),"")</f>
        <v>-1.6778523489932827E-2</v>
      </c>
      <c r="J1193" s="34">
        <f>IFERROR(INDEX('Price Data'!N:N,MATCH(TEXT(A1193,"YYYY-MM-DD"),'Price Data'!M:M,0)),"")</f>
        <v>3.37</v>
      </c>
      <c r="K1193" s="10" cm="1">
        <f t="array" ref="K1193">IFERROR(IF(ISNUMBER(J1193),(J1193-INDEX('Price Data'!N:N,MATCH(TEXT(A1193,"YYYY-MM-DD"),'Price Data'!M:M,0)+1))/INDEX('Price Data'!N:N,MATCH(TEXT(A1193,"YYYY-MM-DD"),'Price Data'!M:M,0)+1),""),"")</f>
        <v>-2.8818443804034605E-2</v>
      </c>
      <c r="L1193" s="34">
        <f>IFERROR(INDEX('Price Data'!Q:Q,MATCH(TEXT(A1193,"YYYY-MM-DD"),'Price Data'!P:P,0)),"")</f>
        <v>3.29</v>
      </c>
      <c r="M1193" s="10" cm="1">
        <f t="array" ref="M1193">IFERROR(IF(ISNUMBER(L1193),(L1193-INDEX('Price Data'!Q:Q,MATCH(TEXT(A1193,"YYYY-MM-DD"),'Price Data'!P:P,0)+1))/INDEX('Price Data'!Q:Q,MATCH(TEXT(A1193,"YYYY-MM-DD"),'Price Data'!P:P,0)+1),""),"")</f>
        <v>-5.187319884726229E-2</v>
      </c>
      <c r="N1193" s="34">
        <f>IFERROR(INDEX('Price Data'!T:T,MATCH(TEXT(A1193,"YYYY-MM-DD"),'Price Data'!S:S,0)),"")</f>
        <v>3.58</v>
      </c>
      <c r="O1193" s="10" cm="1">
        <f t="array" ref="O1193">IFERROR(IF(ISNUMBER(N1193),(N1193-INDEX('Price Data'!T:T,MATCH(TEXT(A1193,"YYYY-MM-DD"),'Price Data'!S:S,0)+1))/INDEX('Price Data'!T:T,MATCH(TEXT(A1193,"YYYY-MM-DD"),'Price Data'!S:S,0)+1),""),"")</f>
        <v>-1.6483516483516498E-2</v>
      </c>
    </row>
    <row r="1194" spans="1:15" x14ac:dyDescent="0.3">
      <c r="A1194" s="8">
        <v>43013</v>
      </c>
      <c r="B1194" s="34">
        <f>IFERROR(INDEX('Price Data'!B:B,MATCH(TEXT(A1194,"YYYY-MM-DD"),'Price Data'!A:A,0)),"")</f>
        <v>22566</v>
      </c>
      <c r="C1194" s="10" cm="1">
        <f t="array" ref="C1194">IFERROR(IF(ISNUMBER(B1194),(B1194-INDEX('Price Data'!B:B,MATCH(TEXT(A1194,"YYYY-MM-DD"),'Price Data'!A:A,0)+1))/INDEX('Price Data'!B:B,MATCH(TEXT(A1194,"YYYY-MM-DD"),'Price Data'!A:A,0)+1),""),"")</f>
        <v>4.8984681154257215E-3</v>
      </c>
      <c r="D1194" s="34">
        <f>IFERROR(INDEX('Price Data'!E:E,MATCH(TEXT(A1194,"YYYY-MM-DD"),'Price Data'!D:D,0)),"")</f>
        <v>17.45</v>
      </c>
      <c r="E1194" s="10" cm="1">
        <f t="array" ref="E1194">IFERROR(IF(ISNUMBER(D1194),(D1194-INDEX('Price Data'!E:E,MATCH(TEXT(A1194,"YYYY-MM-DD"),'Price Data'!D:D,0)+1))/INDEX('Price Data'!E:E,MATCH(TEXT(A1194,"YYYY-MM-DD"),'Price Data'!D:D,0)+1),""),"")</f>
        <v>4.6056419113412947E-3</v>
      </c>
      <c r="F1194" s="34">
        <f>IFERROR(INDEX('Price Data'!H:H,MATCH(TEXT(A1194,"YYYY-MM-DD"),'Price Data'!G:G,0)),"")</f>
        <v>1508</v>
      </c>
      <c r="G1194" s="10" cm="1">
        <f t="array" ref="G1194">IFERROR(IF(ISNUMBER(F1194),(F1194-INDEX('Price Data'!H:H,MATCH(TEXT(A1194,"YYYY-MM-DD"),'Price Data'!G:G,0)+1))/INDEX('Price Data'!H:H,MATCH(TEXT(A1194,"YYYY-MM-DD"),'Price Data'!G:G,0)+1),""),"")</f>
        <v>0</v>
      </c>
      <c r="H1194" s="34">
        <f>IFERROR(INDEX('Price Data'!K:K,MATCH(TEXT(A1194,"YYYY-MM-DD"),'Price Data'!J:J,0)),"")</f>
        <v>2.94</v>
      </c>
      <c r="I1194" s="10" cm="1">
        <f t="array" ref="I1194">IFERROR(IF(ISNUMBER(H1194),(H1194-INDEX('Price Data'!K:K,MATCH(TEXT(A1194,"YYYY-MM-DD"),'Price Data'!J:J,0)+1))/INDEX('Price Data'!K:K,MATCH(TEXT(A1194,"YYYY-MM-DD"),'Price Data'!J:J,0)+1),""),"")</f>
        <v>3.4129692832763777E-3</v>
      </c>
      <c r="J1194" s="34">
        <f>IFERROR(INDEX('Price Data'!N:N,MATCH(TEXT(A1194,"YYYY-MM-DD"),'Price Data'!M:M,0)),"")</f>
        <v>3.31</v>
      </c>
      <c r="K1194" s="10" cm="1">
        <f t="array" ref="K1194">IFERROR(IF(ISNUMBER(J1194),(J1194-INDEX('Price Data'!N:N,MATCH(TEXT(A1194,"YYYY-MM-DD"),'Price Data'!M:M,0)+1))/INDEX('Price Data'!N:N,MATCH(TEXT(A1194,"YYYY-MM-DD"),'Price Data'!M:M,0)+1),""),"")</f>
        <v>-1.7804154302670638E-2</v>
      </c>
      <c r="L1194" s="34">
        <f>IFERROR(INDEX('Price Data'!Q:Q,MATCH(TEXT(A1194,"YYYY-MM-DD"),'Price Data'!P:P,0)),"")</f>
        <v>3.28</v>
      </c>
      <c r="M1194" s="10" cm="1">
        <f t="array" ref="M1194">IFERROR(IF(ISNUMBER(L1194),(L1194-INDEX('Price Data'!Q:Q,MATCH(TEXT(A1194,"YYYY-MM-DD"),'Price Data'!P:P,0)+1))/INDEX('Price Data'!Q:Q,MATCH(TEXT(A1194,"YYYY-MM-DD"),'Price Data'!P:P,0)+1),""),"")</f>
        <v>-3.0395136778116204E-3</v>
      </c>
      <c r="N1194" s="34">
        <f>IFERROR(INDEX('Price Data'!T:T,MATCH(TEXT(A1194,"YYYY-MM-DD"),'Price Data'!S:S,0)),"")</f>
        <v>3.55</v>
      </c>
      <c r="O1194" s="10" cm="1">
        <f t="array" ref="O1194">IFERROR(IF(ISNUMBER(N1194),(N1194-INDEX('Price Data'!T:T,MATCH(TEXT(A1194,"YYYY-MM-DD"),'Price Data'!S:S,0)+1))/INDEX('Price Data'!T:T,MATCH(TEXT(A1194,"YYYY-MM-DD"),'Price Data'!S:S,0)+1),""),"")</f>
        <v>-8.3798882681564938E-3</v>
      </c>
    </row>
    <row r="1195" spans="1:15" x14ac:dyDescent="0.3">
      <c r="A1195" s="8">
        <v>43014</v>
      </c>
      <c r="B1195" s="34">
        <f>IFERROR(INDEX('Price Data'!B:B,MATCH(TEXT(A1195,"YYYY-MM-DD"),'Price Data'!A:A,0)),"")</f>
        <v>22392</v>
      </c>
      <c r="C1195" s="10" cm="1">
        <f t="array" ref="C1195">IFERROR(IF(ISNUMBER(B1195),(B1195-INDEX('Price Data'!B:B,MATCH(TEXT(A1195,"YYYY-MM-DD"),'Price Data'!A:A,0)+1))/INDEX('Price Data'!B:B,MATCH(TEXT(A1195,"YYYY-MM-DD"),'Price Data'!A:A,0)+1),""),"")</f>
        <v>-7.7107152353097577E-3</v>
      </c>
      <c r="D1195" s="34">
        <f>IFERROR(INDEX('Price Data'!E:E,MATCH(TEXT(A1195,"YYYY-MM-DD"),'Price Data'!D:D,0)),"")</f>
        <v>17.32</v>
      </c>
      <c r="E1195" s="10" cm="1">
        <f t="array" ref="E1195">IFERROR(IF(ISNUMBER(D1195),(D1195-INDEX('Price Data'!E:E,MATCH(TEXT(A1195,"YYYY-MM-DD"),'Price Data'!D:D,0)+1))/INDEX('Price Data'!E:E,MATCH(TEXT(A1195,"YYYY-MM-DD"),'Price Data'!D:D,0)+1),""),"")</f>
        <v>-7.449856733524299E-3</v>
      </c>
      <c r="F1195" s="34">
        <f>IFERROR(INDEX('Price Data'!H:H,MATCH(TEXT(A1195,"YYYY-MM-DD"),'Price Data'!G:G,0)),"")</f>
        <v>1508</v>
      </c>
      <c r="G1195" s="10" cm="1">
        <f t="array" ref="G1195">IFERROR(IF(ISNUMBER(F1195),(F1195-INDEX('Price Data'!H:H,MATCH(TEXT(A1195,"YYYY-MM-DD"),'Price Data'!G:G,0)+1))/INDEX('Price Data'!H:H,MATCH(TEXT(A1195,"YYYY-MM-DD"),'Price Data'!G:G,0)+1),""),"")</f>
        <v>0</v>
      </c>
      <c r="H1195" s="34">
        <f>IFERROR(INDEX('Price Data'!K:K,MATCH(TEXT(A1195,"YYYY-MM-DD"),'Price Data'!J:J,0)),"")</f>
        <v>2.93</v>
      </c>
      <c r="I1195" s="10" cm="1">
        <f t="array" ref="I1195">IFERROR(IF(ISNUMBER(H1195),(H1195-INDEX('Price Data'!K:K,MATCH(TEXT(A1195,"YYYY-MM-DD"),'Price Data'!J:J,0)+1))/INDEX('Price Data'!K:K,MATCH(TEXT(A1195,"YYYY-MM-DD"),'Price Data'!J:J,0)+1),""),"")</f>
        <v>-3.4013605442176145E-3</v>
      </c>
      <c r="J1195" s="34">
        <f>IFERROR(INDEX('Price Data'!N:N,MATCH(TEXT(A1195,"YYYY-MM-DD"),'Price Data'!M:M,0)),"")</f>
        <v>3.19</v>
      </c>
      <c r="K1195" s="10" cm="1">
        <f t="array" ref="K1195">IFERROR(IF(ISNUMBER(J1195),(J1195-INDEX('Price Data'!N:N,MATCH(TEXT(A1195,"YYYY-MM-DD"),'Price Data'!M:M,0)+1))/INDEX('Price Data'!N:N,MATCH(TEXT(A1195,"YYYY-MM-DD"),'Price Data'!M:M,0)+1),""),"")</f>
        <v>-3.6253776435045348E-2</v>
      </c>
      <c r="L1195" s="34">
        <f>IFERROR(INDEX('Price Data'!Q:Q,MATCH(TEXT(A1195,"YYYY-MM-DD"),'Price Data'!P:P,0)),"")</f>
        <v>3.2</v>
      </c>
      <c r="M1195" s="10" cm="1">
        <f t="array" ref="M1195">IFERROR(IF(ISNUMBER(L1195),(L1195-INDEX('Price Data'!Q:Q,MATCH(TEXT(A1195,"YYYY-MM-DD"),'Price Data'!P:P,0)+1))/INDEX('Price Data'!Q:Q,MATCH(TEXT(A1195,"YYYY-MM-DD"),'Price Data'!P:P,0)+1),""),"")</f>
        <v>-2.4390243902438911E-2</v>
      </c>
      <c r="N1195" s="34">
        <f>IFERROR(INDEX('Price Data'!T:T,MATCH(TEXT(A1195,"YYYY-MM-DD"),'Price Data'!S:S,0)),"")</f>
        <v>3.49</v>
      </c>
      <c r="O1195" s="10" cm="1">
        <f t="array" ref="O1195">IFERROR(IF(ISNUMBER(N1195),(N1195-INDEX('Price Data'!T:T,MATCH(TEXT(A1195,"YYYY-MM-DD"),'Price Data'!S:S,0)+1))/INDEX('Price Data'!T:T,MATCH(TEXT(A1195,"YYYY-MM-DD"),'Price Data'!S:S,0)+1),""),"")</f>
        <v>-1.6901408450704116E-2</v>
      </c>
    </row>
    <row r="1196" spans="1:15" x14ac:dyDescent="0.3">
      <c r="A1196" s="8">
        <v>43015</v>
      </c>
      <c r="B1196" s="34" t="str">
        <f>IFERROR(INDEX('Price Data'!B:B,MATCH(TEXT(A1196,"YYYY-MM-DD"),'Price Data'!A:A,0)),"")</f>
        <v/>
      </c>
      <c r="C1196" s="10" t="str" cm="1">
        <f t="array" ref="C1196">IFERROR(IF(ISNUMBER(B1196),(B1196-INDEX('Price Data'!B:B,MATCH(TEXT(A1196,"YYYY-MM-DD"),'Price Data'!A:A,0)+1))/INDEX('Price Data'!B:B,MATCH(TEXT(A1196,"YYYY-MM-DD"),'Price Data'!A:A,0)+1),""),"")</f>
        <v/>
      </c>
      <c r="D1196" s="34" t="str">
        <f>IFERROR(INDEX('Price Data'!E:E,MATCH(TEXT(A1196,"YYYY-MM-DD"),'Price Data'!D:D,0)),"")</f>
        <v/>
      </c>
      <c r="E1196" s="10" t="str" cm="1">
        <f t="array" ref="E1196">IFERROR(IF(ISNUMBER(D1196),(D1196-INDEX('Price Data'!E:E,MATCH(TEXT(A1196,"YYYY-MM-DD"),'Price Data'!D:D,0)+1))/INDEX('Price Data'!E:E,MATCH(TEXT(A1196,"YYYY-MM-DD"),'Price Data'!D:D,0)+1),""),"")</f>
        <v/>
      </c>
      <c r="F1196" s="34" t="str">
        <f>IFERROR(INDEX('Price Data'!H:H,MATCH(TEXT(A1196,"YYYY-MM-DD"),'Price Data'!G:G,0)),"")</f>
        <v/>
      </c>
      <c r="G1196" s="10" t="str" cm="1">
        <f t="array" ref="G1196">IFERROR(IF(ISNUMBER(F1196),(F1196-INDEX('Price Data'!H:H,MATCH(TEXT(A1196,"YYYY-MM-DD"),'Price Data'!G:G,0)+1))/INDEX('Price Data'!H:H,MATCH(TEXT(A1196,"YYYY-MM-DD"),'Price Data'!G:G,0)+1),""),"")</f>
        <v/>
      </c>
      <c r="H1196" s="34" t="str">
        <f>IFERROR(INDEX('Price Data'!K:K,MATCH(TEXT(A1196,"YYYY-MM-DD"),'Price Data'!J:J,0)),"")</f>
        <v/>
      </c>
      <c r="I1196" s="10" t="str" cm="1">
        <f t="array" ref="I1196">IFERROR(IF(ISNUMBER(H1196),(H1196-INDEX('Price Data'!K:K,MATCH(TEXT(A1196,"YYYY-MM-DD"),'Price Data'!J:J,0)+1))/INDEX('Price Data'!K:K,MATCH(TEXT(A1196,"YYYY-MM-DD"),'Price Data'!J:J,0)+1),""),"")</f>
        <v/>
      </c>
      <c r="J1196" s="34" t="str">
        <f>IFERROR(INDEX('Price Data'!N:N,MATCH(TEXT(A1196,"YYYY-MM-DD"),'Price Data'!M:M,0)),"")</f>
        <v/>
      </c>
      <c r="K1196" s="10" t="str" cm="1">
        <f t="array" ref="K1196">IFERROR(IF(ISNUMBER(J1196),(J1196-INDEX('Price Data'!N:N,MATCH(TEXT(A1196,"YYYY-MM-DD"),'Price Data'!M:M,0)+1))/INDEX('Price Data'!N:N,MATCH(TEXT(A1196,"YYYY-MM-DD"),'Price Data'!M:M,0)+1),""),"")</f>
        <v/>
      </c>
      <c r="L1196" s="34" t="str">
        <f>IFERROR(INDEX('Price Data'!Q:Q,MATCH(TEXT(A1196,"YYYY-MM-DD"),'Price Data'!P:P,0)),"")</f>
        <v/>
      </c>
      <c r="M1196" s="10" t="str" cm="1">
        <f t="array" ref="M1196">IFERROR(IF(ISNUMBER(L1196),(L1196-INDEX('Price Data'!Q:Q,MATCH(TEXT(A1196,"YYYY-MM-DD"),'Price Data'!P:P,0)+1))/INDEX('Price Data'!Q:Q,MATCH(TEXT(A1196,"YYYY-MM-DD"),'Price Data'!P:P,0)+1),""),"")</f>
        <v/>
      </c>
      <c r="N1196" s="34" t="str">
        <f>IFERROR(INDEX('Price Data'!T:T,MATCH(TEXT(A1196,"YYYY-MM-DD"),'Price Data'!S:S,0)),"")</f>
        <v/>
      </c>
      <c r="O1196" s="10" t="str" cm="1">
        <f t="array" ref="O1196">IFERROR(IF(ISNUMBER(N1196),(N1196-INDEX('Price Data'!T:T,MATCH(TEXT(A1196,"YYYY-MM-DD"),'Price Data'!S:S,0)+1))/INDEX('Price Data'!T:T,MATCH(TEXT(A1196,"YYYY-MM-DD"),'Price Data'!S:S,0)+1),""),"")</f>
        <v/>
      </c>
    </row>
    <row r="1197" spans="1:15" x14ac:dyDescent="0.3">
      <c r="A1197" s="8">
        <v>43016</v>
      </c>
      <c r="B1197" s="34" t="str">
        <f>IFERROR(INDEX('Price Data'!B:B,MATCH(TEXT(A1197,"YYYY-MM-DD"),'Price Data'!A:A,0)),"")</f>
        <v/>
      </c>
      <c r="C1197" s="10" t="str" cm="1">
        <f t="array" ref="C1197">IFERROR(IF(ISNUMBER(B1197),(B1197-INDEX('Price Data'!B:B,MATCH(TEXT(A1197,"YYYY-MM-DD"),'Price Data'!A:A,0)+1))/INDEX('Price Data'!B:B,MATCH(TEXT(A1197,"YYYY-MM-DD"),'Price Data'!A:A,0)+1),""),"")</f>
        <v/>
      </c>
      <c r="D1197" s="34" t="str">
        <f>IFERROR(INDEX('Price Data'!E:E,MATCH(TEXT(A1197,"YYYY-MM-DD"),'Price Data'!D:D,0)),"")</f>
        <v/>
      </c>
      <c r="E1197" s="10" t="str" cm="1">
        <f t="array" ref="E1197">IFERROR(IF(ISNUMBER(D1197),(D1197-INDEX('Price Data'!E:E,MATCH(TEXT(A1197,"YYYY-MM-DD"),'Price Data'!D:D,0)+1))/INDEX('Price Data'!E:E,MATCH(TEXT(A1197,"YYYY-MM-DD"),'Price Data'!D:D,0)+1),""),"")</f>
        <v/>
      </c>
      <c r="F1197" s="34" t="str">
        <f>IFERROR(INDEX('Price Data'!H:H,MATCH(TEXT(A1197,"YYYY-MM-DD"),'Price Data'!G:G,0)),"")</f>
        <v/>
      </c>
      <c r="G1197" s="10" t="str" cm="1">
        <f t="array" ref="G1197">IFERROR(IF(ISNUMBER(F1197),(F1197-INDEX('Price Data'!H:H,MATCH(TEXT(A1197,"YYYY-MM-DD"),'Price Data'!G:G,0)+1))/INDEX('Price Data'!H:H,MATCH(TEXT(A1197,"YYYY-MM-DD"),'Price Data'!G:G,0)+1),""),"")</f>
        <v/>
      </c>
      <c r="H1197" s="34" t="str">
        <f>IFERROR(INDEX('Price Data'!K:K,MATCH(TEXT(A1197,"YYYY-MM-DD"),'Price Data'!J:J,0)),"")</f>
        <v/>
      </c>
      <c r="I1197" s="10" t="str" cm="1">
        <f t="array" ref="I1197">IFERROR(IF(ISNUMBER(H1197),(H1197-INDEX('Price Data'!K:K,MATCH(TEXT(A1197,"YYYY-MM-DD"),'Price Data'!J:J,0)+1))/INDEX('Price Data'!K:K,MATCH(TEXT(A1197,"YYYY-MM-DD"),'Price Data'!J:J,0)+1),""),"")</f>
        <v/>
      </c>
      <c r="J1197" s="34" t="str">
        <f>IFERROR(INDEX('Price Data'!N:N,MATCH(TEXT(A1197,"YYYY-MM-DD"),'Price Data'!M:M,0)),"")</f>
        <v/>
      </c>
      <c r="K1197" s="10" t="str" cm="1">
        <f t="array" ref="K1197">IFERROR(IF(ISNUMBER(J1197),(J1197-INDEX('Price Data'!N:N,MATCH(TEXT(A1197,"YYYY-MM-DD"),'Price Data'!M:M,0)+1))/INDEX('Price Data'!N:N,MATCH(TEXT(A1197,"YYYY-MM-DD"),'Price Data'!M:M,0)+1),""),"")</f>
        <v/>
      </c>
      <c r="L1197" s="34" t="str">
        <f>IFERROR(INDEX('Price Data'!Q:Q,MATCH(TEXT(A1197,"YYYY-MM-DD"),'Price Data'!P:P,0)),"")</f>
        <v/>
      </c>
      <c r="M1197" s="10" t="str" cm="1">
        <f t="array" ref="M1197">IFERROR(IF(ISNUMBER(L1197),(L1197-INDEX('Price Data'!Q:Q,MATCH(TEXT(A1197,"YYYY-MM-DD"),'Price Data'!P:P,0)+1))/INDEX('Price Data'!Q:Q,MATCH(TEXT(A1197,"YYYY-MM-DD"),'Price Data'!P:P,0)+1),""),"")</f>
        <v/>
      </c>
      <c r="N1197" s="34" t="str">
        <f>IFERROR(INDEX('Price Data'!T:T,MATCH(TEXT(A1197,"YYYY-MM-DD"),'Price Data'!S:S,0)),"")</f>
        <v/>
      </c>
      <c r="O1197" s="10" t="str" cm="1">
        <f t="array" ref="O1197">IFERROR(IF(ISNUMBER(N1197),(N1197-INDEX('Price Data'!T:T,MATCH(TEXT(A1197,"YYYY-MM-DD"),'Price Data'!S:S,0)+1))/INDEX('Price Data'!T:T,MATCH(TEXT(A1197,"YYYY-MM-DD"),'Price Data'!S:S,0)+1),""),"")</f>
        <v/>
      </c>
    </row>
    <row r="1198" spans="1:15" x14ac:dyDescent="0.3">
      <c r="A1198" s="8">
        <v>43017</v>
      </c>
      <c r="B1198" s="34">
        <f>IFERROR(INDEX('Price Data'!B:B,MATCH(TEXT(A1198,"YYYY-MM-DD"),'Price Data'!A:A,0)),"")</f>
        <v>22477</v>
      </c>
      <c r="C1198" s="10" cm="1">
        <f t="array" ref="C1198">IFERROR(IF(ISNUMBER(B1198),(B1198-INDEX('Price Data'!B:B,MATCH(TEXT(A1198,"YYYY-MM-DD"),'Price Data'!A:A,0)+1))/INDEX('Price Data'!B:B,MATCH(TEXT(A1198,"YYYY-MM-DD"),'Price Data'!A:A,0)+1),""),"")</f>
        <v>3.7959985709181852E-3</v>
      </c>
      <c r="D1198" s="34">
        <f>IFERROR(INDEX('Price Data'!E:E,MATCH(TEXT(A1198,"YYYY-MM-DD"),'Price Data'!D:D,0)),"")</f>
        <v>17.29</v>
      </c>
      <c r="E1198" s="10" cm="1">
        <f t="array" ref="E1198">IFERROR(IF(ISNUMBER(D1198),(D1198-INDEX('Price Data'!E:E,MATCH(TEXT(A1198,"YYYY-MM-DD"),'Price Data'!D:D,0)+1))/INDEX('Price Data'!E:E,MATCH(TEXT(A1198,"YYYY-MM-DD"),'Price Data'!D:D,0)+1),""),"")</f>
        <v>-1.7321016166282411E-3</v>
      </c>
      <c r="F1198" s="34">
        <f>IFERROR(INDEX('Price Data'!H:H,MATCH(TEXT(A1198,"YYYY-MM-DD"),'Price Data'!G:G,0)),"")</f>
        <v>1508</v>
      </c>
      <c r="G1198" s="10" cm="1">
        <f t="array" ref="G1198">IFERROR(IF(ISNUMBER(F1198),(F1198-INDEX('Price Data'!H:H,MATCH(TEXT(A1198,"YYYY-MM-DD"),'Price Data'!G:G,0)+1))/INDEX('Price Data'!H:H,MATCH(TEXT(A1198,"YYYY-MM-DD"),'Price Data'!G:G,0)+1),""),"")</f>
        <v>0</v>
      </c>
      <c r="H1198" s="34">
        <f>IFERROR(INDEX('Price Data'!K:K,MATCH(TEXT(A1198,"YYYY-MM-DD"),'Price Data'!J:J,0)),"")</f>
        <v>2.91</v>
      </c>
      <c r="I1198" s="10" cm="1">
        <f t="array" ref="I1198">IFERROR(IF(ISNUMBER(H1198),(H1198-INDEX('Price Data'!K:K,MATCH(TEXT(A1198,"YYYY-MM-DD"),'Price Data'!J:J,0)+1))/INDEX('Price Data'!K:K,MATCH(TEXT(A1198,"YYYY-MM-DD"),'Price Data'!J:J,0)+1),""),"")</f>
        <v>-6.8259385665529063E-3</v>
      </c>
      <c r="J1198" s="34">
        <f>IFERROR(INDEX('Price Data'!N:N,MATCH(TEXT(A1198,"YYYY-MM-DD"),'Price Data'!M:M,0)),"")</f>
        <v>3.09</v>
      </c>
      <c r="K1198" s="10" cm="1">
        <f t="array" ref="K1198">IFERROR(IF(ISNUMBER(J1198),(J1198-INDEX('Price Data'!N:N,MATCH(TEXT(A1198,"YYYY-MM-DD"),'Price Data'!M:M,0)+1))/INDEX('Price Data'!N:N,MATCH(TEXT(A1198,"YYYY-MM-DD"),'Price Data'!M:M,0)+1),""),"")</f>
        <v>-3.1347962382445173E-2</v>
      </c>
      <c r="L1198" s="34">
        <f>IFERROR(INDEX('Price Data'!Q:Q,MATCH(TEXT(A1198,"YYYY-MM-DD"),'Price Data'!P:P,0)),"")</f>
        <v>3.11</v>
      </c>
      <c r="M1198" s="10" cm="1">
        <f t="array" ref="M1198">IFERROR(IF(ISNUMBER(L1198),(L1198-INDEX('Price Data'!Q:Q,MATCH(TEXT(A1198,"YYYY-MM-DD"),'Price Data'!P:P,0)+1))/INDEX('Price Data'!Q:Q,MATCH(TEXT(A1198,"YYYY-MM-DD"),'Price Data'!P:P,0)+1),""),"")</f>
        <v>-2.8125000000000094E-2</v>
      </c>
      <c r="N1198" s="34">
        <f>IFERROR(INDEX('Price Data'!T:T,MATCH(TEXT(A1198,"YYYY-MM-DD"),'Price Data'!S:S,0)),"")</f>
        <v>3.48</v>
      </c>
      <c r="O1198" s="10" cm="1">
        <f t="array" ref="O1198">IFERROR(IF(ISNUMBER(N1198),(N1198-INDEX('Price Data'!T:T,MATCH(TEXT(A1198,"YYYY-MM-DD"),'Price Data'!S:S,0)+1))/INDEX('Price Data'!T:T,MATCH(TEXT(A1198,"YYYY-MM-DD"),'Price Data'!S:S,0)+1),""),"")</f>
        <v>-2.8653295128940486E-3</v>
      </c>
    </row>
    <row r="1199" spans="1:15" x14ac:dyDescent="0.3">
      <c r="A1199" s="8">
        <v>43018</v>
      </c>
      <c r="B1199" s="34">
        <f>IFERROR(INDEX('Price Data'!B:B,MATCH(TEXT(A1199,"YYYY-MM-DD"),'Price Data'!A:A,0)),"")</f>
        <v>22336</v>
      </c>
      <c r="C1199" s="10" cm="1">
        <f t="array" ref="C1199">IFERROR(IF(ISNUMBER(B1199),(B1199-INDEX('Price Data'!B:B,MATCH(TEXT(A1199,"YYYY-MM-DD"),'Price Data'!A:A,0)+1))/INDEX('Price Data'!B:B,MATCH(TEXT(A1199,"YYYY-MM-DD"),'Price Data'!A:A,0)+1),""),"")</f>
        <v>-6.2730791475730744E-3</v>
      </c>
      <c r="D1199" s="34">
        <f>IFERROR(INDEX('Price Data'!E:E,MATCH(TEXT(A1199,"YYYY-MM-DD"),'Price Data'!D:D,0)),"")</f>
        <v>16.95</v>
      </c>
      <c r="E1199" s="10" cm="1">
        <f t="array" ref="E1199">IFERROR(IF(ISNUMBER(D1199),(D1199-INDEX('Price Data'!E:E,MATCH(TEXT(A1199,"YYYY-MM-DD"),'Price Data'!D:D,0)+1))/INDEX('Price Data'!E:E,MATCH(TEXT(A1199,"YYYY-MM-DD"),'Price Data'!D:D,0)+1),""),"")</f>
        <v>-1.9664545980335447E-2</v>
      </c>
      <c r="F1199" s="34">
        <f>IFERROR(INDEX('Price Data'!H:H,MATCH(TEXT(A1199,"YYYY-MM-DD"),'Price Data'!G:G,0)),"")</f>
        <v>1508</v>
      </c>
      <c r="G1199" s="10" cm="1">
        <f t="array" ref="G1199">IFERROR(IF(ISNUMBER(F1199),(F1199-INDEX('Price Data'!H:H,MATCH(TEXT(A1199,"YYYY-MM-DD"),'Price Data'!G:G,0)+1))/INDEX('Price Data'!H:H,MATCH(TEXT(A1199,"YYYY-MM-DD"),'Price Data'!G:G,0)+1),""),"")</f>
        <v>0</v>
      </c>
      <c r="H1199" s="34">
        <f>IFERROR(INDEX('Price Data'!K:K,MATCH(TEXT(A1199,"YYYY-MM-DD"),'Price Data'!J:J,0)),"")</f>
        <v>2.89</v>
      </c>
      <c r="I1199" s="10" cm="1">
        <f t="array" ref="I1199">IFERROR(IF(ISNUMBER(H1199),(H1199-INDEX('Price Data'!K:K,MATCH(TEXT(A1199,"YYYY-MM-DD"),'Price Data'!J:J,0)+1))/INDEX('Price Data'!K:K,MATCH(TEXT(A1199,"YYYY-MM-DD"),'Price Data'!J:J,0)+1),""),"")</f>
        <v>-6.8728522336769819E-3</v>
      </c>
      <c r="J1199" s="34">
        <f>IFERROR(INDEX('Price Data'!N:N,MATCH(TEXT(A1199,"YYYY-MM-DD"),'Price Data'!M:M,0)),"")</f>
        <v>3.03</v>
      </c>
      <c r="K1199" s="10" cm="1">
        <f t="array" ref="K1199">IFERROR(IF(ISNUMBER(J1199),(J1199-INDEX('Price Data'!N:N,MATCH(TEXT(A1199,"YYYY-MM-DD"),'Price Data'!M:M,0)+1))/INDEX('Price Data'!N:N,MATCH(TEXT(A1199,"YYYY-MM-DD"),'Price Data'!M:M,0)+1),""),"")</f>
        <v>-1.9417475728155359E-2</v>
      </c>
      <c r="L1199" s="34">
        <f>IFERROR(INDEX('Price Data'!Q:Q,MATCH(TEXT(A1199,"YYYY-MM-DD"),'Price Data'!P:P,0)),"")</f>
        <v>3.04</v>
      </c>
      <c r="M1199" s="10" cm="1">
        <f t="array" ref="M1199">IFERROR(IF(ISNUMBER(L1199),(L1199-INDEX('Price Data'!Q:Q,MATCH(TEXT(A1199,"YYYY-MM-DD"),'Price Data'!P:P,0)+1))/INDEX('Price Data'!Q:Q,MATCH(TEXT(A1199,"YYYY-MM-DD"),'Price Data'!P:P,0)+1),""),"")</f>
        <v>-2.2508038585208952E-2</v>
      </c>
      <c r="N1199" s="34">
        <f>IFERROR(INDEX('Price Data'!T:T,MATCH(TEXT(A1199,"YYYY-MM-DD"),'Price Data'!S:S,0)),"")</f>
        <v>3.45</v>
      </c>
      <c r="O1199" s="10" cm="1">
        <f t="array" ref="O1199">IFERROR(IF(ISNUMBER(N1199),(N1199-INDEX('Price Data'!T:T,MATCH(TEXT(A1199,"YYYY-MM-DD"),'Price Data'!S:S,0)+1))/INDEX('Price Data'!T:T,MATCH(TEXT(A1199,"YYYY-MM-DD"),'Price Data'!S:S,0)+1),""),"")</f>
        <v>-8.6206896551723582E-3</v>
      </c>
    </row>
    <row r="1200" spans="1:15" x14ac:dyDescent="0.3">
      <c r="A1200" s="8">
        <v>43019</v>
      </c>
      <c r="B1200" s="34">
        <f>IFERROR(INDEX('Price Data'!B:B,MATCH(TEXT(A1200,"YYYY-MM-DD"),'Price Data'!A:A,0)),"")</f>
        <v>22552</v>
      </c>
      <c r="C1200" s="10" cm="1">
        <f t="array" ref="C1200">IFERROR(IF(ISNUMBER(B1200),(B1200-INDEX('Price Data'!B:B,MATCH(TEXT(A1200,"YYYY-MM-DD"),'Price Data'!A:A,0)+1))/INDEX('Price Data'!B:B,MATCH(TEXT(A1200,"YYYY-MM-DD"),'Price Data'!A:A,0)+1),""),"")</f>
        <v>9.6704871060171917E-3</v>
      </c>
      <c r="D1200" s="34">
        <f>IFERROR(INDEX('Price Data'!E:E,MATCH(TEXT(A1200,"YYYY-MM-DD"),'Price Data'!D:D,0)),"")</f>
        <v>17.3</v>
      </c>
      <c r="E1200" s="10" cm="1">
        <f t="array" ref="E1200">IFERROR(IF(ISNUMBER(D1200),(D1200-INDEX('Price Data'!E:E,MATCH(TEXT(A1200,"YYYY-MM-DD"),'Price Data'!D:D,0)+1))/INDEX('Price Data'!E:E,MATCH(TEXT(A1200,"YYYY-MM-DD"),'Price Data'!D:D,0)+1),""),"")</f>
        <v>2.0648967551622502E-2</v>
      </c>
      <c r="F1200" s="34">
        <f>IFERROR(INDEX('Price Data'!H:H,MATCH(TEXT(A1200,"YYYY-MM-DD"),'Price Data'!G:G,0)),"")</f>
        <v>1508</v>
      </c>
      <c r="G1200" s="10" cm="1">
        <f t="array" ref="G1200">IFERROR(IF(ISNUMBER(F1200),(F1200-INDEX('Price Data'!H:H,MATCH(TEXT(A1200,"YYYY-MM-DD"),'Price Data'!G:G,0)+1))/INDEX('Price Data'!H:H,MATCH(TEXT(A1200,"YYYY-MM-DD"),'Price Data'!G:G,0)+1),""),"")</f>
        <v>0</v>
      </c>
      <c r="H1200" s="34">
        <f>IFERROR(INDEX('Price Data'!K:K,MATCH(TEXT(A1200,"YYYY-MM-DD"),'Price Data'!J:J,0)),"")</f>
        <v>2.89</v>
      </c>
      <c r="I1200" s="10" cm="1">
        <f t="array" ref="I1200">IFERROR(IF(ISNUMBER(H1200),(H1200-INDEX('Price Data'!K:K,MATCH(TEXT(A1200,"YYYY-MM-DD"),'Price Data'!J:J,0)+1))/INDEX('Price Data'!K:K,MATCH(TEXT(A1200,"YYYY-MM-DD"),'Price Data'!J:J,0)+1),""),"")</f>
        <v>0</v>
      </c>
      <c r="J1200" s="34">
        <f>IFERROR(INDEX('Price Data'!N:N,MATCH(TEXT(A1200,"YYYY-MM-DD"),'Price Data'!M:M,0)),"")</f>
        <v>3.13</v>
      </c>
      <c r="K1200" s="10" cm="1">
        <f t="array" ref="K1200">IFERROR(IF(ISNUMBER(J1200),(J1200-INDEX('Price Data'!N:N,MATCH(TEXT(A1200,"YYYY-MM-DD"),'Price Data'!M:M,0)+1))/INDEX('Price Data'!N:N,MATCH(TEXT(A1200,"YYYY-MM-DD"),'Price Data'!M:M,0)+1),""),"")</f>
        <v>3.3003300330033035E-2</v>
      </c>
      <c r="L1200" s="34">
        <f>IFERROR(INDEX('Price Data'!Q:Q,MATCH(TEXT(A1200,"YYYY-MM-DD"),'Price Data'!P:P,0)),"")</f>
        <v>3.19</v>
      </c>
      <c r="M1200" s="10" cm="1">
        <f t="array" ref="M1200">IFERROR(IF(ISNUMBER(L1200),(L1200-INDEX('Price Data'!Q:Q,MATCH(TEXT(A1200,"YYYY-MM-DD"),'Price Data'!P:P,0)+1))/INDEX('Price Data'!Q:Q,MATCH(TEXT(A1200,"YYYY-MM-DD"),'Price Data'!P:P,0)+1),""),"")</f>
        <v>4.9342105263157868E-2</v>
      </c>
      <c r="N1200" s="34">
        <f>IFERROR(INDEX('Price Data'!T:T,MATCH(TEXT(A1200,"YYYY-MM-DD"),'Price Data'!S:S,0)),"")</f>
        <v>3.51</v>
      </c>
      <c r="O1200" s="10" cm="1">
        <f t="array" ref="O1200">IFERROR(IF(ISNUMBER(N1200),(N1200-INDEX('Price Data'!T:T,MATCH(TEXT(A1200,"YYYY-MM-DD"),'Price Data'!S:S,0)+1))/INDEX('Price Data'!T:T,MATCH(TEXT(A1200,"YYYY-MM-DD"),'Price Data'!S:S,0)+1),""),"")</f>
        <v>1.7391304347825973E-2</v>
      </c>
    </row>
    <row r="1201" spans="1:15" x14ac:dyDescent="0.3">
      <c r="A1201" s="8">
        <v>43020</v>
      </c>
      <c r="B1201" s="34">
        <f>IFERROR(INDEX('Price Data'!B:B,MATCH(TEXT(A1201,"YYYY-MM-DD"),'Price Data'!A:A,0)),"")</f>
        <v>22399</v>
      </c>
      <c r="C1201" s="10" cm="1">
        <f t="array" ref="C1201">IFERROR(IF(ISNUMBER(B1201),(B1201-INDEX('Price Data'!B:B,MATCH(TEXT(A1201,"YYYY-MM-DD"),'Price Data'!A:A,0)+1))/INDEX('Price Data'!B:B,MATCH(TEXT(A1201,"YYYY-MM-DD"),'Price Data'!A:A,0)+1),""),"")</f>
        <v>-6.7843206810925859E-3</v>
      </c>
      <c r="D1201" s="34">
        <f>IFERROR(INDEX('Price Data'!E:E,MATCH(TEXT(A1201,"YYYY-MM-DD"),'Price Data'!D:D,0)),"")</f>
        <v>17.07</v>
      </c>
      <c r="E1201" s="10" cm="1">
        <f t="array" ref="E1201">IFERROR(IF(ISNUMBER(D1201),(D1201-INDEX('Price Data'!E:E,MATCH(TEXT(A1201,"YYYY-MM-DD"),'Price Data'!D:D,0)+1))/INDEX('Price Data'!E:E,MATCH(TEXT(A1201,"YYYY-MM-DD"),'Price Data'!D:D,0)+1),""),"")</f>
        <v>-1.3294797687861296E-2</v>
      </c>
      <c r="F1201" s="34">
        <f>IFERROR(INDEX('Price Data'!H:H,MATCH(TEXT(A1201,"YYYY-MM-DD"),'Price Data'!G:G,0)),"")</f>
        <v>1508</v>
      </c>
      <c r="G1201" s="10" cm="1">
        <f t="array" ref="G1201">IFERROR(IF(ISNUMBER(F1201),(F1201-INDEX('Price Data'!H:H,MATCH(TEXT(A1201,"YYYY-MM-DD"),'Price Data'!G:G,0)+1))/INDEX('Price Data'!H:H,MATCH(TEXT(A1201,"YYYY-MM-DD"),'Price Data'!G:G,0)+1),""),"")</f>
        <v>0</v>
      </c>
      <c r="H1201" s="34">
        <f>IFERROR(INDEX('Price Data'!K:K,MATCH(TEXT(A1201,"YYYY-MM-DD"),'Price Data'!J:J,0)),"")</f>
        <v>2.86</v>
      </c>
      <c r="I1201" s="10" cm="1">
        <f t="array" ref="I1201">IFERROR(IF(ISNUMBER(H1201),(H1201-INDEX('Price Data'!K:K,MATCH(TEXT(A1201,"YYYY-MM-DD"),'Price Data'!J:J,0)+1))/INDEX('Price Data'!K:K,MATCH(TEXT(A1201,"YYYY-MM-DD"),'Price Data'!J:J,0)+1),""),"")</f>
        <v>-1.0380622837370328E-2</v>
      </c>
      <c r="J1201" s="34">
        <f>IFERROR(INDEX('Price Data'!N:N,MATCH(TEXT(A1201,"YYYY-MM-DD"),'Price Data'!M:M,0)),"")</f>
        <v>3.04</v>
      </c>
      <c r="K1201" s="10" cm="1">
        <f t="array" ref="K1201">IFERROR(IF(ISNUMBER(J1201),(J1201-INDEX('Price Data'!N:N,MATCH(TEXT(A1201,"YYYY-MM-DD"),'Price Data'!M:M,0)+1))/INDEX('Price Data'!N:N,MATCH(TEXT(A1201,"YYYY-MM-DD"),'Price Data'!M:M,0)+1),""),"")</f>
        <v>-2.8753993610223599E-2</v>
      </c>
      <c r="L1201" s="34">
        <f>IFERROR(INDEX('Price Data'!Q:Q,MATCH(TEXT(A1201,"YYYY-MM-DD"),'Price Data'!P:P,0)),"")</f>
        <v>3.08</v>
      </c>
      <c r="M1201" s="10" cm="1">
        <f t="array" ref="M1201">IFERROR(IF(ISNUMBER(L1201),(L1201-INDEX('Price Data'!Q:Q,MATCH(TEXT(A1201,"YYYY-MM-DD"),'Price Data'!P:P,0)+1))/INDEX('Price Data'!Q:Q,MATCH(TEXT(A1201,"YYYY-MM-DD"),'Price Data'!P:P,0)+1),""),"")</f>
        <v>-3.448275862068962E-2</v>
      </c>
      <c r="N1201" s="34">
        <f>IFERROR(INDEX('Price Data'!T:T,MATCH(TEXT(A1201,"YYYY-MM-DD"),'Price Data'!S:S,0)),"")</f>
        <v>3.45</v>
      </c>
      <c r="O1201" s="10" cm="1">
        <f t="array" ref="O1201">IFERROR(IF(ISNUMBER(N1201),(N1201-INDEX('Price Data'!T:T,MATCH(TEXT(A1201,"YYYY-MM-DD"),'Price Data'!S:S,0)+1))/INDEX('Price Data'!T:T,MATCH(TEXT(A1201,"YYYY-MM-DD"),'Price Data'!S:S,0)+1),""),"")</f>
        <v>-1.7094017094016985E-2</v>
      </c>
    </row>
    <row r="1202" spans="1:15" x14ac:dyDescent="0.3">
      <c r="A1202" s="8">
        <v>43021</v>
      </c>
      <c r="B1202" s="34">
        <f>IFERROR(INDEX('Price Data'!B:B,MATCH(TEXT(A1202,"YYYY-MM-DD"),'Price Data'!A:A,0)),"")</f>
        <v>22414</v>
      </c>
      <c r="C1202" s="10" cm="1">
        <f t="array" ref="C1202">IFERROR(IF(ISNUMBER(B1202),(B1202-INDEX('Price Data'!B:B,MATCH(TEXT(A1202,"YYYY-MM-DD"),'Price Data'!A:A,0)+1))/INDEX('Price Data'!B:B,MATCH(TEXT(A1202,"YYYY-MM-DD"),'Price Data'!A:A,0)+1),""),"")</f>
        <v>6.6967275324791289E-4</v>
      </c>
      <c r="D1202" s="34">
        <f>IFERROR(INDEX('Price Data'!E:E,MATCH(TEXT(A1202,"YYYY-MM-DD"),'Price Data'!D:D,0)),"")</f>
        <v>17.02</v>
      </c>
      <c r="E1202" s="10" cm="1">
        <f t="array" ref="E1202">IFERROR(IF(ISNUMBER(D1202),(D1202-INDEX('Price Data'!E:E,MATCH(TEXT(A1202,"YYYY-MM-DD"),'Price Data'!D:D,0)+1))/INDEX('Price Data'!E:E,MATCH(TEXT(A1202,"YYYY-MM-DD"),'Price Data'!D:D,0)+1),""),"")</f>
        <v>-2.9291154071470833E-3</v>
      </c>
      <c r="F1202" s="34">
        <f>IFERROR(INDEX('Price Data'!H:H,MATCH(TEXT(A1202,"YYYY-MM-DD"),'Price Data'!G:G,0)),"")</f>
        <v>1508</v>
      </c>
      <c r="G1202" s="10" cm="1">
        <f t="array" ref="G1202">IFERROR(IF(ISNUMBER(F1202),(F1202-INDEX('Price Data'!H:H,MATCH(TEXT(A1202,"YYYY-MM-DD"),'Price Data'!G:G,0)+1))/INDEX('Price Data'!H:H,MATCH(TEXT(A1202,"YYYY-MM-DD"),'Price Data'!G:G,0)+1),""),"")</f>
        <v>0</v>
      </c>
      <c r="H1202" s="34">
        <f>IFERROR(INDEX('Price Data'!K:K,MATCH(TEXT(A1202,"YYYY-MM-DD"),'Price Data'!J:J,0)),"")</f>
        <v>2.86</v>
      </c>
      <c r="I1202" s="10" cm="1">
        <f t="array" ref="I1202">IFERROR(IF(ISNUMBER(H1202),(H1202-INDEX('Price Data'!K:K,MATCH(TEXT(A1202,"YYYY-MM-DD"),'Price Data'!J:J,0)+1))/INDEX('Price Data'!K:K,MATCH(TEXT(A1202,"YYYY-MM-DD"),'Price Data'!J:J,0)+1),""),"")</f>
        <v>0</v>
      </c>
      <c r="J1202" s="34">
        <f>IFERROR(INDEX('Price Data'!N:N,MATCH(TEXT(A1202,"YYYY-MM-DD"),'Price Data'!M:M,0)),"")</f>
        <v>2.97</v>
      </c>
      <c r="K1202" s="10" cm="1">
        <f t="array" ref="K1202">IFERROR(IF(ISNUMBER(J1202),(J1202-INDEX('Price Data'!N:N,MATCH(TEXT(A1202,"YYYY-MM-DD"),'Price Data'!M:M,0)+1))/INDEX('Price Data'!N:N,MATCH(TEXT(A1202,"YYYY-MM-DD"),'Price Data'!M:M,0)+1),""),"")</f>
        <v>-2.3026315789473631E-2</v>
      </c>
      <c r="L1202" s="34">
        <f>IFERROR(INDEX('Price Data'!Q:Q,MATCH(TEXT(A1202,"YYYY-MM-DD"),'Price Data'!P:P,0)),"")</f>
        <v>3.03</v>
      </c>
      <c r="M1202" s="10" cm="1">
        <f t="array" ref="M1202">IFERROR(IF(ISNUMBER(L1202),(L1202-INDEX('Price Data'!Q:Q,MATCH(TEXT(A1202,"YYYY-MM-DD"),'Price Data'!P:P,0)+1))/INDEX('Price Data'!Q:Q,MATCH(TEXT(A1202,"YYYY-MM-DD"),'Price Data'!P:P,0)+1),""),"")</f>
        <v>-1.6233766233766319E-2</v>
      </c>
      <c r="N1202" s="34">
        <f>IFERROR(INDEX('Price Data'!T:T,MATCH(TEXT(A1202,"YYYY-MM-DD"),'Price Data'!S:S,0)),"")</f>
        <v>3.42</v>
      </c>
      <c r="O1202" s="10" cm="1">
        <f t="array" ref="O1202">IFERROR(IF(ISNUMBER(N1202),(N1202-INDEX('Price Data'!T:T,MATCH(TEXT(A1202,"YYYY-MM-DD"),'Price Data'!S:S,0)+1))/INDEX('Price Data'!T:T,MATCH(TEXT(A1202,"YYYY-MM-DD"),'Price Data'!S:S,0)+1),""),"")</f>
        <v>-8.6956521739131147E-3</v>
      </c>
    </row>
    <row r="1203" spans="1:15" x14ac:dyDescent="0.3">
      <c r="A1203" s="8">
        <v>43022</v>
      </c>
      <c r="B1203" s="34" t="str">
        <f>IFERROR(INDEX('Price Data'!B:B,MATCH(TEXT(A1203,"YYYY-MM-DD"),'Price Data'!A:A,0)),"")</f>
        <v/>
      </c>
      <c r="C1203" s="10" t="str" cm="1">
        <f t="array" ref="C1203">IFERROR(IF(ISNUMBER(B1203),(B1203-INDEX('Price Data'!B:B,MATCH(TEXT(A1203,"YYYY-MM-DD"),'Price Data'!A:A,0)+1))/INDEX('Price Data'!B:B,MATCH(TEXT(A1203,"YYYY-MM-DD"),'Price Data'!A:A,0)+1),""),"")</f>
        <v/>
      </c>
      <c r="D1203" s="34" t="str">
        <f>IFERROR(INDEX('Price Data'!E:E,MATCH(TEXT(A1203,"YYYY-MM-DD"),'Price Data'!D:D,0)),"")</f>
        <v/>
      </c>
      <c r="E1203" s="10" t="str" cm="1">
        <f t="array" ref="E1203">IFERROR(IF(ISNUMBER(D1203),(D1203-INDEX('Price Data'!E:E,MATCH(TEXT(A1203,"YYYY-MM-DD"),'Price Data'!D:D,0)+1))/INDEX('Price Data'!E:E,MATCH(TEXT(A1203,"YYYY-MM-DD"),'Price Data'!D:D,0)+1),""),"")</f>
        <v/>
      </c>
      <c r="F1203" s="34" t="str">
        <f>IFERROR(INDEX('Price Data'!H:H,MATCH(TEXT(A1203,"YYYY-MM-DD"),'Price Data'!G:G,0)),"")</f>
        <v/>
      </c>
      <c r="G1203" s="10" t="str" cm="1">
        <f t="array" ref="G1203">IFERROR(IF(ISNUMBER(F1203),(F1203-INDEX('Price Data'!H:H,MATCH(TEXT(A1203,"YYYY-MM-DD"),'Price Data'!G:G,0)+1))/INDEX('Price Data'!H:H,MATCH(TEXT(A1203,"YYYY-MM-DD"),'Price Data'!G:G,0)+1),""),"")</f>
        <v/>
      </c>
      <c r="H1203" s="34" t="str">
        <f>IFERROR(INDEX('Price Data'!K:K,MATCH(TEXT(A1203,"YYYY-MM-DD"),'Price Data'!J:J,0)),"")</f>
        <v/>
      </c>
      <c r="I1203" s="10" t="str" cm="1">
        <f t="array" ref="I1203">IFERROR(IF(ISNUMBER(H1203),(H1203-INDEX('Price Data'!K:K,MATCH(TEXT(A1203,"YYYY-MM-DD"),'Price Data'!J:J,0)+1))/INDEX('Price Data'!K:K,MATCH(TEXT(A1203,"YYYY-MM-DD"),'Price Data'!J:J,0)+1),""),"")</f>
        <v/>
      </c>
      <c r="J1203" s="34" t="str">
        <f>IFERROR(INDEX('Price Data'!N:N,MATCH(TEXT(A1203,"YYYY-MM-DD"),'Price Data'!M:M,0)),"")</f>
        <v/>
      </c>
      <c r="K1203" s="10" t="str" cm="1">
        <f t="array" ref="K1203">IFERROR(IF(ISNUMBER(J1203),(J1203-INDEX('Price Data'!N:N,MATCH(TEXT(A1203,"YYYY-MM-DD"),'Price Data'!M:M,0)+1))/INDEX('Price Data'!N:N,MATCH(TEXT(A1203,"YYYY-MM-DD"),'Price Data'!M:M,0)+1),""),"")</f>
        <v/>
      </c>
      <c r="L1203" s="34" t="str">
        <f>IFERROR(INDEX('Price Data'!Q:Q,MATCH(TEXT(A1203,"YYYY-MM-DD"),'Price Data'!P:P,0)),"")</f>
        <v/>
      </c>
      <c r="M1203" s="10" t="str" cm="1">
        <f t="array" ref="M1203">IFERROR(IF(ISNUMBER(L1203),(L1203-INDEX('Price Data'!Q:Q,MATCH(TEXT(A1203,"YYYY-MM-DD"),'Price Data'!P:P,0)+1))/INDEX('Price Data'!Q:Q,MATCH(TEXT(A1203,"YYYY-MM-DD"),'Price Data'!P:P,0)+1),""),"")</f>
        <v/>
      </c>
      <c r="N1203" s="34" t="str">
        <f>IFERROR(INDEX('Price Data'!T:T,MATCH(TEXT(A1203,"YYYY-MM-DD"),'Price Data'!S:S,0)),"")</f>
        <v/>
      </c>
      <c r="O1203" s="10" t="str" cm="1">
        <f t="array" ref="O1203">IFERROR(IF(ISNUMBER(N1203),(N1203-INDEX('Price Data'!T:T,MATCH(TEXT(A1203,"YYYY-MM-DD"),'Price Data'!S:S,0)+1))/INDEX('Price Data'!T:T,MATCH(TEXT(A1203,"YYYY-MM-DD"),'Price Data'!S:S,0)+1),""),"")</f>
        <v/>
      </c>
    </row>
    <row r="1204" spans="1:15" x14ac:dyDescent="0.3">
      <c r="A1204" s="8">
        <v>43023</v>
      </c>
      <c r="B1204" s="34" t="str">
        <f>IFERROR(INDEX('Price Data'!B:B,MATCH(TEXT(A1204,"YYYY-MM-DD"),'Price Data'!A:A,0)),"")</f>
        <v/>
      </c>
      <c r="C1204" s="10" t="str" cm="1">
        <f t="array" ref="C1204">IFERROR(IF(ISNUMBER(B1204),(B1204-INDEX('Price Data'!B:B,MATCH(TEXT(A1204,"YYYY-MM-DD"),'Price Data'!A:A,0)+1))/INDEX('Price Data'!B:B,MATCH(TEXT(A1204,"YYYY-MM-DD"),'Price Data'!A:A,0)+1),""),"")</f>
        <v/>
      </c>
      <c r="D1204" s="34" t="str">
        <f>IFERROR(INDEX('Price Data'!E:E,MATCH(TEXT(A1204,"YYYY-MM-DD"),'Price Data'!D:D,0)),"")</f>
        <v/>
      </c>
      <c r="E1204" s="10" t="str" cm="1">
        <f t="array" ref="E1204">IFERROR(IF(ISNUMBER(D1204),(D1204-INDEX('Price Data'!E:E,MATCH(TEXT(A1204,"YYYY-MM-DD"),'Price Data'!D:D,0)+1))/INDEX('Price Data'!E:E,MATCH(TEXT(A1204,"YYYY-MM-DD"),'Price Data'!D:D,0)+1),""),"")</f>
        <v/>
      </c>
      <c r="F1204" s="34" t="str">
        <f>IFERROR(INDEX('Price Data'!H:H,MATCH(TEXT(A1204,"YYYY-MM-DD"),'Price Data'!G:G,0)),"")</f>
        <v/>
      </c>
      <c r="G1204" s="10" t="str" cm="1">
        <f t="array" ref="G1204">IFERROR(IF(ISNUMBER(F1204),(F1204-INDEX('Price Data'!H:H,MATCH(TEXT(A1204,"YYYY-MM-DD"),'Price Data'!G:G,0)+1))/INDEX('Price Data'!H:H,MATCH(TEXT(A1204,"YYYY-MM-DD"),'Price Data'!G:G,0)+1),""),"")</f>
        <v/>
      </c>
      <c r="H1204" s="34" t="str">
        <f>IFERROR(INDEX('Price Data'!K:K,MATCH(TEXT(A1204,"YYYY-MM-DD"),'Price Data'!J:J,0)),"")</f>
        <v/>
      </c>
      <c r="I1204" s="10" t="str" cm="1">
        <f t="array" ref="I1204">IFERROR(IF(ISNUMBER(H1204),(H1204-INDEX('Price Data'!K:K,MATCH(TEXT(A1204,"YYYY-MM-DD"),'Price Data'!J:J,0)+1))/INDEX('Price Data'!K:K,MATCH(TEXT(A1204,"YYYY-MM-DD"),'Price Data'!J:J,0)+1),""),"")</f>
        <v/>
      </c>
      <c r="J1204" s="34" t="str">
        <f>IFERROR(INDEX('Price Data'!N:N,MATCH(TEXT(A1204,"YYYY-MM-DD"),'Price Data'!M:M,0)),"")</f>
        <v/>
      </c>
      <c r="K1204" s="10" t="str" cm="1">
        <f t="array" ref="K1204">IFERROR(IF(ISNUMBER(J1204),(J1204-INDEX('Price Data'!N:N,MATCH(TEXT(A1204,"YYYY-MM-DD"),'Price Data'!M:M,0)+1))/INDEX('Price Data'!N:N,MATCH(TEXT(A1204,"YYYY-MM-DD"),'Price Data'!M:M,0)+1),""),"")</f>
        <v/>
      </c>
      <c r="L1204" s="34" t="str">
        <f>IFERROR(INDEX('Price Data'!Q:Q,MATCH(TEXT(A1204,"YYYY-MM-DD"),'Price Data'!P:P,0)),"")</f>
        <v/>
      </c>
      <c r="M1204" s="10" t="str" cm="1">
        <f t="array" ref="M1204">IFERROR(IF(ISNUMBER(L1204),(L1204-INDEX('Price Data'!Q:Q,MATCH(TEXT(A1204,"YYYY-MM-DD"),'Price Data'!P:P,0)+1))/INDEX('Price Data'!Q:Q,MATCH(TEXT(A1204,"YYYY-MM-DD"),'Price Data'!P:P,0)+1),""),"")</f>
        <v/>
      </c>
      <c r="N1204" s="34" t="str">
        <f>IFERROR(INDEX('Price Data'!T:T,MATCH(TEXT(A1204,"YYYY-MM-DD"),'Price Data'!S:S,0)),"")</f>
        <v/>
      </c>
      <c r="O1204" s="10" t="str" cm="1">
        <f t="array" ref="O1204">IFERROR(IF(ISNUMBER(N1204),(N1204-INDEX('Price Data'!T:T,MATCH(TEXT(A1204,"YYYY-MM-DD"),'Price Data'!S:S,0)+1))/INDEX('Price Data'!T:T,MATCH(TEXT(A1204,"YYYY-MM-DD"),'Price Data'!S:S,0)+1),""),"")</f>
        <v/>
      </c>
    </row>
    <row r="1205" spans="1:15" x14ac:dyDescent="0.3">
      <c r="A1205" s="8">
        <v>43024</v>
      </c>
      <c r="B1205" s="34">
        <f>IFERROR(INDEX('Price Data'!B:B,MATCH(TEXT(A1205,"YYYY-MM-DD"),'Price Data'!A:A,0)),"")</f>
        <v>22428</v>
      </c>
      <c r="C1205" s="10" cm="1">
        <f t="array" ref="C1205">IFERROR(IF(ISNUMBER(B1205),(B1205-INDEX('Price Data'!B:B,MATCH(TEXT(A1205,"YYYY-MM-DD"),'Price Data'!A:A,0)+1))/INDEX('Price Data'!B:B,MATCH(TEXT(A1205,"YYYY-MM-DD"),'Price Data'!A:A,0)+1),""),"")</f>
        <v>6.2460961898813238E-4</v>
      </c>
      <c r="D1205" s="34">
        <f>IFERROR(INDEX('Price Data'!E:E,MATCH(TEXT(A1205,"YYYY-MM-DD"),'Price Data'!D:D,0)),"")</f>
        <v>17.02</v>
      </c>
      <c r="E1205" s="10" cm="1">
        <f t="array" ref="E1205">IFERROR(IF(ISNUMBER(D1205),(D1205-INDEX('Price Data'!E:E,MATCH(TEXT(A1205,"YYYY-MM-DD"),'Price Data'!D:D,0)+1))/INDEX('Price Data'!E:E,MATCH(TEXT(A1205,"YYYY-MM-DD"),'Price Data'!D:D,0)+1),""),"")</f>
        <v>0</v>
      </c>
      <c r="F1205" s="34">
        <f>IFERROR(INDEX('Price Data'!H:H,MATCH(TEXT(A1205,"YYYY-MM-DD"),'Price Data'!G:G,0)),"")</f>
        <v>1508</v>
      </c>
      <c r="G1205" s="10" cm="1">
        <f t="array" ref="G1205">IFERROR(IF(ISNUMBER(F1205),(F1205-INDEX('Price Data'!H:H,MATCH(TEXT(A1205,"YYYY-MM-DD"),'Price Data'!G:G,0)+1))/INDEX('Price Data'!H:H,MATCH(TEXT(A1205,"YYYY-MM-DD"),'Price Data'!G:G,0)+1),""),"")</f>
        <v>0</v>
      </c>
      <c r="H1205" s="34">
        <f>IFERROR(INDEX('Price Data'!K:K,MATCH(TEXT(A1205,"YYYY-MM-DD"),'Price Data'!J:J,0)),"")</f>
        <v>2.87</v>
      </c>
      <c r="I1205" s="10" cm="1">
        <f t="array" ref="I1205">IFERROR(IF(ISNUMBER(H1205),(H1205-INDEX('Price Data'!K:K,MATCH(TEXT(A1205,"YYYY-MM-DD"),'Price Data'!J:J,0)+1))/INDEX('Price Data'!K:K,MATCH(TEXT(A1205,"YYYY-MM-DD"),'Price Data'!J:J,0)+1),""),"")</f>
        <v>3.4965034965035776E-3</v>
      </c>
      <c r="J1205" s="34">
        <f>IFERROR(INDEX('Price Data'!N:N,MATCH(TEXT(A1205,"YYYY-MM-DD"),'Price Data'!M:M,0)),"")</f>
        <v>3.01</v>
      </c>
      <c r="K1205" s="10" cm="1">
        <f t="array" ref="K1205">IFERROR(IF(ISNUMBER(J1205),(J1205-INDEX('Price Data'!N:N,MATCH(TEXT(A1205,"YYYY-MM-DD"),'Price Data'!M:M,0)+1))/INDEX('Price Data'!N:N,MATCH(TEXT(A1205,"YYYY-MM-DD"),'Price Data'!M:M,0)+1),""),"")</f>
        <v>1.346801346801333E-2</v>
      </c>
      <c r="L1205" s="34">
        <f>IFERROR(INDEX('Price Data'!Q:Q,MATCH(TEXT(A1205,"YYYY-MM-DD"),'Price Data'!P:P,0)),"")</f>
        <v>3.15</v>
      </c>
      <c r="M1205" s="10" cm="1">
        <f t="array" ref="M1205">IFERROR(IF(ISNUMBER(L1205),(L1205-INDEX('Price Data'!Q:Q,MATCH(TEXT(A1205,"YYYY-MM-DD"),'Price Data'!P:P,0)+1))/INDEX('Price Data'!Q:Q,MATCH(TEXT(A1205,"YYYY-MM-DD"),'Price Data'!P:P,0)+1),""),"")</f>
        <v>3.9603960396039639E-2</v>
      </c>
      <c r="N1205" s="34">
        <f>IFERROR(INDEX('Price Data'!T:T,MATCH(TEXT(A1205,"YYYY-MM-DD"),'Price Data'!S:S,0)),"")</f>
        <v>3.46</v>
      </c>
      <c r="O1205" s="10" cm="1">
        <f t="array" ref="O1205">IFERROR(IF(ISNUMBER(N1205),(N1205-INDEX('Price Data'!T:T,MATCH(TEXT(A1205,"YYYY-MM-DD"),'Price Data'!S:S,0)+1))/INDEX('Price Data'!T:T,MATCH(TEXT(A1205,"YYYY-MM-DD"),'Price Data'!S:S,0)+1),""),"")</f>
        <v>1.169590643274855E-2</v>
      </c>
    </row>
    <row r="1206" spans="1:15" x14ac:dyDescent="0.3">
      <c r="A1206" s="8">
        <v>43025</v>
      </c>
      <c r="B1206" s="34">
        <f>IFERROR(INDEX('Price Data'!B:B,MATCH(TEXT(A1206,"YYYY-MM-DD"),'Price Data'!A:A,0)),"")</f>
        <v>22338</v>
      </c>
      <c r="C1206" s="10" cm="1">
        <f t="array" ref="C1206">IFERROR(IF(ISNUMBER(B1206),(B1206-INDEX('Price Data'!B:B,MATCH(TEXT(A1206,"YYYY-MM-DD"),'Price Data'!A:A,0)+1))/INDEX('Price Data'!B:B,MATCH(TEXT(A1206,"YYYY-MM-DD"),'Price Data'!A:A,0)+1),""),"")</f>
        <v>-4.0128410914927765E-3</v>
      </c>
      <c r="D1206" s="34">
        <f>IFERROR(INDEX('Price Data'!E:E,MATCH(TEXT(A1206,"YYYY-MM-DD"),'Price Data'!D:D,0)),"")</f>
        <v>16.96</v>
      </c>
      <c r="E1206" s="10" cm="1">
        <f t="array" ref="E1206">IFERROR(IF(ISNUMBER(D1206),(D1206-INDEX('Price Data'!E:E,MATCH(TEXT(A1206,"YYYY-MM-DD"),'Price Data'!D:D,0)+1))/INDEX('Price Data'!E:E,MATCH(TEXT(A1206,"YYYY-MM-DD"),'Price Data'!D:D,0)+1),""),"")</f>
        <v>-3.5252643948295373E-3</v>
      </c>
      <c r="F1206" s="34">
        <f>IFERROR(INDEX('Price Data'!H:H,MATCH(TEXT(A1206,"YYYY-MM-DD"),'Price Data'!G:G,0)),"")</f>
        <v>1508</v>
      </c>
      <c r="G1206" s="10" cm="1">
        <f t="array" ref="G1206">IFERROR(IF(ISNUMBER(F1206),(F1206-INDEX('Price Data'!H:H,MATCH(TEXT(A1206,"YYYY-MM-DD"),'Price Data'!G:G,0)+1))/INDEX('Price Data'!H:H,MATCH(TEXT(A1206,"YYYY-MM-DD"),'Price Data'!G:G,0)+1),""),"")</f>
        <v>0</v>
      </c>
      <c r="H1206" s="34">
        <f>IFERROR(INDEX('Price Data'!K:K,MATCH(TEXT(A1206,"YYYY-MM-DD"),'Price Data'!J:J,0)),"")</f>
        <v>2.86</v>
      </c>
      <c r="I1206" s="10" cm="1">
        <f t="array" ref="I1206">IFERROR(IF(ISNUMBER(H1206),(H1206-INDEX('Price Data'!K:K,MATCH(TEXT(A1206,"YYYY-MM-DD"),'Price Data'!J:J,0)+1))/INDEX('Price Data'!K:K,MATCH(TEXT(A1206,"YYYY-MM-DD"),'Price Data'!J:J,0)+1),""),"")</f>
        <v>-3.4843205574913694E-3</v>
      </c>
      <c r="J1206" s="34">
        <f>IFERROR(INDEX('Price Data'!N:N,MATCH(TEXT(A1206,"YYYY-MM-DD"),'Price Data'!M:M,0)),"")</f>
        <v>2.97</v>
      </c>
      <c r="K1206" s="10" cm="1">
        <f t="array" ref="K1206">IFERROR(IF(ISNUMBER(J1206),(J1206-INDEX('Price Data'!N:N,MATCH(TEXT(A1206,"YYYY-MM-DD"),'Price Data'!M:M,0)+1))/INDEX('Price Data'!N:N,MATCH(TEXT(A1206,"YYYY-MM-DD"),'Price Data'!M:M,0)+1),""),"")</f>
        <v>-1.3289036544850363E-2</v>
      </c>
      <c r="L1206" s="34">
        <f>IFERROR(INDEX('Price Data'!Q:Q,MATCH(TEXT(A1206,"YYYY-MM-DD"),'Price Data'!P:P,0)),"")</f>
        <v>3.1</v>
      </c>
      <c r="M1206" s="10" cm="1">
        <f t="array" ref="M1206">IFERROR(IF(ISNUMBER(L1206),(L1206-INDEX('Price Data'!Q:Q,MATCH(TEXT(A1206,"YYYY-MM-DD"),'Price Data'!P:P,0)+1))/INDEX('Price Data'!Q:Q,MATCH(TEXT(A1206,"YYYY-MM-DD"),'Price Data'!P:P,0)+1),""),"")</f>
        <v>-1.5873015873015817E-2</v>
      </c>
      <c r="N1206" s="34">
        <f>IFERROR(INDEX('Price Data'!T:T,MATCH(TEXT(A1206,"YYYY-MM-DD"),'Price Data'!S:S,0)),"")</f>
        <v>3.44</v>
      </c>
      <c r="O1206" s="10" cm="1">
        <f t="array" ref="O1206">IFERROR(IF(ISNUMBER(N1206),(N1206-INDEX('Price Data'!T:T,MATCH(TEXT(A1206,"YYYY-MM-DD"),'Price Data'!S:S,0)+1))/INDEX('Price Data'!T:T,MATCH(TEXT(A1206,"YYYY-MM-DD"),'Price Data'!S:S,0)+1),""),"")</f>
        <v>-5.7803468208092535E-3</v>
      </c>
    </row>
    <row r="1207" spans="1:15" x14ac:dyDescent="0.3">
      <c r="A1207" s="8">
        <v>43026</v>
      </c>
      <c r="B1207" s="34">
        <f>IFERROR(INDEX('Price Data'!B:B,MATCH(TEXT(A1207,"YYYY-MM-DD"),'Price Data'!A:A,0)),"")</f>
        <v>22355</v>
      </c>
      <c r="C1207" s="10" cm="1">
        <f t="array" ref="C1207">IFERROR(IF(ISNUMBER(B1207),(B1207-INDEX('Price Data'!B:B,MATCH(TEXT(A1207,"YYYY-MM-DD"),'Price Data'!A:A,0)+1))/INDEX('Price Data'!B:B,MATCH(TEXT(A1207,"YYYY-MM-DD"),'Price Data'!A:A,0)+1),""),"")</f>
        <v>7.6103500761035003E-4</v>
      </c>
      <c r="D1207" s="34">
        <f>IFERROR(INDEX('Price Data'!E:E,MATCH(TEXT(A1207,"YYYY-MM-DD"),'Price Data'!D:D,0)),"")</f>
        <v>17.010000000000002</v>
      </c>
      <c r="E1207" s="10" cm="1">
        <f t="array" ref="E1207">IFERROR(IF(ISNUMBER(D1207),(D1207-INDEX('Price Data'!E:E,MATCH(TEXT(A1207,"YYYY-MM-DD"),'Price Data'!D:D,0)+1))/INDEX('Price Data'!E:E,MATCH(TEXT(A1207,"YYYY-MM-DD"),'Price Data'!D:D,0)+1),""),"")</f>
        <v>2.9481132075472117E-3</v>
      </c>
      <c r="F1207" s="34">
        <f>IFERROR(INDEX('Price Data'!H:H,MATCH(TEXT(A1207,"YYYY-MM-DD"),'Price Data'!G:G,0)),"")</f>
        <v>1508</v>
      </c>
      <c r="G1207" s="10" cm="1">
        <f t="array" ref="G1207">IFERROR(IF(ISNUMBER(F1207),(F1207-INDEX('Price Data'!H:H,MATCH(TEXT(A1207,"YYYY-MM-DD"),'Price Data'!G:G,0)+1))/INDEX('Price Data'!H:H,MATCH(TEXT(A1207,"YYYY-MM-DD"),'Price Data'!G:G,0)+1),""),"")</f>
        <v>0</v>
      </c>
      <c r="H1207" s="34">
        <f>IFERROR(INDEX('Price Data'!K:K,MATCH(TEXT(A1207,"YYYY-MM-DD"),'Price Data'!J:J,0)),"")</f>
        <v>2.88</v>
      </c>
      <c r="I1207" s="10" cm="1">
        <f t="array" ref="I1207">IFERROR(IF(ISNUMBER(H1207),(H1207-INDEX('Price Data'!K:K,MATCH(TEXT(A1207,"YYYY-MM-DD"),'Price Data'!J:J,0)+1))/INDEX('Price Data'!K:K,MATCH(TEXT(A1207,"YYYY-MM-DD"),'Price Data'!J:J,0)+1),""),"")</f>
        <v>6.9930069930069999E-3</v>
      </c>
      <c r="J1207" s="34">
        <f>IFERROR(INDEX('Price Data'!N:N,MATCH(TEXT(A1207,"YYYY-MM-DD"),'Price Data'!M:M,0)),"")</f>
        <v>2.96</v>
      </c>
      <c r="K1207" s="10" cm="1">
        <f t="array" ref="K1207">IFERROR(IF(ISNUMBER(J1207),(J1207-INDEX('Price Data'!N:N,MATCH(TEXT(A1207,"YYYY-MM-DD"),'Price Data'!M:M,0)+1))/INDEX('Price Data'!N:N,MATCH(TEXT(A1207,"YYYY-MM-DD"),'Price Data'!M:M,0)+1),""),"")</f>
        <v>-3.3670033670034445E-3</v>
      </c>
      <c r="L1207" s="34">
        <f>IFERROR(INDEX('Price Data'!Q:Q,MATCH(TEXT(A1207,"YYYY-MM-DD"),'Price Data'!P:P,0)),"")</f>
        <v>3.13</v>
      </c>
      <c r="M1207" s="10" cm="1">
        <f t="array" ref="M1207">IFERROR(IF(ISNUMBER(L1207),(L1207-INDEX('Price Data'!Q:Q,MATCH(TEXT(A1207,"YYYY-MM-DD"),'Price Data'!P:P,0)+1))/INDEX('Price Data'!Q:Q,MATCH(TEXT(A1207,"YYYY-MM-DD"),'Price Data'!P:P,0)+1),""),"")</f>
        <v>9.6774193548386459E-3</v>
      </c>
      <c r="N1207" s="34">
        <f>IFERROR(INDEX('Price Data'!T:T,MATCH(TEXT(A1207,"YYYY-MM-DD"),'Price Data'!S:S,0)),"")</f>
        <v>3.45</v>
      </c>
      <c r="O1207" s="10" cm="1">
        <f t="array" ref="O1207">IFERROR(IF(ISNUMBER(N1207),(N1207-INDEX('Price Data'!T:T,MATCH(TEXT(A1207,"YYYY-MM-DD"),'Price Data'!S:S,0)+1))/INDEX('Price Data'!T:T,MATCH(TEXT(A1207,"YYYY-MM-DD"),'Price Data'!S:S,0)+1),""),"")</f>
        <v>2.9069767441861137E-3</v>
      </c>
    </row>
    <row r="1208" spans="1:15" x14ac:dyDescent="0.3">
      <c r="A1208" s="8">
        <v>43027</v>
      </c>
      <c r="B1208" s="34">
        <f>IFERROR(INDEX('Price Data'!B:B,MATCH(TEXT(A1208,"YYYY-MM-DD"),'Price Data'!A:A,0)),"")</f>
        <v>22133</v>
      </c>
      <c r="C1208" s="10" cm="1">
        <f t="array" ref="C1208">IFERROR(IF(ISNUMBER(B1208),(B1208-INDEX('Price Data'!B:B,MATCH(TEXT(A1208,"YYYY-MM-DD"),'Price Data'!A:A,0)+1))/INDEX('Price Data'!B:B,MATCH(TEXT(A1208,"YYYY-MM-DD"),'Price Data'!A:A,0)+1),""),"")</f>
        <v>-9.9306642809214949E-3</v>
      </c>
      <c r="D1208" s="34">
        <f>IFERROR(INDEX('Price Data'!E:E,MATCH(TEXT(A1208,"YYYY-MM-DD"),'Price Data'!D:D,0)),"")</f>
        <v>16.739999999999998</v>
      </c>
      <c r="E1208" s="10" cm="1">
        <f t="array" ref="E1208">IFERROR(IF(ISNUMBER(D1208),(D1208-INDEX('Price Data'!E:E,MATCH(TEXT(A1208,"YYYY-MM-DD"),'Price Data'!D:D,0)+1))/INDEX('Price Data'!E:E,MATCH(TEXT(A1208,"YYYY-MM-DD"),'Price Data'!D:D,0)+1),""),"")</f>
        <v>-1.5873015873016056E-2</v>
      </c>
      <c r="F1208" s="34">
        <f>IFERROR(INDEX('Price Data'!H:H,MATCH(TEXT(A1208,"YYYY-MM-DD"),'Price Data'!G:G,0)),"")</f>
        <v>1508</v>
      </c>
      <c r="G1208" s="10" cm="1">
        <f t="array" ref="G1208">IFERROR(IF(ISNUMBER(F1208),(F1208-INDEX('Price Data'!H:H,MATCH(TEXT(A1208,"YYYY-MM-DD"),'Price Data'!G:G,0)+1))/INDEX('Price Data'!H:H,MATCH(TEXT(A1208,"YYYY-MM-DD"),'Price Data'!G:G,0)+1),""),"")</f>
        <v>0</v>
      </c>
      <c r="H1208" s="34">
        <f>IFERROR(INDEX('Price Data'!K:K,MATCH(TEXT(A1208,"YYYY-MM-DD"),'Price Data'!J:J,0)),"")</f>
        <v>2.85</v>
      </c>
      <c r="I1208" s="10" cm="1">
        <f t="array" ref="I1208">IFERROR(IF(ISNUMBER(H1208),(H1208-INDEX('Price Data'!K:K,MATCH(TEXT(A1208,"YYYY-MM-DD"),'Price Data'!J:J,0)+1))/INDEX('Price Data'!K:K,MATCH(TEXT(A1208,"YYYY-MM-DD"),'Price Data'!J:J,0)+1),""),"")</f>
        <v>-1.0416666666666598E-2</v>
      </c>
      <c r="J1208" s="34">
        <f>IFERROR(INDEX('Price Data'!N:N,MATCH(TEXT(A1208,"YYYY-MM-DD"),'Price Data'!M:M,0)),"")</f>
        <v>2.87</v>
      </c>
      <c r="K1208" s="10" cm="1">
        <f t="array" ref="K1208">IFERROR(IF(ISNUMBER(J1208),(J1208-INDEX('Price Data'!N:N,MATCH(TEXT(A1208,"YYYY-MM-DD"),'Price Data'!M:M,0)+1))/INDEX('Price Data'!N:N,MATCH(TEXT(A1208,"YYYY-MM-DD"),'Price Data'!M:M,0)+1),""),"")</f>
        <v>-3.0405405405405359E-2</v>
      </c>
      <c r="L1208" s="34">
        <f>IFERROR(INDEX('Price Data'!Q:Q,MATCH(TEXT(A1208,"YYYY-MM-DD"),'Price Data'!P:P,0)),"")</f>
        <v>3.07</v>
      </c>
      <c r="M1208" s="10" cm="1">
        <f t="array" ref="M1208">IFERROR(IF(ISNUMBER(L1208),(L1208-INDEX('Price Data'!Q:Q,MATCH(TEXT(A1208,"YYYY-MM-DD"),'Price Data'!P:P,0)+1))/INDEX('Price Data'!Q:Q,MATCH(TEXT(A1208,"YYYY-MM-DD"),'Price Data'!P:P,0)+1),""),"")</f>
        <v>-1.9169329073482445E-2</v>
      </c>
      <c r="N1208" s="34">
        <f>IFERROR(INDEX('Price Data'!T:T,MATCH(TEXT(A1208,"YYYY-MM-DD"),'Price Data'!S:S,0)),"")</f>
        <v>3.45</v>
      </c>
      <c r="O1208" s="10" cm="1">
        <f t="array" ref="O1208">IFERROR(IF(ISNUMBER(N1208),(N1208-INDEX('Price Data'!T:T,MATCH(TEXT(A1208,"YYYY-MM-DD"),'Price Data'!S:S,0)+1))/INDEX('Price Data'!T:T,MATCH(TEXT(A1208,"YYYY-MM-DD"),'Price Data'!S:S,0)+1),""),"")</f>
        <v>0</v>
      </c>
    </row>
    <row r="1209" spans="1:15" x14ac:dyDescent="0.3">
      <c r="A1209" s="8">
        <v>43028</v>
      </c>
      <c r="B1209" s="34">
        <f>IFERROR(INDEX('Price Data'!B:B,MATCH(TEXT(A1209,"YYYY-MM-DD"),'Price Data'!A:A,0)),"")</f>
        <v>22347</v>
      </c>
      <c r="C1209" s="10" cm="1">
        <f t="array" ref="C1209">IFERROR(IF(ISNUMBER(B1209),(B1209-INDEX('Price Data'!B:B,MATCH(TEXT(A1209,"YYYY-MM-DD"),'Price Data'!A:A,0)+1))/INDEX('Price Data'!B:B,MATCH(TEXT(A1209,"YYYY-MM-DD"),'Price Data'!A:A,0)+1),""),"")</f>
        <v>9.6688203135589391E-3</v>
      </c>
      <c r="D1209" s="34">
        <f>IFERROR(INDEX('Price Data'!E:E,MATCH(TEXT(A1209,"YYYY-MM-DD"),'Price Data'!D:D,0)),"")</f>
        <v>17.22</v>
      </c>
      <c r="E1209" s="10" cm="1">
        <f t="array" ref="E1209">IFERROR(IF(ISNUMBER(D1209),(D1209-INDEX('Price Data'!E:E,MATCH(TEXT(A1209,"YYYY-MM-DD"),'Price Data'!D:D,0)+1))/INDEX('Price Data'!E:E,MATCH(TEXT(A1209,"YYYY-MM-DD"),'Price Data'!D:D,0)+1),""),"")</f>
        <v>2.8673835125448056E-2</v>
      </c>
      <c r="F1209" s="34">
        <f>IFERROR(INDEX('Price Data'!H:H,MATCH(TEXT(A1209,"YYYY-MM-DD"),'Price Data'!G:G,0)),"")</f>
        <v>1508</v>
      </c>
      <c r="G1209" s="10" cm="1">
        <f t="array" ref="G1209">IFERROR(IF(ISNUMBER(F1209),(F1209-INDEX('Price Data'!H:H,MATCH(TEXT(A1209,"YYYY-MM-DD"),'Price Data'!G:G,0)+1))/INDEX('Price Data'!H:H,MATCH(TEXT(A1209,"YYYY-MM-DD"),'Price Data'!G:G,0)+1),""),"")</f>
        <v>0</v>
      </c>
      <c r="H1209" s="34">
        <f>IFERROR(INDEX('Price Data'!K:K,MATCH(TEXT(A1209,"YYYY-MM-DD"),'Price Data'!J:J,0)),"")</f>
        <v>2.87</v>
      </c>
      <c r="I1209" s="10" cm="1">
        <f t="array" ref="I1209">IFERROR(IF(ISNUMBER(H1209),(H1209-INDEX('Price Data'!K:K,MATCH(TEXT(A1209,"YYYY-MM-DD"),'Price Data'!J:J,0)+1))/INDEX('Price Data'!K:K,MATCH(TEXT(A1209,"YYYY-MM-DD"),'Price Data'!J:J,0)+1),""),"")</f>
        <v>7.017543859649129E-3</v>
      </c>
      <c r="J1209" s="34">
        <f>IFERROR(INDEX('Price Data'!N:N,MATCH(TEXT(A1209,"YYYY-MM-DD"),'Price Data'!M:M,0)),"")</f>
        <v>2.88</v>
      </c>
      <c r="K1209" s="10" cm="1">
        <f t="array" ref="K1209">IFERROR(IF(ISNUMBER(J1209),(J1209-INDEX('Price Data'!N:N,MATCH(TEXT(A1209,"YYYY-MM-DD"),'Price Data'!M:M,0)+1))/INDEX('Price Data'!N:N,MATCH(TEXT(A1209,"YYYY-MM-DD"),'Price Data'!M:M,0)+1),""),"")</f>
        <v>3.4843205574912146E-3</v>
      </c>
      <c r="L1209" s="34">
        <f>IFERROR(INDEX('Price Data'!Q:Q,MATCH(TEXT(A1209,"YYYY-MM-DD"),'Price Data'!P:P,0)),"")</f>
        <v>3.14</v>
      </c>
      <c r="M1209" s="10" cm="1">
        <f t="array" ref="M1209">IFERROR(IF(ISNUMBER(L1209),(L1209-INDEX('Price Data'!Q:Q,MATCH(TEXT(A1209,"YYYY-MM-DD"),'Price Data'!P:P,0)+1))/INDEX('Price Data'!Q:Q,MATCH(TEXT(A1209,"YYYY-MM-DD"),'Price Data'!P:P,0)+1),""),"")</f>
        <v>2.2801302931596185E-2</v>
      </c>
      <c r="N1209" s="34">
        <f>IFERROR(INDEX('Price Data'!T:T,MATCH(TEXT(A1209,"YYYY-MM-DD"),'Price Data'!S:S,0)),"")</f>
        <v>3.46</v>
      </c>
      <c r="O1209" s="10" cm="1">
        <f t="array" ref="O1209">IFERROR(IF(ISNUMBER(N1209),(N1209-INDEX('Price Data'!T:T,MATCH(TEXT(A1209,"YYYY-MM-DD"),'Price Data'!S:S,0)+1))/INDEX('Price Data'!T:T,MATCH(TEXT(A1209,"YYYY-MM-DD"),'Price Data'!S:S,0)+1),""),"")</f>
        <v>2.8985507246376192E-3</v>
      </c>
    </row>
    <row r="1210" spans="1:15" x14ac:dyDescent="0.3">
      <c r="A1210" s="8">
        <v>43029</v>
      </c>
      <c r="B1210" s="34" t="str">
        <f>IFERROR(INDEX('Price Data'!B:B,MATCH(TEXT(A1210,"YYYY-MM-DD"),'Price Data'!A:A,0)),"")</f>
        <v/>
      </c>
      <c r="C1210" s="10" t="str" cm="1">
        <f t="array" ref="C1210">IFERROR(IF(ISNUMBER(B1210),(B1210-INDEX('Price Data'!B:B,MATCH(TEXT(A1210,"YYYY-MM-DD"),'Price Data'!A:A,0)+1))/INDEX('Price Data'!B:B,MATCH(TEXT(A1210,"YYYY-MM-DD"),'Price Data'!A:A,0)+1),""),"")</f>
        <v/>
      </c>
      <c r="D1210" s="34" t="str">
        <f>IFERROR(INDEX('Price Data'!E:E,MATCH(TEXT(A1210,"YYYY-MM-DD"),'Price Data'!D:D,0)),"")</f>
        <v/>
      </c>
      <c r="E1210" s="10" t="str" cm="1">
        <f t="array" ref="E1210">IFERROR(IF(ISNUMBER(D1210),(D1210-INDEX('Price Data'!E:E,MATCH(TEXT(A1210,"YYYY-MM-DD"),'Price Data'!D:D,0)+1))/INDEX('Price Data'!E:E,MATCH(TEXT(A1210,"YYYY-MM-DD"),'Price Data'!D:D,0)+1),""),"")</f>
        <v/>
      </c>
      <c r="F1210" s="34" t="str">
        <f>IFERROR(INDEX('Price Data'!H:H,MATCH(TEXT(A1210,"YYYY-MM-DD"),'Price Data'!G:G,0)),"")</f>
        <v/>
      </c>
      <c r="G1210" s="10" t="str" cm="1">
        <f t="array" ref="G1210">IFERROR(IF(ISNUMBER(F1210),(F1210-INDEX('Price Data'!H:H,MATCH(TEXT(A1210,"YYYY-MM-DD"),'Price Data'!G:G,0)+1))/INDEX('Price Data'!H:H,MATCH(TEXT(A1210,"YYYY-MM-DD"),'Price Data'!G:G,0)+1),""),"")</f>
        <v/>
      </c>
      <c r="H1210" s="34" t="str">
        <f>IFERROR(INDEX('Price Data'!K:K,MATCH(TEXT(A1210,"YYYY-MM-DD"),'Price Data'!J:J,0)),"")</f>
        <v/>
      </c>
      <c r="I1210" s="10" t="str" cm="1">
        <f t="array" ref="I1210">IFERROR(IF(ISNUMBER(H1210),(H1210-INDEX('Price Data'!K:K,MATCH(TEXT(A1210,"YYYY-MM-DD"),'Price Data'!J:J,0)+1))/INDEX('Price Data'!K:K,MATCH(TEXT(A1210,"YYYY-MM-DD"),'Price Data'!J:J,0)+1),""),"")</f>
        <v/>
      </c>
      <c r="J1210" s="34" t="str">
        <f>IFERROR(INDEX('Price Data'!N:N,MATCH(TEXT(A1210,"YYYY-MM-DD"),'Price Data'!M:M,0)),"")</f>
        <v/>
      </c>
      <c r="K1210" s="10" t="str" cm="1">
        <f t="array" ref="K1210">IFERROR(IF(ISNUMBER(J1210),(J1210-INDEX('Price Data'!N:N,MATCH(TEXT(A1210,"YYYY-MM-DD"),'Price Data'!M:M,0)+1))/INDEX('Price Data'!N:N,MATCH(TEXT(A1210,"YYYY-MM-DD"),'Price Data'!M:M,0)+1),""),"")</f>
        <v/>
      </c>
      <c r="L1210" s="34" t="str">
        <f>IFERROR(INDEX('Price Data'!Q:Q,MATCH(TEXT(A1210,"YYYY-MM-DD"),'Price Data'!P:P,0)),"")</f>
        <v/>
      </c>
      <c r="M1210" s="10" t="str" cm="1">
        <f t="array" ref="M1210">IFERROR(IF(ISNUMBER(L1210),(L1210-INDEX('Price Data'!Q:Q,MATCH(TEXT(A1210,"YYYY-MM-DD"),'Price Data'!P:P,0)+1))/INDEX('Price Data'!Q:Q,MATCH(TEXT(A1210,"YYYY-MM-DD"),'Price Data'!P:P,0)+1),""),"")</f>
        <v/>
      </c>
      <c r="N1210" s="34" t="str">
        <f>IFERROR(INDEX('Price Data'!T:T,MATCH(TEXT(A1210,"YYYY-MM-DD"),'Price Data'!S:S,0)),"")</f>
        <v/>
      </c>
      <c r="O1210" s="10" t="str" cm="1">
        <f t="array" ref="O1210">IFERROR(IF(ISNUMBER(N1210),(N1210-INDEX('Price Data'!T:T,MATCH(TEXT(A1210,"YYYY-MM-DD"),'Price Data'!S:S,0)+1))/INDEX('Price Data'!T:T,MATCH(TEXT(A1210,"YYYY-MM-DD"),'Price Data'!S:S,0)+1),""),"")</f>
        <v/>
      </c>
    </row>
    <row r="1211" spans="1:15" x14ac:dyDescent="0.3">
      <c r="A1211" s="8">
        <v>43030</v>
      </c>
      <c r="B1211" s="34" t="str">
        <f>IFERROR(INDEX('Price Data'!B:B,MATCH(TEXT(A1211,"YYYY-MM-DD"),'Price Data'!A:A,0)),"")</f>
        <v/>
      </c>
      <c r="C1211" s="10" t="str" cm="1">
        <f t="array" ref="C1211">IFERROR(IF(ISNUMBER(B1211),(B1211-INDEX('Price Data'!B:B,MATCH(TEXT(A1211,"YYYY-MM-DD"),'Price Data'!A:A,0)+1))/INDEX('Price Data'!B:B,MATCH(TEXT(A1211,"YYYY-MM-DD"),'Price Data'!A:A,0)+1),""),"")</f>
        <v/>
      </c>
      <c r="D1211" s="34" t="str">
        <f>IFERROR(INDEX('Price Data'!E:E,MATCH(TEXT(A1211,"YYYY-MM-DD"),'Price Data'!D:D,0)),"")</f>
        <v/>
      </c>
      <c r="E1211" s="10" t="str" cm="1">
        <f t="array" ref="E1211">IFERROR(IF(ISNUMBER(D1211),(D1211-INDEX('Price Data'!E:E,MATCH(TEXT(A1211,"YYYY-MM-DD"),'Price Data'!D:D,0)+1))/INDEX('Price Data'!E:E,MATCH(TEXT(A1211,"YYYY-MM-DD"),'Price Data'!D:D,0)+1),""),"")</f>
        <v/>
      </c>
      <c r="F1211" s="34" t="str">
        <f>IFERROR(INDEX('Price Data'!H:H,MATCH(TEXT(A1211,"YYYY-MM-DD"),'Price Data'!G:G,0)),"")</f>
        <v/>
      </c>
      <c r="G1211" s="10" t="str" cm="1">
        <f t="array" ref="G1211">IFERROR(IF(ISNUMBER(F1211),(F1211-INDEX('Price Data'!H:H,MATCH(TEXT(A1211,"YYYY-MM-DD"),'Price Data'!G:G,0)+1))/INDEX('Price Data'!H:H,MATCH(TEXT(A1211,"YYYY-MM-DD"),'Price Data'!G:G,0)+1),""),"")</f>
        <v/>
      </c>
      <c r="H1211" s="34" t="str">
        <f>IFERROR(INDEX('Price Data'!K:K,MATCH(TEXT(A1211,"YYYY-MM-DD"),'Price Data'!J:J,0)),"")</f>
        <v/>
      </c>
      <c r="I1211" s="10" t="str" cm="1">
        <f t="array" ref="I1211">IFERROR(IF(ISNUMBER(H1211),(H1211-INDEX('Price Data'!K:K,MATCH(TEXT(A1211,"YYYY-MM-DD"),'Price Data'!J:J,0)+1))/INDEX('Price Data'!K:K,MATCH(TEXT(A1211,"YYYY-MM-DD"),'Price Data'!J:J,0)+1),""),"")</f>
        <v/>
      </c>
      <c r="J1211" s="34" t="str">
        <f>IFERROR(INDEX('Price Data'!N:N,MATCH(TEXT(A1211,"YYYY-MM-DD"),'Price Data'!M:M,0)),"")</f>
        <v/>
      </c>
      <c r="K1211" s="10" t="str" cm="1">
        <f t="array" ref="K1211">IFERROR(IF(ISNUMBER(J1211),(J1211-INDEX('Price Data'!N:N,MATCH(TEXT(A1211,"YYYY-MM-DD"),'Price Data'!M:M,0)+1))/INDEX('Price Data'!N:N,MATCH(TEXT(A1211,"YYYY-MM-DD"),'Price Data'!M:M,0)+1),""),"")</f>
        <v/>
      </c>
      <c r="L1211" s="34" t="str">
        <f>IFERROR(INDEX('Price Data'!Q:Q,MATCH(TEXT(A1211,"YYYY-MM-DD"),'Price Data'!P:P,0)),"")</f>
        <v/>
      </c>
      <c r="M1211" s="10" t="str" cm="1">
        <f t="array" ref="M1211">IFERROR(IF(ISNUMBER(L1211),(L1211-INDEX('Price Data'!Q:Q,MATCH(TEXT(A1211,"YYYY-MM-DD"),'Price Data'!P:P,0)+1))/INDEX('Price Data'!Q:Q,MATCH(TEXT(A1211,"YYYY-MM-DD"),'Price Data'!P:P,0)+1),""),"")</f>
        <v/>
      </c>
      <c r="N1211" s="34" t="str">
        <f>IFERROR(INDEX('Price Data'!T:T,MATCH(TEXT(A1211,"YYYY-MM-DD"),'Price Data'!S:S,0)),"")</f>
        <v/>
      </c>
      <c r="O1211" s="10" t="str" cm="1">
        <f t="array" ref="O1211">IFERROR(IF(ISNUMBER(N1211),(N1211-INDEX('Price Data'!T:T,MATCH(TEXT(A1211,"YYYY-MM-DD"),'Price Data'!S:S,0)+1))/INDEX('Price Data'!T:T,MATCH(TEXT(A1211,"YYYY-MM-DD"),'Price Data'!S:S,0)+1),""),"")</f>
        <v/>
      </c>
    </row>
    <row r="1212" spans="1:15" x14ac:dyDescent="0.3">
      <c r="A1212" s="8">
        <v>43031</v>
      </c>
      <c r="B1212" s="34">
        <f>IFERROR(INDEX('Price Data'!B:B,MATCH(TEXT(A1212,"YYYY-MM-DD"),'Price Data'!A:A,0)),"")</f>
        <v>22379</v>
      </c>
      <c r="C1212" s="10" cm="1">
        <f t="array" ref="C1212">IFERROR(IF(ISNUMBER(B1212),(B1212-INDEX('Price Data'!B:B,MATCH(TEXT(A1212,"YYYY-MM-DD"),'Price Data'!A:A,0)+1))/INDEX('Price Data'!B:B,MATCH(TEXT(A1212,"YYYY-MM-DD"),'Price Data'!A:A,0)+1),""),"")</f>
        <v>1.4319595471427933E-3</v>
      </c>
      <c r="D1212" s="34">
        <f>IFERROR(INDEX('Price Data'!E:E,MATCH(TEXT(A1212,"YYYY-MM-DD"),'Price Data'!D:D,0)),"")</f>
        <v>17.12</v>
      </c>
      <c r="E1212" s="10" cm="1">
        <f t="array" ref="E1212">IFERROR(IF(ISNUMBER(D1212),(D1212-INDEX('Price Data'!E:E,MATCH(TEXT(A1212,"YYYY-MM-DD"),'Price Data'!D:D,0)+1))/INDEX('Price Data'!E:E,MATCH(TEXT(A1212,"YYYY-MM-DD"),'Price Data'!D:D,0)+1),""),"")</f>
        <v>-5.8072009291520255E-3</v>
      </c>
      <c r="F1212" s="34">
        <f>IFERROR(INDEX('Price Data'!H:H,MATCH(TEXT(A1212,"YYYY-MM-DD"),'Price Data'!G:G,0)),"")</f>
        <v>1508</v>
      </c>
      <c r="G1212" s="10" cm="1">
        <f t="array" ref="G1212">IFERROR(IF(ISNUMBER(F1212),(F1212-INDEX('Price Data'!H:H,MATCH(TEXT(A1212,"YYYY-MM-DD"),'Price Data'!G:G,0)+1))/INDEX('Price Data'!H:H,MATCH(TEXT(A1212,"YYYY-MM-DD"),'Price Data'!G:G,0)+1),""),"")</f>
        <v>0</v>
      </c>
      <c r="H1212" s="34">
        <f>IFERROR(INDEX('Price Data'!K:K,MATCH(TEXT(A1212,"YYYY-MM-DD"),'Price Data'!J:J,0)),"")</f>
        <v>2.87</v>
      </c>
      <c r="I1212" s="10" cm="1">
        <f t="array" ref="I1212">IFERROR(IF(ISNUMBER(H1212),(H1212-INDEX('Price Data'!K:K,MATCH(TEXT(A1212,"YYYY-MM-DD"),'Price Data'!J:J,0)+1))/INDEX('Price Data'!K:K,MATCH(TEXT(A1212,"YYYY-MM-DD"),'Price Data'!J:J,0)+1),""),"")</f>
        <v>0</v>
      </c>
      <c r="J1212" s="34">
        <f>IFERROR(INDEX('Price Data'!N:N,MATCH(TEXT(A1212,"YYYY-MM-DD"),'Price Data'!M:M,0)),"")</f>
        <v>2.92</v>
      </c>
      <c r="K1212" s="10" cm="1">
        <f t="array" ref="K1212">IFERROR(IF(ISNUMBER(J1212),(J1212-INDEX('Price Data'!N:N,MATCH(TEXT(A1212,"YYYY-MM-DD"),'Price Data'!M:M,0)+1))/INDEX('Price Data'!N:N,MATCH(TEXT(A1212,"YYYY-MM-DD"),'Price Data'!M:M,0)+1),""),"")</f>
        <v>1.3888888888888902E-2</v>
      </c>
      <c r="L1212" s="34">
        <f>IFERROR(INDEX('Price Data'!Q:Q,MATCH(TEXT(A1212,"YYYY-MM-DD"),'Price Data'!P:P,0)),"")</f>
        <v>3.12</v>
      </c>
      <c r="M1212" s="10" cm="1">
        <f t="array" ref="M1212">IFERROR(IF(ISNUMBER(L1212),(L1212-INDEX('Price Data'!Q:Q,MATCH(TEXT(A1212,"YYYY-MM-DD"),'Price Data'!P:P,0)+1))/INDEX('Price Data'!Q:Q,MATCH(TEXT(A1212,"YYYY-MM-DD"),'Price Data'!P:P,0)+1),""),"")</f>
        <v>-6.3694267515923622E-3</v>
      </c>
      <c r="N1212" s="34">
        <f>IFERROR(INDEX('Price Data'!T:T,MATCH(TEXT(A1212,"YYYY-MM-DD"),'Price Data'!S:S,0)),"")</f>
        <v>3.45</v>
      </c>
      <c r="O1212" s="10" cm="1">
        <f t="array" ref="O1212">IFERROR(IF(ISNUMBER(N1212),(N1212-INDEX('Price Data'!T:T,MATCH(TEXT(A1212,"YYYY-MM-DD"),'Price Data'!S:S,0)+1))/INDEX('Price Data'!T:T,MATCH(TEXT(A1212,"YYYY-MM-DD"),'Price Data'!S:S,0)+1),""),"")</f>
        <v>-2.8901734104045626E-3</v>
      </c>
    </row>
    <row r="1213" spans="1:15" x14ac:dyDescent="0.3">
      <c r="A1213" s="8">
        <v>43032</v>
      </c>
      <c r="B1213" s="34">
        <f>IFERROR(INDEX('Price Data'!B:B,MATCH(TEXT(A1213,"YYYY-MM-DD"),'Price Data'!A:A,0)),"")</f>
        <v>22630</v>
      </c>
      <c r="C1213" s="10" cm="1">
        <f t="array" ref="C1213">IFERROR(IF(ISNUMBER(B1213),(B1213-INDEX('Price Data'!B:B,MATCH(TEXT(A1213,"YYYY-MM-DD"),'Price Data'!A:A,0)+1))/INDEX('Price Data'!B:B,MATCH(TEXT(A1213,"YYYY-MM-DD"),'Price Data'!A:A,0)+1),""),"")</f>
        <v>1.1215872022878591E-2</v>
      </c>
      <c r="D1213" s="34">
        <f>IFERROR(INDEX('Price Data'!E:E,MATCH(TEXT(A1213,"YYYY-MM-DD"),'Price Data'!D:D,0)),"")</f>
        <v>17.45</v>
      </c>
      <c r="E1213" s="10" cm="1">
        <f t="array" ref="E1213">IFERROR(IF(ISNUMBER(D1213),(D1213-INDEX('Price Data'!E:E,MATCH(TEXT(A1213,"YYYY-MM-DD"),'Price Data'!D:D,0)+1))/INDEX('Price Data'!E:E,MATCH(TEXT(A1213,"YYYY-MM-DD"),'Price Data'!D:D,0)+1),""),"")</f>
        <v>1.9275700934579337E-2</v>
      </c>
      <c r="F1213" s="34">
        <f>IFERROR(INDEX('Price Data'!H:H,MATCH(TEXT(A1213,"YYYY-MM-DD"),'Price Data'!G:G,0)),"")</f>
        <v>1508</v>
      </c>
      <c r="G1213" s="10" cm="1">
        <f t="array" ref="G1213">IFERROR(IF(ISNUMBER(F1213),(F1213-INDEX('Price Data'!H:H,MATCH(TEXT(A1213,"YYYY-MM-DD"),'Price Data'!G:G,0)+1))/INDEX('Price Data'!H:H,MATCH(TEXT(A1213,"YYYY-MM-DD"),'Price Data'!G:G,0)+1),""),"")</f>
        <v>0</v>
      </c>
      <c r="H1213" s="34">
        <f>IFERROR(INDEX('Price Data'!K:K,MATCH(TEXT(A1213,"YYYY-MM-DD"),'Price Data'!J:J,0)),"")</f>
        <v>2.9</v>
      </c>
      <c r="I1213" s="10" cm="1">
        <f t="array" ref="I1213">IFERROR(IF(ISNUMBER(H1213),(H1213-INDEX('Price Data'!K:K,MATCH(TEXT(A1213,"YYYY-MM-DD"),'Price Data'!J:J,0)+1))/INDEX('Price Data'!K:K,MATCH(TEXT(A1213,"YYYY-MM-DD"),'Price Data'!J:J,0)+1),""),"")</f>
        <v>1.0452961672473799E-2</v>
      </c>
      <c r="J1213" s="34">
        <f>IFERROR(INDEX('Price Data'!N:N,MATCH(TEXT(A1213,"YYYY-MM-DD"),'Price Data'!M:M,0)),"")</f>
        <v>2.91</v>
      </c>
      <c r="K1213" s="10" cm="1">
        <f t="array" ref="K1213">IFERROR(IF(ISNUMBER(J1213),(J1213-INDEX('Price Data'!N:N,MATCH(TEXT(A1213,"YYYY-MM-DD"),'Price Data'!M:M,0)+1))/INDEX('Price Data'!N:N,MATCH(TEXT(A1213,"YYYY-MM-DD"),'Price Data'!M:M,0)+1),""),"")</f>
        <v>-3.4246575342465023E-3</v>
      </c>
      <c r="L1213" s="34">
        <f>IFERROR(INDEX('Price Data'!Q:Q,MATCH(TEXT(A1213,"YYYY-MM-DD"),'Price Data'!P:P,0)),"")</f>
        <v>3.16</v>
      </c>
      <c r="M1213" s="10" cm="1">
        <f t="array" ref="M1213">IFERROR(IF(ISNUMBER(L1213),(L1213-INDEX('Price Data'!Q:Q,MATCH(TEXT(A1213,"YYYY-MM-DD"),'Price Data'!P:P,0)+1))/INDEX('Price Data'!Q:Q,MATCH(TEXT(A1213,"YYYY-MM-DD"),'Price Data'!P:P,0)+1),""),"")</f>
        <v>1.2820512820512832E-2</v>
      </c>
      <c r="N1213" s="34">
        <f>IFERROR(INDEX('Price Data'!T:T,MATCH(TEXT(A1213,"YYYY-MM-DD"),'Price Data'!S:S,0)),"")</f>
        <v>3.47</v>
      </c>
      <c r="O1213" s="10" cm="1">
        <f t="array" ref="O1213">IFERROR(IF(ISNUMBER(N1213),(N1213-INDEX('Price Data'!T:T,MATCH(TEXT(A1213,"YYYY-MM-DD"),'Price Data'!S:S,0)+1))/INDEX('Price Data'!T:T,MATCH(TEXT(A1213,"YYYY-MM-DD"),'Price Data'!S:S,0)+1),""),"")</f>
        <v>5.7971014492753676E-3</v>
      </c>
    </row>
    <row r="1214" spans="1:15" x14ac:dyDescent="0.3">
      <c r="A1214" s="8">
        <v>43033</v>
      </c>
      <c r="B1214" s="34">
        <f>IFERROR(INDEX('Price Data'!B:B,MATCH(TEXT(A1214,"YYYY-MM-DD"),'Price Data'!A:A,0)),"")</f>
        <v>22446</v>
      </c>
      <c r="C1214" s="10" cm="1">
        <f t="array" ref="C1214">IFERROR(IF(ISNUMBER(B1214),(B1214-INDEX('Price Data'!B:B,MATCH(TEXT(A1214,"YYYY-MM-DD"),'Price Data'!A:A,0)+1))/INDEX('Price Data'!B:B,MATCH(TEXT(A1214,"YYYY-MM-DD"),'Price Data'!A:A,0)+1),""),"")</f>
        <v>-8.1307998232434814E-3</v>
      </c>
      <c r="D1214" s="34">
        <f>IFERROR(INDEX('Price Data'!E:E,MATCH(TEXT(A1214,"YYYY-MM-DD"),'Price Data'!D:D,0)),"")</f>
        <v>17.53</v>
      </c>
      <c r="E1214" s="10" cm="1">
        <f t="array" ref="E1214">IFERROR(IF(ISNUMBER(D1214),(D1214-INDEX('Price Data'!E:E,MATCH(TEXT(A1214,"YYYY-MM-DD"),'Price Data'!D:D,0)+1))/INDEX('Price Data'!E:E,MATCH(TEXT(A1214,"YYYY-MM-DD"),'Price Data'!D:D,0)+1),""),"")</f>
        <v>4.5845272206304789E-3</v>
      </c>
      <c r="F1214" s="34">
        <f>IFERROR(INDEX('Price Data'!H:H,MATCH(TEXT(A1214,"YYYY-MM-DD"),'Price Data'!G:G,0)),"")</f>
        <v>455</v>
      </c>
      <c r="G1214" s="10" cm="1">
        <f t="array" ref="G1214">IFERROR(IF(ISNUMBER(F1214),(F1214-INDEX('Price Data'!H:H,MATCH(TEXT(A1214,"YYYY-MM-DD"),'Price Data'!G:G,0)+1))/INDEX('Price Data'!H:H,MATCH(TEXT(A1214,"YYYY-MM-DD"),'Price Data'!G:G,0)+1),""),"")</f>
        <v>-0.69827586206896552</v>
      </c>
      <c r="H1214" s="34">
        <f>IFERROR(INDEX('Price Data'!K:K,MATCH(TEXT(A1214,"YYYY-MM-DD"),'Price Data'!J:J,0)),"")</f>
        <v>2.9</v>
      </c>
      <c r="I1214" s="10" cm="1">
        <f t="array" ref="I1214">IFERROR(IF(ISNUMBER(H1214),(H1214-INDEX('Price Data'!K:K,MATCH(TEXT(A1214,"YYYY-MM-DD"),'Price Data'!J:J,0)+1))/INDEX('Price Data'!K:K,MATCH(TEXT(A1214,"YYYY-MM-DD"),'Price Data'!J:J,0)+1),""),"")</f>
        <v>0</v>
      </c>
      <c r="J1214" s="34">
        <f>IFERROR(INDEX('Price Data'!N:N,MATCH(TEXT(A1214,"YYYY-MM-DD"),'Price Data'!M:M,0)),"")</f>
        <v>2.88</v>
      </c>
      <c r="K1214" s="10" cm="1">
        <f t="array" ref="K1214">IFERROR(IF(ISNUMBER(J1214),(J1214-INDEX('Price Data'!N:N,MATCH(TEXT(A1214,"YYYY-MM-DD"),'Price Data'!M:M,0)+1))/INDEX('Price Data'!N:N,MATCH(TEXT(A1214,"YYYY-MM-DD"),'Price Data'!M:M,0)+1),""),"")</f>
        <v>-1.0309278350515549E-2</v>
      </c>
      <c r="L1214" s="34">
        <f>IFERROR(INDEX('Price Data'!Q:Q,MATCH(TEXT(A1214,"YYYY-MM-DD"),'Price Data'!P:P,0)),"")</f>
        <v>3.11</v>
      </c>
      <c r="M1214" s="10" cm="1">
        <f t="array" ref="M1214">IFERROR(IF(ISNUMBER(L1214),(L1214-INDEX('Price Data'!Q:Q,MATCH(TEXT(A1214,"YYYY-MM-DD"),'Price Data'!P:P,0)+1))/INDEX('Price Data'!Q:Q,MATCH(TEXT(A1214,"YYYY-MM-DD"),'Price Data'!P:P,0)+1),""),"")</f>
        <v>-1.5822784810126667E-2</v>
      </c>
      <c r="N1214" s="34">
        <f>IFERROR(INDEX('Price Data'!T:T,MATCH(TEXT(A1214,"YYYY-MM-DD"),'Price Data'!S:S,0)),"")</f>
        <v>3.43</v>
      </c>
      <c r="O1214" s="10" cm="1">
        <f t="array" ref="O1214">IFERROR(IF(ISNUMBER(N1214),(N1214-INDEX('Price Data'!T:T,MATCH(TEXT(A1214,"YYYY-MM-DD"),'Price Data'!S:S,0)+1))/INDEX('Price Data'!T:T,MATCH(TEXT(A1214,"YYYY-MM-DD"),'Price Data'!S:S,0)+1),""),"")</f>
        <v>-1.1527377521613843E-2</v>
      </c>
    </row>
    <row r="1215" spans="1:15" x14ac:dyDescent="0.3">
      <c r="A1215" s="8">
        <v>43034</v>
      </c>
      <c r="B1215" s="34">
        <f>IFERROR(INDEX('Price Data'!B:B,MATCH(TEXT(A1215,"YYYY-MM-DD"),'Price Data'!A:A,0)),"")</f>
        <v>22807</v>
      </c>
      <c r="C1215" s="10" cm="1">
        <f t="array" ref="C1215">IFERROR(IF(ISNUMBER(B1215),(B1215-INDEX('Price Data'!B:B,MATCH(TEXT(A1215,"YYYY-MM-DD"),'Price Data'!A:A,0)+1))/INDEX('Price Data'!B:B,MATCH(TEXT(A1215,"YYYY-MM-DD"),'Price Data'!A:A,0)+1),""),"")</f>
        <v>1.6083043749443107E-2</v>
      </c>
      <c r="D1215" s="34">
        <f>IFERROR(INDEX('Price Data'!E:E,MATCH(TEXT(A1215,"YYYY-MM-DD"),'Price Data'!D:D,0)),"")</f>
        <v>17.5</v>
      </c>
      <c r="E1215" s="10" cm="1">
        <f t="array" ref="E1215">IFERROR(IF(ISNUMBER(D1215),(D1215-INDEX('Price Data'!E:E,MATCH(TEXT(A1215,"YYYY-MM-DD"),'Price Data'!D:D,0)+1))/INDEX('Price Data'!E:E,MATCH(TEXT(A1215,"YYYY-MM-DD"),'Price Data'!D:D,0)+1),""),"")</f>
        <v>-1.711351968054828E-3</v>
      </c>
      <c r="F1215" s="34">
        <f>IFERROR(INDEX('Price Data'!H:H,MATCH(TEXT(A1215,"YYYY-MM-DD"),'Price Data'!G:G,0)),"")</f>
        <v>472.79998799999998</v>
      </c>
      <c r="G1215" s="10" cm="1">
        <f t="array" ref="G1215">IFERROR(IF(ISNUMBER(F1215),(F1215-INDEX('Price Data'!H:H,MATCH(TEXT(A1215,"YYYY-MM-DD"),'Price Data'!G:G,0)+1))/INDEX('Price Data'!H:H,MATCH(TEXT(A1215,"YYYY-MM-DD"),'Price Data'!G:G,0)+1),""),"")</f>
        <v>3.9120852747252716E-2</v>
      </c>
      <c r="H1215" s="34">
        <f>IFERROR(INDEX('Price Data'!K:K,MATCH(TEXT(A1215,"YYYY-MM-DD"),'Price Data'!J:J,0)),"")</f>
        <v>2.92</v>
      </c>
      <c r="I1215" s="10" cm="1">
        <f t="array" ref="I1215">IFERROR(IF(ISNUMBER(H1215),(H1215-INDEX('Price Data'!K:K,MATCH(TEXT(A1215,"YYYY-MM-DD"),'Price Data'!J:J,0)+1))/INDEX('Price Data'!K:K,MATCH(TEXT(A1215,"YYYY-MM-DD"),'Price Data'!J:J,0)+1),""),"")</f>
        <v>6.896551724137937E-3</v>
      </c>
      <c r="J1215" s="34">
        <f>IFERROR(INDEX('Price Data'!N:N,MATCH(TEXT(A1215,"YYYY-MM-DD"),'Price Data'!M:M,0)),"")</f>
        <v>2.88</v>
      </c>
      <c r="K1215" s="10" cm="1">
        <f t="array" ref="K1215">IFERROR(IF(ISNUMBER(J1215),(J1215-INDEX('Price Data'!N:N,MATCH(TEXT(A1215,"YYYY-MM-DD"),'Price Data'!M:M,0)+1))/INDEX('Price Data'!N:N,MATCH(TEXT(A1215,"YYYY-MM-DD"),'Price Data'!M:M,0)+1),""),"")</f>
        <v>0</v>
      </c>
      <c r="L1215" s="34">
        <f>IFERROR(INDEX('Price Data'!Q:Q,MATCH(TEXT(A1215,"YYYY-MM-DD"),'Price Data'!P:P,0)),"")</f>
        <v>3.1</v>
      </c>
      <c r="M1215" s="10" cm="1">
        <f t="array" ref="M1215">IFERROR(IF(ISNUMBER(L1215),(L1215-INDEX('Price Data'!Q:Q,MATCH(TEXT(A1215,"YYYY-MM-DD"),'Price Data'!P:P,0)+1))/INDEX('Price Data'!Q:Q,MATCH(TEXT(A1215,"YYYY-MM-DD"),'Price Data'!P:P,0)+1),""),"")</f>
        <v>-3.2154340836012176E-3</v>
      </c>
      <c r="N1215" s="34">
        <f>IFERROR(INDEX('Price Data'!T:T,MATCH(TEXT(A1215,"YYYY-MM-DD"),'Price Data'!S:S,0)),"")</f>
        <v>3.44</v>
      </c>
      <c r="O1215" s="10" cm="1">
        <f t="array" ref="O1215">IFERROR(IF(ISNUMBER(N1215),(N1215-INDEX('Price Data'!T:T,MATCH(TEXT(A1215,"YYYY-MM-DD"),'Price Data'!S:S,0)+1))/INDEX('Price Data'!T:T,MATCH(TEXT(A1215,"YYYY-MM-DD"),'Price Data'!S:S,0)+1),""),"")</f>
        <v>2.9154518950436693E-3</v>
      </c>
    </row>
    <row r="1216" spans="1:15" x14ac:dyDescent="0.3">
      <c r="A1216" s="8">
        <v>43035</v>
      </c>
      <c r="B1216" s="34">
        <f>IFERROR(INDEX('Price Data'!B:B,MATCH(TEXT(A1216,"YYYY-MM-DD"),'Price Data'!A:A,0)),"")</f>
        <v>22665</v>
      </c>
      <c r="C1216" s="10" cm="1">
        <f t="array" ref="C1216">IFERROR(IF(ISNUMBER(B1216),(B1216-INDEX('Price Data'!B:B,MATCH(TEXT(A1216,"YYYY-MM-DD"),'Price Data'!A:A,0)+1))/INDEX('Price Data'!B:B,MATCH(TEXT(A1216,"YYYY-MM-DD"),'Price Data'!A:A,0)+1),""),"")</f>
        <v>-6.2261586355066428E-3</v>
      </c>
      <c r="D1216" s="34">
        <f>IFERROR(INDEX('Price Data'!E:E,MATCH(TEXT(A1216,"YYYY-MM-DD"),'Price Data'!D:D,0)),"")</f>
        <v>16.91</v>
      </c>
      <c r="E1216" s="10" cm="1">
        <f t="array" ref="E1216">IFERROR(IF(ISNUMBER(D1216),(D1216-INDEX('Price Data'!E:E,MATCH(TEXT(A1216,"YYYY-MM-DD"),'Price Data'!D:D,0)+1))/INDEX('Price Data'!E:E,MATCH(TEXT(A1216,"YYYY-MM-DD"),'Price Data'!D:D,0)+1),""),"")</f>
        <v>-3.3714285714285704E-2</v>
      </c>
      <c r="F1216" s="34">
        <f>IFERROR(INDEX('Price Data'!H:H,MATCH(TEXT(A1216,"YYYY-MM-DD"),'Price Data'!G:G,0)),"")</f>
        <v>473.60000600000001</v>
      </c>
      <c r="G1216" s="10" cm="1">
        <f t="array" ref="G1216">IFERROR(IF(ISNUMBER(F1216),(F1216-INDEX('Price Data'!H:H,MATCH(TEXT(A1216,"YYYY-MM-DD"),'Price Data'!G:G,0)+1))/INDEX('Price Data'!H:H,MATCH(TEXT(A1216,"YYYY-MM-DD"),'Price Data'!G:G,0)+1),""),"")</f>
        <v>1.6920854913389355E-3</v>
      </c>
      <c r="H1216" s="34">
        <f>IFERROR(INDEX('Price Data'!K:K,MATCH(TEXT(A1216,"YYYY-MM-DD"),'Price Data'!J:J,0)),"")</f>
        <v>2.92</v>
      </c>
      <c r="I1216" s="10" cm="1">
        <f t="array" ref="I1216">IFERROR(IF(ISNUMBER(H1216),(H1216-INDEX('Price Data'!K:K,MATCH(TEXT(A1216,"YYYY-MM-DD"),'Price Data'!J:J,0)+1))/INDEX('Price Data'!K:K,MATCH(TEXT(A1216,"YYYY-MM-DD"),'Price Data'!J:J,0)+1),""),"")</f>
        <v>0</v>
      </c>
      <c r="J1216" s="34">
        <f>IFERROR(INDEX('Price Data'!N:N,MATCH(TEXT(A1216,"YYYY-MM-DD"),'Price Data'!M:M,0)),"")</f>
        <v>2.83</v>
      </c>
      <c r="K1216" s="10" cm="1">
        <f t="array" ref="K1216">IFERROR(IF(ISNUMBER(J1216),(J1216-INDEX('Price Data'!N:N,MATCH(TEXT(A1216,"YYYY-MM-DD"),'Price Data'!M:M,0)+1))/INDEX('Price Data'!N:N,MATCH(TEXT(A1216,"YYYY-MM-DD"),'Price Data'!M:M,0)+1),""),"")</f>
        <v>-1.7361111111111049E-2</v>
      </c>
      <c r="L1216" s="34">
        <f>IFERROR(INDEX('Price Data'!Q:Q,MATCH(TEXT(A1216,"YYYY-MM-DD"),'Price Data'!P:P,0)),"")</f>
        <v>2.99</v>
      </c>
      <c r="M1216" s="10" cm="1">
        <f t="array" ref="M1216">IFERROR(IF(ISNUMBER(L1216),(L1216-INDEX('Price Data'!Q:Q,MATCH(TEXT(A1216,"YYYY-MM-DD"),'Price Data'!P:P,0)+1))/INDEX('Price Data'!Q:Q,MATCH(TEXT(A1216,"YYYY-MM-DD"),'Price Data'!P:P,0)+1),""),"")</f>
        <v>-3.5483870967741894E-2</v>
      </c>
      <c r="N1216" s="34">
        <f>IFERROR(INDEX('Price Data'!T:T,MATCH(TEXT(A1216,"YYYY-MM-DD"),'Price Data'!S:S,0)),"")</f>
        <v>3.42</v>
      </c>
      <c r="O1216" s="10" cm="1">
        <f t="array" ref="O1216">IFERROR(IF(ISNUMBER(N1216),(N1216-INDEX('Price Data'!T:T,MATCH(TEXT(A1216,"YYYY-MM-DD"),'Price Data'!S:S,0)+1))/INDEX('Price Data'!T:T,MATCH(TEXT(A1216,"YYYY-MM-DD"),'Price Data'!S:S,0)+1),""),"")</f>
        <v>-5.8139534883720981E-3</v>
      </c>
    </row>
    <row r="1217" spans="1:15" x14ac:dyDescent="0.3">
      <c r="A1217" s="8">
        <v>43036</v>
      </c>
      <c r="B1217" s="34" t="str">
        <f>IFERROR(INDEX('Price Data'!B:B,MATCH(TEXT(A1217,"YYYY-MM-DD"),'Price Data'!A:A,0)),"")</f>
        <v/>
      </c>
      <c r="C1217" s="10" t="str" cm="1">
        <f t="array" ref="C1217">IFERROR(IF(ISNUMBER(B1217),(B1217-INDEX('Price Data'!B:B,MATCH(TEXT(A1217,"YYYY-MM-DD"),'Price Data'!A:A,0)+1))/INDEX('Price Data'!B:B,MATCH(TEXT(A1217,"YYYY-MM-DD"),'Price Data'!A:A,0)+1),""),"")</f>
        <v/>
      </c>
      <c r="D1217" s="34" t="str">
        <f>IFERROR(INDEX('Price Data'!E:E,MATCH(TEXT(A1217,"YYYY-MM-DD"),'Price Data'!D:D,0)),"")</f>
        <v/>
      </c>
      <c r="E1217" s="10" t="str" cm="1">
        <f t="array" ref="E1217">IFERROR(IF(ISNUMBER(D1217),(D1217-INDEX('Price Data'!E:E,MATCH(TEXT(A1217,"YYYY-MM-DD"),'Price Data'!D:D,0)+1))/INDEX('Price Data'!E:E,MATCH(TEXT(A1217,"YYYY-MM-DD"),'Price Data'!D:D,0)+1),""),"")</f>
        <v/>
      </c>
      <c r="F1217" s="34" t="str">
        <f>IFERROR(INDEX('Price Data'!H:H,MATCH(TEXT(A1217,"YYYY-MM-DD"),'Price Data'!G:G,0)),"")</f>
        <v/>
      </c>
      <c r="G1217" s="10" t="str" cm="1">
        <f t="array" ref="G1217">IFERROR(IF(ISNUMBER(F1217),(F1217-INDEX('Price Data'!H:H,MATCH(TEXT(A1217,"YYYY-MM-DD"),'Price Data'!G:G,0)+1))/INDEX('Price Data'!H:H,MATCH(TEXT(A1217,"YYYY-MM-DD"),'Price Data'!G:G,0)+1),""),"")</f>
        <v/>
      </c>
      <c r="H1217" s="34" t="str">
        <f>IFERROR(INDEX('Price Data'!K:K,MATCH(TEXT(A1217,"YYYY-MM-DD"),'Price Data'!J:J,0)),"")</f>
        <v/>
      </c>
      <c r="I1217" s="10" t="str" cm="1">
        <f t="array" ref="I1217">IFERROR(IF(ISNUMBER(H1217),(H1217-INDEX('Price Data'!K:K,MATCH(TEXT(A1217,"YYYY-MM-DD"),'Price Data'!J:J,0)+1))/INDEX('Price Data'!K:K,MATCH(TEXT(A1217,"YYYY-MM-DD"),'Price Data'!J:J,0)+1),""),"")</f>
        <v/>
      </c>
      <c r="J1217" s="34" t="str">
        <f>IFERROR(INDEX('Price Data'!N:N,MATCH(TEXT(A1217,"YYYY-MM-DD"),'Price Data'!M:M,0)),"")</f>
        <v/>
      </c>
      <c r="K1217" s="10" t="str" cm="1">
        <f t="array" ref="K1217">IFERROR(IF(ISNUMBER(J1217),(J1217-INDEX('Price Data'!N:N,MATCH(TEXT(A1217,"YYYY-MM-DD"),'Price Data'!M:M,0)+1))/INDEX('Price Data'!N:N,MATCH(TEXT(A1217,"YYYY-MM-DD"),'Price Data'!M:M,0)+1),""),"")</f>
        <v/>
      </c>
      <c r="L1217" s="34" t="str">
        <f>IFERROR(INDEX('Price Data'!Q:Q,MATCH(TEXT(A1217,"YYYY-MM-DD"),'Price Data'!P:P,0)),"")</f>
        <v/>
      </c>
      <c r="M1217" s="10" t="str" cm="1">
        <f t="array" ref="M1217">IFERROR(IF(ISNUMBER(L1217),(L1217-INDEX('Price Data'!Q:Q,MATCH(TEXT(A1217,"YYYY-MM-DD"),'Price Data'!P:P,0)+1))/INDEX('Price Data'!Q:Q,MATCH(TEXT(A1217,"YYYY-MM-DD"),'Price Data'!P:P,0)+1),""),"")</f>
        <v/>
      </c>
      <c r="N1217" s="34" t="str">
        <f>IFERROR(INDEX('Price Data'!T:T,MATCH(TEXT(A1217,"YYYY-MM-DD"),'Price Data'!S:S,0)),"")</f>
        <v/>
      </c>
      <c r="O1217" s="10" t="str" cm="1">
        <f t="array" ref="O1217">IFERROR(IF(ISNUMBER(N1217),(N1217-INDEX('Price Data'!T:T,MATCH(TEXT(A1217,"YYYY-MM-DD"),'Price Data'!S:S,0)+1))/INDEX('Price Data'!T:T,MATCH(TEXT(A1217,"YYYY-MM-DD"),'Price Data'!S:S,0)+1),""),"")</f>
        <v/>
      </c>
    </row>
    <row r="1218" spans="1:15" x14ac:dyDescent="0.3">
      <c r="A1218" s="8">
        <v>43037</v>
      </c>
      <c r="B1218" s="34" t="str">
        <f>IFERROR(INDEX('Price Data'!B:B,MATCH(TEXT(A1218,"YYYY-MM-DD"),'Price Data'!A:A,0)),"")</f>
        <v/>
      </c>
      <c r="C1218" s="10" t="str" cm="1">
        <f t="array" ref="C1218">IFERROR(IF(ISNUMBER(B1218),(B1218-INDEX('Price Data'!B:B,MATCH(TEXT(A1218,"YYYY-MM-DD"),'Price Data'!A:A,0)+1))/INDEX('Price Data'!B:B,MATCH(TEXT(A1218,"YYYY-MM-DD"),'Price Data'!A:A,0)+1),""),"")</f>
        <v/>
      </c>
      <c r="D1218" s="34" t="str">
        <f>IFERROR(INDEX('Price Data'!E:E,MATCH(TEXT(A1218,"YYYY-MM-DD"),'Price Data'!D:D,0)),"")</f>
        <v/>
      </c>
      <c r="E1218" s="10" t="str" cm="1">
        <f t="array" ref="E1218">IFERROR(IF(ISNUMBER(D1218),(D1218-INDEX('Price Data'!E:E,MATCH(TEXT(A1218,"YYYY-MM-DD"),'Price Data'!D:D,0)+1))/INDEX('Price Data'!E:E,MATCH(TEXT(A1218,"YYYY-MM-DD"),'Price Data'!D:D,0)+1),""),"")</f>
        <v/>
      </c>
      <c r="F1218" s="34" t="str">
        <f>IFERROR(INDEX('Price Data'!H:H,MATCH(TEXT(A1218,"YYYY-MM-DD"),'Price Data'!G:G,0)),"")</f>
        <v/>
      </c>
      <c r="G1218" s="10" t="str" cm="1">
        <f t="array" ref="G1218">IFERROR(IF(ISNUMBER(F1218),(F1218-INDEX('Price Data'!H:H,MATCH(TEXT(A1218,"YYYY-MM-DD"),'Price Data'!G:G,0)+1))/INDEX('Price Data'!H:H,MATCH(TEXT(A1218,"YYYY-MM-DD"),'Price Data'!G:G,0)+1),""),"")</f>
        <v/>
      </c>
      <c r="H1218" s="34" t="str">
        <f>IFERROR(INDEX('Price Data'!K:K,MATCH(TEXT(A1218,"YYYY-MM-DD"),'Price Data'!J:J,0)),"")</f>
        <v/>
      </c>
      <c r="I1218" s="10" t="str" cm="1">
        <f t="array" ref="I1218">IFERROR(IF(ISNUMBER(H1218),(H1218-INDEX('Price Data'!K:K,MATCH(TEXT(A1218,"YYYY-MM-DD"),'Price Data'!J:J,0)+1))/INDEX('Price Data'!K:K,MATCH(TEXT(A1218,"YYYY-MM-DD"),'Price Data'!J:J,0)+1),""),"")</f>
        <v/>
      </c>
      <c r="J1218" s="34" t="str">
        <f>IFERROR(INDEX('Price Data'!N:N,MATCH(TEXT(A1218,"YYYY-MM-DD"),'Price Data'!M:M,0)),"")</f>
        <v/>
      </c>
      <c r="K1218" s="10" t="str" cm="1">
        <f t="array" ref="K1218">IFERROR(IF(ISNUMBER(J1218),(J1218-INDEX('Price Data'!N:N,MATCH(TEXT(A1218,"YYYY-MM-DD"),'Price Data'!M:M,0)+1))/INDEX('Price Data'!N:N,MATCH(TEXT(A1218,"YYYY-MM-DD"),'Price Data'!M:M,0)+1),""),"")</f>
        <v/>
      </c>
      <c r="L1218" s="34" t="str">
        <f>IFERROR(INDEX('Price Data'!Q:Q,MATCH(TEXT(A1218,"YYYY-MM-DD"),'Price Data'!P:P,0)),"")</f>
        <v/>
      </c>
      <c r="M1218" s="10" t="str" cm="1">
        <f t="array" ref="M1218">IFERROR(IF(ISNUMBER(L1218),(L1218-INDEX('Price Data'!Q:Q,MATCH(TEXT(A1218,"YYYY-MM-DD"),'Price Data'!P:P,0)+1))/INDEX('Price Data'!Q:Q,MATCH(TEXT(A1218,"YYYY-MM-DD"),'Price Data'!P:P,0)+1),""),"")</f>
        <v/>
      </c>
      <c r="N1218" s="34" t="str">
        <f>IFERROR(INDEX('Price Data'!T:T,MATCH(TEXT(A1218,"YYYY-MM-DD"),'Price Data'!S:S,0)),"")</f>
        <v/>
      </c>
      <c r="O1218" s="10" t="str" cm="1">
        <f t="array" ref="O1218">IFERROR(IF(ISNUMBER(N1218),(N1218-INDEX('Price Data'!T:T,MATCH(TEXT(A1218,"YYYY-MM-DD"),'Price Data'!S:S,0)+1))/INDEX('Price Data'!T:T,MATCH(TEXT(A1218,"YYYY-MM-DD"),'Price Data'!S:S,0)+1),""),"")</f>
        <v/>
      </c>
    </row>
    <row r="1219" spans="1:15" x14ac:dyDescent="0.3">
      <c r="A1219" s="8">
        <v>43038</v>
      </c>
      <c r="B1219" s="34">
        <f>IFERROR(INDEX('Price Data'!B:B,MATCH(TEXT(A1219,"YYYY-MM-DD"),'Price Data'!A:A,0)),"")</f>
        <v>22753</v>
      </c>
      <c r="C1219" s="10" cm="1">
        <f t="array" ref="C1219">IFERROR(IF(ISNUMBER(B1219),(B1219-INDEX('Price Data'!B:B,MATCH(TEXT(A1219,"YYYY-MM-DD"),'Price Data'!A:A,0)+1))/INDEX('Price Data'!B:B,MATCH(TEXT(A1219,"YYYY-MM-DD"),'Price Data'!A:A,0)+1),""),"")</f>
        <v>3.8826384292962716E-3</v>
      </c>
      <c r="D1219" s="34">
        <f>IFERROR(INDEX('Price Data'!E:E,MATCH(TEXT(A1219,"YYYY-MM-DD"),'Price Data'!D:D,0)),"")</f>
        <v>16.71</v>
      </c>
      <c r="E1219" s="10" cm="1">
        <f t="array" ref="E1219">IFERROR(IF(ISNUMBER(D1219),(D1219-INDEX('Price Data'!E:E,MATCH(TEXT(A1219,"YYYY-MM-DD"),'Price Data'!D:D,0)+1))/INDEX('Price Data'!E:E,MATCH(TEXT(A1219,"YYYY-MM-DD"),'Price Data'!D:D,0)+1),""),"")</f>
        <v>-1.1827321111768142E-2</v>
      </c>
      <c r="F1219" s="34">
        <f>IFERROR(INDEX('Price Data'!H:H,MATCH(TEXT(A1219,"YYYY-MM-DD"),'Price Data'!G:G,0)),"")</f>
        <v>467.20001200000002</v>
      </c>
      <c r="G1219" s="10" cm="1">
        <f t="array" ref="G1219">IFERROR(IF(ISNUMBER(F1219),(F1219-INDEX('Price Data'!H:H,MATCH(TEXT(A1219,"YYYY-MM-DD"),'Price Data'!G:G,0)+1))/INDEX('Price Data'!H:H,MATCH(TEXT(A1219,"YYYY-MM-DD"),'Price Data'!G:G,0)+1),""),"")</f>
        <v>-1.3513500673393134E-2</v>
      </c>
      <c r="H1219" s="34">
        <f>IFERROR(INDEX('Price Data'!K:K,MATCH(TEXT(A1219,"YYYY-MM-DD"),'Price Data'!J:J,0)),"")</f>
        <v>2.91</v>
      </c>
      <c r="I1219" s="10" cm="1">
        <f t="array" ref="I1219">IFERROR(IF(ISNUMBER(H1219),(H1219-INDEX('Price Data'!K:K,MATCH(TEXT(A1219,"YYYY-MM-DD"),'Price Data'!J:J,0)+1))/INDEX('Price Data'!K:K,MATCH(TEXT(A1219,"YYYY-MM-DD"),'Price Data'!J:J,0)+1),""),"")</f>
        <v>-3.4246575342465023E-3</v>
      </c>
      <c r="J1219" s="34">
        <f>IFERROR(INDEX('Price Data'!N:N,MATCH(TEXT(A1219,"YYYY-MM-DD"),'Price Data'!M:M,0)),"")</f>
        <v>2.85</v>
      </c>
      <c r="K1219" s="10" cm="1">
        <f t="array" ref="K1219">IFERROR(IF(ISNUMBER(J1219),(J1219-INDEX('Price Data'!N:N,MATCH(TEXT(A1219,"YYYY-MM-DD"),'Price Data'!M:M,0)+1))/INDEX('Price Data'!N:N,MATCH(TEXT(A1219,"YYYY-MM-DD"),'Price Data'!M:M,0)+1),""),"")</f>
        <v>7.0671378091872851E-3</v>
      </c>
      <c r="L1219" s="34">
        <f>IFERROR(INDEX('Price Data'!Q:Q,MATCH(TEXT(A1219,"YYYY-MM-DD"),'Price Data'!P:P,0)),"")</f>
        <v>2.99</v>
      </c>
      <c r="M1219" s="10" cm="1">
        <f t="array" ref="M1219">IFERROR(IF(ISNUMBER(L1219),(L1219-INDEX('Price Data'!Q:Q,MATCH(TEXT(A1219,"YYYY-MM-DD"),'Price Data'!P:P,0)+1))/INDEX('Price Data'!Q:Q,MATCH(TEXT(A1219,"YYYY-MM-DD"),'Price Data'!P:P,0)+1),""),"")</f>
        <v>0</v>
      </c>
      <c r="N1219" s="34">
        <f>IFERROR(INDEX('Price Data'!T:T,MATCH(TEXT(A1219,"YYYY-MM-DD"),'Price Data'!S:S,0)),"")</f>
        <v>3.42</v>
      </c>
      <c r="O1219" s="10" cm="1">
        <f t="array" ref="O1219">IFERROR(IF(ISNUMBER(N1219),(N1219-INDEX('Price Data'!T:T,MATCH(TEXT(A1219,"YYYY-MM-DD"),'Price Data'!S:S,0)+1))/INDEX('Price Data'!T:T,MATCH(TEXT(A1219,"YYYY-MM-DD"),'Price Data'!S:S,0)+1),""),"")</f>
        <v>0</v>
      </c>
    </row>
    <row r="1220" spans="1:15" x14ac:dyDescent="0.3">
      <c r="A1220" s="8">
        <v>43039</v>
      </c>
      <c r="B1220" s="34">
        <f>IFERROR(INDEX('Price Data'!B:B,MATCH(TEXT(A1220,"YYYY-MM-DD"),'Price Data'!A:A,0)),"")</f>
        <v>22794</v>
      </c>
      <c r="C1220" s="10" cm="1">
        <f t="array" ref="C1220">IFERROR(IF(ISNUMBER(B1220),(B1220-INDEX('Price Data'!B:B,MATCH(TEXT(A1220,"YYYY-MM-DD"),'Price Data'!A:A,0)+1))/INDEX('Price Data'!B:B,MATCH(TEXT(A1220,"YYYY-MM-DD"),'Price Data'!A:A,0)+1),""),"")</f>
        <v>1.8019601810750231E-3</v>
      </c>
      <c r="D1220" s="34">
        <f>IFERROR(INDEX('Price Data'!E:E,MATCH(TEXT(A1220,"YYYY-MM-DD"),'Price Data'!D:D,0)),"")</f>
        <v>16.43</v>
      </c>
      <c r="E1220" s="10" cm="1">
        <f t="array" ref="E1220">IFERROR(IF(ISNUMBER(D1220),(D1220-INDEX('Price Data'!E:E,MATCH(TEXT(A1220,"YYYY-MM-DD"),'Price Data'!D:D,0)+1))/INDEX('Price Data'!E:E,MATCH(TEXT(A1220,"YYYY-MM-DD"),'Price Data'!D:D,0)+1),""),"")</f>
        <v>-1.6756433273488996E-2</v>
      </c>
      <c r="F1220" s="34">
        <f>IFERROR(INDEX('Price Data'!H:H,MATCH(TEXT(A1220,"YYYY-MM-DD"),'Price Data'!G:G,0)),"")</f>
        <v>472</v>
      </c>
      <c r="G1220" s="10" cm="1">
        <f t="array" ref="G1220">IFERROR(IF(ISNUMBER(F1220),(F1220-INDEX('Price Data'!H:H,MATCH(TEXT(A1220,"YYYY-MM-DD"),'Price Data'!G:G,0)+1))/INDEX('Price Data'!H:H,MATCH(TEXT(A1220,"YYYY-MM-DD"),'Price Data'!G:G,0)+1),""),"")</f>
        <v>1.027394665392257E-2</v>
      </c>
      <c r="H1220" s="34">
        <f>IFERROR(INDEX('Price Data'!K:K,MATCH(TEXT(A1220,"YYYY-MM-DD"),'Price Data'!J:J,0)),"")</f>
        <v>2.89</v>
      </c>
      <c r="I1220" s="10" cm="1">
        <f t="array" ref="I1220">IFERROR(IF(ISNUMBER(H1220),(H1220-INDEX('Price Data'!K:K,MATCH(TEXT(A1220,"YYYY-MM-DD"),'Price Data'!J:J,0)+1))/INDEX('Price Data'!K:K,MATCH(TEXT(A1220,"YYYY-MM-DD"),'Price Data'!J:J,0)+1),""),"")</f>
        <v>-6.8728522336769819E-3</v>
      </c>
      <c r="J1220" s="34">
        <f>IFERROR(INDEX('Price Data'!N:N,MATCH(TEXT(A1220,"YYYY-MM-DD"),'Price Data'!M:M,0)),"")</f>
        <v>2.83</v>
      </c>
      <c r="K1220" s="10" cm="1">
        <f t="array" ref="K1220">IFERROR(IF(ISNUMBER(J1220),(J1220-INDEX('Price Data'!N:N,MATCH(TEXT(A1220,"YYYY-MM-DD"),'Price Data'!M:M,0)+1))/INDEX('Price Data'!N:N,MATCH(TEXT(A1220,"YYYY-MM-DD"),'Price Data'!M:M,0)+1),""),"")</f>
        <v>-7.017543859649129E-3</v>
      </c>
      <c r="L1220" s="34">
        <f>IFERROR(INDEX('Price Data'!Q:Q,MATCH(TEXT(A1220,"YYYY-MM-DD"),'Price Data'!P:P,0)),"")</f>
        <v>2.99</v>
      </c>
      <c r="M1220" s="10" cm="1">
        <f t="array" ref="M1220">IFERROR(IF(ISNUMBER(L1220),(L1220-INDEX('Price Data'!Q:Q,MATCH(TEXT(A1220,"YYYY-MM-DD"),'Price Data'!P:P,0)+1))/INDEX('Price Data'!Q:Q,MATCH(TEXT(A1220,"YYYY-MM-DD"),'Price Data'!P:P,0)+1),""),"")</f>
        <v>0</v>
      </c>
      <c r="N1220" s="34">
        <f>IFERROR(INDEX('Price Data'!T:T,MATCH(TEXT(A1220,"YYYY-MM-DD"),'Price Data'!S:S,0)),"")</f>
        <v>3.4</v>
      </c>
      <c r="O1220" s="10" cm="1">
        <f t="array" ref="O1220">IFERROR(IF(ISNUMBER(N1220),(N1220-INDEX('Price Data'!T:T,MATCH(TEXT(A1220,"YYYY-MM-DD"),'Price Data'!S:S,0)+1))/INDEX('Price Data'!T:T,MATCH(TEXT(A1220,"YYYY-MM-DD"),'Price Data'!S:S,0)+1),""),"")</f>
        <v>-5.8479532163742748E-3</v>
      </c>
    </row>
    <row r="1221" spans="1:15" x14ac:dyDescent="0.3">
      <c r="A1221" s="8">
        <v>43040</v>
      </c>
      <c r="B1221" s="34">
        <f>IFERROR(INDEX('Price Data'!B:B,MATCH(TEXT(A1221,"YYYY-MM-DD"),'Price Data'!A:A,0)),"")</f>
        <v>22992</v>
      </c>
      <c r="C1221" s="10" cm="1">
        <f t="array" ref="C1221">IFERROR(IF(ISNUMBER(B1221),(B1221-INDEX('Price Data'!B:B,MATCH(TEXT(A1221,"YYYY-MM-DD"),'Price Data'!A:A,0)+1))/INDEX('Price Data'!B:B,MATCH(TEXT(A1221,"YYYY-MM-DD"),'Price Data'!A:A,0)+1),""),"")</f>
        <v>8.6864964464332724E-3</v>
      </c>
      <c r="D1221" s="34">
        <f>IFERROR(INDEX('Price Data'!E:E,MATCH(TEXT(A1221,"YYYY-MM-DD"),'Price Data'!D:D,0)),"")</f>
        <v>16.46</v>
      </c>
      <c r="E1221" s="10" cm="1">
        <f t="array" ref="E1221">IFERROR(IF(ISNUMBER(D1221),(D1221-INDEX('Price Data'!E:E,MATCH(TEXT(A1221,"YYYY-MM-DD"),'Price Data'!D:D,0)+1))/INDEX('Price Data'!E:E,MATCH(TEXT(A1221,"YYYY-MM-DD"),'Price Data'!D:D,0)+1),""),"")</f>
        <v>1.8259281801583163E-3</v>
      </c>
      <c r="F1221" s="34">
        <f>IFERROR(INDEX('Price Data'!H:H,MATCH(TEXT(A1221,"YYYY-MM-DD"),'Price Data'!G:G,0)),"")</f>
        <v>468</v>
      </c>
      <c r="G1221" s="10" cm="1">
        <f t="array" ref="G1221">IFERROR(IF(ISNUMBER(F1221),(F1221-INDEX('Price Data'!H:H,MATCH(TEXT(A1221,"YYYY-MM-DD"),'Price Data'!G:G,0)+1))/INDEX('Price Data'!H:H,MATCH(TEXT(A1221,"YYYY-MM-DD"),'Price Data'!G:G,0)+1),""),"")</f>
        <v>-8.4745762711864406E-3</v>
      </c>
      <c r="H1221" s="34">
        <f>IFERROR(INDEX('Price Data'!K:K,MATCH(TEXT(A1221,"YYYY-MM-DD"),'Price Data'!J:J,0)),"")</f>
        <v>2.88</v>
      </c>
      <c r="I1221" s="10" cm="1">
        <f t="array" ref="I1221">IFERROR(IF(ISNUMBER(H1221),(H1221-INDEX('Price Data'!K:K,MATCH(TEXT(A1221,"YYYY-MM-DD"),'Price Data'!J:J,0)+1))/INDEX('Price Data'!K:K,MATCH(TEXT(A1221,"YYYY-MM-DD"),'Price Data'!J:J,0)+1),""),"")</f>
        <v>-3.4602076124568273E-3</v>
      </c>
      <c r="J1221" s="34">
        <f>IFERROR(INDEX('Price Data'!N:N,MATCH(TEXT(A1221,"YYYY-MM-DD"),'Price Data'!M:M,0)),"")</f>
        <v>2.82</v>
      </c>
      <c r="K1221" s="10" cm="1">
        <f t="array" ref="K1221">IFERROR(IF(ISNUMBER(J1221),(J1221-INDEX('Price Data'!N:N,MATCH(TEXT(A1221,"YYYY-MM-DD"),'Price Data'!M:M,0)+1))/INDEX('Price Data'!N:N,MATCH(TEXT(A1221,"YYYY-MM-DD"),'Price Data'!M:M,0)+1),""),"")</f>
        <v>-3.5335689045937211E-3</v>
      </c>
      <c r="L1221" s="34">
        <f>IFERROR(INDEX('Price Data'!Q:Q,MATCH(TEXT(A1221,"YYYY-MM-DD"),'Price Data'!P:P,0)),"")</f>
        <v>3</v>
      </c>
      <c r="M1221" s="10" cm="1">
        <f t="array" ref="M1221">IFERROR(IF(ISNUMBER(L1221),(L1221-INDEX('Price Data'!Q:Q,MATCH(TEXT(A1221,"YYYY-MM-DD"),'Price Data'!P:P,0)+1))/INDEX('Price Data'!Q:Q,MATCH(TEXT(A1221,"YYYY-MM-DD"),'Price Data'!P:P,0)+1),""),"")</f>
        <v>3.344481605351099E-3</v>
      </c>
      <c r="N1221" s="34">
        <f>IFERROR(INDEX('Price Data'!T:T,MATCH(TEXT(A1221,"YYYY-MM-DD"),'Price Data'!S:S,0)),"")</f>
        <v>3.46</v>
      </c>
      <c r="O1221" s="10" cm="1">
        <f t="array" ref="O1221">IFERROR(IF(ISNUMBER(N1221),(N1221-INDEX('Price Data'!T:T,MATCH(TEXT(A1221,"YYYY-MM-DD"),'Price Data'!S:S,0)+1))/INDEX('Price Data'!T:T,MATCH(TEXT(A1221,"YYYY-MM-DD"),'Price Data'!S:S,0)+1),""),"")</f>
        <v>1.7647058823529429E-2</v>
      </c>
    </row>
    <row r="1222" spans="1:15" x14ac:dyDescent="0.3">
      <c r="A1222" s="8">
        <v>43041</v>
      </c>
      <c r="B1222" s="34">
        <f>IFERROR(INDEX('Price Data'!B:B,MATCH(TEXT(A1222,"YYYY-MM-DD"),'Price Data'!A:A,0)),"")</f>
        <v>23046</v>
      </c>
      <c r="C1222" s="10" cm="1">
        <f t="array" ref="C1222">IFERROR(IF(ISNUMBER(B1222),(B1222-INDEX('Price Data'!B:B,MATCH(TEXT(A1222,"YYYY-MM-DD"),'Price Data'!A:A,0)+1))/INDEX('Price Data'!B:B,MATCH(TEXT(A1222,"YYYY-MM-DD"),'Price Data'!A:A,0)+1),""),"")</f>
        <v>2.3486430062630479E-3</v>
      </c>
      <c r="D1222" s="34">
        <f>IFERROR(INDEX('Price Data'!E:E,MATCH(TEXT(A1222,"YYYY-MM-DD"),'Price Data'!D:D,0)),"")</f>
        <v>16.760000000000002</v>
      </c>
      <c r="E1222" s="10" cm="1">
        <f t="array" ref="E1222">IFERROR(IF(ISNUMBER(D1222),(D1222-INDEX('Price Data'!E:E,MATCH(TEXT(A1222,"YYYY-MM-DD"),'Price Data'!D:D,0)+1))/INDEX('Price Data'!E:E,MATCH(TEXT(A1222,"YYYY-MM-DD"),'Price Data'!D:D,0)+1),""),"")</f>
        <v>1.8226002430133701E-2</v>
      </c>
      <c r="F1222" s="34">
        <f>IFERROR(INDEX('Price Data'!H:H,MATCH(TEXT(A1222,"YYYY-MM-DD"),'Price Data'!G:G,0)),"")</f>
        <v>465.79998799999998</v>
      </c>
      <c r="G1222" s="10" cm="1">
        <f t="array" ref="G1222">IFERROR(IF(ISNUMBER(F1222),(F1222-INDEX('Price Data'!H:H,MATCH(TEXT(A1222,"YYYY-MM-DD"),'Price Data'!G:G,0)+1))/INDEX('Price Data'!H:H,MATCH(TEXT(A1222,"YYYY-MM-DD"),'Price Data'!G:G,0)+1),""),"")</f>
        <v>-4.700880341880374E-3</v>
      </c>
      <c r="H1222" s="34">
        <f>IFERROR(INDEX('Price Data'!K:K,MATCH(TEXT(A1222,"YYYY-MM-DD"),'Price Data'!J:J,0)),"")</f>
        <v>2.87</v>
      </c>
      <c r="I1222" s="10" cm="1">
        <f t="array" ref="I1222">IFERROR(IF(ISNUMBER(H1222),(H1222-INDEX('Price Data'!K:K,MATCH(TEXT(A1222,"YYYY-MM-DD"),'Price Data'!J:J,0)+1))/INDEX('Price Data'!K:K,MATCH(TEXT(A1222,"YYYY-MM-DD"),'Price Data'!J:J,0)+1),""),"")</f>
        <v>-3.4722222222221483E-3</v>
      </c>
      <c r="J1222" s="34">
        <f>IFERROR(INDEX('Price Data'!N:N,MATCH(TEXT(A1222,"YYYY-MM-DD"),'Price Data'!M:M,0)),"")</f>
        <v>2.93</v>
      </c>
      <c r="K1222" s="10" cm="1">
        <f t="array" ref="K1222">IFERROR(IF(ISNUMBER(J1222),(J1222-INDEX('Price Data'!N:N,MATCH(TEXT(A1222,"YYYY-MM-DD"),'Price Data'!M:M,0)+1))/INDEX('Price Data'!N:N,MATCH(TEXT(A1222,"YYYY-MM-DD"),'Price Data'!M:M,0)+1),""),"")</f>
        <v>3.9007092198581679E-2</v>
      </c>
      <c r="L1222" s="34">
        <f>IFERROR(INDEX('Price Data'!Q:Q,MATCH(TEXT(A1222,"YYYY-MM-DD"),'Price Data'!P:P,0)),"")</f>
        <v>3.05</v>
      </c>
      <c r="M1222" s="10" cm="1">
        <f t="array" ref="M1222">IFERROR(IF(ISNUMBER(L1222),(L1222-INDEX('Price Data'!Q:Q,MATCH(TEXT(A1222,"YYYY-MM-DD"),'Price Data'!P:P,0)+1))/INDEX('Price Data'!Q:Q,MATCH(TEXT(A1222,"YYYY-MM-DD"),'Price Data'!P:P,0)+1),""),"")</f>
        <v>1.6666666666666607E-2</v>
      </c>
      <c r="N1222" s="34">
        <f>IFERROR(INDEX('Price Data'!T:T,MATCH(TEXT(A1222,"YYYY-MM-DD"),'Price Data'!S:S,0)),"")</f>
        <v>3.48</v>
      </c>
      <c r="O1222" s="10" cm="1">
        <f t="array" ref="O1222">IFERROR(IF(ISNUMBER(N1222),(N1222-INDEX('Price Data'!T:T,MATCH(TEXT(A1222,"YYYY-MM-DD"),'Price Data'!S:S,0)+1))/INDEX('Price Data'!T:T,MATCH(TEXT(A1222,"YYYY-MM-DD"),'Price Data'!S:S,0)+1),""),"")</f>
        <v>5.7803468208092535E-3</v>
      </c>
    </row>
    <row r="1223" spans="1:15" x14ac:dyDescent="0.3">
      <c r="A1223" s="8">
        <v>43042</v>
      </c>
      <c r="B1223" s="34">
        <f>IFERROR(INDEX('Price Data'!B:B,MATCH(TEXT(A1223,"YYYY-MM-DD"),'Price Data'!A:A,0)),"")</f>
        <v>23014</v>
      </c>
      <c r="C1223" s="10" cm="1">
        <f t="array" ref="C1223">IFERROR(IF(ISNUMBER(B1223),(B1223-INDEX('Price Data'!B:B,MATCH(TEXT(A1223,"YYYY-MM-DD"),'Price Data'!A:A,0)+1))/INDEX('Price Data'!B:B,MATCH(TEXT(A1223,"YYYY-MM-DD"),'Price Data'!A:A,0)+1),""),"")</f>
        <v>-1.3885272932396078E-3</v>
      </c>
      <c r="D1223" s="34">
        <f>IFERROR(INDEX('Price Data'!E:E,MATCH(TEXT(A1223,"YYYY-MM-DD"),'Price Data'!D:D,0)),"")</f>
        <v>16.39</v>
      </c>
      <c r="E1223" s="10" cm="1">
        <f t="array" ref="E1223">IFERROR(IF(ISNUMBER(D1223),(D1223-INDEX('Price Data'!E:E,MATCH(TEXT(A1223,"YYYY-MM-DD"),'Price Data'!D:D,0)+1))/INDEX('Price Data'!E:E,MATCH(TEXT(A1223,"YYYY-MM-DD"),'Price Data'!D:D,0)+1),""),"")</f>
        <v>-2.2076372315035855E-2</v>
      </c>
      <c r="F1223" s="34">
        <f>IFERROR(INDEX('Price Data'!H:H,MATCH(TEXT(A1223,"YYYY-MM-DD"),'Price Data'!G:G,0)),"")</f>
        <v>458</v>
      </c>
      <c r="G1223" s="10" cm="1">
        <f t="array" ref="G1223">IFERROR(IF(ISNUMBER(F1223),(F1223-INDEX('Price Data'!H:H,MATCH(TEXT(A1223,"YYYY-MM-DD"),'Price Data'!G:G,0)+1))/INDEX('Price Data'!H:H,MATCH(TEXT(A1223,"YYYY-MM-DD"),'Price Data'!G:G,0)+1),""),"")</f>
        <v>-1.6745358954367309E-2</v>
      </c>
      <c r="H1223" s="34">
        <f>IFERROR(INDEX('Price Data'!K:K,MATCH(TEXT(A1223,"YYYY-MM-DD"),'Price Data'!J:J,0)),"")</f>
        <v>2.85</v>
      </c>
      <c r="I1223" s="10" cm="1">
        <f t="array" ref="I1223">IFERROR(IF(ISNUMBER(H1223),(H1223-INDEX('Price Data'!K:K,MATCH(TEXT(A1223,"YYYY-MM-DD"),'Price Data'!J:J,0)+1))/INDEX('Price Data'!K:K,MATCH(TEXT(A1223,"YYYY-MM-DD"),'Price Data'!J:J,0)+1),""),"")</f>
        <v>-6.9686411149825845E-3</v>
      </c>
      <c r="J1223" s="34">
        <f>IFERROR(INDEX('Price Data'!N:N,MATCH(TEXT(A1223,"YYYY-MM-DD"),'Price Data'!M:M,0)),"")</f>
        <v>2.85</v>
      </c>
      <c r="K1223" s="10" cm="1">
        <f t="array" ref="K1223">IFERROR(IF(ISNUMBER(J1223),(J1223-INDEX('Price Data'!N:N,MATCH(TEXT(A1223,"YYYY-MM-DD"),'Price Data'!M:M,0)+1))/INDEX('Price Data'!N:N,MATCH(TEXT(A1223,"YYYY-MM-DD"),'Price Data'!M:M,0)+1),""),"")</f>
        <v>-2.7303754266211625E-2</v>
      </c>
      <c r="L1223" s="34">
        <f>IFERROR(INDEX('Price Data'!Q:Q,MATCH(TEXT(A1223,"YYYY-MM-DD"),'Price Data'!P:P,0)),"")</f>
        <v>3.01</v>
      </c>
      <c r="M1223" s="10" cm="1">
        <f t="array" ref="M1223">IFERROR(IF(ISNUMBER(L1223),(L1223-INDEX('Price Data'!Q:Q,MATCH(TEXT(A1223,"YYYY-MM-DD"),'Price Data'!P:P,0)+1))/INDEX('Price Data'!Q:Q,MATCH(TEXT(A1223,"YYYY-MM-DD"),'Price Data'!P:P,0)+1),""),"")</f>
        <v>-1.3114754098360668E-2</v>
      </c>
      <c r="N1223" s="34">
        <f>IFERROR(INDEX('Price Data'!T:T,MATCH(TEXT(A1223,"YYYY-MM-DD"),'Price Data'!S:S,0)),"")</f>
        <v>3.43</v>
      </c>
      <c r="O1223" s="10" cm="1">
        <f t="array" ref="O1223">IFERROR(IF(ISNUMBER(N1223),(N1223-INDEX('Price Data'!T:T,MATCH(TEXT(A1223,"YYYY-MM-DD"),'Price Data'!S:S,0)+1))/INDEX('Price Data'!T:T,MATCH(TEXT(A1223,"YYYY-MM-DD"),'Price Data'!S:S,0)+1),""),"")</f>
        <v>-1.4367816091953972E-2</v>
      </c>
    </row>
    <row r="1224" spans="1:15" x14ac:dyDescent="0.3">
      <c r="A1224" s="8">
        <v>43043</v>
      </c>
      <c r="B1224" s="34" t="str">
        <f>IFERROR(INDEX('Price Data'!B:B,MATCH(TEXT(A1224,"YYYY-MM-DD"),'Price Data'!A:A,0)),"")</f>
        <v/>
      </c>
      <c r="C1224" s="10" t="str" cm="1">
        <f t="array" ref="C1224">IFERROR(IF(ISNUMBER(B1224),(B1224-INDEX('Price Data'!B:B,MATCH(TEXT(A1224,"YYYY-MM-DD"),'Price Data'!A:A,0)+1))/INDEX('Price Data'!B:B,MATCH(TEXT(A1224,"YYYY-MM-DD"),'Price Data'!A:A,0)+1),""),"")</f>
        <v/>
      </c>
      <c r="D1224" s="34" t="str">
        <f>IFERROR(INDEX('Price Data'!E:E,MATCH(TEXT(A1224,"YYYY-MM-DD"),'Price Data'!D:D,0)),"")</f>
        <v/>
      </c>
      <c r="E1224" s="10" t="str" cm="1">
        <f t="array" ref="E1224">IFERROR(IF(ISNUMBER(D1224),(D1224-INDEX('Price Data'!E:E,MATCH(TEXT(A1224,"YYYY-MM-DD"),'Price Data'!D:D,0)+1))/INDEX('Price Data'!E:E,MATCH(TEXT(A1224,"YYYY-MM-DD"),'Price Data'!D:D,0)+1),""),"")</f>
        <v/>
      </c>
      <c r="F1224" s="34" t="str">
        <f>IFERROR(INDEX('Price Data'!H:H,MATCH(TEXT(A1224,"YYYY-MM-DD"),'Price Data'!G:G,0)),"")</f>
        <v/>
      </c>
      <c r="G1224" s="10" t="str" cm="1">
        <f t="array" ref="G1224">IFERROR(IF(ISNUMBER(F1224),(F1224-INDEX('Price Data'!H:H,MATCH(TEXT(A1224,"YYYY-MM-DD"),'Price Data'!G:G,0)+1))/INDEX('Price Data'!H:H,MATCH(TEXT(A1224,"YYYY-MM-DD"),'Price Data'!G:G,0)+1),""),"")</f>
        <v/>
      </c>
      <c r="H1224" s="34" t="str">
        <f>IFERROR(INDEX('Price Data'!K:K,MATCH(TEXT(A1224,"YYYY-MM-DD"),'Price Data'!J:J,0)),"")</f>
        <v/>
      </c>
      <c r="I1224" s="10" t="str" cm="1">
        <f t="array" ref="I1224">IFERROR(IF(ISNUMBER(H1224),(H1224-INDEX('Price Data'!K:K,MATCH(TEXT(A1224,"YYYY-MM-DD"),'Price Data'!J:J,0)+1))/INDEX('Price Data'!K:K,MATCH(TEXT(A1224,"YYYY-MM-DD"),'Price Data'!J:J,0)+1),""),"")</f>
        <v/>
      </c>
      <c r="J1224" s="34" t="str">
        <f>IFERROR(INDEX('Price Data'!N:N,MATCH(TEXT(A1224,"YYYY-MM-DD"),'Price Data'!M:M,0)),"")</f>
        <v/>
      </c>
      <c r="K1224" s="10" t="str" cm="1">
        <f t="array" ref="K1224">IFERROR(IF(ISNUMBER(J1224),(J1224-INDEX('Price Data'!N:N,MATCH(TEXT(A1224,"YYYY-MM-DD"),'Price Data'!M:M,0)+1))/INDEX('Price Data'!N:N,MATCH(TEXT(A1224,"YYYY-MM-DD"),'Price Data'!M:M,0)+1),""),"")</f>
        <v/>
      </c>
      <c r="L1224" s="34" t="str">
        <f>IFERROR(INDEX('Price Data'!Q:Q,MATCH(TEXT(A1224,"YYYY-MM-DD"),'Price Data'!P:P,0)),"")</f>
        <v/>
      </c>
      <c r="M1224" s="10" t="str" cm="1">
        <f t="array" ref="M1224">IFERROR(IF(ISNUMBER(L1224),(L1224-INDEX('Price Data'!Q:Q,MATCH(TEXT(A1224,"YYYY-MM-DD"),'Price Data'!P:P,0)+1))/INDEX('Price Data'!Q:Q,MATCH(TEXT(A1224,"YYYY-MM-DD"),'Price Data'!P:P,0)+1),""),"")</f>
        <v/>
      </c>
      <c r="N1224" s="34" t="str">
        <f>IFERROR(INDEX('Price Data'!T:T,MATCH(TEXT(A1224,"YYYY-MM-DD"),'Price Data'!S:S,0)),"")</f>
        <v/>
      </c>
      <c r="O1224" s="10" t="str" cm="1">
        <f t="array" ref="O1224">IFERROR(IF(ISNUMBER(N1224),(N1224-INDEX('Price Data'!T:T,MATCH(TEXT(A1224,"YYYY-MM-DD"),'Price Data'!S:S,0)+1))/INDEX('Price Data'!T:T,MATCH(TEXT(A1224,"YYYY-MM-DD"),'Price Data'!S:S,0)+1),""),"")</f>
        <v/>
      </c>
    </row>
    <row r="1225" spans="1:15" x14ac:dyDescent="0.3">
      <c r="A1225" s="8">
        <v>43044</v>
      </c>
      <c r="B1225" s="34" t="str">
        <f>IFERROR(INDEX('Price Data'!B:B,MATCH(TEXT(A1225,"YYYY-MM-DD"),'Price Data'!A:A,0)),"")</f>
        <v/>
      </c>
      <c r="C1225" s="10" t="str" cm="1">
        <f t="array" ref="C1225">IFERROR(IF(ISNUMBER(B1225),(B1225-INDEX('Price Data'!B:B,MATCH(TEXT(A1225,"YYYY-MM-DD"),'Price Data'!A:A,0)+1))/INDEX('Price Data'!B:B,MATCH(TEXT(A1225,"YYYY-MM-DD"),'Price Data'!A:A,0)+1),""),"")</f>
        <v/>
      </c>
      <c r="D1225" s="34" t="str">
        <f>IFERROR(INDEX('Price Data'!E:E,MATCH(TEXT(A1225,"YYYY-MM-DD"),'Price Data'!D:D,0)),"")</f>
        <v/>
      </c>
      <c r="E1225" s="10" t="str" cm="1">
        <f t="array" ref="E1225">IFERROR(IF(ISNUMBER(D1225),(D1225-INDEX('Price Data'!E:E,MATCH(TEXT(A1225,"YYYY-MM-DD"),'Price Data'!D:D,0)+1))/INDEX('Price Data'!E:E,MATCH(TEXT(A1225,"YYYY-MM-DD"),'Price Data'!D:D,0)+1),""),"")</f>
        <v/>
      </c>
      <c r="F1225" s="34" t="str">
        <f>IFERROR(INDEX('Price Data'!H:H,MATCH(TEXT(A1225,"YYYY-MM-DD"),'Price Data'!G:G,0)),"")</f>
        <v/>
      </c>
      <c r="G1225" s="10" t="str" cm="1">
        <f t="array" ref="G1225">IFERROR(IF(ISNUMBER(F1225),(F1225-INDEX('Price Data'!H:H,MATCH(TEXT(A1225,"YYYY-MM-DD"),'Price Data'!G:G,0)+1))/INDEX('Price Data'!H:H,MATCH(TEXT(A1225,"YYYY-MM-DD"),'Price Data'!G:G,0)+1),""),"")</f>
        <v/>
      </c>
      <c r="H1225" s="34" t="str">
        <f>IFERROR(INDEX('Price Data'!K:K,MATCH(TEXT(A1225,"YYYY-MM-DD"),'Price Data'!J:J,0)),"")</f>
        <v/>
      </c>
      <c r="I1225" s="10" t="str" cm="1">
        <f t="array" ref="I1225">IFERROR(IF(ISNUMBER(H1225),(H1225-INDEX('Price Data'!K:K,MATCH(TEXT(A1225,"YYYY-MM-DD"),'Price Data'!J:J,0)+1))/INDEX('Price Data'!K:K,MATCH(TEXT(A1225,"YYYY-MM-DD"),'Price Data'!J:J,0)+1),""),"")</f>
        <v/>
      </c>
      <c r="J1225" s="34" t="str">
        <f>IFERROR(INDEX('Price Data'!N:N,MATCH(TEXT(A1225,"YYYY-MM-DD"),'Price Data'!M:M,0)),"")</f>
        <v/>
      </c>
      <c r="K1225" s="10" t="str" cm="1">
        <f t="array" ref="K1225">IFERROR(IF(ISNUMBER(J1225),(J1225-INDEX('Price Data'!N:N,MATCH(TEXT(A1225,"YYYY-MM-DD"),'Price Data'!M:M,0)+1))/INDEX('Price Data'!N:N,MATCH(TEXT(A1225,"YYYY-MM-DD"),'Price Data'!M:M,0)+1),""),"")</f>
        <v/>
      </c>
      <c r="L1225" s="34" t="str">
        <f>IFERROR(INDEX('Price Data'!Q:Q,MATCH(TEXT(A1225,"YYYY-MM-DD"),'Price Data'!P:P,0)),"")</f>
        <v/>
      </c>
      <c r="M1225" s="10" t="str" cm="1">
        <f t="array" ref="M1225">IFERROR(IF(ISNUMBER(L1225),(L1225-INDEX('Price Data'!Q:Q,MATCH(TEXT(A1225,"YYYY-MM-DD"),'Price Data'!P:P,0)+1))/INDEX('Price Data'!Q:Q,MATCH(TEXT(A1225,"YYYY-MM-DD"),'Price Data'!P:P,0)+1),""),"")</f>
        <v/>
      </c>
      <c r="N1225" s="34" t="str">
        <f>IFERROR(INDEX('Price Data'!T:T,MATCH(TEXT(A1225,"YYYY-MM-DD"),'Price Data'!S:S,0)),"")</f>
        <v/>
      </c>
      <c r="O1225" s="10" t="str" cm="1">
        <f t="array" ref="O1225">IFERROR(IF(ISNUMBER(N1225),(N1225-INDEX('Price Data'!T:T,MATCH(TEXT(A1225,"YYYY-MM-DD"),'Price Data'!S:S,0)+1))/INDEX('Price Data'!T:T,MATCH(TEXT(A1225,"YYYY-MM-DD"),'Price Data'!S:S,0)+1),""),"")</f>
        <v/>
      </c>
    </row>
    <row r="1226" spans="1:15" x14ac:dyDescent="0.3">
      <c r="A1226" s="8">
        <v>43045</v>
      </c>
      <c r="B1226" s="34">
        <f>IFERROR(INDEX('Price Data'!B:B,MATCH(TEXT(A1226,"YYYY-MM-DD"),'Price Data'!A:A,0)),"")</f>
        <v>23003</v>
      </c>
      <c r="C1226" s="10" cm="1">
        <f t="array" ref="C1226">IFERROR(IF(ISNUMBER(B1226),(B1226-INDEX('Price Data'!B:B,MATCH(TEXT(A1226,"YYYY-MM-DD"),'Price Data'!A:A,0)+1))/INDEX('Price Data'!B:B,MATCH(TEXT(A1226,"YYYY-MM-DD"),'Price Data'!A:A,0)+1),""),"")</f>
        <v>-4.7796993134613711E-4</v>
      </c>
      <c r="D1226" s="34">
        <f>IFERROR(INDEX('Price Data'!E:E,MATCH(TEXT(A1226,"YYYY-MM-DD"),'Price Data'!D:D,0)),"")</f>
        <v>16.3</v>
      </c>
      <c r="E1226" s="10" cm="1">
        <f t="array" ref="E1226">IFERROR(IF(ISNUMBER(D1226),(D1226-INDEX('Price Data'!E:E,MATCH(TEXT(A1226,"YYYY-MM-DD"),'Price Data'!D:D,0)+1))/INDEX('Price Data'!E:E,MATCH(TEXT(A1226,"YYYY-MM-DD"),'Price Data'!D:D,0)+1),""),"")</f>
        <v>-5.491153142159845E-3</v>
      </c>
      <c r="F1226" s="34">
        <f>IFERROR(INDEX('Price Data'!H:H,MATCH(TEXT(A1226,"YYYY-MM-DD"),'Price Data'!G:G,0)),"")</f>
        <v>449.79998799999998</v>
      </c>
      <c r="G1226" s="10" cm="1">
        <f t="array" ref="G1226">IFERROR(IF(ISNUMBER(F1226),(F1226-INDEX('Price Data'!H:H,MATCH(TEXT(A1226,"YYYY-MM-DD"),'Price Data'!G:G,0)+1))/INDEX('Price Data'!H:H,MATCH(TEXT(A1226,"YYYY-MM-DD"),'Price Data'!G:G,0)+1),""),"")</f>
        <v>-1.7903956331877764E-2</v>
      </c>
      <c r="H1226" s="34">
        <f>IFERROR(INDEX('Price Data'!K:K,MATCH(TEXT(A1226,"YYYY-MM-DD"),'Price Data'!J:J,0)),"")</f>
        <v>2.84</v>
      </c>
      <c r="I1226" s="10" cm="1">
        <f t="array" ref="I1226">IFERROR(IF(ISNUMBER(H1226),(H1226-INDEX('Price Data'!K:K,MATCH(TEXT(A1226,"YYYY-MM-DD"),'Price Data'!J:J,0)+1))/INDEX('Price Data'!K:K,MATCH(TEXT(A1226,"YYYY-MM-DD"),'Price Data'!J:J,0)+1),""),"")</f>
        <v>-3.5087719298246421E-3</v>
      </c>
      <c r="J1226" s="34">
        <f>IFERROR(INDEX('Price Data'!N:N,MATCH(TEXT(A1226,"YYYY-MM-DD"),'Price Data'!M:M,0)),"")</f>
        <v>2.81</v>
      </c>
      <c r="K1226" s="10" cm="1">
        <f t="array" ref="K1226">IFERROR(IF(ISNUMBER(J1226),(J1226-INDEX('Price Data'!N:N,MATCH(TEXT(A1226,"YYYY-MM-DD"),'Price Data'!M:M,0)+1))/INDEX('Price Data'!N:N,MATCH(TEXT(A1226,"YYYY-MM-DD"),'Price Data'!M:M,0)+1),""),"")</f>
        <v>-1.4035087719298258E-2</v>
      </c>
      <c r="L1226" s="34">
        <f>IFERROR(INDEX('Price Data'!Q:Q,MATCH(TEXT(A1226,"YYYY-MM-DD"),'Price Data'!P:P,0)),"")</f>
        <v>2.99</v>
      </c>
      <c r="M1226" s="10" cm="1">
        <f t="array" ref="M1226">IFERROR(IF(ISNUMBER(L1226),(L1226-INDEX('Price Data'!Q:Q,MATCH(TEXT(A1226,"YYYY-MM-DD"),'Price Data'!P:P,0)+1))/INDEX('Price Data'!Q:Q,MATCH(TEXT(A1226,"YYYY-MM-DD"),'Price Data'!P:P,0)+1),""),"")</f>
        <v>-6.6445182724251079E-3</v>
      </c>
      <c r="N1226" s="34">
        <f>IFERROR(INDEX('Price Data'!T:T,MATCH(TEXT(A1226,"YYYY-MM-DD"),'Price Data'!S:S,0)),"")</f>
        <v>3.44</v>
      </c>
      <c r="O1226" s="10" cm="1">
        <f t="array" ref="O1226">IFERROR(IF(ISNUMBER(N1226),(N1226-INDEX('Price Data'!T:T,MATCH(TEXT(A1226,"YYYY-MM-DD"),'Price Data'!S:S,0)+1))/INDEX('Price Data'!T:T,MATCH(TEXT(A1226,"YYYY-MM-DD"),'Price Data'!S:S,0)+1),""),"")</f>
        <v>2.9154518950436693E-3</v>
      </c>
    </row>
    <row r="1227" spans="1:15" x14ac:dyDescent="0.3">
      <c r="A1227" s="8">
        <v>43046</v>
      </c>
      <c r="B1227" s="34">
        <f>IFERROR(INDEX('Price Data'!B:B,MATCH(TEXT(A1227,"YYYY-MM-DD"),'Price Data'!A:A,0)),"")</f>
        <v>22963</v>
      </c>
      <c r="C1227" s="10" cm="1">
        <f t="array" ref="C1227">IFERROR(IF(ISNUMBER(B1227),(B1227-INDEX('Price Data'!B:B,MATCH(TEXT(A1227,"YYYY-MM-DD"),'Price Data'!A:A,0)+1))/INDEX('Price Data'!B:B,MATCH(TEXT(A1227,"YYYY-MM-DD"),'Price Data'!A:A,0)+1),""),"")</f>
        <v>-1.7389036212667912E-3</v>
      </c>
      <c r="D1227" s="34">
        <f>IFERROR(INDEX('Price Data'!E:E,MATCH(TEXT(A1227,"YYYY-MM-DD"),'Price Data'!D:D,0)),"")</f>
        <v>16.23</v>
      </c>
      <c r="E1227" s="10" cm="1">
        <f t="array" ref="E1227">IFERROR(IF(ISNUMBER(D1227),(D1227-INDEX('Price Data'!E:E,MATCH(TEXT(A1227,"YYYY-MM-DD"),'Price Data'!D:D,0)+1))/INDEX('Price Data'!E:E,MATCH(TEXT(A1227,"YYYY-MM-DD"),'Price Data'!D:D,0)+1),""),"")</f>
        <v>-4.2944785276073788E-3</v>
      </c>
      <c r="F1227" s="34">
        <f>IFERROR(INDEX('Price Data'!H:H,MATCH(TEXT(A1227,"YYYY-MM-DD"),'Price Data'!G:G,0)),"")</f>
        <v>449.60000600000001</v>
      </c>
      <c r="G1227" s="10" cm="1">
        <f t="array" ref="G1227">IFERROR(IF(ISNUMBER(F1227),(F1227-INDEX('Price Data'!H:H,MATCH(TEXT(A1227,"YYYY-MM-DD"),'Price Data'!G:G,0)+1))/INDEX('Price Data'!H:H,MATCH(TEXT(A1227,"YYYY-MM-DD"),'Price Data'!G:G,0)+1),""),"")</f>
        <v>-4.446020572147664E-4</v>
      </c>
      <c r="H1227" s="34">
        <f>IFERROR(INDEX('Price Data'!K:K,MATCH(TEXT(A1227,"YYYY-MM-DD"),'Price Data'!J:J,0)),"")</f>
        <v>2.85</v>
      </c>
      <c r="I1227" s="10" cm="1">
        <f t="array" ref="I1227">IFERROR(IF(ISNUMBER(H1227),(H1227-INDEX('Price Data'!K:K,MATCH(TEXT(A1227,"YYYY-MM-DD"),'Price Data'!J:J,0)+1))/INDEX('Price Data'!K:K,MATCH(TEXT(A1227,"YYYY-MM-DD"),'Price Data'!J:J,0)+1),""),"")</f>
        <v>3.5211267605634619E-3</v>
      </c>
      <c r="J1227" s="34">
        <f>IFERROR(INDEX('Price Data'!N:N,MATCH(TEXT(A1227,"YYYY-MM-DD"),'Price Data'!M:M,0)),"")</f>
        <v>2.75</v>
      </c>
      <c r="K1227" s="10" cm="1">
        <f t="array" ref="K1227">IFERROR(IF(ISNUMBER(J1227),(J1227-INDEX('Price Data'!N:N,MATCH(TEXT(A1227,"YYYY-MM-DD"),'Price Data'!M:M,0)+1))/INDEX('Price Data'!N:N,MATCH(TEXT(A1227,"YYYY-MM-DD"),'Price Data'!M:M,0)+1),""),"")</f>
        <v>-2.1352313167259804E-2</v>
      </c>
      <c r="L1227" s="34">
        <f>IFERROR(INDEX('Price Data'!Q:Q,MATCH(TEXT(A1227,"YYYY-MM-DD"),'Price Data'!P:P,0)),"")</f>
        <v>2.92</v>
      </c>
      <c r="M1227" s="10" cm="1">
        <f t="array" ref="M1227">IFERROR(IF(ISNUMBER(L1227),(L1227-INDEX('Price Data'!Q:Q,MATCH(TEXT(A1227,"YYYY-MM-DD"),'Price Data'!P:P,0)+1))/INDEX('Price Data'!Q:Q,MATCH(TEXT(A1227,"YYYY-MM-DD"),'Price Data'!P:P,0)+1),""),"")</f>
        <v>-2.3411371237458286E-2</v>
      </c>
      <c r="N1227" s="34">
        <f>IFERROR(INDEX('Price Data'!T:T,MATCH(TEXT(A1227,"YYYY-MM-DD"),'Price Data'!S:S,0)),"")</f>
        <v>3.39</v>
      </c>
      <c r="O1227" s="10" cm="1">
        <f t="array" ref="O1227">IFERROR(IF(ISNUMBER(N1227),(N1227-INDEX('Price Data'!T:T,MATCH(TEXT(A1227,"YYYY-MM-DD"),'Price Data'!S:S,0)+1))/INDEX('Price Data'!T:T,MATCH(TEXT(A1227,"YYYY-MM-DD"),'Price Data'!S:S,0)+1),""),"")</f>
        <v>-1.453488372093018E-2</v>
      </c>
    </row>
    <row r="1228" spans="1:15" x14ac:dyDescent="0.3">
      <c r="A1228" s="8">
        <v>43047</v>
      </c>
      <c r="B1228" s="34">
        <f>IFERROR(INDEX('Price Data'!B:B,MATCH(TEXT(A1228,"YYYY-MM-DD"),'Price Data'!A:A,0)),"")</f>
        <v>22831</v>
      </c>
      <c r="C1228" s="10" cm="1">
        <f t="array" ref="C1228">IFERROR(IF(ISNUMBER(B1228),(B1228-INDEX('Price Data'!B:B,MATCH(TEXT(A1228,"YYYY-MM-DD"),'Price Data'!A:A,0)+1))/INDEX('Price Data'!B:B,MATCH(TEXT(A1228,"YYYY-MM-DD"),'Price Data'!A:A,0)+1),""),"")</f>
        <v>-5.7483778251970563E-3</v>
      </c>
      <c r="D1228" s="34">
        <f>IFERROR(INDEX('Price Data'!E:E,MATCH(TEXT(A1228,"YYYY-MM-DD"),'Price Data'!D:D,0)),"")</f>
        <v>16.350000000000001</v>
      </c>
      <c r="E1228" s="10" cm="1">
        <f t="array" ref="E1228">IFERROR(IF(ISNUMBER(D1228),(D1228-INDEX('Price Data'!E:E,MATCH(TEXT(A1228,"YYYY-MM-DD"),'Price Data'!D:D,0)+1))/INDEX('Price Data'!E:E,MATCH(TEXT(A1228,"YYYY-MM-DD"),'Price Data'!D:D,0)+1),""),"")</f>
        <v>7.3937153419593961E-3</v>
      </c>
      <c r="F1228" s="34">
        <f>IFERROR(INDEX('Price Data'!H:H,MATCH(TEXT(A1228,"YYYY-MM-DD"),'Price Data'!G:G,0)),"")</f>
        <v>428.20001200000002</v>
      </c>
      <c r="G1228" s="10" cm="1">
        <f t="array" ref="G1228">IFERROR(IF(ISNUMBER(F1228),(F1228-INDEX('Price Data'!H:H,MATCH(TEXT(A1228,"YYYY-MM-DD"),'Price Data'!G:G,0)+1))/INDEX('Price Data'!H:H,MATCH(TEXT(A1228,"YYYY-MM-DD"),'Price Data'!G:G,0)+1),""),"")</f>
        <v>-4.7597850788284893E-2</v>
      </c>
      <c r="H1228" s="34">
        <f>IFERROR(INDEX('Price Data'!K:K,MATCH(TEXT(A1228,"YYYY-MM-DD"),'Price Data'!J:J,0)),"")</f>
        <v>2.86</v>
      </c>
      <c r="I1228" s="10" cm="1">
        <f t="array" ref="I1228">IFERROR(IF(ISNUMBER(H1228),(H1228-INDEX('Price Data'!K:K,MATCH(TEXT(A1228,"YYYY-MM-DD"),'Price Data'!J:J,0)+1))/INDEX('Price Data'!K:K,MATCH(TEXT(A1228,"YYYY-MM-DD"),'Price Data'!J:J,0)+1),""),"")</f>
        <v>3.5087719298244864E-3</v>
      </c>
      <c r="J1228" s="34">
        <f>IFERROR(INDEX('Price Data'!N:N,MATCH(TEXT(A1228,"YYYY-MM-DD"),'Price Data'!M:M,0)),"")</f>
        <v>2.63</v>
      </c>
      <c r="K1228" s="10" cm="1">
        <f t="array" ref="K1228">IFERROR(IF(ISNUMBER(J1228),(J1228-INDEX('Price Data'!N:N,MATCH(TEXT(A1228,"YYYY-MM-DD"),'Price Data'!M:M,0)+1))/INDEX('Price Data'!N:N,MATCH(TEXT(A1228,"YYYY-MM-DD"),'Price Data'!M:M,0)+1),""),"")</f>
        <v>-4.3636363636363674E-2</v>
      </c>
      <c r="L1228" s="34">
        <f>IFERROR(INDEX('Price Data'!Q:Q,MATCH(TEXT(A1228,"YYYY-MM-DD"),'Price Data'!P:P,0)),"")</f>
        <v>2.7</v>
      </c>
      <c r="M1228" s="10" cm="1">
        <f t="array" ref="M1228">IFERROR(IF(ISNUMBER(L1228),(L1228-INDEX('Price Data'!Q:Q,MATCH(TEXT(A1228,"YYYY-MM-DD"),'Price Data'!P:P,0)+1))/INDEX('Price Data'!Q:Q,MATCH(TEXT(A1228,"YYYY-MM-DD"),'Price Data'!P:P,0)+1),""),"")</f>
        <v>-7.534246575342457E-2</v>
      </c>
      <c r="N1228" s="34">
        <f>IFERROR(INDEX('Price Data'!T:T,MATCH(TEXT(A1228,"YYYY-MM-DD"),'Price Data'!S:S,0)),"")</f>
        <v>3.33</v>
      </c>
      <c r="O1228" s="10" cm="1">
        <f t="array" ref="O1228">IFERROR(IF(ISNUMBER(N1228),(N1228-INDEX('Price Data'!T:T,MATCH(TEXT(A1228,"YYYY-MM-DD"),'Price Data'!S:S,0)+1))/INDEX('Price Data'!T:T,MATCH(TEXT(A1228,"YYYY-MM-DD"),'Price Data'!S:S,0)+1),""),"")</f>
        <v>-1.7699115044247801E-2</v>
      </c>
    </row>
    <row r="1229" spans="1:15" x14ac:dyDescent="0.3">
      <c r="A1229" s="8">
        <v>43048</v>
      </c>
      <c r="B1229" s="34">
        <f>IFERROR(INDEX('Price Data'!B:B,MATCH(TEXT(A1229,"YYYY-MM-DD"),'Price Data'!A:A,0)),"")</f>
        <v>22641</v>
      </c>
      <c r="C1229" s="10" cm="1">
        <f t="array" ref="C1229">IFERROR(IF(ISNUMBER(B1229),(B1229-INDEX('Price Data'!B:B,MATCH(TEXT(A1229,"YYYY-MM-DD"),'Price Data'!A:A,0)+1))/INDEX('Price Data'!B:B,MATCH(TEXT(A1229,"YYYY-MM-DD"),'Price Data'!A:A,0)+1),""),"")</f>
        <v>-8.322018308440279E-3</v>
      </c>
      <c r="D1229" s="34">
        <f>IFERROR(INDEX('Price Data'!E:E,MATCH(TEXT(A1229,"YYYY-MM-DD"),'Price Data'!D:D,0)),"")</f>
        <v>16.59</v>
      </c>
      <c r="E1229" s="10" cm="1">
        <f t="array" ref="E1229">IFERROR(IF(ISNUMBER(D1229),(D1229-INDEX('Price Data'!E:E,MATCH(TEXT(A1229,"YYYY-MM-DD"),'Price Data'!D:D,0)+1))/INDEX('Price Data'!E:E,MATCH(TEXT(A1229,"YYYY-MM-DD"),'Price Data'!D:D,0)+1),""),"")</f>
        <v>1.4678899082568711E-2</v>
      </c>
      <c r="F1229" s="34">
        <f>IFERROR(INDEX('Price Data'!H:H,MATCH(TEXT(A1229,"YYYY-MM-DD"),'Price Data'!G:G,0)),"")</f>
        <v>428.79998799999998</v>
      </c>
      <c r="G1229" s="10" cm="1">
        <f t="array" ref="G1229">IFERROR(IF(ISNUMBER(F1229),(F1229-INDEX('Price Data'!H:H,MATCH(TEXT(A1229,"YYYY-MM-DD"),'Price Data'!G:G,0)+1))/INDEX('Price Data'!H:H,MATCH(TEXT(A1229,"YYYY-MM-DD"),'Price Data'!G:G,0)+1),""),"")</f>
        <v>1.4011582979590613E-3</v>
      </c>
      <c r="H1229" s="34">
        <f>IFERROR(INDEX('Price Data'!K:K,MATCH(TEXT(A1229,"YYYY-MM-DD"),'Price Data'!J:J,0)),"")</f>
        <v>2.85</v>
      </c>
      <c r="I1229" s="10" cm="1">
        <f t="array" ref="I1229">IFERROR(IF(ISNUMBER(H1229),(H1229-INDEX('Price Data'!K:K,MATCH(TEXT(A1229,"YYYY-MM-DD"),'Price Data'!J:J,0)+1))/INDEX('Price Data'!K:K,MATCH(TEXT(A1229,"YYYY-MM-DD"),'Price Data'!J:J,0)+1),""),"")</f>
        <v>-3.4965034965034219E-3</v>
      </c>
      <c r="J1229" s="34">
        <f>IFERROR(INDEX('Price Data'!N:N,MATCH(TEXT(A1229,"YYYY-MM-DD"),'Price Data'!M:M,0)),"")</f>
        <v>2.89</v>
      </c>
      <c r="K1229" s="10" cm="1">
        <f t="array" ref="K1229">IFERROR(IF(ISNUMBER(J1229),(J1229-INDEX('Price Data'!N:N,MATCH(TEXT(A1229,"YYYY-MM-DD"),'Price Data'!M:M,0)+1))/INDEX('Price Data'!N:N,MATCH(TEXT(A1229,"YYYY-MM-DD"),'Price Data'!M:M,0)+1),""),"")</f>
        <v>9.8859315589353708E-2</v>
      </c>
      <c r="L1229" s="34">
        <f>IFERROR(INDEX('Price Data'!Q:Q,MATCH(TEXT(A1229,"YYYY-MM-DD"),'Price Data'!P:P,0)),"")</f>
        <v>2.81</v>
      </c>
      <c r="M1229" s="10" cm="1">
        <f t="array" ref="M1229">IFERROR(IF(ISNUMBER(L1229),(L1229-INDEX('Price Data'!Q:Q,MATCH(TEXT(A1229,"YYYY-MM-DD"),'Price Data'!P:P,0)+1))/INDEX('Price Data'!Q:Q,MATCH(TEXT(A1229,"YYYY-MM-DD"),'Price Data'!P:P,0)+1),""),"")</f>
        <v>4.0740740740740695E-2</v>
      </c>
      <c r="N1229" s="34">
        <f>IFERROR(INDEX('Price Data'!T:T,MATCH(TEXT(A1229,"YYYY-MM-DD"),'Price Data'!S:S,0)),"")</f>
        <v>3.4</v>
      </c>
      <c r="O1229" s="10" cm="1">
        <f t="array" ref="O1229">IFERROR(IF(ISNUMBER(N1229),(N1229-INDEX('Price Data'!T:T,MATCH(TEXT(A1229,"YYYY-MM-DD"),'Price Data'!S:S,0)+1))/INDEX('Price Data'!T:T,MATCH(TEXT(A1229,"YYYY-MM-DD"),'Price Data'!S:S,0)+1),""),"")</f>
        <v>2.1021021021020974E-2</v>
      </c>
    </row>
    <row r="1230" spans="1:15" x14ac:dyDescent="0.3">
      <c r="A1230" s="8">
        <v>43049</v>
      </c>
      <c r="B1230" s="34">
        <f>IFERROR(INDEX('Price Data'!B:B,MATCH(TEXT(A1230,"YYYY-MM-DD"),'Price Data'!A:A,0)),"")</f>
        <v>22561</v>
      </c>
      <c r="C1230" s="10" cm="1">
        <f t="array" ref="C1230">IFERROR(IF(ISNUMBER(B1230),(B1230-INDEX('Price Data'!B:B,MATCH(TEXT(A1230,"YYYY-MM-DD"),'Price Data'!A:A,0)+1))/INDEX('Price Data'!B:B,MATCH(TEXT(A1230,"YYYY-MM-DD"),'Price Data'!A:A,0)+1),""),"")</f>
        <v>-3.5334128351221235E-3</v>
      </c>
      <c r="D1230" s="34">
        <f>IFERROR(INDEX('Price Data'!E:E,MATCH(TEXT(A1230,"YYYY-MM-DD"),'Price Data'!D:D,0)),"")</f>
        <v>16.91</v>
      </c>
      <c r="E1230" s="10" cm="1">
        <f t="array" ref="E1230">IFERROR(IF(ISNUMBER(D1230),(D1230-INDEX('Price Data'!E:E,MATCH(TEXT(A1230,"YYYY-MM-DD"),'Price Data'!D:D,0)+1))/INDEX('Price Data'!E:E,MATCH(TEXT(A1230,"YYYY-MM-DD"),'Price Data'!D:D,0)+1),""),"")</f>
        <v>1.928872814948766E-2</v>
      </c>
      <c r="F1230" s="34">
        <f>IFERROR(INDEX('Price Data'!H:H,MATCH(TEXT(A1230,"YYYY-MM-DD"),'Price Data'!G:G,0)),"")</f>
        <v>410.20001200000002</v>
      </c>
      <c r="G1230" s="10" cm="1">
        <f t="array" ref="G1230">IFERROR(IF(ISNUMBER(F1230),(F1230-INDEX('Price Data'!H:H,MATCH(TEXT(A1230,"YYYY-MM-DD"),'Price Data'!G:G,0)+1))/INDEX('Price Data'!H:H,MATCH(TEXT(A1230,"YYYY-MM-DD"),'Price Data'!G:G,0)+1),""),"")</f>
        <v>-4.3376810915395761E-2</v>
      </c>
      <c r="H1230" s="34">
        <f>IFERROR(INDEX('Price Data'!K:K,MATCH(TEXT(A1230,"YYYY-MM-DD"),'Price Data'!J:J,0)),"")</f>
        <v>2.83</v>
      </c>
      <c r="I1230" s="10" cm="1">
        <f t="array" ref="I1230">IFERROR(IF(ISNUMBER(H1230),(H1230-INDEX('Price Data'!K:K,MATCH(TEXT(A1230,"YYYY-MM-DD"),'Price Data'!J:J,0)+1))/INDEX('Price Data'!K:K,MATCH(TEXT(A1230,"YYYY-MM-DD"),'Price Data'!J:J,0)+1),""),"")</f>
        <v>-7.017543859649129E-3</v>
      </c>
      <c r="J1230" s="34">
        <f>IFERROR(INDEX('Price Data'!N:N,MATCH(TEXT(A1230,"YYYY-MM-DD"),'Price Data'!M:M,0)),"")</f>
        <v>2.86</v>
      </c>
      <c r="K1230" s="10" cm="1">
        <f t="array" ref="K1230">IFERROR(IF(ISNUMBER(J1230),(J1230-INDEX('Price Data'!N:N,MATCH(TEXT(A1230,"YYYY-MM-DD"),'Price Data'!M:M,0)+1))/INDEX('Price Data'!N:N,MATCH(TEXT(A1230,"YYYY-MM-DD"),'Price Data'!M:M,0)+1),""),"")</f>
        <v>-1.0380622837370328E-2</v>
      </c>
      <c r="L1230" s="34">
        <f>IFERROR(INDEX('Price Data'!Q:Q,MATCH(TEXT(A1230,"YYYY-MM-DD"),'Price Data'!P:P,0)),"")</f>
        <v>2.73</v>
      </c>
      <c r="M1230" s="10" cm="1">
        <f t="array" ref="M1230">IFERROR(IF(ISNUMBER(L1230),(L1230-INDEX('Price Data'!Q:Q,MATCH(TEXT(A1230,"YYYY-MM-DD"),'Price Data'!P:P,0)+1))/INDEX('Price Data'!Q:Q,MATCH(TEXT(A1230,"YYYY-MM-DD"),'Price Data'!P:P,0)+1),""),"")</f>
        <v>-2.8469750889679742E-2</v>
      </c>
      <c r="N1230" s="34">
        <f>IFERROR(INDEX('Price Data'!T:T,MATCH(TEXT(A1230,"YYYY-MM-DD"),'Price Data'!S:S,0)),"")</f>
        <v>3.33</v>
      </c>
      <c r="O1230" s="10" cm="1">
        <f t="array" ref="O1230">IFERROR(IF(ISNUMBER(N1230),(N1230-INDEX('Price Data'!T:T,MATCH(TEXT(A1230,"YYYY-MM-DD"),'Price Data'!S:S,0)+1))/INDEX('Price Data'!T:T,MATCH(TEXT(A1230,"YYYY-MM-DD"),'Price Data'!S:S,0)+1),""),"")</f>
        <v>-2.0588235294117602E-2</v>
      </c>
    </row>
    <row r="1231" spans="1:15" x14ac:dyDescent="0.3">
      <c r="A1231" s="8">
        <v>43050</v>
      </c>
      <c r="B1231" s="34" t="str">
        <f>IFERROR(INDEX('Price Data'!B:B,MATCH(TEXT(A1231,"YYYY-MM-DD"),'Price Data'!A:A,0)),"")</f>
        <v/>
      </c>
      <c r="C1231" s="10" t="str" cm="1">
        <f t="array" ref="C1231">IFERROR(IF(ISNUMBER(B1231),(B1231-INDEX('Price Data'!B:B,MATCH(TEXT(A1231,"YYYY-MM-DD"),'Price Data'!A:A,0)+1))/INDEX('Price Data'!B:B,MATCH(TEXT(A1231,"YYYY-MM-DD"),'Price Data'!A:A,0)+1),""),"")</f>
        <v/>
      </c>
      <c r="D1231" s="34" t="str">
        <f>IFERROR(INDEX('Price Data'!E:E,MATCH(TEXT(A1231,"YYYY-MM-DD"),'Price Data'!D:D,0)),"")</f>
        <v/>
      </c>
      <c r="E1231" s="10" t="str" cm="1">
        <f t="array" ref="E1231">IFERROR(IF(ISNUMBER(D1231),(D1231-INDEX('Price Data'!E:E,MATCH(TEXT(A1231,"YYYY-MM-DD"),'Price Data'!D:D,0)+1))/INDEX('Price Data'!E:E,MATCH(TEXT(A1231,"YYYY-MM-DD"),'Price Data'!D:D,0)+1),""),"")</f>
        <v/>
      </c>
      <c r="F1231" s="34" t="str">
        <f>IFERROR(INDEX('Price Data'!H:H,MATCH(TEXT(A1231,"YYYY-MM-DD"),'Price Data'!G:G,0)),"")</f>
        <v/>
      </c>
      <c r="G1231" s="10" t="str" cm="1">
        <f t="array" ref="G1231">IFERROR(IF(ISNUMBER(F1231),(F1231-INDEX('Price Data'!H:H,MATCH(TEXT(A1231,"YYYY-MM-DD"),'Price Data'!G:G,0)+1))/INDEX('Price Data'!H:H,MATCH(TEXT(A1231,"YYYY-MM-DD"),'Price Data'!G:G,0)+1),""),"")</f>
        <v/>
      </c>
      <c r="H1231" s="34" t="str">
        <f>IFERROR(INDEX('Price Data'!K:K,MATCH(TEXT(A1231,"YYYY-MM-DD"),'Price Data'!J:J,0)),"")</f>
        <v/>
      </c>
      <c r="I1231" s="10" t="str" cm="1">
        <f t="array" ref="I1231">IFERROR(IF(ISNUMBER(H1231),(H1231-INDEX('Price Data'!K:K,MATCH(TEXT(A1231,"YYYY-MM-DD"),'Price Data'!J:J,0)+1))/INDEX('Price Data'!K:K,MATCH(TEXT(A1231,"YYYY-MM-DD"),'Price Data'!J:J,0)+1),""),"")</f>
        <v/>
      </c>
      <c r="J1231" s="34" t="str">
        <f>IFERROR(INDEX('Price Data'!N:N,MATCH(TEXT(A1231,"YYYY-MM-DD"),'Price Data'!M:M,0)),"")</f>
        <v/>
      </c>
      <c r="K1231" s="10" t="str" cm="1">
        <f t="array" ref="K1231">IFERROR(IF(ISNUMBER(J1231),(J1231-INDEX('Price Data'!N:N,MATCH(TEXT(A1231,"YYYY-MM-DD"),'Price Data'!M:M,0)+1))/INDEX('Price Data'!N:N,MATCH(TEXT(A1231,"YYYY-MM-DD"),'Price Data'!M:M,0)+1),""),"")</f>
        <v/>
      </c>
      <c r="L1231" s="34" t="str">
        <f>IFERROR(INDEX('Price Data'!Q:Q,MATCH(TEXT(A1231,"YYYY-MM-DD"),'Price Data'!P:P,0)),"")</f>
        <v/>
      </c>
      <c r="M1231" s="10" t="str" cm="1">
        <f t="array" ref="M1231">IFERROR(IF(ISNUMBER(L1231),(L1231-INDEX('Price Data'!Q:Q,MATCH(TEXT(A1231,"YYYY-MM-DD"),'Price Data'!P:P,0)+1))/INDEX('Price Data'!Q:Q,MATCH(TEXT(A1231,"YYYY-MM-DD"),'Price Data'!P:P,0)+1),""),"")</f>
        <v/>
      </c>
      <c r="N1231" s="34" t="str">
        <f>IFERROR(INDEX('Price Data'!T:T,MATCH(TEXT(A1231,"YYYY-MM-DD"),'Price Data'!S:S,0)),"")</f>
        <v/>
      </c>
      <c r="O1231" s="10" t="str" cm="1">
        <f t="array" ref="O1231">IFERROR(IF(ISNUMBER(N1231),(N1231-INDEX('Price Data'!T:T,MATCH(TEXT(A1231,"YYYY-MM-DD"),'Price Data'!S:S,0)+1))/INDEX('Price Data'!T:T,MATCH(TEXT(A1231,"YYYY-MM-DD"),'Price Data'!S:S,0)+1),""),"")</f>
        <v/>
      </c>
    </row>
    <row r="1232" spans="1:15" x14ac:dyDescent="0.3">
      <c r="A1232" s="8">
        <v>43051</v>
      </c>
      <c r="B1232" s="34" t="str">
        <f>IFERROR(INDEX('Price Data'!B:B,MATCH(TEXT(A1232,"YYYY-MM-DD"),'Price Data'!A:A,0)),"")</f>
        <v/>
      </c>
      <c r="C1232" s="10" t="str" cm="1">
        <f t="array" ref="C1232">IFERROR(IF(ISNUMBER(B1232),(B1232-INDEX('Price Data'!B:B,MATCH(TEXT(A1232,"YYYY-MM-DD"),'Price Data'!A:A,0)+1))/INDEX('Price Data'!B:B,MATCH(TEXT(A1232,"YYYY-MM-DD"),'Price Data'!A:A,0)+1),""),"")</f>
        <v/>
      </c>
      <c r="D1232" s="34" t="str">
        <f>IFERROR(INDEX('Price Data'!E:E,MATCH(TEXT(A1232,"YYYY-MM-DD"),'Price Data'!D:D,0)),"")</f>
        <v/>
      </c>
      <c r="E1232" s="10" t="str" cm="1">
        <f t="array" ref="E1232">IFERROR(IF(ISNUMBER(D1232),(D1232-INDEX('Price Data'!E:E,MATCH(TEXT(A1232,"YYYY-MM-DD"),'Price Data'!D:D,0)+1))/INDEX('Price Data'!E:E,MATCH(TEXT(A1232,"YYYY-MM-DD"),'Price Data'!D:D,0)+1),""),"")</f>
        <v/>
      </c>
      <c r="F1232" s="34" t="str">
        <f>IFERROR(INDEX('Price Data'!H:H,MATCH(TEXT(A1232,"YYYY-MM-DD"),'Price Data'!G:G,0)),"")</f>
        <v/>
      </c>
      <c r="G1232" s="10" t="str" cm="1">
        <f t="array" ref="G1232">IFERROR(IF(ISNUMBER(F1232),(F1232-INDEX('Price Data'!H:H,MATCH(TEXT(A1232,"YYYY-MM-DD"),'Price Data'!G:G,0)+1))/INDEX('Price Data'!H:H,MATCH(TEXT(A1232,"YYYY-MM-DD"),'Price Data'!G:G,0)+1),""),"")</f>
        <v/>
      </c>
      <c r="H1232" s="34" t="str">
        <f>IFERROR(INDEX('Price Data'!K:K,MATCH(TEXT(A1232,"YYYY-MM-DD"),'Price Data'!J:J,0)),"")</f>
        <v/>
      </c>
      <c r="I1232" s="10" t="str" cm="1">
        <f t="array" ref="I1232">IFERROR(IF(ISNUMBER(H1232),(H1232-INDEX('Price Data'!K:K,MATCH(TEXT(A1232,"YYYY-MM-DD"),'Price Data'!J:J,0)+1))/INDEX('Price Data'!K:K,MATCH(TEXT(A1232,"YYYY-MM-DD"),'Price Data'!J:J,0)+1),""),"")</f>
        <v/>
      </c>
      <c r="J1232" s="34" t="str">
        <f>IFERROR(INDEX('Price Data'!N:N,MATCH(TEXT(A1232,"YYYY-MM-DD"),'Price Data'!M:M,0)),"")</f>
        <v/>
      </c>
      <c r="K1232" s="10" t="str" cm="1">
        <f t="array" ref="K1232">IFERROR(IF(ISNUMBER(J1232),(J1232-INDEX('Price Data'!N:N,MATCH(TEXT(A1232,"YYYY-MM-DD"),'Price Data'!M:M,0)+1))/INDEX('Price Data'!N:N,MATCH(TEXT(A1232,"YYYY-MM-DD"),'Price Data'!M:M,0)+1),""),"")</f>
        <v/>
      </c>
      <c r="L1232" s="34" t="str">
        <f>IFERROR(INDEX('Price Data'!Q:Q,MATCH(TEXT(A1232,"YYYY-MM-DD"),'Price Data'!P:P,0)),"")</f>
        <v/>
      </c>
      <c r="M1232" s="10" t="str" cm="1">
        <f t="array" ref="M1232">IFERROR(IF(ISNUMBER(L1232),(L1232-INDEX('Price Data'!Q:Q,MATCH(TEXT(A1232,"YYYY-MM-DD"),'Price Data'!P:P,0)+1))/INDEX('Price Data'!Q:Q,MATCH(TEXT(A1232,"YYYY-MM-DD"),'Price Data'!P:P,0)+1),""),"")</f>
        <v/>
      </c>
      <c r="N1232" s="34" t="str">
        <f>IFERROR(INDEX('Price Data'!T:T,MATCH(TEXT(A1232,"YYYY-MM-DD"),'Price Data'!S:S,0)),"")</f>
        <v/>
      </c>
      <c r="O1232" s="10" t="str" cm="1">
        <f t="array" ref="O1232">IFERROR(IF(ISNUMBER(N1232),(N1232-INDEX('Price Data'!T:T,MATCH(TEXT(A1232,"YYYY-MM-DD"),'Price Data'!S:S,0)+1))/INDEX('Price Data'!T:T,MATCH(TEXT(A1232,"YYYY-MM-DD"),'Price Data'!S:S,0)+1),""),"")</f>
        <v/>
      </c>
    </row>
    <row r="1233" spans="1:15" x14ac:dyDescent="0.3">
      <c r="A1233" s="8">
        <v>43052</v>
      </c>
      <c r="B1233" s="34">
        <f>IFERROR(INDEX('Price Data'!B:B,MATCH(TEXT(A1233,"YYYY-MM-DD"),'Price Data'!A:A,0)),"")</f>
        <v>22438</v>
      </c>
      <c r="C1233" s="10" cm="1">
        <f t="array" ref="C1233">IFERROR(IF(ISNUMBER(B1233),(B1233-INDEX('Price Data'!B:B,MATCH(TEXT(A1233,"YYYY-MM-DD"),'Price Data'!A:A,0)+1))/INDEX('Price Data'!B:B,MATCH(TEXT(A1233,"YYYY-MM-DD"),'Price Data'!A:A,0)+1),""),"")</f>
        <v>-5.4518859979610836E-3</v>
      </c>
      <c r="D1233" s="34">
        <f>IFERROR(INDEX('Price Data'!E:E,MATCH(TEXT(A1233,"YYYY-MM-DD"),'Price Data'!D:D,0)),"")</f>
        <v>16.93</v>
      </c>
      <c r="E1233" s="10" cm="1">
        <f t="array" ref="E1233">IFERROR(IF(ISNUMBER(D1233),(D1233-INDEX('Price Data'!E:E,MATCH(TEXT(A1233,"YYYY-MM-DD"),'Price Data'!D:D,0)+1))/INDEX('Price Data'!E:E,MATCH(TEXT(A1233,"YYYY-MM-DD"),'Price Data'!D:D,0)+1),""),"")</f>
        <v>1.1827321111767932E-3</v>
      </c>
      <c r="F1233" s="34">
        <f>IFERROR(INDEX('Price Data'!H:H,MATCH(TEXT(A1233,"YYYY-MM-DD"),'Price Data'!G:G,0)),"")</f>
        <v>391.79998799999998</v>
      </c>
      <c r="G1233" s="10" cm="1">
        <f t="array" ref="G1233">IFERROR(IF(ISNUMBER(F1233),(F1233-INDEX('Price Data'!H:H,MATCH(TEXT(A1233,"YYYY-MM-DD"),'Price Data'!G:G,0)+1))/INDEX('Price Data'!H:H,MATCH(TEXT(A1233,"YYYY-MM-DD"),'Price Data'!G:G,0)+1),""),"")</f>
        <v>-4.4856224918881839E-2</v>
      </c>
      <c r="H1233" s="34">
        <f>IFERROR(INDEX('Price Data'!K:K,MATCH(TEXT(A1233,"YYYY-MM-DD"),'Price Data'!J:J,0)),"")</f>
        <v>2.81</v>
      </c>
      <c r="I1233" s="10" cm="1">
        <f t="array" ref="I1233">IFERROR(IF(ISNUMBER(H1233),(H1233-INDEX('Price Data'!K:K,MATCH(TEXT(A1233,"YYYY-MM-DD"),'Price Data'!J:J,0)+1))/INDEX('Price Data'!K:K,MATCH(TEXT(A1233,"YYYY-MM-DD"),'Price Data'!J:J,0)+1),""),"")</f>
        <v>-7.0671378091872851E-3</v>
      </c>
      <c r="J1233" s="34">
        <f>IFERROR(INDEX('Price Data'!N:N,MATCH(TEXT(A1233,"YYYY-MM-DD"),'Price Data'!M:M,0)),"")</f>
        <v>2.89</v>
      </c>
      <c r="K1233" s="10" cm="1">
        <f t="array" ref="K1233">IFERROR(IF(ISNUMBER(J1233),(J1233-INDEX('Price Data'!N:N,MATCH(TEXT(A1233,"YYYY-MM-DD"),'Price Data'!M:M,0)+1))/INDEX('Price Data'!N:N,MATCH(TEXT(A1233,"YYYY-MM-DD"),'Price Data'!M:M,0)+1),""),"")</f>
        <v>1.0489510489510577E-2</v>
      </c>
      <c r="L1233" s="34">
        <f>IFERROR(INDEX('Price Data'!Q:Q,MATCH(TEXT(A1233,"YYYY-MM-DD"),'Price Data'!P:P,0)),"")</f>
        <v>2.73</v>
      </c>
      <c r="M1233" s="10" cm="1">
        <f t="array" ref="M1233">IFERROR(IF(ISNUMBER(L1233),(L1233-INDEX('Price Data'!Q:Q,MATCH(TEXT(A1233,"YYYY-MM-DD"),'Price Data'!P:P,0)+1))/INDEX('Price Data'!Q:Q,MATCH(TEXT(A1233,"YYYY-MM-DD"),'Price Data'!P:P,0)+1),""),"")</f>
        <v>0</v>
      </c>
      <c r="N1233" s="34">
        <f>IFERROR(INDEX('Price Data'!T:T,MATCH(TEXT(A1233,"YYYY-MM-DD"),'Price Data'!S:S,0)),"")</f>
        <v>3.18</v>
      </c>
      <c r="O1233" s="10" cm="1">
        <f t="array" ref="O1233">IFERROR(IF(ISNUMBER(N1233),(N1233-INDEX('Price Data'!T:T,MATCH(TEXT(A1233,"YYYY-MM-DD"),'Price Data'!S:S,0)+1))/INDEX('Price Data'!T:T,MATCH(TEXT(A1233,"YYYY-MM-DD"),'Price Data'!S:S,0)+1),""),"")</f>
        <v>-4.5045045045045015E-2</v>
      </c>
    </row>
    <row r="1234" spans="1:15" x14ac:dyDescent="0.3">
      <c r="A1234" s="8">
        <v>43053</v>
      </c>
      <c r="B1234" s="34">
        <f>IFERROR(INDEX('Price Data'!B:B,MATCH(TEXT(A1234,"YYYY-MM-DD"),'Price Data'!A:A,0)),"")</f>
        <v>22297</v>
      </c>
      <c r="C1234" s="10" cm="1">
        <f t="array" ref="C1234">IFERROR(IF(ISNUMBER(B1234),(B1234-INDEX('Price Data'!B:B,MATCH(TEXT(A1234,"YYYY-MM-DD"),'Price Data'!A:A,0)+1))/INDEX('Price Data'!B:B,MATCH(TEXT(A1234,"YYYY-MM-DD"),'Price Data'!A:A,0)+1),""),"")</f>
        <v>-6.2839825296372226E-3</v>
      </c>
      <c r="D1234" s="34">
        <f>IFERROR(INDEX('Price Data'!E:E,MATCH(TEXT(A1234,"YYYY-MM-DD"),'Price Data'!D:D,0)),"")</f>
        <v>16.63</v>
      </c>
      <c r="E1234" s="10" cm="1">
        <f t="array" ref="E1234">IFERROR(IF(ISNUMBER(D1234),(D1234-INDEX('Price Data'!E:E,MATCH(TEXT(A1234,"YYYY-MM-DD"),'Price Data'!D:D,0)+1))/INDEX('Price Data'!E:E,MATCH(TEXT(A1234,"YYYY-MM-DD"),'Price Data'!D:D,0)+1),""),"")</f>
        <v>-1.7720023626698212E-2</v>
      </c>
      <c r="F1234" s="34">
        <f>IFERROR(INDEX('Price Data'!H:H,MATCH(TEXT(A1234,"YYYY-MM-DD"),'Price Data'!G:G,0)),"")</f>
        <v>367</v>
      </c>
      <c r="G1234" s="10" cm="1">
        <f t="array" ref="G1234">IFERROR(IF(ISNUMBER(F1234),(F1234-INDEX('Price Data'!H:H,MATCH(TEXT(A1234,"YYYY-MM-DD"),'Price Data'!G:G,0)+1))/INDEX('Price Data'!H:H,MATCH(TEXT(A1234,"YYYY-MM-DD"),'Price Data'!G:G,0)+1),""),"")</f>
        <v>-6.3297572127541737E-2</v>
      </c>
      <c r="H1234" s="34">
        <f>IFERROR(INDEX('Price Data'!K:K,MATCH(TEXT(A1234,"YYYY-MM-DD"),'Price Data'!J:J,0)),"")</f>
        <v>2.8</v>
      </c>
      <c r="I1234" s="10" cm="1">
        <f t="array" ref="I1234">IFERROR(IF(ISNUMBER(H1234),(H1234-INDEX('Price Data'!K:K,MATCH(TEXT(A1234,"YYYY-MM-DD"),'Price Data'!J:J,0)+1))/INDEX('Price Data'!K:K,MATCH(TEXT(A1234,"YYYY-MM-DD"),'Price Data'!J:J,0)+1),""),"")</f>
        <v>-3.5587188612100466E-3</v>
      </c>
      <c r="J1234" s="34">
        <f>IFERROR(INDEX('Price Data'!N:N,MATCH(TEXT(A1234,"YYYY-MM-DD"),'Price Data'!M:M,0)),"")</f>
        <v>2.83</v>
      </c>
      <c r="K1234" s="10" cm="1">
        <f t="array" ref="K1234">IFERROR(IF(ISNUMBER(J1234),(J1234-INDEX('Price Data'!N:N,MATCH(TEXT(A1234,"YYYY-MM-DD"),'Price Data'!M:M,0)+1))/INDEX('Price Data'!N:N,MATCH(TEXT(A1234,"YYYY-MM-DD"),'Price Data'!M:M,0)+1),""),"")</f>
        <v>-2.0761245674740501E-2</v>
      </c>
      <c r="L1234" s="34">
        <f>IFERROR(INDEX('Price Data'!Q:Q,MATCH(TEXT(A1234,"YYYY-MM-DD"),'Price Data'!P:P,0)),"")</f>
        <v>2.67</v>
      </c>
      <c r="M1234" s="10" cm="1">
        <f t="array" ref="M1234">IFERROR(IF(ISNUMBER(L1234),(L1234-INDEX('Price Data'!Q:Q,MATCH(TEXT(A1234,"YYYY-MM-DD"),'Price Data'!P:P,0)+1))/INDEX('Price Data'!Q:Q,MATCH(TEXT(A1234,"YYYY-MM-DD"),'Price Data'!P:P,0)+1),""),"")</f>
        <v>-2.1978021978021997E-2</v>
      </c>
      <c r="N1234" s="34">
        <f>IFERROR(INDEX('Price Data'!T:T,MATCH(TEXT(A1234,"YYYY-MM-DD"),'Price Data'!S:S,0)),"")</f>
        <v>3.11</v>
      </c>
      <c r="O1234" s="10" cm="1">
        <f t="array" ref="O1234">IFERROR(IF(ISNUMBER(N1234),(N1234-INDEX('Price Data'!T:T,MATCH(TEXT(A1234,"YYYY-MM-DD"),'Price Data'!S:S,0)+1))/INDEX('Price Data'!T:T,MATCH(TEXT(A1234,"YYYY-MM-DD"),'Price Data'!S:S,0)+1),""),"")</f>
        <v>-2.201257861635229E-2</v>
      </c>
    </row>
    <row r="1235" spans="1:15" x14ac:dyDescent="0.3">
      <c r="A1235" s="8">
        <v>43054</v>
      </c>
      <c r="B1235" s="34">
        <f>IFERROR(INDEX('Price Data'!B:B,MATCH(TEXT(A1235,"YYYY-MM-DD"),'Price Data'!A:A,0)),"")</f>
        <v>22159</v>
      </c>
      <c r="C1235" s="10" cm="1">
        <f t="array" ref="C1235">IFERROR(IF(ISNUMBER(B1235),(B1235-INDEX('Price Data'!B:B,MATCH(TEXT(A1235,"YYYY-MM-DD"),'Price Data'!A:A,0)+1))/INDEX('Price Data'!B:B,MATCH(TEXT(A1235,"YYYY-MM-DD"),'Price Data'!A:A,0)+1),""),"")</f>
        <v>-6.1891734314033281E-3</v>
      </c>
      <c r="D1235" s="34">
        <f>IFERROR(INDEX('Price Data'!E:E,MATCH(TEXT(A1235,"YYYY-MM-DD"),'Price Data'!D:D,0)),"")</f>
        <v>16.760000000000002</v>
      </c>
      <c r="E1235" s="10" cm="1">
        <f t="array" ref="E1235">IFERROR(IF(ISNUMBER(D1235),(D1235-INDEX('Price Data'!E:E,MATCH(TEXT(A1235,"YYYY-MM-DD"),'Price Data'!D:D,0)+1))/INDEX('Price Data'!E:E,MATCH(TEXT(A1235,"YYYY-MM-DD"),'Price Data'!D:D,0)+1),""),"")</f>
        <v>7.8171978352376773E-3</v>
      </c>
      <c r="F1235" s="34">
        <f>IFERROR(INDEX('Price Data'!H:H,MATCH(TEXT(A1235,"YYYY-MM-DD"),'Price Data'!G:G,0)),"")</f>
        <v>349</v>
      </c>
      <c r="G1235" s="10" cm="1">
        <f t="array" ref="G1235">IFERROR(IF(ISNUMBER(F1235),(F1235-INDEX('Price Data'!H:H,MATCH(TEXT(A1235,"YYYY-MM-DD"),'Price Data'!G:G,0)+1))/INDEX('Price Data'!H:H,MATCH(TEXT(A1235,"YYYY-MM-DD"),'Price Data'!G:G,0)+1),""),"")</f>
        <v>-4.9046321525885561E-2</v>
      </c>
      <c r="H1235" s="34">
        <f>IFERROR(INDEX('Price Data'!K:K,MATCH(TEXT(A1235,"YYYY-MM-DD"),'Price Data'!J:J,0)),"")</f>
        <v>2.8</v>
      </c>
      <c r="I1235" s="10" cm="1">
        <f t="array" ref="I1235">IFERROR(IF(ISNUMBER(H1235),(H1235-INDEX('Price Data'!K:K,MATCH(TEXT(A1235,"YYYY-MM-DD"),'Price Data'!J:J,0)+1))/INDEX('Price Data'!K:K,MATCH(TEXT(A1235,"YYYY-MM-DD"),'Price Data'!J:J,0)+1),""),"")</f>
        <v>0</v>
      </c>
      <c r="J1235" s="34">
        <f>IFERROR(INDEX('Price Data'!N:N,MATCH(TEXT(A1235,"YYYY-MM-DD"),'Price Data'!M:M,0)),"")</f>
        <v>2.88</v>
      </c>
      <c r="K1235" s="10" cm="1">
        <f t="array" ref="K1235">IFERROR(IF(ISNUMBER(J1235),(J1235-INDEX('Price Data'!N:N,MATCH(TEXT(A1235,"YYYY-MM-DD"),'Price Data'!M:M,0)+1))/INDEX('Price Data'!N:N,MATCH(TEXT(A1235,"YYYY-MM-DD"),'Price Data'!M:M,0)+1),""),"")</f>
        <v>1.7667844522968136E-2</v>
      </c>
      <c r="L1235" s="34">
        <f>IFERROR(INDEX('Price Data'!Q:Q,MATCH(TEXT(A1235,"YYYY-MM-DD"),'Price Data'!P:P,0)),"")</f>
        <v>2.73</v>
      </c>
      <c r="M1235" s="10" cm="1">
        <f t="array" ref="M1235">IFERROR(IF(ISNUMBER(L1235),(L1235-INDEX('Price Data'!Q:Q,MATCH(TEXT(A1235,"YYYY-MM-DD"),'Price Data'!P:P,0)+1))/INDEX('Price Data'!Q:Q,MATCH(TEXT(A1235,"YYYY-MM-DD"),'Price Data'!P:P,0)+1),""),"")</f>
        <v>2.2471910112359571E-2</v>
      </c>
      <c r="N1235" s="34">
        <f>IFERROR(INDEX('Price Data'!T:T,MATCH(TEXT(A1235,"YYYY-MM-DD"),'Price Data'!S:S,0)),"")</f>
        <v>3.16</v>
      </c>
      <c r="O1235" s="10" cm="1">
        <f t="array" ref="O1235">IFERROR(IF(ISNUMBER(N1235),(N1235-INDEX('Price Data'!T:T,MATCH(TEXT(A1235,"YYYY-MM-DD"),'Price Data'!S:S,0)+1))/INDEX('Price Data'!T:T,MATCH(TEXT(A1235,"YYYY-MM-DD"),'Price Data'!S:S,0)+1),""),"")</f>
        <v>1.6077170418006517E-2</v>
      </c>
    </row>
    <row r="1236" spans="1:15" x14ac:dyDescent="0.3">
      <c r="A1236" s="8">
        <v>43055</v>
      </c>
      <c r="B1236" s="34">
        <f>IFERROR(INDEX('Price Data'!B:B,MATCH(TEXT(A1236,"YYYY-MM-DD"),'Price Data'!A:A,0)),"")</f>
        <v>22207</v>
      </c>
      <c r="C1236" s="10" cm="1">
        <f t="array" ref="C1236">IFERROR(IF(ISNUMBER(B1236),(B1236-INDEX('Price Data'!B:B,MATCH(TEXT(A1236,"YYYY-MM-DD"),'Price Data'!A:A,0)+1))/INDEX('Price Data'!B:B,MATCH(TEXT(A1236,"YYYY-MM-DD"),'Price Data'!A:A,0)+1),""),"")</f>
        <v>2.1661627329753147E-3</v>
      </c>
      <c r="D1236" s="34">
        <f>IFERROR(INDEX('Price Data'!E:E,MATCH(TEXT(A1236,"YYYY-MM-DD"),'Price Data'!D:D,0)),"")</f>
        <v>16.72</v>
      </c>
      <c r="E1236" s="10" cm="1">
        <f t="array" ref="E1236">IFERROR(IF(ISNUMBER(D1236),(D1236-INDEX('Price Data'!E:E,MATCH(TEXT(A1236,"YYYY-MM-DD"),'Price Data'!D:D,0)+1))/INDEX('Price Data'!E:E,MATCH(TEXT(A1236,"YYYY-MM-DD"),'Price Data'!D:D,0)+1),""),"")</f>
        <v>-2.3866348448688961E-3</v>
      </c>
      <c r="F1236" s="34">
        <f>IFERROR(INDEX('Price Data'!H:H,MATCH(TEXT(A1236,"YYYY-MM-DD"),'Price Data'!G:G,0)),"")</f>
        <v>334.60000600000001</v>
      </c>
      <c r="G1236" s="10" cm="1">
        <f t="array" ref="G1236">IFERROR(IF(ISNUMBER(F1236),(F1236-INDEX('Price Data'!H:H,MATCH(TEXT(A1236,"YYYY-MM-DD"),'Price Data'!G:G,0)+1))/INDEX('Price Data'!H:H,MATCH(TEXT(A1236,"YYYY-MM-DD"),'Price Data'!G:G,0)+1),""),"")</f>
        <v>-4.1260727793696252E-2</v>
      </c>
      <c r="H1236" s="34">
        <f>IFERROR(INDEX('Price Data'!K:K,MATCH(TEXT(A1236,"YYYY-MM-DD"),'Price Data'!J:J,0)),"")</f>
        <v>2.8</v>
      </c>
      <c r="I1236" s="10" cm="1">
        <f t="array" ref="I1236">IFERROR(IF(ISNUMBER(H1236),(H1236-INDEX('Price Data'!K:K,MATCH(TEXT(A1236,"YYYY-MM-DD"),'Price Data'!J:J,0)+1))/INDEX('Price Data'!K:K,MATCH(TEXT(A1236,"YYYY-MM-DD"),'Price Data'!J:J,0)+1),""),"")</f>
        <v>0</v>
      </c>
      <c r="J1236" s="34">
        <f>IFERROR(INDEX('Price Data'!N:N,MATCH(TEXT(A1236,"YYYY-MM-DD"),'Price Data'!M:M,0)),"")</f>
        <v>2.81</v>
      </c>
      <c r="K1236" s="10" cm="1">
        <f t="array" ref="K1236">IFERROR(IF(ISNUMBER(J1236),(J1236-INDEX('Price Data'!N:N,MATCH(TEXT(A1236,"YYYY-MM-DD"),'Price Data'!M:M,0)+1))/INDEX('Price Data'!N:N,MATCH(TEXT(A1236,"YYYY-MM-DD"),'Price Data'!M:M,0)+1),""),"")</f>
        <v>-2.43055555555555E-2</v>
      </c>
      <c r="L1236" s="34">
        <f>IFERROR(INDEX('Price Data'!Q:Q,MATCH(TEXT(A1236,"YYYY-MM-DD"),'Price Data'!P:P,0)),"")</f>
        <v>2.65</v>
      </c>
      <c r="M1236" s="10" cm="1">
        <f t="array" ref="M1236">IFERROR(IF(ISNUMBER(L1236),(L1236-INDEX('Price Data'!Q:Q,MATCH(TEXT(A1236,"YYYY-MM-DD"),'Price Data'!P:P,0)+1))/INDEX('Price Data'!Q:Q,MATCH(TEXT(A1236,"YYYY-MM-DD"),'Price Data'!P:P,0)+1),""),"")</f>
        <v>-2.9304029304029332E-2</v>
      </c>
      <c r="N1236" s="34">
        <f>IFERROR(INDEX('Price Data'!T:T,MATCH(TEXT(A1236,"YYYY-MM-DD"),'Price Data'!S:S,0)),"")</f>
        <v>3.02</v>
      </c>
      <c r="O1236" s="10" cm="1">
        <f t="array" ref="O1236">IFERROR(IF(ISNUMBER(N1236),(N1236-INDEX('Price Data'!T:T,MATCH(TEXT(A1236,"YYYY-MM-DD"),'Price Data'!S:S,0)+1))/INDEX('Price Data'!T:T,MATCH(TEXT(A1236,"YYYY-MM-DD"),'Price Data'!S:S,0)+1),""),"")</f>
        <v>-4.4303797468354465E-2</v>
      </c>
    </row>
    <row r="1237" spans="1:15" x14ac:dyDescent="0.3">
      <c r="A1237" s="8">
        <v>43056</v>
      </c>
      <c r="B1237" s="34">
        <f>IFERROR(INDEX('Price Data'!B:B,MATCH(TEXT(A1237,"YYYY-MM-DD"),'Price Data'!A:A,0)),"")</f>
        <v>22093</v>
      </c>
      <c r="C1237" s="10" cm="1">
        <f t="array" ref="C1237">IFERROR(IF(ISNUMBER(B1237),(B1237-INDEX('Price Data'!B:B,MATCH(TEXT(A1237,"YYYY-MM-DD"),'Price Data'!A:A,0)+1))/INDEX('Price Data'!B:B,MATCH(TEXT(A1237,"YYYY-MM-DD"),'Price Data'!A:A,0)+1),""),"")</f>
        <v>-5.1335164587742602E-3</v>
      </c>
      <c r="D1237" s="34">
        <f>IFERROR(INDEX('Price Data'!E:E,MATCH(TEXT(A1237,"YYYY-MM-DD"),'Price Data'!D:D,0)),"")</f>
        <v>16.62</v>
      </c>
      <c r="E1237" s="10" cm="1">
        <f t="array" ref="E1237">IFERROR(IF(ISNUMBER(D1237),(D1237-INDEX('Price Data'!E:E,MATCH(TEXT(A1237,"YYYY-MM-DD"),'Price Data'!D:D,0)+1))/INDEX('Price Data'!E:E,MATCH(TEXT(A1237,"YYYY-MM-DD"),'Price Data'!D:D,0)+1),""),"")</f>
        <v>-5.9808612440190121E-3</v>
      </c>
      <c r="F1237" s="34">
        <f>IFERROR(INDEX('Price Data'!H:H,MATCH(TEXT(A1237,"YYYY-MM-DD"),'Price Data'!G:G,0)),"")</f>
        <v>355.39999399999999</v>
      </c>
      <c r="G1237" s="10" cm="1">
        <f t="array" ref="G1237">IFERROR(IF(ISNUMBER(F1237),(F1237-INDEX('Price Data'!H:H,MATCH(TEXT(A1237,"YYYY-MM-DD"),'Price Data'!G:G,0)+1))/INDEX('Price Data'!H:H,MATCH(TEXT(A1237,"YYYY-MM-DD"),'Price Data'!G:G,0)+1),""),"")</f>
        <v>6.2163740666519848E-2</v>
      </c>
      <c r="H1237" s="34">
        <f>IFERROR(INDEX('Price Data'!K:K,MATCH(TEXT(A1237,"YYYY-MM-DD"),'Price Data'!J:J,0)),"")</f>
        <v>2.77</v>
      </c>
      <c r="I1237" s="10" cm="1">
        <f t="array" ref="I1237">IFERROR(IF(ISNUMBER(H1237),(H1237-INDEX('Price Data'!K:K,MATCH(TEXT(A1237,"YYYY-MM-DD"),'Price Data'!J:J,0)+1))/INDEX('Price Data'!K:K,MATCH(TEXT(A1237,"YYYY-MM-DD"),'Price Data'!J:J,0)+1),""),"")</f>
        <v>-1.0714285714285645E-2</v>
      </c>
      <c r="J1237" s="34">
        <f>IFERROR(INDEX('Price Data'!N:N,MATCH(TEXT(A1237,"YYYY-MM-DD"),'Price Data'!M:M,0)),"")</f>
        <v>2.79</v>
      </c>
      <c r="K1237" s="10" cm="1">
        <f t="array" ref="K1237">IFERROR(IF(ISNUMBER(J1237),(J1237-INDEX('Price Data'!N:N,MATCH(TEXT(A1237,"YYYY-MM-DD"),'Price Data'!M:M,0)+1))/INDEX('Price Data'!N:N,MATCH(TEXT(A1237,"YYYY-MM-DD"),'Price Data'!M:M,0)+1),""),"")</f>
        <v>-7.1174377224199354E-3</v>
      </c>
      <c r="L1237" s="34">
        <f>IFERROR(INDEX('Price Data'!Q:Q,MATCH(TEXT(A1237,"YYYY-MM-DD"),'Price Data'!P:P,0)),"")</f>
        <v>2.68</v>
      </c>
      <c r="M1237" s="10" cm="1">
        <f t="array" ref="M1237">IFERROR(IF(ISNUMBER(L1237),(L1237-INDEX('Price Data'!Q:Q,MATCH(TEXT(A1237,"YYYY-MM-DD"),'Price Data'!P:P,0)+1))/INDEX('Price Data'!Q:Q,MATCH(TEXT(A1237,"YYYY-MM-DD"),'Price Data'!P:P,0)+1),""),"")</f>
        <v>1.1320754716981227E-2</v>
      </c>
      <c r="N1237" s="34">
        <f>IFERROR(INDEX('Price Data'!T:T,MATCH(TEXT(A1237,"YYYY-MM-DD"),'Price Data'!S:S,0)),"")</f>
        <v>3.04</v>
      </c>
      <c r="O1237" s="10" cm="1">
        <f t="array" ref="O1237">IFERROR(IF(ISNUMBER(N1237),(N1237-INDEX('Price Data'!T:T,MATCH(TEXT(A1237,"YYYY-MM-DD"),'Price Data'!S:S,0)+1))/INDEX('Price Data'!T:T,MATCH(TEXT(A1237,"YYYY-MM-DD"),'Price Data'!S:S,0)+1),""),"")</f>
        <v>6.6225165562913968E-3</v>
      </c>
    </row>
    <row r="1238" spans="1:15" x14ac:dyDescent="0.3">
      <c r="A1238" s="8">
        <v>43057</v>
      </c>
      <c r="B1238" s="34" t="str">
        <f>IFERROR(INDEX('Price Data'!B:B,MATCH(TEXT(A1238,"YYYY-MM-DD"),'Price Data'!A:A,0)),"")</f>
        <v/>
      </c>
      <c r="C1238" s="10" t="str" cm="1">
        <f t="array" ref="C1238">IFERROR(IF(ISNUMBER(B1238),(B1238-INDEX('Price Data'!B:B,MATCH(TEXT(A1238,"YYYY-MM-DD"),'Price Data'!A:A,0)+1))/INDEX('Price Data'!B:B,MATCH(TEXT(A1238,"YYYY-MM-DD"),'Price Data'!A:A,0)+1),""),"")</f>
        <v/>
      </c>
      <c r="D1238" s="34" t="str">
        <f>IFERROR(INDEX('Price Data'!E:E,MATCH(TEXT(A1238,"YYYY-MM-DD"),'Price Data'!D:D,0)),"")</f>
        <v/>
      </c>
      <c r="E1238" s="10" t="str" cm="1">
        <f t="array" ref="E1238">IFERROR(IF(ISNUMBER(D1238),(D1238-INDEX('Price Data'!E:E,MATCH(TEXT(A1238,"YYYY-MM-DD"),'Price Data'!D:D,0)+1))/INDEX('Price Data'!E:E,MATCH(TEXT(A1238,"YYYY-MM-DD"),'Price Data'!D:D,0)+1),""),"")</f>
        <v/>
      </c>
      <c r="F1238" s="34" t="str">
        <f>IFERROR(INDEX('Price Data'!H:H,MATCH(TEXT(A1238,"YYYY-MM-DD"),'Price Data'!G:G,0)),"")</f>
        <v/>
      </c>
      <c r="G1238" s="10" t="str" cm="1">
        <f t="array" ref="G1238">IFERROR(IF(ISNUMBER(F1238),(F1238-INDEX('Price Data'!H:H,MATCH(TEXT(A1238,"YYYY-MM-DD"),'Price Data'!G:G,0)+1))/INDEX('Price Data'!H:H,MATCH(TEXT(A1238,"YYYY-MM-DD"),'Price Data'!G:G,0)+1),""),"")</f>
        <v/>
      </c>
      <c r="H1238" s="34" t="str">
        <f>IFERROR(INDEX('Price Data'!K:K,MATCH(TEXT(A1238,"YYYY-MM-DD"),'Price Data'!J:J,0)),"")</f>
        <v/>
      </c>
      <c r="I1238" s="10" t="str" cm="1">
        <f t="array" ref="I1238">IFERROR(IF(ISNUMBER(H1238),(H1238-INDEX('Price Data'!K:K,MATCH(TEXT(A1238,"YYYY-MM-DD"),'Price Data'!J:J,0)+1))/INDEX('Price Data'!K:K,MATCH(TEXT(A1238,"YYYY-MM-DD"),'Price Data'!J:J,0)+1),""),"")</f>
        <v/>
      </c>
      <c r="J1238" s="34" t="str">
        <f>IFERROR(INDEX('Price Data'!N:N,MATCH(TEXT(A1238,"YYYY-MM-DD"),'Price Data'!M:M,0)),"")</f>
        <v/>
      </c>
      <c r="K1238" s="10" t="str" cm="1">
        <f t="array" ref="K1238">IFERROR(IF(ISNUMBER(J1238),(J1238-INDEX('Price Data'!N:N,MATCH(TEXT(A1238,"YYYY-MM-DD"),'Price Data'!M:M,0)+1))/INDEX('Price Data'!N:N,MATCH(TEXT(A1238,"YYYY-MM-DD"),'Price Data'!M:M,0)+1),""),"")</f>
        <v/>
      </c>
      <c r="L1238" s="34" t="str">
        <f>IFERROR(INDEX('Price Data'!Q:Q,MATCH(TEXT(A1238,"YYYY-MM-DD"),'Price Data'!P:P,0)),"")</f>
        <v/>
      </c>
      <c r="M1238" s="10" t="str" cm="1">
        <f t="array" ref="M1238">IFERROR(IF(ISNUMBER(L1238),(L1238-INDEX('Price Data'!Q:Q,MATCH(TEXT(A1238,"YYYY-MM-DD"),'Price Data'!P:P,0)+1))/INDEX('Price Data'!Q:Q,MATCH(TEXT(A1238,"YYYY-MM-DD"),'Price Data'!P:P,0)+1),""),"")</f>
        <v/>
      </c>
      <c r="N1238" s="34" t="str">
        <f>IFERROR(INDEX('Price Data'!T:T,MATCH(TEXT(A1238,"YYYY-MM-DD"),'Price Data'!S:S,0)),"")</f>
        <v/>
      </c>
      <c r="O1238" s="10" t="str" cm="1">
        <f t="array" ref="O1238">IFERROR(IF(ISNUMBER(N1238),(N1238-INDEX('Price Data'!T:T,MATCH(TEXT(A1238,"YYYY-MM-DD"),'Price Data'!S:S,0)+1))/INDEX('Price Data'!T:T,MATCH(TEXT(A1238,"YYYY-MM-DD"),'Price Data'!S:S,0)+1),""),"")</f>
        <v/>
      </c>
    </row>
    <row r="1239" spans="1:15" x14ac:dyDescent="0.3">
      <c r="A1239" s="8">
        <v>43058</v>
      </c>
      <c r="B1239" s="34" t="str">
        <f>IFERROR(INDEX('Price Data'!B:B,MATCH(TEXT(A1239,"YYYY-MM-DD"),'Price Data'!A:A,0)),"")</f>
        <v/>
      </c>
      <c r="C1239" s="10" t="str" cm="1">
        <f t="array" ref="C1239">IFERROR(IF(ISNUMBER(B1239),(B1239-INDEX('Price Data'!B:B,MATCH(TEXT(A1239,"YYYY-MM-DD"),'Price Data'!A:A,0)+1))/INDEX('Price Data'!B:B,MATCH(TEXT(A1239,"YYYY-MM-DD"),'Price Data'!A:A,0)+1),""),"")</f>
        <v/>
      </c>
      <c r="D1239" s="34" t="str">
        <f>IFERROR(INDEX('Price Data'!E:E,MATCH(TEXT(A1239,"YYYY-MM-DD"),'Price Data'!D:D,0)),"")</f>
        <v/>
      </c>
      <c r="E1239" s="10" t="str" cm="1">
        <f t="array" ref="E1239">IFERROR(IF(ISNUMBER(D1239),(D1239-INDEX('Price Data'!E:E,MATCH(TEXT(A1239,"YYYY-MM-DD"),'Price Data'!D:D,0)+1))/INDEX('Price Data'!E:E,MATCH(TEXT(A1239,"YYYY-MM-DD"),'Price Data'!D:D,0)+1),""),"")</f>
        <v/>
      </c>
      <c r="F1239" s="34" t="str">
        <f>IFERROR(INDEX('Price Data'!H:H,MATCH(TEXT(A1239,"YYYY-MM-DD"),'Price Data'!G:G,0)),"")</f>
        <v/>
      </c>
      <c r="G1239" s="10" t="str" cm="1">
        <f t="array" ref="G1239">IFERROR(IF(ISNUMBER(F1239),(F1239-INDEX('Price Data'!H:H,MATCH(TEXT(A1239,"YYYY-MM-DD"),'Price Data'!G:G,0)+1))/INDEX('Price Data'!H:H,MATCH(TEXT(A1239,"YYYY-MM-DD"),'Price Data'!G:G,0)+1),""),"")</f>
        <v/>
      </c>
      <c r="H1239" s="34" t="str">
        <f>IFERROR(INDEX('Price Data'!K:K,MATCH(TEXT(A1239,"YYYY-MM-DD"),'Price Data'!J:J,0)),"")</f>
        <v/>
      </c>
      <c r="I1239" s="10" t="str" cm="1">
        <f t="array" ref="I1239">IFERROR(IF(ISNUMBER(H1239),(H1239-INDEX('Price Data'!K:K,MATCH(TEXT(A1239,"YYYY-MM-DD"),'Price Data'!J:J,0)+1))/INDEX('Price Data'!K:K,MATCH(TEXT(A1239,"YYYY-MM-DD"),'Price Data'!J:J,0)+1),""),"")</f>
        <v/>
      </c>
      <c r="J1239" s="34" t="str">
        <f>IFERROR(INDEX('Price Data'!N:N,MATCH(TEXT(A1239,"YYYY-MM-DD"),'Price Data'!M:M,0)),"")</f>
        <v/>
      </c>
      <c r="K1239" s="10" t="str" cm="1">
        <f t="array" ref="K1239">IFERROR(IF(ISNUMBER(J1239),(J1239-INDEX('Price Data'!N:N,MATCH(TEXT(A1239,"YYYY-MM-DD"),'Price Data'!M:M,0)+1))/INDEX('Price Data'!N:N,MATCH(TEXT(A1239,"YYYY-MM-DD"),'Price Data'!M:M,0)+1),""),"")</f>
        <v/>
      </c>
      <c r="L1239" s="34" t="str">
        <f>IFERROR(INDEX('Price Data'!Q:Q,MATCH(TEXT(A1239,"YYYY-MM-DD"),'Price Data'!P:P,0)),"")</f>
        <v/>
      </c>
      <c r="M1239" s="10" t="str" cm="1">
        <f t="array" ref="M1239">IFERROR(IF(ISNUMBER(L1239),(L1239-INDEX('Price Data'!Q:Q,MATCH(TEXT(A1239,"YYYY-MM-DD"),'Price Data'!P:P,0)+1))/INDEX('Price Data'!Q:Q,MATCH(TEXT(A1239,"YYYY-MM-DD"),'Price Data'!P:P,0)+1),""),"")</f>
        <v/>
      </c>
      <c r="N1239" s="34" t="str">
        <f>IFERROR(INDEX('Price Data'!T:T,MATCH(TEXT(A1239,"YYYY-MM-DD"),'Price Data'!S:S,0)),"")</f>
        <v/>
      </c>
      <c r="O1239" s="10" t="str" cm="1">
        <f t="array" ref="O1239">IFERROR(IF(ISNUMBER(N1239),(N1239-INDEX('Price Data'!T:T,MATCH(TEXT(A1239,"YYYY-MM-DD"),'Price Data'!S:S,0)+1))/INDEX('Price Data'!T:T,MATCH(TEXT(A1239,"YYYY-MM-DD"),'Price Data'!S:S,0)+1),""),"")</f>
        <v/>
      </c>
    </row>
    <row r="1240" spans="1:15" x14ac:dyDescent="0.3">
      <c r="A1240" s="8">
        <v>43059</v>
      </c>
      <c r="B1240" s="34">
        <f>IFERROR(INDEX('Price Data'!B:B,MATCH(TEXT(A1240,"YYYY-MM-DD"),'Price Data'!A:A,0)),"")</f>
        <v>22189</v>
      </c>
      <c r="C1240" s="10" cm="1">
        <f t="array" ref="C1240">IFERROR(IF(ISNUMBER(B1240),(B1240-INDEX('Price Data'!B:B,MATCH(TEXT(A1240,"YYYY-MM-DD"),'Price Data'!A:A,0)+1))/INDEX('Price Data'!B:B,MATCH(TEXT(A1240,"YYYY-MM-DD"),'Price Data'!A:A,0)+1),""),"")</f>
        <v>4.3452677318607707E-3</v>
      </c>
      <c r="D1240" s="34">
        <f>IFERROR(INDEX('Price Data'!E:E,MATCH(TEXT(A1240,"YYYY-MM-DD"),'Price Data'!D:D,0)),"")</f>
        <v>16.68</v>
      </c>
      <c r="E1240" s="10" cm="1">
        <f t="array" ref="E1240">IFERROR(IF(ISNUMBER(D1240),(D1240-INDEX('Price Data'!E:E,MATCH(TEXT(A1240,"YYYY-MM-DD"),'Price Data'!D:D,0)+1))/INDEX('Price Data'!E:E,MATCH(TEXT(A1240,"YYYY-MM-DD"),'Price Data'!D:D,0)+1),""),"")</f>
        <v>3.6101083032490204E-3</v>
      </c>
      <c r="F1240" s="34">
        <f>IFERROR(INDEX('Price Data'!H:H,MATCH(TEXT(A1240,"YYYY-MM-DD"),'Price Data'!G:G,0)),"")</f>
        <v>411</v>
      </c>
      <c r="G1240" s="10" cm="1">
        <f t="array" ref="G1240">IFERROR(IF(ISNUMBER(F1240),(F1240-INDEX('Price Data'!H:H,MATCH(TEXT(A1240,"YYYY-MM-DD"),'Price Data'!G:G,0)+1))/INDEX('Price Data'!H:H,MATCH(TEXT(A1240,"YYYY-MM-DD"),'Price Data'!G:G,0)+1),""),"")</f>
        <v>0.15644346353027797</v>
      </c>
      <c r="H1240" s="34">
        <f>IFERROR(INDEX('Price Data'!K:K,MATCH(TEXT(A1240,"YYYY-MM-DD"),'Price Data'!J:J,0)),"")</f>
        <v>2.77</v>
      </c>
      <c r="I1240" s="10" cm="1">
        <f t="array" ref="I1240">IFERROR(IF(ISNUMBER(H1240),(H1240-INDEX('Price Data'!K:K,MATCH(TEXT(A1240,"YYYY-MM-DD"),'Price Data'!J:J,0)+1))/INDEX('Price Data'!K:K,MATCH(TEXT(A1240,"YYYY-MM-DD"),'Price Data'!J:J,0)+1),""),"")</f>
        <v>0</v>
      </c>
      <c r="J1240" s="34">
        <f>IFERROR(INDEX('Price Data'!N:N,MATCH(TEXT(A1240,"YYYY-MM-DD"),'Price Data'!M:M,0)),"")</f>
        <v>2.83</v>
      </c>
      <c r="K1240" s="10" cm="1">
        <f t="array" ref="K1240">IFERROR(IF(ISNUMBER(J1240),(J1240-INDEX('Price Data'!N:N,MATCH(TEXT(A1240,"YYYY-MM-DD"),'Price Data'!M:M,0)+1))/INDEX('Price Data'!N:N,MATCH(TEXT(A1240,"YYYY-MM-DD"),'Price Data'!M:M,0)+1),""),"")</f>
        <v>1.4336917562724026E-2</v>
      </c>
      <c r="L1240" s="34">
        <f>IFERROR(INDEX('Price Data'!Q:Q,MATCH(TEXT(A1240,"YYYY-MM-DD"),'Price Data'!P:P,0)),"")</f>
        <v>2.75</v>
      </c>
      <c r="M1240" s="10" cm="1">
        <f t="array" ref="M1240">IFERROR(IF(ISNUMBER(L1240),(L1240-INDEX('Price Data'!Q:Q,MATCH(TEXT(A1240,"YYYY-MM-DD"),'Price Data'!P:P,0)+1))/INDEX('Price Data'!Q:Q,MATCH(TEXT(A1240,"YYYY-MM-DD"),'Price Data'!P:P,0)+1),""),"")</f>
        <v>2.6119402985074567E-2</v>
      </c>
      <c r="N1240" s="34">
        <f>IFERROR(INDEX('Price Data'!T:T,MATCH(TEXT(A1240,"YYYY-MM-DD"),'Price Data'!S:S,0)),"")</f>
        <v>3.07</v>
      </c>
      <c r="O1240" s="10" cm="1">
        <f t="array" ref="O1240">IFERROR(IF(ISNUMBER(N1240),(N1240-INDEX('Price Data'!T:T,MATCH(TEXT(A1240,"YYYY-MM-DD"),'Price Data'!S:S,0)+1))/INDEX('Price Data'!T:T,MATCH(TEXT(A1240,"YYYY-MM-DD"),'Price Data'!S:S,0)+1),""),"")</f>
        <v>9.8684210526315142E-3</v>
      </c>
    </row>
    <row r="1241" spans="1:15" x14ac:dyDescent="0.3">
      <c r="A1241" s="8">
        <v>43060</v>
      </c>
      <c r="B1241" s="34">
        <f>IFERROR(INDEX('Price Data'!B:B,MATCH(TEXT(A1241,"YYYY-MM-DD"),'Price Data'!A:A,0)),"")</f>
        <v>22326</v>
      </c>
      <c r="C1241" s="10" cm="1">
        <f t="array" ref="C1241">IFERROR(IF(ISNUMBER(B1241),(B1241-INDEX('Price Data'!B:B,MATCH(TEXT(A1241,"YYYY-MM-DD"),'Price Data'!A:A,0)+1))/INDEX('Price Data'!B:B,MATCH(TEXT(A1241,"YYYY-MM-DD"),'Price Data'!A:A,0)+1),""),"")</f>
        <v>6.1742304745594665E-3</v>
      </c>
      <c r="D1241" s="34">
        <f>IFERROR(INDEX('Price Data'!E:E,MATCH(TEXT(A1241,"YYYY-MM-DD"),'Price Data'!D:D,0)),"")</f>
        <v>16.55</v>
      </c>
      <c r="E1241" s="10" cm="1">
        <f t="array" ref="E1241">IFERROR(IF(ISNUMBER(D1241),(D1241-INDEX('Price Data'!E:E,MATCH(TEXT(A1241,"YYYY-MM-DD"),'Price Data'!D:D,0)+1))/INDEX('Price Data'!E:E,MATCH(TEXT(A1241,"YYYY-MM-DD"),'Price Data'!D:D,0)+1),""),"")</f>
        <v>-7.7937649880095326E-3</v>
      </c>
      <c r="F1241" s="34">
        <f>IFERROR(INDEX('Price Data'!H:H,MATCH(TEXT(A1241,"YYYY-MM-DD"),'Price Data'!G:G,0)),"")</f>
        <v>392</v>
      </c>
      <c r="G1241" s="10" cm="1">
        <f t="array" ref="G1241">IFERROR(IF(ISNUMBER(F1241),(F1241-INDEX('Price Data'!H:H,MATCH(TEXT(A1241,"YYYY-MM-DD"),'Price Data'!G:G,0)+1))/INDEX('Price Data'!H:H,MATCH(TEXT(A1241,"YYYY-MM-DD"),'Price Data'!G:G,0)+1),""),"")</f>
        <v>-4.6228710462287104E-2</v>
      </c>
      <c r="H1241" s="34">
        <f>IFERROR(INDEX('Price Data'!K:K,MATCH(TEXT(A1241,"YYYY-MM-DD"),'Price Data'!J:J,0)),"")</f>
        <v>2.77</v>
      </c>
      <c r="I1241" s="10" cm="1">
        <f t="array" ref="I1241">IFERROR(IF(ISNUMBER(H1241),(H1241-INDEX('Price Data'!K:K,MATCH(TEXT(A1241,"YYYY-MM-DD"),'Price Data'!J:J,0)+1))/INDEX('Price Data'!K:K,MATCH(TEXT(A1241,"YYYY-MM-DD"),'Price Data'!J:J,0)+1),""),"")</f>
        <v>0</v>
      </c>
      <c r="J1241" s="34">
        <f>IFERROR(INDEX('Price Data'!N:N,MATCH(TEXT(A1241,"YYYY-MM-DD"),'Price Data'!M:M,0)),"")</f>
        <v>2.8</v>
      </c>
      <c r="K1241" s="10" cm="1">
        <f t="array" ref="K1241">IFERROR(IF(ISNUMBER(J1241),(J1241-INDEX('Price Data'!N:N,MATCH(TEXT(A1241,"YYYY-MM-DD"),'Price Data'!M:M,0)+1))/INDEX('Price Data'!N:N,MATCH(TEXT(A1241,"YYYY-MM-DD"),'Price Data'!M:M,0)+1),""),"")</f>
        <v>-1.0600706713781006E-2</v>
      </c>
      <c r="L1241" s="34">
        <f>IFERROR(INDEX('Price Data'!Q:Q,MATCH(TEXT(A1241,"YYYY-MM-DD"),'Price Data'!P:P,0)),"")</f>
        <v>2.7</v>
      </c>
      <c r="M1241" s="10" cm="1">
        <f t="array" ref="M1241">IFERROR(IF(ISNUMBER(L1241),(L1241-INDEX('Price Data'!Q:Q,MATCH(TEXT(A1241,"YYYY-MM-DD"),'Price Data'!P:P,0)+1))/INDEX('Price Data'!Q:Q,MATCH(TEXT(A1241,"YYYY-MM-DD"),'Price Data'!P:P,0)+1),""),"")</f>
        <v>-1.8181818181818118E-2</v>
      </c>
      <c r="N1241" s="34">
        <f>IFERROR(INDEX('Price Data'!T:T,MATCH(TEXT(A1241,"YYYY-MM-DD"),'Price Data'!S:S,0)),"")</f>
        <v>3.13</v>
      </c>
      <c r="O1241" s="10" cm="1">
        <f t="array" ref="O1241">IFERROR(IF(ISNUMBER(N1241),(N1241-INDEX('Price Data'!T:T,MATCH(TEXT(A1241,"YYYY-MM-DD"),'Price Data'!S:S,0)+1))/INDEX('Price Data'!T:T,MATCH(TEXT(A1241,"YYYY-MM-DD"),'Price Data'!S:S,0)+1),""),"")</f>
        <v>1.9543973941368097E-2</v>
      </c>
    </row>
    <row r="1242" spans="1:15" x14ac:dyDescent="0.3">
      <c r="A1242" s="8">
        <v>43061</v>
      </c>
      <c r="B1242" s="34">
        <f>IFERROR(INDEX('Price Data'!B:B,MATCH(TEXT(A1242,"YYYY-MM-DD"),'Price Data'!A:A,0)),"")</f>
        <v>22315</v>
      </c>
      <c r="C1242" s="10" cm="1">
        <f t="array" ref="C1242">IFERROR(IF(ISNUMBER(B1242),(B1242-INDEX('Price Data'!B:B,MATCH(TEXT(A1242,"YYYY-MM-DD"),'Price Data'!A:A,0)+1))/INDEX('Price Data'!B:B,MATCH(TEXT(A1242,"YYYY-MM-DD"),'Price Data'!A:A,0)+1),""),"")</f>
        <v>-4.926990952252979E-4</v>
      </c>
      <c r="D1242" s="34">
        <f>IFERROR(INDEX('Price Data'!E:E,MATCH(TEXT(A1242,"YYYY-MM-DD"),'Price Data'!D:D,0)),"")</f>
        <v>16.73</v>
      </c>
      <c r="E1242" s="10" cm="1">
        <f t="array" ref="E1242">IFERROR(IF(ISNUMBER(D1242),(D1242-INDEX('Price Data'!E:E,MATCH(TEXT(A1242,"YYYY-MM-DD"),'Price Data'!D:D,0)+1))/INDEX('Price Data'!E:E,MATCH(TEXT(A1242,"YYYY-MM-DD"),'Price Data'!D:D,0)+1),""),"")</f>
        <v>1.0876132930513578E-2</v>
      </c>
      <c r="F1242" s="34">
        <f>IFERROR(INDEX('Price Data'!H:H,MATCH(TEXT(A1242,"YYYY-MM-DD"),'Price Data'!G:G,0)),"")</f>
        <v>400.79998799999998</v>
      </c>
      <c r="G1242" s="10" cm="1">
        <f t="array" ref="G1242">IFERROR(IF(ISNUMBER(F1242),(F1242-INDEX('Price Data'!H:H,MATCH(TEXT(A1242,"YYYY-MM-DD"),'Price Data'!G:G,0)+1))/INDEX('Price Data'!H:H,MATCH(TEXT(A1242,"YYYY-MM-DD"),'Price Data'!G:G,0)+1),""),"")</f>
        <v>2.2448948979591796E-2</v>
      </c>
      <c r="H1242" s="34">
        <f>IFERROR(INDEX('Price Data'!K:K,MATCH(TEXT(A1242,"YYYY-MM-DD"),'Price Data'!J:J,0)),"")</f>
        <v>2.81</v>
      </c>
      <c r="I1242" s="10" cm="1">
        <f t="array" ref="I1242">IFERROR(IF(ISNUMBER(H1242),(H1242-INDEX('Price Data'!K:K,MATCH(TEXT(A1242,"YYYY-MM-DD"),'Price Data'!J:J,0)+1))/INDEX('Price Data'!K:K,MATCH(TEXT(A1242,"YYYY-MM-DD"),'Price Data'!J:J,0)+1),""),"")</f>
        <v>1.4440433212996403E-2</v>
      </c>
      <c r="J1242" s="34">
        <f>IFERROR(INDEX('Price Data'!N:N,MATCH(TEXT(A1242,"YYYY-MM-DD"),'Price Data'!M:M,0)),"")</f>
        <v>2.78</v>
      </c>
      <c r="K1242" s="10" cm="1">
        <f t="array" ref="K1242">IFERROR(IF(ISNUMBER(J1242),(J1242-INDEX('Price Data'!N:N,MATCH(TEXT(A1242,"YYYY-MM-DD"),'Price Data'!M:M,0)+1))/INDEX('Price Data'!N:N,MATCH(TEXT(A1242,"YYYY-MM-DD"),'Price Data'!M:M,0)+1),""),"")</f>
        <v>-7.1428571428571496E-3</v>
      </c>
      <c r="L1242" s="34">
        <f>IFERROR(INDEX('Price Data'!Q:Q,MATCH(TEXT(A1242,"YYYY-MM-DD"),'Price Data'!P:P,0)),"")</f>
        <v>2.68</v>
      </c>
      <c r="M1242" s="10" cm="1">
        <f t="array" ref="M1242">IFERROR(IF(ISNUMBER(L1242),(L1242-INDEX('Price Data'!Q:Q,MATCH(TEXT(A1242,"YYYY-MM-DD"),'Price Data'!P:P,0)+1))/INDEX('Price Data'!Q:Q,MATCH(TEXT(A1242,"YYYY-MM-DD"),'Price Data'!P:P,0)+1),""),"")</f>
        <v>-7.4074074074074138E-3</v>
      </c>
      <c r="N1242" s="34">
        <f>IFERROR(INDEX('Price Data'!T:T,MATCH(TEXT(A1242,"YYYY-MM-DD"),'Price Data'!S:S,0)),"")</f>
        <v>3.16</v>
      </c>
      <c r="O1242" s="10" cm="1">
        <f t="array" ref="O1242">IFERROR(IF(ISNUMBER(N1242),(N1242-INDEX('Price Data'!T:T,MATCH(TEXT(A1242,"YYYY-MM-DD"),'Price Data'!S:S,0)+1))/INDEX('Price Data'!T:T,MATCH(TEXT(A1242,"YYYY-MM-DD"),'Price Data'!S:S,0)+1),""),"")</f>
        <v>9.5846645367412935E-3</v>
      </c>
    </row>
    <row r="1243" spans="1:15" x14ac:dyDescent="0.3">
      <c r="A1243" s="8">
        <v>43062</v>
      </c>
      <c r="B1243" s="34">
        <f>IFERROR(INDEX('Price Data'!B:B,MATCH(TEXT(A1243,"YYYY-MM-DD"),'Price Data'!A:A,0)),"")</f>
        <v>22398</v>
      </c>
      <c r="C1243" s="10" cm="1">
        <f t="array" ref="C1243">IFERROR(IF(ISNUMBER(B1243),(B1243-INDEX('Price Data'!B:B,MATCH(TEXT(A1243,"YYYY-MM-DD"),'Price Data'!A:A,0)+1))/INDEX('Price Data'!B:B,MATCH(TEXT(A1243,"YYYY-MM-DD"),'Price Data'!A:A,0)+1),""),"")</f>
        <v>3.7194712077078199E-3</v>
      </c>
      <c r="D1243" s="34">
        <f>IFERROR(INDEX('Price Data'!E:E,MATCH(TEXT(A1243,"YYYY-MM-DD"),'Price Data'!D:D,0)),"")</f>
        <v>16.850000000000001</v>
      </c>
      <c r="E1243" s="10" cm="1">
        <f t="array" ref="E1243">IFERROR(IF(ISNUMBER(D1243),(D1243-INDEX('Price Data'!E:E,MATCH(TEXT(A1243,"YYYY-MM-DD"),'Price Data'!D:D,0)+1))/INDEX('Price Data'!E:E,MATCH(TEXT(A1243,"YYYY-MM-DD"),'Price Data'!D:D,0)+1),""),"")</f>
        <v>7.1727435744172738E-3</v>
      </c>
      <c r="F1243" s="34">
        <f>IFERROR(INDEX('Price Data'!H:H,MATCH(TEXT(A1243,"YYYY-MM-DD"),'Price Data'!G:G,0)),"")</f>
        <v>394</v>
      </c>
      <c r="G1243" s="10" cm="1">
        <f t="array" ref="G1243">IFERROR(IF(ISNUMBER(F1243),(F1243-INDEX('Price Data'!H:H,MATCH(TEXT(A1243,"YYYY-MM-DD"),'Price Data'!G:G,0)+1))/INDEX('Price Data'!H:H,MATCH(TEXT(A1243,"YYYY-MM-DD"),'Price Data'!G:G,0)+1),""),"")</f>
        <v>-1.6966038432116883E-2</v>
      </c>
      <c r="H1243" s="34">
        <f>IFERROR(INDEX('Price Data'!K:K,MATCH(TEXT(A1243,"YYYY-MM-DD"),'Price Data'!J:J,0)),"")</f>
        <v>2.82</v>
      </c>
      <c r="I1243" s="10" cm="1">
        <f t="array" ref="I1243">IFERROR(IF(ISNUMBER(H1243),(H1243-INDEX('Price Data'!K:K,MATCH(TEXT(A1243,"YYYY-MM-DD"),'Price Data'!J:J,0)+1))/INDEX('Price Data'!K:K,MATCH(TEXT(A1243,"YYYY-MM-DD"),'Price Data'!J:J,0)+1),""),"")</f>
        <v>3.5587188612098883E-3</v>
      </c>
      <c r="J1243" s="34">
        <f>IFERROR(INDEX('Price Data'!N:N,MATCH(TEXT(A1243,"YYYY-MM-DD"),'Price Data'!M:M,0)),"")</f>
        <v>2.8</v>
      </c>
      <c r="K1243" s="10" cm="1">
        <f t="array" ref="K1243">IFERROR(IF(ISNUMBER(J1243),(J1243-INDEX('Price Data'!N:N,MATCH(TEXT(A1243,"YYYY-MM-DD"),'Price Data'!M:M,0)+1))/INDEX('Price Data'!N:N,MATCH(TEXT(A1243,"YYYY-MM-DD"),'Price Data'!M:M,0)+1),""),"")</f>
        <v>7.1942446043165541E-3</v>
      </c>
      <c r="L1243" s="34">
        <f>IFERROR(INDEX('Price Data'!Q:Q,MATCH(TEXT(A1243,"YYYY-MM-DD"),'Price Data'!P:P,0)),"")</f>
        <v>2.7</v>
      </c>
      <c r="M1243" s="10" cm="1">
        <f t="array" ref="M1243">IFERROR(IF(ISNUMBER(L1243),(L1243-INDEX('Price Data'!Q:Q,MATCH(TEXT(A1243,"YYYY-MM-DD"),'Price Data'!P:P,0)+1))/INDEX('Price Data'!Q:Q,MATCH(TEXT(A1243,"YYYY-MM-DD"),'Price Data'!P:P,0)+1),""),"")</f>
        <v>7.462686567164185E-3</v>
      </c>
      <c r="N1243" s="34">
        <f>IFERROR(INDEX('Price Data'!T:T,MATCH(TEXT(A1243,"YYYY-MM-DD"),'Price Data'!S:S,0)),"")</f>
        <v>3.16</v>
      </c>
      <c r="O1243" s="10" cm="1">
        <f t="array" ref="O1243">IFERROR(IF(ISNUMBER(N1243),(N1243-INDEX('Price Data'!T:T,MATCH(TEXT(A1243,"YYYY-MM-DD"),'Price Data'!S:S,0)+1))/INDEX('Price Data'!T:T,MATCH(TEXT(A1243,"YYYY-MM-DD"),'Price Data'!S:S,0)+1),""),"")</f>
        <v>0</v>
      </c>
    </row>
    <row r="1244" spans="1:15" x14ac:dyDescent="0.3">
      <c r="A1244" s="8">
        <v>43063</v>
      </c>
      <c r="B1244" s="34">
        <f>IFERROR(INDEX('Price Data'!B:B,MATCH(TEXT(A1244,"YYYY-MM-DD"),'Price Data'!A:A,0)),"")</f>
        <v>22416</v>
      </c>
      <c r="C1244" s="10" cm="1">
        <f t="array" ref="C1244">IFERROR(IF(ISNUMBER(B1244),(B1244-INDEX('Price Data'!B:B,MATCH(TEXT(A1244,"YYYY-MM-DD"),'Price Data'!A:A,0)+1))/INDEX('Price Data'!B:B,MATCH(TEXT(A1244,"YYYY-MM-DD"),'Price Data'!A:A,0)+1),""),"")</f>
        <v>8.0364318242700237E-4</v>
      </c>
      <c r="D1244" s="34">
        <f>IFERROR(INDEX('Price Data'!E:E,MATCH(TEXT(A1244,"YYYY-MM-DD"),'Price Data'!D:D,0)),"")</f>
        <v>17.100000000000001</v>
      </c>
      <c r="E1244" s="10" cm="1">
        <f t="array" ref="E1244">IFERROR(IF(ISNUMBER(D1244),(D1244-INDEX('Price Data'!E:E,MATCH(TEXT(A1244,"YYYY-MM-DD"),'Price Data'!D:D,0)+1))/INDEX('Price Data'!E:E,MATCH(TEXT(A1244,"YYYY-MM-DD"),'Price Data'!D:D,0)+1),""),"")</f>
        <v>1.4836795252225518E-2</v>
      </c>
      <c r="F1244" s="34">
        <f>IFERROR(INDEX('Price Data'!H:H,MATCH(TEXT(A1244,"YYYY-MM-DD"),'Price Data'!G:G,0)),"")</f>
        <v>399.79998799999998</v>
      </c>
      <c r="G1244" s="10" cm="1">
        <f t="array" ref="G1244">IFERROR(IF(ISNUMBER(F1244),(F1244-INDEX('Price Data'!H:H,MATCH(TEXT(A1244,"YYYY-MM-DD"),'Price Data'!G:G,0)+1))/INDEX('Price Data'!H:H,MATCH(TEXT(A1244,"YYYY-MM-DD"),'Price Data'!G:G,0)+1),""),"")</f>
        <v>1.4720781725888286E-2</v>
      </c>
      <c r="H1244" s="34">
        <f>IFERROR(INDEX('Price Data'!K:K,MATCH(TEXT(A1244,"YYYY-MM-DD"),'Price Data'!J:J,0)),"")</f>
        <v>2.82</v>
      </c>
      <c r="I1244" s="10" cm="1">
        <f t="array" ref="I1244">IFERROR(IF(ISNUMBER(H1244),(H1244-INDEX('Price Data'!K:K,MATCH(TEXT(A1244,"YYYY-MM-DD"),'Price Data'!J:J,0)+1))/INDEX('Price Data'!K:K,MATCH(TEXT(A1244,"YYYY-MM-DD"),'Price Data'!J:J,0)+1),""),"")</f>
        <v>0</v>
      </c>
      <c r="J1244" s="34">
        <f>IFERROR(INDEX('Price Data'!N:N,MATCH(TEXT(A1244,"YYYY-MM-DD"),'Price Data'!M:M,0)),"")</f>
        <v>2.96</v>
      </c>
      <c r="K1244" s="10" cm="1">
        <f t="array" ref="K1244">IFERROR(IF(ISNUMBER(J1244),(J1244-INDEX('Price Data'!N:N,MATCH(TEXT(A1244,"YYYY-MM-DD"),'Price Data'!M:M,0)+1))/INDEX('Price Data'!N:N,MATCH(TEXT(A1244,"YYYY-MM-DD"),'Price Data'!M:M,0)+1),""),"")</f>
        <v>5.7142857142857197E-2</v>
      </c>
      <c r="L1244" s="34">
        <f>IFERROR(INDEX('Price Data'!Q:Q,MATCH(TEXT(A1244,"YYYY-MM-DD"),'Price Data'!P:P,0)),"")</f>
        <v>2.83</v>
      </c>
      <c r="M1244" s="10" cm="1">
        <f t="array" ref="M1244">IFERROR(IF(ISNUMBER(L1244),(L1244-INDEX('Price Data'!Q:Q,MATCH(TEXT(A1244,"YYYY-MM-DD"),'Price Data'!P:P,0)+1))/INDEX('Price Data'!Q:Q,MATCH(TEXT(A1244,"YYYY-MM-DD"),'Price Data'!P:P,0)+1),""),"")</f>
        <v>4.8148148148148107E-2</v>
      </c>
      <c r="N1244" s="34">
        <f>IFERROR(INDEX('Price Data'!T:T,MATCH(TEXT(A1244,"YYYY-MM-DD"),'Price Data'!S:S,0)),"")</f>
        <v>3.22</v>
      </c>
      <c r="O1244" s="10" cm="1">
        <f t="array" ref="O1244">IFERROR(IF(ISNUMBER(N1244),(N1244-INDEX('Price Data'!T:T,MATCH(TEXT(A1244,"YYYY-MM-DD"),'Price Data'!S:S,0)+1))/INDEX('Price Data'!T:T,MATCH(TEXT(A1244,"YYYY-MM-DD"),'Price Data'!S:S,0)+1),""),"")</f>
        <v>1.8987341772151913E-2</v>
      </c>
    </row>
    <row r="1245" spans="1:15" x14ac:dyDescent="0.3">
      <c r="A1245" s="8">
        <v>43064</v>
      </c>
      <c r="B1245" s="34" t="str">
        <f>IFERROR(INDEX('Price Data'!B:B,MATCH(TEXT(A1245,"YYYY-MM-DD"),'Price Data'!A:A,0)),"")</f>
        <v/>
      </c>
      <c r="C1245" s="10" t="str" cm="1">
        <f t="array" ref="C1245">IFERROR(IF(ISNUMBER(B1245),(B1245-INDEX('Price Data'!B:B,MATCH(TEXT(A1245,"YYYY-MM-DD"),'Price Data'!A:A,0)+1))/INDEX('Price Data'!B:B,MATCH(TEXT(A1245,"YYYY-MM-DD"),'Price Data'!A:A,0)+1),""),"")</f>
        <v/>
      </c>
      <c r="D1245" s="34" t="str">
        <f>IFERROR(INDEX('Price Data'!E:E,MATCH(TEXT(A1245,"YYYY-MM-DD"),'Price Data'!D:D,0)),"")</f>
        <v/>
      </c>
      <c r="E1245" s="10" t="str" cm="1">
        <f t="array" ref="E1245">IFERROR(IF(ISNUMBER(D1245),(D1245-INDEX('Price Data'!E:E,MATCH(TEXT(A1245,"YYYY-MM-DD"),'Price Data'!D:D,0)+1))/INDEX('Price Data'!E:E,MATCH(TEXT(A1245,"YYYY-MM-DD"),'Price Data'!D:D,0)+1),""),"")</f>
        <v/>
      </c>
      <c r="F1245" s="34" t="str">
        <f>IFERROR(INDEX('Price Data'!H:H,MATCH(TEXT(A1245,"YYYY-MM-DD"),'Price Data'!G:G,0)),"")</f>
        <v/>
      </c>
      <c r="G1245" s="10" t="str" cm="1">
        <f t="array" ref="G1245">IFERROR(IF(ISNUMBER(F1245),(F1245-INDEX('Price Data'!H:H,MATCH(TEXT(A1245,"YYYY-MM-DD"),'Price Data'!G:G,0)+1))/INDEX('Price Data'!H:H,MATCH(TEXT(A1245,"YYYY-MM-DD"),'Price Data'!G:G,0)+1),""),"")</f>
        <v/>
      </c>
      <c r="H1245" s="34" t="str">
        <f>IFERROR(INDEX('Price Data'!K:K,MATCH(TEXT(A1245,"YYYY-MM-DD"),'Price Data'!J:J,0)),"")</f>
        <v/>
      </c>
      <c r="I1245" s="10" t="str" cm="1">
        <f t="array" ref="I1245">IFERROR(IF(ISNUMBER(H1245),(H1245-INDEX('Price Data'!K:K,MATCH(TEXT(A1245,"YYYY-MM-DD"),'Price Data'!J:J,0)+1))/INDEX('Price Data'!K:K,MATCH(TEXT(A1245,"YYYY-MM-DD"),'Price Data'!J:J,0)+1),""),"")</f>
        <v/>
      </c>
      <c r="J1245" s="34" t="str">
        <f>IFERROR(INDEX('Price Data'!N:N,MATCH(TEXT(A1245,"YYYY-MM-DD"),'Price Data'!M:M,0)),"")</f>
        <v/>
      </c>
      <c r="K1245" s="10" t="str" cm="1">
        <f t="array" ref="K1245">IFERROR(IF(ISNUMBER(J1245),(J1245-INDEX('Price Data'!N:N,MATCH(TEXT(A1245,"YYYY-MM-DD"),'Price Data'!M:M,0)+1))/INDEX('Price Data'!N:N,MATCH(TEXT(A1245,"YYYY-MM-DD"),'Price Data'!M:M,0)+1),""),"")</f>
        <v/>
      </c>
      <c r="L1245" s="34" t="str">
        <f>IFERROR(INDEX('Price Data'!Q:Q,MATCH(TEXT(A1245,"YYYY-MM-DD"),'Price Data'!P:P,0)),"")</f>
        <v/>
      </c>
      <c r="M1245" s="10" t="str" cm="1">
        <f t="array" ref="M1245">IFERROR(IF(ISNUMBER(L1245),(L1245-INDEX('Price Data'!Q:Q,MATCH(TEXT(A1245,"YYYY-MM-DD"),'Price Data'!P:P,0)+1))/INDEX('Price Data'!Q:Q,MATCH(TEXT(A1245,"YYYY-MM-DD"),'Price Data'!P:P,0)+1),""),"")</f>
        <v/>
      </c>
      <c r="N1245" s="34" t="str">
        <f>IFERROR(INDEX('Price Data'!T:T,MATCH(TEXT(A1245,"YYYY-MM-DD"),'Price Data'!S:S,0)),"")</f>
        <v/>
      </c>
      <c r="O1245" s="10" t="str" cm="1">
        <f t="array" ref="O1245">IFERROR(IF(ISNUMBER(N1245),(N1245-INDEX('Price Data'!T:T,MATCH(TEXT(A1245,"YYYY-MM-DD"),'Price Data'!S:S,0)+1))/INDEX('Price Data'!T:T,MATCH(TEXT(A1245,"YYYY-MM-DD"),'Price Data'!S:S,0)+1),""),"")</f>
        <v/>
      </c>
    </row>
    <row r="1246" spans="1:15" x14ac:dyDescent="0.3">
      <c r="A1246" s="8">
        <v>43065</v>
      </c>
      <c r="B1246" s="34" t="str">
        <f>IFERROR(INDEX('Price Data'!B:B,MATCH(TEXT(A1246,"YYYY-MM-DD"),'Price Data'!A:A,0)),"")</f>
        <v/>
      </c>
      <c r="C1246" s="10" t="str" cm="1">
        <f t="array" ref="C1246">IFERROR(IF(ISNUMBER(B1246),(B1246-INDEX('Price Data'!B:B,MATCH(TEXT(A1246,"YYYY-MM-DD"),'Price Data'!A:A,0)+1))/INDEX('Price Data'!B:B,MATCH(TEXT(A1246,"YYYY-MM-DD"),'Price Data'!A:A,0)+1),""),"")</f>
        <v/>
      </c>
      <c r="D1246" s="34" t="str">
        <f>IFERROR(INDEX('Price Data'!E:E,MATCH(TEXT(A1246,"YYYY-MM-DD"),'Price Data'!D:D,0)),"")</f>
        <v/>
      </c>
      <c r="E1246" s="10" t="str" cm="1">
        <f t="array" ref="E1246">IFERROR(IF(ISNUMBER(D1246),(D1246-INDEX('Price Data'!E:E,MATCH(TEXT(A1246,"YYYY-MM-DD"),'Price Data'!D:D,0)+1))/INDEX('Price Data'!E:E,MATCH(TEXT(A1246,"YYYY-MM-DD"),'Price Data'!D:D,0)+1),""),"")</f>
        <v/>
      </c>
      <c r="F1246" s="34" t="str">
        <f>IFERROR(INDEX('Price Data'!H:H,MATCH(TEXT(A1246,"YYYY-MM-DD"),'Price Data'!G:G,0)),"")</f>
        <v/>
      </c>
      <c r="G1246" s="10" t="str" cm="1">
        <f t="array" ref="G1246">IFERROR(IF(ISNUMBER(F1246),(F1246-INDEX('Price Data'!H:H,MATCH(TEXT(A1246,"YYYY-MM-DD"),'Price Data'!G:G,0)+1))/INDEX('Price Data'!H:H,MATCH(TEXT(A1246,"YYYY-MM-DD"),'Price Data'!G:G,0)+1),""),"")</f>
        <v/>
      </c>
      <c r="H1246" s="34" t="str">
        <f>IFERROR(INDEX('Price Data'!K:K,MATCH(TEXT(A1246,"YYYY-MM-DD"),'Price Data'!J:J,0)),"")</f>
        <v/>
      </c>
      <c r="I1246" s="10" t="str" cm="1">
        <f t="array" ref="I1246">IFERROR(IF(ISNUMBER(H1246),(H1246-INDEX('Price Data'!K:K,MATCH(TEXT(A1246,"YYYY-MM-DD"),'Price Data'!J:J,0)+1))/INDEX('Price Data'!K:K,MATCH(TEXT(A1246,"YYYY-MM-DD"),'Price Data'!J:J,0)+1),""),"")</f>
        <v/>
      </c>
      <c r="J1246" s="34" t="str">
        <f>IFERROR(INDEX('Price Data'!N:N,MATCH(TEXT(A1246,"YYYY-MM-DD"),'Price Data'!M:M,0)),"")</f>
        <v/>
      </c>
      <c r="K1246" s="10" t="str" cm="1">
        <f t="array" ref="K1246">IFERROR(IF(ISNUMBER(J1246),(J1246-INDEX('Price Data'!N:N,MATCH(TEXT(A1246,"YYYY-MM-DD"),'Price Data'!M:M,0)+1))/INDEX('Price Data'!N:N,MATCH(TEXT(A1246,"YYYY-MM-DD"),'Price Data'!M:M,0)+1),""),"")</f>
        <v/>
      </c>
      <c r="L1246" s="34" t="str">
        <f>IFERROR(INDEX('Price Data'!Q:Q,MATCH(TEXT(A1246,"YYYY-MM-DD"),'Price Data'!P:P,0)),"")</f>
        <v/>
      </c>
      <c r="M1246" s="10" t="str" cm="1">
        <f t="array" ref="M1246">IFERROR(IF(ISNUMBER(L1246),(L1246-INDEX('Price Data'!Q:Q,MATCH(TEXT(A1246,"YYYY-MM-DD"),'Price Data'!P:P,0)+1))/INDEX('Price Data'!Q:Q,MATCH(TEXT(A1246,"YYYY-MM-DD"),'Price Data'!P:P,0)+1),""),"")</f>
        <v/>
      </c>
      <c r="N1246" s="34" t="str">
        <f>IFERROR(INDEX('Price Data'!T:T,MATCH(TEXT(A1246,"YYYY-MM-DD"),'Price Data'!S:S,0)),"")</f>
        <v/>
      </c>
      <c r="O1246" s="10" t="str" cm="1">
        <f t="array" ref="O1246">IFERROR(IF(ISNUMBER(N1246),(N1246-INDEX('Price Data'!T:T,MATCH(TEXT(A1246,"YYYY-MM-DD"),'Price Data'!S:S,0)+1))/INDEX('Price Data'!T:T,MATCH(TEXT(A1246,"YYYY-MM-DD"),'Price Data'!S:S,0)+1),""),"")</f>
        <v/>
      </c>
    </row>
    <row r="1247" spans="1:15" x14ac:dyDescent="0.3">
      <c r="A1247" s="8">
        <v>43066</v>
      </c>
      <c r="B1247" s="34">
        <f>IFERROR(INDEX('Price Data'!B:B,MATCH(TEXT(A1247,"YYYY-MM-DD"),'Price Data'!A:A,0)),"")</f>
        <v>22177</v>
      </c>
      <c r="C1247" s="10" cm="1">
        <f t="array" ref="C1247">IFERROR(IF(ISNUMBER(B1247),(B1247-INDEX('Price Data'!B:B,MATCH(TEXT(A1247,"YYYY-MM-DD"),'Price Data'!A:A,0)+1))/INDEX('Price Data'!B:B,MATCH(TEXT(A1247,"YYYY-MM-DD"),'Price Data'!A:A,0)+1),""),"")</f>
        <v>-1.0662027123483226E-2</v>
      </c>
      <c r="D1247" s="34">
        <f>IFERROR(INDEX('Price Data'!E:E,MATCH(TEXT(A1247,"YYYY-MM-DD"),'Price Data'!D:D,0)),"")</f>
        <v>16.899999999999999</v>
      </c>
      <c r="E1247" s="10" cm="1">
        <f t="array" ref="E1247">IFERROR(IF(ISNUMBER(D1247),(D1247-INDEX('Price Data'!E:E,MATCH(TEXT(A1247,"YYYY-MM-DD"),'Price Data'!D:D,0)+1))/INDEX('Price Data'!E:E,MATCH(TEXT(A1247,"YYYY-MM-DD"),'Price Data'!D:D,0)+1),""),"")</f>
        <v>-1.1695906432748704E-2</v>
      </c>
      <c r="F1247" s="34">
        <f>IFERROR(INDEX('Price Data'!H:H,MATCH(TEXT(A1247,"YYYY-MM-DD"),'Price Data'!G:G,0)),"")</f>
        <v>404</v>
      </c>
      <c r="G1247" s="10" cm="1">
        <f t="array" ref="G1247">IFERROR(IF(ISNUMBER(F1247),(F1247-INDEX('Price Data'!H:H,MATCH(TEXT(A1247,"YYYY-MM-DD"),'Price Data'!G:G,0)+1))/INDEX('Price Data'!H:H,MATCH(TEXT(A1247,"YYYY-MM-DD"),'Price Data'!G:G,0)+1),""),"")</f>
        <v>1.0505282956636846E-2</v>
      </c>
      <c r="H1247" s="34">
        <f>IFERROR(INDEX('Price Data'!K:K,MATCH(TEXT(A1247,"YYYY-MM-DD"),'Price Data'!J:J,0)),"")</f>
        <v>2.77</v>
      </c>
      <c r="I1247" s="10" cm="1">
        <f t="array" ref="I1247">IFERROR(IF(ISNUMBER(H1247),(H1247-INDEX('Price Data'!K:K,MATCH(TEXT(A1247,"YYYY-MM-DD"),'Price Data'!J:J,0)+1))/INDEX('Price Data'!K:K,MATCH(TEXT(A1247,"YYYY-MM-DD"),'Price Data'!J:J,0)+1),""),"")</f>
        <v>-1.7730496453900648E-2</v>
      </c>
      <c r="J1247" s="34">
        <f>IFERROR(INDEX('Price Data'!N:N,MATCH(TEXT(A1247,"YYYY-MM-DD"),'Price Data'!M:M,0)),"")</f>
        <v>2.86</v>
      </c>
      <c r="K1247" s="10" cm="1">
        <f t="array" ref="K1247">IFERROR(IF(ISNUMBER(J1247),(J1247-INDEX('Price Data'!N:N,MATCH(TEXT(A1247,"YYYY-MM-DD"),'Price Data'!M:M,0)+1))/INDEX('Price Data'!N:N,MATCH(TEXT(A1247,"YYYY-MM-DD"),'Price Data'!M:M,0)+1),""),"")</f>
        <v>-3.3783783783783813E-2</v>
      </c>
      <c r="L1247" s="34">
        <f>IFERROR(INDEX('Price Data'!Q:Q,MATCH(TEXT(A1247,"YYYY-MM-DD"),'Price Data'!P:P,0)),"")</f>
        <v>2.75</v>
      </c>
      <c r="M1247" s="10" cm="1">
        <f t="array" ref="M1247">IFERROR(IF(ISNUMBER(L1247),(L1247-INDEX('Price Data'!Q:Q,MATCH(TEXT(A1247,"YYYY-MM-DD"),'Price Data'!P:P,0)+1))/INDEX('Price Data'!Q:Q,MATCH(TEXT(A1247,"YYYY-MM-DD"),'Price Data'!P:P,0)+1),""),"")</f>
        <v>-2.8268551236749141E-2</v>
      </c>
      <c r="N1247" s="34">
        <f>IFERROR(INDEX('Price Data'!T:T,MATCH(TEXT(A1247,"YYYY-MM-DD"),'Price Data'!S:S,0)),"")</f>
        <v>3.25</v>
      </c>
      <c r="O1247" s="10" cm="1">
        <f t="array" ref="O1247">IFERROR(IF(ISNUMBER(N1247),(N1247-INDEX('Price Data'!T:T,MATCH(TEXT(A1247,"YYYY-MM-DD"),'Price Data'!S:S,0)+1))/INDEX('Price Data'!T:T,MATCH(TEXT(A1247,"YYYY-MM-DD"),'Price Data'!S:S,0)+1),""),"")</f>
        <v>9.3167701863353432E-3</v>
      </c>
    </row>
    <row r="1248" spans="1:15" x14ac:dyDescent="0.3">
      <c r="A1248" s="8">
        <v>43067</v>
      </c>
      <c r="B1248" s="34">
        <f>IFERROR(INDEX('Price Data'!B:B,MATCH(TEXT(A1248,"YYYY-MM-DD"),'Price Data'!A:A,0)),"")</f>
        <v>22292</v>
      </c>
      <c r="C1248" s="10" cm="1">
        <f t="array" ref="C1248">IFERROR(IF(ISNUMBER(B1248),(B1248-INDEX('Price Data'!B:B,MATCH(TEXT(A1248,"YYYY-MM-DD"),'Price Data'!A:A,0)+1))/INDEX('Price Data'!B:B,MATCH(TEXT(A1248,"YYYY-MM-DD"),'Price Data'!A:A,0)+1),""),"")</f>
        <v>5.1855525995400638E-3</v>
      </c>
      <c r="D1248" s="34">
        <f>IFERROR(INDEX('Price Data'!E:E,MATCH(TEXT(A1248,"YYYY-MM-DD"),'Price Data'!D:D,0)),"")</f>
        <v>17.05</v>
      </c>
      <c r="E1248" s="10" cm="1">
        <f t="array" ref="E1248">IFERROR(IF(ISNUMBER(D1248),(D1248-INDEX('Price Data'!E:E,MATCH(TEXT(A1248,"YYYY-MM-DD"),'Price Data'!D:D,0)+1))/INDEX('Price Data'!E:E,MATCH(TEXT(A1248,"YYYY-MM-DD"),'Price Data'!D:D,0)+1),""),"")</f>
        <v>8.8757396449705411E-3</v>
      </c>
      <c r="F1248" s="34">
        <f>IFERROR(INDEX('Price Data'!H:H,MATCH(TEXT(A1248,"YYYY-MM-DD"),'Price Data'!G:G,0)),"")</f>
        <v>403.39999399999999</v>
      </c>
      <c r="G1248" s="10" cm="1">
        <f t="array" ref="G1248">IFERROR(IF(ISNUMBER(F1248),(F1248-INDEX('Price Data'!H:H,MATCH(TEXT(A1248,"YYYY-MM-DD"),'Price Data'!G:G,0)+1))/INDEX('Price Data'!H:H,MATCH(TEXT(A1248,"YYYY-MM-DD"),'Price Data'!G:G,0)+1),""),"")</f>
        <v>-1.4851633663366525E-3</v>
      </c>
      <c r="H1248" s="34">
        <f>IFERROR(INDEX('Price Data'!K:K,MATCH(TEXT(A1248,"YYYY-MM-DD"),'Price Data'!J:J,0)),"")</f>
        <v>2.78</v>
      </c>
      <c r="I1248" s="10" cm="1">
        <f t="array" ref="I1248">IFERROR(IF(ISNUMBER(H1248),(H1248-INDEX('Price Data'!K:K,MATCH(TEXT(A1248,"YYYY-MM-DD"),'Price Data'!J:J,0)+1))/INDEX('Price Data'!K:K,MATCH(TEXT(A1248,"YYYY-MM-DD"),'Price Data'!J:J,0)+1),""),"")</f>
        <v>3.6101083032490204E-3</v>
      </c>
      <c r="J1248" s="34">
        <f>IFERROR(INDEX('Price Data'!N:N,MATCH(TEXT(A1248,"YYYY-MM-DD"),'Price Data'!M:M,0)),"")</f>
        <v>2.87</v>
      </c>
      <c r="K1248" s="10" cm="1">
        <f t="array" ref="K1248">IFERROR(IF(ISNUMBER(J1248),(J1248-INDEX('Price Data'!N:N,MATCH(TEXT(A1248,"YYYY-MM-DD"),'Price Data'!M:M,0)+1))/INDEX('Price Data'!N:N,MATCH(TEXT(A1248,"YYYY-MM-DD"),'Price Data'!M:M,0)+1),""),"")</f>
        <v>3.4965034965035776E-3</v>
      </c>
      <c r="L1248" s="34">
        <f>IFERROR(INDEX('Price Data'!Q:Q,MATCH(TEXT(A1248,"YYYY-MM-DD"),'Price Data'!P:P,0)),"")</f>
        <v>2.79</v>
      </c>
      <c r="M1248" s="10" cm="1">
        <f t="array" ref="M1248">IFERROR(IF(ISNUMBER(L1248),(L1248-INDEX('Price Data'!Q:Q,MATCH(TEXT(A1248,"YYYY-MM-DD"),'Price Data'!P:P,0)+1))/INDEX('Price Data'!Q:Q,MATCH(TEXT(A1248,"YYYY-MM-DD"),'Price Data'!P:P,0)+1),""),"")</f>
        <v>1.4545454545454558E-2</v>
      </c>
      <c r="N1248" s="34">
        <f>IFERROR(INDEX('Price Data'!T:T,MATCH(TEXT(A1248,"YYYY-MM-DD"),'Price Data'!S:S,0)),"")</f>
        <v>3.29</v>
      </c>
      <c r="O1248" s="10" cm="1">
        <f t="array" ref="O1248">IFERROR(IF(ISNUMBER(N1248),(N1248-INDEX('Price Data'!T:T,MATCH(TEXT(A1248,"YYYY-MM-DD"),'Price Data'!S:S,0)+1))/INDEX('Price Data'!T:T,MATCH(TEXT(A1248,"YYYY-MM-DD"),'Price Data'!S:S,0)+1),""),"")</f>
        <v>1.2307692307692318E-2</v>
      </c>
    </row>
    <row r="1249" spans="1:15" x14ac:dyDescent="0.3">
      <c r="A1249" s="8">
        <v>43068</v>
      </c>
      <c r="B1249" s="34">
        <f>IFERROR(INDEX('Price Data'!B:B,MATCH(TEXT(A1249,"YYYY-MM-DD"),'Price Data'!A:A,0)),"")</f>
        <v>22326</v>
      </c>
      <c r="C1249" s="10" cm="1">
        <f t="array" ref="C1249">IFERROR(IF(ISNUMBER(B1249),(B1249-INDEX('Price Data'!B:B,MATCH(TEXT(A1249,"YYYY-MM-DD"),'Price Data'!A:A,0)+1))/INDEX('Price Data'!B:B,MATCH(TEXT(A1249,"YYYY-MM-DD"),'Price Data'!A:A,0)+1),""),"")</f>
        <v>1.5252108379687781E-3</v>
      </c>
      <c r="D1249" s="34">
        <f>IFERROR(INDEX('Price Data'!E:E,MATCH(TEXT(A1249,"YYYY-MM-DD"),'Price Data'!D:D,0)),"")</f>
        <v>17.04</v>
      </c>
      <c r="E1249" s="10" cm="1">
        <f t="array" ref="E1249">IFERROR(IF(ISNUMBER(D1249),(D1249-INDEX('Price Data'!E:E,MATCH(TEXT(A1249,"YYYY-MM-DD"),'Price Data'!D:D,0)+1))/INDEX('Price Data'!E:E,MATCH(TEXT(A1249,"YYYY-MM-DD"),'Price Data'!D:D,0)+1),""),"")</f>
        <v>-5.8651026392971038E-4</v>
      </c>
      <c r="F1249" s="34">
        <f>IFERROR(INDEX('Price Data'!H:H,MATCH(TEXT(A1249,"YYYY-MM-DD"),'Price Data'!G:G,0)),"")</f>
        <v>403</v>
      </c>
      <c r="G1249" s="10" cm="1">
        <f t="array" ref="G1249">IFERROR(IF(ISNUMBER(F1249),(F1249-INDEX('Price Data'!H:H,MATCH(TEXT(A1249,"YYYY-MM-DD"),'Price Data'!G:G,0)+1))/INDEX('Price Data'!H:H,MATCH(TEXT(A1249,"YYYY-MM-DD"),'Price Data'!G:G,0)+1),""),"")</f>
        <v>-9.915567822244252E-4</v>
      </c>
      <c r="H1249" s="34">
        <f>IFERROR(INDEX('Price Data'!K:K,MATCH(TEXT(A1249,"YYYY-MM-DD"),'Price Data'!J:J,0)),"")</f>
        <v>2.82</v>
      </c>
      <c r="I1249" s="10" cm="1">
        <f t="array" ref="I1249">IFERROR(IF(ISNUMBER(H1249),(H1249-INDEX('Price Data'!K:K,MATCH(TEXT(A1249,"YYYY-MM-DD"),'Price Data'!J:J,0)+1))/INDEX('Price Data'!K:K,MATCH(TEXT(A1249,"YYYY-MM-DD"),'Price Data'!J:J,0)+1),""),"")</f>
        <v>1.4388489208633108E-2</v>
      </c>
      <c r="J1249" s="34">
        <f>IFERROR(INDEX('Price Data'!N:N,MATCH(TEXT(A1249,"YYYY-MM-DD"),'Price Data'!M:M,0)),"")</f>
        <v>2.99</v>
      </c>
      <c r="K1249" s="10" cm="1">
        <f t="array" ref="K1249">IFERROR(IF(ISNUMBER(J1249),(J1249-INDEX('Price Data'!N:N,MATCH(TEXT(A1249,"YYYY-MM-DD"),'Price Data'!M:M,0)+1))/INDEX('Price Data'!N:N,MATCH(TEXT(A1249,"YYYY-MM-DD"),'Price Data'!M:M,0)+1),""),"")</f>
        <v>4.1811846689895509E-2</v>
      </c>
      <c r="L1249" s="34">
        <f>IFERROR(INDEX('Price Data'!Q:Q,MATCH(TEXT(A1249,"YYYY-MM-DD"),'Price Data'!P:P,0)),"")</f>
        <v>2.81</v>
      </c>
      <c r="M1249" s="10" cm="1">
        <f t="array" ref="M1249">IFERROR(IF(ISNUMBER(L1249),(L1249-INDEX('Price Data'!Q:Q,MATCH(TEXT(A1249,"YYYY-MM-DD"),'Price Data'!P:P,0)+1))/INDEX('Price Data'!Q:Q,MATCH(TEXT(A1249,"YYYY-MM-DD"),'Price Data'!P:P,0)+1),""),"")</f>
        <v>7.1684587813620132E-3</v>
      </c>
      <c r="N1249" s="34">
        <f>IFERROR(INDEX('Price Data'!T:T,MATCH(TEXT(A1249,"YYYY-MM-DD"),'Price Data'!S:S,0)),"")</f>
        <v>3.29</v>
      </c>
      <c r="O1249" s="10" cm="1">
        <f t="array" ref="O1249">IFERROR(IF(ISNUMBER(N1249),(N1249-INDEX('Price Data'!T:T,MATCH(TEXT(A1249,"YYYY-MM-DD"),'Price Data'!S:S,0)+1))/INDEX('Price Data'!T:T,MATCH(TEXT(A1249,"YYYY-MM-DD"),'Price Data'!S:S,0)+1),""),"")</f>
        <v>0</v>
      </c>
    </row>
    <row r="1250" spans="1:15" x14ac:dyDescent="0.3">
      <c r="A1250" s="8">
        <v>43069</v>
      </c>
      <c r="B1250" s="34">
        <f>IFERROR(INDEX('Price Data'!B:B,MATCH(TEXT(A1250,"YYYY-MM-DD"),'Price Data'!A:A,0)),"")</f>
        <v>22368</v>
      </c>
      <c r="C1250" s="10" cm="1">
        <f t="array" ref="C1250">IFERROR(IF(ISNUMBER(B1250),(B1250-INDEX('Price Data'!B:B,MATCH(TEXT(A1250,"YYYY-MM-DD"),'Price Data'!A:A,0)+1))/INDEX('Price Data'!B:B,MATCH(TEXT(A1250,"YYYY-MM-DD"),'Price Data'!A:A,0)+1),""),"")</f>
        <v>1.8812147272238647E-3</v>
      </c>
      <c r="D1250" s="34">
        <f>IFERROR(INDEX('Price Data'!E:E,MATCH(TEXT(A1250,"YYYY-MM-DD"),'Price Data'!D:D,0)),"")</f>
        <v>16.899999999999999</v>
      </c>
      <c r="E1250" s="10" cm="1">
        <f t="array" ref="E1250">IFERROR(IF(ISNUMBER(D1250),(D1250-INDEX('Price Data'!E:E,MATCH(TEXT(A1250,"YYYY-MM-DD"),'Price Data'!D:D,0)+1))/INDEX('Price Data'!E:E,MATCH(TEXT(A1250,"YYYY-MM-DD"),'Price Data'!D:D,0)+1),""),"")</f>
        <v>-8.2159624413145876E-3</v>
      </c>
      <c r="F1250" s="34">
        <f>IFERROR(INDEX('Price Data'!H:H,MATCH(TEXT(A1250,"YYYY-MM-DD"),'Price Data'!G:G,0)),"")</f>
        <v>410</v>
      </c>
      <c r="G1250" s="10" cm="1">
        <f t="array" ref="G1250">IFERROR(IF(ISNUMBER(F1250),(F1250-INDEX('Price Data'!H:H,MATCH(TEXT(A1250,"YYYY-MM-DD"),'Price Data'!G:G,0)+1))/INDEX('Price Data'!H:H,MATCH(TEXT(A1250,"YYYY-MM-DD"),'Price Data'!G:G,0)+1),""),"")</f>
        <v>1.7369727047146403E-2</v>
      </c>
      <c r="H1250" s="34">
        <f>IFERROR(INDEX('Price Data'!K:K,MATCH(TEXT(A1250,"YYYY-MM-DD"),'Price Data'!J:J,0)),"")</f>
        <v>2.82</v>
      </c>
      <c r="I1250" s="10" cm="1">
        <f t="array" ref="I1250">IFERROR(IF(ISNUMBER(H1250),(H1250-INDEX('Price Data'!K:K,MATCH(TEXT(A1250,"YYYY-MM-DD"),'Price Data'!J:J,0)+1))/INDEX('Price Data'!K:K,MATCH(TEXT(A1250,"YYYY-MM-DD"),'Price Data'!J:J,0)+1),""),"")</f>
        <v>0</v>
      </c>
      <c r="J1250" s="34">
        <f>IFERROR(INDEX('Price Data'!N:N,MATCH(TEXT(A1250,"YYYY-MM-DD"),'Price Data'!M:M,0)),"")</f>
        <v>3.11</v>
      </c>
      <c r="K1250" s="10" cm="1">
        <f t="array" ref="K1250">IFERROR(IF(ISNUMBER(J1250),(J1250-INDEX('Price Data'!N:N,MATCH(TEXT(A1250,"YYYY-MM-DD"),'Price Data'!M:M,0)+1))/INDEX('Price Data'!N:N,MATCH(TEXT(A1250,"YYYY-MM-DD"),'Price Data'!M:M,0)+1),""),"")</f>
        <v>4.013377926421393E-2</v>
      </c>
      <c r="L1250" s="34">
        <f>IFERROR(INDEX('Price Data'!Q:Q,MATCH(TEXT(A1250,"YYYY-MM-DD"),'Price Data'!P:P,0)),"")</f>
        <v>2.88</v>
      </c>
      <c r="M1250" s="10" cm="1">
        <f t="array" ref="M1250">IFERROR(IF(ISNUMBER(L1250),(L1250-INDEX('Price Data'!Q:Q,MATCH(TEXT(A1250,"YYYY-MM-DD"),'Price Data'!P:P,0)+1))/INDEX('Price Data'!Q:Q,MATCH(TEXT(A1250,"YYYY-MM-DD"),'Price Data'!P:P,0)+1),""),"")</f>
        <v>2.4911032028469695E-2</v>
      </c>
      <c r="N1250" s="34">
        <f>IFERROR(INDEX('Price Data'!T:T,MATCH(TEXT(A1250,"YYYY-MM-DD"),'Price Data'!S:S,0)),"")</f>
        <v>3.34</v>
      </c>
      <c r="O1250" s="10" cm="1">
        <f t="array" ref="O1250">IFERROR(IF(ISNUMBER(N1250),(N1250-INDEX('Price Data'!T:T,MATCH(TEXT(A1250,"YYYY-MM-DD"),'Price Data'!S:S,0)+1))/INDEX('Price Data'!T:T,MATCH(TEXT(A1250,"YYYY-MM-DD"),'Price Data'!S:S,0)+1),""),"")</f>
        <v>1.5197568389057697E-2</v>
      </c>
    </row>
    <row r="1251" spans="1:15" x14ac:dyDescent="0.3">
      <c r="A1251" s="8">
        <v>43070</v>
      </c>
      <c r="B1251" s="34">
        <f>IFERROR(INDEX('Price Data'!B:B,MATCH(TEXT(A1251,"YYYY-MM-DD"),'Price Data'!A:A,0)),"")</f>
        <v>22106</v>
      </c>
      <c r="C1251" s="10" cm="1">
        <f t="array" ref="C1251">IFERROR(IF(ISNUMBER(B1251),(B1251-INDEX('Price Data'!B:B,MATCH(TEXT(A1251,"YYYY-MM-DD"),'Price Data'!A:A,0)+1))/INDEX('Price Data'!B:B,MATCH(TEXT(A1251,"YYYY-MM-DD"),'Price Data'!A:A,0)+1),""),"")</f>
        <v>-1.1713161659513591E-2</v>
      </c>
      <c r="D1251" s="34">
        <f>IFERROR(INDEX('Price Data'!E:E,MATCH(TEXT(A1251,"YYYY-MM-DD"),'Price Data'!D:D,0)),"")</f>
        <v>16.88</v>
      </c>
      <c r="E1251" s="10" cm="1">
        <f t="array" ref="E1251">IFERROR(IF(ISNUMBER(D1251),(D1251-INDEX('Price Data'!E:E,MATCH(TEXT(A1251,"YYYY-MM-DD"),'Price Data'!D:D,0)+1))/INDEX('Price Data'!E:E,MATCH(TEXT(A1251,"YYYY-MM-DD"),'Price Data'!D:D,0)+1),""),"")</f>
        <v>-1.1834319526626968E-3</v>
      </c>
      <c r="F1251" s="34">
        <f>IFERROR(INDEX('Price Data'!H:H,MATCH(TEXT(A1251,"YYYY-MM-DD"),'Price Data'!G:G,0)),"")</f>
        <v>402.20001200000002</v>
      </c>
      <c r="G1251" s="10" cm="1">
        <f t="array" ref="G1251">IFERROR(IF(ISNUMBER(F1251),(F1251-INDEX('Price Data'!H:H,MATCH(TEXT(A1251,"YYYY-MM-DD"),'Price Data'!G:G,0)+1))/INDEX('Price Data'!H:H,MATCH(TEXT(A1251,"YYYY-MM-DD"),'Price Data'!G:G,0)+1),""),"")</f>
        <v>-1.9024360975609719E-2</v>
      </c>
      <c r="H1251" s="34">
        <f>IFERROR(INDEX('Price Data'!K:K,MATCH(TEXT(A1251,"YYYY-MM-DD"),'Price Data'!J:J,0)),"")</f>
        <v>2.77</v>
      </c>
      <c r="I1251" s="10" cm="1">
        <f t="array" ref="I1251">IFERROR(IF(ISNUMBER(H1251),(H1251-INDEX('Price Data'!K:K,MATCH(TEXT(A1251,"YYYY-MM-DD"),'Price Data'!J:J,0)+1))/INDEX('Price Data'!K:K,MATCH(TEXT(A1251,"YYYY-MM-DD"),'Price Data'!J:J,0)+1),""),"")</f>
        <v>-1.7730496453900648E-2</v>
      </c>
      <c r="J1251" s="34">
        <f>IFERROR(INDEX('Price Data'!N:N,MATCH(TEXT(A1251,"YYYY-MM-DD"),'Price Data'!M:M,0)),"")</f>
        <v>3.02</v>
      </c>
      <c r="K1251" s="10" cm="1">
        <f t="array" ref="K1251">IFERROR(IF(ISNUMBER(J1251),(J1251-INDEX('Price Data'!N:N,MATCH(TEXT(A1251,"YYYY-MM-DD"),'Price Data'!M:M,0)+1))/INDEX('Price Data'!N:N,MATCH(TEXT(A1251,"YYYY-MM-DD"),'Price Data'!M:M,0)+1),""),"")</f>
        <v>-2.8938906752411533E-2</v>
      </c>
      <c r="L1251" s="34">
        <f>IFERROR(INDEX('Price Data'!Q:Q,MATCH(TEXT(A1251,"YYYY-MM-DD"),'Price Data'!P:P,0)),"")</f>
        <v>2.83</v>
      </c>
      <c r="M1251" s="10" cm="1">
        <f t="array" ref="M1251">IFERROR(IF(ISNUMBER(L1251),(L1251-INDEX('Price Data'!Q:Q,MATCH(TEXT(A1251,"YYYY-MM-DD"),'Price Data'!P:P,0)+1))/INDEX('Price Data'!Q:Q,MATCH(TEXT(A1251,"YYYY-MM-DD"),'Price Data'!P:P,0)+1),""),"")</f>
        <v>-1.7361111111111049E-2</v>
      </c>
      <c r="N1251" s="34">
        <f>IFERROR(INDEX('Price Data'!T:T,MATCH(TEXT(A1251,"YYYY-MM-DD"),'Price Data'!S:S,0)),"")</f>
        <v>3.24</v>
      </c>
      <c r="O1251" s="10" cm="1">
        <f t="array" ref="O1251">IFERROR(IF(ISNUMBER(N1251),(N1251-INDEX('Price Data'!T:T,MATCH(TEXT(A1251,"YYYY-MM-DD"),'Price Data'!S:S,0)+1))/INDEX('Price Data'!T:T,MATCH(TEXT(A1251,"YYYY-MM-DD"),'Price Data'!S:S,0)+1),""),"")</f>
        <v>-2.9940119760478938E-2</v>
      </c>
    </row>
    <row r="1252" spans="1:15" x14ac:dyDescent="0.3">
      <c r="A1252" s="8">
        <v>43071</v>
      </c>
      <c r="B1252" s="34" t="str">
        <f>IFERROR(INDEX('Price Data'!B:B,MATCH(TEXT(A1252,"YYYY-MM-DD"),'Price Data'!A:A,0)),"")</f>
        <v/>
      </c>
      <c r="C1252" s="10" t="str" cm="1">
        <f t="array" ref="C1252">IFERROR(IF(ISNUMBER(B1252),(B1252-INDEX('Price Data'!B:B,MATCH(TEXT(A1252,"YYYY-MM-DD"),'Price Data'!A:A,0)+1))/INDEX('Price Data'!B:B,MATCH(TEXT(A1252,"YYYY-MM-DD"),'Price Data'!A:A,0)+1),""),"")</f>
        <v/>
      </c>
      <c r="D1252" s="34" t="str">
        <f>IFERROR(INDEX('Price Data'!E:E,MATCH(TEXT(A1252,"YYYY-MM-DD"),'Price Data'!D:D,0)),"")</f>
        <v/>
      </c>
      <c r="E1252" s="10" t="str" cm="1">
        <f t="array" ref="E1252">IFERROR(IF(ISNUMBER(D1252),(D1252-INDEX('Price Data'!E:E,MATCH(TEXT(A1252,"YYYY-MM-DD"),'Price Data'!D:D,0)+1))/INDEX('Price Data'!E:E,MATCH(TEXT(A1252,"YYYY-MM-DD"),'Price Data'!D:D,0)+1),""),"")</f>
        <v/>
      </c>
      <c r="F1252" s="34" t="str">
        <f>IFERROR(INDEX('Price Data'!H:H,MATCH(TEXT(A1252,"YYYY-MM-DD"),'Price Data'!G:G,0)),"")</f>
        <v/>
      </c>
      <c r="G1252" s="10" t="str" cm="1">
        <f t="array" ref="G1252">IFERROR(IF(ISNUMBER(F1252),(F1252-INDEX('Price Data'!H:H,MATCH(TEXT(A1252,"YYYY-MM-DD"),'Price Data'!G:G,0)+1))/INDEX('Price Data'!H:H,MATCH(TEXT(A1252,"YYYY-MM-DD"),'Price Data'!G:G,0)+1),""),"")</f>
        <v/>
      </c>
      <c r="H1252" s="34" t="str">
        <f>IFERROR(INDEX('Price Data'!K:K,MATCH(TEXT(A1252,"YYYY-MM-DD"),'Price Data'!J:J,0)),"")</f>
        <v/>
      </c>
      <c r="I1252" s="10" t="str" cm="1">
        <f t="array" ref="I1252">IFERROR(IF(ISNUMBER(H1252),(H1252-INDEX('Price Data'!K:K,MATCH(TEXT(A1252,"YYYY-MM-DD"),'Price Data'!J:J,0)+1))/INDEX('Price Data'!K:K,MATCH(TEXT(A1252,"YYYY-MM-DD"),'Price Data'!J:J,0)+1),""),"")</f>
        <v/>
      </c>
      <c r="J1252" s="34" t="str">
        <f>IFERROR(INDEX('Price Data'!N:N,MATCH(TEXT(A1252,"YYYY-MM-DD"),'Price Data'!M:M,0)),"")</f>
        <v/>
      </c>
      <c r="K1252" s="10" t="str" cm="1">
        <f t="array" ref="K1252">IFERROR(IF(ISNUMBER(J1252),(J1252-INDEX('Price Data'!N:N,MATCH(TEXT(A1252,"YYYY-MM-DD"),'Price Data'!M:M,0)+1))/INDEX('Price Data'!N:N,MATCH(TEXT(A1252,"YYYY-MM-DD"),'Price Data'!M:M,0)+1),""),"")</f>
        <v/>
      </c>
      <c r="L1252" s="34" t="str">
        <f>IFERROR(INDEX('Price Data'!Q:Q,MATCH(TEXT(A1252,"YYYY-MM-DD"),'Price Data'!P:P,0)),"")</f>
        <v/>
      </c>
      <c r="M1252" s="10" t="str" cm="1">
        <f t="array" ref="M1252">IFERROR(IF(ISNUMBER(L1252),(L1252-INDEX('Price Data'!Q:Q,MATCH(TEXT(A1252,"YYYY-MM-DD"),'Price Data'!P:P,0)+1))/INDEX('Price Data'!Q:Q,MATCH(TEXT(A1252,"YYYY-MM-DD"),'Price Data'!P:P,0)+1),""),"")</f>
        <v/>
      </c>
      <c r="N1252" s="34" t="str">
        <f>IFERROR(INDEX('Price Data'!T:T,MATCH(TEXT(A1252,"YYYY-MM-DD"),'Price Data'!S:S,0)),"")</f>
        <v/>
      </c>
      <c r="O1252" s="10" t="str" cm="1">
        <f t="array" ref="O1252">IFERROR(IF(ISNUMBER(N1252),(N1252-INDEX('Price Data'!T:T,MATCH(TEXT(A1252,"YYYY-MM-DD"),'Price Data'!S:S,0)+1))/INDEX('Price Data'!T:T,MATCH(TEXT(A1252,"YYYY-MM-DD"),'Price Data'!S:S,0)+1),""),"")</f>
        <v/>
      </c>
    </row>
    <row r="1253" spans="1:15" x14ac:dyDescent="0.3">
      <c r="A1253" s="8">
        <v>43072</v>
      </c>
      <c r="B1253" s="34" t="str">
        <f>IFERROR(INDEX('Price Data'!B:B,MATCH(TEXT(A1253,"YYYY-MM-DD"),'Price Data'!A:A,0)),"")</f>
        <v/>
      </c>
      <c r="C1253" s="10" t="str" cm="1">
        <f t="array" ref="C1253">IFERROR(IF(ISNUMBER(B1253),(B1253-INDEX('Price Data'!B:B,MATCH(TEXT(A1253,"YYYY-MM-DD"),'Price Data'!A:A,0)+1))/INDEX('Price Data'!B:B,MATCH(TEXT(A1253,"YYYY-MM-DD"),'Price Data'!A:A,0)+1),""),"")</f>
        <v/>
      </c>
      <c r="D1253" s="34" t="str">
        <f>IFERROR(INDEX('Price Data'!E:E,MATCH(TEXT(A1253,"YYYY-MM-DD"),'Price Data'!D:D,0)),"")</f>
        <v/>
      </c>
      <c r="E1253" s="10" t="str" cm="1">
        <f t="array" ref="E1253">IFERROR(IF(ISNUMBER(D1253),(D1253-INDEX('Price Data'!E:E,MATCH(TEXT(A1253,"YYYY-MM-DD"),'Price Data'!D:D,0)+1))/INDEX('Price Data'!E:E,MATCH(TEXT(A1253,"YYYY-MM-DD"),'Price Data'!D:D,0)+1),""),"")</f>
        <v/>
      </c>
      <c r="F1253" s="34" t="str">
        <f>IFERROR(INDEX('Price Data'!H:H,MATCH(TEXT(A1253,"YYYY-MM-DD"),'Price Data'!G:G,0)),"")</f>
        <v/>
      </c>
      <c r="G1253" s="10" t="str" cm="1">
        <f t="array" ref="G1253">IFERROR(IF(ISNUMBER(F1253),(F1253-INDEX('Price Data'!H:H,MATCH(TEXT(A1253,"YYYY-MM-DD"),'Price Data'!G:G,0)+1))/INDEX('Price Data'!H:H,MATCH(TEXT(A1253,"YYYY-MM-DD"),'Price Data'!G:G,0)+1),""),"")</f>
        <v/>
      </c>
      <c r="H1253" s="34" t="str">
        <f>IFERROR(INDEX('Price Data'!K:K,MATCH(TEXT(A1253,"YYYY-MM-DD"),'Price Data'!J:J,0)),"")</f>
        <v/>
      </c>
      <c r="I1253" s="10" t="str" cm="1">
        <f t="array" ref="I1253">IFERROR(IF(ISNUMBER(H1253),(H1253-INDEX('Price Data'!K:K,MATCH(TEXT(A1253,"YYYY-MM-DD"),'Price Data'!J:J,0)+1))/INDEX('Price Data'!K:K,MATCH(TEXT(A1253,"YYYY-MM-DD"),'Price Data'!J:J,0)+1),""),"")</f>
        <v/>
      </c>
      <c r="J1253" s="34" t="str">
        <f>IFERROR(INDEX('Price Data'!N:N,MATCH(TEXT(A1253,"YYYY-MM-DD"),'Price Data'!M:M,0)),"")</f>
        <v/>
      </c>
      <c r="K1253" s="10" t="str" cm="1">
        <f t="array" ref="K1253">IFERROR(IF(ISNUMBER(J1253),(J1253-INDEX('Price Data'!N:N,MATCH(TEXT(A1253,"YYYY-MM-DD"),'Price Data'!M:M,0)+1))/INDEX('Price Data'!N:N,MATCH(TEXT(A1253,"YYYY-MM-DD"),'Price Data'!M:M,0)+1),""),"")</f>
        <v/>
      </c>
      <c r="L1253" s="34" t="str">
        <f>IFERROR(INDEX('Price Data'!Q:Q,MATCH(TEXT(A1253,"YYYY-MM-DD"),'Price Data'!P:P,0)),"")</f>
        <v/>
      </c>
      <c r="M1253" s="10" t="str" cm="1">
        <f t="array" ref="M1253">IFERROR(IF(ISNUMBER(L1253),(L1253-INDEX('Price Data'!Q:Q,MATCH(TEXT(A1253,"YYYY-MM-DD"),'Price Data'!P:P,0)+1))/INDEX('Price Data'!Q:Q,MATCH(TEXT(A1253,"YYYY-MM-DD"),'Price Data'!P:P,0)+1),""),"")</f>
        <v/>
      </c>
      <c r="N1253" s="34" t="str">
        <f>IFERROR(INDEX('Price Data'!T:T,MATCH(TEXT(A1253,"YYYY-MM-DD"),'Price Data'!S:S,0)),"")</f>
        <v/>
      </c>
      <c r="O1253" s="10" t="str" cm="1">
        <f t="array" ref="O1253">IFERROR(IF(ISNUMBER(N1253),(N1253-INDEX('Price Data'!T:T,MATCH(TEXT(A1253,"YYYY-MM-DD"),'Price Data'!S:S,0)+1))/INDEX('Price Data'!T:T,MATCH(TEXT(A1253,"YYYY-MM-DD"),'Price Data'!S:S,0)+1),""),"")</f>
        <v/>
      </c>
    </row>
    <row r="1254" spans="1:15" x14ac:dyDescent="0.3">
      <c r="A1254" s="8">
        <v>43073</v>
      </c>
      <c r="B1254" s="34">
        <f>IFERROR(INDEX('Price Data'!B:B,MATCH(TEXT(A1254,"YYYY-MM-DD"),'Price Data'!A:A,0)),"")</f>
        <v>22362</v>
      </c>
      <c r="C1254" s="10" cm="1">
        <f t="array" ref="C1254">IFERROR(IF(ISNUMBER(B1254),(B1254-INDEX('Price Data'!B:B,MATCH(TEXT(A1254,"YYYY-MM-DD"),'Price Data'!A:A,0)+1))/INDEX('Price Data'!B:B,MATCH(TEXT(A1254,"YYYY-MM-DD"),'Price Data'!A:A,0)+1),""),"")</f>
        <v>1.1580566362073646E-2</v>
      </c>
      <c r="D1254" s="34">
        <f>IFERROR(INDEX('Price Data'!E:E,MATCH(TEXT(A1254,"YYYY-MM-DD"),'Price Data'!D:D,0)),"")</f>
        <v>16.95</v>
      </c>
      <c r="E1254" s="10" cm="1">
        <f t="array" ref="E1254">IFERROR(IF(ISNUMBER(D1254),(D1254-INDEX('Price Data'!E:E,MATCH(TEXT(A1254,"YYYY-MM-DD"),'Price Data'!D:D,0)+1))/INDEX('Price Data'!E:E,MATCH(TEXT(A1254,"YYYY-MM-DD"),'Price Data'!D:D,0)+1),""),"")</f>
        <v>4.1469194312796376E-3</v>
      </c>
      <c r="F1254" s="34">
        <f>IFERROR(INDEX('Price Data'!H:H,MATCH(TEXT(A1254,"YYYY-MM-DD"),'Price Data'!G:G,0)),"")</f>
        <v>392</v>
      </c>
      <c r="G1254" s="10" cm="1">
        <f t="array" ref="G1254">IFERROR(IF(ISNUMBER(F1254),(F1254-INDEX('Price Data'!H:H,MATCH(TEXT(A1254,"YYYY-MM-DD"),'Price Data'!G:G,0)+1))/INDEX('Price Data'!H:H,MATCH(TEXT(A1254,"YYYY-MM-DD"),'Price Data'!G:G,0)+1),""),"")</f>
        <v>-2.5360546234891746E-2</v>
      </c>
      <c r="H1254" s="34">
        <f>IFERROR(INDEX('Price Data'!K:K,MATCH(TEXT(A1254,"YYYY-MM-DD"),'Price Data'!J:J,0)),"")</f>
        <v>2.82</v>
      </c>
      <c r="I1254" s="10" cm="1">
        <f t="array" ref="I1254">IFERROR(IF(ISNUMBER(H1254),(H1254-INDEX('Price Data'!K:K,MATCH(TEXT(A1254,"YYYY-MM-DD"),'Price Data'!J:J,0)+1))/INDEX('Price Data'!K:K,MATCH(TEXT(A1254,"YYYY-MM-DD"),'Price Data'!J:J,0)+1),""),"")</f>
        <v>1.8050541516245425E-2</v>
      </c>
      <c r="J1254" s="34">
        <f>IFERROR(INDEX('Price Data'!N:N,MATCH(TEXT(A1254,"YYYY-MM-DD"),'Price Data'!M:M,0)),"")</f>
        <v>3.1</v>
      </c>
      <c r="K1254" s="10" cm="1">
        <f t="array" ref="K1254">IFERROR(IF(ISNUMBER(J1254),(J1254-INDEX('Price Data'!N:N,MATCH(TEXT(A1254,"YYYY-MM-DD"),'Price Data'!M:M,0)+1))/INDEX('Price Data'!N:N,MATCH(TEXT(A1254,"YYYY-MM-DD"),'Price Data'!M:M,0)+1),""),"")</f>
        <v>2.6490066225165587E-2</v>
      </c>
      <c r="L1254" s="34">
        <f>IFERROR(INDEX('Price Data'!Q:Q,MATCH(TEXT(A1254,"YYYY-MM-DD"),'Price Data'!P:P,0)),"")</f>
        <v>2.81</v>
      </c>
      <c r="M1254" s="10" cm="1">
        <f t="array" ref="M1254">IFERROR(IF(ISNUMBER(L1254),(L1254-INDEX('Price Data'!Q:Q,MATCH(TEXT(A1254,"YYYY-MM-DD"),'Price Data'!P:P,0)+1))/INDEX('Price Data'!Q:Q,MATCH(TEXT(A1254,"YYYY-MM-DD"),'Price Data'!P:P,0)+1),""),"")</f>
        <v>-7.0671378091872851E-3</v>
      </c>
      <c r="N1254" s="34">
        <f>IFERROR(INDEX('Price Data'!T:T,MATCH(TEXT(A1254,"YYYY-MM-DD"),'Price Data'!S:S,0)),"")</f>
        <v>3.26</v>
      </c>
      <c r="O1254" s="10" cm="1">
        <f t="array" ref="O1254">IFERROR(IF(ISNUMBER(N1254),(N1254-INDEX('Price Data'!T:T,MATCH(TEXT(A1254,"YYYY-MM-DD"),'Price Data'!S:S,0)+1))/INDEX('Price Data'!T:T,MATCH(TEXT(A1254,"YYYY-MM-DD"),'Price Data'!S:S,0)+1),""),"")</f>
        <v>6.1728395061727073E-3</v>
      </c>
    </row>
    <row r="1255" spans="1:15" x14ac:dyDescent="0.3">
      <c r="A1255" s="8">
        <v>43074</v>
      </c>
      <c r="B1255" s="34">
        <f>IFERROR(INDEX('Price Data'!B:B,MATCH(TEXT(A1255,"YYYY-MM-DD"),'Price Data'!A:A,0)),"")</f>
        <v>22416</v>
      </c>
      <c r="C1255" s="10" cm="1">
        <f t="array" ref="C1255">IFERROR(IF(ISNUMBER(B1255),(B1255-INDEX('Price Data'!B:B,MATCH(TEXT(A1255,"YYYY-MM-DD"),'Price Data'!A:A,0)+1))/INDEX('Price Data'!B:B,MATCH(TEXT(A1255,"YYYY-MM-DD"),'Price Data'!A:A,0)+1),""),"")</f>
        <v>2.4148108398175474E-3</v>
      </c>
      <c r="D1255" s="34">
        <f>IFERROR(INDEX('Price Data'!E:E,MATCH(TEXT(A1255,"YYYY-MM-DD"),'Price Data'!D:D,0)),"")</f>
        <v>17.05</v>
      </c>
      <c r="E1255" s="10" cm="1">
        <f t="array" ref="E1255">IFERROR(IF(ISNUMBER(D1255),(D1255-INDEX('Price Data'!E:E,MATCH(TEXT(A1255,"YYYY-MM-DD"),'Price Data'!D:D,0)+1))/INDEX('Price Data'!E:E,MATCH(TEXT(A1255,"YYYY-MM-DD"),'Price Data'!D:D,0)+1),""),"")</f>
        <v>5.8997050147493466E-3</v>
      </c>
      <c r="F1255" s="34">
        <f>IFERROR(INDEX('Price Data'!H:H,MATCH(TEXT(A1255,"YYYY-MM-DD"),'Price Data'!G:G,0)),"")</f>
        <v>395</v>
      </c>
      <c r="G1255" s="10" cm="1">
        <f t="array" ref="G1255">IFERROR(IF(ISNUMBER(F1255),(F1255-INDEX('Price Data'!H:H,MATCH(TEXT(A1255,"YYYY-MM-DD"),'Price Data'!G:G,0)+1))/INDEX('Price Data'!H:H,MATCH(TEXT(A1255,"YYYY-MM-DD"),'Price Data'!G:G,0)+1),""),"")</f>
        <v>7.6530612244897957E-3</v>
      </c>
      <c r="H1255" s="34">
        <f>IFERROR(INDEX('Price Data'!K:K,MATCH(TEXT(A1255,"YYYY-MM-DD"),'Price Data'!J:J,0)),"")</f>
        <v>2.8</v>
      </c>
      <c r="I1255" s="10" cm="1">
        <f t="array" ref="I1255">IFERROR(IF(ISNUMBER(H1255),(H1255-INDEX('Price Data'!K:K,MATCH(TEXT(A1255,"YYYY-MM-DD"),'Price Data'!J:J,0)+1))/INDEX('Price Data'!K:K,MATCH(TEXT(A1255,"YYYY-MM-DD"),'Price Data'!J:J,0)+1),""),"")</f>
        <v>-7.0921985815602905E-3</v>
      </c>
      <c r="J1255" s="34">
        <f>IFERROR(INDEX('Price Data'!N:N,MATCH(TEXT(A1255,"YYYY-MM-DD"),'Price Data'!M:M,0)),"")</f>
        <v>3.08</v>
      </c>
      <c r="K1255" s="10" cm="1">
        <f t="array" ref="K1255">IFERROR(IF(ISNUMBER(J1255),(J1255-INDEX('Price Data'!N:N,MATCH(TEXT(A1255,"YYYY-MM-DD"),'Price Data'!M:M,0)+1))/INDEX('Price Data'!N:N,MATCH(TEXT(A1255,"YYYY-MM-DD"),'Price Data'!M:M,0)+1),""),"")</f>
        <v>-6.4516129032258117E-3</v>
      </c>
      <c r="L1255" s="34">
        <f>IFERROR(INDEX('Price Data'!Q:Q,MATCH(TEXT(A1255,"YYYY-MM-DD"),'Price Data'!P:P,0)),"")</f>
        <v>2.75</v>
      </c>
      <c r="M1255" s="10" cm="1">
        <f t="array" ref="M1255">IFERROR(IF(ISNUMBER(L1255),(L1255-INDEX('Price Data'!Q:Q,MATCH(TEXT(A1255,"YYYY-MM-DD"),'Price Data'!P:P,0)+1))/INDEX('Price Data'!Q:Q,MATCH(TEXT(A1255,"YYYY-MM-DD"),'Price Data'!P:P,0)+1),""),"")</f>
        <v>-2.1352313167259804E-2</v>
      </c>
      <c r="N1255" s="34">
        <f>IFERROR(INDEX('Price Data'!T:T,MATCH(TEXT(A1255,"YYYY-MM-DD"),'Price Data'!S:S,0)),"")</f>
        <v>3.26</v>
      </c>
      <c r="O1255" s="10" cm="1">
        <f t="array" ref="O1255">IFERROR(IF(ISNUMBER(N1255),(N1255-INDEX('Price Data'!T:T,MATCH(TEXT(A1255,"YYYY-MM-DD"),'Price Data'!S:S,0)+1))/INDEX('Price Data'!T:T,MATCH(TEXT(A1255,"YYYY-MM-DD"),'Price Data'!S:S,0)+1),""),"")</f>
        <v>0</v>
      </c>
    </row>
    <row r="1256" spans="1:15" x14ac:dyDescent="0.3">
      <c r="A1256" s="8">
        <v>43075</v>
      </c>
      <c r="B1256" s="34">
        <f>IFERROR(INDEX('Price Data'!B:B,MATCH(TEXT(A1256,"YYYY-MM-DD"),'Price Data'!A:A,0)),"")</f>
        <v>22307</v>
      </c>
      <c r="C1256" s="10" cm="1">
        <f t="array" ref="C1256">IFERROR(IF(ISNUMBER(B1256),(B1256-INDEX('Price Data'!B:B,MATCH(TEXT(A1256,"YYYY-MM-DD"),'Price Data'!A:A,0)+1))/INDEX('Price Data'!B:B,MATCH(TEXT(A1256,"YYYY-MM-DD"),'Price Data'!A:A,0)+1),""),"")</f>
        <v>-4.8625981441827266E-3</v>
      </c>
      <c r="D1256" s="34">
        <f>IFERROR(INDEX('Price Data'!E:E,MATCH(TEXT(A1256,"YYYY-MM-DD"),'Price Data'!D:D,0)),"")</f>
        <v>16.920000000000002</v>
      </c>
      <c r="E1256" s="10" cm="1">
        <f t="array" ref="E1256">IFERROR(IF(ISNUMBER(D1256),(D1256-INDEX('Price Data'!E:E,MATCH(TEXT(A1256,"YYYY-MM-DD"),'Price Data'!D:D,0)+1))/INDEX('Price Data'!E:E,MATCH(TEXT(A1256,"YYYY-MM-DD"),'Price Data'!D:D,0)+1),""),"")</f>
        <v>-7.624633431084985E-3</v>
      </c>
      <c r="F1256" s="34">
        <f>IFERROR(INDEX('Price Data'!H:H,MATCH(TEXT(A1256,"YYYY-MM-DD"),'Price Data'!G:G,0)),"")</f>
        <v>390</v>
      </c>
      <c r="G1256" s="10" cm="1">
        <f t="array" ref="G1256">IFERROR(IF(ISNUMBER(F1256),(F1256-INDEX('Price Data'!H:H,MATCH(TEXT(A1256,"YYYY-MM-DD"),'Price Data'!G:G,0)+1))/INDEX('Price Data'!H:H,MATCH(TEXT(A1256,"YYYY-MM-DD"),'Price Data'!G:G,0)+1),""),"")</f>
        <v>-1.2658227848101266E-2</v>
      </c>
      <c r="H1256" s="34">
        <f>IFERROR(INDEX('Price Data'!K:K,MATCH(TEXT(A1256,"YYYY-MM-DD"),'Price Data'!J:J,0)),"")</f>
        <v>2.77</v>
      </c>
      <c r="I1256" s="10" cm="1">
        <f t="array" ref="I1256">IFERROR(IF(ISNUMBER(H1256),(H1256-INDEX('Price Data'!K:K,MATCH(TEXT(A1256,"YYYY-MM-DD"),'Price Data'!J:J,0)+1))/INDEX('Price Data'!K:K,MATCH(TEXT(A1256,"YYYY-MM-DD"),'Price Data'!J:J,0)+1),""),"")</f>
        <v>-1.0714285714285645E-2</v>
      </c>
      <c r="J1256" s="34">
        <f>IFERROR(INDEX('Price Data'!N:N,MATCH(TEXT(A1256,"YYYY-MM-DD"),'Price Data'!M:M,0)),"")</f>
        <v>3.05</v>
      </c>
      <c r="K1256" s="10" cm="1">
        <f t="array" ref="K1256">IFERROR(IF(ISNUMBER(J1256),(J1256-INDEX('Price Data'!N:N,MATCH(TEXT(A1256,"YYYY-MM-DD"),'Price Data'!M:M,0)+1))/INDEX('Price Data'!N:N,MATCH(TEXT(A1256,"YYYY-MM-DD"),'Price Data'!M:M,0)+1),""),"")</f>
        <v>-9.7402597402598216E-3</v>
      </c>
      <c r="L1256" s="34">
        <f>IFERROR(INDEX('Price Data'!Q:Q,MATCH(TEXT(A1256,"YYYY-MM-DD"),'Price Data'!P:P,0)),"")</f>
        <v>2.7</v>
      </c>
      <c r="M1256" s="10" cm="1">
        <f t="array" ref="M1256">IFERROR(IF(ISNUMBER(L1256),(L1256-INDEX('Price Data'!Q:Q,MATCH(TEXT(A1256,"YYYY-MM-DD"),'Price Data'!P:P,0)+1))/INDEX('Price Data'!Q:Q,MATCH(TEXT(A1256,"YYYY-MM-DD"),'Price Data'!P:P,0)+1),""),"")</f>
        <v>-1.8181818181818118E-2</v>
      </c>
      <c r="N1256" s="34">
        <f>IFERROR(INDEX('Price Data'!T:T,MATCH(TEXT(A1256,"YYYY-MM-DD"),'Price Data'!S:S,0)),"")</f>
        <v>3.24</v>
      </c>
      <c r="O1256" s="10" cm="1">
        <f t="array" ref="O1256">IFERROR(IF(ISNUMBER(N1256),(N1256-INDEX('Price Data'!T:T,MATCH(TEXT(A1256,"YYYY-MM-DD"),'Price Data'!S:S,0)+1))/INDEX('Price Data'!T:T,MATCH(TEXT(A1256,"YYYY-MM-DD"),'Price Data'!S:S,0)+1),""),"")</f>
        <v>-6.1349693251532443E-3</v>
      </c>
    </row>
    <row r="1257" spans="1:15" x14ac:dyDescent="0.3">
      <c r="A1257" s="8">
        <v>43076</v>
      </c>
      <c r="B1257" s="34">
        <f>IFERROR(INDEX('Price Data'!B:B,MATCH(TEXT(A1257,"YYYY-MM-DD"),'Price Data'!A:A,0)),"")</f>
        <v>22460</v>
      </c>
      <c r="C1257" s="10" cm="1">
        <f t="array" ref="C1257">IFERROR(IF(ISNUMBER(B1257),(B1257-INDEX('Price Data'!B:B,MATCH(TEXT(A1257,"YYYY-MM-DD"),'Price Data'!A:A,0)+1))/INDEX('Price Data'!B:B,MATCH(TEXT(A1257,"YYYY-MM-DD"),'Price Data'!A:A,0)+1),""),"")</f>
        <v>6.8588335500067241E-3</v>
      </c>
      <c r="D1257" s="34">
        <f>IFERROR(INDEX('Price Data'!E:E,MATCH(TEXT(A1257,"YYYY-MM-DD"),'Price Data'!D:D,0)),"")</f>
        <v>17.25</v>
      </c>
      <c r="E1257" s="10" cm="1">
        <f t="array" ref="E1257">IFERROR(IF(ISNUMBER(D1257),(D1257-INDEX('Price Data'!E:E,MATCH(TEXT(A1257,"YYYY-MM-DD"),'Price Data'!D:D,0)+1))/INDEX('Price Data'!E:E,MATCH(TEXT(A1257,"YYYY-MM-DD"),'Price Data'!D:D,0)+1),""),"")</f>
        <v>1.9503546099290676E-2</v>
      </c>
      <c r="F1257" s="34">
        <f>IFERROR(INDEX('Price Data'!H:H,MATCH(TEXT(A1257,"YYYY-MM-DD"),'Price Data'!G:G,0)),"")</f>
        <v>386.20001200000002</v>
      </c>
      <c r="G1257" s="10" cm="1">
        <f t="array" ref="G1257">IFERROR(IF(ISNUMBER(F1257),(F1257-INDEX('Price Data'!H:H,MATCH(TEXT(A1257,"YYYY-MM-DD"),'Price Data'!G:G,0)+1))/INDEX('Price Data'!H:H,MATCH(TEXT(A1257,"YYYY-MM-DD"),'Price Data'!G:G,0)+1),""),"")</f>
        <v>-9.7435589743589349E-3</v>
      </c>
      <c r="H1257" s="34">
        <f>IFERROR(INDEX('Price Data'!K:K,MATCH(TEXT(A1257,"YYYY-MM-DD"),'Price Data'!J:J,0)),"")</f>
        <v>2.81</v>
      </c>
      <c r="I1257" s="10" cm="1">
        <f t="array" ref="I1257">IFERROR(IF(ISNUMBER(H1257),(H1257-INDEX('Price Data'!K:K,MATCH(TEXT(A1257,"YYYY-MM-DD"),'Price Data'!J:J,0)+1))/INDEX('Price Data'!K:K,MATCH(TEXT(A1257,"YYYY-MM-DD"),'Price Data'!J:J,0)+1),""),"")</f>
        <v>1.4440433212996403E-2</v>
      </c>
      <c r="J1257" s="34">
        <f>IFERROR(INDEX('Price Data'!N:N,MATCH(TEXT(A1257,"YYYY-MM-DD"),'Price Data'!M:M,0)),"")</f>
        <v>3.14</v>
      </c>
      <c r="K1257" s="10" cm="1">
        <f t="array" ref="K1257">IFERROR(IF(ISNUMBER(J1257),(J1257-INDEX('Price Data'!N:N,MATCH(TEXT(A1257,"YYYY-MM-DD"),'Price Data'!M:M,0)+1))/INDEX('Price Data'!N:N,MATCH(TEXT(A1257,"YYYY-MM-DD"),'Price Data'!M:M,0)+1),""),"")</f>
        <v>2.9508196721311577E-2</v>
      </c>
      <c r="L1257" s="34">
        <f>IFERROR(INDEX('Price Data'!Q:Q,MATCH(TEXT(A1257,"YYYY-MM-DD"),'Price Data'!P:P,0)),"")</f>
        <v>2.77</v>
      </c>
      <c r="M1257" s="10" cm="1">
        <f t="array" ref="M1257">IFERROR(IF(ISNUMBER(L1257),(L1257-INDEX('Price Data'!Q:Q,MATCH(TEXT(A1257,"YYYY-MM-DD"),'Price Data'!P:P,0)+1))/INDEX('Price Data'!Q:Q,MATCH(TEXT(A1257,"YYYY-MM-DD"),'Price Data'!P:P,0)+1),""),"")</f>
        <v>2.5925925925925866E-2</v>
      </c>
      <c r="N1257" s="34">
        <f>IFERROR(INDEX('Price Data'!T:T,MATCH(TEXT(A1257,"YYYY-MM-DD"),'Price Data'!S:S,0)),"")</f>
        <v>3.29</v>
      </c>
      <c r="O1257" s="10" cm="1">
        <f t="array" ref="O1257">IFERROR(IF(ISNUMBER(N1257),(N1257-INDEX('Price Data'!T:T,MATCH(TEXT(A1257,"YYYY-MM-DD"),'Price Data'!S:S,0)+1))/INDEX('Price Data'!T:T,MATCH(TEXT(A1257,"YYYY-MM-DD"),'Price Data'!S:S,0)+1),""),"")</f>
        <v>1.5432098765432042E-2</v>
      </c>
    </row>
    <row r="1258" spans="1:15" x14ac:dyDescent="0.3">
      <c r="A1258" s="8">
        <v>43077</v>
      </c>
      <c r="B1258" s="34">
        <f>IFERROR(INDEX('Price Data'!B:B,MATCH(TEXT(A1258,"YYYY-MM-DD"),'Price Data'!A:A,0)),"")</f>
        <v>22774</v>
      </c>
      <c r="C1258" s="10" cm="1">
        <f t="array" ref="C1258">IFERROR(IF(ISNUMBER(B1258),(B1258-INDEX('Price Data'!B:B,MATCH(TEXT(A1258,"YYYY-MM-DD"),'Price Data'!A:A,0)+1))/INDEX('Price Data'!B:B,MATCH(TEXT(A1258,"YYYY-MM-DD"),'Price Data'!A:A,0)+1),""),"")</f>
        <v>1.3980409617097062E-2</v>
      </c>
      <c r="D1258" s="34">
        <f>IFERROR(INDEX('Price Data'!E:E,MATCH(TEXT(A1258,"YYYY-MM-DD"),'Price Data'!D:D,0)),"")</f>
        <v>17.96</v>
      </c>
      <c r="E1258" s="10" cm="1">
        <f t="array" ref="E1258">IFERROR(IF(ISNUMBER(D1258),(D1258-INDEX('Price Data'!E:E,MATCH(TEXT(A1258,"YYYY-MM-DD"),'Price Data'!D:D,0)+1))/INDEX('Price Data'!E:E,MATCH(TEXT(A1258,"YYYY-MM-DD"),'Price Data'!D:D,0)+1),""),"")</f>
        <v>4.1159420289855121E-2</v>
      </c>
      <c r="F1258" s="34">
        <f>IFERROR(INDEX('Price Data'!H:H,MATCH(TEXT(A1258,"YYYY-MM-DD"),'Price Data'!G:G,0)),"")</f>
        <v>387</v>
      </c>
      <c r="G1258" s="10" cm="1">
        <f t="array" ref="G1258">IFERROR(IF(ISNUMBER(F1258),(F1258-INDEX('Price Data'!H:H,MATCH(TEXT(A1258,"YYYY-MM-DD"),'Price Data'!G:G,0)+1))/INDEX('Price Data'!H:H,MATCH(TEXT(A1258,"YYYY-MM-DD"),'Price Data'!G:G,0)+1),""),"")</f>
        <v>2.0714344255379899E-3</v>
      </c>
      <c r="H1258" s="34">
        <f>IFERROR(INDEX('Price Data'!K:K,MATCH(TEXT(A1258,"YYYY-MM-DD"),'Price Data'!J:J,0)),"")</f>
        <v>2.88</v>
      </c>
      <c r="I1258" s="10" cm="1">
        <f t="array" ref="I1258">IFERROR(IF(ISNUMBER(H1258),(H1258-INDEX('Price Data'!K:K,MATCH(TEXT(A1258,"YYYY-MM-DD"),'Price Data'!J:J,0)+1))/INDEX('Price Data'!K:K,MATCH(TEXT(A1258,"YYYY-MM-DD"),'Price Data'!J:J,0)+1),""),"")</f>
        <v>2.4911032028469695E-2</v>
      </c>
      <c r="J1258" s="34">
        <f>IFERROR(INDEX('Price Data'!N:N,MATCH(TEXT(A1258,"YYYY-MM-DD"),'Price Data'!M:M,0)),"")</f>
        <v>3.19</v>
      </c>
      <c r="K1258" s="10" cm="1">
        <f t="array" ref="K1258">IFERROR(IF(ISNUMBER(J1258),(J1258-INDEX('Price Data'!N:N,MATCH(TEXT(A1258,"YYYY-MM-DD"),'Price Data'!M:M,0)+1))/INDEX('Price Data'!N:N,MATCH(TEXT(A1258,"YYYY-MM-DD"),'Price Data'!M:M,0)+1),""),"")</f>
        <v>1.5923566878980836E-2</v>
      </c>
      <c r="L1258" s="34">
        <f>IFERROR(INDEX('Price Data'!Q:Q,MATCH(TEXT(A1258,"YYYY-MM-DD"),'Price Data'!P:P,0)),"")</f>
        <v>2.85</v>
      </c>
      <c r="M1258" s="10" cm="1">
        <f t="array" ref="M1258">IFERROR(IF(ISNUMBER(L1258),(L1258-INDEX('Price Data'!Q:Q,MATCH(TEXT(A1258,"YYYY-MM-DD"),'Price Data'!P:P,0)+1))/INDEX('Price Data'!Q:Q,MATCH(TEXT(A1258,"YYYY-MM-DD"),'Price Data'!P:P,0)+1),""),"")</f>
        <v>2.8880866425992805E-2</v>
      </c>
      <c r="N1258" s="34">
        <f>IFERROR(INDEX('Price Data'!T:T,MATCH(TEXT(A1258,"YYYY-MM-DD"),'Price Data'!S:S,0)),"")</f>
        <v>3.31</v>
      </c>
      <c r="O1258" s="10" cm="1">
        <f t="array" ref="O1258">IFERROR(IF(ISNUMBER(N1258),(N1258-INDEX('Price Data'!T:T,MATCH(TEXT(A1258,"YYYY-MM-DD"),'Price Data'!S:S,0)+1))/INDEX('Price Data'!T:T,MATCH(TEXT(A1258,"YYYY-MM-DD"),'Price Data'!S:S,0)+1),""),"")</f>
        <v>6.0790273556231055E-3</v>
      </c>
    </row>
    <row r="1259" spans="1:15" x14ac:dyDescent="0.3">
      <c r="A1259" s="8">
        <v>43078</v>
      </c>
      <c r="B1259" s="34" t="str">
        <f>IFERROR(INDEX('Price Data'!B:B,MATCH(TEXT(A1259,"YYYY-MM-DD"),'Price Data'!A:A,0)),"")</f>
        <v/>
      </c>
      <c r="C1259" s="10" t="str" cm="1">
        <f t="array" ref="C1259">IFERROR(IF(ISNUMBER(B1259),(B1259-INDEX('Price Data'!B:B,MATCH(TEXT(A1259,"YYYY-MM-DD"),'Price Data'!A:A,0)+1))/INDEX('Price Data'!B:B,MATCH(TEXT(A1259,"YYYY-MM-DD"),'Price Data'!A:A,0)+1),""),"")</f>
        <v/>
      </c>
      <c r="D1259" s="34" t="str">
        <f>IFERROR(INDEX('Price Data'!E:E,MATCH(TEXT(A1259,"YYYY-MM-DD"),'Price Data'!D:D,0)),"")</f>
        <v/>
      </c>
      <c r="E1259" s="10" t="str" cm="1">
        <f t="array" ref="E1259">IFERROR(IF(ISNUMBER(D1259),(D1259-INDEX('Price Data'!E:E,MATCH(TEXT(A1259,"YYYY-MM-DD"),'Price Data'!D:D,0)+1))/INDEX('Price Data'!E:E,MATCH(TEXT(A1259,"YYYY-MM-DD"),'Price Data'!D:D,0)+1),""),"")</f>
        <v/>
      </c>
      <c r="F1259" s="34" t="str">
        <f>IFERROR(INDEX('Price Data'!H:H,MATCH(TEXT(A1259,"YYYY-MM-DD"),'Price Data'!G:G,0)),"")</f>
        <v/>
      </c>
      <c r="G1259" s="10" t="str" cm="1">
        <f t="array" ref="G1259">IFERROR(IF(ISNUMBER(F1259),(F1259-INDEX('Price Data'!H:H,MATCH(TEXT(A1259,"YYYY-MM-DD"),'Price Data'!G:G,0)+1))/INDEX('Price Data'!H:H,MATCH(TEXT(A1259,"YYYY-MM-DD"),'Price Data'!G:G,0)+1),""),"")</f>
        <v/>
      </c>
      <c r="H1259" s="34" t="str">
        <f>IFERROR(INDEX('Price Data'!K:K,MATCH(TEXT(A1259,"YYYY-MM-DD"),'Price Data'!J:J,0)),"")</f>
        <v/>
      </c>
      <c r="I1259" s="10" t="str" cm="1">
        <f t="array" ref="I1259">IFERROR(IF(ISNUMBER(H1259),(H1259-INDEX('Price Data'!K:K,MATCH(TEXT(A1259,"YYYY-MM-DD"),'Price Data'!J:J,0)+1))/INDEX('Price Data'!K:K,MATCH(TEXT(A1259,"YYYY-MM-DD"),'Price Data'!J:J,0)+1),""),"")</f>
        <v/>
      </c>
      <c r="J1259" s="34" t="str">
        <f>IFERROR(INDEX('Price Data'!N:N,MATCH(TEXT(A1259,"YYYY-MM-DD"),'Price Data'!M:M,0)),"")</f>
        <v/>
      </c>
      <c r="K1259" s="10" t="str" cm="1">
        <f t="array" ref="K1259">IFERROR(IF(ISNUMBER(J1259),(J1259-INDEX('Price Data'!N:N,MATCH(TEXT(A1259,"YYYY-MM-DD"),'Price Data'!M:M,0)+1))/INDEX('Price Data'!N:N,MATCH(TEXT(A1259,"YYYY-MM-DD"),'Price Data'!M:M,0)+1),""),"")</f>
        <v/>
      </c>
      <c r="L1259" s="34" t="str">
        <f>IFERROR(INDEX('Price Data'!Q:Q,MATCH(TEXT(A1259,"YYYY-MM-DD"),'Price Data'!P:P,0)),"")</f>
        <v/>
      </c>
      <c r="M1259" s="10" t="str" cm="1">
        <f t="array" ref="M1259">IFERROR(IF(ISNUMBER(L1259),(L1259-INDEX('Price Data'!Q:Q,MATCH(TEXT(A1259,"YYYY-MM-DD"),'Price Data'!P:P,0)+1))/INDEX('Price Data'!Q:Q,MATCH(TEXT(A1259,"YYYY-MM-DD"),'Price Data'!P:P,0)+1),""),"")</f>
        <v/>
      </c>
      <c r="N1259" s="34" t="str">
        <f>IFERROR(INDEX('Price Data'!T:T,MATCH(TEXT(A1259,"YYYY-MM-DD"),'Price Data'!S:S,0)),"")</f>
        <v/>
      </c>
      <c r="O1259" s="10" t="str" cm="1">
        <f t="array" ref="O1259">IFERROR(IF(ISNUMBER(N1259),(N1259-INDEX('Price Data'!T:T,MATCH(TEXT(A1259,"YYYY-MM-DD"),'Price Data'!S:S,0)+1))/INDEX('Price Data'!T:T,MATCH(TEXT(A1259,"YYYY-MM-DD"),'Price Data'!S:S,0)+1),""),"")</f>
        <v/>
      </c>
    </row>
    <row r="1260" spans="1:15" x14ac:dyDescent="0.3">
      <c r="A1260" s="8">
        <v>43079</v>
      </c>
      <c r="B1260" s="34" t="str">
        <f>IFERROR(INDEX('Price Data'!B:B,MATCH(TEXT(A1260,"YYYY-MM-DD"),'Price Data'!A:A,0)),"")</f>
        <v/>
      </c>
      <c r="C1260" s="10" t="str" cm="1">
        <f t="array" ref="C1260">IFERROR(IF(ISNUMBER(B1260),(B1260-INDEX('Price Data'!B:B,MATCH(TEXT(A1260,"YYYY-MM-DD"),'Price Data'!A:A,0)+1))/INDEX('Price Data'!B:B,MATCH(TEXT(A1260,"YYYY-MM-DD"),'Price Data'!A:A,0)+1),""),"")</f>
        <v/>
      </c>
      <c r="D1260" s="34" t="str">
        <f>IFERROR(INDEX('Price Data'!E:E,MATCH(TEXT(A1260,"YYYY-MM-DD"),'Price Data'!D:D,0)),"")</f>
        <v/>
      </c>
      <c r="E1260" s="10" t="str" cm="1">
        <f t="array" ref="E1260">IFERROR(IF(ISNUMBER(D1260),(D1260-INDEX('Price Data'!E:E,MATCH(TEXT(A1260,"YYYY-MM-DD"),'Price Data'!D:D,0)+1))/INDEX('Price Data'!E:E,MATCH(TEXT(A1260,"YYYY-MM-DD"),'Price Data'!D:D,0)+1),""),"")</f>
        <v/>
      </c>
      <c r="F1260" s="34" t="str">
        <f>IFERROR(INDEX('Price Data'!H:H,MATCH(TEXT(A1260,"YYYY-MM-DD"),'Price Data'!G:G,0)),"")</f>
        <v/>
      </c>
      <c r="G1260" s="10" t="str" cm="1">
        <f t="array" ref="G1260">IFERROR(IF(ISNUMBER(F1260),(F1260-INDEX('Price Data'!H:H,MATCH(TEXT(A1260,"YYYY-MM-DD"),'Price Data'!G:G,0)+1))/INDEX('Price Data'!H:H,MATCH(TEXT(A1260,"YYYY-MM-DD"),'Price Data'!G:G,0)+1),""),"")</f>
        <v/>
      </c>
      <c r="H1260" s="34" t="str">
        <f>IFERROR(INDEX('Price Data'!K:K,MATCH(TEXT(A1260,"YYYY-MM-DD"),'Price Data'!J:J,0)),"")</f>
        <v/>
      </c>
      <c r="I1260" s="10" t="str" cm="1">
        <f t="array" ref="I1260">IFERROR(IF(ISNUMBER(H1260),(H1260-INDEX('Price Data'!K:K,MATCH(TEXT(A1260,"YYYY-MM-DD"),'Price Data'!J:J,0)+1))/INDEX('Price Data'!K:K,MATCH(TEXT(A1260,"YYYY-MM-DD"),'Price Data'!J:J,0)+1),""),"")</f>
        <v/>
      </c>
      <c r="J1260" s="34" t="str">
        <f>IFERROR(INDEX('Price Data'!N:N,MATCH(TEXT(A1260,"YYYY-MM-DD"),'Price Data'!M:M,0)),"")</f>
        <v/>
      </c>
      <c r="K1260" s="10" t="str" cm="1">
        <f t="array" ref="K1260">IFERROR(IF(ISNUMBER(J1260),(J1260-INDEX('Price Data'!N:N,MATCH(TEXT(A1260,"YYYY-MM-DD"),'Price Data'!M:M,0)+1))/INDEX('Price Data'!N:N,MATCH(TEXT(A1260,"YYYY-MM-DD"),'Price Data'!M:M,0)+1),""),"")</f>
        <v/>
      </c>
      <c r="L1260" s="34" t="str">
        <f>IFERROR(INDEX('Price Data'!Q:Q,MATCH(TEXT(A1260,"YYYY-MM-DD"),'Price Data'!P:P,0)),"")</f>
        <v/>
      </c>
      <c r="M1260" s="10" t="str" cm="1">
        <f t="array" ref="M1260">IFERROR(IF(ISNUMBER(L1260),(L1260-INDEX('Price Data'!Q:Q,MATCH(TEXT(A1260,"YYYY-MM-DD"),'Price Data'!P:P,0)+1))/INDEX('Price Data'!Q:Q,MATCH(TEXT(A1260,"YYYY-MM-DD"),'Price Data'!P:P,0)+1),""),"")</f>
        <v/>
      </c>
      <c r="N1260" s="34" t="str">
        <f>IFERROR(INDEX('Price Data'!T:T,MATCH(TEXT(A1260,"YYYY-MM-DD"),'Price Data'!S:S,0)),"")</f>
        <v/>
      </c>
      <c r="O1260" s="10" t="str" cm="1">
        <f t="array" ref="O1260">IFERROR(IF(ISNUMBER(N1260),(N1260-INDEX('Price Data'!T:T,MATCH(TEXT(A1260,"YYYY-MM-DD"),'Price Data'!S:S,0)+1))/INDEX('Price Data'!T:T,MATCH(TEXT(A1260,"YYYY-MM-DD"),'Price Data'!S:S,0)+1),""),"")</f>
        <v/>
      </c>
    </row>
    <row r="1261" spans="1:15" x14ac:dyDescent="0.3">
      <c r="A1261" s="8">
        <v>43080</v>
      </c>
      <c r="B1261" s="34">
        <f>IFERROR(INDEX('Price Data'!B:B,MATCH(TEXT(A1261,"YYYY-MM-DD"),'Price Data'!A:A,0)),"")</f>
        <v>22691</v>
      </c>
      <c r="C1261" s="10" cm="1">
        <f t="array" ref="C1261">IFERROR(IF(ISNUMBER(B1261),(B1261-INDEX('Price Data'!B:B,MATCH(TEXT(A1261,"YYYY-MM-DD"),'Price Data'!A:A,0)+1))/INDEX('Price Data'!B:B,MATCH(TEXT(A1261,"YYYY-MM-DD"),'Price Data'!A:A,0)+1),""),"")</f>
        <v>-3.644506893826293E-3</v>
      </c>
      <c r="D1261" s="34">
        <f>IFERROR(INDEX('Price Data'!E:E,MATCH(TEXT(A1261,"YYYY-MM-DD"),'Price Data'!D:D,0)),"")</f>
        <v>17.59</v>
      </c>
      <c r="E1261" s="10" cm="1">
        <f t="array" ref="E1261">IFERROR(IF(ISNUMBER(D1261),(D1261-INDEX('Price Data'!E:E,MATCH(TEXT(A1261,"YYYY-MM-DD"),'Price Data'!D:D,0)+1))/INDEX('Price Data'!E:E,MATCH(TEXT(A1261,"YYYY-MM-DD"),'Price Data'!D:D,0)+1),""),"")</f>
        <v>-2.0601336302895377E-2</v>
      </c>
      <c r="F1261" s="34">
        <f>IFERROR(INDEX('Price Data'!H:H,MATCH(TEXT(A1261,"YYYY-MM-DD"),'Price Data'!G:G,0)),"")</f>
        <v>386</v>
      </c>
      <c r="G1261" s="10" cm="1">
        <f t="array" ref="G1261">IFERROR(IF(ISNUMBER(F1261),(F1261-INDEX('Price Data'!H:H,MATCH(TEXT(A1261,"YYYY-MM-DD"),'Price Data'!G:G,0)+1))/INDEX('Price Data'!H:H,MATCH(TEXT(A1261,"YYYY-MM-DD"),'Price Data'!G:G,0)+1),""),"")</f>
        <v>-2.5839793281653748E-3</v>
      </c>
      <c r="H1261" s="34">
        <f>IFERROR(INDEX('Price Data'!K:K,MATCH(TEXT(A1261,"YYYY-MM-DD"),'Price Data'!J:J,0)),"")</f>
        <v>2.88</v>
      </c>
      <c r="I1261" s="10" cm="1">
        <f t="array" ref="I1261">IFERROR(IF(ISNUMBER(H1261),(H1261-INDEX('Price Data'!K:K,MATCH(TEXT(A1261,"YYYY-MM-DD"),'Price Data'!J:J,0)+1))/INDEX('Price Data'!K:K,MATCH(TEXT(A1261,"YYYY-MM-DD"),'Price Data'!J:J,0)+1),""),"")</f>
        <v>0</v>
      </c>
      <c r="J1261" s="34">
        <f>IFERROR(INDEX('Price Data'!N:N,MATCH(TEXT(A1261,"YYYY-MM-DD"),'Price Data'!M:M,0)),"")</f>
        <v>3.18</v>
      </c>
      <c r="K1261" s="10" cm="1">
        <f t="array" ref="K1261">IFERROR(IF(ISNUMBER(J1261),(J1261-INDEX('Price Data'!N:N,MATCH(TEXT(A1261,"YYYY-MM-DD"),'Price Data'!M:M,0)+1))/INDEX('Price Data'!N:N,MATCH(TEXT(A1261,"YYYY-MM-DD"),'Price Data'!M:M,0)+1),""),"")</f>
        <v>-3.1347962382444472E-3</v>
      </c>
      <c r="L1261" s="34">
        <f>IFERROR(INDEX('Price Data'!Q:Q,MATCH(TEXT(A1261,"YYYY-MM-DD"),'Price Data'!P:P,0)),"")</f>
        <v>2.81</v>
      </c>
      <c r="M1261" s="10" cm="1">
        <f t="array" ref="M1261">IFERROR(IF(ISNUMBER(L1261),(L1261-INDEX('Price Data'!Q:Q,MATCH(TEXT(A1261,"YYYY-MM-DD"),'Price Data'!P:P,0)+1))/INDEX('Price Data'!Q:Q,MATCH(TEXT(A1261,"YYYY-MM-DD"),'Price Data'!P:P,0)+1),""),"")</f>
        <v>-1.4035087719298258E-2</v>
      </c>
      <c r="N1261" s="34">
        <f>IFERROR(INDEX('Price Data'!T:T,MATCH(TEXT(A1261,"YYYY-MM-DD"),'Price Data'!S:S,0)),"")</f>
        <v>3.32</v>
      </c>
      <c r="O1261" s="10" cm="1">
        <f t="array" ref="O1261">IFERROR(IF(ISNUMBER(N1261),(N1261-INDEX('Price Data'!T:T,MATCH(TEXT(A1261,"YYYY-MM-DD"),'Price Data'!S:S,0)+1))/INDEX('Price Data'!T:T,MATCH(TEXT(A1261,"YYYY-MM-DD"),'Price Data'!S:S,0)+1),""),"")</f>
        <v>3.0211480362537118E-3</v>
      </c>
    </row>
    <row r="1262" spans="1:15" x14ac:dyDescent="0.3">
      <c r="A1262" s="8">
        <v>43081</v>
      </c>
      <c r="B1262" s="34">
        <f>IFERROR(INDEX('Price Data'!B:B,MATCH(TEXT(A1262,"YYYY-MM-DD"),'Price Data'!A:A,0)),"")</f>
        <v>22727</v>
      </c>
      <c r="C1262" s="10" cm="1">
        <f t="array" ref="C1262">IFERROR(IF(ISNUMBER(B1262),(B1262-INDEX('Price Data'!B:B,MATCH(TEXT(A1262,"YYYY-MM-DD"),'Price Data'!A:A,0)+1))/INDEX('Price Data'!B:B,MATCH(TEXT(A1262,"YYYY-MM-DD"),'Price Data'!A:A,0)+1),""),"")</f>
        <v>1.5865321052399629E-3</v>
      </c>
      <c r="D1262" s="34">
        <f>IFERROR(INDEX('Price Data'!E:E,MATCH(TEXT(A1262,"YYYY-MM-DD"),'Price Data'!D:D,0)),"")</f>
        <v>17.41</v>
      </c>
      <c r="E1262" s="10" cm="1">
        <f t="array" ref="E1262">IFERROR(IF(ISNUMBER(D1262),(D1262-INDEX('Price Data'!E:E,MATCH(TEXT(A1262,"YYYY-MM-DD"),'Price Data'!D:D,0)+1))/INDEX('Price Data'!E:E,MATCH(TEXT(A1262,"YYYY-MM-DD"),'Price Data'!D:D,0)+1),""),"")</f>
        <v>-1.0233086981239325E-2</v>
      </c>
      <c r="F1262" s="34">
        <f>IFERROR(INDEX('Price Data'!H:H,MATCH(TEXT(A1262,"YYYY-MM-DD"),'Price Data'!G:G,0)),"")</f>
        <v>384.60000600000001</v>
      </c>
      <c r="G1262" s="10" cm="1">
        <f t="array" ref="G1262">IFERROR(IF(ISNUMBER(F1262),(F1262-INDEX('Price Data'!H:H,MATCH(TEXT(A1262,"YYYY-MM-DD"),'Price Data'!G:G,0)+1))/INDEX('Price Data'!H:H,MATCH(TEXT(A1262,"YYYY-MM-DD"),'Price Data'!G:G,0)+1),""),"")</f>
        <v>-3.6269274611398766E-3</v>
      </c>
      <c r="H1262" s="34">
        <f>IFERROR(INDEX('Price Data'!K:K,MATCH(TEXT(A1262,"YYYY-MM-DD"),'Price Data'!J:J,0)),"")</f>
        <v>2.91</v>
      </c>
      <c r="I1262" s="10" cm="1">
        <f t="array" ref="I1262">IFERROR(IF(ISNUMBER(H1262),(H1262-INDEX('Price Data'!K:K,MATCH(TEXT(A1262,"YYYY-MM-DD"),'Price Data'!J:J,0)+1))/INDEX('Price Data'!K:K,MATCH(TEXT(A1262,"YYYY-MM-DD"),'Price Data'!J:J,0)+1),""),"")</f>
        <v>1.0416666666666753E-2</v>
      </c>
      <c r="J1262" s="34">
        <f>IFERROR(INDEX('Price Data'!N:N,MATCH(TEXT(A1262,"YYYY-MM-DD"),'Price Data'!M:M,0)),"")</f>
        <v>3.07</v>
      </c>
      <c r="K1262" s="10" cm="1">
        <f t="array" ref="K1262">IFERROR(IF(ISNUMBER(J1262),(J1262-INDEX('Price Data'!N:N,MATCH(TEXT(A1262,"YYYY-MM-DD"),'Price Data'!M:M,0)+1))/INDEX('Price Data'!N:N,MATCH(TEXT(A1262,"YYYY-MM-DD"),'Price Data'!M:M,0)+1),""),"")</f>
        <v>-3.4591194968553556E-2</v>
      </c>
      <c r="L1262" s="34">
        <f>IFERROR(INDEX('Price Data'!Q:Q,MATCH(TEXT(A1262,"YYYY-MM-DD"),'Price Data'!P:P,0)),"")</f>
        <v>2.74</v>
      </c>
      <c r="M1262" s="10" cm="1">
        <f t="array" ref="M1262">IFERROR(IF(ISNUMBER(L1262),(L1262-INDEX('Price Data'!Q:Q,MATCH(TEXT(A1262,"YYYY-MM-DD"),'Price Data'!P:P,0)+1))/INDEX('Price Data'!Q:Q,MATCH(TEXT(A1262,"YYYY-MM-DD"),'Price Data'!P:P,0)+1),""),"")</f>
        <v>-2.4911032028469695E-2</v>
      </c>
      <c r="N1262" s="34">
        <f>IFERROR(INDEX('Price Data'!T:T,MATCH(TEXT(A1262,"YYYY-MM-DD"),'Price Data'!S:S,0)),"")</f>
        <v>3.33</v>
      </c>
      <c r="O1262" s="10" cm="1">
        <f t="array" ref="O1262">IFERROR(IF(ISNUMBER(N1262),(N1262-INDEX('Price Data'!T:T,MATCH(TEXT(A1262,"YYYY-MM-DD"),'Price Data'!S:S,0)+1))/INDEX('Price Data'!T:T,MATCH(TEXT(A1262,"YYYY-MM-DD"),'Price Data'!S:S,0)+1),""),"")</f>
        <v>3.0120481927711539E-3</v>
      </c>
    </row>
    <row r="1263" spans="1:15" x14ac:dyDescent="0.3">
      <c r="A1263" s="8">
        <v>43082</v>
      </c>
      <c r="B1263" s="34">
        <f>IFERROR(INDEX('Price Data'!B:B,MATCH(TEXT(A1263,"YYYY-MM-DD"),'Price Data'!A:A,0)),"")</f>
        <v>22400</v>
      </c>
      <c r="C1263" s="10" cm="1">
        <f t="array" ref="C1263">IFERROR(IF(ISNUMBER(B1263),(B1263-INDEX('Price Data'!B:B,MATCH(TEXT(A1263,"YYYY-MM-DD"),'Price Data'!A:A,0)+1))/INDEX('Price Data'!B:B,MATCH(TEXT(A1263,"YYYY-MM-DD"),'Price Data'!A:A,0)+1),""),"")</f>
        <v>-1.4388172658071897E-2</v>
      </c>
      <c r="D1263" s="34">
        <f>IFERROR(INDEX('Price Data'!E:E,MATCH(TEXT(A1263,"YYYY-MM-DD"),'Price Data'!D:D,0)),"")</f>
        <v>16.600000000000001</v>
      </c>
      <c r="E1263" s="10" cm="1">
        <f t="array" ref="E1263">IFERROR(IF(ISNUMBER(D1263),(D1263-INDEX('Price Data'!E:E,MATCH(TEXT(A1263,"YYYY-MM-DD"),'Price Data'!D:D,0)+1))/INDEX('Price Data'!E:E,MATCH(TEXT(A1263,"YYYY-MM-DD"),'Price Data'!D:D,0)+1),""),"")</f>
        <v>-4.6524985640436459E-2</v>
      </c>
      <c r="F1263" s="34">
        <f>IFERROR(INDEX('Price Data'!H:H,MATCH(TEXT(A1263,"YYYY-MM-DD"),'Price Data'!G:G,0)),"")</f>
        <v>379.60000600000001</v>
      </c>
      <c r="G1263" s="10" cm="1">
        <f t="array" ref="G1263">IFERROR(IF(ISNUMBER(F1263),(F1263-INDEX('Price Data'!H:H,MATCH(TEXT(A1263,"YYYY-MM-DD"),'Price Data'!G:G,0)+1))/INDEX('Price Data'!H:H,MATCH(TEXT(A1263,"YYYY-MM-DD"),'Price Data'!G:G,0)+1),""),"")</f>
        <v>-1.3000519817984609E-2</v>
      </c>
      <c r="H1263" s="34">
        <f>IFERROR(INDEX('Price Data'!K:K,MATCH(TEXT(A1263,"YYYY-MM-DD"),'Price Data'!J:J,0)),"")</f>
        <v>2.87</v>
      </c>
      <c r="I1263" s="10" cm="1">
        <f t="array" ref="I1263">IFERROR(IF(ISNUMBER(H1263),(H1263-INDEX('Price Data'!K:K,MATCH(TEXT(A1263,"YYYY-MM-DD"),'Price Data'!J:J,0)+1))/INDEX('Price Data'!K:K,MATCH(TEXT(A1263,"YYYY-MM-DD"),'Price Data'!J:J,0)+1),""),"")</f>
        <v>-1.3745704467353964E-2</v>
      </c>
      <c r="J1263" s="34">
        <f>IFERROR(INDEX('Price Data'!N:N,MATCH(TEXT(A1263,"YYYY-MM-DD"),'Price Data'!M:M,0)),"")</f>
        <v>2.88</v>
      </c>
      <c r="K1263" s="10" cm="1">
        <f t="array" ref="K1263">IFERROR(IF(ISNUMBER(J1263),(J1263-INDEX('Price Data'!N:N,MATCH(TEXT(A1263,"YYYY-MM-DD"),'Price Data'!M:M,0)+1))/INDEX('Price Data'!N:N,MATCH(TEXT(A1263,"YYYY-MM-DD"),'Price Data'!M:M,0)+1),""),"")</f>
        <v>-6.1889250814332233E-2</v>
      </c>
      <c r="L1263" s="34">
        <f>IFERROR(INDEX('Price Data'!Q:Q,MATCH(TEXT(A1263,"YYYY-MM-DD"),'Price Data'!P:P,0)),"")</f>
        <v>2.62</v>
      </c>
      <c r="M1263" s="10" cm="1">
        <f t="array" ref="M1263">IFERROR(IF(ISNUMBER(L1263),(L1263-INDEX('Price Data'!Q:Q,MATCH(TEXT(A1263,"YYYY-MM-DD"),'Price Data'!P:P,0)+1))/INDEX('Price Data'!Q:Q,MATCH(TEXT(A1263,"YYYY-MM-DD"),'Price Data'!P:P,0)+1),""),"")</f>
        <v>-4.3795620437956241E-2</v>
      </c>
      <c r="N1263" s="34">
        <f>IFERROR(INDEX('Price Data'!T:T,MATCH(TEXT(A1263,"YYYY-MM-DD"),'Price Data'!S:S,0)),"")</f>
        <v>3.23</v>
      </c>
      <c r="O1263" s="10" cm="1">
        <f t="array" ref="O1263">IFERROR(IF(ISNUMBER(N1263),(N1263-INDEX('Price Data'!T:T,MATCH(TEXT(A1263,"YYYY-MM-DD"),'Price Data'!S:S,0)+1))/INDEX('Price Data'!T:T,MATCH(TEXT(A1263,"YYYY-MM-DD"),'Price Data'!S:S,0)+1),""),"")</f>
        <v>-3.0030030030030058E-2</v>
      </c>
    </row>
    <row r="1264" spans="1:15" x14ac:dyDescent="0.3">
      <c r="A1264" s="8">
        <v>43083</v>
      </c>
      <c r="B1264" s="34">
        <f>IFERROR(INDEX('Price Data'!B:B,MATCH(TEXT(A1264,"YYYY-MM-DD"),'Price Data'!A:A,0)),"")</f>
        <v>22192</v>
      </c>
      <c r="C1264" s="10" cm="1">
        <f t="array" ref="C1264">IFERROR(IF(ISNUMBER(B1264),(B1264-INDEX('Price Data'!B:B,MATCH(TEXT(A1264,"YYYY-MM-DD"),'Price Data'!A:A,0)+1))/INDEX('Price Data'!B:B,MATCH(TEXT(A1264,"YYYY-MM-DD"),'Price Data'!A:A,0)+1),""),"")</f>
        <v>-9.285714285714286E-3</v>
      </c>
      <c r="D1264" s="34">
        <f>IFERROR(INDEX('Price Data'!E:E,MATCH(TEXT(A1264,"YYYY-MM-DD"),'Price Data'!D:D,0)),"")</f>
        <v>16.46</v>
      </c>
      <c r="E1264" s="10" cm="1">
        <f t="array" ref="E1264">IFERROR(IF(ISNUMBER(D1264),(D1264-INDEX('Price Data'!E:E,MATCH(TEXT(A1264,"YYYY-MM-DD"),'Price Data'!D:D,0)+1))/INDEX('Price Data'!E:E,MATCH(TEXT(A1264,"YYYY-MM-DD"),'Price Data'!D:D,0)+1),""),"")</f>
        <v>-8.4337349397590692E-3</v>
      </c>
      <c r="F1264" s="34">
        <f>IFERROR(INDEX('Price Data'!H:H,MATCH(TEXT(A1264,"YYYY-MM-DD"),'Price Data'!G:G,0)),"")</f>
        <v>376.39999399999999</v>
      </c>
      <c r="G1264" s="10" cm="1">
        <f t="array" ref="G1264">IFERROR(IF(ISNUMBER(F1264),(F1264-INDEX('Price Data'!H:H,MATCH(TEXT(A1264,"YYYY-MM-DD"),'Price Data'!G:G,0)+1))/INDEX('Price Data'!H:H,MATCH(TEXT(A1264,"YYYY-MM-DD"),'Price Data'!G:G,0)+1),""),"")</f>
        <v>-8.4299577171239957E-3</v>
      </c>
      <c r="H1264" s="34">
        <f>IFERROR(INDEX('Price Data'!K:K,MATCH(TEXT(A1264,"YYYY-MM-DD"),'Price Data'!J:J,0)),"")</f>
        <v>2.81</v>
      </c>
      <c r="I1264" s="10" cm="1">
        <f t="array" ref="I1264">IFERROR(IF(ISNUMBER(H1264),(H1264-INDEX('Price Data'!K:K,MATCH(TEXT(A1264,"YYYY-MM-DD"),'Price Data'!J:J,0)+1))/INDEX('Price Data'!K:K,MATCH(TEXT(A1264,"YYYY-MM-DD"),'Price Data'!J:J,0)+1),""),"")</f>
        <v>-2.0905923344947754E-2</v>
      </c>
      <c r="J1264" s="34">
        <f>IFERROR(INDEX('Price Data'!N:N,MATCH(TEXT(A1264,"YYYY-MM-DD"),'Price Data'!M:M,0)),"")</f>
        <v>2.82</v>
      </c>
      <c r="K1264" s="10" cm="1">
        <f t="array" ref="K1264">IFERROR(IF(ISNUMBER(J1264),(J1264-INDEX('Price Data'!N:N,MATCH(TEXT(A1264,"YYYY-MM-DD"),'Price Data'!M:M,0)+1))/INDEX('Price Data'!N:N,MATCH(TEXT(A1264,"YYYY-MM-DD"),'Price Data'!M:M,0)+1),""),"")</f>
        <v>-2.0833333333333353E-2</v>
      </c>
      <c r="L1264" s="34">
        <f>IFERROR(INDEX('Price Data'!Q:Q,MATCH(TEXT(A1264,"YYYY-MM-DD"),'Price Data'!P:P,0)),"")</f>
        <v>2.58</v>
      </c>
      <c r="M1264" s="10" cm="1">
        <f t="array" ref="M1264">IFERROR(IF(ISNUMBER(L1264),(L1264-INDEX('Price Data'!Q:Q,MATCH(TEXT(A1264,"YYYY-MM-DD"),'Price Data'!P:P,0)+1))/INDEX('Price Data'!Q:Q,MATCH(TEXT(A1264,"YYYY-MM-DD"),'Price Data'!P:P,0)+1),""),"")</f>
        <v>-1.5267175572519097E-2</v>
      </c>
      <c r="N1264" s="34">
        <f>IFERROR(INDEX('Price Data'!T:T,MATCH(TEXT(A1264,"YYYY-MM-DD"),'Price Data'!S:S,0)),"")</f>
        <v>3.17</v>
      </c>
      <c r="O1264" s="10" cm="1">
        <f t="array" ref="O1264">IFERROR(IF(ISNUMBER(N1264),(N1264-INDEX('Price Data'!T:T,MATCH(TEXT(A1264,"YYYY-MM-DD"),'Price Data'!S:S,0)+1))/INDEX('Price Data'!T:T,MATCH(TEXT(A1264,"YYYY-MM-DD"),'Price Data'!S:S,0)+1),""),"")</f>
        <v>-1.8575851393188871E-2</v>
      </c>
    </row>
    <row r="1265" spans="1:15" x14ac:dyDescent="0.3">
      <c r="A1265" s="8">
        <v>43084</v>
      </c>
      <c r="B1265" s="34">
        <f>IFERROR(INDEX('Price Data'!B:B,MATCH(TEXT(A1265,"YYYY-MM-DD"),'Price Data'!A:A,0)),"")</f>
        <v>22094</v>
      </c>
      <c r="C1265" s="10" cm="1">
        <f t="array" ref="C1265">IFERROR(IF(ISNUMBER(B1265),(B1265-INDEX('Price Data'!B:B,MATCH(TEXT(A1265,"YYYY-MM-DD"),'Price Data'!A:A,0)+1))/INDEX('Price Data'!B:B,MATCH(TEXT(A1265,"YYYY-MM-DD"),'Price Data'!A:A,0)+1),""),"")</f>
        <v>-4.416005767844268E-3</v>
      </c>
      <c r="D1265" s="34">
        <f>IFERROR(INDEX('Price Data'!E:E,MATCH(TEXT(A1265,"YYYY-MM-DD"),'Price Data'!D:D,0)),"")</f>
        <v>16.149999999999999</v>
      </c>
      <c r="E1265" s="10" cm="1">
        <f t="array" ref="E1265">IFERROR(IF(ISNUMBER(D1265),(D1265-INDEX('Price Data'!E:E,MATCH(TEXT(A1265,"YYYY-MM-DD"),'Price Data'!D:D,0)+1))/INDEX('Price Data'!E:E,MATCH(TEXT(A1265,"YYYY-MM-DD"),'Price Data'!D:D,0)+1),""),"")</f>
        <v>-1.8833535844471581E-2</v>
      </c>
      <c r="F1265" s="34">
        <f>IFERROR(INDEX('Price Data'!H:H,MATCH(TEXT(A1265,"YYYY-MM-DD"),'Price Data'!G:G,0)),"")</f>
        <v>372</v>
      </c>
      <c r="G1265" s="10" cm="1">
        <f t="array" ref="G1265">IFERROR(IF(ISNUMBER(F1265),(F1265-INDEX('Price Data'!H:H,MATCH(TEXT(A1265,"YYYY-MM-DD"),'Price Data'!G:G,0)+1))/INDEX('Price Data'!H:H,MATCH(TEXT(A1265,"YYYY-MM-DD"),'Price Data'!G:G,0)+1),""),"")</f>
        <v>-1.1689676063066017E-2</v>
      </c>
      <c r="H1265" s="34">
        <f>IFERROR(INDEX('Price Data'!K:K,MATCH(TEXT(A1265,"YYYY-MM-DD"),'Price Data'!J:J,0)),"")</f>
        <v>2.8</v>
      </c>
      <c r="I1265" s="10" cm="1">
        <f t="array" ref="I1265">IFERROR(IF(ISNUMBER(H1265),(H1265-INDEX('Price Data'!K:K,MATCH(TEXT(A1265,"YYYY-MM-DD"),'Price Data'!J:J,0)+1))/INDEX('Price Data'!K:K,MATCH(TEXT(A1265,"YYYY-MM-DD"),'Price Data'!J:J,0)+1),""),"")</f>
        <v>-3.5587188612100466E-3</v>
      </c>
      <c r="J1265" s="34">
        <f>IFERROR(INDEX('Price Data'!N:N,MATCH(TEXT(A1265,"YYYY-MM-DD"),'Price Data'!M:M,0)),"")</f>
        <v>2.81</v>
      </c>
      <c r="K1265" s="10" cm="1">
        <f t="array" ref="K1265">IFERROR(IF(ISNUMBER(J1265),(J1265-INDEX('Price Data'!N:N,MATCH(TEXT(A1265,"YYYY-MM-DD"),'Price Data'!M:M,0)+1))/INDEX('Price Data'!N:N,MATCH(TEXT(A1265,"YYYY-MM-DD"),'Price Data'!M:M,0)+1),""),"")</f>
        <v>-3.5460992907800663E-3</v>
      </c>
      <c r="L1265" s="34">
        <f>IFERROR(INDEX('Price Data'!Q:Q,MATCH(TEXT(A1265,"YYYY-MM-DD"),'Price Data'!P:P,0)),"")</f>
        <v>2.52</v>
      </c>
      <c r="M1265" s="10" cm="1">
        <f t="array" ref="M1265">IFERROR(IF(ISNUMBER(L1265),(L1265-INDEX('Price Data'!Q:Q,MATCH(TEXT(A1265,"YYYY-MM-DD"),'Price Data'!P:P,0)+1))/INDEX('Price Data'!Q:Q,MATCH(TEXT(A1265,"YYYY-MM-DD"),'Price Data'!P:P,0)+1),""),"")</f>
        <v>-2.3255813953488393E-2</v>
      </c>
      <c r="N1265" s="34">
        <f>IFERROR(INDEX('Price Data'!T:T,MATCH(TEXT(A1265,"YYYY-MM-DD"),'Price Data'!S:S,0)),"")</f>
        <v>3.05</v>
      </c>
      <c r="O1265" s="10" cm="1">
        <f t="array" ref="O1265">IFERROR(IF(ISNUMBER(N1265),(N1265-INDEX('Price Data'!T:T,MATCH(TEXT(A1265,"YYYY-MM-DD"),'Price Data'!S:S,0)+1))/INDEX('Price Data'!T:T,MATCH(TEXT(A1265,"YYYY-MM-DD"),'Price Data'!S:S,0)+1),""),"")</f>
        <v>-3.7854889589905398E-2</v>
      </c>
    </row>
    <row r="1266" spans="1:15" x14ac:dyDescent="0.3">
      <c r="A1266" s="8">
        <v>43085</v>
      </c>
      <c r="B1266" s="34" t="str">
        <f>IFERROR(INDEX('Price Data'!B:B,MATCH(TEXT(A1266,"YYYY-MM-DD"),'Price Data'!A:A,0)),"")</f>
        <v/>
      </c>
      <c r="C1266" s="10" t="str" cm="1">
        <f t="array" ref="C1266">IFERROR(IF(ISNUMBER(B1266),(B1266-INDEX('Price Data'!B:B,MATCH(TEXT(A1266,"YYYY-MM-DD"),'Price Data'!A:A,0)+1))/INDEX('Price Data'!B:B,MATCH(TEXT(A1266,"YYYY-MM-DD"),'Price Data'!A:A,0)+1),""),"")</f>
        <v/>
      </c>
      <c r="D1266" s="34" t="str">
        <f>IFERROR(INDEX('Price Data'!E:E,MATCH(TEXT(A1266,"YYYY-MM-DD"),'Price Data'!D:D,0)),"")</f>
        <v/>
      </c>
      <c r="E1266" s="10" t="str" cm="1">
        <f t="array" ref="E1266">IFERROR(IF(ISNUMBER(D1266),(D1266-INDEX('Price Data'!E:E,MATCH(TEXT(A1266,"YYYY-MM-DD"),'Price Data'!D:D,0)+1))/INDEX('Price Data'!E:E,MATCH(TEXT(A1266,"YYYY-MM-DD"),'Price Data'!D:D,0)+1),""),"")</f>
        <v/>
      </c>
      <c r="F1266" s="34" t="str">
        <f>IFERROR(INDEX('Price Data'!H:H,MATCH(TEXT(A1266,"YYYY-MM-DD"),'Price Data'!G:G,0)),"")</f>
        <v/>
      </c>
      <c r="G1266" s="10" t="str" cm="1">
        <f t="array" ref="G1266">IFERROR(IF(ISNUMBER(F1266),(F1266-INDEX('Price Data'!H:H,MATCH(TEXT(A1266,"YYYY-MM-DD"),'Price Data'!G:G,0)+1))/INDEX('Price Data'!H:H,MATCH(TEXT(A1266,"YYYY-MM-DD"),'Price Data'!G:G,0)+1),""),"")</f>
        <v/>
      </c>
      <c r="H1266" s="34" t="str">
        <f>IFERROR(INDEX('Price Data'!K:K,MATCH(TEXT(A1266,"YYYY-MM-DD"),'Price Data'!J:J,0)),"")</f>
        <v/>
      </c>
      <c r="I1266" s="10" t="str" cm="1">
        <f t="array" ref="I1266">IFERROR(IF(ISNUMBER(H1266),(H1266-INDEX('Price Data'!K:K,MATCH(TEXT(A1266,"YYYY-MM-DD"),'Price Data'!J:J,0)+1))/INDEX('Price Data'!K:K,MATCH(TEXT(A1266,"YYYY-MM-DD"),'Price Data'!J:J,0)+1),""),"")</f>
        <v/>
      </c>
      <c r="J1266" s="34" t="str">
        <f>IFERROR(INDEX('Price Data'!N:N,MATCH(TEXT(A1266,"YYYY-MM-DD"),'Price Data'!M:M,0)),"")</f>
        <v/>
      </c>
      <c r="K1266" s="10" t="str" cm="1">
        <f t="array" ref="K1266">IFERROR(IF(ISNUMBER(J1266),(J1266-INDEX('Price Data'!N:N,MATCH(TEXT(A1266,"YYYY-MM-DD"),'Price Data'!M:M,0)+1))/INDEX('Price Data'!N:N,MATCH(TEXT(A1266,"YYYY-MM-DD"),'Price Data'!M:M,0)+1),""),"")</f>
        <v/>
      </c>
      <c r="L1266" s="34" t="str">
        <f>IFERROR(INDEX('Price Data'!Q:Q,MATCH(TEXT(A1266,"YYYY-MM-DD"),'Price Data'!P:P,0)),"")</f>
        <v/>
      </c>
      <c r="M1266" s="10" t="str" cm="1">
        <f t="array" ref="M1266">IFERROR(IF(ISNUMBER(L1266),(L1266-INDEX('Price Data'!Q:Q,MATCH(TEXT(A1266,"YYYY-MM-DD"),'Price Data'!P:P,0)+1))/INDEX('Price Data'!Q:Q,MATCH(TEXT(A1266,"YYYY-MM-DD"),'Price Data'!P:P,0)+1),""),"")</f>
        <v/>
      </c>
      <c r="N1266" s="34" t="str">
        <f>IFERROR(INDEX('Price Data'!T:T,MATCH(TEXT(A1266,"YYYY-MM-DD"),'Price Data'!S:S,0)),"")</f>
        <v/>
      </c>
      <c r="O1266" s="10" t="str" cm="1">
        <f t="array" ref="O1266">IFERROR(IF(ISNUMBER(N1266),(N1266-INDEX('Price Data'!T:T,MATCH(TEXT(A1266,"YYYY-MM-DD"),'Price Data'!S:S,0)+1))/INDEX('Price Data'!T:T,MATCH(TEXT(A1266,"YYYY-MM-DD"),'Price Data'!S:S,0)+1),""),"")</f>
        <v/>
      </c>
    </row>
    <row r="1267" spans="1:15" x14ac:dyDescent="0.3">
      <c r="A1267" s="8">
        <v>43086</v>
      </c>
      <c r="B1267" s="34" t="str">
        <f>IFERROR(INDEX('Price Data'!B:B,MATCH(TEXT(A1267,"YYYY-MM-DD"),'Price Data'!A:A,0)),"")</f>
        <v/>
      </c>
      <c r="C1267" s="10" t="str" cm="1">
        <f t="array" ref="C1267">IFERROR(IF(ISNUMBER(B1267),(B1267-INDEX('Price Data'!B:B,MATCH(TEXT(A1267,"YYYY-MM-DD"),'Price Data'!A:A,0)+1))/INDEX('Price Data'!B:B,MATCH(TEXT(A1267,"YYYY-MM-DD"),'Price Data'!A:A,0)+1),""),"")</f>
        <v/>
      </c>
      <c r="D1267" s="34" t="str">
        <f>IFERROR(INDEX('Price Data'!E:E,MATCH(TEXT(A1267,"YYYY-MM-DD"),'Price Data'!D:D,0)),"")</f>
        <v/>
      </c>
      <c r="E1267" s="10" t="str" cm="1">
        <f t="array" ref="E1267">IFERROR(IF(ISNUMBER(D1267),(D1267-INDEX('Price Data'!E:E,MATCH(TEXT(A1267,"YYYY-MM-DD"),'Price Data'!D:D,0)+1))/INDEX('Price Data'!E:E,MATCH(TEXT(A1267,"YYYY-MM-DD"),'Price Data'!D:D,0)+1),""),"")</f>
        <v/>
      </c>
      <c r="F1267" s="34" t="str">
        <f>IFERROR(INDEX('Price Data'!H:H,MATCH(TEXT(A1267,"YYYY-MM-DD"),'Price Data'!G:G,0)),"")</f>
        <v/>
      </c>
      <c r="G1267" s="10" t="str" cm="1">
        <f t="array" ref="G1267">IFERROR(IF(ISNUMBER(F1267),(F1267-INDEX('Price Data'!H:H,MATCH(TEXT(A1267,"YYYY-MM-DD"),'Price Data'!G:G,0)+1))/INDEX('Price Data'!H:H,MATCH(TEXT(A1267,"YYYY-MM-DD"),'Price Data'!G:G,0)+1),""),"")</f>
        <v/>
      </c>
      <c r="H1267" s="34" t="str">
        <f>IFERROR(INDEX('Price Data'!K:K,MATCH(TEXT(A1267,"YYYY-MM-DD"),'Price Data'!J:J,0)),"")</f>
        <v/>
      </c>
      <c r="I1267" s="10" t="str" cm="1">
        <f t="array" ref="I1267">IFERROR(IF(ISNUMBER(H1267),(H1267-INDEX('Price Data'!K:K,MATCH(TEXT(A1267,"YYYY-MM-DD"),'Price Data'!J:J,0)+1))/INDEX('Price Data'!K:K,MATCH(TEXT(A1267,"YYYY-MM-DD"),'Price Data'!J:J,0)+1),""),"")</f>
        <v/>
      </c>
      <c r="J1267" s="34" t="str">
        <f>IFERROR(INDEX('Price Data'!N:N,MATCH(TEXT(A1267,"YYYY-MM-DD"),'Price Data'!M:M,0)),"")</f>
        <v/>
      </c>
      <c r="K1267" s="10" t="str" cm="1">
        <f t="array" ref="K1267">IFERROR(IF(ISNUMBER(J1267),(J1267-INDEX('Price Data'!N:N,MATCH(TEXT(A1267,"YYYY-MM-DD"),'Price Data'!M:M,0)+1))/INDEX('Price Data'!N:N,MATCH(TEXT(A1267,"YYYY-MM-DD"),'Price Data'!M:M,0)+1),""),"")</f>
        <v/>
      </c>
      <c r="L1267" s="34" t="str">
        <f>IFERROR(INDEX('Price Data'!Q:Q,MATCH(TEXT(A1267,"YYYY-MM-DD"),'Price Data'!P:P,0)),"")</f>
        <v/>
      </c>
      <c r="M1267" s="10" t="str" cm="1">
        <f t="array" ref="M1267">IFERROR(IF(ISNUMBER(L1267),(L1267-INDEX('Price Data'!Q:Q,MATCH(TEXT(A1267,"YYYY-MM-DD"),'Price Data'!P:P,0)+1))/INDEX('Price Data'!Q:Q,MATCH(TEXT(A1267,"YYYY-MM-DD"),'Price Data'!P:P,0)+1),""),"")</f>
        <v/>
      </c>
      <c r="N1267" s="34" t="str">
        <f>IFERROR(INDEX('Price Data'!T:T,MATCH(TEXT(A1267,"YYYY-MM-DD"),'Price Data'!S:S,0)),"")</f>
        <v/>
      </c>
      <c r="O1267" s="10" t="str" cm="1">
        <f t="array" ref="O1267">IFERROR(IF(ISNUMBER(N1267),(N1267-INDEX('Price Data'!T:T,MATCH(TEXT(A1267,"YYYY-MM-DD"),'Price Data'!S:S,0)+1))/INDEX('Price Data'!T:T,MATCH(TEXT(A1267,"YYYY-MM-DD"),'Price Data'!S:S,0)+1),""),"")</f>
        <v/>
      </c>
    </row>
    <row r="1268" spans="1:15" x14ac:dyDescent="0.3">
      <c r="A1268" s="8">
        <v>43087</v>
      </c>
      <c r="B1268" s="34">
        <f>IFERROR(INDEX('Price Data'!B:B,MATCH(TEXT(A1268,"YYYY-MM-DD"),'Price Data'!A:A,0)),"")</f>
        <v>22391</v>
      </c>
      <c r="C1268" s="10" cm="1">
        <f t="array" ref="C1268">IFERROR(IF(ISNUMBER(B1268),(B1268-INDEX('Price Data'!B:B,MATCH(TEXT(A1268,"YYYY-MM-DD"),'Price Data'!A:A,0)+1))/INDEX('Price Data'!B:B,MATCH(TEXT(A1268,"YYYY-MM-DD"),'Price Data'!A:A,0)+1),""),"")</f>
        <v>1.3442563591925409E-2</v>
      </c>
      <c r="D1268" s="34">
        <f>IFERROR(INDEX('Price Data'!E:E,MATCH(TEXT(A1268,"YYYY-MM-DD"),'Price Data'!D:D,0)),"")</f>
        <v>16.43</v>
      </c>
      <c r="E1268" s="10" cm="1">
        <f t="array" ref="E1268">IFERROR(IF(ISNUMBER(D1268),(D1268-INDEX('Price Data'!E:E,MATCH(TEXT(A1268,"YYYY-MM-DD"),'Price Data'!D:D,0)+1))/INDEX('Price Data'!E:E,MATCH(TEXT(A1268,"YYYY-MM-DD"),'Price Data'!D:D,0)+1),""),"")</f>
        <v>1.7337461300309668E-2</v>
      </c>
      <c r="F1268" s="34">
        <f>IFERROR(INDEX('Price Data'!H:H,MATCH(TEXT(A1268,"YYYY-MM-DD"),'Price Data'!G:G,0)),"")</f>
        <v>384.39999399999999</v>
      </c>
      <c r="G1268" s="10" cm="1">
        <f t="array" ref="G1268">IFERROR(IF(ISNUMBER(F1268),(F1268-INDEX('Price Data'!H:H,MATCH(TEXT(A1268,"YYYY-MM-DD"),'Price Data'!G:G,0)+1))/INDEX('Price Data'!H:H,MATCH(TEXT(A1268,"YYYY-MM-DD"),'Price Data'!G:G,0)+1),""),"")</f>
        <v>3.3333317204301056E-2</v>
      </c>
      <c r="H1268" s="34">
        <f>IFERROR(INDEX('Price Data'!K:K,MATCH(TEXT(A1268,"YYYY-MM-DD"),'Price Data'!J:J,0)),"")</f>
        <v>2.82</v>
      </c>
      <c r="I1268" s="10" cm="1">
        <f t="array" ref="I1268">IFERROR(IF(ISNUMBER(H1268),(H1268-INDEX('Price Data'!K:K,MATCH(TEXT(A1268,"YYYY-MM-DD"),'Price Data'!J:J,0)+1))/INDEX('Price Data'!K:K,MATCH(TEXT(A1268,"YYYY-MM-DD"),'Price Data'!J:J,0)+1),""),"")</f>
        <v>7.1428571428571496E-3</v>
      </c>
      <c r="J1268" s="34">
        <f>IFERROR(INDEX('Price Data'!N:N,MATCH(TEXT(A1268,"YYYY-MM-DD"),'Price Data'!M:M,0)),"")</f>
        <v>2.81</v>
      </c>
      <c r="K1268" s="10" cm="1">
        <f t="array" ref="K1268">IFERROR(IF(ISNUMBER(J1268),(J1268-INDEX('Price Data'!N:N,MATCH(TEXT(A1268,"YYYY-MM-DD"),'Price Data'!M:M,0)+1))/INDEX('Price Data'!N:N,MATCH(TEXT(A1268,"YYYY-MM-DD"),'Price Data'!M:M,0)+1),""),"")</f>
        <v>0</v>
      </c>
      <c r="L1268" s="34">
        <f>IFERROR(INDEX('Price Data'!Q:Q,MATCH(TEXT(A1268,"YYYY-MM-DD"),'Price Data'!P:P,0)),"")</f>
        <v>2.5</v>
      </c>
      <c r="M1268" s="10" cm="1">
        <f t="array" ref="M1268">IFERROR(IF(ISNUMBER(L1268),(L1268-INDEX('Price Data'!Q:Q,MATCH(TEXT(A1268,"YYYY-MM-DD"),'Price Data'!P:P,0)+1))/INDEX('Price Data'!Q:Q,MATCH(TEXT(A1268,"YYYY-MM-DD"),'Price Data'!P:P,0)+1),""),"")</f>
        <v>-7.936507936507943E-3</v>
      </c>
      <c r="N1268" s="34">
        <f>IFERROR(INDEX('Price Data'!T:T,MATCH(TEXT(A1268,"YYYY-MM-DD"),'Price Data'!S:S,0)),"")</f>
        <v>3.1</v>
      </c>
      <c r="O1268" s="10" cm="1">
        <f t="array" ref="O1268">IFERROR(IF(ISNUMBER(N1268),(N1268-INDEX('Price Data'!T:T,MATCH(TEXT(A1268,"YYYY-MM-DD"),'Price Data'!S:S,0)+1))/INDEX('Price Data'!T:T,MATCH(TEXT(A1268,"YYYY-MM-DD"),'Price Data'!S:S,0)+1),""),"")</f>
        <v>1.6393442622950907E-2</v>
      </c>
    </row>
    <row r="1269" spans="1:15" x14ac:dyDescent="0.3">
      <c r="A1269" s="8">
        <v>43088</v>
      </c>
      <c r="B1269" s="34">
        <f>IFERROR(INDEX('Price Data'!B:B,MATCH(TEXT(A1269,"YYYY-MM-DD"),'Price Data'!A:A,0)),"")</f>
        <v>22275</v>
      </c>
      <c r="C1269" s="10" cm="1">
        <f t="array" ref="C1269">IFERROR(IF(ISNUMBER(B1269),(B1269-INDEX('Price Data'!B:B,MATCH(TEXT(A1269,"YYYY-MM-DD"),'Price Data'!A:A,0)+1))/INDEX('Price Data'!B:B,MATCH(TEXT(A1269,"YYYY-MM-DD"),'Price Data'!A:A,0)+1),""),"")</f>
        <v>-5.1806529409137601E-3</v>
      </c>
      <c r="D1269" s="34">
        <f>IFERROR(INDEX('Price Data'!E:E,MATCH(TEXT(A1269,"YYYY-MM-DD"),'Price Data'!D:D,0)),"")</f>
        <v>16.53</v>
      </c>
      <c r="E1269" s="10" cm="1">
        <f t="array" ref="E1269">IFERROR(IF(ISNUMBER(D1269),(D1269-INDEX('Price Data'!E:E,MATCH(TEXT(A1269,"YYYY-MM-DD"),'Price Data'!D:D,0)+1))/INDEX('Price Data'!E:E,MATCH(TEXT(A1269,"YYYY-MM-DD"),'Price Data'!D:D,0)+1),""),"")</f>
        <v>6.0864272671942434E-3</v>
      </c>
      <c r="F1269" s="34">
        <f>IFERROR(INDEX('Price Data'!H:H,MATCH(TEXT(A1269,"YYYY-MM-DD"),'Price Data'!G:G,0)),"")</f>
        <v>389</v>
      </c>
      <c r="G1269" s="10" cm="1">
        <f t="array" ref="G1269">IFERROR(IF(ISNUMBER(F1269),(F1269-INDEX('Price Data'!H:H,MATCH(TEXT(A1269,"YYYY-MM-DD"),'Price Data'!G:G,0)+1))/INDEX('Price Data'!H:H,MATCH(TEXT(A1269,"YYYY-MM-DD"),'Price Data'!G:G,0)+1),""),"")</f>
        <v>1.1966717148283847E-2</v>
      </c>
      <c r="H1269" s="34">
        <f>IFERROR(INDEX('Price Data'!K:K,MATCH(TEXT(A1269,"YYYY-MM-DD"),'Price Data'!J:J,0)),"")</f>
        <v>2.79</v>
      </c>
      <c r="I1269" s="10" cm="1">
        <f t="array" ref="I1269">IFERROR(IF(ISNUMBER(H1269),(H1269-INDEX('Price Data'!K:K,MATCH(TEXT(A1269,"YYYY-MM-DD"),'Price Data'!J:J,0)+1))/INDEX('Price Data'!K:K,MATCH(TEXT(A1269,"YYYY-MM-DD"),'Price Data'!J:J,0)+1),""),"")</f>
        <v>-1.0638297872340358E-2</v>
      </c>
      <c r="J1269" s="34">
        <f>IFERROR(INDEX('Price Data'!N:N,MATCH(TEXT(A1269,"YYYY-MM-DD"),'Price Data'!M:M,0)),"")</f>
        <v>2.91</v>
      </c>
      <c r="K1269" s="10" cm="1">
        <f t="array" ref="K1269">IFERROR(IF(ISNUMBER(J1269),(J1269-INDEX('Price Data'!N:N,MATCH(TEXT(A1269,"YYYY-MM-DD"),'Price Data'!M:M,0)+1))/INDEX('Price Data'!N:N,MATCH(TEXT(A1269,"YYYY-MM-DD"),'Price Data'!M:M,0)+1),""),"")</f>
        <v>3.5587188612099675E-2</v>
      </c>
      <c r="L1269" s="34">
        <f>IFERROR(INDEX('Price Data'!Q:Q,MATCH(TEXT(A1269,"YYYY-MM-DD"),'Price Data'!P:P,0)),"")</f>
        <v>2.57</v>
      </c>
      <c r="M1269" s="10" cm="1">
        <f t="array" ref="M1269">IFERROR(IF(ISNUMBER(L1269),(L1269-INDEX('Price Data'!Q:Q,MATCH(TEXT(A1269,"YYYY-MM-DD"),'Price Data'!P:P,0)+1))/INDEX('Price Data'!Q:Q,MATCH(TEXT(A1269,"YYYY-MM-DD"),'Price Data'!P:P,0)+1),""),"")</f>
        <v>2.7999999999999935E-2</v>
      </c>
      <c r="N1269" s="34">
        <f>IFERROR(INDEX('Price Data'!T:T,MATCH(TEXT(A1269,"YYYY-MM-DD"),'Price Data'!S:S,0)),"")</f>
        <v>3.1</v>
      </c>
      <c r="O1269" s="10" cm="1">
        <f t="array" ref="O1269">IFERROR(IF(ISNUMBER(N1269),(N1269-INDEX('Price Data'!T:T,MATCH(TEXT(A1269,"YYYY-MM-DD"),'Price Data'!S:S,0)+1))/INDEX('Price Data'!T:T,MATCH(TEXT(A1269,"YYYY-MM-DD"),'Price Data'!S:S,0)+1),""),"")</f>
        <v>0</v>
      </c>
    </row>
    <row r="1270" spans="1:15" x14ac:dyDescent="0.3">
      <c r="A1270" s="8">
        <v>43089</v>
      </c>
      <c r="B1270" s="34">
        <f>IFERROR(INDEX('Price Data'!B:B,MATCH(TEXT(A1270,"YYYY-MM-DD"),'Price Data'!A:A,0)),"")</f>
        <v>22110</v>
      </c>
      <c r="C1270" s="10" cm="1">
        <f t="array" ref="C1270">IFERROR(IF(ISNUMBER(B1270),(B1270-INDEX('Price Data'!B:B,MATCH(TEXT(A1270,"YYYY-MM-DD"),'Price Data'!A:A,0)+1))/INDEX('Price Data'!B:B,MATCH(TEXT(A1270,"YYYY-MM-DD"),'Price Data'!A:A,0)+1),""),"")</f>
        <v>-7.4074074074074077E-3</v>
      </c>
      <c r="D1270" s="34">
        <f>IFERROR(INDEX('Price Data'!E:E,MATCH(TEXT(A1270,"YYYY-MM-DD"),'Price Data'!D:D,0)),"")</f>
        <v>16.05</v>
      </c>
      <c r="E1270" s="10" cm="1">
        <f t="array" ref="E1270">IFERROR(IF(ISNUMBER(D1270),(D1270-INDEX('Price Data'!E:E,MATCH(TEXT(A1270,"YYYY-MM-DD"),'Price Data'!D:D,0)+1))/INDEX('Price Data'!E:E,MATCH(TEXT(A1270,"YYYY-MM-DD"),'Price Data'!D:D,0)+1),""),"")</f>
        <v>-2.9038112522686049E-2</v>
      </c>
      <c r="F1270" s="34">
        <f>IFERROR(INDEX('Price Data'!H:H,MATCH(TEXT(A1270,"YYYY-MM-DD"),'Price Data'!G:G,0)),"")</f>
        <v>388</v>
      </c>
      <c r="G1270" s="10" cm="1">
        <f t="array" ref="G1270">IFERROR(IF(ISNUMBER(F1270),(F1270-INDEX('Price Data'!H:H,MATCH(TEXT(A1270,"YYYY-MM-DD"),'Price Data'!G:G,0)+1))/INDEX('Price Data'!H:H,MATCH(TEXT(A1270,"YYYY-MM-DD"),'Price Data'!G:G,0)+1),""),"")</f>
        <v>-2.5706940874035988E-3</v>
      </c>
      <c r="H1270" s="34">
        <f>IFERROR(INDEX('Price Data'!K:K,MATCH(TEXT(A1270,"YYYY-MM-DD"),'Price Data'!J:J,0)),"")</f>
        <v>2.79</v>
      </c>
      <c r="I1270" s="10" cm="1">
        <f t="array" ref="I1270">IFERROR(IF(ISNUMBER(H1270),(H1270-INDEX('Price Data'!K:K,MATCH(TEXT(A1270,"YYYY-MM-DD"),'Price Data'!J:J,0)+1))/INDEX('Price Data'!K:K,MATCH(TEXT(A1270,"YYYY-MM-DD"),'Price Data'!J:J,0)+1),""),"")</f>
        <v>0</v>
      </c>
      <c r="J1270" s="34">
        <f>IFERROR(INDEX('Price Data'!N:N,MATCH(TEXT(A1270,"YYYY-MM-DD"),'Price Data'!M:M,0)),"")</f>
        <v>2.89</v>
      </c>
      <c r="K1270" s="10" cm="1">
        <f t="array" ref="K1270">IFERROR(IF(ISNUMBER(J1270),(J1270-INDEX('Price Data'!N:N,MATCH(TEXT(A1270,"YYYY-MM-DD"),'Price Data'!M:M,0)+1))/INDEX('Price Data'!N:N,MATCH(TEXT(A1270,"YYYY-MM-DD"),'Price Data'!M:M,0)+1),""),"")</f>
        <v>-6.8728522336769819E-3</v>
      </c>
      <c r="L1270" s="34">
        <f>IFERROR(INDEX('Price Data'!Q:Q,MATCH(TEXT(A1270,"YYYY-MM-DD"),'Price Data'!P:P,0)),"")</f>
        <v>2.5299999999999998</v>
      </c>
      <c r="M1270" s="10" cm="1">
        <f t="array" ref="M1270">IFERROR(IF(ISNUMBER(L1270),(L1270-INDEX('Price Data'!Q:Q,MATCH(TEXT(A1270,"YYYY-MM-DD"),'Price Data'!P:P,0)+1))/INDEX('Price Data'!Q:Q,MATCH(TEXT(A1270,"YYYY-MM-DD"),'Price Data'!P:P,0)+1),""),"")</f>
        <v>-1.5564202334630364E-2</v>
      </c>
      <c r="N1270" s="34">
        <f>IFERROR(INDEX('Price Data'!T:T,MATCH(TEXT(A1270,"YYYY-MM-DD"),'Price Data'!S:S,0)),"")</f>
        <v>3.1</v>
      </c>
      <c r="O1270" s="10" cm="1">
        <f t="array" ref="O1270">IFERROR(IF(ISNUMBER(N1270),(N1270-INDEX('Price Data'!T:T,MATCH(TEXT(A1270,"YYYY-MM-DD"),'Price Data'!S:S,0)+1))/INDEX('Price Data'!T:T,MATCH(TEXT(A1270,"YYYY-MM-DD"),'Price Data'!S:S,0)+1),""),"")</f>
        <v>0</v>
      </c>
    </row>
    <row r="1271" spans="1:15" x14ac:dyDescent="0.3">
      <c r="A1271" s="8">
        <v>43090</v>
      </c>
      <c r="B1271" s="34">
        <f>IFERROR(INDEX('Price Data'!B:B,MATCH(TEXT(A1271,"YYYY-MM-DD"),'Price Data'!A:A,0)),"")</f>
        <v>22240</v>
      </c>
      <c r="C1271" s="10" cm="1">
        <f t="array" ref="C1271">IFERROR(IF(ISNUMBER(B1271),(B1271-INDEX('Price Data'!B:B,MATCH(TEXT(A1271,"YYYY-MM-DD"),'Price Data'!A:A,0)+1))/INDEX('Price Data'!B:B,MATCH(TEXT(A1271,"YYYY-MM-DD"),'Price Data'!A:A,0)+1),""),"")</f>
        <v>5.8796924468566261E-3</v>
      </c>
      <c r="D1271" s="34">
        <f>IFERROR(INDEX('Price Data'!E:E,MATCH(TEXT(A1271,"YYYY-MM-DD"),'Price Data'!D:D,0)),"")</f>
        <v>16.18</v>
      </c>
      <c r="E1271" s="10" cm="1">
        <f t="array" ref="E1271">IFERROR(IF(ISNUMBER(D1271),(D1271-INDEX('Price Data'!E:E,MATCH(TEXT(A1271,"YYYY-MM-DD"),'Price Data'!D:D,0)+1))/INDEX('Price Data'!E:E,MATCH(TEXT(A1271,"YYYY-MM-DD"),'Price Data'!D:D,0)+1),""),"")</f>
        <v>8.0996884735201873E-3</v>
      </c>
      <c r="F1271" s="34">
        <f>IFERROR(INDEX('Price Data'!H:H,MATCH(TEXT(A1271,"YYYY-MM-DD"),'Price Data'!G:G,0)),"")</f>
        <v>393.39999399999999</v>
      </c>
      <c r="G1271" s="10" cm="1">
        <f t="array" ref="G1271">IFERROR(IF(ISNUMBER(F1271),(F1271-INDEX('Price Data'!H:H,MATCH(TEXT(A1271,"YYYY-MM-DD"),'Price Data'!G:G,0)+1))/INDEX('Price Data'!H:H,MATCH(TEXT(A1271,"YYYY-MM-DD"),'Price Data'!G:G,0)+1),""),"")</f>
        <v>1.3917510309278331E-2</v>
      </c>
      <c r="H1271" s="34">
        <f>IFERROR(INDEX('Price Data'!K:K,MATCH(TEXT(A1271,"YYYY-MM-DD"),'Price Data'!J:J,0)),"")</f>
        <v>2.83</v>
      </c>
      <c r="I1271" s="10" cm="1">
        <f t="array" ref="I1271">IFERROR(IF(ISNUMBER(H1271),(H1271-INDEX('Price Data'!K:K,MATCH(TEXT(A1271,"YYYY-MM-DD"),'Price Data'!J:J,0)+1))/INDEX('Price Data'!K:K,MATCH(TEXT(A1271,"YYYY-MM-DD"),'Price Data'!J:J,0)+1),""),"")</f>
        <v>1.4336917562724026E-2</v>
      </c>
      <c r="J1271" s="34">
        <f>IFERROR(INDEX('Price Data'!N:N,MATCH(TEXT(A1271,"YYYY-MM-DD"),'Price Data'!M:M,0)),"")</f>
        <v>2.89</v>
      </c>
      <c r="K1271" s="10" cm="1">
        <f t="array" ref="K1271">IFERROR(IF(ISNUMBER(J1271),(J1271-INDEX('Price Data'!N:N,MATCH(TEXT(A1271,"YYYY-MM-DD"),'Price Data'!M:M,0)+1))/INDEX('Price Data'!N:N,MATCH(TEXT(A1271,"YYYY-MM-DD"),'Price Data'!M:M,0)+1),""),"")</f>
        <v>0</v>
      </c>
      <c r="L1271" s="34">
        <f>IFERROR(INDEX('Price Data'!Q:Q,MATCH(TEXT(A1271,"YYYY-MM-DD"),'Price Data'!P:P,0)),"")</f>
        <v>2.58</v>
      </c>
      <c r="M1271" s="10" cm="1">
        <f t="array" ref="M1271">IFERROR(IF(ISNUMBER(L1271),(L1271-INDEX('Price Data'!Q:Q,MATCH(TEXT(A1271,"YYYY-MM-DD"),'Price Data'!P:P,0)+1))/INDEX('Price Data'!Q:Q,MATCH(TEXT(A1271,"YYYY-MM-DD"),'Price Data'!P:P,0)+1),""),"")</f>
        <v>1.9762845849802479E-2</v>
      </c>
      <c r="N1271" s="34">
        <f>IFERROR(INDEX('Price Data'!T:T,MATCH(TEXT(A1271,"YYYY-MM-DD"),'Price Data'!S:S,0)),"")</f>
        <v>3.09</v>
      </c>
      <c r="O1271" s="10" cm="1">
        <f t="array" ref="O1271">IFERROR(IF(ISNUMBER(N1271),(N1271-INDEX('Price Data'!T:T,MATCH(TEXT(A1271,"YYYY-MM-DD"),'Price Data'!S:S,0)+1))/INDEX('Price Data'!T:T,MATCH(TEXT(A1271,"YYYY-MM-DD"),'Price Data'!S:S,0)+1),""),"")</f>
        <v>-3.2258064516129778E-3</v>
      </c>
    </row>
    <row r="1272" spans="1:15" x14ac:dyDescent="0.3">
      <c r="A1272" s="8">
        <v>43091</v>
      </c>
      <c r="B1272" s="34">
        <f>IFERROR(INDEX('Price Data'!B:B,MATCH(TEXT(A1272,"YYYY-MM-DD"),'Price Data'!A:A,0)),"")</f>
        <v>22209</v>
      </c>
      <c r="C1272" s="10" cm="1">
        <f t="array" ref="C1272">IFERROR(IF(ISNUMBER(B1272),(B1272-INDEX('Price Data'!B:B,MATCH(TEXT(A1272,"YYYY-MM-DD"),'Price Data'!A:A,0)+1))/INDEX('Price Data'!B:B,MATCH(TEXT(A1272,"YYYY-MM-DD"),'Price Data'!A:A,0)+1),""),"")</f>
        <v>-1.393884892086331E-3</v>
      </c>
      <c r="D1272" s="34">
        <f>IFERROR(INDEX('Price Data'!E:E,MATCH(TEXT(A1272,"YYYY-MM-DD"),'Price Data'!D:D,0)),"")</f>
        <v>15.92</v>
      </c>
      <c r="E1272" s="10" cm="1">
        <f t="array" ref="E1272">IFERROR(IF(ISNUMBER(D1272),(D1272-INDEX('Price Data'!E:E,MATCH(TEXT(A1272,"YYYY-MM-DD"),'Price Data'!D:D,0)+1))/INDEX('Price Data'!E:E,MATCH(TEXT(A1272,"YYYY-MM-DD"),'Price Data'!D:D,0)+1),""),"")</f>
        <v>-1.6069221260815808E-2</v>
      </c>
      <c r="F1272" s="34">
        <f>IFERROR(INDEX('Price Data'!H:H,MATCH(TEXT(A1272,"YYYY-MM-DD"),'Price Data'!G:G,0)),"")</f>
        <v>382.79998799999998</v>
      </c>
      <c r="G1272" s="10" cm="1">
        <f t="array" ref="G1272">IFERROR(IF(ISNUMBER(F1272),(F1272-INDEX('Price Data'!H:H,MATCH(TEXT(A1272,"YYYY-MM-DD"),'Price Data'!G:G,0)+1))/INDEX('Price Data'!H:H,MATCH(TEXT(A1272,"YYYY-MM-DD"),'Price Data'!G:G,0)+1),""),"")</f>
        <v>-2.6944601326048846E-2</v>
      </c>
      <c r="H1272" s="34">
        <f>IFERROR(INDEX('Price Data'!K:K,MATCH(TEXT(A1272,"YYYY-MM-DD"),'Price Data'!J:J,0)),"")</f>
        <v>2.84</v>
      </c>
      <c r="I1272" s="10" cm="1">
        <f t="array" ref="I1272">IFERROR(IF(ISNUMBER(H1272),(H1272-INDEX('Price Data'!K:K,MATCH(TEXT(A1272,"YYYY-MM-DD"),'Price Data'!J:J,0)+1))/INDEX('Price Data'!K:K,MATCH(TEXT(A1272,"YYYY-MM-DD"),'Price Data'!J:J,0)+1),""),"")</f>
        <v>3.5335689045935641E-3</v>
      </c>
      <c r="J1272" s="34">
        <f>IFERROR(INDEX('Price Data'!N:N,MATCH(TEXT(A1272,"YYYY-MM-DD"),'Price Data'!M:M,0)),"")</f>
        <v>2.84</v>
      </c>
      <c r="K1272" s="10" cm="1">
        <f t="array" ref="K1272">IFERROR(IF(ISNUMBER(J1272),(J1272-INDEX('Price Data'!N:N,MATCH(TEXT(A1272,"YYYY-MM-DD"),'Price Data'!M:M,0)+1))/INDEX('Price Data'!N:N,MATCH(TEXT(A1272,"YYYY-MM-DD"),'Price Data'!M:M,0)+1),""),"")</f>
        <v>-1.7301038062283829E-2</v>
      </c>
      <c r="L1272" s="34">
        <f>IFERROR(INDEX('Price Data'!Q:Q,MATCH(TEXT(A1272,"YYYY-MM-DD"),'Price Data'!P:P,0)),"")</f>
        <v>2.5499999999999998</v>
      </c>
      <c r="M1272" s="10" cm="1">
        <f t="array" ref="M1272">IFERROR(IF(ISNUMBER(L1272),(L1272-INDEX('Price Data'!Q:Q,MATCH(TEXT(A1272,"YYYY-MM-DD"),'Price Data'!P:P,0)+1))/INDEX('Price Data'!Q:Q,MATCH(TEXT(A1272,"YYYY-MM-DD"),'Price Data'!P:P,0)+1),""),"")</f>
        <v>-1.1627906976744281E-2</v>
      </c>
      <c r="N1272" s="34">
        <f>IFERROR(INDEX('Price Data'!T:T,MATCH(TEXT(A1272,"YYYY-MM-DD"),'Price Data'!S:S,0)),"")</f>
        <v>3.02</v>
      </c>
      <c r="O1272" s="10" cm="1">
        <f t="array" ref="O1272">IFERROR(IF(ISNUMBER(N1272),(N1272-INDEX('Price Data'!T:T,MATCH(TEXT(A1272,"YYYY-MM-DD"),'Price Data'!S:S,0)+1))/INDEX('Price Data'!T:T,MATCH(TEXT(A1272,"YYYY-MM-DD"),'Price Data'!S:S,0)+1),""),"")</f>
        <v>-2.2653721682847846E-2</v>
      </c>
    </row>
    <row r="1273" spans="1:15" x14ac:dyDescent="0.3">
      <c r="A1273" s="8">
        <v>43092</v>
      </c>
      <c r="B1273" s="34" t="str">
        <f>IFERROR(INDEX('Price Data'!B:B,MATCH(TEXT(A1273,"YYYY-MM-DD"),'Price Data'!A:A,0)),"")</f>
        <v/>
      </c>
      <c r="C1273" s="10" t="str" cm="1">
        <f t="array" ref="C1273">IFERROR(IF(ISNUMBER(B1273),(B1273-INDEX('Price Data'!B:B,MATCH(TEXT(A1273,"YYYY-MM-DD"),'Price Data'!A:A,0)+1))/INDEX('Price Data'!B:B,MATCH(TEXT(A1273,"YYYY-MM-DD"),'Price Data'!A:A,0)+1),""),"")</f>
        <v/>
      </c>
      <c r="D1273" s="34" t="str">
        <f>IFERROR(INDEX('Price Data'!E:E,MATCH(TEXT(A1273,"YYYY-MM-DD"),'Price Data'!D:D,0)),"")</f>
        <v/>
      </c>
      <c r="E1273" s="10" t="str" cm="1">
        <f t="array" ref="E1273">IFERROR(IF(ISNUMBER(D1273),(D1273-INDEX('Price Data'!E:E,MATCH(TEXT(A1273,"YYYY-MM-DD"),'Price Data'!D:D,0)+1))/INDEX('Price Data'!E:E,MATCH(TEXT(A1273,"YYYY-MM-DD"),'Price Data'!D:D,0)+1),""),"")</f>
        <v/>
      </c>
      <c r="F1273" s="34" t="str">
        <f>IFERROR(INDEX('Price Data'!H:H,MATCH(TEXT(A1273,"YYYY-MM-DD"),'Price Data'!G:G,0)),"")</f>
        <v/>
      </c>
      <c r="G1273" s="10" t="str" cm="1">
        <f t="array" ref="G1273">IFERROR(IF(ISNUMBER(F1273),(F1273-INDEX('Price Data'!H:H,MATCH(TEXT(A1273,"YYYY-MM-DD"),'Price Data'!G:G,0)+1))/INDEX('Price Data'!H:H,MATCH(TEXT(A1273,"YYYY-MM-DD"),'Price Data'!G:G,0)+1),""),"")</f>
        <v/>
      </c>
      <c r="H1273" s="34" t="str">
        <f>IFERROR(INDEX('Price Data'!K:K,MATCH(TEXT(A1273,"YYYY-MM-DD"),'Price Data'!J:J,0)),"")</f>
        <v/>
      </c>
      <c r="I1273" s="10" t="str" cm="1">
        <f t="array" ref="I1273">IFERROR(IF(ISNUMBER(H1273),(H1273-INDEX('Price Data'!K:K,MATCH(TEXT(A1273,"YYYY-MM-DD"),'Price Data'!J:J,0)+1))/INDEX('Price Data'!K:K,MATCH(TEXT(A1273,"YYYY-MM-DD"),'Price Data'!J:J,0)+1),""),"")</f>
        <v/>
      </c>
      <c r="J1273" s="34" t="str">
        <f>IFERROR(INDEX('Price Data'!N:N,MATCH(TEXT(A1273,"YYYY-MM-DD"),'Price Data'!M:M,0)),"")</f>
        <v/>
      </c>
      <c r="K1273" s="10" t="str" cm="1">
        <f t="array" ref="K1273">IFERROR(IF(ISNUMBER(J1273),(J1273-INDEX('Price Data'!N:N,MATCH(TEXT(A1273,"YYYY-MM-DD"),'Price Data'!M:M,0)+1))/INDEX('Price Data'!N:N,MATCH(TEXT(A1273,"YYYY-MM-DD"),'Price Data'!M:M,0)+1),""),"")</f>
        <v/>
      </c>
      <c r="L1273" s="34" t="str">
        <f>IFERROR(INDEX('Price Data'!Q:Q,MATCH(TEXT(A1273,"YYYY-MM-DD"),'Price Data'!P:P,0)),"")</f>
        <v/>
      </c>
      <c r="M1273" s="10" t="str" cm="1">
        <f t="array" ref="M1273">IFERROR(IF(ISNUMBER(L1273),(L1273-INDEX('Price Data'!Q:Q,MATCH(TEXT(A1273,"YYYY-MM-DD"),'Price Data'!P:P,0)+1))/INDEX('Price Data'!Q:Q,MATCH(TEXT(A1273,"YYYY-MM-DD"),'Price Data'!P:P,0)+1),""),"")</f>
        <v/>
      </c>
      <c r="N1273" s="34" t="str">
        <f>IFERROR(INDEX('Price Data'!T:T,MATCH(TEXT(A1273,"YYYY-MM-DD"),'Price Data'!S:S,0)),"")</f>
        <v/>
      </c>
      <c r="O1273" s="10" t="str" cm="1">
        <f t="array" ref="O1273">IFERROR(IF(ISNUMBER(N1273),(N1273-INDEX('Price Data'!T:T,MATCH(TEXT(A1273,"YYYY-MM-DD"),'Price Data'!S:S,0)+1))/INDEX('Price Data'!T:T,MATCH(TEXT(A1273,"YYYY-MM-DD"),'Price Data'!S:S,0)+1),""),"")</f>
        <v/>
      </c>
    </row>
    <row r="1274" spans="1:15" x14ac:dyDescent="0.3">
      <c r="A1274" s="8">
        <v>43093</v>
      </c>
      <c r="B1274" s="34" t="str">
        <f>IFERROR(INDEX('Price Data'!B:B,MATCH(TEXT(A1274,"YYYY-MM-DD"),'Price Data'!A:A,0)),"")</f>
        <v/>
      </c>
      <c r="C1274" s="10" t="str" cm="1">
        <f t="array" ref="C1274">IFERROR(IF(ISNUMBER(B1274),(B1274-INDEX('Price Data'!B:B,MATCH(TEXT(A1274,"YYYY-MM-DD"),'Price Data'!A:A,0)+1))/INDEX('Price Data'!B:B,MATCH(TEXT(A1274,"YYYY-MM-DD"),'Price Data'!A:A,0)+1),""),"")</f>
        <v/>
      </c>
      <c r="D1274" s="34" t="str">
        <f>IFERROR(INDEX('Price Data'!E:E,MATCH(TEXT(A1274,"YYYY-MM-DD"),'Price Data'!D:D,0)),"")</f>
        <v/>
      </c>
      <c r="E1274" s="10" t="str" cm="1">
        <f t="array" ref="E1274">IFERROR(IF(ISNUMBER(D1274),(D1274-INDEX('Price Data'!E:E,MATCH(TEXT(A1274,"YYYY-MM-DD"),'Price Data'!D:D,0)+1))/INDEX('Price Data'!E:E,MATCH(TEXT(A1274,"YYYY-MM-DD"),'Price Data'!D:D,0)+1),""),"")</f>
        <v/>
      </c>
      <c r="F1274" s="34" t="str">
        <f>IFERROR(INDEX('Price Data'!H:H,MATCH(TEXT(A1274,"YYYY-MM-DD"),'Price Data'!G:G,0)),"")</f>
        <v/>
      </c>
      <c r="G1274" s="10" t="str" cm="1">
        <f t="array" ref="G1274">IFERROR(IF(ISNUMBER(F1274),(F1274-INDEX('Price Data'!H:H,MATCH(TEXT(A1274,"YYYY-MM-DD"),'Price Data'!G:G,0)+1))/INDEX('Price Data'!H:H,MATCH(TEXT(A1274,"YYYY-MM-DD"),'Price Data'!G:G,0)+1),""),"")</f>
        <v/>
      </c>
      <c r="H1274" s="34" t="str">
        <f>IFERROR(INDEX('Price Data'!K:K,MATCH(TEXT(A1274,"YYYY-MM-DD"),'Price Data'!J:J,0)),"")</f>
        <v/>
      </c>
      <c r="I1274" s="10" t="str" cm="1">
        <f t="array" ref="I1274">IFERROR(IF(ISNUMBER(H1274),(H1274-INDEX('Price Data'!K:K,MATCH(TEXT(A1274,"YYYY-MM-DD"),'Price Data'!J:J,0)+1))/INDEX('Price Data'!K:K,MATCH(TEXT(A1274,"YYYY-MM-DD"),'Price Data'!J:J,0)+1),""),"")</f>
        <v/>
      </c>
      <c r="J1274" s="34" t="str">
        <f>IFERROR(INDEX('Price Data'!N:N,MATCH(TEXT(A1274,"YYYY-MM-DD"),'Price Data'!M:M,0)),"")</f>
        <v/>
      </c>
      <c r="K1274" s="10" t="str" cm="1">
        <f t="array" ref="K1274">IFERROR(IF(ISNUMBER(J1274),(J1274-INDEX('Price Data'!N:N,MATCH(TEXT(A1274,"YYYY-MM-DD"),'Price Data'!M:M,0)+1))/INDEX('Price Data'!N:N,MATCH(TEXT(A1274,"YYYY-MM-DD"),'Price Data'!M:M,0)+1),""),"")</f>
        <v/>
      </c>
      <c r="L1274" s="34" t="str">
        <f>IFERROR(INDEX('Price Data'!Q:Q,MATCH(TEXT(A1274,"YYYY-MM-DD"),'Price Data'!P:P,0)),"")</f>
        <v/>
      </c>
      <c r="M1274" s="10" t="str" cm="1">
        <f t="array" ref="M1274">IFERROR(IF(ISNUMBER(L1274),(L1274-INDEX('Price Data'!Q:Q,MATCH(TEXT(A1274,"YYYY-MM-DD"),'Price Data'!P:P,0)+1))/INDEX('Price Data'!Q:Q,MATCH(TEXT(A1274,"YYYY-MM-DD"),'Price Data'!P:P,0)+1),""),"")</f>
        <v/>
      </c>
      <c r="N1274" s="34" t="str">
        <f>IFERROR(INDEX('Price Data'!T:T,MATCH(TEXT(A1274,"YYYY-MM-DD"),'Price Data'!S:S,0)),"")</f>
        <v/>
      </c>
      <c r="O1274" s="10" t="str" cm="1">
        <f t="array" ref="O1274">IFERROR(IF(ISNUMBER(N1274),(N1274-INDEX('Price Data'!T:T,MATCH(TEXT(A1274,"YYYY-MM-DD"),'Price Data'!S:S,0)+1))/INDEX('Price Data'!T:T,MATCH(TEXT(A1274,"YYYY-MM-DD"),'Price Data'!S:S,0)+1),""),"")</f>
        <v/>
      </c>
    </row>
    <row r="1275" spans="1:15" x14ac:dyDescent="0.3">
      <c r="A1275" s="8">
        <v>43094</v>
      </c>
      <c r="B1275" s="34" t="str">
        <f>IFERROR(INDEX('Price Data'!B:B,MATCH(TEXT(A1275,"YYYY-MM-DD"),'Price Data'!A:A,0)),"")</f>
        <v/>
      </c>
      <c r="C1275" s="10" t="str" cm="1">
        <f t="array" ref="C1275">IFERROR(IF(ISNUMBER(B1275),(B1275-INDEX('Price Data'!B:B,MATCH(TEXT(A1275,"YYYY-MM-DD"),'Price Data'!A:A,0)+1))/INDEX('Price Data'!B:B,MATCH(TEXT(A1275,"YYYY-MM-DD"),'Price Data'!A:A,0)+1),""),"")</f>
        <v/>
      </c>
      <c r="D1275" s="34" t="str">
        <f>IFERROR(INDEX('Price Data'!E:E,MATCH(TEXT(A1275,"YYYY-MM-DD"),'Price Data'!D:D,0)),"")</f>
        <v/>
      </c>
      <c r="E1275" s="10" t="str" cm="1">
        <f t="array" ref="E1275">IFERROR(IF(ISNUMBER(D1275),(D1275-INDEX('Price Data'!E:E,MATCH(TEXT(A1275,"YYYY-MM-DD"),'Price Data'!D:D,0)+1))/INDEX('Price Data'!E:E,MATCH(TEXT(A1275,"YYYY-MM-DD"),'Price Data'!D:D,0)+1),""),"")</f>
        <v/>
      </c>
      <c r="F1275" s="34" t="str">
        <f>IFERROR(INDEX('Price Data'!H:H,MATCH(TEXT(A1275,"YYYY-MM-DD"),'Price Data'!G:G,0)),"")</f>
        <v/>
      </c>
      <c r="G1275" s="10" t="str" cm="1">
        <f t="array" ref="G1275">IFERROR(IF(ISNUMBER(F1275),(F1275-INDEX('Price Data'!H:H,MATCH(TEXT(A1275,"YYYY-MM-DD"),'Price Data'!G:G,0)+1))/INDEX('Price Data'!H:H,MATCH(TEXT(A1275,"YYYY-MM-DD"),'Price Data'!G:G,0)+1),""),"")</f>
        <v/>
      </c>
      <c r="H1275" s="34" t="str">
        <f>IFERROR(INDEX('Price Data'!K:K,MATCH(TEXT(A1275,"YYYY-MM-DD"),'Price Data'!J:J,0)),"")</f>
        <v/>
      </c>
      <c r="I1275" s="10" t="str" cm="1">
        <f t="array" ref="I1275">IFERROR(IF(ISNUMBER(H1275),(H1275-INDEX('Price Data'!K:K,MATCH(TEXT(A1275,"YYYY-MM-DD"),'Price Data'!J:J,0)+1))/INDEX('Price Data'!K:K,MATCH(TEXT(A1275,"YYYY-MM-DD"),'Price Data'!J:J,0)+1),""),"")</f>
        <v/>
      </c>
      <c r="J1275" s="34" t="str">
        <f>IFERROR(INDEX('Price Data'!N:N,MATCH(TEXT(A1275,"YYYY-MM-DD"),'Price Data'!M:M,0)),"")</f>
        <v/>
      </c>
      <c r="K1275" s="10" t="str" cm="1">
        <f t="array" ref="K1275">IFERROR(IF(ISNUMBER(J1275),(J1275-INDEX('Price Data'!N:N,MATCH(TEXT(A1275,"YYYY-MM-DD"),'Price Data'!M:M,0)+1))/INDEX('Price Data'!N:N,MATCH(TEXT(A1275,"YYYY-MM-DD"),'Price Data'!M:M,0)+1),""),"")</f>
        <v/>
      </c>
      <c r="L1275" s="34" t="str">
        <f>IFERROR(INDEX('Price Data'!Q:Q,MATCH(TEXT(A1275,"YYYY-MM-DD"),'Price Data'!P:P,0)),"")</f>
        <v/>
      </c>
      <c r="M1275" s="10" t="str" cm="1">
        <f t="array" ref="M1275">IFERROR(IF(ISNUMBER(L1275),(L1275-INDEX('Price Data'!Q:Q,MATCH(TEXT(A1275,"YYYY-MM-DD"),'Price Data'!P:P,0)+1))/INDEX('Price Data'!Q:Q,MATCH(TEXT(A1275,"YYYY-MM-DD"),'Price Data'!P:P,0)+1),""),"")</f>
        <v/>
      </c>
      <c r="N1275" s="34" t="str">
        <f>IFERROR(INDEX('Price Data'!T:T,MATCH(TEXT(A1275,"YYYY-MM-DD"),'Price Data'!S:S,0)),"")</f>
        <v/>
      </c>
      <c r="O1275" s="10" t="str" cm="1">
        <f t="array" ref="O1275">IFERROR(IF(ISNUMBER(N1275),(N1275-INDEX('Price Data'!T:T,MATCH(TEXT(A1275,"YYYY-MM-DD"),'Price Data'!S:S,0)+1))/INDEX('Price Data'!T:T,MATCH(TEXT(A1275,"YYYY-MM-DD"),'Price Data'!S:S,0)+1),""),"")</f>
        <v/>
      </c>
    </row>
    <row r="1276" spans="1:15" x14ac:dyDescent="0.3">
      <c r="A1276" s="8">
        <v>43095</v>
      </c>
      <c r="B1276" s="34" t="str">
        <f>IFERROR(INDEX('Price Data'!B:B,MATCH(TEXT(A1276,"YYYY-MM-DD"),'Price Data'!A:A,0)),"")</f>
        <v/>
      </c>
      <c r="C1276" s="10" t="str" cm="1">
        <f t="array" ref="C1276">IFERROR(IF(ISNUMBER(B1276),(B1276-INDEX('Price Data'!B:B,MATCH(TEXT(A1276,"YYYY-MM-DD"),'Price Data'!A:A,0)+1))/INDEX('Price Data'!B:B,MATCH(TEXT(A1276,"YYYY-MM-DD"),'Price Data'!A:A,0)+1),""),"")</f>
        <v/>
      </c>
      <c r="D1276" s="34" t="str">
        <f>IFERROR(INDEX('Price Data'!E:E,MATCH(TEXT(A1276,"YYYY-MM-DD"),'Price Data'!D:D,0)),"")</f>
        <v/>
      </c>
      <c r="E1276" s="10" t="str" cm="1">
        <f t="array" ref="E1276">IFERROR(IF(ISNUMBER(D1276),(D1276-INDEX('Price Data'!E:E,MATCH(TEXT(A1276,"YYYY-MM-DD"),'Price Data'!D:D,0)+1))/INDEX('Price Data'!E:E,MATCH(TEXT(A1276,"YYYY-MM-DD"),'Price Data'!D:D,0)+1),""),"")</f>
        <v/>
      </c>
      <c r="F1276" s="34" t="str">
        <f>IFERROR(INDEX('Price Data'!H:H,MATCH(TEXT(A1276,"YYYY-MM-DD"),'Price Data'!G:G,0)),"")</f>
        <v/>
      </c>
      <c r="G1276" s="10" t="str" cm="1">
        <f t="array" ref="G1276">IFERROR(IF(ISNUMBER(F1276),(F1276-INDEX('Price Data'!H:H,MATCH(TEXT(A1276,"YYYY-MM-DD"),'Price Data'!G:G,0)+1))/INDEX('Price Data'!H:H,MATCH(TEXT(A1276,"YYYY-MM-DD"),'Price Data'!G:G,0)+1),""),"")</f>
        <v/>
      </c>
      <c r="H1276" s="34" t="str">
        <f>IFERROR(INDEX('Price Data'!K:K,MATCH(TEXT(A1276,"YYYY-MM-DD"),'Price Data'!J:J,0)),"")</f>
        <v/>
      </c>
      <c r="I1276" s="10" t="str" cm="1">
        <f t="array" ref="I1276">IFERROR(IF(ISNUMBER(H1276),(H1276-INDEX('Price Data'!K:K,MATCH(TEXT(A1276,"YYYY-MM-DD"),'Price Data'!J:J,0)+1))/INDEX('Price Data'!K:K,MATCH(TEXT(A1276,"YYYY-MM-DD"),'Price Data'!J:J,0)+1),""),"")</f>
        <v/>
      </c>
      <c r="J1276" s="34" t="str">
        <f>IFERROR(INDEX('Price Data'!N:N,MATCH(TEXT(A1276,"YYYY-MM-DD"),'Price Data'!M:M,0)),"")</f>
        <v/>
      </c>
      <c r="K1276" s="10" t="str" cm="1">
        <f t="array" ref="K1276">IFERROR(IF(ISNUMBER(J1276),(J1276-INDEX('Price Data'!N:N,MATCH(TEXT(A1276,"YYYY-MM-DD"),'Price Data'!M:M,0)+1))/INDEX('Price Data'!N:N,MATCH(TEXT(A1276,"YYYY-MM-DD"),'Price Data'!M:M,0)+1),""),"")</f>
        <v/>
      </c>
      <c r="L1276" s="34" t="str">
        <f>IFERROR(INDEX('Price Data'!Q:Q,MATCH(TEXT(A1276,"YYYY-MM-DD"),'Price Data'!P:P,0)),"")</f>
        <v/>
      </c>
      <c r="M1276" s="10" t="str" cm="1">
        <f t="array" ref="M1276">IFERROR(IF(ISNUMBER(L1276),(L1276-INDEX('Price Data'!Q:Q,MATCH(TEXT(A1276,"YYYY-MM-DD"),'Price Data'!P:P,0)+1))/INDEX('Price Data'!Q:Q,MATCH(TEXT(A1276,"YYYY-MM-DD"),'Price Data'!P:P,0)+1),""),"")</f>
        <v/>
      </c>
      <c r="N1276" s="34" t="str">
        <f>IFERROR(INDEX('Price Data'!T:T,MATCH(TEXT(A1276,"YYYY-MM-DD"),'Price Data'!S:S,0)),"")</f>
        <v/>
      </c>
      <c r="O1276" s="10" t="str" cm="1">
        <f t="array" ref="O1276">IFERROR(IF(ISNUMBER(N1276),(N1276-INDEX('Price Data'!T:T,MATCH(TEXT(A1276,"YYYY-MM-DD"),'Price Data'!S:S,0)+1))/INDEX('Price Data'!T:T,MATCH(TEXT(A1276,"YYYY-MM-DD"),'Price Data'!S:S,0)+1),""),"")</f>
        <v/>
      </c>
    </row>
    <row r="1277" spans="1:15" x14ac:dyDescent="0.3">
      <c r="A1277" s="8">
        <v>43096</v>
      </c>
      <c r="B1277" s="34">
        <f>IFERROR(INDEX('Price Data'!B:B,MATCH(TEXT(A1277,"YYYY-MM-DD"),'Price Data'!A:A,0)),"")</f>
        <v>22201</v>
      </c>
      <c r="C1277" s="10" cm="1">
        <f t="array" ref="C1277">IFERROR(IF(ISNUMBER(B1277),(B1277-INDEX('Price Data'!B:B,MATCH(TEXT(A1277,"YYYY-MM-DD"),'Price Data'!A:A,0)+1))/INDEX('Price Data'!B:B,MATCH(TEXT(A1277,"YYYY-MM-DD"),'Price Data'!A:A,0)+1),""),"")</f>
        <v>-3.6021432752487731E-4</v>
      </c>
      <c r="D1277" s="34">
        <f>IFERROR(INDEX('Price Data'!E:E,MATCH(TEXT(A1277,"YYYY-MM-DD"),'Price Data'!D:D,0)),"")</f>
        <v>15.81</v>
      </c>
      <c r="E1277" s="10" cm="1">
        <f t="array" ref="E1277">IFERROR(IF(ISNUMBER(D1277),(D1277-INDEX('Price Data'!E:E,MATCH(TEXT(A1277,"YYYY-MM-DD"),'Price Data'!D:D,0)+1))/INDEX('Price Data'!E:E,MATCH(TEXT(A1277,"YYYY-MM-DD"),'Price Data'!D:D,0)+1),""),"")</f>
        <v>-6.9095477386934313E-3</v>
      </c>
      <c r="F1277" s="34">
        <f>IFERROR(INDEX('Price Data'!H:H,MATCH(TEXT(A1277,"YYYY-MM-DD"),'Price Data'!G:G,0)),"")</f>
        <v>392.79998799999998</v>
      </c>
      <c r="G1277" s="10" cm="1">
        <f t="array" ref="G1277">IFERROR(IF(ISNUMBER(F1277),(F1277-INDEX('Price Data'!H:H,MATCH(TEXT(A1277,"YYYY-MM-DD"),'Price Data'!G:G,0)+1))/INDEX('Price Data'!H:H,MATCH(TEXT(A1277,"YYYY-MM-DD"),'Price Data'!G:G,0)+1),""),"")</f>
        <v>2.6123302804283266E-2</v>
      </c>
      <c r="H1277" s="34">
        <f>IFERROR(INDEX('Price Data'!K:K,MATCH(TEXT(A1277,"YYYY-MM-DD"),'Price Data'!J:J,0)),"")</f>
        <v>2.82</v>
      </c>
      <c r="I1277" s="10" cm="1">
        <f t="array" ref="I1277">IFERROR(IF(ISNUMBER(H1277),(H1277-INDEX('Price Data'!K:K,MATCH(TEXT(A1277,"YYYY-MM-DD"),'Price Data'!J:J,0)+1))/INDEX('Price Data'!K:K,MATCH(TEXT(A1277,"YYYY-MM-DD"),'Price Data'!J:J,0)+1),""),"")</f>
        <v>-7.0422535211267668E-3</v>
      </c>
      <c r="J1277" s="34">
        <f>IFERROR(INDEX('Price Data'!N:N,MATCH(TEXT(A1277,"YYYY-MM-DD"),'Price Data'!M:M,0)),"")</f>
        <v>2.85</v>
      </c>
      <c r="K1277" s="10" cm="1">
        <f t="array" ref="K1277">IFERROR(IF(ISNUMBER(J1277),(J1277-INDEX('Price Data'!N:N,MATCH(TEXT(A1277,"YYYY-MM-DD"),'Price Data'!M:M,0)+1))/INDEX('Price Data'!N:N,MATCH(TEXT(A1277,"YYYY-MM-DD"),'Price Data'!M:M,0)+1),""),"")</f>
        <v>3.5211267605634619E-3</v>
      </c>
      <c r="L1277" s="34">
        <f>IFERROR(INDEX('Price Data'!Q:Q,MATCH(TEXT(A1277,"YYYY-MM-DD"),'Price Data'!P:P,0)),"")</f>
        <v>2.61</v>
      </c>
      <c r="M1277" s="10" cm="1">
        <f t="array" ref="M1277">IFERROR(IF(ISNUMBER(L1277),(L1277-INDEX('Price Data'!Q:Q,MATCH(TEXT(A1277,"YYYY-MM-DD"),'Price Data'!P:P,0)+1))/INDEX('Price Data'!Q:Q,MATCH(TEXT(A1277,"YYYY-MM-DD"),'Price Data'!P:P,0)+1),""),"")</f>
        <v>2.3529411764705906E-2</v>
      </c>
      <c r="N1277" s="34">
        <f>IFERROR(INDEX('Price Data'!T:T,MATCH(TEXT(A1277,"YYYY-MM-DD"),'Price Data'!S:S,0)),"")</f>
        <v>3.07</v>
      </c>
      <c r="O1277" s="10" cm="1">
        <f t="array" ref="O1277">IFERROR(IF(ISNUMBER(N1277),(N1277-INDEX('Price Data'!T:T,MATCH(TEXT(A1277,"YYYY-MM-DD"),'Price Data'!S:S,0)+1))/INDEX('Price Data'!T:T,MATCH(TEXT(A1277,"YYYY-MM-DD"),'Price Data'!S:S,0)+1),""),"")</f>
        <v>1.6556291390728419E-2</v>
      </c>
    </row>
    <row r="1278" spans="1:15" x14ac:dyDescent="0.3">
      <c r="A1278" s="8">
        <v>43097</v>
      </c>
      <c r="B1278" s="34">
        <f>IFERROR(INDEX('Price Data'!B:B,MATCH(TEXT(A1278,"YYYY-MM-DD"),'Price Data'!A:A,0)),"")</f>
        <v>22121</v>
      </c>
      <c r="C1278" s="10" cm="1">
        <f t="array" ref="C1278">IFERROR(IF(ISNUMBER(B1278),(B1278-INDEX('Price Data'!B:B,MATCH(TEXT(A1278,"YYYY-MM-DD"),'Price Data'!A:A,0)+1))/INDEX('Price Data'!B:B,MATCH(TEXT(A1278,"YYYY-MM-DD"),'Price Data'!A:A,0)+1),""),"")</f>
        <v>-3.6034412864285391E-3</v>
      </c>
      <c r="D1278" s="34">
        <f>IFERROR(INDEX('Price Data'!E:E,MATCH(TEXT(A1278,"YYYY-MM-DD"),'Price Data'!D:D,0)),"")</f>
        <v>15.85</v>
      </c>
      <c r="E1278" s="10" cm="1">
        <f t="array" ref="E1278">IFERROR(IF(ISNUMBER(D1278),(D1278-INDEX('Price Data'!E:E,MATCH(TEXT(A1278,"YYYY-MM-DD"),'Price Data'!D:D,0)+1))/INDEX('Price Data'!E:E,MATCH(TEXT(A1278,"YYYY-MM-DD"),'Price Data'!D:D,0)+1),""),"")</f>
        <v>2.5300442757747719E-3</v>
      </c>
      <c r="F1278" s="34">
        <f>IFERROR(INDEX('Price Data'!H:H,MATCH(TEXT(A1278,"YYYY-MM-DD"),'Price Data'!G:G,0)),"")</f>
        <v>393.20001200000002</v>
      </c>
      <c r="G1278" s="10" cm="1">
        <f t="array" ref="G1278">IFERROR(IF(ISNUMBER(F1278),(F1278-INDEX('Price Data'!H:H,MATCH(TEXT(A1278,"YYYY-MM-DD"),'Price Data'!G:G,0)+1))/INDEX('Price Data'!H:H,MATCH(TEXT(A1278,"YYYY-MM-DD"),'Price Data'!G:G,0)+1),""),"")</f>
        <v>1.0183910698083585E-3</v>
      </c>
      <c r="H1278" s="34">
        <f>IFERROR(INDEX('Price Data'!K:K,MATCH(TEXT(A1278,"YYYY-MM-DD"),'Price Data'!J:J,0)),"")</f>
        <v>2.79</v>
      </c>
      <c r="I1278" s="10" cm="1">
        <f t="array" ref="I1278">IFERROR(IF(ISNUMBER(H1278),(H1278-INDEX('Price Data'!K:K,MATCH(TEXT(A1278,"YYYY-MM-DD"),'Price Data'!J:J,0)+1))/INDEX('Price Data'!K:K,MATCH(TEXT(A1278,"YYYY-MM-DD"),'Price Data'!J:J,0)+1),""),"")</f>
        <v>-1.0638297872340358E-2</v>
      </c>
      <c r="J1278" s="34">
        <f>IFERROR(INDEX('Price Data'!N:N,MATCH(TEXT(A1278,"YYYY-MM-DD"),'Price Data'!M:M,0)),"")</f>
        <v>2.93</v>
      </c>
      <c r="K1278" s="10" cm="1">
        <f t="array" ref="K1278">IFERROR(IF(ISNUMBER(J1278),(J1278-INDEX('Price Data'!N:N,MATCH(TEXT(A1278,"YYYY-MM-DD"),'Price Data'!M:M,0)+1))/INDEX('Price Data'!N:N,MATCH(TEXT(A1278,"YYYY-MM-DD"),'Price Data'!M:M,0)+1),""),"")</f>
        <v>2.8070175438596516E-2</v>
      </c>
      <c r="L1278" s="34">
        <f>IFERROR(INDEX('Price Data'!Q:Q,MATCH(TEXT(A1278,"YYYY-MM-DD"),'Price Data'!P:P,0)),"")</f>
        <v>2.66</v>
      </c>
      <c r="M1278" s="10" cm="1">
        <f t="array" ref="M1278">IFERROR(IF(ISNUMBER(L1278),(L1278-INDEX('Price Data'!Q:Q,MATCH(TEXT(A1278,"YYYY-MM-DD"),'Price Data'!P:P,0)+1))/INDEX('Price Data'!Q:Q,MATCH(TEXT(A1278,"YYYY-MM-DD"),'Price Data'!P:P,0)+1),""),"")</f>
        <v>1.9157088122605467E-2</v>
      </c>
      <c r="N1278" s="34">
        <f>IFERROR(INDEX('Price Data'!T:T,MATCH(TEXT(A1278,"YYYY-MM-DD"),'Price Data'!S:S,0)),"")</f>
        <v>3.11</v>
      </c>
      <c r="O1278" s="10" cm="1">
        <f t="array" ref="O1278">IFERROR(IF(ISNUMBER(N1278),(N1278-INDEX('Price Data'!T:T,MATCH(TEXT(A1278,"YYYY-MM-DD"),'Price Data'!S:S,0)+1))/INDEX('Price Data'!T:T,MATCH(TEXT(A1278,"YYYY-MM-DD"),'Price Data'!S:S,0)+1),""),"")</f>
        <v>1.3029315960912065E-2</v>
      </c>
    </row>
    <row r="1279" spans="1:15" x14ac:dyDescent="0.3">
      <c r="A1279" s="8">
        <v>43098</v>
      </c>
      <c r="B1279" s="34">
        <f>IFERROR(INDEX('Price Data'!B:B,MATCH(TEXT(A1279,"YYYY-MM-DD"),'Price Data'!A:A,0)),"")</f>
        <v>21853</v>
      </c>
      <c r="C1279" s="10" cm="1">
        <f t="array" ref="C1279">IFERROR(IF(ISNUMBER(B1279),(B1279-INDEX('Price Data'!B:B,MATCH(TEXT(A1279,"YYYY-MM-DD"),'Price Data'!A:A,0)+1))/INDEX('Price Data'!B:B,MATCH(TEXT(A1279,"YYYY-MM-DD"),'Price Data'!A:A,0)+1),""),"")</f>
        <v>-1.2115184666154332E-2</v>
      </c>
      <c r="D1279" s="34">
        <f>IFERROR(INDEX('Price Data'!E:E,MATCH(TEXT(A1279,"YYYY-MM-DD"),'Price Data'!D:D,0)),"")</f>
        <v>15.58</v>
      </c>
      <c r="E1279" s="10" cm="1">
        <f t="array" ref="E1279">IFERROR(IF(ISNUMBER(D1279),(D1279-INDEX('Price Data'!E:E,MATCH(TEXT(A1279,"YYYY-MM-DD"),'Price Data'!D:D,0)+1))/INDEX('Price Data'!E:E,MATCH(TEXT(A1279,"YYYY-MM-DD"),'Price Data'!D:D,0)+1),""),"")</f>
        <v>-1.7034700315457386E-2</v>
      </c>
      <c r="F1279" s="34">
        <f>IFERROR(INDEX('Price Data'!H:H,MATCH(TEXT(A1279,"YYYY-MM-DD"),'Price Data'!G:G,0)),"")</f>
        <v>391.39999399999999</v>
      </c>
      <c r="G1279" s="10" cm="1">
        <f t="array" ref="G1279">IFERROR(IF(ISNUMBER(F1279),(F1279-INDEX('Price Data'!H:H,MATCH(TEXT(A1279,"YYYY-MM-DD"),'Price Data'!G:G,0)+1))/INDEX('Price Data'!H:H,MATCH(TEXT(A1279,"YYYY-MM-DD"),'Price Data'!G:G,0)+1),""),"")</f>
        <v>-4.5778686293631715E-3</v>
      </c>
      <c r="H1279" s="34">
        <f>IFERROR(INDEX('Price Data'!K:K,MATCH(TEXT(A1279,"YYYY-MM-DD"),'Price Data'!J:J,0)),"")</f>
        <v>2.77</v>
      </c>
      <c r="I1279" s="10" cm="1">
        <f t="array" ref="I1279">IFERROR(IF(ISNUMBER(H1279),(H1279-INDEX('Price Data'!K:K,MATCH(TEXT(A1279,"YYYY-MM-DD"),'Price Data'!J:J,0)+1))/INDEX('Price Data'!K:K,MATCH(TEXT(A1279,"YYYY-MM-DD"),'Price Data'!J:J,0)+1),""),"")</f>
        <v>-7.1684587813620132E-3</v>
      </c>
      <c r="J1279" s="34">
        <f>IFERROR(INDEX('Price Data'!N:N,MATCH(TEXT(A1279,"YYYY-MM-DD"),'Price Data'!M:M,0)),"")</f>
        <v>2.85</v>
      </c>
      <c r="K1279" s="10" cm="1">
        <f t="array" ref="K1279">IFERROR(IF(ISNUMBER(J1279),(J1279-INDEX('Price Data'!N:N,MATCH(TEXT(A1279,"YYYY-MM-DD"),'Price Data'!M:M,0)+1))/INDEX('Price Data'!N:N,MATCH(TEXT(A1279,"YYYY-MM-DD"),'Price Data'!M:M,0)+1),""),"")</f>
        <v>-2.7303754266211625E-2</v>
      </c>
      <c r="L1279" s="34">
        <f>IFERROR(INDEX('Price Data'!Q:Q,MATCH(TEXT(A1279,"YYYY-MM-DD"),'Price Data'!P:P,0)),"")</f>
        <v>2.62</v>
      </c>
      <c r="M1279" s="10" cm="1">
        <f t="array" ref="M1279">IFERROR(IF(ISNUMBER(L1279),(L1279-INDEX('Price Data'!Q:Q,MATCH(TEXT(A1279,"YYYY-MM-DD"),'Price Data'!P:P,0)+1))/INDEX('Price Data'!Q:Q,MATCH(TEXT(A1279,"YYYY-MM-DD"),'Price Data'!P:P,0)+1),""),"")</f>
        <v>-1.5037593984962419E-2</v>
      </c>
      <c r="N1279" s="34">
        <f>IFERROR(INDEX('Price Data'!T:T,MATCH(TEXT(A1279,"YYYY-MM-DD"),'Price Data'!S:S,0)),"")</f>
        <v>3.04</v>
      </c>
      <c r="O1279" s="10" cm="1">
        <f t="array" ref="O1279">IFERROR(IF(ISNUMBER(N1279),(N1279-INDEX('Price Data'!T:T,MATCH(TEXT(A1279,"YYYY-MM-DD"),'Price Data'!S:S,0)+1))/INDEX('Price Data'!T:T,MATCH(TEXT(A1279,"YYYY-MM-DD"),'Price Data'!S:S,0)+1),""),"")</f>
        <v>-2.2508038585208952E-2</v>
      </c>
    </row>
    <row r="1280" spans="1:15" x14ac:dyDescent="0.3">
      <c r="A1280" s="8">
        <v>43099</v>
      </c>
      <c r="B1280" s="34" t="str">
        <f>IFERROR(INDEX('Price Data'!B:B,MATCH(TEXT(A1280,"YYYY-MM-DD"),'Price Data'!A:A,0)),"")</f>
        <v/>
      </c>
      <c r="C1280" s="10" t="str" cm="1">
        <f t="array" ref="C1280">IFERROR(IF(ISNUMBER(B1280),(B1280-INDEX('Price Data'!B:B,MATCH(TEXT(A1280,"YYYY-MM-DD"),'Price Data'!A:A,0)+1))/INDEX('Price Data'!B:B,MATCH(TEXT(A1280,"YYYY-MM-DD"),'Price Data'!A:A,0)+1),""),"")</f>
        <v/>
      </c>
      <c r="D1280" s="34" t="str">
        <f>IFERROR(INDEX('Price Data'!E:E,MATCH(TEXT(A1280,"YYYY-MM-DD"),'Price Data'!D:D,0)),"")</f>
        <v/>
      </c>
      <c r="E1280" s="10" t="str" cm="1">
        <f t="array" ref="E1280">IFERROR(IF(ISNUMBER(D1280),(D1280-INDEX('Price Data'!E:E,MATCH(TEXT(A1280,"YYYY-MM-DD"),'Price Data'!D:D,0)+1))/INDEX('Price Data'!E:E,MATCH(TEXT(A1280,"YYYY-MM-DD"),'Price Data'!D:D,0)+1),""),"")</f>
        <v/>
      </c>
      <c r="F1280" s="34" t="str">
        <f>IFERROR(INDEX('Price Data'!H:H,MATCH(TEXT(A1280,"YYYY-MM-DD"),'Price Data'!G:G,0)),"")</f>
        <v/>
      </c>
      <c r="G1280" s="10" t="str" cm="1">
        <f t="array" ref="G1280">IFERROR(IF(ISNUMBER(F1280),(F1280-INDEX('Price Data'!H:H,MATCH(TEXT(A1280,"YYYY-MM-DD"),'Price Data'!G:G,0)+1))/INDEX('Price Data'!H:H,MATCH(TEXT(A1280,"YYYY-MM-DD"),'Price Data'!G:G,0)+1),""),"")</f>
        <v/>
      </c>
      <c r="H1280" s="34" t="str">
        <f>IFERROR(INDEX('Price Data'!K:K,MATCH(TEXT(A1280,"YYYY-MM-DD"),'Price Data'!J:J,0)),"")</f>
        <v/>
      </c>
      <c r="I1280" s="10" t="str" cm="1">
        <f t="array" ref="I1280">IFERROR(IF(ISNUMBER(H1280),(H1280-INDEX('Price Data'!K:K,MATCH(TEXT(A1280,"YYYY-MM-DD"),'Price Data'!J:J,0)+1))/INDEX('Price Data'!K:K,MATCH(TEXT(A1280,"YYYY-MM-DD"),'Price Data'!J:J,0)+1),""),"")</f>
        <v/>
      </c>
      <c r="J1280" s="34" t="str">
        <f>IFERROR(INDEX('Price Data'!N:N,MATCH(TEXT(A1280,"YYYY-MM-DD"),'Price Data'!M:M,0)),"")</f>
        <v/>
      </c>
      <c r="K1280" s="10" t="str" cm="1">
        <f t="array" ref="K1280">IFERROR(IF(ISNUMBER(J1280),(J1280-INDEX('Price Data'!N:N,MATCH(TEXT(A1280,"YYYY-MM-DD"),'Price Data'!M:M,0)+1))/INDEX('Price Data'!N:N,MATCH(TEXT(A1280,"YYYY-MM-DD"),'Price Data'!M:M,0)+1),""),"")</f>
        <v/>
      </c>
      <c r="L1280" s="34" t="str">
        <f>IFERROR(INDEX('Price Data'!Q:Q,MATCH(TEXT(A1280,"YYYY-MM-DD"),'Price Data'!P:P,0)),"")</f>
        <v/>
      </c>
      <c r="M1280" s="10" t="str" cm="1">
        <f t="array" ref="M1280">IFERROR(IF(ISNUMBER(L1280),(L1280-INDEX('Price Data'!Q:Q,MATCH(TEXT(A1280,"YYYY-MM-DD"),'Price Data'!P:P,0)+1))/INDEX('Price Data'!Q:Q,MATCH(TEXT(A1280,"YYYY-MM-DD"),'Price Data'!P:P,0)+1),""),"")</f>
        <v/>
      </c>
      <c r="N1280" s="34" t="str">
        <f>IFERROR(INDEX('Price Data'!T:T,MATCH(TEXT(A1280,"YYYY-MM-DD"),'Price Data'!S:S,0)),"")</f>
        <v/>
      </c>
      <c r="O1280" s="10" t="str" cm="1">
        <f t="array" ref="O1280">IFERROR(IF(ISNUMBER(N1280),(N1280-INDEX('Price Data'!T:T,MATCH(TEXT(A1280,"YYYY-MM-DD"),'Price Data'!S:S,0)+1))/INDEX('Price Data'!T:T,MATCH(TEXT(A1280,"YYYY-MM-DD"),'Price Data'!S:S,0)+1),""),"")</f>
        <v/>
      </c>
    </row>
    <row r="1281" spans="1:15" x14ac:dyDescent="0.3">
      <c r="A1281" s="8">
        <v>43100</v>
      </c>
      <c r="B1281" s="34" t="str">
        <f>IFERROR(INDEX('Price Data'!B:B,MATCH(TEXT(A1281,"YYYY-MM-DD"),'Price Data'!A:A,0)),"")</f>
        <v/>
      </c>
      <c r="C1281" s="10" t="str" cm="1">
        <f t="array" ref="C1281">IFERROR(IF(ISNUMBER(B1281),(B1281-INDEX('Price Data'!B:B,MATCH(TEXT(A1281,"YYYY-MM-DD"),'Price Data'!A:A,0)+1))/INDEX('Price Data'!B:B,MATCH(TEXT(A1281,"YYYY-MM-DD"),'Price Data'!A:A,0)+1),""),"")</f>
        <v/>
      </c>
      <c r="D1281" s="34" t="str">
        <f>IFERROR(INDEX('Price Data'!E:E,MATCH(TEXT(A1281,"YYYY-MM-DD"),'Price Data'!D:D,0)),"")</f>
        <v/>
      </c>
      <c r="E1281" s="10" t="str" cm="1">
        <f t="array" ref="E1281">IFERROR(IF(ISNUMBER(D1281),(D1281-INDEX('Price Data'!E:E,MATCH(TEXT(A1281,"YYYY-MM-DD"),'Price Data'!D:D,0)+1))/INDEX('Price Data'!E:E,MATCH(TEXT(A1281,"YYYY-MM-DD"),'Price Data'!D:D,0)+1),""),"")</f>
        <v/>
      </c>
      <c r="F1281" s="34" t="str">
        <f>IFERROR(INDEX('Price Data'!H:H,MATCH(TEXT(A1281,"YYYY-MM-DD"),'Price Data'!G:G,0)),"")</f>
        <v/>
      </c>
      <c r="G1281" s="10" t="str" cm="1">
        <f t="array" ref="G1281">IFERROR(IF(ISNUMBER(F1281),(F1281-INDEX('Price Data'!H:H,MATCH(TEXT(A1281,"YYYY-MM-DD"),'Price Data'!G:G,0)+1))/INDEX('Price Data'!H:H,MATCH(TEXT(A1281,"YYYY-MM-DD"),'Price Data'!G:G,0)+1),""),"")</f>
        <v/>
      </c>
      <c r="H1281" s="34" t="str">
        <f>IFERROR(INDEX('Price Data'!K:K,MATCH(TEXT(A1281,"YYYY-MM-DD"),'Price Data'!J:J,0)),"")</f>
        <v/>
      </c>
      <c r="I1281" s="10" t="str" cm="1">
        <f t="array" ref="I1281">IFERROR(IF(ISNUMBER(H1281),(H1281-INDEX('Price Data'!K:K,MATCH(TEXT(A1281,"YYYY-MM-DD"),'Price Data'!J:J,0)+1))/INDEX('Price Data'!K:K,MATCH(TEXT(A1281,"YYYY-MM-DD"),'Price Data'!J:J,0)+1),""),"")</f>
        <v/>
      </c>
      <c r="J1281" s="34" t="str">
        <f>IFERROR(INDEX('Price Data'!N:N,MATCH(TEXT(A1281,"YYYY-MM-DD"),'Price Data'!M:M,0)),"")</f>
        <v/>
      </c>
      <c r="K1281" s="10" t="str" cm="1">
        <f t="array" ref="K1281">IFERROR(IF(ISNUMBER(J1281),(J1281-INDEX('Price Data'!N:N,MATCH(TEXT(A1281,"YYYY-MM-DD"),'Price Data'!M:M,0)+1))/INDEX('Price Data'!N:N,MATCH(TEXT(A1281,"YYYY-MM-DD"),'Price Data'!M:M,0)+1),""),"")</f>
        <v/>
      </c>
      <c r="L1281" s="34" t="str">
        <f>IFERROR(INDEX('Price Data'!Q:Q,MATCH(TEXT(A1281,"YYYY-MM-DD"),'Price Data'!P:P,0)),"")</f>
        <v/>
      </c>
      <c r="M1281" s="10" t="str" cm="1">
        <f t="array" ref="M1281">IFERROR(IF(ISNUMBER(L1281),(L1281-INDEX('Price Data'!Q:Q,MATCH(TEXT(A1281,"YYYY-MM-DD"),'Price Data'!P:P,0)+1))/INDEX('Price Data'!Q:Q,MATCH(TEXT(A1281,"YYYY-MM-DD"),'Price Data'!P:P,0)+1),""),"")</f>
        <v/>
      </c>
      <c r="N1281" s="34" t="str">
        <f>IFERROR(INDEX('Price Data'!T:T,MATCH(TEXT(A1281,"YYYY-MM-DD"),'Price Data'!S:S,0)),"")</f>
        <v/>
      </c>
      <c r="O1281" s="10" t="str" cm="1">
        <f t="array" ref="O1281">IFERROR(IF(ISNUMBER(N1281),(N1281-INDEX('Price Data'!T:T,MATCH(TEXT(A1281,"YYYY-MM-DD"),'Price Data'!S:S,0)+1))/INDEX('Price Data'!T:T,MATCH(TEXT(A1281,"YYYY-MM-DD"),'Price Data'!S:S,0)+1),""),"")</f>
        <v/>
      </c>
    </row>
    <row r="1282" spans="1:15" x14ac:dyDescent="0.3">
      <c r="A1282" s="8">
        <v>43101</v>
      </c>
      <c r="B1282" s="34" t="str">
        <f>IFERROR(INDEX('Price Data'!B:B,MATCH(TEXT(A1282,"YYYY-MM-DD"),'Price Data'!A:A,0)),"")</f>
        <v/>
      </c>
      <c r="C1282" s="10" t="str" cm="1">
        <f t="array" ref="C1282">IFERROR(IF(ISNUMBER(B1282),(B1282-INDEX('Price Data'!B:B,MATCH(TEXT(A1282,"YYYY-MM-DD"),'Price Data'!A:A,0)+1))/INDEX('Price Data'!B:B,MATCH(TEXT(A1282,"YYYY-MM-DD"),'Price Data'!A:A,0)+1),""),"")</f>
        <v/>
      </c>
      <c r="D1282" s="34" t="str">
        <f>IFERROR(INDEX('Price Data'!E:E,MATCH(TEXT(A1282,"YYYY-MM-DD"),'Price Data'!D:D,0)),"")</f>
        <v/>
      </c>
      <c r="E1282" s="10" t="str" cm="1">
        <f t="array" ref="E1282">IFERROR(IF(ISNUMBER(D1282),(D1282-INDEX('Price Data'!E:E,MATCH(TEXT(A1282,"YYYY-MM-DD"),'Price Data'!D:D,0)+1))/INDEX('Price Data'!E:E,MATCH(TEXT(A1282,"YYYY-MM-DD"),'Price Data'!D:D,0)+1),""),"")</f>
        <v/>
      </c>
      <c r="F1282" s="34" t="str">
        <f>IFERROR(INDEX('Price Data'!H:H,MATCH(TEXT(A1282,"YYYY-MM-DD"),'Price Data'!G:G,0)),"")</f>
        <v/>
      </c>
      <c r="G1282" s="10" t="str" cm="1">
        <f t="array" ref="G1282">IFERROR(IF(ISNUMBER(F1282),(F1282-INDEX('Price Data'!H:H,MATCH(TEXT(A1282,"YYYY-MM-DD"),'Price Data'!G:G,0)+1))/INDEX('Price Data'!H:H,MATCH(TEXT(A1282,"YYYY-MM-DD"),'Price Data'!G:G,0)+1),""),"")</f>
        <v/>
      </c>
      <c r="H1282" s="34" t="str">
        <f>IFERROR(INDEX('Price Data'!K:K,MATCH(TEXT(A1282,"YYYY-MM-DD"),'Price Data'!J:J,0)),"")</f>
        <v/>
      </c>
      <c r="I1282" s="10" t="str" cm="1">
        <f t="array" ref="I1282">IFERROR(IF(ISNUMBER(H1282),(H1282-INDEX('Price Data'!K:K,MATCH(TEXT(A1282,"YYYY-MM-DD"),'Price Data'!J:J,0)+1))/INDEX('Price Data'!K:K,MATCH(TEXT(A1282,"YYYY-MM-DD"),'Price Data'!J:J,0)+1),""),"")</f>
        <v/>
      </c>
      <c r="J1282" s="34" t="str">
        <f>IFERROR(INDEX('Price Data'!N:N,MATCH(TEXT(A1282,"YYYY-MM-DD"),'Price Data'!M:M,0)),"")</f>
        <v/>
      </c>
      <c r="K1282" s="10" t="str" cm="1">
        <f t="array" ref="K1282">IFERROR(IF(ISNUMBER(J1282),(J1282-INDEX('Price Data'!N:N,MATCH(TEXT(A1282,"YYYY-MM-DD"),'Price Data'!M:M,0)+1))/INDEX('Price Data'!N:N,MATCH(TEXT(A1282,"YYYY-MM-DD"),'Price Data'!M:M,0)+1),""),"")</f>
        <v/>
      </c>
      <c r="L1282" s="34" t="str">
        <f>IFERROR(INDEX('Price Data'!Q:Q,MATCH(TEXT(A1282,"YYYY-MM-DD"),'Price Data'!P:P,0)),"")</f>
        <v/>
      </c>
      <c r="M1282" s="10" t="str" cm="1">
        <f t="array" ref="M1282">IFERROR(IF(ISNUMBER(L1282),(L1282-INDEX('Price Data'!Q:Q,MATCH(TEXT(A1282,"YYYY-MM-DD"),'Price Data'!P:P,0)+1))/INDEX('Price Data'!Q:Q,MATCH(TEXT(A1282,"YYYY-MM-DD"),'Price Data'!P:P,0)+1),""),"")</f>
        <v/>
      </c>
      <c r="N1282" s="34" t="str">
        <f>IFERROR(INDEX('Price Data'!T:T,MATCH(TEXT(A1282,"YYYY-MM-DD"),'Price Data'!S:S,0)),"")</f>
        <v/>
      </c>
      <c r="O1282" s="10" t="str" cm="1">
        <f t="array" ref="O1282">IFERROR(IF(ISNUMBER(N1282),(N1282-INDEX('Price Data'!T:T,MATCH(TEXT(A1282,"YYYY-MM-DD"),'Price Data'!S:S,0)+1))/INDEX('Price Data'!T:T,MATCH(TEXT(A1282,"YYYY-MM-DD"),'Price Data'!S:S,0)+1),""),"")</f>
        <v/>
      </c>
    </row>
    <row r="1283" spans="1:15" x14ac:dyDescent="0.3">
      <c r="A1283" s="8">
        <v>43102</v>
      </c>
      <c r="B1283" s="34">
        <f>IFERROR(INDEX('Price Data'!B:B,MATCH(TEXT(A1283,"YYYY-MM-DD"),'Price Data'!A:A,0)),"")</f>
        <v>21845</v>
      </c>
      <c r="C1283" s="10" cm="1">
        <f t="array" ref="C1283">IFERROR(IF(ISNUMBER(B1283),(B1283-INDEX('Price Data'!B:B,MATCH(TEXT(A1283,"YYYY-MM-DD"),'Price Data'!A:A,0)+1))/INDEX('Price Data'!B:B,MATCH(TEXT(A1283,"YYYY-MM-DD"),'Price Data'!A:A,0)+1),""),"")</f>
        <v>-3.6608246007413167E-4</v>
      </c>
      <c r="D1283" s="34">
        <f>IFERROR(INDEX('Price Data'!E:E,MATCH(TEXT(A1283,"YYYY-MM-DD"),'Price Data'!D:D,0)),"")</f>
        <v>15.71</v>
      </c>
      <c r="E1283" s="10" cm="1">
        <f t="array" ref="E1283">IFERROR(IF(ISNUMBER(D1283),(D1283-INDEX('Price Data'!E:E,MATCH(TEXT(A1283,"YYYY-MM-DD"),'Price Data'!D:D,0)+1))/INDEX('Price Data'!E:E,MATCH(TEXT(A1283,"YYYY-MM-DD"),'Price Data'!D:D,0)+1),""),"")</f>
        <v>8.3440308087291901E-3</v>
      </c>
      <c r="F1283" s="34">
        <f>IFERROR(INDEX('Price Data'!H:H,MATCH(TEXT(A1283,"YYYY-MM-DD"),'Price Data'!G:G,0)),"")</f>
        <v>389</v>
      </c>
      <c r="G1283" s="10" cm="1">
        <f t="array" ref="G1283">IFERROR(IF(ISNUMBER(F1283),(F1283-INDEX('Price Data'!H:H,MATCH(TEXT(A1283,"YYYY-MM-DD"),'Price Data'!G:G,0)+1))/INDEX('Price Data'!H:H,MATCH(TEXT(A1283,"YYYY-MM-DD"),'Price Data'!G:G,0)+1),""),"")</f>
        <v>-6.1318192048822372E-3</v>
      </c>
      <c r="H1283" s="34">
        <f>IFERROR(INDEX('Price Data'!K:K,MATCH(TEXT(A1283,"YYYY-MM-DD"),'Price Data'!J:J,0)),"")</f>
        <v>2.75</v>
      </c>
      <c r="I1283" s="10" cm="1">
        <f t="array" ref="I1283">IFERROR(IF(ISNUMBER(H1283),(H1283-INDEX('Price Data'!K:K,MATCH(TEXT(A1283,"YYYY-MM-DD"),'Price Data'!J:J,0)+1))/INDEX('Price Data'!K:K,MATCH(TEXT(A1283,"YYYY-MM-DD"),'Price Data'!J:J,0)+1),""),"")</f>
        <v>-7.2202166064982013E-3</v>
      </c>
      <c r="J1283" s="34">
        <f>IFERROR(INDEX('Price Data'!N:N,MATCH(TEXT(A1283,"YYYY-MM-DD"),'Price Data'!M:M,0)),"")</f>
        <v>2.82</v>
      </c>
      <c r="K1283" s="10" cm="1">
        <f t="array" ref="K1283">IFERROR(IF(ISNUMBER(J1283),(J1283-INDEX('Price Data'!N:N,MATCH(TEXT(A1283,"YYYY-MM-DD"),'Price Data'!M:M,0)+1))/INDEX('Price Data'!N:N,MATCH(TEXT(A1283,"YYYY-MM-DD"),'Price Data'!M:M,0)+1),""),"")</f>
        <v>-1.0526315789473771E-2</v>
      </c>
      <c r="L1283" s="34">
        <f>IFERROR(INDEX('Price Data'!Q:Q,MATCH(TEXT(A1283,"YYYY-MM-DD"),'Price Data'!P:P,0)),"")</f>
        <v>2.64</v>
      </c>
      <c r="M1283" s="10" cm="1">
        <f t="array" ref="M1283">IFERROR(IF(ISNUMBER(L1283),(L1283-INDEX('Price Data'!Q:Q,MATCH(TEXT(A1283,"YYYY-MM-DD"),'Price Data'!P:P,0)+1))/INDEX('Price Data'!Q:Q,MATCH(TEXT(A1283,"YYYY-MM-DD"),'Price Data'!P:P,0)+1),""),"")</f>
        <v>7.6335877862595486E-3</v>
      </c>
      <c r="N1283" s="34">
        <f>IFERROR(INDEX('Price Data'!T:T,MATCH(TEXT(A1283,"YYYY-MM-DD"),'Price Data'!S:S,0)),"")</f>
        <v>3.09</v>
      </c>
      <c r="O1283" s="10" cm="1">
        <f t="array" ref="O1283">IFERROR(IF(ISNUMBER(N1283),(N1283-INDEX('Price Data'!T:T,MATCH(TEXT(A1283,"YYYY-MM-DD"),'Price Data'!S:S,0)+1))/INDEX('Price Data'!T:T,MATCH(TEXT(A1283,"YYYY-MM-DD"),'Price Data'!S:S,0)+1),""),"")</f>
        <v>1.6447368421052572E-2</v>
      </c>
    </row>
    <row r="1284" spans="1:15" x14ac:dyDescent="0.3">
      <c r="A1284" s="8">
        <v>43103</v>
      </c>
      <c r="B1284" s="34">
        <f>IFERROR(INDEX('Price Data'!B:B,MATCH(TEXT(A1284,"YYYY-MM-DD"),'Price Data'!A:A,0)),"")</f>
        <v>21905</v>
      </c>
      <c r="C1284" s="10" cm="1">
        <f t="array" ref="C1284">IFERROR(IF(ISNUMBER(B1284),(B1284-INDEX('Price Data'!B:B,MATCH(TEXT(A1284,"YYYY-MM-DD"),'Price Data'!A:A,0)+1))/INDEX('Price Data'!B:B,MATCH(TEXT(A1284,"YYYY-MM-DD"),'Price Data'!A:A,0)+1),""),"")</f>
        <v>2.7466239414053561E-3</v>
      </c>
      <c r="D1284" s="34">
        <f>IFERROR(INDEX('Price Data'!E:E,MATCH(TEXT(A1284,"YYYY-MM-DD"),'Price Data'!D:D,0)),"")</f>
        <v>15.79</v>
      </c>
      <c r="E1284" s="10" cm="1">
        <f t="array" ref="E1284">IFERROR(IF(ISNUMBER(D1284),(D1284-INDEX('Price Data'!E:E,MATCH(TEXT(A1284,"YYYY-MM-DD"),'Price Data'!D:D,0)+1))/INDEX('Price Data'!E:E,MATCH(TEXT(A1284,"YYYY-MM-DD"),'Price Data'!D:D,0)+1),""),"")</f>
        <v>5.0922978994270077E-3</v>
      </c>
      <c r="F1284" s="34">
        <f>IFERROR(INDEX('Price Data'!H:H,MATCH(TEXT(A1284,"YYYY-MM-DD"),'Price Data'!G:G,0)),"")</f>
        <v>387.39999399999999</v>
      </c>
      <c r="G1284" s="10" cm="1">
        <f t="array" ref="G1284">IFERROR(IF(ISNUMBER(F1284),(F1284-INDEX('Price Data'!H:H,MATCH(TEXT(A1284,"YYYY-MM-DD"),'Price Data'!G:G,0)+1))/INDEX('Price Data'!H:H,MATCH(TEXT(A1284,"YYYY-MM-DD"),'Price Data'!G:G,0)+1),""),"")</f>
        <v>-4.1131259640103026E-3</v>
      </c>
      <c r="H1284" s="34">
        <f>IFERROR(INDEX('Price Data'!K:K,MATCH(TEXT(A1284,"YYYY-MM-DD"),'Price Data'!J:J,0)),"")</f>
        <v>2.75</v>
      </c>
      <c r="I1284" s="10" cm="1">
        <f t="array" ref="I1284">IFERROR(IF(ISNUMBER(H1284),(H1284-INDEX('Price Data'!K:K,MATCH(TEXT(A1284,"YYYY-MM-DD"),'Price Data'!J:J,0)+1))/INDEX('Price Data'!K:K,MATCH(TEXT(A1284,"YYYY-MM-DD"),'Price Data'!J:J,0)+1),""),"")</f>
        <v>0</v>
      </c>
      <c r="J1284" s="34">
        <f>IFERROR(INDEX('Price Data'!N:N,MATCH(TEXT(A1284,"YYYY-MM-DD"),'Price Data'!M:M,0)),"")</f>
        <v>2.8</v>
      </c>
      <c r="K1284" s="10" cm="1">
        <f t="array" ref="K1284">IFERROR(IF(ISNUMBER(J1284),(J1284-INDEX('Price Data'!N:N,MATCH(TEXT(A1284,"YYYY-MM-DD"),'Price Data'!M:M,0)+1))/INDEX('Price Data'!N:N,MATCH(TEXT(A1284,"YYYY-MM-DD"),'Price Data'!M:M,0)+1),""),"")</f>
        <v>-7.0921985815602905E-3</v>
      </c>
      <c r="L1284" s="34">
        <f>IFERROR(INDEX('Price Data'!Q:Q,MATCH(TEXT(A1284,"YYYY-MM-DD"),'Price Data'!P:P,0)),"")</f>
        <v>2.59</v>
      </c>
      <c r="M1284" s="10" cm="1">
        <f t="array" ref="M1284">IFERROR(IF(ISNUMBER(L1284),(L1284-INDEX('Price Data'!Q:Q,MATCH(TEXT(A1284,"YYYY-MM-DD"),'Price Data'!P:P,0)+1))/INDEX('Price Data'!Q:Q,MATCH(TEXT(A1284,"YYYY-MM-DD"),'Price Data'!P:P,0)+1),""),"")</f>
        <v>-1.8939393939394041E-2</v>
      </c>
      <c r="N1284" s="34">
        <f>IFERROR(INDEX('Price Data'!T:T,MATCH(TEXT(A1284,"YYYY-MM-DD"),'Price Data'!S:S,0)),"")</f>
        <v>3.08</v>
      </c>
      <c r="O1284" s="10" cm="1">
        <f t="array" ref="O1284">IFERROR(IF(ISNUMBER(N1284),(N1284-INDEX('Price Data'!T:T,MATCH(TEXT(A1284,"YYYY-MM-DD"),'Price Data'!S:S,0)+1))/INDEX('Price Data'!T:T,MATCH(TEXT(A1284,"YYYY-MM-DD"),'Price Data'!S:S,0)+1),""),"")</f>
        <v>-3.2362459546924878E-3</v>
      </c>
    </row>
    <row r="1285" spans="1:15" x14ac:dyDescent="0.3">
      <c r="A1285" s="8">
        <v>43104</v>
      </c>
      <c r="B1285" s="34">
        <f>IFERROR(INDEX('Price Data'!B:B,MATCH(TEXT(A1285,"YYYY-MM-DD"),'Price Data'!A:A,0)),"")</f>
        <v>22512</v>
      </c>
      <c r="C1285" s="10" cm="1">
        <f t="array" ref="C1285">IFERROR(IF(ISNUMBER(B1285),(B1285-INDEX('Price Data'!B:B,MATCH(TEXT(A1285,"YYYY-MM-DD"),'Price Data'!A:A,0)+1))/INDEX('Price Data'!B:B,MATCH(TEXT(A1285,"YYYY-MM-DD"),'Price Data'!A:A,0)+1),""),"")</f>
        <v>2.7710568363387353E-2</v>
      </c>
      <c r="D1285" s="34">
        <f>IFERROR(INDEX('Price Data'!E:E,MATCH(TEXT(A1285,"YYYY-MM-DD"),'Price Data'!D:D,0)),"")</f>
        <v>16.329999999999998</v>
      </c>
      <c r="E1285" s="10" cm="1">
        <f t="array" ref="E1285">IFERROR(IF(ISNUMBER(D1285),(D1285-INDEX('Price Data'!E:E,MATCH(TEXT(A1285,"YYYY-MM-DD"),'Price Data'!D:D,0)+1))/INDEX('Price Data'!E:E,MATCH(TEXT(A1285,"YYYY-MM-DD"),'Price Data'!D:D,0)+1),""),"")</f>
        <v>3.4198860037998678E-2</v>
      </c>
      <c r="F1285" s="34">
        <f>IFERROR(INDEX('Price Data'!H:H,MATCH(TEXT(A1285,"YYYY-MM-DD"),'Price Data'!G:G,0)),"")</f>
        <v>391.60000600000001</v>
      </c>
      <c r="G1285" s="10" cm="1">
        <f t="array" ref="G1285">IFERROR(IF(ISNUMBER(F1285),(F1285-INDEX('Price Data'!H:H,MATCH(TEXT(A1285,"YYYY-MM-DD"),'Price Data'!G:G,0)+1))/INDEX('Price Data'!H:H,MATCH(TEXT(A1285,"YYYY-MM-DD"),'Price Data'!G:G,0)+1),""),"")</f>
        <v>1.0841538629450819E-2</v>
      </c>
      <c r="H1285" s="34">
        <f>IFERROR(INDEX('Price Data'!K:K,MATCH(TEXT(A1285,"YYYY-MM-DD"),'Price Data'!J:J,0)),"")</f>
        <v>2.82</v>
      </c>
      <c r="I1285" s="10" cm="1">
        <f t="array" ref="I1285">IFERROR(IF(ISNUMBER(H1285),(H1285-INDEX('Price Data'!K:K,MATCH(TEXT(A1285,"YYYY-MM-DD"),'Price Data'!J:J,0)+1))/INDEX('Price Data'!K:K,MATCH(TEXT(A1285,"YYYY-MM-DD"),'Price Data'!J:J,0)+1),""),"")</f>
        <v>2.5454545454545396E-2</v>
      </c>
      <c r="J1285" s="34">
        <f>IFERROR(INDEX('Price Data'!N:N,MATCH(TEXT(A1285,"YYYY-MM-DD"),'Price Data'!M:M,0)),"")</f>
        <v>2.87</v>
      </c>
      <c r="K1285" s="10" cm="1">
        <f t="array" ref="K1285">IFERROR(IF(ISNUMBER(J1285),(J1285-INDEX('Price Data'!N:N,MATCH(TEXT(A1285,"YYYY-MM-DD"),'Price Data'!M:M,0)+1))/INDEX('Price Data'!N:N,MATCH(TEXT(A1285,"YYYY-MM-DD"),'Price Data'!M:M,0)+1),""),"")</f>
        <v>2.5000000000000102E-2</v>
      </c>
      <c r="L1285" s="34">
        <f>IFERROR(INDEX('Price Data'!Q:Q,MATCH(TEXT(A1285,"YYYY-MM-DD"),'Price Data'!P:P,0)),"")</f>
        <v>2.66</v>
      </c>
      <c r="M1285" s="10" cm="1">
        <f t="array" ref="M1285">IFERROR(IF(ISNUMBER(L1285),(L1285-INDEX('Price Data'!Q:Q,MATCH(TEXT(A1285,"YYYY-MM-DD"),'Price Data'!P:P,0)+1))/INDEX('Price Data'!Q:Q,MATCH(TEXT(A1285,"YYYY-MM-DD"),'Price Data'!P:P,0)+1),""),"")</f>
        <v>2.702702702702714E-2</v>
      </c>
      <c r="N1285" s="34">
        <f>IFERROR(INDEX('Price Data'!T:T,MATCH(TEXT(A1285,"YYYY-MM-DD"),'Price Data'!S:S,0)),"")</f>
        <v>3.16</v>
      </c>
      <c r="O1285" s="10" cm="1">
        <f t="array" ref="O1285">IFERROR(IF(ISNUMBER(N1285),(N1285-INDEX('Price Data'!T:T,MATCH(TEXT(A1285,"YYYY-MM-DD"),'Price Data'!S:S,0)+1))/INDEX('Price Data'!T:T,MATCH(TEXT(A1285,"YYYY-MM-DD"),'Price Data'!S:S,0)+1),""),"")</f>
        <v>2.5974025974025997E-2</v>
      </c>
    </row>
    <row r="1286" spans="1:15" x14ac:dyDescent="0.3">
      <c r="A1286" s="8">
        <v>43105</v>
      </c>
      <c r="B1286" s="34">
        <f>IFERROR(INDEX('Price Data'!B:B,MATCH(TEXT(A1286,"YYYY-MM-DD"),'Price Data'!A:A,0)),"")</f>
        <v>22762</v>
      </c>
      <c r="C1286" s="10" cm="1">
        <f t="array" ref="C1286">IFERROR(IF(ISNUMBER(B1286),(B1286-INDEX('Price Data'!B:B,MATCH(TEXT(A1286,"YYYY-MM-DD"),'Price Data'!A:A,0)+1))/INDEX('Price Data'!B:B,MATCH(TEXT(A1286,"YYYY-MM-DD"),'Price Data'!A:A,0)+1),""),"")</f>
        <v>1.1105188343994314E-2</v>
      </c>
      <c r="D1286" s="34">
        <f>IFERROR(INDEX('Price Data'!E:E,MATCH(TEXT(A1286,"YYYY-MM-DD"),'Price Data'!D:D,0)),"")</f>
        <v>16.25</v>
      </c>
      <c r="E1286" s="10" cm="1">
        <f t="array" ref="E1286">IFERROR(IF(ISNUMBER(D1286),(D1286-INDEX('Price Data'!E:E,MATCH(TEXT(A1286,"YYYY-MM-DD"),'Price Data'!D:D,0)+1))/INDEX('Price Data'!E:E,MATCH(TEXT(A1286,"YYYY-MM-DD"),'Price Data'!D:D,0)+1),""),"")</f>
        <v>-4.898958971218512E-3</v>
      </c>
      <c r="F1286" s="34">
        <f>IFERROR(INDEX('Price Data'!H:H,MATCH(TEXT(A1286,"YYYY-MM-DD"),'Price Data'!G:G,0)),"")</f>
        <v>389</v>
      </c>
      <c r="G1286" s="10" cm="1">
        <f t="array" ref="G1286">IFERROR(IF(ISNUMBER(F1286),(F1286-INDEX('Price Data'!H:H,MATCH(TEXT(A1286,"YYYY-MM-DD"),'Price Data'!G:G,0)+1))/INDEX('Price Data'!H:H,MATCH(TEXT(A1286,"YYYY-MM-DD"),'Price Data'!G:G,0)+1),""),"")</f>
        <v>-6.6394432077715735E-3</v>
      </c>
      <c r="H1286" s="34">
        <f>IFERROR(INDEX('Price Data'!K:K,MATCH(TEXT(A1286,"YYYY-MM-DD"),'Price Data'!J:J,0)),"")</f>
        <v>2.82</v>
      </c>
      <c r="I1286" s="10" cm="1">
        <f t="array" ref="I1286">IFERROR(IF(ISNUMBER(H1286),(H1286-INDEX('Price Data'!K:K,MATCH(TEXT(A1286,"YYYY-MM-DD"),'Price Data'!J:J,0)+1))/INDEX('Price Data'!K:K,MATCH(TEXT(A1286,"YYYY-MM-DD"),'Price Data'!J:J,0)+1),""),"")</f>
        <v>0</v>
      </c>
      <c r="J1286" s="34">
        <f>IFERROR(INDEX('Price Data'!N:N,MATCH(TEXT(A1286,"YYYY-MM-DD"),'Price Data'!M:M,0)),"")</f>
        <v>2.88</v>
      </c>
      <c r="K1286" s="10" cm="1">
        <f t="array" ref="K1286">IFERROR(IF(ISNUMBER(J1286),(J1286-INDEX('Price Data'!N:N,MATCH(TEXT(A1286,"YYYY-MM-DD"),'Price Data'!M:M,0)+1))/INDEX('Price Data'!N:N,MATCH(TEXT(A1286,"YYYY-MM-DD"),'Price Data'!M:M,0)+1),""),"")</f>
        <v>3.4843205574912146E-3</v>
      </c>
      <c r="L1286" s="34">
        <f>IFERROR(INDEX('Price Data'!Q:Q,MATCH(TEXT(A1286,"YYYY-MM-DD"),'Price Data'!P:P,0)),"")</f>
        <v>2.64</v>
      </c>
      <c r="M1286" s="10" cm="1">
        <f t="array" ref="M1286">IFERROR(IF(ISNUMBER(L1286),(L1286-INDEX('Price Data'!Q:Q,MATCH(TEXT(A1286,"YYYY-MM-DD"),'Price Data'!P:P,0)+1))/INDEX('Price Data'!Q:Q,MATCH(TEXT(A1286,"YYYY-MM-DD"),'Price Data'!P:P,0)+1),""),"")</f>
        <v>-7.5187969924812095E-3</v>
      </c>
      <c r="N1286" s="34">
        <f>IFERROR(INDEX('Price Data'!T:T,MATCH(TEXT(A1286,"YYYY-MM-DD"),'Price Data'!S:S,0)),"")</f>
        <v>3.2</v>
      </c>
      <c r="O1286" s="10" cm="1">
        <f t="array" ref="O1286">IFERROR(IF(ISNUMBER(N1286),(N1286-INDEX('Price Data'!T:T,MATCH(TEXT(A1286,"YYYY-MM-DD"),'Price Data'!S:S,0)+1))/INDEX('Price Data'!T:T,MATCH(TEXT(A1286,"YYYY-MM-DD"),'Price Data'!S:S,0)+1),""),"")</f>
        <v>1.2658227848101276E-2</v>
      </c>
    </row>
    <row r="1287" spans="1:15" x14ac:dyDescent="0.3">
      <c r="A1287" s="8">
        <v>43106</v>
      </c>
      <c r="B1287" s="34" t="str">
        <f>IFERROR(INDEX('Price Data'!B:B,MATCH(TEXT(A1287,"YYYY-MM-DD"),'Price Data'!A:A,0)),"")</f>
        <v/>
      </c>
      <c r="C1287" s="10" t="str" cm="1">
        <f t="array" ref="C1287">IFERROR(IF(ISNUMBER(B1287),(B1287-INDEX('Price Data'!B:B,MATCH(TEXT(A1287,"YYYY-MM-DD"),'Price Data'!A:A,0)+1))/INDEX('Price Data'!B:B,MATCH(TEXT(A1287,"YYYY-MM-DD"),'Price Data'!A:A,0)+1),""),"")</f>
        <v/>
      </c>
      <c r="D1287" s="34" t="str">
        <f>IFERROR(INDEX('Price Data'!E:E,MATCH(TEXT(A1287,"YYYY-MM-DD"),'Price Data'!D:D,0)),"")</f>
        <v/>
      </c>
      <c r="E1287" s="10" t="str" cm="1">
        <f t="array" ref="E1287">IFERROR(IF(ISNUMBER(D1287),(D1287-INDEX('Price Data'!E:E,MATCH(TEXT(A1287,"YYYY-MM-DD"),'Price Data'!D:D,0)+1))/INDEX('Price Data'!E:E,MATCH(TEXT(A1287,"YYYY-MM-DD"),'Price Data'!D:D,0)+1),""),"")</f>
        <v/>
      </c>
      <c r="F1287" s="34" t="str">
        <f>IFERROR(INDEX('Price Data'!H:H,MATCH(TEXT(A1287,"YYYY-MM-DD"),'Price Data'!G:G,0)),"")</f>
        <v/>
      </c>
      <c r="G1287" s="10" t="str" cm="1">
        <f t="array" ref="G1287">IFERROR(IF(ISNUMBER(F1287),(F1287-INDEX('Price Data'!H:H,MATCH(TEXT(A1287,"YYYY-MM-DD"),'Price Data'!G:G,0)+1))/INDEX('Price Data'!H:H,MATCH(TEXT(A1287,"YYYY-MM-DD"),'Price Data'!G:G,0)+1),""),"")</f>
        <v/>
      </c>
      <c r="H1287" s="34" t="str">
        <f>IFERROR(INDEX('Price Data'!K:K,MATCH(TEXT(A1287,"YYYY-MM-DD"),'Price Data'!J:J,0)),"")</f>
        <v/>
      </c>
      <c r="I1287" s="10" t="str" cm="1">
        <f t="array" ref="I1287">IFERROR(IF(ISNUMBER(H1287),(H1287-INDEX('Price Data'!K:K,MATCH(TEXT(A1287,"YYYY-MM-DD"),'Price Data'!J:J,0)+1))/INDEX('Price Data'!K:K,MATCH(TEXT(A1287,"YYYY-MM-DD"),'Price Data'!J:J,0)+1),""),"")</f>
        <v/>
      </c>
      <c r="J1287" s="34" t="str">
        <f>IFERROR(INDEX('Price Data'!N:N,MATCH(TEXT(A1287,"YYYY-MM-DD"),'Price Data'!M:M,0)),"")</f>
        <v/>
      </c>
      <c r="K1287" s="10" t="str" cm="1">
        <f t="array" ref="K1287">IFERROR(IF(ISNUMBER(J1287),(J1287-INDEX('Price Data'!N:N,MATCH(TEXT(A1287,"YYYY-MM-DD"),'Price Data'!M:M,0)+1))/INDEX('Price Data'!N:N,MATCH(TEXT(A1287,"YYYY-MM-DD"),'Price Data'!M:M,0)+1),""),"")</f>
        <v/>
      </c>
      <c r="L1287" s="34" t="str">
        <f>IFERROR(INDEX('Price Data'!Q:Q,MATCH(TEXT(A1287,"YYYY-MM-DD"),'Price Data'!P:P,0)),"")</f>
        <v/>
      </c>
      <c r="M1287" s="10" t="str" cm="1">
        <f t="array" ref="M1287">IFERROR(IF(ISNUMBER(L1287),(L1287-INDEX('Price Data'!Q:Q,MATCH(TEXT(A1287,"YYYY-MM-DD"),'Price Data'!P:P,0)+1))/INDEX('Price Data'!Q:Q,MATCH(TEXT(A1287,"YYYY-MM-DD"),'Price Data'!P:P,0)+1),""),"")</f>
        <v/>
      </c>
      <c r="N1287" s="34" t="str">
        <f>IFERROR(INDEX('Price Data'!T:T,MATCH(TEXT(A1287,"YYYY-MM-DD"),'Price Data'!S:S,0)),"")</f>
        <v/>
      </c>
      <c r="O1287" s="10" t="str" cm="1">
        <f t="array" ref="O1287">IFERROR(IF(ISNUMBER(N1287),(N1287-INDEX('Price Data'!T:T,MATCH(TEXT(A1287,"YYYY-MM-DD"),'Price Data'!S:S,0)+1))/INDEX('Price Data'!T:T,MATCH(TEXT(A1287,"YYYY-MM-DD"),'Price Data'!S:S,0)+1),""),"")</f>
        <v/>
      </c>
    </row>
    <row r="1288" spans="1:15" x14ac:dyDescent="0.3">
      <c r="A1288" s="8">
        <v>43107</v>
      </c>
      <c r="B1288" s="34" t="str">
        <f>IFERROR(INDEX('Price Data'!B:B,MATCH(TEXT(A1288,"YYYY-MM-DD"),'Price Data'!A:A,0)),"")</f>
        <v/>
      </c>
      <c r="C1288" s="10" t="str" cm="1">
        <f t="array" ref="C1288">IFERROR(IF(ISNUMBER(B1288),(B1288-INDEX('Price Data'!B:B,MATCH(TEXT(A1288,"YYYY-MM-DD"),'Price Data'!A:A,0)+1))/INDEX('Price Data'!B:B,MATCH(TEXT(A1288,"YYYY-MM-DD"),'Price Data'!A:A,0)+1),""),"")</f>
        <v/>
      </c>
      <c r="D1288" s="34" t="str">
        <f>IFERROR(INDEX('Price Data'!E:E,MATCH(TEXT(A1288,"YYYY-MM-DD"),'Price Data'!D:D,0)),"")</f>
        <v/>
      </c>
      <c r="E1288" s="10" t="str" cm="1">
        <f t="array" ref="E1288">IFERROR(IF(ISNUMBER(D1288),(D1288-INDEX('Price Data'!E:E,MATCH(TEXT(A1288,"YYYY-MM-DD"),'Price Data'!D:D,0)+1))/INDEX('Price Data'!E:E,MATCH(TEXT(A1288,"YYYY-MM-DD"),'Price Data'!D:D,0)+1),""),"")</f>
        <v/>
      </c>
      <c r="F1288" s="34" t="str">
        <f>IFERROR(INDEX('Price Data'!H:H,MATCH(TEXT(A1288,"YYYY-MM-DD"),'Price Data'!G:G,0)),"")</f>
        <v/>
      </c>
      <c r="G1288" s="10" t="str" cm="1">
        <f t="array" ref="G1288">IFERROR(IF(ISNUMBER(F1288),(F1288-INDEX('Price Data'!H:H,MATCH(TEXT(A1288,"YYYY-MM-DD"),'Price Data'!G:G,0)+1))/INDEX('Price Data'!H:H,MATCH(TEXT(A1288,"YYYY-MM-DD"),'Price Data'!G:G,0)+1),""),"")</f>
        <v/>
      </c>
      <c r="H1288" s="34" t="str">
        <f>IFERROR(INDEX('Price Data'!K:K,MATCH(TEXT(A1288,"YYYY-MM-DD"),'Price Data'!J:J,0)),"")</f>
        <v/>
      </c>
      <c r="I1288" s="10" t="str" cm="1">
        <f t="array" ref="I1288">IFERROR(IF(ISNUMBER(H1288),(H1288-INDEX('Price Data'!K:K,MATCH(TEXT(A1288,"YYYY-MM-DD"),'Price Data'!J:J,0)+1))/INDEX('Price Data'!K:K,MATCH(TEXT(A1288,"YYYY-MM-DD"),'Price Data'!J:J,0)+1),""),"")</f>
        <v/>
      </c>
      <c r="J1288" s="34" t="str">
        <f>IFERROR(INDEX('Price Data'!N:N,MATCH(TEXT(A1288,"YYYY-MM-DD"),'Price Data'!M:M,0)),"")</f>
        <v/>
      </c>
      <c r="K1288" s="10" t="str" cm="1">
        <f t="array" ref="K1288">IFERROR(IF(ISNUMBER(J1288),(J1288-INDEX('Price Data'!N:N,MATCH(TEXT(A1288,"YYYY-MM-DD"),'Price Data'!M:M,0)+1))/INDEX('Price Data'!N:N,MATCH(TEXT(A1288,"YYYY-MM-DD"),'Price Data'!M:M,0)+1),""),"")</f>
        <v/>
      </c>
      <c r="L1288" s="34" t="str">
        <f>IFERROR(INDEX('Price Data'!Q:Q,MATCH(TEXT(A1288,"YYYY-MM-DD"),'Price Data'!P:P,0)),"")</f>
        <v/>
      </c>
      <c r="M1288" s="10" t="str" cm="1">
        <f t="array" ref="M1288">IFERROR(IF(ISNUMBER(L1288),(L1288-INDEX('Price Data'!Q:Q,MATCH(TEXT(A1288,"YYYY-MM-DD"),'Price Data'!P:P,0)+1))/INDEX('Price Data'!Q:Q,MATCH(TEXT(A1288,"YYYY-MM-DD"),'Price Data'!P:P,0)+1),""),"")</f>
        <v/>
      </c>
      <c r="N1288" s="34" t="str">
        <f>IFERROR(INDEX('Price Data'!T:T,MATCH(TEXT(A1288,"YYYY-MM-DD"),'Price Data'!S:S,0)),"")</f>
        <v/>
      </c>
      <c r="O1288" s="10" t="str" cm="1">
        <f t="array" ref="O1288">IFERROR(IF(ISNUMBER(N1288),(N1288-INDEX('Price Data'!T:T,MATCH(TEXT(A1288,"YYYY-MM-DD"),'Price Data'!S:S,0)+1))/INDEX('Price Data'!T:T,MATCH(TEXT(A1288,"YYYY-MM-DD"),'Price Data'!S:S,0)+1),""),"")</f>
        <v/>
      </c>
    </row>
    <row r="1289" spans="1:15" x14ac:dyDescent="0.3">
      <c r="A1289" s="8">
        <v>43108</v>
      </c>
      <c r="B1289" s="34">
        <f>IFERROR(INDEX('Price Data'!B:B,MATCH(TEXT(A1289,"YYYY-MM-DD"),'Price Data'!A:A,0)),"")</f>
        <v>22846</v>
      </c>
      <c r="C1289" s="10" cm="1">
        <f t="array" ref="C1289">IFERROR(IF(ISNUMBER(B1289),(B1289-INDEX('Price Data'!B:B,MATCH(TEXT(A1289,"YYYY-MM-DD"),'Price Data'!A:A,0)+1))/INDEX('Price Data'!B:B,MATCH(TEXT(A1289,"YYYY-MM-DD"),'Price Data'!A:A,0)+1),""),"")</f>
        <v>3.6903611281961161E-3</v>
      </c>
      <c r="D1289" s="34">
        <f>IFERROR(INDEX('Price Data'!E:E,MATCH(TEXT(A1289,"YYYY-MM-DD"),'Price Data'!D:D,0)),"")</f>
        <v>16.37</v>
      </c>
      <c r="E1289" s="10" cm="1">
        <f t="array" ref="E1289">IFERROR(IF(ISNUMBER(D1289),(D1289-INDEX('Price Data'!E:E,MATCH(TEXT(A1289,"YYYY-MM-DD"),'Price Data'!D:D,0)+1))/INDEX('Price Data'!E:E,MATCH(TEXT(A1289,"YYYY-MM-DD"),'Price Data'!D:D,0)+1),""),"")</f>
        <v>7.384615384615446E-3</v>
      </c>
      <c r="F1289" s="34">
        <f>IFERROR(INDEX('Price Data'!H:H,MATCH(TEXT(A1289,"YYYY-MM-DD"),'Price Data'!G:G,0)),"")</f>
        <v>388</v>
      </c>
      <c r="G1289" s="10" cm="1">
        <f t="array" ref="G1289">IFERROR(IF(ISNUMBER(F1289),(F1289-INDEX('Price Data'!H:H,MATCH(TEXT(A1289,"YYYY-MM-DD"),'Price Data'!G:G,0)+1))/INDEX('Price Data'!H:H,MATCH(TEXT(A1289,"YYYY-MM-DD"),'Price Data'!G:G,0)+1),""),"")</f>
        <v>-2.5706940874035988E-3</v>
      </c>
      <c r="H1289" s="34">
        <f>IFERROR(INDEX('Price Data'!K:K,MATCH(TEXT(A1289,"YYYY-MM-DD"),'Price Data'!J:J,0)),"")</f>
        <v>2.81</v>
      </c>
      <c r="I1289" s="10" cm="1">
        <f t="array" ref="I1289">IFERROR(IF(ISNUMBER(H1289),(H1289-INDEX('Price Data'!K:K,MATCH(TEXT(A1289,"YYYY-MM-DD"),'Price Data'!J:J,0)+1))/INDEX('Price Data'!K:K,MATCH(TEXT(A1289,"YYYY-MM-DD"),'Price Data'!J:J,0)+1),""),"")</f>
        <v>-3.5460992907800663E-3</v>
      </c>
      <c r="J1289" s="34">
        <f>IFERROR(INDEX('Price Data'!N:N,MATCH(TEXT(A1289,"YYYY-MM-DD"),'Price Data'!M:M,0)),"")</f>
        <v>2.87</v>
      </c>
      <c r="K1289" s="10" cm="1">
        <f t="array" ref="K1289">IFERROR(IF(ISNUMBER(J1289),(J1289-INDEX('Price Data'!N:N,MATCH(TEXT(A1289,"YYYY-MM-DD"),'Price Data'!M:M,0)+1))/INDEX('Price Data'!N:N,MATCH(TEXT(A1289,"YYYY-MM-DD"),'Price Data'!M:M,0)+1),""),"")</f>
        <v>-3.4722222222221483E-3</v>
      </c>
      <c r="L1289" s="34">
        <f>IFERROR(INDEX('Price Data'!Q:Q,MATCH(TEXT(A1289,"YYYY-MM-DD"),'Price Data'!P:P,0)),"")</f>
        <v>2.69</v>
      </c>
      <c r="M1289" s="10" cm="1">
        <f t="array" ref="M1289">IFERROR(IF(ISNUMBER(L1289),(L1289-INDEX('Price Data'!Q:Q,MATCH(TEXT(A1289,"YYYY-MM-DD"),'Price Data'!P:P,0)+1))/INDEX('Price Data'!Q:Q,MATCH(TEXT(A1289,"YYYY-MM-DD"),'Price Data'!P:P,0)+1),""),"")</f>
        <v>1.8939393939393871E-2</v>
      </c>
      <c r="N1289" s="34">
        <f>IFERROR(INDEX('Price Data'!T:T,MATCH(TEXT(A1289,"YYYY-MM-DD"),'Price Data'!S:S,0)),"")</f>
        <v>3.2</v>
      </c>
      <c r="O1289" s="10" cm="1">
        <f t="array" ref="O1289">IFERROR(IF(ISNUMBER(N1289),(N1289-INDEX('Price Data'!T:T,MATCH(TEXT(A1289,"YYYY-MM-DD"),'Price Data'!S:S,0)+1))/INDEX('Price Data'!T:T,MATCH(TEXT(A1289,"YYYY-MM-DD"),'Price Data'!S:S,0)+1),""),"")</f>
        <v>0</v>
      </c>
    </row>
    <row r="1290" spans="1:15" x14ac:dyDescent="0.3">
      <c r="A1290" s="8">
        <v>43109</v>
      </c>
      <c r="B1290" s="34">
        <f>IFERROR(INDEX('Price Data'!B:B,MATCH(TEXT(A1290,"YYYY-MM-DD"),'Price Data'!A:A,0)),"")</f>
        <v>23005</v>
      </c>
      <c r="C1290" s="10" cm="1">
        <f t="array" ref="C1290">IFERROR(IF(ISNUMBER(B1290),(B1290-INDEX('Price Data'!B:B,MATCH(TEXT(A1290,"YYYY-MM-DD"),'Price Data'!A:A,0)+1))/INDEX('Price Data'!B:B,MATCH(TEXT(A1290,"YYYY-MM-DD"),'Price Data'!A:A,0)+1),""),"")</f>
        <v>6.9596428258776157E-3</v>
      </c>
      <c r="D1290" s="34">
        <f>IFERROR(INDEX('Price Data'!E:E,MATCH(TEXT(A1290,"YYYY-MM-DD"),'Price Data'!D:D,0)),"")</f>
        <v>16.48</v>
      </c>
      <c r="E1290" s="10" cm="1">
        <f t="array" ref="E1290">IFERROR(IF(ISNUMBER(D1290),(D1290-INDEX('Price Data'!E:E,MATCH(TEXT(A1290,"YYYY-MM-DD"),'Price Data'!D:D,0)+1))/INDEX('Price Data'!E:E,MATCH(TEXT(A1290,"YYYY-MM-DD"),'Price Data'!D:D,0)+1),""),"")</f>
        <v>6.7196090409284929E-3</v>
      </c>
      <c r="F1290" s="34">
        <f>IFERROR(INDEX('Price Data'!H:H,MATCH(TEXT(A1290,"YYYY-MM-DD"),'Price Data'!G:G,0)),"")</f>
        <v>384</v>
      </c>
      <c r="G1290" s="10" cm="1">
        <f t="array" ref="G1290">IFERROR(IF(ISNUMBER(F1290),(F1290-INDEX('Price Data'!H:H,MATCH(TEXT(A1290,"YYYY-MM-DD"),'Price Data'!G:G,0)+1))/INDEX('Price Data'!H:H,MATCH(TEXT(A1290,"YYYY-MM-DD"),'Price Data'!G:G,0)+1),""),"")</f>
        <v>-1.0309278350515464E-2</v>
      </c>
      <c r="H1290" s="34">
        <f>IFERROR(INDEX('Price Data'!K:K,MATCH(TEXT(A1290,"YYYY-MM-DD"),'Price Data'!J:J,0)),"")</f>
        <v>2.84</v>
      </c>
      <c r="I1290" s="10" cm="1">
        <f t="array" ref="I1290">IFERROR(IF(ISNUMBER(H1290),(H1290-INDEX('Price Data'!K:K,MATCH(TEXT(A1290,"YYYY-MM-DD"),'Price Data'!J:J,0)+1))/INDEX('Price Data'!K:K,MATCH(TEXT(A1290,"YYYY-MM-DD"),'Price Data'!J:J,0)+1),""),"")</f>
        <v>1.0676156583629824E-2</v>
      </c>
      <c r="J1290" s="34">
        <f>IFERROR(INDEX('Price Data'!N:N,MATCH(TEXT(A1290,"YYYY-MM-DD"),'Price Data'!M:M,0)),"")</f>
        <v>2.92</v>
      </c>
      <c r="K1290" s="10" cm="1">
        <f t="array" ref="K1290">IFERROR(IF(ISNUMBER(J1290),(J1290-INDEX('Price Data'!N:N,MATCH(TEXT(A1290,"YYYY-MM-DD"),'Price Data'!M:M,0)+1))/INDEX('Price Data'!N:N,MATCH(TEXT(A1290,"YYYY-MM-DD"),'Price Data'!M:M,0)+1),""),"")</f>
        <v>1.7421602787456383E-2</v>
      </c>
      <c r="L1290" s="34">
        <f>IFERROR(INDEX('Price Data'!Q:Q,MATCH(TEXT(A1290,"YYYY-MM-DD"),'Price Data'!P:P,0)),"")</f>
        <v>2.72</v>
      </c>
      <c r="M1290" s="10" cm="1">
        <f t="array" ref="M1290">IFERROR(IF(ISNUMBER(L1290),(L1290-INDEX('Price Data'!Q:Q,MATCH(TEXT(A1290,"YYYY-MM-DD"),'Price Data'!P:P,0)+1))/INDEX('Price Data'!Q:Q,MATCH(TEXT(A1290,"YYYY-MM-DD"),'Price Data'!P:P,0)+1),""),"")</f>
        <v>1.1152416356877417E-2</v>
      </c>
      <c r="N1290" s="34">
        <f>IFERROR(INDEX('Price Data'!T:T,MATCH(TEXT(A1290,"YYYY-MM-DD"),'Price Data'!S:S,0)),"")</f>
        <v>3.2</v>
      </c>
      <c r="O1290" s="10" cm="1">
        <f t="array" ref="O1290">IFERROR(IF(ISNUMBER(N1290),(N1290-INDEX('Price Data'!T:T,MATCH(TEXT(A1290,"YYYY-MM-DD"),'Price Data'!S:S,0)+1))/INDEX('Price Data'!T:T,MATCH(TEXT(A1290,"YYYY-MM-DD"),'Price Data'!S:S,0)+1),""),"")</f>
        <v>0</v>
      </c>
    </row>
    <row r="1291" spans="1:15" x14ac:dyDescent="0.3">
      <c r="A1291" s="8">
        <v>43110</v>
      </c>
      <c r="B1291" s="34">
        <f>IFERROR(INDEX('Price Data'!B:B,MATCH(TEXT(A1291,"YYYY-MM-DD"),'Price Data'!A:A,0)),"")</f>
        <v>23157</v>
      </c>
      <c r="C1291" s="10" cm="1">
        <f t="array" ref="C1291">IFERROR(IF(ISNUMBER(B1291),(B1291-INDEX('Price Data'!B:B,MATCH(TEXT(A1291,"YYYY-MM-DD"),'Price Data'!A:A,0)+1))/INDEX('Price Data'!B:B,MATCH(TEXT(A1291,"YYYY-MM-DD"),'Price Data'!A:A,0)+1),""),"")</f>
        <v>6.607259291458379E-3</v>
      </c>
      <c r="D1291" s="34">
        <f>IFERROR(INDEX('Price Data'!E:E,MATCH(TEXT(A1291,"YYYY-MM-DD"),'Price Data'!D:D,0)),"")</f>
        <v>17</v>
      </c>
      <c r="E1291" s="10" cm="1">
        <f t="array" ref="E1291">IFERROR(IF(ISNUMBER(D1291),(D1291-INDEX('Price Data'!E:E,MATCH(TEXT(A1291,"YYYY-MM-DD"),'Price Data'!D:D,0)+1))/INDEX('Price Data'!E:E,MATCH(TEXT(A1291,"YYYY-MM-DD"),'Price Data'!D:D,0)+1),""),"")</f>
        <v>3.1553398058252399E-2</v>
      </c>
      <c r="F1291" s="34">
        <f>IFERROR(INDEX('Price Data'!H:H,MATCH(TEXT(A1291,"YYYY-MM-DD"),'Price Data'!G:G,0)),"")</f>
        <v>396.79998799999998</v>
      </c>
      <c r="G1291" s="10" cm="1">
        <f t="array" ref="G1291">IFERROR(IF(ISNUMBER(F1291),(F1291-INDEX('Price Data'!H:H,MATCH(TEXT(A1291,"YYYY-MM-DD"),'Price Data'!G:G,0)+1))/INDEX('Price Data'!H:H,MATCH(TEXT(A1291,"YYYY-MM-DD"),'Price Data'!G:G,0)+1),""),"")</f>
        <v>3.3333302083333294E-2</v>
      </c>
      <c r="H1291" s="34">
        <f>IFERROR(INDEX('Price Data'!K:K,MATCH(TEXT(A1291,"YYYY-MM-DD"),'Price Data'!J:J,0)),"")</f>
        <v>2.97</v>
      </c>
      <c r="I1291" s="10" cm="1">
        <f t="array" ref="I1291">IFERROR(IF(ISNUMBER(H1291),(H1291-INDEX('Price Data'!K:K,MATCH(TEXT(A1291,"YYYY-MM-DD"),'Price Data'!J:J,0)+1))/INDEX('Price Data'!K:K,MATCH(TEXT(A1291,"YYYY-MM-DD"),'Price Data'!J:J,0)+1),""),"")</f>
        <v>4.5774647887324063E-2</v>
      </c>
      <c r="J1291" s="34">
        <f>IFERROR(INDEX('Price Data'!N:N,MATCH(TEXT(A1291,"YYYY-MM-DD"),'Price Data'!M:M,0)),"")</f>
        <v>3.04</v>
      </c>
      <c r="K1291" s="10" cm="1">
        <f t="array" ref="K1291">IFERROR(IF(ISNUMBER(J1291),(J1291-INDEX('Price Data'!N:N,MATCH(TEXT(A1291,"YYYY-MM-DD"),'Price Data'!M:M,0)+1))/INDEX('Price Data'!N:N,MATCH(TEXT(A1291,"YYYY-MM-DD"),'Price Data'!M:M,0)+1),""),"")</f>
        <v>4.1095890410958943E-2</v>
      </c>
      <c r="L1291" s="34">
        <f>IFERROR(INDEX('Price Data'!Q:Q,MATCH(TEXT(A1291,"YYYY-MM-DD"),'Price Data'!P:P,0)),"")</f>
        <v>2.85</v>
      </c>
      <c r="M1291" s="10" cm="1">
        <f t="array" ref="M1291">IFERROR(IF(ISNUMBER(L1291),(L1291-INDEX('Price Data'!Q:Q,MATCH(TEXT(A1291,"YYYY-MM-DD"),'Price Data'!P:P,0)+1))/INDEX('Price Data'!Q:Q,MATCH(TEXT(A1291,"YYYY-MM-DD"),'Price Data'!P:P,0)+1),""),"")</f>
        <v>4.7794117647058779E-2</v>
      </c>
      <c r="N1291" s="34">
        <f>IFERROR(INDEX('Price Data'!T:T,MATCH(TEXT(A1291,"YYYY-MM-DD"),'Price Data'!S:S,0)),"")</f>
        <v>3.29</v>
      </c>
      <c r="O1291" s="10" cm="1">
        <f t="array" ref="O1291">IFERROR(IF(ISNUMBER(N1291),(N1291-INDEX('Price Data'!T:T,MATCH(TEXT(A1291,"YYYY-MM-DD"),'Price Data'!S:S,0)+1))/INDEX('Price Data'!T:T,MATCH(TEXT(A1291,"YYYY-MM-DD"),'Price Data'!S:S,0)+1),""),"")</f>
        <v>2.8124999999999956E-2</v>
      </c>
    </row>
    <row r="1292" spans="1:15" x14ac:dyDescent="0.3">
      <c r="A1292" s="8">
        <v>43111</v>
      </c>
      <c r="B1292" s="34">
        <f>IFERROR(INDEX('Price Data'!B:B,MATCH(TEXT(A1292,"YYYY-MM-DD"),'Price Data'!A:A,0)),"")</f>
        <v>23305</v>
      </c>
      <c r="C1292" s="10" cm="1">
        <f t="array" ref="C1292">IFERROR(IF(ISNUMBER(B1292),(B1292-INDEX('Price Data'!B:B,MATCH(TEXT(A1292,"YYYY-MM-DD"),'Price Data'!A:A,0)+1))/INDEX('Price Data'!B:B,MATCH(TEXT(A1292,"YYYY-MM-DD"),'Price Data'!A:A,0)+1),""),"")</f>
        <v>6.391156021937211E-3</v>
      </c>
      <c r="D1292" s="34">
        <f>IFERROR(INDEX('Price Data'!E:E,MATCH(TEXT(A1292,"YYYY-MM-DD"),'Price Data'!D:D,0)),"")</f>
        <v>17.309999999999999</v>
      </c>
      <c r="E1292" s="10" cm="1">
        <f t="array" ref="E1292">IFERROR(IF(ISNUMBER(D1292),(D1292-INDEX('Price Data'!E:E,MATCH(TEXT(A1292,"YYYY-MM-DD"),'Price Data'!D:D,0)+1))/INDEX('Price Data'!E:E,MATCH(TEXT(A1292,"YYYY-MM-DD"),'Price Data'!D:D,0)+1),""),"")</f>
        <v>1.8235294117646985E-2</v>
      </c>
      <c r="F1292" s="34">
        <f>IFERROR(INDEX('Price Data'!H:H,MATCH(TEXT(A1292,"YYYY-MM-DD"),'Price Data'!G:G,0)),"")</f>
        <v>393</v>
      </c>
      <c r="G1292" s="10" cm="1">
        <f t="array" ref="G1292">IFERROR(IF(ISNUMBER(F1292),(F1292-INDEX('Price Data'!H:H,MATCH(TEXT(A1292,"YYYY-MM-DD"),'Price Data'!G:G,0)+1))/INDEX('Price Data'!H:H,MATCH(TEXT(A1292,"YYYY-MM-DD"),'Price Data'!G:G,0)+1),""),"")</f>
        <v>-9.5765829509046885E-3</v>
      </c>
      <c r="H1292" s="34">
        <f>IFERROR(INDEX('Price Data'!K:K,MATCH(TEXT(A1292,"YYYY-MM-DD"),'Price Data'!J:J,0)),"")</f>
        <v>2.99</v>
      </c>
      <c r="I1292" s="10" cm="1">
        <f t="array" ref="I1292">IFERROR(IF(ISNUMBER(H1292),(H1292-INDEX('Price Data'!K:K,MATCH(TEXT(A1292,"YYYY-MM-DD"),'Price Data'!J:J,0)+1))/INDEX('Price Data'!K:K,MATCH(TEXT(A1292,"YYYY-MM-DD"),'Price Data'!J:J,0)+1),""),"")</f>
        <v>6.7340067340067398E-3</v>
      </c>
      <c r="J1292" s="34">
        <f>IFERROR(INDEX('Price Data'!N:N,MATCH(TEXT(A1292,"YYYY-MM-DD"),'Price Data'!M:M,0)),"")</f>
        <v>3.06</v>
      </c>
      <c r="K1292" s="10" cm="1">
        <f t="array" ref="K1292">IFERROR(IF(ISNUMBER(J1292),(J1292-INDEX('Price Data'!N:N,MATCH(TEXT(A1292,"YYYY-MM-DD"),'Price Data'!M:M,0)+1))/INDEX('Price Data'!N:N,MATCH(TEXT(A1292,"YYYY-MM-DD"),'Price Data'!M:M,0)+1),""),"")</f>
        <v>6.5789473684210583E-3</v>
      </c>
      <c r="L1292" s="34">
        <f>IFERROR(INDEX('Price Data'!Q:Q,MATCH(TEXT(A1292,"YYYY-MM-DD"),'Price Data'!P:P,0)),"")</f>
        <v>2.89</v>
      </c>
      <c r="M1292" s="10" cm="1">
        <f t="array" ref="M1292">IFERROR(IF(ISNUMBER(L1292),(L1292-INDEX('Price Data'!Q:Q,MATCH(TEXT(A1292,"YYYY-MM-DD"),'Price Data'!P:P,0)+1))/INDEX('Price Data'!Q:Q,MATCH(TEXT(A1292,"YYYY-MM-DD"),'Price Data'!P:P,0)+1),""),"")</f>
        <v>1.4035087719298258E-2</v>
      </c>
      <c r="N1292" s="34">
        <f>IFERROR(INDEX('Price Data'!T:T,MATCH(TEXT(A1292,"YYYY-MM-DD"),'Price Data'!S:S,0)),"")</f>
        <v>3.3</v>
      </c>
      <c r="O1292" s="10" cm="1">
        <f t="array" ref="O1292">IFERROR(IF(ISNUMBER(N1292),(N1292-INDEX('Price Data'!T:T,MATCH(TEXT(A1292,"YYYY-MM-DD"),'Price Data'!S:S,0)+1))/INDEX('Price Data'!T:T,MATCH(TEXT(A1292,"YYYY-MM-DD"),'Price Data'!S:S,0)+1),""),"")</f>
        <v>3.0395136778114855E-3</v>
      </c>
    </row>
    <row r="1293" spans="1:15" x14ac:dyDescent="0.3">
      <c r="A1293" s="8">
        <v>43112</v>
      </c>
      <c r="B1293" s="34">
        <f>IFERROR(INDEX('Price Data'!B:B,MATCH(TEXT(A1293,"YYYY-MM-DD"),'Price Data'!A:A,0)),"")</f>
        <v>23430</v>
      </c>
      <c r="C1293" s="10" cm="1">
        <f t="array" ref="C1293">IFERROR(IF(ISNUMBER(B1293),(B1293-INDEX('Price Data'!B:B,MATCH(TEXT(A1293,"YYYY-MM-DD"),'Price Data'!A:A,0)+1))/INDEX('Price Data'!B:B,MATCH(TEXT(A1293,"YYYY-MM-DD"),'Price Data'!A:A,0)+1),""),"")</f>
        <v>5.3636558678395192E-3</v>
      </c>
      <c r="D1293" s="34">
        <f>IFERROR(INDEX('Price Data'!E:E,MATCH(TEXT(A1293,"YYYY-MM-DD"),'Price Data'!D:D,0)),"")</f>
        <v>17.47</v>
      </c>
      <c r="E1293" s="10" cm="1">
        <f t="array" ref="E1293">IFERROR(IF(ISNUMBER(D1293),(D1293-INDEX('Price Data'!E:E,MATCH(TEXT(A1293,"YYYY-MM-DD"),'Price Data'!D:D,0)+1))/INDEX('Price Data'!E:E,MATCH(TEXT(A1293,"YYYY-MM-DD"),'Price Data'!D:D,0)+1),""),"")</f>
        <v>9.2432120161756292E-3</v>
      </c>
      <c r="F1293" s="34">
        <f>IFERROR(INDEX('Price Data'!H:H,MATCH(TEXT(A1293,"YYYY-MM-DD"),'Price Data'!G:G,0)),"")</f>
        <v>401.79998799999998</v>
      </c>
      <c r="G1293" s="10" cm="1">
        <f t="array" ref="G1293">IFERROR(IF(ISNUMBER(F1293),(F1293-INDEX('Price Data'!H:H,MATCH(TEXT(A1293,"YYYY-MM-DD"),'Price Data'!G:G,0)+1))/INDEX('Price Data'!H:H,MATCH(TEXT(A1293,"YYYY-MM-DD"),'Price Data'!G:G,0)+1),""),"")</f>
        <v>2.2391826972010139E-2</v>
      </c>
      <c r="H1293" s="34">
        <f>IFERROR(INDEX('Price Data'!K:K,MATCH(TEXT(A1293,"YYYY-MM-DD"),'Price Data'!J:J,0)),"")</f>
        <v>3.03</v>
      </c>
      <c r="I1293" s="10" cm="1">
        <f t="array" ref="I1293">IFERROR(IF(ISNUMBER(H1293),(H1293-INDEX('Price Data'!K:K,MATCH(TEXT(A1293,"YYYY-MM-DD"),'Price Data'!J:J,0)+1))/INDEX('Price Data'!K:K,MATCH(TEXT(A1293,"YYYY-MM-DD"),'Price Data'!J:J,0)+1),""),"")</f>
        <v>1.3377926421404545E-2</v>
      </c>
      <c r="J1293" s="34">
        <f>IFERROR(INDEX('Price Data'!N:N,MATCH(TEXT(A1293,"YYYY-MM-DD"),'Price Data'!M:M,0)),"")</f>
        <v>3.09</v>
      </c>
      <c r="K1293" s="10" cm="1">
        <f t="array" ref="K1293">IFERROR(IF(ISNUMBER(J1293),(J1293-INDEX('Price Data'!N:N,MATCH(TEXT(A1293,"YYYY-MM-DD"),'Price Data'!M:M,0)+1))/INDEX('Price Data'!N:N,MATCH(TEXT(A1293,"YYYY-MM-DD"),'Price Data'!M:M,0)+1),""),"")</f>
        <v>9.8039215686273867E-3</v>
      </c>
      <c r="L1293" s="34">
        <f>IFERROR(INDEX('Price Data'!Q:Q,MATCH(TEXT(A1293,"YYYY-MM-DD"),'Price Data'!P:P,0)),"")</f>
        <v>2.92</v>
      </c>
      <c r="M1293" s="10" cm="1">
        <f t="array" ref="M1293">IFERROR(IF(ISNUMBER(L1293),(L1293-INDEX('Price Data'!Q:Q,MATCH(TEXT(A1293,"YYYY-MM-DD"),'Price Data'!P:P,0)+1))/INDEX('Price Data'!Q:Q,MATCH(TEXT(A1293,"YYYY-MM-DD"),'Price Data'!P:P,0)+1),""),"")</f>
        <v>1.0380622837370174E-2</v>
      </c>
      <c r="N1293" s="34">
        <f>IFERROR(INDEX('Price Data'!T:T,MATCH(TEXT(A1293,"YYYY-MM-DD"),'Price Data'!S:S,0)),"")</f>
        <v>3.33</v>
      </c>
      <c r="O1293" s="10" cm="1">
        <f t="array" ref="O1293">IFERROR(IF(ISNUMBER(N1293),(N1293-INDEX('Price Data'!T:T,MATCH(TEXT(A1293,"YYYY-MM-DD"),'Price Data'!S:S,0)+1))/INDEX('Price Data'!T:T,MATCH(TEXT(A1293,"YYYY-MM-DD"),'Price Data'!S:S,0)+1),""),"")</f>
        <v>9.0909090909091668E-3</v>
      </c>
    </row>
    <row r="1294" spans="1:15" x14ac:dyDescent="0.3">
      <c r="A1294" s="8">
        <v>43113</v>
      </c>
      <c r="B1294" s="34" t="str">
        <f>IFERROR(INDEX('Price Data'!B:B,MATCH(TEXT(A1294,"YYYY-MM-DD"),'Price Data'!A:A,0)),"")</f>
        <v/>
      </c>
      <c r="C1294" s="10" t="str" cm="1">
        <f t="array" ref="C1294">IFERROR(IF(ISNUMBER(B1294),(B1294-INDEX('Price Data'!B:B,MATCH(TEXT(A1294,"YYYY-MM-DD"),'Price Data'!A:A,0)+1))/INDEX('Price Data'!B:B,MATCH(TEXT(A1294,"YYYY-MM-DD"),'Price Data'!A:A,0)+1),""),"")</f>
        <v/>
      </c>
      <c r="D1294" s="34" t="str">
        <f>IFERROR(INDEX('Price Data'!E:E,MATCH(TEXT(A1294,"YYYY-MM-DD"),'Price Data'!D:D,0)),"")</f>
        <v/>
      </c>
      <c r="E1294" s="10" t="str" cm="1">
        <f t="array" ref="E1294">IFERROR(IF(ISNUMBER(D1294),(D1294-INDEX('Price Data'!E:E,MATCH(TEXT(A1294,"YYYY-MM-DD"),'Price Data'!D:D,0)+1))/INDEX('Price Data'!E:E,MATCH(TEXT(A1294,"YYYY-MM-DD"),'Price Data'!D:D,0)+1),""),"")</f>
        <v/>
      </c>
      <c r="F1294" s="34" t="str">
        <f>IFERROR(INDEX('Price Data'!H:H,MATCH(TEXT(A1294,"YYYY-MM-DD"),'Price Data'!G:G,0)),"")</f>
        <v/>
      </c>
      <c r="G1294" s="10" t="str" cm="1">
        <f t="array" ref="G1294">IFERROR(IF(ISNUMBER(F1294),(F1294-INDEX('Price Data'!H:H,MATCH(TEXT(A1294,"YYYY-MM-DD"),'Price Data'!G:G,0)+1))/INDEX('Price Data'!H:H,MATCH(TEXT(A1294,"YYYY-MM-DD"),'Price Data'!G:G,0)+1),""),"")</f>
        <v/>
      </c>
      <c r="H1294" s="34" t="str">
        <f>IFERROR(INDEX('Price Data'!K:K,MATCH(TEXT(A1294,"YYYY-MM-DD"),'Price Data'!J:J,0)),"")</f>
        <v/>
      </c>
      <c r="I1294" s="10" t="str" cm="1">
        <f t="array" ref="I1294">IFERROR(IF(ISNUMBER(H1294),(H1294-INDEX('Price Data'!K:K,MATCH(TEXT(A1294,"YYYY-MM-DD"),'Price Data'!J:J,0)+1))/INDEX('Price Data'!K:K,MATCH(TEXT(A1294,"YYYY-MM-DD"),'Price Data'!J:J,0)+1),""),"")</f>
        <v/>
      </c>
      <c r="J1294" s="34" t="str">
        <f>IFERROR(INDEX('Price Data'!N:N,MATCH(TEXT(A1294,"YYYY-MM-DD"),'Price Data'!M:M,0)),"")</f>
        <v/>
      </c>
      <c r="K1294" s="10" t="str" cm="1">
        <f t="array" ref="K1294">IFERROR(IF(ISNUMBER(J1294),(J1294-INDEX('Price Data'!N:N,MATCH(TEXT(A1294,"YYYY-MM-DD"),'Price Data'!M:M,0)+1))/INDEX('Price Data'!N:N,MATCH(TEXT(A1294,"YYYY-MM-DD"),'Price Data'!M:M,0)+1),""),"")</f>
        <v/>
      </c>
      <c r="L1294" s="34" t="str">
        <f>IFERROR(INDEX('Price Data'!Q:Q,MATCH(TEXT(A1294,"YYYY-MM-DD"),'Price Data'!P:P,0)),"")</f>
        <v/>
      </c>
      <c r="M1294" s="10" t="str" cm="1">
        <f t="array" ref="M1294">IFERROR(IF(ISNUMBER(L1294),(L1294-INDEX('Price Data'!Q:Q,MATCH(TEXT(A1294,"YYYY-MM-DD"),'Price Data'!P:P,0)+1))/INDEX('Price Data'!Q:Q,MATCH(TEXT(A1294,"YYYY-MM-DD"),'Price Data'!P:P,0)+1),""),"")</f>
        <v/>
      </c>
      <c r="N1294" s="34" t="str">
        <f>IFERROR(INDEX('Price Data'!T:T,MATCH(TEXT(A1294,"YYYY-MM-DD"),'Price Data'!S:S,0)),"")</f>
        <v/>
      </c>
      <c r="O1294" s="10" t="str" cm="1">
        <f t="array" ref="O1294">IFERROR(IF(ISNUMBER(N1294),(N1294-INDEX('Price Data'!T:T,MATCH(TEXT(A1294,"YYYY-MM-DD"),'Price Data'!S:S,0)+1))/INDEX('Price Data'!T:T,MATCH(TEXT(A1294,"YYYY-MM-DD"),'Price Data'!S:S,0)+1),""),"")</f>
        <v/>
      </c>
    </row>
    <row r="1295" spans="1:15" x14ac:dyDescent="0.3">
      <c r="A1295" s="8">
        <v>43114</v>
      </c>
      <c r="B1295" s="34" t="str">
        <f>IFERROR(INDEX('Price Data'!B:B,MATCH(TEXT(A1295,"YYYY-MM-DD"),'Price Data'!A:A,0)),"")</f>
        <v/>
      </c>
      <c r="C1295" s="10" t="str" cm="1">
        <f t="array" ref="C1295">IFERROR(IF(ISNUMBER(B1295),(B1295-INDEX('Price Data'!B:B,MATCH(TEXT(A1295,"YYYY-MM-DD"),'Price Data'!A:A,0)+1))/INDEX('Price Data'!B:B,MATCH(TEXT(A1295,"YYYY-MM-DD"),'Price Data'!A:A,0)+1),""),"")</f>
        <v/>
      </c>
      <c r="D1295" s="34" t="str">
        <f>IFERROR(INDEX('Price Data'!E:E,MATCH(TEXT(A1295,"YYYY-MM-DD"),'Price Data'!D:D,0)),"")</f>
        <v/>
      </c>
      <c r="E1295" s="10" t="str" cm="1">
        <f t="array" ref="E1295">IFERROR(IF(ISNUMBER(D1295),(D1295-INDEX('Price Data'!E:E,MATCH(TEXT(A1295,"YYYY-MM-DD"),'Price Data'!D:D,0)+1))/INDEX('Price Data'!E:E,MATCH(TEXT(A1295,"YYYY-MM-DD"),'Price Data'!D:D,0)+1),""),"")</f>
        <v/>
      </c>
      <c r="F1295" s="34" t="str">
        <f>IFERROR(INDEX('Price Data'!H:H,MATCH(TEXT(A1295,"YYYY-MM-DD"),'Price Data'!G:G,0)),"")</f>
        <v/>
      </c>
      <c r="G1295" s="10" t="str" cm="1">
        <f t="array" ref="G1295">IFERROR(IF(ISNUMBER(F1295),(F1295-INDEX('Price Data'!H:H,MATCH(TEXT(A1295,"YYYY-MM-DD"),'Price Data'!G:G,0)+1))/INDEX('Price Data'!H:H,MATCH(TEXT(A1295,"YYYY-MM-DD"),'Price Data'!G:G,0)+1),""),"")</f>
        <v/>
      </c>
      <c r="H1295" s="34" t="str">
        <f>IFERROR(INDEX('Price Data'!K:K,MATCH(TEXT(A1295,"YYYY-MM-DD"),'Price Data'!J:J,0)),"")</f>
        <v/>
      </c>
      <c r="I1295" s="10" t="str" cm="1">
        <f t="array" ref="I1295">IFERROR(IF(ISNUMBER(H1295),(H1295-INDEX('Price Data'!K:K,MATCH(TEXT(A1295,"YYYY-MM-DD"),'Price Data'!J:J,0)+1))/INDEX('Price Data'!K:K,MATCH(TEXT(A1295,"YYYY-MM-DD"),'Price Data'!J:J,0)+1),""),"")</f>
        <v/>
      </c>
      <c r="J1295" s="34" t="str">
        <f>IFERROR(INDEX('Price Data'!N:N,MATCH(TEXT(A1295,"YYYY-MM-DD"),'Price Data'!M:M,0)),"")</f>
        <v/>
      </c>
      <c r="K1295" s="10" t="str" cm="1">
        <f t="array" ref="K1295">IFERROR(IF(ISNUMBER(J1295),(J1295-INDEX('Price Data'!N:N,MATCH(TEXT(A1295,"YYYY-MM-DD"),'Price Data'!M:M,0)+1))/INDEX('Price Data'!N:N,MATCH(TEXT(A1295,"YYYY-MM-DD"),'Price Data'!M:M,0)+1),""),"")</f>
        <v/>
      </c>
      <c r="L1295" s="34" t="str">
        <f>IFERROR(INDEX('Price Data'!Q:Q,MATCH(TEXT(A1295,"YYYY-MM-DD"),'Price Data'!P:P,0)),"")</f>
        <v/>
      </c>
      <c r="M1295" s="10" t="str" cm="1">
        <f t="array" ref="M1295">IFERROR(IF(ISNUMBER(L1295),(L1295-INDEX('Price Data'!Q:Q,MATCH(TEXT(A1295,"YYYY-MM-DD"),'Price Data'!P:P,0)+1))/INDEX('Price Data'!Q:Q,MATCH(TEXT(A1295,"YYYY-MM-DD"),'Price Data'!P:P,0)+1),""),"")</f>
        <v/>
      </c>
      <c r="N1295" s="34" t="str">
        <f>IFERROR(INDEX('Price Data'!T:T,MATCH(TEXT(A1295,"YYYY-MM-DD"),'Price Data'!S:S,0)),"")</f>
        <v/>
      </c>
      <c r="O1295" s="10" t="str" cm="1">
        <f t="array" ref="O1295">IFERROR(IF(ISNUMBER(N1295),(N1295-INDEX('Price Data'!T:T,MATCH(TEXT(A1295,"YYYY-MM-DD"),'Price Data'!S:S,0)+1))/INDEX('Price Data'!T:T,MATCH(TEXT(A1295,"YYYY-MM-DD"),'Price Data'!S:S,0)+1),""),"")</f>
        <v/>
      </c>
    </row>
    <row r="1296" spans="1:15" x14ac:dyDescent="0.3">
      <c r="A1296" s="8">
        <v>43115</v>
      </c>
      <c r="B1296" s="34">
        <f>IFERROR(INDEX('Price Data'!B:B,MATCH(TEXT(A1296,"YYYY-MM-DD"),'Price Data'!A:A,0)),"")</f>
        <v>23544</v>
      </c>
      <c r="C1296" s="10" cm="1">
        <f t="array" ref="C1296">IFERROR(IF(ISNUMBER(B1296),(B1296-INDEX('Price Data'!B:B,MATCH(TEXT(A1296,"YYYY-MM-DD"),'Price Data'!A:A,0)+1))/INDEX('Price Data'!B:B,MATCH(TEXT(A1296,"YYYY-MM-DD"),'Price Data'!A:A,0)+1),""),"")</f>
        <v>4.8655569782330346E-3</v>
      </c>
      <c r="D1296" s="34">
        <f>IFERROR(INDEX('Price Data'!E:E,MATCH(TEXT(A1296,"YYYY-MM-DD"),'Price Data'!D:D,0)),"")</f>
        <v>17.489999999999998</v>
      </c>
      <c r="E1296" s="10" cm="1">
        <f t="array" ref="E1296">IFERROR(IF(ISNUMBER(D1296),(D1296-INDEX('Price Data'!E:E,MATCH(TEXT(A1296,"YYYY-MM-DD"),'Price Data'!D:D,0)+1))/INDEX('Price Data'!E:E,MATCH(TEXT(A1296,"YYYY-MM-DD"),'Price Data'!D:D,0)+1),""),"")</f>
        <v>1.1448196908986591E-3</v>
      </c>
      <c r="F1296" s="34">
        <f>IFERROR(INDEX('Price Data'!H:H,MATCH(TEXT(A1296,"YYYY-MM-DD"),'Price Data'!G:G,0)),"")</f>
        <v>401</v>
      </c>
      <c r="G1296" s="10" cm="1">
        <f t="array" ref="G1296">IFERROR(IF(ISNUMBER(F1296),(F1296-INDEX('Price Data'!H:H,MATCH(TEXT(A1296,"YYYY-MM-DD"),'Price Data'!G:G,0)+1))/INDEX('Price Data'!H:H,MATCH(TEXT(A1296,"YYYY-MM-DD"),'Price Data'!G:G,0)+1),""),"")</f>
        <v>-1.9910105124243678E-3</v>
      </c>
      <c r="H1296" s="34">
        <f>IFERROR(INDEX('Price Data'!K:K,MATCH(TEXT(A1296,"YYYY-MM-DD"),'Price Data'!J:J,0)),"")</f>
        <v>3.04</v>
      </c>
      <c r="I1296" s="10" cm="1">
        <f t="array" ref="I1296">IFERROR(IF(ISNUMBER(H1296),(H1296-INDEX('Price Data'!K:K,MATCH(TEXT(A1296,"YYYY-MM-DD"),'Price Data'!J:J,0)+1))/INDEX('Price Data'!K:K,MATCH(TEXT(A1296,"YYYY-MM-DD"),'Price Data'!J:J,0)+1),""),"")</f>
        <v>3.3003300330033767E-3</v>
      </c>
      <c r="J1296" s="34">
        <f>IFERROR(INDEX('Price Data'!N:N,MATCH(TEXT(A1296,"YYYY-MM-DD"),'Price Data'!M:M,0)),"")</f>
        <v>3.11</v>
      </c>
      <c r="K1296" s="10" cm="1">
        <f t="array" ref="K1296">IFERROR(IF(ISNUMBER(J1296),(J1296-INDEX('Price Data'!N:N,MATCH(TEXT(A1296,"YYYY-MM-DD"),'Price Data'!M:M,0)+1))/INDEX('Price Data'!N:N,MATCH(TEXT(A1296,"YYYY-MM-DD"),'Price Data'!M:M,0)+1),""),"")</f>
        <v>6.4724919093851196E-3</v>
      </c>
      <c r="L1296" s="34">
        <f>IFERROR(INDEX('Price Data'!Q:Q,MATCH(TEXT(A1296,"YYYY-MM-DD"),'Price Data'!P:P,0)),"")</f>
        <v>2.92</v>
      </c>
      <c r="M1296" s="10" cm="1">
        <f t="array" ref="M1296">IFERROR(IF(ISNUMBER(L1296),(L1296-INDEX('Price Data'!Q:Q,MATCH(TEXT(A1296,"YYYY-MM-DD"),'Price Data'!P:P,0)+1))/INDEX('Price Data'!Q:Q,MATCH(TEXT(A1296,"YYYY-MM-DD"),'Price Data'!P:P,0)+1),""),"")</f>
        <v>0</v>
      </c>
      <c r="N1296" s="34">
        <f>IFERROR(INDEX('Price Data'!T:T,MATCH(TEXT(A1296,"YYYY-MM-DD"),'Price Data'!S:S,0)),"")</f>
        <v>3.29</v>
      </c>
      <c r="O1296" s="10" cm="1">
        <f t="array" ref="O1296">IFERROR(IF(ISNUMBER(N1296),(N1296-INDEX('Price Data'!T:T,MATCH(TEXT(A1296,"YYYY-MM-DD"),'Price Data'!S:S,0)+1))/INDEX('Price Data'!T:T,MATCH(TEXT(A1296,"YYYY-MM-DD"),'Price Data'!S:S,0)+1),""),"")</f>
        <v>-1.2012012012012022E-2</v>
      </c>
    </row>
    <row r="1297" spans="1:15" x14ac:dyDescent="0.3">
      <c r="A1297" s="8">
        <v>43116</v>
      </c>
      <c r="B1297" s="34">
        <f>IFERROR(INDEX('Price Data'!B:B,MATCH(TEXT(A1297,"YYYY-MM-DD"),'Price Data'!A:A,0)),"")</f>
        <v>23495</v>
      </c>
      <c r="C1297" s="10" cm="1">
        <f t="array" ref="C1297">IFERROR(IF(ISNUMBER(B1297),(B1297-INDEX('Price Data'!B:B,MATCH(TEXT(A1297,"YYYY-MM-DD"),'Price Data'!A:A,0)+1))/INDEX('Price Data'!B:B,MATCH(TEXT(A1297,"YYYY-MM-DD"),'Price Data'!A:A,0)+1),""),"")</f>
        <v>-2.0812096500169895E-3</v>
      </c>
      <c r="D1297" s="34">
        <f>IFERROR(INDEX('Price Data'!E:E,MATCH(TEXT(A1297,"YYYY-MM-DD"),'Price Data'!D:D,0)),"")</f>
        <v>17.14</v>
      </c>
      <c r="E1297" s="10" cm="1">
        <f t="array" ref="E1297">IFERROR(IF(ISNUMBER(D1297),(D1297-INDEX('Price Data'!E:E,MATCH(TEXT(A1297,"YYYY-MM-DD"),'Price Data'!D:D,0)+1))/INDEX('Price Data'!E:E,MATCH(TEXT(A1297,"YYYY-MM-DD"),'Price Data'!D:D,0)+1),""),"")</f>
        <v>-2.0011435105774609E-2</v>
      </c>
      <c r="F1297" s="34">
        <f>IFERROR(INDEX('Price Data'!H:H,MATCH(TEXT(A1297,"YYYY-MM-DD"),'Price Data'!G:G,0)),"")</f>
        <v>395.20001200000002</v>
      </c>
      <c r="G1297" s="10" cm="1">
        <f t="array" ref="G1297">IFERROR(IF(ISNUMBER(F1297),(F1297-INDEX('Price Data'!H:H,MATCH(TEXT(A1297,"YYYY-MM-DD"),'Price Data'!G:G,0)+1))/INDEX('Price Data'!H:H,MATCH(TEXT(A1297,"YYYY-MM-DD"),'Price Data'!G:G,0)+1),""),"")</f>
        <v>-1.4463810473815423E-2</v>
      </c>
      <c r="H1297" s="34">
        <f>IFERROR(INDEX('Price Data'!K:K,MATCH(TEXT(A1297,"YYYY-MM-DD"),'Price Data'!J:J,0)),"")</f>
        <v>3.04</v>
      </c>
      <c r="I1297" s="10" cm="1">
        <f t="array" ref="I1297">IFERROR(IF(ISNUMBER(H1297),(H1297-INDEX('Price Data'!K:K,MATCH(TEXT(A1297,"YYYY-MM-DD"),'Price Data'!J:J,0)+1))/INDEX('Price Data'!K:K,MATCH(TEXT(A1297,"YYYY-MM-DD"),'Price Data'!J:J,0)+1),""),"")</f>
        <v>0</v>
      </c>
      <c r="J1297" s="34">
        <f>IFERROR(INDEX('Price Data'!N:N,MATCH(TEXT(A1297,"YYYY-MM-DD"),'Price Data'!M:M,0)),"")</f>
        <v>3.05</v>
      </c>
      <c r="K1297" s="10" cm="1">
        <f t="array" ref="K1297">IFERROR(IF(ISNUMBER(J1297),(J1297-INDEX('Price Data'!N:N,MATCH(TEXT(A1297,"YYYY-MM-DD"),'Price Data'!M:M,0)+1))/INDEX('Price Data'!N:N,MATCH(TEXT(A1297,"YYYY-MM-DD"),'Price Data'!M:M,0)+1),""),"")</f>
        <v>-1.9292604501607736E-2</v>
      </c>
      <c r="L1297" s="34">
        <f>IFERROR(INDEX('Price Data'!Q:Q,MATCH(TEXT(A1297,"YYYY-MM-DD"),'Price Data'!P:P,0)),"")</f>
        <v>2.92</v>
      </c>
      <c r="M1297" s="10" cm="1">
        <f t="array" ref="M1297">IFERROR(IF(ISNUMBER(L1297),(L1297-INDEX('Price Data'!Q:Q,MATCH(TEXT(A1297,"YYYY-MM-DD"),'Price Data'!P:P,0)+1))/INDEX('Price Data'!Q:Q,MATCH(TEXT(A1297,"YYYY-MM-DD"),'Price Data'!P:P,0)+1),""),"")</f>
        <v>0</v>
      </c>
      <c r="N1297" s="34">
        <f>IFERROR(INDEX('Price Data'!T:T,MATCH(TEXT(A1297,"YYYY-MM-DD"),'Price Data'!S:S,0)),"")</f>
        <v>3.3</v>
      </c>
      <c r="O1297" s="10" cm="1">
        <f t="array" ref="O1297">IFERROR(IF(ISNUMBER(N1297),(N1297-INDEX('Price Data'!T:T,MATCH(TEXT(A1297,"YYYY-MM-DD"),'Price Data'!S:S,0)+1))/INDEX('Price Data'!T:T,MATCH(TEXT(A1297,"YYYY-MM-DD"),'Price Data'!S:S,0)+1),""),"")</f>
        <v>3.0395136778114855E-3</v>
      </c>
    </row>
    <row r="1298" spans="1:15" x14ac:dyDescent="0.3">
      <c r="A1298" s="8">
        <v>43117</v>
      </c>
      <c r="B1298" s="34">
        <f>IFERROR(INDEX('Price Data'!B:B,MATCH(TEXT(A1298,"YYYY-MM-DD"),'Price Data'!A:A,0)),"")</f>
        <v>23515</v>
      </c>
      <c r="C1298" s="10" cm="1">
        <f t="array" ref="C1298">IFERROR(IF(ISNUMBER(B1298),(B1298-INDEX('Price Data'!B:B,MATCH(TEXT(A1298,"YYYY-MM-DD"),'Price Data'!A:A,0)+1))/INDEX('Price Data'!B:B,MATCH(TEXT(A1298,"YYYY-MM-DD"),'Price Data'!A:A,0)+1),""),"")</f>
        <v>8.5124494573313473E-4</v>
      </c>
      <c r="D1298" s="34">
        <f>IFERROR(INDEX('Price Data'!E:E,MATCH(TEXT(A1298,"YYYY-MM-DD"),'Price Data'!D:D,0)),"")</f>
        <v>17.309999999999999</v>
      </c>
      <c r="E1298" s="10" cm="1">
        <f t="array" ref="E1298">IFERROR(IF(ISNUMBER(D1298),(D1298-INDEX('Price Data'!E:E,MATCH(TEXT(A1298,"YYYY-MM-DD"),'Price Data'!D:D,0)+1))/INDEX('Price Data'!E:E,MATCH(TEXT(A1298,"YYYY-MM-DD"),'Price Data'!D:D,0)+1),""),"")</f>
        <v>9.9183197199532169E-3</v>
      </c>
      <c r="F1298" s="34">
        <f>IFERROR(INDEX('Price Data'!H:H,MATCH(TEXT(A1298,"YYYY-MM-DD"),'Price Data'!G:G,0)),"")</f>
        <v>396.79998799999998</v>
      </c>
      <c r="G1298" s="10" cm="1">
        <f t="array" ref="G1298">IFERROR(IF(ISNUMBER(F1298),(F1298-INDEX('Price Data'!H:H,MATCH(TEXT(A1298,"YYYY-MM-DD"),'Price Data'!G:G,0)+1))/INDEX('Price Data'!H:H,MATCH(TEXT(A1298,"YYYY-MM-DD"),'Price Data'!G:G,0)+1),""),"")</f>
        <v>4.048522144275566E-3</v>
      </c>
      <c r="H1298" s="34">
        <f>IFERROR(INDEX('Price Data'!K:K,MATCH(TEXT(A1298,"YYYY-MM-DD"),'Price Data'!J:J,0)),"")</f>
        <v>3.06</v>
      </c>
      <c r="I1298" s="10" cm="1">
        <f t="array" ref="I1298">IFERROR(IF(ISNUMBER(H1298),(H1298-INDEX('Price Data'!K:K,MATCH(TEXT(A1298,"YYYY-MM-DD"),'Price Data'!J:J,0)+1))/INDEX('Price Data'!K:K,MATCH(TEXT(A1298,"YYYY-MM-DD"),'Price Data'!J:J,0)+1),""),"")</f>
        <v>6.5789473684210583E-3</v>
      </c>
      <c r="J1298" s="34">
        <f>IFERROR(INDEX('Price Data'!N:N,MATCH(TEXT(A1298,"YYYY-MM-DD"),'Price Data'!M:M,0)),"")</f>
        <v>2.99</v>
      </c>
      <c r="K1298" s="10" cm="1">
        <f t="array" ref="K1298">IFERROR(IF(ISNUMBER(J1298),(J1298-INDEX('Price Data'!N:N,MATCH(TEXT(A1298,"YYYY-MM-DD"),'Price Data'!M:M,0)+1))/INDEX('Price Data'!N:N,MATCH(TEXT(A1298,"YYYY-MM-DD"),'Price Data'!M:M,0)+1),""),"")</f>
        <v>-1.9672131147540857E-2</v>
      </c>
      <c r="L1298" s="34">
        <f>IFERROR(INDEX('Price Data'!Q:Q,MATCH(TEXT(A1298,"YYYY-MM-DD"),'Price Data'!P:P,0)),"")</f>
        <v>2.89</v>
      </c>
      <c r="M1298" s="10" cm="1">
        <f t="array" ref="M1298">IFERROR(IF(ISNUMBER(L1298),(L1298-INDEX('Price Data'!Q:Q,MATCH(TEXT(A1298,"YYYY-MM-DD"),'Price Data'!P:P,0)+1))/INDEX('Price Data'!Q:Q,MATCH(TEXT(A1298,"YYYY-MM-DD"),'Price Data'!P:P,0)+1),""),"")</f>
        <v>-1.027397260273966E-2</v>
      </c>
      <c r="N1298" s="34">
        <f>IFERROR(INDEX('Price Data'!T:T,MATCH(TEXT(A1298,"YYYY-MM-DD"),'Price Data'!S:S,0)),"")</f>
        <v>3.26</v>
      </c>
      <c r="O1298" s="10" cm="1">
        <f t="array" ref="O1298">IFERROR(IF(ISNUMBER(N1298),(N1298-INDEX('Price Data'!T:T,MATCH(TEXT(A1298,"YYYY-MM-DD"),'Price Data'!S:S,0)+1))/INDEX('Price Data'!T:T,MATCH(TEXT(A1298,"YYYY-MM-DD"),'Price Data'!S:S,0)+1),""),"")</f>
        <v>-1.2121212121212133E-2</v>
      </c>
    </row>
    <row r="1299" spans="1:15" x14ac:dyDescent="0.3">
      <c r="A1299" s="8">
        <v>43118</v>
      </c>
      <c r="B1299" s="34">
        <f>IFERROR(INDEX('Price Data'!B:B,MATCH(TEXT(A1299,"YYYY-MM-DD"),'Price Data'!A:A,0)),"")</f>
        <v>23631</v>
      </c>
      <c r="C1299" s="10" cm="1">
        <f t="array" ref="C1299">IFERROR(IF(ISNUMBER(B1299),(B1299-INDEX('Price Data'!B:B,MATCH(TEXT(A1299,"YYYY-MM-DD"),'Price Data'!A:A,0)+1))/INDEX('Price Data'!B:B,MATCH(TEXT(A1299,"YYYY-MM-DD"),'Price Data'!A:A,0)+1),""),"")</f>
        <v>4.9330214756538376E-3</v>
      </c>
      <c r="D1299" s="34">
        <f>IFERROR(INDEX('Price Data'!E:E,MATCH(TEXT(A1299,"YYYY-MM-DD"),'Price Data'!D:D,0)),"")</f>
        <v>17.510000000000002</v>
      </c>
      <c r="E1299" s="10" cm="1">
        <f t="array" ref="E1299">IFERROR(IF(ISNUMBER(D1299),(D1299-INDEX('Price Data'!E:E,MATCH(TEXT(A1299,"YYYY-MM-DD"),'Price Data'!D:D,0)+1))/INDEX('Price Data'!E:E,MATCH(TEXT(A1299,"YYYY-MM-DD"),'Price Data'!D:D,0)+1),""),"")</f>
        <v>1.1554015020219691E-2</v>
      </c>
      <c r="F1299" s="34">
        <f>IFERROR(INDEX('Price Data'!H:H,MATCH(TEXT(A1299,"YYYY-MM-DD"),'Price Data'!G:G,0)),"")</f>
        <v>390</v>
      </c>
      <c r="G1299" s="10" cm="1">
        <f t="array" ref="G1299">IFERROR(IF(ISNUMBER(F1299),(F1299-INDEX('Price Data'!H:H,MATCH(TEXT(A1299,"YYYY-MM-DD"),'Price Data'!G:G,0)+1))/INDEX('Price Data'!H:H,MATCH(TEXT(A1299,"YYYY-MM-DD"),'Price Data'!G:G,0)+1),""),"")</f>
        <v>-1.7137067050516104E-2</v>
      </c>
      <c r="H1299" s="34">
        <f>IFERROR(INDEX('Price Data'!K:K,MATCH(TEXT(A1299,"YYYY-MM-DD"),'Price Data'!J:J,0)),"")</f>
        <v>3.09</v>
      </c>
      <c r="I1299" s="10" cm="1">
        <f t="array" ref="I1299">IFERROR(IF(ISNUMBER(H1299),(H1299-INDEX('Price Data'!K:K,MATCH(TEXT(A1299,"YYYY-MM-DD"),'Price Data'!J:J,0)+1))/INDEX('Price Data'!K:K,MATCH(TEXT(A1299,"YYYY-MM-DD"),'Price Data'!J:J,0)+1),""),"")</f>
        <v>9.8039215686273867E-3</v>
      </c>
      <c r="J1299" s="34">
        <f>IFERROR(INDEX('Price Data'!N:N,MATCH(TEXT(A1299,"YYYY-MM-DD"),'Price Data'!M:M,0)),"")</f>
        <v>2.98</v>
      </c>
      <c r="K1299" s="10" cm="1">
        <f t="array" ref="K1299">IFERROR(IF(ISNUMBER(J1299),(J1299-INDEX('Price Data'!N:N,MATCH(TEXT(A1299,"YYYY-MM-DD"),'Price Data'!M:M,0)+1))/INDEX('Price Data'!N:N,MATCH(TEXT(A1299,"YYYY-MM-DD"),'Price Data'!M:M,0)+1),""),"")</f>
        <v>-3.3444816053512477E-3</v>
      </c>
      <c r="L1299" s="34">
        <f>IFERROR(INDEX('Price Data'!Q:Q,MATCH(TEXT(A1299,"YYYY-MM-DD"),'Price Data'!P:P,0)),"")</f>
        <v>2.85</v>
      </c>
      <c r="M1299" s="10" cm="1">
        <f t="array" ref="M1299">IFERROR(IF(ISNUMBER(L1299),(L1299-INDEX('Price Data'!Q:Q,MATCH(TEXT(A1299,"YYYY-MM-DD"),'Price Data'!P:P,0)+1))/INDEX('Price Data'!Q:Q,MATCH(TEXT(A1299,"YYYY-MM-DD"),'Price Data'!P:P,0)+1),""),"")</f>
        <v>-1.3840830449827002E-2</v>
      </c>
      <c r="N1299" s="34">
        <f>IFERROR(INDEX('Price Data'!T:T,MATCH(TEXT(A1299,"YYYY-MM-DD"),'Price Data'!S:S,0)),"")</f>
        <v>3.25</v>
      </c>
      <c r="O1299" s="10" cm="1">
        <f t="array" ref="O1299">IFERROR(IF(ISNUMBER(N1299),(N1299-INDEX('Price Data'!T:T,MATCH(TEXT(A1299,"YYYY-MM-DD"),'Price Data'!S:S,0)+1))/INDEX('Price Data'!T:T,MATCH(TEXT(A1299,"YYYY-MM-DD"),'Price Data'!S:S,0)+1),""),"")</f>
        <v>-3.0674846625766221E-3</v>
      </c>
    </row>
    <row r="1300" spans="1:15" x14ac:dyDescent="0.3">
      <c r="A1300" s="8">
        <v>43119</v>
      </c>
      <c r="B1300" s="34">
        <f>IFERROR(INDEX('Price Data'!B:B,MATCH(TEXT(A1300,"YYYY-MM-DD"),'Price Data'!A:A,0)),"")</f>
        <v>23749</v>
      </c>
      <c r="C1300" s="10" cm="1">
        <f t="array" ref="C1300">IFERROR(IF(ISNUMBER(B1300),(B1300-INDEX('Price Data'!B:B,MATCH(TEXT(A1300,"YYYY-MM-DD"),'Price Data'!A:A,0)+1))/INDEX('Price Data'!B:B,MATCH(TEXT(A1300,"YYYY-MM-DD"),'Price Data'!A:A,0)+1),""),"")</f>
        <v>4.993440819262833E-3</v>
      </c>
      <c r="D1300" s="34">
        <f>IFERROR(INDEX('Price Data'!E:E,MATCH(TEXT(A1300,"YYYY-MM-DD"),'Price Data'!D:D,0)),"")</f>
        <v>17.399999999999999</v>
      </c>
      <c r="E1300" s="10" cm="1">
        <f t="array" ref="E1300">IFERROR(IF(ISNUMBER(D1300),(D1300-INDEX('Price Data'!E:E,MATCH(TEXT(A1300,"YYYY-MM-DD"),'Price Data'!D:D,0)+1))/INDEX('Price Data'!E:E,MATCH(TEXT(A1300,"YYYY-MM-DD"),'Price Data'!D:D,0)+1),""),"")</f>
        <v>-6.2821245002857209E-3</v>
      </c>
      <c r="F1300" s="34">
        <f>IFERROR(INDEX('Price Data'!H:H,MATCH(TEXT(A1300,"YYYY-MM-DD"),'Price Data'!G:G,0)),"")</f>
        <v>389</v>
      </c>
      <c r="G1300" s="10" cm="1">
        <f t="array" ref="G1300">IFERROR(IF(ISNUMBER(F1300),(F1300-INDEX('Price Data'!H:H,MATCH(TEXT(A1300,"YYYY-MM-DD"),'Price Data'!G:G,0)+1))/INDEX('Price Data'!H:H,MATCH(TEXT(A1300,"YYYY-MM-DD"),'Price Data'!G:G,0)+1),""),"")</f>
        <v>-2.5641025641025641E-3</v>
      </c>
      <c r="H1300" s="34">
        <f>IFERROR(INDEX('Price Data'!K:K,MATCH(TEXT(A1300,"YYYY-MM-DD"),'Price Data'!J:J,0)),"")</f>
        <v>3.09</v>
      </c>
      <c r="I1300" s="10" cm="1">
        <f t="array" ref="I1300">IFERROR(IF(ISNUMBER(H1300),(H1300-INDEX('Price Data'!K:K,MATCH(TEXT(A1300,"YYYY-MM-DD"),'Price Data'!J:J,0)+1))/INDEX('Price Data'!K:K,MATCH(TEXT(A1300,"YYYY-MM-DD"),'Price Data'!J:J,0)+1),""),"")</f>
        <v>0</v>
      </c>
      <c r="J1300" s="34">
        <f>IFERROR(INDEX('Price Data'!N:N,MATCH(TEXT(A1300,"YYYY-MM-DD"),'Price Data'!M:M,0)),"")</f>
        <v>3.02</v>
      </c>
      <c r="K1300" s="10" cm="1">
        <f t="array" ref="K1300">IFERROR(IF(ISNUMBER(J1300),(J1300-INDEX('Price Data'!N:N,MATCH(TEXT(A1300,"YYYY-MM-DD"),'Price Data'!M:M,0)+1))/INDEX('Price Data'!N:N,MATCH(TEXT(A1300,"YYYY-MM-DD"),'Price Data'!M:M,0)+1),""),"")</f>
        <v>1.3422818791946321E-2</v>
      </c>
      <c r="L1300" s="34">
        <f>IFERROR(INDEX('Price Data'!Q:Q,MATCH(TEXT(A1300,"YYYY-MM-DD"),'Price Data'!P:P,0)),"")</f>
        <v>2.82</v>
      </c>
      <c r="M1300" s="10" cm="1">
        <f t="array" ref="M1300">IFERROR(IF(ISNUMBER(L1300),(L1300-INDEX('Price Data'!Q:Q,MATCH(TEXT(A1300,"YYYY-MM-DD"),'Price Data'!P:P,0)+1))/INDEX('Price Data'!Q:Q,MATCH(TEXT(A1300,"YYYY-MM-DD"),'Price Data'!P:P,0)+1),""),"")</f>
        <v>-1.0526315789473771E-2</v>
      </c>
      <c r="N1300" s="34">
        <f>IFERROR(INDEX('Price Data'!T:T,MATCH(TEXT(A1300,"YYYY-MM-DD"),'Price Data'!S:S,0)),"")</f>
        <v>3.24</v>
      </c>
      <c r="O1300" s="10" cm="1">
        <f t="array" ref="O1300">IFERROR(IF(ISNUMBER(N1300),(N1300-INDEX('Price Data'!T:T,MATCH(TEXT(A1300,"YYYY-MM-DD"),'Price Data'!S:S,0)+1))/INDEX('Price Data'!T:T,MATCH(TEXT(A1300,"YYYY-MM-DD"),'Price Data'!S:S,0)+1),""),"")</f>
        <v>-3.0769230769230114E-3</v>
      </c>
    </row>
    <row r="1301" spans="1:15" x14ac:dyDescent="0.3">
      <c r="A1301" s="8">
        <v>43120</v>
      </c>
      <c r="B1301" s="34" t="str">
        <f>IFERROR(INDEX('Price Data'!B:B,MATCH(TEXT(A1301,"YYYY-MM-DD"),'Price Data'!A:A,0)),"")</f>
        <v/>
      </c>
      <c r="C1301" s="10" t="str" cm="1">
        <f t="array" ref="C1301">IFERROR(IF(ISNUMBER(B1301),(B1301-INDEX('Price Data'!B:B,MATCH(TEXT(A1301,"YYYY-MM-DD"),'Price Data'!A:A,0)+1))/INDEX('Price Data'!B:B,MATCH(TEXT(A1301,"YYYY-MM-DD"),'Price Data'!A:A,0)+1),""),"")</f>
        <v/>
      </c>
      <c r="D1301" s="34" t="str">
        <f>IFERROR(INDEX('Price Data'!E:E,MATCH(TEXT(A1301,"YYYY-MM-DD"),'Price Data'!D:D,0)),"")</f>
        <v/>
      </c>
      <c r="E1301" s="10" t="str" cm="1">
        <f t="array" ref="E1301">IFERROR(IF(ISNUMBER(D1301),(D1301-INDEX('Price Data'!E:E,MATCH(TEXT(A1301,"YYYY-MM-DD"),'Price Data'!D:D,0)+1))/INDEX('Price Data'!E:E,MATCH(TEXT(A1301,"YYYY-MM-DD"),'Price Data'!D:D,0)+1),""),"")</f>
        <v/>
      </c>
      <c r="F1301" s="34" t="str">
        <f>IFERROR(INDEX('Price Data'!H:H,MATCH(TEXT(A1301,"YYYY-MM-DD"),'Price Data'!G:G,0)),"")</f>
        <v/>
      </c>
      <c r="G1301" s="10" t="str" cm="1">
        <f t="array" ref="G1301">IFERROR(IF(ISNUMBER(F1301),(F1301-INDEX('Price Data'!H:H,MATCH(TEXT(A1301,"YYYY-MM-DD"),'Price Data'!G:G,0)+1))/INDEX('Price Data'!H:H,MATCH(TEXT(A1301,"YYYY-MM-DD"),'Price Data'!G:G,0)+1),""),"")</f>
        <v/>
      </c>
      <c r="H1301" s="34" t="str">
        <f>IFERROR(INDEX('Price Data'!K:K,MATCH(TEXT(A1301,"YYYY-MM-DD"),'Price Data'!J:J,0)),"")</f>
        <v/>
      </c>
      <c r="I1301" s="10" t="str" cm="1">
        <f t="array" ref="I1301">IFERROR(IF(ISNUMBER(H1301),(H1301-INDEX('Price Data'!K:K,MATCH(TEXT(A1301,"YYYY-MM-DD"),'Price Data'!J:J,0)+1))/INDEX('Price Data'!K:K,MATCH(TEXT(A1301,"YYYY-MM-DD"),'Price Data'!J:J,0)+1),""),"")</f>
        <v/>
      </c>
      <c r="J1301" s="34" t="str">
        <f>IFERROR(INDEX('Price Data'!N:N,MATCH(TEXT(A1301,"YYYY-MM-DD"),'Price Data'!M:M,0)),"")</f>
        <v/>
      </c>
      <c r="K1301" s="10" t="str" cm="1">
        <f t="array" ref="K1301">IFERROR(IF(ISNUMBER(J1301),(J1301-INDEX('Price Data'!N:N,MATCH(TEXT(A1301,"YYYY-MM-DD"),'Price Data'!M:M,0)+1))/INDEX('Price Data'!N:N,MATCH(TEXT(A1301,"YYYY-MM-DD"),'Price Data'!M:M,0)+1),""),"")</f>
        <v/>
      </c>
      <c r="L1301" s="34" t="str">
        <f>IFERROR(INDEX('Price Data'!Q:Q,MATCH(TEXT(A1301,"YYYY-MM-DD"),'Price Data'!P:P,0)),"")</f>
        <v/>
      </c>
      <c r="M1301" s="10" t="str" cm="1">
        <f t="array" ref="M1301">IFERROR(IF(ISNUMBER(L1301),(L1301-INDEX('Price Data'!Q:Q,MATCH(TEXT(A1301,"YYYY-MM-DD"),'Price Data'!P:P,0)+1))/INDEX('Price Data'!Q:Q,MATCH(TEXT(A1301,"YYYY-MM-DD"),'Price Data'!P:P,0)+1),""),"")</f>
        <v/>
      </c>
      <c r="N1301" s="34" t="str">
        <f>IFERROR(INDEX('Price Data'!T:T,MATCH(TEXT(A1301,"YYYY-MM-DD"),'Price Data'!S:S,0)),"")</f>
        <v/>
      </c>
      <c r="O1301" s="10" t="str" cm="1">
        <f t="array" ref="O1301">IFERROR(IF(ISNUMBER(N1301),(N1301-INDEX('Price Data'!T:T,MATCH(TEXT(A1301,"YYYY-MM-DD"),'Price Data'!S:S,0)+1))/INDEX('Price Data'!T:T,MATCH(TEXT(A1301,"YYYY-MM-DD"),'Price Data'!S:S,0)+1),""),"")</f>
        <v/>
      </c>
    </row>
    <row r="1302" spans="1:15" x14ac:dyDescent="0.3">
      <c r="A1302" s="8">
        <v>43121</v>
      </c>
      <c r="B1302" s="34" t="str">
        <f>IFERROR(INDEX('Price Data'!B:B,MATCH(TEXT(A1302,"YYYY-MM-DD"),'Price Data'!A:A,0)),"")</f>
        <v/>
      </c>
      <c r="C1302" s="10" t="str" cm="1">
        <f t="array" ref="C1302">IFERROR(IF(ISNUMBER(B1302),(B1302-INDEX('Price Data'!B:B,MATCH(TEXT(A1302,"YYYY-MM-DD"),'Price Data'!A:A,0)+1))/INDEX('Price Data'!B:B,MATCH(TEXT(A1302,"YYYY-MM-DD"),'Price Data'!A:A,0)+1),""),"")</f>
        <v/>
      </c>
      <c r="D1302" s="34" t="str">
        <f>IFERROR(INDEX('Price Data'!E:E,MATCH(TEXT(A1302,"YYYY-MM-DD"),'Price Data'!D:D,0)),"")</f>
        <v/>
      </c>
      <c r="E1302" s="10" t="str" cm="1">
        <f t="array" ref="E1302">IFERROR(IF(ISNUMBER(D1302),(D1302-INDEX('Price Data'!E:E,MATCH(TEXT(A1302,"YYYY-MM-DD"),'Price Data'!D:D,0)+1))/INDEX('Price Data'!E:E,MATCH(TEXT(A1302,"YYYY-MM-DD"),'Price Data'!D:D,0)+1),""),"")</f>
        <v/>
      </c>
      <c r="F1302" s="34" t="str">
        <f>IFERROR(INDEX('Price Data'!H:H,MATCH(TEXT(A1302,"YYYY-MM-DD"),'Price Data'!G:G,0)),"")</f>
        <v/>
      </c>
      <c r="G1302" s="10" t="str" cm="1">
        <f t="array" ref="G1302">IFERROR(IF(ISNUMBER(F1302),(F1302-INDEX('Price Data'!H:H,MATCH(TEXT(A1302,"YYYY-MM-DD"),'Price Data'!G:G,0)+1))/INDEX('Price Data'!H:H,MATCH(TEXT(A1302,"YYYY-MM-DD"),'Price Data'!G:G,0)+1),""),"")</f>
        <v/>
      </c>
      <c r="H1302" s="34" t="str">
        <f>IFERROR(INDEX('Price Data'!K:K,MATCH(TEXT(A1302,"YYYY-MM-DD"),'Price Data'!J:J,0)),"")</f>
        <v/>
      </c>
      <c r="I1302" s="10" t="str" cm="1">
        <f t="array" ref="I1302">IFERROR(IF(ISNUMBER(H1302),(H1302-INDEX('Price Data'!K:K,MATCH(TEXT(A1302,"YYYY-MM-DD"),'Price Data'!J:J,0)+1))/INDEX('Price Data'!K:K,MATCH(TEXT(A1302,"YYYY-MM-DD"),'Price Data'!J:J,0)+1),""),"")</f>
        <v/>
      </c>
      <c r="J1302" s="34" t="str">
        <f>IFERROR(INDEX('Price Data'!N:N,MATCH(TEXT(A1302,"YYYY-MM-DD"),'Price Data'!M:M,0)),"")</f>
        <v/>
      </c>
      <c r="K1302" s="10" t="str" cm="1">
        <f t="array" ref="K1302">IFERROR(IF(ISNUMBER(J1302),(J1302-INDEX('Price Data'!N:N,MATCH(TEXT(A1302,"YYYY-MM-DD"),'Price Data'!M:M,0)+1))/INDEX('Price Data'!N:N,MATCH(TEXT(A1302,"YYYY-MM-DD"),'Price Data'!M:M,0)+1),""),"")</f>
        <v/>
      </c>
      <c r="L1302" s="34" t="str">
        <f>IFERROR(INDEX('Price Data'!Q:Q,MATCH(TEXT(A1302,"YYYY-MM-DD"),'Price Data'!P:P,0)),"")</f>
        <v/>
      </c>
      <c r="M1302" s="10" t="str" cm="1">
        <f t="array" ref="M1302">IFERROR(IF(ISNUMBER(L1302),(L1302-INDEX('Price Data'!Q:Q,MATCH(TEXT(A1302,"YYYY-MM-DD"),'Price Data'!P:P,0)+1))/INDEX('Price Data'!Q:Q,MATCH(TEXT(A1302,"YYYY-MM-DD"),'Price Data'!P:P,0)+1),""),"")</f>
        <v/>
      </c>
      <c r="N1302" s="34" t="str">
        <f>IFERROR(INDEX('Price Data'!T:T,MATCH(TEXT(A1302,"YYYY-MM-DD"),'Price Data'!S:S,0)),"")</f>
        <v/>
      </c>
      <c r="O1302" s="10" t="str" cm="1">
        <f t="array" ref="O1302">IFERROR(IF(ISNUMBER(N1302),(N1302-INDEX('Price Data'!T:T,MATCH(TEXT(A1302,"YYYY-MM-DD"),'Price Data'!S:S,0)+1))/INDEX('Price Data'!T:T,MATCH(TEXT(A1302,"YYYY-MM-DD"),'Price Data'!S:S,0)+1),""),"")</f>
        <v/>
      </c>
    </row>
    <row r="1303" spans="1:15" x14ac:dyDescent="0.3">
      <c r="A1303" s="8">
        <v>43122</v>
      </c>
      <c r="B1303" s="34">
        <f>IFERROR(INDEX('Price Data'!B:B,MATCH(TEXT(A1303,"YYYY-MM-DD"),'Price Data'!A:A,0)),"")</f>
        <v>23890</v>
      </c>
      <c r="C1303" s="10" cm="1">
        <f t="array" ref="C1303">IFERROR(IF(ISNUMBER(B1303),(B1303-INDEX('Price Data'!B:B,MATCH(TEXT(A1303,"YYYY-MM-DD"),'Price Data'!A:A,0)+1))/INDEX('Price Data'!B:B,MATCH(TEXT(A1303,"YYYY-MM-DD"),'Price Data'!A:A,0)+1),""),"")</f>
        <v>5.9370920880879195E-3</v>
      </c>
      <c r="D1303" s="34">
        <f>IFERROR(INDEX('Price Data'!E:E,MATCH(TEXT(A1303,"YYYY-MM-DD"),'Price Data'!D:D,0)),"")</f>
        <v>17.8</v>
      </c>
      <c r="E1303" s="10" cm="1">
        <f t="array" ref="E1303">IFERROR(IF(ISNUMBER(D1303),(D1303-INDEX('Price Data'!E:E,MATCH(TEXT(A1303,"YYYY-MM-DD"),'Price Data'!D:D,0)+1))/INDEX('Price Data'!E:E,MATCH(TEXT(A1303,"YYYY-MM-DD"),'Price Data'!D:D,0)+1),""),"")</f>
        <v>2.2988505747126561E-2</v>
      </c>
      <c r="F1303" s="34">
        <f>IFERROR(INDEX('Price Data'!H:H,MATCH(TEXT(A1303,"YYYY-MM-DD"),'Price Data'!G:G,0)),"")</f>
        <v>392.39999399999999</v>
      </c>
      <c r="G1303" s="10" cm="1">
        <f t="array" ref="G1303">IFERROR(IF(ISNUMBER(F1303),(F1303-INDEX('Price Data'!H:H,MATCH(TEXT(A1303,"YYYY-MM-DD"),'Price Data'!G:G,0)+1))/INDEX('Price Data'!H:H,MATCH(TEXT(A1303,"YYYY-MM-DD"),'Price Data'!G:G,0)+1),""),"")</f>
        <v>8.7403444730076926E-3</v>
      </c>
      <c r="H1303" s="34">
        <f>IFERROR(INDEX('Price Data'!K:K,MATCH(TEXT(A1303,"YYYY-MM-DD"),'Price Data'!J:J,0)),"")</f>
        <v>3.13</v>
      </c>
      <c r="I1303" s="10" cm="1">
        <f t="array" ref="I1303">IFERROR(IF(ISNUMBER(H1303),(H1303-INDEX('Price Data'!K:K,MATCH(TEXT(A1303,"YYYY-MM-DD"),'Price Data'!J:J,0)+1))/INDEX('Price Data'!K:K,MATCH(TEXT(A1303,"YYYY-MM-DD"),'Price Data'!J:J,0)+1),""),"")</f>
        <v>1.2944983818770239E-2</v>
      </c>
      <c r="J1303" s="34">
        <f>IFERROR(INDEX('Price Data'!N:N,MATCH(TEXT(A1303,"YYYY-MM-DD"),'Price Data'!M:M,0)),"")</f>
        <v>3.1</v>
      </c>
      <c r="K1303" s="10" cm="1">
        <f t="array" ref="K1303">IFERROR(IF(ISNUMBER(J1303),(J1303-INDEX('Price Data'!N:N,MATCH(TEXT(A1303,"YYYY-MM-DD"),'Price Data'!M:M,0)+1))/INDEX('Price Data'!N:N,MATCH(TEXT(A1303,"YYYY-MM-DD"),'Price Data'!M:M,0)+1),""),"")</f>
        <v>2.6490066225165587E-2</v>
      </c>
      <c r="L1303" s="34">
        <f>IFERROR(INDEX('Price Data'!Q:Q,MATCH(TEXT(A1303,"YYYY-MM-DD"),'Price Data'!P:P,0)),"")</f>
        <v>2.98</v>
      </c>
      <c r="M1303" s="10" cm="1">
        <f t="array" ref="M1303">IFERROR(IF(ISNUMBER(L1303),(L1303-INDEX('Price Data'!Q:Q,MATCH(TEXT(A1303,"YYYY-MM-DD"),'Price Data'!P:P,0)+1))/INDEX('Price Data'!Q:Q,MATCH(TEXT(A1303,"YYYY-MM-DD"),'Price Data'!P:P,0)+1),""),"")</f>
        <v>5.6737588652482324E-2</v>
      </c>
      <c r="N1303" s="34">
        <f>IFERROR(INDEX('Price Data'!T:T,MATCH(TEXT(A1303,"YYYY-MM-DD"),'Price Data'!S:S,0)),"")</f>
        <v>3.27</v>
      </c>
      <c r="O1303" s="10" cm="1">
        <f t="array" ref="O1303">IFERROR(IF(ISNUMBER(N1303),(N1303-INDEX('Price Data'!T:T,MATCH(TEXT(A1303,"YYYY-MM-DD"),'Price Data'!S:S,0)+1))/INDEX('Price Data'!T:T,MATCH(TEXT(A1303,"YYYY-MM-DD"),'Price Data'!S:S,0)+1),""),"")</f>
        <v>9.259259259259198E-3</v>
      </c>
    </row>
    <row r="1304" spans="1:15" x14ac:dyDescent="0.3">
      <c r="A1304" s="8">
        <v>43123</v>
      </c>
      <c r="B1304" s="34">
        <f>IFERROR(INDEX('Price Data'!B:B,MATCH(TEXT(A1304,"YYYY-MM-DD"),'Price Data'!A:A,0)),"")</f>
        <v>23837</v>
      </c>
      <c r="C1304" s="10" cm="1">
        <f t="array" ref="C1304">IFERROR(IF(ISNUMBER(B1304),(B1304-INDEX('Price Data'!B:B,MATCH(TEXT(A1304,"YYYY-MM-DD"),'Price Data'!A:A,0)+1))/INDEX('Price Data'!B:B,MATCH(TEXT(A1304,"YYYY-MM-DD"),'Price Data'!A:A,0)+1),""),"")</f>
        <v>-2.2185014650481375E-3</v>
      </c>
      <c r="D1304" s="34">
        <f>IFERROR(INDEX('Price Data'!E:E,MATCH(TEXT(A1304,"YYYY-MM-DD"),'Price Data'!D:D,0)),"")</f>
        <v>17.670000000000002</v>
      </c>
      <c r="E1304" s="10" cm="1">
        <f t="array" ref="E1304">IFERROR(IF(ISNUMBER(D1304),(D1304-INDEX('Price Data'!E:E,MATCH(TEXT(A1304,"YYYY-MM-DD"),'Price Data'!D:D,0)+1))/INDEX('Price Data'!E:E,MATCH(TEXT(A1304,"YYYY-MM-DD"),'Price Data'!D:D,0)+1),""),"")</f>
        <v>-7.3033707865167979E-3</v>
      </c>
      <c r="F1304" s="34">
        <f>IFERROR(INDEX('Price Data'!H:H,MATCH(TEXT(A1304,"YYYY-MM-DD"),'Price Data'!G:G,0)),"")</f>
        <v>389</v>
      </c>
      <c r="G1304" s="10" cm="1">
        <f t="array" ref="G1304">IFERROR(IF(ISNUMBER(F1304),(F1304-INDEX('Price Data'!H:H,MATCH(TEXT(A1304,"YYYY-MM-DD"),'Price Data'!G:G,0)+1))/INDEX('Price Data'!H:H,MATCH(TEXT(A1304,"YYYY-MM-DD"),'Price Data'!G:G,0)+1),""),"")</f>
        <v>-8.6646127726495142E-3</v>
      </c>
      <c r="H1304" s="34">
        <f>IFERROR(INDEX('Price Data'!K:K,MATCH(TEXT(A1304,"YYYY-MM-DD"),'Price Data'!J:J,0)),"")</f>
        <v>3.13</v>
      </c>
      <c r="I1304" s="10" cm="1">
        <f t="array" ref="I1304">IFERROR(IF(ISNUMBER(H1304),(H1304-INDEX('Price Data'!K:K,MATCH(TEXT(A1304,"YYYY-MM-DD"),'Price Data'!J:J,0)+1))/INDEX('Price Data'!K:K,MATCH(TEXT(A1304,"YYYY-MM-DD"),'Price Data'!J:J,0)+1),""),"")</f>
        <v>0</v>
      </c>
      <c r="J1304" s="34">
        <f>IFERROR(INDEX('Price Data'!N:N,MATCH(TEXT(A1304,"YYYY-MM-DD"),'Price Data'!M:M,0)),"")</f>
        <v>3.13</v>
      </c>
      <c r="K1304" s="10" cm="1">
        <f t="array" ref="K1304">IFERROR(IF(ISNUMBER(J1304),(J1304-INDEX('Price Data'!N:N,MATCH(TEXT(A1304,"YYYY-MM-DD"),'Price Data'!M:M,0)+1))/INDEX('Price Data'!N:N,MATCH(TEXT(A1304,"YYYY-MM-DD"),'Price Data'!M:M,0)+1),""),"")</f>
        <v>9.6774193548386459E-3</v>
      </c>
      <c r="L1304" s="34">
        <f>IFERROR(INDEX('Price Data'!Q:Q,MATCH(TEXT(A1304,"YYYY-MM-DD"),'Price Data'!P:P,0)),"")</f>
        <v>3.03</v>
      </c>
      <c r="M1304" s="10" cm="1">
        <f t="array" ref="M1304">IFERROR(IF(ISNUMBER(L1304),(L1304-INDEX('Price Data'!Q:Q,MATCH(TEXT(A1304,"YYYY-MM-DD"),'Price Data'!P:P,0)+1))/INDEX('Price Data'!Q:Q,MATCH(TEXT(A1304,"YYYY-MM-DD"),'Price Data'!P:P,0)+1),""),"")</f>
        <v>1.6778523489932827E-2</v>
      </c>
      <c r="N1304" s="34">
        <f>IFERROR(INDEX('Price Data'!T:T,MATCH(TEXT(A1304,"YYYY-MM-DD"),'Price Data'!S:S,0)),"")</f>
        <v>3.31</v>
      </c>
      <c r="O1304" s="10" cm="1">
        <f t="array" ref="O1304">IFERROR(IF(ISNUMBER(N1304),(N1304-INDEX('Price Data'!T:T,MATCH(TEXT(A1304,"YYYY-MM-DD"),'Price Data'!S:S,0)+1))/INDEX('Price Data'!T:T,MATCH(TEXT(A1304,"YYYY-MM-DD"),'Price Data'!S:S,0)+1),""),"")</f>
        <v>1.2232415902140683E-2</v>
      </c>
    </row>
    <row r="1305" spans="1:15" x14ac:dyDescent="0.3">
      <c r="A1305" s="8">
        <v>43124</v>
      </c>
      <c r="B1305" s="34">
        <f>IFERROR(INDEX('Price Data'!B:B,MATCH(TEXT(A1305,"YYYY-MM-DD"),'Price Data'!A:A,0)),"")</f>
        <v>23623</v>
      </c>
      <c r="C1305" s="10" cm="1">
        <f t="array" ref="C1305">IFERROR(IF(ISNUMBER(B1305),(B1305-INDEX('Price Data'!B:B,MATCH(TEXT(A1305,"YYYY-MM-DD"),'Price Data'!A:A,0)+1))/INDEX('Price Data'!B:B,MATCH(TEXT(A1305,"YYYY-MM-DD"),'Price Data'!A:A,0)+1),""),"")</f>
        <v>-8.9776398036665681E-3</v>
      </c>
      <c r="D1305" s="34">
        <f>IFERROR(INDEX('Price Data'!E:E,MATCH(TEXT(A1305,"YYYY-MM-DD"),'Price Data'!D:D,0)),"")</f>
        <v>17.690000000000001</v>
      </c>
      <c r="E1305" s="10" cm="1">
        <f t="array" ref="E1305">IFERROR(IF(ISNUMBER(D1305),(D1305-INDEX('Price Data'!E:E,MATCH(TEXT(A1305,"YYYY-MM-DD"),'Price Data'!D:D,0)+1))/INDEX('Price Data'!E:E,MATCH(TEXT(A1305,"YYYY-MM-DD"),'Price Data'!D:D,0)+1),""),"")</f>
        <v>1.1318619128466085E-3</v>
      </c>
      <c r="F1305" s="34">
        <f>IFERROR(INDEX('Price Data'!H:H,MATCH(TEXT(A1305,"YYYY-MM-DD"),'Price Data'!G:G,0)),"")</f>
        <v>390</v>
      </c>
      <c r="G1305" s="10" cm="1">
        <f t="array" ref="G1305">IFERROR(IF(ISNUMBER(F1305),(F1305-INDEX('Price Data'!H:H,MATCH(TEXT(A1305,"YYYY-MM-DD"),'Price Data'!G:G,0)+1))/INDEX('Price Data'!H:H,MATCH(TEXT(A1305,"YYYY-MM-DD"),'Price Data'!G:G,0)+1),""),"")</f>
        <v>2.5706940874035988E-3</v>
      </c>
      <c r="H1305" s="34">
        <f>IFERROR(INDEX('Price Data'!K:K,MATCH(TEXT(A1305,"YYYY-MM-DD"),'Price Data'!J:J,0)),"")</f>
        <v>3.08</v>
      </c>
      <c r="I1305" s="10" cm="1">
        <f t="array" ref="I1305">IFERROR(IF(ISNUMBER(H1305),(H1305-INDEX('Price Data'!K:K,MATCH(TEXT(A1305,"YYYY-MM-DD"),'Price Data'!J:J,0)+1))/INDEX('Price Data'!K:K,MATCH(TEXT(A1305,"YYYY-MM-DD"),'Price Data'!J:J,0)+1),""),"")</f>
        <v>-1.5974440894568634E-2</v>
      </c>
      <c r="J1305" s="34">
        <f>IFERROR(INDEX('Price Data'!N:N,MATCH(TEXT(A1305,"YYYY-MM-DD"),'Price Data'!M:M,0)),"")</f>
        <v>3.19</v>
      </c>
      <c r="K1305" s="10" cm="1">
        <f t="array" ref="K1305">IFERROR(IF(ISNUMBER(J1305),(J1305-INDEX('Price Data'!N:N,MATCH(TEXT(A1305,"YYYY-MM-DD"),'Price Data'!M:M,0)+1))/INDEX('Price Data'!N:N,MATCH(TEXT(A1305,"YYYY-MM-DD"),'Price Data'!M:M,0)+1),""),"")</f>
        <v>1.9169329073482445E-2</v>
      </c>
      <c r="L1305" s="34">
        <f>IFERROR(INDEX('Price Data'!Q:Q,MATCH(TEXT(A1305,"YYYY-MM-DD"),'Price Data'!P:P,0)),"")</f>
        <v>3.03</v>
      </c>
      <c r="M1305" s="10" cm="1">
        <f t="array" ref="M1305">IFERROR(IF(ISNUMBER(L1305),(L1305-INDEX('Price Data'!Q:Q,MATCH(TEXT(A1305,"YYYY-MM-DD"),'Price Data'!P:P,0)+1))/INDEX('Price Data'!Q:Q,MATCH(TEXT(A1305,"YYYY-MM-DD"),'Price Data'!P:P,0)+1),""),"")</f>
        <v>0</v>
      </c>
      <c r="N1305" s="34">
        <f>IFERROR(INDEX('Price Data'!T:T,MATCH(TEXT(A1305,"YYYY-MM-DD"),'Price Data'!S:S,0)),"")</f>
        <v>3.32</v>
      </c>
      <c r="O1305" s="10" cm="1">
        <f t="array" ref="O1305">IFERROR(IF(ISNUMBER(N1305),(N1305-INDEX('Price Data'!T:T,MATCH(TEXT(A1305,"YYYY-MM-DD"),'Price Data'!S:S,0)+1))/INDEX('Price Data'!T:T,MATCH(TEXT(A1305,"YYYY-MM-DD"),'Price Data'!S:S,0)+1),""),"")</f>
        <v>3.0211480362537118E-3</v>
      </c>
    </row>
    <row r="1306" spans="1:15" x14ac:dyDescent="0.3">
      <c r="A1306" s="8">
        <v>43125</v>
      </c>
      <c r="B1306" s="34">
        <f>IFERROR(INDEX('Price Data'!B:B,MATCH(TEXT(A1306,"YYYY-MM-DD"),'Price Data'!A:A,0)),"")</f>
        <v>23720</v>
      </c>
      <c r="C1306" s="10" cm="1">
        <f t="array" ref="C1306">IFERROR(IF(ISNUMBER(B1306),(B1306-INDEX('Price Data'!B:B,MATCH(TEXT(A1306,"YYYY-MM-DD"),'Price Data'!A:A,0)+1))/INDEX('Price Data'!B:B,MATCH(TEXT(A1306,"YYYY-MM-DD"),'Price Data'!A:A,0)+1),""),"")</f>
        <v>4.1061677179020442E-3</v>
      </c>
      <c r="D1306" s="34">
        <f>IFERROR(INDEX('Price Data'!E:E,MATCH(TEXT(A1306,"YYYY-MM-DD"),'Price Data'!D:D,0)),"")</f>
        <v>18.079999999999998</v>
      </c>
      <c r="E1306" s="10" cm="1">
        <f t="array" ref="E1306">IFERROR(IF(ISNUMBER(D1306),(D1306-INDEX('Price Data'!E:E,MATCH(TEXT(A1306,"YYYY-MM-DD"),'Price Data'!D:D,0)+1))/INDEX('Price Data'!E:E,MATCH(TEXT(A1306,"YYYY-MM-DD"),'Price Data'!D:D,0)+1),""),"")</f>
        <v>2.2046353872244035E-2</v>
      </c>
      <c r="F1306" s="34">
        <f>IFERROR(INDEX('Price Data'!H:H,MATCH(TEXT(A1306,"YYYY-MM-DD"),'Price Data'!G:G,0)),"")</f>
        <v>388.79998799999998</v>
      </c>
      <c r="G1306" s="10" cm="1">
        <f t="array" ref="G1306">IFERROR(IF(ISNUMBER(F1306),(F1306-INDEX('Price Data'!H:H,MATCH(TEXT(A1306,"YYYY-MM-DD"),'Price Data'!G:G,0)+1))/INDEX('Price Data'!H:H,MATCH(TEXT(A1306,"YYYY-MM-DD"),'Price Data'!G:G,0)+1),""),"")</f>
        <v>-3.0769538461538851E-3</v>
      </c>
      <c r="H1306" s="34">
        <f>IFERROR(INDEX('Price Data'!K:K,MATCH(TEXT(A1306,"YYYY-MM-DD"),'Price Data'!J:J,0)),"")</f>
        <v>3.12</v>
      </c>
      <c r="I1306" s="10" cm="1">
        <f t="array" ref="I1306">IFERROR(IF(ISNUMBER(H1306),(H1306-INDEX('Price Data'!K:K,MATCH(TEXT(A1306,"YYYY-MM-DD"),'Price Data'!J:J,0)+1))/INDEX('Price Data'!K:K,MATCH(TEXT(A1306,"YYYY-MM-DD"),'Price Data'!J:J,0)+1),""),"")</f>
        <v>1.2987012987012998E-2</v>
      </c>
      <c r="J1306" s="34">
        <f>IFERROR(INDEX('Price Data'!N:N,MATCH(TEXT(A1306,"YYYY-MM-DD"),'Price Data'!M:M,0)),"")</f>
        <v>3.26</v>
      </c>
      <c r="K1306" s="10" cm="1">
        <f t="array" ref="K1306">IFERROR(IF(ISNUMBER(J1306),(J1306-INDEX('Price Data'!N:N,MATCH(TEXT(A1306,"YYYY-MM-DD"),'Price Data'!M:M,0)+1))/INDEX('Price Data'!N:N,MATCH(TEXT(A1306,"YYYY-MM-DD"),'Price Data'!M:M,0)+1),""),"")</f>
        <v>2.194357366771155E-2</v>
      </c>
      <c r="L1306" s="34">
        <f>IFERROR(INDEX('Price Data'!Q:Q,MATCH(TEXT(A1306,"YYYY-MM-DD"),'Price Data'!P:P,0)),"")</f>
        <v>3.07</v>
      </c>
      <c r="M1306" s="10" cm="1">
        <f t="array" ref="M1306">IFERROR(IF(ISNUMBER(L1306),(L1306-INDEX('Price Data'!Q:Q,MATCH(TEXT(A1306,"YYYY-MM-DD"),'Price Data'!P:P,0)+1))/INDEX('Price Data'!Q:Q,MATCH(TEXT(A1306,"YYYY-MM-DD"),'Price Data'!P:P,0)+1),""),"")</f>
        <v>1.3201320132013214E-2</v>
      </c>
      <c r="N1306" s="34">
        <f>IFERROR(INDEX('Price Data'!T:T,MATCH(TEXT(A1306,"YYYY-MM-DD"),'Price Data'!S:S,0)),"")</f>
        <v>3.33</v>
      </c>
      <c r="O1306" s="10" cm="1">
        <f t="array" ref="O1306">IFERROR(IF(ISNUMBER(N1306),(N1306-INDEX('Price Data'!T:T,MATCH(TEXT(A1306,"YYYY-MM-DD"),'Price Data'!S:S,0)+1))/INDEX('Price Data'!T:T,MATCH(TEXT(A1306,"YYYY-MM-DD"),'Price Data'!S:S,0)+1),""),"")</f>
        <v>3.0120481927711539E-3</v>
      </c>
    </row>
    <row r="1307" spans="1:15" x14ac:dyDescent="0.3">
      <c r="A1307" s="8">
        <v>43126</v>
      </c>
      <c r="B1307" s="34">
        <f>IFERROR(INDEX('Price Data'!B:B,MATCH(TEXT(A1307,"YYYY-MM-DD"),'Price Data'!A:A,0)),"")</f>
        <v>23857</v>
      </c>
      <c r="C1307" s="10" cm="1">
        <f t="array" ref="C1307">IFERROR(IF(ISNUMBER(B1307),(B1307-INDEX('Price Data'!B:B,MATCH(TEXT(A1307,"YYYY-MM-DD"),'Price Data'!A:A,0)+1))/INDEX('Price Data'!B:B,MATCH(TEXT(A1307,"YYYY-MM-DD"),'Price Data'!A:A,0)+1),""),"")</f>
        <v>5.775716694772344E-3</v>
      </c>
      <c r="D1307" s="34">
        <f>IFERROR(INDEX('Price Data'!E:E,MATCH(TEXT(A1307,"YYYY-MM-DD"),'Price Data'!D:D,0)),"")</f>
        <v>17.95</v>
      </c>
      <c r="E1307" s="10" cm="1">
        <f t="array" ref="E1307">IFERROR(IF(ISNUMBER(D1307),(D1307-INDEX('Price Data'!E:E,MATCH(TEXT(A1307,"YYYY-MM-DD"),'Price Data'!D:D,0)+1))/INDEX('Price Data'!E:E,MATCH(TEXT(A1307,"YYYY-MM-DD"),'Price Data'!D:D,0)+1),""),"")</f>
        <v>-7.190265486725609E-3</v>
      </c>
      <c r="F1307" s="34">
        <f>IFERROR(INDEX('Price Data'!H:H,MATCH(TEXT(A1307,"YYYY-MM-DD"),'Price Data'!G:G,0)),"")</f>
        <v>393.39999399999999</v>
      </c>
      <c r="G1307" s="10" cm="1">
        <f t="array" ref="G1307">IFERROR(IF(ISNUMBER(F1307),(F1307-INDEX('Price Data'!H:H,MATCH(TEXT(A1307,"YYYY-MM-DD"),'Price Data'!G:G,0)+1))/INDEX('Price Data'!H:H,MATCH(TEXT(A1307,"YYYY-MM-DD"),'Price Data'!G:G,0)+1),""),"")</f>
        <v>1.1831291517426713E-2</v>
      </c>
      <c r="H1307" s="34">
        <f>IFERROR(INDEX('Price Data'!K:K,MATCH(TEXT(A1307,"YYYY-MM-DD"),'Price Data'!J:J,0)),"")</f>
        <v>3.16</v>
      </c>
      <c r="I1307" s="10" cm="1">
        <f t="array" ref="I1307">IFERROR(IF(ISNUMBER(H1307),(H1307-INDEX('Price Data'!K:K,MATCH(TEXT(A1307,"YYYY-MM-DD"),'Price Data'!J:J,0)+1))/INDEX('Price Data'!K:K,MATCH(TEXT(A1307,"YYYY-MM-DD"),'Price Data'!J:J,0)+1),""),"")</f>
        <v>1.2820512820512832E-2</v>
      </c>
      <c r="J1307" s="34">
        <f>IFERROR(INDEX('Price Data'!N:N,MATCH(TEXT(A1307,"YYYY-MM-DD"),'Price Data'!M:M,0)),"")</f>
        <v>3.26</v>
      </c>
      <c r="K1307" s="10" cm="1">
        <f t="array" ref="K1307">IFERROR(IF(ISNUMBER(J1307),(J1307-INDEX('Price Data'!N:N,MATCH(TEXT(A1307,"YYYY-MM-DD"),'Price Data'!M:M,0)+1))/INDEX('Price Data'!N:N,MATCH(TEXT(A1307,"YYYY-MM-DD"),'Price Data'!M:M,0)+1),""),"")</f>
        <v>0</v>
      </c>
      <c r="L1307" s="34">
        <f>IFERROR(INDEX('Price Data'!Q:Q,MATCH(TEXT(A1307,"YYYY-MM-DD"),'Price Data'!P:P,0)),"")</f>
        <v>3.1</v>
      </c>
      <c r="M1307" s="10" cm="1">
        <f t="array" ref="M1307">IFERROR(IF(ISNUMBER(L1307),(L1307-INDEX('Price Data'!Q:Q,MATCH(TEXT(A1307,"YYYY-MM-DD"),'Price Data'!P:P,0)+1))/INDEX('Price Data'!Q:Q,MATCH(TEXT(A1307,"YYYY-MM-DD"),'Price Data'!P:P,0)+1),""),"")</f>
        <v>9.7719869706841198E-3</v>
      </c>
      <c r="N1307" s="34">
        <f>IFERROR(INDEX('Price Data'!T:T,MATCH(TEXT(A1307,"YYYY-MM-DD"),'Price Data'!S:S,0)),"")</f>
        <v>3.34</v>
      </c>
      <c r="O1307" s="10" cm="1">
        <f t="array" ref="O1307">IFERROR(IF(ISNUMBER(N1307),(N1307-INDEX('Price Data'!T:T,MATCH(TEXT(A1307,"YYYY-MM-DD"),'Price Data'!S:S,0)+1))/INDEX('Price Data'!T:T,MATCH(TEXT(A1307,"YYYY-MM-DD"),'Price Data'!S:S,0)+1),""),"")</f>
        <v>3.0030030030029388E-3</v>
      </c>
    </row>
    <row r="1308" spans="1:15" x14ac:dyDescent="0.3">
      <c r="A1308" s="8">
        <v>43127</v>
      </c>
      <c r="B1308" s="34" t="str">
        <f>IFERROR(INDEX('Price Data'!B:B,MATCH(TEXT(A1308,"YYYY-MM-DD"),'Price Data'!A:A,0)),"")</f>
        <v/>
      </c>
      <c r="C1308" s="10" t="str" cm="1">
        <f t="array" ref="C1308">IFERROR(IF(ISNUMBER(B1308),(B1308-INDEX('Price Data'!B:B,MATCH(TEXT(A1308,"YYYY-MM-DD"),'Price Data'!A:A,0)+1))/INDEX('Price Data'!B:B,MATCH(TEXT(A1308,"YYYY-MM-DD"),'Price Data'!A:A,0)+1),""),"")</f>
        <v/>
      </c>
      <c r="D1308" s="34" t="str">
        <f>IFERROR(INDEX('Price Data'!E:E,MATCH(TEXT(A1308,"YYYY-MM-DD"),'Price Data'!D:D,0)),"")</f>
        <v/>
      </c>
      <c r="E1308" s="10" t="str" cm="1">
        <f t="array" ref="E1308">IFERROR(IF(ISNUMBER(D1308),(D1308-INDEX('Price Data'!E:E,MATCH(TEXT(A1308,"YYYY-MM-DD"),'Price Data'!D:D,0)+1))/INDEX('Price Data'!E:E,MATCH(TEXT(A1308,"YYYY-MM-DD"),'Price Data'!D:D,0)+1),""),"")</f>
        <v/>
      </c>
      <c r="F1308" s="34" t="str">
        <f>IFERROR(INDEX('Price Data'!H:H,MATCH(TEXT(A1308,"YYYY-MM-DD"),'Price Data'!G:G,0)),"")</f>
        <v/>
      </c>
      <c r="G1308" s="10" t="str" cm="1">
        <f t="array" ref="G1308">IFERROR(IF(ISNUMBER(F1308),(F1308-INDEX('Price Data'!H:H,MATCH(TEXT(A1308,"YYYY-MM-DD"),'Price Data'!G:G,0)+1))/INDEX('Price Data'!H:H,MATCH(TEXT(A1308,"YYYY-MM-DD"),'Price Data'!G:G,0)+1),""),"")</f>
        <v/>
      </c>
      <c r="H1308" s="34" t="str">
        <f>IFERROR(INDEX('Price Data'!K:K,MATCH(TEXT(A1308,"YYYY-MM-DD"),'Price Data'!J:J,0)),"")</f>
        <v/>
      </c>
      <c r="I1308" s="10" t="str" cm="1">
        <f t="array" ref="I1308">IFERROR(IF(ISNUMBER(H1308),(H1308-INDEX('Price Data'!K:K,MATCH(TEXT(A1308,"YYYY-MM-DD"),'Price Data'!J:J,0)+1))/INDEX('Price Data'!K:K,MATCH(TEXT(A1308,"YYYY-MM-DD"),'Price Data'!J:J,0)+1),""),"")</f>
        <v/>
      </c>
      <c r="J1308" s="34" t="str">
        <f>IFERROR(INDEX('Price Data'!N:N,MATCH(TEXT(A1308,"YYYY-MM-DD"),'Price Data'!M:M,0)),"")</f>
        <v/>
      </c>
      <c r="K1308" s="10" t="str" cm="1">
        <f t="array" ref="K1308">IFERROR(IF(ISNUMBER(J1308),(J1308-INDEX('Price Data'!N:N,MATCH(TEXT(A1308,"YYYY-MM-DD"),'Price Data'!M:M,0)+1))/INDEX('Price Data'!N:N,MATCH(TEXT(A1308,"YYYY-MM-DD"),'Price Data'!M:M,0)+1),""),"")</f>
        <v/>
      </c>
      <c r="L1308" s="34" t="str">
        <f>IFERROR(INDEX('Price Data'!Q:Q,MATCH(TEXT(A1308,"YYYY-MM-DD"),'Price Data'!P:P,0)),"")</f>
        <v/>
      </c>
      <c r="M1308" s="10" t="str" cm="1">
        <f t="array" ref="M1308">IFERROR(IF(ISNUMBER(L1308),(L1308-INDEX('Price Data'!Q:Q,MATCH(TEXT(A1308,"YYYY-MM-DD"),'Price Data'!P:P,0)+1))/INDEX('Price Data'!Q:Q,MATCH(TEXT(A1308,"YYYY-MM-DD"),'Price Data'!P:P,0)+1),""),"")</f>
        <v/>
      </c>
      <c r="N1308" s="34" t="str">
        <f>IFERROR(INDEX('Price Data'!T:T,MATCH(TEXT(A1308,"YYYY-MM-DD"),'Price Data'!S:S,0)),"")</f>
        <v/>
      </c>
      <c r="O1308" s="10" t="str" cm="1">
        <f t="array" ref="O1308">IFERROR(IF(ISNUMBER(N1308),(N1308-INDEX('Price Data'!T:T,MATCH(TEXT(A1308,"YYYY-MM-DD"),'Price Data'!S:S,0)+1))/INDEX('Price Data'!T:T,MATCH(TEXT(A1308,"YYYY-MM-DD"),'Price Data'!S:S,0)+1),""),"")</f>
        <v/>
      </c>
    </row>
    <row r="1309" spans="1:15" x14ac:dyDescent="0.3">
      <c r="A1309" s="8">
        <v>43128</v>
      </c>
      <c r="B1309" s="34" t="str">
        <f>IFERROR(INDEX('Price Data'!B:B,MATCH(TEXT(A1309,"YYYY-MM-DD"),'Price Data'!A:A,0)),"")</f>
        <v/>
      </c>
      <c r="C1309" s="10" t="str" cm="1">
        <f t="array" ref="C1309">IFERROR(IF(ISNUMBER(B1309),(B1309-INDEX('Price Data'!B:B,MATCH(TEXT(A1309,"YYYY-MM-DD"),'Price Data'!A:A,0)+1))/INDEX('Price Data'!B:B,MATCH(TEXT(A1309,"YYYY-MM-DD"),'Price Data'!A:A,0)+1),""),"")</f>
        <v/>
      </c>
      <c r="D1309" s="34" t="str">
        <f>IFERROR(INDEX('Price Data'!E:E,MATCH(TEXT(A1309,"YYYY-MM-DD"),'Price Data'!D:D,0)),"")</f>
        <v/>
      </c>
      <c r="E1309" s="10" t="str" cm="1">
        <f t="array" ref="E1309">IFERROR(IF(ISNUMBER(D1309),(D1309-INDEX('Price Data'!E:E,MATCH(TEXT(A1309,"YYYY-MM-DD"),'Price Data'!D:D,0)+1))/INDEX('Price Data'!E:E,MATCH(TEXT(A1309,"YYYY-MM-DD"),'Price Data'!D:D,0)+1),""),"")</f>
        <v/>
      </c>
      <c r="F1309" s="34" t="str">
        <f>IFERROR(INDEX('Price Data'!H:H,MATCH(TEXT(A1309,"YYYY-MM-DD"),'Price Data'!G:G,0)),"")</f>
        <v/>
      </c>
      <c r="G1309" s="10" t="str" cm="1">
        <f t="array" ref="G1309">IFERROR(IF(ISNUMBER(F1309),(F1309-INDEX('Price Data'!H:H,MATCH(TEXT(A1309,"YYYY-MM-DD"),'Price Data'!G:G,0)+1))/INDEX('Price Data'!H:H,MATCH(TEXT(A1309,"YYYY-MM-DD"),'Price Data'!G:G,0)+1),""),"")</f>
        <v/>
      </c>
      <c r="H1309" s="34" t="str">
        <f>IFERROR(INDEX('Price Data'!K:K,MATCH(TEXT(A1309,"YYYY-MM-DD"),'Price Data'!J:J,0)),"")</f>
        <v/>
      </c>
      <c r="I1309" s="10" t="str" cm="1">
        <f t="array" ref="I1309">IFERROR(IF(ISNUMBER(H1309),(H1309-INDEX('Price Data'!K:K,MATCH(TEXT(A1309,"YYYY-MM-DD"),'Price Data'!J:J,0)+1))/INDEX('Price Data'!K:K,MATCH(TEXT(A1309,"YYYY-MM-DD"),'Price Data'!J:J,0)+1),""),"")</f>
        <v/>
      </c>
      <c r="J1309" s="34" t="str">
        <f>IFERROR(INDEX('Price Data'!N:N,MATCH(TEXT(A1309,"YYYY-MM-DD"),'Price Data'!M:M,0)),"")</f>
        <v/>
      </c>
      <c r="K1309" s="10" t="str" cm="1">
        <f t="array" ref="K1309">IFERROR(IF(ISNUMBER(J1309),(J1309-INDEX('Price Data'!N:N,MATCH(TEXT(A1309,"YYYY-MM-DD"),'Price Data'!M:M,0)+1))/INDEX('Price Data'!N:N,MATCH(TEXT(A1309,"YYYY-MM-DD"),'Price Data'!M:M,0)+1),""),"")</f>
        <v/>
      </c>
      <c r="L1309" s="34" t="str">
        <f>IFERROR(INDEX('Price Data'!Q:Q,MATCH(TEXT(A1309,"YYYY-MM-DD"),'Price Data'!P:P,0)),"")</f>
        <v/>
      </c>
      <c r="M1309" s="10" t="str" cm="1">
        <f t="array" ref="M1309">IFERROR(IF(ISNUMBER(L1309),(L1309-INDEX('Price Data'!Q:Q,MATCH(TEXT(A1309,"YYYY-MM-DD"),'Price Data'!P:P,0)+1))/INDEX('Price Data'!Q:Q,MATCH(TEXT(A1309,"YYYY-MM-DD"),'Price Data'!P:P,0)+1),""),"")</f>
        <v/>
      </c>
      <c r="N1309" s="34" t="str">
        <f>IFERROR(INDEX('Price Data'!T:T,MATCH(TEXT(A1309,"YYYY-MM-DD"),'Price Data'!S:S,0)),"")</f>
        <v/>
      </c>
      <c r="O1309" s="10" t="str" cm="1">
        <f t="array" ref="O1309">IFERROR(IF(ISNUMBER(N1309),(N1309-INDEX('Price Data'!T:T,MATCH(TEXT(A1309,"YYYY-MM-DD"),'Price Data'!S:S,0)+1))/INDEX('Price Data'!T:T,MATCH(TEXT(A1309,"YYYY-MM-DD"),'Price Data'!S:S,0)+1),""),"")</f>
        <v/>
      </c>
    </row>
    <row r="1310" spans="1:15" x14ac:dyDescent="0.3">
      <c r="A1310" s="8">
        <v>43129</v>
      </c>
      <c r="B1310" s="34">
        <f>IFERROR(INDEX('Price Data'!B:B,MATCH(TEXT(A1310,"YYYY-MM-DD"),'Price Data'!A:A,0)),"")</f>
        <v>23802</v>
      </c>
      <c r="C1310" s="10" cm="1">
        <f t="array" ref="C1310">IFERROR(IF(ISNUMBER(B1310),(B1310-INDEX('Price Data'!B:B,MATCH(TEXT(A1310,"YYYY-MM-DD"),'Price Data'!A:A,0)+1))/INDEX('Price Data'!B:B,MATCH(TEXT(A1310,"YYYY-MM-DD"),'Price Data'!A:A,0)+1),""),"")</f>
        <v>-2.3054030263654273E-3</v>
      </c>
      <c r="D1310" s="34">
        <f>IFERROR(INDEX('Price Data'!E:E,MATCH(TEXT(A1310,"YYYY-MM-DD"),'Price Data'!D:D,0)),"")</f>
        <v>17.87</v>
      </c>
      <c r="E1310" s="10" cm="1">
        <f t="array" ref="E1310">IFERROR(IF(ISNUMBER(D1310),(D1310-INDEX('Price Data'!E:E,MATCH(TEXT(A1310,"YYYY-MM-DD"),'Price Data'!D:D,0)+1))/INDEX('Price Data'!E:E,MATCH(TEXT(A1310,"YYYY-MM-DD"),'Price Data'!D:D,0)+1),""),"")</f>
        <v>-4.4568245125347237E-3</v>
      </c>
      <c r="F1310" s="34">
        <f>IFERROR(INDEX('Price Data'!H:H,MATCH(TEXT(A1310,"YYYY-MM-DD"),'Price Data'!G:G,0)),"")</f>
        <v>386.60000600000001</v>
      </c>
      <c r="G1310" s="10" cm="1">
        <f t="array" ref="G1310">IFERROR(IF(ISNUMBER(F1310),(F1310-INDEX('Price Data'!H:H,MATCH(TEXT(A1310,"YYYY-MM-DD"),'Price Data'!G:G,0)+1))/INDEX('Price Data'!H:H,MATCH(TEXT(A1310,"YYYY-MM-DD"),'Price Data'!G:G,0)+1),""),"")</f>
        <v>-1.7285175657628465E-2</v>
      </c>
      <c r="H1310" s="34">
        <f>IFERROR(INDEX('Price Data'!K:K,MATCH(TEXT(A1310,"YYYY-MM-DD"),'Price Data'!J:J,0)),"")</f>
        <v>3.19</v>
      </c>
      <c r="I1310" s="10" cm="1">
        <f t="array" ref="I1310">IFERROR(IF(ISNUMBER(H1310),(H1310-INDEX('Price Data'!K:K,MATCH(TEXT(A1310,"YYYY-MM-DD"),'Price Data'!J:J,0)+1))/INDEX('Price Data'!K:K,MATCH(TEXT(A1310,"YYYY-MM-DD"),'Price Data'!J:J,0)+1),""),"")</f>
        <v>9.4936708860758872E-3</v>
      </c>
      <c r="J1310" s="34">
        <f>IFERROR(INDEX('Price Data'!N:N,MATCH(TEXT(A1310,"YYYY-MM-DD"),'Price Data'!M:M,0)),"")</f>
        <v>3.28</v>
      </c>
      <c r="K1310" s="10" cm="1">
        <f t="array" ref="K1310">IFERROR(IF(ISNUMBER(J1310),(J1310-INDEX('Price Data'!N:N,MATCH(TEXT(A1310,"YYYY-MM-DD"),'Price Data'!M:M,0)+1))/INDEX('Price Data'!N:N,MATCH(TEXT(A1310,"YYYY-MM-DD"),'Price Data'!M:M,0)+1),""),"")</f>
        <v>6.1349693251533804E-3</v>
      </c>
      <c r="L1310" s="34">
        <f>IFERROR(INDEX('Price Data'!Q:Q,MATCH(TEXT(A1310,"YYYY-MM-DD"),'Price Data'!P:P,0)),"")</f>
        <v>3.12</v>
      </c>
      <c r="M1310" s="10" cm="1">
        <f t="array" ref="M1310">IFERROR(IF(ISNUMBER(L1310),(L1310-INDEX('Price Data'!Q:Q,MATCH(TEXT(A1310,"YYYY-MM-DD"),'Price Data'!P:P,0)+1))/INDEX('Price Data'!Q:Q,MATCH(TEXT(A1310,"YYYY-MM-DD"),'Price Data'!P:P,0)+1),""),"")</f>
        <v>6.4516129032258117E-3</v>
      </c>
      <c r="N1310" s="34">
        <f>IFERROR(INDEX('Price Data'!T:T,MATCH(TEXT(A1310,"YYYY-MM-DD"),'Price Data'!S:S,0)),"")</f>
        <v>3.33</v>
      </c>
      <c r="O1310" s="10" cm="1">
        <f t="array" ref="O1310">IFERROR(IF(ISNUMBER(N1310),(N1310-INDEX('Price Data'!T:T,MATCH(TEXT(A1310,"YYYY-MM-DD"),'Price Data'!S:S,0)+1))/INDEX('Price Data'!T:T,MATCH(TEXT(A1310,"YYYY-MM-DD"),'Price Data'!S:S,0)+1),""),"")</f>
        <v>-2.9940119760478406E-3</v>
      </c>
    </row>
    <row r="1311" spans="1:15" x14ac:dyDescent="0.3">
      <c r="A1311" s="8">
        <v>43130</v>
      </c>
      <c r="B1311" s="34">
        <f>IFERROR(INDEX('Price Data'!B:B,MATCH(TEXT(A1311,"YYYY-MM-DD"),'Price Data'!A:A,0)),"")</f>
        <v>23481</v>
      </c>
      <c r="C1311" s="10" cm="1">
        <f t="array" ref="C1311">IFERROR(IF(ISNUMBER(B1311),(B1311-INDEX('Price Data'!B:B,MATCH(TEXT(A1311,"YYYY-MM-DD"),'Price Data'!A:A,0)+1))/INDEX('Price Data'!B:B,MATCH(TEXT(A1311,"YYYY-MM-DD"),'Price Data'!A:A,0)+1),""),"")</f>
        <v>-1.3486261658684145E-2</v>
      </c>
      <c r="D1311" s="34">
        <f>IFERROR(INDEX('Price Data'!E:E,MATCH(TEXT(A1311,"YYYY-MM-DD"),'Price Data'!D:D,0)),"")</f>
        <v>17.68</v>
      </c>
      <c r="E1311" s="10" cm="1">
        <f t="array" ref="E1311">IFERROR(IF(ISNUMBER(D1311),(D1311-INDEX('Price Data'!E:E,MATCH(TEXT(A1311,"YYYY-MM-DD"),'Price Data'!D:D,0)+1))/INDEX('Price Data'!E:E,MATCH(TEXT(A1311,"YYYY-MM-DD"),'Price Data'!D:D,0)+1),""),"")</f>
        <v>-1.063234471180757E-2</v>
      </c>
      <c r="F1311" s="34">
        <f>IFERROR(INDEX('Price Data'!H:H,MATCH(TEXT(A1311,"YYYY-MM-DD"),'Price Data'!G:G,0)),"")</f>
        <v>378.20001200000002</v>
      </c>
      <c r="G1311" s="10" cm="1">
        <f t="array" ref="G1311">IFERROR(IF(ISNUMBER(F1311),(F1311-INDEX('Price Data'!H:H,MATCH(TEXT(A1311,"YYYY-MM-DD"),'Price Data'!G:G,0)+1))/INDEX('Price Data'!H:H,MATCH(TEXT(A1311,"YYYY-MM-DD"),'Price Data'!G:G,0)+1),""),"")</f>
        <v>-2.1727868260819405E-2</v>
      </c>
      <c r="H1311" s="34">
        <f>IFERROR(INDEX('Price Data'!K:K,MATCH(TEXT(A1311,"YYYY-MM-DD"),'Price Data'!J:J,0)),"")</f>
        <v>3.15</v>
      </c>
      <c r="I1311" s="10" cm="1">
        <f t="array" ref="I1311">IFERROR(IF(ISNUMBER(H1311),(H1311-INDEX('Price Data'!K:K,MATCH(TEXT(A1311,"YYYY-MM-DD"),'Price Data'!J:J,0)+1))/INDEX('Price Data'!K:K,MATCH(TEXT(A1311,"YYYY-MM-DD"),'Price Data'!J:J,0)+1),""),"")</f>
        <v>-1.2539184952978068E-2</v>
      </c>
      <c r="J1311" s="34">
        <f>IFERROR(INDEX('Price Data'!N:N,MATCH(TEXT(A1311,"YYYY-MM-DD"),'Price Data'!M:M,0)),"")</f>
        <v>3.15</v>
      </c>
      <c r="K1311" s="10" cm="1">
        <f t="array" ref="K1311">IFERROR(IF(ISNUMBER(J1311),(J1311-INDEX('Price Data'!N:N,MATCH(TEXT(A1311,"YYYY-MM-DD"),'Price Data'!M:M,0)+1))/INDEX('Price Data'!N:N,MATCH(TEXT(A1311,"YYYY-MM-DD"),'Price Data'!M:M,0)+1),""),"")</f>
        <v>-3.9634146341463387E-2</v>
      </c>
      <c r="L1311" s="34">
        <f>IFERROR(INDEX('Price Data'!Q:Q,MATCH(TEXT(A1311,"YYYY-MM-DD"),'Price Data'!P:P,0)),"")</f>
        <v>3.04</v>
      </c>
      <c r="M1311" s="10" cm="1">
        <f t="array" ref="M1311">IFERROR(IF(ISNUMBER(L1311),(L1311-INDEX('Price Data'!Q:Q,MATCH(TEXT(A1311,"YYYY-MM-DD"),'Price Data'!P:P,0)+1))/INDEX('Price Data'!Q:Q,MATCH(TEXT(A1311,"YYYY-MM-DD"),'Price Data'!P:P,0)+1),""),"")</f>
        <v>-2.5641025641025664E-2</v>
      </c>
      <c r="N1311" s="34">
        <f>IFERROR(INDEX('Price Data'!T:T,MATCH(TEXT(A1311,"YYYY-MM-DD"),'Price Data'!S:S,0)),"")</f>
        <v>3.22</v>
      </c>
      <c r="O1311" s="10" cm="1">
        <f t="array" ref="O1311">IFERROR(IF(ISNUMBER(N1311),(N1311-INDEX('Price Data'!T:T,MATCH(TEXT(A1311,"YYYY-MM-DD"),'Price Data'!S:S,0)+1))/INDEX('Price Data'!T:T,MATCH(TEXT(A1311,"YYYY-MM-DD"),'Price Data'!S:S,0)+1),""),"")</f>
        <v>-3.3033033033032996E-2</v>
      </c>
    </row>
    <row r="1312" spans="1:15" x14ac:dyDescent="0.3">
      <c r="A1312" s="8">
        <v>43131</v>
      </c>
      <c r="B1312" s="34">
        <f>IFERROR(INDEX('Price Data'!B:B,MATCH(TEXT(A1312,"YYYY-MM-DD"),'Price Data'!A:A,0)),"")</f>
        <v>23507</v>
      </c>
      <c r="C1312" s="10" cm="1">
        <f t="array" ref="C1312">IFERROR(IF(ISNUMBER(B1312),(B1312-INDEX('Price Data'!B:B,MATCH(TEXT(A1312,"YYYY-MM-DD"),'Price Data'!A:A,0)+1))/INDEX('Price Data'!B:B,MATCH(TEXT(A1312,"YYYY-MM-DD"),'Price Data'!A:A,0)+1),""),"")</f>
        <v>1.1072782249478301E-3</v>
      </c>
      <c r="D1312" s="34">
        <f>IFERROR(INDEX('Price Data'!E:E,MATCH(TEXT(A1312,"YYYY-MM-DD"),'Price Data'!D:D,0)),"")</f>
        <v>17.75</v>
      </c>
      <c r="E1312" s="10" cm="1">
        <f t="array" ref="E1312">IFERROR(IF(ISNUMBER(D1312),(D1312-INDEX('Price Data'!E:E,MATCH(TEXT(A1312,"YYYY-MM-DD"),'Price Data'!D:D,0)+1))/INDEX('Price Data'!E:E,MATCH(TEXT(A1312,"YYYY-MM-DD"),'Price Data'!D:D,0)+1),""),"")</f>
        <v>3.9592760180995638E-3</v>
      </c>
      <c r="F1312" s="34">
        <f>IFERROR(INDEX('Price Data'!H:H,MATCH(TEXT(A1312,"YYYY-MM-DD"),'Price Data'!G:G,0)),"")</f>
        <v>378</v>
      </c>
      <c r="G1312" s="10" cm="1">
        <f t="array" ref="G1312">IFERROR(IF(ISNUMBER(F1312),(F1312-INDEX('Price Data'!H:H,MATCH(TEXT(A1312,"YYYY-MM-DD"),'Price Data'!G:G,0)+1))/INDEX('Price Data'!H:H,MATCH(TEXT(A1312,"YYYY-MM-DD"),'Price Data'!G:G,0)+1),""),"")</f>
        <v>-5.2885244223634554E-4</v>
      </c>
      <c r="H1312" s="34">
        <f>IFERROR(INDEX('Price Data'!K:K,MATCH(TEXT(A1312,"YYYY-MM-DD"),'Price Data'!J:J,0)),"")</f>
        <v>3.16</v>
      </c>
      <c r="I1312" s="10" cm="1">
        <f t="array" ref="I1312">IFERROR(IF(ISNUMBER(H1312),(H1312-INDEX('Price Data'!K:K,MATCH(TEXT(A1312,"YYYY-MM-DD"),'Price Data'!J:J,0)+1))/INDEX('Price Data'!K:K,MATCH(TEXT(A1312,"YYYY-MM-DD"),'Price Data'!J:J,0)+1),""),"")</f>
        <v>3.1746031746032479E-3</v>
      </c>
      <c r="J1312" s="34">
        <f>IFERROR(INDEX('Price Data'!N:N,MATCH(TEXT(A1312,"YYYY-MM-DD"),'Price Data'!M:M,0)),"")</f>
        <v>3.18</v>
      </c>
      <c r="K1312" s="10" cm="1">
        <f t="array" ref="K1312">IFERROR(IF(ISNUMBER(J1312),(J1312-INDEX('Price Data'!N:N,MATCH(TEXT(A1312,"YYYY-MM-DD"),'Price Data'!M:M,0)+1))/INDEX('Price Data'!N:N,MATCH(TEXT(A1312,"YYYY-MM-DD"),'Price Data'!M:M,0)+1),""),"")</f>
        <v>9.5238095238096027E-3</v>
      </c>
      <c r="L1312" s="34">
        <f>IFERROR(INDEX('Price Data'!Q:Q,MATCH(TEXT(A1312,"YYYY-MM-DD"),'Price Data'!P:P,0)),"")</f>
        <v>3.06</v>
      </c>
      <c r="M1312" s="10" cm="1">
        <f t="array" ref="M1312">IFERROR(IF(ISNUMBER(L1312),(L1312-INDEX('Price Data'!Q:Q,MATCH(TEXT(A1312,"YYYY-MM-DD"),'Price Data'!P:P,0)+1))/INDEX('Price Data'!Q:Q,MATCH(TEXT(A1312,"YYYY-MM-DD"),'Price Data'!P:P,0)+1),""),"")</f>
        <v>6.5789473684210583E-3</v>
      </c>
      <c r="N1312" s="34">
        <f>IFERROR(INDEX('Price Data'!T:T,MATCH(TEXT(A1312,"YYYY-MM-DD"),'Price Data'!S:S,0)),"")</f>
        <v>3.25</v>
      </c>
      <c r="O1312" s="10" cm="1">
        <f t="array" ref="O1312">IFERROR(IF(ISNUMBER(N1312),(N1312-INDEX('Price Data'!T:T,MATCH(TEXT(A1312,"YYYY-MM-DD"),'Price Data'!S:S,0)+1))/INDEX('Price Data'!T:T,MATCH(TEXT(A1312,"YYYY-MM-DD"),'Price Data'!S:S,0)+1),""),"")</f>
        <v>9.3167701863353432E-3</v>
      </c>
    </row>
    <row r="1313" spans="1:15" x14ac:dyDescent="0.3">
      <c r="A1313" s="8">
        <v>43132</v>
      </c>
      <c r="B1313" s="34">
        <f>IFERROR(INDEX('Price Data'!B:B,MATCH(TEXT(A1313,"YYYY-MM-DD"),'Price Data'!A:A,0)),"")</f>
        <v>23541</v>
      </c>
      <c r="C1313" s="10" cm="1">
        <f t="array" ref="C1313">IFERROR(IF(ISNUMBER(B1313),(B1313-INDEX('Price Data'!B:B,MATCH(TEXT(A1313,"YYYY-MM-DD"),'Price Data'!A:A,0)+1))/INDEX('Price Data'!B:B,MATCH(TEXT(A1313,"YYYY-MM-DD"),'Price Data'!A:A,0)+1),""),"")</f>
        <v>1.4463776747351853E-3</v>
      </c>
      <c r="D1313" s="34">
        <f>IFERROR(INDEX('Price Data'!E:E,MATCH(TEXT(A1313,"YYYY-MM-DD"),'Price Data'!D:D,0)),"")</f>
        <v>17.77</v>
      </c>
      <c r="E1313" s="10" cm="1">
        <f t="array" ref="E1313">IFERROR(IF(ISNUMBER(D1313),(D1313-INDEX('Price Data'!E:E,MATCH(TEXT(A1313,"YYYY-MM-DD"),'Price Data'!D:D,0)+1))/INDEX('Price Data'!E:E,MATCH(TEXT(A1313,"YYYY-MM-DD"),'Price Data'!D:D,0)+1),""),"")</f>
        <v>1.1267605633802577E-3</v>
      </c>
      <c r="F1313" s="34">
        <f>IFERROR(INDEX('Price Data'!H:H,MATCH(TEXT(A1313,"YYYY-MM-DD"),'Price Data'!G:G,0)),"")</f>
        <v>374.20001200000002</v>
      </c>
      <c r="G1313" s="10" cm="1">
        <f t="array" ref="G1313">IFERROR(IF(ISNUMBER(F1313),(F1313-INDEX('Price Data'!H:H,MATCH(TEXT(A1313,"YYYY-MM-DD"),'Price Data'!G:G,0)+1))/INDEX('Price Data'!H:H,MATCH(TEXT(A1313,"YYYY-MM-DD"),'Price Data'!G:G,0)+1),""),"")</f>
        <v>-1.0052878306878267E-2</v>
      </c>
      <c r="H1313" s="34">
        <f>IFERROR(INDEX('Price Data'!K:K,MATCH(TEXT(A1313,"YYYY-MM-DD"),'Price Data'!J:J,0)),"")</f>
        <v>3.14</v>
      </c>
      <c r="I1313" s="10" cm="1">
        <f t="array" ref="I1313">IFERROR(IF(ISNUMBER(H1313),(H1313-INDEX('Price Data'!K:K,MATCH(TEXT(A1313,"YYYY-MM-DD"),'Price Data'!J:J,0)+1))/INDEX('Price Data'!K:K,MATCH(TEXT(A1313,"YYYY-MM-DD"),'Price Data'!J:J,0)+1),""),"")</f>
        <v>-6.329113924050638E-3</v>
      </c>
      <c r="J1313" s="34">
        <f>IFERROR(INDEX('Price Data'!N:N,MATCH(TEXT(A1313,"YYYY-MM-DD"),'Price Data'!M:M,0)),"")</f>
        <v>3.15</v>
      </c>
      <c r="K1313" s="10" cm="1">
        <f t="array" ref="K1313">IFERROR(IF(ISNUMBER(J1313),(J1313-INDEX('Price Data'!N:N,MATCH(TEXT(A1313,"YYYY-MM-DD"),'Price Data'!M:M,0)+1))/INDEX('Price Data'!N:N,MATCH(TEXT(A1313,"YYYY-MM-DD"),'Price Data'!M:M,0)+1),""),"")</f>
        <v>-9.4339622641510211E-3</v>
      </c>
      <c r="L1313" s="34">
        <f>IFERROR(INDEX('Price Data'!Q:Q,MATCH(TEXT(A1313,"YYYY-MM-DD"),'Price Data'!P:P,0)),"")</f>
        <v>3</v>
      </c>
      <c r="M1313" s="10" cm="1">
        <f t="array" ref="M1313">IFERROR(IF(ISNUMBER(L1313),(L1313-INDEX('Price Data'!Q:Q,MATCH(TEXT(A1313,"YYYY-MM-DD"),'Price Data'!P:P,0)+1))/INDEX('Price Data'!Q:Q,MATCH(TEXT(A1313,"YYYY-MM-DD"),'Price Data'!P:P,0)+1),""),"")</f>
        <v>-1.9607843137254919E-2</v>
      </c>
      <c r="N1313" s="34">
        <f>IFERROR(INDEX('Price Data'!T:T,MATCH(TEXT(A1313,"YYYY-MM-DD"),'Price Data'!S:S,0)),"")</f>
        <v>3.23</v>
      </c>
      <c r="O1313" s="10" cm="1">
        <f t="array" ref="O1313">IFERROR(IF(ISNUMBER(N1313),(N1313-INDEX('Price Data'!T:T,MATCH(TEXT(A1313,"YYYY-MM-DD"),'Price Data'!S:S,0)+1))/INDEX('Price Data'!T:T,MATCH(TEXT(A1313,"YYYY-MM-DD"),'Price Data'!S:S,0)+1),""),"")</f>
        <v>-6.153846153846159E-3</v>
      </c>
    </row>
    <row r="1314" spans="1:15" x14ac:dyDescent="0.3">
      <c r="A1314" s="8">
        <v>43133</v>
      </c>
      <c r="B1314" s="34">
        <f>IFERROR(INDEX('Price Data'!B:B,MATCH(TEXT(A1314,"YYYY-MM-DD"),'Price Data'!A:A,0)),"")</f>
        <v>23203</v>
      </c>
      <c r="C1314" s="10" cm="1">
        <f t="array" ref="C1314">IFERROR(IF(ISNUMBER(B1314),(B1314-INDEX('Price Data'!B:B,MATCH(TEXT(A1314,"YYYY-MM-DD"),'Price Data'!A:A,0)+1))/INDEX('Price Data'!B:B,MATCH(TEXT(A1314,"YYYY-MM-DD"),'Price Data'!A:A,0)+1),""),"")</f>
        <v>-1.4357928720105348E-2</v>
      </c>
      <c r="D1314" s="34">
        <f>IFERROR(INDEX('Price Data'!E:E,MATCH(TEXT(A1314,"YYYY-MM-DD"),'Price Data'!D:D,0)),"")</f>
        <v>17.57</v>
      </c>
      <c r="E1314" s="10" cm="1">
        <f t="array" ref="E1314">IFERROR(IF(ISNUMBER(D1314),(D1314-INDEX('Price Data'!E:E,MATCH(TEXT(A1314,"YYYY-MM-DD"),'Price Data'!D:D,0)+1))/INDEX('Price Data'!E:E,MATCH(TEXT(A1314,"YYYY-MM-DD"),'Price Data'!D:D,0)+1),""),"")</f>
        <v>-1.1254924029262764E-2</v>
      </c>
      <c r="F1314" s="34">
        <f>IFERROR(INDEX('Price Data'!H:H,MATCH(TEXT(A1314,"YYYY-MM-DD"),'Price Data'!G:G,0)),"")</f>
        <v>364.60000600000001</v>
      </c>
      <c r="G1314" s="10" cm="1">
        <f t="array" ref="G1314">IFERROR(IF(ISNUMBER(F1314),(F1314-INDEX('Price Data'!H:H,MATCH(TEXT(A1314,"YYYY-MM-DD"),'Price Data'!G:G,0)+1))/INDEX('Price Data'!H:H,MATCH(TEXT(A1314,"YYYY-MM-DD"),'Price Data'!G:G,0)+1),""),"")</f>
        <v>-2.5654745302359869E-2</v>
      </c>
      <c r="H1314" s="34">
        <f>IFERROR(INDEX('Price Data'!K:K,MATCH(TEXT(A1314,"YYYY-MM-DD"),'Price Data'!J:J,0)),"")</f>
        <v>3.12</v>
      </c>
      <c r="I1314" s="10" cm="1">
        <f t="array" ref="I1314">IFERROR(IF(ISNUMBER(H1314),(H1314-INDEX('Price Data'!K:K,MATCH(TEXT(A1314,"YYYY-MM-DD"),'Price Data'!J:J,0)+1))/INDEX('Price Data'!K:K,MATCH(TEXT(A1314,"YYYY-MM-DD"),'Price Data'!J:J,0)+1),""),"")</f>
        <v>-6.3694267515923622E-3</v>
      </c>
      <c r="J1314" s="34">
        <f>IFERROR(INDEX('Price Data'!N:N,MATCH(TEXT(A1314,"YYYY-MM-DD"),'Price Data'!M:M,0)),"")</f>
        <v>3.15</v>
      </c>
      <c r="K1314" s="10" cm="1">
        <f t="array" ref="K1314">IFERROR(IF(ISNUMBER(J1314),(J1314-INDEX('Price Data'!N:N,MATCH(TEXT(A1314,"YYYY-MM-DD"),'Price Data'!M:M,0)+1))/INDEX('Price Data'!N:N,MATCH(TEXT(A1314,"YYYY-MM-DD"),'Price Data'!M:M,0)+1),""),"")</f>
        <v>0</v>
      </c>
      <c r="L1314" s="34">
        <f>IFERROR(INDEX('Price Data'!Q:Q,MATCH(TEXT(A1314,"YYYY-MM-DD"),'Price Data'!P:P,0)),"")</f>
        <v>3</v>
      </c>
      <c r="M1314" s="10" cm="1">
        <f t="array" ref="M1314">IFERROR(IF(ISNUMBER(L1314),(L1314-INDEX('Price Data'!Q:Q,MATCH(TEXT(A1314,"YYYY-MM-DD"),'Price Data'!P:P,0)+1))/INDEX('Price Data'!Q:Q,MATCH(TEXT(A1314,"YYYY-MM-DD"),'Price Data'!P:P,0)+1),""),"")</f>
        <v>0</v>
      </c>
      <c r="N1314" s="34">
        <f>IFERROR(INDEX('Price Data'!T:T,MATCH(TEXT(A1314,"YYYY-MM-DD"),'Price Data'!S:S,0)),"")</f>
        <v>3.2</v>
      </c>
      <c r="O1314" s="10" cm="1">
        <f t="array" ref="O1314">IFERROR(IF(ISNUMBER(N1314),(N1314-INDEX('Price Data'!T:T,MATCH(TEXT(A1314,"YYYY-MM-DD"),'Price Data'!S:S,0)+1))/INDEX('Price Data'!T:T,MATCH(TEXT(A1314,"YYYY-MM-DD"),'Price Data'!S:S,0)+1),""),"")</f>
        <v>-9.2879256965943662E-3</v>
      </c>
    </row>
    <row r="1315" spans="1:15" x14ac:dyDescent="0.3">
      <c r="A1315" s="8">
        <v>43134</v>
      </c>
      <c r="B1315" s="34" t="str">
        <f>IFERROR(INDEX('Price Data'!B:B,MATCH(TEXT(A1315,"YYYY-MM-DD"),'Price Data'!A:A,0)),"")</f>
        <v/>
      </c>
      <c r="C1315" s="10" t="str" cm="1">
        <f t="array" ref="C1315">IFERROR(IF(ISNUMBER(B1315),(B1315-INDEX('Price Data'!B:B,MATCH(TEXT(A1315,"YYYY-MM-DD"),'Price Data'!A:A,0)+1))/INDEX('Price Data'!B:B,MATCH(TEXT(A1315,"YYYY-MM-DD"),'Price Data'!A:A,0)+1),""),"")</f>
        <v/>
      </c>
      <c r="D1315" s="34" t="str">
        <f>IFERROR(INDEX('Price Data'!E:E,MATCH(TEXT(A1315,"YYYY-MM-DD"),'Price Data'!D:D,0)),"")</f>
        <v/>
      </c>
      <c r="E1315" s="10" t="str" cm="1">
        <f t="array" ref="E1315">IFERROR(IF(ISNUMBER(D1315),(D1315-INDEX('Price Data'!E:E,MATCH(TEXT(A1315,"YYYY-MM-DD"),'Price Data'!D:D,0)+1))/INDEX('Price Data'!E:E,MATCH(TEXT(A1315,"YYYY-MM-DD"),'Price Data'!D:D,0)+1),""),"")</f>
        <v/>
      </c>
      <c r="F1315" s="34" t="str">
        <f>IFERROR(INDEX('Price Data'!H:H,MATCH(TEXT(A1315,"YYYY-MM-DD"),'Price Data'!G:G,0)),"")</f>
        <v/>
      </c>
      <c r="G1315" s="10" t="str" cm="1">
        <f t="array" ref="G1315">IFERROR(IF(ISNUMBER(F1315),(F1315-INDEX('Price Data'!H:H,MATCH(TEXT(A1315,"YYYY-MM-DD"),'Price Data'!G:G,0)+1))/INDEX('Price Data'!H:H,MATCH(TEXT(A1315,"YYYY-MM-DD"),'Price Data'!G:G,0)+1),""),"")</f>
        <v/>
      </c>
      <c r="H1315" s="34" t="str">
        <f>IFERROR(INDEX('Price Data'!K:K,MATCH(TEXT(A1315,"YYYY-MM-DD"),'Price Data'!J:J,0)),"")</f>
        <v/>
      </c>
      <c r="I1315" s="10" t="str" cm="1">
        <f t="array" ref="I1315">IFERROR(IF(ISNUMBER(H1315),(H1315-INDEX('Price Data'!K:K,MATCH(TEXT(A1315,"YYYY-MM-DD"),'Price Data'!J:J,0)+1))/INDEX('Price Data'!K:K,MATCH(TEXT(A1315,"YYYY-MM-DD"),'Price Data'!J:J,0)+1),""),"")</f>
        <v/>
      </c>
      <c r="J1315" s="34" t="str">
        <f>IFERROR(INDEX('Price Data'!N:N,MATCH(TEXT(A1315,"YYYY-MM-DD"),'Price Data'!M:M,0)),"")</f>
        <v/>
      </c>
      <c r="K1315" s="10" t="str" cm="1">
        <f t="array" ref="K1315">IFERROR(IF(ISNUMBER(J1315),(J1315-INDEX('Price Data'!N:N,MATCH(TEXT(A1315,"YYYY-MM-DD"),'Price Data'!M:M,0)+1))/INDEX('Price Data'!N:N,MATCH(TEXT(A1315,"YYYY-MM-DD"),'Price Data'!M:M,0)+1),""),"")</f>
        <v/>
      </c>
      <c r="L1315" s="34" t="str">
        <f>IFERROR(INDEX('Price Data'!Q:Q,MATCH(TEXT(A1315,"YYYY-MM-DD"),'Price Data'!P:P,0)),"")</f>
        <v/>
      </c>
      <c r="M1315" s="10" t="str" cm="1">
        <f t="array" ref="M1315">IFERROR(IF(ISNUMBER(L1315),(L1315-INDEX('Price Data'!Q:Q,MATCH(TEXT(A1315,"YYYY-MM-DD"),'Price Data'!P:P,0)+1))/INDEX('Price Data'!Q:Q,MATCH(TEXT(A1315,"YYYY-MM-DD"),'Price Data'!P:P,0)+1),""),"")</f>
        <v/>
      </c>
      <c r="N1315" s="34" t="str">
        <f>IFERROR(INDEX('Price Data'!T:T,MATCH(TEXT(A1315,"YYYY-MM-DD"),'Price Data'!S:S,0)),"")</f>
        <v/>
      </c>
      <c r="O1315" s="10" t="str" cm="1">
        <f t="array" ref="O1315">IFERROR(IF(ISNUMBER(N1315),(N1315-INDEX('Price Data'!T:T,MATCH(TEXT(A1315,"YYYY-MM-DD"),'Price Data'!S:S,0)+1))/INDEX('Price Data'!T:T,MATCH(TEXT(A1315,"YYYY-MM-DD"),'Price Data'!S:S,0)+1),""),"")</f>
        <v/>
      </c>
    </row>
    <row r="1316" spans="1:15" x14ac:dyDescent="0.3">
      <c r="A1316" s="8">
        <v>43135</v>
      </c>
      <c r="B1316" s="34" t="str">
        <f>IFERROR(INDEX('Price Data'!B:B,MATCH(TEXT(A1316,"YYYY-MM-DD"),'Price Data'!A:A,0)),"")</f>
        <v/>
      </c>
      <c r="C1316" s="10" t="str" cm="1">
        <f t="array" ref="C1316">IFERROR(IF(ISNUMBER(B1316),(B1316-INDEX('Price Data'!B:B,MATCH(TEXT(A1316,"YYYY-MM-DD"),'Price Data'!A:A,0)+1))/INDEX('Price Data'!B:B,MATCH(TEXT(A1316,"YYYY-MM-DD"),'Price Data'!A:A,0)+1),""),"")</f>
        <v/>
      </c>
      <c r="D1316" s="34" t="str">
        <f>IFERROR(INDEX('Price Data'!E:E,MATCH(TEXT(A1316,"YYYY-MM-DD"),'Price Data'!D:D,0)),"")</f>
        <v/>
      </c>
      <c r="E1316" s="10" t="str" cm="1">
        <f t="array" ref="E1316">IFERROR(IF(ISNUMBER(D1316),(D1316-INDEX('Price Data'!E:E,MATCH(TEXT(A1316,"YYYY-MM-DD"),'Price Data'!D:D,0)+1))/INDEX('Price Data'!E:E,MATCH(TEXT(A1316,"YYYY-MM-DD"),'Price Data'!D:D,0)+1),""),"")</f>
        <v/>
      </c>
      <c r="F1316" s="34" t="str">
        <f>IFERROR(INDEX('Price Data'!H:H,MATCH(TEXT(A1316,"YYYY-MM-DD"),'Price Data'!G:G,0)),"")</f>
        <v/>
      </c>
      <c r="G1316" s="10" t="str" cm="1">
        <f t="array" ref="G1316">IFERROR(IF(ISNUMBER(F1316),(F1316-INDEX('Price Data'!H:H,MATCH(TEXT(A1316,"YYYY-MM-DD"),'Price Data'!G:G,0)+1))/INDEX('Price Data'!H:H,MATCH(TEXT(A1316,"YYYY-MM-DD"),'Price Data'!G:G,0)+1),""),"")</f>
        <v/>
      </c>
      <c r="H1316" s="34" t="str">
        <f>IFERROR(INDEX('Price Data'!K:K,MATCH(TEXT(A1316,"YYYY-MM-DD"),'Price Data'!J:J,0)),"")</f>
        <v/>
      </c>
      <c r="I1316" s="10" t="str" cm="1">
        <f t="array" ref="I1316">IFERROR(IF(ISNUMBER(H1316),(H1316-INDEX('Price Data'!K:K,MATCH(TEXT(A1316,"YYYY-MM-DD"),'Price Data'!J:J,0)+1))/INDEX('Price Data'!K:K,MATCH(TEXT(A1316,"YYYY-MM-DD"),'Price Data'!J:J,0)+1),""),"")</f>
        <v/>
      </c>
      <c r="J1316" s="34" t="str">
        <f>IFERROR(INDEX('Price Data'!N:N,MATCH(TEXT(A1316,"YYYY-MM-DD"),'Price Data'!M:M,0)),"")</f>
        <v/>
      </c>
      <c r="K1316" s="10" t="str" cm="1">
        <f t="array" ref="K1316">IFERROR(IF(ISNUMBER(J1316),(J1316-INDEX('Price Data'!N:N,MATCH(TEXT(A1316,"YYYY-MM-DD"),'Price Data'!M:M,0)+1))/INDEX('Price Data'!N:N,MATCH(TEXT(A1316,"YYYY-MM-DD"),'Price Data'!M:M,0)+1),""),"")</f>
        <v/>
      </c>
      <c r="L1316" s="34" t="str">
        <f>IFERROR(INDEX('Price Data'!Q:Q,MATCH(TEXT(A1316,"YYYY-MM-DD"),'Price Data'!P:P,0)),"")</f>
        <v/>
      </c>
      <c r="M1316" s="10" t="str" cm="1">
        <f t="array" ref="M1316">IFERROR(IF(ISNUMBER(L1316),(L1316-INDEX('Price Data'!Q:Q,MATCH(TEXT(A1316,"YYYY-MM-DD"),'Price Data'!P:P,0)+1))/INDEX('Price Data'!Q:Q,MATCH(TEXT(A1316,"YYYY-MM-DD"),'Price Data'!P:P,0)+1),""),"")</f>
        <v/>
      </c>
      <c r="N1316" s="34" t="str">
        <f>IFERROR(INDEX('Price Data'!T:T,MATCH(TEXT(A1316,"YYYY-MM-DD"),'Price Data'!S:S,0)),"")</f>
        <v/>
      </c>
      <c r="O1316" s="10" t="str" cm="1">
        <f t="array" ref="O1316">IFERROR(IF(ISNUMBER(N1316),(N1316-INDEX('Price Data'!T:T,MATCH(TEXT(A1316,"YYYY-MM-DD"),'Price Data'!S:S,0)+1))/INDEX('Price Data'!T:T,MATCH(TEXT(A1316,"YYYY-MM-DD"),'Price Data'!S:S,0)+1),""),"")</f>
        <v/>
      </c>
    </row>
    <row r="1317" spans="1:15" x14ac:dyDescent="0.3">
      <c r="A1317" s="8">
        <v>43136</v>
      </c>
      <c r="B1317" s="34">
        <f>IFERROR(INDEX('Price Data'!B:B,MATCH(TEXT(A1317,"YYYY-MM-DD"),'Price Data'!A:A,0)),"")</f>
        <v>22822</v>
      </c>
      <c r="C1317" s="10" cm="1">
        <f t="array" ref="C1317">IFERROR(IF(ISNUMBER(B1317),(B1317-INDEX('Price Data'!B:B,MATCH(TEXT(A1317,"YYYY-MM-DD"),'Price Data'!A:A,0)+1))/INDEX('Price Data'!B:B,MATCH(TEXT(A1317,"YYYY-MM-DD"),'Price Data'!A:A,0)+1),""),"")</f>
        <v>-1.6420290479679352E-2</v>
      </c>
      <c r="D1317" s="34">
        <f>IFERROR(INDEX('Price Data'!E:E,MATCH(TEXT(A1317,"YYYY-MM-DD"),'Price Data'!D:D,0)),"")</f>
        <v>17.2</v>
      </c>
      <c r="E1317" s="10" cm="1">
        <f t="array" ref="E1317">IFERROR(IF(ISNUMBER(D1317),(D1317-INDEX('Price Data'!E:E,MATCH(TEXT(A1317,"YYYY-MM-DD"),'Price Data'!D:D,0)+1))/INDEX('Price Data'!E:E,MATCH(TEXT(A1317,"YYYY-MM-DD"),'Price Data'!D:D,0)+1),""),"")</f>
        <v>-2.1058622652248206E-2</v>
      </c>
      <c r="F1317" s="34">
        <f>IFERROR(INDEX('Price Data'!H:H,MATCH(TEXT(A1317,"YYYY-MM-DD"),'Price Data'!G:G,0)),"")</f>
        <v>360.70001200000002</v>
      </c>
      <c r="G1317" s="10" cm="1">
        <f t="array" ref="G1317">IFERROR(IF(ISNUMBER(F1317),(F1317-INDEX('Price Data'!H:H,MATCH(TEXT(A1317,"YYYY-MM-DD"),'Price Data'!G:G,0)+1))/INDEX('Price Data'!H:H,MATCH(TEXT(A1317,"YYYY-MM-DD"),'Price Data'!G:G,0)+1),""),"")</f>
        <v>-1.0696637234833157E-2</v>
      </c>
      <c r="H1317" s="34">
        <f>IFERROR(INDEX('Price Data'!K:K,MATCH(TEXT(A1317,"YYYY-MM-DD"),'Price Data'!J:J,0)),"")</f>
        <v>3.08</v>
      </c>
      <c r="I1317" s="10" cm="1">
        <f t="array" ref="I1317">IFERROR(IF(ISNUMBER(H1317),(H1317-INDEX('Price Data'!K:K,MATCH(TEXT(A1317,"YYYY-MM-DD"),'Price Data'!J:J,0)+1))/INDEX('Price Data'!K:K,MATCH(TEXT(A1317,"YYYY-MM-DD"),'Price Data'!J:J,0)+1),""),"")</f>
        <v>-1.2820512820512832E-2</v>
      </c>
      <c r="J1317" s="34">
        <f>IFERROR(INDEX('Price Data'!N:N,MATCH(TEXT(A1317,"YYYY-MM-DD"),'Price Data'!M:M,0)),"")</f>
        <v>3.07</v>
      </c>
      <c r="K1317" s="10" cm="1">
        <f t="array" ref="K1317">IFERROR(IF(ISNUMBER(J1317),(J1317-INDEX('Price Data'!N:N,MATCH(TEXT(A1317,"YYYY-MM-DD"),'Price Data'!M:M,0)+1))/INDEX('Price Data'!N:N,MATCH(TEXT(A1317,"YYYY-MM-DD"),'Price Data'!M:M,0)+1),""),"")</f>
        <v>-2.5396825396825421E-2</v>
      </c>
      <c r="L1317" s="34">
        <f>IFERROR(INDEX('Price Data'!Q:Q,MATCH(TEXT(A1317,"YYYY-MM-DD"),'Price Data'!P:P,0)),"")</f>
        <v>2.9</v>
      </c>
      <c r="M1317" s="10" cm="1">
        <f t="array" ref="M1317">IFERROR(IF(ISNUMBER(L1317),(L1317-INDEX('Price Data'!Q:Q,MATCH(TEXT(A1317,"YYYY-MM-DD"),'Price Data'!P:P,0)+1))/INDEX('Price Data'!Q:Q,MATCH(TEXT(A1317,"YYYY-MM-DD"),'Price Data'!P:P,0)+1),""),"")</f>
        <v>-3.3333333333333361E-2</v>
      </c>
      <c r="N1317" s="34">
        <f>IFERROR(INDEX('Price Data'!T:T,MATCH(TEXT(A1317,"YYYY-MM-DD"),'Price Data'!S:S,0)),"")</f>
        <v>3.08</v>
      </c>
      <c r="O1317" s="10" cm="1">
        <f t="array" ref="O1317">IFERROR(IF(ISNUMBER(N1317),(N1317-INDEX('Price Data'!T:T,MATCH(TEXT(A1317,"YYYY-MM-DD"),'Price Data'!S:S,0)+1))/INDEX('Price Data'!T:T,MATCH(TEXT(A1317,"YYYY-MM-DD"),'Price Data'!S:S,0)+1),""),"")</f>
        <v>-3.7500000000000033E-2</v>
      </c>
    </row>
    <row r="1318" spans="1:15" x14ac:dyDescent="0.3">
      <c r="A1318" s="8">
        <v>43137</v>
      </c>
      <c r="B1318" s="34">
        <f>IFERROR(INDEX('Price Data'!B:B,MATCH(TEXT(A1318,"YYYY-MM-DD"),'Price Data'!A:A,0)),"")</f>
        <v>22347</v>
      </c>
      <c r="C1318" s="10" cm="1">
        <f t="array" ref="C1318">IFERROR(IF(ISNUMBER(B1318),(B1318-INDEX('Price Data'!B:B,MATCH(TEXT(A1318,"YYYY-MM-DD"),'Price Data'!A:A,0)+1))/INDEX('Price Data'!B:B,MATCH(TEXT(A1318,"YYYY-MM-DD"),'Price Data'!A:A,0)+1),""),"")</f>
        <v>-2.0813250372447637E-2</v>
      </c>
      <c r="D1318" s="34">
        <f>IFERROR(INDEX('Price Data'!E:E,MATCH(TEXT(A1318,"YYYY-MM-DD"),'Price Data'!D:D,0)),"")</f>
        <v>17</v>
      </c>
      <c r="E1318" s="10" cm="1">
        <f t="array" ref="E1318">IFERROR(IF(ISNUMBER(D1318),(D1318-INDEX('Price Data'!E:E,MATCH(TEXT(A1318,"YYYY-MM-DD"),'Price Data'!D:D,0)+1))/INDEX('Price Data'!E:E,MATCH(TEXT(A1318,"YYYY-MM-DD"),'Price Data'!D:D,0)+1),""),"")</f>
        <v>-1.1627906976744146E-2</v>
      </c>
      <c r="F1318" s="34">
        <f>IFERROR(INDEX('Price Data'!H:H,MATCH(TEXT(A1318,"YYYY-MM-DD"),'Price Data'!G:G,0)),"")</f>
        <v>372.79998799999998</v>
      </c>
      <c r="G1318" s="10" cm="1">
        <f t="array" ref="G1318">IFERROR(IF(ISNUMBER(F1318),(F1318-INDEX('Price Data'!H:H,MATCH(TEXT(A1318,"YYYY-MM-DD"),'Price Data'!G:G,0)+1))/INDEX('Price Data'!H:H,MATCH(TEXT(A1318,"YYYY-MM-DD"),'Price Data'!G:G,0)+1),""),"")</f>
        <v>3.3545815351955048E-2</v>
      </c>
      <c r="H1318" s="34">
        <f>IFERROR(INDEX('Price Data'!K:K,MATCH(TEXT(A1318,"YYYY-MM-DD"),'Price Data'!J:J,0)),"")</f>
        <v>3.1</v>
      </c>
      <c r="I1318" s="10" cm="1">
        <f t="array" ref="I1318">IFERROR(IF(ISNUMBER(H1318),(H1318-INDEX('Price Data'!K:K,MATCH(TEXT(A1318,"YYYY-MM-DD"),'Price Data'!J:J,0)+1))/INDEX('Price Data'!K:K,MATCH(TEXT(A1318,"YYYY-MM-DD"),'Price Data'!J:J,0)+1),""),"")</f>
        <v>6.4935064935064991E-3</v>
      </c>
      <c r="J1318" s="34">
        <f>IFERROR(INDEX('Price Data'!N:N,MATCH(TEXT(A1318,"YYYY-MM-DD"),'Price Data'!M:M,0)),"")</f>
        <v>3.08</v>
      </c>
      <c r="K1318" s="10" cm="1">
        <f t="array" ref="K1318">IFERROR(IF(ISNUMBER(J1318),(J1318-INDEX('Price Data'!N:N,MATCH(TEXT(A1318,"YYYY-MM-DD"),'Price Data'!M:M,0)+1))/INDEX('Price Data'!N:N,MATCH(TEXT(A1318,"YYYY-MM-DD"),'Price Data'!M:M,0)+1),""),"")</f>
        <v>3.2573289902280886E-3</v>
      </c>
      <c r="L1318" s="34">
        <f>IFERROR(INDEX('Price Data'!Q:Q,MATCH(TEXT(A1318,"YYYY-MM-DD"),'Price Data'!P:P,0)),"")</f>
        <v>2.93</v>
      </c>
      <c r="M1318" s="10" cm="1">
        <f t="array" ref="M1318">IFERROR(IF(ISNUMBER(L1318),(L1318-INDEX('Price Data'!Q:Q,MATCH(TEXT(A1318,"YYYY-MM-DD"),'Price Data'!P:P,0)+1))/INDEX('Price Data'!Q:Q,MATCH(TEXT(A1318,"YYYY-MM-DD"),'Price Data'!P:P,0)+1),""),"")</f>
        <v>1.0344827586206983E-2</v>
      </c>
      <c r="N1318" s="34">
        <f>IFERROR(INDEX('Price Data'!T:T,MATCH(TEXT(A1318,"YYYY-MM-DD"),'Price Data'!S:S,0)),"")</f>
        <v>3.16</v>
      </c>
      <c r="O1318" s="10" cm="1">
        <f t="array" ref="O1318">IFERROR(IF(ISNUMBER(N1318),(N1318-INDEX('Price Data'!T:T,MATCH(TEXT(A1318,"YYYY-MM-DD"),'Price Data'!S:S,0)+1))/INDEX('Price Data'!T:T,MATCH(TEXT(A1318,"YYYY-MM-DD"),'Price Data'!S:S,0)+1),""),"")</f>
        <v>2.5974025974025997E-2</v>
      </c>
    </row>
    <row r="1319" spans="1:15" x14ac:dyDescent="0.3">
      <c r="A1319" s="8">
        <v>43138</v>
      </c>
      <c r="B1319" s="34">
        <f>IFERROR(INDEX('Price Data'!B:B,MATCH(TEXT(A1319,"YYYY-MM-DD"),'Price Data'!A:A,0)),"")</f>
        <v>22986</v>
      </c>
      <c r="C1319" s="10" cm="1">
        <f t="array" ref="C1319">IFERROR(IF(ISNUMBER(B1319),(B1319-INDEX('Price Data'!B:B,MATCH(TEXT(A1319,"YYYY-MM-DD"),'Price Data'!A:A,0)+1))/INDEX('Price Data'!B:B,MATCH(TEXT(A1319,"YYYY-MM-DD"),'Price Data'!A:A,0)+1),""),"")</f>
        <v>2.8594442207007652E-2</v>
      </c>
      <c r="D1319" s="34">
        <f>IFERROR(INDEX('Price Data'!E:E,MATCH(TEXT(A1319,"YYYY-MM-DD"),'Price Data'!D:D,0)),"")</f>
        <v>17.47</v>
      </c>
      <c r="E1319" s="10" cm="1">
        <f t="array" ref="E1319">IFERROR(IF(ISNUMBER(D1319),(D1319-INDEX('Price Data'!E:E,MATCH(TEXT(A1319,"YYYY-MM-DD"),'Price Data'!D:D,0)+1))/INDEX('Price Data'!E:E,MATCH(TEXT(A1319,"YYYY-MM-DD"),'Price Data'!D:D,0)+1),""),"")</f>
        <v>2.7647058823529344E-2</v>
      </c>
      <c r="F1319" s="34">
        <f>IFERROR(INDEX('Price Data'!H:H,MATCH(TEXT(A1319,"YYYY-MM-DD"),'Price Data'!G:G,0)),"")</f>
        <v>375</v>
      </c>
      <c r="G1319" s="10" cm="1">
        <f t="array" ref="G1319">IFERROR(IF(ISNUMBER(F1319),(F1319-INDEX('Price Data'!H:H,MATCH(TEXT(A1319,"YYYY-MM-DD"),'Price Data'!G:G,0)+1))/INDEX('Price Data'!H:H,MATCH(TEXT(A1319,"YYYY-MM-DD"),'Price Data'!G:G,0)+1),""),"")</f>
        <v>5.9013199324459619E-3</v>
      </c>
      <c r="H1319" s="34">
        <f>IFERROR(INDEX('Price Data'!K:K,MATCH(TEXT(A1319,"YYYY-MM-DD"),'Price Data'!J:J,0)),"")</f>
        <v>3.21</v>
      </c>
      <c r="I1319" s="10" cm="1">
        <f t="array" ref="I1319">IFERROR(IF(ISNUMBER(H1319),(H1319-INDEX('Price Data'!K:K,MATCH(TEXT(A1319,"YYYY-MM-DD"),'Price Data'!J:J,0)+1))/INDEX('Price Data'!K:K,MATCH(TEXT(A1319,"YYYY-MM-DD"),'Price Data'!J:J,0)+1),""),"")</f>
        <v>3.5483870967741894E-2</v>
      </c>
      <c r="J1319" s="34">
        <f>IFERROR(INDEX('Price Data'!N:N,MATCH(TEXT(A1319,"YYYY-MM-DD"),'Price Data'!M:M,0)),"")</f>
        <v>3.19</v>
      </c>
      <c r="K1319" s="10" cm="1">
        <f t="array" ref="K1319">IFERROR(IF(ISNUMBER(J1319),(J1319-INDEX('Price Data'!N:N,MATCH(TEXT(A1319,"YYYY-MM-DD"),'Price Data'!M:M,0)+1))/INDEX('Price Data'!N:N,MATCH(TEXT(A1319,"YYYY-MM-DD"),'Price Data'!M:M,0)+1),""),"")</f>
        <v>3.5714285714285671E-2</v>
      </c>
      <c r="L1319" s="34">
        <f>IFERROR(INDEX('Price Data'!Q:Q,MATCH(TEXT(A1319,"YYYY-MM-DD"),'Price Data'!P:P,0)),"")</f>
        <v>3.08</v>
      </c>
      <c r="M1319" s="10" cm="1">
        <f t="array" ref="M1319">IFERROR(IF(ISNUMBER(L1319),(L1319-INDEX('Price Data'!Q:Q,MATCH(TEXT(A1319,"YYYY-MM-DD"),'Price Data'!P:P,0)+1))/INDEX('Price Data'!Q:Q,MATCH(TEXT(A1319,"YYYY-MM-DD"),'Price Data'!P:P,0)+1),""),"")</f>
        <v>5.1194539249146721E-2</v>
      </c>
      <c r="N1319" s="34">
        <f>IFERROR(INDEX('Price Data'!T:T,MATCH(TEXT(A1319,"YYYY-MM-DD"),'Price Data'!S:S,0)),"")</f>
        <v>3.2</v>
      </c>
      <c r="O1319" s="10" cm="1">
        <f t="array" ref="O1319">IFERROR(IF(ISNUMBER(N1319),(N1319-INDEX('Price Data'!T:T,MATCH(TEXT(A1319,"YYYY-MM-DD"),'Price Data'!S:S,0)+1))/INDEX('Price Data'!T:T,MATCH(TEXT(A1319,"YYYY-MM-DD"),'Price Data'!S:S,0)+1),""),"")</f>
        <v>1.2658227848101276E-2</v>
      </c>
    </row>
    <row r="1320" spans="1:15" x14ac:dyDescent="0.3">
      <c r="A1320" s="8">
        <v>43139</v>
      </c>
      <c r="B1320" s="34">
        <f>IFERROR(INDEX('Price Data'!B:B,MATCH(TEXT(A1320,"YYYY-MM-DD"),'Price Data'!A:A,0)),"")</f>
        <v>22467</v>
      </c>
      <c r="C1320" s="10" cm="1">
        <f t="array" ref="C1320">IFERROR(IF(ISNUMBER(B1320),(B1320-INDEX('Price Data'!B:B,MATCH(TEXT(A1320,"YYYY-MM-DD"),'Price Data'!A:A,0)+1))/INDEX('Price Data'!B:B,MATCH(TEXT(A1320,"YYYY-MM-DD"),'Price Data'!A:A,0)+1),""),"")</f>
        <v>-2.2578961106760637E-2</v>
      </c>
      <c r="D1320" s="34">
        <f>IFERROR(INDEX('Price Data'!E:E,MATCH(TEXT(A1320,"YYYY-MM-DD"),'Price Data'!D:D,0)),"")</f>
        <v>17.84</v>
      </c>
      <c r="E1320" s="10" cm="1">
        <f t="array" ref="E1320">IFERROR(IF(ISNUMBER(D1320),(D1320-INDEX('Price Data'!E:E,MATCH(TEXT(A1320,"YYYY-MM-DD"),'Price Data'!D:D,0)+1))/INDEX('Price Data'!E:E,MATCH(TEXT(A1320,"YYYY-MM-DD"),'Price Data'!D:D,0)+1),""),"")</f>
        <v>2.1179164281625702E-2</v>
      </c>
      <c r="F1320" s="34">
        <f>IFERROR(INDEX('Price Data'!H:H,MATCH(TEXT(A1320,"YYYY-MM-DD"),'Price Data'!G:G,0)),"")</f>
        <v>365.20001200000002</v>
      </c>
      <c r="G1320" s="10" cm="1">
        <f t="array" ref="G1320">IFERROR(IF(ISNUMBER(F1320),(F1320-INDEX('Price Data'!H:H,MATCH(TEXT(A1320,"YYYY-MM-DD"),'Price Data'!G:G,0)+1))/INDEX('Price Data'!H:H,MATCH(TEXT(A1320,"YYYY-MM-DD"),'Price Data'!G:G,0)+1),""),"")</f>
        <v>-2.6133301333333293E-2</v>
      </c>
      <c r="H1320" s="34">
        <f>IFERROR(INDEX('Price Data'!K:K,MATCH(TEXT(A1320,"YYYY-MM-DD"),'Price Data'!J:J,0)),"")</f>
        <v>3.15</v>
      </c>
      <c r="I1320" s="10" cm="1">
        <f t="array" ref="I1320">IFERROR(IF(ISNUMBER(H1320),(H1320-INDEX('Price Data'!K:K,MATCH(TEXT(A1320,"YYYY-MM-DD"),'Price Data'!J:J,0)+1))/INDEX('Price Data'!K:K,MATCH(TEXT(A1320,"YYYY-MM-DD"),'Price Data'!J:J,0)+1),""),"")</f>
        <v>-1.8691588785046745E-2</v>
      </c>
      <c r="J1320" s="34">
        <f>IFERROR(INDEX('Price Data'!N:N,MATCH(TEXT(A1320,"YYYY-MM-DD"),'Price Data'!M:M,0)),"")</f>
        <v>3.17</v>
      </c>
      <c r="K1320" s="10" cm="1">
        <f t="array" ref="K1320">IFERROR(IF(ISNUMBER(J1320),(J1320-INDEX('Price Data'!N:N,MATCH(TEXT(A1320,"YYYY-MM-DD"),'Price Data'!M:M,0)+1))/INDEX('Price Data'!N:N,MATCH(TEXT(A1320,"YYYY-MM-DD"),'Price Data'!M:M,0)+1),""),"")</f>
        <v>-6.269592476489034E-3</v>
      </c>
      <c r="L1320" s="34">
        <f>IFERROR(INDEX('Price Data'!Q:Q,MATCH(TEXT(A1320,"YYYY-MM-DD"),'Price Data'!P:P,0)),"")</f>
        <v>3.08</v>
      </c>
      <c r="M1320" s="10" cm="1">
        <f t="array" ref="M1320">IFERROR(IF(ISNUMBER(L1320),(L1320-INDEX('Price Data'!Q:Q,MATCH(TEXT(A1320,"YYYY-MM-DD"),'Price Data'!P:P,0)+1))/INDEX('Price Data'!Q:Q,MATCH(TEXT(A1320,"YYYY-MM-DD"),'Price Data'!P:P,0)+1),""),"")</f>
        <v>0</v>
      </c>
      <c r="N1320" s="34">
        <f>IFERROR(INDEX('Price Data'!T:T,MATCH(TEXT(A1320,"YYYY-MM-DD"),'Price Data'!S:S,0)),"")</f>
        <v>3.19</v>
      </c>
      <c r="O1320" s="10" cm="1">
        <f t="array" ref="O1320">IFERROR(IF(ISNUMBER(N1320),(N1320-INDEX('Price Data'!T:T,MATCH(TEXT(A1320,"YYYY-MM-DD"),'Price Data'!S:S,0)+1))/INDEX('Price Data'!T:T,MATCH(TEXT(A1320,"YYYY-MM-DD"),'Price Data'!S:S,0)+1),""),"")</f>
        <v>-3.1250000000000722E-3</v>
      </c>
    </row>
    <row r="1321" spans="1:15" x14ac:dyDescent="0.3">
      <c r="A1321" s="8">
        <v>43140</v>
      </c>
      <c r="B1321" s="34">
        <f>IFERROR(INDEX('Price Data'!B:B,MATCH(TEXT(A1321,"YYYY-MM-DD"),'Price Data'!A:A,0)),"")</f>
        <v>22167</v>
      </c>
      <c r="C1321" s="10" cm="1">
        <f t="array" ref="C1321">IFERROR(IF(ISNUMBER(B1321),(B1321-INDEX('Price Data'!B:B,MATCH(TEXT(A1321,"YYYY-MM-DD"),'Price Data'!A:A,0)+1))/INDEX('Price Data'!B:B,MATCH(TEXT(A1321,"YYYY-MM-DD"),'Price Data'!A:A,0)+1),""),"")</f>
        <v>-1.335291761249833E-2</v>
      </c>
      <c r="D1321" s="34">
        <f>IFERROR(INDEX('Price Data'!E:E,MATCH(TEXT(A1321,"YYYY-MM-DD"),'Price Data'!D:D,0)),"")</f>
        <v>17.760000000000002</v>
      </c>
      <c r="E1321" s="10" cm="1">
        <f t="array" ref="E1321">IFERROR(IF(ISNUMBER(D1321),(D1321-INDEX('Price Data'!E:E,MATCH(TEXT(A1321,"YYYY-MM-DD"),'Price Data'!D:D,0)+1))/INDEX('Price Data'!E:E,MATCH(TEXT(A1321,"YYYY-MM-DD"),'Price Data'!D:D,0)+1),""),"")</f>
        <v>-4.4843049327353305E-3</v>
      </c>
      <c r="F1321" s="34">
        <f>IFERROR(INDEX('Price Data'!H:H,MATCH(TEXT(A1321,"YYYY-MM-DD"),'Price Data'!G:G,0)),"")</f>
        <v>378</v>
      </c>
      <c r="G1321" s="10" cm="1">
        <f t="array" ref="G1321">IFERROR(IF(ISNUMBER(F1321),(F1321-INDEX('Price Data'!H:H,MATCH(TEXT(A1321,"YYYY-MM-DD"),'Price Data'!G:G,0)+1))/INDEX('Price Data'!H:H,MATCH(TEXT(A1321,"YYYY-MM-DD"),'Price Data'!G:G,0)+1),""),"")</f>
        <v>3.5049254050955464E-2</v>
      </c>
      <c r="H1321" s="34">
        <f>IFERROR(INDEX('Price Data'!K:K,MATCH(TEXT(A1321,"YYYY-MM-DD"),'Price Data'!J:J,0)),"")</f>
        <v>3.08</v>
      </c>
      <c r="I1321" s="10" cm="1">
        <f t="array" ref="I1321">IFERROR(IF(ISNUMBER(H1321),(H1321-INDEX('Price Data'!K:K,MATCH(TEXT(A1321,"YYYY-MM-DD"),'Price Data'!J:J,0)+1))/INDEX('Price Data'!K:K,MATCH(TEXT(A1321,"YYYY-MM-DD"),'Price Data'!J:J,0)+1),""),"")</f>
        <v>-2.2222222222222171E-2</v>
      </c>
      <c r="J1321" s="34">
        <f>IFERROR(INDEX('Price Data'!N:N,MATCH(TEXT(A1321,"YYYY-MM-DD"),'Price Data'!M:M,0)),"")</f>
        <v>3.18</v>
      </c>
      <c r="K1321" s="10" cm="1">
        <f t="array" ref="K1321">IFERROR(IF(ISNUMBER(J1321),(J1321-INDEX('Price Data'!N:N,MATCH(TEXT(A1321,"YYYY-MM-DD"),'Price Data'!M:M,0)+1))/INDEX('Price Data'!N:N,MATCH(TEXT(A1321,"YYYY-MM-DD"),'Price Data'!M:M,0)+1),""),"")</f>
        <v>3.1545741324921863E-3</v>
      </c>
      <c r="L1321" s="34">
        <f>IFERROR(INDEX('Price Data'!Q:Q,MATCH(TEXT(A1321,"YYYY-MM-DD"),'Price Data'!P:P,0)),"")</f>
        <v>2.99</v>
      </c>
      <c r="M1321" s="10" cm="1">
        <f t="array" ref="M1321">IFERROR(IF(ISNUMBER(L1321),(L1321-INDEX('Price Data'!Q:Q,MATCH(TEXT(A1321,"YYYY-MM-DD"),'Price Data'!P:P,0)+1))/INDEX('Price Data'!Q:Q,MATCH(TEXT(A1321,"YYYY-MM-DD"),'Price Data'!P:P,0)+1),""),"")</f>
        <v>-2.9220779220779175E-2</v>
      </c>
      <c r="N1321" s="34">
        <f>IFERROR(INDEX('Price Data'!T:T,MATCH(TEXT(A1321,"YYYY-MM-DD"),'Price Data'!S:S,0)),"")</f>
        <v>3.21</v>
      </c>
      <c r="O1321" s="10" cm="1">
        <f t="array" ref="O1321">IFERROR(IF(ISNUMBER(N1321),(N1321-INDEX('Price Data'!T:T,MATCH(TEXT(A1321,"YYYY-MM-DD"),'Price Data'!S:S,0)+1))/INDEX('Price Data'!T:T,MATCH(TEXT(A1321,"YYYY-MM-DD"),'Price Data'!S:S,0)+1),""),"")</f>
        <v>6.269592476489034E-3</v>
      </c>
    </row>
    <row r="1322" spans="1:15" x14ac:dyDescent="0.3">
      <c r="A1322" s="8">
        <v>43141</v>
      </c>
      <c r="B1322" s="34" t="str">
        <f>IFERROR(INDEX('Price Data'!B:B,MATCH(TEXT(A1322,"YYYY-MM-DD"),'Price Data'!A:A,0)),"")</f>
        <v/>
      </c>
      <c r="C1322" s="10" t="str" cm="1">
        <f t="array" ref="C1322">IFERROR(IF(ISNUMBER(B1322),(B1322-INDEX('Price Data'!B:B,MATCH(TEXT(A1322,"YYYY-MM-DD"),'Price Data'!A:A,0)+1))/INDEX('Price Data'!B:B,MATCH(TEXT(A1322,"YYYY-MM-DD"),'Price Data'!A:A,0)+1),""),"")</f>
        <v/>
      </c>
      <c r="D1322" s="34" t="str">
        <f>IFERROR(INDEX('Price Data'!E:E,MATCH(TEXT(A1322,"YYYY-MM-DD"),'Price Data'!D:D,0)),"")</f>
        <v/>
      </c>
      <c r="E1322" s="10" t="str" cm="1">
        <f t="array" ref="E1322">IFERROR(IF(ISNUMBER(D1322),(D1322-INDEX('Price Data'!E:E,MATCH(TEXT(A1322,"YYYY-MM-DD"),'Price Data'!D:D,0)+1))/INDEX('Price Data'!E:E,MATCH(TEXT(A1322,"YYYY-MM-DD"),'Price Data'!D:D,0)+1),""),"")</f>
        <v/>
      </c>
      <c r="F1322" s="34" t="str">
        <f>IFERROR(INDEX('Price Data'!H:H,MATCH(TEXT(A1322,"YYYY-MM-DD"),'Price Data'!G:G,0)),"")</f>
        <v/>
      </c>
      <c r="G1322" s="10" t="str" cm="1">
        <f t="array" ref="G1322">IFERROR(IF(ISNUMBER(F1322),(F1322-INDEX('Price Data'!H:H,MATCH(TEXT(A1322,"YYYY-MM-DD"),'Price Data'!G:G,0)+1))/INDEX('Price Data'!H:H,MATCH(TEXT(A1322,"YYYY-MM-DD"),'Price Data'!G:G,0)+1),""),"")</f>
        <v/>
      </c>
      <c r="H1322" s="34" t="str">
        <f>IFERROR(INDEX('Price Data'!K:K,MATCH(TEXT(A1322,"YYYY-MM-DD"),'Price Data'!J:J,0)),"")</f>
        <v/>
      </c>
      <c r="I1322" s="10" t="str" cm="1">
        <f t="array" ref="I1322">IFERROR(IF(ISNUMBER(H1322),(H1322-INDEX('Price Data'!K:K,MATCH(TEXT(A1322,"YYYY-MM-DD"),'Price Data'!J:J,0)+1))/INDEX('Price Data'!K:K,MATCH(TEXT(A1322,"YYYY-MM-DD"),'Price Data'!J:J,0)+1),""),"")</f>
        <v/>
      </c>
      <c r="J1322" s="34" t="str">
        <f>IFERROR(INDEX('Price Data'!N:N,MATCH(TEXT(A1322,"YYYY-MM-DD"),'Price Data'!M:M,0)),"")</f>
        <v/>
      </c>
      <c r="K1322" s="10" t="str" cm="1">
        <f t="array" ref="K1322">IFERROR(IF(ISNUMBER(J1322),(J1322-INDEX('Price Data'!N:N,MATCH(TEXT(A1322,"YYYY-MM-DD"),'Price Data'!M:M,0)+1))/INDEX('Price Data'!N:N,MATCH(TEXT(A1322,"YYYY-MM-DD"),'Price Data'!M:M,0)+1),""),"")</f>
        <v/>
      </c>
      <c r="L1322" s="34" t="str">
        <f>IFERROR(INDEX('Price Data'!Q:Q,MATCH(TEXT(A1322,"YYYY-MM-DD"),'Price Data'!P:P,0)),"")</f>
        <v/>
      </c>
      <c r="M1322" s="10" t="str" cm="1">
        <f t="array" ref="M1322">IFERROR(IF(ISNUMBER(L1322),(L1322-INDEX('Price Data'!Q:Q,MATCH(TEXT(A1322,"YYYY-MM-DD"),'Price Data'!P:P,0)+1))/INDEX('Price Data'!Q:Q,MATCH(TEXT(A1322,"YYYY-MM-DD"),'Price Data'!P:P,0)+1),""),"")</f>
        <v/>
      </c>
      <c r="N1322" s="34" t="str">
        <f>IFERROR(INDEX('Price Data'!T:T,MATCH(TEXT(A1322,"YYYY-MM-DD"),'Price Data'!S:S,0)),"")</f>
        <v/>
      </c>
      <c r="O1322" s="10" t="str" cm="1">
        <f t="array" ref="O1322">IFERROR(IF(ISNUMBER(N1322),(N1322-INDEX('Price Data'!T:T,MATCH(TEXT(A1322,"YYYY-MM-DD"),'Price Data'!S:S,0)+1))/INDEX('Price Data'!T:T,MATCH(TEXT(A1322,"YYYY-MM-DD"),'Price Data'!S:S,0)+1),""),"")</f>
        <v/>
      </c>
    </row>
    <row r="1323" spans="1:15" x14ac:dyDescent="0.3">
      <c r="A1323" s="8">
        <v>43142</v>
      </c>
      <c r="B1323" s="34" t="str">
        <f>IFERROR(INDEX('Price Data'!B:B,MATCH(TEXT(A1323,"YYYY-MM-DD"),'Price Data'!A:A,0)),"")</f>
        <v/>
      </c>
      <c r="C1323" s="10" t="str" cm="1">
        <f t="array" ref="C1323">IFERROR(IF(ISNUMBER(B1323),(B1323-INDEX('Price Data'!B:B,MATCH(TEXT(A1323,"YYYY-MM-DD"),'Price Data'!A:A,0)+1))/INDEX('Price Data'!B:B,MATCH(TEXT(A1323,"YYYY-MM-DD"),'Price Data'!A:A,0)+1),""),"")</f>
        <v/>
      </c>
      <c r="D1323" s="34" t="str">
        <f>IFERROR(INDEX('Price Data'!E:E,MATCH(TEXT(A1323,"YYYY-MM-DD"),'Price Data'!D:D,0)),"")</f>
        <v/>
      </c>
      <c r="E1323" s="10" t="str" cm="1">
        <f t="array" ref="E1323">IFERROR(IF(ISNUMBER(D1323),(D1323-INDEX('Price Data'!E:E,MATCH(TEXT(A1323,"YYYY-MM-DD"),'Price Data'!D:D,0)+1))/INDEX('Price Data'!E:E,MATCH(TEXT(A1323,"YYYY-MM-DD"),'Price Data'!D:D,0)+1),""),"")</f>
        <v/>
      </c>
      <c r="F1323" s="34" t="str">
        <f>IFERROR(INDEX('Price Data'!H:H,MATCH(TEXT(A1323,"YYYY-MM-DD"),'Price Data'!G:G,0)),"")</f>
        <v/>
      </c>
      <c r="G1323" s="10" t="str" cm="1">
        <f t="array" ref="G1323">IFERROR(IF(ISNUMBER(F1323),(F1323-INDEX('Price Data'!H:H,MATCH(TEXT(A1323,"YYYY-MM-DD"),'Price Data'!G:G,0)+1))/INDEX('Price Data'!H:H,MATCH(TEXT(A1323,"YYYY-MM-DD"),'Price Data'!G:G,0)+1),""),"")</f>
        <v/>
      </c>
      <c r="H1323" s="34" t="str">
        <f>IFERROR(INDEX('Price Data'!K:K,MATCH(TEXT(A1323,"YYYY-MM-DD"),'Price Data'!J:J,0)),"")</f>
        <v/>
      </c>
      <c r="I1323" s="10" t="str" cm="1">
        <f t="array" ref="I1323">IFERROR(IF(ISNUMBER(H1323),(H1323-INDEX('Price Data'!K:K,MATCH(TEXT(A1323,"YYYY-MM-DD"),'Price Data'!J:J,0)+1))/INDEX('Price Data'!K:K,MATCH(TEXT(A1323,"YYYY-MM-DD"),'Price Data'!J:J,0)+1),""),"")</f>
        <v/>
      </c>
      <c r="J1323" s="34" t="str">
        <f>IFERROR(INDEX('Price Data'!N:N,MATCH(TEXT(A1323,"YYYY-MM-DD"),'Price Data'!M:M,0)),"")</f>
        <v/>
      </c>
      <c r="K1323" s="10" t="str" cm="1">
        <f t="array" ref="K1323">IFERROR(IF(ISNUMBER(J1323),(J1323-INDEX('Price Data'!N:N,MATCH(TEXT(A1323,"YYYY-MM-DD"),'Price Data'!M:M,0)+1))/INDEX('Price Data'!N:N,MATCH(TEXT(A1323,"YYYY-MM-DD"),'Price Data'!M:M,0)+1),""),"")</f>
        <v/>
      </c>
      <c r="L1323" s="34" t="str">
        <f>IFERROR(INDEX('Price Data'!Q:Q,MATCH(TEXT(A1323,"YYYY-MM-DD"),'Price Data'!P:P,0)),"")</f>
        <v/>
      </c>
      <c r="M1323" s="10" t="str" cm="1">
        <f t="array" ref="M1323">IFERROR(IF(ISNUMBER(L1323),(L1323-INDEX('Price Data'!Q:Q,MATCH(TEXT(A1323,"YYYY-MM-DD"),'Price Data'!P:P,0)+1))/INDEX('Price Data'!Q:Q,MATCH(TEXT(A1323,"YYYY-MM-DD"),'Price Data'!P:P,0)+1),""),"")</f>
        <v/>
      </c>
      <c r="N1323" s="34" t="str">
        <f>IFERROR(INDEX('Price Data'!T:T,MATCH(TEXT(A1323,"YYYY-MM-DD"),'Price Data'!S:S,0)),"")</f>
        <v/>
      </c>
      <c r="O1323" s="10" t="str" cm="1">
        <f t="array" ref="O1323">IFERROR(IF(ISNUMBER(N1323),(N1323-INDEX('Price Data'!T:T,MATCH(TEXT(A1323,"YYYY-MM-DD"),'Price Data'!S:S,0)+1))/INDEX('Price Data'!T:T,MATCH(TEXT(A1323,"YYYY-MM-DD"),'Price Data'!S:S,0)+1),""),"")</f>
        <v/>
      </c>
    </row>
    <row r="1324" spans="1:15" x14ac:dyDescent="0.3">
      <c r="A1324" s="8">
        <v>43143</v>
      </c>
      <c r="B1324" s="34">
        <f>IFERROR(INDEX('Price Data'!B:B,MATCH(TEXT(A1324,"YYYY-MM-DD"),'Price Data'!A:A,0)),"")</f>
        <v>22337</v>
      </c>
      <c r="C1324" s="10" cm="1">
        <f t="array" ref="C1324">IFERROR(IF(ISNUMBER(B1324),(B1324-INDEX('Price Data'!B:B,MATCH(TEXT(A1324,"YYYY-MM-DD"),'Price Data'!A:A,0)+1))/INDEX('Price Data'!B:B,MATCH(TEXT(A1324,"YYYY-MM-DD"),'Price Data'!A:A,0)+1),""),"")</f>
        <v>7.6690576081562684E-3</v>
      </c>
      <c r="D1324" s="34">
        <f>IFERROR(INDEX('Price Data'!E:E,MATCH(TEXT(A1324,"YYYY-MM-DD"),'Price Data'!D:D,0)),"")</f>
        <v>17.84</v>
      </c>
      <c r="E1324" s="10" cm="1">
        <f t="array" ref="E1324">IFERROR(IF(ISNUMBER(D1324),(D1324-INDEX('Price Data'!E:E,MATCH(TEXT(A1324,"YYYY-MM-DD"),'Price Data'!D:D,0)+1))/INDEX('Price Data'!E:E,MATCH(TEXT(A1324,"YYYY-MM-DD"),'Price Data'!D:D,0)+1),""),"")</f>
        <v>4.5045045045044082E-3</v>
      </c>
      <c r="F1324" s="34">
        <f>IFERROR(INDEX('Price Data'!H:H,MATCH(TEXT(A1324,"YYYY-MM-DD"),'Price Data'!G:G,0)),"")</f>
        <v>359</v>
      </c>
      <c r="G1324" s="10" cm="1">
        <f t="array" ref="G1324">IFERROR(IF(ISNUMBER(F1324),(F1324-INDEX('Price Data'!H:H,MATCH(TEXT(A1324,"YYYY-MM-DD"),'Price Data'!G:G,0)+1))/INDEX('Price Data'!H:H,MATCH(TEXT(A1324,"YYYY-MM-DD"),'Price Data'!G:G,0)+1),""),"")</f>
        <v>-5.0264550264550262E-2</v>
      </c>
      <c r="H1324" s="34">
        <f>IFERROR(INDEX('Price Data'!K:K,MATCH(TEXT(A1324,"YYYY-MM-DD"),'Price Data'!J:J,0)),"")</f>
        <v>3.11</v>
      </c>
      <c r="I1324" s="10" cm="1">
        <f t="array" ref="I1324">IFERROR(IF(ISNUMBER(H1324),(H1324-INDEX('Price Data'!K:K,MATCH(TEXT(A1324,"YYYY-MM-DD"),'Price Data'!J:J,0)+1))/INDEX('Price Data'!K:K,MATCH(TEXT(A1324,"YYYY-MM-DD"),'Price Data'!J:J,0)+1),""),"")</f>
        <v>9.7402597402596758E-3</v>
      </c>
      <c r="J1324" s="34">
        <f>IFERROR(INDEX('Price Data'!N:N,MATCH(TEXT(A1324,"YYYY-MM-DD"),'Price Data'!M:M,0)),"")</f>
        <v>3.12</v>
      </c>
      <c r="K1324" s="10" cm="1">
        <f t="array" ref="K1324">IFERROR(IF(ISNUMBER(J1324),(J1324-INDEX('Price Data'!N:N,MATCH(TEXT(A1324,"YYYY-MM-DD"),'Price Data'!M:M,0)+1))/INDEX('Price Data'!N:N,MATCH(TEXT(A1324,"YYYY-MM-DD"),'Price Data'!M:M,0)+1),""),"")</f>
        <v>-1.8867924528301903E-2</v>
      </c>
      <c r="L1324" s="34">
        <f>IFERROR(INDEX('Price Data'!Q:Q,MATCH(TEXT(A1324,"YYYY-MM-DD"),'Price Data'!P:P,0)),"")</f>
        <v>3.01</v>
      </c>
      <c r="M1324" s="10" cm="1">
        <f t="array" ref="M1324">IFERROR(IF(ISNUMBER(L1324),(L1324-INDEX('Price Data'!Q:Q,MATCH(TEXT(A1324,"YYYY-MM-DD"),'Price Data'!P:P,0)+1))/INDEX('Price Data'!Q:Q,MATCH(TEXT(A1324,"YYYY-MM-DD"),'Price Data'!P:P,0)+1),""),"")</f>
        <v>6.6889632107021979E-3</v>
      </c>
      <c r="N1324" s="34">
        <f>IFERROR(INDEX('Price Data'!T:T,MATCH(TEXT(A1324,"YYYY-MM-DD"),'Price Data'!S:S,0)),"")</f>
        <v>3.19</v>
      </c>
      <c r="O1324" s="10" cm="1">
        <f t="array" ref="O1324">IFERROR(IF(ISNUMBER(N1324),(N1324-INDEX('Price Data'!T:T,MATCH(TEXT(A1324,"YYYY-MM-DD"),'Price Data'!S:S,0)+1))/INDEX('Price Data'!T:T,MATCH(TEXT(A1324,"YYYY-MM-DD"),'Price Data'!S:S,0)+1),""),"")</f>
        <v>-6.2305295950155822E-3</v>
      </c>
    </row>
    <row r="1325" spans="1:15" x14ac:dyDescent="0.3">
      <c r="A1325" s="8">
        <v>43144</v>
      </c>
      <c r="B1325" s="34">
        <f>IFERROR(INDEX('Price Data'!B:B,MATCH(TEXT(A1325,"YYYY-MM-DD"),'Price Data'!A:A,0)),"")</f>
        <v>22034</v>
      </c>
      <c r="C1325" s="10" cm="1">
        <f t="array" ref="C1325">IFERROR(IF(ISNUMBER(B1325),(B1325-INDEX('Price Data'!B:B,MATCH(TEXT(A1325,"YYYY-MM-DD"),'Price Data'!A:A,0)+1))/INDEX('Price Data'!B:B,MATCH(TEXT(A1325,"YYYY-MM-DD"),'Price Data'!A:A,0)+1),""),"")</f>
        <v>-1.3564937099879125E-2</v>
      </c>
      <c r="D1325" s="34">
        <f>IFERROR(INDEX('Price Data'!E:E,MATCH(TEXT(A1325,"YYYY-MM-DD"),'Price Data'!D:D,0)),"")</f>
        <v>17.23</v>
      </c>
      <c r="E1325" s="10" cm="1">
        <f t="array" ref="E1325">IFERROR(IF(ISNUMBER(D1325),(D1325-INDEX('Price Data'!E:E,MATCH(TEXT(A1325,"YYYY-MM-DD"),'Price Data'!D:D,0)+1))/INDEX('Price Data'!E:E,MATCH(TEXT(A1325,"YYYY-MM-DD"),'Price Data'!D:D,0)+1),""),"")</f>
        <v>-3.419282511210759E-2</v>
      </c>
      <c r="F1325" s="34">
        <f>IFERROR(INDEX('Price Data'!H:H,MATCH(TEXT(A1325,"YYYY-MM-DD"),'Price Data'!G:G,0)),"")</f>
        <v>340</v>
      </c>
      <c r="G1325" s="10" cm="1">
        <f t="array" ref="G1325">IFERROR(IF(ISNUMBER(F1325),(F1325-INDEX('Price Data'!H:H,MATCH(TEXT(A1325,"YYYY-MM-DD"),'Price Data'!G:G,0)+1))/INDEX('Price Data'!H:H,MATCH(TEXT(A1325,"YYYY-MM-DD"),'Price Data'!G:G,0)+1),""),"")</f>
        <v>-5.2924791086350974E-2</v>
      </c>
      <c r="H1325" s="34">
        <f>IFERROR(INDEX('Price Data'!K:K,MATCH(TEXT(A1325,"YYYY-MM-DD"),'Price Data'!J:J,0)),"")</f>
        <v>3.07</v>
      </c>
      <c r="I1325" s="10" cm="1">
        <f t="array" ref="I1325">IFERROR(IF(ISNUMBER(H1325),(H1325-INDEX('Price Data'!K:K,MATCH(TEXT(A1325,"YYYY-MM-DD"),'Price Data'!J:J,0)+1))/INDEX('Price Data'!K:K,MATCH(TEXT(A1325,"YYYY-MM-DD"),'Price Data'!J:J,0)+1),""),"")</f>
        <v>-1.2861736334405157E-2</v>
      </c>
      <c r="J1325" s="34">
        <f>IFERROR(INDEX('Price Data'!N:N,MATCH(TEXT(A1325,"YYYY-MM-DD"),'Price Data'!M:M,0)),"")</f>
        <v>3.08</v>
      </c>
      <c r="K1325" s="10" cm="1">
        <f t="array" ref="K1325">IFERROR(IF(ISNUMBER(J1325),(J1325-INDEX('Price Data'!N:N,MATCH(TEXT(A1325,"YYYY-MM-DD"),'Price Data'!M:M,0)+1))/INDEX('Price Data'!N:N,MATCH(TEXT(A1325,"YYYY-MM-DD"),'Price Data'!M:M,0)+1),""),"")</f>
        <v>-1.2820512820512832E-2</v>
      </c>
      <c r="L1325" s="34">
        <f>IFERROR(INDEX('Price Data'!Q:Q,MATCH(TEXT(A1325,"YYYY-MM-DD"),'Price Data'!P:P,0)),"")</f>
        <v>2.91</v>
      </c>
      <c r="M1325" s="10" cm="1">
        <f t="array" ref="M1325">IFERROR(IF(ISNUMBER(L1325),(L1325-INDEX('Price Data'!Q:Q,MATCH(TEXT(A1325,"YYYY-MM-DD"),'Price Data'!P:P,0)+1))/INDEX('Price Data'!Q:Q,MATCH(TEXT(A1325,"YYYY-MM-DD"),'Price Data'!P:P,0)+1),""),"")</f>
        <v>-3.322259136212613E-2</v>
      </c>
      <c r="N1325" s="34">
        <f>IFERROR(INDEX('Price Data'!T:T,MATCH(TEXT(A1325,"YYYY-MM-DD"),'Price Data'!S:S,0)),"")</f>
        <v>3.23</v>
      </c>
      <c r="O1325" s="10" cm="1">
        <f t="array" ref="O1325">IFERROR(IF(ISNUMBER(N1325),(N1325-INDEX('Price Data'!T:T,MATCH(TEXT(A1325,"YYYY-MM-DD"),'Price Data'!S:S,0)+1))/INDEX('Price Data'!T:T,MATCH(TEXT(A1325,"YYYY-MM-DD"),'Price Data'!S:S,0)+1),""),"")</f>
        <v>1.2539184952978068E-2</v>
      </c>
    </row>
    <row r="1326" spans="1:15" x14ac:dyDescent="0.3">
      <c r="A1326" s="8">
        <v>43145</v>
      </c>
      <c r="B1326" s="34">
        <f>IFERROR(INDEX('Price Data'!B:B,MATCH(TEXT(A1326,"YYYY-MM-DD"),'Price Data'!A:A,0)),"")</f>
        <v>22434</v>
      </c>
      <c r="C1326" s="10" cm="1">
        <f t="array" ref="C1326">IFERROR(IF(ISNUMBER(B1326),(B1326-INDEX('Price Data'!B:B,MATCH(TEXT(A1326,"YYYY-MM-DD"),'Price Data'!A:A,0)+1))/INDEX('Price Data'!B:B,MATCH(TEXT(A1326,"YYYY-MM-DD"),'Price Data'!A:A,0)+1),""),"")</f>
        <v>1.8153762367250612E-2</v>
      </c>
      <c r="D1326" s="34">
        <f>IFERROR(INDEX('Price Data'!E:E,MATCH(TEXT(A1326,"YYYY-MM-DD"),'Price Data'!D:D,0)),"")</f>
        <v>17.72</v>
      </c>
      <c r="E1326" s="10" cm="1">
        <f t="array" ref="E1326">IFERROR(IF(ISNUMBER(D1326),(D1326-INDEX('Price Data'!E:E,MATCH(TEXT(A1326,"YYYY-MM-DD"),'Price Data'!D:D,0)+1))/INDEX('Price Data'!E:E,MATCH(TEXT(A1326,"YYYY-MM-DD"),'Price Data'!D:D,0)+1),""),"")</f>
        <v>2.8438769587927942E-2</v>
      </c>
      <c r="F1326" s="34">
        <f>IFERROR(INDEX('Price Data'!H:H,MATCH(TEXT(A1326,"YYYY-MM-DD"),'Price Data'!G:G,0)),"")</f>
        <v>355.39999399999999</v>
      </c>
      <c r="G1326" s="10" cm="1">
        <f t="array" ref="G1326">IFERROR(IF(ISNUMBER(F1326),(F1326-INDEX('Price Data'!H:H,MATCH(TEXT(A1326,"YYYY-MM-DD"),'Price Data'!G:G,0)+1))/INDEX('Price Data'!H:H,MATCH(TEXT(A1326,"YYYY-MM-DD"),'Price Data'!G:G,0)+1),""),"")</f>
        <v>4.5294099999999976E-2</v>
      </c>
      <c r="H1326" s="34">
        <f>IFERROR(INDEX('Price Data'!K:K,MATCH(TEXT(A1326,"YYYY-MM-DD"),'Price Data'!J:J,0)),"")</f>
        <v>3.1</v>
      </c>
      <c r="I1326" s="10" cm="1">
        <f t="array" ref="I1326">IFERROR(IF(ISNUMBER(H1326),(H1326-INDEX('Price Data'!K:K,MATCH(TEXT(A1326,"YYYY-MM-DD"),'Price Data'!J:J,0)+1))/INDEX('Price Data'!K:K,MATCH(TEXT(A1326,"YYYY-MM-DD"),'Price Data'!J:J,0)+1),""),"")</f>
        <v>9.7719869706841198E-3</v>
      </c>
      <c r="J1326" s="34">
        <f>IFERROR(INDEX('Price Data'!N:N,MATCH(TEXT(A1326,"YYYY-MM-DD"),'Price Data'!M:M,0)),"")</f>
        <v>3.24</v>
      </c>
      <c r="K1326" s="10" cm="1">
        <f t="array" ref="K1326">IFERROR(IF(ISNUMBER(J1326),(J1326-INDEX('Price Data'!N:N,MATCH(TEXT(A1326,"YYYY-MM-DD"),'Price Data'!M:M,0)+1))/INDEX('Price Data'!N:N,MATCH(TEXT(A1326,"YYYY-MM-DD"),'Price Data'!M:M,0)+1),""),"")</f>
        <v>5.1948051948051993E-2</v>
      </c>
      <c r="L1326" s="34">
        <f>IFERROR(INDEX('Price Data'!Q:Q,MATCH(TEXT(A1326,"YYYY-MM-DD"),'Price Data'!P:P,0)),"")</f>
        <v>3.02</v>
      </c>
      <c r="M1326" s="10" cm="1">
        <f t="array" ref="M1326">IFERROR(IF(ISNUMBER(L1326),(L1326-INDEX('Price Data'!Q:Q,MATCH(TEXT(A1326,"YYYY-MM-DD"),'Price Data'!P:P,0)+1))/INDEX('Price Data'!Q:Q,MATCH(TEXT(A1326,"YYYY-MM-DD"),'Price Data'!P:P,0)+1),""),"")</f>
        <v>3.7800687285223324E-2</v>
      </c>
      <c r="N1326" s="34">
        <f>IFERROR(INDEX('Price Data'!T:T,MATCH(TEXT(A1326,"YYYY-MM-DD"),'Price Data'!S:S,0)),"")</f>
        <v>3.25</v>
      </c>
      <c r="O1326" s="10" cm="1">
        <f t="array" ref="O1326">IFERROR(IF(ISNUMBER(N1326),(N1326-INDEX('Price Data'!T:T,MATCH(TEXT(A1326,"YYYY-MM-DD"),'Price Data'!S:S,0)+1))/INDEX('Price Data'!T:T,MATCH(TEXT(A1326,"YYYY-MM-DD"),'Price Data'!S:S,0)+1),""),"")</f>
        <v>6.1919504643962904E-3</v>
      </c>
    </row>
    <row r="1327" spans="1:15" x14ac:dyDescent="0.3">
      <c r="A1327" s="8">
        <v>43146</v>
      </c>
      <c r="B1327" s="34">
        <f>IFERROR(INDEX('Price Data'!B:B,MATCH(TEXT(A1327,"YYYY-MM-DD"),'Price Data'!A:A,0)),"")</f>
        <v>22496</v>
      </c>
      <c r="C1327" s="10" cm="1">
        <f t="array" ref="C1327">IFERROR(IF(ISNUMBER(B1327),(B1327-INDEX('Price Data'!B:B,MATCH(TEXT(A1327,"YYYY-MM-DD"),'Price Data'!A:A,0)+1))/INDEX('Price Data'!B:B,MATCH(TEXT(A1327,"YYYY-MM-DD"),'Price Data'!A:A,0)+1),""),"")</f>
        <v>2.7636622982972273E-3</v>
      </c>
      <c r="D1327" s="34">
        <f>IFERROR(INDEX('Price Data'!E:E,MATCH(TEXT(A1327,"YYYY-MM-DD"),'Price Data'!D:D,0)),"")</f>
        <v>17.55</v>
      </c>
      <c r="E1327" s="10" cm="1">
        <f t="array" ref="E1327">IFERROR(IF(ISNUMBER(D1327),(D1327-INDEX('Price Data'!E:E,MATCH(TEXT(A1327,"YYYY-MM-DD"),'Price Data'!D:D,0)+1))/INDEX('Price Data'!E:E,MATCH(TEXT(A1327,"YYYY-MM-DD"),'Price Data'!D:D,0)+1),""),"")</f>
        <v>-9.5936794582391748E-3</v>
      </c>
      <c r="F1327" s="34">
        <f>IFERROR(INDEX('Price Data'!H:H,MATCH(TEXT(A1327,"YYYY-MM-DD"),'Price Data'!G:G,0)),"")</f>
        <v>345</v>
      </c>
      <c r="G1327" s="10" cm="1">
        <f t="array" ref="G1327">IFERROR(IF(ISNUMBER(F1327),(F1327-INDEX('Price Data'!H:H,MATCH(TEXT(A1327,"YYYY-MM-DD"),'Price Data'!G:G,0)+1))/INDEX('Price Data'!H:H,MATCH(TEXT(A1327,"YYYY-MM-DD"),'Price Data'!G:G,0)+1),""),"")</f>
        <v>-2.9262786087722873E-2</v>
      </c>
      <c r="H1327" s="34">
        <f>IFERROR(INDEX('Price Data'!K:K,MATCH(TEXT(A1327,"YYYY-MM-DD"),'Price Data'!J:J,0)),"")</f>
        <v>3.1</v>
      </c>
      <c r="I1327" s="10" cm="1">
        <f t="array" ref="I1327">IFERROR(IF(ISNUMBER(H1327),(H1327-INDEX('Price Data'!K:K,MATCH(TEXT(A1327,"YYYY-MM-DD"),'Price Data'!J:J,0)+1))/INDEX('Price Data'!K:K,MATCH(TEXT(A1327,"YYYY-MM-DD"),'Price Data'!J:J,0)+1),""),"")</f>
        <v>0</v>
      </c>
      <c r="J1327" s="34">
        <f>IFERROR(INDEX('Price Data'!N:N,MATCH(TEXT(A1327,"YYYY-MM-DD"),'Price Data'!M:M,0)),"")</f>
        <v>3.24</v>
      </c>
      <c r="K1327" s="10" cm="1">
        <f t="array" ref="K1327">IFERROR(IF(ISNUMBER(J1327),(J1327-INDEX('Price Data'!N:N,MATCH(TEXT(A1327,"YYYY-MM-DD"),'Price Data'!M:M,0)+1))/INDEX('Price Data'!N:N,MATCH(TEXT(A1327,"YYYY-MM-DD"),'Price Data'!M:M,0)+1),""),"")</f>
        <v>0</v>
      </c>
      <c r="L1327" s="34">
        <f>IFERROR(INDEX('Price Data'!Q:Q,MATCH(TEXT(A1327,"YYYY-MM-DD"),'Price Data'!P:P,0)),"")</f>
        <v>2.97</v>
      </c>
      <c r="M1327" s="10" cm="1">
        <f t="array" ref="M1327">IFERROR(IF(ISNUMBER(L1327),(L1327-INDEX('Price Data'!Q:Q,MATCH(TEXT(A1327,"YYYY-MM-DD"),'Price Data'!P:P,0)+1))/INDEX('Price Data'!Q:Q,MATCH(TEXT(A1327,"YYYY-MM-DD"),'Price Data'!P:P,0)+1),""),"")</f>
        <v>-1.6556291390728419E-2</v>
      </c>
      <c r="N1327" s="34">
        <f>IFERROR(INDEX('Price Data'!T:T,MATCH(TEXT(A1327,"YYYY-MM-DD"),'Price Data'!S:S,0)),"")</f>
        <v>3.22</v>
      </c>
      <c r="O1327" s="10" cm="1">
        <f t="array" ref="O1327">IFERROR(IF(ISNUMBER(N1327),(N1327-INDEX('Price Data'!T:T,MATCH(TEXT(A1327,"YYYY-MM-DD"),'Price Data'!S:S,0)+1))/INDEX('Price Data'!T:T,MATCH(TEXT(A1327,"YYYY-MM-DD"),'Price Data'!S:S,0)+1),""),"")</f>
        <v>-9.2307692307691709E-3</v>
      </c>
    </row>
    <row r="1328" spans="1:15" x14ac:dyDescent="0.3">
      <c r="A1328" s="8">
        <v>43147</v>
      </c>
      <c r="B1328" s="34">
        <f>IFERROR(INDEX('Price Data'!B:B,MATCH(TEXT(A1328,"YYYY-MM-DD"),'Price Data'!A:A,0)),"")</f>
        <v>22798</v>
      </c>
      <c r="C1328" s="10" cm="1">
        <f t="array" ref="C1328">IFERROR(IF(ISNUMBER(B1328),(B1328-INDEX('Price Data'!B:B,MATCH(TEXT(A1328,"YYYY-MM-DD"),'Price Data'!A:A,0)+1))/INDEX('Price Data'!B:B,MATCH(TEXT(A1328,"YYYY-MM-DD"),'Price Data'!A:A,0)+1),""),"")</f>
        <v>1.3424608819345662E-2</v>
      </c>
      <c r="D1328" s="34">
        <f>IFERROR(INDEX('Price Data'!E:E,MATCH(TEXT(A1328,"YYYY-MM-DD"),'Price Data'!D:D,0)),"")</f>
        <v>17.82</v>
      </c>
      <c r="E1328" s="10" cm="1">
        <f t="array" ref="E1328">IFERROR(IF(ISNUMBER(D1328),(D1328-INDEX('Price Data'!E:E,MATCH(TEXT(A1328,"YYYY-MM-DD"),'Price Data'!D:D,0)+1))/INDEX('Price Data'!E:E,MATCH(TEXT(A1328,"YYYY-MM-DD"),'Price Data'!D:D,0)+1),""),"")</f>
        <v>1.5384615384615359E-2</v>
      </c>
      <c r="F1328" s="34">
        <f>IFERROR(INDEX('Price Data'!H:H,MATCH(TEXT(A1328,"YYYY-MM-DD"),'Price Data'!G:G,0)),"")</f>
        <v>346.20001200000002</v>
      </c>
      <c r="G1328" s="10" cm="1">
        <f t="array" ref="G1328">IFERROR(IF(ISNUMBER(F1328),(F1328-INDEX('Price Data'!H:H,MATCH(TEXT(A1328,"YYYY-MM-DD"),'Price Data'!G:G,0)+1))/INDEX('Price Data'!H:H,MATCH(TEXT(A1328,"YYYY-MM-DD"),'Price Data'!G:G,0)+1),""),"")</f>
        <v>3.4782956521739569E-3</v>
      </c>
      <c r="H1328" s="34">
        <f>IFERROR(INDEX('Price Data'!K:K,MATCH(TEXT(A1328,"YYYY-MM-DD"),'Price Data'!J:J,0)),"")</f>
        <v>3.14</v>
      </c>
      <c r="I1328" s="10" cm="1">
        <f t="array" ref="I1328">IFERROR(IF(ISNUMBER(H1328),(H1328-INDEX('Price Data'!K:K,MATCH(TEXT(A1328,"YYYY-MM-DD"),'Price Data'!J:J,0)+1))/INDEX('Price Data'!K:K,MATCH(TEXT(A1328,"YYYY-MM-DD"),'Price Data'!J:J,0)+1),""),"")</f>
        <v>1.2903225806451623E-2</v>
      </c>
      <c r="J1328" s="34">
        <f>IFERROR(INDEX('Price Data'!N:N,MATCH(TEXT(A1328,"YYYY-MM-DD"),'Price Data'!M:M,0)),"")</f>
        <v>3.25</v>
      </c>
      <c r="K1328" s="10" cm="1">
        <f t="array" ref="K1328">IFERROR(IF(ISNUMBER(J1328),(J1328-INDEX('Price Data'!N:N,MATCH(TEXT(A1328,"YYYY-MM-DD"),'Price Data'!M:M,0)+1))/INDEX('Price Data'!N:N,MATCH(TEXT(A1328,"YYYY-MM-DD"),'Price Data'!M:M,0)+1),""),"")</f>
        <v>3.0864197530863537E-3</v>
      </c>
      <c r="L1328" s="34">
        <f>IFERROR(INDEX('Price Data'!Q:Q,MATCH(TEXT(A1328,"YYYY-MM-DD"),'Price Data'!P:P,0)),"")</f>
        <v>3.02</v>
      </c>
      <c r="M1328" s="10" cm="1">
        <f t="array" ref="M1328">IFERROR(IF(ISNUMBER(L1328),(L1328-INDEX('Price Data'!Q:Q,MATCH(TEXT(A1328,"YYYY-MM-DD"),'Price Data'!P:P,0)+1))/INDEX('Price Data'!Q:Q,MATCH(TEXT(A1328,"YYYY-MM-DD"),'Price Data'!P:P,0)+1),""),"")</f>
        <v>1.6835016835016776E-2</v>
      </c>
      <c r="N1328" s="34">
        <f>IFERROR(INDEX('Price Data'!T:T,MATCH(TEXT(A1328,"YYYY-MM-DD"),'Price Data'!S:S,0)),"")</f>
        <v>3.3</v>
      </c>
      <c r="O1328" s="10" cm="1">
        <f t="array" ref="O1328">IFERROR(IF(ISNUMBER(N1328),(N1328-INDEX('Price Data'!T:T,MATCH(TEXT(A1328,"YYYY-MM-DD"),'Price Data'!S:S,0)+1))/INDEX('Price Data'!T:T,MATCH(TEXT(A1328,"YYYY-MM-DD"),'Price Data'!S:S,0)+1),""),"")</f>
        <v>2.4844720496894294E-2</v>
      </c>
    </row>
    <row r="1329" spans="1:15" x14ac:dyDescent="0.3">
      <c r="A1329" s="8">
        <v>43148</v>
      </c>
      <c r="B1329" s="34" t="str">
        <f>IFERROR(INDEX('Price Data'!B:B,MATCH(TEXT(A1329,"YYYY-MM-DD"),'Price Data'!A:A,0)),"")</f>
        <v/>
      </c>
      <c r="C1329" s="10" t="str" cm="1">
        <f t="array" ref="C1329">IFERROR(IF(ISNUMBER(B1329),(B1329-INDEX('Price Data'!B:B,MATCH(TEXT(A1329,"YYYY-MM-DD"),'Price Data'!A:A,0)+1))/INDEX('Price Data'!B:B,MATCH(TEXT(A1329,"YYYY-MM-DD"),'Price Data'!A:A,0)+1),""),"")</f>
        <v/>
      </c>
      <c r="D1329" s="34" t="str">
        <f>IFERROR(INDEX('Price Data'!E:E,MATCH(TEXT(A1329,"YYYY-MM-DD"),'Price Data'!D:D,0)),"")</f>
        <v/>
      </c>
      <c r="E1329" s="10" t="str" cm="1">
        <f t="array" ref="E1329">IFERROR(IF(ISNUMBER(D1329),(D1329-INDEX('Price Data'!E:E,MATCH(TEXT(A1329,"YYYY-MM-DD"),'Price Data'!D:D,0)+1))/INDEX('Price Data'!E:E,MATCH(TEXT(A1329,"YYYY-MM-DD"),'Price Data'!D:D,0)+1),""),"")</f>
        <v/>
      </c>
      <c r="F1329" s="34" t="str">
        <f>IFERROR(INDEX('Price Data'!H:H,MATCH(TEXT(A1329,"YYYY-MM-DD"),'Price Data'!G:G,0)),"")</f>
        <v/>
      </c>
      <c r="G1329" s="10" t="str" cm="1">
        <f t="array" ref="G1329">IFERROR(IF(ISNUMBER(F1329),(F1329-INDEX('Price Data'!H:H,MATCH(TEXT(A1329,"YYYY-MM-DD"),'Price Data'!G:G,0)+1))/INDEX('Price Data'!H:H,MATCH(TEXT(A1329,"YYYY-MM-DD"),'Price Data'!G:G,0)+1),""),"")</f>
        <v/>
      </c>
      <c r="H1329" s="34" t="str">
        <f>IFERROR(INDEX('Price Data'!K:K,MATCH(TEXT(A1329,"YYYY-MM-DD"),'Price Data'!J:J,0)),"")</f>
        <v/>
      </c>
      <c r="I1329" s="10" t="str" cm="1">
        <f t="array" ref="I1329">IFERROR(IF(ISNUMBER(H1329),(H1329-INDEX('Price Data'!K:K,MATCH(TEXT(A1329,"YYYY-MM-DD"),'Price Data'!J:J,0)+1))/INDEX('Price Data'!K:K,MATCH(TEXT(A1329,"YYYY-MM-DD"),'Price Data'!J:J,0)+1),""),"")</f>
        <v/>
      </c>
      <c r="J1329" s="34" t="str">
        <f>IFERROR(INDEX('Price Data'!N:N,MATCH(TEXT(A1329,"YYYY-MM-DD"),'Price Data'!M:M,0)),"")</f>
        <v/>
      </c>
      <c r="K1329" s="10" t="str" cm="1">
        <f t="array" ref="K1329">IFERROR(IF(ISNUMBER(J1329),(J1329-INDEX('Price Data'!N:N,MATCH(TEXT(A1329,"YYYY-MM-DD"),'Price Data'!M:M,0)+1))/INDEX('Price Data'!N:N,MATCH(TEXT(A1329,"YYYY-MM-DD"),'Price Data'!M:M,0)+1),""),"")</f>
        <v/>
      </c>
      <c r="L1329" s="34" t="str">
        <f>IFERROR(INDEX('Price Data'!Q:Q,MATCH(TEXT(A1329,"YYYY-MM-DD"),'Price Data'!P:P,0)),"")</f>
        <v/>
      </c>
      <c r="M1329" s="10" t="str" cm="1">
        <f t="array" ref="M1329">IFERROR(IF(ISNUMBER(L1329),(L1329-INDEX('Price Data'!Q:Q,MATCH(TEXT(A1329,"YYYY-MM-DD"),'Price Data'!P:P,0)+1))/INDEX('Price Data'!Q:Q,MATCH(TEXT(A1329,"YYYY-MM-DD"),'Price Data'!P:P,0)+1),""),"")</f>
        <v/>
      </c>
      <c r="N1329" s="34" t="str">
        <f>IFERROR(INDEX('Price Data'!T:T,MATCH(TEXT(A1329,"YYYY-MM-DD"),'Price Data'!S:S,0)),"")</f>
        <v/>
      </c>
      <c r="O1329" s="10" t="str" cm="1">
        <f t="array" ref="O1329">IFERROR(IF(ISNUMBER(N1329),(N1329-INDEX('Price Data'!T:T,MATCH(TEXT(A1329,"YYYY-MM-DD"),'Price Data'!S:S,0)+1))/INDEX('Price Data'!T:T,MATCH(TEXT(A1329,"YYYY-MM-DD"),'Price Data'!S:S,0)+1),""),"")</f>
        <v/>
      </c>
    </row>
    <row r="1330" spans="1:15" x14ac:dyDescent="0.3">
      <c r="A1330" s="8">
        <v>43149</v>
      </c>
      <c r="B1330" s="34" t="str">
        <f>IFERROR(INDEX('Price Data'!B:B,MATCH(TEXT(A1330,"YYYY-MM-DD"),'Price Data'!A:A,0)),"")</f>
        <v/>
      </c>
      <c r="C1330" s="10" t="str" cm="1">
        <f t="array" ref="C1330">IFERROR(IF(ISNUMBER(B1330),(B1330-INDEX('Price Data'!B:B,MATCH(TEXT(A1330,"YYYY-MM-DD"),'Price Data'!A:A,0)+1))/INDEX('Price Data'!B:B,MATCH(TEXT(A1330,"YYYY-MM-DD"),'Price Data'!A:A,0)+1),""),"")</f>
        <v/>
      </c>
      <c r="D1330" s="34" t="str">
        <f>IFERROR(INDEX('Price Data'!E:E,MATCH(TEXT(A1330,"YYYY-MM-DD"),'Price Data'!D:D,0)),"")</f>
        <v/>
      </c>
      <c r="E1330" s="10" t="str" cm="1">
        <f t="array" ref="E1330">IFERROR(IF(ISNUMBER(D1330),(D1330-INDEX('Price Data'!E:E,MATCH(TEXT(A1330,"YYYY-MM-DD"),'Price Data'!D:D,0)+1))/INDEX('Price Data'!E:E,MATCH(TEXT(A1330,"YYYY-MM-DD"),'Price Data'!D:D,0)+1),""),"")</f>
        <v/>
      </c>
      <c r="F1330" s="34" t="str">
        <f>IFERROR(INDEX('Price Data'!H:H,MATCH(TEXT(A1330,"YYYY-MM-DD"),'Price Data'!G:G,0)),"")</f>
        <v/>
      </c>
      <c r="G1330" s="10" t="str" cm="1">
        <f t="array" ref="G1330">IFERROR(IF(ISNUMBER(F1330),(F1330-INDEX('Price Data'!H:H,MATCH(TEXT(A1330,"YYYY-MM-DD"),'Price Data'!G:G,0)+1))/INDEX('Price Data'!H:H,MATCH(TEXT(A1330,"YYYY-MM-DD"),'Price Data'!G:G,0)+1),""),"")</f>
        <v/>
      </c>
      <c r="H1330" s="34" t="str">
        <f>IFERROR(INDEX('Price Data'!K:K,MATCH(TEXT(A1330,"YYYY-MM-DD"),'Price Data'!J:J,0)),"")</f>
        <v/>
      </c>
      <c r="I1330" s="10" t="str" cm="1">
        <f t="array" ref="I1330">IFERROR(IF(ISNUMBER(H1330),(H1330-INDEX('Price Data'!K:K,MATCH(TEXT(A1330,"YYYY-MM-DD"),'Price Data'!J:J,0)+1))/INDEX('Price Data'!K:K,MATCH(TEXT(A1330,"YYYY-MM-DD"),'Price Data'!J:J,0)+1),""),"")</f>
        <v/>
      </c>
      <c r="J1330" s="34" t="str">
        <f>IFERROR(INDEX('Price Data'!N:N,MATCH(TEXT(A1330,"YYYY-MM-DD"),'Price Data'!M:M,0)),"")</f>
        <v/>
      </c>
      <c r="K1330" s="10" t="str" cm="1">
        <f t="array" ref="K1330">IFERROR(IF(ISNUMBER(J1330),(J1330-INDEX('Price Data'!N:N,MATCH(TEXT(A1330,"YYYY-MM-DD"),'Price Data'!M:M,0)+1))/INDEX('Price Data'!N:N,MATCH(TEXT(A1330,"YYYY-MM-DD"),'Price Data'!M:M,0)+1),""),"")</f>
        <v/>
      </c>
      <c r="L1330" s="34" t="str">
        <f>IFERROR(INDEX('Price Data'!Q:Q,MATCH(TEXT(A1330,"YYYY-MM-DD"),'Price Data'!P:P,0)),"")</f>
        <v/>
      </c>
      <c r="M1330" s="10" t="str" cm="1">
        <f t="array" ref="M1330">IFERROR(IF(ISNUMBER(L1330),(L1330-INDEX('Price Data'!Q:Q,MATCH(TEXT(A1330,"YYYY-MM-DD"),'Price Data'!P:P,0)+1))/INDEX('Price Data'!Q:Q,MATCH(TEXT(A1330,"YYYY-MM-DD"),'Price Data'!P:P,0)+1),""),"")</f>
        <v/>
      </c>
      <c r="N1330" s="34" t="str">
        <f>IFERROR(INDEX('Price Data'!T:T,MATCH(TEXT(A1330,"YYYY-MM-DD"),'Price Data'!S:S,0)),"")</f>
        <v/>
      </c>
      <c r="O1330" s="10" t="str" cm="1">
        <f t="array" ref="O1330">IFERROR(IF(ISNUMBER(N1330),(N1330-INDEX('Price Data'!T:T,MATCH(TEXT(A1330,"YYYY-MM-DD"),'Price Data'!S:S,0)+1))/INDEX('Price Data'!T:T,MATCH(TEXT(A1330,"YYYY-MM-DD"),'Price Data'!S:S,0)+1),""),"")</f>
        <v/>
      </c>
    </row>
    <row r="1331" spans="1:15" x14ac:dyDescent="0.3">
      <c r="A1331" s="8">
        <v>43150</v>
      </c>
      <c r="B1331" s="34">
        <f>IFERROR(INDEX('Price Data'!B:B,MATCH(TEXT(A1331,"YYYY-MM-DD"),'Price Data'!A:A,0)),"")</f>
        <v>22569</v>
      </c>
      <c r="C1331" s="10" cm="1">
        <f t="array" ref="C1331">IFERROR(IF(ISNUMBER(B1331),(B1331-INDEX('Price Data'!B:B,MATCH(TEXT(A1331,"YYYY-MM-DD"),'Price Data'!A:A,0)+1))/INDEX('Price Data'!B:B,MATCH(TEXT(A1331,"YYYY-MM-DD"),'Price Data'!A:A,0)+1),""),"")</f>
        <v>-1.0044740766733925E-2</v>
      </c>
      <c r="D1331" s="34">
        <f>IFERROR(INDEX('Price Data'!E:E,MATCH(TEXT(A1331,"YYYY-MM-DD"),'Price Data'!D:D,0)),"")</f>
        <v>17.5</v>
      </c>
      <c r="E1331" s="10" cm="1">
        <f t="array" ref="E1331">IFERROR(IF(ISNUMBER(D1331),(D1331-INDEX('Price Data'!E:E,MATCH(TEXT(A1331,"YYYY-MM-DD"),'Price Data'!D:D,0)+1))/INDEX('Price Data'!E:E,MATCH(TEXT(A1331,"YYYY-MM-DD"),'Price Data'!D:D,0)+1),""),"")</f>
        <v>-1.7957351290684639E-2</v>
      </c>
      <c r="F1331" s="34">
        <f>IFERROR(INDEX('Price Data'!H:H,MATCH(TEXT(A1331,"YYYY-MM-DD"),'Price Data'!G:G,0)),"")</f>
        <v>344.29998799999998</v>
      </c>
      <c r="G1331" s="10" cm="1">
        <f t="array" ref="G1331">IFERROR(IF(ISNUMBER(F1331),(F1331-INDEX('Price Data'!H:H,MATCH(TEXT(A1331,"YYYY-MM-DD"),'Price Data'!G:G,0)+1))/INDEX('Price Data'!H:H,MATCH(TEXT(A1331,"YYYY-MM-DD"),'Price Data'!G:G,0)+1),""),"")</f>
        <v>-5.4882262684613379E-3</v>
      </c>
      <c r="H1331" s="34">
        <f>IFERROR(INDEX('Price Data'!K:K,MATCH(TEXT(A1331,"YYYY-MM-DD"),'Price Data'!J:J,0)),"")</f>
        <v>3.11</v>
      </c>
      <c r="I1331" s="10" cm="1">
        <f t="array" ref="I1331">IFERROR(IF(ISNUMBER(H1331),(H1331-INDEX('Price Data'!K:K,MATCH(TEXT(A1331,"YYYY-MM-DD"),'Price Data'!J:J,0)+1))/INDEX('Price Data'!K:K,MATCH(TEXT(A1331,"YYYY-MM-DD"),'Price Data'!J:J,0)+1),""),"")</f>
        <v>-9.5541401273886144E-3</v>
      </c>
      <c r="J1331" s="34">
        <f>IFERROR(INDEX('Price Data'!N:N,MATCH(TEXT(A1331,"YYYY-MM-DD"),'Price Data'!M:M,0)),"")</f>
        <v>3.23</v>
      </c>
      <c r="K1331" s="10" cm="1">
        <f t="array" ref="K1331">IFERROR(IF(ISNUMBER(J1331),(J1331-INDEX('Price Data'!N:N,MATCH(TEXT(A1331,"YYYY-MM-DD"),'Price Data'!M:M,0)+1))/INDEX('Price Data'!N:N,MATCH(TEXT(A1331,"YYYY-MM-DD"),'Price Data'!M:M,0)+1),""),"")</f>
        <v>-6.153846153846159E-3</v>
      </c>
      <c r="L1331" s="34">
        <f>IFERROR(INDEX('Price Data'!Q:Q,MATCH(TEXT(A1331,"YYYY-MM-DD"),'Price Data'!P:P,0)),"")</f>
        <v>3.04</v>
      </c>
      <c r="M1331" s="10" cm="1">
        <f t="array" ref="M1331">IFERROR(IF(ISNUMBER(L1331),(L1331-INDEX('Price Data'!Q:Q,MATCH(TEXT(A1331,"YYYY-MM-DD"),'Price Data'!P:P,0)+1))/INDEX('Price Data'!Q:Q,MATCH(TEXT(A1331,"YYYY-MM-DD"),'Price Data'!P:P,0)+1),""),"")</f>
        <v>6.6225165562913968E-3</v>
      </c>
      <c r="N1331" s="34">
        <f>IFERROR(INDEX('Price Data'!T:T,MATCH(TEXT(A1331,"YYYY-MM-DD"),'Price Data'!S:S,0)),"")</f>
        <v>3.25</v>
      </c>
      <c r="O1331" s="10" cm="1">
        <f t="array" ref="O1331">IFERROR(IF(ISNUMBER(N1331),(N1331-INDEX('Price Data'!T:T,MATCH(TEXT(A1331,"YYYY-MM-DD"),'Price Data'!S:S,0)+1))/INDEX('Price Data'!T:T,MATCH(TEXT(A1331,"YYYY-MM-DD"),'Price Data'!S:S,0)+1),""),"")</f>
        <v>-1.5151515151515098E-2</v>
      </c>
    </row>
    <row r="1332" spans="1:15" x14ac:dyDescent="0.3">
      <c r="A1332" s="8">
        <v>43151</v>
      </c>
      <c r="B1332" s="34">
        <f>IFERROR(INDEX('Price Data'!B:B,MATCH(TEXT(A1332,"YYYY-MM-DD"),'Price Data'!A:A,0)),"")</f>
        <v>22674</v>
      </c>
      <c r="C1332" s="10" cm="1">
        <f t="array" ref="C1332">IFERROR(IF(ISNUMBER(B1332),(B1332-INDEX('Price Data'!B:B,MATCH(TEXT(A1332,"YYYY-MM-DD"),'Price Data'!A:A,0)+1))/INDEX('Price Data'!B:B,MATCH(TEXT(A1332,"YYYY-MM-DD"),'Price Data'!A:A,0)+1),""),"")</f>
        <v>4.6523993087863886E-3</v>
      </c>
      <c r="D1332" s="34">
        <f>IFERROR(INDEX('Price Data'!E:E,MATCH(TEXT(A1332,"YYYY-MM-DD"),'Price Data'!D:D,0)),"")</f>
        <v>17.57</v>
      </c>
      <c r="E1332" s="10" cm="1">
        <f t="array" ref="E1332">IFERROR(IF(ISNUMBER(D1332),(D1332-INDEX('Price Data'!E:E,MATCH(TEXT(A1332,"YYYY-MM-DD"),'Price Data'!D:D,0)+1))/INDEX('Price Data'!E:E,MATCH(TEXT(A1332,"YYYY-MM-DD"),'Price Data'!D:D,0)+1),""),"")</f>
        <v>4.0000000000000166E-3</v>
      </c>
      <c r="F1332" s="34">
        <f>IFERROR(INDEX('Price Data'!H:H,MATCH(TEXT(A1332,"YYYY-MM-DD"),'Price Data'!G:G,0)),"")</f>
        <v>341.10000600000001</v>
      </c>
      <c r="G1332" s="10" cm="1">
        <f t="array" ref="G1332">IFERROR(IF(ISNUMBER(F1332),(F1332-INDEX('Price Data'!H:H,MATCH(TEXT(A1332,"YYYY-MM-DD"),'Price Data'!G:G,0)+1))/INDEX('Price Data'!H:H,MATCH(TEXT(A1332,"YYYY-MM-DD"),'Price Data'!G:G,0)+1),""),"")</f>
        <v>-9.2941682007841881E-3</v>
      </c>
      <c r="H1332" s="34">
        <f>IFERROR(INDEX('Price Data'!K:K,MATCH(TEXT(A1332,"YYYY-MM-DD"),'Price Data'!J:J,0)),"")</f>
        <v>3.09</v>
      </c>
      <c r="I1332" s="10" cm="1">
        <f t="array" ref="I1332">IFERROR(IF(ISNUMBER(H1332),(H1332-INDEX('Price Data'!K:K,MATCH(TEXT(A1332,"YYYY-MM-DD"),'Price Data'!J:J,0)+1))/INDEX('Price Data'!K:K,MATCH(TEXT(A1332,"YYYY-MM-DD"),'Price Data'!J:J,0)+1),""),"")</f>
        <v>-6.4308681672025783E-3</v>
      </c>
      <c r="J1332" s="34">
        <f>IFERROR(INDEX('Price Data'!N:N,MATCH(TEXT(A1332,"YYYY-MM-DD"),'Price Data'!M:M,0)),"")</f>
        <v>3.23</v>
      </c>
      <c r="K1332" s="10" cm="1">
        <f t="array" ref="K1332">IFERROR(IF(ISNUMBER(J1332),(J1332-INDEX('Price Data'!N:N,MATCH(TEXT(A1332,"YYYY-MM-DD"),'Price Data'!M:M,0)+1))/INDEX('Price Data'!N:N,MATCH(TEXT(A1332,"YYYY-MM-DD"),'Price Data'!M:M,0)+1),""),"")</f>
        <v>0</v>
      </c>
      <c r="L1332" s="34">
        <f>IFERROR(INDEX('Price Data'!Q:Q,MATCH(TEXT(A1332,"YYYY-MM-DD"),'Price Data'!P:P,0)),"")</f>
        <v>3.07</v>
      </c>
      <c r="M1332" s="10" cm="1">
        <f t="array" ref="M1332">IFERROR(IF(ISNUMBER(L1332),(L1332-INDEX('Price Data'!Q:Q,MATCH(TEXT(A1332,"YYYY-MM-DD"),'Price Data'!P:P,0)+1))/INDEX('Price Data'!Q:Q,MATCH(TEXT(A1332,"YYYY-MM-DD"),'Price Data'!P:P,0)+1),""),"")</f>
        <v>9.8684210526315142E-3</v>
      </c>
      <c r="N1332" s="34">
        <f>IFERROR(INDEX('Price Data'!T:T,MATCH(TEXT(A1332,"YYYY-MM-DD"),'Price Data'!S:S,0)),"")</f>
        <v>3.28</v>
      </c>
      <c r="O1332" s="10" cm="1">
        <f t="array" ref="O1332">IFERROR(IF(ISNUMBER(N1332),(N1332-INDEX('Price Data'!T:T,MATCH(TEXT(A1332,"YYYY-MM-DD"),'Price Data'!S:S,0)+1))/INDEX('Price Data'!T:T,MATCH(TEXT(A1332,"YYYY-MM-DD"),'Price Data'!S:S,0)+1),""),"")</f>
        <v>9.2307692307691709E-3</v>
      </c>
    </row>
    <row r="1333" spans="1:15" x14ac:dyDescent="0.3">
      <c r="A1333" s="8">
        <v>43152</v>
      </c>
      <c r="B1333" s="34">
        <f>IFERROR(INDEX('Price Data'!B:B,MATCH(TEXT(A1333,"YYYY-MM-DD"),'Price Data'!A:A,0)),"")</f>
        <v>22653</v>
      </c>
      <c r="C1333" s="10" cm="1">
        <f t="array" ref="C1333">IFERROR(IF(ISNUMBER(B1333),(B1333-INDEX('Price Data'!B:B,MATCH(TEXT(A1333,"YYYY-MM-DD"),'Price Data'!A:A,0)+1))/INDEX('Price Data'!B:B,MATCH(TEXT(A1333,"YYYY-MM-DD"),'Price Data'!A:A,0)+1),""),"")</f>
        <v>-9.2617094469436357E-4</v>
      </c>
      <c r="D1333" s="34">
        <f>IFERROR(INDEX('Price Data'!E:E,MATCH(TEXT(A1333,"YYYY-MM-DD"),'Price Data'!D:D,0)),"")</f>
        <v>17.53</v>
      </c>
      <c r="E1333" s="10" cm="1">
        <f t="array" ref="E1333">IFERROR(IF(ISNUMBER(D1333),(D1333-INDEX('Price Data'!E:E,MATCH(TEXT(A1333,"YYYY-MM-DD"),'Price Data'!D:D,0)+1))/INDEX('Price Data'!E:E,MATCH(TEXT(A1333,"YYYY-MM-DD"),'Price Data'!D:D,0)+1),""),"")</f>
        <v>-2.2766078542970488E-3</v>
      </c>
      <c r="F1333" s="34">
        <f>IFERROR(INDEX('Price Data'!H:H,MATCH(TEXT(A1333,"YYYY-MM-DD"),'Price Data'!G:G,0)),"")</f>
        <v>333.39999399999999</v>
      </c>
      <c r="G1333" s="10" cm="1">
        <f t="array" ref="G1333">IFERROR(IF(ISNUMBER(F1333),(F1333-INDEX('Price Data'!H:H,MATCH(TEXT(A1333,"YYYY-MM-DD"),'Price Data'!G:G,0)+1))/INDEX('Price Data'!H:H,MATCH(TEXT(A1333,"YYYY-MM-DD"),'Price Data'!G:G,0)+1),""),"")</f>
        <v>-2.2574059995765627E-2</v>
      </c>
      <c r="H1333" s="34">
        <f>IFERROR(INDEX('Price Data'!K:K,MATCH(TEXT(A1333,"YYYY-MM-DD"),'Price Data'!J:J,0)),"")</f>
        <v>3.1</v>
      </c>
      <c r="I1333" s="10" cm="1">
        <f t="array" ref="I1333">IFERROR(IF(ISNUMBER(H1333),(H1333-INDEX('Price Data'!K:K,MATCH(TEXT(A1333,"YYYY-MM-DD"),'Price Data'!J:J,0)+1))/INDEX('Price Data'!K:K,MATCH(TEXT(A1333,"YYYY-MM-DD"),'Price Data'!J:J,0)+1),""),"")</f>
        <v>3.2362459546926314E-3</v>
      </c>
      <c r="J1333" s="34">
        <f>IFERROR(INDEX('Price Data'!N:N,MATCH(TEXT(A1333,"YYYY-MM-DD"),'Price Data'!M:M,0)),"")</f>
        <v>3.24</v>
      </c>
      <c r="K1333" s="10" cm="1">
        <f t="array" ref="K1333">IFERROR(IF(ISNUMBER(J1333),(J1333-INDEX('Price Data'!N:N,MATCH(TEXT(A1333,"YYYY-MM-DD"),'Price Data'!M:M,0)+1))/INDEX('Price Data'!N:N,MATCH(TEXT(A1333,"YYYY-MM-DD"),'Price Data'!M:M,0)+1),""),"")</f>
        <v>3.0959752321982137E-3</v>
      </c>
      <c r="L1333" s="34">
        <f>IFERROR(INDEX('Price Data'!Q:Q,MATCH(TEXT(A1333,"YYYY-MM-DD"),'Price Data'!P:P,0)),"")</f>
        <v>3.12</v>
      </c>
      <c r="M1333" s="10" cm="1">
        <f t="array" ref="M1333">IFERROR(IF(ISNUMBER(L1333),(L1333-INDEX('Price Data'!Q:Q,MATCH(TEXT(A1333,"YYYY-MM-DD"),'Price Data'!P:P,0)+1))/INDEX('Price Data'!Q:Q,MATCH(TEXT(A1333,"YYYY-MM-DD"),'Price Data'!P:P,0)+1),""),"")</f>
        <v>1.6286644951140152E-2</v>
      </c>
      <c r="N1333" s="34">
        <f>IFERROR(INDEX('Price Data'!T:T,MATCH(TEXT(A1333,"YYYY-MM-DD"),'Price Data'!S:S,0)),"")</f>
        <v>3.32</v>
      </c>
      <c r="O1333" s="10" cm="1">
        <f t="array" ref="O1333">IFERROR(IF(ISNUMBER(N1333),(N1333-INDEX('Price Data'!T:T,MATCH(TEXT(A1333,"YYYY-MM-DD"),'Price Data'!S:S,0)+1))/INDEX('Price Data'!T:T,MATCH(TEXT(A1333,"YYYY-MM-DD"),'Price Data'!S:S,0)+1),""),"")</f>
        <v>1.2195121951219523E-2</v>
      </c>
    </row>
    <row r="1334" spans="1:15" x14ac:dyDescent="0.3">
      <c r="A1334" s="8">
        <v>43153</v>
      </c>
      <c r="B1334" s="34">
        <f>IFERROR(INDEX('Price Data'!B:B,MATCH(TEXT(A1334,"YYYY-MM-DD"),'Price Data'!A:A,0)),"")</f>
        <v>22464</v>
      </c>
      <c r="C1334" s="10" cm="1">
        <f t="array" ref="C1334">IFERROR(IF(ISNUMBER(B1334),(B1334-INDEX('Price Data'!B:B,MATCH(TEXT(A1334,"YYYY-MM-DD"),'Price Data'!A:A,0)+1))/INDEX('Price Data'!B:B,MATCH(TEXT(A1334,"YYYY-MM-DD"),'Price Data'!A:A,0)+1),""),"")</f>
        <v>-8.3432657926102508E-3</v>
      </c>
      <c r="D1334" s="34">
        <f>IFERROR(INDEX('Price Data'!E:E,MATCH(TEXT(A1334,"YYYY-MM-DD"),'Price Data'!D:D,0)),"")</f>
        <v>17.18</v>
      </c>
      <c r="E1334" s="10" cm="1">
        <f t="array" ref="E1334">IFERROR(IF(ISNUMBER(D1334),(D1334-INDEX('Price Data'!E:E,MATCH(TEXT(A1334,"YYYY-MM-DD"),'Price Data'!D:D,0)+1))/INDEX('Price Data'!E:E,MATCH(TEXT(A1334,"YYYY-MM-DD"),'Price Data'!D:D,0)+1),""),"")</f>
        <v>-1.9965772960638985E-2</v>
      </c>
      <c r="F1334" s="34">
        <f>IFERROR(INDEX('Price Data'!H:H,MATCH(TEXT(A1334,"YYYY-MM-DD"),'Price Data'!G:G,0)),"")</f>
        <v>322</v>
      </c>
      <c r="G1334" s="10" cm="1">
        <f t="array" ref="G1334">IFERROR(IF(ISNUMBER(F1334),(F1334-INDEX('Price Data'!H:H,MATCH(TEXT(A1334,"YYYY-MM-DD"),'Price Data'!G:G,0)+1))/INDEX('Price Data'!H:H,MATCH(TEXT(A1334,"YYYY-MM-DD"),'Price Data'!G:G,0)+1),""),"")</f>
        <v>-3.4193143986679234E-2</v>
      </c>
      <c r="H1334" s="34">
        <f>IFERROR(INDEX('Price Data'!K:K,MATCH(TEXT(A1334,"YYYY-MM-DD"),'Price Data'!J:J,0)),"")</f>
        <v>3.06</v>
      </c>
      <c r="I1334" s="10" cm="1">
        <f t="array" ref="I1334">IFERROR(IF(ISNUMBER(H1334),(H1334-INDEX('Price Data'!K:K,MATCH(TEXT(A1334,"YYYY-MM-DD"),'Price Data'!J:J,0)+1))/INDEX('Price Data'!K:K,MATCH(TEXT(A1334,"YYYY-MM-DD"),'Price Data'!J:J,0)+1),""),"")</f>
        <v>-1.2903225806451623E-2</v>
      </c>
      <c r="J1334" s="34">
        <f>IFERROR(INDEX('Price Data'!N:N,MATCH(TEXT(A1334,"YYYY-MM-DD"),'Price Data'!M:M,0)),"")</f>
        <v>3.17</v>
      </c>
      <c r="K1334" s="10" cm="1">
        <f t="array" ref="K1334">IFERROR(IF(ISNUMBER(J1334),(J1334-INDEX('Price Data'!N:N,MATCH(TEXT(A1334,"YYYY-MM-DD"),'Price Data'!M:M,0)+1))/INDEX('Price Data'!N:N,MATCH(TEXT(A1334,"YYYY-MM-DD"),'Price Data'!M:M,0)+1),""),"")</f>
        <v>-2.1604938271605024E-2</v>
      </c>
      <c r="L1334" s="34">
        <f>IFERROR(INDEX('Price Data'!Q:Q,MATCH(TEXT(A1334,"YYYY-MM-DD"),'Price Data'!P:P,0)),"")</f>
        <v>3.06</v>
      </c>
      <c r="M1334" s="10" cm="1">
        <f t="array" ref="M1334">IFERROR(IF(ISNUMBER(L1334),(L1334-INDEX('Price Data'!Q:Q,MATCH(TEXT(A1334,"YYYY-MM-DD"),'Price Data'!P:P,0)+1))/INDEX('Price Data'!Q:Q,MATCH(TEXT(A1334,"YYYY-MM-DD"),'Price Data'!P:P,0)+1),""),"")</f>
        <v>-1.9230769230769246E-2</v>
      </c>
      <c r="N1334" s="34">
        <f>IFERROR(INDEX('Price Data'!T:T,MATCH(TEXT(A1334,"YYYY-MM-DD"),'Price Data'!S:S,0)),"")</f>
        <v>3.33</v>
      </c>
      <c r="O1334" s="10" cm="1">
        <f t="array" ref="O1334">IFERROR(IF(ISNUMBER(N1334),(N1334-INDEX('Price Data'!T:T,MATCH(TEXT(A1334,"YYYY-MM-DD"),'Price Data'!S:S,0)+1))/INDEX('Price Data'!T:T,MATCH(TEXT(A1334,"YYYY-MM-DD"),'Price Data'!S:S,0)+1),""),"")</f>
        <v>3.0120481927711539E-3</v>
      </c>
    </row>
    <row r="1335" spans="1:15" x14ac:dyDescent="0.3">
      <c r="A1335" s="8">
        <v>43154</v>
      </c>
      <c r="B1335" s="34">
        <f>IFERROR(INDEX('Price Data'!B:B,MATCH(TEXT(A1335,"YYYY-MM-DD"),'Price Data'!A:A,0)),"")</f>
        <v>22672</v>
      </c>
      <c r="C1335" s="10" cm="1">
        <f t="array" ref="C1335">IFERROR(IF(ISNUMBER(B1335),(B1335-INDEX('Price Data'!B:B,MATCH(TEXT(A1335,"YYYY-MM-DD"),'Price Data'!A:A,0)+1))/INDEX('Price Data'!B:B,MATCH(TEXT(A1335,"YYYY-MM-DD"),'Price Data'!A:A,0)+1),""),"")</f>
        <v>9.2592592592592587E-3</v>
      </c>
      <c r="D1335" s="34">
        <f>IFERROR(INDEX('Price Data'!E:E,MATCH(TEXT(A1335,"YYYY-MM-DD"),'Price Data'!D:D,0)),"")</f>
        <v>17.23</v>
      </c>
      <c r="E1335" s="10" cm="1">
        <f t="array" ref="E1335">IFERROR(IF(ISNUMBER(D1335),(D1335-INDEX('Price Data'!E:E,MATCH(TEXT(A1335,"YYYY-MM-DD"),'Price Data'!D:D,0)+1))/INDEX('Price Data'!E:E,MATCH(TEXT(A1335,"YYYY-MM-DD"),'Price Data'!D:D,0)+1),""),"")</f>
        <v>2.9103608847497503E-3</v>
      </c>
      <c r="F1335" s="34">
        <f>IFERROR(INDEX('Price Data'!H:H,MATCH(TEXT(A1335,"YYYY-MM-DD"),'Price Data'!G:G,0)),"")</f>
        <v>313</v>
      </c>
      <c r="G1335" s="10" cm="1">
        <f t="array" ref="G1335">IFERROR(IF(ISNUMBER(F1335),(F1335-INDEX('Price Data'!H:H,MATCH(TEXT(A1335,"YYYY-MM-DD"),'Price Data'!G:G,0)+1))/INDEX('Price Data'!H:H,MATCH(TEXT(A1335,"YYYY-MM-DD"),'Price Data'!G:G,0)+1),""),"")</f>
        <v>-2.7950310559006212E-2</v>
      </c>
      <c r="H1335" s="34">
        <f>IFERROR(INDEX('Price Data'!K:K,MATCH(TEXT(A1335,"YYYY-MM-DD"),'Price Data'!J:J,0)),"")</f>
        <v>3.08</v>
      </c>
      <c r="I1335" s="10" cm="1">
        <f t="array" ref="I1335">IFERROR(IF(ISNUMBER(H1335),(H1335-INDEX('Price Data'!K:K,MATCH(TEXT(A1335,"YYYY-MM-DD"),'Price Data'!J:J,0)+1))/INDEX('Price Data'!K:K,MATCH(TEXT(A1335,"YYYY-MM-DD"),'Price Data'!J:J,0)+1),""),"")</f>
        <v>6.5359477124183061E-3</v>
      </c>
      <c r="J1335" s="34">
        <f>IFERROR(INDEX('Price Data'!N:N,MATCH(TEXT(A1335,"YYYY-MM-DD"),'Price Data'!M:M,0)),"")</f>
        <v>3.29</v>
      </c>
      <c r="K1335" s="10" cm="1">
        <f t="array" ref="K1335">IFERROR(IF(ISNUMBER(J1335),(J1335-INDEX('Price Data'!N:N,MATCH(TEXT(A1335,"YYYY-MM-DD"),'Price Data'!M:M,0)+1))/INDEX('Price Data'!N:N,MATCH(TEXT(A1335,"YYYY-MM-DD"),'Price Data'!M:M,0)+1),""),"")</f>
        <v>3.7854889589905398E-2</v>
      </c>
      <c r="L1335" s="34">
        <f>IFERROR(INDEX('Price Data'!Q:Q,MATCH(TEXT(A1335,"YYYY-MM-DD"),'Price Data'!P:P,0)),"")</f>
        <v>3.13</v>
      </c>
      <c r="M1335" s="10" cm="1">
        <f t="array" ref="M1335">IFERROR(IF(ISNUMBER(L1335),(L1335-INDEX('Price Data'!Q:Q,MATCH(TEXT(A1335,"YYYY-MM-DD"),'Price Data'!P:P,0)+1))/INDEX('Price Data'!Q:Q,MATCH(TEXT(A1335,"YYYY-MM-DD"),'Price Data'!P:P,0)+1),""),"")</f>
        <v>2.2875816993463999E-2</v>
      </c>
      <c r="N1335" s="34">
        <f>IFERROR(INDEX('Price Data'!T:T,MATCH(TEXT(A1335,"YYYY-MM-DD"),'Price Data'!S:S,0)),"")</f>
        <v>3.33</v>
      </c>
      <c r="O1335" s="10" cm="1">
        <f t="array" ref="O1335">IFERROR(IF(ISNUMBER(N1335),(N1335-INDEX('Price Data'!T:T,MATCH(TEXT(A1335,"YYYY-MM-DD"),'Price Data'!S:S,0)+1))/INDEX('Price Data'!T:T,MATCH(TEXT(A1335,"YYYY-MM-DD"),'Price Data'!S:S,0)+1),""),"")</f>
        <v>0</v>
      </c>
    </row>
    <row r="1336" spans="1:15" x14ac:dyDescent="0.3">
      <c r="A1336" s="8">
        <v>43155</v>
      </c>
      <c r="B1336" s="34" t="str">
        <f>IFERROR(INDEX('Price Data'!B:B,MATCH(TEXT(A1336,"YYYY-MM-DD"),'Price Data'!A:A,0)),"")</f>
        <v/>
      </c>
      <c r="C1336" s="10" t="str" cm="1">
        <f t="array" ref="C1336">IFERROR(IF(ISNUMBER(B1336),(B1336-INDEX('Price Data'!B:B,MATCH(TEXT(A1336,"YYYY-MM-DD"),'Price Data'!A:A,0)+1))/INDEX('Price Data'!B:B,MATCH(TEXT(A1336,"YYYY-MM-DD"),'Price Data'!A:A,0)+1),""),"")</f>
        <v/>
      </c>
      <c r="D1336" s="34" t="str">
        <f>IFERROR(INDEX('Price Data'!E:E,MATCH(TEXT(A1336,"YYYY-MM-DD"),'Price Data'!D:D,0)),"")</f>
        <v/>
      </c>
      <c r="E1336" s="10" t="str" cm="1">
        <f t="array" ref="E1336">IFERROR(IF(ISNUMBER(D1336),(D1336-INDEX('Price Data'!E:E,MATCH(TEXT(A1336,"YYYY-MM-DD"),'Price Data'!D:D,0)+1))/INDEX('Price Data'!E:E,MATCH(TEXT(A1336,"YYYY-MM-DD"),'Price Data'!D:D,0)+1),""),"")</f>
        <v/>
      </c>
      <c r="F1336" s="34" t="str">
        <f>IFERROR(INDEX('Price Data'!H:H,MATCH(TEXT(A1336,"YYYY-MM-DD"),'Price Data'!G:G,0)),"")</f>
        <v/>
      </c>
      <c r="G1336" s="10" t="str" cm="1">
        <f t="array" ref="G1336">IFERROR(IF(ISNUMBER(F1336),(F1336-INDEX('Price Data'!H:H,MATCH(TEXT(A1336,"YYYY-MM-DD"),'Price Data'!G:G,0)+1))/INDEX('Price Data'!H:H,MATCH(TEXT(A1336,"YYYY-MM-DD"),'Price Data'!G:G,0)+1),""),"")</f>
        <v/>
      </c>
      <c r="H1336" s="34" t="str">
        <f>IFERROR(INDEX('Price Data'!K:K,MATCH(TEXT(A1336,"YYYY-MM-DD"),'Price Data'!J:J,0)),"")</f>
        <v/>
      </c>
      <c r="I1336" s="10" t="str" cm="1">
        <f t="array" ref="I1336">IFERROR(IF(ISNUMBER(H1336),(H1336-INDEX('Price Data'!K:K,MATCH(TEXT(A1336,"YYYY-MM-DD"),'Price Data'!J:J,0)+1))/INDEX('Price Data'!K:K,MATCH(TEXT(A1336,"YYYY-MM-DD"),'Price Data'!J:J,0)+1),""),"")</f>
        <v/>
      </c>
      <c r="J1336" s="34" t="str">
        <f>IFERROR(INDEX('Price Data'!N:N,MATCH(TEXT(A1336,"YYYY-MM-DD"),'Price Data'!M:M,0)),"")</f>
        <v/>
      </c>
      <c r="K1336" s="10" t="str" cm="1">
        <f t="array" ref="K1336">IFERROR(IF(ISNUMBER(J1336),(J1336-INDEX('Price Data'!N:N,MATCH(TEXT(A1336,"YYYY-MM-DD"),'Price Data'!M:M,0)+1))/INDEX('Price Data'!N:N,MATCH(TEXT(A1336,"YYYY-MM-DD"),'Price Data'!M:M,0)+1),""),"")</f>
        <v/>
      </c>
      <c r="L1336" s="34" t="str">
        <f>IFERROR(INDEX('Price Data'!Q:Q,MATCH(TEXT(A1336,"YYYY-MM-DD"),'Price Data'!P:P,0)),"")</f>
        <v/>
      </c>
      <c r="M1336" s="10" t="str" cm="1">
        <f t="array" ref="M1336">IFERROR(IF(ISNUMBER(L1336),(L1336-INDEX('Price Data'!Q:Q,MATCH(TEXT(A1336,"YYYY-MM-DD"),'Price Data'!P:P,0)+1))/INDEX('Price Data'!Q:Q,MATCH(TEXT(A1336,"YYYY-MM-DD"),'Price Data'!P:P,0)+1),""),"")</f>
        <v/>
      </c>
      <c r="N1336" s="34" t="str">
        <f>IFERROR(INDEX('Price Data'!T:T,MATCH(TEXT(A1336,"YYYY-MM-DD"),'Price Data'!S:S,0)),"")</f>
        <v/>
      </c>
      <c r="O1336" s="10" t="str" cm="1">
        <f t="array" ref="O1336">IFERROR(IF(ISNUMBER(N1336),(N1336-INDEX('Price Data'!T:T,MATCH(TEXT(A1336,"YYYY-MM-DD"),'Price Data'!S:S,0)+1))/INDEX('Price Data'!T:T,MATCH(TEXT(A1336,"YYYY-MM-DD"),'Price Data'!S:S,0)+1),""),"")</f>
        <v/>
      </c>
    </row>
    <row r="1337" spans="1:15" x14ac:dyDescent="0.3">
      <c r="A1337" s="8">
        <v>43156</v>
      </c>
      <c r="B1337" s="34" t="str">
        <f>IFERROR(INDEX('Price Data'!B:B,MATCH(TEXT(A1337,"YYYY-MM-DD"),'Price Data'!A:A,0)),"")</f>
        <v/>
      </c>
      <c r="C1337" s="10" t="str" cm="1">
        <f t="array" ref="C1337">IFERROR(IF(ISNUMBER(B1337),(B1337-INDEX('Price Data'!B:B,MATCH(TEXT(A1337,"YYYY-MM-DD"),'Price Data'!A:A,0)+1))/INDEX('Price Data'!B:B,MATCH(TEXT(A1337,"YYYY-MM-DD"),'Price Data'!A:A,0)+1),""),"")</f>
        <v/>
      </c>
      <c r="D1337" s="34" t="str">
        <f>IFERROR(INDEX('Price Data'!E:E,MATCH(TEXT(A1337,"YYYY-MM-DD"),'Price Data'!D:D,0)),"")</f>
        <v/>
      </c>
      <c r="E1337" s="10" t="str" cm="1">
        <f t="array" ref="E1337">IFERROR(IF(ISNUMBER(D1337),(D1337-INDEX('Price Data'!E:E,MATCH(TEXT(A1337,"YYYY-MM-DD"),'Price Data'!D:D,0)+1))/INDEX('Price Data'!E:E,MATCH(TEXT(A1337,"YYYY-MM-DD"),'Price Data'!D:D,0)+1),""),"")</f>
        <v/>
      </c>
      <c r="F1337" s="34" t="str">
        <f>IFERROR(INDEX('Price Data'!H:H,MATCH(TEXT(A1337,"YYYY-MM-DD"),'Price Data'!G:G,0)),"")</f>
        <v/>
      </c>
      <c r="G1337" s="10" t="str" cm="1">
        <f t="array" ref="G1337">IFERROR(IF(ISNUMBER(F1337),(F1337-INDEX('Price Data'!H:H,MATCH(TEXT(A1337,"YYYY-MM-DD"),'Price Data'!G:G,0)+1))/INDEX('Price Data'!H:H,MATCH(TEXT(A1337,"YYYY-MM-DD"),'Price Data'!G:G,0)+1),""),"")</f>
        <v/>
      </c>
      <c r="H1337" s="34" t="str">
        <f>IFERROR(INDEX('Price Data'!K:K,MATCH(TEXT(A1337,"YYYY-MM-DD"),'Price Data'!J:J,0)),"")</f>
        <v/>
      </c>
      <c r="I1337" s="10" t="str" cm="1">
        <f t="array" ref="I1337">IFERROR(IF(ISNUMBER(H1337),(H1337-INDEX('Price Data'!K:K,MATCH(TEXT(A1337,"YYYY-MM-DD"),'Price Data'!J:J,0)+1))/INDEX('Price Data'!K:K,MATCH(TEXT(A1337,"YYYY-MM-DD"),'Price Data'!J:J,0)+1),""),"")</f>
        <v/>
      </c>
      <c r="J1337" s="34" t="str">
        <f>IFERROR(INDEX('Price Data'!N:N,MATCH(TEXT(A1337,"YYYY-MM-DD"),'Price Data'!M:M,0)),"")</f>
        <v/>
      </c>
      <c r="K1337" s="10" t="str" cm="1">
        <f t="array" ref="K1337">IFERROR(IF(ISNUMBER(J1337),(J1337-INDEX('Price Data'!N:N,MATCH(TEXT(A1337,"YYYY-MM-DD"),'Price Data'!M:M,0)+1))/INDEX('Price Data'!N:N,MATCH(TEXT(A1337,"YYYY-MM-DD"),'Price Data'!M:M,0)+1),""),"")</f>
        <v/>
      </c>
      <c r="L1337" s="34" t="str">
        <f>IFERROR(INDEX('Price Data'!Q:Q,MATCH(TEXT(A1337,"YYYY-MM-DD"),'Price Data'!P:P,0)),"")</f>
        <v/>
      </c>
      <c r="M1337" s="10" t="str" cm="1">
        <f t="array" ref="M1337">IFERROR(IF(ISNUMBER(L1337),(L1337-INDEX('Price Data'!Q:Q,MATCH(TEXT(A1337,"YYYY-MM-DD"),'Price Data'!P:P,0)+1))/INDEX('Price Data'!Q:Q,MATCH(TEXT(A1337,"YYYY-MM-DD"),'Price Data'!P:P,0)+1),""),"")</f>
        <v/>
      </c>
      <c r="N1337" s="34" t="str">
        <f>IFERROR(INDEX('Price Data'!T:T,MATCH(TEXT(A1337,"YYYY-MM-DD"),'Price Data'!S:S,0)),"")</f>
        <v/>
      </c>
      <c r="O1337" s="10" t="str" cm="1">
        <f t="array" ref="O1337">IFERROR(IF(ISNUMBER(N1337),(N1337-INDEX('Price Data'!T:T,MATCH(TEXT(A1337,"YYYY-MM-DD"),'Price Data'!S:S,0)+1))/INDEX('Price Data'!T:T,MATCH(TEXT(A1337,"YYYY-MM-DD"),'Price Data'!S:S,0)+1),""),"")</f>
        <v/>
      </c>
    </row>
    <row r="1338" spans="1:15" x14ac:dyDescent="0.3">
      <c r="A1338" s="8">
        <v>43157</v>
      </c>
      <c r="B1338" s="34">
        <f>IFERROR(INDEX('Price Data'!B:B,MATCH(TEXT(A1338,"YYYY-MM-DD"),'Price Data'!A:A,0)),"")</f>
        <v>22706</v>
      </c>
      <c r="C1338" s="10" cm="1">
        <f t="array" ref="C1338">IFERROR(IF(ISNUMBER(B1338),(B1338-INDEX('Price Data'!B:B,MATCH(TEXT(A1338,"YYYY-MM-DD"),'Price Data'!A:A,0)+1))/INDEX('Price Data'!B:B,MATCH(TEXT(A1338,"YYYY-MM-DD"),'Price Data'!A:A,0)+1),""),"")</f>
        <v>1.4996471418489768E-3</v>
      </c>
      <c r="D1338" s="34">
        <f>IFERROR(INDEX('Price Data'!E:E,MATCH(TEXT(A1338,"YYYY-MM-DD"),'Price Data'!D:D,0)),"")</f>
        <v>17.190000000000001</v>
      </c>
      <c r="E1338" s="10" cm="1">
        <f t="array" ref="E1338">IFERROR(IF(ISNUMBER(D1338),(D1338-INDEX('Price Data'!E:E,MATCH(TEXT(A1338,"YYYY-MM-DD"),'Price Data'!D:D,0)+1))/INDEX('Price Data'!E:E,MATCH(TEXT(A1338,"YYYY-MM-DD"),'Price Data'!D:D,0)+1),""),"")</f>
        <v>-2.3215322112593818E-3</v>
      </c>
      <c r="F1338" s="34">
        <f>IFERROR(INDEX('Price Data'!H:H,MATCH(TEXT(A1338,"YYYY-MM-DD"),'Price Data'!G:G,0)),"")</f>
        <v>322.79998799999998</v>
      </c>
      <c r="G1338" s="10" cm="1">
        <f t="array" ref="G1338">IFERROR(IF(ISNUMBER(F1338),(F1338-INDEX('Price Data'!H:H,MATCH(TEXT(A1338,"YYYY-MM-DD"),'Price Data'!G:G,0)+1))/INDEX('Price Data'!H:H,MATCH(TEXT(A1338,"YYYY-MM-DD"),'Price Data'!G:G,0)+1),""),"")</f>
        <v>3.1309865814696435E-2</v>
      </c>
      <c r="H1338" s="34">
        <f>IFERROR(INDEX('Price Data'!K:K,MATCH(TEXT(A1338,"YYYY-MM-DD"),'Price Data'!J:J,0)),"")</f>
        <v>3.09</v>
      </c>
      <c r="I1338" s="10" cm="1">
        <f t="array" ref="I1338">IFERROR(IF(ISNUMBER(H1338),(H1338-INDEX('Price Data'!K:K,MATCH(TEXT(A1338,"YYYY-MM-DD"),'Price Data'!J:J,0)+1))/INDEX('Price Data'!K:K,MATCH(TEXT(A1338,"YYYY-MM-DD"),'Price Data'!J:J,0)+1),""),"")</f>
        <v>3.2467532467531776E-3</v>
      </c>
      <c r="J1338" s="34">
        <f>IFERROR(INDEX('Price Data'!N:N,MATCH(TEXT(A1338,"YYYY-MM-DD"),'Price Data'!M:M,0)),"")</f>
        <v>3.29</v>
      </c>
      <c r="K1338" s="10" cm="1">
        <f t="array" ref="K1338">IFERROR(IF(ISNUMBER(J1338),(J1338-INDEX('Price Data'!N:N,MATCH(TEXT(A1338,"YYYY-MM-DD"),'Price Data'!M:M,0)+1))/INDEX('Price Data'!N:N,MATCH(TEXT(A1338,"YYYY-MM-DD"),'Price Data'!M:M,0)+1),""),"")</f>
        <v>0</v>
      </c>
      <c r="L1338" s="34">
        <f>IFERROR(INDEX('Price Data'!Q:Q,MATCH(TEXT(A1338,"YYYY-MM-DD"),'Price Data'!P:P,0)),"")</f>
        <v>3.13</v>
      </c>
      <c r="M1338" s="10" cm="1">
        <f t="array" ref="M1338">IFERROR(IF(ISNUMBER(L1338),(L1338-INDEX('Price Data'!Q:Q,MATCH(TEXT(A1338,"YYYY-MM-DD"),'Price Data'!P:P,0)+1))/INDEX('Price Data'!Q:Q,MATCH(TEXT(A1338,"YYYY-MM-DD"),'Price Data'!P:P,0)+1),""),"")</f>
        <v>0</v>
      </c>
      <c r="N1338" s="34">
        <f>IFERROR(INDEX('Price Data'!T:T,MATCH(TEXT(A1338,"YYYY-MM-DD"),'Price Data'!S:S,0)),"")</f>
        <v>3.36</v>
      </c>
      <c r="O1338" s="10" cm="1">
        <f t="array" ref="O1338">IFERROR(IF(ISNUMBER(N1338),(N1338-INDEX('Price Data'!T:T,MATCH(TEXT(A1338,"YYYY-MM-DD"),'Price Data'!S:S,0)+1))/INDEX('Price Data'!T:T,MATCH(TEXT(A1338,"YYYY-MM-DD"),'Price Data'!S:S,0)+1),""),"")</f>
        <v>9.00900900900895E-3</v>
      </c>
    </row>
    <row r="1339" spans="1:15" x14ac:dyDescent="0.3">
      <c r="A1339" s="8">
        <v>43158</v>
      </c>
      <c r="B1339" s="34">
        <f>IFERROR(INDEX('Price Data'!B:B,MATCH(TEXT(A1339,"YYYY-MM-DD"),'Price Data'!A:A,0)),"")</f>
        <v>22724</v>
      </c>
      <c r="C1339" s="10" cm="1">
        <f t="array" ref="C1339">IFERROR(IF(ISNUMBER(B1339),(B1339-INDEX('Price Data'!B:B,MATCH(TEXT(A1339,"YYYY-MM-DD"),'Price Data'!A:A,0)+1))/INDEX('Price Data'!B:B,MATCH(TEXT(A1339,"YYYY-MM-DD"),'Price Data'!A:A,0)+1),""),"")</f>
        <v>7.9274200651810098E-4</v>
      </c>
      <c r="D1339" s="34">
        <f>IFERROR(INDEX('Price Data'!E:E,MATCH(TEXT(A1339,"YYYY-MM-DD"),'Price Data'!D:D,0)),"")</f>
        <v>17.440000000000001</v>
      </c>
      <c r="E1339" s="10" cm="1">
        <f t="array" ref="E1339">IFERROR(IF(ISNUMBER(D1339),(D1339-INDEX('Price Data'!E:E,MATCH(TEXT(A1339,"YYYY-MM-DD"),'Price Data'!D:D,0)+1))/INDEX('Price Data'!E:E,MATCH(TEXT(A1339,"YYYY-MM-DD"),'Price Data'!D:D,0)+1),""),"")</f>
        <v>1.4543339150668992E-2</v>
      </c>
      <c r="F1339" s="34">
        <f>IFERROR(INDEX('Price Data'!H:H,MATCH(TEXT(A1339,"YYYY-MM-DD"),'Price Data'!G:G,0)),"")</f>
        <v>323</v>
      </c>
      <c r="G1339" s="10" cm="1">
        <f t="array" ref="G1339">IFERROR(IF(ISNUMBER(F1339),(F1339-INDEX('Price Data'!H:H,MATCH(TEXT(A1339,"YYYY-MM-DD"),'Price Data'!G:G,0)+1))/INDEX('Price Data'!H:H,MATCH(TEXT(A1339,"YYYY-MM-DD"),'Price Data'!G:G,0)+1),""),"")</f>
        <v>6.1961588424846905E-4</v>
      </c>
      <c r="H1339" s="34">
        <f>IFERROR(INDEX('Price Data'!K:K,MATCH(TEXT(A1339,"YYYY-MM-DD"),'Price Data'!J:J,0)),"")</f>
        <v>3.1</v>
      </c>
      <c r="I1339" s="10" cm="1">
        <f t="array" ref="I1339">IFERROR(IF(ISNUMBER(H1339),(H1339-INDEX('Price Data'!K:K,MATCH(TEXT(A1339,"YYYY-MM-DD"),'Price Data'!J:J,0)+1))/INDEX('Price Data'!K:K,MATCH(TEXT(A1339,"YYYY-MM-DD"),'Price Data'!J:J,0)+1),""),"")</f>
        <v>3.2362459546926314E-3</v>
      </c>
      <c r="J1339" s="34">
        <f>IFERROR(INDEX('Price Data'!N:N,MATCH(TEXT(A1339,"YYYY-MM-DD"),'Price Data'!M:M,0)),"")</f>
        <v>3.3</v>
      </c>
      <c r="K1339" s="10" cm="1">
        <f t="array" ref="K1339">IFERROR(IF(ISNUMBER(J1339),(J1339-INDEX('Price Data'!N:N,MATCH(TEXT(A1339,"YYYY-MM-DD"),'Price Data'!M:M,0)+1))/INDEX('Price Data'!N:N,MATCH(TEXT(A1339,"YYYY-MM-DD"),'Price Data'!M:M,0)+1),""),"")</f>
        <v>3.0395136778114855E-3</v>
      </c>
      <c r="L1339" s="34">
        <f>IFERROR(INDEX('Price Data'!Q:Q,MATCH(TEXT(A1339,"YYYY-MM-DD"),'Price Data'!P:P,0)),"")</f>
        <v>3.15</v>
      </c>
      <c r="M1339" s="10" cm="1">
        <f t="array" ref="M1339">IFERROR(IF(ISNUMBER(L1339),(L1339-INDEX('Price Data'!Q:Q,MATCH(TEXT(A1339,"YYYY-MM-DD"),'Price Data'!P:P,0)+1))/INDEX('Price Data'!Q:Q,MATCH(TEXT(A1339,"YYYY-MM-DD"),'Price Data'!P:P,0)+1),""),"")</f>
        <v>6.3897763578274818E-3</v>
      </c>
      <c r="N1339" s="34">
        <f>IFERROR(INDEX('Price Data'!T:T,MATCH(TEXT(A1339,"YYYY-MM-DD"),'Price Data'!S:S,0)),"")</f>
        <v>3.33</v>
      </c>
      <c r="O1339" s="10" cm="1">
        <f t="array" ref="O1339">IFERROR(IF(ISNUMBER(N1339),(N1339-INDEX('Price Data'!T:T,MATCH(TEXT(A1339,"YYYY-MM-DD"),'Price Data'!S:S,0)+1))/INDEX('Price Data'!T:T,MATCH(TEXT(A1339,"YYYY-MM-DD"),'Price Data'!S:S,0)+1),""),"")</f>
        <v>-8.9285714285713708E-3</v>
      </c>
    </row>
    <row r="1340" spans="1:15" x14ac:dyDescent="0.3">
      <c r="A1340" s="8">
        <v>43159</v>
      </c>
      <c r="B1340" s="34">
        <f>IFERROR(INDEX('Price Data'!B:B,MATCH(TEXT(A1340,"YYYY-MM-DD"),'Price Data'!A:A,0)),"")</f>
        <v>22608</v>
      </c>
      <c r="C1340" s="10" cm="1">
        <f t="array" ref="C1340">IFERROR(IF(ISNUMBER(B1340),(B1340-INDEX('Price Data'!B:B,MATCH(TEXT(A1340,"YYYY-MM-DD"),'Price Data'!A:A,0)+1))/INDEX('Price Data'!B:B,MATCH(TEXT(A1340,"YYYY-MM-DD"),'Price Data'!A:A,0)+1),""),"")</f>
        <v>-5.1047350818517866E-3</v>
      </c>
      <c r="D1340" s="34">
        <f>IFERROR(INDEX('Price Data'!E:E,MATCH(TEXT(A1340,"YYYY-MM-DD"),'Price Data'!D:D,0)),"")</f>
        <v>17.45</v>
      </c>
      <c r="E1340" s="10" cm="1">
        <f t="array" ref="E1340">IFERROR(IF(ISNUMBER(D1340),(D1340-INDEX('Price Data'!E:E,MATCH(TEXT(A1340,"YYYY-MM-DD"),'Price Data'!D:D,0)+1))/INDEX('Price Data'!E:E,MATCH(TEXT(A1340,"YYYY-MM-DD"),'Price Data'!D:D,0)+1),""),"")</f>
        <v>5.733944954127299E-4</v>
      </c>
      <c r="F1340" s="34">
        <f>IFERROR(INDEX('Price Data'!H:H,MATCH(TEXT(A1340,"YYYY-MM-DD"),'Price Data'!G:G,0)),"")</f>
        <v>321.5</v>
      </c>
      <c r="G1340" s="10" cm="1">
        <f t="array" ref="G1340">IFERROR(IF(ISNUMBER(F1340),(F1340-INDEX('Price Data'!H:H,MATCH(TEXT(A1340,"YYYY-MM-DD"),'Price Data'!G:G,0)+1))/INDEX('Price Data'!H:H,MATCH(TEXT(A1340,"YYYY-MM-DD"),'Price Data'!G:G,0)+1),""),"")</f>
        <v>-4.6439628482972135E-3</v>
      </c>
      <c r="H1340" s="34">
        <f>IFERROR(INDEX('Price Data'!K:K,MATCH(TEXT(A1340,"YYYY-MM-DD"),'Price Data'!J:J,0)),"")</f>
        <v>3.1</v>
      </c>
      <c r="I1340" s="10" cm="1">
        <f t="array" ref="I1340">IFERROR(IF(ISNUMBER(H1340),(H1340-INDEX('Price Data'!K:K,MATCH(TEXT(A1340,"YYYY-MM-DD"),'Price Data'!J:J,0)+1))/INDEX('Price Data'!K:K,MATCH(TEXT(A1340,"YYYY-MM-DD"),'Price Data'!J:J,0)+1),""),"")</f>
        <v>0</v>
      </c>
      <c r="J1340" s="34">
        <f>IFERROR(INDEX('Price Data'!N:N,MATCH(TEXT(A1340,"YYYY-MM-DD"),'Price Data'!M:M,0)),"")</f>
        <v>3.3</v>
      </c>
      <c r="K1340" s="10" cm="1">
        <f t="array" ref="K1340">IFERROR(IF(ISNUMBER(J1340),(J1340-INDEX('Price Data'!N:N,MATCH(TEXT(A1340,"YYYY-MM-DD"),'Price Data'!M:M,0)+1))/INDEX('Price Data'!N:N,MATCH(TEXT(A1340,"YYYY-MM-DD"),'Price Data'!M:M,0)+1),""),"")</f>
        <v>0</v>
      </c>
      <c r="L1340" s="34">
        <f>IFERROR(INDEX('Price Data'!Q:Q,MATCH(TEXT(A1340,"YYYY-MM-DD"),'Price Data'!P:P,0)),"")</f>
        <v>3.11</v>
      </c>
      <c r="M1340" s="10" cm="1">
        <f t="array" ref="M1340">IFERROR(IF(ISNUMBER(L1340),(L1340-INDEX('Price Data'!Q:Q,MATCH(TEXT(A1340,"YYYY-MM-DD"),'Price Data'!P:P,0)+1))/INDEX('Price Data'!Q:Q,MATCH(TEXT(A1340,"YYYY-MM-DD"),'Price Data'!P:P,0)+1),""),"")</f>
        <v>-1.2698412698412711E-2</v>
      </c>
      <c r="N1340" s="34">
        <f>IFERROR(INDEX('Price Data'!T:T,MATCH(TEXT(A1340,"YYYY-MM-DD"),'Price Data'!S:S,0)),"")</f>
        <v>3.33</v>
      </c>
      <c r="O1340" s="10" cm="1">
        <f t="array" ref="O1340">IFERROR(IF(ISNUMBER(N1340),(N1340-INDEX('Price Data'!T:T,MATCH(TEXT(A1340,"YYYY-MM-DD"),'Price Data'!S:S,0)+1))/INDEX('Price Data'!T:T,MATCH(TEXT(A1340,"YYYY-MM-DD"),'Price Data'!S:S,0)+1),""),"")</f>
        <v>0</v>
      </c>
    </row>
    <row r="1341" spans="1:15" x14ac:dyDescent="0.3">
      <c r="A1341" s="8">
        <v>43160</v>
      </c>
      <c r="B1341" s="34">
        <f>IFERROR(INDEX('Price Data'!B:B,MATCH(TEXT(A1341,"YYYY-MM-DD"),'Price Data'!A:A,0)),"")</f>
        <v>22448</v>
      </c>
      <c r="C1341" s="10" cm="1">
        <f t="array" ref="C1341">IFERROR(IF(ISNUMBER(B1341),(B1341-INDEX('Price Data'!B:B,MATCH(TEXT(A1341,"YYYY-MM-DD"),'Price Data'!A:A,0)+1))/INDEX('Price Data'!B:B,MATCH(TEXT(A1341,"YYYY-MM-DD"),'Price Data'!A:A,0)+1),""),"")</f>
        <v>-7.0771408351026181E-3</v>
      </c>
      <c r="D1341" s="34">
        <f>IFERROR(INDEX('Price Data'!E:E,MATCH(TEXT(A1341,"YYYY-MM-DD"),'Price Data'!D:D,0)),"")</f>
        <v>17.46</v>
      </c>
      <c r="E1341" s="10" cm="1">
        <f t="array" ref="E1341">IFERROR(IF(ISNUMBER(D1341),(D1341-INDEX('Price Data'!E:E,MATCH(TEXT(A1341,"YYYY-MM-DD"),'Price Data'!D:D,0)+1))/INDEX('Price Data'!E:E,MATCH(TEXT(A1341,"YYYY-MM-DD"),'Price Data'!D:D,0)+1),""),"")</f>
        <v>5.7306590257888619E-4</v>
      </c>
      <c r="F1341" s="34">
        <f>IFERROR(INDEX('Price Data'!H:H,MATCH(TEXT(A1341,"YYYY-MM-DD"),'Price Data'!G:G,0)),"")</f>
        <v>320.79998799999998</v>
      </c>
      <c r="G1341" s="10" cm="1">
        <f t="array" ref="G1341">IFERROR(IF(ISNUMBER(F1341),(F1341-INDEX('Price Data'!H:H,MATCH(TEXT(A1341,"YYYY-MM-DD"),'Price Data'!G:G,0)+1))/INDEX('Price Data'!H:H,MATCH(TEXT(A1341,"YYYY-MM-DD"),'Price Data'!G:G,0)+1),""),"")</f>
        <v>-2.1773312597201094E-3</v>
      </c>
      <c r="H1341" s="34">
        <f>IFERROR(INDEX('Price Data'!K:K,MATCH(TEXT(A1341,"YYYY-MM-DD"),'Price Data'!J:J,0)),"")</f>
        <v>3.07</v>
      </c>
      <c r="I1341" s="10" cm="1">
        <f t="array" ref="I1341">IFERROR(IF(ISNUMBER(H1341),(H1341-INDEX('Price Data'!K:K,MATCH(TEXT(A1341,"YYYY-MM-DD"),'Price Data'!J:J,0)+1))/INDEX('Price Data'!K:K,MATCH(TEXT(A1341,"YYYY-MM-DD"),'Price Data'!J:J,0)+1),""),"")</f>
        <v>-9.6774193548387899E-3</v>
      </c>
      <c r="J1341" s="34">
        <f>IFERROR(INDEX('Price Data'!N:N,MATCH(TEXT(A1341,"YYYY-MM-DD"),'Price Data'!M:M,0)),"")</f>
        <v>3.33</v>
      </c>
      <c r="K1341" s="10" cm="1">
        <f t="array" ref="K1341">IFERROR(IF(ISNUMBER(J1341),(J1341-INDEX('Price Data'!N:N,MATCH(TEXT(A1341,"YYYY-MM-DD"),'Price Data'!M:M,0)+1))/INDEX('Price Data'!N:N,MATCH(TEXT(A1341,"YYYY-MM-DD"),'Price Data'!M:M,0)+1),""),"")</f>
        <v>9.0909090909091668E-3</v>
      </c>
      <c r="L1341" s="34">
        <f>IFERROR(INDEX('Price Data'!Q:Q,MATCH(TEXT(A1341,"YYYY-MM-DD"),'Price Data'!P:P,0)),"")</f>
        <v>3.13</v>
      </c>
      <c r="M1341" s="10" cm="1">
        <f t="array" ref="M1341">IFERROR(IF(ISNUMBER(L1341),(L1341-INDEX('Price Data'!Q:Q,MATCH(TEXT(A1341,"YYYY-MM-DD"),'Price Data'!P:P,0)+1))/INDEX('Price Data'!Q:Q,MATCH(TEXT(A1341,"YYYY-MM-DD"),'Price Data'!P:P,0)+1),""),"")</f>
        <v>6.4308681672025783E-3</v>
      </c>
      <c r="N1341" s="34">
        <f>IFERROR(INDEX('Price Data'!T:T,MATCH(TEXT(A1341,"YYYY-MM-DD"),'Price Data'!S:S,0)),"")</f>
        <v>3.27</v>
      </c>
      <c r="O1341" s="10" cm="1">
        <f t="array" ref="O1341">IFERROR(IF(ISNUMBER(N1341),(N1341-INDEX('Price Data'!T:T,MATCH(TEXT(A1341,"YYYY-MM-DD"),'Price Data'!S:S,0)+1))/INDEX('Price Data'!T:T,MATCH(TEXT(A1341,"YYYY-MM-DD"),'Price Data'!S:S,0)+1),""),"")</f>
        <v>-1.8018018018018035E-2</v>
      </c>
    </row>
    <row r="1342" spans="1:15" x14ac:dyDescent="0.3">
      <c r="A1342" s="8">
        <v>43161</v>
      </c>
      <c r="B1342" s="34">
        <f>IFERROR(INDEX('Price Data'!B:B,MATCH(TEXT(A1342,"YYYY-MM-DD"),'Price Data'!A:A,0)),"")</f>
        <v>21912</v>
      </c>
      <c r="C1342" s="10" cm="1">
        <f t="array" ref="C1342">IFERROR(IF(ISNUMBER(B1342),(B1342-INDEX('Price Data'!B:B,MATCH(TEXT(A1342,"YYYY-MM-DD"),'Price Data'!A:A,0)+1))/INDEX('Price Data'!B:B,MATCH(TEXT(A1342,"YYYY-MM-DD"),'Price Data'!A:A,0)+1),""),"")</f>
        <v>-2.3877405559515324E-2</v>
      </c>
      <c r="D1342" s="34">
        <f>IFERROR(INDEX('Price Data'!E:E,MATCH(TEXT(A1342,"YYYY-MM-DD"),'Price Data'!D:D,0)),"")</f>
        <v>17.059999999999999</v>
      </c>
      <c r="E1342" s="10" cm="1">
        <f t="array" ref="E1342">IFERROR(IF(ISNUMBER(D1342),(D1342-INDEX('Price Data'!E:E,MATCH(TEXT(A1342,"YYYY-MM-DD"),'Price Data'!D:D,0)+1))/INDEX('Price Data'!E:E,MATCH(TEXT(A1342,"YYYY-MM-DD"),'Price Data'!D:D,0)+1),""),"")</f>
        <v>-2.290950744559004E-2</v>
      </c>
      <c r="F1342" s="34">
        <f>IFERROR(INDEX('Price Data'!H:H,MATCH(TEXT(A1342,"YYYY-MM-DD"),'Price Data'!G:G,0)),"")</f>
        <v>312.60000600000001</v>
      </c>
      <c r="G1342" s="10" cm="1">
        <f t="array" ref="G1342">IFERROR(IF(ISNUMBER(F1342),(F1342-INDEX('Price Data'!H:H,MATCH(TEXT(A1342,"YYYY-MM-DD"),'Price Data'!G:G,0)+1))/INDEX('Price Data'!H:H,MATCH(TEXT(A1342,"YYYY-MM-DD"),'Price Data'!G:G,0)+1),""),"")</f>
        <v>-2.5561042103280807E-2</v>
      </c>
      <c r="H1342" s="34">
        <f>IFERROR(INDEX('Price Data'!K:K,MATCH(TEXT(A1342,"YYYY-MM-DD"),'Price Data'!J:J,0)),"")</f>
        <v>3.01</v>
      </c>
      <c r="I1342" s="10" cm="1">
        <f t="array" ref="I1342">IFERROR(IF(ISNUMBER(H1342),(H1342-INDEX('Price Data'!K:K,MATCH(TEXT(A1342,"YYYY-MM-DD"),'Price Data'!J:J,0)+1))/INDEX('Price Data'!K:K,MATCH(TEXT(A1342,"YYYY-MM-DD"),'Price Data'!J:J,0)+1),""),"")</f>
        <v>-1.9543973941368097E-2</v>
      </c>
      <c r="J1342" s="34">
        <f>IFERROR(INDEX('Price Data'!N:N,MATCH(TEXT(A1342,"YYYY-MM-DD"),'Price Data'!M:M,0)),"")</f>
        <v>3.31</v>
      </c>
      <c r="K1342" s="10" cm="1">
        <f t="array" ref="K1342">IFERROR(IF(ISNUMBER(J1342),(J1342-INDEX('Price Data'!N:N,MATCH(TEXT(A1342,"YYYY-MM-DD"),'Price Data'!M:M,0)+1))/INDEX('Price Data'!N:N,MATCH(TEXT(A1342,"YYYY-MM-DD"),'Price Data'!M:M,0)+1),""),"")</f>
        <v>-6.0060060060060112E-3</v>
      </c>
      <c r="L1342" s="34">
        <f>IFERROR(INDEX('Price Data'!Q:Q,MATCH(TEXT(A1342,"YYYY-MM-DD"),'Price Data'!P:P,0)),"")</f>
        <v>3.06</v>
      </c>
      <c r="M1342" s="10" cm="1">
        <f t="array" ref="M1342">IFERROR(IF(ISNUMBER(L1342),(L1342-INDEX('Price Data'!Q:Q,MATCH(TEXT(A1342,"YYYY-MM-DD"),'Price Data'!P:P,0)+1))/INDEX('Price Data'!Q:Q,MATCH(TEXT(A1342,"YYYY-MM-DD"),'Price Data'!P:P,0)+1),""),"")</f>
        <v>-2.2364217252396117E-2</v>
      </c>
      <c r="N1342" s="34">
        <f>IFERROR(INDEX('Price Data'!T:T,MATCH(TEXT(A1342,"YYYY-MM-DD"),'Price Data'!S:S,0)),"")</f>
        <v>3.17</v>
      </c>
      <c r="O1342" s="10" cm="1">
        <f t="array" ref="O1342">IFERROR(IF(ISNUMBER(N1342),(N1342-INDEX('Price Data'!T:T,MATCH(TEXT(A1342,"YYYY-MM-DD"),'Price Data'!S:S,0)+1))/INDEX('Price Data'!T:T,MATCH(TEXT(A1342,"YYYY-MM-DD"),'Price Data'!S:S,0)+1),""),"")</f>
        <v>-3.0581039755351709E-2</v>
      </c>
    </row>
    <row r="1343" spans="1:15" x14ac:dyDescent="0.3">
      <c r="A1343" s="8">
        <v>43162</v>
      </c>
      <c r="B1343" s="34" t="str">
        <f>IFERROR(INDEX('Price Data'!B:B,MATCH(TEXT(A1343,"YYYY-MM-DD"),'Price Data'!A:A,0)),"")</f>
        <v/>
      </c>
      <c r="C1343" s="10" t="str" cm="1">
        <f t="array" ref="C1343">IFERROR(IF(ISNUMBER(B1343),(B1343-INDEX('Price Data'!B:B,MATCH(TEXT(A1343,"YYYY-MM-DD"),'Price Data'!A:A,0)+1))/INDEX('Price Data'!B:B,MATCH(TEXT(A1343,"YYYY-MM-DD"),'Price Data'!A:A,0)+1),""),"")</f>
        <v/>
      </c>
      <c r="D1343" s="34" t="str">
        <f>IFERROR(INDEX('Price Data'!E:E,MATCH(TEXT(A1343,"YYYY-MM-DD"),'Price Data'!D:D,0)),"")</f>
        <v/>
      </c>
      <c r="E1343" s="10" t="str" cm="1">
        <f t="array" ref="E1343">IFERROR(IF(ISNUMBER(D1343),(D1343-INDEX('Price Data'!E:E,MATCH(TEXT(A1343,"YYYY-MM-DD"),'Price Data'!D:D,0)+1))/INDEX('Price Data'!E:E,MATCH(TEXT(A1343,"YYYY-MM-DD"),'Price Data'!D:D,0)+1),""),"")</f>
        <v/>
      </c>
      <c r="F1343" s="34" t="str">
        <f>IFERROR(INDEX('Price Data'!H:H,MATCH(TEXT(A1343,"YYYY-MM-DD"),'Price Data'!G:G,0)),"")</f>
        <v/>
      </c>
      <c r="G1343" s="10" t="str" cm="1">
        <f t="array" ref="G1343">IFERROR(IF(ISNUMBER(F1343),(F1343-INDEX('Price Data'!H:H,MATCH(TEXT(A1343,"YYYY-MM-DD"),'Price Data'!G:G,0)+1))/INDEX('Price Data'!H:H,MATCH(TEXT(A1343,"YYYY-MM-DD"),'Price Data'!G:G,0)+1),""),"")</f>
        <v/>
      </c>
      <c r="H1343" s="34" t="str">
        <f>IFERROR(INDEX('Price Data'!K:K,MATCH(TEXT(A1343,"YYYY-MM-DD"),'Price Data'!J:J,0)),"")</f>
        <v/>
      </c>
      <c r="I1343" s="10" t="str" cm="1">
        <f t="array" ref="I1343">IFERROR(IF(ISNUMBER(H1343),(H1343-INDEX('Price Data'!K:K,MATCH(TEXT(A1343,"YYYY-MM-DD"),'Price Data'!J:J,0)+1))/INDEX('Price Data'!K:K,MATCH(TEXT(A1343,"YYYY-MM-DD"),'Price Data'!J:J,0)+1),""),"")</f>
        <v/>
      </c>
      <c r="J1343" s="34" t="str">
        <f>IFERROR(INDEX('Price Data'!N:N,MATCH(TEXT(A1343,"YYYY-MM-DD"),'Price Data'!M:M,0)),"")</f>
        <v/>
      </c>
      <c r="K1343" s="10" t="str" cm="1">
        <f t="array" ref="K1343">IFERROR(IF(ISNUMBER(J1343),(J1343-INDEX('Price Data'!N:N,MATCH(TEXT(A1343,"YYYY-MM-DD"),'Price Data'!M:M,0)+1))/INDEX('Price Data'!N:N,MATCH(TEXT(A1343,"YYYY-MM-DD"),'Price Data'!M:M,0)+1),""),"")</f>
        <v/>
      </c>
      <c r="L1343" s="34" t="str">
        <f>IFERROR(INDEX('Price Data'!Q:Q,MATCH(TEXT(A1343,"YYYY-MM-DD"),'Price Data'!P:P,0)),"")</f>
        <v/>
      </c>
      <c r="M1343" s="10" t="str" cm="1">
        <f t="array" ref="M1343">IFERROR(IF(ISNUMBER(L1343),(L1343-INDEX('Price Data'!Q:Q,MATCH(TEXT(A1343,"YYYY-MM-DD"),'Price Data'!P:P,0)+1))/INDEX('Price Data'!Q:Q,MATCH(TEXT(A1343,"YYYY-MM-DD"),'Price Data'!P:P,0)+1),""),"")</f>
        <v/>
      </c>
      <c r="N1343" s="34" t="str">
        <f>IFERROR(INDEX('Price Data'!T:T,MATCH(TEXT(A1343,"YYYY-MM-DD"),'Price Data'!S:S,0)),"")</f>
        <v/>
      </c>
      <c r="O1343" s="10" t="str" cm="1">
        <f t="array" ref="O1343">IFERROR(IF(ISNUMBER(N1343),(N1343-INDEX('Price Data'!T:T,MATCH(TEXT(A1343,"YYYY-MM-DD"),'Price Data'!S:S,0)+1))/INDEX('Price Data'!T:T,MATCH(TEXT(A1343,"YYYY-MM-DD"),'Price Data'!S:S,0)+1),""),"")</f>
        <v/>
      </c>
    </row>
    <row r="1344" spans="1:15" x14ac:dyDescent="0.3">
      <c r="A1344" s="8">
        <v>43163</v>
      </c>
      <c r="B1344" s="34" t="str">
        <f>IFERROR(INDEX('Price Data'!B:B,MATCH(TEXT(A1344,"YYYY-MM-DD"),'Price Data'!A:A,0)),"")</f>
        <v/>
      </c>
      <c r="C1344" s="10" t="str" cm="1">
        <f t="array" ref="C1344">IFERROR(IF(ISNUMBER(B1344),(B1344-INDEX('Price Data'!B:B,MATCH(TEXT(A1344,"YYYY-MM-DD"),'Price Data'!A:A,0)+1))/INDEX('Price Data'!B:B,MATCH(TEXT(A1344,"YYYY-MM-DD"),'Price Data'!A:A,0)+1),""),"")</f>
        <v/>
      </c>
      <c r="D1344" s="34" t="str">
        <f>IFERROR(INDEX('Price Data'!E:E,MATCH(TEXT(A1344,"YYYY-MM-DD"),'Price Data'!D:D,0)),"")</f>
        <v/>
      </c>
      <c r="E1344" s="10" t="str" cm="1">
        <f t="array" ref="E1344">IFERROR(IF(ISNUMBER(D1344),(D1344-INDEX('Price Data'!E:E,MATCH(TEXT(A1344,"YYYY-MM-DD"),'Price Data'!D:D,0)+1))/INDEX('Price Data'!E:E,MATCH(TEXT(A1344,"YYYY-MM-DD"),'Price Data'!D:D,0)+1),""),"")</f>
        <v/>
      </c>
      <c r="F1344" s="34" t="str">
        <f>IFERROR(INDEX('Price Data'!H:H,MATCH(TEXT(A1344,"YYYY-MM-DD"),'Price Data'!G:G,0)),"")</f>
        <v/>
      </c>
      <c r="G1344" s="10" t="str" cm="1">
        <f t="array" ref="G1344">IFERROR(IF(ISNUMBER(F1344),(F1344-INDEX('Price Data'!H:H,MATCH(TEXT(A1344,"YYYY-MM-DD"),'Price Data'!G:G,0)+1))/INDEX('Price Data'!H:H,MATCH(TEXT(A1344,"YYYY-MM-DD"),'Price Data'!G:G,0)+1),""),"")</f>
        <v/>
      </c>
      <c r="H1344" s="34" t="str">
        <f>IFERROR(INDEX('Price Data'!K:K,MATCH(TEXT(A1344,"YYYY-MM-DD"),'Price Data'!J:J,0)),"")</f>
        <v/>
      </c>
      <c r="I1344" s="10" t="str" cm="1">
        <f t="array" ref="I1344">IFERROR(IF(ISNUMBER(H1344),(H1344-INDEX('Price Data'!K:K,MATCH(TEXT(A1344,"YYYY-MM-DD"),'Price Data'!J:J,0)+1))/INDEX('Price Data'!K:K,MATCH(TEXT(A1344,"YYYY-MM-DD"),'Price Data'!J:J,0)+1),""),"")</f>
        <v/>
      </c>
      <c r="J1344" s="34" t="str">
        <f>IFERROR(INDEX('Price Data'!N:N,MATCH(TEXT(A1344,"YYYY-MM-DD"),'Price Data'!M:M,0)),"")</f>
        <v/>
      </c>
      <c r="K1344" s="10" t="str" cm="1">
        <f t="array" ref="K1344">IFERROR(IF(ISNUMBER(J1344),(J1344-INDEX('Price Data'!N:N,MATCH(TEXT(A1344,"YYYY-MM-DD"),'Price Data'!M:M,0)+1))/INDEX('Price Data'!N:N,MATCH(TEXT(A1344,"YYYY-MM-DD"),'Price Data'!M:M,0)+1),""),"")</f>
        <v/>
      </c>
      <c r="L1344" s="34" t="str">
        <f>IFERROR(INDEX('Price Data'!Q:Q,MATCH(TEXT(A1344,"YYYY-MM-DD"),'Price Data'!P:P,0)),"")</f>
        <v/>
      </c>
      <c r="M1344" s="10" t="str" cm="1">
        <f t="array" ref="M1344">IFERROR(IF(ISNUMBER(L1344),(L1344-INDEX('Price Data'!Q:Q,MATCH(TEXT(A1344,"YYYY-MM-DD"),'Price Data'!P:P,0)+1))/INDEX('Price Data'!Q:Q,MATCH(TEXT(A1344,"YYYY-MM-DD"),'Price Data'!P:P,0)+1),""),"")</f>
        <v/>
      </c>
      <c r="N1344" s="34" t="str">
        <f>IFERROR(INDEX('Price Data'!T:T,MATCH(TEXT(A1344,"YYYY-MM-DD"),'Price Data'!S:S,0)),"")</f>
        <v/>
      </c>
      <c r="O1344" s="10" t="str" cm="1">
        <f t="array" ref="O1344">IFERROR(IF(ISNUMBER(N1344),(N1344-INDEX('Price Data'!T:T,MATCH(TEXT(A1344,"YYYY-MM-DD"),'Price Data'!S:S,0)+1))/INDEX('Price Data'!T:T,MATCH(TEXT(A1344,"YYYY-MM-DD"),'Price Data'!S:S,0)+1),""),"")</f>
        <v/>
      </c>
    </row>
    <row r="1345" spans="1:15" x14ac:dyDescent="0.3">
      <c r="A1345" s="8">
        <v>43164</v>
      </c>
      <c r="B1345" s="34">
        <f>IFERROR(INDEX('Price Data'!B:B,MATCH(TEXT(A1345,"YYYY-MM-DD"),'Price Data'!A:A,0)),"")</f>
        <v>21820</v>
      </c>
      <c r="C1345" s="10" cm="1">
        <f t="array" ref="C1345">IFERROR(IF(ISNUMBER(B1345),(B1345-INDEX('Price Data'!B:B,MATCH(TEXT(A1345,"YYYY-MM-DD"),'Price Data'!A:A,0)+1))/INDEX('Price Data'!B:B,MATCH(TEXT(A1345,"YYYY-MM-DD"),'Price Data'!A:A,0)+1),""),"")</f>
        <v>-4.1986126323475719E-3</v>
      </c>
      <c r="D1345" s="34">
        <f>IFERROR(INDEX('Price Data'!E:E,MATCH(TEXT(A1345,"YYYY-MM-DD"),'Price Data'!D:D,0)),"")</f>
        <v>16.48</v>
      </c>
      <c r="E1345" s="10" cm="1">
        <f t="array" ref="E1345">IFERROR(IF(ISNUMBER(D1345),(D1345-INDEX('Price Data'!E:E,MATCH(TEXT(A1345,"YYYY-MM-DD"),'Price Data'!D:D,0)+1))/INDEX('Price Data'!E:E,MATCH(TEXT(A1345,"YYYY-MM-DD"),'Price Data'!D:D,0)+1),""),"")</f>
        <v>-3.3997655334114793E-2</v>
      </c>
      <c r="F1345" s="34">
        <f>IFERROR(INDEX('Price Data'!H:H,MATCH(TEXT(A1345,"YYYY-MM-DD"),'Price Data'!G:G,0)),"")</f>
        <v>305</v>
      </c>
      <c r="G1345" s="10" cm="1">
        <f t="array" ref="G1345">IFERROR(IF(ISNUMBER(F1345),(F1345-INDEX('Price Data'!H:H,MATCH(TEXT(A1345,"YYYY-MM-DD"),'Price Data'!G:G,0)+1))/INDEX('Price Data'!H:H,MATCH(TEXT(A1345,"YYYY-MM-DD"),'Price Data'!G:G,0)+1),""),"")</f>
        <v>-2.4312238816783668E-2</v>
      </c>
      <c r="H1345" s="34">
        <f>IFERROR(INDEX('Price Data'!K:K,MATCH(TEXT(A1345,"YYYY-MM-DD"),'Price Data'!J:J,0)),"")</f>
        <v>2.96</v>
      </c>
      <c r="I1345" s="10" cm="1">
        <f t="array" ref="I1345">IFERROR(IF(ISNUMBER(H1345),(H1345-INDEX('Price Data'!K:K,MATCH(TEXT(A1345,"YYYY-MM-DD"),'Price Data'!J:J,0)+1))/INDEX('Price Data'!K:K,MATCH(TEXT(A1345,"YYYY-MM-DD"),'Price Data'!J:J,0)+1),""),"")</f>
        <v>-1.6611295681063065E-2</v>
      </c>
      <c r="J1345" s="34">
        <f>IFERROR(INDEX('Price Data'!N:N,MATCH(TEXT(A1345,"YYYY-MM-DD"),'Price Data'!M:M,0)),"")</f>
        <v>3.05</v>
      </c>
      <c r="K1345" s="10" cm="1">
        <f t="array" ref="K1345">IFERROR(IF(ISNUMBER(J1345),(J1345-INDEX('Price Data'!N:N,MATCH(TEXT(A1345,"YYYY-MM-DD"),'Price Data'!M:M,0)+1))/INDEX('Price Data'!N:N,MATCH(TEXT(A1345,"YYYY-MM-DD"),'Price Data'!M:M,0)+1),""),"")</f>
        <v>-7.8549848942598255E-2</v>
      </c>
      <c r="L1345" s="34">
        <f>IFERROR(INDEX('Price Data'!Q:Q,MATCH(TEXT(A1345,"YYYY-MM-DD"),'Price Data'!P:P,0)),"")</f>
        <v>2.87</v>
      </c>
      <c r="M1345" s="10" cm="1">
        <f t="array" ref="M1345">IFERROR(IF(ISNUMBER(L1345),(L1345-INDEX('Price Data'!Q:Q,MATCH(TEXT(A1345,"YYYY-MM-DD"),'Price Data'!P:P,0)+1))/INDEX('Price Data'!Q:Q,MATCH(TEXT(A1345,"YYYY-MM-DD"),'Price Data'!P:P,0)+1),""),"")</f>
        <v>-6.2091503267973837E-2</v>
      </c>
      <c r="N1345" s="34">
        <f>IFERROR(INDEX('Price Data'!T:T,MATCH(TEXT(A1345,"YYYY-MM-DD"),'Price Data'!S:S,0)),"")</f>
        <v>3.13</v>
      </c>
      <c r="O1345" s="10" cm="1">
        <f t="array" ref="O1345">IFERROR(IF(ISNUMBER(N1345),(N1345-INDEX('Price Data'!T:T,MATCH(TEXT(A1345,"YYYY-MM-DD"),'Price Data'!S:S,0)+1))/INDEX('Price Data'!T:T,MATCH(TEXT(A1345,"YYYY-MM-DD"),'Price Data'!S:S,0)+1),""),"")</f>
        <v>-1.2618296529968466E-2</v>
      </c>
    </row>
    <row r="1346" spans="1:15" x14ac:dyDescent="0.3">
      <c r="A1346" s="8">
        <v>43165</v>
      </c>
      <c r="B1346" s="34">
        <f>IFERROR(INDEX('Price Data'!B:B,MATCH(TEXT(A1346,"YYYY-MM-DD"),'Price Data'!A:A,0)),"")</f>
        <v>22203</v>
      </c>
      <c r="C1346" s="10" cm="1">
        <f t="array" ref="C1346">IFERROR(IF(ISNUMBER(B1346),(B1346-INDEX('Price Data'!B:B,MATCH(TEXT(A1346,"YYYY-MM-DD"),'Price Data'!A:A,0)+1))/INDEX('Price Data'!B:B,MATCH(TEXT(A1346,"YYYY-MM-DD"),'Price Data'!A:A,0)+1),""),"")</f>
        <v>1.7552703941338222E-2</v>
      </c>
      <c r="D1346" s="34">
        <f>IFERROR(INDEX('Price Data'!E:E,MATCH(TEXT(A1346,"YYYY-MM-DD"),'Price Data'!D:D,0)),"")</f>
        <v>16.88</v>
      </c>
      <c r="E1346" s="10" cm="1">
        <f t="array" ref="E1346">IFERROR(IF(ISNUMBER(D1346),(D1346-INDEX('Price Data'!E:E,MATCH(TEXT(A1346,"YYYY-MM-DD"),'Price Data'!D:D,0)+1))/INDEX('Price Data'!E:E,MATCH(TEXT(A1346,"YYYY-MM-DD"),'Price Data'!D:D,0)+1),""),"")</f>
        <v>2.4271844660194088E-2</v>
      </c>
      <c r="F1346" s="34">
        <f>IFERROR(INDEX('Price Data'!H:H,MATCH(TEXT(A1346,"YYYY-MM-DD"),'Price Data'!G:G,0)),"")</f>
        <v>318</v>
      </c>
      <c r="G1346" s="10" cm="1">
        <f t="array" ref="G1346">IFERROR(IF(ISNUMBER(F1346),(F1346-INDEX('Price Data'!H:H,MATCH(TEXT(A1346,"YYYY-MM-DD"),'Price Data'!G:G,0)+1))/INDEX('Price Data'!H:H,MATCH(TEXT(A1346,"YYYY-MM-DD"),'Price Data'!G:G,0)+1),""),"")</f>
        <v>4.2622950819672129E-2</v>
      </c>
      <c r="H1346" s="34">
        <f>IFERROR(INDEX('Price Data'!K:K,MATCH(TEXT(A1346,"YYYY-MM-DD"),'Price Data'!J:J,0)),"")</f>
        <v>2.99</v>
      </c>
      <c r="I1346" s="10" cm="1">
        <f t="array" ref="I1346">IFERROR(IF(ISNUMBER(H1346),(H1346-INDEX('Price Data'!K:K,MATCH(TEXT(A1346,"YYYY-MM-DD"),'Price Data'!J:J,0)+1))/INDEX('Price Data'!K:K,MATCH(TEXT(A1346,"YYYY-MM-DD"),'Price Data'!J:J,0)+1),""),"")</f>
        <v>1.0135135135135219E-2</v>
      </c>
      <c r="J1346" s="34">
        <f>IFERROR(INDEX('Price Data'!N:N,MATCH(TEXT(A1346,"YYYY-MM-DD"),'Price Data'!M:M,0)),"")</f>
        <v>3.12</v>
      </c>
      <c r="K1346" s="10" cm="1">
        <f t="array" ref="K1346">IFERROR(IF(ISNUMBER(J1346),(J1346-INDEX('Price Data'!N:N,MATCH(TEXT(A1346,"YYYY-MM-DD"),'Price Data'!M:M,0)+1))/INDEX('Price Data'!N:N,MATCH(TEXT(A1346,"YYYY-MM-DD"),'Price Data'!M:M,0)+1),""),"")</f>
        <v>2.2950819672131244E-2</v>
      </c>
      <c r="L1346" s="34">
        <f>IFERROR(INDEX('Price Data'!Q:Q,MATCH(TEXT(A1346,"YYYY-MM-DD"),'Price Data'!P:P,0)),"")</f>
        <v>2.93</v>
      </c>
      <c r="M1346" s="10" cm="1">
        <f t="array" ref="M1346">IFERROR(IF(ISNUMBER(L1346),(L1346-INDEX('Price Data'!Q:Q,MATCH(TEXT(A1346,"YYYY-MM-DD"),'Price Data'!P:P,0)+1))/INDEX('Price Data'!Q:Q,MATCH(TEXT(A1346,"YYYY-MM-DD"),'Price Data'!P:P,0)+1),""),"")</f>
        <v>2.0905923344947754E-2</v>
      </c>
      <c r="N1346" s="34">
        <f>IFERROR(INDEX('Price Data'!T:T,MATCH(TEXT(A1346,"YYYY-MM-DD"),'Price Data'!S:S,0)),"")</f>
        <v>3.16</v>
      </c>
      <c r="O1346" s="10" cm="1">
        <f t="array" ref="O1346">IFERROR(IF(ISNUMBER(N1346),(N1346-INDEX('Price Data'!T:T,MATCH(TEXT(A1346,"YYYY-MM-DD"),'Price Data'!S:S,0)+1))/INDEX('Price Data'!T:T,MATCH(TEXT(A1346,"YYYY-MM-DD"),'Price Data'!S:S,0)+1),""),"")</f>
        <v>9.5846645367412935E-3</v>
      </c>
    </row>
    <row r="1347" spans="1:15" x14ac:dyDescent="0.3">
      <c r="A1347" s="8">
        <v>43166</v>
      </c>
      <c r="B1347" s="34">
        <f>IFERROR(INDEX('Price Data'!B:B,MATCH(TEXT(A1347,"YYYY-MM-DD"),'Price Data'!A:A,0)),"")</f>
        <v>22473</v>
      </c>
      <c r="C1347" s="10" cm="1">
        <f t="array" ref="C1347">IFERROR(IF(ISNUMBER(B1347),(B1347-INDEX('Price Data'!B:B,MATCH(TEXT(A1347,"YYYY-MM-DD"),'Price Data'!A:A,0)+1))/INDEX('Price Data'!B:B,MATCH(TEXT(A1347,"YYYY-MM-DD"),'Price Data'!A:A,0)+1),""),"")</f>
        <v>1.2160518848804215E-2</v>
      </c>
      <c r="D1347" s="34">
        <f>IFERROR(INDEX('Price Data'!E:E,MATCH(TEXT(A1347,"YYYY-MM-DD"),'Price Data'!D:D,0)),"")</f>
        <v>17.16</v>
      </c>
      <c r="E1347" s="10" cm="1">
        <f t="array" ref="E1347">IFERROR(IF(ISNUMBER(D1347),(D1347-INDEX('Price Data'!E:E,MATCH(TEXT(A1347,"YYYY-MM-DD"),'Price Data'!D:D,0)+1))/INDEX('Price Data'!E:E,MATCH(TEXT(A1347,"YYYY-MM-DD"),'Price Data'!D:D,0)+1),""),"")</f>
        <v>1.6587677725118551E-2</v>
      </c>
      <c r="F1347" s="34">
        <f>IFERROR(INDEX('Price Data'!H:H,MATCH(TEXT(A1347,"YYYY-MM-DD"),'Price Data'!G:G,0)),"")</f>
        <v>318</v>
      </c>
      <c r="G1347" s="10" cm="1">
        <f t="array" ref="G1347">IFERROR(IF(ISNUMBER(F1347),(F1347-INDEX('Price Data'!H:H,MATCH(TEXT(A1347,"YYYY-MM-DD"),'Price Data'!G:G,0)+1))/INDEX('Price Data'!H:H,MATCH(TEXT(A1347,"YYYY-MM-DD"),'Price Data'!G:G,0)+1),""),"")</f>
        <v>0</v>
      </c>
      <c r="H1347" s="34">
        <f>IFERROR(INDEX('Price Data'!K:K,MATCH(TEXT(A1347,"YYYY-MM-DD"),'Price Data'!J:J,0)),"")</f>
        <v>3.03</v>
      </c>
      <c r="I1347" s="10" cm="1">
        <f t="array" ref="I1347">IFERROR(IF(ISNUMBER(H1347),(H1347-INDEX('Price Data'!K:K,MATCH(TEXT(A1347,"YYYY-MM-DD"),'Price Data'!J:J,0)+1))/INDEX('Price Data'!K:K,MATCH(TEXT(A1347,"YYYY-MM-DD"),'Price Data'!J:J,0)+1),""),"")</f>
        <v>1.3377926421404545E-2</v>
      </c>
      <c r="J1347" s="34">
        <f>IFERROR(INDEX('Price Data'!N:N,MATCH(TEXT(A1347,"YYYY-MM-DD"),'Price Data'!M:M,0)),"")</f>
        <v>3.18</v>
      </c>
      <c r="K1347" s="10" cm="1">
        <f t="array" ref="K1347">IFERROR(IF(ISNUMBER(J1347),(J1347-INDEX('Price Data'!N:N,MATCH(TEXT(A1347,"YYYY-MM-DD"),'Price Data'!M:M,0)+1))/INDEX('Price Data'!N:N,MATCH(TEXT(A1347,"YYYY-MM-DD"),'Price Data'!M:M,0)+1),""),"")</f>
        <v>1.9230769230769246E-2</v>
      </c>
      <c r="L1347" s="34">
        <f>IFERROR(INDEX('Price Data'!Q:Q,MATCH(TEXT(A1347,"YYYY-MM-DD"),'Price Data'!P:P,0)),"")</f>
        <v>2.98</v>
      </c>
      <c r="M1347" s="10" cm="1">
        <f t="array" ref="M1347">IFERROR(IF(ISNUMBER(L1347),(L1347-INDEX('Price Data'!Q:Q,MATCH(TEXT(A1347,"YYYY-MM-DD"),'Price Data'!P:P,0)+1))/INDEX('Price Data'!Q:Q,MATCH(TEXT(A1347,"YYYY-MM-DD"),'Price Data'!P:P,0)+1),""),"")</f>
        <v>1.7064846416382191E-2</v>
      </c>
      <c r="N1347" s="34">
        <f>IFERROR(INDEX('Price Data'!T:T,MATCH(TEXT(A1347,"YYYY-MM-DD"),'Price Data'!S:S,0)),"")</f>
        <v>3.2</v>
      </c>
      <c r="O1347" s="10" cm="1">
        <f t="array" ref="O1347">IFERROR(IF(ISNUMBER(N1347),(N1347-INDEX('Price Data'!T:T,MATCH(TEXT(A1347,"YYYY-MM-DD"),'Price Data'!S:S,0)+1))/INDEX('Price Data'!T:T,MATCH(TEXT(A1347,"YYYY-MM-DD"),'Price Data'!S:S,0)+1),""),"")</f>
        <v>1.2658227848101276E-2</v>
      </c>
    </row>
    <row r="1348" spans="1:15" x14ac:dyDescent="0.3">
      <c r="A1348" s="8">
        <v>43167</v>
      </c>
      <c r="B1348" s="34">
        <f>IFERROR(INDEX('Price Data'!B:B,MATCH(TEXT(A1348,"YYYY-MM-DD"),'Price Data'!A:A,0)),"")</f>
        <v>22731</v>
      </c>
      <c r="C1348" s="10" cm="1">
        <f t="array" ref="C1348">IFERROR(IF(ISNUMBER(B1348),(B1348-INDEX('Price Data'!B:B,MATCH(TEXT(A1348,"YYYY-MM-DD"),'Price Data'!A:A,0)+1))/INDEX('Price Data'!B:B,MATCH(TEXT(A1348,"YYYY-MM-DD"),'Price Data'!A:A,0)+1),""),"")</f>
        <v>1.1480443198504872E-2</v>
      </c>
      <c r="D1348" s="34">
        <f>IFERROR(INDEX('Price Data'!E:E,MATCH(TEXT(A1348,"YYYY-MM-DD"),'Price Data'!D:D,0)),"")</f>
        <v>17.2</v>
      </c>
      <c r="E1348" s="10" cm="1">
        <f t="array" ref="E1348">IFERROR(IF(ISNUMBER(D1348),(D1348-INDEX('Price Data'!E:E,MATCH(TEXT(A1348,"YYYY-MM-DD"),'Price Data'!D:D,0)+1))/INDEX('Price Data'!E:E,MATCH(TEXT(A1348,"YYYY-MM-DD"),'Price Data'!D:D,0)+1),""),"")</f>
        <v>2.3310023310022811E-3</v>
      </c>
      <c r="F1348" s="34">
        <f>IFERROR(INDEX('Price Data'!H:H,MATCH(TEXT(A1348,"YYYY-MM-DD"),'Price Data'!G:G,0)),"")</f>
        <v>313.60000600000001</v>
      </c>
      <c r="G1348" s="10" cm="1">
        <f t="array" ref="G1348">IFERROR(IF(ISNUMBER(F1348),(F1348-INDEX('Price Data'!H:H,MATCH(TEXT(A1348,"YYYY-MM-DD"),'Price Data'!G:G,0)+1))/INDEX('Price Data'!H:H,MATCH(TEXT(A1348,"YYYY-MM-DD"),'Price Data'!G:G,0)+1),""),"")</f>
        <v>-1.3836459119496831E-2</v>
      </c>
      <c r="H1348" s="34">
        <f>IFERROR(INDEX('Price Data'!K:K,MATCH(TEXT(A1348,"YYYY-MM-DD"),'Price Data'!J:J,0)),"")</f>
        <v>3.04</v>
      </c>
      <c r="I1348" s="10" cm="1">
        <f t="array" ref="I1348">IFERROR(IF(ISNUMBER(H1348),(H1348-INDEX('Price Data'!K:K,MATCH(TEXT(A1348,"YYYY-MM-DD"),'Price Data'!J:J,0)+1))/INDEX('Price Data'!K:K,MATCH(TEXT(A1348,"YYYY-MM-DD"),'Price Data'!J:J,0)+1),""),"")</f>
        <v>3.3003300330033767E-3</v>
      </c>
      <c r="J1348" s="34">
        <f>IFERROR(INDEX('Price Data'!N:N,MATCH(TEXT(A1348,"YYYY-MM-DD"),'Price Data'!M:M,0)),"")</f>
        <v>3.22</v>
      </c>
      <c r="K1348" s="10" cm="1">
        <f t="array" ref="K1348">IFERROR(IF(ISNUMBER(J1348),(J1348-INDEX('Price Data'!N:N,MATCH(TEXT(A1348,"YYYY-MM-DD"),'Price Data'!M:M,0)+1))/INDEX('Price Data'!N:N,MATCH(TEXT(A1348,"YYYY-MM-DD"),'Price Data'!M:M,0)+1),""),"")</f>
        <v>1.2578616352201269E-2</v>
      </c>
      <c r="L1348" s="34">
        <f>IFERROR(INDEX('Price Data'!Q:Q,MATCH(TEXT(A1348,"YYYY-MM-DD"),'Price Data'!P:P,0)),"")</f>
        <v>3.04</v>
      </c>
      <c r="M1348" s="10" cm="1">
        <f t="array" ref="M1348">IFERROR(IF(ISNUMBER(L1348),(L1348-INDEX('Price Data'!Q:Q,MATCH(TEXT(A1348,"YYYY-MM-DD"),'Price Data'!P:P,0)+1))/INDEX('Price Data'!Q:Q,MATCH(TEXT(A1348,"YYYY-MM-DD"),'Price Data'!P:P,0)+1),""),"")</f>
        <v>2.0134228187919483E-2</v>
      </c>
      <c r="N1348" s="34">
        <f>IFERROR(INDEX('Price Data'!T:T,MATCH(TEXT(A1348,"YYYY-MM-DD"),'Price Data'!S:S,0)),"")</f>
        <v>3.26</v>
      </c>
      <c r="O1348" s="10" cm="1">
        <f t="array" ref="O1348">IFERROR(IF(ISNUMBER(N1348),(N1348-INDEX('Price Data'!T:T,MATCH(TEXT(A1348,"YYYY-MM-DD"),'Price Data'!S:S,0)+1))/INDEX('Price Data'!T:T,MATCH(TEXT(A1348,"YYYY-MM-DD"),'Price Data'!S:S,0)+1),""),"")</f>
        <v>1.8749999999999878E-2</v>
      </c>
    </row>
    <row r="1349" spans="1:15" x14ac:dyDescent="0.3">
      <c r="A1349" s="8">
        <v>43168</v>
      </c>
      <c r="B1349" s="34">
        <f>IFERROR(INDEX('Price Data'!B:B,MATCH(TEXT(A1349,"YYYY-MM-DD"),'Price Data'!A:A,0)),"")</f>
        <v>22746</v>
      </c>
      <c r="C1349" s="10" cm="1">
        <f t="array" ref="C1349">IFERROR(IF(ISNUMBER(B1349),(B1349-INDEX('Price Data'!B:B,MATCH(TEXT(A1349,"YYYY-MM-DD"),'Price Data'!A:A,0)+1))/INDEX('Price Data'!B:B,MATCH(TEXT(A1349,"YYYY-MM-DD"),'Price Data'!A:A,0)+1),""),"")</f>
        <v>6.5989177774844921E-4</v>
      </c>
      <c r="D1349" s="34">
        <f>IFERROR(INDEX('Price Data'!E:E,MATCH(TEXT(A1349,"YYYY-MM-DD"),'Price Data'!D:D,0)),"")</f>
        <v>16.98</v>
      </c>
      <c r="E1349" s="10" cm="1">
        <f t="array" ref="E1349">IFERROR(IF(ISNUMBER(D1349),(D1349-INDEX('Price Data'!E:E,MATCH(TEXT(A1349,"YYYY-MM-DD"),'Price Data'!D:D,0)+1))/INDEX('Price Data'!E:E,MATCH(TEXT(A1349,"YYYY-MM-DD"),'Price Data'!D:D,0)+1),""),"")</f>
        <v>-1.2790697674418539E-2</v>
      </c>
      <c r="F1349" s="34">
        <f>IFERROR(INDEX('Price Data'!H:H,MATCH(TEXT(A1349,"YYYY-MM-DD"),'Price Data'!G:G,0)),"")</f>
        <v>314</v>
      </c>
      <c r="G1349" s="10" cm="1">
        <f t="array" ref="G1349">IFERROR(IF(ISNUMBER(F1349),(F1349-INDEX('Price Data'!H:H,MATCH(TEXT(A1349,"YYYY-MM-DD"),'Price Data'!G:G,0)+1))/INDEX('Price Data'!H:H,MATCH(TEXT(A1349,"YYYY-MM-DD"),'Price Data'!G:G,0)+1),""),"")</f>
        <v>1.2754910470250194E-3</v>
      </c>
      <c r="H1349" s="34">
        <f>IFERROR(INDEX('Price Data'!K:K,MATCH(TEXT(A1349,"YYYY-MM-DD"),'Price Data'!J:J,0)),"")</f>
        <v>3.04</v>
      </c>
      <c r="I1349" s="10" cm="1">
        <f t="array" ref="I1349">IFERROR(IF(ISNUMBER(H1349),(H1349-INDEX('Price Data'!K:K,MATCH(TEXT(A1349,"YYYY-MM-DD"),'Price Data'!J:J,0)+1))/INDEX('Price Data'!K:K,MATCH(TEXT(A1349,"YYYY-MM-DD"),'Price Data'!J:J,0)+1),""),"")</f>
        <v>0</v>
      </c>
      <c r="J1349" s="34">
        <f>IFERROR(INDEX('Price Data'!N:N,MATCH(TEXT(A1349,"YYYY-MM-DD"),'Price Data'!M:M,0)),"")</f>
        <v>3.15</v>
      </c>
      <c r="K1349" s="10" cm="1">
        <f t="array" ref="K1349">IFERROR(IF(ISNUMBER(J1349),(J1349-INDEX('Price Data'!N:N,MATCH(TEXT(A1349,"YYYY-MM-DD"),'Price Data'!M:M,0)+1))/INDEX('Price Data'!N:N,MATCH(TEXT(A1349,"YYYY-MM-DD"),'Price Data'!M:M,0)+1),""),"")</f>
        <v>-2.1739130434782695E-2</v>
      </c>
      <c r="L1349" s="34">
        <f>IFERROR(INDEX('Price Data'!Q:Q,MATCH(TEXT(A1349,"YYYY-MM-DD"),'Price Data'!P:P,0)),"")</f>
        <v>2.96</v>
      </c>
      <c r="M1349" s="10" cm="1">
        <f t="array" ref="M1349">IFERROR(IF(ISNUMBER(L1349),(L1349-INDEX('Price Data'!Q:Q,MATCH(TEXT(A1349,"YYYY-MM-DD"),'Price Data'!P:P,0)+1))/INDEX('Price Data'!Q:Q,MATCH(TEXT(A1349,"YYYY-MM-DD"),'Price Data'!P:P,0)+1),""),"")</f>
        <v>-2.6315789473684233E-2</v>
      </c>
      <c r="N1349" s="34">
        <f>IFERROR(INDEX('Price Data'!T:T,MATCH(TEXT(A1349,"YYYY-MM-DD"),'Price Data'!S:S,0)),"")</f>
        <v>3.23</v>
      </c>
      <c r="O1349" s="10" cm="1">
        <f t="array" ref="O1349">IFERROR(IF(ISNUMBER(N1349),(N1349-INDEX('Price Data'!T:T,MATCH(TEXT(A1349,"YYYY-MM-DD"),'Price Data'!S:S,0)+1))/INDEX('Price Data'!T:T,MATCH(TEXT(A1349,"YYYY-MM-DD"),'Price Data'!S:S,0)+1),""),"")</f>
        <v>-9.2024539877300013E-3</v>
      </c>
    </row>
    <row r="1350" spans="1:15" x14ac:dyDescent="0.3">
      <c r="A1350" s="8">
        <v>43169</v>
      </c>
      <c r="B1350" s="34" t="str">
        <f>IFERROR(INDEX('Price Data'!B:B,MATCH(TEXT(A1350,"YYYY-MM-DD"),'Price Data'!A:A,0)),"")</f>
        <v/>
      </c>
      <c r="C1350" s="10" t="str" cm="1">
        <f t="array" ref="C1350">IFERROR(IF(ISNUMBER(B1350),(B1350-INDEX('Price Data'!B:B,MATCH(TEXT(A1350,"YYYY-MM-DD"),'Price Data'!A:A,0)+1))/INDEX('Price Data'!B:B,MATCH(TEXT(A1350,"YYYY-MM-DD"),'Price Data'!A:A,0)+1),""),"")</f>
        <v/>
      </c>
      <c r="D1350" s="34" t="str">
        <f>IFERROR(INDEX('Price Data'!E:E,MATCH(TEXT(A1350,"YYYY-MM-DD"),'Price Data'!D:D,0)),"")</f>
        <v/>
      </c>
      <c r="E1350" s="10" t="str" cm="1">
        <f t="array" ref="E1350">IFERROR(IF(ISNUMBER(D1350),(D1350-INDEX('Price Data'!E:E,MATCH(TEXT(A1350,"YYYY-MM-DD"),'Price Data'!D:D,0)+1))/INDEX('Price Data'!E:E,MATCH(TEXT(A1350,"YYYY-MM-DD"),'Price Data'!D:D,0)+1),""),"")</f>
        <v/>
      </c>
      <c r="F1350" s="34" t="str">
        <f>IFERROR(INDEX('Price Data'!H:H,MATCH(TEXT(A1350,"YYYY-MM-DD"),'Price Data'!G:G,0)),"")</f>
        <v/>
      </c>
      <c r="G1350" s="10" t="str" cm="1">
        <f t="array" ref="G1350">IFERROR(IF(ISNUMBER(F1350),(F1350-INDEX('Price Data'!H:H,MATCH(TEXT(A1350,"YYYY-MM-DD"),'Price Data'!G:G,0)+1))/INDEX('Price Data'!H:H,MATCH(TEXT(A1350,"YYYY-MM-DD"),'Price Data'!G:G,0)+1),""),"")</f>
        <v/>
      </c>
      <c r="H1350" s="34" t="str">
        <f>IFERROR(INDEX('Price Data'!K:K,MATCH(TEXT(A1350,"YYYY-MM-DD"),'Price Data'!J:J,0)),"")</f>
        <v/>
      </c>
      <c r="I1350" s="10" t="str" cm="1">
        <f t="array" ref="I1350">IFERROR(IF(ISNUMBER(H1350),(H1350-INDEX('Price Data'!K:K,MATCH(TEXT(A1350,"YYYY-MM-DD"),'Price Data'!J:J,0)+1))/INDEX('Price Data'!K:K,MATCH(TEXT(A1350,"YYYY-MM-DD"),'Price Data'!J:J,0)+1),""),"")</f>
        <v/>
      </c>
      <c r="J1350" s="34" t="str">
        <f>IFERROR(INDEX('Price Data'!N:N,MATCH(TEXT(A1350,"YYYY-MM-DD"),'Price Data'!M:M,0)),"")</f>
        <v/>
      </c>
      <c r="K1350" s="10" t="str" cm="1">
        <f t="array" ref="K1350">IFERROR(IF(ISNUMBER(J1350),(J1350-INDEX('Price Data'!N:N,MATCH(TEXT(A1350,"YYYY-MM-DD"),'Price Data'!M:M,0)+1))/INDEX('Price Data'!N:N,MATCH(TEXT(A1350,"YYYY-MM-DD"),'Price Data'!M:M,0)+1),""),"")</f>
        <v/>
      </c>
      <c r="L1350" s="34" t="str">
        <f>IFERROR(INDEX('Price Data'!Q:Q,MATCH(TEXT(A1350,"YYYY-MM-DD"),'Price Data'!P:P,0)),"")</f>
        <v/>
      </c>
      <c r="M1350" s="10" t="str" cm="1">
        <f t="array" ref="M1350">IFERROR(IF(ISNUMBER(L1350),(L1350-INDEX('Price Data'!Q:Q,MATCH(TEXT(A1350,"YYYY-MM-DD"),'Price Data'!P:P,0)+1))/INDEX('Price Data'!Q:Q,MATCH(TEXT(A1350,"YYYY-MM-DD"),'Price Data'!P:P,0)+1),""),"")</f>
        <v/>
      </c>
      <c r="N1350" s="34" t="str">
        <f>IFERROR(INDEX('Price Data'!T:T,MATCH(TEXT(A1350,"YYYY-MM-DD"),'Price Data'!S:S,0)),"")</f>
        <v/>
      </c>
      <c r="O1350" s="10" t="str" cm="1">
        <f t="array" ref="O1350">IFERROR(IF(ISNUMBER(N1350),(N1350-INDEX('Price Data'!T:T,MATCH(TEXT(A1350,"YYYY-MM-DD"),'Price Data'!S:S,0)+1))/INDEX('Price Data'!T:T,MATCH(TEXT(A1350,"YYYY-MM-DD"),'Price Data'!S:S,0)+1),""),"")</f>
        <v/>
      </c>
    </row>
    <row r="1351" spans="1:15" x14ac:dyDescent="0.3">
      <c r="A1351" s="8">
        <v>43170</v>
      </c>
      <c r="B1351" s="34" t="str">
        <f>IFERROR(INDEX('Price Data'!B:B,MATCH(TEXT(A1351,"YYYY-MM-DD"),'Price Data'!A:A,0)),"")</f>
        <v/>
      </c>
      <c r="C1351" s="10" t="str" cm="1">
        <f t="array" ref="C1351">IFERROR(IF(ISNUMBER(B1351),(B1351-INDEX('Price Data'!B:B,MATCH(TEXT(A1351,"YYYY-MM-DD"),'Price Data'!A:A,0)+1))/INDEX('Price Data'!B:B,MATCH(TEXT(A1351,"YYYY-MM-DD"),'Price Data'!A:A,0)+1),""),"")</f>
        <v/>
      </c>
      <c r="D1351" s="34" t="str">
        <f>IFERROR(INDEX('Price Data'!E:E,MATCH(TEXT(A1351,"YYYY-MM-DD"),'Price Data'!D:D,0)),"")</f>
        <v/>
      </c>
      <c r="E1351" s="10" t="str" cm="1">
        <f t="array" ref="E1351">IFERROR(IF(ISNUMBER(D1351),(D1351-INDEX('Price Data'!E:E,MATCH(TEXT(A1351,"YYYY-MM-DD"),'Price Data'!D:D,0)+1))/INDEX('Price Data'!E:E,MATCH(TEXT(A1351,"YYYY-MM-DD"),'Price Data'!D:D,0)+1),""),"")</f>
        <v/>
      </c>
      <c r="F1351" s="34" t="str">
        <f>IFERROR(INDEX('Price Data'!H:H,MATCH(TEXT(A1351,"YYYY-MM-DD"),'Price Data'!G:G,0)),"")</f>
        <v/>
      </c>
      <c r="G1351" s="10" t="str" cm="1">
        <f t="array" ref="G1351">IFERROR(IF(ISNUMBER(F1351),(F1351-INDEX('Price Data'!H:H,MATCH(TEXT(A1351,"YYYY-MM-DD"),'Price Data'!G:G,0)+1))/INDEX('Price Data'!H:H,MATCH(TEXT(A1351,"YYYY-MM-DD"),'Price Data'!G:G,0)+1),""),"")</f>
        <v/>
      </c>
      <c r="H1351" s="34" t="str">
        <f>IFERROR(INDEX('Price Data'!K:K,MATCH(TEXT(A1351,"YYYY-MM-DD"),'Price Data'!J:J,0)),"")</f>
        <v/>
      </c>
      <c r="I1351" s="10" t="str" cm="1">
        <f t="array" ref="I1351">IFERROR(IF(ISNUMBER(H1351),(H1351-INDEX('Price Data'!K:K,MATCH(TEXT(A1351,"YYYY-MM-DD"),'Price Data'!J:J,0)+1))/INDEX('Price Data'!K:K,MATCH(TEXT(A1351,"YYYY-MM-DD"),'Price Data'!J:J,0)+1),""),"")</f>
        <v/>
      </c>
      <c r="J1351" s="34" t="str">
        <f>IFERROR(INDEX('Price Data'!N:N,MATCH(TEXT(A1351,"YYYY-MM-DD"),'Price Data'!M:M,0)),"")</f>
        <v/>
      </c>
      <c r="K1351" s="10" t="str" cm="1">
        <f t="array" ref="K1351">IFERROR(IF(ISNUMBER(J1351),(J1351-INDEX('Price Data'!N:N,MATCH(TEXT(A1351,"YYYY-MM-DD"),'Price Data'!M:M,0)+1))/INDEX('Price Data'!N:N,MATCH(TEXT(A1351,"YYYY-MM-DD"),'Price Data'!M:M,0)+1),""),"")</f>
        <v/>
      </c>
      <c r="L1351" s="34" t="str">
        <f>IFERROR(INDEX('Price Data'!Q:Q,MATCH(TEXT(A1351,"YYYY-MM-DD"),'Price Data'!P:P,0)),"")</f>
        <v/>
      </c>
      <c r="M1351" s="10" t="str" cm="1">
        <f t="array" ref="M1351">IFERROR(IF(ISNUMBER(L1351),(L1351-INDEX('Price Data'!Q:Q,MATCH(TEXT(A1351,"YYYY-MM-DD"),'Price Data'!P:P,0)+1))/INDEX('Price Data'!Q:Q,MATCH(TEXT(A1351,"YYYY-MM-DD"),'Price Data'!P:P,0)+1),""),"")</f>
        <v/>
      </c>
      <c r="N1351" s="34" t="str">
        <f>IFERROR(INDEX('Price Data'!T:T,MATCH(TEXT(A1351,"YYYY-MM-DD"),'Price Data'!S:S,0)),"")</f>
        <v/>
      </c>
      <c r="O1351" s="10" t="str" cm="1">
        <f t="array" ref="O1351">IFERROR(IF(ISNUMBER(N1351),(N1351-INDEX('Price Data'!T:T,MATCH(TEXT(A1351,"YYYY-MM-DD"),'Price Data'!S:S,0)+1))/INDEX('Price Data'!T:T,MATCH(TEXT(A1351,"YYYY-MM-DD"),'Price Data'!S:S,0)+1),""),"")</f>
        <v/>
      </c>
    </row>
    <row r="1352" spans="1:15" x14ac:dyDescent="0.3">
      <c r="A1352" s="8">
        <v>43171</v>
      </c>
      <c r="B1352" s="34">
        <f>IFERROR(INDEX('Price Data'!B:B,MATCH(TEXT(A1352,"YYYY-MM-DD"),'Price Data'!A:A,0)),"")</f>
        <v>22765</v>
      </c>
      <c r="C1352" s="10" cm="1">
        <f t="array" ref="C1352">IFERROR(IF(ISNUMBER(B1352),(B1352-INDEX('Price Data'!B:B,MATCH(TEXT(A1352,"YYYY-MM-DD"),'Price Data'!A:A,0)+1))/INDEX('Price Data'!B:B,MATCH(TEXT(A1352,"YYYY-MM-DD"),'Price Data'!A:A,0)+1),""),"")</f>
        <v>8.3531170315659896E-4</v>
      </c>
      <c r="D1352" s="34">
        <f>IFERROR(INDEX('Price Data'!E:E,MATCH(TEXT(A1352,"YYYY-MM-DD"),'Price Data'!D:D,0)),"")</f>
        <v>16.91</v>
      </c>
      <c r="E1352" s="10" cm="1">
        <f t="array" ref="E1352">IFERROR(IF(ISNUMBER(D1352),(D1352-INDEX('Price Data'!E:E,MATCH(TEXT(A1352,"YYYY-MM-DD"),'Price Data'!D:D,0)+1))/INDEX('Price Data'!E:E,MATCH(TEXT(A1352,"YYYY-MM-DD"),'Price Data'!D:D,0)+1),""),"")</f>
        <v>-4.1224970553592625E-3</v>
      </c>
      <c r="F1352" s="34">
        <f>IFERROR(INDEX('Price Data'!H:H,MATCH(TEXT(A1352,"YYYY-MM-DD"),'Price Data'!G:G,0)),"")</f>
        <v>312</v>
      </c>
      <c r="G1352" s="10" cm="1">
        <f t="array" ref="G1352">IFERROR(IF(ISNUMBER(F1352),(F1352-INDEX('Price Data'!H:H,MATCH(TEXT(A1352,"YYYY-MM-DD"),'Price Data'!G:G,0)+1))/INDEX('Price Data'!H:H,MATCH(TEXT(A1352,"YYYY-MM-DD"),'Price Data'!G:G,0)+1),""),"")</f>
        <v>-6.369426751592357E-3</v>
      </c>
      <c r="H1352" s="34">
        <f>IFERROR(INDEX('Price Data'!K:K,MATCH(TEXT(A1352,"YYYY-MM-DD"),'Price Data'!J:J,0)),"")</f>
        <v>3.05</v>
      </c>
      <c r="I1352" s="10" cm="1">
        <f t="array" ref="I1352">IFERROR(IF(ISNUMBER(H1352),(H1352-INDEX('Price Data'!K:K,MATCH(TEXT(A1352,"YYYY-MM-DD"),'Price Data'!J:J,0)+1))/INDEX('Price Data'!K:K,MATCH(TEXT(A1352,"YYYY-MM-DD"),'Price Data'!J:J,0)+1),""),"")</f>
        <v>3.2894736842104563E-3</v>
      </c>
      <c r="J1352" s="34">
        <f>IFERROR(INDEX('Price Data'!N:N,MATCH(TEXT(A1352,"YYYY-MM-DD"),'Price Data'!M:M,0)),"")</f>
        <v>3.12</v>
      </c>
      <c r="K1352" s="10" cm="1">
        <f t="array" ref="K1352">IFERROR(IF(ISNUMBER(J1352),(J1352-INDEX('Price Data'!N:N,MATCH(TEXT(A1352,"YYYY-MM-DD"),'Price Data'!M:M,0)+1))/INDEX('Price Data'!N:N,MATCH(TEXT(A1352,"YYYY-MM-DD"),'Price Data'!M:M,0)+1),""),"")</f>
        <v>-9.5238095238094622E-3</v>
      </c>
      <c r="L1352" s="34">
        <f>IFERROR(INDEX('Price Data'!Q:Q,MATCH(TEXT(A1352,"YYYY-MM-DD"),'Price Data'!P:P,0)),"")</f>
        <v>2.95</v>
      </c>
      <c r="M1352" s="10" cm="1">
        <f t="array" ref="M1352">IFERROR(IF(ISNUMBER(L1352),(L1352-INDEX('Price Data'!Q:Q,MATCH(TEXT(A1352,"YYYY-MM-DD"),'Price Data'!P:P,0)+1))/INDEX('Price Data'!Q:Q,MATCH(TEXT(A1352,"YYYY-MM-DD"),'Price Data'!P:P,0)+1),""),"")</f>
        <v>-3.3783783783783066E-3</v>
      </c>
      <c r="N1352" s="34">
        <f>IFERROR(INDEX('Price Data'!T:T,MATCH(TEXT(A1352,"YYYY-MM-DD"),'Price Data'!S:S,0)),"")</f>
        <v>3.2</v>
      </c>
      <c r="O1352" s="10" cm="1">
        <f t="array" ref="O1352">IFERROR(IF(ISNUMBER(N1352),(N1352-INDEX('Price Data'!T:T,MATCH(TEXT(A1352,"YYYY-MM-DD"),'Price Data'!S:S,0)+1))/INDEX('Price Data'!T:T,MATCH(TEXT(A1352,"YYYY-MM-DD"),'Price Data'!S:S,0)+1),""),"")</f>
        <v>-9.2879256965943662E-3</v>
      </c>
    </row>
    <row r="1353" spans="1:15" x14ac:dyDescent="0.3">
      <c r="A1353" s="8">
        <v>43172</v>
      </c>
      <c r="B1353" s="34">
        <f>IFERROR(INDEX('Price Data'!B:B,MATCH(TEXT(A1353,"YYYY-MM-DD"),'Price Data'!A:A,0)),"")</f>
        <v>22691</v>
      </c>
      <c r="C1353" s="10" cm="1">
        <f t="array" ref="C1353">IFERROR(IF(ISNUMBER(B1353),(B1353-INDEX('Price Data'!B:B,MATCH(TEXT(A1353,"YYYY-MM-DD"),'Price Data'!A:A,0)+1))/INDEX('Price Data'!B:B,MATCH(TEXT(A1353,"YYYY-MM-DD"),'Price Data'!A:A,0)+1),""),"")</f>
        <v>-3.250603997364375E-3</v>
      </c>
      <c r="D1353" s="34">
        <f>IFERROR(INDEX('Price Data'!E:E,MATCH(TEXT(A1353,"YYYY-MM-DD"),'Price Data'!D:D,0)),"")</f>
        <v>16.84</v>
      </c>
      <c r="E1353" s="10" cm="1">
        <f t="array" ref="E1353">IFERROR(IF(ISNUMBER(D1353),(D1353-INDEX('Price Data'!E:E,MATCH(TEXT(A1353,"YYYY-MM-DD"),'Price Data'!D:D,0)+1))/INDEX('Price Data'!E:E,MATCH(TEXT(A1353,"YYYY-MM-DD"),'Price Data'!D:D,0)+1),""),"")</f>
        <v>-4.1395623891188815E-3</v>
      </c>
      <c r="F1353" s="34">
        <f>IFERROR(INDEX('Price Data'!H:H,MATCH(TEXT(A1353,"YYYY-MM-DD"),'Price Data'!G:G,0)),"")</f>
        <v>308.60000600000001</v>
      </c>
      <c r="G1353" s="10" cm="1">
        <f t="array" ref="G1353">IFERROR(IF(ISNUMBER(F1353),(F1353-INDEX('Price Data'!H:H,MATCH(TEXT(A1353,"YYYY-MM-DD"),'Price Data'!G:G,0)+1))/INDEX('Price Data'!H:H,MATCH(TEXT(A1353,"YYYY-MM-DD"),'Price Data'!G:G,0)+1),""),"")</f>
        <v>-1.0897416666666642E-2</v>
      </c>
      <c r="H1353" s="34">
        <f>IFERROR(INDEX('Price Data'!K:K,MATCH(TEXT(A1353,"YYYY-MM-DD"),'Price Data'!J:J,0)),"")</f>
        <v>3.04</v>
      </c>
      <c r="I1353" s="10" cm="1">
        <f t="array" ref="I1353">IFERROR(IF(ISNUMBER(H1353),(H1353-INDEX('Price Data'!K:K,MATCH(TEXT(A1353,"YYYY-MM-DD"),'Price Data'!J:J,0)+1))/INDEX('Price Data'!K:K,MATCH(TEXT(A1353,"YYYY-MM-DD"),'Price Data'!J:J,0)+1),""),"")</f>
        <v>-3.2786885245900941E-3</v>
      </c>
      <c r="J1353" s="34">
        <f>IFERROR(INDEX('Price Data'!N:N,MATCH(TEXT(A1353,"YYYY-MM-DD"),'Price Data'!M:M,0)),"")</f>
        <v>3.18</v>
      </c>
      <c r="K1353" s="10" cm="1">
        <f t="array" ref="K1353">IFERROR(IF(ISNUMBER(J1353),(J1353-INDEX('Price Data'!N:N,MATCH(TEXT(A1353,"YYYY-MM-DD"),'Price Data'!M:M,0)+1))/INDEX('Price Data'!N:N,MATCH(TEXT(A1353,"YYYY-MM-DD"),'Price Data'!M:M,0)+1),""),"")</f>
        <v>1.9230769230769246E-2</v>
      </c>
      <c r="L1353" s="34">
        <f>IFERROR(INDEX('Price Data'!Q:Q,MATCH(TEXT(A1353,"YYYY-MM-DD"),'Price Data'!P:P,0)),"")</f>
        <v>3.02</v>
      </c>
      <c r="M1353" s="10" cm="1">
        <f t="array" ref="M1353">IFERROR(IF(ISNUMBER(L1353),(L1353-INDEX('Price Data'!Q:Q,MATCH(TEXT(A1353,"YYYY-MM-DD"),'Price Data'!P:P,0)+1))/INDEX('Price Data'!Q:Q,MATCH(TEXT(A1353,"YYYY-MM-DD"),'Price Data'!P:P,0)+1),""),"")</f>
        <v>2.3728813559321979E-2</v>
      </c>
      <c r="N1353" s="34">
        <f>IFERROR(INDEX('Price Data'!T:T,MATCH(TEXT(A1353,"YYYY-MM-DD"),'Price Data'!S:S,0)),"")</f>
        <v>3.26</v>
      </c>
      <c r="O1353" s="10" cm="1">
        <f t="array" ref="O1353">IFERROR(IF(ISNUMBER(N1353),(N1353-INDEX('Price Data'!T:T,MATCH(TEXT(A1353,"YYYY-MM-DD"),'Price Data'!S:S,0)+1))/INDEX('Price Data'!T:T,MATCH(TEXT(A1353,"YYYY-MM-DD"),'Price Data'!S:S,0)+1),""),"")</f>
        <v>1.8749999999999878E-2</v>
      </c>
    </row>
    <row r="1354" spans="1:15" x14ac:dyDescent="0.3">
      <c r="A1354" s="8">
        <v>43173</v>
      </c>
      <c r="B1354" s="34">
        <f>IFERROR(INDEX('Price Data'!B:B,MATCH(TEXT(A1354,"YYYY-MM-DD"),'Price Data'!A:A,0)),"")</f>
        <v>22452</v>
      </c>
      <c r="C1354" s="10" cm="1">
        <f t="array" ref="C1354">IFERROR(IF(ISNUMBER(B1354),(B1354-INDEX('Price Data'!B:B,MATCH(TEXT(A1354,"YYYY-MM-DD"),'Price Data'!A:A,0)+1))/INDEX('Price Data'!B:B,MATCH(TEXT(A1354,"YYYY-MM-DD"),'Price Data'!A:A,0)+1),""),"")</f>
        <v>-1.0532810365343087E-2</v>
      </c>
      <c r="D1354" s="34">
        <f>IFERROR(INDEX('Price Data'!E:E,MATCH(TEXT(A1354,"YYYY-MM-DD"),'Price Data'!D:D,0)),"")</f>
        <v>16.61</v>
      </c>
      <c r="E1354" s="10" cm="1">
        <f t="array" ref="E1354">IFERROR(IF(ISNUMBER(D1354),(D1354-INDEX('Price Data'!E:E,MATCH(TEXT(A1354,"YYYY-MM-DD"),'Price Data'!D:D,0)+1))/INDEX('Price Data'!E:E,MATCH(TEXT(A1354,"YYYY-MM-DD"),'Price Data'!D:D,0)+1),""),"")</f>
        <v>-1.3657957244655607E-2</v>
      </c>
      <c r="F1354" s="34">
        <f>IFERROR(INDEX('Price Data'!H:H,MATCH(TEXT(A1354,"YYYY-MM-DD"),'Price Data'!G:G,0)),"")</f>
        <v>305.70001200000002</v>
      </c>
      <c r="G1354" s="10" cm="1">
        <f t="array" ref="G1354">IFERROR(IF(ISNUMBER(F1354),(F1354-INDEX('Price Data'!H:H,MATCH(TEXT(A1354,"YYYY-MM-DD"),'Price Data'!G:G,0)+1))/INDEX('Price Data'!H:H,MATCH(TEXT(A1354,"YYYY-MM-DD"),'Price Data'!G:G,0)+1),""),"")</f>
        <v>-9.3972584044602781E-3</v>
      </c>
      <c r="H1354" s="34">
        <f>IFERROR(INDEX('Price Data'!K:K,MATCH(TEXT(A1354,"YYYY-MM-DD"),'Price Data'!J:J,0)),"")</f>
        <v>3</v>
      </c>
      <c r="I1354" s="10" cm="1">
        <f t="array" ref="I1354">IFERROR(IF(ISNUMBER(H1354),(H1354-INDEX('Price Data'!K:K,MATCH(TEXT(A1354,"YYYY-MM-DD"),'Price Data'!J:J,0)+1))/INDEX('Price Data'!K:K,MATCH(TEXT(A1354,"YYYY-MM-DD"),'Price Data'!J:J,0)+1),""),"")</f>
        <v>-1.3157894736842117E-2</v>
      </c>
      <c r="J1354" s="34">
        <f>IFERROR(INDEX('Price Data'!N:N,MATCH(TEXT(A1354,"YYYY-MM-DD"),'Price Data'!M:M,0)),"")</f>
        <v>3.11</v>
      </c>
      <c r="K1354" s="10" cm="1">
        <f t="array" ref="K1354">IFERROR(IF(ISNUMBER(J1354),(J1354-INDEX('Price Data'!N:N,MATCH(TEXT(A1354,"YYYY-MM-DD"),'Price Data'!M:M,0)+1))/INDEX('Price Data'!N:N,MATCH(TEXT(A1354,"YYYY-MM-DD"),'Price Data'!M:M,0)+1),""),"")</f>
        <v>-2.201257861635229E-2</v>
      </c>
      <c r="L1354" s="34">
        <f>IFERROR(INDEX('Price Data'!Q:Q,MATCH(TEXT(A1354,"YYYY-MM-DD"),'Price Data'!P:P,0)),"")</f>
        <v>2.98</v>
      </c>
      <c r="M1354" s="10" cm="1">
        <f t="array" ref="M1354">IFERROR(IF(ISNUMBER(L1354),(L1354-INDEX('Price Data'!Q:Q,MATCH(TEXT(A1354,"YYYY-MM-DD"),'Price Data'!P:P,0)+1))/INDEX('Price Data'!Q:Q,MATCH(TEXT(A1354,"YYYY-MM-DD"),'Price Data'!P:P,0)+1),""),"")</f>
        <v>-1.3245033112582794E-2</v>
      </c>
      <c r="N1354" s="34">
        <f>IFERROR(INDEX('Price Data'!T:T,MATCH(TEXT(A1354,"YYYY-MM-DD"),'Price Data'!S:S,0)),"")</f>
        <v>3.15</v>
      </c>
      <c r="O1354" s="10" cm="1">
        <f t="array" ref="O1354">IFERROR(IF(ISNUMBER(N1354),(N1354-INDEX('Price Data'!T:T,MATCH(TEXT(A1354,"YYYY-MM-DD"),'Price Data'!S:S,0)+1))/INDEX('Price Data'!T:T,MATCH(TEXT(A1354,"YYYY-MM-DD"),'Price Data'!S:S,0)+1),""),"")</f>
        <v>-3.3742331288343523E-2</v>
      </c>
    </row>
    <row r="1355" spans="1:15" x14ac:dyDescent="0.3">
      <c r="A1355" s="8">
        <v>43174</v>
      </c>
      <c r="B1355" s="34">
        <f>IFERROR(INDEX('Price Data'!B:B,MATCH(TEXT(A1355,"YYYY-MM-DD"),'Price Data'!A:A,0)),"")</f>
        <v>22713</v>
      </c>
      <c r="C1355" s="10" cm="1">
        <f t="array" ref="C1355">IFERROR(IF(ISNUMBER(B1355),(B1355-INDEX('Price Data'!B:B,MATCH(TEXT(A1355,"YYYY-MM-DD"),'Price Data'!A:A,0)+1))/INDEX('Price Data'!B:B,MATCH(TEXT(A1355,"YYYY-MM-DD"),'Price Data'!A:A,0)+1),""),"")</f>
        <v>1.1624799572421166E-2</v>
      </c>
      <c r="D1355" s="34">
        <f>IFERROR(INDEX('Price Data'!E:E,MATCH(TEXT(A1355,"YYYY-MM-DD"),'Price Data'!D:D,0)),"")</f>
        <v>17</v>
      </c>
      <c r="E1355" s="10" cm="1">
        <f t="array" ref="E1355">IFERROR(IF(ISNUMBER(D1355),(D1355-INDEX('Price Data'!E:E,MATCH(TEXT(A1355,"YYYY-MM-DD"),'Price Data'!D:D,0)+1))/INDEX('Price Data'!E:E,MATCH(TEXT(A1355,"YYYY-MM-DD"),'Price Data'!D:D,0)+1),""),"")</f>
        <v>2.3479831426851328E-2</v>
      </c>
      <c r="F1355" s="34">
        <f>IFERROR(INDEX('Price Data'!H:H,MATCH(TEXT(A1355,"YYYY-MM-DD"),'Price Data'!G:G,0)),"")</f>
        <v>306.29998799999998</v>
      </c>
      <c r="G1355" s="10" cm="1">
        <f t="array" ref="G1355">IFERROR(IF(ISNUMBER(F1355),(F1355-INDEX('Price Data'!H:H,MATCH(TEXT(A1355,"YYYY-MM-DD"),'Price Data'!G:G,0)+1))/INDEX('Price Data'!H:H,MATCH(TEXT(A1355,"YYYY-MM-DD"),'Price Data'!G:G,0)+1),""),"")</f>
        <v>1.9626299523991175E-3</v>
      </c>
      <c r="H1355" s="34">
        <f>IFERROR(INDEX('Price Data'!K:K,MATCH(TEXT(A1355,"YYYY-MM-DD"),'Price Data'!J:J,0)),"")</f>
        <v>3.02</v>
      </c>
      <c r="I1355" s="10" cm="1">
        <f t="array" ref="I1355">IFERROR(IF(ISNUMBER(H1355),(H1355-INDEX('Price Data'!K:K,MATCH(TEXT(A1355,"YYYY-MM-DD"),'Price Data'!J:J,0)+1))/INDEX('Price Data'!K:K,MATCH(TEXT(A1355,"YYYY-MM-DD"),'Price Data'!J:J,0)+1),""),"")</f>
        <v>6.6666666666666723E-3</v>
      </c>
      <c r="J1355" s="34">
        <f>IFERROR(INDEX('Price Data'!N:N,MATCH(TEXT(A1355,"YYYY-MM-DD"),'Price Data'!M:M,0)),"")</f>
        <v>3.12</v>
      </c>
      <c r="K1355" s="10" cm="1">
        <f t="array" ref="K1355">IFERROR(IF(ISNUMBER(J1355),(J1355-INDEX('Price Data'!N:N,MATCH(TEXT(A1355,"YYYY-MM-DD"),'Price Data'!M:M,0)+1))/INDEX('Price Data'!N:N,MATCH(TEXT(A1355,"YYYY-MM-DD"),'Price Data'!M:M,0)+1),""),"")</f>
        <v>3.2154340836013607E-3</v>
      </c>
      <c r="L1355" s="34">
        <f>IFERROR(INDEX('Price Data'!Q:Q,MATCH(TEXT(A1355,"YYYY-MM-DD"),'Price Data'!P:P,0)),"")</f>
        <v>3.02</v>
      </c>
      <c r="M1355" s="10" cm="1">
        <f t="array" ref="M1355">IFERROR(IF(ISNUMBER(L1355),(L1355-INDEX('Price Data'!Q:Q,MATCH(TEXT(A1355,"YYYY-MM-DD"),'Price Data'!P:P,0)+1))/INDEX('Price Data'!Q:Q,MATCH(TEXT(A1355,"YYYY-MM-DD"),'Price Data'!P:P,0)+1),""),"")</f>
        <v>1.3422818791946321E-2</v>
      </c>
      <c r="N1355" s="34">
        <f>IFERROR(INDEX('Price Data'!T:T,MATCH(TEXT(A1355,"YYYY-MM-DD"),'Price Data'!S:S,0)),"")</f>
        <v>3.2</v>
      </c>
      <c r="O1355" s="10" cm="1">
        <f t="array" ref="O1355">IFERROR(IF(ISNUMBER(N1355),(N1355-INDEX('Price Data'!T:T,MATCH(TEXT(A1355,"YYYY-MM-DD"),'Price Data'!S:S,0)+1))/INDEX('Price Data'!T:T,MATCH(TEXT(A1355,"YYYY-MM-DD"),'Price Data'!S:S,0)+1),""),"")</f>
        <v>1.5873015873015959E-2</v>
      </c>
    </row>
    <row r="1356" spans="1:15" x14ac:dyDescent="0.3">
      <c r="A1356" s="8">
        <v>43175</v>
      </c>
      <c r="B1356" s="34">
        <f>IFERROR(INDEX('Price Data'!B:B,MATCH(TEXT(A1356,"YYYY-MM-DD"),'Price Data'!A:A,0)),"")</f>
        <v>22858</v>
      </c>
      <c r="C1356" s="10" cm="1">
        <f t="array" ref="C1356">IFERROR(IF(ISNUMBER(B1356),(B1356-INDEX('Price Data'!B:B,MATCH(TEXT(A1356,"YYYY-MM-DD"),'Price Data'!A:A,0)+1))/INDEX('Price Data'!B:B,MATCH(TEXT(A1356,"YYYY-MM-DD"),'Price Data'!A:A,0)+1),""),"")</f>
        <v>6.3840091577510678E-3</v>
      </c>
      <c r="D1356" s="34">
        <f>IFERROR(INDEX('Price Data'!E:E,MATCH(TEXT(A1356,"YYYY-MM-DD"),'Price Data'!D:D,0)),"")</f>
        <v>17.22</v>
      </c>
      <c r="E1356" s="10" cm="1">
        <f t="array" ref="E1356">IFERROR(IF(ISNUMBER(D1356),(D1356-INDEX('Price Data'!E:E,MATCH(TEXT(A1356,"YYYY-MM-DD"),'Price Data'!D:D,0)+1))/INDEX('Price Data'!E:E,MATCH(TEXT(A1356,"YYYY-MM-DD"),'Price Data'!D:D,0)+1),""),"")</f>
        <v>1.2941176470588168E-2</v>
      </c>
      <c r="F1356" s="34">
        <f>IFERROR(INDEX('Price Data'!H:H,MATCH(TEXT(A1356,"YYYY-MM-DD"),'Price Data'!G:G,0)),"")</f>
        <v>302</v>
      </c>
      <c r="G1356" s="10" cm="1">
        <f t="array" ref="G1356">IFERROR(IF(ISNUMBER(F1356),(F1356-INDEX('Price Data'!H:H,MATCH(TEXT(A1356,"YYYY-MM-DD"),'Price Data'!G:G,0)+1))/INDEX('Price Data'!H:H,MATCH(TEXT(A1356,"YYYY-MM-DD"),'Price Data'!G:G,0)+1),""),"")</f>
        <v>-1.4038485695272E-2</v>
      </c>
      <c r="H1356" s="34">
        <f>IFERROR(INDEX('Price Data'!K:K,MATCH(TEXT(A1356,"YYYY-MM-DD"),'Price Data'!J:J,0)),"")</f>
        <v>3.08</v>
      </c>
      <c r="I1356" s="10" cm="1">
        <f t="array" ref="I1356">IFERROR(IF(ISNUMBER(H1356),(H1356-INDEX('Price Data'!K:K,MATCH(TEXT(A1356,"YYYY-MM-DD"),'Price Data'!J:J,0)+1))/INDEX('Price Data'!K:K,MATCH(TEXT(A1356,"YYYY-MM-DD"),'Price Data'!J:J,0)+1),""),"")</f>
        <v>1.986754966887419E-2</v>
      </c>
      <c r="J1356" s="34">
        <f>IFERROR(INDEX('Price Data'!N:N,MATCH(TEXT(A1356,"YYYY-MM-DD"),'Price Data'!M:M,0)),"")</f>
        <v>3.15</v>
      </c>
      <c r="K1356" s="10" cm="1">
        <f t="array" ref="K1356">IFERROR(IF(ISNUMBER(J1356),(J1356-INDEX('Price Data'!N:N,MATCH(TEXT(A1356,"YYYY-MM-DD"),'Price Data'!M:M,0)+1))/INDEX('Price Data'!N:N,MATCH(TEXT(A1356,"YYYY-MM-DD"),'Price Data'!M:M,0)+1),""),"")</f>
        <v>9.6153846153845517E-3</v>
      </c>
      <c r="L1356" s="34">
        <f>IFERROR(INDEX('Price Data'!Q:Q,MATCH(TEXT(A1356,"YYYY-MM-DD"),'Price Data'!P:P,0)),"")</f>
        <v>3.05</v>
      </c>
      <c r="M1356" s="10" cm="1">
        <f t="array" ref="M1356">IFERROR(IF(ISNUMBER(L1356),(L1356-INDEX('Price Data'!Q:Q,MATCH(TEXT(A1356,"YYYY-MM-DD"),'Price Data'!P:P,0)+1))/INDEX('Price Data'!Q:Q,MATCH(TEXT(A1356,"YYYY-MM-DD"),'Price Data'!P:P,0)+1),""),"")</f>
        <v>9.9337748344370206E-3</v>
      </c>
      <c r="N1356" s="34">
        <f>IFERROR(INDEX('Price Data'!T:T,MATCH(TEXT(A1356,"YYYY-MM-DD"),'Price Data'!S:S,0)),"")</f>
        <v>3.22</v>
      </c>
      <c r="O1356" s="10" cm="1">
        <f t="array" ref="O1356">IFERROR(IF(ISNUMBER(N1356),(N1356-INDEX('Price Data'!T:T,MATCH(TEXT(A1356,"YYYY-MM-DD"),'Price Data'!S:S,0)+1))/INDEX('Price Data'!T:T,MATCH(TEXT(A1356,"YYYY-MM-DD"),'Price Data'!S:S,0)+1),""),"")</f>
        <v>6.2500000000000056E-3</v>
      </c>
    </row>
    <row r="1357" spans="1:15" x14ac:dyDescent="0.3">
      <c r="A1357" s="8">
        <v>43176</v>
      </c>
      <c r="B1357" s="34" t="str">
        <f>IFERROR(INDEX('Price Data'!B:B,MATCH(TEXT(A1357,"YYYY-MM-DD"),'Price Data'!A:A,0)),"")</f>
        <v/>
      </c>
      <c r="C1357" s="10" t="str" cm="1">
        <f t="array" ref="C1357">IFERROR(IF(ISNUMBER(B1357),(B1357-INDEX('Price Data'!B:B,MATCH(TEXT(A1357,"YYYY-MM-DD"),'Price Data'!A:A,0)+1))/INDEX('Price Data'!B:B,MATCH(TEXT(A1357,"YYYY-MM-DD"),'Price Data'!A:A,0)+1),""),"")</f>
        <v/>
      </c>
      <c r="D1357" s="34" t="str">
        <f>IFERROR(INDEX('Price Data'!E:E,MATCH(TEXT(A1357,"YYYY-MM-DD"),'Price Data'!D:D,0)),"")</f>
        <v/>
      </c>
      <c r="E1357" s="10" t="str" cm="1">
        <f t="array" ref="E1357">IFERROR(IF(ISNUMBER(D1357),(D1357-INDEX('Price Data'!E:E,MATCH(TEXT(A1357,"YYYY-MM-DD"),'Price Data'!D:D,0)+1))/INDEX('Price Data'!E:E,MATCH(TEXT(A1357,"YYYY-MM-DD"),'Price Data'!D:D,0)+1),""),"")</f>
        <v/>
      </c>
      <c r="F1357" s="34" t="str">
        <f>IFERROR(INDEX('Price Data'!H:H,MATCH(TEXT(A1357,"YYYY-MM-DD"),'Price Data'!G:G,0)),"")</f>
        <v/>
      </c>
      <c r="G1357" s="10" t="str" cm="1">
        <f t="array" ref="G1357">IFERROR(IF(ISNUMBER(F1357),(F1357-INDEX('Price Data'!H:H,MATCH(TEXT(A1357,"YYYY-MM-DD"),'Price Data'!G:G,0)+1))/INDEX('Price Data'!H:H,MATCH(TEXT(A1357,"YYYY-MM-DD"),'Price Data'!G:G,0)+1),""),"")</f>
        <v/>
      </c>
      <c r="H1357" s="34" t="str">
        <f>IFERROR(INDEX('Price Data'!K:K,MATCH(TEXT(A1357,"YYYY-MM-DD"),'Price Data'!J:J,0)),"")</f>
        <v/>
      </c>
      <c r="I1357" s="10" t="str" cm="1">
        <f t="array" ref="I1357">IFERROR(IF(ISNUMBER(H1357),(H1357-INDEX('Price Data'!K:K,MATCH(TEXT(A1357,"YYYY-MM-DD"),'Price Data'!J:J,0)+1))/INDEX('Price Data'!K:K,MATCH(TEXT(A1357,"YYYY-MM-DD"),'Price Data'!J:J,0)+1),""),"")</f>
        <v/>
      </c>
      <c r="J1357" s="34" t="str">
        <f>IFERROR(INDEX('Price Data'!N:N,MATCH(TEXT(A1357,"YYYY-MM-DD"),'Price Data'!M:M,0)),"")</f>
        <v/>
      </c>
      <c r="K1357" s="10" t="str" cm="1">
        <f t="array" ref="K1357">IFERROR(IF(ISNUMBER(J1357),(J1357-INDEX('Price Data'!N:N,MATCH(TEXT(A1357,"YYYY-MM-DD"),'Price Data'!M:M,0)+1))/INDEX('Price Data'!N:N,MATCH(TEXT(A1357,"YYYY-MM-DD"),'Price Data'!M:M,0)+1),""),"")</f>
        <v/>
      </c>
      <c r="L1357" s="34" t="str">
        <f>IFERROR(INDEX('Price Data'!Q:Q,MATCH(TEXT(A1357,"YYYY-MM-DD"),'Price Data'!P:P,0)),"")</f>
        <v/>
      </c>
      <c r="M1357" s="10" t="str" cm="1">
        <f t="array" ref="M1357">IFERROR(IF(ISNUMBER(L1357),(L1357-INDEX('Price Data'!Q:Q,MATCH(TEXT(A1357,"YYYY-MM-DD"),'Price Data'!P:P,0)+1))/INDEX('Price Data'!Q:Q,MATCH(TEXT(A1357,"YYYY-MM-DD"),'Price Data'!P:P,0)+1),""),"")</f>
        <v/>
      </c>
      <c r="N1357" s="34" t="str">
        <f>IFERROR(INDEX('Price Data'!T:T,MATCH(TEXT(A1357,"YYYY-MM-DD"),'Price Data'!S:S,0)),"")</f>
        <v/>
      </c>
      <c r="O1357" s="10" t="str" cm="1">
        <f t="array" ref="O1357">IFERROR(IF(ISNUMBER(N1357),(N1357-INDEX('Price Data'!T:T,MATCH(TEXT(A1357,"YYYY-MM-DD"),'Price Data'!S:S,0)+1))/INDEX('Price Data'!T:T,MATCH(TEXT(A1357,"YYYY-MM-DD"),'Price Data'!S:S,0)+1),""),"")</f>
        <v/>
      </c>
    </row>
    <row r="1358" spans="1:15" x14ac:dyDescent="0.3">
      <c r="A1358" s="8">
        <v>43177</v>
      </c>
      <c r="B1358" s="34" t="str">
        <f>IFERROR(INDEX('Price Data'!B:B,MATCH(TEXT(A1358,"YYYY-MM-DD"),'Price Data'!A:A,0)),"")</f>
        <v/>
      </c>
      <c r="C1358" s="10" t="str" cm="1">
        <f t="array" ref="C1358">IFERROR(IF(ISNUMBER(B1358),(B1358-INDEX('Price Data'!B:B,MATCH(TEXT(A1358,"YYYY-MM-DD"),'Price Data'!A:A,0)+1))/INDEX('Price Data'!B:B,MATCH(TEXT(A1358,"YYYY-MM-DD"),'Price Data'!A:A,0)+1),""),"")</f>
        <v/>
      </c>
      <c r="D1358" s="34" t="str">
        <f>IFERROR(INDEX('Price Data'!E:E,MATCH(TEXT(A1358,"YYYY-MM-DD"),'Price Data'!D:D,0)),"")</f>
        <v/>
      </c>
      <c r="E1358" s="10" t="str" cm="1">
        <f t="array" ref="E1358">IFERROR(IF(ISNUMBER(D1358),(D1358-INDEX('Price Data'!E:E,MATCH(TEXT(A1358,"YYYY-MM-DD"),'Price Data'!D:D,0)+1))/INDEX('Price Data'!E:E,MATCH(TEXT(A1358,"YYYY-MM-DD"),'Price Data'!D:D,0)+1),""),"")</f>
        <v/>
      </c>
      <c r="F1358" s="34" t="str">
        <f>IFERROR(INDEX('Price Data'!H:H,MATCH(TEXT(A1358,"YYYY-MM-DD"),'Price Data'!G:G,0)),"")</f>
        <v/>
      </c>
      <c r="G1358" s="10" t="str" cm="1">
        <f t="array" ref="G1358">IFERROR(IF(ISNUMBER(F1358),(F1358-INDEX('Price Data'!H:H,MATCH(TEXT(A1358,"YYYY-MM-DD"),'Price Data'!G:G,0)+1))/INDEX('Price Data'!H:H,MATCH(TEXT(A1358,"YYYY-MM-DD"),'Price Data'!G:G,0)+1),""),"")</f>
        <v/>
      </c>
      <c r="H1358" s="34" t="str">
        <f>IFERROR(INDEX('Price Data'!K:K,MATCH(TEXT(A1358,"YYYY-MM-DD"),'Price Data'!J:J,0)),"")</f>
        <v/>
      </c>
      <c r="I1358" s="10" t="str" cm="1">
        <f t="array" ref="I1358">IFERROR(IF(ISNUMBER(H1358),(H1358-INDEX('Price Data'!K:K,MATCH(TEXT(A1358,"YYYY-MM-DD"),'Price Data'!J:J,0)+1))/INDEX('Price Data'!K:K,MATCH(TEXT(A1358,"YYYY-MM-DD"),'Price Data'!J:J,0)+1),""),"")</f>
        <v/>
      </c>
      <c r="J1358" s="34" t="str">
        <f>IFERROR(INDEX('Price Data'!N:N,MATCH(TEXT(A1358,"YYYY-MM-DD"),'Price Data'!M:M,0)),"")</f>
        <v/>
      </c>
      <c r="K1358" s="10" t="str" cm="1">
        <f t="array" ref="K1358">IFERROR(IF(ISNUMBER(J1358),(J1358-INDEX('Price Data'!N:N,MATCH(TEXT(A1358,"YYYY-MM-DD"),'Price Data'!M:M,0)+1))/INDEX('Price Data'!N:N,MATCH(TEXT(A1358,"YYYY-MM-DD"),'Price Data'!M:M,0)+1),""),"")</f>
        <v/>
      </c>
      <c r="L1358" s="34" t="str">
        <f>IFERROR(INDEX('Price Data'!Q:Q,MATCH(TEXT(A1358,"YYYY-MM-DD"),'Price Data'!P:P,0)),"")</f>
        <v/>
      </c>
      <c r="M1358" s="10" t="str" cm="1">
        <f t="array" ref="M1358">IFERROR(IF(ISNUMBER(L1358),(L1358-INDEX('Price Data'!Q:Q,MATCH(TEXT(A1358,"YYYY-MM-DD"),'Price Data'!P:P,0)+1))/INDEX('Price Data'!Q:Q,MATCH(TEXT(A1358,"YYYY-MM-DD"),'Price Data'!P:P,0)+1),""),"")</f>
        <v/>
      </c>
      <c r="N1358" s="34" t="str">
        <f>IFERROR(INDEX('Price Data'!T:T,MATCH(TEXT(A1358,"YYYY-MM-DD"),'Price Data'!S:S,0)),"")</f>
        <v/>
      </c>
      <c r="O1358" s="10" t="str" cm="1">
        <f t="array" ref="O1358">IFERROR(IF(ISNUMBER(N1358),(N1358-INDEX('Price Data'!T:T,MATCH(TEXT(A1358,"YYYY-MM-DD"),'Price Data'!S:S,0)+1))/INDEX('Price Data'!T:T,MATCH(TEXT(A1358,"YYYY-MM-DD"),'Price Data'!S:S,0)+1),""),"")</f>
        <v/>
      </c>
    </row>
    <row r="1359" spans="1:15" x14ac:dyDescent="0.3">
      <c r="A1359" s="8">
        <v>43178</v>
      </c>
      <c r="B1359" s="34">
        <f>IFERROR(INDEX('Price Data'!B:B,MATCH(TEXT(A1359,"YYYY-MM-DD"),'Price Data'!A:A,0)),"")</f>
        <v>22633</v>
      </c>
      <c r="C1359" s="10" cm="1">
        <f t="array" ref="C1359">IFERROR(IF(ISNUMBER(B1359),(B1359-INDEX('Price Data'!B:B,MATCH(TEXT(A1359,"YYYY-MM-DD"),'Price Data'!A:A,0)+1))/INDEX('Price Data'!B:B,MATCH(TEXT(A1359,"YYYY-MM-DD"),'Price Data'!A:A,0)+1),""),"")</f>
        <v>-9.8433808732172542E-3</v>
      </c>
      <c r="D1359" s="34">
        <f>IFERROR(INDEX('Price Data'!E:E,MATCH(TEXT(A1359,"YYYY-MM-DD"),'Price Data'!D:D,0)),"")</f>
        <v>17.16</v>
      </c>
      <c r="E1359" s="10" cm="1">
        <f t="array" ref="E1359">IFERROR(IF(ISNUMBER(D1359),(D1359-INDEX('Price Data'!E:E,MATCH(TEXT(A1359,"YYYY-MM-DD"),'Price Data'!D:D,0)+1))/INDEX('Price Data'!E:E,MATCH(TEXT(A1359,"YYYY-MM-DD"),'Price Data'!D:D,0)+1),""),"")</f>
        <v>-3.484320557491215E-3</v>
      </c>
      <c r="F1359" s="34">
        <f>IFERROR(INDEX('Price Data'!H:H,MATCH(TEXT(A1359,"YYYY-MM-DD"),'Price Data'!G:G,0)),"")</f>
        <v>293.79998799999998</v>
      </c>
      <c r="G1359" s="10" cm="1">
        <f t="array" ref="G1359">IFERROR(IF(ISNUMBER(F1359),(F1359-INDEX('Price Data'!H:H,MATCH(TEXT(A1359,"YYYY-MM-DD"),'Price Data'!G:G,0)+1))/INDEX('Price Data'!H:H,MATCH(TEXT(A1359,"YYYY-MM-DD"),'Price Data'!G:G,0)+1),""),"")</f>
        <v>-2.7152357615894091E-2</v>
      </c>
      <c r="H1359" s="34">
        <f>IFERROR(INDEX('Price Data'!K:K,MATCH(TEXT(A1359,"YYYY-MM-DD"),'Price Data'!J:J,0)),"")</f>
        <v>3.04</v>
      </c>
      <c r="I1359" s="10" cm="1">
        <f t="array" ref="I1359">IFERROR(IF(ISNUMBER(H1359),(H1359-INDEX('Price Data'!K:K,MATCH(TEXT(A1359,"YYYY-MM-DD"),'Price Data'!J:J,0)+1))/INDEX('Price Data'!K:K,MATCH(TEXT(A1359,"YYYY-MM-DD"),'Price Data'!J:J,0)+1),""),"")</f>
        <v>-1.2987012987012998E-2</v>
      </c>
      <c r="J1359" s="34">
        <f>IFERROR(INDEX('Price Data'!N:N,MATCH(TEXT(A1359,"YYYY-MM-DD"),'Price Data'!M:M,0)),"")</f>
        <v>3.15</v>
      </c>
      <c r="K1359" s="10" cm="1">
        <f t="array" ref="K1359">IFERROR(IF(ISNUMBER(J1359),(J1359-INDEX('Price Data'!N:N,MATCH(TEXT(A1359,"YYYY-MM-DD"),'Price Data'!M:M,0)+1))/INDEX('Price Data'!N:N,MATCH(TEXT(A1359,"YYYY-MM-DD"),'Price Data'!M:M,0)+1),""),"")</f>
        <v>0</v>
      </c>
      <c r="L1359" s="34">
        <f>IFERROR(INDEX('Price Data'!Q:Q,MATCH(TEXT(A1359,"YYYY-MM-DD"),'Price Data'!P:P,0)),"")</f>
        <v>3.03</v>
      </c>
      <c r="M1359" s="10" cm="1">
        <f t="array" ref="M1359">IFERROR(IF(ISNUMBER(L1359),(L1359-INDEX('Price Data'!Q:Q,MATCH(TEXT(A1359,"YYYY-MM-DD"),'Price Data'!P:P,0)+1))/INDEX('Price Data'!Q:Q,MATCH(TEXT(A1359,"YYYY-MM-DD"),'Price Data'!P:P,0)+1),""),"")</f>
        <v>-6.5573770491803339E-3</v>
      </c>
      <c r="N1359" s="34">
        <f>IFERROR(INDEX('Price Data'!T:T,MATCH(TEXT(A1359,"YYYY-MM-DD"),'Price Data'!S:S,0)),"")</f>
        <v>3.19</v>
      </c>
      <c r="O1359" s="10" cm="1">
        <f t="array" ref="O1359">IFERROR(IF(ISNUMBER(N1359),(N1359-INDEX('Price Data'!T:T,MATCH(TEXT(A1359,"YYYY-MM-DD"),'Price Data'!S:S,0)+1))/INDEX('Price Data'!T:T,MATCH(TEXT(A1359,"YYYY-MM-DD"),'Price Data'!S:S,0)+1),""),"")</f>
        <v>-9.3167701863354803E-3</v>
      </c>
    </row>
    <row r="1360" spans="1:15" x14ac:dyDescent="0.3">
      <c r="A1360" s="8">
        <v>43179</v>
      </c>
      <c r="B1360" s="34">
        <f>IFERROR(INDEX('Price Data'!B:B,MATCH(TEXT(A1360,"YYYY-MM-DD"),'Price Data'!A:A,0)),"")</f>
        <v>22798</v>
      </c>
      <c r="C1360" s="10" cm="1">
        <f t="array" ref="C1360">IFERROR(IF(ISNUMBER(B1360),(B1360-INDEX('Price Data'!B:B,MATCH(TEXT(A1360,"YYYY-MM-DD"),'Price Data'!A:A,0)+1))/INDEX('Price Data'!B:B,MATCH(TEXT(A1360,"YYYY-MM-DD"),'Price Data'!A:A,0)+1),""),"")</f>
        <v>7.2902399151681171E-3</v>
      </c>
      <c r="D1360" s="34">
        <f>IFERROR(INDEX('Price Data'!E:E,MATCH(TEXT(A1360,"YYYY-MM-DD"),'Price Data'!D:D,0)),"")</f>
        <v>17.239999999999998</v>
      </c>
      <c r="E1360" s="10" cm="1">
        <f t="array" ref="E1360">IFERROR(IF(ISNUMBER(D1360),(D1360-INDEX('Price Data'!E:E,MATCH(TEXT(A1360,"YYYY-MM-DD"),'Price Data'!D:D,0)+1))/INDEX('Price Data'!E:E,MATCH(TEXT(A1360,"YYYY-MM-DD"),'Price Data'!D:D,0)+1),""),"")</f>
        <v>4.6620046620045623E-3</v>
      </c>
      <c r="F1360" s="34">
        <f>IFERROR(INDEX('Price Data'!H:H,MATCH(TEXT(A1360,"YYYY-MM-DD"),'Price Data'!G:G,0)),"")</f>
        <v>288.29998799999998</v>
      </c>
      <c r="G1360" s="10" cm="1">
        <f t="array" ref="G1360">IFERROR(IF(ISNUMBER(F1360),(F1360-INDEX('Price Data'!H:H,MATCH(TEXT(A1360,"YYYY-MM-DD"),'Price Data'!G:G,0)+1))/INDEX('Price Data'!H:H,MATCH(TEXT(A1360,"YYYY-MM-DD"),'Price Data'!G:G,0)+1),""),"")</f>
        <v>-1.8720218599872784E-2</v>
      </c>
      <c r="H1360" s="34">
        <f>IFERROR(INDEX('Price Data'!K:K,MATCH(TEXT(A1360,"YYYY-MM-DD"),'Price Data'!J:J,0)),"")</f>
        <v>3.06</v>
      </c>
      <c r="I1360" s="10" cm="1">
        <f t="array" ref="I1360">IFERROR(IF(ISNUMBER(H1360),(H1360-INDEX('Price Data'!K:K,MATCH(TEXT(A1360,"YYYY-MM-DD"),'Price Data'!J:J,0)+1))/INDEX('Price Data'!K:K,MATCH(TEXT(A1360,"YYYY-MM-DD"),'Price Data'!J:J,0)+1),""),"")</f>
        <v>6.5789473684210583E-3</v>
      </c>
      <c r="J1360" s="34">
        <f>IFERROR(INDEX('Price Data'!N:N,MATCH(TEXT(A1360,"YYYY-MM-DD"),'Price Data'!M:M,0)),"")</f>
        <v>3.16</v>
      </c>
      <c r="K1360" s="10" cm="1">
        <f t="array" ref="K1360">IFERROR(IF(ISNUMBER(J1360),(J1360-INDEX('Price Data'!N:N,MATCH(TEXT(A1360,"YYYY-MM-DD"),'Price Data'!M:M,0)+1))/INDEX('Price Data'!N:N,MATCH(TEXT(A1360,"YYYY-MM-DD"),'Price Data'!M:M,0)+1),""),"")</f>
        <v>3.1746031746032479E-3</v>
      </c>
      <c r="L1360" s="34">
        <f>IFERROR(INDEX('Price Data'!Q:Q,MATCH(TEXT(A1360,"YYYY-MM-DD"),'Price Data'!P:P,0)),"")</f>
        <v>3.03</v>
      </c>
      <c r="M1360" s="10" cm="1">
        <f t="array" ref="M1360">IFERROR(IF(ISNUMBER(L1360),(L1360-INDEX('Price Data'!Q:Q,MATCH(TEXT(A1360,"YYYY-MM-DD"),'Price Data'!P:P,0)+1))/INDEX('Price Data'!Q:Q,MATCH(TEXT(A1360,"YYYY-MM-DD"),'Price Data'!P:P,0)+1),""),"")</f>
        <v>0</v>
      </c>
      <c r="N1360" s="34">
        <f>IFERROR(INDEX('Price Data'!T:T,MATCH(TEXT(A1360,"YYYY-MM-DD"),'Price Data'!S:S,0)),"")</f>
        <v>3.19</v>
      </c>
      <c r="O1360" s="10" cm="1">
        <f t="array" ref="O1360">IFERROR(IF(ISNUMBER(N1360),(N1360-INDEX('Price Data'!T:T,MATCH(TEXT(A1360,"YYYY-MM-DD"),'Price Data'!S:S,0)+1))/INDEX('Price Data'!T:T,MATCH(TEXT(A1360,"YYYY-MM-DD"),'Price Data'!S:S,0)+1),""),"")</f>
        <v>0</v>
      </c>
    </row>
    <row r="1361" spans="1:15" x14ac:dyDescent="0.3">
      <c r="A1361" s="8">
        <v>43180</v>
      </c>
      <c r="B1361" s="34">
        <f>IFERROR(INDEX('Price Data'!B:B,MATCH(TEXT(A1361,"YYYY-MM-DD"),'Price Data'!A:A,0)),"")</f>
        <v>22820</v>
      </c>
      <c r="C1361" s="10" cm="1">
        <f t="array" ref="C1361">IFERROR(IF(ISNUMBER(B1361),(B1361-INDEX('Price Data'!B:B,MATCH(TEXT(A1361,"YYYY-MM-DD"),'Price Data'!A:A,0)+1))/INDEX('Price Data'!B:B,MATCH(TEXT(A1361,"YYYY-MM-DD"),'Price Data'!A:A,0)+1),""),"")</f>
        <v>9.6499692955522411E-4</v>
      </c>
      <c r="D1361" s="34">
        <f>IFERROR(INDEX('Price Data'!E:E,MATCH(TEXT(A1361,"YYYY-MM-DD"),'Price Data'!D:D,0)),"")</f>
        <v>17.04</v>
      </c>
      <c r="E1361" s="10" cm="1">
        <f t="array" ref="E1361">IFERROR(IF(ISNUMBER(D1361),(D1361-INDEX('Price Data'!E:E,MATCH(TEXT(A1361,"YYYY-MM-DD"),'Price Data'!D:D,0)+1))/INDEX('Price Data'!E:E,MATCH(TEXT(A1361,"YYYY-MM-DD"),'Price Data'!D:D,0)+1),""),"")</f>
        <v>-1.1600928074245899E-2</v>
      </c>
      <c r="F1361" s="34">
        <f>IFERROR(INDEX('Price Data'!H:H,MATCH(TEXT(A1361,"YYYY-MM-DD"),'Price Data'!G:G,0)),"")</f>
        <v>278.60000600000001</v>
      </c>
      <c r="G1361" s="10" cm="1">
        <f t="array" ref="G1361">IFERROR(IF(ISNUMBER(F1361),(F1361-INDEX('Price Data'!H:H,MATCH(TEXT(A1361,"YYYY-MM-DD"),'Price Data'!G:G,0)+1))/INDEX('Price Data'!H:H,MATCH(TEXT(A1361,"YYYY-MM-DD"),'Price Data'!G:G,0)+1),""),"")</f>
        <v>-3.3645447116702545E-2</v>
      </c>
      <c r="H1361" s="34">
        <f>IFERROR(INDEX('Price Data'!K:K,MATCH(TEXT(A1361,"YYYY-MM-DD"),'Price Data'!J:J,0)),"")</f>
        <v>3.04</v>
      </c>
      <c r="I1361" s="10" cm="1">
        <f t="array" ref="I1361">IFERROR(IF(ISNUMBER(H1361),(H1361-INDEX('Price Data'!K:K,MATCH(TEXT(A1361,"YYYY-MM-DD"),'Price Data'!J:J,0)+1))/INDEX('Price Data'!K:K,MATCH(TEXT(A1361,"YYYY-MM-DD"),'Price Data'!J:J,0)+1),""),"")</f>
        <v>-6.5359477124183061E-3</v>
      </c>
      <c r="J1361" s="34">
        <f>IFERROR(INDEX('Price Data'!N:N,MATCH(TEXT(A1361,"YYYY-MM-DD"),'Price Data'!M:M,0)),"")</f>
        <v>3.14</v>
      </c>
      <c r="K1361" s="10" cm="1">
        <f t="array" ref="K1361">IFERROR(IF(ISNUMBER(J1361),(J1361-INDEX('Price Data'!N:N,MATCH(TEXT(A1361,"YYYY-MM-DD"),'Price Data'!M:M,0)+1))/INDEX('Price Data'!N:N,MATCH(TEXT(A1361,"YYYY-MM-DD"),'Price Data'!M:M,0)+1),""),"")</f>
        <v>-6.329113924050638E-3</v>
      </c>
      <c r="L1361" s="34">
        <f>IFERROR(INDEX('Price Data'!Q:Q,MATCH(TEXT(A1361,"YYYY-MM-DD"),'Price Data'!P:P,0)),"")</f>
        <v>2.98</v>
      </c>
      <c r="M1361" s="10" cm="1">
        <f t="array" ref="M1361">IFERROR(IF(ISNUMBER(L1361),(L1361-INDEX('Price Data'!Q:Q,MATCH(TEXT(A1361,"YYYY-MM-DD"),'Price Data'!P:P,0)+1))/INDEX('Price Data'!Q:Q,MATCH(TEXT(A1361,"YYYY-MM-DD"),'Price Data'!P:P,0)+1),""),"")</f>
        <v>-1.6501650165016445E-2</v>
      </c>
      <c r="N1361" s="34">
        <f>IFERROR(INDEX('Price Data'!T:T,MATCH(TEXT(A1361,"YYYY-MM-DD"),'Price Data'!S:S,0)),"")</f>
        <v>3.18</v>
      </c>
      <c r="O1361" s="10" cm="1">
        <f t="array" ref="O1361">IFERROR(IF(ISNUMBER(N1361),(N1361-INDEX('Price Data'!T:T,MATCH(TEXT(A1361,"YYYY-MM-DD"),'Price Data'!S:S,0)+1))/INDEX('Price Data'!T:T,MATCH(TEXT(A1361,"YYYY-MM-DD"),'Price Data'!S:S,0)+1),""),"")</f>
        <v>-3.1347962382444472E-3</v>
      </c>
    </row>
    <row r="1362" spans="1:15" x14ac:dyDescent="0.3">
      <c r="A1362" s="8">
        <v>43181</v>
      </c>
      <c r="B1362" s="34">
        <f>IFERROR(INDEX('Price Data'!B:B,MATCH(TEXT(A1362,"YYYY-MM-DD"),'Price Data'!A:A,0)),"")</f>
        <v>22398</v>
      </c>
      <c r="C1362" s="10" cm="1">
        <f t="array" ref="C1362">IFERROR(IF(ISNUMBER(B1362),(B1362-INDEX('Price Data'!B:B,MATCH(TEXT(A1362,"YYYY-MM-DD"),'Price Data'!A:A,0)+1))/INDEX('Price Data'!B:B,MATCH(TEXT(A1362,"YYYY-MM-DD"),'Price Data'!A:A,0)+1),""),"")</f>
        <v>-1.8492550394390884E-2</v>
      </c>
      <c r="D1362" s="34">
        <f>IFERROR(INDEX('Price Data'!E:E,MATCH(TEXT(A1362,"YYYY-MM-DD"),'Price Data'!D:D,0)),"")</f>
        <v>16.78</v>
      </c>
      <c r="E1362" s="10" cm="1">
        <f t="array" ref="E1362">IFERROR(IF(ISNUMBER(D1362),(D1362-INDEX('Price Data'!E:E,MATCH(TEXT(A1362,"YYYY-MM-DD"),'Price Data'!D:D,0)+1))/INDEX('Price Data'!E:E,MATCH(TEXT(A1362,"YYYY-MM-DD"),'Price Data'!D:D,0)+1),""),"")</f>
        <v>-1.5258215962441198E-2</v>
      </c>
      <c r="F1362" s="34">
        <f>IFERROR(INDEX('Price Data'!H:H,MATCH(TEXT(A1362,"YYYY-MM-DD"),'Price Data'!G:G,0)),"")</f>
        <v>264</v>
      </c>
      <c r="G1362" s="10" cm="1">
        <f t="array" ref="G1362">IFERROR(IF(ISNUMBER(F1362),(F1362-INDEX('Price Data'!H:H,MATCH(TEXT(A1362,"YYYY-MM-DD"),'Price Data'!G:G,0)+1))/INDEX('Price Data'!H:H,MATCH(TEXT(A1362,"YYYY-MM-DD"),'Price Data'!G:G,0)+1),""),"")</f>
        <v>-5.2404901958257699E-2</v>
      </c>
      <c r="H1362" s="34">
        <f>IFERROR(INDEX('Price Data'!K:K,MATCH(TEXT(A1362,"YYYY-MM-DD"),'Price Data'!J:J,0)),"")</f>
        <v>2.99</v>
      </c>
      <c r="I1362" s="10" cm="1">
        <f t="array" ref="I1362">IFERROR(IF(ISNUMBER(H1362),(H1362-INDEX('Price Data'!K:K,MATCH(TEXT(A1362,"YYYY-MM-DD"),'Price Data'!J:J,0)+1))/INDEX('Price Data'!K:K,MATCH(TEXT(A1362,"YYYY-MM-DD"),'Price Data'!J:J,0)+1),""),"")</f>
        <v>-1.6447368421052572E-2</v>
      </c>
      <c r="J1362" s="34">
        <f>IFERROR(INDEX('Price Data'!N:N,MATCH(TEXT(A1362,"YYYY-MM-DD"),'Price Data'!M:M,0)),"")</f>
        <v>3.08</v>
      </c>
      <c r="K1362" s="10" cm="1">
        <f t="array" ref="K1362">IFERROR(IF(ISNUMBER(J1362),(J1362-INDEX('Price Data'!N:N,MATCH(TEXT(A1362,"YYYY-MM-DD"),'Price Data'!M:M,0)+1))/INDEX('Price Data'!N:N,MATCH(TEXT(A1362,"YYYY-MM-DD"),'Price Data'!M:M,0)+1),""),"")</f>
        <v>-1.9108280254777087E-2</v>
      </c>
      <c r="L1362" s="34">
        <f>IFERROR(INDEX('Price Data'!Q:Q,MATCH(TEXT(A1362,"YYYY-MM-DD"),'Price Data'!P:P,0)),"")</f>
        <v>2.92</v>
      </c>
      <c r="M1362" s="10" cm="1">
        <f t="array" ref="M1362">IFERROR(IF(ISNUMBER(L1362),(L1362-INDEX('Price Data'!Q:Q,MATCH(TEXT(A1362,"YYYY-MM-DD"),'Price Data'!P:P,0)+1))/INDEX('Price Data'!Q:Q,MATCH(TEXT(A1362,"YYYY-MM-DD"),'Price Data'!P:P,0)+1),""),"")</f>
        <v>-2.0134228187919483E-2</v>
      </c>
      <c r="N1362" s="34">
        <f>IFERROR(INDEX('Price Data'!T:T,MATCH(TEXT(A1362,"YYYY-MM-DD"),'Price Data'!S:S,0)),"")</f>
        <v>3.28</v>
      </c>
      <c r="O1362" s="10" cm="1">
        <f t="array" ref="O1362">IFERROR(IF(ISNUMBER(N1362),(N1362-INDEX('Price Data'!T:T,MATCH(TEXT(A1362,"YYYY-MM-DD"),'Price Data'!S:S,0)+1))/INDEX('Price Data'!T:T,MATCH(TEXT(A1362,"YYYY-MM-DD"),'Price Data'!S:S,0)+1),""),"")</f>
        <v>3.1446540880503034E-2</v>
      </c>
    </row>
    <row r="1363" spans="1:15" x14ac:dyDescent="0.3">
      <c r="A1363" s="8">
        <v>43182</v>
      </c>
      <c r="B1363" s="34">
        <f>IFERROR(INDEX('Price Data'!B:B,MATCH(TEXT(A1363,"YYYY-MM-DD"),'Price Data'!A:A,0)),"")</f>
        <v>22289</v>
      </c>
      <c r="C1363" s="10" cm="1">
        <f t="array" ref="C1363">IFERROR(IF(ISNUMBER(B1363),(B1363-INDEX('Price Data'!B:B,MATCH(TEXT(A1363,"YYYY-MM-DD"),'Price Data'!A:A,0)+1))/INDEX('Price Data'!B:B,MATCH(TEXT(A1363,"YYYY-MM-DD"),'Price Data'!A:A,0)+1),""),"")</f>
        <v>-4.8665059380301814E-3</v>
      </c>
      <c r="D1363" s="34">
        <f>IFERROR(INDEX('Price Data'!E:E,MATCH(TEXT(A1363,"YYYY-MM-DD"),'Price Data'!D:D,0)),"")</f>
        <v>16.899999999999999</v>
      </c>
      <c r="E1363" s="10" cm="1">
        <f t="array" ref="E1363">IFERROR(IF(ISNUMBER(D1363),(D1363-INDEX('Price Data'!E:E,MATCH(TEXT(A1363,"YYYY-MM-DD"),'Price Data'!D:D,0)+1))/INDEX('Price Data'!E:E,MATCH(TEXT(A1363,"YYYY-MM-DD"),'Price Data'!D:D,0)+1),""),"")</f>
        <v>7.1513706793800615E-3</v>
      </c>
      <c r="F1363" s="34">
        <f>IFERROR(INDEX('Price Data'!H:H,MATCH(TEXT(A1363,"YYYY-MM-DD"),'Price Data'!G:G,0)),"")</f>
        <v>268.79998799999998</v>
      </c>
      <c r="G1363" s="10" cm="1">
        <f t="array" ref="G1363">IFERROR(IF(ISNUMBER(F1363),(F1363-INDEX('Price Data'!H:H,MATCH(TEXT(A1363,"YYYY-MM-DD"),'Price Data'!G:G,0)+1))/INDEX('Price Data'!H:H,MATCH(TEXT(A1363,"YYYY-MM-DD"),'Price Data'!G:G,0)+1),""),"")</f>
        <v>1.8181772727272671E-2</v>
      </c>
      <c r="H1363" s="34">
        <f>IFERROR(INDEX('Price Data'!K:K,MATCH(TEXT(A1363,"YYYY-MM-DD"),'Price Data'!J:J,0)),"")</f>
        <v>2.95</v>
      </c>
      <c r="I1363" s="10" cm="1">
        <f t="array" ref="I1363">IFERROR(IF(ISNUMBER(H1363),(H1363-INDEX('Price Data'!K:K,MATCH(TEXT(A1363,"YYYY-MM-DD"),'Price Data'!J:J,0)+1))/INDEX('Price Data'!K:K,MATCH(TEXT(A1363,"YYYY-MM-DD"),'Price Data'!J:J,0)+1),""),"")</f>
        <v>-1.3377926421404692E-2</v>
      </c>
      <c r="J1363" s="34">
        <f>IFERROR(INDEX('Price Data'!N:N,MATCH(TEXT(A1363,"YYYY-MM-DD"),'Price Data'!M:M,0)),"")</f>
        <v>3.09</v>
      </c>
      <c r="K1363" s="10" cm="1">
        <f t="array" ref="K1363">IFERROR(IF(ISNUMBER(J1363),(J1363-INDEX('Price Data'!N:N,MATCH(TEXT(A1363,"YYYY-MM-DD"),'Price Data'!M:M,0)+1))/INDEX('Price Data'!N:N,MATCH(TEXT(A1363,"YYYY-MM-DD"),'Price Data'!M:M,0)+1),""),"")</f>
        <v>3.2467532467531776E-3</v>
      </c>
      <c r="L1363" s="34">
        <f>IFERROR(INDEX('Price Data'!Q:Q,MATCH(TEXT(A1363,"YYYY-MM-DD"),'Price Data'!P:P,0)),"")</f>
        <v>2.89</v>
      </c>
      <c r="M1363" s="10" cm="1">
        <f t="array" ref="M1363">IFERROR(IF(ISNUMBER(L1363),(L1363-INDEX('Price Data'!Q:Q,MATCH(TEXT(A1363,"YYYY-MM-DD"),'Price Data'!P:P,0)+1))/INDEX('Price Data'!Q:Q,MATCH(TEXT(A1363,"YYYY-MM-DD"),'Price Data'!P:P,0)+1),""),"")</f>
        <v>-1.027397260273966E-2</v>
      </c>
      <c r="N1363" s="34">
        <f>IFERROR(INDEX('Price Data'!T:T,MATCH(TEXT(A1363,"YYYY-MM-DD"),'Price Data'!S:S,0)),"")</f>
        <v>3.23</v>
      </c>
      <c r="O1363" s="10" cm="1">
        <f t="array" ref="O1363">IFERROR(IF(ISNUMBER(N1363),(N1363-INDEX('Price Data'!T:T,MATCH(TEXT(A1363,"YYYY-MM-DD"),'Price Data'!S:S,0)+1))/INDEX('Price Data'!T:T,MATCH(TEXT(A1363,"YYYY-MM-DD"),'Price Data'!S:S,0)+1),""),"")</f>
        <v>-1.5243902439024336E-2</v>
      </c>
    </row>
    <row r="1364" spans="1:15" x14ac:dyDescent="0.3">
      <c r="A1364" s="8">
        <v>43183</v>
      </c>
      <c r="B1364" s="34" t="str">
        <f>IFERROR(INDEX('Price Data'!B:B,MATCH(TEXT(A1364,"YYYY-MM-DD"),'Price Data'!A:A,0)),"")</f>
        <v/>
      </c>
      <c r="C1364" s="10" t="str" cm="1">
        <f t="array" ref="C1364">IFERROR(IF(ISNUMBER(B1364),(B1364-INDEX('Price Data'!B:B,MATCH(TEXT(A1364,"YYYY-MM-DD"),'Price Data'!A:A,0)+1))/INDEX('Price Data'!B:B,MATCH(TEXT(A1364,"YYYY-MM-DD"),'Price Data'!A:A,0)+1),""),"")</f>
        <v/>
      </c>
      <c r="D1364" s="34" t="str">
        <f>IFERROR(INDEX('Price Data'!E:E,MATCH(TEXT(A1364,"YYYY-MM-DD"),'Price Data'!D:D,0)),"")</f>
        <v/>
      </c>
      <c r="E1364" s="10" t="str" cm="1">
        <f t="array" ref="E1364">IFERROR(IF(ISNUMBER(D1364),(D1364-INDEX('Price Data'!E:E,MATCH(TEXT(A1364,"YYYY-MM-DD"),'Price Data'!D:D,0)+1))/INDEX('Price Data'!E:E,MATCH(TEXT(A1364,"YYYY-MM-DD"),'Price Data'!D:D,0)+1),""),"")</f>
        <v/>
      </c>
      <c r="F1364" s="34" t="str">
        <f>IFERROR(INDEX('Price Data'!H:H,MATCH(TEXT(A1364,"YYYY-MM-DD"),'Price Data'!G:G,0)),"")</f>
        <v/>
      </c>
      <c r="G1364" s="10" t="str" cm="1">
        <f t="array" ref="G1364">IFERROR(IF(ISNUMBER(F1364),(F1364-INDEX('Price Data'!H:H,MATCH(TEXT(A1364,"YYYY-MM-DD"),'Price Data'!G:G,0)+1))/INDEX('Price Data'!H:H,MATCH(TEXT(A1364,"YYYY-MM-DD"),'Price Data'!G:G,0)+1),""),"")</f>
        <v/>
      </c>
      <c r="H1364" s="34" t="str">
        <f>IFERROR(INDEX('Price Data'!K:K,MATCH(TEXT(A1364,"YYYY-MM-DD"),'Price Data'!J:J,0)),"")</f>
        <v/>
      </c>
      <c r="I1364" s="10" t="str" cm="1">
        <f t="array" ref="I1364">IFERROR(IF(ISNUMBER(H1364),(H1364-INDEX('Price Data'!K:K,MATCH(TEXT(A1364,"YYYY-MM-DD"),'Price Data'!J:J,0)+1))/INDEX('Price Data'!K:K,MATCH(TEXT(A1364,"YYYY-MM-DD"),'Price Data'!J:J,0)+1),""),"")</f>
        <v/>
      </c>
      <c r="J1364" s="34" t="str">
        <f>IFERROR(INDEX('Price Data'!N:N,MATCH(TEXT(A1364,"YYYY-MM-DD"),'Price Data'!M:M,0)),"")</f>
        <v/>
      </c>
      <c r="K1364" s="10" t="str" cm="1">
        <f t="array" ref="K1364">IFERROR(IF(ISNUMBER(J1364),(J1364-INDEX('Price Data'!N:N,MATCH(TEXT(A1364,"YYYY-MM-DD"),'Price Data'!M:M,0)+1))/INDEX('Price Data'!N:N,MATCH(TEXT(A1364,"YYYY-MM-DD"),'Price Data'!M:M,0)+1),""),"")</f>
        <v/>
      </c>
      <c r="L1364" s="34" t="str">
        <f>IFERROR(INDEX('Price Data'!Q:Q,MATCH(TEXT(A1364,"YYYY-MM-DD"),'Price Data'!P:P,0)),"")</f>
        <v/>
      </c>
      <c r="M1364" s="10" t="str" cm="1">
        <f t="array" ref="M1364">IFERROR(IF(ISNUMBER(L1364),(L1364-INDEX('Price Data'!Q:Q,MATCH(TEXT(A1364,"YYYY-MM-DD"),'Price Data'!P:P,0)+1))/INDEX('Price Data'!Q:Q,MATCH(TEXT(A1364,"YYYY-MM-DD"),'Price Data'!P:P,0)+1),""),"")</f>
        <v/>
      </c>
      <c r="N1364" s="34" t="str">
        <f>IFERROR(INDEX('Price Data'!T:T,MATCH(TEXT(A1364,"YYYY-MM-DD"),'Price Data'!S:S,0)),"")</f>
        <v/>
      </c>
      <c r="O1364" s="10" t="str" cm="1">
        <f t="array" ref="O1364">IFERROR(IF(ISNUMBER(N1364),(N1364-INDEX('Price Data'!T:T,MATCH(TEXT(A1364,"YYYY-MM-DD"),'Price Data'!S:S,0)+1))/INDEX('Price Data'!T:T,MATCH(TEXT(A1364,"YYYY-MM-DD"),'Price Data'!S:S,0)+1),""),"")</f>
        <v/>
      </c>
    </row>
    <row r="1365" spans="1:15" x14ac:dyDescent="0.3">
      <c r="A1365" s="8">
        <v>43184</v>
      </c>
      <c r="B1365" s="34" t="str">
        <f>IFERROR(INDEX('Price Data'!B:B,MATCH(TEXT(A1365,"YYYY-MM-DD"),'Price Data'!A:A,0)),"")</f>
        <v/>
      </c>
      <c r="C1365" s="10" t="str" cm="1">
        <f t="array" ref="C1365">IFERROR(IF(ISNUMBER(B1365),(B1365-INDEX('Price Data'!B:B,MATCH(TEXT(A1365,"YYYY-MM-DD"),'Price Data'!A:A,0)+1))/INDEX('Price Data'!B:B,MATCH(TEXT(A1365,"YYYY-MM-DD"),'Price Data'!A:A,0)+1),""),"")</f>
        <v/>
      </c>
      <c r="D1365" s="34" t="str">
        <f>IFERROR(INDEX('Price Data'!E:E,MATCH(TEXT(A1365,"YYYY-MM-DD"),'Price Data'!D:D,0)),"")</f>
        <v/>
      </c>
      <c r="E1365" s="10" t="str" cm="1">
        <f t="array" ref="E1365">IFERROR(IF(ISNUMBER(D1365),(D1365-INDEX('Price Data'!E:E,MATCH(TEXT(A1365,"YYYY-MM-DD"),'Price Data'!D:D,0)+1))/INDEX('Price Data'!E:E,MATCH(TEXT(A1365,"YYYY-MM-DD"),'Price Data'!D:D,0)+1),""),"")</f>
        <v/>
      </c>
      <c r="F1365" s="34" t="str">
        <f>IFERROR(INDEX('Price Data'!H:H,MATCH(TEXT(A1365,"YYYY-MM-DD"),'Price Data'!G:G,0)),"")</f>
        <v/>
      </c>
      <c r="G1365" s="10" t="str" cm="1">
        <f t="array" ref="G1365">IFERROR(IF(ISNUMBER(F1365),(F1365-INDEX('Price Data'!H:H,MATCH(TEXT(A1365,"YYYY-MM-DD"),'Price Data'!G:G,0)+1))/INDEX('Price Data'!H:H,MATCH(TEXT(A1365,"YYYY-MM-DD"),'Price Data'!G:G,0)+1),""),"")</f>
        <v/>
      </c>
      <c r="H1365" s="34" t="str">
        <f>IFERROR(INDEX('Price Data'!K:K,MATCH(TEXT(A1365,"YYYY-MM-DD"),'Price Data'!J:J,0)),"")</f>
        <v/>
      </c>
      <c r="I1365" s="10" t="str" cm="1">
        <f t="array" ref="I1365">IFERROR(IF(ISNUMBER(H1365),(H1365-INDEX('Price Data'!K:K,MATCH(TEXT(A1365,"YYYY-MM-DD"),'Price Data'!J:J,0)+1))/INDEX('Price Data'!K:K,MATCH(TEXT(A1365,"YYYY-MM-DD"),'Price Data'!J:J,0)+1),""),"")</f>
        <v/>
      </c>
      <c r="J1365" s="34" t="str">
        <f>IFERROR(INDEX('Price Data'!N:N,MATCH(TEXT(A1365,"YYYY-MM-DD"),'Price Data'!M:M,0)),"")</f>
        <v/>
      </c>
      <c r="K1365" s="10" t="str" cm="1">
        <f t="array" ref="K1365">IFERROR(IF(ISNUMBER(J1365),(J1365-INDEX('Price Data'!N:N,MATCH(TEXT(A1365,"YYYY-MM-DD"),'Price Data'!M:M,0)+1))/INDEX('Price Data'!N:N,MATCH(TEXT(A1365,"YYYY-MM-DD"),'Price Data'!M:M,0)+1),""),"")</f>
        <v/>
      </c>
      <c r="L1365" s="34" t="str">
        <f>IFERROR(INDEX('Price Data'!Q:Q,MATCH(TEXT(A1365,"YYYY-MM-DD"),'Price Data'!P:P,0)),"")</f>
        <v/>
      </c>
      <c r="M1365" s="10" t="str" cm="1">
        <f t="array" ref="M1365">IFERROR(IF(ISNUMBER(L1365),(L1365-INDEX('Price Data'!Q:Q,MATCH(TEXT(A1365,"YYYY-MM-DD"),'Price Data'!P:P,0)+1))/INDEX('Price Data'!Q:Q,MATCH(TEXT(A1365,"YYYY-MM-DD"),'Price Data'!P:P,0)+1),""),"")</f>
        <v/>
      </c>
      <c r="N1365" s="34" t="str">
        <f>IFERROR(INDEX('Price Data'!T:T,MATCH(TEXT(A1365,"YYYY-MM-DD"),'Price Data'!S:S,0)),"")</f>
        <v/>
      </c>
      <c r="O1365" s="10" t="str" cm="1">
        <f t="array" ref="O1365">IFERROR(IF(ISNUMBER(N1365),(N1365-INDEX('Price Data'!T:T,MATCH(TEXT(A1365,"YYYY-MM-DD"),'Price Data'!S:S,0)+1))/INDEX('Price Data'!T:T,MATCH(TEXT(A1365,"YYYY-MM-DD"),'Price Data'!S:S,0)+1),""),"")</f>
        <v/>
      </c>
    </row>
    <row r="1366" spans="1:15" x14ac:dyDescent="0.3">
      <c r="A1366" s="8">
        <v>43185</v>
      </c>
      <c r="B1366" s="34">
        <f>IFERROR(INDEX('Price Data'!B:B,MATCH(TEXT(A1366,"YYYY-MM-DD"),'Price Data'!A:A,0)),"")</f>
        <v>22012</v>
      </c>
      <c r="C1366" s="10" cm="1">
        <f t="array" ref="C1366">IFERROR(IF(ISNUMBER(B1366),(B1366-INDEX('Price Data'!B:B,MATCH(TEXT(A1366,"YYYY-MM-DD"),'Price Data'!A:A,0)+1))/INDEX('Price Data'!B:B,MATCH(TEXT(A1366,"YYYY-MM-DD"),'Price Data'!A:A,0)+1),""),"")</f>
        <v>-1.2427654897034412E-2</v>
      </c>
      <c r="D1366" s="34">
        <f>IFERROR(INDEX('Price Data'!E:E,MATCH(TEXT(A1366,"YYYY-MM-DD"),'Price Data'!D:D,0)),"")</f>
        <v>16.5</v>
      </c>
      <c r="E1366" s="10" cm="1">
        <f t="array" ref="E1366">IFERROR(IF(ISNUMBER(D1366),(D1366-INDEX('Price Data'!E:E,MATCH(TEXT(A1366,"YYYY-MM-DD"),'Price Data'!D:D,0)+1))/INDEX('Price Data'!E:E,MATCH(TEXT(A1366,"YYYY-MM-DD"),'Price Data'!D:D,0)+1),""),"")</f>
        <v>-2.3668639053254354E-2</v>
      </c>
      <c r="F1366" s="34">
        <f>IFERROR(INDEX('Price Data'!H:H,MATCH(TEXT(A1366,"YYYY-MM-DD"),'Price Data'!G:G,0)),"")</f>
        <v>260.70001200000002</v>
      </c>
      <c r="G1366" s="10" cm="1">
        <f t="array" ref="G1366">IFERROR(IF(ISNUMBER(F1366),(F1366-INDEX('Price Data'!H:H,MATCH(TEXT(A1366,"YYYY-MM-DD"),'Price Data'!G:G,0)+1))/INDEX('Price Data'!H:H,MATCH(TEXT(A1366,"YYYY-MM-DD"),'Price Data'!G:G,0)+1),""),"")</f>
        <v>-3.0133840630974917E-2</v>
      </c>
      <c r="H1366" s="34">
        <f>IFERROR(INDEX('Price Data'!K:K,MATCH(TEXT(A1366,"YYYY-MM-DD"),'Price Data'!J:J,0)),"")</f>
        <v>2.92</v>
      </c>
      <c r="I1366" s="10" cm="1">
        <f t="array" ref="I1366">IFERROR(IF(ISNUMBER(H1366),(H1366-INDEX('Price Data'!K:K,MATCH(TEXT(A1366,"YYYY-MM-DD"),'Price Data'!J:J,0)+1))/INDEX('Price Data'!K:K,MATCH(TEXT(A1366,"YYYY-MM-DD"),'Price Data'!J:J,0)+1),""),"")</f>
        <v>-1.0169491525423813E-2</v>
      </c>
      <c r="J1366" s="34">
        <f>IFERROR(INDEX('Price Data'!N:N,MATCH(TEXT(A1366,"YYYY-MM-DD"),'Price Data'!M:M,0)),"")</f>
        <v>3.06</v>
      </c>
      <c r="K1366" s="10" cm="1">
        <f t="array" ref="K1366">IFERROR(IF(ISNUMBER(J1366),(J1366-INDEX('Price Data'!N:N,MATCH(TEXT(A1366,"YYYY-MM-DD"),'Price Data'!M:M,0)+1))/INDEX('Price Data'!N:N,MATCH(TEXT(A1366,"YYYY-MM-DD"),'Price Data'!M:M,0)+1),""),"")</f>
        <v>-9.7087378640776066E-3</v>
      </c>
      <c r="L1366" s="34">
        <f>IFERROR(INDEX('Price Data'!Q:Q,MATCH(TEXT(A1366,"YYYY-MM-DD"),'Price Data'!P:P,0)),"")</f>
        <v>2.8</v>
      </c>
      <c r="M1366" s="10" cm="1">
        <f t="array" ref="M1366">IFERROR(IF(ISNUMBER(L1366),(L1366-INDEX('Price Data'!Q:Q,MATCH(TEXT(A1366,"YYYY-MM-DD"),'Price Data'!P:P,0)+1))/INDEX('Price Data'!Q:Q,MATCH(TEXT(A1366,"YYYY-MM-DD"),'Price Data'!P:P,0)+1),""),"")</f>
        <v>-3.1141868512110829E-2</v>
      </c>
      <c r="N1366" s="34">
        <f>IFERROR(INDEX('Price Data'!T:T,MATCH(TEXT(A1366,"YYYY-MM-DD"),'Price Data'!S:S,0)),"")</f>
        <v>3.22</v>
      </c>
      <c r="O1366" s="10" cm="1">
        <f t="array" ref="O1366">IFERROR(IF(ISNUMBER(N1366),(N1366-INDEX('Price Data'!T:T,MATCH(TEXT(A1366,"YYYY-MM-DD"),'Price Data'!S:S,0)+1))/INDEX('Price Data'!T:T,MATCH(TEXT(A1366,"YYYY-MM-DD"),'Price Data'!S:S,0)+1),""),"")</f>
        <v>-3.0959752321980762E-3</v>
      </c>
    </row>
    <row r="1367" spans="1:15" x14ac:dyDescent="0.3">
      <c r="A1367" s="8">
        <v>43186</v>
      </c>
      <c r="B1367" s="34">
        <f>IFERROR(INDEX('Price Data'!B:B,MATCH(TEXT(A1367,"YYYY-MM-DD"),'Price Data'!A:A,0)),"")</f>
        <v>22210</v>
      </c>
      <c r="C1367" s="10" cm="1">
        <f t="array" ref="C1367">IFERROR(IF(ISNUMBER(B1367),(B1367-INDEX('Price Data'!B:B,MATCH(TEXT(A1367,"YYYY-MM-DD"),'Price Data'!A:A,0)+1))/INDEX('Price Data'!B:B,MATCH(TEXT(A1367,"YYYY-MM-DD"),'Price Data'!A:A,0)+1),""),"")</f>
        <v>8.9950935853170995E-3</v>
      </c>
      <c r="D1367" s="34">
        <f>IFERROR(INDEX('Price Data'!E:E,MATCH(TEXT(A1367,"YYYY-MM-DD"),'Price Data'!D:D,0)),"")</f>
        <v>16.61</v>
      </c>
      <c r="E1367" s="10" cm="1">
        <f t="array" ref="E1367">IFERROR(IF(ISNUMBER(D1367),(D1367-INDEX('Price Data'!E:E,MATCH(TEXT(A1367,"YYYY-MM-DD"),'Price Data'!D:D,0)+1))/INDEX('Price Data'!E:E,MATCH(TEXT(A1367,"YYYY-MM-DD"),'Price Data'!D:D,0)+1),""),"")</f>
        <v>6.6666666666666324E-3</v>
      </c>
      <c r="F1367" s="34">
        <f>IFERROR(INDEX('Price Data'!H:H,MATCH(TEXT(A1367,"YYYY-MM-DD"),'Price Data'!G:G,0)),"")</f>
        <v>253.89999399999999</v>
      </c>
      <c r="G1367" s="10" cm="1">
        <f t="array" ref="G1367">IFERROR(IF(ISNUMBER(F1367),(F1367-INDEX('Price Data'!H:H,MATCH(TEXT(A1367,"YYYY-MM-DD"),'Price Data'!G:G,0)+1))/INDEX('Price Data'!H:H,MATCH(TEXT(A1367,"YYYY-MM-DD"),'Price Data'!G:G,0)+1),""),"")</f>
        <v>-2.6083688864579041E-2</v>
      </c>
      <c r="H1367" s="34">
        <f>IFERROR(INDEX('Price Data'!K:K,MATCH(TEXT(A1367,"YYYY-MM-DD"),'Price Data'!J:J,0)),"")</f>
        <v>2.93</v>
      </c>
      <c r="I1367" s="10" cm="1">
        <f t="array" ref="I1367">IFERROR(IF(ISNUMBER(H1367),(H1367-INDEX('Price Data'!K:K,MATCH(TEXT(A1367,"YYYY-MM-DD"),'Price Data'!J:J,0)+1))/INDEX('Price Data'!K:K,MATCH(TEXT(A1367,"YYYY-MM-DD"),'Price Data'!J:J,0)+1),""),"")</f>
        <v>3.4246575342466545E-3</v>
      </c>
      <c r="J1367" s="34">
        <f>IFERROR(INDEX('Price Data'!N:N,MATCH(TEXT(A1367,"YYYY-MM-DD"),'Price Data'!M:M,0)),"")</f>
        <v>3.08</v>
      </c>
      <c r="K1367" s="10" cm="1">
        <f t="array" ref="K1367">IFERROR(IF(ISNUMBER(J1367),(J1367-INDEX('Price Data'!N:N,MATCH(TEXT(A1367,"YYYY-MM-DD"),'Price Data'!M:M,0)+1))/INDEX('Price Data'!N:N,MATCH(TEXT(A1367,"YYYY-MM-DD"),'Price Data'!M:M,0)+1),""),"")</f>
        <v>6.5359477124183061E-3</v>
      </c>
      <c r="L1367" s="34">
        <f>IFERROR(INDEX('Price Data'!Q:Q,MATCH(TEXT(A1367,"YYYY-MM-DD"),'Price Data'!P:P,0)),"")</f>
        <v>2.83</v>
      </c>
      <c r="M1367" s="10" cm="1">
        <f t="array" ref="M1367">IFERROR(IF(ISNUMBER(L1367),(L1367-INDEX('Price Data'!Q:Q,MATCH(TEXT(A1367,"YYYY-MM-DD"),'Price Data'!P:P,0)+1))/INDEX('Price Data'!Q:Q,MATCH(TEXT(A1367,"YYYY-MM-DD"),'Price Data'!P:P,0)+1),""),"")</f>
        <v>1.0714285714285805E-2</v>
      </c>
      <c r="N1367" s="34">
        <f>IFERROR(INDEX('Price Data'!T:T,MATCH(TEXT(A1367,"YYYY-MM-DD"),'Price Data'!S:S,0)),"")</f>
        <v>3.22</v>
      </c>
      <c r="O1367" s="10" cm="1">
        <f t="array" ref="O1367">IFERROR(IF(ISNUMBER(N1367),(N1367-INDEX('Price Data'!T:T,MATCH(TEXT(A1367,"YYYY-MM-DD"),'Price Data'!S:S,0)+1))/INDEX('Price Data'!T:T,MATCH(TEXT(A1367,"YYYY-MM-DD"),'Price Data'!S:S,0)+1),""),"")</f>
        <v>0</v>
      </c>
    </row>
    <row r="1368" spans="1:15" x14ac:dyDescent="0.3">
      <c r="A1368" s="8">
        <v>43187</v>
      </c>
      <c r="B1368" s="34">
        <f>IFERROR(INDEX('Price Data'!B:B,MATCH(TEXT(A1368,"YYYY-MM-DD"),'Price Data'!A:A,0)),"")</f>
        <v>22331</v>
      </c>
      <c r="C1368" s="10" cm="1">
        <f t="array" ref="C1368">IFERROR(IF(ISNUMBER(B1368),(B1368-INDEX('Price Data'!B:B,MATCH(TEXT(A1368,"YYYY-MM-DD"),'Price Data'!A:A,0)+1))/INDEX('Price Data'!B:B,MATCH(TEXT(A1368,"YYYY-MM-DD"),'Price Data'!A:A,0)+1),""),"")</f>
        <v>5.4479963980189105E-3</v>
      </c>
      <c r="D1368" s="34">
        <f>IFERROR(INDEX('Price Data'!E:E,MATCH(TEXT(A1368,"YYYY-MM-DD"),'Price Data'!D:D,0)),"")</f>
        <v>16.829999999999998</v>
      </c>
      <c r="E1368" s="10" cm="1">
        <f t="array" ref="E1368">IFERROR(IF(ISNUMBER(D1368),(D1368-INDEX('Price Data'!E:E,MATCH(TEXT(A1368,"YYYY-MM-DD"),'Price Data'!D:D,0)+1))/INDEX('Price Data'!E:E,MATCH(TEXT(A1368,"YYYY-MM-DD"),'Price Data'!D:D,0)+1),""),"")</f>
        <v>1.3245033112582714E-2</v>
      </c>
      <c r="F1368" s="34">
        <f>IFERROR(INDEX('Price Data'!H:H,MATCH(TEXT(A1368,"YYYY-MM-DD"),'Price Data'!G:G,0)),"")</f>
        <v>248</v>
      </c>
      <c r="G1368" s="10" cm="1">
        <f t="array" ref="G1368">IFERROR(IF(ISNUMBER(F1368),(F1368-INDEX('Price Data'!H:H,MATCH(TEXT(A1368,"YYYY-MM-DD"),'Price Data'!G:G,0)+1))/INDEX('Price Data'!H:H,MATCH(TEXT(A1368,"YYYY-MM-DD"),'Price Data'!G:G,0)+1),""),"")</f>
        <v>-2.3237471994583789E-2</v>
      </c>
      <c r="H1368" s="34">
        <f>IFERROR(INDEX('Price Data'!K:K,MATCH(TEXT(A1368,"YYYY-MM-DD"),'Price Data'!J:J,0)),"")</f>
        <v>2.95</v>
      </c>
      <c r="I1368" s="10" cm="1">
        <f t="array" ref="I1368">IFERROR(IF(ISNUMBER(H1368),(H1368-INDEX('Price Data'!K:K,MATCH(TEXT(A1368,"YYYY-MM-DD"),'Price Data'!J:J,0)+1))/INDEX('Price Data'!K:K,MATCH(TEXT(A1368,"YYYY-MM-DD"),'Price Data'!J:J,0)+1),""),"")</f>
        <v>6.8259385665529063E-3</v>
      </c>
      <c r="J1368" s="34">
        <f>IFERROR(INDEX('Price Data'!N:N,MATCH(TEXT(A1368,"YYYY-MM-DD"),'Price Data'!M:M,0)),"")</f>
        <v>3.07</v>
      </c>
      <c r="K1368" s="10" cm="1">
        <f t="array" ref="K1368">IFERROR(IF(ISNUMBER(J1368),(J1368-INDEX('Price Data'!N:N,MATCH(TEXT(A1368,"YYYY-MM-DD"),'Price Data'!M:M,0)+1))/INDEX('Price Data'!N:N,MATCH(TEXT(A1368,"YYYY-MM-DD"),'Price Data'!M:M,0)+1),""),"")</f>
        <v>-3.2467532467533216E-3</v>
      </c>
      <c r="L1368" s="34">
        <f>IFERROR(INDEX('Price Data'!Q:Q,MATCH(TEXT(A1368,"YYYY-MM-DD"),'Price Data'!P:P,0)),"")</f>
        <v>2.84</v>
      </c>
      <c r="M1368" s="10" cm="1">
        <f t="array" ref="M1368">IFERROR(IF(ISNUMBER(L1368),(L1368-INDEX('Price Data'!Q:Q,MATCH(TEXT(A1368,"YYYY-MM-DD"),'Price Data'!P:P,0)+1))/INDEX('Price Data'!Q:Q,MATCH(TEXT(A1368,"YYYY-MM-DD"),'Price Data'!P:P,0)+1),""),"")</f>
        <v>3.5335689045935641E-3</v>
      </c>
      <c r="N1368" s="34">
        <f>IFERROR(INDEX('Price Data'!T:T,MATCH(TEXT(A1368,"YYYY-MM-DD"),'Price Data'!S:S,0)),"")</f>
        <v>3.24</v>
      </c>
      <c r="O1368" s="10" cm="1">
        <f t="array" ref="O1368">IFERROR(IF(ISNUMBER(N1368),(N1368-INDEX('Price Data'!T:T,MATCH(TEXT(A1368,"YYYY-MM-DD"),'Price Data'!S:S,0)+1))/INDEX('Price Data'!T:T,MATCH(TEXT(A1368,"YYYY-MM-DD"),'Price Data'!S:S,0)+1),""),"")</f>
        <v>6.2111801242236073E-3</v>
      </c>
    </row>
    <row r="1369" spans="1:15" x14ac:dyDescent="0.3">
      <c r="A1369" s="8">
        <v>43188</v>
      </c>
      <c r="B1369" s="34">
        <f>IFERROR(INDEX('Price Data'!B:B,MATCH(TEXT(A1369,"YYYY-MM-DD"),'Price Data'!A:A,0)),"")</f>
        <v>22411</v>
      </c>
      <c r="C1369" s="10" cm="1">
        <f t="array" ref="C1369">IFERROR(IF(ISNUMBER(B1369),(B1369-INDEX('Price Data'!B:B,MATCH(TEXT(A1369,"YYYY-MM-DD"),'Price Data'!A:A,0)+1))/INDEX('Price Data'!B:B,MATCH(TEXT(A1369,"YYYY-MM-DD"),'Price Data'!A:A,0)+1),""),"")</f>
        <v>3.5824638395056201E-3</v>
      </c>
      <c r="D1369" s="34">
        <f>IFERROR(INDEX('Price Data'!E:E,MATCH(TEXT(A1369,"YYYY-MM-DD"),'Price Data'!D:D,0)),"")</f>
        <v>16.989999999999998</v>
      </c>
      <c r="E1369" s="10" cm="1">
        <f t="array" ref="E1369">IFERROR(IF(ISNUMBER(D1369),(D1369-INDEX('Price Data'!E:E,MATCH(TEXT(A1369,"YYYY-MM-DD"),'Price Data'!D:D,0)+1))/INDEX('Price Data'!E:E,MATCH(TEXT(A1369,"YYYY-MM-DD"),'Price Data'!D:D,0)+1),""),"")</f>
        <v>9.5068330362448102E-3</v>
      </c>
      <c r="F1369" s="34">
        <f>IFERROR(INDEX('Price Data'!H:H,MATCH(TEXT(A1369,"YYYY-MM-DD"),'Price Data'!G:G,0)),"")</f>
        <v>257.20001200000002</v>
      </c>
      <c r="G1369" s="10" cm="1">
        <f t="array" ref="G1369">IFERROR(IF(ISNUMBER(F1369),(F1369-INDEX('Price Data'!H:H,MATCH(TEXT(A1369,"YYYY-MM-DD"),'Price Data'!G:G,0)+1))/INDEX('Price Data'!H:H,MATCH(TEXT(A1369,"YYYY-MM-DD"),'Price Data'!G:G,0)+1),""),"")</f>
        <v>3.7096822580645221E-2</v>
      </c>
      <c r="H1369" s="34">
        <f>IFERROR(INDEX('Price Data'!K:K,MATCH(TEXT(A1369,"YYYY-MM-DD"),'Price Data'!J:J,0)),"")</f>
        <v>2.95</v>
      </c>
      <c r="I1369" s="10" cm="1">
        <f t="array" ref="I1369">IFERROR(IF(ISNUMBER(H1369),(H1369-INDEX('Price Data'!K:K,MATCH(TEXT(A1369,"YYYY-MM-DD"),'Price Data'!J:J,0)+1))/INDEX('Price Data'!K:K,MATCH(TEXT(A1369,"YYYY-MM-DD"),'Price Data'!J:J,0)+1),""),"")</f>
        <v>0</v>
      </c>
      <c r="J1369" s="34">
        <f>IFERROR(INDEX('Price Data'!N:N,MATCH(TEXT(A1369,"YYYY-MM-DD"),'Price Data'!M:M,0)),"")</f>
        <v>3.07</v>
      </c>
      <c r="K1369" s="10" cm="1">
        <f t="array" ref="K1369">IFERROR(IF(ISNUMBER(J1369),(J1369-INDEX('Price Data'!N:N,MATCH(TEXT(A1369,"YYYY-MM-DD"),'Price Data'!M:M,0)+1))/INDEX('Price Data'!N:N,MATCH(TEXT(A1369,"YYYY-MM-DD"),'Price Data'!M:M,0)+1),""),"")</f>
        <v>0</v>
      </c>
      <c r="L1369" s="34">
        <f>IFERROR(INDEX('Price Data'!Q:Q,MATCH(TEXT(A1369,"YYYY-MM-DD"),'Price Data'!P:P,0)),"")</f>
        <v>2.82</v>
      </c>
      <c r="M1369" s="10" cm="1">
        <f t="array" ref="M1369">IFERROR(IF(ISNUMBER(L1369),(L1369-INDEX('Price Data'!Q:Q,MATCH(TEXT(A1369,"YYYY-MM-DD"),'Price Data'!P:P,0)+1))/INDEX('Price Data'!Q:Q,MATCH(TEXT(A1369,"YYYY-MM-DD"),'Price Data'!P:P,0)+1),""),"")</f>
        <v>-7.0422535211267668E-3</v>
      </c>
      <c r="N1369" s="34">
        <f>IFERROR(INDEX('Price Data'!T:T,MATCH(TEXT(A1369,"YYYY-MM-DD"),'Price Data'!S:S,0)),"")</f>
        <v>3.22</v>
      </c>
      <c r="O1369" s="10" cm="1">
        <f t="array" ref="O1369">IFERROR(IF(ISNUMBER(N1369),(N1369-INDEX('Price Data'!T:T,MATCH(TEXT(A1369,"YYYY-MM-DD"),'Price Data'!S:S,0)+1))/INDEX('Price Data'!T:T,MATCH(TEXT(A1369,"YYYY-MM-DD"),'Price Data'!S:S,0)+1),""),"")</f>
        <v>-6.1728395061728444E-3</v>
      </c>
    </row>
    <row r="1370" spans="1:15" x14ac:dyDescent="0.3">
      <c r="A1370" s="8">
        <v>43189</v>
      </c>
      <c r="B1370" s="34" t="str">
        <f>IFERROR(INDEX('Price Data'!B:B,MATCH(TEXT(A1370,"YYYY-MM-DD"),'Price Data'!A:A,0)),"")</f>
        <v/>
      </c>
      <c r="C1370" s="10" t="str" cm="1">
        <f t="array" ref="C1370">IFERROR(IF(ISNUMBER(B1370),(B1370-INDEX('Price Data'!B:B,MATCH(TEXT(A1370,"YYYY-MM-DD"),'Price Data'!A:A,0)+1))/INDEX('Price Data'!B:B,MATCH(TEXT(A1370,"YYYY-MM-DD"),'Price Data'!A:A,0)+1),""),"")</f>
        <v/>
      </c>
      <c r="D1370" s="34" t="str">
        <f>IFERROR(INDEX('Price Data'!E:E,MATCH(TEXT(A1370,"YYYY-MM-DD"),'Price Data'!D:D,0)),"")</f>
        <v/>
      </c>
      <c r="E1370" s="10" t="str" cm="1">
        <f t="array" ref="E1370">IFERROR(IF(ISNUMBER(D1370),(D1370-INDEX('Price Data'!E:E,MATCH(TEXT(A1370,"YYYY-MM-DD"),'Price Data'!D:D,0)+1))/INDEX('Price Data'!E:E,MATCH(TEXT(A1370,"YYYY-MM-DD"),'Price Data'!D:D,0)+1),""),"")</f>
        <v/>
      </c>
      <c r="F1370" s="34" t="str">
        <f>IFERROR(INDEX('Price Data'!H:H,MATCH(TEXT(A1370,"YYYY-MM-DD"),'Price Data'!G:G,0)),"")</f>
        <v/>
      </c>
      <c r="G1370" s="10" t="str" cm="1">
        <f t="array" ref="G1370">IFERROR(IF(ISNUMBER(F1370),(F1370-INDEX('Price Data'!H:H,MATCH(TEXT(A1370,"YYYY-MM-DD"),'Price Data'!G:G,0)+1))/INDEX('Price Data'!H:H,MATCH(TEXT(A1370,"YYYY-MM-DD"),'Price Data'!G:G,0)+1),""),"")</f>
        <v/>
      </c>
      <c r="H1370" s="34" t="str">
        <f>IFERROR(INDEX('Price Data'!K:K,MATCH(TEXT(A1370,"YYYY-MM-DD"),'Price Data'!J:J,0)),"")</f>
        <v/>
      </c>
      <c r="I1370" s="10" t="str" cm="1">
        <f t="array" ref="I1370">IFERROR(IF(ISNUMBER(H1370),(H1370-INDEX('Price Data'!K:K,MATCH(TEXT(A1370,"YYYY-MM-DD"),'Price Data'!J:J,0)+1))/INDEX('Price Data'!K:K,MATCH(TEXT(A1370,"YYYY-MM-DD"),'Price Data'!J:J,0)+1),""),"")</f>
        <v/>
      </c>
      <c r="J1370" s="34" t="str">
        <f>IFERROR(INDEX('Price Data'!N:N,MATCH(TEXT(A1370,"YYYY-MM-DD"),'Price Data'!M:M,0)),"")</f>
        <v/>
      </c>
      <c r="K1370" s="10" t="str" cm="1">
        <f t="array" ref="K1370">IFERROR(IF(ISNUMBER(J1370),(J1370-INDEX('Price Data'!N:N,MATCH(TEXT(A1370,"YYYY-MM-DD"),'Price Data'!M:M,0)+1))/INDEX('Price Data'!N:N,MATCH(TEXT(A1370,"YYYY-MM-DD"),'Price Data'!M:M,0)+1),""),"")</f>
        <v/>
      </c>
      <c r="L1370" s="34" t="str">
        <f>IFERROR(INDEX('Price Data'!Q:Q,MATCH(TEXT(A1370,"YYYY-MM-DD"),'Price Data'!P:P,0)),"")</f>
        <v/>
      </c>
      <c r="M1370" s="10" t="str" cm="1">
        <f t="array" ref="M1370">IFERROR(IF(ISNUMBER(L1370),(L1370-INDEX('Price Data'!Q:Q,MATCH(TEXT(A1370,"YYYY-MM-DD"),'Price Data'!P:P,0)+1))/INDEX('Price Data'!Q:Q,MATCH(TEXT(A1370,"YYYY-MM-DD"),'Price Data'!P:P,0)+1),""),"")</f>
        <v/>
      </c>
      <c r="N1370" s="34" t="str">
        <f>IFERROR(INDEX('Price Data'!T:T,MATCH(TEXT(A1370,"YYYY-MM-DD"),'Price Data'!S:S,0)),"")</f>
        <v/>
      </c>
      <c r="O1370" s="10" t="str" cm="1">
        <f t="array" ref="O1370">IFERROR(IF(ISNUMBER(N1370),(N1370-INDEX('Price Data'!T:T,MATCH(TEXT(A1370,"YYYY-MM-DD"),'Price Data'!S:S,0)+1))/INDEX('Price Data'!T:T,MATCH(TEXT(A1370,"YYYY-MM-DD"),'Price Data'!S:S,0)+1),""),"")</f>
        <v/>
      </c>
    </row>
    <row r="1371" spans="1:15" x14ac:dyDescent="0.3">
      <c r="A1371" s="8">
        <v>43190</v>
      </c>
      <c r="B1371" s="34" t="str">
        <f>IFERROR(INDEX('Price Data'!B:B,MATCH(TEXT(A1371,"YYYY-MM-DD"),'Price Data'!A:A,0)),"")</f>
        <v/>
      </c>
      <c r="C1371" s="10" t="str" cm="1">
        <f t="array" ref="C1371">IFERROR(IF(ISNUMBER(B1371),(B1371-INDEX('Price Data'!B:B,MATCH(TEXT(A1371,"YYYY-MM-DD"),'Price Data'!A:A,0)+1))/INDEX('Price Data'!B:B,MATCH(TEXT(A1371,"YYYY-MM-DD"),'Price Data'!A:A,0)+1),""),"")</f>
        <v/>
      </c>
      <c r="D1371" s="34" t="str">
        <f>IFERROR(INDEX('Price Data'!E:E,MATCH(TEXT(A1371,"YYYY-MM-DD"),'Price Data'!D:D,0)),"")</f>
        <v/>
      </c>
      <c r="E1371" s="10" t="str" cm="1">
        <f t="array" ref="E1371">IFERROR(IF(ISNUMBER(D1371),(D1371-INDEX('Price Data'!E:E,MATCH(TEXT(A1371,"YYYY-MM-DD"),'Price Data'!D:D,0)+1))/INDEX('Price Data'!E:E,MATCH(TEXT(A1371,"YYYY-MM-DD"),'Price Data'!D:D,0)+1),""),"")</f>
        <v/>
      </c>
      <c r="F1371" s="34" t="str">
        <f>IFERROR(INDEX('Price Data'!H:H,MATCH(TEXT(A1371,"YYYY-MM-DD"),'Price Data'!G:G,0)),"")</f>
        <v/>
      </c>
      <c r="G1371" s="10" t="str" cm="1">
        <f t="array" ref="G1371">IFERROR(IF(ISNUMBER(F1371),(F1371-INDEX('Price Data'!H:H,MATCH(TEXT(A1371,"YYYY-MM-DD"),'Price Data'!G:G,0)+1))/INDEX('Price Data'!H:H,MATCH(TEXT(A1371,"YYYY-MM-DD"),'Price Data'!G:G,0)+1),""),"")</f>
        <v/>
      </c>
      <c r="H1371" s="34" t="str">
        <f>IFERROR(INDEX('Price Data'!K:K,MATCH(TEXT(A1371,"YYYY-MM-DD"),'Price Data'!J:J,0)),"")</f>
        <v/>
      </c>
      <c r="I1371" s="10" t="str" cm="1">
        <f t="array" ref="I1371">IFERROR(IF(ISNUMBER(H1371),(H1371-INDEX('Price Data'!K:K,MATCH(TEXT(A1371,"YYYY-MM-DD"),'Price Data'!J:J,0)+1))/INDEX('Price Data'!K:K,MATCH(TEXT(A1371,"YYYY-MM-DD"),'Price Data'!J:J,0)+1),""),"")</f>
        <v/>
      </c>
      <c r="J1371" s="34" t="str">
        <f>IFERROR(INDEX('Price Data'!N:N,MATCH(TEXT(A1371,"YYYY-MM-DD"),'Price Data'!M:M,0)),"")</f>
        <v/>
      </c>
      <c r="K1371" s="10" t="str" cm="1">
        <f t="array" ref="K1371">IFERROR(IF(ISNUMBER(J1371),(J1371-INDEX('Price Data'!N:N,MATCH(TEXT(A1371,"YYYY-MM-DD"),'Price Data'!M:M,0)+1))/INDEX('Price Data'!N:N,MATCH(TEXT(A1371,"YYYY-MM-DD"),'Price Data'!M:M,0)+1),""),"")</f>
        <v/>
      </c>
      <c r="L1371" s="34" t="str">
        <f>IFERROR(INDEX('Price Data'!Q:Q,MATCH(TEXT(A1371,"YYYY-MM-DD"),'Price Data'!P:P,0)),"")</f>
        <v/>
      </c>
      <c r="M1371" s="10" t="str" cm="1">
        <f t="array" ref="M1371">IFERROR(IF(ISNUMBER(L1371),(L1371-INDEX('Price Data'!Q:Q,MATCH(TEXT(A1371,"YYYY-MM-DD"),'Price Data'!P:P,0)+1))/INDEX('Price Data'!Q:Q,MATCH(TEXT(A1371,"YYYY-MM-DD"),'Price Data'!P:P,0)+1),""),"")</f>
        <v/>
      </c>
      <c r="N1371" s="34" t="str">
        <f>IFERROR(INDEX('Price Data'!T:T,MATCH(TEXT(A1371,"YYYY-MM-DD"),'Price Data'!S:S,0)),"")</f>
        <v/>
      </c>
      <c r="O1371" s="10" t="str" cm="1">
        <f t="array" ref="O1371">IFERROR(IF(ISNUMBER(N1371),(N1371-INDEX('Price Data'!T:T,MATCH(TEXT(A1371,"YYYY-MM-DD"),'Price Data'!S:S,0)+1))/INDEX('Price Data'!T:T,MATCH(TEXT(A1371,"YYYY-MM-DD"),'Price Data'!S:S,0)+1),""),"")</f>
        <v/>
      </c>
    </row>
    <row r="1372" spans="1:15" x14ac:dyDescent="0.3">
      <c r="A1372" s="8">
        <v>43191</v>
      </c>
      <c r="B1372" s="34" t="str">
        <f>IFERROR(INDEX('Price Data'!B:B,MATCH(TEXT(A1372,"YYYY-MM-DD"),'Price Data'!A:A,0)),"")</f>
        <v/>
      </c>
      <c r="C1372" s="10" t="str" cm="1">
        <f t="array" ref="C1372">IFERROR(IF(ISNUMBER(B1372),(B1372-INDEX('Price Data'!B:B,MATCH(TEXT(A1372,"YYYY-MM-DD"),'Price Data'!A:A,0)+1))/INDEX('Price Data'!B:B,MATCH(TEXT(A1372,"YYYY-MM-DD"),'Price Data'!A:A,0)+1),""),"")</f>
        <v/>
      </c>
      <c r="D1372" s="34" t="str">
        <f>IFERROR(INDEX('Price Data'!E:E,MATCH(TEXT(A1372,"YYYY-MM-DD"),'Price Data'!D:D,0)),"")</f>
        <v/>
      </c>
      <c r="E1372" s="10" t="str" cm="1">
        <f t="array" ref="E1372">IFERROR(IF(ISNUMBER(D1372),(D1372-INDEX('Price Data'!E:E,MATCH(TEXT(A1372,"YYYY-MM-DD"),'Price Data'!D:D,0)+1))/INDEX('Price Data'!E:E,MATCH(TEXT(A1372,"YYYY-MM-DD"),'Price Data'!D:D,0)+1),""),"")</f>
        <v/>
      </c>
      <c r="F1372" s="34" t="str">
        <f>IFERROR(INDEX('Price Data'!H:H,MATCH(TEXT(A1372,"YYYY-MM-DD"),'Price Data'!G:G,0)),"")</f>
        <v/>
      </c>
      <c r="G1372" s="10" t="str" cm="1">
        <f t="array" ref="G1372">IFERROR(IF(ISNUMBER(F1372),(F1372-INDEX('Price Data'!H:H,MATCH(TEXT(A1372,"YYYY-MM-DD"),'Price Data'!G:G,0)+1))/INDEX('Price Data'!H:H,MATCH(TEXT(A1372,"YYYY-MM-DD"),'Price Data'!G:G,0)+1),""),"")</f>
        <v/>
      </c>
      <c r="H1372" s="34" t="str">
        <f>IFERROR(INDEX('Price Data'!K:K,MATCH(TEXT(A1372,"YYYY-MM-DD"),'Price Data'!J:J,0)),"")</f>
        <v/>
      </c>
      <c r="I1372" s="10" t="str" cm="1">
        <f t="array" ref="I1372">IFERROR(IF(ISNUMBER(H1372),(H1372-INDEX('Price Data'!K:K,MATCH(TEXT(A1372,"YYYY-MM-DD"),'Price Data'!J:J,0)+1))/INDEX('Price Data'!K:K,MATCH(TEXT(A1372,"YYYY-MM-DD"),'Price Data'!J:J,0)+1),""),"")</f>
        <v/>
      </c>
      <c r="J1372" s="34" t="str">
        <f>IFERROR(INDEX('Price Data'!N:N,MATCH(TEXT(A1372,"YYYY-MM-DD"),'Price Data'!M:M,0)),"")</f>
        <v/>
      </c>
      <c r="K1372" s="10" t="str" cm="1">
        <f t="array" ref="K1372">IFERROR(IF(ISNUMBER(J1372),(J1372-INDEX('Price Data'!N:N,MATCH(TEXT(A1372,"YYYY-MM-DD"),'Price Data'!M:M,0)+1))/INDEX('Price Data'!N:N,MATCH(TEXT(A1372,"YYYY-MM-DD"),'Price Data'!M:M,0)+1),""),"")</f>
        <v/>
      </c>
      <c r="L1372" s="34" t="str">
        <f>IFERROR(INDEX('Price Data'!Q:Q,MATCH(TEXT(A1372,"YYYY-MM-DD"),'Price Data'!P:P,0)),"")</f>
        <v/>
      </c>
      <c r="M1372" s="10" t="str" cm="1">
        <f t="array" ref="M1372">IFERROR(IF(ISNUMBER(L1372),(L1372-INDEX('Price Data'!Q:Q,MATCH(TEXT(A1372,"YYYY-MM-DD"),'Price Data'!P:P,0)+1))/INDEX('Price Data'!Q:Q,MATCH(TEXT(A1372,"YYYY-MM-DD"),'Price Data'!P:P,0)+1),""),"")</f>
        <v/>
      </c>
      <c r="N1372" s="34" t="str">
        <f>IFERROR(INDEX('Price Data'!T:T,MATCH(TEXT(A1372,"YYYY-MM-DD"),'Price Data'!S:S,0)),"")</f>
        <v/>
      </c>
      <c r="O1372" s="10" t="str" cm="1">
        <f t="array" ref="O1372">IFERROR(IF(ISNUMBER(N1372),(N1372-INDEX('Price Data'!T:T,MATCH(TEXT(A1372,"YYYY-MM-DD"),'Price Data'!S:S,0)+1))/INDEX('Price Data'!T:T,MATCH(TEXT(A1372,"YYYY-MM-DD"),'Price Data'!S:S,0)+1),""),"")</f>
        <v/>
      </c>
    </row>
    <row r="1373" spans="1:15" x14ac:dyDescent="0.3">
      <c r="A1373" s="8">
        <v>43192</v>
      </c>
      <c r="B1373" s="34" t="str">
        <f>IFERROR(INDEX('Price Data'!B:B,MATCH(TEXT(A1373,"YYYY-MM-DD"),'Price Data'!A:A,0)),"")</f>
        <v/>
      </c>
      <c r="C1373" s="10" t="str" cm="1">
        <f t="array" ref="C1373">IFERROR(IF(ISNUMBER(B1373),(B1373-INDEX('Price Data'!B:B,MATCH(TEXT(A1373,"YYYY-MM-DD"),'Price Data'!A:A,0)+1))/INDEX('Price Data'!B:B,MATCH(TEXT(A1373,"YYYY-MM-DD"),'Price Data'!A:A,0)+1),""),"")</f>
        <v/>
      </c>
      <c r="D1373" s="34" t="str">
        <f>IFERROR(INDEX('Price Data'!E:E,MATCH(TEXT(A1373,"YYYY-MM-DD"),'Price Data'!D:D,0)),"")</f>
        <v/>
      </c>
      <c r="E1373" s="10" t="str" cm="1">
        <f t="array" ref="E1373">IFERROR(IF(ISNUMBER(D1373),(D1373-INDEX('Price Data'!E:E,MATCH(TEXT(A1373,"YYYY-MM-DD"),'Price Data'!D:D,0)+1))/INDEX('Price Data'!E:E,MATCH(TEXT(A1373,"YYYY-MM-DD"),'Price Data'!D:D,0)+1),""),"")</f>
        <v/>
      </c>
      <c r="F1373" s="34" t="str">
        <f>IFERROR(INDEX('Price Data'!H:H,MATCH(TEXT(A1373,"YYYY-MM-DD"),'Price Data'!G:G,0)),"")</f>
        <v/>
      </c>
      <c r="G1373" s="10" t="str" cm="1">
        <f t="array" ref="G1373">IFERROR(IF(ISNUMBER(F1373),(F1373-INDEX('Price Data'!H:H,MATCH(TEXT(A1373,"YYYY-MM-DD"),'Price Data'!G:G,0)+1))/INDEX('Price Data'!H:H,MATCH(TEXT(A1373,"YYYY-MM-DD"),'Price Data'!G:G,0)+1),""),"")</f>
        <v/>
      </c>
      <c r="H1373" s="34" t="str">
        <f>IFERROR(INDEX('Price Data'!K:K,MATCH(TEXT(A1373,"YYYY-MM-DD"),'Price Data'!J:J,0)),"")</f>
        <v/>
      </c>
      <c r="I1373" s="10" t="str" cm="1">
        <f t="array" ref="I1373">IFERROR(IF(ISNUMBER(H1373),(H1373-INDEX('Price Data'!K:K,MATCH(TEXT(A1373,"YYYY-MM-DD"),'Price Data'!J:J,0)+1))/INDEX('Price Data'!K:K,MATCH(TEXT(A1373,"YYYY-MM-DD"),'Price Data'!J:J,0)+1),""),"")</f>
        <v/>
      </c>
      <c r="J1373" s="34" t="str">
        <f>IFERROR(INDEX('Price Data'!N:N,MATCH(TEXT(A1373,"YYYY-MM-DD"),'Price Data'!M:M,0)),"")</f>
        <v/>
      </c>
      <c r="K1373" s="10" t="str" cm="1">
        <f t="array" ref="K1373">IFERROR(IF(ISNUMBER(J1373),(J1373-INDEX('Price Data'!N:N,MATCH(TEXT(A1373,"YYYY-MM-DD"),'Price Data'!M:M,0)+1))/INDEX('Price Data'!N:N,MATCH(TEXT(A1373,"YYYY-MM-DD"),'Price Data'!M:M,0)+1),""),"")</f>
        <v/>
      </c>
      <c r="L1373" s="34" t="str">
        <f>IFERROR(INDEX('Price Data'!Q:Q,MATCH(TEXT(A1373,"YYYY-MM-DD"),'Price Data'!P:P,0)),"")</f>
        <v/>
      </c>
      <c r="M1373" s="10" t="str" cm="1">
        <f t="array" ref="M1373">IFERROR(IF(ISNUMBER(L1373),(L1373-INDEX('Price Data'!Q:Q,MATCH(TEXT(A1373,"YYYY-MM-DD"),'Price Data'!P:P,0)+1))/INDEX('Price Data'!Q:Q,MATCH(TEXT(A1373,"YYYY-MM-DD"),'Price Data'!P:P,0)+1),""),"")</f>
        <v/>
      </c>
      <c r="N1373" s="34" t="str">
        <f>IFERROR(INDEX('Price Data'!T:T,MATCH(TEXT(A1373,"YYYY-MM-DD"),'Price Data'!S:S,0)),"")</f>
        <v/>
      </c>
      <c r="O1373" s="10" t="str" cm="1">
        <f t="array" ref="O1373">IFERROR(IF(ISNUMBER(N1373),(N1373-INDEX('Price Data'!T:T,MATCH(TEXT(A1373,"YYYY-MM-DD"),'Price Data'!S:S,0)+1))/INDEX('Price Data'!T:T,MATCH(TEXT(A1373,"YYYY-MM-DD"),'Price Data'!S:S,0)+1),""),"")</f>
        <v/>
      </c>
    </row>
    <row r="1374" spans="1:15" x14ac:dyDescent="0.3">
      <c r="A1374" s="8">
        <v>43193</v>
      </c>
      <c r="B1374" s="34">
        <f>IFERROR(INDEX('Price Data'!B:B,MATCH(TEXT(A1374,"YYYY-MM-DD"),'Price Data'!A:A,0)),"")</f>
        <v>22510</v>
      </c>
      <c r="C1374" s="10" cm="1">
        <f t="array" ref="C1374">IFERROR(IF(ISNUMBER(B1374),(B1374-INDEX('Price Data'!B:B,MATCH(TEXT(A1374,"YYYY-MM-DD"),'Price Data'!A:A,0)+1))/INDEX('Price Data'!B:B,MATCH(TEXT(A1374,"YYYY-MM-DD"),'Price Data'!A:A,0)+1),""),"")</f>
        <v>4.4174735620900454E-3</v>
      </c>
      <c r="D1374" s="34">
        <f>IFERROR(INDEX('Price Data'!E:E,MATCH(TEXT(A1374,"YYYY-MM-DD"),'Price Data'!D:D,0)),"")</f>
        <v>17.010000000000002</v>
      </c>
      <c r="E1374" s="10" cm="1">
        <f t="array" ref="E1374">IFERROR(IF(ISNUMBER(D1374),(D1374-INDEX('Price Data'!E:E,MATCH(TEXT(A1374,"YYYY-MM-DD"),'Price Data'!D:D,0)+1))/INDEX('Price Data'!E:E,MATCH(TEXT(A1374,"YYYY-MM-DD"),'Price Data'!D:D,0)+1),""),"")</f>
        <v>1.1771630370808197E-3</v>
      </c>
      <c r="F1374" s="34">
        <f>IFERROR(INDEX('Price Data'!H:H,MATCH(TEXT(A1374,"YYYY-MM-DD"),'Price Data'!G:G,0)),"")</f>
        <v>251.5</v>
      </c>
      <c r="G1374" s="10" cm="1">
        <f t="array" ref="G1374">IFERROR(IF(ISNUMBER(F1374),(F1374-INDEX('Price Data'!H:H,MATCH(TEXT(A1374,"YYYY-MM-DD"),'Price Data'!G:G,0)+1))/INDEX('Price Data'!H:H,MATCH(TEXT(A1374,"YYYY-MM-DD"),'Price Data'!G:G,0)+1),""),"")</f>
        <v>-2.216178745745943E-2</v>
      </c>
      <c r="H1374" s="34">
        <f>IFERROR(INDEX('Price Data'!K:K,MATCH(TEXT(A1374,"YYYY-MM-DD"),'Price Data'!J:J,0)),"")</f>
        <v>2.96</v>
      </c>
      <c r="I1374" s="10" cm="1">
        <f t="array" ref="I1374">IFERROR(IF(ISNUMBER(H1374),(H1374-INDEX('Price Data'!K:K,MATCH(TEXT(A1374,"YYYY-MM-DD"),'Price Data'!J:J,0)+1))/INDEX('Price Data'!K:K,MATCH(TEXT(A1374,"YYYY-MM-DD"),'Price Data'!J:J,0)+1),""),"")</f>
        <v>3.3898305084745037E-3</v>
      </c>
      <c r="J1374" s="34">
        <f>IFERROR(INDEX('Price Data'!N:N,MATCH(TEXT(A1374,"YYYY-MM-DD"),'Price Data'!M:M,0)),"")</f>
        <v>3.06</v>
      </c>
      <c r="K1374" s="10" cm="1">
        <f t="array" ref="K1374">IFERROR(IF(ISNUMBER(J1374),(J1374-INDEX('Price Data'!N:N,MATCH(TEXT(A1374,"YYYY-MM-DD"),'Price Data'!M:M,0)+1))/INDEX('Price Data'!N:N,MATCH(TEXT(A1374,"YYYY-MM-DD"),'Price Data'!M:M,0)+1),""),"")</f>
        <v>-3.2573289902279438E-3</v>
      </c>
      <c r="L1374" s="34">
        <f>IFERROR(INDEX('Price Data'!Q:Q,MATCH(TEXT(A1374,"YYYY-MM-DD"),'Price Data'!P:P,0)),"")</f>
        <v>2.81</v>
      </c>
      <c r="M1374" s="10" cm="1">
        <f t="array" ref="M1374">IFERROR(IF(ISNUMBER(L1374),(L1374-INDEX('Price Data'!Q:Q,MATCH(TEXT(A1374,"YYYY-MM-DD"),'Price Data'!P:P,0)+1))/INDEX('Price Data'!Q:Q,MATCH(TEXT(A1374,"YYYY-MM-DD"),'Price Data'!P:P,0)+1),""),"")</f>
        <v>-3.5460992907800663E-3</v>
      </c>
      <c r="N1374" s="34">
        <f>IFERROR(INDEX('Price Data'!T:T,MATCH(TEXT(A1374,"YYYY-MM-DD"),'Price Data'!S:S,0)),"")</f>
        <v>3.21</v>
      </c>
      <c r="O1374" s="10" cm="1">
        <f t="array" ref="O1374">IFERROR(IF(ISNUMBER(N1374),(N1374-INDEX('Price Data'!T:T,MATCH(TEXT(A1374,"YYYY-MM-DD"),'Price Data'!S:S,0)+1))/INDEX('Price Data'!T:T,MATCH(TEXT(A1374,"YYYY-MM-DD"),'Price Data'!S:S,0)+1),""),"")</f>
        <v>-3.1055900621118726E-3</v>
      </c>
    </row>
    <row r="1375" spans="1:15" x14ac:dyDescent="0.3">
      <c r="A1375" s="8">
        <v>43194</v>
      </c>
      <c r="B1375" s="34">
        <f>IFERROR(INDEX('Price Data'!B:B,MATCH(TEXT(A1375,"YYYY-MM-DD"),'Price Data'!A:A,0)),"")</f>
        <v>22443</v>
      </c>
      <c r="C1375" s="10" cm="1">
        <f t="array" ref="C1375">IFERROR(IF(ISNUMBER(B1375),(B1375-INDEX('Price Data'!B:B,MATCH(TEXT(A1375,"YYYY-MM-DD"),'Price Data'!A:A,0)+1))/INDEX('Price Data'!B:B,MATCH(TEXT(A1375,"YYYY-MM-DD"),'Price Data'!A:A,0)+1),""),"")</f>
        <v>-2.9764549089293648E-3</v>
      </c>
      <c r="D1375" s="34">
        <f>IFERROR(INDEX('Price Data'!E:E,MATCH(TEXT(A1375,"YYYY-MM-DD"),'Price Data'!D:D,0)),"")</f>
        <v>16.93</v>
      </c>
      <c r="E1375" s="10" cm="1">
        <f t="array" ref="E1375">IFERROR(IF(ISNUMBER(D1375),(D1375-INDEX('Price Data'!E:E,MATCH(TEXT(A1375,"YYYY-MM-DD"),'Price Data'!D:D,0)+1))/INDEX('Price Data'!E:E,MATCH(TEXT(A1375,"YYYY-MM-DD"),'Price Data'!D:D,0)+1),""),"")</f>
        <v>-4.7031158142270338E-3</v>
      </c>
      <c r="F1375" s="34">
        <f>IFERROR(INDEX('Price Data'!H:H,MATCH(TEXT(A1375,"YYYY-MM-DD"),'Price Data'!G:G,0)),"")</f>
        <v>255.300003</v>
      </c>
      <c r="G1375" s="10" cm="1">
        <f t="array" ref="G1375">IFERROR(IF(ISNUMBER(F1375),(F1375-INDEX('Price Data'!H:H,MATCH(TEXT(A1375,"YYYY-MM-DD"),'Price Data'!G:G,0)+1))/INDEX('Price Data'!H:H,MATCH(TEXT(A1375,"YYYY-MM-DD"),'Price Data'!G:G,0)+1),""),"")</f>
        <v>1.5109355864811148E-2</v>
      </c>
      <c r="H1375" s="34">
        <f>IFERROR(INDEX('Price Data'!K:K,MATCH(TEXT(A1375,"YYYY-MM-DD"),'Price Data'!J:J,0)),"")</f>
        <v>2.95</v>
      </c>
      <c r="I1375" s="10" cm="1">
        <f t="array" ref="I1375">IFERROR(IF(ISNUMBER(H1375),(H1375-INDEX('Price Data'!K:K,MATCH(TEXT(A1375,"YYYY-MM-DD"),'Price Data'!J:J,0)+1))/INDEX('Price Data'!K:K,MATCH(TEXT(A1375,"YYYY-MM-DD"),'Price Data'!J:J,0)+1),""),"")</f>
        <v>-3.3783783783783066E-3</v>
      </c>
      <c r="J1375" s="34">
        <f>IFERROR(INDEX('Price Data'!N:N,MATCH(TEXT(A1375,"YYYY-MM-DD"),'Price Data'!M:M,0)),"")</f>
        <v>3.06</v>
      </c>
      <c r="K1375" s="10" cm="1">
        <f t="array" ref="K1375">IFERROR(IF(ISNUMBER(J1375),(J1375-INDEX('Price Data'!N:N,MATCH(TEXT(A1375,"YYYY-MM-DD"),'Price Data'!M:M,0)+1))/INDEX('Price Data'!N:N,MATCH(TEXT(A1375,"YYYY-MM-DD"),'Price Data'!M:M,0)+1),""),"")</f>
        <v>0</v>
      </c>
      <c r="L1375" s="34">
        <f>IFERROR(INDEX('Price Data'!Q:Q,MATCH(TEXT(A1375,"YYYY-MM-DD"),'Price Data'!P:P,0)),"")</f>
        <v>2.77</v>
      </c>
      <c r="M1375" s="10" cm="1">
        <f t="array" ref="M1375">IFERROR(IF(ISNUMBER(L1375),(L1375-INDEX('Price Data'!Q:Q,MATCH(TEXT(A1375,"YYYY-MM-DD"),'Price Data'!P:P,0)+1))/INDEX('Price Data'!Q:Q,MATCH(TEXT(A1375,"YYYY-MM-DD"),'Price Data'!P:P,0)+1),""),"")</f>
        <v>-1.4234875444839871E-2</v>
      </c>
      <c r="N1375" s="34">
        <f>IFERROR(INDEX('Price Data'!T:T,MATCH(TEXT(A1375,"YYYY-MM-DD"),'Price Data'!S:S,0)),"")</f>
        <v>3.22</v>
      </c>
      <c r="O1375" s="10" cm="1">
        <f t="array" ref="O1375">IFERROR(IF(ISNUMBER(N1375),(N1375-INDEX('Price Data'!T:T,MATCH(TEXT(A1375,"YYYY-MM-DD"),'Price Data'!S:S,0)+1))/INDEX('Price Data'!T:T,MATCH(TEXT(A1375,"YYYY-MM-DD"),'Price Data'!S:S,0)+1),""),"")</f>
        <v>3.1152647975078601E-3</v>
      </c>
    </row>
    <row r="1376" spans="1:15" x14ac:dyDescent="0.3">
      <c r="A1376" s="8">
        <v>43195</v>
      </c>
      <c r="B1376" s="34">
        <f>IFERROR(INDEX('Price Data'!B:B,MATCH(TEXT(A1376,"YYYY-MM-DD"),'Price Data'!A:A,0)),"")</f>
        <v>22970</v>
      </c>
      <c r="C1376" s="10" cm="1">
        <f t="array" ref="C1376">IFERROR(IF(ISNUMBER(B1376),(B1376-INDEX('Price Data'!B:B,MATCH(TEXT(A1376,"YYYY-MM-DD"),'Price Data'!A:A,0)+1))/INDEX('Price Data'!B:B,MATCH(TEXT(A1376,"YYYY-MM-DD"),'Price Data'!A:A,0)+1),""),"")</f>
        <v>2.348170921891013E-2</v>
      </c>
      <c r="D1376" s="34">
        <f>IFERROR(INDEX('Price Data'!E:E,MATCH(TEXT(A1376,"YYYY-MM-DD"),'Price Data'!D:D,0)),"")</f>
        <v>17.34</v>
      </c>
      <c r="E1376" s="10" cm="1">
        <f t="array" ref="E1376">IFERROR(IF(ISNUMBER(D1376),(D1376-INDEX('Price Data'!E:E,MATCH(TEXT(A1376,"YYYY-MM-DD"),'Price Data'!D:D,0)+1))/INDEX('Price Data'!E:E,MATCH(TEXT(A1376,"YYYY-MM-DD"),'Price Data'!D:D,0)+1),""),"")</f>
        <v>2.4217365623154172E-2</v>
      </c>
      <c r="F1376" s="34">
        <f>IFERROR(INDEX('Price Data'!H:H,MATCH(TEXT(A1376,"YYYY-MM-DD"),'Price Data'!G:G,0)),"")</f>
        <v>277.60000600000001</v>
      </c>
      <c r="G1376" s="10" cm="1">
        <f t="array" ref="G1376">IFERROR(IF(ISNUMBER(F1376),(F1376-INDEX('Price Data'!H:H,MATCH(TEXT(A1376,"YYYY-MM-DD"),'Price Data'!G:G,0)+1))/INDEX('Price Data'!H:H,MATCH(TEXT(A1376,"YYYY-MM-DD"),'Price Data'!G:G,0)+1),""),"")</f>
        <v>8.7348228507463058E-2</v>
      </c>
      <c r="H1376" s="34">
        <f>IFERROR(INDEX('Price Data'!K:K,MATCH(TEXT(A1376,"YYYY-MM-DD"),'Price Data'!J:J,0)),"")</f>
        <v>3</v>
      </c>
      <c r="I1376" s="10" cm="1">
        <f t="array" ref="I1376">IFERROR(IF(ISNUMBER(H1376),(H1376-INDEX('Price Data'!K:K,MATCH(TEXT(A1376,"YYYY-MM-DD"),'Price Data'!J:J,0)+1))/INDEX('Price Data'!K:K,MATCH(TEXT(A1376,"YYYY-MM-DD"),'Price Data'!J:J,0)+1),""),"")</f>
        <v>1.6949152542372819E-2</v>
      </c>
      <c r="J1376" s="34">
        <f>IFERROR(INDEX('Price Data'!N:N,MATCH(TEXT(A1376,"YYYY-MM-DD"),'Price Data'!M:M,0)),"")</f>
        <v>3.18</v>
      </c>
      <c r="K1376" s="10" cm="1">
        <f t="array" ref="K1376">IFERROR(IF(ISNUMBER(J1376),(J1376-INDEX('Price Data'!N:N,MATCH(TEXT(A1376,"YYYY-MM-DD"),'Price Data'!M:M,0)+1))/INDEX('Price Data'!N:N,MATCH(TEXT(A1376,"YYYY-MM-DD"),'Price Data'!M:M,0)+1),""),"")</f>
        <v>3.9215686274509838E-2</v>
      </c>
      <c r="L1376" s="34">
        <f>IFERROR(INDEX('Price Data'!Q:Q,MATCH(TEXT(A1376,"YYYY-MM-DD"),'Price Data'!P:P,0)),"")</f>
        <v>2.9</v>
      </c>
      <c r="M1376" s="10" cm="1">
        <f t="array" ref="M1376">IFERROR(IF(ISNUMBER(L1376),(L1376-INDEX('Price Data'!Q:Q,MATCH(TEXT(A1376,"YYYY-MM-DD"),'Price Data'!P:P,0)+1))/INDEX('Price Data'!Q:Q,MATCH(TEXT(A1376,"YYYY-MM-DD"),'Price Data'!P:P,0)+1),""),"")</f>
        <v>4.6931407942238226E-2</v>
      </c>
      <c r="N1376" s="34">
        <f>IFERROR(INDEX('Price Data'!T:T,MATCH(TEXT(A1376,"YYYY-MM-DD"),'Price Data'!S:S,0)),"")</f>
        <v>3.26</v>
      </c>
      <c r="O1376" s="10" cm="1">
        <f t="array" ref="O1376">IFERROR(IF(ISNUMBER(N1376),(N1376-INDEX('Price Data'!T:T,MATCH(TEXT(A1376,"YYYY-MM-DD"),'Price Data'!S:S,0)+1))/INDEX('Price Data'!T:T,MATCH(TEXT(A1376,"YYYY-MM-DD"),'Price Data'!S:S,0)+1),""),"")</f>
        <v>1.2422360248447077E-2</v>
      </c>
    </row>
    <row r="1377" spans="1:15" x14ac:dyDescent="0.3">
      <c r="A1377" s="8">
        <v>43196</v>
      </c>
      <c r="B1377" s="34">
        <f>IFERROR(INDEX('Price Data'!B:B,MATCH(TEXT(A1377,"YYYY-MM-DD"),'Price Data'!A:A,0)),"")</f>
        <v>22930</v>
      </c>
      <c r="C1377" s="10" cm="1">
        <f t="array" ref="C1377">IFERROR(IF(ISNUMBER(B1377),(B1377-INDEX('Price Data'!B:B,MATCH(TEXT(A1377,"YYYY-MM-DD"),'Price Data'!A:A,0)+1))/INDEX('Price Data'!B:B,MATCH(TEXT(A1377,"YYYY-MM-DD"),'Price Data'!A:A,0)+1),""),"")</f>
        <v>-1.7414018284719198E-3</v>
      </c>
      <c r="D1377" s="34">
        <f>IFERROR(INDEX('Price Data'!E:E,MATCH(TEXT(A1377,"YYYY-MM-DD"),'Price Data'!D:D,0)),"")</f>
        <v>17.28</v>
      </c>
      <c r="E1377" s="10" cm="1">
        <f t="array" ref="E1377">IFERROR(IF(ISNUMBER(D1377),(D1377-INDEX('Price Data'!E:E,MATCH(TEXT(A1377,"YYYY-MM-DD"),'Price Data'!D:D,0)+1))/INDEX('Price Data'!E:E,MATCH(TEXT(A1377,"YYYY-MM-DD"),'Price Data'!D:D,0)+1),""),"")</f>
        <v>-3.4602076124566738E-3</v>
      </c>
      <c r="F1377" s="34">
        <f>IFERROR(INDEX('Price Data'!H:H,MATCH(TEXT(A1377,"YYYY-MM-DD"),'Price Data'!G:G,0)),"")</f>
        <v>293</v>
      </c>
      <c r="G1377" s="10" cm="1">
        <f t="array" ref="G1377">IFERROR(IF(ISNUMBER(F1377),(F1377-INDEX('Price Data'!H:H,MATCH(TEXT(A1377,"YYYY-MM-DD"),'Price Data'!G:G,0)+1))/INDEX('Price Data'!H:H,MATCH(TEXT(A1377,"YYYY-MM-DD"),'Price Data'!G:G,0)+1),""),"")</f>
        <v>5.5475481509895903E-2</v>
      </c>
      <c r="H1377" s="34">
        <f>IFERROR(INDEX('Price Data'!K:K,MATCH(TEXT(A1377,"YYYY-MM-DD"),'Price Data'!J:J,0)),"")</f>
        <v>3</v>
      </c>
      <c r="I1377" s="10" cm="1">
        <f t="array" ref="I1377">IFERROR(IF(ISNUMBER(H1377),(H1377-INDEX('Price Data'!K:K,MATCH(TEXT(A1377,"YYYY-MM-DD"),'Price Data'!J:J,0)+1))/INDEX('Price Data'!K:K,MATCH(TEXT(A1377,"YYYY-MM-DD"),'Price Data'!J:J,0)+1),""),"")</f>
        <v>0</v>
      </c>
      <c r="J1377" s="34">
        <f>IFERROR(INDEX('Price Data'!N:N,MATCH(TEXT(A1377,"YYYY-MM-DD"),'Price Data'!M:M,0)),"")</f>
        <v>3.13</v>
      </c>
      <c r="K1377" s="10" cm="1">
        <f t="array" ref="K1377">IFERROR(IF(ISNUMBER(J1377),(J1377-INDEX('Price Data'!N:N,MATCH(TEXT(A1377,"YYYY-MM-DD"),'Price Data'!M:M,0)+1))/INDEX('Price Data'!N:N,MATCH(TEXT(A1377,"YYYY-MM-DD"),'Price Data'!M:M,0)+1),""),"")</f>
        <v>-1.5723270440251656E-2</v>
      </c>
      <c r="L1377" s="34">
        <f>IFERROR(INDEX('Price Data'!Q:Q,MATCH(TEXT(A1377,"YYYY-MM-DD"),'Price Data'!P:P,0)),"")</f>
        <v>2.86</v>
      </c>
      <c r="M1377" s="10" cm="1">
        <f t="array" ref="M1377">IFERROR(IF(ISNUMBER(L1377),(L1377-INDEX('Price Data'!Q:Q,MATCH(TEXT(A1377,"YYYY-MM-DD"),'Price Data'!P:P,0)+1))/INDEX('Price Data'!Q:Q,MATCH(TEXT(A1377,"YYYY-MM-DD"),'Price Data'!P:P,0)+1),""),"")</f>
        <v>-1.3793103448275874E-2</v>
      </c>
      <c r="N1377" s="34">
        <f>IFERROR(INDEX('Price Data'!T:T,MATCH(TEXT(A1377,"YYYY-MM-DD"),'Price Data'!S:S,0)),"")</f>
        <v>3.32</v>
      </c>
      <c r="O1377" s="10" cm="1">
        <f t="array" ref="O1377">IFERROR(IF(ISNUMBER(N1377),(N1377-INDEX('Price Data'!T:T,MATCH(TEXT(A1377,"YYYY-MM-DD"),'Price Data'!S:S,0)+1))/INDEX('Price Data'!T:T,MATCH(TEXT(A1377,"YYYY-MM-DD"),'Price Data'!S:S,0)+1),""),"")</f>
        <v>1.8404907975460141E-2</v>
      </c>
    </row>
    <row r="1378" spans="1:15" x14ac:dyDescent="0.3">
      <c r="A1378" s="8">
        <v>43197</v>
      </c>
      <c r="B1378" s="34" t="str">
        <f>IFERROR(INDEX('Price Data'!B:B,MATCH(TEXT(A1378,"YYYY-MM-DD"),'Price Data'!A:A,0)),"")</f>
        <v/>
      </c>
      <c r="C1378" s="10" t="str" cm="1">
        <f t="array" ref="C1378">IFERROR(IF(ISNUMBER(B1378),(B1378-INDEX('Price Data'!B:B,MATCH(TEXT(A1378,"YYYY-MM-DD"),'Price Data'!A:A,0)+1))/INDEX('Price Data'!B:B,MATCH(TEXT(A1378,"YYYY-MM-DD"),'Price Data'!A:A,0)+1),""),"")</f>
        <v/>
      </c>
      <c r="D1378" s="34" t="str">
        <f>IFERROR(INDEX('Price Data'!E:E,MATCH(TEXT(A1378,"YYYY-MM-DD"),'Price Data'!D:D,0)),"")</f>
        <v/>
      </c>
      <c r="E1378" s="10" t="str" cm="1">
        <f t="array" ref="E1378">IFERROR(IF(ISNUMBER(D1378),(D1378-INDEX('Price Data'!E:E,MATCH(TEXT(A1378,"YYYY-MM-DD"),'Price Data'!D:D,0)+1))/INDEX('Price Data'!E:E,MATCH(TEXT(A1378,"YYYY-MM-DD"),'Price Data'!D:D,0)+1),""),"")</f>
        <v/>
      </c>
      <c r="F1378" s="34" t="str">
        <f>IFERROR(INDEX('Price Data'!H:H,MATCH(TEXT(A1378,"YYYY-MM-DD"),'Price Data'!G:G,0)),"")</f>
        <v/>
      </c>
      <c r="G1378" s="10" t="str" cm="1">
        <f t="array" ref="G1378">IFERROR(IF(ISNUMBER(F1378),(F1378-INDEX('Price Data'!H:H,MATCH(TEXT(A1378,"YYYY-MM-DD"),'Price Data'!G:G,0)+1))/INDEX('Price Data'!H:H,MATCH(TEXT(A1378,"YYYY-MM-DD"),'Price Data'!G:G,0)+1),""),"")</f>
        <v/>
      </c>
      <c r="H1378" s="34" t="str">
        <f>IFERROR(INDEX('Price Data'!K:K,MATCH(TEXT(A1378,"YYYY-MM-DD"),'Price Data'!J:J,0)),"")</f>
        <v/>
      </c>
      <c r="I1378" s="10" t="str" cm="1">
        <f t="array" ref="I1378">IFERROR(IF(ISNUMBER(H1378),(H1378-INDEX('Price Data'!K:K,MATCH(TEXT(A1378,"YYYY-MM-DD"),'Price Data'!J:J,0)+1))/INDEX('Price Data'!K:K,MATCH(TEXT(A1378,"YYYY-MM-DD"),'Price Data'!J:J,0)+1),""),"")</f>
        <v/>
      </c>
      <c r="J1378" s="34" t="str">
        <f>IFERROR(INDEX('Price Data'!N:N,MATCH(TEXT(A1378,"YYYY-MM-DD"),'Price Data'!M:M,0)),"")</f>
        <v/>
      </c>
      <c r="K1378" s="10" t="str" cm="1">
        <f t="array" ref="K1378">IFERROR(IF(ISNUMBER(J1378),(J1378-INDEX('Price Data'!N:N,MATCH(TEXT(A1378,"YYYY-MM-DD"),'Price Data'!M:M,0)+1))/INDEX('Price Data'!N:N,MATCH(TEXT(A1378,"YYYY-MM-DD"),'Price Data'!M:M,0)+1),""),"")</f>
        <v/>
      </c>
      <c r="L1378" s="34" t="str">
        <f>IFERROR(INDEX('Price Data'!Q:Q,MATCH(TEXT(A1378,"YYYY-MM-DD"),'Price Data'!P:P,0)),"")</f>
        <v/>
      </c>
      <c r="M1378" s="10" t="str" cm="1">
        <f t="array" ref="M1378">IFERROR(IF(ISNUMBER(L1378),(L1378-INDEX('Price Data'!Q:Q,MATCH(TEXT(A1378,"YYYY-MM-DD"),'Price Data'!P:P,0)+1))/INDEX('Price Data'!Q:Q,MATCH(TEXT(A1378,"YYYY-MM-DD"),'Price Data'!P:P,0)+1),""),"")</f>
        <v/>
      </c>
      <c r="N1378" s="34" t="str">
        <f>IFERROR(INDEX('Price Data'!T:T,MATCH(TEXT(A1378,"YYYY-MM-DD"),'Price Data'!S:S,0)),"")</f>
        <v/>
      </c>
      <c r="O1378" s="10" t="str" cm="1">
        <f t="array" ref="O1378">IFERROR(IF(ISNUMBER(N1378),(N1378-INDEX('Price Data'!T:T,MATCH(TEXT(A1378,"YYYY-MM-DD"),'Price Data'!S:S,0)+1))/INDEX('Price Data'!T:T,MATCH(TEXT(A1378,"YYYY-MM-DD"),'Price Data'!S:S,0)+1),""),"")</f>
        <v/>
      </c>
    </row>
    <row r="1379" spans="1:15" x14ac:dyDescent="0.3">
      <c r="A1379" s="8">
        <v>43198</v>
      </c>
      <c r="B1379" s="34" t="str">
        <f>IFERROR(INDEX('Price Data'!B:B,MATCH(TEXT(A1379,"YYYY-MM-DD"),'Price Data'!A:A,0)),"")</f>
        <v/>
      </c>
      <c r="C1379" s="10" t="str" cm="1">
        <f t="array" ref="C1379">IFERROR(IF(ISNUMBER(B1379),(B1379-INDEX('Price Data'!B:B,MATCH(TEXT(A1379,"YYYY-MM-DD"),'Price Data'!A:A,0)+1))/INDEX('Price Data'!B:B,MATCH(TEXT(A1379,"YYYY-MM-DD"),'Price Data'!A:A,0)+1),""),"")</f>
        <v/>
      </c>
      <c r="D1379" s="34" t="str">
        <f>IFERROR(INDEX('Price Data'!E:E,MATCH(TEXT(A1379,"YYYY-MM-DD"),'Price Data'!D:D,0)),"")</f>
        <v/>
      </c>
      <c r="E1379" s="10" t="str" cm="1">
        <f t="array" ref="E1379">IFERROR(IF(ISNUMBER(D1379),(D1379-INDEX('Price Data'!E:E,MATCH(TEXT(A1379,"YYYY-MM-DD"),'Price Data'!D:D,0)+1))/INDEX('Price Data'!E:E,MATCH(TEXT(A1379,"YYYY-MM-DD"),'Price Data'!D:D,0)+1),""),"")</f>
        <v/>
      </c>
      <c r="F1379" s="34" t="str">
        <f>IFERROR(INDEX('Price Data'!H:H,MATCH(TEXT(A1379,"YYYY-MM-DD"),'Price Data'!G:G,0)),"")</f>
        <v/>
      </c>
      <c r="G1379" s="10" t="str" cm="1">
        <f t="array" ref="G1379">IFERROR(IF(ISNUMBER(F1379),(F1379-INDEX('Price Data'!H:H,MATCH(TEXT(A1379,"YYYY-MM-DD"),'Price Data'!G:G,0)+1))/INDEX('Price Data'!H:H,MATCH(TEXT(A1379,"YYYY-MM-DD"),'Price Data'!G:G,0)+1),""),"")</f>
        <v/>
      </c>
      <c r="H1379" s="34" t="str">
        <f>IFERROR(INDEX('Price Data'!K:K,MATCH(TEXT(A1379,"YYYY-MM-DD"),'Price Data'!J:J,0)),"")</f>
        <v/>
      </c>
      <c r="I1379" s="10" t="str" cm="1">
        <f t="array" ref="I1379">IFERROR(IF(ISNUMBER(H1379),(H1379-INDEX('Price Data'!K:K,MATCH(TEXT(A1379,"YYYY-MM-DD"),'Price Data'!J:J,0)+1))/INDEX('Price Data'!K:K,MATCH(TEXT(A1379,"YYYY-MM-DD"),'Price Data'!J:J,0)+1),""),"")</f>
        <v/>
      </c>
      <c r="J1379" s="34" t="str">
        <f>IFERROR(INDEX('Price Data'!N:N,MATCH(TEXT(A1379,"YYYY-MM-DD"),'Price Data'!M:M,0)),"")</f>
        <v/>
      </c>
      <c r="K1379" s="10" t="str" cm="1">
        <f t="array" ref="K1379">IFERROR(IF(ISNUMBER(J1379),(J1379-INDEX('Price Data'!N:N,MATCH(TEXT(A1379,"YYYY-MM-DD"),'Price Data'!M:M,0)+1))/INDEX('Price Data'!N:N,MATCH(TEXT(A1379,"YYYY-MM-DD"),'Price Data'!M:M,0)+1),""),"")</f>
        <v/>
      </c>
      <c r="L1379" s="34" t="str">
        <f>IFERROR(INDEX('Price Data'!Q:Q,MATCH(TEXT(A1379,"YYYY-MM-DD"),'Price Data'!P:P,0)),"")</f>
        <v/>
      </c>
      <c r="M1379" s="10" t="str" cm="1">
        <f t="array" ref="M1379">IFERROR(IF(ISNUMBER(L1379),(L1379-INDEX('Price Data'!Q:Q,MATCH(TEXT(A1379,"YYYY-MM-DD"),'Price Data'!P:P,0)+1))/INDEX('Price Data'!Q:Q,MATCH(TEXT(A1379,"YYYY-MM-DD"),'Price Data'!P:P,0)+1),""),"")</f>
        <v/>
      </c>
      <c r="N1379" s="34" t="str">
        <f>IFERROR(INDEX('Price Data'!T:T,MATCH(TEXT(A1379,"YYYY-MM-DD"),'Price Data'!S:S,0)),"")</f>
        <v/>
      </c>
      <c r="O1379" s="10" t="str" cm="1">
        <f t="array" ref="O1379">IFERROR(IF(ISNUMBER(N1379),(N1379-INDEX('Price Data'!T:T,MATCH(TEXT(A1379,"YYYY-MM-DD"),'Price Data'!S:S,0)+1))/INDEX('Price Data'!T:T,MATCH(TEXT(A1379,"YYYY-MM-DD"),'Price Data'!S:S,0)+1),""),"")</f>
        <v/>
      </c>
    </row>
    <row r="1380" spans="1:15" x14ac:dyDescent="0.3">
      <c r="A1380" s="8">
        <v>43199</v>
      </c>
      <c r="B1380" s="34">
        <f>IFERROR(INDEX('Price Data'!B:B,MATCH(TEXT(A1380,"YYYY-MM-DD"),'Price Data'!A:A,0)),"")</f>
        <v>23054</v>
      </c>
      <c r="C1380" s="10" cm="1">
        <f t="array" ref="C1380">IFERROR(IF(ISNUMBER(B1380),(B1380-INDEX('Price Data'!B:B,MATCH(TEXT(A1380,"YYYY-MM-DD"),'Price Data'!A:A,0)+1))/INDEX('Price Data'!B:B,MATCH(TEXT(A1380,"YYYY-MM-DD"),'Price Data'!A:A,0)+1),""),"")</f>
        <v>5.4077627562145658E-3</v>
      </c>
      <c r="D1380" s="34">
        <f>IFERROR(INDEX('Price Data'!E:E,MATCH(TEXT(A1380,"YYYY-MM-DD"),'Price Data'!D:D,0)),"")</f>
        <v>17.3</v>
      </c>
      <c r="E1380" s="10" cm="1">
        <f t="array" ref="E1380">IFERROR(IF(ISNUMBER(D1380),(D1380-INDEX('Price Data'!E:E,MATCH(TEXT(A1380,"YYYY-MM-DD"),'Price Data'!D:D,0)+1))/INDEX('Price Data'!E:E,MATCH(TEXT(A1380,"YYYY-MM-DD"),'Price Data'!D:D,0)+1),""),"")</f>
        <v>1.1574074074073826E-3</v>
      </c>
      <c r="F1380" s="34">
        <f>IFERROR(INDEX('Price Data'!H:H,MATCH(TEXT(A1380,"YYYY-MM-DD"),'Price Data'!G:G,0)),"")</f>
        <v>283</v>
      </c>
      <c r="G1380" s="10" cm="1">
        <f t="array" ref="G1380">IFERROR(IF(ISNUMBER(F1380),(F1380-INDEX('Price Data'!H:H,MATCH(TEXT(A1380,"YYYY-MM-DD"),'Price Data'!G:G,0)+1))/INDEX('Price Data'!H:H,MATCH(TEXT(A1380,"YYYY-MM-DD"),'Price Data'!G:G,0)+1),""),"")</f>
        <v>-3.4129692832764506E-2</v>
      </c>
      <c r="H1380" s="34">
        <f>IFERROR(INDEX('Price Data'!K:K,MATCH(TEXT(A1380,"YYYY-MM-DD"),'Price Data'!J:J,0)),"")</f>
        <v>3.02</v>
      </c>
      <c r="I1380" s="10" cm="1">
        <f t="array" ref="I1380">IFERROR(IF(ISNUMBER(H1380),(H1380-INDEX('Price Data'!K:K,MATCH(TEXT(A1380,"YYYY-MM-DD"),'Price Data'!J:J,0)+1))/INDEX('Price Data'!K:K,MATCH(TEXT(A1380,"YYYY-MM-DD"),'Price Data'!J:J,0)+1),""),"")</f>
        <v>6.6666666666666723E-3</v>
      </c>
      <c r="J1380" s="34">
        <f>IFERROR(INDEX('Price Data'!N:N,MATCH(TEXT(A1380,"YYYY-MM-DD"),'Price Data'!M:M,0)),"")</f>
        <v>3.18</v>
      </c>
      <c r="K1380" s="10" cm="1">
        <f t="array" ref="K1380">IFERROR(IF(ISNUMBER(J1380),(J1380-INDEX('Price Data'!N:N,MATCH(TEXT(A1380,"YYYY-MM-DD"),'Price Data'!M:M,0)+1))/INDEX('Price Data'!N:N,MATCH(TEXT(A1380,"YYYY-MM-DD"),'Price Data'!M:M,0)+1),""),"")</f>
        <v>1.5974440894568776E-2</v>
      </c>
      <c r="L1380" s="34">
        <f>IFERROR(INDEX('Price Data'!Q:Q,MATCH(TEXT(A1380,"YYYY-MM-DD"),'Price Data'!P:P,0)),"")</f>
        <v>2.9</v>
      </c>
      <c r="M1380" s="10" cm="1">
        <f t="array" ref="M1380">IFERROR(IF(ISNUMBER(L1380),(L1380-INDEX('Price Data'!Q:Q,MATCH(TEXT(A1380,"YYYY-MM-DD"),'Price Data'!P:P,0)+1))/INDEX('Price Data'!Q:Q,MATCH(TEXT(A1380,"YYYY-MM-DD"),'Price Data'!P:P,0)+1),""),"")</f>
        <v>1.3986013986014E-2</v>
      </c>
      <c r="N1380" s="34">
        <f>IFERROR(INDEX('Price Data'!T:T,MATCH(TEXT(A1380,"YYYY-MM-DD"),'Price Data'!S:S,0)),"")</f>
        <v>3.32</v>
      </c>
      <c r="O1380" s="10" cm="1">
        <f t="array" ref="O1380">IFERROR(IF(ISNUMBER(N1380),(N1380-INDEX('Price Data'!T:T,MATCH(TEXT(A1380,"YYYY-MM-DD"),'Price Data'!S:S,0)+1))/INDEX('Price Data'!T:T,MATCH(TEXT(A1380,"YYYY-MM-DD"),'Price Data'!S:S,0)+1),""),"")</f>
        <v>0</v>
      </c>
    </row>
    <row r="1381" spans="1:15" x14ac:dyDescent="0.3">
      <c r="A1381" s="8">
        <v>43200</v>
      </c>
      <c r="B1381" s="34">
        <f>IFERROR(INDEX('Price Data'!B:B,MATCH(TEXT(A1381,"YYYY-MM-DD"),'Price Data'!A:A,0)),"")</f>
        <v>23174</v>
      </c>
      <c r="C1381" s="10" cm="1">
        <f t="array" ref="C1381">IFERROR(IF(ISNUMBER(B1381),(B1381-INDEX('Price Data'!B:B,MATCH(TEXT(A1381,"YYYY-MM-DD"),'Price Data'!A:A,0)+1))/INDEX('Price Data'!B:B,MATCH(TEXT(A1381,"YYYY-MM-DD"),'Price Data'!A:A,0)+1),""),"")</f>
        <v>5.2051704693328706E-3</v>
      </c>
      <c r="D1381" s="34">
        <f>IFERROR(INDEX('Price Data'!E:E,MATCH(TEXT(A1381,"YYYY-MM-DD"),'Price Data'!D:D,0)),"")</f>
        <v>17.149999999999999</v>
      </c>
      <c r="E1381" s="10" cm="1">
        <f t="array" ref="E1381">IFERROR(IF(ISNUMBER(D1381),(D1381-INDEX('Price Data'!E:E,MATCH(TEXT(A1381,"YYYY-MM-DD"),'Price Data'!D:D,0)+1))/INDEX('Price Data'!E:E,MATCH(TEXT(A1381,"YYYY-MM-DD"),'Price Data'!D:D,0)+1),""),"")</f>
        <v>-8.6705202312139951E-3</v>
      </c>
      <c r="F1381" s="34">
        <f>IFERROR(INDEX('Price Data'!H:H,MATCH(TEXT(A1381,"YYYY-MM-DD"),'Price Data'!G:G,0)),"")</f>
        <v>274.20001200000002</v>
      </c>
      <c r="G1381" s="10" cm="1">
        <f t="array" ref="G1381">IFERROR(IF(ISNUMBER(F1381),(F1381-INDEX('Price Data'!H:H,MATCH(TEXT(A1381,"YYYY-MM-DD"),'Price Data'!G:G,0)+1))/INDEX('Price Data'!H:H,MATCH(TEXT(A1381,"YYYY-MM-DD"),'Price Data'!G:G,0)+1),""),"")</f>
        <v>-3.1095363957597121E-2</v>
      </c>
      <c r="H1381" s="34">
        <f>IFERROR(INDEX('Price Data'!K:K,MATCH(TEXT(A1381,"YYYY-MM-DD"),'Price Data'!J:J,0)),"")</f>
        <v>3.04</v>
      </c>
      <c r="I1381" s="10" cm="1">
        <f t="array" ref="I1381">IFERROR(IF(ISNUMBER(H1381),(H1381-INDEX('Price Data'!K:K,MATCH(TEXT(A1381,"YYYY-MM-DD"),'Price Data'!J:J,0)+1))/INDEX('Price Data'!K:K,MATCH(TEXT(A1381,"YYYY-MM-DD"),'Price Data'!J:J,0)+1),""),"")</f>
        <v>6.6225165562913968E-3</v>
      </c>
      <c r="J1381" s="34">
        <f>IFERROR(INDEX('Price Data'!N:N,MATCH(TEXT(A1381,"YYYY-MM-DD"),'Price Data'!M:M,0)),"")</f>
        <v>3.19</v>
      </c>
      <c r="K1381" s="10" cm="1">
        <f t="array" ref="K1381">IFERROR(IF(ISNUMBER(J1381),(J1381-INDEX('Price Data'!N:N,MATCH(TEXT(A1381,"YYYY-MM-DD"),'Price Data'!M:M,0)+1))/INDEX('Price Data'!N:N,MATCH(TEXT(A1381,"YYYY-MM-DD"),'Price Data'!M:M,0)+1),""),"")</f>
        <v>3.1446540880502474E-3</v>
      </c>
      <c r="L1381" s="34">
        <f>IFERROR(INDEX('Price Data'!Q:Q,MATCH(TEXT(A1381,"YYYY-MM-DD"),'Price Data'!P:P,0)),"")</f>
        <v>2.86</v>
      </c>
      <c r="M1381" s="10" cm="1">
        <f t="array" ref="M1381">IFERROR(IF(ISNUMBER(L1381),(L1381-INDEX('Price Data'!Q:Q,MATCH(TEXT(A1381,"YYYY-MM-DD"),'Price Data'!P:P,0)+1))/INDEX('Price Data'!Q:Q,MATCH(TEXT(A1381,"YYYY-MM-DD"),'Price Data'!P:P,0)+1),""),"")</f>
        <v>-1.3793103448275874E-2</v>
      </c>
      <c r="N1381" s="34">
        <f>IFERROR(INDEX('Price Data'!T:T,MATCH(TEXT(A1381,"YYYY-MM-DD"),'Price Data'!S:S,0)),"")</f>
        <v>3.32</v>
      </c>
      <c r="O1381" s="10" cm="1">
        <f t="array" ref="O1381">IFERROR(IF(ISNUMBER(N1381),(N1381-INDEX('Price Data'!T:T,MATCH(TEXT(A1381,"YYYY-MM-DD"),'Price Data'!S:S,0)+1))/INDEX('Price Data'!T:T,MATCH(TEXT(A1381,"YYYY-MM-DD"),'Price Data'!S:S,0)+1),""),"")</f>
        <v>0</v>
      </c>
    </row>
    <row r="1382" spans="1:15" x14ac:dyDescent="0.3">
      <c r="A1382" s="8">
        <v>43201</v>
      </c>
      <c r="B1382" s="34">
        <f>IFERROR(INDEX('Price Data'!B:B,MATCH(TEXT(A1382,"YYYY-MM-DD"),'Price Data'!A:A,0)),"")</f>
        <v>23013</v>
      </c>
      <c r="C1382" s="10" cm="1">
        <f t="array" ref="C1382">IFERROR(IF(ISNUMBER(B1382),(B1382-INDEX('Price Data'!B:B,MATCH(TEXT(A1382,"YYYY-MM-DD"),'Price Data'!A:A,0)+1))/INDEX('Price Data'!B:B,MATCH(TEXT(A1382,"YYYY-MM-DD"),'Price Data'!A:A,0)+1),""),"")</f>
        <v>-6.9474410977819973E-3</v>
      </c>
      <c r="D1382" s="34">
        <f>IFERROR(INDEX('Price Data'!E:E,MATCH(TEXT(A1382,"YYYY-MM-DD"),'Price Data'!D:D,0)),"")</f>
        <v>16.84</v>
      </c>
      <c r="E1382" s="10" cm="1">
        <f t="array" ref="E1382">IFERROR(IF(ISNUMBER(D1382),(D1382-INDEX('Price Data'!E:E,MATCH(TEXT(A1382,"YYYY-MM-DD"),'Price Data'!D:D,0)+1))/INDEX('Price Data'!E:E,MATCH(TEXT(A1382,"YYYY-MM-DD"),'Price Data'!D:D,0)+1),""),"")</f>
        <v>-1.8075801749271064E-2</v>
      </c>
      <c r="F1382" s="34">
        <f>IFERROR(INDEX('Price Data'!H:H,MATCH(TEXT(A1382,"YYYY-MM-DD"),'Price Data'!G:G,0)),"")</f>
        <v>266.70001200000002</v>
      </c>
      <c r="G1382" s="10" cm="1">
        <f t="array" ref="G1382">IFERROR(IF(ISNUMBER(F1382),(F1382-INDEX('Price Data'!H:H,MATCH(TEXT(A1382,"YYYY-MM-DD"),'Price Data'!G:G,0)+1))/INDEX('Price Data'!H:H,MATCH(TEXT(A1382,"YYYY-MM-DD"),'Price Data'!G:G,0)+1),""),"")</f>
        <v>-2.7352296395960769E-2</v>
      </c>
      <c r="H1382" s="34">
        <f>IFERROR(INDEX('Price Data'!K:K,MATCH(TEXT(A1382,"YYYY-MM-DD"),'Price Data'!J:J,0)),"")</f>
        <v>3.02</v>
      </c>
      <c r="I1382" s="10" cm="1">
        <f t="array" ref="I1382">IFERROR(IF(ISNUMBER(H1382),(H1382-INDEX('Price Data'!K:K,MATCH(TEXT(A1382,"YYYY-MM-DD"),'Price Data'!J:J,0)+1))/INDEX('Price Data'!K:K,MATCH(TEXT(A1382,"YYYY-MM-DD"),'Price Data'!J:J,0)+1),""),"")</f>
        <v>-6.5789473684210583E-3</v>
      </c>
      <c r="J1382" s="34">
        <f>IFERROR(INDEX('Price Data'!N:N,MATCH(TEXT(A1382,"YYYY-MM-DD"),'Price Data'!M:M,0)),"")</f>
        <v>3.15</v>
      </c>
      <c r="K1382" s="10" cm="1">
        <f t="array" ref="K1382">IFERROR(IF(ISNUMBER(J1382),(J1382-INDEX('Price Data'!N:N,MATCH(TEXT(A1382,"YYYY-MM-DD"),'Price Data'!M:M,0)+1))/INDEX('Price Data'!N:N,MATCH(TEXT(A1382,"YYYY-MM-DD"),'Price Data'!M:M,0)+1),""),"")</f>
        <v>-1.2539184952978068E-2</v>
      </c>
      <c r="L1382" s="34">
        <f>IFERROR(INDEX('Price Data'!Q:Q,MATCH(TEXT(A1382,"YYYY-MM-DD"),'Price Data'!P:P,0)),"")</f>
        <v>2.82</v>
      </c>
      <c r="M1382" s="10" cm="1">
        <f t="array" ref="M1382">IFERROR(IF(ISNUMBER(L1382),(L1382-INDEX('Price Data'!Q:Q,MATCH(TEXT(A1382,"YYYY-MM-DD"),'Price Data'!P:P,0)+1))/INDEX('Price Data'!Q:Q,MATCH(TEXT(A1382,"YYYY-MM-DD"),'Price Data'!P:P,0)+1),""),"")</f>
        <v>-1.3986013986014E-2</v>
      </c>
      <c r="N1382" s="34">
        <f>IFERROR(INDEX('Price Data'!T:T,MATCH(TEXT(A1382,"YYYY-MM-DD"),'Price Data'!S:S,0)),"")</f>
        <v>3.28</v>
      </c>
      <c r="O1382" s="10" cm="1">
        <f t="array" ref="O1382">IFERROR(IF(ISNUMBER(N1382),(N1382-INDEX('Price Data'!T:T,MATCH(TEXT(A1382,"YYYY-MM-DD"),'Price Data'!S:S,0)+1))/INDEX('Price Data'!T:T,MATCH(TEXT(A1382,"YYYY-MM-DD"),'Price Data'!S:S,0)+1),""),"")</f>
        <v>-1.2048192771084348E-2</v>
      </c>
    </row>
    <row r="1383" spans="1:15" x14ac:dyDescent="0.3">
      <c r="A1383" s="8">
        <v>43202</v>
      </c>
      <c r="B1383" s="34">
        <f>IFERROR(INDEX('Price Data'!B:B,MATCH(TEXT(A1383,"YYYY-MM-DD"),'Price Data'!A:A,0)),"")</f>
        <v>23305</v>
      </c>
      <c r="C1383" s="10" cm="1">
        <f t="array" ref="C1383">IFERROR(IF(ISNUMBER(B1383),(B1383-INDEX('Price Data'!B:B,MATCH(TEXT(A1383,"YYYY-MM-DD"),'Price Data'!A:A,0)+1))/INDEX('Price Data'!B:B,MATCH(TEXT(A1383,"YYYY-MM-DD"),'Price Data'!A:A,0)+1),""),"")</f>
        <v>1.2688480424108113E-2</v>
      </c>
      <c r="D1383" s="34">
        <f>IFERROR(INDEX('Price Data'!E:E,MATCH(TEXT(A1383,"YYYY-MM-DD"),'Price Data'!D:D,0)),"")</f>
        <v>17.239999999999998</v>
      </c>
      <c r="E1383" s="10" cm="1">
        <f t="array" ref="E1383">IFERROR(IF(ISNUMBER(D1383),(D1383-INDEX('Price Data'!E:E,MATCH(TEXT(A1383,"YYYY-MM-DD"),'Price Data'!D:D,0)+1))/INDEX('Price Data'!E:E,MATCH(TEXT(A1383,"YYYY-MM-DD"),'Price Data'!D:D,0)+1),""),"")</f>
        <v>2.3752969121140059E-2</v>
      </c>
      <c r="F1383" s="34">
        <f>IFERROR(INDEX('Price Data'!H:H,MATCH(TEXT(A1383,"YYYY-MM-DD"),'Price Data'!G:G,0)),"")</f>
        <v>269.89999399999999</v>
      </c>
      <c r="G1383" s="10" cm="1">
        <f t="array" ref="G1383">IFERROR(IF(ISNUMBER(F1383),(F1383-INDEX('Price Data'!H:H,MATCH(TEXT(A1383,"YYYY-MM-DD"),'Price Data'!G:G,0)+1))/INDEX('Price Data'!H:H,MATCH(TEXT(A1383,"YYYY-MM-DD"),'Price Data'!G:G,0)+1),""),"")</f>
        <v>1.199843215605096E-2</v>
      </c>
      <c r="H1383" s="34">
        <f>IFERROR(INDEX('Price Data'!K:K,MATCH(TEXT(A1383,"YYYY-MM-DD"),'Price Data'!J:J,0)),"")</f>
        <v>3.05</v>
      </c>
      <c r="I1383" s="10" cm="1">
        <f t="array" ref="I1383">IFERROR(IF(ISNUMBER(H1383),(H1383-INDEX('Price Data'!K:K,MATCH(TEXT(A1383,"YYYY-MM-DD"),'Price Data'!J:J,0)+1))/INDEX('Price Data'!K:K,MATCH(TEXT(A1383,"YYYY-MM-DD"),'Price Data'!J:J,0)+1),""),"")</f>
        <v>9.9337748344370206E-3</v>
      </c>
      <c r="J1383" s="34">
        <f>IFERROR(INDEX('Price Data'!N:N,MATCH(TEXT(A1383,"YYYY-MM-DD"),'Price Data'!M:M,0)),"")</f>
        <v>3.19</v>
      </c>
      <c r="K1383" s="10" cm="1">
        <f t="array" ref="K1383">IFERROR(IF(ISNUMBER(J1383),(J1383-INDEX('Price Data'!N:N,MATCH(TEXT(A1383,"YYYY-MM-DD"),'Price Data'!M:M,0)+1))/INDEX('Price Data'!N:N,MATCH(TEXT(A1383,"YYYY-MM-DD"),'Price Data'!M:M,0)+1),""),"")</f>
        <v>1.2698412698412711E-2</v>
      </c>
      <c r="L1383" s="34">
        <f>IFERROR(INDEX('Price Data'!Q:Q,MATCH(TEXT(A1383,"YYYY-MM-DD"),'Price Data'!P:P,0)),"")</f>
        <v>2.88</v>
      </c>
      <c r="M1383" s="10" cm="1">
        <f t="array" ref="M1383">IFERROR(IF(ISNUMBER(L1383),(L1383-INDEX('Price Data'!Q:Q,MATCH(TEXT(A1383,"YYYY-MM-DD"),'Price Data'!P:P,0)+1))/INDEX('Price Data'!Q:Q,MATCH(TEXT(A1383,"YYYY-MM-DD"),'Price Data'!P:P,0)+1),""),"")</f>
        <v>2.1276595744680871E-2</v>
      </c>
      <c r="N1383" s="34">
        <f>IFERROR(INDEX('Price Data'!T:T,MATCH(TEXT(A1383,"YYYY-MM-DD"),'Price Data'!S:S,0)),"")</f>
        <v>3.3</v>
      </c>
      <c r="O1383" s="10" cm="1">
        <f t="array" ref="O1383">IFERROR(IF(ISNUMBER(N1383),(N1383-INDEX('Price Data'!T:T,MATCH(TEXT(A1383,"YYYY-MM-DD"),'Price Data'!S:S,0)+1))/INDEX('Price Data'!T:T,MATCH(TEXT(A1383,"YYYY-MM-DD"),'Price Data'!S:S,0)+1),""),"")</f>
        <v>6.0975609756097615E-3</v>
      </c>
    </row>
    <row r="1384" spans="1:15" x14ac:dyDescent="0.3">
      <c r="A1384" s="8">
        <v>43203</v>
      </c>
      <c r="B1384" s="34">
        <f>IFERROR(INDEX('Price Data'!B:B,MATCH(TEXT(A1384,"YYYY-MM-DD"),'Price Data'!A:A,0)),"")</f>
        <v>23330</v>
      </c>
      <c r="C1384" s="10" cm="1">
        <f t="array" ref="C1384">IFERROR(IF(ISNUMBER(B1384),(B1384-INDEX('Price Data'!B:B,MATCH(TEXT(A1384,"YYYY-MM-DD"),'Price Data'!A:A,0)+1))/INDEX('Price Data'!B:B,MATCH(TEXT(A1384,"YYYY-MM-DD"),'Price Data'!A:A,0)+1),""),"")</f>
        <v>1.0727311735679039E-3</v>
      </c>
      <c r="D1384" s="34">
        <f>IFERROR(INDEX('Price Data'!E:E,MATCH(TEXT(A1384,"YYYY-MM-DD"),'Price Data'!D:D,0)),"")</f>
        <v>17.2</v>
      </c>
      <c r="E1384" s="10" cm="1">
        <f t="array" ref="E1384">IFERROR(IF(ISNUMBER(D1384),(D1384-INDEX('Price Data'!E:E,MATCH(TEXT(A1384,"YYYY-MM-DD"),'Price Data'!D:D,0)+1))/INDEX('Price Data'!E:E,MATCH(TEXT(A1384,"YYYY-MM-DD"),'Price Data'!D:D,0)+1),""),"")</f>
        <v>-2.3201856148491388E-3</v>
      </c>
      <c r="F1384" s="34">
        <f>IFERROR(INDEX('Price Data'!H:H,MATCH(TEXT(A1384,"YYYY-MM-DD"),'Price Data'!G:G,0)),"")</f>
        <v>268</v>
      </c>
      <c r="G1384" s="10" cm="1">
        <f t="array" ref="G1384">IFERROR(IF(ISNUMBER(F1384),(F1384-INDEX('Price Data'!H:H,MATCH(TEXT(A1384,"YYYY-MM-DD"),'Price Data'!G:G,0)+1))/INDEX('Price Data'!H:H,MATCH(TEXT(A1384,"YYYY-MM-DD"),'Price Data'!G:G,0)+1),""),"")</f>
        <v>-7.0396222387466689E-3</v>
      </c>
      <c r="H1384" s="34">
        <f>IFERROR(INDEX('Price Data'!K:K,MATCH(TEXT(A1384,"YYYY-MM-DD"),'Price Data'!J:J,0)),"")</f>
        <v>3.07</v>
      </c>
      <c r="I1384" s="10" cm="1">
        <f t="array" ref="I1384">IFERROR(IF(ISNUMBER(H1384),(H1384-INDEX('Price Data'!K:K,MATCH(TEXT(A1384,"YYYY-MM-DD"),'Price Data'!J:J,0)+1))/INDEX('Price Data'!K:K,MATCH(TEXT(A1384,"YYYY-MM-DD"),'Price Data'!J:J,0)+1),""),"")</f>
        <v>6.5573770491803339E-3</v>
      </c>
      <c r="J1384" s="34">
        <f>IFERROR(INDEX('Price Data'!N:N,MATCH(TEXT(A1384,"YYYY-MM-DD"),'Price Data'!M:M,0)),"")</f>
        <v>3.2</v>
      </c>
      <c r="K1384" s="10" cm="1">
        <f t="array" ref="K1384">IFERROR(IF(ISNUMBER(J1384),(J1384-INDEX('Price Data'!N:N,MATCH(TEXT(A1384,"YYYY-MM-DD"),'Price Data'!M:M,0)+1))/INDEX('Price Data'!N:N,MATCH(TEXT(A1384,"YYYY-MM-DD"),'Price Data'!M:M,0)+1),""),"")</f>
        <v>3.1347962382445864E-3</v>
      </c>
      <c r="L1384" s="34">
        <f>IFERROR(INDEX('Price Data'!Q:Q,MATCH(TEXT(A1384,"YYYY-MM-DD"),'Price Data'!P:P,0)),"")</f>
        <v>2.88</v>
      </c>
      <c r="M1384" s="10" cm="1">
        <f t="array" ref="M1384">IFERROR(IF(ISNUMBER(L1384),(L1384-INDEX('Price Data'!Q:Q,MATCH(TEXT(A1384,"YYYY-MM-DD"),'Price Data'!P:P,0)+1))/INDEX('Price Data'!Q:Q,MATCH(TEXT(A1384,"YYYY-MM-DD"),'Price Data'!P:P,0)+1),""),"")</f>
        <v>0</v>
      </c>
      <c r="N1384" s="34">
        <f>IFERROR(INDEX('Price Data'!T:T,MATCH(TEXT(A1384,"YYYY-MM-DD"),'Price Data'!S:S,0)),"")</f>
        <v>3.3</v>
      </c>
      <c r="O1384" s="10" cm="1">
        <f t="array" ref="O1384">IFERROR(IF(ISNUMBER(N1384),(N1384-INDEX('Price Data'!T:T,MATCH(TEXT(A1384,"YYYY-MM-DD"),'Price Data'!S:S,0)+1))/INDEX('Price Data'!T:T,MATCH(TEXT(A1384,"YYYY-MM-DD"),'Price Data'!S:S,0)+1),""),"")</f>
        <v>0</v>
      </c>
    </row>
    <row r="1385" spans="1:15" x14ac:dyDescent="0.3">
      <c r="A1385" s="8">
        <v>43204</v>
      </c>
      <c r="B1385" s="34" t="str">
        <f>IFERROR(INDEX('Price Data'!B:B,MATCH(TEXT(A1385,"YYYY-MM-DD"),'Price Data'!A:A,0)),"")</f>
        <v/>
      </c>
      <c r="C1385" s="10" t="str" cm="1">
        <f t="array" ref="C1385">IFERROR(IF(ISNUMBER(B1385),(B1385-INDEX('Price Data'!B:B,MATCH(TEXT(A1385,"YYYY-MM-DD"),'Price Data'!A:A,0)+1))/INDEX('Price Data'!B:B,MATCH(TEXT(A1385,"YYYY-MM-DD"),'Price Data'!A:A,0)+1),""),"")</f>
        <v/>
      </c>
      <c r="D1385" s="34" t="str">
        <f>IFERROR(INDEX('Price Data'!E:E,MATCH(TEXT(A1385,"YYYY-MM-DD"),'Price Data'!D:D,0)),"")</f>
        <v/>
      </c>
      <c r="E1385" s="10" t="str" cm="1">
        <f t="array" ref="E1385">IFERROR(IF(ISNUMBER(D1385),(D1385-INDEX('Price Data'!E:E,MATCH(TEXT(A1385,"YYYY-MM-DD"),'Price Data'!D:D,0)+1))/INDEX('Price Data'!E:E,MATCH(TEXT(A1385,"YYYY-MM-DD"),'Price Data'!D:D,0)+1),""),"")</f>
        <v/>
      </c>
      <c r="F1385" s="34" t="str">
        <f>IFERROR(INDEX('Price Data'!H:H,MATCH(TEXT(A1385,"YYYY-MM-DD"),'Price Data'!G:G,0)),"")</f>
        <v/>
      </c>
      <c r="G1385" s="10" t="str" cm="1">
        <f t="array" ref="G1385">IFERROR(IF(ISNUMBER(F1385),(F1385-INDEX('Price Data'!H:H,MATCH(TEXT(A1385,"YYYY-MM-DD"),'Price Data'!G:G,0)+1))/INDEX('Price Data'!H:H,MATCH(TEXT(A1385,"YYYY-MM-DD"),'Price Data'!G:G,0)+1),""),"")</f>
        <v/>
      </c>
      <c r="H1385" s="34" t="str">
        <f>IFERROR(INDEX('Price Data'!K:K,MATCH(TEXT(A1385,"YYYY-MM-DD"),'Price Data'!J:J,0)),"")</f>
        <v/>
      </c>
      <c r="I1385" s="10" t="str" cm="1">
        <f t="array" ref="I1385">IFERROR(IF(ISNUMBER(H1385),(H1385-INDEX('Price Data'!K:K,MATCH(TEXT(A1385,"YYYY-MM-DD"),'Price Data'!J:J,0)+1))/INDEX('Price Data'!K:K,MATCH(TEXT(A1385,"YYYY-MM-DD"),'Price Data'!J:J,0)+1),""),"")</f>
        <v/>
      </c>
      <c r="J1385" s="34" t="str">
        <f>IFERROR(INDEX('Price Data'!N:N,MATCH(TEXT(A1385,"YYYY-MM-DD"),'Price Data'!M:M,0)),"")</f>
        <v/>
      </c>
      <c r="K1385" s="10" t="str" cm="1">
        <f t="array" ref="K1385">IFERROR(IF(ISNUMBER(J1385),(J1385-INDEX('Price Data'!N:N,MATCH(TEXT(A1385,"YYYY-MM-DD"),'Price Data'!M:M,0)+1))/INDEX('Price Data'!N:N,MATCH(TEXT(A1385,"YYYY-MM-DD"),'Price Data'!M:M,0)+1),""),"")</f>
        <v/>
      </c>
      <c r="L1385" s="34" t="str">
        <f>IFERROR(INDEX('Price Data'!Q:Q,MATCH(TEXT(A1385,"YYYY-MM-DD"),'Price Data'!P:P,0)),"")</f>
        <v/>
      </c>
      <c r="M1385" s="10" t="str" cm="1">
        <f t="array" ref="M1385">IFERROR(IF(ISNUMBER(L1385),(L1385-INDEX('Price Data'!Q:Q,MATCH(TEXT(A1385,"YYYY-MM-DD"),'Price Data'!P:P,0)+1))/INDEX('Price Data'!Q:Q,MATCH(TEXT(A1385,"YYYY-MM-DD"),'Price Data'!P:P,0)+1),""),"")</f>
        <v/>
      </c>
      <c r="N1385" s="34" t="str">
        <f>IFERROR(INDEX('Price Data'!T:T,MATCH(TEXT(A1385,"YYYY-MM-DD"),'Price Data'!S:S,0)),"")</f>
        <v/>
      </c>
      <c r="O1385" s="10" t="str" cm="1">
        <f t="array" ref="O1385">IFERROR(IF(ISNUMBER(N1385),(N1385-INDEX('Price Data'!T:T,MATCH(TEXT(A1385,"YYYY-MM-DD"),'Price Data'!S:S,0)+1))/INDEX('Price Data'!T:T,MATCH(TEXT(A1385,"YYYY-MM-DD"),'Price Data'!S:S,0)+1),""),"")</f>
        <v/>
      </c>
    </row>
    <row r="1386" spans="1:15" x14ac:dyDescent="0.3">
      <c r="A1386" s="8">
        <v>43205</v>
      </c>
      <c r="B1386" s="34" t="str">
        <f>IFERROR(INDEX('Price Data'!B:B,MATCH(TEXT(A1386,"YYYY-MM-DD"),'Price Data'!A:A,0)),"")</f>
        <v/>
      </c>
      <c r="C1386" s="10" t="str" cm="1">
        <f t="array" ref="C1386">IFERROR(IF(ISNUMBER(B1386),(B1386-INDEX('Price Data'!B:B,MATCH(TEXT(A1386,"YYYY-MM-DD"),'Price Data'!A:A,0)+1))/INDEX('Price Data'!B:B,MATCH(TEXT(A1386,"YYYY-MM-DD"),'Price Data'!A:A,0)+1),""),"")</f>
        <v/>
      </c>
      <c r="D1386" s="34" t="str">
        <f>IFERROR(INDEX('Price Data'!E:E,MATCH(TEXT(A1386,"YYYY-MM-DD"),'Price Data'!D:D,0)),"")</f>
        <v/>
      </c>
      <c r="E1386" s="10" t="str" cm="1">
        <f t="array" ref="E1386">IFERROR(IF(ISNUMBER(D1386),(D1386-INDEX('Price Data'!E:E,MATCH(TEXT(A1386,"YYYY-MM-DD"),'Price Data'!D:D,0)+1))/INDEX('Price Data'!E:E,MATCH(TEXT(A1386,"YYYY-MM-DD"),'Price Data'!D:D,0)+1),""),"")</f>
        <v/>
      </c>
      <c r="F1386" s="34" t="str">
        <f>IFERROR(INDEX('Price Data'!H:H,MATCH(TEXT(A1386,"YYYY-MM-DD"),'Price Data'!G:G,0)),"")</f>
        <v/>
      </c>
      <c r="G1386" s="10" t="str" cm="1">
        <f t="array" ref="G1386">IFERROR(IF(ISNUMBER(F1386),(F1386-INDEX('Price Data'!H:H,MATCH(TEXT(A1386,"YYYY-MM-DD"),'Price Data'!G:G,0)+1))/INDEX('Price Data'!H:H,MATCH(TEXT(A1386,"YYYY-MM-DD"),'Price Data'!G:G,0)+1),""),"")</f>
        <v/>
      </c>
      <c r="H1386" s="34" t="str">
        <f>IFERROR(INDEX('Price Data'!K:K,MATCH(TEXT(A1386,"YYYY-MM-DD"),'Price Data'!J:J,0)),"")</f>
        <v/>
      </c>
      <c r="I1386" s="10" t="str" cm="1">
        <f t="array" ref="I1386">IFERROR(IF(ISNUMBER(H1386),(H1386-INDEX('Price Data'!K:K,MATCH(TEXT(A1386,"YYYY-MM-DD"),'Price Data'!J:J,0)+1))/INDEX('Price Data'!K:K,MATCH(TEXT(A1386,"YYYY-MM-DD"),'Price Data'!J:J,0)+1),""),"")</f>
        <v/>
      </c>
      <c r="J1386" s="34" t="str">
        <f>IFERROR(INDEX('Price Data'!N:N,MATCH(TEXT(A1386,"YYYY-MM-DD"),'Price Data'!M:M,0)),"")</f>
        <v/>
      </c>
      <c r="K1386" s="10" t="str" cm="1">
        <f t="array" ref="K1386">IFERROR(IF(ISNUMBER(J1386),(J1386-INDEX('Price Data'!N:N,MATCH(TEXT(A1386,"YYYY-MM-DD"),'Price Data'!M:M,0)+1))/INDEX('Price Data'!N:N,MATCH(TEXT(A1386,"YYYY-MM-DD"),'Price Data'!M:M,0)+1),""),"")</f>
        <v/>
      </c>
      <c r="L1386" s="34" t="str">
        <f>IFERROR(INDEX('Price Data'!Q:Q,MATCH(TEXT(A1386,"YYYY-MM-DD"),'Price Data'!P:P,0)),"")</f>
        <v/>
      </c>
      <c r="M1386" s="10" t="str" cm="1">
        <f t="array" ref="M1386">IFERROR(IF(ISNUMBER(L1386),(L1386-INDEX('Price Data'!Q:Q,MATCH(TEXT(A1386,"YYYY-MM-DD"),'Price Data'!P:P,0)+1))/INDEX('Price Data'!Q:Q,MATCH(TEXT(A1386,"YYYY-MM-DD"),'Price Data'!P:P,0)+1),""),"")</f>
        <v/>
      </c>
      <c r="N1386" s="34" t="str">
        <f>IFERROR(INDEX('Price Data'!T:T,MATCH(TEXT(A1386,"YYYY-MM-DD"),'Price Data'!S:S,0)),"")</f>
        <v/>
      </c>
      <c r="O1386" s="10" t="str" cm="1">
        <f t="array" ref="O1386">IFERROR(IF(ISNUMBER(N1386),(N1386-INDEX('Price Data'!T:T,MATCH(TEXT(A1386,"YYYY-MM-DD"),'Price Data'!S:S,0)+1))/INDEX('Price Data'!T:T,MATCH(TEXT(A1386,"YYYY-MM-DD"),'Price Data'!S:S,0)+1),""),"")</f>
        <v/>
      </c>
    </row>
    <row r="1387" spans="1:15" x14ac:dyDescent="0.3">
      <c r="A1387" s="8">
        <v>43206</v>
      </c>
      <c r="B1387" s="34">
        <f>IFERROR(INDEX('Price Data'!B:B,MATCH(TEXT(A1387,"YYYY-MM-DD"),'Price Data'!A:A,0)),"")</f>
        <v>23329</v>
      </c>
      <c r="C1387" s="10" cm="1">
        <f t="array" ref="C1387">IFERROR(IF(ISNUMBER(B1387),(B1387-INDEX('Price Data'!B:B,MATCH(TEXT(A1387,"YYYY-MM-DD"),'Price Data'!A:A,0)+1))/INDEX('Price Data'!B:B,MATCH(TEXT(A1387,"YYYY-MM-DD"),'Price Data'!A:A,0)+1),""),"")</f>
        <v>-4.2863266180882985E-5</v>
      </c>
      <c r="D1387" s="34">
        <f>IFERROR(INDEX('Price Data'!E:E,MATCH(TEXT(A1387,"YYYY-MM-DD"),'Price Data'!D:D,0)),"")</f>
        <v>17.27</v>
      </c>
      <c r="E1387" s="10" cm="1">
        <f t="array" ref="E1387">IFERROR(IF(ISNUMBER(D1387),(D1387-INDEX('Price Data'!E:E,MATCH(TEXT(A1387,"YYYY-MM-DD"),'Price Data'!D:D,0)+1))/INDEX('Price Data'!E:E,MATCH(TEXT(A1387,"YYYY-MM-DD"),'Price Data'!D:D,0)+1),""),"")</f>
        <v>4.0697674418604815E-3</v>
      </c>
      <c r="F1387" s="34">
        <f>IFERROR(INDEX('Price Data'!H:H,MATCH(TEXT(A1387,"YYYY-MM-DD"),'Price Data'!G:G,0)),"")</f>
        <v>266.60000600000001</v>
      </c>
      <c r="G1387" s="10" cm="1">
        <f t="array" ref="G1387">IFERROR(IF(ISNUMBER(F1387),(F1387-INDEX('Price Data'!H:H,MATCH(TEXT(A1387,"YYYY-MM-DD"),'Price Data'!G:G,0)+1))/INDEX('Price Data'!H:H,MATCH(TEXT(A1387,"YYYY-MM-DD"),'Price Data'!G:G,0)+1),""),"")</f>
        <v>-5.2238582089551957E-3</v>
      </c>
      <c r="H1387" s="34">
        <f>IFERROR(INDEX('Price Data'!K:K,MATCH(TEXT(A1387,"YYYY-MM-DD"),'Price Data'!J:J,0)),"")</f>
        <v>3.08</v>
      </c>
      <c r="I1387" s="10" cm="1">
        <f t="array" ref="I1387">IFERROR(IF(ISNUMBER(H1387),(H1387-INDEX('Price Data'!K:K,MATCH(TEXT(A1387,"YYYY-MM-DD"),'Price Data'!J:J,0)+1))/INDEX('Price Data'!K:K,MATCH(TEXT(A1387,"YYYY-MM-DD"),'Price Data'!J:J,0)+1),""),"")</f>
        <v>3.2573289902280886E-3</v>
      </c>
      <c r="J1387" s="34">
        <f>IFERROR(INDEX('Price Data'!N:N,MATCH(TEXT(A1387,"YYYY-MM-DD"),'Price Data'!M:M,0)),"")</f>
        <v>3.23</v>
      </c>
      <c r="K1387" s="10" cm="1">
        <f t="array" ref="K1387">IFERROR(IF(ISNUMBER(J1387),(J1387-INDEX('Price Data'!N:N,MATCH(TEXT(A1387,"YYYY-MM-DD"),'Price Data'!M:M,0)+1))/INDEX('Price Data'!N:N,MATCH(TEXT(A1387,"YYYY-MM-DD"),'Price Data'!M:M,0)+1),""),"")</f>
        <v>9.3749999999999389E-3</v>
      </c>
      <c r="L1387" s="34">
        <f>IFERROR(INDEX('Price Data'!Q:Q,MATCH(TEXT(A1387,"YYYY-MM-DD"),'Price Data'!P:P,0)),"")</f>
        <v>2.91</v>
      </c>
      <c r="M1387" s="10" cm="1">
        <f t="array" ref="M1387">IFERROR(IF(ISNUMBER(L1387),(L1387-INDEX('Price Data'!Q:Q,MATCH(TEXT(A1387,"YYYY-MM-DD"),'Price Data'!P:P,0)+1))/INDEX('Price Data'!Q:Q,MATCH(TEXT(A1387,"YYYY-MM-DD"),'Price Data'!P:P,0)+1),""),"")</f>
        <v>1.0416666666666753E-2</v>
      </c>
      <c r="N1387" s="34">
        <f>IFERROR(INDEX('Price Data'!T:T,MATCH(TEXT(A1387,"YYYY-MM-DD"),'Price Data'!S:S,0)),"")</f>
        <v>3.33</v>
      </c>
      <c r="O1387" s="10" cm="1">
        <f t="array" ref="O1387">IFERROR(IF(ISNUMBER(N1387),(N1387-INDEX('Price Data'!T:T,MATCH(TEXT(A1387,"YYYY-MM-DD"),'Price Data'!S:S,0)+1))/INDEX('Price Data'!T:T,MATCH(TEXT(A1387,"YYYY-MM-DD"),'Price Data'!S:S,0)+1),""),"")</f>
        <v>9.0909090909091668E-3</v>
      </c>
    </row>
    <row r="1388" spans="1:15" x14ac:dyDescent="0.3">
      <c r="A1388" s="8">
        <v>43207</v>
      </c>
      <c r="B1388" s="34">
        <f>IFERROR(INDEX('Price Data'!B:B,MATCH(TEXT(A1388,"YYYY-MM-DD"),'Price Data'!A:A,0)),"")</f>
        <v>23649</v>
      </c>
      <c r="C1388" s="10" cm="1">
        <f t="array" ref="C1388">IFERROR(IF(ISNUMBER(B1388),(B1388-INDEX('Price Data'!B:B,MATCH(TEXT(A1388,"YYYY-MM-DD"),'Price Data'!A:A,0)+1))/INDEX('Price Data'!B:B,MATCH(TEXT(A1388,"YYYY-MM-DD"),'Price Data'!A:A,0)+1),""),"")</f>
        <v>1.3716833126152E-2</v>
      </c>
      <c r="D1388" s="34">
        <f>IFERROR(INDEX('Price Data'!E:E,MATCH(TEXT(A1388,"YYYY-MM-DD"),'Price Data'!D:D,0)),"")</f>
        <v>17.64</v>
      </c>
      <c r="E1388" s="10" cm="1">
        <f t="array" ref="E1388">IFERROR(IF(ISNUMBER(D1388),(D1388-INDEX('Price Data'!E:E,MATCH(TEXT(A1388,"YYYY-MM-DD"),'Price Data'!D:D,0)+1))/INDEX('Price Data'!E:E,MATCH(TEXT(A1388,"YYYY-MM-DD"),'Price Data'!D:D,0)+1),""),"")</f>
        <v>2.1424435437174347E-2</v>
      </c>
      <c r="F1388" s="34">
        <f>IFERROR(INDEX('Price Data'!H:H,MATCH(TEXT(A1388,"YYYY-MM-DD"),'Price Data'!G:G,0)),"")</f>
        <v>266.5</v>
      </c>
      <c r="G1388" s="10" cm="1">
        <f t="array" ref="G1388">IFERROR(IF(ISNUMBER(F1388),(F1388-INDEX('Price Data'!H:H,MATCH(TEXT(A1388,"YYYY-MM-DD"),'Price Data'!G:G,0)+1))/INDEX('Price Data'!H:H,MATCH(TEXT(A1388,"YYYY-MM-DD"),'Price Data'!G:G,0)+1),""),"")</f>
        <v>-3.7511627062756923E-4</v>
      </c>
      <c r="H1388" s="34">
        <f>IFERROR(INDEX('Price Data'!K:K,MATCH(TEXT(A1388,"YYYY-MM-DD"),'Price Data'!J:J,0)),"")</f>
        <v>3.11</v>
      </c>
      <c r="I1388" s="10" cm="1">
        <f t="array" ref="I1388">IFERROR(IF(ISNUMBER(H1388),(H1388-INDEX('Price Data'!K:K,MATCH(TEXT(A1388,"YYYY-MM-DD"),'Price Data'!J:J,0)+1))/INDEX('Price Data'!K:K,MATCH(TEXT(A1388,"YYYY-MM-DD"),'Price Data'!J:J,0)+1),""),"")</f>
        <v>9.7402597402596758E-3</v>
      </c>
      <c r="J1388" s="34">
        <f>IFERROR(INDEX('Price Data'!N:N,MATCH(TEXT(A1388,"YYYY-MM-DD"),'Price Data'!M:M,0)),"")</f>
        <v>3.3</v>
      </c>
      <c r="K1388" s="10" cm="1">
        <f t="array" ref="K1388">IFERROR(IF(ISNUMBER(J1388),(J1388-INDEX('Price Data'!N:N,MATCH(TEXT(A1388,"YYYY-MM-DD"),'Price Data'!M:M,0)+1))/INDEX('Price Data'!N:N,MATCH(TEXT(A1388,"YYYY-MM-DD"),'Price Data'!M:M,0)+1),""),"")</f>
        <v>2.1671826625386949E-2</v>
      </c>
      <c r="L1388" s="34">
        <f>IFERROR(INDEX('Price Data'!Q:Q,MATCH(TEXT(A1388,"YYYY-MM-DD"),'Price Data'!P:P,0)),"")</f>
        <v>2.99</v>
      </c>
      <c r="M1388" s="10" cm="1">
        <f t="array" ref="M1388">IFERROR(IF(ISNUMBER(L1388),(L1388-INDEX('Price Data'!Q:Q,MATCH(TEXT(A1388,"YYYY-MM-DD"),'Price Data'!P:P,0)+1))/INDEX('Price Data'!Q:Q,MATCH(TEXT(A1388,"YYYY-MM-DD"),'Price Data'!P:P,0)+1),""),"")</f>
        <v>2.7491408934707928E-2</v>
      </c>
      <c r="N1388" s="34">
        <f>IFERROR(INDEX('Price Data'!T:T,MATCH(TEXT(A1388,"YYYY-MM-DD"),'Price Data'!S:S,0)),"")</f>
        <v>3.6</v>
      </c>
      <c r="O1388" s="10" cm="1">
        <f t="array" ref="O1388">IFERROR(IF(ISNUMBER(N1388),(N1388-INDEX('Price Data'!T:T,MATCH(TEXT(A1388,"YYYY-MM-DD"),'Price Data'!S:S,0)+1))/INDEX('Price Data'!T:T,MATCH(TEXT(A1388,"YYYY-MM-DD"),'Price Data'!S:S,0)+1),""),"")</f>
        <v>8.1081081081081086E-2</v>
      </c>
    </row>
    <row r="1389" spans="1:15" x14ac:dyDescent="0.3">
      <c r="A1389" s="8">
        <v>43208</v>
      </c>
      <c r="B1389" s="34">
        <f>IFERROR(INDEX('Price Data'!B:B,MATCH(TEXT(A1389,"YYYY-MM-DD"),'Price Data'!A:A,0)),"")</f>
        <v>23760</v>
      </c>
      <c r="C1389" s="10" cm="1">
        <f t="array" ref="C1389">IFERROR(IF(ISNUMBER(B1389),(B1389-INDEX('Price Data'!B:B,MATCH(TEXT(A1389,"YYYY-MM-DD"),'Price Data'!A:A,0)+1))/INDEX('Price Data'!B:B,MATCH(TEXT(A1389,"YYYY-MM-DD"),'Price Data'!A:A,0)+1),""),"")</f>
        <v>4.6936445515666624E-3</v>
      </c>
      <c r="D1389" s="34">
        <f>IFERROR(INDEX('Price Data'!E:E,MATCH(TEXT(A1389,"YYYY-MM-DD"),'Price Data'!D:D,0)),"")</f>
        <v>17.760000000000002</v>
      </c>
      <c r="E1389" s="10" cm="1">
        <f t="array" ref="E1389">IFERROR(IF(ISNUMBER(D1389),(D1389-INDEX('Price Data'!E:E,MATCH(TEXT(A1389,"YYYY-MM-DD"),'Price Data'!D:D,0)+1))/INDEX('Price Data'!E:E,MATCH(TEXT(A1389,"YYYY-MM-DD"),'Price Data'!D:D,0)+1),""),"")</f>
        <v>6.8027210884354303E-3</v>
      </c>
      <c r="F1389" s="34">
        <f>IFERROR(INDEX('Price Data'!H:H,MATCH(TEXT(A1389,"YYYY-MM-DD"),'Price Data'!G:G,0)),"")</f>
        <v>273</v>
      </c>
      <c r="G1389" s="10" cm="1">
        <f t="array" ref="G1389">IFERROR(IF(ISNUMBER(F1389),(F1389-INDEX('Price Data'!H:H,MATCH(TEXT(A1389,"YYYY-MM-DD"),'Price Data'!G:G,0)+1))/INDEX('Price Data'!H:H,MATCH(TEXT(A1389,"YYYY-MM-DD"),'Price Data'!G:G,0)+1),""),"")</f>
        <v>2.4390243902439025E-2</v>
      </c>
      <c r="H1389" s="34">
        <f>IFERROR(INDEX('Price Data'!K:K,MATCH(TEXT(A1389,"YYYY-MM-DD"),'Price Data'!J:J,0)),"")</f>
        <v>3.11</v>
      </c>
      <c r="I1389" s="10" cm="1">
        <f t="array" ref="I1389">IFERROR(IF(ISNUMBER(H1389),(H1389-INDEX('Price Data'!K:K,MATCH(TEXT(A1389,"YYYY-MM-DD"),'Price Data'!J:J,0)+1))/INDEX('Price Data'!K:K,MATCH(TEXT(A1389,"YYYY-MM-DD"),'Price Data'!J:J,0)+1),""),"")</f>
        <v>0</v>
      </c>
      <c r="J1389" s="34">
        <f>IFERROR(INDEX('Price Data'!N:N,MATCH(TEXT(A1389,"YYYY-MM-DD"),'Price Data'!M:M,0)),"")</f>
        <v>3.26</v>
      </c>
      <c r="K1389" s="10" cm="1">
        <f t="array" ref="K1389">IFERROR(IF(ISNUMBER(J1389),(J1389-INDEX('Price Data'!N:N,MATCH(TEXT(A1389,"YYYY-MM-DD"),'Price Data'!M:M,0)+1))/INDEX('Price Data'!N:N,MATCH(TEXT(A1389,"YYYY-MM-DD"),'Price Data'!M:M,0)+1),""),"")</f>
        <v>-1.2121212121212133E-2</v>
      </c>
      <c r="L1389" s="34">
        <f>IFERROR(INDEX('Price Data'!Q:Q,MATCH(TEXT(A1389,"YYYY-MM-DD"),'Price Data'!P:P,0)),"")</f>
        <v>3.01</v>
      </c>
      <c r="M1389" s="10" cm="1">
        <f t="array" ref="M1389">IFERROR(IF(ISNUMBER(L1389),(L1389-INDEX('Price Data'!Q:Q,MATCH(TEXT(A1389,"YYYY-MM-DD"),'Price Data'!P:P,0)+1))/INDEX('Price Data'!Q:Q,MATCH(TEXT(A1389,"YYYY-MM-DD"),'Price Data'!P:P,0)+1),""),"")</f>
        <v>6.6889632107021979E-3</v>
      </c>
      <c r="N1389" s="34">
        <f>IFERROR(INDEX('Price Data'!T:T,MATCH(TEXT(A1389,"YYYY-MM-DD"),'Price Data'!S:S,0)),"")</f>
        <v>3.76</v>
      </c>
      <c r="O1389" s="10" cm="1">
        <f t="array" ref="O1389">IFERROR(IF(ISNUMBER(N1389),(N1389-INDEX('Price Data'!T:T,MATCH(TEXT(A1389,"YYYY-MM-DD"),'Price Data'!S:S,0)+1))/INDEX('Price Data'!T:T,MATCH(TEXT(A1389,"YYYY-MM-DD"),'Price Data'!S:S,0)+1),""),"")</f>
        <v>4.4444444444444363E-2</v>
      </c>
    </row>
    <row r="1390" spans="1:15" x14ac:dyDescent="0.3">
      <c r="A1390" s="8">
        <v>43209</v>
      </c>
      <c r="B1390" s="34">
        <f>IFERROR(INDEX('Price Data'!B:B,MATCH(TEXT(A1390,"YYYY-MM-DD"),'Price Data'!A:A,0)),"")</f>
        <v>23792</v>
      </c>
      <c r="C1390" s="10" cm="1">
        <f t="array" ref="C1390">IFERROR(IF(ISNUMBER(B1390),(B1390-INDEX('Price Data'!B:B,MATCH(TEXT(A1390,"YYYY-MM-DD"),'Price Data'!A:A,0)+1))/INDEX('Price Data'!B:B,MATCH(TEXT(A1390,"YYYY-MM-DD"),'Price Data'!A:A,0)+1),""),"")</f>
        <v>1.3468013468013469E-3</v>
      </c>
      <c r="D1390" s="34">
        <f>IFERROR(INDEX('Price Data'!E:E,MATCH(TEXT(A1390,"YYYY-MM-DD"),'Price Data'!D:D,0)),"")</f>
        <v>17.87</v>
      </c>
      <c r="E1390" s="10" cm="1">
        <f t="array" ref="E1390">IFERROR(IF(ISNUMBER(D1390),(D1390-INDEX('Price Data'!E:E,MATCH(TEXT(A1390,"YYYY-MM-DD"),'Price Data'!D:D,0)+1))/INDEX('Price Data'!E:E,MATCH(TEXT(A1390,"YYYY-MM-DD"),'Price Data'!D:D,0)+1),""),"")</f>
        <v>6.1936936936936608E-3</v>
      </c>
      <c r="F1390" s="34">
        <f>IFERROR(INDEX('Price Data'!H:H,MATCH(TEXT(A1390,"YYYY-MM-DD"),'Price Data'!G:G,0)),"")</f>
        <v>270.5</v>
      </c>
      <c r="G1390" s="10" cm="1">
        <f t="array" ref="G1390">IFERROR(IF(ISNUMBER(F1390),(F1390-INDEX('Price Data'!H:H,MATCH(TEXT(A1390,"YYYY-MM-DD"),'Price Data'!G:G,0)+1))/INDEX('Price Data'!H:H,MATCH(TEXT(A1390,"YYYY-MM-DD"),'Price Data'!G:G,0)+1),""),"")</f>
        <v>-9.1575091575091579E-3</v>
      </c>
      <c r="H1390" s="34">
        <f>IFERROR(INDEX('Price Data'!K:K,MATCH(TEXT(A1390,"YYYY-MM-DD"),'Price Data'!J:J,0)),"")</f>
        <v>3.11</v>
      </c>
      <c r="I1390" s="10" cm="1">
        <f t="array" ref="I1390">IFERROR(IF(ISNUMBER(H1390),(H1390-INDEX('Price Data'!K:K,MATCH(TEXT(A1390,"YYYY-MM-DD"),'Price Data'!J:J,0)+1))/INDEX('Price Data'!K:K,MATCH(TEXT(A1390,"YYYY-MM-DD"),'Price Data'!J:J,0)+1),""),"")</f>
        <v>0</v>
      </c>
      <c r="J1390" s="34">
        <f>IFERROR(INDEX('Price Data'!N:N,MATCH(TEXT(A1390,"YYYY-MM-DD"),'Price Data'!M:M,0)),"")</f>
        <v>3.27</v>
      </c>
      <c r="K1390" s="10" cm="1">
        <f t="array" ref="K1390">IFERROR(IF(ISNUMBER(J1390),(J1390-INDEX('Price Data'!N:N,MATCH(TEXT(A1390,"YYYY-MM-DD"),'Price Data'!M:M,0)+1))/INDEX('Price Data'!N:N,MATCH(TEXT(A1390,"YYYY-MM-DD"),'Price Data'!M:M,0)+1),""),"")</f>
        <v>3.0674846625767583E-3</v>
      </c>
      <c r="L1390" s="34">
        <f>IFERROR(INDEX('Price Data'!Q:Q,MATCH(TEXT(A1390,"YYYY-MM-DD"),'Price Data'!P:P,0)),"")</f>
        <v>3.01</v>
      </c>
      <c r="M1390" s="10" cm="1">
        <f t="array" ref="M1390">IFERROR(IF(ISNUMBER(L1390),(L1390-INDEX('Price Data'!Q:Q,MATCH(TEXT(A1390,"YYYY-MM-DD"),'Price Data'!P:P,0)+1))/INDEX('Price Data'!Q:Q,MATCH(TEXT(A1390,"YYYY-MM-DD"),'Price Data'!P:P,0)+1),""),"")</f>
        <v>0</v>
      </c>
      <c r="N1390" s="34">
        <f>IFERROR(INDEX('Price Data'!T:T,MATCH(TEXT(A1390,"YYYY-MM-DD"),'Price Data'!S:S,0)),"")</f>
        <v>3.75</v>
      </c>
      <c r="O1390" s="10" cm="1">
        <f t="array" ref="O1390">IFERROR(IF(ISNUMBER(N1390),(N1390-INDEX('Price Data'!T:T,MATCH(TEXT(A1390,"YYYY-MM-DD"),'Price Data'!S:S,0)+1))/INDEX('Price Data'!T:T,MATCH(TEXT(A1390,"YYYY-MM-DD"),'Price Data'!S:S,0)+1),""),"")</f>
        <v>-2.6595744680850499E-3</v>
      </c>
    </row>
    <row r="1391" spans="1:15" x14ac:dyDescent="0.3">
      <c r="A1391" s="8">
        <v>43210</v>
      </c>
      <c r="B1391" s="34">
        <f>IFERROR(INDEX('Price Data'!B:B,MATCH(TEXT(A1391,"YYYY-MM-DD"),'Price Data'!A:A,0)),"")</f>
        <v>23829</v>
      </c>
      <c r="C1391" s="10" cm="1">
        <f t="array" ref="C1391">IFERROR(IF(ISNUMBER(B1391),(B1391-INDEX('Price Data'!B:B,MATCH(TEXT(A1391,"YYYY-MM-DD"),'Price Data'!A:A,0)+1))/INDEX('Price Data'!B:B,MATCH(TEXT(A1391,"YYYY-MM-DD"),'Price Data'!A:A,0)+1),""),"")</f>
        <v>1.5551445864156019E-3</v>
      </c>
      <c r="D1391" s="34">
        <f>IFERROR(INDEX('Price Data'!E:E,MATCH(TEXT(A1391,"YYYY-MM-DD"),'Price Data'!D:D,0)),"")</f>
        <v>17.98</v>
      </c>
      <c r="E1391" s="10" cm="1">
        <f t="array" ref="E1391">IFERROR(IF(ISNUMBER(D1391),(D1391-INDEX('Price Data'!E:E,MATCH(TEXT(A1391,"YYYY-MM-DD"),'Price Data'!D:D,0)+1))/INDEX('Price Data'!E:E,MATCH(TEXT(A1391,"YYYY-MM-DD"),'Price Data'!D:D,0)+1),""),"")</f>
        <v>6.155567991046414E-3</v>
      </c>
      <c r="F1391" s="34">
        <f>IFERROR(INDEX('Price Data'!H:H,MATCH(TEXT(A1391,"YYYY-MM-DD"),'Price Data'!G:G,0)),"")</f>
        <v>271.60000600000001</v>
      </c>
      <c r="G1391" s="10" cm="1">
        <f t="array" ref="G1391">IFERROR(IF(ISNUMBER(F1391),(F1391-INDEX('Price Data'!H:H,MATCH(TEXT(A1391,"YYYY-MM-DD"),'Price Data'!G:G,0)+1))/INDEX('Price Data'!H:H,MATCH(TEXT(A1391,"YYYY-MM-DD"),'Price Data'!G:G,0)+1),""),"")</f>
        <v>4.0665656192236882E-3</v>
      </c>
      <c r="H1391" s="34">
        <f>IFERROR(INDEX('Price Data'!K:K,MATCH(TEXT(A1391,"YYYY-MM-DD"),'Price Data'!J:J,0)),"")</f>
        <v>3.14</v>
      </c>
      <c r="I1391" s="10" cm="1">
        <f t="array" ref="I1391">IFERROR(IF(ISNUMBER(H1391),(H1391-INDEX('Price Data'!K:K,MATCH(TEXT(A1391,"YYYY-MM-DD"),'Price Data'!J:J,0)+1))/INDEX('Price Data'!K:K,MATCH(TEXT(A1391,"YYYY-MM-DD"),'Price Data'!J:J,0)+1),""),"")</f>
        <v>9.6463022508039391E-3</v>
      </c>
      <c r="J1391" s="34">
        <f>IFERROR(INDEX('Price Data'!N:N,MATCH(TEXT(A1391,"YYYY-MM-DD"),'Price Data'!M:M,0)),"")</f>
        <v>3.31</v>
      </c>
      <c r="K1391" s="10" cm="1">
        <f t="array" ref="K1391">IFERROR(IF(ISNUMBER(J1391),(J1391-INDEX('Price Data'!N:N,MATCH(TEXT(A1391,"YYYY-MM-DD"),'Price Data'!M:M,0)+1))/INDEX('Price Data'!N:N,MATCH(TEXT(A1391,"YYYY-MM-DD"),'Price Data'!M:M,0)+1),""),"")</f>
        <v>1.2232415902140683E-2</v>
      </c>
      <c r="L1391" s="34">
        <f>IFERROR(INDEX('Price Data'!Q:Q,MATCH(TEXT(A1391,"YYYY-MM-DD"),'Price Data'!P:P,0)),"")</f>
        <v>3.03</v>
      </c>
      <c r="M1391" s="10" cm="1">
        <f t="array" ref="M1391">IFERROR(IF(ISNUMBER(L1391),(L1391-INDEX('Price Data'!Q:Q,MATCH(TEXT(A1391,"YYYY-MM-DD"),'Price Data'!P:P,0)+1))/INDEX('Price Data'!Q:Q,MATCH(TEXT(A1391,"YYYY-MM-DD"),'Price Data'!P:P,0)+1),""),"")</f>
        <v>6.6445182724252554E-3</v>
      </c>
      <c r="N1391" s="34">
        <f>IFERROR(INDEX('Price Data'!T:T,MATCH(TEXT(A1391,"YYYY-MM-DD"),'Price Data'!S:S,0)),"")</f>
        <v>3.81</v>
      </c>
      <c r="O1391" s="10" cm="1">
        <f t="array" ref="O1391">IFERROR(IF(ISNUMBER(N1391),(N1391-INDEX('Price Data'!T:T,MATCH(TEXT(A1391,"YYYY-MM-DD"),'Price Data'!S:S,0)+1))/INDEX('Price Data'!T:T,MATCH(TEXT(A1391,"YYYY-MM-DD"),'Price Data'!S:S,0)+1),""),"")</f>
        <v>1.6000000000000014E-2</v>
      </c>
    </row>
    <row r="1392" spans="1:15" x14ac:dyDescent="0.3">
      <c r="A1392" s="8">
        <v>43211</v>
      </c>
      <c r="B1392" s="34" t="str">
        <f>IFERROR(INDEX('Price Data'!B:B,MATCH(TEXT(A1392,"YYYY-MM-DD"),'Price Data'!A:A,0)),"")</f>
        <v/>
      </c>
      <c r="C1392" s="10" t="str" cm="1">
        <f t="array" ref="C1392">IFERROR(IF(ISNUMBER(B1392),(B1392-INDEX('Price Data'!B:B,MATCH(TEXT(A1392,"YYYY-MM-DD"),'Price Data'!A:A,0)+1))/INDEX('Price Data'!B:B,MATCH(TEXT(A1392,"YYYY-MM-DD"),'Price Data'!A:A,0)+1),""),"")</f>
        <v/>
      </c>
      <c r="D1392" s="34" t="str">
        <f>IFERROR(INDEX('Price Data'!E:E,MATCH(TEXT(A1392,"YYYY-MM-DD"),'Price Data'!D:D,0)),"")</f>
        <v/>
      </c>
      <c r="E1392" s="10" t="str" cm="1">
        <f t="array" ref="E1392">IFERROR(IF(ISNUMBER(D1392),(D1392-INDEX('Price Data'!E:E,MATCH(TEXT(A1392,"YYYY-MM-DD"),'Price Data'!D:D,0)+1))/INDEX('Price Data'!E:E,MATCH(TEXT(A1392,"YYYY-MM-DD"),'Price Data'!D:D,0)+1),""),"")</f>
        <v/>
      </c>
      <c r="F1392" s="34" t="str">
        <f>IFERROR(INDEX('Price Data'!H:H,MATCH(TEXT(A1392,"YYYY-MM-DD"),'Price Data'!G:G,0)),"")</f>
        <v/>
      </c>
      <c r="G1392" s="10" t="str" cm="1">
        <f t="array" ref="G1392">IFERROR(IF(ISNUMBER(F1392),(F1392-INDEX('Price Data'!H:H,MATCH(TEXT(A1392,"YYYY-MM-DD"),'Price Data'!G:G,0)+1))/INDEX('Price Data'!H:H,MATCH(TEXT(A1392,"YYYY-MM-DD"),'Price Data'!G:G,0)+1),""),"")</f>
        <v/>
      </c>
      <c r="H1392" s="34" t="str">
        <f>IFERROR(INDEX('Price Data'!K:K,MATCH(TEXT(A1392,"YYYY-MM-DD"),'Price Data'!J:J,0)),"")</f>
        <v/>
      </c>
      <c r="I1392" s="10" t="str" cm="1">
        <f t="array" ref="I1392">IFERROR(IF(ISNUMBER(H1392),(H1392-INDEX('Price Data'!K:K,MATCH(TEXT(A1392,"YYYY-MM-DD"),'Price Data'!J:J,0)+1))/INDEX('Price Data'!K:K,MATCH(TEXT(A1392,"YYYY-MM-DD"),'Price Data'!J:J,0)+1),""),"")</f>
        <v/>
      </c>
      <c r="J1392" s="34" t="str">
        <f>IFERROR(INDEX('Price Data'!N:N,MATCH(TEXT(A1392,"YYYY-MM-DD"),'Price Data'!M:M,0)),"")</f>
        <v/>
      </c>
      <c r="K1392" s="10" t="str" cm="1">
        <f t="array" ref="K1392">IFERROR(IF(ISNUMBER(J1392),(J1392-INDEX('Price Data'!N:N,MATCH(TEXT(A1392,"YYYY-MM-DD"),'Price Data'!M:M,0)+1))/INDEX('Price Data'!N:N,MATCH(TEXT(A1392,"YYYY-MM-DD"),'Price Data'!M:M,0)+1),""),"")</f>
        <v/>
      </c>
      <c r="L1392" s="34" t="str">
        <f>IFERROR(INDEX('Price Data'!Q:Q,MATCH(TEXT(A1392,"YYYY-MM-DD"),'Price Data'!P:P,0)),"")</f>
        <v/>
      </c>
      <c r="M1392" s="10" t="str" cm="1">
        <f t="array" ref="M1392">IFERROR(IF(ISNUMBER(L1392),(L1392-INDEX('Price Data'!Q:Q,MATCH(TEXT(A1392,"YYYY-MM-DD"),'Price Data'!P:P,0)+1))/INDEX('Price Data'!Q:Q,MATCH(TEXT(A1392,"YYYY-MM-DD"),'Price Data'!P:P,0)+1),""),"")</f>
        <v/>
      </c>
      <c r="N1392" s="34" t="str">
        <f>IFERROR(INDEX('Price Data'!T:T,MATCH(TEXT(A1392,"YYYY-MM-DD"),'Price Data'!S:S,0)),"")</f>
        <v/>
      </c>
      <c r="O1392" s="10" t="str" cm="1">
        <f t="array" ref="O1392">IFERROR(IF(ISNUMBER(N1392),(N1392-INDEX('Price Data'!T:T,MATCH(TEXT(A1392,"YYYY-MM-DD"),'Price Data'!S:S,0)+1))/INDEX('Price Data'!T:T,MATCH(TEXT(A1392,"YYYY-MM-DD"),'Price Data'!S:S,0)+1),""),"")</f>
        <v/>
      </c>
    </row>
    <row r="1393" spans="1:15" x14ac:dyDescent="0.3">
      <c r="A1393" s="8">
        <v>43212</v>
      </c>
      <c r="B1393" s="34" t="str">
        <f>IFERROR(INDEX('Price Data'!B:B,MATCH(TEXT(A1393,"YYYY-MM-DD"),'Price Data'!A:A,0)),"")</f>
        <v/>
      </c>
      <c r="C1393" s="10" t="str" cm="1">
        <f t="array" ref="C1393">IFERROR(IF(ISNUMBER(B1393),(B1393-INDEX('Price Data'!B:B,MATCH(TEXT(A1393,"YYYY-MM-DD"),'Price Data'!A:A,0)+1))/INDEX('Price Data'!B:B,MATCH(TEXT(A1393,"YYYY-MM-DD"),'Price Data'!A:A,0)+1),""),"")</f>
        <v/>
      </c>
      <c r="D1393" s="34" t="str">
        <f>IFERROR(INDEX('Price Data'!E:E,MATCH(TEXT(A1393,"YYYY-MM-DD"),'Price Data'!D:D,0)),"")</f>
        <v/>
      </c>
      <c r="E1393" s="10" t="str" cm="1">
        <f t="array" ref="E1393">IFERROR(IF(ISNUMBER(D1393),(D1393-INDEX('Price Data'!E:E,MATCH(TEXT(A1393,"YYYY-MM-DD"),'Price Data'!D:D,0)+1))/INDEX('Price Data'!E:E,MATCH(TEXT(A1393,"YYYY-MM-DD"),'Price Data'!D:D,0)+1),""),"")</f>
        <v/>
      </c>
      <c r="F1393" s="34" t="str">
        <f>IFERROR(INDEX('Price Data'!H:H,MATCH(TEXT(A1393,"YYYY-MM-DD"),'Price Data'!G:G,0)),"")</f>
        <v/>
      </c>
      <c r="G1393" s="10" t="str" cm="1">
        <f t="array" ref="G1393">IFERROR(IF(ISNUMBER(F1393),(F1393-INDEX('Price Data'!H:H,MATCH(TEXT(A1393,"YYYY-MM-DD"),'Price Data'!G:G,0)+1))/INDEX('Price Data'!H:H,MATCH(TEXT(A1393,"YYYY-MM-DD"),'Price Data'!G:G,0)+1),""),"")</f>
        <v/>
      </c>
      <c r="H1393" s="34" t="str">
        <f>IFERROR(INDEX('Price Data'!K:K,MATCH(TEXT(A1393,"YYYY-MM-DD"),'Price Data'!J:J,0)),"")</f>
        <v/>
      </c>
      <c r="I1393" s="10" t="str" cm="1">
        <f t="array" ref="I1393">IFERROR(IF(ISNUMBER(H1393),(H1393-INDEX('Price Data'!K:K,MATCH(TEXT(A1393,"YYYY-MM-DD"),'Price Data'!J:J,0)+1))/INDEX('Price Data'!K:K,MATCH(TEXT(A1393,"YYYY-MM-DD"),'Price Data'!J:J,0)+1),""),"")</f>
        <v/>
      </c>
      <c r="J1393" s="34" t="str">
        <f>IFERROR(INDEX('Price Data'!N:N,MATCH(TEXT(A1393,"YYYY-MM-DD"),'Price Data'!M:M,0)),"")</f>
        <v/>
      </c>
      <c r="K1393" s="10" t="str" cm="1">
        <f t="array" ref="K1393">IFERROR(IF(ISNUMBER(J1393),(J1393-INDEX('Price Data'!N:N,MATCH(TEXT(A1393,"YYYY-MM-DD"),'Price Data'!M:M,0)+1))/INDEX('Price Data'!N:N,MATCH(TEXT(A1393,"YYYY-MM-DD"),'Price Data'!M:M,0)+1),""),"")</f>
        <v/>
      </c>
      <c r="L1393" s="34" t="str">
        <f>IFERROR(INDEX('Price Data'!Q:Q,MATCH(TEXT(A1393,"YYYY-MM-DD"),'Price Data'!P:P,0)),"")</f>
        <v/>
      </c>
      <c r="M1393" s="10" t="str" cm="1">
        <f t="array" ref="M1393">IFERROR(IF(ISNUMBER(L1393),(L1393-INDEX('Price Data'!Q:Q,MATCH(TEXT(A1393,"YYYY-MM-DD"),'Price Data'!P:P,0)+1))/INDEX('Price Data'!Q:Q,MATCH(TEXT(A1393,"YYYY-MM-DD"),'Price Data'!P:P,0)+1),""),"")</f>
        <v/>
      </c>
      <c r="N1393" s="34" t="str">
        <f>IFERROR(INDEX('Price Data'!T:T,MATCH(TEXT(A1393,"YYYY-MM-DD"),'Price Data'!S:S,0)),"")</f>
        <v/>
      </c>
      <c r="O1393" s="10" t="str" cm="1">
        <f t="array" ref="O1393">IFERROR(IF(ISNUMBER(N1393),(N1393-INDEX('Price Data'!T:T,MATCH(TEXT(A1393,"YYYY-MM-DD"),'Price Data'!S:S,0)+1))/INDEX('Price Data'!T:T,MATCH(TEXT(A1393,"YYYY-MM-DD"),'Price Data'!S:S,0)+1),""),"")</f>
        <v/>
      </c>
    </row>
    <row r="1394" spans="1:15" x14ac:dyDescent="0.3">
      <c r="A1394" s="8">
        <v>43213</v>
      </c>
      <c r="B1394" s="34">
        <f>IFERROR(INDEX('Price Data'!B:B,MATCH(TEXT(A1394,"YYYY-MM-DD"),'Price Data'!A:A,0)),"")</f>
        <v>23983</v>
      </c>
      <c r="C1394" s="10" cm="1">
        <f t="array" ref="C1394">IFERROR(IF(ISNUMBER(B1394),(B1394-INDEX('Price Data'!B:B,MATCH(TEXT(A1394,"YYYY-MM-DD"),'Price Data'!A:A,0)+1))/INDEX('Price Data'!B:B,MATCH(TEXT(A1394,"YYYY-MM-DD"),'Price Data'!A:A,0)+1),""),"")</f>
        <v>6.4627135003567085E-3</v>
      </c>
      <c r="D1394" s="34">
        <f>IFERROR(INDEX('Price Data'!E:E,MATCH(TEXT(A1394,"YYYY-MM-DD"),'Price Data'!D:D,0)),"")</f>
        <v>18.149999999999999</v>
      </c>
      <c r="E1394" s="10" cm="1">
        <f t="array" ref="E1394">IFERROR(IF(ISNUMBER(D1394),(D1394-INDEX('Price Data'!E:E,MATCH(TEXT(A1394,"YYYY-MM-DD"),'Price Data'!D:D,0)+1))/INDEX('Price Data'!E:E,MATCH(TEXT(A1394,"YYYY-MM-DD"),'Price Data'!D:D,0)+1),""),"")</f>
        <v>9.4549499443825451E-3</v>
      </c>
      <c r="F1394" s="34">
        <f>IFERROR(INDEX('Price Data'!H:H,MATCH(TEXT(A1394,"YYYY-MM-DD"),'Price Data'!G:G,0)),"")</f>
        <v>269.70001200000002</v>
      </c>
      <c r="G1394" s="10" cm="1">
        <f t="array" ref="G1394">IFERROR(IF(ISNUMBER(F1394),(F1394-INDEX('Price Data'!H:H,MATCH(TEXT(A1394,"YYYY-MM-DD"),'Price Data'!G:G,0)+1))/INDEX('Price Data'!H:H,MATCH(TEXT(A1394,"YYYY-MM-DD"),'Price Data'!G:G,0)+1),""),"")</f>
        <v>-6.9955594919979209E-3</v>
      </c>
      <c r="H1394" s="34">
        <f>IFERROR(INDEX('Price Data'!K:K,MATCH(TEXT(A1394,"YYYY-MM-DD"),'Price Data'!J:J,0)),"")</f>
        <v>3.17</v>
      </c>
      <c r="I1394" s="10" cm="1">
        <f t="array" ref="I1394">IFERROR(IF(ISNUMBER(H1394),(H1394-INDEX('Price Data'!K:K,MATCH(TEXT(A1394,"YYYY-MM-DD"),'Price Data'!J:J,0)+1))/INDEX('Price Data'!K:K,MATCH(TEXT(A1394,"YYYY-MM-DD"),'Price Data'!J:J,0)+1),""),"")</f>
        <v>9.5541401273884722E-3</v>
      </c>
      <c r="J1394" s="34">
        <f>IFERROR(INDEX('Price Data'!N:N,MATCH(TEXT(A1394,"YYYY-MM-DD"),'Price Data'!M:M,0)),"")</f>
        <v>3.31</v>
      </c>
      <c r="K1394" s="10" cm="1">
        <f t="array" ref="K1394">IFERROR(IF(ISNUMBER(J1394),(J1394-INDEX('Price Data'!N:N,MATCH(TEXT(A1394,"YYYY-MM-DD"),'Price Data'!M:M,0)+1))/INDEX('Price Data'!N:N,MATCH(TEXT(A1394,"YYYY-MM-DD"),'Price Data'!M:M,0)+1),""),"")</f>
        <v>0</v>
      </c>
      <c r="L1394" s="34">
        <f>IFERROR(INDEX('Price Data'!Q:Q,MATCH(TEXT(A1394,"YYYY-MM-DD"),'Price Data'!P:P,0)),"")</f>
        <v>3.07</v>
      </c>
      <c r="M1394" s="10" cm="1">
        <f t="array" ref="M1394">IFERROR(IF(ISNUMBER(L1394),(L1394-INDEX('Price Data'!Q:Q,MATCH(TEXT(A1394,"YYYY-MM-DD"),'Price Data'!P:P,0)+1))/INDEX('Price Data'!Q:Q,MATCH(TEXT(A1394,"YYYY-MM-DD"),'Price Data'!P:P,0)+1),""),"")</f>
        <v>1.3201320132013214E-2</v>
      </c>
      <c r="N1394" s="34">
        <f>IFERROR(INDEX('Price Data'!T:T,MATCH(TEXT(A1394,"YYYY-MM-DD"),'Price Data'!S:S,0)),"")</f>
        <v>3.84</v>
      </c>
      <c r="O1394" s="10" cm="1">
        <f t="array" ref="O1394">IFERROR(IF(ISNUMBER(N1394),(N1394-INDEX('Price Data'!T:T,MATCH(TEXT(A1394,"YYYY-MM-DD"),'Price Data'!S:S,0)+1))/INDEX('Price Data'!T:T,MATCH(TEXT(A1394,"YYYY-MM-DD"),'Price Data'!S:S,0)+1),""),"")</f>
        <v>7.8740157480314439E-3</v>
      </c>
    </row>
    <row r="1395" spans="1:15" x14ac:dyDescent="0.3">
      <c r="A1395" s="8">
        <v>43214</v>
      </c>
      <c r="B1395" s="34">
        <f>IFERROR(INDEX('Price Data'!B:B,MATCH(TEXT(A1395,"YYYY-MM-DD"),'Price Data'!A:A,0)),"")</f>
        <v>24035</v>
      </c>
      <c r="C1395" s="10" cm="1">
        <f t="array" ref="C1395">IFERROR(IF(ISNUMBER(B1395),(B1395-INDEX('Price Data'!B:B,MATCH(TEXT(A1395,"YYYY-MM-DD"),'Price Data'!A:A,0)+1))/INDEX('Price Data'!B:B,MATCH(TEXT(A1395,"YYYY-MM-DD"),'Price Data'!A:A,0)+1),""),"")</f>
        <v>2.1682024767543675E-3</v>
      </c>
      <c r="D1395" s="34">
        <f>IFERROR(INDEX('Price Data'!E:E,MATCH(TEXT(A1395,"YYYY-MM-DD"),'Price Data'!D:D,0)),"")</f>
        <v>18.21</v>
      </c>
      <c r="E1395" s="10" cm="1">
        <f t="array" ref="E1395">IFERROR(IF(ISNUMBER(D1395),(D1395-INDEX('Price Data'!E:E,MATCH(TEXT(A1395,"YYYY-MM-DD"),'Price Data'!D:D,0)+1))/INDEX('Price Data'!E:E,MATCH(TEXT(A1395,"YYYY-MM-DD"),'Price Data'!D:D,0)+1),""),"")</f>
        <v>3.3057851239670678E-3</v>
      </c>
      <c r="F1395" s="34">
        <f>IFERROR(INDEX('Price Data'!H:H,MATCH(TEXT(A1395,"YYYY-MM-DD"),'Price Data'!G:G,0)),"")</f>
        <v>271</v>
      </c>
      <c r="G1395" s="10" cm="1">
        <f t="array" ref="G1395">IFERROR(IF(ISNUMBER(F1395),(F1395-INDEX('Price Data'!H:H,MATCH(TEXT(A1395,"YYYY-MM-DD"),'Price Data'!G:G,0)+1))/INDEX('Price Data'!H:H,MATCH(TEXT(A1395,"YYYY-MM-DD"),'Price Data'!G:G,0)+1),""),"")</f>
        <v>4.8201258515330903E-3</v>
      </c>
      <c r="H1395" s="34">
        <f>IFERROR(INDEX('Price Data'!K:K,MATCH(TEXT(A1395,"YYYY-MM-DD"),'Price Data'!J:J,0)),"")</f>
        <v>3.2</v>
      </c>
      <c r="I1395" s="10" cm="1">
        <f t="array" ref="I1395">IFERROR(IF(ISNUMBER(H1395),(H1395-INDEX('Price Data'!K:K,MATCH(TEXT(A1395,"YYYY-MM-DD"),'Price Data'!J:J,0)+1))/INDEX('Price Data'!K:K,MATCH(TEXT(A1395,"YYYY-MM-DD"),'Price Data'!J:J,0)+1),""),"")</f>
        <v>9.4637223974764189E-3</v>
      </c>
      <c r="J1395" s="34">
        <f>IFERROR(INDEX('Price Data'!N:N,MATCH(TEXT(A1395,"YYYY-MM-DD"),'Price Data'!M:M,0)),"")</f>
        <v>3.25</v>
      </c>
      <c r="K1395" s="10" cm="1">
        <f t="array" ref="K1395">IFERROR(IF(ISNUMBER(J1395),(J1395-INDEX('Price Data'!N:N,MATCH(TEXT(A1395,"YYYY-MM-DD"),'Price Data'!M:M,0)+1))/INDEX('Price Data'!N:N,MATCH(TEXT(A1395,"YYYY-MM-DD"),'Price Data'!M:M,0)+1),""),"")</f>
        <v>-1.8126888217522674E-2</v>
      </c>
      <c r="L1395" s="34">
        <f>IFERROR(INDEX('Price Data'!Q:Q,MATCH(TEXT(A1395,"YYYY-MM-DD"),'Price Data'!P:P,0)),"")</f>
        <v>3.06</v>
      </c>
      <c r="M1395" s="10" cm="1">
        <f t="array" ref="M1395">IFERROR(IF(ISNUMBER(L1395),(L1395-INDEX('Price Data'!Q:Q,MATCH(TEXT(A1395,"YYYY-MM-DD"),'Price Data'!P:P,0)+1))/INDEX('Price Data'!Q:Q,MATCH(TEXT(A1395,"YYYY-MM-DD"),'Price Data'!P:P,0)+1),""),"")</f>
        <v>-3.2573289902279438E-3</v>
      </c>
      <c r="N1395" s="34">
        <f>IFERROR(INDEX('Price Data'!T:T,MATCH(TEXT(A1395,"YYYY-MM-DD"),'Price Data'!S:S,0)),"")</f>
        <v>3.94</v>
      </c>
      <c r="O1395" s="10" cm="1">
        <f t="array" ref="O1395">IFERROR(IF(ISNUMBER(N1395),(N1395-INDEX('Price Data'!T:T,MATCH(TEXT(A1395,"YYYY-MM-DD"),'Price Data'!S:S,0)+1))/INDEX('Price Data'!T:T,MATCH(TEXT(A1395,"YYYY-MM-DD"),'Price Data'!S:S,0)+1),""),"")</f>
        <v>2.6041666666666692E-2</v>
      </c>
    </row>
    <row r="1396" spans="1:15" x14ac:dyDescent="0.3">
      <c r="A1396" s="8">
        <v>43215</v>
      </c>
      <c r="B1396" s="34">
        <f>IFERROR(INDEX('Price Data'!B:B,MATCH(TEXT(A1396,"YYYY-MM-DD"),'Price Data'!A:A,0)),"")</f>
        <v>23801</v>
      </c>
      <c r="C1396" s="10" cm="1">
        <f t="array" ref="C1396">IFERROR(IF(ISNUMBER(B1396),(B1396-INDEX('Price Data'!B:B,MATCH(TEXT(A1396,"YYYY-MM-DD"),'Price Data'!A:A,0)+1))/INDEX('Price Data'!B:B,MATCH(TEXT(A1396,"YYYY-MM-DD"),'Price Data'!A:A,0)+1),""),"")</f>
        <v>-9.7358019554815902E-3</v>
      </c>
      <c r="D1396" s="34">
        <f>IFERROR(INDEX('Price Data'!E:E,MATCH(TEXT(A1396,"YYYY-MM-DD"),'Price Data'!D:D,0)),"")</f>
        <v>18.059999999999999</v>
      </c>
      <c r="E1396" s="10" cm="1">
        <f t="array" ref="E1396">IFERROR(IF(ISNUMBER(D1396),(D1396-INDEX('Price Data'!E:E,MATCH(TEXT(A1396,"YYYY-MM-DD"),'Price Data'!D:D,0)+1))/INDEX('Price Data'!E:E,MATCH(TEXT(A1396,"YYYY-MM-DD"),'Price Data'!D:D,0)+1),""),"")</f>
        <v>-8.2372322899506925E-3</v>
      </c>
      <c r="F1396" s="34">
        <f>IFERROR(INDEX('Price Data'!H:H,MATCH(TEXT(A1396,"YYYY-MM-DD"),'Price Data'!G:G,0)),"")</f>
        <v>269</v>
      </c>
      <c r="G1396" s="10" cm="1">
        <f t="array" ref="G1396">IFERROR(IF(ISNUMBER(F1396),(F1396-INDEX('Price Data'!H:H,MATCH(TEXT(A1396,"YYYY-MM-DD"),'Price Data'!G:G,0)+1))/INDEX('Price Data'!H:H,MATCH(TEXT(A1396,"YYYY-MM-DD"),'Price Data'!G:G,0)+1),""),"")</f>
        <v>-7.3800738007380072E-3</v>
      </c>
      <c r="H1396" s="34">
        <f>IFERROR(INDEX('Price Data'!K:K,MATCH(TEXT(A1396,"YYYY-MM-DD"),'Price Data'!J:J,0)),"")</f>
        <v>3.15</v>
      </c>
      <c r="I1396" s="10" cm="1">
        <f t="array" ref="I1396">IFERROR(IF(ISNUMBER(H1396),(H1396-INDEX('Price Data'!K:K,MATCH(TEXT(A1396,"YYYY-MM-DD"),'Price Data'!J:J,0)+1))/INDEX('Price Data'!K:K,MATCH(TEXT(A1396,"YYYY-MM-DD"),'Price Data'!J:J,0)+1),""),"")</f>
        <v>-1.5625000000000083E-2</v>
      </c>
      <c r="J1396" s="34">
        <f>IFERROR(INDEX('Price Data'!N:N,MATCH(TEXT(A1396,"YYYY-MM-DD"),'Price Data'!M:M,0)),"")</f>
        <v>3.21</v>
      </c>
      <c r="K1396" s="10" cm="1">
        <f t="array" ref="K1396">IFERROR(IF(ISNUMBER(J1396),(J1396-INDEX('Price Data'!N:N,MATCH(TEXT(A1396,"YYYY-MM-DD"),'Price Data'!M:M,0)+1))/INDEX('Price Data'!N:N,MATCH(TEXT(A1396,"YYYY-MM-DD"),'Price Data'!M:M,0)+1),""),"")</f>
        <v>-1.2307692307692318E-2</v>
      </c>
      <c r="L1396" s="34">
        <f>IFERROR(INDEX('Price Data'!Q:Q,MATCH(TEXT(A1396,"YYYY-MM-DD"),'Price Data'!P:P,0)),"")</f>
        <v>3.03</v>
      </c>
      <c r="M1396" s="10" cm="1">
        <f t="array" ref="M1396">IFERROR(IF(ISNUMBER(L1396),(L1396-INDEX('Price Data'!Q:Q,MATCH(TEXT(A1396,"YYYY-MM-DD"),'Price Data'!P:P,0)+1))/INDEX('Price Data'!Q:Q,MATCH(TEXT(A1396,"YYYY-MM-DD"),'Price Data'!P:P,0)+1),""),"")</f>
        <v>-9.8039215686275324E-3</v>
      </c>
      <c r="N1396" s="34">
        <f>IFERROR(INDEX('Price Data'!T:T,MATCH(TEXT(A1396,"YYYY-MM-DD"),'Price Data'!S:S,0)),"")</f>
        <v>3.93</v>
      </c>
      <c r="O1396" s="10" cm="1">
        <f t="array" ref="O1396">IFERROR(IF(ISNUMBER(N1396),(N1396-INDEX('Price Data'!T:T,MATCH(TEXT(A1396,"YYYY-MM-DD"),'Price Data'!S:S,0)+1))/INDEX('Price Data'!T:T,MATCH(TEXT(A1396,"YYYY-MM-DD"),'Price Data'!S:S,0)+1),""),"")</f>
        <v>-2.5380710659897937E-3</v>
      </c>
    </row>
    <row r="1397" spans="1:15" x14ac:dyDescent="0.3">
      <c r="A1397" s="8">
        <v>43216</v>
      </c>
      <c r="B1397" s="34">
        <f>IFERROR(INDEX('Price Data'!B:B,MATCH(TEXT(A1397,"YYYY-MM-DD"),'Price Data'!A:A,0)),"")</f>
        <v>24040</v>
      </c>
      <c r="C1397" s="10" cm="1">
        <f t="array" ref="C1397">IFERROR(IF(ISNUMBER(B1397),(B1397-INDEX('Price Data'!B:B,MATCH(TEXT(A1397,"YYYY-MM-DD"),'Price Data'!A:A,0)+1))/INDEX('Price Data'!B:B,MATCH(TEXT(A1397,"YYYY-MM-DD"),'Price Data'!A:A,0)+1),""),"")</f>
        <v>1.0041594890970968E-2</v>
      </c>
      <c r="D1397" s="34">
        <f>IFERROR(INDEX('Price Data'!E:E,MATCH(TEXT(A1397,"YYYY-MM-DD"),'Price Data'!D:D,0)),"")</f>
        <v>18.170000000000002</v>
      </c>
      <c r="E1397" s="10" cm="1">
        <f t="array" ref="E1397">IFERROR(IF(ISNUMBER(D1397),(D1397-INDEX('Price Data'!E:E,MATCH(TEXT(A1397,"YYYY-MM-DD"),'Price Data'!D:D,0)+1))/INDEX('Price Data'!E:E,MATCH(TEXT(A1397,"YYYY-MM-DD"),'Price Data'!D:D,0)+1),""),"")</f>
        <v>6.0908084163899777E-3</v>
      </c>
      <c r="F1397" s="34">
        <f>IFERROR(INDEX('Price Data'!H:H,MATCH(TEXT(A1397,"YYYY-MM-DD"),'Price Data'!G:G,0)),"")</f>
        <v>266</v>
      </c>
      <c r="G1397" s="10" cm="1">
        <f t="array" ref="G1397">IFERROR(IF(ISNUMBER(F1397),(F1397-INDEX('Price Data'!H:H,MATCH(TEXT(A1397,"YYYY-MM-DD"),'Price Data'!G:G,0)+1))/INDEX('Price Data'!H:H,MATCH(TEXT(A1397,"YYYY-MM-DD"),'Price Data'!G:G,0)+1),""),"")</f>
        <v>-1.1152416356877323E-2</v>
      </c>
      <c r="H1397" s="34">
        <f>IFERROR(INDEX('Price Data'!K:K,MATCH(TEXT(A1397,"YYYY-MM-DD"),'Price Data'!J:J,0)),"")</f>
        <v>3.17</v>
      </c>
      <c r="I1397" s="10" cm="1">
        <f t="array" ref="I1397">IFERROR(IF(ISNUMBER(H1397),(H1397-INDEX('Price Data'!K:K,MATCH(TEXT(A1397,"YYYY-MM-DD"),'Price Data'!J:J,0)+1))/INDEX('Price Data'!K:K,MATCH(TEXT(A1397,"YYYY-MM-DD"),'Price Data'!J:J,0)+1),""),"")</f>
        <v>6.3492063492063553E-3</v>
      </c>
      <c r="J1397" s="34">
        <f>IFERROR(INDEX('Price Data'!N:N,MATCH(TEXT(A1397,"YYYY-MM-DD"),'Price Data'!M:M,0)),"")</f>
        <v>3.23</v>
      </c>
      <c r="K1397" s="10" cm="1">
        <f t="array" ref="K1397">IFERROR(IF(ISNUMBER(J1397),(J1397-INDEX('Price Data'!N:N,MATCH(TEXT(A1397,"YYYY-MM-DD"),'Price Data'!M:M,0)+1))/INDEX('Price Data'!N:N,MATCH(TEXT(A1397,"YYYY-MM-DD"),'Price Data'!M:M,0)+1),""),"")</f>
        <v>6.2305295950155822E-3</v>
      </c>
      <c r="L1397" s="34">
        <f>IFERROR(INDEX('Price Data'!Q:Q,MATCH(TEXT(A1397,"YYYY-MM-DD"),'Price Data'!P:P,0)),"")</f>
        <v>3.07</v>
      </c>
      <c r="M1397" s="10" cm="1">
        <f t="array" ref="M1397">IFERROR(IF(ISNUMBER(L1397),(L1397-INDEX('Price Data'!Q:Q,MATCH(TEXT(A1397,"YYYY-MM-DD"),'Price Data'!P:P,0)+1))/INDEX('Price Data'!Q:Q,MATCH(TEXT(A1397,"YYYY-MM-DD"),'Price Data'!P:P,0)+1),""),"")</f>
        <v>1.3201320132013214E-2</v>
      </c>
      <c r="N1397" s="34">
        <f>IFERROR(INDEX('Price Data'!T:T,MATCH(TEXT(A1397,"YYYY-MM-DD"),'Price Data'!S:S,0)),"")</f>
        <v>3.92</v>
      </c>
      <c r="O1397" s="10" cm="1">
        <f t="array" ref="O1397">IFERROR(IF(ISNUMBER(N1397),(N1397-INDEX('Price Data'!T:T,MATCH(TEXT(A1397,"YYYY-MM-DD"),'Price Data'!S:S,0)+1))/INDEX('Price Data'!T:T,MATCH(TEXT(A1397,"YYYY-MM-DD"),'Price Data'!S:S,0)+1),""),"")</f>
        <v>-2.5445292620865727E-3</v>
      </c>
    </row>
    <row r="1398" spans="1:15" x14ac:dyDescent="0.3">
      <c r="A1398" s="8">
        <v>43217</v>
      </c>
      <c r="B1398" s="34">
        <f>IFERROR(INDEX('Price Data'!B:B,MATCH(TEXT(A1398,"YYYY-MM-DD"),'Price Data'!A:A,0)),"")</f>
        <v>23928</v>
      </c>
      <c r="C1398" s="10" cm="1">
        <f t="array" ref="C1398">IFERROR(IF(ISNUMBER(B1398),(B1398-INDEX('Price Data'!B:B,MATCH(TEXT(A1398,"YYYY-MM-DD"),'Price Data'!A:A,0)+1))/INDEX('Price Data'!B:B,MATCH(TEXT(A1398,"YYYY-MM-DD"),'Price Data'!A:A,0)+1),""),"")</f>
        <v>-4.6589018302828616E-3</v>
      </c>
      <c r="D1398" s="34">
        <f>IFERROR(INDEX('Price Data'!E:E,MATCH(TEXT(A1398,"YYYY-MM-DD"),'Price Data'!D:D,0)),"")</f>
        <v>17.899999999999999</v>
      </c>
      <c r="E1398" s="10" cm="1">
        <f t="array" ref="E1398">IFERROR(IF(ISNUMBER(D1398),(D1398-INDEX('Price Data'!E:E,MATCH(TEXT(A1398,"YYYY-MM-DD"),'Price Data'!D:D,0)+1))/INDEX('Price Data'!E:E,MATCH(TEXT(A1398,"YYYY-MM-DD"),'Price Data'!D:D,0)+1),""),"")</f>
        <v>-1.4859658778206004E-2</v>
      </c>
      <c r="F1398" s="34">
        <f>IFERROR(INDEX('Price Data'!H:H,MATCH(TEXT(A1398,"YYYY-MM-DD"),'Price Data'!G:G,0)),"")</f>
        <v>266.29998799999998</v>
      </c>
      <c r="G1398" s="10" cm="1">
        <f t="array" ref="G1398">IFERROR(IF(ISNUMBER(F1398),(F1398-INDEX('Price Data'!H:H,MATCH(TEXT(A1398,"YYYY-MM-DD"),'Price Data'!G:G,0)+1))/INDEX('Price Data'!H:H,MATCH(TEXT(A1398,"YYYY-MM-DD"),'Price Data'!G:G,0)+1),""),"")</f>
        <v>1.1277744360901685E-3</v>
      </c>
      <c r="H1398" s="34">
        <f>IFERROR(INDEX('Price Data'!K:K,MATCH(TEXT(A1398,"YYYY-MM-DD"),'Price Data'!J:J,0)),"")</f>
        <v>3.15</v>
      </c>
      <c r="I1398" s="10" cm="1">
        <f t="array" ref="I1398">IFERROR(IF(ISNUMBER(H1398),(H1398-INDEX('Price Data'!K:K,MATCH(TEXT(A1398,"YYYY-MM-DD"),'Price Data'!J:J,0)+1))/INDEX('Price Data'!K:K,MATCH(TEXT(A1398,"YYYY-MM-DD"),'Price Data'!J:J,0)+1),""),"")</f>
        <v>-6.309148264984233E-3</v>
      </c>
      <c r="J1398" s="34">
        <f>IFERROR(INDEX('Price Data'!N:N,MATCH(TEXT(A1398,"YYYY-MM-DD"),'Price Data'!M:M,0)),"")</f>
        <v>3.21</v>
      </c>
      <c r="K1398" s="10" cm="1">
        <f t="array" ref="K1398">IFERROR(IF(ISNUMBER(J1398),(J1398-INDEX('Price Data'!N:N,MATCH(TEXT(A1398,"YYYY-MM-DD"),'Price Data'!M:M,0)+1))/INDEX('Price Data'!N:N,MATCH(TEXT(A1398,"YYYY-MM-DD"),'Price Data'!M:M,0)+1),""),"")</f>
        <v>-6.1919504643962904E-3</v>
      </c>
      <c r="L1398" s="34">
        <f>IFERROR(INDEX('Price Data'!Q:Q,MATCH(TEXT(A1398,"YYYY-MM-DD"),'Price Data'!P:P,0)),"")</f>
        <v>3.02</v>
      </c>
      <c r="M1398" s="10" cm="1">
        <f t="array" ref="M1398">IFERROR(IF(ISNUMBER(L1398),(L1398-INDEX('Price Data'!Q:Q,MATCH(TEXT(A1398,"YYYY-MM-DD"),'Price Data'!P:P,0)+1))/INDEX('Price Data'!Q:Q,MATCH(TEXT(A1398,"YYYY-MM-DD"),'Price Data'!P:P,0)+1),""),"")</f>
        <v>-1.6286644951140006E-2</v>
      </c>
      <c r="N1398" s="34">
        <f>IFERROR(INDEX('Price Data'!T:T,MATCH(TEXT(A1398,"YYYY-MM-DD"),'Price Data'!S:S,0)),"")</f>
        <v>3.92</v>
      </c>
      <c r="O1398" s="10" cm="1">
        <f t="array" ref="O1398">IFERROR(IF(ISNUMBER(N1398),(N1398-INDEX('Price Data'!T:T,MATCH(TEXT(A1398,"YYYY-MM-DD"),'Price Data'!S:S,0)+1))/INDEX('Price Data'!T:T,MATCH(TEXT(A1398,"YYYY-MM-DD"),'Price Data'!S:S,0)+1),""),"")</f>
        <v>0</v>
      </c>
    </row>
    <row r="1399" spans="1:15" x14ac:dyDescent="0.3">
      <c r="A1399" s="8">
        <v>43218</v>
      </c>
      <c r="B1399" s="34" t="str">
        <f>IFERROR(INDEX('Price Data'!B:B,MATCH(TEXT(A1399,"YYYY-MM-DD"),'Price Data'!A:A,0)),"")</f>
        <v/>
      </c>
      <c r="C1399" s="10" t="str" cm="1">
        <f t="array" ref="C1399">IFERROR(IF(ISNUMBER(B1399),(B1399-INDEX('Price Data'!B:B,MATCH(TEXT(A1399,"YYYY-MM-DD"),'Price Data'!A:A,0)+1))/INDEX('Price Data'!B:B,MATCH(TEXT(A1399,"YYYY-MM-DD"),'Price Data'!A:A,0)+1),""),"")</f>
        <v/>
      </c>
      <c r="D1399" s="34" t="str">
        <f>IFERROR(INDEX('Price Data'!E:E,MATCH(TEXT(A1399,"YYYY-MM-DD"),'Price Data'!D:D,0)),"")</f>
        <v/>
      </c>
      <c r="E1399" s="10" t="str" cm="1">
        <f t="array" ref="E1399">IFERROR(IF(ISNUMBER(D1399),(D1399-INDEX('Price Data'!E:E,MATCH(TEXT(A1399,"YYYY-MM-DD"),'Price Data'!D:D,0)+1))/INDEX('Price Data'!E:E,MATCH(TEXT(A1399,"YYYY-MM-DD"),'Price Data'!D:D,0)+1),""),"")</f>
        <v/>
      </c>
      <c r="F1399" s="34" t="str">
        <f>IFERROR(INDEX('Price Data'!H:H,MATCH(TEXT(A1399,"YYYY-MM-DD"),'Price Data'!G:G,0)),"")</f>
        <v/>
      </c>
      <c r="G1399" s="10" t="str" cm="1">
        <f t="array" ref="G1399">IFERROR(IF(ISNUMBER(F1399),(F1399-INDEX('Price Data'!H:H,MATCH(TEXT(A1399,"YYYY-MM-DD"),'Price Data'!G:G,0)+1))/INDEX('Price Data'!H:H,MATCH(TEXT(A1399,"YYYY-MM-DD"),'Price Data'!G:G,0)+1),""),"")</f>
        <v/>
      </c>
      <c r="H1399" s="34" t="str">
        <f>IFERROR(INDEX('Price Data'!K:K,MATCH(TEXT(A1399,"YYYY-MM-DD"),'Price Data'!J:J,0)),"")</f>
        <v/>
      </c>
      <c r="I1399" s="10" t="str" cm="1">
        <f t="array" ref="I1399">IFERROR(IF(ISNUMBER(H1399),(H1399-INDEX('Price Data'!K:K,MATCH(TEXT(A1399,"YYYY-MM-DD"),'Price Data'!J:J,0)+1))/INDEX('Price Data'!K:K,MATCH(TEXT(A1399,"YYYY-MM-DD"),'Price Data'!J:J,0)+1),""),"")</f>
        <v/>
      </c>
      <c r="J1399" s="34" t="str">
        <f>IFERROR(INDEX('Price Data'!N:N,MATCH(TEXT(A1399,"YYYY-MM-DD"),'Price Data'!M:M,0)),"")</f>
        <v/>
      </c>
      <c r="K1399" s="10" t="str" cm="1">
        <f t="array" ref="K1399">IFERROR(IF(ISNUMBER(J1399),(J1399-INDEX('Price Data'!N:N,MATCH(TEXT(A1399,"YYYY-MM-DD"),'Price Data'!M:M,0)+1))/INDEX('Price Data'!N:N,MATCH(TEXT(A1399,"YYYY-MM-DD"),'Price Data'!M:M,0)+1),""),"")</f>
        <v/>
      </c>
      <c r="L1399" s="34" t="str">
        <f>IFERROR(INDEX('Price Data'!Q:Q,MATCH(TEXT(A1399,"YYYY-MM-DD"),'Price Data'!P:P,0)),"")</f>
        <v/>
      </c>
      <c r="M1399" s="10" t="str" cm="1">
        <f t="array" ref="M1399">IFERROR(IF(ISNUMBER(L1399),(L1399-INDEX('Price Data'!Q:Q,MATCH(TEXT(A1399,"YYYY-MM-DD"),'Price Data'!P:P,0)+1))/INDEX('Price Data'!Q:Q,MATCH(TEXT(A1399,"YYYY-MM-DD"),'Price Data'!P:P,0)+1),""),"")</f>
        <v/>
      </c>
      <c r="N1399" s="34" t="str">
        <f>IFERROR(INDEX('Price Data'!T:T,MATCH(TEXT(A1399,"YYYY-MM-DD"),'Price Data'!S:S,0)),"")</f>
        <v/>
      </c>
      <c r="O1399" s="10" t="str" cm="1">
        <f t="array" ref="O1399">IFERROR(IF(ISNUMBER(N1399),(N1399-INDEX('Price Data'!T:T,MATCH(TEXT(A1399,"YYYY-MM-DD"),'Price Data'!S:S,0)+1))/INDEX('Price Data'!T:T,MATCH(TEXT(A1399,"YYYY-MM-DD"),'Price Data'!S:S,0)+1),""),"")</f>
        <v/>
      </c>
    </row>
    <row r="1400" spans="1:15" x14ac:dyDescent="0.3">
      <c r="A1400" s="8">
        <v>43219</v>
      </c>
      <c r="B1400" s="34" t="str">
        <f>IFERROR(INDEX('Price Data'!B:B,MATCH(TEXT(A1400,"YYYY-MM-DD"),'Price Data'!A:A,0)),"")</f>
        <v/>
      </c>
      <c r="C1400" s="10" t="str" cm="1">
        <f t="array" ref="C1400">IFERROR(IF(ISNUMBER(B1400),(B1400-INDEX('Price Data'!B:B,MATCH(TEXT(A1400,"YYYY-MM-DD"),'Price Data'!A:A,0)+1))/INDEX('Price Data'!B:B,MATCH(TEXT(A1400,"YYYY-MM-DD"),'Price Data'!A:A,0)+1),""),"")</f>
        <v/>
      </c>
      <c r="D1400" s="34" t="str">
        <f>IFERROR(INDEX('Price Data'!E:E,MATCH(TEXT(A1400,"YYYY-MM-DD"),'Price Data'!D:D,0)),"")</f>
        <v/>
      </c>
      <c r="E1400" s="10" t="str" cm="1">
        <f t="array" ref="E1400">IFERROR(IF(ISNUMBER(D1400),(D1400-INDEX('Price Data'!E:E,MATCH(TEXT(A1400,"YYYY-MM-DD"),'Price Data'!D:D,0)+1))/INDEX('Price Data'!E:E,MATCH(TEXT(A1400,"YYYY-MM-DD"),'Price Data'!D:D,0)+1),""),"")</f>
        <v/>
      </c>
      <c r="F1400" s="34" t="str">
        <f>IFERROR(INDEX('Price Data'!H:H,MATCH(TEXT(A1400,"YYYY-MM-DD"),'Price Data'!G:G,0)),"")</f>
        <v/>
      </c>
      <c r="G1400" s="10" t="str" cm="1">
        <f t="array" ref="G1400">IFERROR(IF(ISNUMBER(F1400),(F1400-INDEX('Price Data'!H:H,MATCH(TEXT(A1400,"YYYY-MM-DD"),'Price Data'!G:G,0)+1))/INDEX('Price Data'!H:H,MATCH(TEXT(A1400,"YYYY-MM-DD"),'Price Data'!G:G,0)+1),""),"")</f>
        <v/>
      </c>
      <c r="H1400" s="34" t="str">
        <f>IFERROR(INDEX('Price Data'!K:K,MATCH(TEXT(A1400,"YYYY-MM-DD"),'Price Data'!J:J,0)),"")</f>
        <v/>
      </c>
      <c r="I1400" s="10" t="str" cm="1">
        <f t="array" ref="I1400">IFERROR(IF(ISNUMBER(H1400),(H1400-INDEX('Price Data'!K:K,MATCH(TEXT(A1400,"YYYY-MM-DD"),'Price Data'!J:J,0)+1))/INDEX('Price Data'!K:K,MATCH(TEXT(A1400,"YYYY-MM-DD"),'Price Data'!J:J,0)+1),""),"")</f>
        <v/>
      </c>
      <c r="J1400" s="34" t="str">
        <f>IFERROR(INDEX('Price Data'!N:N,MATCH(TEXT(A1400,"YYYY-MM-DD"),'Price Data'!M:M,0)),"")</f>
        <v/>
      </c>
      <c r="K1400" s="10" t="str" cm="1">
        <f t="array" ref="K1400">IFERROR(IF(ISNUMBER(J1400),(J1400-INDEX('Price Data'!N:N,MATCH(TEXT(A1400,"YYYY-MM-DD"),'Price Data'!M:M,0)+1))/INDEX('Price Data'!N:N,MATCH(TEXT(A1400,"YYYY-MM-DD"),'Price Data'!M:M,0)+1),""),"")</f>
        <v/>
      </c>
      <c r="L1400" s="34" t="str">
        <f>IFERROR(INDEX('Price Data'!Q:Q,MATCH(TEXT(A1400,"YYYY-MM-DD"),'Price Data'!P:P,0)),"")</f>
        <v/>
      </c>
      <c r="M1400" s="10" t="str" cm="1">
        <f t="array" ref="M1400">IFERROR(IF(ISNUMBER(L1400),(L1400-INDEX('Price Data'!Q:Q,MATCH(TEXT(A1400,"YYYY-MM-DD"),'Price Data'!P:P,0)+1))/INDEX('Price Data'!Q:Q,MATCH(TEXT(A1400,"YYYY-MM-DD"),'Price Data'!P:P,0)+1),""),"")</f>
        <v/>
      </c>
      <c r="N1400" s="34" t="str">
        <f>IFERROR(INDEX('Price Data'!T:T,MATCH(TEXT(A1400,"YYYY-MM-DD"),'Price Data'!S:S,0)),"")</f>
        <v/>
      </c>
      <c r="O1400" s="10" t="str" cm="1">
        <f t="array" ref="O1400">IFERROR(IF(ISNUMBER(N1400),(N1400-INDEX('Price Data'!T:T,MATCH(TEXT(A1400,"YYYY-MM-DD"),'Price Data'!S:S,0)+1))/INDEX('Price Data'!T:T,MATCH(TEXT(A1400,"YYYY-MM-DD"),'Price Data'!S:S,0)+1),""),"")</f>
        <v/>
      </c>
    </row>
    <row r="1401" spans="1:15" x14ac:dyDescent="0.3">
      <c r="A1401" s="8">
        <v>43220</v>
      </c>
      <c r="B1401" s="34">
        <f>IFERROR(INDEX('Price Data'!B:B,MATCH(TEXT(A1401,"YYYY-MM-DD"),'Price Data'!A:A,0)),"")</f>
        <v>23979</v>
      </c>
      <c r="C1401" s="10" cm="1">
        <f t="array" ref="C1401">IFERROR(IF(ISNUMBER(B1401),(B1401-INDEX('Price Data'!B:B,MATCH(TEXT(A1401,"YYYY-MM-DD"),'Price Data'!A:A,0)+1))/INDEX('Price Data'!B:B,MATCH(TEXT(A1401,"YYYY-MM-DD"),'Price Data'!A:A,0)+1),""),"")</f>
        <v>2.1313941825476428E-3</v>
      </c>
      <c r="D1401" s="34">
        <f>IFERROR(INDEX('Price Data'!E:E,MATCH(TEXT(A1401,"YYYY-MM-DD"),'Price Data'!D:D,0)),"")</f>
        <v>17.97</v>
      </c>
      <c r="E1401" s="10" cm="1">
        <f t="array" ref="E1401">IFERROR(IF(ISNUMBER(D1401),(D1401-INDEX('Price Data'!E:E,MATCH(TEXT(A1401,"YYYY-MM-DD"),'Price Data'!D:D,0)+1))/INDEX('Price Data'!E:E,MATCH(TEXT(A1401,"YYYY-MM-DD"),'Price Data'!D:D,0)+1),""),"")</f>
        <v>3.9106145251396806E-3</v>
      </c>
      <c r="F1401" s="34">
        <f>IFERROR(INDEX('Price Data'!H:H,MATCH(TEXT(A1401,"YYYY-MM-DD"),'Price Data'!G:G,0)),"")</f>
        <v>268.20001200000002</v>
      </c>
      <c r="G1401" s="10" cm="1">
        <f t="array" ref="G1401">IFERROR(IF(ISNUMBER(F1401),(F1401-INDEX('Price Data'!H:H,MATCH(TEXT(A1401,"YYYY-MM-DD"),'Price Data'!G:G,0)+1))/INDEX('Price Data'!H:H,MATCH(TEXT(A1401,"YYYY-MM-DD"),'Price Data'!G:G,0)+1),""),"")</f>
        <v>7.1349008096839662E-3</v>
      </c>
      <c r="H1401" s="34">
        <f>IFERROR(INDEX('Price Data'!K:K,MATCH(TEXT(A1401,"YYYY-MM-DD"),'Price Data'!J:J,0)),"")</f>
        <v>3.16</v>
      </c>
      <c r="I1401" s="10" cm="1">
        <f t="array" ref="I1401">IFERROR(IF(ISNUMBER(H1401),(H1401-INDEX('Price Data'!K:K,MATCH(TEXT(A1401,"YYYY-MM-DD"),'Price Data'!J:J,0)+1))/INDEX('Price Data'!K:K,MATCH(TEXT(A1401,"YYYY-MM-DD"),'Price Data'!J:J,0)+1),""),"")</f>
        <v>3.1746031746032479E-3</v>
      </c>
      <c r="J1401" s="34">
        <f>IFERROR(INDEX('Price Data'!N:N,MATCH(TEXT(A1401,"YYYY-MM-DD"),'Price Data'!M:M,0)),"")</f>
        <v>3.24</v>
      </c>
      <c r="K1401" s="10" cm="1">
        <f t="array" ref="K1401">IFERROR(IF(ISNUMBER(J1401),(J1401-INDEX('Price Data'!N:N,MATCH(TEXT(A1401,"YYYY-MM-DD"),'Price Data'!M:M,0)+1))/INDEX('Price Data'!N:N,MATCH(TEXT(A1401,"YYYY-MM-DD"),'Price Data'!M:M,0)+1),""),"")</f>
        <v>9.3457943925234419E-3</v>
      </c>
      <c r="L1401" s="34">
        <f>IFERROR(INDEX('Price Data'!Q:Q,MATCH(TEXT(A1401,"YYYY-MM-DD"),'Price Data'!P:P,0)),"")</f>
        <v>3.02</v>
      </c>
      <c r="M1401" s="10" cm="1">
        <f t="array" ref="M1401">IFERROR(IF(ISNUMBER(L1401),(L1401-INDEX('Price Data'!Q:Q,MATCH(TEXT(A1401,"YYYY-MM-DD"),'Price Data'!P:P,0)+1))/INDEX('Price Data'!Q:Q,MATCH(TEXT(A1401,"YYYY-MM-DD"),'Price Data'!P:P,0)+1),""),"")</f>
        <v>0</v>
      </c>
      <c r="N1401" s="34">
        <f>IFERROR(INDEX('Price Data'!T:T,MATCH(TEXT(A1401,"YYYY-MM-DD"),'Price Data'!S:S,0)),"")</f>
        <v>3.92</v>
      </c>
      <c r="O1401" s="10" cm="1">
        <f t="array" ref="O1401">IFERROR(IF(ISNUMBER(N1401),(N1401-INDEX('Price Data'!T:T,MATCH(TEXT(A1401,"YYYY-MM-DD"),'Price Data'!S:S,0)+1))/INDEX('Price Data'!T:T,MATCH(TEXT(A1401,"YYYY-MM-DD"),'Price Data'!S:S,0)+1),""),"")</f>
        <v>0</v>
      </c>
    </row>
    <row r="1402" spans="1:15" x14ac:dyDescent="0.3">
      <c r="A1402" s="8">
        <v>43221</v>
      </c>
      <c r="B1402" s="34" t="str">
        <f>IFERROR(INDEX('Price Data'!B:B,MATCH(TEXT(A1402,"YYYY-MM-DD"),'Price Data'!A:A,0)),"")</f>
        <v/>
      </c>
      <c r="C1402" s="10" t="str" cm="1">
        <f t="array" ref="C1402">IFERROR(IF(ISNUMBER(B1402),(B1402-INDEX('Price Data'!B:B,MATCH(TEXT(A1402,"YYYY-MM-DD"),'Price Data'!A:A,0)+1))/INDEX('Price Data'!B:B,MATCH(TEXT(A1402,"YYYY-MM-DD"),'Price Data'!A:A,0)+1),""),"")</f>
        <v/>
      </c>
      <c r="D1402" s="34" t="str">
        <f>IFERROR(INDEX('Price Data'!E:E,MATCH(TEXT(A1402,"YYYY-MM-DD"),'Price Data'!D:D,0)),"")</f>
        <v/>
      </c>
      <c r="E1402" s="10" t="str" cm="1">
        <f t="array" ref="E1402">IFERROR(IF(ISNUMBER(D1402),(D1402-INDEX('Price Data'!E:E,MATCH(TEXT(A1402,"YYYY-MM-DD"),'Price Data'!D:D,0)+1))/INDEX('Price Data'!E:E,MATCH(TEXT(A1402,"YYYY-MM-DD"),'Price Data'!D:D,0)+1),""),"")</f>
        <v/>
      </c>
      <c r="F1402" s="34" t="str">
        <f>IFERROR(INDEX('Price Data'!H:H,MATCH(TEXT(A1402,"YYYY-MM-DD"),'Price Data'!G:G,0)),"")</f>
        <v/>
      </c>
      <c r="G1402" s="10" t="str" cm="1">
        <f t="array" ref="G1402">IFERROR(IF(ISNUMBER(F1402),(F1402-INDEX('Price Data'!H:H,MATCH(TEXT(A1402,"YYYY-MM-DD"),'Price Data'!G:G,0)+1))/INDEX('Price Data'!H:H,MATCH(TEXT(A1402,"YYYY-MM-DD"),'Price Data'!G:G,0)+1),""),"")</f>
        <v/>
      </c>
      <c r="H1402" s="34" t="str">
        <f>IFERROR(INDEX('Price Data'!K:K,MATCH(TEXT(A1402,"YYYY-MM-DD"),'Price Data'!J:J,0)),"")</f>
        <v/>
      </c>
      <c r="I1402" s="10" t="str" cm="1">
        <f t="array" ref="I1402">IFERROR(IF(ISNUMBER(H1402),(H1402-INDEX('Price Data'!K:K,MATCH(TEXT(A1402,"YYYY-MM-DD"),'Price Data'!J:J,0)+1))/INDEX('Price Data'!K:K,MATCH(TEXT(A1402,"YYYY-MM-DD"),'Price Data'!J:J,0)+1),""),"")</f>
        <v/>
      </c>
      <c r="J1402" s="34" t="str">
        <f>IFERROR(INDEX('Price Data'!N:N,MATCH(TEXT(A1402,"YYYY-MM-DD"),'Price Data'!M:M,0)),"")</f>
        <v/>
      </c>
      <c r="K1402" s="10" t="str" cm="1">
        <f t="array" ref="K1402">IFERROR(IF(ISNUMBER(J1402),(J1402-INDEX('Price Data'!N:N,MATCH(TEXT(A1402,"YYYY-MM-DD"),'Price Data'!M:M,0)+1))/INDEX('Price Data'!N:N,MATCH(TEXT(A1402,"YYYY-MM-DD"),'Price Data'!M:M,0)+1),""),"")</f>
        <v/>
      </c>
      <c r="L1402" s="34" t="str">
        <f>IFERROR(INDEX('Price Data'!Q:Q,MATCH(TEXT(A1402,"YYYY-MM-DD"),'Price Data'!P:P,0)),"")</f>
        <v/>
      </c>
      <c r="M1402" s="10" t="str" cm="1">
        <f t="array" ref="M1402">IFERROR(IF(ISNUMBER(L1402),(L1402-INDEX('Price Data'!Q:Q,MATCH(TEXT(A1402,"YYYY-MM-DD"),'Price Data'!P:P,0)+1))/INDEX('Price Data'!Q:Q,MATCH(TEXT(A1402,"YYYY-MM-DD"),'Price Data'!P:P,0)+1),""),"")</f>
        <v/>
      </c>
      <c r="N1402" s="34" t="str">
        <f>IFERROR(INDEX('Price Data'!T:T,MATCH(TEXT(A1402,"YYYY-MM-DD"),'Price Data'!S:S,0)),"")</f>
        <v/>
      </c>
      <c r="O1402" s="10" t="str" cm="1">
        <f t="array" ref="O1402">IFERROR(IF(ISNUMBER(N1402),(N1402-INDEX('Price Data'!T:T,MATCH(TEXT(A1402,"YYYY-MM-DD"),'Price Data'!S:S,0)+1))/INDEX('Price Data'!T:T,MATCH(TEXT(A1402,"YYYY-MM-DD"),'Price Data'!S:S,0)+1),""),"")</f>
        <v/>
      </c>
    </row>
    <row r="1403" spans="1:15" x14ac:dyDescent="0.3">
      <c r="A1403" s="8">
        <v>43222</v>
      </c>
      <c r="B1403" s="34">
        <f>IFERROR(INDEX('Price Data'!B:B,MATCH(TEXT(A1403,"YYYY-MM-DD"),'Price Data'!A:A,0)),"")</f>
        <v>24266</v>
      </c>
      <c r="C1403" s="10" cm="1">
        <f t="array" ref="C1403">IFERROR(IF(ISNUMBER(B1403),(B1403-INDEX('Price Data'!B:B,MATCH(TEXT(A1403,"YYYY-MM-DD"),'Price Data'!A:A,0)+1))/INDEX('Price Data'!B:B,MATCH(TEXT(A1403,"YYYY-MM-DD"),'Price Data'!A:A,0)+1),""),"")</f>
        <v>1.1968806038617124E-2</v>
      </c>
      <c r="D1403" s="34">
        <f>IFERROR(INDEX('Price Data'!E:E,MATCH(TEXT(A1403,"YYYY-MM-DD"),'Price Data'!D:D,0)),"")</f>
        <v>17.95</v>
      </c>
      <c r="E1403" s="10" cm="1">
        <f t="array" ref="E1403">IFERROR(IF(ISNUMBER(D1403),(D1403-INDEX('Price Data'!E:E,MATCH(TEXT(A1403,"YYYY-MM-DD"),'Price Data'!D:D,0)+1))/INDEX('Price Data'!E:E,MATCH(TEXT(A1403,"YYYY-MM-DD"),'Price Data'!D:D,0)+1),""),"")</f>
        <v>-1.1129660545353131E-3</v>
      </c>
      <c r="F1403" s="34">
        <f>IFERROR(INDEX('Price Data'!H:H,MATCH(TEXT(A1403,"YYYY-MM-DD"),'Price Data'!G:G,0)),"")</f>
        <v>267</v>
      </c>
      <c r="G1403" s="10" cm="1">
        <f t="array" ref="G1403">IFERROR(IF(ISNUMBER(F1403),(F1403-INDEX('Price Data'!H:H,MATCH(TEXT(A1403,"YYYY-MM-DD"),'Price Data'!G:G,0)+1))/INDEX('Price Data'!H:H,MATCH(TEXT(A1403,"YYYY-MM-DD"),'Price Data'!G:G,0)+1),""),"")</f>
        <v>-4.4743174731849567E-3</v>
      </c>
      <c r="H1403" s="34">
        <f>IFERROR(INDEX('Price Data'!K:K,MATCH(TEXT(A1403,"YYYY-MM-DD"),'Price Data'!J:J,0)),"")</f>
        <v>3.17</v>
      </c>
      <c r="I1403" s="10" cm="1">
        <f t="array" ref="I1403">IFERROR(IF(ISNUMBER(H1403),(H1403-INDEX('Price Data'!K:K,MATCH(TEXT(A1403,"YYYY-MM-DD"),'Price Data'!J:J,0)+1))/INDEX('Price Data'!K:K,MATCH(TEXT(A1403,"YYYY-MM-DD"),'Price Data'!J:J,0)+1),""),"")</f>
        <v>3.1645569620252488E-3</v>
      </c>
      <c r="J1403" s="34">
        <f>IFERROR(INDEX('Price Data'!N:N,MATCH(TEXT(A1403,"YYYY-MM-DD"),'Price Data'!M:M,0)),"")</f>
        <v>3.23</v>
      </c>
      <c r="K1403" s="10" cm="1">
        <f t="array" ref="K1403">IFERROR(IF(ISNUMBER(J1403),(J1403-INDEX('Price Data'!N:N,MATCH(TEXT(A1403,"YYYY-MM-DD"),'Price Data'!M:M,0)+1))/INDEX('Price Data'!N:N,MATCH(TEXT(A1403,"YYYY-MM-DD"),'Price Data'!M:M,0)+1),""),"")</f>
        <v>-3.0864197530864907E-3</v>
      </c>
      <c r="L1403" s="34">
        <f>IFERROR(INDEX('Price Data'!Q:Q,MATCH(TEXT(A1403,"YYYY-MM-DD"),'Price Data'!P:P,0)),"")</f>
        <v>3.08</v>
      </c>
      <c r="M1403" s="10" cm="1">
        <f t="array" ref="M1403">IFERROR(IF(ISNUMBER(L1403),(L1403-INDEX('Price Data'!Q:Q,MATCH(TEXT(A1403,"YYYY-MM-DD"),'Price Data'!P:P,0)+1))/INDEX('Price Data'!Q:Q,MATCH(TEXT(A1403,"YYYY-MM-DD"),'Price Data'!P:P,0)+1),""),"")</f>
        <v>1.986754966887419E-2</v>
      </c>
      <c r="N1403" s="34">
        <f>IFERROR(INDEX('Price Data'!T:T,MATCH(TEXT(A1403,"YYYY-MM-DD"),'Price Data'!S:S,0)),"")</f>
        <v>3.97</v>
      </c>
      <c r="O1403" s="10" cm="1">
        <f t="array" ref="O1403">IFERROR(IF(ISNUMBER(N1403),(N1403-INDEX('Price Data'!T:T,MATCH(TEXT(A1403,"YYYY-MM-DD"),'Price Data'!S:S,0)+1))/INDEX('Price Data'!T:T,MATCH(TEXT(A1403,"YYYY-MM-DD"),'Price Data'!S:S,0)+1),""),"")</f>
        <v>1.2755102040816394E-2</v>
      </c>
    </row>
    <row r="1404" spans="1:15" x14ac:dyDescent="0.3">
      <c r="A1404" s="8">
        <v>43223</v>
      </c>
      <c r="B1404" s="34">
        <f>IFERROR(INDEX('Price Data'!B:B,MATCH(TEXT(A1404,"YYYY-MM-DD"),'Price Data'!A:A,0)),"")</f>
        <v>24064</v>
      </c>
      <c r="C1404" s="10" cm="1">
        <f t="array" ref="C1404">IFERROR(IF(ISNUMBER(B1404),(B1404-INDEX('Price Data'!B:B,MATCH(TEXT(A1404,"YYYY-MM-DD"),'Price Data'!A:A,0)+1))/INDEX('Price Data'!B:B,MATCH(TEXT(A1404,"YYYY-MM-DD"),'Price Data'!A:A,0)+1),""),"")</f>
        <v>-8.3244045166075992E-3</v>
      </c>
      <c r="D1404" s="34">
        <f>IFERROR(INDEX('Price Data'!E:E,MATCH(TEXT(A1404,"YYYY-MM-DD"),'Price Data'!D:D,0)),"")</f>
        <v>17.63</v>
      </c>
      <c r="E1404" s="10" cm="1">
        <f t="array" ref="E1404">IFERROR(IF(ISNUMBER(D1404),(D1404-INDEX('Price Data'!E:E,MATCH(TEXT(A1404,"YYYY-MM-DD"),'Price Data'!D:D,0)+1))/INDEX('Price Data'!E:E,MATCH(TEXT(A1404,"YYYY-MM-DD"),'Price Data'!D:D,0)+1),""),"")</f>
        <v>-1.7827298050139294E-2</v>
      </c>
      <c r="F1404" s="34">
        <f>IFERROR(INDEX('Price Data'!H:H,MATCH(TEXT(A1404,"YYYY-MM-DD"),'Price Data'!G:G,0)),"")</f>
        <v>270</v>
      </c>
      <c r="G1404" s="10" cm="1">
        <f t="array" ref="G1404">IFERROR(IF(ISNUMBER(F1404),(F1404-INDEX('Price Data'!H:H,MATCH(TEXT(A1404,"YYYY-MM-DD"),'Price Data'!G:G,0)+1))/INDEX('Price Data'!H:H,MATCH(TEXT(A1404,"YYYY-MM-DD"),'Price Data'!G:G,0)+1),""),"")</f>
        <v>1.1235955056179775E-2</v>
      </c>
      <c r="H1404" s="34">
        <f>IFERROR(INDEX('Price Data'!K:K,MATCH(TEXT(A1404,"YYYY-MM-DD"),'Price Data'!J:J,0)),"")</f>
        <v>3.15</v>
      </c>
      <c r="I1404" s="10" cm="1">
        <f t="array" ref="I1404">IFERROR(IF(ISNUMBER(H1404),(H1404-INDEX('Price Data'!K:K,MATCH(TEXT(A1404,"YYYY-MM-DD"),'Price Data'!J:J,0)+1))/INDEX('Price Data'!K:K,MATCH(TEXT(A1404,"YYYY-MM-DD"),'Price Data'!J:J,0)+1),""),"")</f>
        <v>-6.309148264984233E-3</v>
      </c>
      <c r="J1404" s="34">
        <f>IFERROR(INDEX('Price Data'!N:N,MATCH(TEXT(A1404,"YYYY-MM-DD"),'Price Data'!M:M,0)),"")</f>
        <v>3.17</v>
      </c>
      <c r="K1404" s="10" cm="1">
        <f t="array" ref="K1404">IFERROR(IF(ISNUMBER(J1404),(J1404-INDEX('Price Data'!N:N,MATCH(TEXT(A1404,"YYYY-MM-DD"),'Price Data'!M:M,0)+1))/INDEX('Price Data'!N:N,MATCH(TEXT(A1404,"YYYY-MM-DD"),'Price Data'!M:M,0)+1),""),"")</f>
        <v>-1.8575851393188871E-2</v>
      </c>
      <c r="L1404" s="34">
        <f>IFERROR(INDEX('Price Data'!Q:Q,MATCH(TEXT(A1404,"YYYY-MM-DD"),'Price Data'!P:P,0)),"")</f>
        <v>3.03</v>
      </c>
      <c r="M1404" s="10" cm="1">
        <f t="array" ref="M1404">IFERROR(IF(ISNUMBER(L1404),(L1404-INDEX('Price Data'!Q:Q,MATCH(TEXT(A1404,"YYYY-MM-DD"),'Price Data'!P:P,0)+1))/INDEX('Price Data'!Q:Q,MATCH(TEXT(A1404,"YYYY-MM-DD"),'Price Data'!P:P,0)+1),""),"")</f>
        <v>-1.6233766233766319E-2</v>
      </c>
      <c r="N1404" s="34">
        <f>IFERROR(INDEX('Price Data'!T:T,MATCH(TEXT(A1404,"YYYY-MM-DD"),'Price Data'!S:S,0)),"")</f>
        <v>4.01</v>
      </c>
      <c r="O1404" s="10" cm="1">
        <f t="array" ref="O1404">IFERROR(IF(ISNUMBER(N1404),(N1404-INDEX('Price Data'!T:T,MATCH(TEXT(A1404,"YYYY-MM-DD"),'Price Data'!S:S,0)+1))/INDEX('Price Data'!T:T,MATCH(TEXT(A1404,"YYYY-MM-DD"),'Price Data'!S:S,0)+1),""),"")</f>
        <v>1.007556675062962E-2</v>
      </c>
    </row>
    <row r="1405" spans="1:15" x14ac:dyDescent="0.3">
      <c r="A1405" s="8">
        <v>43224</v>
      </c>
      <c r="B1405" s="34">
        <f>IFERROR(INDEX('Price Data'!B:B,MATCH(TEXT(A1405,"YYYY-MM-DD"),'Price Data'!A:A,0)),"")</f>
        <v>24335</v>
      </c>
      <c r="C1405" s="10" cm="1">
        <f t="array" ref="C1405">IFERROR(IF(ISNUMBER(B1405),(B1405-INDEX('Price Data'!B:B,MATCH(TEXT(A1405,"YYYY-MM-DD"),'Price Data'!A:A,0)+1))/INDEX('Price Data'!B:B,MATCH(TEXT(A1405,"YYYY-MM-DD"),'Price Data'!A:A,0)+1),""),"")</f>
        <v>1.1261635638297872E-2</v>
      </c>
      <c r="D1405" s="34">
        <f>IFERROR(INDEX('Price Data'!E:E,MATCH(TEXT(A1405,"YYYY-MM-DD"),'Price Data'!D:D,0)),"")</f>
        <v>17.73</v>
      </c>
      <c r="E1405" s="10" cm="1">
        <f t="array" ref="E1405">IFERROR(IF(ISNUMBER(D1405),(D1405-INDEX('Price Data'!E:E,MATCH(TEXT(A1405,"YYYY-MM-DD"),'Price Data'!D:D,0)+1))/INDEX('Price Data'!E:E,MATCH(TEXT(A1405,"YYYY-MM-DD"),'Price Data'!D:D,0)+1),""),"")</f>
        <v>5.6721497447533428E-3</v>
      </c>
      <c r="F1405" s="34">
        <f>IFERROR(INDEX('Price Data'!H:H,MATCH(TEXT(A1405,"YYYY-MM-DD"),'Price Data'!G:G,0)),"")</f>
        <v>262.89999399999999</v>
      </c>
      <c r="G1405" s="10" cm="1">
        <f t="array" ref="G1405">IFERROR(IF(ISNUMBER(F1405),(F1405-INDEX('Price Data'!H:H,MATCH(TEXT(A1405,"YYYY-MM-DD"),'Price Data'!G:G,0)+1))/INDEX('Price Data'!H:H,MATCH(TEXT(A1405,"YYYY-MM-DD"),'Price Data'!G:G,0)+1),""),"")</f>
        <v>-2.6296318518518547E-2</v>
      </c>
      <c r="H1405" s="34">
        <f>IFERROR(INDEX('Price Data'!K:K,MATCH(TEXT(A1405,"YYYY-MM-DD"),'Price Data'!J:J,0)),"")</f>
        <v>3.15</v>
      </c>
      <c r="I1405" s="10" cm="1">
        <f t="array" ref="I1405">IFERROR(IF(ISNUMBER(H1405),(H1405-INDEX('Price Data'!K:K,MATCH(TEXT(A1405,"YYYY-MM-DD"),'Price Data'!J:J,0)+1))/INDEX('Price Data'!K:K,MATCH(TEXT(A1405,"YYYY-MM-DD"),'Price Data'!J:J,0)+1),""),"")</f>
        <v>0</v>
      </c>
      <c r="J1405" s="34">
        <f>IFERROR(INDEX('Price Data'!N:N,MATCH(TEXT(A1405,"YYYY-MM-DD"),'Price Data'!M:M,0)),"")</f>
        <v>3.2</v>
      </c>
      <c r="K1405" s="10" cm="1">
        <f t="array" ref="K1405">IFERROR(IF(ISNUMBER(J1405),(J1405-INDEX('Price Data'!N:N,MATCH(TEXT(A1405,"YYYY-MM-DD"),'Price Data'!M:M,0)+1))/INDEX('Price Data'!N:N,MATCH(TEXT(A1405,"YYYY-MM-DD"),'Price Data'!M:M,0)+1),""),"")</f>
        <v>9.4637223974764189E-3</v>
      </c>
      <c r="L1405" s="34">
        <f>IFERROR(INDEX('Price Data'!Q:Q,MATCH(TEXT(A1405,"YYYY-MM-DD"),'Price Data'!P:P,0)),"")</f>
        <v>3.05</v>
      </c>
      <c r="M1405" s="10" cm="1">
        <f t="array" ref="M1405">IFERROR(IF(ISNUMBER(L1405),(L1405-INDEX('Price Data'!Q:Q,MATCH(TEXT(A1405,"YYYY-MM-DD"),'Price Data'!P:P,0)+1))/INDEX('Price Data'!Q:Q,MATCH(TEXT(A1405,"YYYY-MM-DD"),'Price Data'!P:P,0)+1),""),"")</f>
        <v>6.6006600660066068E-3</v>
      </c>
      <c r="N1405" s="34">
        <f>IFERROR(INDEX('Price Data'!T:T,MATCH(TEXT(A1405,"YYYY-MM-DD"),'Price Data'!S:S,0)),"")</f>
        <v>3.91</v>
      </c>
      <c r="O1405" s="10" cm="1">
        <f t="array" ref="O1405">IFERROR(IF(ISNUMBER(N1405),(N1405-INDEX('Price Data'!T:T,MATCH(TEXT(A1405,"YYYY-MM-DD"),'Price Data'!S:S,0)+1))/INDEX('Price Data'!T:T,MATCH(TEXT(A1405,"YYYY-MM-DD"),'Price Data'!S:S,0)+1),""),"")</f>
        <v>-2.4937655860349042E-2</v>
      </c>
    </row>
    <row r="1406" spans="1:15" x14ac:dyDescent="0.3">
      <c r="A1406" s="8">
        <v>43225</v>
      </c>
      <c r="B1406" s="34" t="str">
        <f>IFERROR(INDEX('Price Data'!B:B,MATCH(TEXT(A1406,"YYYY-MM-DD"),'Price Data'!A:A,0)),"")</f>
        <v/>
      </c>
      <c r="C1406" s="10" t="str" cm="1">
        <f t="array" ref="C1406">IFERROR(IF(ISNUMBER(B1406),(B1406-INDEX('Price Data'!B:B,MATCH(TEXT(A1406,"YYYY-MM-DD"),'Price Data'!A:A,0)+1))/INDEX('Price Data'!B:B,MATCH(TEXT(A1406,"YYYY-MM-DD"),'Price Data'!A:A,0)+1),""),"")</f>
        <v/>
      </c>
      <c r="D1406" s="34" t="str">
        <f>IFERROR(INDEX('Price Data'!E:E,MATCH(TEXT(A1406,"YYYY-MM-DD"),'Price Data'!D:D,0)),"")</f>
        <v/>
      </c>
      <c r="E1406" s="10" t="str" cm="1">
        <f t="array" ref="E1406">IFERROR(IF(ISNUMBER(D1406),(D1406-INDEX('Price Data'!E:E,MATCH(TEXT(A1406,"YYYY-MM-DD"),'Price Data'!D:D,0)+1))/INDEX('Price Data'!E:E,MATCH(TEXT(A1406,"YYYY-MM-DD"),'Price Data'!D:D,0)+1),""),"")</f>
        <v/>
      </c>
      <c r="F1406" s="34" t="str">
        <f>IFERROR(INDEX('Price Data'!H:H,MATCH(TEXT(A1406,"YYYY-MM-DD"),'Price Data'!G:G,0)),"")</f>
        <v/>
      </c>
      <c r="G1406" s="10" t="str" cm="1">
        <f t="array" ref="G1406">IFERROR(IF(ISNUMBER(F1406),(F1406-INDEX('Price Data'!H:H,MATCH(TEXT(A1406,"YYYY-MM-DD"),'Price Data'!G:G,0)+1))/INDEX('Price Data'!H:H,MATCH(TEXT(A1406,"YYYY-MM-DD"),'Price Data'!G:G,0)+1),""),"")</f>
        <v/>
      </c>
      <c r="H1406" s="34" t="str">
        <f>IFERROR(INDEX('Price Data'!K:K,MATCH(TEXT(A1406,"YYYY-MM-DD"),'Price Data'!J:J,0)),"")</f>
        <v/>
      </c>
      <c r="I1406" s="10" t="str" cm="1">
        <f t="array" ref="I1406">IFERROR(IF(ISNUMBER(H1406),(H1406-INDEX('Price Data'!K:K,MATCH(TEXT(A1406,"YYYY-MM-DD"),'Price Data'!J:J,0)+1))/INDEX('Price Data'!K:K,MATCH(TEXT(A1406,"YYYY-MM-DD"),'Price Data'!J:J,0)+1),""),"")</f>
        <v/>
      </c>
      <c r="J1406" s="34" t="str">
        <f>IFERROR(INDEX('Price Data'!N:N,MATCH(TEXT(A1406,"YYYY-MM-DD"),'Price Data'!M:M,0)),"")</f>
        <v/>
      </c>
      <c r="K1406" s="10" t="str" cm="1">
        <f t="array" ref="K1406">IFERROR(IF(ISNUMBER(J1406),(J1406-INDEX('Price Data'!N:N,MATCH(TEXT(A1406,"YYYY-MM-DD"),'Price Data'!M:M,0)+1))/INDEX('Price Data'!N:N,MATCH(TEXT(A1406,"YYYY-MM-DD"),'Price Data'!M:M,0)+1),""),"")</f>
        <v/>
      </c>
      <c r="L1406" s="34" t="str">
        <f>IFERROR(INDEX('Price Data'!Q:Q,MATCH(TEXT(A1406,"YYYY-MM-DD"),'Price Data'!P:P,0)),"")</f>
        <v/>
      </c>
      <c r="M1406" s="10" t="str" cm="1">
        <f t="array" ref="M1406">IFERROR(IF(ISNUMBER(L1406),(L1406-INDEX('Price Data'!Q:Q,MATCH(TEXT(A1406,"YYYY-MM-DD"),'Price Data'!P:P,0)+1))/INDEX('Price Data'!Q:Q,MATCH(TEXT(A1406,"YYYY-MM-DD"),'Price Data'!P:P,0)+1),""),"")</f>
        <v/>
      </c>
      <c r="N1406" s="34" t="str">
        <f>IFERROR(INDEX('Price Data'!T:T,MATCH(TEXT(A1406,"YYYY-MM-DD"),'Price Data'!S:S,0)),"")</f>
        <v/>
      </c>
      <c r="O1406" s="10" t="str" cm="1">
        <f t="array" ref="O1406">IFERROR(IF(ISNUMBER(N1406),(N1406-INDEX('Price Data'!T:T,MATCH(TEXT(A1406,"YYYY-MM-DD"),'Price Data'!S:S,0)+1))/INDEX('Price Data'!T:T,MATCH(TEXT(A1406,"YYYY-MM-DD"),'Price Data'!S:S,0)+1),""),"")</f>
        <v/>
      </c>
    </row>
    <row r="1407" spans="1:15" x14ac:dyDescent="0.3">
      <c r="A1407" s="8">
        <v>43226</v>
      </c>
      <c r="B1407" s="34" t="str">
        <f>IFERROR(INDEX('Price Data'!B:B,MATCH(TEXT(A1407,"YYYY-MM-DD"),'Price Data'!A:A,0)),"")</f>
        <v/>
      </c>
      <c r="C1407" s="10" t="str" cm="1">
        <f t="array" ref="C1407">IFERROR(IF(ISNUMBER(B1407),(B1407-INDEX('Price Data'!B:B,MATCH(TEXT(A1407,"YYYY-MM-DD"),'Price Data'!A:A,0)+1))/INDEX('Price Data'!B:B,MATCH(TEXT(A1407,"YYYY-MM-DD"),'Price Data'!A:A,0)+1),""),"")</f>
        <v/>
      </c>
      <c r="D1407" s="34" t="str">
        <f>IFERROR(INDEX('Price Data'!E:E,MATCH(TEXT(A1407,"YYYY-MM-DD"),'Price Data'!D:D,0)),"")</f>
        <v/>
      </c>
      <c r="E1407" s="10" t="str" cm="1">
        <f t="array" ref="E1407">IFERROR(IF(ISNUMBER(D1407),(D1407-INDEX('Price Data'!E:E,MATCH(TEXT(A1407,"YYYY-MM-DD"),'Price Data'!D:D,0)+1))/INDEX('Price Data'!E:E,MATCH(TEXT(A1407,"YYYY-MM-DD"),'Price Data'!D:D,0)+1),""),"")</f>
        <v/>
      </c>
      <c r="F1407" s="34" t="str">
        <f>IFERROR(INDEX('Price Data'!H:H,MATCH(TEXT(A1407,"YYYY-MM-DD"),'Price Data'!G:G,0)),"")</f>
        <v/>
      </c>
      <c r="G1407" s="10" t="str" cm="1">
        <f t="array" ref="G1407">IFERROR(IF(ISNUMBER(F1407),(F1407-INDEX('Price Data'!H:H,MATCH(TEXT(A1407,"YYYY-MM-DD"),'Price Data'!G:G,0)+1))/INDEX('Price Data'!H:H,MATCH(TEXT(A1407,"YYYY-MM-DD"),'Price Data'!G:G,0)+1),""),"")</f>
        <v/>
      </c>
      <c r="H1407" s="34" t="str">
        <f>IFERROR(INDEX('Price Data'!K:K,MATCH(TEXT(A1407,"YYYY-MM-DD"),'Price Data'!J:J,0)),"")</f>
        <v/>
      </c>
      <c r="I1407" s="10" t="str" cm="1">
        <f t="array" ref="I1407">IFERROR(IF(ISNUMBER(H1407),(H1407-INDEX('Price Data'!K:K,MATCH(TEXT(A1407,"YYYY-MM-DD"),'Price Data'!J:J,0)+1))/INDEX('Price Data'!K:K,MATCH(TEXT(A1407,"YYYY-MM-DD"),'Price Data'!J:J,0)+1),""),"")</f>
        <v/>
      </c>
      <c r="J1407" s="34" t="str">
        <f>IFERROR(INDEX('Price Data'!N:N,MATCH(TEXT(A1407,"YYYY-MM-DD"),'Price Data'!M:M,0)),"")</f>
        <v/>
      </c>
      <c r="K1407" s="10" t="str" cm="1">
        <f t="array" ref="K1407">IFERROR(IF(ISNUMBER(J1407),(J1407-INDEX('Price Data'!N:N,MATCH(TEXT(A1407,"YYYY-MM-DD"),'Price Data'!M:M,0)+1))/INDEX('Price Data'!N:N,MATCH(TEXT(A1407,"YYYY-MM-DD"),'Price Data'!M:M,0)+1),""),"")</f>
        <v/>
      </c>
      <c r="L1407" s="34" t="str">
        <f>IFERROR(INDEX('Price Data'!Q:Q,MATCH(TEXT(A1407,"YYYY-MM-DD"),'Price Data'!P:P,0)),"")</f>
        <v/>
      </c>
      <c r="M1407" s="10" t="str" cm="1">
        <f t="array" ref="M1407">IFERROR(IF(ISNUMBER(L1407),(L1407-INDEX('Price Data'!Q:Q,MATCH(TEXT(A1407,"YYYY-MM-DD"),'Price Data'!P:P,0)+1))/INDEX('Price Data'!Q:Q,MATCH(TEXT(A1407,"YYYY-MM-DD"),'Price Data'!P:P,0)+1),""),"")</f>
        <v/>
      </c>
      <c r="N1407" s="34" t="str">
        <f>IFERROR(INDEX('Price Data'!T:T,MATCH(TEXT(A1407,"YYYY-MM-DD"),'Price Data'!S:S,0)),"")</f>
        <v/>
      </c>
      <c r="O1407" s="10" t="str" cm="1">
        <f t="array" ref="O1407">IFERROR(IF(ISNUMBER(N1407),(N1407-INDEX('Price Data'!T:T,MATCH(TEXT(A1407,"YYYY-MM-DD"),'Price Data'!S:S,0)+1))/INDEX('Price Data'!T:T,MATCH(TEXT(A1407,"YYYY-MM-DD"),'Price Data'!S:S,0)+1),""),"")</f>
        <v/>
      </c>
    </row>
    <row r="1408" spans="1:15" x14ac:dyDescent="0.3">
      <c r="A1408" s="8">
        <v>43227</v>
      </c>
      <c r="B1408" s="34">
        <f>IFERROR(INDEX('Price Data'!B:B,MATCH(TEXT(A1408,"YYYY-MM-DD"),'Price Data'!A:A,0)),"")</f>
        <v>24544</v>
      </c>
      <c r="C1408" s="10" cm="1">
        <f t="array" ref="C1408">IFERROR(IF(ISNUMBER(B1408),(B1408-INDEX('Price Data'!B:B,MATCH(TEXT(A1408,"YYYY-MM-DD"),'Price Data'!A:A,0)+1))/INDEX('Price Data'!B:B,MATCH(TEXT(A1408,"YYYY-MM-DD"),'Price Data'!A:A,0)+1),""),"")</f>
        <v>8.5884528456954996E-3</v>
      </c>
      <c r="D1408" s="34">
        <f>IFERROR(INDEX('Price Data'!E:E,MATCH(TEXT(A1408,"YYYY-MM-DD"),'Price Data'!D:D,0)),"")</f>
        <v>17.89</v>
      </c>
      <c r="E1408" s="10" cm="1">
        <f t="array" ref="E1408">IFERROR(IF(ISNUMBER(D1408),(D1408-INDEX('Price Data'!E:E,MATCH(TEXT(A1408,"YYYY-MM-DD"),'Price Data'!D:D,0)+1))/INDEX('Price Data'!E:E,MATCH(TEXT(A1408,"YYYY-MM-DD"),'Price Data'!D:D,0)+1),""),"")</f>
        <v>9.0242526790750219E-3</v>
      </c>
      <c r="F1408" s="34">
        <f>IFERROR(INDEX('Price Data'!H:H,MATCH(TEXT(A1408,"YYYY-MM-DD"),'Price Data'!G:G,0)),"")</f>
        <v>259.10000600000001</v>
      </c>
      <c r="G1408" s="10" cm="1">
        <f t="array" ref="G1408">IFERROR(IF(ISNUMBER(F1408),(F1408-INDEX('Price Data'!H:H,MATCH(TEXT(A1408,"YYYY-MM-DD"),'Price Data'!G:G,0)+1))/INDEX('Price Data'!H:H,MATCH(TEXT(A1408,"YYYY-MM-DD"),'Price Data'!G:G,0)+1),""),"")</f>
        <v>-1.445411976692546E-2</v>
      </c>
      <c r="H1408" s="34">
        <f>IFERROR(INDEX('Price Data'!K:K,MATCH(TEXT(A1408,"YYYY-MM-DD"),'Price Data'!J:J,0)),"")</f>
        <v>3.16</v>
      </c>
      <c r="I1408" s="10" cm="1">
        <f t="array" ref="I1408">IFERROR(IF(ISNUMBER(H1408),(H1408-INDEX('Price Data'!K:K,MATCH(TEXT(A1408,"YYYY-MM-DD"),'Price Data'!J:J,0)+1))/INDEX('Price Data'!K:K,MATCH(TEXT(A1408,"YYYY-MM-DD"),'Price Data'!J:J,0)+1),""),"")</f>
        <v>3.1746031746032479E-3</v>
      </c>
      <c r="J1408" s="34">
        <f>IFERROR(INDEX('Price Data'!N:N,MATCH(TEXT(A1408,"YYYY-MM-DD"),'Price Data'!M:M,0)),"")</f>
        <v>3.19</v>
      </c>
      <c r="K1408" s="10" cm="1">
        <f t="array" ref="K1408">IFERROR(IF(ISNUMBER(J1408),(J1408-INDEX('Price Data'!N:N,MATCH(TEXT(A1408,"YYYY-MM-DD"),'Price Data'!M:M,0)+1))/INDEX('Price Data'!N:N,MATCH(TEXT(A1408,"YYYY-MM-DD"),'Price Data'!M:M,0)+1),""),"")</f>
        <v>-3.1250000000000722E-3</v>
      </c>
      <c r="L1408" s="34">
        <f>IFERROR(INDEX('Price Data'!Q:Q,MATCH(TEXT(A1408,"YYYY-MM-DD"),'Price Data'!P:P,0)),"")</f>
        <v>3.06</v>
      </c>
      <c r="M1408" s="10" cm="1">
        <f t="array" ref="M1408">IFERROR(IF(ISNUMBER(L1408),(L1408-INDEX('Price Data'!Q:Q,MATCH(TEXT(A1408,"YYYY-MM-DD"),'Price Data'!P:P,0)+1))/INDEX('Price Data'!Q:Q,MATCH(TEXT(A1408,"YYYY-MM-DD"),'Price Data'!P:P,0)+1),""),"")</f>
        <v>3.2786885245902398E-3</v>
      </c>
      <c r="N1408" s="34">
        <f>IFERROR(INDEX('Price Data'!T:T,MATCH(TEXT(A1408,"YYYY-MM-DD"),'Price Data'!S:S,0)),"")</f>
        <v>3.91</v>
      </c>
      <c r="O1408" s="10" cm="1">
        <f t="array" ref="O1408">IFERROR(IF(ISNUMBER(N1408),(N1408-INDEX('Price Data'!T:T,MATCH(TEXT(A1408,"YYYY-MM-DD"),'Price Data'!S:S,0)+1))/INDEX('Price Data'!T:T,MATCH(TEXT(A1408,"YYYY-MM-DD"),'Price Data'!S:S,0)+1),""),"")</f>
        <v>0</v>
      </c>
    </row>
    <row r="1409" spans="1:15" x14ac:dyDescent="0.3">
      <c r="A1409" s="8">
        <v>43228</v>
      </c>
      <c r="B1409" s="34">
        <f>IFERROR(INDEX('Price Data'!B:B,MATCH(TEXT(A1409,"YYYY-MM-DD"),'Price Data'!A:A,0)),"")</f>
        <v>24143</v>
      </c>
      <c r="C1409" s="10" cm="1">
        <f t="array" ref="C1409">IFERROR(IF(ISNUMBER(B1409),(B1409-INDEX('Price Data'!B:B,MATCH(TEXT(A1409,"YYYY-MM-DD"),'Price Data'!A:A,0)+1))/INDEX('Price Data'!B:B,MATCH(TEXT(A1409,"YYYY-MM-DD"),'Price Data'!A:A,0)+1),""),"")</f>
        <v>-1.6338005215123859E-2</v>
      </c>
      <c r="D1409" s="34">
        <f>IFERROR(INDEX('Price Data'!E:E,MATCH(TEXT(A1409,"YYYY-MM-DD"),'Price Data'!D:D,0)),"")</f>
        <v>17.329999999999998</v>
      </c>
      <c r="E1409" s="10" cm="1">
        <f t="array" ref="E1409">IFERROR(IF(ISNUMBER(D1409),(D1409-INDEX('Price Data'!E:E,MATCH(TEXT(A1409,"YYYY-MM-DD"),'Price Data'!D:D,0)+1))/INDEX('Price Data'!E:E,MATCH(TEXT(A1409,"YYYY-MM-DD"),'Price Data'!D:D,0)+1),""),"")</f>
        <v>-3.1302403577417676E-2</v>
      </c>
      <c r="F1409" s="34">
        <f>IFERROR(INDEX('Price Data'!H:H,MATCH(TEXT(A1409,"YYYY-MM-DD"),'Price Data'!G:G,0)),"")</f>
        <v>265</v>
      </c>
      <c r="G1409" s="10" cm="1">
        <f t="array" ref="G1409">IFERROR(IF(ISNUMBER(F1409),(F1409-INDEX('Price Data'!H:H,MATCH(TEXT(A1409,"YYYY-MM-DD"),'Price Data'!G:G,0)+1))/INDEX('Price Data'!H:H,MATCH(TEXT(A1409,"YYYY-MM-DD"),'Price Data'!G:G,0)+1),""),"")</f>
        <v>2.2771107153119835E-2</v>
      </c>
      <c r="H1409" s="34">
        <f>IFERROR(INDEX('Price Data'!K:K,MATCH(TEXT(A1409,"YYYY-MM-DD"),'Price Data'!J:J,0)),"")</f>
        <v>3.14</v>
      </c>
      <c r="I1409" s="10" cm="1">
        <f t="array" ref="I1409">IFERROR(IF(ISNUMBER(H1409),(H1409-INDEX('Price Data'!K:K,MATCH(TEXT(A1409,"YYYY-MM-DD"),'Price Data'!J:J,0)+1))/INDEX('Price Data'!K:K,MATCH(TEXT(A1409,"YYYY-MM-DD"),'Price Data'!J:J,0)+1),""),"")</f>
        <v>-6.329113924050638E-3</v>
      </c>
      <c r="J1409" s="34">
        <f>IFERROR(INDEX('Price Data'!N:N,MATCH(TEXT(A1409,"YYYY-MM-DD"),'Price Data'!M:M,0)),"")</f>
        <v>3.07</v>
      </c>
      <c r="K1409" s="10" cm="1">
        <f t="array" ref="K1409">IFERROR(IF(ISNUMBER(J1409),(J1409-INDEX('Price Data'!N:N,MATCH(TEXT(A1409,"YYYY-MM-DD"),'Price Data'!M:M,0)+1))/INDEX('Price Data'!N:N,MATCH(TEXT(A1409,"YYYY-MM-DD"),'Price Data'!M:M,0)+1),""),"")</f>
        <v>-3.7617554858934206E-2</v>
      </c>
      <c r="L1409" s="34">
        <f>IFERROR(INDEX('Price Data'!Q:Q,MATCH(TEXT(A1409,"YYYY-MM-DD"),'Price Data'!P:P,0)),"")</f>
        <v>2.97</v>
      </c>
      <c r="M1409" s="10" cm="1">
        <f t="array" ref="M1409">IFERROR(IF(ISNUMBER(L1409),(L1409-INDEX('Price Data'!Q:Q,MATCH(TEXT(A1409,"YYYY-MM-DD"),'Price Data'!P:P,0)+1))/INDEX('Price Data'!Q:Q,MATCH(TEXT(A1409,"YYYY-MM-DD"),'Price Data'!P:P,0)+1),""),"")</f>
        <v>-2.9411764705882307E-2</v>
      </c>
      <c r="N1409" s="34">
        <f>IFERROR(INDEX('Price Data'!T:T,MATCH(TEXT(A1409,"YYYY-MM-DD"),'Price Data'!S:S,0)),"")</f>
        <v>3.78</v>
      </c>
      <c r="O1409" s="10" cm="1">
        <f t="array" ref="O1409">IFERROR(IF(ISNUMBER(N1409),(N1409-INDEX('Price Data'!T:T,MATCH(TEXT(A1409,"YYYY-MM-DD"),'Price Data'!S:S,0)+1))/INDEX('Price Data'!T:T,MATCH(TEXT(A1409,"YYYY-MM-DD"),'Price Data'!S:S,0)+1),""),"")</f>
        <v>-3.3248081841432311E-2</v>
      </c>
    </row>
    <row r="1410" spans="1:15" x14ac:dyDescent="0.3">
      <c r="A1410" s="8">
        <v>43229</v>
      </c>
      <c r="B1410" s="34">
        <f>IFERROR(INDEX('Price Data'!B:B,MATCH(TEXT(A1410,"YYYY-MM-DD"),'Price Data'!A:A,0)),"")</f>
        <v>24267</v>
      </c>
      <c r="C1410" s="10" cm="1">
        <f t="array" ref="C1410">IFERROR(IF(ISNUMBER(B1410),(B1410-INDEX('Price Data'!B:B,MATCH(TEXT(A1410,"YYYY-MM-DD"),'Price Data'!A:A,0)+1))/INDEX('Price Data'!B:B,MATCH(TEXT(A1410,"YYYY-MM-DD"),'Price Data'!A:A,0)+1),""),"")</f>
        <v>5.1360642836432921E-3</v>
      </c>
      <c r="D1410" s="34">
        <f>IFERROR(INDEX('Price Data'!E:E,MATCH(TEXT(A1410,"YYYY-MM-DD"),'Price Data'!D:D,0)),"")</f>
        <v>17.54</v>
      </c>
      <c r="E1410" s="10" cm="1">
        <f t="array" ref="E1410">IFERROR(IF(ISNUMBER(D1410),(D1410-INDEX('Price Data'!E:E,MATCH(TEXT(A1410,"YYYY-MM-DD"),'Price Data'!D:D,0)+1))/INDEX('Price Data'!E:E,MATCH(TEXT(A1410,"YYYY-MM-DD"),'Price Data'!D:D,0)+1),""),"")</f>
        <v>1.2117714945181816E-2</v>
      </c>
      <c r="F1410" s="34">
        <f>IFERROR(INDEX('Price Data'!H:H,MATCH(TEXT(A1410,"YYYY-MM-DD"),'Price Data'!G:G,0)),"")</f>
        <v>275</v>
      </c>
      <c r="G1410" s="10" cm="1">
        <f t="array" ref="G1410">IFERROR(IF(ISNUMBER(F1410),(F1410-INDEX('Price Data'!H:H,MATCH(TEXT(A1410,"YYYY-MM-DD"),'Price Data'!G:G,0)+1))/INDEX('Price Data'!H:H,MATCH(TEXT(A1410,"YYYY-MM-DD"),'Price Data'!G:G,0)+1),""),"")</f>
        <v>3.7735849056603772E-2</v>
      </c>
      <c r="H1410" s="34">
        <f>IFERROR(INDEX('Price Data'!K:K,MATCH(TEXT(A1410,"YYYY-MM-DD"),'Price Data'!J:J,0)),"")</f>
        <v>3.16</v>
      </c>
      <c r="I1410" s="10" cm="1">
        <f t="array" ref="I1410">IFERROR(IF(ISNUMBER(H1410),(H1410-INDEX('Price Data'!K:K,MATCH(TEXT(A1410,"YYYY-MM-DD"),'Price Data'!J:J,0)+1))/INDEX('Price Data'!K:K,MATCH(TEXT(A1410,"YYYY-MM-DD"),'Price Data'!J:J,0)+1),""),"")</f>
        <v>6.3694267515923622E-3</v>
      </c>
      <c r="J1410" s="34">
        <f>IFERROR(INDEX('Price Data'!N:N,MATCH(TEXT(A1410,"YYYY-MM-DD"),'Price Data'!M:M,0)),"")</f>
        <v>3.32</v>
      </c>
      <c r="K1410" s="10" cm="1">
        <f t="array" ref="K1410">IFERROR(IF(ISNUMBER(J1410),(J1410-INDEX('Price Data'!N:N,MATCH(TEXT(A1410,"YYYY-MM-DD"),'Price Data'!M:M,0)+1))/INDEX('Price Data'!N:N,MATCH(TEXT(A1410,"YYYY-MM-DD"),'Price Data'!M:M,0)+1),""),"")</f>
        <v>8.1433224755700334E-2</v>
      </c>
      <c r="L1410" s="34">
        <f>IFERROR(INDEX('Price Data'!Q:Q,MATCH(TEXT(A1410,"YYYY-MM-DD"),'Price Data'!P:P,0)),"")</f>
        <v>3.06</v>
      </c>
      <c r="M1410" s="10" cm="1">
        <f t="array" ref="M1410">IFERROR(IF(ISNUMBER(L1410),(L1410-INDEX('Price Data'!Q:Q,MATCH(TEXT(A1410,"YYYY-MM-DD"),'Price Data'!P:P,0)+1))/INDEX('Price Data'!Q:Q,MATCH(TEXT(A1410,"YYYY-MM-DD"),'Price Data'!P:P,0)+1),""),"")</f>
        <v>3.0303030303030252E-2</v>
      </c>
      <c r="N1410" s="34">
        <f>IFERROR(INDEX('Price Data'!T:T,MATCH(TEXT(A1410,"YYYY-MM-DD"),'Price Data'!S:S,0)),"")</f>
        <v>3.85</v>
      </c>
      <c r="O1410" s="10" cm="1">
        <f t="array" ref="O1410">IFERROR(IF(ISNUMBER(N1410),(N1410-INDEX('Price Data'!T:T,MATCH(TEXT(A1410,"YYYY-MM-DD"),'Price Data'!S:S,0)+1))/INDEX('Price Data'!T:T,MATCH(TEXT(A1410,"YYYY-MM-DD"),'Price Data'!S:S,0)+1),""),"")</f>
        <v>1.8518518518518594E-2</v>
      </c>
    </row>
    <row r="1411" spans="1:15" x14ac:dyDescent="0.3">
      <c r="A1411" s="8">
        <v>43230</v>
      </c>
      <c r="B1411" s="34">
        <f>IFERROR(INDEX('Price Data'!B:B,MATCH(TEXT(A1411,"YYYY-MM-DD"),'Price Data'!A:A,0)),"")</f>
        <v>24034</v>
      </c>
      <c r="C1411" s="10" cm="1">
        <f t="array" ref="C1411">IFERROR(IF(ISNUMBER(B1411),(B1411-INDEX('Price Data'!B:B,MATCH(TEXT(A1411,"YYYY-MM-DD"),'Price Data'!A:A,0)+1))/INDEX('Price Data'!B:B,MATCH(TEXT(A1411,"YYYY-MM-DD"),'Price Data'!A:A,0)+1),""),"")</f>
        <v>-9.601516462685953E-3</v>
      </c>
      <c r="D1411" s="34">
        <f>IFERROR(INDEX('Price Data'!E:E,MATCH(TEXT(A1411,"YYYY-MM-DD"),'Price Data'!D:D,0)),"")</f>
        <v>17.86</v>
      </c>
      <c r="E1411" s="10" cm="1">
        <f t="array" ref="E1411">IFERROR(IF(ISNUMBER(D1411),(D1411-INDEX('Price Data'!E:E,MATCH(TEXT(A1411,"YYYY-MM-DD"),'Price Data'!D:D,0)+1))/INDEX('Price Data'!E:E,MATCH(TEXT(A1411,"YYYY-MM-DD"),'Price Data'!D:D,0)+1),""),"")</f>
        <v>1.824401368301028E-2</v>
      </c>
      <c r="F1411" s="34">
        <f>IFERROR(INDEX('Price Data'!H:H,MATCH(TEXT(A1411,"YYYY-MM-DD"),'Price Data'!G:G,0)),"")</f>
        <v>272</v>
      </c>
      <c r="G1411" s="10" cm="1">
        <f t="array" ref="G1411">IFERROR(IF(ISNUMBER(F1411),(F1411-INDEX('Price Data'!H:H,MATCH(TEXT(A1411,"YYYY-MM-DD"),'Price Data'!G:G,0)+1))/INDEX('Price Data'!H:H,MATCH(TEXT(A1411,"YYYY-MM-DD"),'Price Data'!G:G,0)+1),""),"")</f>
        <v>-1.090909090909091E-2</v>
      </c>
      <c r="H1411" s="34">
        <f>IFERROR(INDEX('Price Data'!K:K,MATCH(TEXT(A1411,"YYYY-MM-DD"),'Price Data'!J:J,0)),"")</f>
        <v>3.13</v>
      </c>
      <c r="I1411" s="10" cm="1">
        <f t="array" ref="I1411">IFERROR(IF(ISNUMBER(H1411),(H1411-INDEX('Price Data'!K:K,MATCH(TEXT(A1411,"YYYY-MM-DD"),'Price Data'!J:J,0)+1))/INDEX('Price Data'!K:K,MATCH(TEXT(A1411,"YYYY-MM-DD"),'Price Data'!J:J,0)+1),""),"")</f>
        <v>-9.4936708860760277E-3</v>
      </c>
      <c r="J1411" s="34">
        <f>IFERROR(INDEX('Price Data'!N:N,MATCH(TEXT(A1411,"YYYY-MM-DD"),'Price Data'!M:M,0)),"")</f>
        <v>3.33</v>
      </c>
      <c r="K1411" s="10" cm="1">
        <f t="array" ref="K1411">IFERROR(IF(ISNUMBER(J1411),(J1411-INDEX('Price Data'!N:N,MATCH(TEXT(A1411,"YYYY-MM-DD"),'Price Data'!M:M,0)+1))/INDEX('Price Data'!N:N,MATCH(TEXT(A1411,"YYYY-MM-DD"),'Price Data'!M:M,0)+1),""),"")</f>
        <v>3.0120481927711539E-3</v>
      </c>
      <c r="L1411" s="34">
        <f>IFERROR(INDEX('Price Data'!Q:Q,MATCH(TEXT(A1411,"YYYY-MM-DD"),'Price Data'!P:P,0)),"")</f>
        <v>2.93</v>
      </c>
      <c r="M1411" s="10" cm="1">
        <f t="array" ref="M1411">IFERROR(IF(ISNUMBER(L1411),(L1411-INDEX('Price Data'!Q:Q,MATCH(TEXT(A1411,"YYYY-MM-DD"),'Price Data'!P:P,0)+1))/INDEX('Price Data'!Q:Q,MATCH(TEXT(A1411,"YYYY-MM-DD"),'Price Data'!P:P,0)+1),""),"")</f>
        <v>-4.2483660130718921E-2</v>
      </c>
      <c r="N1411" s="34">
        <f>IFERROR(INDEX('Price Data'!T:T,MATCH(TEXT(A1411,"YYYY-MM-DD"),'Price Data'!S:S,0)),"")</f>
        <v>3.81</v>
      </c>
      <c r="O1411" s="10" cm="1">
        <f t="array" ref="O1411">IFERROR(IF(ISNUMBER(N1411),(N1411-INDEX('Price Data'!T:T,MATCH(TEXT(A1411,"YYYY-MM-DD"),'Price Data'!S:S,0)+1))/INDEX('Price Data'!T:T,MATCH(TEXT(A1411,"YYYY-MM-DD"),'Price Data'!S:S,0)+1),""),"")</f>
        <v>-1.0389610389610398E-2</v>
      </c>
    </row>
    <row r="1412" spans="1:15" x14ac:dyDescent="0.3">
      <c r="A1412" s="8">
        <v>43231</v>
      </c>
      <c r="B1412" s="34">
        <f>IFERROR(INDEX('Price Data'!B:B,MATCH(TEXT(A1412,"YYYY-MM-DD"),'Price Data'!A:A,0)),"")</f>
        <v>24159</v>
      </c>
      <c r="C1412" s="10" cm="1">
        <f t="array" ref="C1412">IFERROR(IF(ISNUMBER(B1412),(B1412-INDEX('Price Data'!B:B,MATCH(TEXT(A1412,"YYYY-MM-DD"),'Price Data'!A:A,0)+1))/INDEX('Price Data'!B:B,MATCH(TEXT(A1412,"YYYY-MM-DD"),'Price Data'!A:A,0)+1),""),"")</f>
        <v>5.2009652991595236E-3</v>
      </c>
      <c r="D1412" s="34">
        <f>IFERROR(INDEX('Price Data'!E:E,MATCH(TEXT(A1412,"YYYY-MM-DD"),'Price Data'!D:D,0)),"")</f>
        <v>17.940000000000001</v>
      </c>
      <c r="E1412" s="10" cm="1">
        <f t="array" ref="E1412">IFERROR(IF(ISNUMBER(D1412),(D1412-INDEX('Price Data'!E:E,MATCH(TEXT(A1412,"YYYY-MM-DD"),'Price Data'!D:D,0)+1))/INDEX('Price Data'!E:E,MATCH(TEXT(A1412,"YYYY-MM-DD"),'Price Data'!D:D,0)+1),""),"")</f>
        <v>4.4792833146697561E-3</v>
      </c>
      <c r="F1412" s="34">
        <f>IFERROR(INDEX('Price Data'!H:H,MATCH(TEXT(A1412,"YYYY-MM-DD"),'Price Data'!G:G,0)),"")</f>
        <v>320</v>
      </c>
      <c r="G1412" s="10" cm="1">
        <f t="array" ref="G1412">IFERROR(IF(ISNUMBER(F1412),(F1412-INDEX('Price Data'!H:H,MATCH(TEXT(A1412,"YYYY-MM-DD"),'Price Data'!G:G,0)+1))/INDEX('Price Data'!H:H,MATCH(TEXT(A1412,"YYYY-MM-DD"),'Price Data'!G:G,0)+1),""),"")</f>
        <v>0.17647058823529413</v>
      </c>
      <c r="H1412" s="34">
        <f>IFERROR(INDEX('Price Data'!K:K,MATCH(TEXT(A1412,"YYYY-MM-DD"),'Price Data'!J:J,0)),"")</f>
        <v>3.15</v>
      </c>
      <c r="I1412" s="10" cm="1">
        <f t="array" ref="I1412">IFERROR(IF(ISNUMBER(H1412),(H1412-INDEX('Price Data'!K:K,MATCH(TEXT(A1412,"YYYY-MM-DD"),'Price Data'!J:J,0)+1))/INDEX('Price Data'!K:K,MATCH(TEXT(A1412,"YYYY-MM-DD"),'Price Data'!J:J,0)+1),""),"")</f>
        <v>6.3897763578274818E-3</v>
      </c>
      <c r="J1412" s="34">
        <f>IFERROR(INDEX('Price Data'!N:N,MATCH(TEXT(A1412,"YYYY-MM-DD"),'Price Data'!M:M,0)),"")</f>
        <v>3.4</v>
      </c>
      <c r="K1412" s="10" cm="1">
        <f t="array" ref="K1412">IFERROR(IF(ISNUMBER(J1412),(J1412-INDEX('Price Data'!N:N,MATCH(TEXT(A1412,"YYYY-MM-DD"),'Price Data'!M:M,0)+1))/INDEX('Price Data'!N:N,MATCH(TEXT(A1412,"YYYY-MM-DD"),'Price Data'!M:M,0)+1),""),"")</f>
        <v>2.1021021021020974E-2</v>
      </c>
      <c r="L1412" s="34">
        <f>IFERROR(INDEX('Price Data'!Q:Q,MATCH(TEXT(A1412,"YYYY-MM-DD"),'Price Data'!P:P,0)),"")</f>
        <v>2.96</v>
      </c>
      <c r="M1412" s="10" cm="1">
        <f t="array" ref="M1412">IFERROR(IF(ISNUMBER(L1412),(L1412-INDEX('Price Data'!Q:Q,MATCH(TEXT(A1412,"YYYY-MM-DD"),'Price Data'!P:P,0)+1))/INDEX('Price Data'!Q:Q,MATCH(TEXT(A1412,"YYYY-MM-DD"),'Price Data'!P:P,0)+1),""),"")</f>
        <v>1.0238907849829284E-2</v>
      </c>
      <c r="N1412" s="34">
        <f>IFERROR(INDEX('Price Data'!T:T,MATCH(TEXT(A1412,"YYYY-MM-DD"),'Price Data'!S:S,0)),"")</f>
        <v>3.91</v>
      </c>
      <c r="O1412" s="10" cm="1">
        <f t="array" ref="O1412">IFERROR(IF(ISNUMBER(N1412),(N1412-INDEX('Price Data'!T:T,MATCH(TEXT(A1412,"YYYY-MM-DD"),'Price Data'!S:S,0)+1))/INDEX('Price Data'!T:T,MATCH(TEXT(A1412,"YYYY-MM-DD"),'Price Data'!S:S,0)+1),""),"")</f>
        <v>2.6246719160105011E-2</v>
      </c>
    </row>
    <row r="1413" spans="1:15" x14ac:dyDescent="0.3">
      <c r="A1413" s="8">
        <v>43232</v>
      </c>
      <c r="B1413" s="34" t="str">
        <f>IFERROR(INDEX('Price Data'!B:B,MATCH(TEXT(A1413,"YYYY-MM-DD"),'Price Data'!A:A,0)),"")</f>
        <v/>
      </c>
      <c r="C1413" s="10" t="str" cm="1">
        <f t="array" ref="C1413">IFERROR(IF(ISNUMBER(B1413),(B1413-INDEX('Price Data'!B:B,MATCH(TEXT(A1413,"YYYY-MM-DD"),'Price Data'!A:A,0)+1))/INDEX('Price Data'!B:B,MATCH(TEXT(A1413,"YYYY-MM-DD"),'Price Data'!A:A,0)+1),""),"")</f>
        <v/>
      </c>
      <c r="D1413" s="34" t="str">
        <f>IFERROR(INDEX('Price Data'!E:E,MATCH(TEXT(A1413,"YYYY-MM-DD"),'Price Data'!D:D,0)),"")</f>
        <v/>
      </c>
      <c r="E1413" s="10" t="str" cm="1">
        <f t="array" ref="E1413">IFERROR(IF(ISNUMBER(D1413),(D1413-INDEX('Price Data'!E:E,MATCH(TEXT(A1413,"YYYY-MM-DD"),'Price Data'!D:D,0)+1))/INDEX('Price Data'!E:E,MATCH(TEXT(A1413,"YYYY-MM-DD"),'Price Data'!D:D,0)+1),""),"")</f>
        <v/>
      </c>
      <c r="F1413" s="34" t="str">
        <f>IFERROR(INDEX('Price Data'!H:H,MATCH(TEXT(A1413,"YYYY-MM-DD"),'Price Data'!G:G,0)),"")</f>
        <v/>
      </c>
      <c r="G1413" s="10" t="str" cm="1">
        <f t="array" ref="G1413">IFERROR(IF(ISNUMBER(F1413),(F1413-INDEX('Price Data'!H:H,MATCH(TEXT(A1413,"YYYY-MM-DD"),'Price Data'!G:G,0)+1))/INDEX('Price Data'!H:H,MATCH(TEXT(A1413,"YYYY-MM-DD"),'Price Data'!G:G,0)+1),""),"")</f>
        <v/>
      </c>
      <c r="H1413" s="34" t="str">
        <f>IFERROR(INDEX('Price Data'!K:K,MATCH(TEXT(A1413,"YYYY-MM-DD"),'Price Data'!J:J,0)),"")</f>
        <v/>
      </c>
      <c r="I1413" s="10" t="str" cm="1">
        <f t="array" ref="I1413">IFERROR(IF(ISNUMBER(H1413),(H1413-INDEX('Price Data'!K:K,MATCH(TEXT(A1413,"YYYY-MM-DD"),'Price Data'!J:J,0)+1))/INDEX('Price Data'!K:K,MATCH(TEXT(A1413,"YYYY-MM-DD"),'Price Data'!J:J,0)+1),""),"")</f>
        <v/>
      </c>
      <c r="J1413" s="34" t="str">
        <f>IFERROR(INDEX('Price Data'!N:N,MATCH(TEXT(A1413,"YYYY-MM-DD"),'Price Data'!M:M,0)),"")</f>
        <v/>
      </c>
      <c r="K1413" s="10" t="str" cm="1">
        <f t="array" ref="K1413">IFERROR(IF(ISNUMBER(J1413),(J1413-INDEX('Price Data'!N:N,MATCH(TEXT(A1413,"YYYY-MM-DD"),'Price Data'!M:M,0)+1))/INDEX('Price Data'!N:N,MATCH(TEXT(A1413,"YYYY-MM-DD"),'Price Data'!M:M,0)+1),""),"")</f>
        <v/>
      </c>
      <c r="L1413" s="34" t="str">
        <f>IFERROR(INDEX('Price Data'!Q:Q,MATCH(TEXT(A1413,"YYYY-MM-DD"),'Price Data'!P:P,0)),"")</f>
        <v/>
      </c>
      <c r="M1413" s="10" t="str" cm="1">
        <f t="array" ref="M1413">IFERROR(IF(ISNUMBER(L1413),(L1413-INDEX('Price Data'!Q:Q,MATCH(TEXT(A1413,"YYYY-MM-DD"),'Price Data'!P:P,0)+1))/INDEX('Price Data'!Q:Q,MATCH(TEXT(A1413,"YYYY-MM-DD"),'Price Data'!P:P,0)+1),""),"")</f>
        <v/>
      </c>
      <c r="N1413" s="34" t="str">
        <f>IFERROR(INDEX('Price Data'!T:T,MATCH(TEXT(A1413,"YYYY-MM-DD"),'Price Data'!S:S,0)),"")</f>
        <v/>
      </c>
      <c r="O1413" s="10" t="str" cm="1">
        <f t="array" ref="O1413">IFERROR(IF(ISNUMBER(N1413),(N1413-INDEX('Price Data'!T:T,MATCH(TEXT(A1413,"YYYY-MM-DD"),'Price Data'!S:S,0)+1))/INDEX('Price Data'!T:T,MATCH(TEXT(A1413,"YYYY-MM-DD"),'Price Data'!S:S,0)+1),""),"")</f>
        <v/>
      </c>
    </row>
    <row r="1414" spans="1:15" x14ac:dyDescent="0.3">
      <c r="A1414" s="8">
        <v>43233</v>
      </c>
      <c r="B1414" s="34" t="str">
        <f>IFERROR(INDEX('Price Data'!B:B,MATCH(TEXT(A1414,"YYYY-MM-DD"),'Price Data'!A:A,0)),"")</f>
        <v/>
      </c>
      <c r="C1414" s="10" t="str" cm="1">
        <f t="array" ref="C1414">IFERROR(IF(ISNUMBER(B1414),(B1414-INDEX('Price Data'!B:B,MATCH(TEXT(A1414,"YYYY-MM-DD"),'Price Data'!A:A,0)+1))/INDEX('Price Data'!B:B,MATCH(TEXT(A1414,"YYYY-MM-DD"),'Price Data'!A:A,0)+1),""),"")</f>
        <v/>
      </c>
      <c r="D1414" s="34" t="str">
        <f>IFERROR(INDEX('Price Data'!E:E,MATCH(TEXT(A1414,"YYYY-MM-DD"),'Price Data'!D:D,0)),"")</f>
        <v/>
      </c>
      <c r="E1414" s="10" t="str" cm="1">
        <f t="array" ref="E1414">IFERROR(IF(ISNUMBER(D1414),(D1414-INDEX('Price Data'!E:E,MATCH(TEXT(A1414,"YYYY-MM-DD"),'Price Data'!D:D,0)+1))/INDEX('Price Data'!E:E,MATCH(TEXT(A1414,"YYYY-MM-DD"),'Price Data'!D:D,0)+1),""),"")</f>
        <v/>
      </c>
      <c r="F1414" s="34" t="str">
        <f>IFERROR(INDEX('Price Data'!H:H,MATCH(TEXT(A1414,"YYYY-MM-DD"),'Price Data'!G:G,0)),"")</f>
        <v/>
      </c>
      <c r="G1414" s="10" t="str" cm="1">
        <f t="array" ref="G1414">IFERROR(IF(ISNUMBER(F1414),(F1414-INDEX('Price Data'!H:H,MATCH(TEXT(A1414,"YYYY-MM-DD"),'Price Data'!G:G,0)+1))/INDEX('Price Data'!H:H,MATCH(TEXT(A1414,"YYYY-MM-DD"),'Price Data'!G:G,0)+1),""),"")</f>
        <v/>
      </c>
      <c r="H1414" s="34" t="str">
        <f>IFERROR(INDEX('Price Data'!K:K,MATCH(TEXT(A1414,"YYYY-MM-DD"),'Price Data'!J:J,0)),"")</f>
        <v/>
      </c>
      <c r="I1414" s="10" t="str" cm="1">
        <f t="array" ref="I1414">IFERROR(IF(ISNUMBER(H1414),(H1414-INDEX('Price Data'!K:K,MATCH(TEXT(A1414,"YYYY-MM-DD"),'Price Data'!J:J,0)+1))/INDEX('Price Data'!K:K,MATCH(TEXT(A1414,"YYYY-MM-DD"),'Price Data'!J:J,0)+1),""),"")</f>
        <v/>
      </c>
      <c r="J1414" s="34" t="str">
        <f>IFERROR(INDEX('Price Data'!N:N,MATCH(TEXT(A1414,"YYYY-MM-DD"),'Price Data'!M:M,0)),"")</f>
        <v/>
      </c>
      <c r="K1414" s="10" t="str" cm="1">
        <f t="array" ref="K1414">IFERROR(IF(ISNUMBER(J1414),(J1414-INDEX('Price Data'!N:N,MATCH(TEXT(A1414,"YYYY-MM-DD"),'Price Data'!M:M,0)+1))/INDEX('Price Data'!N:N,MATCH(TEXT(A1414,"YYYY-MM-DD"),'Price Data'!M:M,0)+1),""),"")</f>
        <v/>
      </c>
      <c r="L1414" s="34" t="str">
        <f>IFERROR(INDEX('Price Data'!Q:Q,MATCH(TEXT(A1414,"YYYY-MM-DD"),'Price Data'!P:P,0)),"")</f>
        <v/>
      </c>
      <c r="M1414" s="10" t="str" cm="1">
        <f t="array" ref="M1414">IFERROR(IF(ISNUMBER(L1414),(L1414-INDEX('Price Data'!Q:Q,MATCH(TEXT(A1414,"YYYY-MM-DD"),'Price Data'!P:P,0)+1))/INDEX('Price Data'!Q:Q,MATCH(TEXT(A1414,"YYYY-MM-DD"),'Price Data'!P:P,0)+1),""),"")</f>
        <v/>
      </c>
      <c r="N1414" s="34" t="str">
        <f>IFERROR(INDEX('Price Data'!T:T,MATCH(TEXT(A1414,"YYYY-MM-DD"),'Price Data'!S:S,0)),"")</f>
        <v/>
      </c>
      <c r="O1414" s="10" t="str" cm="1">
        <f t="array" ref="O1414">IFERROR(IF(ISNUMBER(N1414),(N1414-INDEX('Price Data'!T:T,MATCH(TEXT(A1414,"YYYY-MM-DD"),'Price Data'!S:S,0)+1))/INDEX('Price Data'!T:T,MATCH(TEXT(A1414,"YYYY-MM-DD"),'Price Data'!S:S,0)+1),""),"")</f>
        <v/>
      </c>
    </row>
    <row r="1415" spans="1:15" x14ac:dyDescent="0.3">
      <c r="A1415" s="8">
        <v>43234</v>
      </c>
      <c r="B1415" s="34">
        <f>IFERROR(INDEX('Price Data'!B:B,MATCH(TEXT(A1415,"YYYY-MM-DD"),'Price Data'!A:A,0)),"")</f>
        <v>24221</v>
      </c>
      <c r="C1415" s="10" cm="1">
        <f t="array" ref="C1415">IFERROR(IF(ISNUMBER(B1415),(B1415-INDEX('Price Data'!B:B,MATCH(TEXT(A1415,"YYYY-MM-DD"),'Price Data'!A:A,0)+1))/INDEX('Price Data'!B:B,MATCH(TEXT(A1415,"YYYY-MM-DD"),'Price Data'!A:A,0)+1),""),"")</f>
        <v>2.5663313878885713E-3</v>
      </c>
      <c r="D1415" s="34">
        <f>IFERROR(INDEX('Price Data'!E:E,MATCH(TEXT(A1415,"YYYY-MM-DD"),'Price Data'!D:D,0)),"")</f>
        <v>17.79</v>
      </c>
      <c r="E1415" s="10" cm="1">
        <f t="array" ref="E1415">IFERROR(IF(ISNUMBER(D1415),(D1415-INDEX('Price Data'!E:E,MATCH(TEXT(A1415,"YYYY-MM-DD"),'Price Data'!D:D,0)+1))/INDEX('Price Data'!E:E,MATCH(TEXT(A1415,"YYYY-MM-DD"),'Price Data'!D:D,0)+1),""),"")</f>
        <v>-8.361204013378044E-3</v>
      </c>
      <c r="F1415" s="34">
        <f>IFERROR(INDEX('Price Data'!H:H,MATCH(TEXT(A1415,"YYYY-MM-DD"),'Price Data'!G:G,0)),"")</f>
        <v>328</v>
      </c>
      <c r="G1415" s="10" cm="1">
        <f t="array" ref="G1415">IFERROR(IF(ISNUMBER(F1415),(F1415-INDEX('Price Data'!H:H,MATCH(TEXT(A1415,"YYYY-MM-DD"),'Price Data'!G:G,0)+1))/INDEX('Price Data'!H:H,MATCH(TEXT(A1415,"YYYY-MM-DD"),'Price Data'!G:G,0)+1),""),"")</f>
        <v>2.5000000000000001E-2</v>
      </c>
      <c r="H1415" s="34">
        <f>IFERROR(INDEX('Price Data'!K:K,MATCH(TEXT(A1415,"YYYY-MM-DD"),'Price Data'!J:J,0)),"")</f>
        <v>3.15</v>
      </c>
      <c r="I1415" s="10" cm="1">
        <f t="array" ref="I1415">IFERROR(IF(ISNUMBER(H1415),(H1415-INDEX('Price Data'!K:K,MATCH(TEXT(A1415,"YYYY-MM-DD"),'Price Data'!J:J,0)+1))/INDEX('Price Data'!K:K,MATCH(TEXT(A1415,"YYYY-MM-DD"),'Price Data'!J:J,0)+1),""),"")</f>
        <v>0</v>
      </c>
      <c r="J1415" s="34">
        <f>IFERROR(INDEX('Price Data'!N:N,MATCH(TEXT(A1415,"YYYY-MM-DD"),'Price Data'!M:M,0)),"")</f>
        <v>3.45</v>
      </c>
      <c r="K1415" s="10" cm="1">
        <f t="array" ref="K1415">IFERROR(IF(ISNUMBER(J1415),(J1415-INDEX('Price Data'!N:N,MATCH(TEXT(A1415,"YYYY-MM-DD"),'Price Data'!M:M,0)+1))/INDEX('Price Data'!N:N,MATCH(TEXT(A1415,"YYYY-MM-DD"),'Price Data'!M:M,0)+1),""),"")</f>
        <v>1.4705882352941256E-2</v>
      </c>
      <c r="L1415" s="34">
        <f>IFERROR(INDEX('Price Data'!Q:Q,MATCH(TEXT(A1415,"YYYY-MM-DD"),'Price Data'!P:P,0)),"")</f>
        <v>3</v>
      </c>
      <c r="M1415" s="10" cm="1">
        <f t="array" ref="M1415">IFERROR(IF(ISNUMBER(L1415),(L1415-INDEX('Price Data'!Q:Q,MATCH(TEXT(A1415,"YYYY-MM-DD"),'Price Data'!P:P,0)+1))/INDEX('Price Data'!Q:Q,MATCH(TEXT(A1415,"YYYY-MM-DD"),'Price Data'!P:P,0)+1),""),"")</f>
        <v>1.3513513513513526E-2</v>
      </c>
      <c r="N1415" s="34">
        <f>IFERROR(INDEX('Price Data'!T:T,MATCH(TEXT(A1415,"YYYY-MM-DD"),'Price Data'!S:S,0)),"")</f>
        <v>3.88</v>
      </c>
      <c r="O1415" s="10" cm="1">
        <f t="array" ref="O1415">IFERROR(IF(ISNUMBER(N1415),(N1415-INDEX('Price Data'!T:T,MATCH(TEXT(A1415,"YYYY-MM-DD"),'Price Data'!S:S,0)+1))/INDEX('Price Data'!T:T,MATCH(TEXT(A1415,"YYYY-MM-DD"),'Price Data'!S:S,0)+1),""),"")</f>
        <v>-7.6726342710998078E-3</v>
      </c>
    </row>
    <row r="1416" spans="1:15" x14ac:dyDescent="0.3">
      <c r="A1416" s="8">
        <v>43235</v>
      </c>
      <c r="B1416" s="34">
        <f>IFERROR(INDEX('Price Data'!B:B,MATCH(TEXT(A1416,"YYYY-MM-DD"),'Price Data'!A:A,0)),"")</f>
        <v>24297</v>
      </c>
      <c r="C1416" s="10" cm="1">
        <f t="array" ref="C1416">IFERROR(IF(ISNUMBER(B1416),(B1416-INDEX('Price Data'!B:B,MATCH(TEXT(A1416,"YYYY-MM-DD"),'Price Data'!A:A,0)+1))/INDEX('Price Data'!B:B,MATCH(TEXT(A1416,"YYYY-MM-DD"),'Price Data'!A:A,0)+1),""),"")</f>
        <v>3.1377730068948432E-3</v>
      </c>
      <c r="D1416" s="34">
        <f>IFERROR(INDEX('Price Data'!E:E,MATCH(TEXT(A1416,"YYYY-MM-DD"),'Price Data'!D:D,0)),"")</f>
        <v>17.84</v>
      </c>
      <c r="E1416" s="10" cm="1">
        <f t="array" ref="E1416">IFERROR(IF(ISNUMBER(D1416),(D1416-INDEX('Price Data'!E:E,MATCH(TEXT(A1416,"YYYY-MM-DD"),'Price Data'!D:D,0)+1))/INDEX('Price Data'!E:E,MATCH(TEXT(A1416,"YYYY-MM-DD"),'Price Data'!D:D,0)+1),""),"")</f>
        <v>2.8105677346824459E-3</v>
      </c>
      <c r="F1416" s="34">
        <f>IFERROR(INDEX('Price Data'!H:H,MATCH(TEXT(A1416,"YYYY-MM-DD"),'Price Data'!G:G,0)),"")</f>
        <v>323</v>
      </c>
      <c r="G1416" s="10" cm="1">
        <f t="array" ref="G1416">IFERROR(IF(ISNUMBER(F1416),(F1416-INDEX('Price Data'!H:H,MATCH(TEXT(A1416,"YYYY-MM-DD"),'Price Data'!G:G,0)+1))/INDEX('Price Data'!H:H,MATCH(TEXT(A1416,"YYYY-MM-DD"),'Price Data'!G:G,0)+1),""),"")</f>
        <v>-1.524390243902439E-2</v>
      </c>
      <c r="H1416" s="34">
        <f>IFERROR(INDEX('Price Data'!K:K,MATCH(TEXT(A1416,"YYYY-MM-DD"),'Price Data'!J:J,0)),"")</f>
        <v>3.18</v>
      </c>
      <c r="I1416" s="10" cm="1">
        <f t="array" ref="I1416">IFERROR(IF(ISNUMBER(H1416),(H1416-INDEX('Price Data'!K:K,MATCH(TEXT(A1416,"YYYY-MM-DD"),'Price Data'!J:J,0)+1))/INDEX('Price Data'!K:K,MATCH(TEXT(A1416,"YYYY-MM-DD"),'Price Data'!J:J,0)+1),""),"")</f>
        <v>9.5238095238096027E-3</v>
      </c>
      <c r="J1416" s="34">
        <f>IFERROR(INDEX('Price Data'!N:N,MATCH(TEXT(A1416,"YYYY-MM-DD"),'Price Data'!M:M,0)),"")</f>
        <v>3.48</v>
      </c>
      <c r="K1416" s="10" cm="1">
        <f t="array" ref="K1416">IFERROR(IF(ISNUMBER(J1416),(J1416-INDEX('Price Data'!N:N,MATCH(TEXT(A1416,"YYYY-MM-DD"),'Price Data'!M:M,0)+1))/INDEX('Price Data'!N:N,MATCH(TEXT(A1416,"YYYY-MM-DD"),'Price Data'!M:M,0)+1),""),"")</f>
        <v>8.6956521739129863E-3</v>
      </c>
      <c r="L1416" s="34">
        <f>IFERROR(INDEX('Price Data'!Q:Q,MATCH(TEXT(A1416,"YYYY-MM-DD"),'Price Data'!P:P,0)),"")</f>
        <v>3.03</v>
      </c>
      <c r="M1416" s="10" cm="1">
        <f t="array" ref="M1416">IFERROR(IF(ISNUMBER(L1416),(L1416-INDEX('Price Data'!Q:Q,MATCH(TEXT(A1416,"YYYY-MM-DD"),'Price Data'!P:P,0)+1))/INDEX('Price Data'!Q:Q,MATCH(TEXT(A1416,"YYYY-MM-DD"),'Price Data'!P:P,0)+1),""),"")</f>
        <v>9.9999999999999343E-3</v>
      </c>
      <c r="N1416" s="34">
        <f>IFERROR(INDEX('Price Data'!T:T,MATCH(TEXT(A1416,"YYYY-MM-DD"),'Price Data'!S:S,0)),"")</f>
        <v>3.92</v>
      </c>
      <c r="O1416" s="10" cm="1">
        <f t="array" ref="O1416">IFERROR(IF(ISNUMBER(N1416),(N1416-INDEX('Price Data'!T:T,MATCH(TEXT(A1416,"YYYY-MM-DD"),'Price Data'!S:S,0)+1))/INDEX('Price Data'!T:T,MATCH(TEXT(A1416,"YYYY-MM-DD"),'Price Data'!S:S,0)+1),""),"")</f>
        <v>1.0309278350515474E-2</v>
      </c>
    </row>
    <row r="1417" spans="1:15" x14ac:dyDescent="0.3">
      <c r="A1417" s="8">
        <v>43236</v>
      </c>
      <c r="B1417" s="34">
        <f>IFERROR(INDEX('Price Data'!B:B,MATCH(TEXT(A1417,"YYYY-MM-DD"),'Price Data'!A:A,0)),"")</f>
        <v>23734</v>
      </c>
      <c r="C1417" s="10" cm="1">
        <f t="array" ref="C1417">IFERROR(IF(ISNUMBER(B1417),(B1417-INDEX('Price Data'!B:B,MATCH(TEXT(A1417,"YYYY-MM-DD"),'Price Data'!A:A,0)+1))/INDEX('Price Data'!B:B,MATCH(TEXT(A1417,"YYYY-MM-DD"),'Price Data'!A:A,0)+1),""),"")</f>
        <v>-2.3171584969337779E-2</v>
      </c>
      <c r="D1417" s="34">
        <f>IFERROR(INDEX('Price Data'!E:E,MATCH(TEXT(A1417,"YYYY-MM-DD"),'Price Data'!D:D,0)),"")</f>
        <v>17</v>
      </c>
      <c r="E1417" s="10" cm="1">
        <f t="array" ref="E1417">IFERROR(IF(ISNUMBER(D1417),(D1417-INDEX('Price Data'!E:E,MATCH(TEXT(A1417,"YYYY-MM-DD"),'Price Data'!D:D,0)+1))/INDEX('Price Data'!E:E,MATCH(TEXT(A1417,"YYYY-MM-DD"),'Price Data'!D:D,0)+1),""),"")</f>
        <v>-4.7085201793721963E-2</v>
      </c>
      <c r="F1417" s="34">
        <f>IFERROR(INDEX('Price Data'!H:H,MATCH(TEXT(A1417,"YYYY-MM-DD"),'Price Data'!G:G,0)),"")</f>
        <v>320.70001200000002</v>
      </c>
      <c r="G1417" s="10" cm="1">
        <f t="array" ref="G1417">IFERROR(IF(ISNUMBER(F1417),(F1417-INDEX('Price Data'!H:H,MATCH(TEXT(A1417,"YYYY-MM-DD"),'Price Data'!G:G,0)+1))/INDEX('Price Data'!H:H,MATCH(TEXT(A1417,"YYYY-MM-DD"),'Price Data'!G:G,0)+1),""),"")</f>
        <v>-7.1207058823528945E-3</v>
      </c>
      <c r="H1417" s="34">
        <f>IFERROR(INDEX('Price Data'!K:K,MATCH(TEXT(A1417,"YYYY-MM-DD"),'Price Data'!J:J,0)),"")</f>
        <v>3.1</v>
      </c>
      <c r="I1417" s="10" cm="1">
        <f t="array" ref="I1417">IFERROR(IF(ISNUMBER(H1417),(H1417-INDEX('Price Data'!K:K,MATCH(TEXT(A1417,"YYYY-MM-DD"),'Price Data'!J:J,0)+1))/INDEX('Price Data'!K:K,MATCH(TEXT(A1417,"YYYY-MM-DD"),'Price Data'!J:J,0)+1),""),"")</f>
        <v>-2.5157232704402538E-2</v>
      </c>
      <c r="J1417" s="34">
        <f>IFERROR(INDEX('Price Data'!N:N,MATCH(TEXT(A1417,"YYYY-MM-DD"),'Price Data'!M:M,0)),"")</f>
        <v>3.38</v>
      </c>
      <c r="K1417" s="10" cm="1">
        <f t="array" ref="K1417">IFERROR(IF(ISNUMBER(J1417),(J1417-INDEX('Price Data'!N:N,MATCH(TEXT(A1417,"YYYY-MM-DD"),'Price Data'!M:M,0)+1))/INDEX('Price Data'!N:N,MATCH(TEXT(A1417,"YYYY-MM-DD"),'Price Data'!M:M,0)+1),""),"")</f>
        <v>-2.8735632183908073E-2</v>
      </c>
      <c r="L1417" s="34">
        <f>IFERROR(INDEX('Price Data'!Q:Q,MATCH(TEXT(A1417,"YYYY-MM-DD"),'Price Data'!P:P,0)),"")</f>
        <v>2.87</v>
      </c>
      <c r="M1417" s="10" cm="1">
        <f t="array" ref="M1417">IFERROR(IF(ISNUMBER(L1417),(L1417-INDEX('Price Data'!Q:Q,MATCH(TEXT(A1417,"YYYY-MM-DD"),'Price Data'!P:P,0)+1))/INDEX('Price Data'!Q:Q,MATCH(TEXT(A1417,"YYYY-MM-DD"),'Price Data'!P:P,0)+1),""),"")</f>
        <v>-5.2805280528052709E-2</v>
      </c>
      <c r="N1417" s="34">
        <f>IFERROR(INDEX('Price Data'!T:T,MATCH(TEXT(A1417,"YYYY-MM-DD"),'Price Data'!S:S,0)),"")</f>
        <v>3.8</v>
      </c>
      <c r="O1417" s="10" cm="1">
        <f t="array" ref="O1417">IFERROR(IF(ISNUMBER(N1417),(N1417-INDEX('Price Data'!T:T,MATCH(TEXT(A1417,"YYYY-MM-DD"),'Price Data'!S:S,0)+1))/INDEX('Price Data'!T:T,MATCH(TEXT(A1417,"YYYY-MM-DD"),'Price Data'!S:S,0)+1),""),"")</f>
        <v>-3.0612244897959211E-2</v>
      </c>
    </row>
    <row r="1418" spans="1:15" x14ac:dyDescent="0.3">
      <c r="A1418" s="8">
        <v>43237</v>
      </c>
      <c r="B1418" s="34">
        <f>IFERROR(INDEX('Price Data'!B:B,MATCH(TEXT(A1418,"YYYY-MM-DD"),'Price Data'!A:A,0)),"")</f>
        <v>23802</v>
      </c>
      <c r="C1418" s="10" cm="1">
        <f t="array" ref="C1418">IFERROR(IF(ISNUMBER(B1418),(B1418-INDEX('Price Data'!B:B,MATCH(TEXT(A1418,"YYYY-MM-DD"),'Price Data'!A:A,0)+1))/INDEX('Price Data'!B:B,MATCH(TEXT(A1418,"YYYY-MM-DD"),'Price Data'!A:A,0)+1),""),"")</f>
        <v>2.8650880593241762E-3</v>
      </c>
      <c r="D1418" s="34">
        <f>IFERROR(INDEX('Price Data'!E:E,MATCH(TEXT(A1418,"YYYY-MM-DD"),'Price Data'!D:D,0)),"")</f>
        <v>16.68</v>
      </c>
      <c r="E1418" s="10" cm="1">
        <f t="array" ref="E1418">IFERROR(IF(ISNUMBER(D1418),(D1418-INDEX('Price Data'!E:E,MATCH(TEXT(A1418,"YYYY-MM-DD"),'Price Data'!D:D,0)+1))/INDEX('Price Data'!E:E,MATCH(TEXT(A1418,"YYYY-MM-DD"),'Price Data'!D:D,0)+1),""),"")</f>
        <v>-1.8823529411764722E-2</v>
      </c>
      <c r="F1418" s="34">
        <f>IFERROR(INDEX('Price Data'!H:H,MATCH(TEXT(A1418,"YYYY-MM-DD"),'Price Data'!G:G,0)),"")</f>
        <v>292.29998799999998</v>
      </c>
      <c r="G1418" s="10" cm="1">
        <f t="array" ref="G1418">IFERROR(IF(ISNUMBER(F1418),(F1418-INDEX('Price Data'!H:H,MATCH(TEXT(A1418,"YYYY-MM-DD"),'Price Data'!G:G,0)+1))/INDEX('Price Data'!H:H,MATCH(TEXT(A1418,"YYYY-MM-DD"),'Price Data'!G:G,0)+1),""),"")</f>
        <v>-8.8556354653332628E-2</v>
      </c>
      <c r="H1418" s="34">
        <f>IFERROR(INDEX('Price Data'!K:K,MATCH(TEXT(A1418,"YYYY-MM-DD"),'Price Data'!J:J,0)),"")</f>
        <v>3.08</v>
      </c>
      <c r="I1418" s="10" cm="1">
        <f t="array" ref="I1418">IFERROR(IF(ISNUMBER(H1418),(H1418-INDEX('Price Data'!K:K,MATCH(TEXT(A1418,"YYYY-MM-DD"),'Price Data'!J:J,0)+1))/INDEX('Price Data'!K:K,MATCH(TEXT(A1418,"YYYY-MM-DD"),'Price Data'!J:J,0)+1),""),"")</f>
        <v>-6.4516129032258117E-3</v>
      </c>
      <c r="J1418" s="34">
        <f>IFERROR(INDEX('Price Data'!N:N,MATCH(TEXT(A1418,"YYYY-MM-DD"),'Price Data'!M:M,0)),"")</f>
        <v>3.38</v>
      </c>
      <c r="K1418" s="10" cm="1">
        <f t="array" ref="K1418">IFERROR(IF(ISNUMBER(J1418),(J1418-INDEX('Price Data'!N:N,MATCH(TEXT(A1418,"YYYY-MM-DD"),'Price Data'!M:M,0)+1))/INDEX('Price Data'!N:N,MATCH(TEXT(A1418,"YYYY-MM-DD"),'Price Data'!M:M,0)+1),""),"")</f>
        <v>0</v>
      </c>
      <c r="L1418" s="34">
        <f>IFERROR(INDEX('Price Data'!Q:Q,MATCH(TEXT(A1418,"YYYY-MM-DD"),'Price Data'!P:P,0)),"")</f>
        <v>2.84</v>
      </c>
      <c r="M1418" s="10" cm="1">
        <f t="array" ref="M1418">IFERROR(IF(ISNUMBER(L1418),(L1418-INDEX('Price Data'!Q:Q,MATCH(TEXT(A1418,"YYYY-MM-DD"),'Price Data'!P:P,0)+1))/INDEX('Price Data'!Q:Q,MATCH(TEXT(A1418,"YYYY-MM-DD"),'Price Data'!P:P,0)+1),""),"")</f>
        <v>-1.0452961672473953E-2</v>
      </c>
      <c r="N1418" s="34">
        <f>IFERROR(INDEX('Price Data'!T:T,MATCH(TEXT(A1418,"YYYY-MM-DD"),'Price Data'!S:S,0)),"")</f>
        <v>3.79</v>
      </c>
      <c r="O1418" s="10" cm="1">
        <f t="array" ref="O1418">IFERROR(IF(ISNUMBER(N1418),(N1418-INDEX('Price Data'!T:T,MATCH(TEXT(A1418,"YYYY-MM-DD"),'Price Data'!S:S,0)+1))/INDEX('Price Data'!T:T,MATCH(TEXT(A1418,"YYYY-MM-DD"),'Price Data'!S:S,0)+1),""),"")</f>
        <v>-2.631578947368365E-3</v>
      </c>
    </row>
    <row r="1419" spans="1:15" x14ac:dyDescent="0.3">
      <c r="A1419" s="8">
        <v>43238</v>
      </c>
      <c r="B1419" s="34">
        <f>IFERROR(INDEX('Price Data'!B:B,MATCH(TEXT(A1419,"YYYY-MM-DD"),'Price Data'!A:A,0)),"")</f>
        <v>23450</v>
      </c>
      <c r="C1419" s="10" cm="1">
        <f t="array" ref="C1419">IFERROR(IF(ISNUMBER(B1419),(B1419-INDEX('Price Data'!B:B,MATCH(TEXT(A1419,"YYYY-MM-DD"),'Price Data'!A:A,0)+1))/INDEX('Price Data'!B:B,MATCH(TEXT(A1419,"YYYY-MM-DD"),'Price Data'!A:A,0)+1),""),"")</f>
        <v>-1.4788673220737753E-2</v>
      </c>
      <c r="D1419" s="34">
        <f>IFERROR(INDEX('Price Data'!E:E,MATCH(TEXT(A1419,"YYYY-MM-DD"),'Price Data'!D:D,0)),"")</f>
        <v>16.22</v>
      </c>
      <c r="E1419" s="10" cm="1">
        <f t="array" ref="E1419">IFERROR(IF(ISNUMBER(D1419),(D1419-INDEX('Price Data'!E:E,MATCH(TEXT(A1419,"YYYY-MM-DD"),'Price Data'!D:D,0)+1))/INDEX('Price Data'!E:E,MATCH(TEXT(A1419,"YYYY-MM-DD"),'Price Data'!D:D,0)+1),""),"")</f>
        <v>-2.7577937649880147E-2</v>
      </c>
      <c r="F1419" s="34">
        <f>IFERROR(INDEX('Price Data'!H:H,MATCH(TEXT(A1419,"YYYY-MM-DD"),'Price Data'!G:G,0)),"")</f>
        <v>282</v>
      </c>
      <c r="G1419" s="10" cm="1">
        <f t="array" ref="G1419">IFERROR(IF(ISNUMBER(F1419),(F1419-INDEX('Price Data'!H:H,MATCH(TEXT(A1419,"YYYY-MM-DD"),'Price Data'!G:G,0)+1))/INDEX('Price Data'!H:H,MATCH(TEXT(A1419,"YYYY-MM-DD"),'Price Data'!G:G,0)+1),""),"")</f>
        <v>-3.5237729807912226E-2</v>
      </c>
      <c r="H1419" s="34">
        <f>IFERROR(INDEX('Price Data'!K:K,MATCH(TEXT(A1419,"YYYY-MM-DD"),'Price Data'!J:J,0)),"")</f>
        <v>3</v>
      </c>
      <c r="I1419" s="10" cm="1">
        <f t="array" ref="I1419">IFERROR(IF(ISNUMBER(H1419),(H1419-INDEX('Price Data'!K:K,MATCH(TEXT(A1419,"YYYY-MM-DD"),'Price Data'!J:J,0)+1))/INDEX('Price Data'!K:K,MATCH(TEXT(A1419,"YYYY-MM-DD"),'Price Data'!J:J,0)+1),""),"")</f>
        <v>-2.5974025974025997E-2</v>
      </c>
      <c r="J1419" s="34">
        <f>IFERROR(INDEX('Price Data'!N:N,MATCH(TEXT(A1419,"YYYY-MM-DD"),'Price Data'!M:M,0)),"")</f>
        <v>3.16</v>
      </c>
      <c r="K1419" s="10" cm="1">
        <f t="array" ref="K1419">IFERROR(IF(ISNUMBER(J1419),(J1419-INDEX('Price Data'!N:N,MATCH(TEXT(A1419,"YYYY-MM-DD"),'Price Data'!M:M,0)+1))/INDEX('Price Data'!N:N,MATCH(TEXT(A1419,"YYYY-MM-DD"),'Price Data'!M:M,0)+1),""),"")</f>
        <v>-6.5088757396449634E-2</v>
      </c>
      <c r="L1419" s="34">
        <f>IFERROR(INDEX('Price Data'!Q:Q,MATCH(TEXT(A1419,"YYYY-MM-DD"),'Price Data'!P:P,0)),"")</f>
        <v>2.66</v>
      </c>
      <c r="M1419" s="10" cm="1">
        <f t="array" ref="M1419">IFERROR(IF(ISNUMBER(L1419),(L1419-INDEX('Price Data'!Q:Q,MATCH(TEXT(A1419,"YYYY-MM-DD"),'Price Data'!P:P,0)+1))/INDEX('Price Data'!Q:Q,MATCH(TEXT(A1419,"YYYY-MM-DD"),'Price Data'!P:P,0)+1),""),"")</f>
        <v>-6.3380281690140747E-2</v>
      </c>
      <c r="N1419" s="34">
        <f>IFERROR(INDEX('Price Data'!T:T,MATCH(TEXT(A1419,"YYYY-MM-DD"),'Price Data'!S:S,0)),"")</f>
        <v>3.64</v>
      </c>
      <c r="O1419" s="10" cm="1">
        <f t="array" ref="O1419">IFERROR(IF(ISNUMBER(N1419),(N1419-INDEX('Price Data'!T:T,MATCH(TEXT(A1419,"YYYY-MM-DD"),'Price Data'!S:S,0)+1))/INDEX('Price Data'!T:T,MATCH(TEXT(A1419,"YYYY-MM-DD"),'Price Data'!S:S,0)+1),""),"")</f>
        <v>-3.9577836411609474E-2</v>
      </c>
    </row>
    <row r="1420" spans="1:15" x14ac:dyDescent="0.3">
      <c r="A1420" s="8">
        <v>43239</v>
      </c>
      <c r="B1420" s="34" t="str">
        <f>IFERROR(INDEX('Price Data'!B:B,MATCH(TEXT(A1420,"YYYY-MM-DD"),'Price Data'!A:A,0)),"")</f>
        <v/>
      </c>
      <c r="C1420" s="10" t="str" cm="1">
        <f t="array" ref="C1420">IFERROR(IF(ISNUMBER(B1420),(B1420-INDEX('Price Data'!B:B,MATCH(TEXT(A1420,"YYYY-MM-DD"),'Price Data'!A:A,0)+1))/INDEX('Price Data'!B:B,MATCH(TEXT(A1420,"YYYY-MM-DD"),'Price Data'!A:A,0)+1),""),"")</f>
        <v/>
      </c>
      <c r="D1420" s="34" t="str">
        <f>IFERROR(INDEX('Price Data'!E:E,MATCH(TEXT(A1420,"YYYY-MM-DD"),'Price Data'!D:D,0)),"")</f>
        <v/>
      </c>
      <c r="E1420" s="10" t="str" cm="1">
        <f t="array" ref="E1420">IFERROR(IF(ISNUMBER(D1420),(D1420-INDEX('Price Data'!E:E,MATCH(TEXT(A1420,"YYYY-MM-DD"),'Price Data'!D:D,0)+1))/INDEX('Price Data'!E:E,MATCH(TEXT(A1420,"YYYY-MM-DD"),'Price Data'!D:D,0)+1),""),"")</f>
        <v/>
      </c>
      <c r="F1420" s="34" t="str">
        <f>IFERROR(INDEX('Price Data'!H:H,MATCH(TEXT(A1420,"YYYY-MM-DD"),'Price Data'!G:G,0)),"")</f>
        <v/>
      </c>
      <c r="G1420" s="10" t="str" cm="1">
        <f t="array" ref="G1420">IFERROR(IF(ISNUMBER(F1420),(F1420-INDEX('Price Data'!H:H,MATCH(TEXT(A1420,"YYYY-MM-DD"),'Price Data'!G:G,0)+1))/INDEX('Price Data'!H:H,MATCH(TEXT(A1420,"YYYY-MM-DD"),'Price Data'!G:G,0)+1),""),"")</f>
        <v/>
      </c>
      <c r="H1420" s="34" t="str">
        <f>IFERROR(INDEX('Price Data'!K:K,MATCH(TEXT(A1420,"YYYY-MM-DD"),'Price Data'!J:J,0)),"")</f>
        <v/>
      </c>
      <c r="I1420" s="10" t="str" cm="1">
        <f t="array" ref="I1420">IFERROR(IF(ISNUMBER(H1420),(H1420-INDEX('Price Data'!K:K,MATCH(TEXT(A1420,"YYYY-MM-DD"),'Price Data'!J:J,0)+1))/INDEX('Price Data'!K:K,MATCH(TEXT(A1420,"YYYY-MM-DD"),'Price Data'!J:J,0)+1),""),"")</f>
        <v/>
      </c>
      <c r="J1420" s="34" t="str">
        <f>IFERROR(INDEX('Price Data'!N:N,MATCH(TEXT(A1420,"YYYY-MM-DD"),'Price Data'!M:M,0)),"")</f>
        <v/>
      </c>
      <c r="K1420" s="10" t="str" cm="1">
        <f t="array" ref="K1420">IFERROR(IF(ISNUMBER(J1420),(J1420-INDEX('Price Data'!N:N,MATCH(TEXT(A1420,"YYYY-MM-DD"),'Price Data'!M:M,0)+1))/INDEX('Price Data'!N:N,MATCH(TEXT(A1420,"YYYY-MM-DD"),'Price Data'!M:M,0)+1),""),"")</f>
        <v/>
      </c>
      <c r="L1420" s="34" t="str">
        <f>IFERROR(INDEX('Price Data'!Q:Q,MATCH(TEXT(A1420,"YYYY-MM-DD"),'Price Data'!P:P,0)),"")</f>
        <v/>
      </c>
      <c r="M1420" s="10" t="str" cm="1">
        <f t="array" ref="M1420">IFERROR(IF(ISNUMBER(L1420),(L1420-INDEX('Price Data'!Q:Q,MATCH(TEXT(A1420,"YYYY-MM-DD"),'Price Data'!P:P,0)+1))/INDEX('Price Data'!Q:Q,MATCH(TEXT(A1420,"YYYY-MM-DD"),'Price Data'!P:P,0)+1),""),"")</f>
        <v/>
      </c>
      <c r="N1420" s="34" t="str">
        <f>IFERROR(INDEX('Price Data'!T:T,MATCH(TEXT(A1420,"YYYY-MM-DD"),'Price Data'!S:S,0)),"")</f>
        <v/>
      </c>
      <c r="O1420" s="10" t="str" cm="1">
        <f t="array" ref="O1420">IFERROR(IF(ISNUMBER(N1420),(N1420-INDEX('Price Data'!T:T,MATCH(TEXT(A1420,"YYYY-MM-DD"),'Price Data'!S:S,0)+1))/INDEX('Price Data'!T:T,MATCH(TEXT(A1420,"YYYY-MM-DD"),'Price Data'!S:S,0)+1),""),"")</f>
        <v/>
      </c>
    </row>
    <row r="1421" spans="1:15" x14ac:dyDescent="0.3">
      <c r="A1421" s="8">
        <v>43240</v>
      </c>
      <c r="B1421" s="34" t="str">
        <f>IFERROR(INDEX('Price Data'!B:B,MATCH(TEXT(A1421,"YYYY-MM-DD"),'Price Data'!A:A,0)),"")</f>
        <v/>
      </c>
      <c r="C1421" s="10" t="str" cm="1">
        <f t="array" ref="C1421">IFERROR(IF(ISNUMBER(B1421),(B1421-INDEX('Price Data'!B:B,MATCH(TEXT(A1421,"YYYY-MM-DD"),'Price Data'!A:A,0)+1))/INDEX('Price Data'!B:B,MATCH(TEXT(A1421,"YYYY-MM-DD"),'Price Data'!A:A,0)+1),""),"")</f>
        <v/>
      </c>
      <c r="D1421" s="34" t="str">
        <f>IFERROR(INDEX('Price Data'!E:E,MATCH(TEXT(A1421,"YYYY-MM-DD"),'Price Data'!D:D,0)),"")</f>
        <v/>
      </c>
      <c r="E1421" s="10" t="str" cm="1">
        <f t="array" ref="E1421">IFERROR(IF(ISNUMBER(D1421),(D1421-INDEX('Price Data'!E:E,MATCH(TEXT(A1421,"YYYY-MM-DD"),'Price Data'!D:D,0)+1))/INDEX('Price Data'!E:E,MATCH(TEXT(A1421,"YYYY-MM-DD"),'Price Data'!D:D,0)+1),""),"")</f>
        <v/>
      </c>
      <c r="F1421" s="34" t="str">
        <f>IFERROR(INDEX('Price Data'!H:H,MATCH(TEXT(A1421,"YYYY-MM-DD"),'Price Data'!G:G,0)),"")</f>
        <v/>
      </c>
      <c r="G1421" s="10" t="str" cm="1">
        <f t="array" ref="G1421">IFERROR(IF(ISNUMBER(F1421),(F1421-INDEX('Price Data'!H:H,MATCH(TEXT(A1421,"YYYY-MM-DD"),'Price Data'!G:G,0)+1))/INDEX('Price Data'!H:H,MATCH(TEXT(A1421,"YYYY-MM-DD"),'Price Data'!G:G,0)+1),""),"")</f>
        <v/>
      </c>
      <c r="H1421" s="34" t="str">
        <f>IFERROR(INDEX('Price Data'!K:K,MATCH(TEXT(A1421,"YYYY-MM-DD"),'Price Data'!J:J,0)),"")</f>
        <v/>
      </c>
      <c r="I1421" s="10" t="str" cm="1">
        <f t="array" ref="I1421">IFERROR(IF(ISNUMBER(H1421),(H1421-INDEX('Price Data'!K:K,MATCH(TEXT(A1421,"YYYY-MM-DD"),'Price Data'!J:J,0)+1))/INDEX('Price Data'!K:K,MATCH(TEXT(A1421,"YYYY-MM-DD"),'Price Data'!J:J,0)+1),""),"")</f>
        <v/>
      </c>
      <c r="J1421" s="34" t="str">
        <f>IFERROR(INDEX('Price Data'!N:N,MATCH(TEXT(A1421,"YYYY-MM-DD"),'Price Data'!M:M,0)),"")</f>
        <v/>
      </c>
      <c r="K1421" s="10" t="str" cm="1">
        <f t="array" ref="K1421">IFERROR(IF(ISNUMBER(J1421),(J1421-INDEX('Price Data'!N:N,MATCH(TEXT(A1421,"YYYY-MM-DD"),'Price Data'!M:M,0)+1))/INDEX('Price Data'!N:N,MATCH(TEXT(A1421,"YYYY-MM-DD"),'Price Data'!M:M,0)+1),""),"")</f>
        <v/>
      </c>
      <c r="L1421" s="34" t="str">
        <f>IFERROR(INDEX('Price Data'!Q:Q,MATCH(TEXT(A1421,"YYYY-MM-DD"),'Price Data'!P:P,0)),"")</f>
        <v/>
      </c>
      <c r="M1421" s="10" t="str" cm="1">
        <f t="array" ref="M1421">IFERROR(IF(ISNUMBER(L1421),(L1421-INDEX('Price Data'!Q:Q,MATCH(TEXT(A1421,"YYYY-MM-DD"),'Price Data'!P:P,0)+1))/INDEX('Price Data'!Q:Q,MATCH(TEXT(A1421,"YYYY-MM-DD"),'Price Data'!P:P,0)+1),""),"")</f>
        <v/>
      </c>
      <c r="N1421" s="34" t="str">
        <f>IFERROR(INDEX('Price Data'!T:T,MATCH(TEXT(A1421,"YYYY-MM-DD"),'Price Data'!S:S,0)),"")</f>
        <v/>
      </c>
      <c r="O1421" s="10" t="str" cm="1">
        <f t="array" ref="O1421">IFERROR(IF(ISNUMBER(N1421),(N1421-INDEX('Price Data'!T:T,MATCH(TEXT(A1421,"YYYY-MM-DD"),'Price Data'!S:S,0)+1))/INDEX('Price Data'!T:T,MATCH(TEXT(A1421,"YYYY-MM-DD"),'Price Data'!S:S,0)+1),""),"")</f>
        <v/>
      </c>
    </row>
    <row r="1422" spans="1:15" x14ac:dyDescent="0.3">
      <c r="A1422" s="8">
        <v>43241</v>
      </c>
      <c r="B1422" s="34">
        <f>IFERROR(INDEX('Price Data'!B:B,MATCH(TEXT(A1422,"YYYY-MM-DD"),'Price Data'!A:A,0)),"")</f>
        <v>23092</v>
      </c>
      <c r="C1422" s="10" cm="1">
        <f t="array" ref="C1422">IFERROR(IF(ISNUMBER(B1422),(B1422-INDEX('Price Data'!B:B,MATCH(TEXT(A1422,"YYYY-MM-DD"),'Price Data'!A:A,0)+1))/INDEX('Price Data'!B:B,MATCH(TEXT(A1422,"YYYY-MM-DD"),'Price Data'!A:A,0)+1),""),"")</f>
        <v>-1.5266524520255863E-2</v>
      </c>
      <c r="D1422" s="34">
        <f>IFERROR(INDEX('Price Data'!E:E,MATCH(TEXT(A1422,"YYYY-MM-DD"),'Price Data'!D:D,0)),"")</f>
        <v>16.29</v>
      </c>
      <c r="E1422" s="10" cm="1">
        <f t="array" ref="E1422">IFERROR(IF(ISNUMBER(D1422),(D1422-INDEX('Price Data'!E:E,MATCH(TEXT(A1422,"YYYY-MM-DD"),'Price Data'!D:D,0)+1))/INDEX('Price Data'!E:E,MATCH(TEXT(A1422,"YYYY-MM-DD"),'Price Data'!D:D,0)+1),""),"")</f>
        <v>4.3156596794081559E-3</v>
      </c>
      <c r="F1422" s="34">
        <f>IFERROR(INDEX('Price Data'!H:H,MATCH(TEXT(A1422,"YYYY-MM-DD"),'Price Data'!G:G,0)),"")</f>
        <v>283.29998799999998</v>
      </c>
      <c r="G1422" s="10" cm="1">
        <f t="array" ref="G1422">IFERROR(IF(ISNUMBER(F1422),(F1422-INDEX('Price Data'!H:H,MATCH(TEXT(A1422,"YYYY-MM-DD"),'Price Data'!G:G,0)+1))/INDEX('Price Data'!H:H,MATCH(TEXT(A1422,"YYYY-MM-DD"),'Price Data'!G:G,0)+1),""),"")</f>
        <v>4.6098865248226416E-3</v>
      </c>
      <c r="H1422" s="34">
        <f>IFERROR(INDEX('Price Data'!K:K,MATCH(TEXT(A1422,"YYYY-MM-DD"),'Price Data'!J:J,0)),"")</f>
        <v>2.78</v>
      </c>
      <c r="I1422" s="10" cm="1">
        <f t="array" ref="I1422">IFERROR(IF(ISNUMBER(H1422),(H1422-INDEX('Price Data'!K:K,MATCH(TEXT(A1422,"YYYY-MM-DD"),'Price Data'!J:J,0)+1))/INDEX('Price Data'!K:K,MATCH(TEXT(A1422,"YYYY-MM-DD"),'Price Data'!J:J,0)+1),""),"")</f>
        <v>-7.3333333333333403E-2</v>
      </c>
      <c r="J1422" s="34">
        <f>IFERROR(INDEX('Price Data'!N:N,MATCH(TEXT(A1422,"YYYY-MM-DD"),'Price Data'!M:M,0)),"")</f>
        <v>3.11</v>
      </c>
      <c r="K1422" s="10" cm="1">
        <f t="array" ref="K1422">IFERROR(IF(ISNUMBER(J1422),(J1422-INDEX('Price Data'!N:N,MATCH(TEXT(A1422,"YYYY-MM-DD"),'Price Data'!M:M,0)+1))/INDEX('Price Data'!N:N,MATCH(TEXT(A1422,"YYYY-MM-DD"),'Price Data'!M:M,0)+1),""),"")</f>
        <v>-1.5822784810126667E-2</v>
      </c>
      <c r="L1422" s="34">
        <f>IFERROR(INDEX('Price Data'!Q:Q,MATCH(TEXT(A1422,"YYYY-MM-DD"),'Price Data'!P:P,0)),"")</f>
        <v>2.65</v>
      </c>
      <c r="M1422" s="10" cm="1">
        <f t="array" ref="M1422">IFERROR(IF(ISNUMBER(L1422),(L1422-INDEX('Price Data'!Q:Q,MATCH(TEXT(A1422,"YYYY-MM-DD"),'Price Data'!P:P,0)+1))/INDEX('Price Data'!Q:Q,MATCH(TEXT(A1422,"YYYY-MM-DD"),'Price Data'!P:P,0)+1),""),"")</f>
        <v>-3.759398496240688E-3</v>
      </c>
      <c r="N1422" s="34">
        <f>IFERROR(INDEX('Price Data'!T:T,MATCH(TEXT(A1422,"YYYY-MM-DD"),'Price Data'!S:S,0)),"")</f>
        <v>3.61</v>
      </c>
      <c r="O1422" s="10" cm="1">
        <f t="array" ref="O1422">IFERROR(IF(ISNUMBER(N1422),(N1422-INDEX('Price Data'!T:T,MATCH(TEXT(A1422,"YYYY-MM-DD"),'Price Data'!S:S,0)+1))/INDEX('Price Data'!T:T,MATCH(TEXT(A1422,"YYYY-MM-DD"),'Price Data'!S:S,0)+1),""),"")</f>
        <v>-8.2417582417583096E-3</v>
      </c>
    </row>
    <row r="1423" spans="1:15" x14ac:dyDescent="0.3">
      <c r="A1423" s="8">
        <v>43242</v>
      </c>
      <c r="B1423" s="34">
        <f>IFERROR(INDEX('Price Data'!B:B,MATCH(TEXT(A1423,"YYYY-MM-DD"),'Price Data'!A:A,0)),"")</f>
        <v>23217</v>
      </c>
      <c r="C1423" s="10" cm="1">
        <f t="array" ref="C1423">IFERROR(IF(ISNUMBER(B1423),(B1423-INDEX('Price Data'!B:B,MATCH(TEXT(A1423,"YYYY-MM-DD"),'Price Data'!A:A,0)+1))/INDEX('Price Data'!B:B,MATCH(TEXT(A1423,"YYYY-MM-DD"),'Price Data'!A:A,0)+1),""),"")</f>
        <v>5.4131300883422826E-3</v>
      </c>
      <c r="D1423" s="34">
        <f>IFERROR(INDEX('Price Data'!E:E,MATCH(TEXT(A1423,"YYYY-MM-DD"),'Price Data'!D:D,0)),"")</f>
        <v>16.690000000000001</v>
      </c>
      <c r="E1423" s="10" cm="1">
        <f t="array" ref="E1423">IFERROR(IF(ISNUMBER(D1423),(D1423-INDEX('Price Data'!E:E,MATCH(TEXT(A1423,"YYYY-MM-DD"),'Price Data'!D:D,0)+1))/INDEX('Price Data'!E:E,MATCH(TEXT(A1423,"YYYY-MM-DD"),'Price Data'!D:D,0)+1),""),"")</f>
        <v>2.4554941682013637E-2</v>
      </c>
      <c r="F1423" s="34">
        <f>IFERROR(INDEX('Price Data'!H:H,MATCH(TEXT(A1423,"YYYY-MM-DD"),'Price Data'!G:G,0)),"")</f>
        <v>281.29998799999998</v>
      </c>
      <c r="G1423" s="10" cm="1">
        <f t="array" ref="G1423">IFERROR(IF(ISNUMBER(F1423),(F1423-INDEX('Price Data'!H:H,MATCH(TEXT(A1423,"YYYY-MM-DD"),'Price Data'!G:G,0)+1))/INDEX('Price Data'!H:H,MATCH(TEXT(A1423,"YYYY-MM-DD"),'Price Data'!G:G,0)+1),""),"")</f>
        <v>-7.0596543759825362E-3</v>
      </c>
      <c r="H1423" s="34">
        <f>IFERROR(INDEX('Price Data'!K:K,MATCH(TEXT(A1423,"YYYY-MM-DD"),'Price Data'!J:J,0)),"")</f>
        <v>2.8</v>
      </c>
      <c r="I1423" s="10" cm="1">
        <f t="array" ref="I1423">IFERROR(IF(ISNUMBER(H1423),(H1423-INDEX('Price Data'!K:K,MATCH(TEXT(A1423,"YYYY-MM-DD"),'Price Data'!J:J,0)+1))/INDEX('Price Data'!K:K,MATCH(TEXT(A1423,"YYYY-MM-DD"),'Price Data'!J:J,0)+1),""),"")</f>
        <v>7.1942446043165541E-3</v>
      </c>
      <c r="J1423" s="34">
        <f>IFERROR(INDEX('Price Data'!N:N,MATCH(TEXT(A1423,"YYYY-MM-DD"),'Price Data'!M:M,0)),"")</f>
        <v>3.16</v>
      </c>
      <c r="K1423" s="10" cm="1">
        <f t="array" ref="K1423">IFERROR(IF(ISNUMBER(J1423),(J1423-INDEX('Price Data'!N:N,MATCH(TEXT(A1423,"YYYY-MM-DD"),'Price Data'!M:M,0)+1))/INDEX('Price Data'!N:N,MATCH(TEXT(A1423,"YYYY-MM-DD"),'Price Data'!M:M,0)+1),""),"")</f>
        <v>1.6077170418006517E-2</v>
      </c>
      <c r="L1423" s="34">
        <f>IFERROR(INDEX('Price Data'!Q:Q,MATCH(TEXT(A1423,"YYYY-MM-DD"),'Price Data'!P:P,0)),"")</f>
        <v>2.68</v>
      </c>
      <c r="M1423" s="10" cm="1">
        <f t="array" ref="M1423">IFERROR(IF(ISNUMBER(L1423),(L1423-INDEX('Price Data'!Q:Q,MATCH(TEXT(A1423,"YYYY-MM-DD"),'Price Data'!P:P,0)+1))/INDEX('Price Data'!Q:Q,MATCH(TEXT(A1423,"YYYY-MM-DD"),'Price Data'!P:P,0)+1),""),"")</f>
        <v>1.1320754716981227E-2</v>
      </c>
      <c r="N1423" s="34">
        <f>IFERROR(INDEX('Price Data'!T:T,MATCH(TEXT(A1423,"YYYY-MM-DD"),'Price Data'!S:S,0)),"")</f>
        <v>3.6</v>
      </c>
      <c r="O1423" s="10" cm="1">
        <f t="array" ref="O1423">IFERROR(IF(ISNUMBER(N1423),(N1423-INDEX('Price Data'!T:T,MATCH(TEXT(A1423,"YYYY-MM-DD"),'Price Data'!S:S,0)+1))/INDEX('Price Data'!T:T,MATCH(TEXT(A1423,"YYYY-MM-DD"),'Price Data'!S:S,0)+1),""),"")</f>
        <v>-2.7700831024930158E-3</v>
      </c>
    </row>
    <row r="1424" spans="1:15" x14ac:dyDescent="0.3">
      <c r="A1424" s="8">
        <v>43243</v>
      </c>
      <c r="B1424" s="34">
        <f>IFERROR(INDEX('Price Data'!B:B,MATCH(TEXT(A1424,"YYYY-MM-DD"),'Price Data'!A:A,0)),"")</f>
        <v>22912</v>
      </c>
      <c r="C1424" s="10" cm="1">
        <f t="array" ref="C1424">IFERROR(IF(ISNUMBER(B1424),(B1424-INDEX('Price Data'!B:B,MATCH(TEXT(A1424,"YYYY-MM-DD"),'Price Data'!A:A,0)+1))/INDEX('Price Data'!B:B,MATCH(TEXT(A1424,"YYYY-MM-DD"),'Price Data'!A:A,0)+1),""),"")</f>
        <v>-1.3136925528707412E-2</v>
      </c>
      <c r="D1424" s="34">
        <f>IFERROR(INDEX('Price Data'!E:E,MATCH(TEXT(A1424,"YYYY-MM-DD"),'Price Data'!D:D,0)),"")</f>
        <v>16.309999999999999</v>
      </c>
      <c r="E1424" s="10" cm="1">
        <f t="array" ref="E1424">IFERROR(IF(ISNUMBER(D1424),(D1424-INDEX('Price Data'!E:E,MATCH(TEXT(A1424,"YYYY-MM-DD"),'Price Data'!D:D,0)+1))/INDEX('Price Data'!E:E,MATCH(TEXT(A1424,"YYYY-MM-DD"),'Price Data'!D:D,0)+1),""),"")</f>
        <v>-2.2768124625524418E-2</v>
      </c>
      <c r="F1424" s="34">
        <f>IFERROR(INDEX('Price Data'!H:H,MATCH(TEXT(A1424,"YYYY-MM-DD"),'Price Data'!G:G,0)),"")</f>
        <v>284</v>
      </c>
      <c r="G1424" s="10" cm="1">
        <f t="array" ref="G1424">IFERROR(IF(ISNUMBER(F1424),(F1424-INDEX('Price Data'!H:H,MATCH(TEXT(A1424,"YYYY-MM-DD"),'Price Data'!G:G,0)+1))/INDEX('Price Data'!H:H,MATCH(TEXT(A1424,"YYYY-MM-DD"),'Price Data'!G:G,0)+1),""),"")</f>
        <v>9.5983367052259357E-3</v>
      </c>
      <c r="H1424" s="34">
        <f>IFERROR(INDEX('Price Data'!K:K,MATCH(TEXT(A1424,"YYYY-MM-DD"),'Price Data'!J:J,0)),"")</f>
        <v>2.75</v>
      </c>
      <c r="I1424" s="10" cm="1">
        <f t="array" ref="I1424">IFERROR(IF(ISNUMBER(H1424),(H1424-INDEX('Price Data'!K:K,MATCH(TEXT(A1424,"YYYY-MM-DD"),'Price Data'!J:J,0)+1))/INDEX('Price Data'!K:K,MATCH(TEXT(A1424,"YYYY-MM-DD"),'Price Data'!J:J,0)+1),""),"")</f>
        <v>-1.7857142857142794E-2</v>
      </c>
      <c r="J1424" s="34">
        <f>IFERROR(INDEX('Price Data'!N:N,MATCH(TEXT(A1424,"YYYY-MM-DD"),'Price Data'!M:M,0)),"")</f>
        <v>3.2</v>
      </c>
      <c r="K1424" s="10" cm="1">
        <f t="array" ref="K1424">IFERROR(IF(ISNUMBER(J1424),(J1424-INDEX('Price Data'!N:N,MATCH(TEXT(A1424,"YYYY-MM-DD"),'Price Data'!M:M,0)+1))/INDEX('Price Data'!N:N,MATCH(TEXT(A1424,"YYYY-MM-DD"),'Price Data'!M:M,0)+1),""),"")</f>
        <v>1.2658227848101276E-2</v>
      </c>
      <c r="L1424" s="34">
        <f>IFERROR(INDEX('Price Data'!Q:Q,MATCH(TEXT(A1424,"YYYY-MM-DD"),'Price Data'!P:P,0)),"")</f>
        <v>2.63</v>
      </c>
      <c r="M1424" s="10" cm="1">
        <f t="array" ref="M1424">IFERROR(IF(ISNUMBER(L1424),(L1424-INDEX('Price Data'!Q:Q,MATCH(TEXT(A1424,"YYYY-MM-DD"),'Price Data'!P:P,0)+1))/INDEX('Price Data'!Q:Q,MATCH(TEXT(A1424,"YYYY-MM-DD"),'Price Data'!P:P,0)+1),""),"")</f>
        <v>-1.8656716417910547E-2</v>
      </c>
      <c r="N1424" s="34">
        <f>IFERROR(INDEX('Price Data'!T:T,MATCH(TEXT(A1424,"YYYY-MM-DD"),'Price Data'!S:S,0)),"")</f>
        <v>3.68</v>
      </c>
      <c r="O1424" s="10" cm="1">
        <f t="array" ref="O1424">IFERROR(IF(ISNUMBER(N1424),(N1424-INDEX('Price Data'!T:T,MATCH(TEXT(A1424,"YYYY-MM-DD"),'Price Data'!S:S,0)+1))/INDEX('Price Data'!T:T,MATCH(TEXT(A1424,"YYYY-MM-DD"),'Price Data'!S:S,0)+1),""),"")</f>
        <v>2.222222222222224E-2</v>
      </c>
    </row>
    <row r="1425" spans="1:15" x14ac:dyDescent="0.3">
      <c r="A1425" s="8">
        <v>43244</v>
      </c>
      <c r="B1425" s="34">
        <f>IFERROR(INDEX('Price Data'!B:B,MATCH(TEXT(A1425,"YYYY-MM-DD"),'Price Data'!A:A,0)),"")</f>
        <v>22749</v>
      </c>
      <c r="C1425" s="10" cm="1">
        <f t="array" ref="C1425">IFERROR(IF(ISNUMBER(B1425),(B1425-INDEX('Price Data'!B:B,MATCH(TEXT(A1425,"YYYY-MM-DD"),'Price Data'!A:A,0)+1))/INDEX('Price Data'!B:B,MATCH(TEXT(A1425,"YYYY-MM-DD"),'Price Data'!A:A,0)+1),""),"")</f>
        <v>-7.1141759776536312E-3</v>
      </c>
      <c r="D1425" s="34">
        <f>IFERROR(INDEX('Price Data'!E:E,MATCH(TEXT(A1425,"YYYY-MM-DD"),'Price Data'!D:D,0)),"")</f>
        <v>16.02</v>
      </c>
      <c r="E1425" s="10" cm="1">
        <f t="array" ref="E1425">IFERROR(IF(ISNUMBER(D1425),(D1425-INDEX('Price Data'!E:E,MATCH(TEXT(A1425,"YYYY-MM-DD"),'Price Data'!D:D,0)+1))/INDEX('Price Data'!E:E,MATCH(TEXT(A1425,"YYYY-MM-DD"),'Price Data'!D:D,0)+1),""),"")</f>
        <v>-1.7780502759043481E-2</v>
      </c>
      <c r="F1425" s="34">
        <f>IFERROR(INDEX('Price Data'!H:H,MATCH(TEXT(A1425,"YYYY-MM-DD"),'Price Data'!G:G,0)),"")</f>
        <v>275.10000600000001</v>
      </c>
      <c r="G1425" s="10" cm="1">
        <f t="array" ref="G1425">IFERROR(IF(ISNUMBER(F1425),(F1425-INDEX('Price Data'!H:H,MATCH(TEXT(A1425,"YYYY-MM-DD"),'Price Data'!G:G,0)+1))/INDEX('Price Data'!H:H,MATCH(TEXT(A1425,"YYYY-MM-DD"),'Price Data'!G:G,0)+1),""),"")</f>
        <v>-3.1338007042253493E-2</v>
      </c>
      <c r="H1425" s="34">
        <f>IFERROR(INDEX('Price Data'!K:K,MATCH(TEXT(A1425,"YYYY-MM-DD"),'Price Data'!J:J,0)),"")</f>
        <v>2.72</v>
      </c>
      <c r="I1425" s="10" cm="1">
        <f t="array" ref="I1425">IFERROR(IF(ISNUMBER(H1425),(H1425-INDEX('Price Data'!K:K,MATCH(TEXT(A1425,"YYYY-MM-DD"),'Price Data'!J:J,0)+1))/INDEX('Price Data'!K:K,MATCH(TEXT(A1425,"YYYY-MM-DD"),'Price Data'!J:J,0)+1),""),"")</f>
        <v>-1.0909090909090839E-2</v>
      </c>
      <c r="J1425" s="34">
        <f>IFERROR(INDEX('Price Data'!N:N,MATCH(TEXT(A1425,"YYYY-MM-DD"),'Price Data'!M:M,0)),"")</f>
        <v>3.16</v>
      </c>
      <c r="K1425" s="10" cm="1">
        <f t="array" ref="K1425">IFERROR(IF(ISNUMBER(J1425),(J1425-INDEX('Price Data'!N:N,MATCH(TEXT(A1425,"YYYY-MM-DD"),'Price Data'!M:M,0)+1))/INDEX('Price Data'!N:N,MATCH(TEXT(A1425,"YYYY-MM-DD"),'Price Data'!M:M,0)+1),""),"")</f>
        <v>-1.2500000000000011E-2</v>
      </c>
      <c r="L1425" s="34">
        <f>IFERROR(INDEX('Price Data'!Q:Q,MATCH(TEXT(A1425,"YYYY-MM-DD"),'Price Data'!P:P,0)),"")</f>
        <v>2.6</v>
      </c>
      <c r="M1425" s="10" cm="1">
        <f t="array" ref="M1425">IFERROR(IF(ISNUMBER(L1425),(L1425-INDEX('Price Data'!Q:Q,MATCH(TEXT(A1425,"YYYY-MM-DD"),'Price Data'!P:P,0)+1))/INDEX('Price Data'!Q:Q,MATCH(TEXT(A1425,"YYYY-MM-DD"),'Price Data'!P:P,0)+1),""),"")</f>
        <v>-1.1406844106463804E-2</v>
      </c>
      <c r="N1425" s="34">
        <f>IFERROR(INDEX('Price Data'!T:T,MATCH(TEXT(A1425,"YYYY-MM-DD"),'Price Data'!S:S,0)),"")</f>
        <v>3.67</v>
      </c>
      <c r="O1425" s="10" cm="1">
        <f t="array" ref="O1425">IFERROR(IF(ISNUMBER(N1425),(N1425-INDEX('Price Data'!T:T,MATCH(TEXT(A1425,"YYYY-MM-DD"),'Price Data'!S:S,0)+1))/INDEX('Price Data'!T:T,MATCH(TEXT(A1425,"YYYY-MM-DD"),'Price Data'!S:S,0)+1),""),"")</f>
        <v>-2.7173913043478889E-3</v>
      </c>
    </row>
    <row r="1426" spans="1:15" x14ac:dyDescent="0.3">
      <c r="A1426" s="8">
        <v>43245</v>
      </c>
      <c r="B1426" s="34">
        <f>IFERROR(INDEX('Price Data'!B:B,MATCH(TEXT(A1426,"YYYY-MM-DD"),'Price Data'!A:A,0)),"")</f>
        <v>22398</v>
      </c>
      <c r="C1426" s="10" cm="1">
        <f t="array" ref="C1426">IFERROR(IF(ISNUMBER(B1426),(B1426-INDEX('Price Data'!B:B,MATCH(TEXT(A1426,"YYYY-MM-DD"),'Price Data'!A:A,0)+1))/INDEX('Price Data'!B:B,MATCH(TEXT(A1426,"YYYY-MM-DD"),'Price Data'!A:A,0)+1),""),"")</f>
        <v>-1.5429249637346697E-2</v>
      </c>
      <c r="D1426" s="34">
        <f>IFERROR(INDEX('Price Data'!E:E,MATCH(TEXT(A1426,"YYYY-MM-DD"),'Price Data'!D:D,0)),"")</f>
        <v>15.39</v>
      </c>
      <c r="E1426" s="10" cm="1">
        <f t="array" ref="E1426">IFERROR(IF(ISNUMBER(D1426),(D1426-INDEX('Price Data'!E:E,MATCH(TEXT(A1426,"YYYY-MM-DD"),'Price Data'!D:D,0)+1))/INDEX('Price Data'!E:E,MATCH(TEXT(A1426,"YYYY-MM-DD"),'Price Data'!D:D,0)+1),""),"")</f>
        <v>-3.932584269662915E-2</v>
      </c>
      <c r="F1426" s="34">
        <f>IFERROR(INDEX('Price Data'!H:H,MATCH(TEXT(A1426,"YYYY-MM-DD"),'Price Data'!G:G,0)),"")</f>
        <v>262.5</v>
      </c>
      <c r="G1426" s="10" cm="1">
        <f t="array" ref="G1426">IFERROR(IF(ISNUMBER(F1426),(F1426-INDEX('Price Data'!H:H,MATCH(TEXT(A1426,"YYYY-MM-DD"),'Price Data'!G:G,0)+1))/INDEX('Price Data'!H:H,MATCH(TEXT(A1426,"YYYY-MM-DD"),'Price Data'!G:G,0)+1),""),"")</f>
        <v>-4.580154752886486E-2</v>
      </c>
      <c r="H1426" s="34">
        <f>IFERROR(INDEX('Price Data'!K:K,MATCH(TEXT(A1426,"YYYY-MM-DD"),'Price Data'!J:J,0)),"")</f>
        <v>2.64</v>
      </c>
      <c r="I1426" s="10" cm="1">
        <f t="array" ref="I1426">IFERROR(IF(ISNUMBER(H1426),(H1426-INDEX('Price Data'!K:K,MATCH(TEXT(A1426,"YYYY-MM-DD"),'Price Data'!J:J,0)+1))/INDEX('Price Data'!K:K,MATCH(TEXT(A1426,"YYYY-MM-DD"),'Price Data'!J:J,0)+1),""),"")</f>
        <v>-2.9411764705882377E-2</v>
      </c>
      <c r="J1426" s="34">
        <f>IFERROR(INDEX('Price Data'!N:N,MATCH(TEXT(A1426,"YYYY-MM-DD"),'Price Data'!M:M,0)),"")</f>
        <v>3.09</v>
      </c>
      <c r="K1426" s="10" cm="1">
        <f t="array" ref="K1426">IFERROR(IF(ISNUMBER(J1426),(J1426-INDEX('Price Data'!N:N,MATCH(TEXT(A1426,"YYYY-MM-DD"),'Price Data'!M:M,0)+1))/INDEX('Price Data'!N:N,MATCH(TEXT(A1426,"YYYY-MM-DD"),'Price Data'!M:M,0)+1),""),"")</f>
        <v>-2.2151898734177305E-2</v>
      </c>
      <c r="L1426" s="34">
        <f>IFERROR(INDEX('Price Data'!Q:Q,MATCH(TEXT(A1426,"YYYY-MM-DD"),'Price Data'!P:P,0)),"")</f>
        <v>2.41</v>
      </c>
      <c r="M1426" s="10" cm="1">
        <f t="array" ref="M1426">IFERROR(IF(ISNUMBER(L1426),(L1426-INDEX('Price Data'!Q:Q,MATCH(TEXT(A1426,"YYYY-MM-DD"),'Price Data'!P:P,0)+1))/INDEX('Price Data'!Q:Q,MATCH(TEXT(A1426,"YYYY-MM-DD"),'Price Data'!P:P,0)+1),""),"")</f>
        <v>-7.3076923076923053E-2</v>
      </c>
      <c r="N1426" s="34">
        <f>IFERROR(INDEX('Price Data'!T:T,MATCH(TEXT(A1426,"YYYY-MM-DD"),'Price Data'!S:S,0)),"")</f>
        <v>3.57</v>
      </c>
      <c r="O1426" s="10" cm="1">
        <f t="array" ref="O1426">IFERROR(IF(ISNUMBER(N1426),(N1426-INDEX('Price Data'!T:T,MATCH(TEXT(A1426,"YYYY-MM-DD"),'Price Data'!S:S,0)+1))/INDEX('Price Data'!T:T,MATCH(TEXT(A1426,"YYYY-MM-DD"),'Price Data'!S:S,0)+1),""),"")</f>
        <v>-2.7247956403269779E-2</v>
      </c>
    </row>
    <row r="1427" spans="1:15" x14ac:dyDescent="0.3">
      <c r="A1427" s="8">
        <v>43246</v>
      </c>
      <c r="B1427" s="34" t="str">
        <f>IFERROR(INDEX('Price Data'!B:B,MATCH(TEXT(A1427,"YYYY-MM-DD"),'Price Data'!A:A,0)),"")</f>
        <v/>
      </c>
      <c r="C1427" s="10" t="str" cm="1">
        <f t="array" ref="C1427">IFERROR(IF(ISNUMBER(B1427),(B1427-INDEX('Price Data'!B:B,MATCH(TEXT(A1427,"YYYY-MM-DD"),'Price Data'!A:A,0)+1))/INDEX('Price Data'!B:B,MATCH(TEXT(A1427,"YYYY-MM-DD"),'Price Data'!A:A,0)+1),""),"")</f>
        <v/>
      </c>
      <c r="D1427" s="34" t="str">
        <f>IFERROR(INDEX('Price Data'!E:E,MATCH(TEXT(A1427,"YYYY-MM-DD"),'Price Data'!D:D,0)),"")</f>
        <v/>
      </c>
      <c r="E1427" s="10" t="str" cm="1">
        <f t="array" ref="E1427">IFERROR(IF(ISNUMBER(D1427),(D1427-INDEX('Price Data'!E:E,MATCH(TEXT(A1427,"YYYY-MM-DD"),'Price Data'!D:D,0)+1))/INDEX('Price Data'!E:E,MATCH(TEXT(A1427,"YYYY-MM-DD"),'Price Data'!D:D,0)+1),""),"")</f>
        <v/>
      </c>
      <c r="F1427" s="34" t="str">
        <f>IFERROR(INDEX('Price Data'!H:H,MATCH(TEXT(A1427,"YYYY-MM-DD"),'Price Data'!G:G,0)),"")</f>
        <v/>
      </c>
      <c r="G1427" s="10" t="str" cm="1">
        <f t="array" ref="G1427">IFERROR(IF(ISNUMBER(F1427),(F1427-INDEX('Price Data'!H:H,MATCH(TEXT(A1427,"YYYY-MM-DD"),'Price Data'!G:G,0)+1))/INDEX('Price Data'!H:H,MATCH(TEXT(A1427,"YYYY-MM-DD"),'Price Data'!G:G,0)+1),""),"")</f>
        <v/>
      </c>
      <c r="H1427" s="34" t="str">
        <f>IFERROR(INDEX('Price Data'!K:K,MATCH(TEXT(A1427,"YYYY-MM-DD"),'Price Data'!J:J,0)),"")</f>
        <v/>
      </c>
      <c r="I1427" s="10" t="str" cm="1">
        <f t="array" ref="I1427">IFERROR(IF(ISNUMBER(H1427),(H1427-INDEX('Price Data'!K:K,MATCH(TEXT(A1427,"YYYY-MM-DD"),'Price Data'!J:J,0)+1))/INDEX('Price Data'!K:K,MATCH(TEXT(A1427,"YYYY-MM-DD"),'Price Data'!J:J,0)+1),""),"")</f>
        <v/>
      </c>
      <c r="J1427" s="34" t="str">
        <f>IFERROR(INDEX('Price Data'!N:N,MATCH(TEXT(A1427,"YYYY-MM-DD"),'Price Data'!M:M,0)),"")</f>
        <v/>
      </c>
      <c r="K1427" s="10" t="str" cm="1">
        <f t="array" ref="K1427">IFERROR(IF(ISNUMBER(J1427),(J1427-INDEX('Price Data'!N:N,MATCH(TEXT(A1427,"YYYY-MM-DD"),'Price Data'!M:M,0)+1))/INDEX('Price Data'!N:N,MATCH(TEXT(A1427,"YYYY-MM-DD"),'Price Data'!M:M,0)+1),""),"")</f>
        <v/>
      </c>
      <c r="L1427" s="34" t="str">
        <f>IFERROR(INDEX('Price Data'!Q:Q,MATCH(TEXT(A1427,"YYYY-MM-DD"),'Price Data'!P:P,0)),"")</f>
        <v/>
      </c>
      <c r="M1427" s="10" t="str" cm="1">
        <f t="array" ref="M1427">IFERROR(IF(ISNUMBER(L1427),(L1427-INDEX('Price Data'!Q:Q,MATCH(TEXT(A1427,"YYYY-MM-DD"),'Price Data'!P:P,0)+1))/INDEX('Price Data'!Q:Q,MATCH(TEXT(A1427,"YYYY-MM-DD"),'Price Data'!P:P,0)+1),""),"")</f>
        <v/>
      </c>
      <c r="N1427" s="34" t="str">
        <f>IFERROR(INDEX('Price Data'!T:T,MATCH(TEXT(A1427,"YYYY-MM-DD"),'Price Data'!S:S,0)),"")</f>
        <v/>
      </c>
      <c r="O1427" s="10" t="str" cm="1">
        <f t="array" ref="O1427">IFERROR(IF(ISNUMBER(N1427),(N1427-INDEX('Price Data'!T:T,MATCH(TEXT(A1427,"YYYY-MM-DD"),'Price Data'!S:S,0)+1))/INDEX('Price Data'!T:T,MATCH(TEXT(A1427,"YYYY-MM-DD"),'Price Data'!S:S,0)+1),""),"")</f>
        <v/>
      </c>
    </row>
    <row r="1428" spans="1:15" x14ac:dyDescent="0.3">
      <c r="A1428" s="8">
        <v>43247</v>
      </c>
      <c r="B1428" s="34" t="str">
        <f>IFERROR(INDEX('Price Data'!B:B,MATCH(TEXT(A1428,"YYYY-MM-DD"),'Price Data'!A:A,0)),"")</f>
        <v/>
      </c>
      <c r="C1428" s="10" t="str" cm="1">
        <f t="array" ref="C1428">IFERROR(IF(ISNUMBER(B1428),(B1428-INDEX('Price Data'!B:B,MATCH(TEXT(A1428,"YYYY-MM-DD"),'Price Data'!A:A,0)+1))/INDEX('Price Data'!B:B,MATCH(TEXT(A1428,"YYYY-MM-DD"),'Price Data'!A:A,0)+1),""),"")</f>
        <v/>
      </c>
      <c r="D1428" s="34" t="str">
        <f>IFERROR(INDEX('Price Data'!E:E,MATCH(TEXT(A1428,"YYYY-MM-DD"),'Price Data'!D:D,0)),"")</f>
        <v/>
      </c>
      <c r="E1428" s="10" t="str" cm="1">
        <f t="array" ref="E1428">IFERROR(IF(ISNUMBER(D1428),(D1428-INDEX('Price Data'!E:E,MATCH(TEXT(A1428,"YYYY-MM-DD"),'Price Data'!D:D,0)+1))/INDEX('Price Data'!E:E,MATCH(TEXT(A1428,"YYYY-MM-DD"),'Price Data'!D:D,0)+1),""),"")</f>
        <v/>
      </c>
      <c r="F1428" s="34" t="str">
        <f>IFERROR(INDEX('Price Data'!H:H,MATCH(TEXT(A1428,"YYYY-MM-DD"),'Price Data'!G:G,0)),"")</f>
        <v/>
      </c>
      <c r="G1428" s="10" t="str" cm="1">
        <f t="array" ref="G1428">IFERROR(IF(ISNUMBER(F1428),(F1428-INDEX('Price Data'!H:H,MATCH(TEXT(A1428,"YYYY-MM-DD"),'Price Data'!G:G,0)+1))/INDEX('Price Data'!H:H,MATCH(TEXT(A1428,"YYYY-MM-DD"),'Price Data'!G:G,0)+1),""),"")</f>
        <v/>
      </c>
      <c r="H1428" s="34" t="str">
        <f>IFERROR(INDEX('Price Data'!K:K,MATCH(TEXT(A1428,"YYYY-MM-DD"),'Price Data'!J:J,0)),"")</f>
        <v/>
      </c>
      <c r="I1428" s="10" t="str" cm="1">
        <f t="array" ref="I1428">IFERROR(IF(ISNUMBER(H1428),(H1428-INDEX('Price Data'!K:K,MATCH(TEXT(A1428,"YYYY-MM-DD"),'Price Data'!J:J,0)+1))/INDEX('Price Data'!K:K,MATCH(TEXT(A1428,"YYYY-MM-DD"),'Price Data'!J:J,0)+1),""),"")</f>
        <v/>
      </c>
      <c r="J1428" s="34" t="str">
        <f>IFERROR(INDEX('Price Data'!N:N,MATCH(TEXT(A1428,"YYYY-MM-DD"),'Price Data'!M:M,0)),"")</f>
        <v/>
      </c>
      <c r="K1428" s="10" t="str" cm="1">
        <f t="array" ref="K1428">IFERROR(IF(ISNUMBER(J1428),(J1428-INDEX('Price Data'!N:N,MATCH(TEXT(A1428,"YYYY-MM-DD"),'Price Data'!M:M,0)+1))/INDEX('Price Data'!N:N,MATCH(TEXT(A1428,"YYYY-MM-DD"),'Price Data'!M:M,0)+1),""),"")</f>
        <v/>
      </c>
      <c r="L1428" s="34" t="str">
        <f>IFERROR(INDEX('Price Data'!Q:Q,MATCH(TEXT(A1428,"YYYY-MM-DD"),'Price Data'!P:P,0)),"")</f>
        <v/>
      </c>
      <c r="M1428" s="10" t="str" cm="1">
        <f t="array" ref="M1428">IFERROR(IF(ISNUMBER(L1428),(L1428-INDEX('Price Data'!Q:Q,MATCH(TEXT(A1428,"YYYY-MM-DD"),'Price Data'!P:P,0)+1))/INDEX('Price Data'!Q:Q,MATCH(TEXT(A1428,"YYYY-MM-DD"),'Price Data'!P:P,0)+1),""),"")</f>
        <v/>
      </c>
      <c r="N1428" s="34" t="str">
        <f>IFERROR(INDEX('Price Data'!T:T,MATCH(TEXT(A1428,"YYYY-MM-DD"),'Price Data'!S:S,0)),"")</f>
        <v/>
      </c>
      <c r="O1428" s="10" t="str" cm="1">
        <f t="array" ref="O1428">IFERROR(IF(ISNUMBER(N1428),(N1428-INDEX('Price Data'!T:T,MATCH(TEXT(A1428,"YYYY-MM-DD"),'Price Data'!S:S,0)+1))/INDEX('Price Data'!T:T,MATCH(TEXT(A1428,"YYYY-MM-DD"),'Price Data'!S:S,0)+1),""),"")</f>
        <v/>
      </c>
    </row>
    <row r="1429" spans="1:15" x14ac:dyDescent="0.3">
      <c r="A1429" s="8">
        <v>43248</v>
      </c>
      <c r="B1429" s="34">
        <f>IFERROR(INDEX('Price Data'!B:B,MATCH(TEXT(A1429,"YYYY-MM-DD"),'Price Data'!A:A,0)),"")</f>
        <v>21933</v>
      </c>
      <c r="C1429" s="10" cm="1">
        <f t="array" ref="C1429">IFERROR(IF(ISNUMBER(B1429),(B1429-INDEX('Price Data'!B:B,MATCH(TEXT(A1429,"YYYY-MM-DD"),'Price Data'!A:A,0)+1))/INDEX('Price Data'!B:B,MATCH(TEXT(A1429,"YYYY-MM-DD"),'Price Data'!A:A,0)+1),""),"")</f>
        <v>-2.0760782212697563E-2</v>
      </c>
      <c r="D1429" s="34">
        <f>IFERROR(INDEX('Price Data'!E:E,MATCH(TEXT(A1429,"YYYY-MM-DD"),'Price Data'!D:D,0)),"")</f>
        <v>14.8</v>
      </c>
      <c r="E1429" s="10" cm="1">
        <f t="array" ref="E1429">IFERROR(IF(ISNUMBER(D1429),(D1429-INDEX('Price Data'!E:E,MATCH(TEXT(A1429,"YYYY-MM-DD"),'Price Data'!D:D,0)+1))/INDEX('Price Data'!E:E,MATCH(TEXT(A1429,"YYYY-MM-DD"),'Price Data'!D:D,0)+1),""),"")</f>
        <v>-3.833658219623131E-2</v>
      </c>
      <c r="F1429" s="34">
        <f>IFERROR(INDEX('Price Data'!H:H,MATCH(TEXT(A1429,"YYYY-MM-DD"),'Price Data'!G:G,0)),"")</f>
        <v>244</v>
      </c>
      <c r="G1429" s="10" cm="1">
        <f t="array" ref="G1429">IFERROR(IF(ISNUMBER(F1429),(F1429-INDEX('Price Data'!H:H,MATCH(TEXT(A1429,"YYYY-MM-DD"),'Price Data'!G:G,0)+1))/INDEX('Price Data'!H:H,MATCH(TEXT(A1429,"YYYY-MM-DD"),'Price Data'!G:G,0)+1),""),"")</f>
        <v>-7.047619047619047E-2</v>
      </c>
      <c r="H1429" s="34">
        <f>IFERROR(INDEX('Price Data'!K:K,MATCH(TEXT(A1429,"YYYY-MM-DD"),'Price Data'!J:J,0)),"")</f>
        <v>2.5499999999999998</v>
      </c>
      <c r="I1429" s="10" cm="1">
        <f t="array" ref="I1429">IFERROR(IF(ISNUMBER(H1429),(H1429-INDEX('Price Data'!K:K,MATCH(TEXT(A1429,"YYYY-MM-DD"),'Price Data'!J:J,0)+1))/INDEX('Price Data'!K:K,MATCH(TEXT(A1429,"YYYY-MM-DD"),'Price Data'!J:J,0)+1),""),"")</f>
        <v>-3.4090909090909206E-2</v>
      </c>
      <c r="J1429" s="34">
        <f>IFERROR(INDEX('Price Data'!N:N,MATCH(TEXT(A1429,"YYYY-MM-DD"),'Price Data'!M:M,0)),"")</f>
        <v>2.91</v>
      </c>
      <c r="K1429" s="10" cm="1">
        <f t="array" ref="K1429">IFERROR(IF(ISNUMBER(J1429),(J1429-INDEX('Price Data'!N:N,MATCH(TEXT(A1429,"YYYY-MM-DD"),'Price Data'!M:M,0)+1))/INDEX('Price Data'!N:N,MATCH(TEXT(A1429,"YYYY-MM-DD"),'Price Data'!M:M,0)+1),""),"")</f>
        <v>-5.8252427184465931E-2</v>
      </c>
      <c r="L1429" s="34">
        <f>IFERROR(INDEX('Price Data'!Q:Q,MATCH(TEXT(A1429,"YYYY-MM-DD"),'Price Data'!P:P,0)),"")</f>
        <v>2.25</v>
      </c>
      <c r="M1429" s="10" cm="1">
        <f t="array" ref="M1429">IFERROR(IF(ISNUMBER(L1429),(L1429-INDEX('Price Data'!Q:Q,MATCH(TEXT(A1429,"YYYY-MM-DD"),'Price Data'!P:P,0)+1))/INDEX('Price Data'!Q:Q,MATCH(TEXT(A1429,"YYYY-MM-DD"),'Price Data'!P:P,0)+1),""),"")</f>
        <v>-6.6390041493775989E-2</v>
      </c>
      <c r="N1429" s="34">
        <f>IFERROR(INDEX('Price Data'!T:T,MATCH(TEXT(A1429,"YYYY-MM-DD"),'Price Data'!S:S,0)),"")</f>
        <v>3.43</v>
      </c>
      <c r="O1429" s="10" cm="1">
        <f t="array" ref="O1429">IFERROR(IF(ISNUMBER(N1429),(N1429-INDEX('Price Data'!T:T,MATCH(TEXT(A1429,"YYYY-MM-DD"),'Price Data'!S:S,0)+1))/INDEX('Price Data'!T:T,MATCH(TEXT(A1429,"YYYY-MM-DD"),'Price Data'!S:S,0)+1),""),"")</f>
        <v>-3.9215686274509713E-2</v>
      </c>
    </row>
    <row r="1430" spans="1:15" x14ac:dyDescent="0.3">
      <c r="A1430" s="8">
        <v>43249</v>
      </c>
      <c r="B1430" s="34">
        <f>IFERROR(INDEX('Price Data'!B:B,MATCH(TEXT(A1430,"YYYY-MM-DD"),'Price Data'!A:A,0)),"")</f>
        <v>21351</v>
      </c>
      <c r="C1430" s="10" cm="1">
        <f t="array" ref="C1430">IFERROR(IF(ISNUMBER(B1430),(B1430-INDEX('Price Data'!B:B,MATCH(TEXT(A1430,"YYYY-MM-DD"),'Price Data'!A:A,0)+1))/INDEX('Price Data'!B:B,MATCH(TEXT(A1430,"YYYY-MM-DD"),'Price Data'!A:A,0)+1),""),"")</f>
        <v>-2.6535357680207906E-2</v>
      </c>
      <c r="D1430" s="34">
        <f>IFERROR(INDEX('Price Data'!E:E,MATCH(TEXT(A1430,"YYYY-MM-DD"),'Price Data'!D:D,0)),"")</f>
        <v>13.97</v>
      </c>
      <c r="E1430" s="10" cm="1">
        <f t="array" ref="E1430">IFERROR(IF(ISNUMBER(D1430),(D1430-INDEX('Price Data'!E:E,MATCH(TEXT(A1430,"YYYY-MM-DD"),'Price Data'!D:D,0)+1))/INDEX('Price Data'!E:E,MATCH(TEXT(A1430,"YYYY-MM-DD"),'Price Data'!D:D,0)+1),""),"")</f>
        <v>-5.6081081081081084E-2</v>
      </c>
      <c r="F1430" s="34">
        <f>IFERROR(INDEX('Price Data'!H:H,MATCH(TEXT(A1430,"YYYY-MM-DD"),'Price Data'!G:G,0)),"")</f>
        <v>250.89999399999999</v>
      </c>
      <c r="G1430" s="10" cm="1">
        <f t="array" ref="G1430">IFERROR(IF(ISNUMBER(F1430),(F1430-INDEX('Price Data'!H:H,MATCH(TEXT(A1430,"YYYY-MM-DD"),'Price Data'!G:G,0)+1))/INDEX('Price Data'!H:H,MATCH(TEXT(A1430,"YYYY-MM-DD"),'Price Data'!G:G,0)+1),""),"")</f>
        <v>2.8278663934426199E-2</v>
      </c>
      <c r="H1430" s="34">
        <f>IFERROR(INDEX('Price Data'!K:K,MATCH(TEXT(A1430,"YYYY-MM-DD"),'Price Data'!J:J,0)),"")</f>
        <v>2.4500000000000002</v>
      </c>
      <c r="I1430" s="10" cm="1">
        <f t="array" ref="I1430">IFERROR(IF(ISNUMBER(H1430),(H1430-INDEX('Price Data'!K:K,MATCH(TEXT(A1430,"YYYY-MM-DD"),'Price Data'!J:J,0)+1))/INDEX('Price Data'!K:K,MATCH(TEXT(A1430,"YYYY-MM-DD"),'Price Data'!J:J,0)+1),""),"")</f>
        <v>-3.9215686274509665E-2</v>
      </c>
      <c r="J1430" s="34">
        <f>IFERROR(INDEX('Price Data'!N:N,MATCH(TEXT(A1430,"YYYY-MM-DD"),'Price Data'!M:M,0)),"")</f>
        <v>2.77</v>
      </c>
      <c r="K1430" s="10" cm="1">
        <f t="array" ref="K1430">IFERROR(IF(ISNUMBER(J1430),(J1430-INDEX('Price Data'!N:N,MATCH(TEXT(A1430,"YYYY-MM-DD"),'Price Data'!M:M,0)+1))/INDEX('Price Data'!N:N,MATCH(TEXT(A1430,"YYYY-MM-DD"),'Price Data'!M:M,0)+1),""),"")</f>
        <v>-4.8109965635738869E-2</v>
      </c>
      <c r="L1430" s="34">
        <f>IFERROR(INDEX('Price Data'!Q:Q,MATCH(TEXT(A1430,"YYYY-MM-DD"),'Price Data'!P:P,0)),"")</f>
        <v>2.1</v>
      </c>
      <c r="M1430" s="10" cm="1">
        <f t="array" ref="M1430">IFERROR(IF(ISNUMBER(L1430),(L1430-INDEX('Price Data'!Q:Q,MATCH(TEXT(A1430,"YYYY-MM-DD"),'Price Data'!P:P,0)+1))/INDEX('Price Data'!Q:Q,MATCH(TEXT(A1430,"YYYY-MM-DD"),'Price Data'!P:P,0)+1),""),"")</f>
        <v>-6.6666666666666624E-2</v>
      </c>
      <c r="N1430" s="34">
        <f>IFERROR(INDEX('Price Data'!T:T,MATCH(TEXT(A1430,"YYYY-MM-DD"),'Price Data'!S:S,0)),"")</f>
        <v>3.37</v>
      </c>
      <c r="O1430" s="10" cm="1">
        <f t="array" ref="O1430">IFERROR(IF(ISNUMBER(N1430),(N1430-INDEX('Price Data'!T:T,MATCH(TEXT(A1430,"YYYY-MM-DD"),'Price Data'!S:S,0)+1))/INDEX('Price Data'!T:T,MATCH(TEXT(A1430,"YYYY-MM-DD"),'Price Data'!S:S,0)+1),""),"")</f>
        <v>-1.7492711370262405E-2</v>
      </c>
    </row>
    <row r="1431" spans="1:15" x14ac:dyDescent="0.3">
      <c r="A1431" s="8">
        <v>43250</v>
      </c>
      <c r="B1431" s="34">
        <f>IFERROR(INDEX('Price Data'!B:B,MATCH(TEXT(A1431,"YYYY-MM-DD"),'Price Data'!A:A,0)),"")</f>
        <v>21798</v>
      </c>
      <c r="C1431" s="10" cm="1">
        <f t="array" ref="C1431">IFERROR(IF(ISNUMBER(B1431),(B1431-INDEX('Price Data'!B:B,MATCH(TEXT(A1431,"YYYY-MM-DD"),'Price Data'!A:A,0)+1))/INDEX('Price Data'!B:B,MATCH(TEXT(A1431,"YYYY-MM-DD"),'Price Data'!A:A,0)+1),""),"")</f>
        <v>2.0935787550934382E-2</v>
      </c>
      <c r="D1431" s="34">
        <f>IFERROR(INDEX('Price Data'!E:E,MATCH(TEXT(A1431,"YYYY-MM-DD"),'Price Data'!D:D,0)),"")</f>
        <v>14.17</v>
      </c>
      <c r="E1431" s="10" cm="1">
        <f t="array" ref="E1431">IFERROR(IF(ISNUMBER(D1431),(D1431-INDEX('Price Data'!E:E,MATCH(TEXT(A1431,"YYYY-MM-DD"),'Price Data'!D:D,0)+1))/INDEX('Price Data'!E:E,MATCH(TEXT(A1431,"YYYY-MM-DD"),'Price Data'!D:D,0)+1),""),"")</f>
        <v>1.4316392269148123E-2</v>
      </c>
      <c r="F1431" s="34">
        <f>IFERROR(INDEX('Price Data'!H:H,MATCH(TEXT(A1431,"YYYY-MM-DD"),'Price Data'!G:G,0)),"")</f>
        <v>249.5</v>
      </c>
      <c r="G1431" s="10" cm="1">
        <f t="array" ref="G1431">IFERROR(IF(ISNUMBER(F1431),(F1431-INDEX('Price Data'!H:H,MATCH(TEXT(A1431,"YYYY-MM-DD"),'Price Data'!G:G,0)+1))/INDEX('Price Data'!H:H,MATCH(TEXT(A1431,"YYYY-MM-DD"),'Price Data'!G:G,0)+1),""),"")</f>
        <v>-5.5798885351906087E-3</v>
      </c>
      <c r="H1431" s="34">
        <f>IFERROR(INDEX('Price Data'!K:K,MATCH(TEXT(A1431,"YYYY-MM-DD"),'Price Data'!J:J,0)),"")</f>
        <v>2.52</v>
      </c>
      <c r="I1431" s="10" cm="1">
        <f t="array" ref="I1431">IFERROR(IF(ISNUMBER(H1431),(H1431-INDEX('Price Data'!K:K,MATCH(TEXT(A1431,"YYYY-MM-DD"),'Price Data'!J:J,0)+1))/INDEX('Price Data'!K:K,MATCH(TEXT(A1431,"YYYY-MM-DD"),'Price Data'!J:J,0)+1),""),"")</f>
        <v>2.8571428571428505E-2</v>
      </c>
      <c r="J1431" s="34">
        <f>IFERROR(INDEX('Price Data'!N:N,MATCH(TEXT(A1431,"YYYY-MM-DD"),'Price Data'!M:M,0)),"")</f>
        <v>2.78</v>
      </c>
      <c r="K1431" s="10" cm="1">
        <f t="array" ref="K1431">IFERROR(IF(ISNUMBER(J1431),(J1431-INDEX('Price Data'!N:N,MATCH(TEXT(A1431,"YYYY-MM-DD"),'Price Data'!M:M,0)+1))/INDEX('Price Data'!N:N,MATCH(TEXT(A1431,"YYYY-MM-DD"),'Price Data'!M:M,0)+1),""),"")</f>
        <v>3.6101083032490204E-3</v>
      </c>
      <c r="L1431" s="34">
        <f>IFERROR(INDEX('Price Data'!Q:Q,MATCH(TEXT(A1431,"YYYY-MM-DD"),'Price Data'!P:P,0)),"")</f>
        <v>2.17</v>
      </c>
      <c r="M1431" s="10" cm="1">
        <f t="array" ref="M1431">IFERROR(IF(ISNUMBER(L1431),(L1431-INDEX('Price Data'!Q:Q,MATCH(TEXT(A1431,"YYYY-MM-DD"),'Price Data'!P:P,0)+1))/INDEX('Price Data'!Q:Q,MATCH(TEXT(A1431,"YYYY-MM-DD"),'Price Data'!P:P,0)+1),""),"")</f>
        <v>3.3333333333333257E-2</v>
      </c>
      <c r="N1431" s="34">
        <f>IFERROR(INDEX('Price Data'!T:T,MATCH(TEXT(A1431,"YYYY-MM-DD"),'Price Data'!S:S,0)),"")</f>
        <v>3.42</v>
      </c>
      <c r="O1431" s="10" cm="1">
        <f t="array" ref="O1431">IFERROR(IF(ISNUMBER(N1431),(N1431-INDEX('Price Data'!T:T,MATCH(TEXT(A1431,"YYYY-MM-DD"),'Price Data'!S:S,0)+1))/INDEX('Price Data'!T:T,MATCH(TEXT(A1431,"YYYY-MM-DD"),'Price Data'!S:S,0)+1),""),"")</f>
        <v>1.4836795252225466E-2</v>
      </c>
    </row>
    <row r="1432" spans="1:15" x14ac:dyDescent="0.3">
      <c r="A1432" s="8">
        <v>43251</v>
      </c>
      <c r="B1432" s="34">
        <f>IFERROR(INDEX('Price Data'!B:B,MATCH(TEXT(A1432,"YYYY-MM-DD"),'Price Data'!A:A,0)),"")</f>
        <v>21784</v>
      </c>
      <c r="C1432" s="10" cm="1">
        <f t="array" ref="C1432">IFERROR(IF(ISNUMBER(B1432),(B1432-INDEX('Price Data'!B:B,MATCH(TEXT(A1432,"YYYY-MM-DD"),'Price Data'!A:A,0)+1))/INDEX('Price Data'!B:B,MATCH(TEXT(A1432,"YYYY-MM-DD"),'Price Data'!A:A,0)+1),""),"")</f>
        <v>-6.4226075786769424E-4</v>
      </c>
      <c r="D1432" s="34">
        <f>IFERROR(INDEX('Price Data'!E:E,MATCH(TEXT(A1432,"YYYY-MM-DD"),'Price Data'!D:D,0)),"")</f>
        <v>14.13</v>
      </c>
      <c r="E1432" s="10" cm="1">
        <f t="array" ref="E1432">IFERROR(IF(ISNUMBER(D1432),(D1432-INDEX('Price Data'!E:E,MATCH(TEXT(A1432,"YYYY-MM-DD"),'Price Data'!D:D,0)+1))/INDEX('Price Data'!E:E,MATCH(TEXT(A1432,"YYYY-MM-DD"),'Price Data'!D:D,0)+1),""),"")</f>
        <v>-2.822865208186249E-3</v>
      </c>
      <c r="F1432" s="34">
        <f>IFERROR(INDEX('Price Data'!H:H,MATCH(TEXT(A1432,"YYYY-MM-DD"),'Price Data'!G:G,0)),"")</f>
        <v>268</v>
      </c>
      <c r="G1432" s="10" cm="1">
        <f t="array" ref="G1432">IFERROR(IF(ISNUMBER(F1432),(F1432-INDEX('Price Data'!H:H,MATCH(TEXT(A1432,"YYYY-MM-DD"),'Price Data'!G:G,0)+1))/INDEX('Price Data'!H:H,MATCH(TEXT(A1432,"YYYY-MM-DD"),'Price Data'!G:G,0)+1),""),"")</f>
        <v>7.4148296593186377E-2</v>
      </c>
      <c r="H1432" s="34">
        <f>IFERROR(INDEX('Price Data'!K:K,MATCH(TEXT(A1432,"YYYY-MM-DD"),'Price Data'!J:J,0)),"")</f>
        <v>2.5099999999999998</v>
      </c>
      <c r="I1432" s="10" cm="1">
        <f t="array" ref="I1432">IFERROR(IF(ISNUMBER(H1432),(H1432-INDEX('Price Data'!K:K,MATCH(TEXT(A1432,"YYYY-MM-DD"),'Price Data'!J:J,0)+1))/INDEX('Price Data'!K:K,MATCH(TEXT(A1432,"YYYY-MM-DD"),'Price Data'!J:J,0)+1),""),"")</f>
        <v>-3.96825396825406E-3</v>
      </c>
      <c r="J1432" s="34">
        <f>IFERROR(INDEX('Price Data'!N:N,MATCH(TEXT(A1432,"YYYY-MM-DD"),'Price Data'!M:M,0)),"")</f>
        <v>2.78</v>
      </c>
      <c r="K1432" s="10" cm="1">
        <f t="array" ref="K1432">IFERROR(IF(ISNUMBER(J1432),(J1432-INDEX('Price Data'!N:N,MATCH(TEXT(A1432,"YYYY-MM-DD"),'Price Data'!M:M,0)+1))/INDEX('Price Data'!N:N,MATCH(TEXT(A1432,"YYYY-MM-DD"),'Price Data'!M:M,0)+1),""),"")</f>
        <v>0</v>
      </c>
      <c r="L1432" s="34">
        <f>IFERROR(INDEX('Price Data'!Q:Q,MATCH(TEXT(A1432,"YYYY-MM-DD"),'Price Data'!P:P,0)),"")</f>
        <v>2.2200000000000002</v>
      </c>
      <c r="M1432" s="10" cm="1">
        <f t="array" ref="M1432">IFERROR(IF(ISNUMBER(L1432),(L1432-INDEX('Price Data'!Q:Q,MATCH(TEXT(A1432,"YYYY-MM-DD"),'Price Data'!P:P,0)+1))/INDEX('Price Data'!Q:Q,MATCH(TEXT(A1432,"YYYY-MM-DD"),'Price Data'!P:P,0)+1),""),"")</f>
        <v>2.3041474654378002E-2</v>
      </c>
      <c r="N1432" s="34">
        <f>IFERROR(INDEX('Price Data'!T:T,MATCH(TEXT(A1432,"YYYY-MM-DD"),'Price Data'!S:S,0)),"")</f>
        <v>3.48</v>
      </c>
      <c r="O1432" s="10" cm="1">
        <f t="array" ref="O1432">IFERROR(IF(ISNUMBER(N1432),(N1432-INDEX('Price Data'!T:T,MATCH(TEXT(A1432,"YYYY-MM-DD"),'Price Data'!S:S,0)+1))/INDEX('Price Data'!T:T,MATCH(TEXT(A1432,"YYYY-MM-DD"),'Price Data'!S:S,0)+1),""),"")</f>
        <v>1.7543859649122823E-2</v>
      </c>
    </row>
    <row r="1433" spans="1:15" x14ac:dyDescent="0.3">
      <c r="A1433" s="8">
        <v>43252</v>
      </c>
      <c r="B1433" s="34">
        <f>IFERROR(INDEX('Price Data'!B:B,MATCH(TEXT(A1433,"YYYY-MM-DD"),'Price Data'!A:A,0)),"")</f>
        <v>22110</v>
      </c>
      <c r="C1433" s="10" cm="1">
        <f t="array" ref="C1433">IFERROR(IF(ISNUMBER(B1433),(B1433-INDEX('Price Data'!B:B,MATCH(TEXT(A1433,"YYYY-MM-DD"),'Price Data'!A:A,0)+1))/INDEX('Price Data'!B:B,MATCH(TEXT(A1433,"YYYY-MM-DD"),'Price Data'!A:A,0)+1),""),"")</f>
        <v>1.4965112008813808E-2</v>
      </c>
      <c r="D1433" s="34">
        <f>IFERROR(INDEX('Price Data'!E:E,MATCH(TEXT(A1433,"YYYY-MM-DD"),'Price Data'!D:D,0)),"")</f>
        <v>14.69</v>
      </c>
      <c r="E1433" s="10" cm="1">
        <f t="array" ref="E1433">IFERROR(IF(ISNUMBER(D1433),(D1433-INDEX('Price Data'!E:E,MATCH(TEXT(A1433,"YYYY-MM-DD"),'Price Data'!D:D,0)+1))/INDEX('Price Data'!E:E,MATCH(TEXT(A1433,"YYYY-MM-DD"),'Price Data'!D:D,0)+1),""),"")</f>
        <v>3.9631988676574574E-2</v>
      </c>
      <c r="F1433" s="34">
        <f>IFERROR(INDEX('Price Data'!H:H,MATCH(TEXT(A1433,"YYYY-MM-DD"),'Price Data'!G:G,0)),"")</f>
        <v>267</v>
      </c>
      <c r="G1433" s="10" cm="1">
        <f t="array" ref="G1433">IFERROR(IF(ISNUMBER(F1433),(F1433-INDEX('Price Data'!H:H,MATCH(TEXT(A1433,"YYYY-MM-DD"),'Price Data'!G:G,0)+1))/INDEX('Price Data'!H:H,MATCH(TEXT(A1433,"YYYY-MM-DD"),'Price Data'!G:G,0)+1),""),"")</f>
        <v>-3.7313432835820895E-3</v>
      </c>
      <c r="H1433" s="34">
        <f>IFERROR(INDEX('Price Data'!K:K,MATCH(TEXT(A1433,"YYYY-MM-DD"),'Price Data'!J:J,0)),"")</f>
        <v>2.6</v>
      </c>
      <c r="I1433" s="10" cm="1">
        <f t="array" ref="I1433">IFERROR(IF(ISNUMBER(H1433),(H1433-INDEX('Price Data'!K:K,MATCH(TEXT(A1433,"YYYY-MM-DD"),'Price Data'!J:J,0)+1))/INDEX('Price Data'!K:K,MATCH(TEXT(A1433,"YYYY-MM-DD"),'Price Data'!J:J,0)+1),""),"")</f>
        <v>3.5856573705179404E-2</v>
      </c>
      <c r="J1433" s="34">
        <f>IFERROR(INDEX('Price Data'!N:N,MATCH(TEXT(A1433,"YYYY-MM-DD"),'Price Data'!M:M,0)),"")</f>
        <v>3</v>
      </c>
      <c r="K1433" s="10" cm="1">
        <f t="array" ref="K1433">IFERROR(IF(ISNUMBER(J1433),(J1433-INDEX('Price Data'!N:N,MATCH(TEXT(A1433,"YYYY-MM-DD"),'Price Data'!M:M,0)+1))/INDEX('Price Data'!N:N,MATCH(TEXT(A1433,"YYYY-MM-DD"),'Price Data'!M:M,0)+1),""),"")</f>
        <v>7.9136690647482091E-2</v>
      </c>
      <c r="L1433" s="34">
        <f>IFERROR(INDEX('Price Data'!Q:Q,MATCH(TEXT(A1433,"YYYY-MM-DD"),'Price Data'!P:P,0)),"")</f>
        <v>2.41</v>
      </c>
      <c r="M1433" s="10" cm="1">
        <f t="array" ref="M1433">IFERROR(IF(ISNUMBER(L1433),(L1433-INDEX('Price Data'!Q:Q,MATCH(TEXT(A1433,"YYYY-MM-DD"),'Price Data'!P:P,0)+1))/INDEX('Price Data'!Q:Q,MATCH(TEXT(A1433,"YYYY-MM-DD"),'Price Data'!P:P,0)+1),""),"")</f>
        <v>8.5585585585585558E-2</v>
      </c>
      <c r="N1433" s="34">
        <f>IFERROR(INDEX('Price Data'!T:T,MATCH(TEXT(A1433,"YYYY-MM-DD"),'Price Data'!S:S,0)),"")</f>
        <v>3.61</v>
      </c>
      <c r="O1433" s="10" cm="1">
        <f t="array" ref="O1433">IFERROR(IF(ISNUMBER(N1433),(N1433-INDEX('Price Data'!T:T,MATCH(TEXT(A1433,"YYYY-MM-DD"),'Price Data'!S:S,0)+1))/INDEX('Price Data'!T:T,MATCH(TEXT(A1433,"YYYY-MM-DD"),'Price Data'!S:S,0)+1),""),"")</f>
        <v>3.7356321839080428E-2</v>
      </c>
    </row>
    <row r="1434" spans="1:15" x14ac:dyDescent="0.3">
      <c r="A1434" s="8">
        <v>43253</v>
      </c>
      <c r="B1434" s="34" t="str">
        <f>IFERROR(INDEX('Price Data'!B:B,MATCH(TEXT(A1434,"YYYY-MM-DD"),'Price Data'!A:A,0)),"")</f>
        <v/>
      </c>
      <c r="C1434" s="10" t="str" cm="1">
        <f t="array" ref="C1434">IFERROR(IF(ISNUMBER(B1434),(B1434-INDEX('Price Data'!B:B,MATCH(TEXT(A1434,"YYYY-MM-DD"),'Price Data'!A:A,0)+1))/INDEX('Price Data'!B:B,MATCH(TEXT(A1434,"YYYY-MM-DD"),'Price Data'!A:A,0)+1),""),"")</f>
        <v/>
      </c>
      <c r="D1434" s="34" t="str">
        <f>IFERROR(INDEX('Price Data'!E:E,MATCH(TEXT(A1434,"YYYY-MM-DD"),'Price Data'!D:D,0)),"")</f>
        <v/>
      </c>
      <c r="E1434" s="10" t="str" cm="1">
        <f t="array" ref="E1434">IFERROR(IF(ISNUMBER(D1434),(D1434-INDEX('Price Data'!E:E,MATCH(TEXT(A1434,"YYYY-MM-DD"),'Price Data'!D:D,0)+1))/INDEX('Price Data'!E:E,MATCH(TEXT(A1434,"YYYY-MM-DD"),'Price Data'!D:D,0)+1),""),"")</f>
        <v/>
      </c>
      <c r="F1434" s="34" t="str">
        <f>IFERROR(INDEX('Price Data'!H:H,MATCH(TEXT(A1434,"YYYY-MM-DD"),'Price Data'!G:G,0)),"")</f>
        <v/>
      </c>
      <c r="G1434" s="10" t="str" cm="1">
        <f t="array" ref="G1434">IFERROR(IF(ISNUMBER(F1434),(F1434-INDEX('Price Data'!H:H,MATCH(TEXT(A1434,"YYYY-MM-DD"),'Price Data'!G:G,0)+1))/INDEX('Price Data'!H:H,MATCH(TEXT(A1434,"YYYY-MM-DD"),'Price Data'!G:G,0)+1),""),"")</f>
        <v/>
      </c>
      <c r="H1434" s="34" t="str">
        <f>IFERROR(INDEX('Price Data'!K:K,MATCH(TEXT(A1434,"YYYY-MM-DD"),'Price Data'!J:J,0)),"")</f>
        <v/>
      </c>
      <c r="I1434" s="10" t="str" cm="1">
        <f t="array" ref="I1434">IFERROR(IF(ISNUMBER(H1434),(H1434-INDEX('Price Data'!K:K,MATCH(TEXT(A1434,"YYYY-MM-DD"),'Price Data'!J:J,0)+1))/INDEX('Price Data'!K:K,MATCH(TEXT(A1434,"YYYY-MM-DD"),'Price Data'!J:J,0)+1),""),"")</f>
        <v/>
      </c>
      <c r="J1434" s="34" t="str">
        <f>IFERROR(INDEX('Price Data'!N:N,MATCH(TEXT(A1434,"YYYY-MM-DD"),'Price Data'!M:M,0)),"")</f>
        <v/>
      </c>
      <c r="K1434" s="10" t="str" cm="1">
        <f t="array" ref="K1434">IFERROR(IF(ISNUMBER(J1434),(J1434-INDEX('Price Data'!N:N,MATCH(TEXT(A1434,"YYYY-MM-DD"),'Price Data'!M:M,0)+1))/INDEX('Price Data'!N:N,MATCH(TEXT(A1434,"YYYY-MM-DD"),'Price Data'!M:M,0)+1),""),"")</f>
        <v/>
      </c>
      <c r="L1434" s="34" t="str">
        <f>IFERROR(INDEX('Price Data'!Q:Q,MATCH(TEXT(A1434,"YYYY-MM-DD"),'Price Data'!P:P,0)),"")</f>
        <v/>
      </c>
      <c r="M1434" s="10" t="str" cm="1">
        <f t="array" ref="M1434">IFERROR(IF(ISNUMBER(L1434),(L1434-INDEX('Price Data'!Q:Q,MATCH(TEXT(A1434,"YYYY-MM-DD"),'Price Data'!P:P,0)+1))/INDEX('Price Data'!Q:Q,MATCH(TEXT(A1434,"YYYY-MM-DD"),'Price Data'!P:P,0)+1),""),"")</f>
        <v/>
      </c>
      <c r="N1434" s="34" t="str">
        <f>IFERROR(INDEX('Price Data'!T:T,MATCH(TEXT(A1434,"YYYY-MM-DD"),'Price Data'!S:S,0)),"")</f>
        <v/>
      </c>
      <c r="O1434" s="10" t="str" cm="1">
        <f t="array" ref="O1434">IFERROR(IF(ISNUMBER(N1434),(N1434-INDEX('Price Data'!T:T,MATCH(TEXT(A1434,"YYYY-MM-DD"),'Price Data'!S:S,0)+1))/INDEX('Price Data'!T:T,MATCH(TEXT(A1434,"YYYY-MM-DD"),'Price Data'!S:S,0)+1),""),"")</f>
        <v/>
      </c>
    </row>
    <row r="1435" spans="1:15" x14ac:dyDescent="0.3">
      <c r="A1435" s="8">
        <v>43254</v>
      </c>
      <c r="B1435" s="34" t="str">
        <f>IFERROR(INDEX('Price Data'!B:B,MATCH(TEXT(A1435,"YYYY-MM-DD"),'Price Data'!A:A,0)),"")</f>
        <v/>
      </c>
      <c r="C1435" s="10" t="str" cm="1">
        <f t="array" ref="C1435">IFERROR(IF(ISNUMBER(B1435),(B1435-INDEX('Price Data'!B:B,MATCH(TEXT(A1435,"YYYY-MM-DD"),'Price Data'!A:A,0)+1))/INDEX('Price Data'!B:B,MATCH(TEXT(A1435,"YYYY-MM-DD"),'Price Data'!A:A,0)+1),""),"")</f>
        <v/>
      </c>
      <c r="D1435" s="34" t="str">
        <f>IFERROR(INDEX('Price Data'!E:E,MATCH(TEXT(A1435,"YYYY-MM-DD"),'Price Data'!D:D,0)),"")</f>
        <v/>
      </c>
      <c r="E1435" s="10" t="str" cm="1">
        <f t="array" ref="E1435">IFERROR(IF(ISNUMBER(D1435),(D1435-INDEX('Price Data'!E:E,MATCH(TEXT(A1435,"YYYY-MM-DD"),'Price Data'!D:D,0)+1))/INDEX('Price Data'!E:E,MATCH(TEXT(A1435,"YYYY-MM-DD"),'Price Data'!D:D,0)+1),""),"")</f>
        <v/>
      </c>
      <c r="F1435" s="34" t="str">
        <f>IFERROR(INDEX('Price Data'!H:H,MATCH(TEXT(A1435,"YYYY-MM-DD"),'Price Data'!G:G,0)),"")</f>
        <v/>
      </c>
      <c r="G1435" s="10" t="str" cm="1">
        <f t="array" ref="G1435">IFERROR(IF(ISNUMBER(F1435),(F1435-INDEX('Price Data'!H:H,MATCH(TEXT(A1435,"YYYY-MM-DD"),'Price Data'!G:G,0)+1))/INDEX('Price Data'!H:H,MATCH(TEXT(A1435,"YYYY-MM-DD"),'Price Data'!G:G,0)+1),""),"")</f>
        <v/>
      </c>
      <c r="H1435" s="34" t="str">
        <f>IFERROR(INDEX('Price Data'!K:K,MATCH(TEXT(A1435,"YYYY-MM-DD"),'Price Data'!J:J,0)),"")</f>
        <v/>
      </c>
      <c r="I1435" s="10" t="str" cm="1">
        <f t="array" ref="I1435">IFERROR(IF(ISNUMBER(H1435),(H1435-INDEX('Price Data'!K:K,MATCH(TEXT(A1435,"YYYY-MM-DD"),'Price Data'!J:J,0)+1))/INDEX('Price Data'!K:K,MATCH(TEXT(A1435,"YYYY-MM-DD"),'Price Data'!J:J,0)+1),""),"")</f>
        <v/>
      </c>
      <c r="J1435" s="34" t="str">
        <f>IFERROR(INDEX('Price Data'!N:N,MATCH(TEXT(A1435,"YYYY-MM-DD"),'Price Data'!M:M,0)),"")</f>
        <v/>
      </c>
      <c r="K1435" s="10" t="str" cm="1">
        <f t="array" ref="K1435">IFERROR(IF(ISNUMBER(J1435),(J1435-INDEX('Price Data'!N:N,MATCH(TEXT(A1435,"YYYY-MM-DD"),'Price Data'!M:M,0)+1))/INDEX('Price Data'!N:N,MATCH(TEXT(A1435,"YYYY-MM-DD"),'Price Data'!M:M,0)+1),""),"")</f>
        <v/>
      </c>
      <c r="L1435" s="34" t="str">
        <f>IFERROR(INDEX('Price Data'!Q:Q,MATCH(TEXT(A1435,"YYYY-MM-DD"),'Price Data'!P:P,0)),"")</f>
        <v/>
      </c>
      <c r="M1435" s="10" t="str" cm="1">
        <f t="array" ref="M1435">IFERROR(IF(ISNUMBER(L1435),(L1435-INDEX('Price Data'!Q:Q,MATCH(TEXT(A1435,"YYYY-MM-DD"),'Price Data'!P:P,0)+1))/INDEX('Price Data'!Q:Q,MATCH(TEXT(A1435,"YYYY-MM-DD"),'Price Data'!P:P,0)+1),""),"")</f>
        <v/>
      </c>
      <c r="N1435" s="34" t="str">
        <f>IFERROR(INDEX('Price Data'!T:T,MATCH(TEXT(A1435,"YYYY-MM-DD"),'Price Data'!S:S,0)),"")</f>
        <v/>
      </c>
      <c r="O1435" s="10" t="str" cm="1">
        <f t="array" ref="O1435">IFERROR(IF(ISNUMBER(N1435),(N1435-INDEX('Price Data'!T:T,MATCH(TEXT(A1435,"YYYY-MM-DD"),'Price Data'!S:S,0)+1))/INDEX('Price Data'!T:T,MATCH(TEXT(A1435,"YYYY-MM-DD"),'Price Data'!S:S,0)+1),""),"")</f>
        <v/>
      </c>
    </row>
    <row r="1436" spans="1:15" x14ac:dyDescent="0.3">
      <c r="A1436" s="8">
        <v>43255</v>
      </c>
      <c r="B1436" s="34">
        <f>IFERROR(INDEX('Price Data'!B:B,MATCH(TEXT(A1436,"YYYY-MM-DD"),'Price Data'!A:A,0)),"")</f>
        <v>22010</v>
      </c>
      <c r="C1436" s="10" cm="1">
        <f t="array" ref="C1436">IFERROR(IF(ISNUMBER(B1436),(B1436-INDEX('Price Data'!B:B,MATCH(TEXT(A1436,"YYYY-MM-DD"),'Price Data'!A:A,0)+1))/INDEX('Price Data'!B:B,MATCH(TEXT(A1436,"YYYY-MM-DD"),'Price Data'!A:A,0)+1),""),"")</f>
        <v>-4.5228403437358664E-3</v>
      </c>
      <c r="D1436" s="34">
        <f>IFERROR(INDEX('Price Data'!E:E,MATCH(TEXT(A1436,"YYYY-MM-DD"),'Price Data'!D:D,0)),"")</f>
        <v>14.57</v>
      </c>
      <c r="E1436" s="10" cm="1">
        <f t="array" ref="E1436">IFERROR(IF(ISNUMBER(D1436),(D1436-INDEX('Price Data'!E:E,MATCH(TEXT(A1436,"YYYY-MM-DD"),'Price Data'!D:D,0)+1))/INDEX('Price Data'!E:E,MATCH(TEXT(A1436,"YYYY-MM-DD"),'Price Data'!D:D,0)+1),""),"")</f>
        <v>-8.168822328114311E-3</v>
      </c>
      <c r="F1436" s="34">
        <f>IFERROR(INDEX('Price Data'!H:H,MATCH(TEXT(A1436,"YYYY-MM-DD"),'Price Data'!G:G,0)),"")</f>
        <v>266.60000600000001</v>
      </c>
      <c r="G1436" s="10" cm="1">
        <f t="array" ref="G1436">IFERROR(IF(ISNUMBER(F1436),(F1436-INDEX('Price Data'!H:H,MATCH(TEXT(A1436,"YYYY-MM-DD"),'Price Data'!G:G,0)+1))/INDEX('Price Data'!H:H,MATCH(TEXT(A1436,"YYYY-MM-DD"),'Price Data'!G:G,0)+1),""),"")</f>
        <v>-1.4981048689138292E-3</v>
      </c>
      <c r="H1436" s="34">
        <f>IFERROR(INDEX('Price Data'!K:K,MATCH(TEXT(A1436,"YYYY-MM-DD"),'Price Data'!J:J,0)),"")</f>
        <v>2.6</v>
      </c>
      <c r="I1436" s="10" cm="1">
        <f t="array" ref="I1436">IFERROR(IF(ISNUMBER(H1436),(H1436-INDEX('Price Data'!K:K,MATCH(TEXT(A1436,"YYYY-MM-DD"),'Price Data'!J:J,0)+1))/INDEX('Price Data'!K:K,MATCH(TEXT(A1436,"YYYY-MM-DD"),'Price Data'!J:J,0)+1),""),"")</f>
        <v>0</v>
      </c>
      <c r="J1436" s="34">
        <f>IFERROR(INDEX('Price Data'!N:N,MATCH(TEXT(A1436,"YYYY-MM-DD"),'Price Data'!M:M,0)),"")</f>
        <v>2.91</v>
      </c>
      <c r="K1436" s="10" cm="1">
        <f t="array" ref="K1436">IFERROR(IF(ISNUMBER(J1436),(J1436-INDEX('Price Data'!N:N,MATCH(TEXT(A1436,"YYYY-MM-DD"),'Price Data'!M:M,0)+1))/INDEX('Price Data'!N:N,MATCH(TEXT(A1436,"YYYY-MM-DD"),'Price Data'!M:M,0)+1),""),"")</f>
        <v>-2.9999999999999954E-2</v>
      </c>
      <c r="L1436" s="34">
        <f>IFERROR(INDEX('Price Data'!Q:Q,MATCH(TEXT(A1436,"YYYY-MM-DD"),'Price Data'!P:P,0)),"")</f>
        <v>2.34</v>
      </c>
      <c r="M1436" s="10" cm="1">
        <f t="array" ref="M1436">IFERROR(IF(ISNUMBER(L1436),(L1436-INDEX('Price Data'!Q:Q,MATCH(TEXT(A1436,"YYYY-MM-DD"),'Price Data'!P:P,0)+1))/INDEX('Price Data'!Q:Q,MATCH(TEXT(A1436,"YYYY-MM-DD"),'Price Data'!P:P,0)+1),""),"")</f>
        <v>-2.9045643153527086E-2</v>
      </c>
      <c r="N1436" s="34">
        <f>IFERROR(INDEX('Price Data'!T:T,MATCH(TEXT(A1436,"YYYY-MM-DD"),'Price Data'!S:S,0)),"")</f>
        <v>3.57</v>
      </c>
      <c r="O1436" s="10" cm="1">
        <f t="array" ref="O1436">IFERROR(IF(ISNUMBER(N1436),(N1436-INDEX('Price Data'!T:T,MATCH(TEXT(A1436,"YYYY-MM-DD"),'Price Data'!S:S,0)+1))/INDEX('Price Data'!T:T,MATCH(TEXT(A1436,"YYYY-MM-DD"),'Price Data'!S:S,0)+1),""),"")</f>
        <v>-1.108033240997231E-2</v>
      </c>
    </row>
    <row r="1437" spans="1:15" x14ac:dyDescent="0.3">
      <c r="A1437" s="8">
        <v>43256</v>
      </c>
      <c r="B1437" s="34">
        <f>IFERROR(INDEX('Price Data'!B:B,MATCH(TEXT(A1437,"YYYY-MM-DD"),'Price Data'!A:A,0)),"")</f>
        <v>21750</v>
      </c>
      <c r="C1437" s="10" cm="1">
        <f t="array" ref="C1437">IFERROR(IF(ISNUMBER(B1437),(B1437-INDEX('Price Data'!B:B,MATCH(TEXT(A1437,"YYYY-MM-DD"),'Price Data'!A:A,0)+1))/INDEX('Price Data'!B:B,MATCH(TEXT(A1437,"YYYY-MM-DD"),'Price Data'!A:A,0)+1),""),"")</f>
        <v>-1.1812812358019082E-2</v>
      </c>
      <c r="D1437" s="34">
        <f>IFERROR(INDEX('Price Data'!E:E,MATCH(TEXT(A1437,"YYYY-MM-DD"),'Price Data'!D:D,0)),"")</f>
        <v>14.05</v>
      </c>
      <c r="E1437" s="10" cm="1">
        <f t="array" ref="E1437">IFERROR(IF(ISNUMBER(D1437),(D1437-INDEX('Price Data'!E:E,MATCH(TEXT(A1437,"YYYY-MM-DD"),'Price Data'!D:D,0)+1))/INDEX('Price Data'!E:E,MATCH(TEXT(A1437,"YYYY-MM-DD"),'Price Data'!D:D,0)+1),""),"")</f>
        <v>-3.5689773507206556E-2</v>
      </c>
      <c r="F1437" s="34">
        <f>IFERROR(INDEX('Price Data'!H:H,MATCH(TEXT(A1437,"YYYY-MM-DD"),'Price Data'!G:G,0)),"")</f>
        <v>276</v>
      </c>
      <c r="G1437" s="10" cm="1">
        <f t="array" ref="G1437">IFERROR(IF(ISNUMBER(F1437),(F1437-INDEX('Price Data'!H:H,MATCH(TEXT(A1437,"YYYY-MM-DD"),'Price Data'!G:G,0)+1))/INDEX('Price Data'!H:H,MATCH(TEXT(A1437,"YYYY-MM-DD"),'Price Data'!G:G,0)+1),""),"")</f>
        <v>3.5258791404528297E-2</v>
      </c>
      <c r="H1437" s="34">
        <f>IFERROR(INDEX('Price Data'!K:K,MATCH(TEXT(A1437,"YYYY-MM-DD"),'Price Data'!J:J,0)),"")</f>
        <v>2.5</v>
      </c>
      <c r="I1437" s="10" cm="1">
        <f t="array" ref="I1437">IFERROR(IF(ISNUMBER(H1437),(H1437-INDEX('Price Data'!K:K,MATCH(TEXT(A1437,"YYYY-MM-DD"),'Price Data'!J:J,0)+1))/INDEX('Price Data'!K:K,MATCH(TEXT(A1437,"YYYY-MM-DD"),'Price Data'!J:J,0)+1),""),"")</f>
        <v>-3.8461538461538491E-2</v>
      </c>
      <c r="J1437" s="34">
        <f>IFERROR(INDEX('Price Data'!N:N,MATCH(TEXT(A1437,"YYYY-MM-DD"),'Price Data'!M:M,0)),"")</f>
        <v>2.81</v>
      </c>
      <c r="K1437" s="10" cm="1">
        <f t="array" ref="K1437">IFERROR(IF(ISNUMBER(J1437),(J1437-INDEX('Price Data'!N:N,MATCH(TEXT(A1437,"YYYY-MM-DD"),'Price Data'!M:M,0)+1))/INDEX('Price Data'!N:N,MATCH(TEXT(A1437,"YYYY-MM-DD"),'Price Data'!M:M,0)+1),""),"")</f>
        <v>-3.436426116838491E-2</v>
      </c>
      <c r="L1437" s="34">
        <f>IFERROR(INDEX('Price Data'!Q:Q,MATCH(TEXT(A1437,"YYYY-MM-DD"),'Price Data'!P:P,0)),"")</f>
        <v>2.2799999999999998</v>
      </c>
      <c r="M1437" s="10" cm="1">
        <f t="array" ref="M1437">IFERROR(IF(ISNUMBER(L1437),(L1437-INDEX('Price Data'!Q:Q,MATCH(TEXT(A1437,"YYYY-MM-DD"),'Price Data'!P:P,0)+1))/INDEX('Price Data'!Q:Q,MATCH(TEXT(A1437,"YYYY-MM-DD"),'Price Data'!P:P,0)+1),""),"")</f>
        <v>-2.5641025641025664E-2</v>
      </c>
      <c r="N1437" s="34">
        <f>IFERROR(INDEX('Price Data'!T:T,MATCH(TEXT(A1437,"YYYY-MM-DD"),'Price Data'!S:S,0)),"")</f>
        <v>3.54</v>
      </c>
      <c r="O1437" s="10" cm="1">
        <f t="array" ref="O1437">IFERROR(IF(ISNUMBER(N1437),(N1437-INDEX('Price Data'!T:T,MATCH(TEXT(A1437,"YYYY-MM-DD"),'Price Data'!S:S,0)+1))/INDEX('Price Data'!T:T,MATCH(TEXT(A1437,"YYYY-MM-DD"),'Price Data'!S:S,0)+1),""),"")</f>
        <v>-8.403361344537761E-3</v>
      </c>
    </row>
    <row r="1438" spans="1:15" x14ac:dyDescent="0.3">
      <c r="A1438" s="8">
        <v>43257</v>
      </c>
      <c r="B1438" s="34">
        <f>IFERROR(INDEX('Price Data'!B:B,MATCH(TEXT(A1438,"YYYY-MM-DD"),'Price Data'!A:A,0)),"")</f>
        <v>21808</v>
      </c>
      <c r="C1438" s="10" cm="1">
        <f t="array" ref="C1438">IFERROR(IF(ISNUMBER(B1438),(B1438-INDEX('Price Data'!B:B,MATCH(TEXT(A1438,"YYYY-MM-DD"),'Price Data'!A:A,0)+1))/INDEX('Price Data'!B:B,MATCH(TEXT(A1438,"YYYY-MM-DD"),'Price Data'!A:A,0)+1),""),"")</f>
        <v>2.6666666666666666E-3</v>
      </c>
      <c r="D1438" s="34">
        <f>IFERROR(INDEX('Price Data'!E:E,MATCH(TEXT(A1438,"YYYY-MM-DD"),'Price Data'!D:D,0)),"")</f>
        <v>14.18</v>
      </c>
      <c r="E1438" s="10" cm="1">
        <f t="array" ref="E1438">IFERROR(IF(ISNUMBER(D1438),(D1438-INDEX('Price Data'!E:E,MATCH(TEXT(A1438,"YYYY-MM-DD"),'Price Data'!D:D,0)+1))/INDEX('Price Data'!E:E,MATCH(TEXT(A1438,"YYYY-MM-DD"),'Price Data'!D:D,0)+1),""),"")</f>
        <v>9.2526690391458357E-3</v>
      </c>
      <c r="F1438" s="34">
        <f>IFERROR(INDEX('Price Data'!H:H,MATCH(TEXT(A1438,"YYYY-MM-DD"),'Price Data'!G:G,0)),"")</f>
        <v>284</v>
      </c>
      <c r="G1438" s="10" cm="1">
        <f t="array" ref="G1438">IFERROR(IF(ISNUMBER(F1438),(F1438-INDEX('Price Data'!H:H,MATCH(TEXT(A1438,"YYYY-MM-DD"),'Price Data'!G:G,0)+1))/INDEX('Price Data'!H:H,MATCH(TEXT(A1438,"YYYY-MM-DD"),'Price Data'!G:G,0)+1),""),"")</f>
        <v>2.8985507246376812E-2</v>
      </c>
      <c r="H1438" s="34">
        <f>IFERROR(INDEX('Price Data'!K:K,MATCH(TEXT(A1438,"YYYY-MM-DD"),'Price Data'!J:J,0)),"")</f>
        <v>2.48</v>
      </c>
      <c r="I1438" s="10" cm="1">
        <f t="array" ref="I1438">IFERROR(IF(ISNUMBER(H1438),(H1438-INDEX('Price Data'!K:K,MATCH(TEXT(A1438,"YYYY-MM-DD"),'Price Data'!J:J,0)+1))/INDEX('Price Data'!K:K,MATCH(TEXT(A1438,"YYYY-MM-DD"),'Price Data'!J:J,0)+1),""),"")</f>
        <v>-8.0000000000000071E-3</v>
      </c>
      <c r="J1438" s="34">
        <f>IFERROR(INDEX('Price Data'!N:N,MATCH(TEXT(A1438,"YYYY-MM-DD"),'Price Data'!M:M,0)),"")</f>
        <v>2.81</v>
      </c>
      <c r="K1438" s="10" cm="1">
        <f t="array" ref="K1438">IFERROR(IF(ISNUMBER(J1438),(J1438-INDEX('Price Data'!N:N,MATCH(TEXT(A1438,"YYYY-MM-DD"),'Price Data'!M:M,0)+1))/INDEX('Price Data'!N:N,MATCH(TEXT(A1438,"YYYY-MM-DD"),'Price Data'!M:M,0)+1),""),"")</f>
        <v>0</v>
      </c>
      <c r="L1438" s="34">
        <f>IFERROR(INDEX('Price Data'!Q:Q,MATCH(TEXT(A1438,"YYYY-MM-DD"),'Price Data'!P:P,0)),"")</f>
        <v>2.38</v>
      </c>
      <c r="M1438" s="10" cm="1">
        <f t="array" ref="M1438">IFERROR(IF(ISNUMBER(L1438),(L1438-INDEX('Price Data'!Q:Q,MATCH(TEXT(A1438,"YYYY-MM-DD"),'Price Data'!P:P,0)+1))/INDEX('Price Data'!Q:Q,MATCH(TEXT(A1438,"YYYY-MM-DD"),'Price Data'!P:P,0)+1),""),"")</f>
        <v>4.3859649122807064E-2</v>
      </c>
      <c r="N1438" s="34">
        <f>IFERROR(INDEX('Price Data'!T:T,MATCH(TEXT(A1438,"YYYY-MM-DD"),'Price Data'!S:S,0)),"")</f>
        <v>3.54</v>
      </c>
      <c r="O1438" s="10" cm="1">
        <f t="array" ref="O1438">IFERROR(IF(ISNUMBER(N1438),(N1438-INDEX('Price Data'!T:T,MATCH(TEXT(A1438,"YYYY-MM-DD"),'Price Data'!S:S,0)+1))/INDEX('Price Data'!T:T,MATCH(TEXT(A1438,"YYYY-MM-DD"),'Price Data'!S:S,0)+1),""),"")</f>
        <v>0</v>
      </c>
    </row>
    <row r="1439" spans="1:15" x14ac:dyDescent="0.3">
      <c r="A1439" s="8">
        <v>43258</v>
      </c>
      <c r="B1439" s="34">
        <f>IFERROR(INDEX('Price Data'!B:B,MATCH(TEXT(A1439,"YYYY-MM-DD"),'Price Data'!A:A,0)),"")</f>
        <v>21768</v>
      </c>
      <c r="C1439" s="10" cm="1">
        <f t="array" ref="C1439">IFERROR(IF(ISNUMBER(B1439),(B1439-INDEX('Price Data'!B:B,MATCH(TEXT(A1439,"YYYY-MM-DD"),'Price Data'!A:A,0)+1))/INDEX('Price Data'!B:B,MATCH(TEXT(A1439,"YYYY-MM-DD"),'Price Data'!A:A,0)+1),""),"")</f>
        <v>-1.8341892883345561E-3</v>
      </c>
      <c r="D1439" s="34">
        <f>IFERROR(INDEX('Price Data'!E:E,MATCH(TEXT(A1439,"YYYY-MM-DD"),'Price Data'!D:D,0)),"")</f>
        <v>13.95</v>
      </c>
      <c r="E1439" s="10" cm="1">
        <f t="array" ref="E1439">IFERROR(IF(ISNUMBER(D1439),(D1439-INDEX('Price Data'!E:E,MATCH(TEXT(A1439,"YYYY-MM-DD"),'Price Data'!D:D,0)+1))/INDEX('Price Data'!E:E,MATCH(TEXT(A1439,"YYYY-MM-DD"),'Price Data'!D:D,0)+1),""),"")</f>
        <v>-1.6220028208744741E-2</v>
      </c>
      <c r="F1439" s="34">
        <f>IFERROR(INDEX('Price Data'!H:H,MATCH(TEXT(A1439,"YYYY-MM-DD"),'Price Data'!G:G,0)),"")</f>
        <v>274.5</v>
      </c>
      <c r="G1439" s="10" cm="1">
        <f t="array" ref="G1439">IFERROR(IF(ISNUMBER(F1439),(F1439-INDEX('Price Data'!H:H,MATCH(TEXT(A1439,"YYYY-MM-DD"),'Price Data'!G:G,0)+1))/INDEX('Price Data'!H:H,MATCH(TEXT(A1439,"YYYY-MM-DD"),'Price Data'!G:G,0)+1),""),"")</f>
        <v>-3.345070422535211E-2</v>
      </c>
      <c r="H1439" s="34">
        <f>IFERROR(INDEX('Price Data'!K:K,MATCH(TEXT(A1439,"YYYY-MM-DD"),'Price Data'!J:J,0)),"")</f>
        <v>2.46</v>
      </c>
      <c r="I1439" s="10" cm="1">
        <f t="array" ref="I1439">IFERROR(IF(ISNUMBER(H1439),(H1439-INDEX('Price Data'!K:K,MATCH(TEXT(A1439,"YYYY-MM-DD"),'Price Data'!J:J,0)+1))/INDEX('Price Data'!K:K,MATCH(TEXT(A1439,"YYYY-MM-DD"),'Price Data'!J:J,0)+1),""),"")</f>
        <v>-8.0645161290322648E-3</v>
      </c>
      <c r="J1439" s="34">
        <f>IFERROR(INDEX('Price Data'!N:N,MATCH(TEXT(A1439,"YYYY-MM-DD"),'Price Data'!M:M,0)),"")</f>
        <v>2.86</v>
      </c>
      <c r="K1439" s="10" cm="1">
        <f t="array" ref="K1439">IFERROR(IF(ISNUMBER(J1439),(J1439-INDEX('Price Data'!N:N,MATCH(TEXT(A1439,"YYYY-MM-DD"),'Price Data'!M:M,0)+1))/INDEX('Price Data'!N:N,MATCH(TEXT(A1439,"YYYY-MM-DD"),'Price Data'!M:M,0)+1),""),"")</f>
        <v>1.7793594306049758E-2</v>
      </c>
      <c r="L1439" s="34">
        <f>IFERROR(INDEX('Price Data'!Q:Q,MATCH(TEXT(A1439,"YYYY-MM-DD"),'Price Data'!P:P,0)),"")</f>
        <v>2.4</v>
      </c>
      <c r="M1439" s="10" cm="1">
        <f t="array" ref="M1439">IFERROR(IF(ISNUMBER(L1439),(L1439-INDEX('Price Data'!Q:Q,MATCH(TEXT(A1439,"YYYY-MM-DD"),'Price Data'!P:P,0)+1))/INDEX('Price Data'!Q:Q,MATCH(TEXT(A1439,"YYYY-MM-DD"),'Price Data'!P:P,0)+1),""),"")</f>
        <v>8.4033613445378234E-3</v>
      </c>
      <c r="N1439" s="34">
        <f>IFERROR(INDEX('Price Data'!T:T,MATCH(TEXT(A1439,"YYYY-MM-DD"),'Price Data'!S:S,0)),"")</f>
        <v>3.5</v>
      </c>
      <c r="O1439" s="10" cm="1">
        <f t="array" ref="O1439">IFERROR(IF(ISNUMBER(N1439),(N1439-INDEX('Price Data'!T:T,MATCH(TEXT(A1439,"YYYY-MM-DD"),'Price Data'!S:S,0)+1))/INDEX('Price Data'!T:T,MATCH(TEXT(A1439,"YYYY-MM-DD"),'Price Data'!S:S,0)+1),""),"")</f>
        <v>-1.1299435028248598E-2</v>
      </c>
    </row>
    <row r="1440" spans="1:15" x14ac:dyDescent="0.3">
      <c r="A1440" s="8">
        <v>43259</v>
      </c>
      <c r="B1440" s="34">
        <f>IFERROR(INDEX('Price Data'!B:B,MATCH(TEXT(A1440,"YYYY-MM-DD"),'Price Data'!A:A,0)),"")</f>
        <v>21356</v>
      </c>
      <c r="C1440" s="10" cm="1">
        <f t="array" ref="C1440">IFERROR(IF(ISNUMBER(B1440),(B1440-INDEX('Price Data'!B:B,MATCH(TEXT(A1440,"YYYY-MM-DD"),'Price Data'!A:A,0)+1))/INDEX('Price Data'!B:B,MATCH(TEXT(A1440,"YYYY-MM-DD"),'Price Data'!A:A,0)+1),""),"")</f>
        <v>-1.8926865123116501E-2</v>
      </c>
      <c r="D1440" s="34">
        <f>IFERROR(INDEX('Price Data'!E:E,MATCH(TEXT(A1440,"YYYY-MM-DD"),'Price Data'!D:D,0)),"")</f>
        <v>13.6</v>
      </c>
      <c r="E1440" s="10" cm="1">
        <f t="array" ref="E1440">IFERROR(IF(ISNUMBER(D1440),(D1440-INDEX('Price Data'!E:E,MATCH(TEXT(A1440,"YYYY-MM-DD"),'Price Data'!D:D,0)+1))/INDEX('Price Data'!E:E,MATCH(TEXT(A1440,"YYYY-MM-DD"),'Price Data'!D:D,0)+1),""),"")</f>
        <v>-2.5089605734767002E-2</v>
      </c>
      <c r="F1440" s="34">
        <f>IFERROR(INDEX('Price Data'!H:H,MATCH(TEXT(A1440,"YYYY-MM-DD"),'Price Data'!G:G,0)),"")</f>
        <v>268.29998799999998</v>
      </c>
      <c r="G1440" s="10" cm="1">
        <f t="array" ref="G1440">IFERROR(IF(ISNUMBER(F1440),(F1440-INDEX('Price Data'!H:H,MATCH(TEXT(A1440,"YYYY-MM-DD"),'Price Data'!G:G,0)+1))/INDEX('Price Data'!H:H,MATCH(TEXT(A1440,"YYYY-MM-DD"),'Price Data'!G:G,0)+1),""),"")</f>
        <v>-2.2586564663023733E-2</v>
      </c>
      <c r="H1440" s="34">
        <f>IFERROR(INDEX('Price Data'!K:K,MATCH(TEXT(A1440,"YYYY-MM-DD"),'Price Data'!J:J,0)),"")</f>
        <v>2.42</v>
      </c>
      <c r="I1440" s="10" cm="1">
        <f t="array" ref="I1440">IFERROR(IF(ISNUMBER(H1440),(H1440-INDEX('Price Data'!K:K,MATCH(TEXT(A1440,"YYYY-MM-DD"),'Price Data'!J:J,0)+1))/INDEX('Price Data'!K:K,MATCH(TEXT(A1440,"YYYY-MM-DD"),'Price Data'!J:J,0)+1),""),"")</f>
        <v>-1.6260162601626032E-2</v>
      </c>
      <c r="J1440" s="34">
        <f>IFERROR(INDEX('Price Data'!N:N,MATCH(TEXT(A1440,"YYYY-MM-DD"),'Price Data'!M:M,0)),"")</f>
        <v>2.78</v>
      </c>
      <c r="K1440" s="10" cm="1">
        <f t="array" ref="K1440">IFERROR(IF(ISNUMBER(J1440),(J1440-INDEX('Price Data'!N:N,MATCH(TEXT(A1440,"YYYY-MM-DD"),'Price Data'!M:M,0)+1))/INDEX('Price Data'!N:N,MATCH(TEXT(A1440,"YYYY-MM-DD"),'Price Data'!M:M,0)+1),""),"")</f>
        <v>-2.7972027972028E-2</v>
      </c>
      <c r="L1440" s="34">
        <f>IFERROR(INDEX('Price Data'!Q:Q,MATCH(TEXT(A1440,"YYYY-MM-DD"),'Price Data'!P:P,0)),"")</f>
        <v>2.2999999999999998</v>
      </c>
      <c r="M1440" s="10" cm="1">
        <f t="array" ref="M1440">IFERROR(IF(ISNUMBER(L1440),(L1440-INDEX('Price Data'!Q:Q,MATCH(TEXT(A1440,"YYYY-MM-DD"),'Price Data'!P:P,0)+1))/INDEX('Price Data'!Q:Q,MATCH(TEXT(A1440,"YYYY-MM-DD"),'Price Data'!P:P,0)+1),""),"")</f>
        <v>-4.1666666666666706E-2</v>
      </c>
      <c r="N1440" s="34">
        <f>IFERROR(INDEX('Price Data'!T:T,MATCH(TEXT(A1440,"YYYY-MM-DD"),'Price Data'!S:S,0)),"")</f>
        <v>3.42</v>
      </c>
      <c r="O1440" s="10" cm="1">
        <f t="array" ref="O1440">IFERROR(IF(ISNUMBER(N1440),(N1440-INDEX('Price Data'!T:T,MATCH(TEXT(A1440,"YYYY-MM-DD"),'Price Data'!S:S,0)+1))/INDEX('Price Data'!T:T,MATCH(TEXT(A1440,"YYYY-MM-DD"),'Price Data'!S:S,0)+1),""),"")</f>
        <v>-2.2857142857142878E-2</v>
      </c>
    </row>
    <row r="1441" spans="1:15" x14ac:dyDescent="0.3">
      <c r="A1441" s="8">
        <v>43260</v>
      </c>
      <c r="B1441" s="34" t="str">
        <f>IFERROR(INDEX('Price Data'!B:B,MATCH(TEXT(A1441,"YYYY-MM-DD"),'Price Data'!A:A,0)),"")</f>
        <v/>
      </c>
      <c r="C1441" s="10" t="str" cm="1">
        <f t="array" ref="C1441">IFERROR(IF(ISNUMBER(B1441),(B1441-INDEX('Price Data'!B:B,MATCH(TEXT(A1441,"YYYY-MM-DD"),'Price Data'!A:A,0)+1))/INDEX('Price Data'!B:B,MATCH(TEXT(A1441,"YYYY-MM-DD"),'Price Data'!A:A,0)+1),""),"")</f>
        <v/>
      </c>
      <c r="D1441" s="34" t="str">
        <f>IFERROR(INDEX('Price Data'!E:E,MATCH(TEXT(A1441,"YYYY-MM-DD"),'Price Data'!D:D,0)),"")</f>
        <v/>
      </c>
      <c r="E1441" s="10" t="str" cm="1">
        <f t="array" ref="E1441">IFERROR(IF(ISNUMBER(D1441),(D1441-INDEX('Price Data'!E:E,MATCH(TEXT(A1441,"YYYY-MM-DD"),'Price Data'!D:D,0)+1))/INDEX('Price Data'!E:E,MATCH(TEXT(A1441,"YYYY-MM-DD"),'Price Data'!D:D,0)+1),""),"")</f>
        <v/>
      </c>
      <c r="F1441" s="34" t="str">
        <f>IFERROR(INDEX('Price Data'!H:H,MATCH(TEXT(A1441,"YYYY-MM-DD"),'Price Data'!G:G,0)),"")</f>
        <v/>
      </c>
      <c r="G1441" s="10" t="str" cm="1">
        <f t="array" ref="G1441">IFERROR(IF(ISNUMBER(F1441),(F1441-INDEX('Price Data'!H:H,MATCH(TEXT(A1441,"YYYY-MM-DD"),'Price Data'!G:G,0)+1))/INDEX('Price Data'!H:H,MATCH(TEXT(A1441,"YYYY-MM-DD"),'Price Data'!G:G,0)+1),""),"")</f>
        <v/>
      </c>
      <c r="H1441" s="34" t="str">
        <f>IFERROR(INDEX('Price Data'!K:K,MATCH(TEXT(A1441,"YYYY-MM-DD"),'Price Data'!J:J,0)),"")</f>
        <v/>
      </c>
      <c r="I1441" s="10" t="str" cm="1">
        <f t="array" ref="I1441">IFERROR(IF(ISNUMBER(H1441),(H1441-INDEX('Price Data'!K:K,MATCH(TEXT(A1441,"YYYY-MM-DD"),'Price Data'!J:J,0)+1))/INDEX('Price Data'!K:K,MATCH(TEXT(A1441,"YYYY-MM-DD"),'Price Data'!J:J,0)+1),""),"")</f>
        <v/>
      </c>
      <c r="J1441" s="34" t="str">
        <f>IFERROR(INDEX('Price Data'!N:N,MATCH(TEXT(A1441,"YYYY-MM-DD"),'Price Data'!M:M,0)),"")</f>
        <v/>
      </c>
      <c r="K1441" s="10" t="str" cm="1">
        <f t="array" ref="K1441">IFERROR(IF(ISNUMBER(J1441),(J1441-INDEX('Price Data'!N:N,MATCH(TEXT(A1441,"YYYY-MM-DD"),'Price Data'!M:M,0)+1))/INDEX('Price Data'!N:N,MATCH(TEXT(A1441,"YYYY-MM-DD"),'Price Data'!M:M,0)+1),""),"")</f>
        <v/>
      </c>
      <c r="L1441" s="34" t="str">
        <f>IFERROR(INDEX('Price Data'!Q:Q,MATCH(TEXT(A1441,"YYYY-MM-DD"),'Price Data'!P:P,0)),"")</f>
        <v/>
      </c>
      <c r="M1441" s="10" t="str" cm="1">
        <f t="array" ref="M1441">IFERROR(IF(ISNUMBER(L1441),(L1441-INDEX('Price Data'!Q:Q,MATCH(TEXT(A1441,"YYYY-MM-DD"),'Price Data'!P:P,0)+1))/INDEX('Price Data'!Q:Q,MATCH(TEXT(A1441,"YYYY-MM-DD"),'Price Data'!P:P,0)+1),""),"")</f>
        <v/>
      </c>
      <c r="N1441" s="34" t="str">
        <f>IFERROR(INDEX('Price Data'!T:T,MATCH(TEXT(A1441,"YYYY-MM-DD"),'Price Data'!S:S,0)),"")</f>
        <v/>
      </c>
      <c r="O1441" s="10" t="str" cm="1">
        <f t="array" ref="O1441">IFERROR(IF(ISNUMBER(N1441),(N1441-INDEX('Price Data'!T:T,MATCH(TEXT(A1441,"YYYY-MM-DD"),'Price Data'!S:S,0)+1))/INDEX('Price Data'!T:T,MATCH(TEXT(A1441,"YYYY-MM-DD"),'Price Data'!S:S,0)+1),""),"")</f>
        <v/>
      </c>
    </row>
    <row r="1442" spans="1:15" x14ac:dyDescent="0.3">
      <c r="A1442" s="8">
        <v>43261</v>
      </c>
      <c r="B1442" s="34" t="str">
        <f>IFERROR(INDEX('Price Data'!B:B,MATCH(TEXT(A1442,"YYYY-MM-DD"),'Price Data'!A:A,0)),"")</f>
        <v/>
      </c>
      <c r="C1442" s="10" t="str" cm="1">
        <f t="array" ref="C1442">IFERROR(IF(ISNUMBER(B1442),(B1442-INDEX('Price Data'!B:B,MATCH(TEXT(A1442,"YYYY-MM-DD"),'Price Data'!A:A,0)+1))/INDEX('Price Data'!B:B,MATCH(TEXT(A1442,"YYYY-MM-DD"),'Price Data'!A:A,0)+1),""),"")</f>
        <v/>
      </c>
      <c r="D1442" s="34" t="str">
        <f>IFERROR(INDEX('Price Data'!E:E,MATCH(TEXT(A1442,"YYYY-MM-DD"),'Price Data'!D:D,0)),"")</f>
        <v/>
      </c>
      <c r="E1442" s="10" t="str" cm="1">
        <f t="array" ref="E1442">IFERROR(IF(ISNUMBER(D1442),(D1442-INDEX('Price Data'!E:E,MATCH(TEXT(A1442,"YYYY-MM-DD"),'Price Data'!D:D,0)+1))/INDEX('Price Data'!E:E,MATCH(TEXT(A1442,"YYYY-MM-DD"),'Price Data'!D:D,0)+1),""),"")</f>
        <v/>
      </c>
      <c r="F1442" s="34" t="str">
        <f>IFERROR(INDEX('Price Data'!H:H,MATCH(TEXT(A1442,"YYYY-MM-DD"),'Price Data'!G:G,0)),"")</f>
        <v/>
      </c>
      <c r="G1442" s="10" t="str" cm="1">
        <f t="array" ref="G1442">IFERROR(IF(ISNUMBER(F1442),(F1442-INDEX('Price Data'!H:H,MATCH(TEXT(A1442,"YYYY-MM-DD"),'Price Data'!G:G,0)+1))/INDEX('Price Data'!H:H,MATCH(TEXT(A1442,"YYYY-MM-DD"),'Price Data'!G:G,0)+1),""),"")</f>
        <v/>
      </c>
      <c r="H1442" s="34" t="str">
        <f>IFERROR(INDEX('Price Data'!K:K,MATCH(TEXT(A1442,"YYYY-MM-DD"),'Price Data'!J:J,0)),"")</f>
        <v/>
      </c>
      <c r="I1442" s="10" t="str" cm="1">
        <f t="array" ref="I1442">IFERROR(IF(ISNUMBER(H1442),(H1442-INDEX('Price Data'!K:K,MATCH(TEXT(A1442,"YYYY-MM-DD"),'Price Data'!J:J,0)+1))/INDEX('Price Data'!K:K,MATCH(TEXT(A1442,"YYYY-MM-DD"),'Price Data'!J:J,0)+1),""),"")</f>
        <v/>
      </c>
      <c r="J1442" s="34" t="str">
        <f>IFERROR(INDEX('Price Data'!N:N,MATCH(TEXT(A1442,"YYYY-MM-DD"),'Price Data'!M:M,0)),"")</f>
        <v/>
      </c>
      <c r="K1442" s="10" t="str" cm="1">
        <f t="array" ref="K1442">IFERROR(IF(ISNUMBER(J1442),(J1442-INDEX('Price Data'!N:N,MATCH(TEXT(A1442,"YYYY-MM-DD"),'Price Data'!M:M,0)+1))/INDEX('Price Data'!N:N,MATCH(TEXT(A1442,"YYYY-MM-DD"),'Price Data'!M:M,0)+1),""),"")</f>
        <v/>
      </c>
      <c r="L1442" s="34" t="str">
        <f>IFERROR(INDEX('Price Data'!Q:Q,MATCH(TEXT(A1442,"YYYY-MM-DD"),'Price Data'!P:P,0)),"")</f>
        <v/>
      </c>
      <c r="M1442" s="10" t="str" cm="1">
        <f t="array" ref="M1442">IFERROR(IF(ISNUMBER(L1442),(L1442-INDEX('Price Data'!Q:Q,MATCH(TEXT(A1442,"YYYY-MM-DD"),'Price Data'!P:P,0)+1))/INDEX('Price Data'!Q:Q,MATCH(TEXT(A1442,"YYYY-MM-DD"),'Price Data'!P:P,0)+1),""),"")</f>
        <v/>
      </c>
      <c r="N1442" s="34" t="str">
        <f>IFERROR(INDEX('Price Data'!T:T,MATCH(TEXT(A1442,"YYYY-MM-DD"),'Price Data'!S:S,0)),"")</f>
        <v/>
      </c>
      <c r="O1442" s="10" t="str" cm="1">
        <f t="array" ref="O1442">IFERROR(IF(ISNUMBER(N1442),(N1442-INDEX('Price Data'!T:T,MATCH(TEXT(A1442,"YYYY-MM-DD"),'Price Data'!S:S,0)+1))/INDEX('Price Data'!T:T,MATCH(TEXT(A1442,"YYYY-MM-DD"),'Price Data'!S:S,0)+1),""),"")</f>
        <v/>
      </c>
    </row>
    <row r="1443" spans="1:15" x14ac:dyDescent="0.3">
      <c r="A1443" s="8">
        <v>43262</v>
      </c>
      <c r="B1443" s="34">
        <f>IFERROR(INDEX('Price Data'!B:B,MATCH(TEXT(A1443,"YYYY-MM-DD"),'Price Data'!A:A,0)),"")</f>
        <v>22086</v>
      </c>
      <c r="C1443" s="10" cm="1">
        <f t="array" ref="C1443">IFERROR(IF(ISNUMBER(B1443),(B1443-INDEX('Price Data'!B:B,MATCH(TEXT(A1443,"YYYY-MM-DD"),'Price Data'!A:A,0)+1))/INDEX('Price Data'!B:B,MATCH(TEXT(A1443,"YYYY-MM-DD"),'Price Data'!A:A,0)+1),""),"")</f>
        <v>3.4182431166885185E-2</v>
      </c>
      <c r="D1443" s="34">
        <f>IFERROR(INDEX('Price Data'!E:E,MATCH(TEXT(A1443,"YYYY-MM-DD"),'Price Data'!D:D,0)),"")</f>
        <v>14.44</v>
      </c>
      <c r="E1443" s="10" cm="1">
        <f t="array" ref="E1443">IFERROR(IF(ISNUMBER(D1443),(D1443-INDEX('Price Data'!E:E,MATCH(TEXT(A1443,"YYYY-MM-DD"),'Price Data'!D:D,0)+1))/INDEX('Price Data'!E:E,MATCH(TEXT(A1443,"YYYY-MM-DD"),'Price Data'!D:D,0)+1),""),"")</f>
        <v>6.176470588235293E-2</v>
      </c>
      <c r="F1443" s="34">
        <f>IFERROR(INDEX('Price Data'!H:H,MATCH(TEXT(A1443,"YYYY-MM-DD"),'Price Data'!G:G,0)),"")</f>
        <v>278</v>
      </c>
      <c r="G1443" s="10" cm="1">
        <f t="array" ref="G1443">IFERROR(IF(ISNUMBER(F1443),(F1443-INDEX('Price Data'!H:H,MATCH(TEXT(A1443,"YYYY-MM-DD"),'Price Data'!G:G,0)+1))/INDEX('Price Data'!H:H,MATCH(TEXT(A1443,"YYYY-MM-DD"),'Price Data'!G:G,0)+1),""),"")</f>
        <v>3.6153605791439752E-2</v>
      </c>
      <c r="H1443" s="34">
        <f>IFERROR(INDEX('Price Data'!K:K,MATCH(TEXT(A1443,"YYYY-MM-DD"),'Price Data'!J:J,0)),"")</f>
        <v>2.59</v>
      </c>
      <c r="I1443" s="10" cm="1">
        <f t="array" ref="I1443">IFERROR(IF(ISNUMBER(H1443),(H1443-INDEX('Price Data'!K:K,MATCH(TEXT(A1443,"YYYY-MM-DD"),'Price Data'!J:J,0)+1))/INDEX('Price Data'!K:K,MATCH(TEXT(A1443,"YYYY-MM-DD"),'Price Data'!J:J,0)+1),""),"")</f>
        <v>7.0247933884297495E-2</v>
      </c>
      <c r="J1443" s="34">
        <f>IFERROR(INDEX('Price Data'!N:N,MATCH(TEXT(A1443,"YYYY-MM-DD"),'Price Data'!M:M,0)),"")</f>
        <v>2.91</v>
      </c>
      <c r="K1443" s="10" cm="1">
        <f t="array" ref="K1443">IFERROR(IF(ISNUMBER(J1443),(J1443-INDEX('Price Data'!N:N,MATCH(TEXT(A1443,"YYYY-MM-DD"),'Price Data'!M:M,0)+1))/INDEX('Price Data'!N:N,MATCH(TEXT(A1443,"YYYY-MM-DD"),'Price Data'!M:M,0)+1),""),"")</f>
        <v>4.676258992805768E-2</v>
      </c>
      <c r="L1443" s="34">
        <f>IFERROR(INDEX('Price Data'!Q:Q,MATCH(TEXT(A1443,"YYYY-MM-DD"),'Price Data'!P:P,0)),"")</f>
        <v>2.44</v>
      </c>
      <c r="M1443" s="10" cm="1">
        <f t="array" ref="M1443">IFERROR(IF(ISNUMBER(L1443),(L1443-INDEX('Price Data'!Q:Q,MATCH(TEXT(A1443,"YYYY-MM-DD"),'Price Data'!P:P,0)+1))/INDEX('Price Data'!Q:Q,MATCH(TEXT(A1443,"YYYY-MM-DD"),'Price Data'!P:P,0)+1),""),"")</f>
        <v>6.0869565217391362E-2</v>
      </c>
      <c r="N1443" s="34">
        <f>IFERROR(INDEX('Price Data'!T:T,MATCH(TEXT(A1443,"YYYY-MM-DD"),'Price Data'!S:S,0)),"")</f>
        <v>3.52</v>
      </c>
      <c r="O1443" s="10" cm="1">
        <f t="array" ref="O1443">IFERROR(IF(ISNUMBER(N1443),(N1443-INDEX('Price Data'!T:T,MATCH(TEXT(A1443,"YYYY-MM-DD"),'Price Data'!S:S,0)+1))/INDEX('Price Data'!T:T,MATCH(TEXT(A1443,"YYYY-MM-DD"),'Price Data'!S:S,0)+1),""),"")</f>
        <v>2.9239766081871371E-2</v>
      </c>
    </row>
    <row r="1444" spans="1:15" x14ac:dyDescent="0.3">
      <c r="A1444" s="8">
        <v>43263</v>
      </c>
      <c r="B1444" s="34">
        <f>IFERROR(INDEX('Price Data'!B:B,MATCH(TEXT(A1444,"YYYY-MM-DD"),'Price Data'!A:A,0)),"")</f>
        <v>22120</v>
      </c>
      <c r="C1444" s="10" cm="1">
        <f t="array" ref="C1444">IFERROR(IF(ISNUMBER(B1444),(B1444-INDEX('Price Data'!B:B,MATCH(TEXT(A1444,"YYYY-MM-DD"),'Price Data'!A:A,0)+1))/INDEX('Price Data'!B:B,MATCH(TEXT(A1444,"YYYY-MM-DD"),'Price Data'!A:A,0)+1),""),"")</f>
        <v>1.5394367472607081E-3</v>
      </c>
      <c r="D1444" s="34">
        <f>IFERROR(INDEX('Price Data'!E:E,MATCH(TEXT(A1444,"YYYY-MM-DD"),'Price Data'!D:D,0)),"")</f>
        <v>14.49</v>
      </c>
      <c r="E1444" s="10" cm="1">
        <f t="array" ref="E1444">IFERROR(IF(ISNUMBER(D1444),(D1444-INDEX('Price Data'!E:E,MATCH(TEXT(A1444,"YYYY-MM-DD"),'Price Data'!D:D,0)+1))/INDEX('Price Data'!E:E,MATCH(TEXT(A1444,"YYYY-MM-DD"),'Price Data'!D:D,0)+1),""),"")</f>
        <v>3.4626038781163928E-3</v>
      </c>
      <c r="F1444" s="34">
        <f>IFERROR(INDEX('Price Data'!H:H,MATCH(TEXT(A1444,"YYYY-MM-DD"),'Price Data'!G:G,0)),"")</f>
        <v>275.10000600000001</v>
      </c>
      <c r="G1444" s="10" cm="1">
        <f t="array" ref="G1444">IFERROR(IF(ISNUMBER(F1444),(F1444-INDEX('Price Data'!H:H,MATCH(TEXT(A1444,"YYYY-MM-DD"),'Price Data'!G:G,0)+1))/INDEX('Price Data'!H:H,MATCH(TEXT(A1444,"YYYY-MM-DD"),'Price Data'!G:G,0)+1),""),"")</f>
        <v>-1.0431633093525152E-2</v>
      </c>
      <c r="H1444" s="34">
        <f>IFERROR(INDEX('Price Data'!K:K,MATCH(TEXT(A1444,"YYYY-MM-DD"),'Price Data'!J:J,0)),"")</f>
        <v>2.58</v>
      </c>
      <c r="I1444" s="10" cm="1">
        <f t="array" ref="I1444">IFERROR(IF(ISNUMBER(H1444),(H1444-INDEX('Price Data'!K:K,MATCH(TEXT(A1444,"YYYY-MM-DD"),'Price Data'!J:J,0)+1))/INDEX('Price Data'!K:K,MATCH(TEXT(A1444,"YYYY-MM-DD"),'Price Data'!J:J,0)+1),""),"")</f>
        <v>-3.8610038610037791E-3</v>
      </c>
      <c r="J1444" s="34">
        <f>IFERROR(INDEX('Price Data'!N:N,MATCH(TEXT(A1444,"YYYY-MM-DD"),'Price Data'!M:M,0)),"")</f>
        <v>2.94</v>
      </c>
      <c r="K1444" s="10" cm="1">
        <f t="array" ref="K1444">IFERROR(IF(ISNUMBER(J1444),(J1444-INDEX('Price Data'!N:N,MATCH(TEXT(A1444,"YYYY-MM-DD"),'Price Data'!M:M,0)+1))/INDEX('Price Data'!N:N,MATCH(TEXT(A1444,"YYYY-MM-DD"),'Price Data'!M:M,0)+1),""),"")</f>
        <v>1.0309278350515396E-2</v>
      </c>
      <c r="L1444" s="34">
        <f>IFERROR(INDEX('Price Data'!Q:Q,MATCH(TEXT(A1444,"YYYY-MM-DD"),'Price Data'!P:P,0)),"")</f>
        <v>2.4300000000000002</v>
      </c>
      <c r="M1444" s="10" cm="1">
        <f t="array" ref="M1444">IFERROR(IF(ISNUMBER(L1444),(L1444-INDEX('Price Data'!Q:Q,MATCH(TEXT(A1444,"YYYY-MM-DD"),'Price Data'!P:P,0)+1))/INDEX('Price Data'!Q:Q,MATCH(TEXT(A1444,"YYYY-MM-DD"),'Price Data'!P:P,0)+1),""),"")</f>
        <v>-4.0983606557376175E-3</v>
      </c>
      <c r="N1444" s="34">
        <f>IFERROR(INDEX('Price Data'!T:T,MATCH(TEXT(A1444,"YYYY-MM-DD"),'Price Data'!S:S,0)),"")</f>
        <v>3.55</v>
      </c>
      <c r="O1444" s="10" cm="1">
        <f t="array" ref="O1444">IFERROR(IF(ISNUMBER(N1444),(N1444-INDEX('Price Data'!T:T,MATCH(TEXT(A1444,"YYYY-MM-DD"),'Price Data'!S:S,0)+1))/INDEX('Price Data'!T:T,MATCH(TEXT(A1444,"YYYY-MM-DD"),'Price Data'!S:S,0)+1),""),"")</f>
        <v>8.5227272727272166E-3</v>
      </c>
    </row>
    <row r="1445" spans="1:15" x14ac:dyDescent="0.3">
      <c r="A1445" s="8">
        <v>43264</v>
      </c>
      <c r="B1445" s="34">
        <f>IFERROR(INDEX('Price Data'!B:B,MATCH(TEXT(A1445,"YYYY-MM-DD"),'Price Data'!A:A,0)),"")</f>
        <v>22216</v>
      </c>
      <c r="C1445" s="10" cm="1">
        <f t="array" ref="C1445">IFERROR(IF(ISNUMBER(B1445),(B1445-INDEX('Price Data'!B:B,MATCH(TEXT(A1445,"YYYY-MM-DD"),'Price Data'!A:A,0)+1))/INDEX('Price Data'!B:B,MATCH(TEXT(A1445,"YYYY-MM-DD"),'Price Data'!A:A,0)+1),""),"")</f>
        <v>4.3399638336347199E-3</v>
      </c>
      <c r="D1445" s="34">
        <f>IFERROR(INDEX('Price Data'!E:E,MATCH(TEXT(A1445,"YYYY-MM-DD"),'Price Data'!D:D,0)),"")</f>
        <v>14.7</v>
      </c>
      <c r="E1445" s="10" cm="1">
        <f t="array" ref="E1445">IFERROR(IF(ISNUMBER(D1445),(D1445-INDEX('Price Data'!E:E,MATCH(TEXT(A1445,"YYYY-MM-DD"),'Price Data'!D:D,0)+1))/INDEX('Price Data'!E:E,MATCH(TEXT(A1445,"YYYY-MM-DD"),'Price Data'!D:D,0)+1),""),"")</f>
        <v>1.4492753623188342E-2</v>
      </c>
      <c r="F1445" s="34">
        <f>IFERROR(INDEX('Price Data'!H:H,MATCH(TEXT(A1445,"YYYY-MM-DD"),'Price Data'!G:G,0)),"")</f>
        <v>281</v>
      </c>
      <c r="G1445" s="10" cm="1">
        <f t="array" ref="G1445">IFERROR(IF(ISNUMBER(F1445),(F1445-INDEX('Price Data'!H:H,MATCH(TEXT(A1445,"YYYY-MM-DD"),'Price Data'!G:G,0)+1))/INDEX('Price Data'!H:H,MATCH(TEXT(A1445,"YYYY-MM-DD"),'Price Data'!G:G,0)+1),""),"")</f>
        <v>2.1446724359577049E-2</v>
      </c>
      <c r="H1445" s="34">
        <f>IFERROR(INDEX('Price Data'!K:K,MATCH(TEXT(A1445,"YYYY-MM-DD"),'Price Data'!J:J,0)),"")</f>
        <v>2.6</v>
      </c>
      <c r="I1445" s="10" cm="1">
        <f t="array" ref="I1445">IFERROR(IF(ISNUMBER(H1445),(H1445-INDEX('Price Data'!K:K,MATCH(TEXT(A1445,"YYYY-MM-DD"),'Price Data'!J:J,0)+1))/INDEX('Price Data'!K:K,MATCH(TEXT(A1445,"YYYY-MM-DD"),'Price Data'!J:J,0)+1),""),"")</f>
        <v>7.7519379844961309E-3</v>
      </c>
      <c r="J1445" s="34">
        <f>IFERROR(INDEX('Price Data'!N:N,MATCH(TEXT(A1445,"YYYY-MM-DD"),'Price Data'!M:M,0)),"")</f>
        <v>2.99</v>
      </c>
      <c r="K1445" s="10" cm="1">
        <f t="array" ref="K1445">IFERROR(IF(ISNUMBER(J1445),(J1445-INDEX('Price Data'!N:N,MATCH(TEXT(A1445,"YYYY-MM-DD"),'Price Data'!M:M,0)+1))/INDEX('Price Data'!N:N,MATCH(TEXT(A1445,"YYYY-MM-DD"),'Price Data'!M:M,0)+1),""),"")</f>
        <v>1.7006802721088527E-2</v>
      </c>
      <c r="L1445" s="34">
        <f>IFERROR(INDEX('Price Data'!Q:Q,MATCH(TEXT(A1445,"YYYY-MM-DD"),'Price Data'!P:P,0)),"")</f>
        <v>2.4500000000000002</v>
      </c>
      <c r="M1445" s="10" cm="1">
        <f t="array" ref="M1445">IFERROR(IF(ISNUMBER(L1445),(L1445-INDEX('Price Data'!Q:Q,MATCH(TEXT(A1445,"YYYY-MM-DD"),'Price Data'!P:P,0)+1))/INDEX('Price Data'!Q:Q,MATCH(TEXT(A1445,"YYYY-MM-DD"),'Price Data'!P:P,0)+1),""),"")</f>
        <v>8.2304526748971252E-3</v>
      </c>
      <c r="N1445" s="34">
        <f>IFERROR(INDEX('Price Data'!T:T,MATCH(TEXT(A1445,"YYYY-MM-DD"),'Price Data'!S:S,0)),"")</f>
        <v>3.51</v>
      </c>
      <c r="O1445" s="10" cm="1">
        <f t="array" ref="O1445">IFERROR(IF(ISNUMBER(N1445),(N1445-INDEX('Price Data'!T:T,MATCH(TEXT(A1445,"YYYY-MM-DD"),'Price Data'!S:S,0)+1))/INDEX('Price Data'!T:T,MATCH(TEXT(A1445,"YYYY-MM-DD"),'Price Data'!S:S,0)+1),""),"")</f>
        <v>-1.1267605633802828E-2</v>
      </c>
    </row>
    <row r="1446" spans="1:15" x14ac:dyDescent="0.3">
      <c r="A1446" s="8">
        <v>43265</v>
      </c>
      <c r="B1446" s="34">
        <f>IFERROR(INDEX('Price Data'!B:B,MATCH(TEXT(A1446,"YYYY-MM-DD"),'Price Data'!A:A,0)),"")</f>
        <v>22486</v>
      </c>
      <c r="C1446" s="10" cm="1">
        <f t="array" ref="C1446">IFERROR(IF(ISNUMBER(B1446),(B1446-INDEX('Price Data'!B:B,MATCH(TEXT(A1446,"YYYY-MM-DD"),'Price Data'!A:A,0)+1))/INDEX('Price Data'!B:B,MATCH(TEXT(A1446,"YYYY-MM-DD"),'Price Data'!A:A,0)+1),""),"")</f>
        <v>1.2153402952826792E-2</v>
      </c>
      <c r="D1446" s="34">
        <f>IFERROR(INDEX('Price Data'!E:E,MATCH(TEXT(A1446,"YYYY-MM-DD"),'Price Data'!D:D,0)),"")</f>
        <v>14.52</v>
      </c>
      <c r="E1446" s="10" cm="1">
        <f t="array" ref="E1446">IFERROR(IF(ISNUMBER(D1446),(D1446-INDEX('Price Data'!E:E,MATCH(TEXT(A1446,"YYYY-MM-DD"),'Price Data'!D:D,0)+1))/INDEX('Price Data'!E:E,MATCH(TEXT(A1446,"YYYY-MM-DD"),'Price Data'!D:D,0)+1),""),"")</f>
        <v>-1.2244897959183655E-2</v>
      </c>
      <c r="F1446" s="34">
        <f>IFERROR(INDEX('Price Data'!H:H,MATCH(TEXT(A1446,"YYYY-MM-DD"),'Price Data'!G:G,0)),"")</f>
        <v>280.20001200000002</v>
      </c>
      <c r="G1446" s="10" cm="1">
        <f t="array" ref="G1446">IFERROR(IF(ISNUMBER(F1446),(F1446-INDEX('Price Data'!H:H,MATCH(TEXT(A1446,"YYYY-MM-DD"),'Price Data'!G:G,0)+1))/INDEX('Price Data'!H:H,MATCH(TEXT(A1446,"YYYY-MM-DD"),'Price Data'!G:G,0)+1),""),"")</f>
        <v>-2.8469323843415828E-3</v>
      </c>
      <c r="H1446" s="34">
        <f>IFERROR(INDEX('Price Data'!K:K,MATCH(TEXT(A1446,"YYYY-MM-DD"),'Price Data'!J:J,0)),"")</f>
        <v>2.59</v>
      </c>
      <c r="I1446" s="10" cm="1">
        <f t="array" ref="I1446">IFERROR(IF(ISNUMBER(H1446),(H1446-INDEX('Price Data'!K:K,MATCH(TEXT(A1446,"YYYY-MM-DD"),'Price Data'!J:J,0)+1))/INDEX('Price Data'!K:K,MATCH(TEXT(A1446,"YYYY-MM-DD"),'Price Data'!J:J,0)+1),""),"")</f>
        <v>-3.8461538461539348E-3</v>
      </c>
      <c r="J1446" s="34">
        <f>IFERROR(INDEX('Price Data'!N:N,MATCH(TEXT(A1446,"YYYY-MM-DD"),'Price Data'!M:M,0)),"")</f>
        <v>3.02</v>
      </c>
      <c r="K1446" s="10" cm="1">
        <f t="array" ref="K1446">IFERROR(IF(ISNUMBER(J1446),(J1446-INDEX('Price Data'!N:N,MATCH(TEXT(A1446,"YYYY-MM-DD"),'Price Data'!M:M,0)+1))/INDEX('Price Data'!N:N,MATCH(TEXT(A1446,"YYYY-MM-DD"),'Price Data'!M:M,0)+1),""),"")</f>
        <v>1.0033444816053446E-2</v>
      </c>
      <c r="L1446" s="34">
        <f>IFERROR(INDEX('Price Data'!Q:Q,MATCH(TEXT(A1446,"YYYY-MM-DD"),'Price Data'!P:P,0)),"")</f>
        <v>2.46</v>
      </c>
      <c r="M1446" s="10" cm="1">
        <f t="array" ref="M1446">IFERROR(IF(ISNUMBER(L1446),(L1446-INDEX('Price Data'!Q:Q,MATCH(TEXT(A1446,"YYYY-MM-DD"),'Price Data'!P:P,0)+1))/INDEX('Price Data'!Q:Q,MATCH(TEXT(A1446,"YYYY-MM-DD"),'Price Data'!P:P,0)+1),""),"")</f>
        <v>4.0816326530611373E-3</v>
      </c>
      <c r="N1446" s="34">
        <f>IFERROR(INDEX('Price Data'!T:T,MATCH(TEXT(A1446,"YYYY-MM-DD"),'Price Data'!S:S,0)),"")</f>
        <v>3.52</v>
      </c>
      <c r="O1446" s="10" cm="1">
        <f t="array" ref="O1446">IFERROR(IF(ISNUMBER(N1446),(N1446-INDEX('Price Data'!T:T,MATCH(TEXT(A1446,"YYYY-MM-DD"),'Price Data'!S:S,0)+1))/INDEX('Price Data'!T:T,MATCH(TEXT(A1446,"YYYY-MM-DD"),'Price Data'!S:S,0)+1),""),"")</f>
        <v>2.8490028490029151E-3</v>
      </c>
    </row>
    <row r="1447" spans="1:15" x14ac:dyDescent="0.3">
      <c r="A1447" s="8">
        <v>43266</v>
      </c>
      <c r="B1447" s="34">
        <f>IFERROR(INDEX('Price Data'!B:B,MATCH(TEXT(A1447,"YYYY-MM-DD"),'Price Data'!A:A,0)),"")</f>
        <v>22190</v>
      </c>
      <c r="C1447" s="10" cm="1">
        <f t="array" ref="C1447">IFERROR(IF(ISNUMBER(B1447),(B1447-INDEX('Price Data'!B:B,MATCH(TEXT(A1447,"YYYY-MM-DD"),'Price Data'!A:A,0)+1))/INDEX('Price Data'!B:B,MATCH(TEXT(A1447,"YYYY-MM-DD"),'Price Data'!A:A,0)+1),""),"")</f>
        <v>-1.3163746331050431E-2</v>
      </c>
      <c r="D1447" s="34">
        <f>IFERROR(INDEX('Price Data'!E:E,MATCH(TEXT(A1447,"YYYY-MM-DD"),'Price Data'!D:D,0)),"")</f>
        <v>14.31</v>
      </c>
      <c r="E1447" s="10" cm="1">
        <f t="array" ref="E1447">IFERROR(IF(ISNUMBER(D1447),(D1447-INDEX('Price Data'!E:E,MATCH(TEXT(A1447,"YYYY-MM-DD"),'Price Data'!D:D,0)+1))/INDEX('Price Data'!E:E,MATCH(TEXT(A1447,"YYYY-MM-DD"),'Price Data'!D:D,0)+1),""),"")</f>
        <v>-1.4462809917355308E-2</v>
      </c>
      <c r="F1447" s="34">
        <f>IFERROR(INDEX('Price Data'!H:H,MATCH(TEXT(A1447,"YYYY-MM-DD"),'Price Data'!G:G,0)),"")</f>
        <v>290.10000600000001</v>
      </c>
      <c r="G1447" s="10" cm="1">
        <f t="array" ref="G1447">IFERROR(IF(ISNUMBER(F1447),(F1447-INDEX('Price Data'!H:H,MATCH(TEXT(A1447,"YYYY-MM-DD"),'Price Data'!G:G,0)+1))/INDEX('Price Data'!H:H,MATCH(TEXT(A1447,"YYYY-MM-DD"),'Price Data'!G:G,0)+1),""),"")</f>
        <v>3.5331882855165586E-2</v>
      </c>
      <c r="H1447" s="34">
        <f>IFERROR(INDEX('Price Data'!K:K,MATCH(TEXT(A1447,"YYYY-MM-DD"),'Price Data'!J:J,0)),"")</f>
        <v>2.5499999999999998</v>
      </c>
      <c r="I1447" s="10" cm="1">
        <f t="array" ref="I1447">IFERROR(IF(ISNUMBER(H1447),(H1447-INDEX('Price Data'!K:K,MATCH(TEXT(A1447,"YYYY-MM-DD"),'Price Data'!J:J,0)+1))/INDEX('Price Data'!K:K,MATCH(TEXT(A1447,"YYYY-MM-DD"),'Price Data'!J:J,0)+1),""),"")</f>
        <v>-1.5444015444015458E-2</v>
      </c>
      <c r="J1447" s="34">
        <f>IFERROR(INDEX('Price Data'!N:N,MATCH(TEXT(A1447,"YYYY-MM-DD"),'Price Data'!M:M,0)),"")</f>
        <v>2.95</v>
      </c>
      <c r="K1447" s="10" cm="1">
        <f t="array" ref="K1447">IFERROR(IF(ISNUMBER(J1447),(J1447-INDEX('Price Data'!N:N,MATCH(TEXT(A1447,"YYYY-MM-DD"),'Price Data'!M:M,0)+1))/INDEX('Price Data'!N:N,MATCH(TEXT(A1447,"YYYY-MM-DD"),'Price Data'!M:M,0)+1),""),"")</f>
        <v>-2.3178807947019816E-2</v>
      </c>
      <c r="L1447" s="34">
        <f>IFERROR(INDEX('Price Data'!Q:Q,MATCH(TEXT(A1447,"YYYY-MM-DD"),'Price Data'!P:P,0)),"")</f>
        <v>2.42</v>
      </c>
      <c r="M1447" s="10" cm="1">
        <f t="array" ref="M1447">IFERROR(IF(ISNUMBER(L1447),(L1447-INDEX('Price Data'!Q:Q,MATCH(TEXT(A1447,"YYYY-MM-DD"),'Price Data'!P:P,0)+1))/INDEX('Price Data'!Q:Q,MATCH(TEXT(A1447,"YYYY-MM-DD"),'Price Data'!P:P,0)+1),""),"")</f>
        <v>-1.6260162601626032E-2</v>
      </c>
      <c r="N1447" s="34">
        <f>IFERROR(INDEX('Price Data'!T:T,MATCH(TEXT(A1447,"YYYY-MM-DD"),'Price Data'!S:S,0)),"")</f>
        <v>3.46</v>
      </c>
      <c r="O1447" s="10" cm="1">
        <f t="array" ref="O1447">IFERROR(IF(ISNUMBER(N1447),(N1447-INDEX('Price Data'!T:T,MATCH(TEXT(A1447,"YYYY-MM-DD"),'Price Data'!S:S,0)+1))/INDEX('Price Data'!T:T,MATCH(TEXT(A1447,"YYYY-MM-DD"),'Price Data'!S:S,0)+1),""),"")</f>
        <v>-1.7045454545454562E-2</v>
      </c>
    </row>
    <row r="1448" spans="1:15" x14ac:dyDescent="0.3">
      <c r="A1448" s="8">
        <v>43267</v>
      </c>
      <c r="B1448" s="34" t="str">
        <f>IFERROR(INDEX('Price Data'!B:B,MATCH(TEXT(A1448,"YYYY-MM-DD"),'Price Data'!A:A,0)),"")</f>
        <v/>
      </c>
      <c r="C1448" s="10" t="str" cm="1">
        <f t="array" ref="C1448">IFERROR(IF(ISNUMBER(B1448),(B1448-INDEX('Price Data'!B:B,MATCH(TEXT(A1448,"YYYY-MM-DD"),'Price Data'!A:A,0)+1))/INDEX('Price Data'!B:B,MATCH(TEXT(A1448,"YYYY-MM-DD"),'Price Data'!A:A,0)+1),""),"")</f>
        <v/>
      </c>
      <c r="D1448" s="34" t="str">
        <f>IFERROR(INDEX('Price Data'!E:E,MATCH(TEXT(A1448,"YYYY-MM-DD"),'Price Data'!D:D,0)),"")</f>
        <v/>
      </c>
      <c r="E1448" s="10" t="str" cm="1">
        <f t="array" ref="E1448">IFERROR(IF(ISNUMBER(D1448),(D1448-INDEX('Price Data'!E:E,MATCH(TEXT(A1448,"YYYY-MM-DD"),'Price Data'!D:D,0)+1))/INDEX('Price Data'!E:E,MATCH(TEXT(A1448,"YYYY-MM-DD"),'Price Data'!D:D,0)+1),""),"")</f>
        <v/>
      </c>
      <c r="F1448" s="34" t="str">
        <f>IFERROR(INDEX('Price Data'!H:H,MATCH(TEXT(A1448,"YYYY-MM-DD"),'Price Data'!G:G,0)),"")</f>
        <v/>
      </c>
      <c r="G1448" s="10" t="str" cm="1">
        <f t="array" ref="G1448">IFERROR(IF(ISNUMBER(F1448),(F1448-INDEX('Price Data'!H:H,MATCH(TEXT(A1448,"YYYY-MM-DD"),'Price Data'!G:G,0)+1))/INDEX('Price Data'!H:H,MATCH(TEXT(A1448,"YYYY-MM-DD"),'Price Data'!G:G,0)+1),""),"")</f>
        <v/>
      </c>
      <c r="H1448" s="34" t="str">
        <f>IFERROR(INDEX('Price Data'!K:K,MATCH(TEXT(A1448,"YYYY-MM-DD"),'Price Data'!J:J,0)),"")</f>
        <v/>
      </c>
      <c r="I1448" s="10" t="str" cm="1">
        <f t="array" ref="I1448">IFERROR(IF(ISNUMBER(H1448),(H1448-INDEX('Price Data'!K:K,MATCH(TEXT(A1448,"YYYY-MM-DD"),'Price Data'!J:J,0)+1))/INDEX('Price Data'!K:K,MATCH(TEXT(A1448,"YYYY-MM-DD"),'Price Data'!J:J,0)+1),""),"")</f>
        <v/>
      </c>
      <c r="J1448" s="34" t="str">
        <f>IFERROR(INDEX('Price Data'!N:N,MATCH(TEXT(A1448,"YYYY-MM-DD"),'Price Data'!M:M,0)),"")</f>
        <v/>
      </c>
      <c r="K1448" s="10" t="str" cm="1">
        <f t="array" ref="K1448">IFERROR(IF(ISNUMBER(J1448),(J1448-INDEX('Price Data'!N:N,MATCH(TEXT(A1448,"YYYY-MM-DD"),'Price Data'!M:M,0)+1))/INDEX('Price Data'!N:N,MATCH(TEXT(A1448,"YYYY-MM-DD"),'Price Data'!M:M,0)+1),""),"")</f>
        <v/>
      </c>
      <c r="L1448" s="34" t="str">
        <f>IFERROR(INDEX('Price Data'!Q:Q,MATCH(TEXT(A1448,"YYYY-MM-DD"),'Price Data'!P:P,0)),"")</f>
        <v/>
      </c>
      <c r="M1448" s="10" t="str" cm="1">
        <f t="array" ref="M1448">IFERROR(IF(ISNUMBER(L1448),(L1448-INDEX('Price Data'!Q:Q,MATCH(TEXT(A1448,"YYYY-MM-DD"),'Price Data'!P:P,0)+1))/INDEX('Price Data'!Q:Q,MATCH(TEXT(A1448,"YYYY-MM-DD"),'Price Data'!P:P,0)+1),""),"")</f>
        <v/>
      </c>
      <c r="N1448" s="34" t="str">
        <f>IFERROR(INDEX('Price Data'!T:T,MATCH(TEXT(A1448,"YYYY-MM-DD"),'Price Data'!S:S,0)),"")</f>
        <v/>
      </c>
      <c r="O1448" s="10" t="str" cm="1">
        <f t="array" ref="O1448">IFERROR(IF(ISNUMBER(N1448),(N1448-INDEX('Price Data'!T:T,MATCH(TEXT(A1448,"YYYY-MM-DD"),'Price Data'!S:S,0)+1))/INDEX('Price Data'!T:T,MATCH(TEXT(A1448,"YYYY-MM-DD"),'Price Data'!S:S,0)+1),""),"")</f>
        <v/>
      </c>
    </row>
    <row r="1449" spans="1:15" x14ac:dyDescent="0.3">
      <c r="A1449" s="8">
        <v>43268</v>
      </c>
      <c r="B1449" s="34" t="str">
        <f>IFERROR(INDEX('Price Data'!B:B,MATCH(TEXT(A1449,"YYYY-MM-DD"),'Price Data'!A:A,0)),"")</f>
        <v/>
      </c>
      <c r="C1449" s="10" t="str" cm="1">
        <f t="array" ref="C1449">IFERROR(IF(ISNUMBER(B1449),(B1449-INDEX('Price Data'!B:B,MATCH(TEXT(A1449,"YYYY-MM-DD"),'Price Data'!A:A,0)+1))/INDEX('Price Data'!B:B,MATCH(TEXT(A1449,"YYYY-MM-DD"),'Price Data'!A:A,0)+1),""),"")</f>
        <v/>
      </c>
      <c r="D1449" s="34" t="str">
        <f>IFERROR(INDEX('Price Data'!E:E,MATCH(TEXT(A1449,"YYYY-MM-DD"),'Price Data'!D:D,0)),"")</f>
        <v/>
      </c>
      <c r="E1449" s="10" t="str" cm="1">
        <f t="array" ref="E1449">IFERROR(IF(ISNUMBER(D1449),(D1449-INDEX('Price Data'!E:E,MATCH(TEXT(A1449,"YYYY-MM-DD"),'Price Data'!D:D,0)+1))/INDEX('Price Data'!E:E,MATCH(TEXT(A1449,"YYYY-MM-DD"),'Price Data'!D:D,0)+1),""),"")</f>
        <v/>
      </c>
      <c r="F1449" s="34" t="str">
        <f>IFERROR(INDEX('Price Data'!H:H,MATCH(TEXT(A1449,"YYYY-MM-DD"),'Price Data'!G:G,0)),"")</f>
        <v/>
      </c>
      <c r="G1449" s="10" t="str" cm="1">
        <f t="array" ref="G1449">IFERROR(IF(ISNUMBER(F1449),(F1449-INDEX('Price Data'!H:H,MATCH(TEXT(A1449,"YYYY-MM-DD"),'Price Data'!G:G,0)+1))/INDEX('Price Data'!H:H,MATCH(TEXT(A1449,"YYYY-MM-DD"),'Price Data'!G:G,0)+1),""),"")</f>
        <v/>
      </c>
      <c r="H1449" s="34" t="str">
        <f>IFERROR(INDEX('Price Data'!K:K,MATCH(TEXT(A1449,"YYYY-MM-DD"),'Price Data'!J:J,0)),"")</f>
        <v/>
      </c>
      <c r="I1449" s="10" t="str" cm="1">
        <f t="array" ref="I1449">IFERROR(IF(ISNUMBER(H1449),(H1449-INDEX('Price Data'!K:K,MATCH(TEXT(A1449,"YYYY-MM-DD"),'Price Data'!J:J,0)+1))/INDEX('Price Data'!K:K,MATCH(TEXT(A1449,"YYYY-MM-DD"),'Price Data'!J:J,0)+1),""),"")</f>
        <v/>
      </c>
      <c r="J1449" s="34" t="str">
        <f>IFERROR(INDEX('Price Data'!N:N,MATCH(TEXT(A1449,"YYYY-MM-DD"),'Price Data'!M:M,0)),"")</f>
        <v/>
      </c>
      <c r="K1449" s="10" t="str" cm="1">
        <f t="array" ref="K1449">IFERROR(IF(ISNUMBER(J1449),(J1449-INDEX('Price Data'!N:N,MATCH(TEXT(A1449,"YYYY-MM-DD"),'Price Data'!M:M,0)+1))/INDEX('Price Data'!N:N,MATCH(TEXT(A1449,"YYYY-MM-DD"),'Price Data'!M:M,0)+1),""),"")</f>
        <v/>
      </c>
      <c r="L1449" s="34" t="str">
        <f>IFERROR(INDEX('Price Data'!Q:Q,MATCH(TEXT(A1449,"YYYY-MM-DD"),'Price Data'!P:P,0)),"")</f>
        <v/>
      </c>
      <c r="M1449" s="10" t="str" cm="1">
        <f t="array" ref="M1449">IFERROR(IF(ISNUMBER(L1449),(L1449-INDEX('Price Data'!Q:Q,MATCH(TEXT(A1449,"YYYY-MM-DD"),'Price Data'!P:P,0)+1))/INDEX('Price Data'!Q:Q,MATCH(TEXT(A1449,"YYYY-MM-DD"),'Price Data'!P:P,0)+1),""),"")</f>
        <v/>
      </c>
      <c r="N1449" s="34" t="str">
        <f>IFERROR(INDEX('Price Data'!T:T,MATCH(TEXT(A1449,"YYYY-MM-DD"),'Price Data'!S:S,0)),"")</f>
        <v/>
      </c>
      <c r="O1449" s="10" t="str" cm="1">
        <f t="array" ref="O1449">IFERROR(IF(ISNUMBER(N1449),(N1449-INDEX('Price Data'!T:T,MATCH(TEXT(A1449,"YYYY-MM-DD"),'Price Data'!S:S,0)+1))/INDEX('Price Data'!T:T,MATCH(TEXT(A1449,"YYYY-MM-DD"),'Price Data'!S:S,0)+1),""),"")</f>
        <v/>
      </c>
    </row>
    <row r="1450" spans="1:15" x14ac:dyDescent="0.3">
      <c r="A1450" s="8">
        <v>43269</v>
      </c>
      <c r="B1450" s="34">
        <f>IFERROR(INDEX('Price Data'!B:B,MATCH(TEXT(A1450,"YYYY-MM-DD"),'Price Data'!A:A,0)),"")</f>
        <v>22099</v>
      </c>
      <c r="C1450" s="10" cm="1">
        <f t="array" ref="C1450">IFERROR(IF(ISNUMBER(B1450),(B1450-INDEX('Price Data'!B:B,MATCH(TEXT(A1450,"YYYY-MM-DD"),'Price Data'!A:A,0)+1))/INDEX('Price Data'!B:B,MATCH(TEXT(A1450,"YYYY-MM-DD"),'Price Data'!A:A,0)+1),""),"")</f>
        <v>-4.100946372239748E-3</v>
      </c>
      <c r="D1450" s="34">
        <f>IFERROR(INDEX('Price Data'!E:E,MATCH(TEXT(A1450,"YYYY-MM-DD"),'Price Data'!D:D,0)),"")</f>
        <v>14.36</v>
      </c>
      <c r="E1450" s="10" cm="1">
        <f t="array" ref="E1450">IFERROR(IF(ISNUMBER(D1450),(D1450-INDEX('Price Data'!E:E,MATCH(TEXT(A1450,"YYYY-MM-DD"),'Price Data'!D:D,0)+1))/INDEX('Price Data'!E:E,MATCH(TEXT(A1450,"YYYY-MM-DD"),'Price Data'!D:D,0)+1),""),"")</f>
        <v>3.4940600978336082E-3</v>
      </c>
      <c r="F1450" s="34">
        <f>IFERROR(INDEX('Price Data'!H:H,MATCH(TEXT(A1450,"YYYY-MM-DD"),'Price Data'!G:G,0)),"")</f>
        <v>275.5</v>
      </c>
      <c r="G1450" s="10" cm="1">
        <f t="array" ref="G1450">IFERROR(IF(ISNUMBER(F1450),(F1450-INDEX('Price Data'!H:H,MATCH(TEXT(A1450,"YYYY-MM-DD"),'Price Data'!G:G,0)+1))/INDEX('Price Data'!H:H,MATCH(TEXT(A1450,"YYYY-MM-DD"),'Price Data'!G:G,0)+1),""),"")</f>
        <v>-5.0327492926697859E-2</v>
      </c>
      <c r="H1450" s="34">
        <f>IFERROR(INDEX('Price Data'!K:K,MATCH(TEXT(A1450,"YYYY-MM-DD"),'Price Data'!J:J,0)),"")</f>
        <v>2.5499999999999998</v>
      </c>
      <c r="I1450" s="10" cm="1">
        <f t="array" ref="I1450">IFERROR(IF(ISNUMBER(H1450),(H1450-INDEX('Price Data'!K:K,MATCH(TEXT(A1450,"YYYY-MM-DD"),'Price Data'!J:J,0)+1))/INDEX('Price Data'!K:K,MATCH(TEXT(A1450,"YYYY-MM-DD"),'Price Data'!J:J,0)+1),""),"")</f>
        <v>0</v>
      </c>
      <c r="J1450" s="34">
        <f>IFERROR(INDEX('Price Data'!N:N,MATCH(TEXT(A1450,"YYYY-MM-DD"),'Price Data'!M:M,0)),"")</f>
        <v>2.93</v>
      </c>
      <c r="K1450" s="10" cm="1">
        <f t="array" ref="K1450">IFERROR(IF(ISNUMBER(J1450),(J1450-INDEX('Price Data'!N:N,MATCH(TEXT(A1450,"YYYY-MM-DD"),'Price Data'!M:M,0)+1))/INDEX('Price Data'!N:N,MATCH(TEXT(A1450,"YYYY-MM-DD"),'Price Data'!M:M,0)+1),""),"")</f>
        <v>-6.7796610169491584E-3</v>
      </c>
      <c r="L1450" s="34">
        <f>IFERROR(INDEX('Price Data'!Q:Q,MATCH(TEXT(A1450,"YYYY-MM-DD"),'Price Data'!P:P,0)),"")</f>
        <v>2.4</v>
      </c>
      <c r="M1450" s="10" cm="1">
        <f t="array" ref="M1450">IFERROR(IF(ISNUMBER(L1450),(L1450-INDEX('Price Data'!Q:Q,MATCH(TEXT(A1450,"YYYY-MM-DD"),'Price Data'!P:P,0)+1))/INDEX('Price Data'!Q:Q,MATCH(TEXT(A1450,"YYYY-MM-DD"),'Price Data'!P:P,0)+1),""),"")</f>
        <v>-8.2644628099173625E-3</v>
      </c>
      <c r="N1450" s="34">
        <f>IFERROR(INDEX('Price Data'!T:T,MATCH(TEXT(A1450,"YYYY-MM-DD"),'Price Data'!S:S,0)),"")</f>
        <v>3.47</v>
      </c>
      <c r="O1450" s="10" cm="1">
        <f t="array" ref="O1450">IFERROR(IF(ISNUMBER(N1450),(N1450-INDEX('Price Data'!T:T,MATCH(TEXT(A1450,"YYYY-MM-DD"),'Price Data'!S:S,0)+1))/INDEX('Price Data'!T:T,MATCH(TEXT(A1450,"YYYY-MM-DD"),'Price Data'!S:S,0)+1),""),"")</f>
        <v>2.8901734104046909E-3</v>
      </c>
    </row>
    <row r="1451" spans="1:15" x14ac:dyDescent="0.3">
      <c r="A1451" s="8">
        <v>43270</v>
      </c>
      <c r="B1451" s="34">
        <f>IFERROR(INDEX('Price Data'!B:B,MATCH(TEXT(A1451,"YYYY-MM-DD"),'Price Data'!A:A,0)),"")</f>
        <v>22084</v>
      </c>
      <c r="C1451" s="10" cm="1">
        <f t="array" ref="C1451">IFERROR(IF(ISNUMBER(B1451),(B1451-INDEX('Price Data'!B:B,MATCH(TEXT(A1451,"YYYY-MM-DD"),'Price Data'!A:A,0)+1))/INDEX('Price Data'!B:B,MATCH(TEXT(A1451,"YYYY-MM-DD"),'Price Data'!A:A,0)+1),""),"")</f>
        <v>-6.7876374496583553E-4</v>
      </c>
      <c r="D1451" s="34">
        <f>IFERROR(INDEX('Price Data'!E:E,MATCH(TEXT(A1451,"YYYY-MM-DD"),'Price Data'!D:D,0)),"")</f>
        <v>14.47</v>
      </c>
      <c r="E1451" s="10" cm="1">
        <f t="array" ref="E1451">IFERROR(IF(ISNUMBER(D1451),(D1451-INDEX('Price Data'!E:E,MATCH(TEXT(A1451,"YYYY-MM-DD"),'Price Data'!D:D,0)+1))/INDEX('Price Data'!E:E,MATCH(TEXT(A1451,"YYYY-MM-DD"),'Price Data'!D:D,0)+1),""),"")</f>
        <v>7.6601671309193048E-3</v>
      </c>
      <c r="F1451" s="34">
        <f>IFERROR(INDEX('Price Data'!H:H,MATCH(TEXT(A1451,"YYYY-MM-DD"),'Price Data'!G:G,0)),"")</f>
        <v>270.39999399999999</v>
      </c>
      <c r="G1451" s="10" cm="1">
        <f t="array" ref="G1451">IFERROR(IF(ISNUMBER(F1451),(F1451-INDEX('Price Data'!H:H,MATCH(TEXT(A1451,"YYYY-MM-DD"),'Price Data'!G:G,0)+1))/INDEX('Price Data'!H:H,MATCH(TEXT(A1451,"YYYY-MM-DD"),'Price Data'!G:G,0)+1),""),"")</f>
        <v>-1.8511818511796761E-2</v>
      </c>
      <c r="H1451" s="34">
        <f>IFERROR(INDEX('Price Data'!K:K,MATCH(TEXT(A1451,"YYYY-MM-DD"),'Price Data'!J:J,0)),"")</f>
        <v>2.57</v>
      </c>
      <c r="I1451" s="10" cm="1">
        <f t="array" ref="I1451">IFERROR(IF(ISNUMBER(H1451),(H1451-INDEX('Price Data'!K:K,MATCH(TEXT(A1451,"YYYY-MM-DD"),'Price Data'!J:J,0)+1))/INDEX('Price Data'!K:K,MATCH(TEXT(A1451,"YYYY-MM-DD"),'Price Data'!J:J,0)+1),""),"")</f>
        <v>7.8431372549019676E-3</v>
      </c>
      <c r="J1451" s="34">
        <f>IFERROR(INDEX('Price Data'!N:N,MATCH(TEXT(A1451,"YYYY-MM-DD"),'Price Data'!M:M,0)),"")</f>
        <v>3.03</v>
      </c>
      <c r="K1451" s="10" cm="1">
        <f t="array" ref="K1451">IFERROR(IF(ISNUMBER(J1451),(J1451-INDEX('Price Data'!N:N,MATCH(TEXT(A1451,"YYYY-MM-DD"),'Price Data'!M:M,0)+1))/INDEX('Price Data'!N:N,MATCH(TEXT(A1451,"YYYY-MM-DD"),'Price Data'!M:M,0)+1),""),"")</f>
        <v>3.4129692832764381E-2</v>
      </c>
      <c r="L1451" s="34">
        <f>IFERROR(INDEX('Price Data'!Q:Q,MATCH(TEXT(A1451,"YYYY-MM-DD"),'Price Data'!P:P,0)),"")</f>
        <v>2.5299999999999998</v>
      </c>
      <c r="M1451" s="10" cm="1">
        <f t="array" ref="M1451">IFERROR(IF(ISNUMBER(L1451),(L1451-INDEX('Price Data'!Q:Q,MATCH(TEXT(A1451,"YYYY-MM-DD"),'Price Data'!P:P,0)+1))/INDEX('Price Data'!Q:Q,MATCH(TEXT(A1451,"YYYY-MM-DD"),'Price Data'!P:P,0)+1),""),"")</f>
        <v>5.4166666666666627E-2</v>
      </c>
      <c r="N1451" s="34">
        <f>IFERROR(INDEX('Price Data'!T:T,MATCH(TEXT(A1451,"YYYY-MM-DD"),'Price Data'!S:S,0)),"")</f>
        <v>3.47</v>
      </c>
      <c r="O1451" s="10" cm="1">
        <f t="array" ref="O1451">IFERROR(IF(ISNUMBER(N1451),(N1451-INDEX('Price Data'!T:T,MATCH(TEXT(A1451,"YYYY-MM-DD"),'Price Data'!S:S,0)+1))/INDEX('Price Data'!T:T,MATCH(TEXT(A1451,"YYYY-MM-DD"),'Price Data'!S:S,0)+1),""),"")</f>
        <v>0</v>
      </c>
    </row>
    <row r="1452" spans="1:15" x14ac:dyDescent="0.3">
      <c r="A1452" s="8">
        <v>43271</v>
      </c>
      <c r="B1452" s="34">
        <f>IFERROR(INDEX('Price Data'!B:B,MATCH(TEXT(A1452,"YYYY-MM-DD"),'Price Data'!A:A,0)),"")</f>
        <v>22121</v>
      </c>
      <c r="C1452" s="10" cm="1">
        <f t="array" ref="C1452">IFERROR(IF(ISNUMBER(B1452),(B1452-INDEX('Price Data'!B:B,MATCH(TEXT(A1452,"YYYY-MM-DD"),'Price Data'!A:A,0)+1))/INDEX('Price Data'!B:B,MATCH(TEXT(A1452,"YYYY-MM-DD"),'Price Data'!A:A,0)+1),""),"")</f>
        <v>1.6754211193624343E-3</v>
      </c>
      <c r="D1452" s="34">
        <f>IFERROR(INDEX('Price Data'!E:E,MATCH(TEXT(A1452,"YYYY-MM-DD"),'Price Data'!D:D,0)),"")</f>
        <v>14.87</v>
      </c>
      <c r="E1452" s="10" cm="1">
        <f t="array" ref="E1452">IFERROR(IF(ISNUMBER(D1452),(D1452-INDEX('Price Data'!E:E,MATCH(TEXT(A1452,"YYYY-MM-DD"),'Price Data'!D:D,0)+1))/INDEX('Price Data'!E:E,MATCH(TEXT(A1452,"YYYY-MM-DD"),'Price Data'!D:D,0)+1),""),"")</f>
        <v>2.7643400138216902E-2</v>
      </c>
      <c r="F1452" s="34">
        <f>IFERROR(INDEX('Price Data'!H:H,MATCH(TEXT(A1452,"YYYY-MM-DD"),'Price Data'!G:G,0)),"")</f>
        <v>272.10000600000001</v>
      </c>
      <c r="G1452" s="10" cm="1">
        <f t="array" ref="G1452">IFERROR(IF(ISNUMBER(F1452),(F1452-INDEX('Price Data'!H:H,MATCH(TEXT(A1452,"YYYY-MM-DD"),'Price Data'!G:G,0)+1))/INDEX('Price Data'!H:H,MATCH(TEXT(A1452,"YYYY-MM-DD"),'Price Data'!G:G,0)+1),""),"")</f>
        <v>6.2870267667240231E-3</v>
      </c>
      <c r="H1452" s="34">
        <f>IFERROR(INDEX('Price Data'!K:K,MATCH(TEXT(A1452,"YYYY-MM-DD"),'Price Data'!J:J,0)),"")</f>
        <v>2.61</v>
      </c>
      <c r="I1452" s="10" cm="1">
        <f t="array" ref="I1452">IFERROR(IF(ISNUMBER(H1452),(H1452-INDEX('Price Data'!K:K,MATCH(TEXT(A1452,"YYYY-MM-DD"),'Price Data'!J:J,0)+1))/INDEX('Price Data'!K:K,MATCH(TEXT(A1452,"YYYY-MM-DD"),'Price Data'!J:J,0)+1),""),"")</f>
        <v>1.5564202334630364E-2</v>
      </c>
      <c r="J1452" s="34">
        <f>IFERROR(INDEX('Price Data'!N:N,MATCH(TEXT(A1452,"YYYY-MM-DD"),'Price Data'!M:M,0)),"")</f>
        <v>3.11</v>
      </c>
      <c r="K1452" s="10" cm="1">
        <f t="array" ref="K1452">IFERROR(IF(ISNUMBER(J1452),(J1452-INDEX('Price Data'!N:N,MATCH(TEXT(A1452,"YYYY-MM-DD"),'Price Data'!M:M,0)+1))/INDEX('Price Data'!N:N,MATCH(TEXT(A1452,"YYYY-MM-DD"),'Price Data'!M:M,0)+1),""),"")</f>
        <v>2.6402640264026427E-2</v>
      </c>
      <c r="L1452" s="34">
        <f>IFERROR(INDEX('Price Data'!Q:Q,MATCH(TEXT(A1452,"YYYY-MM-DD"),'Price Data'!P:P,0)),"")</f>
        <v>2.6</v>
      </c>
      <c r="M1452" s="10" cm="1">
        <f t="array" ref="M1452">IFERROR(IF(ISNUMBER(L1452),(L1452-INDEX('Price Data'!Q:Q,MATCH(TEXT(A1452,"YYYY-MM-DD"),'Price Data'!P:P,0)+1))/INDEX('Price Data'!Q:Q,MATCH(TEXT(A1452,"YYYY-MM-DD"),'Price Data'!P:P,0)+1),""),"")</f>
        <v>2.7667984189723435E-2</v>
      </c>
      <c r="N1452" s="34">
        <f>IFERROR(INDEX('Price Data'!T:T,MATCH(TEXT(A1452,"YYYY-MM-DD"),'Price Data'!S:S,0)),"")</f>
        <v>3.45</v>
      </c>
      <c r="O1452" s="10" cm="1">
        <f t="array" ref="O1452">IFERROR(IF(ISNUMBER(N1452),(N1452-INDEX('Price Data'!T:T,MATCH(TEXT(A1452,"YYYY-MM-DD"),'Price Data'!S:S,0)+1))/INDEX('Price Data'!T:T,MATCH(TEXT(A1452,"YYYY-MM-DD"),'Price Data'!S:S,0)+1),""),"")</f>
        <v>-5.7636887608069213E-3</v>
      </c>
    </row>
    <row r="1453" spans="1:15" x14ac:dyDescent="0.3">
      <c r="A1453" s="8">
        <v>43272</v>
      </c>
      <c r="B1453" s="34">
        <f>IFERROR(INDEX('Price Data'!B:B,MATCH(TEXT(A1453,"YYYY-MM-DD"),'Price Data'!A:A,0)),"")</f>
        <v>21673</v>
      </c>
      <c r="C1453" s="10" cm="1">
        <f t="array" ref="C1453">IFERROR(IF(ISNUMBER(B1453),(B1453-INDEX('Price Data'!B:B,MATCH(TEXT(A1453,"YYYY-MM-DD"),'Price Data'!A:A,0)+1))/INDEX('Price Data'!B:B,MATCH(TEXT(A1453,"YYYY-MM-DD"),'Price Data'!A:A,0)+1),""),"")</f>
        <v>-2.0252248994168436E-2</v>
      </c>
      <c r="D1453" s="34">
        <f>IFERROR(INDEX('Price Data'!E:E,MATCH(TEXT(A1453,"YYYY-MM-DD"),'Price Data'!D:D,0)),"")</f>
        <v>14.38</v>
      </c>
      <c r="E1453" s="10" cm="1">
        <f t="array" ref="E1453">IFERROR(IF(ISNUMBER(D1453),(D1453-INDEX('Price Data'!E:E,MATCH(TEXT(A1453,"YYYY-MM-DD"),'Price Data'!D:D,0)+1))/INDEX('Price Data'!E:E,MATCH(TEXT(A1453,"YYYY-MM-DD"),'Price Data'!D:D,0)+1),""),"")</f>
        <v>-3.2952252858103458E-2</v>
      </c>
      <c r="F1453" s="34">
        <f>IFERROR(INDEX('Price Data'!H:H,MATCH(TEXT(A1453,"YYYY-MM-DD"),'Price Data'!G:G,0)),"")</f>
        <v>268</v>
      </c>
      <c r="G1453" s="10" cm="1">
        <f t="array" ref="G1453">IFERROR(IF(ISNUMBER(F1453),(F1453-INDEX('Price Data'!H:H,MATCH(TEXT(A1453,"YYYY-MM-DD"),'Price Data'!G:G,0)+1))/INDEX('Price Data'!H:H,MATCH(TEXT(A1453,"YYYY-MM-DD"),'Price Data'!G:G,0)+1),""),"")</f>
        <v>-1.5068011428121789E-2</v>
      </c>
      <c r="H1453" s="34">
        <f>IFERROR(INDEX('Price Data'!K:K,MATCH(TEXT(A1453,"YYYY-MM-DD"),'Price Data'!J:J,0)),"")</f>
        <v>2.56</v>
      </c>
      <c r="I1453" s="10" cm="1">
        <f t="array" ref="I1453">IFERROR(IF(ISNUMBER(H1453),(H1453-INDEX('Price Data'!K:K,MATCH(TEXT(A1453,"YYYY-MM-DD"),'Price Data'!J:J,0)+1))/INDEX('Price Data'!K:K,MATCH(TEXT(A1453,"YYYY-MM-DD"),'Price Data'!J:J,0)+1),""),"")</f>
        <v>-1.9157088122605297E-2</v>
      </c>
      <c r="J1453" s="34">
        <f>IFERROR(INDEX('Price Data'!N:N,MATCH(TEXT(A1453,"YYYY-MM-DD"),'Price Data'!M:M,0)),"")</f>
        <v>3.02</v>
      </c>
      <c r="K1453" s="10" cm="1">
        <f t="array" ref="K1453">IFERROR(IF(ISNUMBER(J1453),(J1453-INDEX('Price Data'!N:N,MATCH(TEXT(A1453,"YYYY-MM-DD"),'Price Data'!M:M,0)+1))/INDEX('Price Data'!N:N,MATCH(TEXT(A1453,"YYYY-MM-DD"),'Price Data'!M:M,0)+1),""),"")</f>
        <v>-2.8938906752411533E-2</v>
      </c>
      <c r="L1453" s="34">
        <f>IFERROR(INDEX('Price Data'!Q:Q,MATCH(TEXT(A1453,"YYYY-MM-DD"),'Price Data'!P:P,0)),"")</f>
        <v>2.5499999999999998</v>
      </c>
      <c r="M1453" s="10" cm="1">
        <f t="array" ref="M1453">IFERROR(IF(ISNUMBER(L1453),(L1453-INDEX('Price Data'!Q:Q,MATCH(TEXT(A1453,"YYYY-MM-DD"),'Price Data'!P:P,0)+1))/INDEX('Price Data'!Q:Q,MATCH(TEXT(A1453,"YYYY-MM-DD"),'Price Data'!P:P,0)+1),""),"")</f>
        <v>-1.9230769230769332E-2</v>
      </c>
      <c r="N1453" s="34">
        <f>IFERROR(INDEX('Price Data'!T:T,MATCH(TEXT(A1453,"YYYY-MM-DD"),'Price Data'!S:S,0)),"")</f>
        <v>3.42</v>
      </c>
      <c r="O1453" s="10" cm="1">
        <f t="array" ref="O1453">IFERROR(IF(ISNUMBER(N1453),(N1453-INDEX('Price Data'!T:T,MATCH(TEXT(A1453,"YYYY-MM-DD"),'Price Data'!S:S,0)+1))/INDEX('Price Data'!T:T,MATCH(TEXT(A1453,"YYYY-MM-DD"),'Price Data'!S:S,0)+1),""),"")</f>
        <v>-8.6956521739131147E-3</v>
      </c>
    </row>
    <row r="1454" spans="1:15" x14ac:dyDescent="0.3">
      <c r="A1454" s="8">
        <v>43273</v>
      </c>
      <c r="B1454" s="34">
        <f>IFERROR(INDEX('Price Data'!B:B,MATCH(TEXT(A1454,"YYYY-MM-DD"),'Price Data'!A:A,0)),"")</f>
        <v>21888</v>
      </c>
      <c r="C1454" s="10" cm="1">
        <f t="array" ref="C1454">IFERROR(IF(ISNUMBER(B1454),(B1454-INDEX('Price Data'!B:B,MATCH(TEXT(A1454,"YYYY-MM-DD"),'Price Data'!A:A,0)+1))/INDEX('Price Data'!B:B,MATCH(TEXT(A1454,"YYYY-MM-DD"),'Price Data'!A:A,0)+1),""),"")</f>
        <v>9.9201771789784524E-3</v>
      </c>
      <c r="D1454" s="34">
        <f>IFERROR(INDEX('Price Data'!E:E,MATCH(TEXT(A1454,"YYYY-MM-DD"),'Price Data'!D:D,0)),"")</f>
        <v>14.54</v>
      </c>
      <c r="E1454" s="10" cm="1">
        <f t="array" ref="E1454">IFERROR(IF(ISNUMBER(D1454),(D1454-INDEX('Price Data'!E:E,MATCH(TEXT(A1454,"YYYY-MM-DD"),'Price Data'!D:D,0)+1))/INDEX('Price Data'!E:E,MATCH(TEXT(A1454,"YYYY-MM-DD"),'Price Data'!D:D,0)+1),""),"")</f>
        <v>1.1126564673157048E-2</v>
      </c>
      <c r="F1454" s="34">
        <f>IFERROR(INDEX('Price Data'!H:H,MATCH(TEXT(A1454,"YYYY-MM-DD"),'Price Data'!G:G,0)),"")</f>
        <v>265</v>
      </c>
      <c r="G1454" s="10" cm="1">
        <f t="array" ref="G1454">IFERROR(IF(ISNUMBER(F1454),(F1454-INDEX('Price Data'!H:H,MATCH(TEXT(A1454,"YYYY-MM-DD"),'Price Data'!G:G,0)+1))/INDEX('Price Data'!H:H,MATCH(TEXT(A1454,"YYYY-MM-DD"),'Price Data'!G:G,0)+1),""),"")</f>
        <v>-1.1194029850746268E-2</v>
      </c>
      <c r="H1454" s="34">
        <f>IFERROR(INDEX('Price Data'!K:K,MATCH(TEXT(A1454,"YYYY-MM-DD"),'Price Data'!J:J,0)),"")</f>
        <v>2.59</v>
      </c>
      <c r="I1454" s="10" cm="1">
        <f t="array" ref="I1454">IFERROR(IF(ISNUMBER(H1454),(H1454-INDEX('Price Data'!K:K,MATCH(TEXT(A1454,"YYYY-MM-DD"),'Price Data'!J:J,0)+1))/INDEX('Price Data'!K:K,MATCH(TEXT(A1454,"YYYY-MM-DD"),'Price Data'!J:J,0)+1),""),"")</f>
        <v>1.1718749999999924E-2</v>
      </c>
      <c r="J1454" s="34">
        <f>IFERROR(INDEX('Price Data'!N:N,MATCH(TEXT(A1454,"YYYY-MM-DD"),'Price Data'!M:M,0)),"")</f>
        <v>3.24</v>
      </c>
      <c r="K1454" s="10" cm="1">
        <f t="array" ref="K1454">IFERROR(IF(ISNUMBER(J1454),(J1454-INDEX('Price Data'!N:N,MATCH(TEXT(A1454,"YYYY-MM-DD"),'Price Data'!M:M,0)+1))/INDEX('Price Data'!N:N,MATCH(TEXT(A1454,"YYYY-MM-DD"),'Price Data'!M:M,0)+1),""),"")</f>
        <v>7.2847682119205365E-2</v>
      </c>
      <c r="L1454" s="34">
        <f>IFERROR(INDEX('Price Data'!Q:Q,MATCH(TEXT(A1454,"YYYY-MM-DD"),'Price Data'!P:P,0)),"")</f>
        <v>2.64</v>
      </c>
      <c r="M1454" s="10" cm="1">
        <f t="array" ref="M1454">IFERROR(IF(ISNUMBER(L1454),(L1454-INDEX('Price Data'!Q:Q,MATCH(TEXT(A1454,"YYYY-MM-DD"),'Price Data'!P:P,0)+1))/INDEX('Price Data'!Q:Q,MATCH(TEXT(A1454,"YYYY-MM-DD"),'Price Data'!P:P,0)+1),""),"")</f>
        <v>3.5294117647058941E-2</v>
      </c>
      <c r="N1454" s="34">
        <f>IFERROR(INDEX('Price Data'!T:T,MATCH(TEXT(A1454,"YYYY-MM-DD"),'Price Data'!S:S,0)),"")</f>
        <v>3.49</v>
      </c>
      <c r="O1454" s="10" cm="1">
        <f t="array" ref="O1454">IFERROR(IF(ISNUMBER(N1454),(N1454-INDEX('Price Data'!T:T,MATCH(TEXT(A1454,"YYYY-MM-DD"),'Price Data'!S:S,0)+1))/INDEX('Price Data'!T:T,MATCH(TEXT(A1454,"YYYY-MM-DD"),'Price Data'!S:S,0)+1),""),"")</f>
        <v>2.0467836257310024E-2</v>
      </c>
    </row>
    <row r="1455" spans="1:15" x14ac:dyDescent="0.3">
      <c r="A1455" s="8">
        <v>43274</v>
      </c>
      <c r="B1455" s="34" t="str">
        <f>IFERROR(INDEX('Price Data'!B:B,MATCH(TEXT(A1455,"YYYY-MM-DD"),'Price Data'!A:A,0)),"")</f>
        <v/>
      </c>
      <c r="C1455" s="10" t="str" cm="1">
        <f t="array" ref="C1455">IFERROR(IF(ISNUMBER(B1455),(B1455-INDEX('Price Data'!B:B,MATCH(TEXT(A1455,"YYYY-MM-DD"),'Price Data'!A:A,0)+1))/INDEX('Price Data'!B:B,MATCH(TEXT(A1455,"YYYY-MM-DD"),'Price Data'!A:A,0)+1),""),"")</f>
        <v/>
      </c>
      <c r="D1455" s="34" t="str">
        <f>IFERROR(INDEX('Price Data'!E:E,MATCH(TEXT(A1455,"YYYY-MM-DD"),'Price Data'!D:D,0)),"")</f>
        <v/>
      </c>
      <c r="E1455" s="10" t="str" cm="1">
        <f t="array" ref="E1455">IFERROR(IF(ISNUMBER(D1455),(D1455-INDEX('Price Data'!E:E,MATCH(TEXT(A1455,"YYYY-MM-DD"),'Price Data'!D:D,0)+1))/INDEX('Price Data'!E:E,MATCH(TEXT(A1455,"YYYY-MM-DD"),'Price Data'!D:D,0)+1),""),"")</f>
        <v/>
      </c>
      <c r="F1455" s="34" t="str">
        <f>IFERROR(INDEX('Price Data'!H:H,MATCH(TEXT(A1455,"YYYY-MM-DD"),'Price Data'!G:G,0)),"")</f>
        <v/>
      </c>
      <c r="G1455" s="10" t="str" cm="1">
        <f t="array" ref="G1455">IFERROR(IF(ISNUMBER(F1455),(F1455-INDEX('Price Data'!H:H,MATCH(TEXT(A1455,"YYYY-MM-DD"),'Price Data'!G:G,0)+1))/INDEX('Price Data'!H:H,MATCH(TEXT(A1455,"YYYY-MM-DD"),'Price Data'!G:G,0)+1),""),"")</f>
        <v/>
      </c>
      <c r="H1455" s="34" t="str">
        <f>IFERROR(INDEX('Price Data'!K:K,MATCH(TEXT(A1455,"YYYY-MM-DD"),'Price Data'!J:J,0)),"")</f>
        <v/>
      </c>
      <c r="I1455" s="10" t="str" cm="1">
        <f t="array" ref="I1455">IFERROR(IF(ISNUMBER(H1455),(H1455-INDEX('Price Data'!K:K,MATCH(TEXT(A1455,"YYYY-MM-DD"),'Price Data'!J:J,0)+1))/INDEX('Price Data'!K:K,MATCH(TEXT(A1455,"YYYY-MM-DD"),'Price Data'!J:J,0)+1),""),"")</f>
        <v/>
      </c>
      <c r="J1455" s="34" t="str">
        <f>IFERROR(INDEX('Price Data'!N:N,MATCH(TEXT(A1455,"YYYY-MM-DD"),'Price Data'!M:M,0)),"")</f>
        <v/>
      </c>
      <c r="K1455" s="10" t="str" cm="1">
        <f t="array" ref="K1455">IFERROR(IF(ISNUMBER(J1455),(J1455-INDEX('Price Data'!N:N,MATCH(TEXT(A1455,"YYYY-MM-DD"),'Price Data'!M:M,0)+1))/INDEX('Price Data'!N:N,MATCH(TEXT(A1455,"YYYY-MM-DD"),'Price Data'!M:M,0)+1),""),"")</f>
        <v/>
      </c>
      <c r="L1455" s="34" t="str">
        <f>IFERROR(INDEX('Price Data'!Q:Q,MATCH(TEXT(A1455,"YYYY-MM-DD"),'Price Data'!P:P,0)),"")</f>
        <v/>
      </c>
      <c r="M1455" s="10" t="str" cm="1">
        <f t="array" ref="M1455">IFERROR(IF(ISNUMBER(L1455),(L1455-INDEX('Price Data'!Q:Q,MATCH(TEXT(A1455,"YYYY-MM-DD"),'Price Data'!P:P,0)+1))/INDEX('Price Data'!Q:Q,MATCH(TEXT(A1455,"YYYY-MM-DD"),'Price Data'!P:P,0)+1),""),"")</f>
        <v/>
      </c>
      <c r="N1455" s="34" t="str">
        <f>IFERROR(INDEX('Price Data'!T:T,MATCH(TEXT(A1455,"YYYY-MM-DD"),'Price Data'!S:S,0)),"")</f>
        <v/>
      </c>
      <c r="O1455" s="10" t="str" cm="1">
        <f t="array" ref="O1455">IFERROR(IF(ISNUMBER(N1455),(N1455-INDEX('Price Data'!T:T,MATCH(TEXT(A1455,"YYYY-MM-DD"),'Price Data'!S:S,0)+1))/INDEX('Price Data'!T:T,MATCH(TEXT(A1455,"YYYY-MM-DD"),'Price Data'!S:S,0)+1),""),"")</f>
        <v/>
      </c>
    </row>
    <row r="1456" spans="1:15" x14ac:dyDescent="0.3">
      <c r="A1456" s="8">
        <v>43275</v>
      </c>
      <c r="B1456" s="34" t="str">
        <f>IFERROR(INDEX('Price Data'!B:B,MATCH(TEXT(A1456,"YYYY-MM-DD"),'Price Data'!A:A,0)),"")</f>
        <v/>
      </c>
      <c r="C1456" s="10" t="str" cm="1">
        <f t="array" ref="C1456">IFERROR(IF(ISNUMBER(B1456),(B1456-INDEX('Price Data'!B:B,MATCH(TEXT(A1456,"YYYY-MM-DD"),'Price Data'!A:A,0)+1))/INDEX('Price Data'!B:B,MATCH(TEXT(A1456,"YYYY-MM-DD"),'Price Data'!A:A,0)+1),""),"")</f>
        <v/>
      </c>
      <c r="D1456" s="34" t="str">
        <f>IFERROR(INDEX('Price Data'!E:E,MATCH(TEXT(A1456,"YYYY-MM-DD"),'Price Data'!D:D,0)),"")</f>
        <v/>
      </c>
      <c r="E1456" s="10" t="str" cm="1">
        <f t="array" ref="E1456">IFERROR(IF(ISNUMBER(D1456),(D1456-INDEX('Price Data'!E:E,MATCH(TEXT(A1456,"YYYY-MM-DD"),'Price Data'!D:D,0)+1))/INDEX('Price Data'!E:E,MATCH(TEXT(A1456,"YYYY-MM-DD"),'Price Data'!D:D,0)+1),""),"")</f>
        <v/>
      </c>
      <c r="F1456" s="34" t="str">
        <f>IFERROR(INDEX('Price Data'!H:H,MATCH(TEXT(A1456,"YYYY-MM-DD"),'Price Data'!G:G,0)),"")</f>
        <v/>
      </c>
      <c r="G1456" s="10" t="str" cm="1">
        <f t="array" ref="G1456">IFERROR(IF(ISNUMBER(F1456),(F1456-INDEX('Price Data'!H:H,MATCH(TEXT(A1456,"YYYY-MM-DD"),'Price Data'!G:G,0)+1))/INDEX('Price Data'!H:H,MATCH(TEXT(A1456,"YYYY-MM-DD"),'Price Data'!G:G,0)+1),""),"")</f>
        <v/>
      </c>
      <c r="H1456" s="34" t="str">
        <f>IFERROR(INDEX('Price Data'!K:K,MATCH(TEXT(A1456,"YYYY-MM-DD"),'Price Data'!J:J,0)),"")</f>
        <v/>
      </c>
      <c r="I1456" s="10" t="str" cm="1">
        <f t="array" ref="I1456">IFERROR(IF(ISNUMBER(H1456),(H1456-INDEX('Price Data'!K:K,MATCH(TEXT(A1456,"YYYY-MM-DD"),'Price Data'!J:J,0)+1))/INDEX('Price Data'!K:K,MATCH(TEXT(A1456,"YYYY-MM-DD"),'Price Data'!J:J,0)+1),""),"")</f>
        <v/>
      </c>
      <c r="J1456" s="34" t="str">
        <f>IFERROR(INDEX('Price Data'!N:N,MATCH(TEXT(A1456,"YYYY-MM-DD"),'Price Data'!M:M,0)),"")</f>
        <v/>
      </c>
      <c r="K1456" s="10" t="str" cm="1">
        <f t="array" ref="K1456">IFERROR(IF(ISNUMBER(J1456),(J1456-INDEX('Price Data'!N:N,MATCH(TEXT(A1456,"YYYY-MM-DD"),'Price Data'!M:M,0)+1))/INDEX('Price Data'!N:N,MATCH(TEXT(A1456,"YYYY-MM-DD"),'Price Data'!M:M,0)+1),""),"")</f>
        <v/>
      </c>
      <c r="L1456" s="34" t="str">
        <f>IFERROR(INDEX('Price Data'!Q:Q,MATCH(TEXT(A1456,"YYYY-MM-DD"),'Price Data'!P:P,0)),"")</f>
        <v/>
      </c>
      <c r="M1456" s="10" t="str" cm="1">
        <f t="array" ref="M1456">IFERROR(IF(ISNUMBER(L1456),(L1456-INDEX('Price Data'!Q:Q,MATCH(TEXT(A1456,"YYYY-MM-DD"),'Price Data'!P:P,0)+1))/INDEX('Price Data'!Q:Q,MATCH(TEXT(A1456,"YYYY-MM-DD"),'Price Data'!P:P,0)+1),""),"")</f>
        <v/>
      </c>
      <c r="N1456" s="34" t="str">
        <f>IFERROR(INDEX('Price Data'!T:T,MATCH(TEXT(A1456,"YYYY-MM-DD"),'Price Data'!S:S,0)),"")</f>
        <v/>
      </c>
      <c r="O1456" s="10" t="str" cm="1">
        <f t="array" ref="O1456">IFERROR(IF(ISNUMBER(N1456),(N1456-INDEX('Price Data'!T:T,MATCH(TEXT(A1456,"YYYY-MM-DD"),'Price Data'!S:S,0)+1))/INDEX('Price Data'!T:T,MATCH(TEXT(A1456,"YYYY-MM-DD"),'Price Data'!S:S,0)+1),""),"")</f>
        <v/>
      </c>
    </row>
    <row r="1457" spans="1:15" x14ac:dyDescent="0.3">
      <c r="A1457" s="8">
        <v>43276</v>
      </c>
      <c r="B1457" s="34">
        <f>IFERROR(INDEX('Price Data'!B:B,MATCH(TEXT(A1457,"YYYY-MM-DD"),'Price Data'!A:A,0)),"")</f>
        <v>21355</v>
      </c>
      <c r="C1457" s="10" cm="1">
        <f t="array" ref="C1457">IFERROR(IF(ISNUMBER(B1457),(B1457-INDEX('Price Data'!B:B,MATCH(TEXT(A1457,"YYYY-MM-DD"),'Price Data'!A:A,0)+1))/INDEX('Price Data'!B:B,MATCH(TEXT(A1457,"YYYY-MM-DD"),'Price Data'!A:A,0)+1),""),"")</f>
        <v>-2.4351242690058481E-2</v>
      </c>
      <c r="D1457" s="34">
        <f>IFERROR(INDEX('Price Data'!E:E,MATCH(TEXT(A1457,"YYYY-MM-DD"),'Price Data'!D:D,0)),"")</f>
        <v>14.26</v>
      </c>
      <c r="E1457" s="10" cm="1">
        <f t="array" ref="E1457">IFERROR(IF(ISNUMBER(D1457),(D1457-INDEX('Price Data'!E:E,MATCH(TEXT(A1457,"YYYY-MM-DD"),'Price Data'!D:D,0)+1))/INDEX('Price Data'!E:E,MATCH(TEXT(A1457,"YYYY-MM-DD"),'Price Data'!D:D,0)+1),""),"")</f>
        <v>-1.9257221458046724E-2</v>
      </c>
      <c r="F1457" s="34">
        <f>IFERROR(INDEX('Price Data'!H:H,MATCH(TEXT(A1457,"YYYY-MM-DD"),'Price Data'!G:G,0)),"")</f>
        <v>262.60000600000001</v>
      </c>
      <c r="G1457" s="10" cm="1">
        <f t="array" ref="G1457">IFERROR(IF(ISNUMBER(F1457),(F1457-INDEX('Price Data'!H:H,MATCH(TEXT(A1457,"YYYY-MM-DD"),'Price Data'!G:G,0)+1))/INDEX('Price Data'!H:H,MATCH(TEXT(A1457,"YYYY-MM-DD"),'Price Data'!G:G,0)+1),""),"")</f>
        <v>-9.0565811320754436E-3</v>
      </c>
      <c r="H1457" s="34">
        <f>IFERROR(INDEX('Price Data'!K:K,MATCH(TEXT(A1457,"YYYY-MM-DD"),'Price Data'!J:J,0)),"")</f>
        <v>2.5</v>
      </c>
      <c r="I1457" s="10" cm="1">
        <f t="array" ref="I1457">IFERROR(IF(ISNUMBER(H1457),(H1457-INDEX('Price Data'!K:K,MATCH(TEXT(A1457,"YYYY-MM-DD"),'Price Data'!J:J,0)+1))/INDEX('Price Data'!K:K,MATCH(TEXT(A1457,"YYYY-MM-DD"),'Price Data'!J:J,0)+1),""),"")</f>
        <v>-3.4749034749034693E-2</v>
      </c>
      <c r="J1457" s="34">
        <f>IFERROR(INDEX('Price Data'!N:N,MATCH(TEXT(A1457,"YYYY-MM-DD"),'Price Data'!M:M,0)),"")</f>
        <v>3.17</v>
      </c>
      <c r="K1457" s="10" cm="1">
        <f t="array" ref="K1457">IFERROR(IF(ISNUMBER(J1457),(J1457-INDEX('Price Data'!N:N,MATCH(TEXT(A1457,"YYYY-MM-DD"),'Price Data'!M:M,0)+1))/INDEX('Price Data'!N:N,MATCH(TEXT(A1457,"YYYY-MM-DD"),'Price Data'!M:M,0)+1),""),"")</f>
        <v>-2.1604938271605024E-2</v>
      </c>
      <c r="L1457" s="34">
        <f>IFERROR(INDEX('Price Data'!Q:Q,MATCH(TEXT(A1457,"YYYY-MM-DD"),'Price Data'!P:P,0)),"")</f>
        <v>2.54</v>
      </c>
      <c r="M1457" s="10" cm="1">
        <f t="array" ref="M1457">IFERROR(IF(ISNUMBER(L1457),(L1457-INDEX('Price Data'!Q:Q,MATCH(TEXT(A1457,"YYYY-MM-DD"),'Price Data'!P:P,0)+1))/INDEX('Price Data'!Q:Q,MATCH(TEXT(A1457,"YYYY-MM-DD"),'Price Data'!P:P,0)+1),""),"")</f>
        <v>-3.7878787878787908E-2</v>
      </c>
      <c r="N1457" s="34">
        <f>IFERROR(INDEX('Price Data'!T:T,MATCH(TEXT(A1457,"YYYY-MM-DD"),'Price Data'!S:S,0)),"")</f>
        <v>3.43</v>
      </c>
      <c r="O1457" s="10" cm="1">
        <f t="array" ref="O1457">IFERROR(IF(ISNUMBER(N1457),(N1457-INDEX('Price Data'!T:T,MATCH(TEXT(A1457,"YYYY-MM-DD"),'Price Data'!S:S,0)+1))/INDEX('Price Data'!T:T,MATCH(TEXT(A1457,"YYYY-MM-DD"),'Price Data'!S:S,0)+1),""),"")</f>
        <v>-1.7191977077363911E-2</v>
      </c>
    </row>
    <row r="1458" spans="1:15" x14ac:dyDescent="0.3">
      <c r="A1458" s="8">
        <v>43277</v>
      </c>
      <c r="B1458" s="34">
        <f>IFERROR(INDEX('Price Data'!B:B,MATCH(TEXT(A1458,"YYYY-MM-DD"),'Price Data'!A:A,0)),"")</f>
        <v>21419</v>
      </c>
      <c r="C1458" s="10" cm="1">
        <f t="array" ref="C1458">IFERROR(IF(ISNUMBER(B1458),(B1458-INDEX('Price Data'!B:B,MATCH(TEXT(A1458,"YYYY-MM-DD"),'Price Data'!A:A,0)+1))/INDEX('Price Data'!B:B,MATCH(TEXT(A1458,"YYYY-MM-DD"),'Price Data'!A:A,0)+1),""),"")</f>
        <v>2.9969562163427769E-3</v>
      </c>
      <c r="D1458" s="34">
        <f>IFERROR(INDEX('Price Data'!E:E,MATCH(TEXT(A1458,"YYYY-MM-DD"),'Price Data'!D:D,0)),"")</f>
        <v>14.13</v>
      </c>
      <c r="E1458" s="10" cm="1">
        <f t="array" ref="E1458">IFERROR(IF(ISNUMBER(D1458),(D1458-INDEX('Price Data'!E:E,MATCH(TEXT(A1458,"YYYY-MM-DD"),'Price Data'!D:D,0)+1))/INDEX('Price Data'!E:E,MATCH(TEXT(A1458,"YYYY-MM-DD"),'Price Data'!D:D,0)+1),""),"")</f>
        <v>-9.1164095371668308E-3</v>
      </c>
      <c r="F1458" s="34">
        <f>IFERROR(INDEX('Price Data'!H:H,MATCH(TEXT(A1458,"YYYY-MM-DD"),'Price Data'!G:G,0)),"")</f>
        <v>254.89999399999999</v>
      </c>
      <c r="G1458" s="10" cm="1">
        <f t="array" ref="G1458">IFERROR(IF(ISNUMBER(F1458),(F1458-INDEX('Price Data'!H:H,MATCH(TEXT(A1458,"YYYY-MM-DD"),'Price Data'!G:G,0)+1))/INDEX('Price Data'!H:H,MATCH(TEXT(A1458,"YYYY-MM-DD"),'Price Data'!G:G,0)+1),""),"")</f>
        <v>-2.9322208012440086E-2</v>
      </c>
      <c r="H1458" s="34">
        <f>IFERROR(INDEX('Price Data'!K:K,MATCH(TEXT(A1458,"YYYY-MM-DD"),'Price Data'!J:J,0)),"")</f>
        <v>2.48</v>
      </c>
      <c r="I1458" s="10" cm="1">
        <f t="array" ref="I1458">IFERROR(IF(ISNUMBER(H1458),(H1458-INDEX('Price Data'!K:K,MATCH(TEXT(A1458,"YYYY-MM-DD"),'Price Data'!J:J,0)+1))/INDEX('Price Data'!K:K,MATCH(TEXT(A1458,"YYYY-MM-DD"),'Price Data'!J:J,0)+1),""),"")</f>
        <v>-8.0000000000000071E-3</v>
      </c>
      <c r="J1458" s="34">
        <f>IFERROR(INDEX('Price Data'!N:N,MATCH(TEXT(A1458,"YYYY-MM-DD"),'Price Data'!M:M,0)),"")</f>
        <v>3.19</v>
      </c>
      <c r="K1458" s="10" cm="1">
        <f t="array" ref="K1458">IFERROR(IF(ISNUMBER(J1458),(J1458-INDEX('Price Data'!N:N,MATCH(TEXT(A1458,"YYYY-MM-DD"),'Price Data'!M:M,0)+1))/INDEX('Price Data'!N:N,MATCH(TEXT(A1458,"YYYY-MM-DD"),'Price Data'!M:M,0)+1),""),"")</f>
        <v>6.309148264984233E-3</v>
      </c>
      <c r="L1458" s="34">
        <f>IFERROR(INDEX('Price Data'!Q:Q,MATCH(TEXT(A1458,"YYYY-MM-DD"),'Price Data'!P:P,0)),"")</f>
        <v>2.48</v>
      </c>
      <c r="M1458" s="10" cm="1">
        <f t="array" ref="M1458">IFERROR(IF(ISNUMBER(L1458),(L1458-INDEX('Price Data'!Q:Q,MATCH(TEXT(A1458,"YYYY-MM-DD"),'Price Data'!P:P,0)+1))/INDEX('Price Data'!Q:Q,MATCH(TEXT(A1458,"YYYY-MM-DD"),'Price Data'!P:P,0)+1),""),"")</f>
        <v>-2.3622047244094509E-2</v>
      </c>
      <c r="N1458" s="34">
        <f>IFERROR(INDEX('Price Data'!T:T,MATCH(TEXT(A1458,"YYYY-MM-DD"),'Price Data'!S:S,0)),"")</f>
        <v>3.41</v>
      </c>
      <c r="O1458" s="10" cm="1">
        <f t="array" ref="O1458">IFERROR(IF(ISNUMBER(N1458),(N1458-INDEX('Price Data'!T:T,MATCH(TEXT(A1458,"YYYY-MM-DD"),'Price Data'!S:S,0)+1))/INDEX('Price Data'!T:T,MATCH(TEXT(A1458,"YYYY-MM-DD"),'Price Data'!S:S,0)+1),""),"")</f>
        <v>-5.8309037900874687E-3</v>
      </c>
    </row>
    <row r="1459" spans="1:15" x14ac:dyDescent="0.3">
      <c r="A1459" s="8">
        <v>43278</v>
      </c>
      <c r="B1459" s="34">
        <f>IFERROR(INDEX('Price Data'!B:B,MATCH(TEXT(A1459,"YYYY-MM-DD"),'Price Data'!A:A,0)),"")</f>
        <v>21558</v>
      </c>
      <c r="C1459" s="10" cm="1">
        <f t="array" ref="C1459">IFERROR(IF(ISNUMBER(B1459),(B1459-INDEX('Price Data'!B:B,MATCH(TEXT(A1459,"YYYY-MM-DD"),'Price Data'!A:A,0)+1))/INDEX('Price Data'!B:B,MATCH(TEXT(A1459,"YYYY-MM-DD"),'Price Data'!A:A,0)+1),""),"")</f>
        <v>6.4895653391848357E-3</v>
      </c>
      <c r="D1459" s="34">
        <f>IFERROR(INDEX('Price Data'!E:E,MATCH(TEXT(A1459,"YYYY-MM-DD"),'Price Data'!D:D,0)),"")</f>
        <v>13.88</v>
      </c>
      <c r="E1459" s="10" cm="1">
        <f t="array" ref="E1459">IFERROR(IF(ISNUMBER(D1459),(D1459-INDEX('Price Data'!E:E,MATCH(TEXT(A1459,"YYYY-MM-DD"),'Price Data'!D:D,0)+1))/INDEX('Price Data'!E:E,MATCH(TEXT(A1459,"YYYY-MM-DD"),'Price Data'!D:D,0)+1),""),"")</f>
        <v>-1.7692852087756547E-2</v>
      </c>
      <c r="F1459" s="34">
        <f>IFERROR(INDEX('Price Data'!H:H,MATCH(TEXT(A1459,"YYYY-MM-DD"),'Price Data'!G:G,0)),"")</f>
        <v>250</v>
      </c>
      <c r="G1459" s="10" cm="1">
        <f t="array" ref="G1459">IFERROR(IF(ISNUMBER(F1459),(F1459-INDEX('Price Data'!H:H,MATCH(TEXT(A1459,"YYYY-MM-DD"),'Price Data'!G:G,0)+1))/INDEX('Price Data'!H:H,MATCH(TEXT(A1459,"YYYY-MM-DD"),'Price Data'!G:G,0)+1),""),"")</f>
        <v>-1.9223201707882318E-2</v>
      </c>
      <c r="H1459" s="34">
        <f>IFERROR(INDEX('Price Data'!K:K,MATCH(TEXT(A1459,"YYYY-MM-DD"),'Price Data'!J:J,0)),"")</f>
        <v>2.44</v>
      </c>
      <c r="I1459" s="10" cm="1">
        <f t="array" ref="I1459">IFERROR(IF(ISNUMBER(H1459),(H1459-INDEX('Price Data'!K:K,MATCH(TEXT(A1459,"YYYY-MM-DD"),'Price Data'!J:J,0)+1))/INDEX('Price Data'!K:K,MATCH(TEXT(A1459,"YYYY-MM-DD"),'Price Data'!J:J,0)+1),""),"")</f>
        <v>-1.612903225806453E-2</v>
      </c>
      <c r="J1459" s="34">
        <f>IFERROR(INDEX('Price Data'!N:N,MATCH(TEXT(A1459,"YYYY-MM-DD"),'Price Data'!M:M,0)),"")</f>
        <v>3.14</v>
      </c>
      <c r="K1459" s="10" cm="1">
        <f t="array" ref="K1459">IFERROR(IF(ISNUMBER(J1459),(J1459-INDEX('Price Data'!N:N,MATCH(TEXT(A1459,"YYYY-MM-DD"),'Price Data'!M:M,0)+1))/INDEX('Price Data'!N:N,MATCH(TEXT(A1459,"YYYY-MM-DD"),'Price Data'!M:M,0)+1),""),"")</f>
        <v>-1.5673981191222514E-2</v>
      </c>
      <c r="L1459" s="34">
        <f>IFERROR(INDEX('Price Data'!Q:Q,MATCH(TEXT(A1459,"YYYY-MM-DD"),'Price Data'!P:P,0)),"")</f>
        <v>2.4300000000000002</v>
      </c>
      <c r="M1459" s="10" cm="1">
        <f t="array" ref="M1459">IFERROR(IF(ISNUMBER(L1459),(L1459-INDEX('Price Data'!Q:Q,MATCH(TEXT(A1459,"YYYY-MM-DD"),'Price Data'!P:P,0)+1))/INDEX('Price Data'!Q:Q,MATCH(TEXT(A1459,"YYYY-MM-DD"),'Price Data'!P:P,0)+1),""),"")</f>
        <v>-2.0161290322580575E-2</v>
      </c>
      <c r="N1459" s="34">
        <f>IFERROR(INDEX('Price Data'!T:T,MATCH(TEXT(A1459,"YYYY-MM-DD"),'Price Data'!S:S,0)),"")</f>
        <v>3.41</v>
      </c>
      <c r="O1459" s="10" cm="1">
        <f t="array" ref="O1459">IFERROR(IF(ISNUMBER(N1459),(N1459-INDEX('Price Data'!T:T,MATCH(TEXT(A1459,"YYYY-MM-DD"),'Price Data'!S:S,0)+1))/INDEX('Price Data'!T:T,MATCH(TEXT(A1459,"YYYY-MM-DD"),'Price Data'!S:S,0)+1),""),"")</f>
        <v>0</v>
      </c>
    </row>
    <row r="1460" spans="1:15" x14ac:dyDescent="0.3">
      <c r="A1460" s="8">
        <v>43279</v>
      </c>
      <c r="B1460" s="34">
        <f>IFERROR(INDEX('Price Data'!B:B,MATCH(TEXT(A1460,"YYYY-MM-DD"),'Price Data'!A:A,0)),"")</f>
        <v>21432</v>
      </c>
      <c r="C1460" s="10" cm="1">
        <f t="array" ref="C1460">IFERROR(IF(ISNUMBER(B1460),(B1460-INDEX('Price Data'!B:B,MATCH(TEXT(A1460,"YYYY-MM-DD"),'Price Data'!A:A,0)+1))/INDEX('Price Data'!B:B,MATCH(TEXT(A1460,"YYYY-MM-DD"),'Price Data'!A:A,0)+1),""),"")</f>
        <v>-5.8446980239354298E-3</v>
      </c>
      <c r="D1460" s="34">
        <f>IFERROR(INDEX('Price Data'!E:E,MATCH(TEXT(A1460,"YYYY-MM-DD"),'Price Data'!D:D,0)),"")</f>
        <v>14.07</v>
      </c>
      <c r="E1460" s="10" cm="1">
        <f t="array" ref="E1460">IFERROR(IF(ISNUMBER(D1460),(D1460-INDEX('Price Data'!E:E,MATCH(TEXT(A1460,"YYYY-MM-DD"),'Price Data'!D:D,0)+1))/INDEX('Price Data'!E:E,MATCH(TEXT(A1460,"YYYY-MM-DD"),'Price Data'!D:D,0)+1),""),"")</f>
        <v>1.3688760806916389E-2</v>
      </c>
      <c r="F1460" s="34">
        <f>IFERROR(INDEX('Price Data'!H:H,MATCH(TEXT(A1460,"YYYY-MM-DD"),'Price Data'!G:G,0)),"")</f>
        <v>250.60000600000001</v>
      </c>
      <c r="G1460" s="10" cm="1">
        <f t="array" ref="G1460">IFERROR(IF(ISNUMBER(F1460),(F1460-INDEX('Price Data'!H:H,MATCH(TEXT(A1460,"YYYY-MM-DD"),'Price Data'!G:G,0)+1))/INDEX('Price Data'!H:H,MATCH(TEXT(A1460,"YYYY-MM-DD"),'Price Data'!G:G,0)+1),""),"")</f>
        <v>2.4000240000000305E-3</v>
      </c>
      <c r="H1460" s="34">
        <f>IFERROR(INDEX('Price Data'!K:K,MATCH(TEXT(A1460,"YYYY-MM-DD"),'Price Data'!J:J,0)),"")</f>
        <v>2.4900000000000002</v>
      </c>
      <c r="I1460" s="10" cm="1">
        <f t="array" ref="I1460">IFERROR(IF(ISNUMBER(H1460),(H1460-INDEX('Price Data'!K:K,MATCH(TEXT(A1460,"YYYY-MM-DD"),'Price Data'!J:J,0)+1))/INDEX('Price Data'!K:K,MATCH(TEXT(A1460,"YYYY-MM-DD"),'Price Data'!J:J,0)+1),""),"")</f>
        <v>2.0491803278688634E-2</v>
      </c>
      <c r="J1460" s="34">
        <f>IFERROR(INDEX('Price Data'!N:N,MATCH(TEXT(A1460,"YYYY-MM-DD"),'Price Data'!M:M,0)),"")</f>
        <v>3.17</v>
      </c>
      <c r="K1460" s="10" cm="1">
        <f t="array" ref="K1460">IFERROR(IF(ISNUMBER(J1460),(J1460-INDEX('Price Data'!N:N,MATCH(TEXT(A1460,"YYYY-MM-DD"),'Price Data'!M:M,0)+1))/INDEX('Price Data'!N:N,MATCH(TEXT(A1460,"YYYY-MM-DD"),'Price Data'!M:M,0)+1),""),"")</f>
        <v>9.5541401273884722E-3</v>
      </c>
      <c r="L1460" s="34">
        <f>IFERROR(INDEX('Price Data'!Q:Q,MATCH(TEXT(A1460,"YYYY-MM-DD"),'Price Data'!P:P,0)),"")</f>
        <v>2.46</v>
      </c>
      <c r="M1460" s="10" cm="1">
        <f t="array" ref="M1460">IFERROR(IF(ISNUMBER(L1460),(L1460-INDEX('Price Data'!Q:Q,MATCH(TEXT(A1460,"YYYY-MM-DD"),'Price Data'!P:P,0)+1))/INDEX('Price Data'!Q:Q,MATCH(TEXT(A1460,"YYYY-MM-DD"),'Price Data'!P:P,0)+1),""),"")</f>
        <v>1.2345679012345599E-2</v>
      </c>
      <c r="N1460" s="34">
        <f>IFERROR(INDEX('Price Data'!T:T,MATCH(TEXT(A1460,"YYYY-MM-DD"),'Price Data'!S:S,0)),"")</f>
        <v>3.44</v>
      </c>
      <c r="O1460" s="10" cm="1">
        <f t="array" ref="O1460">IFERROR(IF(ISNUMBER(N1460),(N1460-INDEX('Price Data'!T:T,MATCH(TEXT(A1460,"YYYY-MM-DD"),'Price Data'!S:S,0)+1))/INDEX('Price Data'!T:T,MATCH(TEXT(A1460,"YYYY-MM-DD"),'Price Data'!S:S,0)+1),""),"")</f>
        <v>8.7976539589442234E-3</v>
      </c>
    </row>
    <row r="1461" spans="1:15" x14ac:dyDescent="0.3">
      <c r="A1461" s="8">
        <v>43280</v>
      </c>
      <c r="B1461" s="34">
        <f>IFERROR(INDEX('Price Data'!B:B,MATCH(TEXT(A1461,"YYYY-MM-DD"),'Price Data'!A:A,0)),"")</f>
        <v>21626</v>
      </c>
      <c r="C1461" s="10" cm="1">
        <f t="array" ref="C1461">IFERROR(IF(ISNUMBER(B1461),(B1461-INDEX('Price Data'!B:B,MATCH(TEXT(A1461,"YYYY-MM-DD"),'Price Data'!A:A,0)+1))/INDEX('Price Data'!B:B,MATCH(TEXT(A1461,"YYYY-MM-DD"),'Price Data'!A:A,0)+1),""),"")</f>
        <v>9.0518850317282563E-3</v>
      </c>
      <c r="D1461" s="34">
        <f>IFERROR(INDEX('Price Data'!E:E,MATCH(TEXT(A1461,"YYYY-MM-DD"),'Price Data'!D:D,0)),"")</f>
        <v>14.3</v>
      </c>
      <c r="E1461" s="10" cm="1">
        <f t="array" ref="E1461">IFERROR(IF(ISNUMBER(D1461),(D1461-INDEX('Price Data'!E:E,MATCH(TEXT(A1461,"YYYY-MM-DD"),'Price Data'!D:D,0)+1))/INDEX('Price Data'!E:E,MATCH(TEXT(A1461,"YYYY-MM-DD"),'Price Data'!D:D,0)+1),""),"")</f>
        <v>1.634683724235966E-2</v>
      </c>
      <c r="F1461" s="34">
        <f>IFERROR(INDEX('Price Data'!H:H,MATCH(TEXT(A1461,"YYYY-MM-DD"),'Price Data'!G:G,0)),"")</f>
        <v>246.5</v>
      </c>
      <c r="G1461" s="10" cm="1">
        <f t="array" ref="G1461">IFERROR(IF(ISNUMBER(F1461),(F1461-INDEX('Price Data'!H:H,MATCH(TEXT(A1461,"YYYY-MM-DD"),'Price Data'!G:G,0)+1))/INDEX('Price Data'!H:H,MATCH(TEXT(A1461,"YYYY-MM-DD"),'Price Data'!G:G,0)+1),""),"")</f>
        <v>-1.6360757788649084E-2</v>
      </c>
      <c r="H1461" s="34">
        <f>IFERROR(INDEX('Price Data'!K:K,MATCH(TEXT(A1461,"YYYY-MM-DD"),'Price Data'!J:J,0)),"")</f>
        <v>2.4900000000000002</v>
      </c>
      <c r="I1461" s="10" cm="1">
        <f t="array" ref="I1461">IFERROR(IF(ISNUMBER(H1461),(H1461-INDEX('Price Data'!K:K,MATCH(TEXT(A1461,"YYYY-MM-DD"),'Price Data'!J:J,0)+1))/INDEX('Price Data'!K:K,MATCH(TEXT(A1461,"YYYY-MM-DD"),'Price Data'!J:J,0)+1),""),"")</f>
        <v>0</v>
      </c>
      <c r="J1461" s="34">
        <f>IFERROR(INDEX('Price Data'!N:N,MATCH(TEXT(A1461,"YYYY-MM-DD"),'Price Data'!M:M,0)),"")</f>
        <v>3.19</v>
      </c>
      <c r="K1461" s="10" cm="1">
        <f t="array" ref="K1461">IFERROR(IF(ISNUMBER(J1461),(J1461-INDEX('Price Data'!N:N,MATCH(TEXT(A1461,"YYYY-MM-DD"),'Price Data'!M:M,0)+1))/INDEX('Price Data'!N:N,MATCH(TEXT(A1461,"YYYY-MM-DD"),'Price Data'!M:M,0)+1),""),"")</f>
        <v>6.309148264984233E-3</v>
      </c>
      <c r="L1461" s="34">
        <f>IFERROR(INDEX('Price Data'!Q:Q,MATCH(TEXT(A1461,"YYYY-MM-DD"),'Price Data'!P:P,0)),"")</f>
        <v>2.5099999999999998</v>
      </c>
      <c r="M1461" s="10" cm="1">
        <f t="array" ref="M1461">IFERROR(IF(ISNUMBER(L1461),(L1461-INDEX('Price Data'!Q:Q,MATCH(TEXT(A1461,"YYYY-MM-DD"),'Price Data'!P:P,0)+1))/INDEX('Price Data'!Q:Q,MATCH(TEXT(A1461,"YYYY-MM-DD"),'Price Data'!P:P,0)+1),""),"")</f>
        <v>2.0325203252032447E-2</v>
      </c>
      <c r="N1461" s="34">
        <f>IFERROR(INDEX('Price Data'!T:T,MATCH(TEXT(A1461,"YYYY-MM-DD"),'Price Data'!S:S,0)),"")</f>
        <v>3.45</v>
      </c>
      <c r="O1461" s="10" cm="1">
        <f t="array" ref="O1461">IFERROR(IF(ISNUMBER(N1461),(N1461-INDEX('Price Data'!T:T,MATCH(TEXT(A1461,"YYYY-MM-DD"),'Price Data'!S:S,0)+1))/INDEX('Price Data'!T:T,MATCH(TEXT(A1461,"YYYY-MM-DD"),'Price Data'!S:S,0)+1),""),"")</f>
        <v>2.9069767441861137E-3</v>
      </c>
    </row>
    <row r="1462" spans="1:15" x14ac:dyDescent="0.3">
      <c r="A1462" s="8">
        <v>43281</v>
      </c>
      <c r="B1462" s="34" t="str">
        <f>IFERROR(INDEX('Price Data'!B:B,MATCH(TEXT(A1462,"YYYY-MM-DD"),'Price Data'!A:A,0)),"")</f>
        <v/>
      </c>
      <c r="C1462" s="10" t="str" cm="1">
        <f t="array" ref="C1462">IFERROR(IF(ISNUMBER(B1462),(B1462-INDEX('Price Data'!B:B,MATCH(TEXT(A1462,"YYYY-MM-DD"),'Price Data'!A:A,0)+1))/INDEX('Price Data'!B:B,MATCH(TEXT(A1462,"YYYY-MM-DD"),'Price Data'!A:A,0)+1),""),"")</f>
        <v/>
      </c>
      <c r="D1462" s="34" t="str">
        <f>IFERROR(INDEX('Price Data'!E:E,MATCH(TEXT(A1462,"YYYY-MM-DD"),'Price Data'!D:D,0)),"")</f>
        <v/>
      </c>
      <c r="E1462" s="10" t="str" cm="1">
        <f t="array" ref="E1462">IFERROR(IF(ISNUMBER(D1462),(D1462-INDEX('Price Data'!E:E,MATCH(TEXT(A1462,"YYYY-MM-DD"),'Price Data'!D:D,0)+1))/INDEX('Price Data'!E:E,MATCH(TEXT(A1462,"YYYY-MM-DD"),'Price Data'!D:D,0)+1),""),"")</f>
        <v/>
      </c>
      <c r="F1462" s="34" t="str">
        <f>IFERROR(INDEX('Price Data'!H:H,MATCH(TEXT(A1462,"YYYY-MM-DD"),'Price Data'!G:G,0)),"")</f>
        <v/>
      </c>
      <c r="G1462" s="10" t="str" cm="1">
        <f t="array" ref="G1462">IFERROR(IF(ISNUMBER(F1462),(F1462-INDEX('Price Data'!H:H,MATCH(TEXT(A1462,"YYYY-MM-DD"),'Price Data'!G:G,0)+1))/INDEX('Price Data'!H:H,MATCH(TEXT(A1462,"YYYY-MM-DD"),'Price Data'!G:G,0)+1),""),"")</f>
        <v/>
      </c>
      <c r="H1462" s="34" t="str">
        <f>IFERROR(INDEX('Price Data'!K:K,MATCH(TEXT(A1462,"YYYY-MM-DD"),'Price Data'!J:J,0)),"")</f>
        <v/>
      </c>
      <c r="I1462" s="10" t="str" cm="1">
        <f t="array" ref="I1462">IFERROR(IF(ISNUMBER(H1462),(H1462-INDEX('Price Data'!K:K,MATCH(TEXT(A1462,"YYYY-MM-DD"),'Price Data'!J:J,0)+1))/INDEX('Price Data'!K:K,MATCH(TEXT(A1462,"YYYY-MM-DD"),'Price Data'!J:J,0)+1),""),"")</f>
        <v/>
      </c>
      <c r="J1462" s="34" t="str">
        <f>IFERROR(INDEX('Price Data'!N:N,MATCH(TEXT(A1462,"YYYY-MM-DD"),'Price Data'!M:M,0)),"")</f>
        <v/>
      </c>
      <c r="K1462" s="10" t="str" cm="1">
        <f t="array" ref="K1462">IFERROR(IF(ISNUMBER(J1462),(J1462-INDEX('Price Data'!N:N,MATCH(TEXT(A1462,"YYYY-MM-DD"),'Price Data'!M:M,0)+1))/INDEX('Price Data'!N:N,MATCH(TEXT(A1462,"YYYY-MM-DD"),'Price Data'!M:M,0)+1),""),"")</f>
        <v/>
      </c>
      <c r="L1462" s="34" t="str">
        <f>IFERROR(INDEX('Price Data'!Q:Q,MATCH(TEXT(A1462,"YYYY-MM-DD"),'Price Data'!P:P,0)),"")</f>
        <v/>
      </c>
      <c r="M1462" s="10" t="str" cm="1">
        <f t="array" ref="M1462">IFERROR(IF(ISNUMBER(L1462),(L1462-INDEX('Price Data'!Q:Q,MATCH(TEXT(A1462,"YYYY-MM-DD"),'Price Data'!P:P,0)+1))/INDEX('Price Data'!Q:Q,MATCH(TEXT(A1462,"YYYY-MM-DD"),'Price Data'!P:P,0)+1),""),"")</f>
        <v/>
      </c>
      <c r="N1462" s="34" t="str">
        <f>IFERROR(INDEX('Price Data'!T:T,MATCH(TEXT(A1462,"YYYY-MM-DD"),'Price Data'!S:S,0)),"")</f>
        <v/>
      </c>
      <c r="O1462" s="10" t="str" cm="1">
        <f t="array" ref="O1462">IFERROR(IF(ISNUMBER(N1462),(N1462-INDEX('Price Data'!T:T,MATCH(TEXT(A1462,"YYYY-MM-DD"),'Price Data'!S:S,0)+1))/INDEX('Price Data'!T:T,MATCH(TEXT(A1462,"YYYY-MM-DD"),'Price Data'!S:S,0)+1),""),"")</f>
        <v/>
      </c>
    </row>
    <row r="1463" spans="1:15" x14ac:dyDescent="0.3">
      <c r="A1463" s="8">
        <v>43282</v>
      </c>
      <c r="B1463" s="34" t="str">
        <f>IFERROR(INDEX('Price Data'!B:B,MATCH(TEXT(A1463,"YYYY-MM-DD"),'Price Data'!A:A,0)),"")</f>
        <v/>
      </c>
      <c r="C1463" s="10" t="str" cm="1">
        <f t="array" ref="C1463">IFERROR(IF(ISNUMBER(B1463),(B1463-INDEX('Price Data'!B:B,MATCH(TEXT(A1463,"YYYY-MM-DD"),'Price Data'!A:A,0)+1))/INDEX('Price Data'!B:B,MATCH(TEXT(A1463,"YYYY-MM-DD"),'Price Data'!A:A,0)+1),""),"")</f>
        <v/>
      </c>
      <c r="D1463" s="34" t="str">
        <f>IFERROR(INDEX('Price Data'!E:E,MATCH(TEXT(A1463,"YYYY-MM-DD"),'Price Data'!D:D,0)),"")</f>
        <v/>
      </c>
      <c r="E1463" s="10" t="str" cm="1">
        <f t="array" ref="E1463">IFERROR(IF(ISNUMBER(D1463),(D1463-INDEX('Price Data'!E:E,MATCH(TEXT(A1463,"YYYY-MM-DD"),'Price Data'!D:D,0)+1))/INDEX('Price Data'!E:E,MATCH(TEXT(A1463,"YYYY-MM-DD"),'Price Data'!D:D,0)+1),""),"")</f>
        <v/>
      </c>
      <c r="F1463" s="34" t="str">
        <f>IFERROR(INDEX('Price Data'!H:H,MATCH(TEXT(A1463,"YYYY-MM-DD"),'Price Data'!G:G,0)),"")</f>
        <v/>
      </c>
      <c r="G1463" s="10" t="str" cm="1">
        <f t="array" ref="G1463">IFERROR(IF(ISNUMBER(F1463),(F1463-INDEX('Price Data'!H:H,MATCH(TEXT(A1463,"YYYY-MM-DD"),'Price Data'!G:G,0)+1))/INDEX('Price Data'!H:H,MATCH(TEXT(A1463,"YYYY-MM-DD"),'Price Data'!G:G,0)+1),""),"")</f>
        <v/>
      </c>
      <c r="H1463" s="34" t="str">
        <f>IFERROR(INDEX('Price Data'!K:K,MATCH(TEXT(A1463,"YYYY-MM-DD"),'Price Data'!J:J,0)),"")</f>
        <v/>
      </c>
      <c r="I1463" s="10" t="str" cm="1">
        <f t="array" ref="I1463">IFERROR(IF(ISNUMBER(H1463),(H1463-INDEX('Price Data'!K:K,MATCH(TEXT(A1463,"YYYY-MM-DD"),'Price Data'!J:J,0)+1))/INDEX('Price Data'!K:K,MATCH(TEXT(A1463,"YYYY-MM-DD"),'Price Data'!J:J,0)+1),""),"")</f>
        <v/>
      </c>
      <c r="J1463" s="34" t="str">
        <f>IFERROR(INDEX('Price Data'!N:N,MATCH(TEXT(A1463,"YYYY-MM-DD"),'Price Data'!M:M,0)),"")</f>
        <v/>
      </c>
      <c r="K1463" s="10" t="str" cm="1">
        <f t="array" ref="K1463">IFERROR(IF(ISNUMBER(J1463),(J1463-INDEX('Price Data'!N:N,MATCH(TEXT(A1463,"YYYY-MM-DD"),'Price Data'!M:M,0)+1))/INDEX('Price Data'!N:N,MATCH(TEXT(A1463,"YYYY-MM-DD"),'Price Data'!M:M,0)+1),""),"")</f>
        <v/>
      </c>
      <c r="L1463" s="34" t="str">
        <f>IFERROR(INDEX('Price Data'!Q:Q,MATCH(TEXT(A1463,"YYYY-MM-DD"),'Price Data'!P:P,0)),"")</f>
        <v/>
      </c>
      <c r="M1463" s="10" t="str" cm="1">
        <f t="array" ref="M1463">IFERROR(IF(ISNUMBER(L1463),(L1463-INDEX('Price Data'!Q:Q,MATCH(TEXT(A1463,"YYYY-MM-DD"),'Price Data'!P:P,0)+1))/INDEX('Price Data'!Q:Q,MATCH(TEXT(A1463,"YYYY-MM-DD"),'Price Data'!P:P,0)+1),""),"")</f>
        <v/>
      </c>
      <c r="N1463" s="34" t="str">
        <f>IFERROR(INDEX('Price Data'!T:T,MATCH(TEXT(A1463,"YYYY-MM-DD"),'Price Data'!S:S,0)),"")</f>
        <v/>
      </c>
      <c r="O1463" s="10" t="str" cm="1">
        <f t="array" ref="O1463">IFERROR(IF(ISNUMBER(N1463),(N1463-INDEX('Price Data'!T:T,MATCH(TEXT(A1463,"YYYY-MM-DD"),'Price Data'!S:S,0)+1))/INDEX('Price Data'!T:T,MATCH(TEXT(A1463,"YYYY-MM-DD"),'Price Data'!S:S,0)+1),""),"")</f>
        <v/>
      </c>
    </row>
    <row r="1464" spans="1:15" x14ac:dyDescent="0.3">
      <c r="A1464" s="8">
        <v>43283</v>
      </c>
      <c r="B1464" s="34">
        <f>IFERROR(INDEX('Price Data'!B:B,MATCH(TEXT(A1464,"YYYY-MM-DD"),'Price Data'!A:A,0)),"")</f>
        <v>21427</v>
      </c>
      <c r="C1464" s="10" cm="1">
        <f t="array" ref="C1464">IFERROR(IF(ISNUMBER(B1464),(B1464-INDEX('Price Data'!B:B,MATCH(TEXT(A1464,"YYYY-MM-DD"),'Price Data'!A:A,0)+1))/INDEX('Price Data'!B:B,MATCH(TEXT(A1464,"YYYY-MM-DD"),'Price Data'!A:A,0)+1),""),"")</f>
        <v>-9.2018866179598632E-3</v>
      </c>
      <c r="D1464" s="34">
        <f>IFERROR(INDEX('Price Data'!E:E,MATCH(TEXT(A1464,"YYYY-MM-DD"),'Price Data'!D:D,0)),"")</f>
        <v>14.24</v>
      </c>
      <c r="E1464" s="10" cm="1">
        <f t="array" ref="E1464">IFERROR(IF(ISNUMBER(D1464),(D1464-INDEX('Price Data'!E:E,MATCH(TEXT(A1464,"YYYY-MM-DD"),'Price Data'!D:D,0)+1))/INDEX('Price Data'!E:E,MATCH(TEXT(A1464,"YYYY-MM-DD"),'Price Data'!D:D,0)+1),""),"")</f>
        <v>-4.1958041958042305E-3</v>
      </c>
      <c r="F1464" s="34">
        <f>IFERROR(INDEX('Price Data'!H:H,MATCH(TEXT(A1464,"YYYY-MM-DD"),'Price Data'!G:G,0)),"")</f>
        <v>246.800003</v>
      </c>
      <c r="G1464" s="10" cm="1">
        <f t="array" ref="G1464">IFERROR(IF(ISNUMBER(F1464),(F1464-INDEX('Price Data'!H:H,MATCH(TEXT(A1464,"YYYY-MM-DD"),'Price Data'!G:G,0)+1))/INDEX('Price Data'!H:H,MATCH(TEXT(A1464,"YYYY-MM-DD"),'Price Data'!G:G,0)+1),""),"")</f>
        <v>1.2170507099391636E-3</v>
      </c>
      <c r="H1464" s="34">
        <f>IFERROR(INDEX('Price Data'!K:K,MATCH(TEXT(A1464,"YYYY-MM-DD"),'Price Data'!J:J,0)),"")</f>
        <v>2.4700000000000002</v>
      </c>
      <c r="I1464" s="10" cm="1">
        <f t="array" ref="I1464">IFERROR(IF(ISNUMBER(H1464),(H1464-INDEX('Price Data'!K:K,MATCH(TEXT(A1464,"YYYY-MM-DD"),'Price Data'!J:J,0)+1))/INDEX('Price Data'!K:K,MATCH(TEXT(A1464,"YYYY-MM-DD"),'Price Data'!J:J,0)+1),""),"")</f>
        <v>-8.0321285140562311E-3</v>
      </c>
      <c r="J1464" s="34">
        <f>IFERROR(INDEX('Price Data'!N:N,MATCH(TEXT(A1464,"YYYY-MM-DD"),'Price Data'!M:M,0)),"")</f>
        <v>3.14</v>
      </c>
      <c r="K1464" s="10" cm="1">
        <f t="array" ref="K1464">IFERROR(IF(ISNUMBER(J1464),(J1464-INDEX('Price Data'!N:N,MATCH(TEXT(A1464,"YYYY-MM-DD"),'Price Data'!M:M,0)+1))/INDEX('Price Data'!N:N,MATCH(TEXT(A1464,"YYYY-MM-DD"),'Price Data'!M:M,0)+1),""),"")</f>
        <v>-1.5673981191222514E-2</v>
      </c>
      <c r="L1464" s="34">
        <f>IFERROR(INDEX('Price Data'!Q:Q,MATCH(TEXT(A1464,"YYYY-MM-DD"),'Price Data'!P:P,0)),"")</f>
        <v>2.5299999999999998</v>
      </c>
      <c r="M1464" s="10" cm="1">
        <f t="array" ref="M1464">IFERROR(IF(ISNUMBER(L1464),(L1464-INDEX('Price Data'!Q:Q,MATCH(TEXT(A1464,"YYYY-MM-DD"),'Price Data'!P:P,0)+1))/INDEX('Price Data'!Q:Q,MATCH(TEXT(A1464,"YYYY-MM-DD"),'Price Data'!P:P,0)+1),""),"")</f>
        <v>7.9681274900398492E-3</v>
      </c>
      <c r="N1464" s="34">
        <f>IFERROR(INDEX('Price Data'!T:T,MATCH(TEXT(A1464,"YYYY-MM-DD"),'Price Data'!S:S,0)),"")</f>
        <v>3.49</v>
      </c>
      <c r="O1464" s="10" cm="1">
        <f t="array" ref="O1464">IFERROR(IF(ISNUMBER(N1464),(N1464-INDEX('Price Data'!T:T,MATCH(TEXT(A1464,"YYYY-MM-DD"),'Price Data'!S:S,0)+1))/INDEX('Price Data'!T:T,MATCH(TEXT(A1464,"YYYY-MM-DD"),'Price Data'!S:S,0)+1),""),"")</f>
        <v>1.1594202898550735E-2</v>
      </c>
    </row>
    <row r="1465" spans="1:15" x14ac:dyDescent="0.3">
      <c r="A1465" s="8">
        <v>43284</v>
      </c>
      <c r="B1465" s="34">
        <f>IFERROR(INDEX('Price Data'!B:B,MATCH(TEXT(A1465,"YYYY-MM-DD"),'Price Data'!A:A,0)),"")</f>
        <v>21764</v>
      </c>
      <c r="C1465" s="10" cm="1">
        <f t="array" ref="C1465">IFERROR(IF(ISNUMBER(B1465),(B1465-INDEX('Price Data'!B:B,MATCH(TEXT(A1465,"YYYY-MM-DD"),'Price Data'!A:A,0)+1))/INDEX('Price Data'!B:B,MATCH(TEXT(A1465,"YYYY-MM-DD"),'Price Data'!A:A,0)+1),""),"")</f>
        <v>1.5727820040136276E-2</v>
      </c>
      <c r="D1465" s="34">
        <f>IFERROR(INDEX('Price Data'!E:E,MATCH(TEXT(A1465,"YYYY-MM-DD"),'Price Data'!D:D,0)),"")</f>
        <v>14.67</v>
      </c>
      <c r="E1465" s="10" cm="1">
        <f t="array" ref="E1465">IFERROR(IF(ISNUMBER(D1465),(D1465-INDEX('Price Data'!E:E,MATCH(TEXT(A1465,"YYYY-MM-DD"),'Price Data'!D:D,0)+1))/INDEX('Price Data'!E:E,MATCH(TEXT(A1465,"YYYY-MM-DD"),'Price Data'!D:D,0)+1),""),"")</f>
        <v>3.0196629213483126E-2</v>
      </c>
      <c r="F1465" s="34">
        <f>IFERROR(INDEX('Price Data'!H:H,MATCH(TEXT(A1465,"YYYY-MM-DD"),'Price Data'!G:G,0)),"")</f>
        <v>248</v>
      </c>
      <c r="G1465" s="10" cm="1">
        <f t="array" ref="G1465">IFERROR(IF(ISNUMBER(F1465),(F1465-INDEX('Price Data'!H:H,MATCH(TEXT(A1465,"YYYY-MM-DD"),'Price Data'!G:G,0)+1))/INDEX('Price Data'!H:H,MATCH(TEXT(A1465,"YYYY-MM-DD"),'Price Data'!G:G,0)+1),""),"")</f>
        <v>4.8622244141544686E-3</v>
      </c>
      <c r="H1465" s="34">
        <f>IFERROR(INDEX('Price Data'!K:K,MATCH(TEXT(A1465,"YYYY-MM-DD"),'Price Data'!J:J,0)),"")</f>
        <v>2.52</v>
      </c>
      <c r="I1465" s="10" cm="1">
        <f t="array" ref="I1465">IFERROR(IF(ISNUMBER(H1465),(H1465-INDEX('Price Data'!K:K,MATCH(TEXT(A1465,"YYYY-MM-DD"),'Price Data'!J:J,0)+1))/INDEX('Price Data'!K:K,MATCH(TEXT(A1465,"YYYY-MM-DD"),'Price Data'!J:J,0)+1),""),"")</f>
        <v>2.0242914979757012E-2</v>
      </c>
      <c r="J1465" s="34">
        <f>IFERROR(INDEX('Price Data'!N:N,MATCH(TEXT(A1465,"YYYY-MM-DD"),'Price Data'!M:M,0)),"")</f>
        <v>3.17</v>
      </c>
      <c r="K1465" s="10" cm="1">
        <f t="array" ref="K1465">IFERROR(IF(ISNUMBER(J1465),(J1465-INDEX('Price Data'!N:N,MATCH(TEXT(A1465,"YYYY-MM-DD"),'Price Data'!M:M,0)+1))/INDEX('Price Data'!N:N,MATCH(TEXT(A1465,"YYYY-MM-DD"),'Price Data'!M:M,0)+1),""),"")</f>
        <v>9.5541401273884722E-3</v>
      </c>
      <c r="L1465" s="34">
        <f>IFERROR(INDEX('Price Data'!Q:Q,MATCH(TEXT(A1465,"YYYY-MM-DD"),'Price Data'!P:P,0)),"")</f>
        <v>2.58</v>
      </c>
      <c r="M1465" s="10" cm="1">
        <f t="array" ref="M1465">IFERROR(IF(ISNUMBER(L1465),(L1465-INDEX('Price Data'!Q:Q,MATCH(TEXT(A1465,"YYYY-MM-DD"),'Price Data'!P:P,0)+1))/INDEX('Price Data'!Q:Q,MATCH(TEXT(A1465,"YYYY-MM-DD"),'Price Data'!P:P,0)+1),""),"")</f>
        <v>1.9762845849802479E-2</v>
      </c>
      <c r="N1465" s="34">
        <f>IFERROR(INDEX('Price Data'!T:T,MATCH(TEXT(A1465,"YYYY-MM-DD"),'Price Data'!S:S,0)),"")</f>
        <v>3.6</v>
      </c>
      <c r="O1465" s="10" cm="1">
        <f t="array" ref="O1465">IFERROR(IF(ISNUMBER(N1465),(N1465-INDEX('Price Data'!T:T,MATCH(TEXT(A1465,"YYYY-MM-DD"),'Price Data'!S:S,0)+1))/INDEX('Price Data'!T:T,MATCH(TEXT(A1465,"YYYY-MM-DD"),'Price Data'!S:S,0)+1),""),"")</f>
        <v>3.1518624641833776E-2</v>
      </c>
    </row>
    <row r="1466" spans="1:15" x14ac:dyDescent="0.3">
      <c r="A1466" s="8">
        <v>43285</v>
      </c>
      <c r="B1466" s="34">
        <f>IFERROR(INDEX('Price Data'!B:B,MATCH(TEXT(A1466,"YYYY-MM-DD"),'Price Data'!A:A,0)),"")</f>
        <v>21687</v>
      </c>
      <c r="C1466" s="10" cm="1">
        <f t="array" ref="C1466">IFERROR(IF(ISNUMBER(B1466),(B1466-INDEX('Price Data'!B:B,MATCH(TEXT(A1466,"YYYY-MM-DD"),'Price Data'!A:A,0)+1))/INDEX('Price Data'!B:B,MATCH(TEXT(A1466,"YYYY-MM-DD"),'Price Data'!A:A,0)+1),""),"")</f>
        <v>-3.5379525822459108E-3</v>
      </c>
      <c r="D1466" s="34">
        <f>IFERROR(INDEX('Price Data'!E:E,MATCH(TEXT(A1466,"YYYY-MM-DD"),'Price Data'!D:D,0)),"")</f>
        <v>14.64</v>
      </c>
      <c r="E1466" s="10" cm="1">
        <f t="array" ref="E1466">IFERROR(IF(ISNUMBER(D1466),(D1466-INDEX('Price Data'!E:E,MATCH(TEXT(A1466,"YYYY-MM-DD"),'Price Data'!D:D,0)+1))/INDEX('Price Data'!E:E,MATCH(TEXT(A1466,"YYYY-MM-DD"),'Price Data'!D:D,0)+1),""),"")</f>
        <v>-2.0449897750510811E-3</v>
      </c>
      <c r="F1466" s="34">
        <f>IFERROR(INDEX('Price Data'!H:H,MATCH(TEXT(A1466,"YYYY-MM-DD"),'Price Data'!G:G,0)),"")</f>
        <v>245.60000600000001</v>
      </c>
      <c r="G1466" s="10" cm="1">
        <f t="array" ref="G1466">IFERROR(IF(ISNUMBER(F1466),(F1466-INDEX('Price Data'!H:H,MATCH(TEXT(A1466,"YYYY-MM-DD"),'Price Data'!G:G,0)+1))/INDEX('Price Data'!H:H,MATCH(TEXT(A1466,"YYYY-MM-DD"),'Price Data'!G:G,0)+1),""),"")</f>
        <v>-9.677395161290292E-3</v>
      </c>
      <c r="H1466" s="34">
        <f>IFERROR(INDEX('Price Data'!K:K,MATCH(TEXT(A1466,"YYYY-MM-DD"),'Price Data'!J:J,0)),"")</f>
        <v>2.5299999999999998</v>
      </c>
      <c r="I1466" s="10" cm="1">
        <f t="array" ref="I1466">IFERROR(IF(ISNUMBER(H1466),(H1466-INDEX('Price Data'!K:K,MATCH(TEXT(A1466,"YYYY-MM-DD"),'Price Data'!J:J,0)+1))/INDEX('Price Data'!K:K,MATCH(TEXT(A1466,"YYYY-MM-DD"),'Price Data'!J:J,0)+1),""),"")</f>
        <v>3.9682539682538839E-3</v>
      </c>
      <c r="J1466" s="34">
        <f>IFERROR(INDEX('Price Data'!N:N,MATCH(TEXT(A1466,"YYYY-MM-DD"),'Price Data'!M:M,0)),"")</f>
        <v>3.18</v>
      </c>
      <c r="K1466" s="10" cm="1">
        <f t="array" ref="K1466">IFERROR(IF(ISNUMBER(J1466),(J1466-INDEX('Price Data'!N:N,MATCH(TEXT(A1466,"YYYY-MM-DD"),'Price Data'!M:M,0)+1))/INDEX('Price Data'!N:N,MATCH(TEXT(A1466,"YYYY-MM-DD"),'Price Data'!M:M,0)+1),""),"")</f>
        <v>3.1545741324921863E-3</v>
      </c>
      <c r="L1466" s="34">
        <f>IFERROR(INDEX('Price Data'!Q:Q,MATCH(TEXT(A1466,"YYYY-MM-DD"),'Price Data'!P:P,0)),"")</f>
        <v>2.61</v>
      </c>
      <c r="M1466" s="10" cm="1">
        <f t="array" ref="M1466">IFERROR(IF(ISNUMBER(L1466),(L1466-INDEX('Price Data'!Q:Q,MATCH(TEXT(A1466,"YYYY-MM-DD"),'Price Data'!P:P,0)+1))/INDEX('Price Data'!Q:Q,MATCH(TEXT(A1466,"YYYY-MM-DD"),'Price Data'!P:P,0)+1),""),"")</f>
        <v>1.162790697674411E-2</v>
      </c>
      <c r="N1466" s="34">
        <f>IFERROR(INDEX('Price Data'!T:T,MATCH(TEXT(A1466,"YYYY-MM-DD"),'Price Data'!S:S,0)),"")</f>
        <v>3.61</v>
      </c>
      <c r="O1466" s="10" cm="1">
        <f t="array" ref="O1466">IFERROR(IF(ISNUMBER(N1466),(N1466-INDEX('Price Data'!T:T,MATCH(TEXT(A1466,"YYYY-MM-DD"),'Price Data'!S:S,0)+1))/INDEX('Price Data'!T:T,MATCH(TEXT(A1466,"YYYY-MM-DD"),'Price Data'!S:S,0)+1),""),"")</f>
        <v>2.7777777777777185E-3</v>
      </c>
    </row>
    <row r="1467" spans="1:15" x14ac:dyDescent="0.3">
      <c r="A1467" s="8">
        <v>43286</v>
      </c>
      <c r="B1467" s="34">
        <f>IFERROR(INDEX('Price Data'!B:B,MATCH(TEXT(A1467,"YYYY-MM-DD"),'Price Data'!A:A,0)),"")</f>
        <v>21914</v>
      </c>
      <c r="C1467" s="10" cm="1">
        <f t="array" ref="C1467">IFERROR(IF(ISNUMBER(B1467),(B1467-INDEX('Price Data'!B:B,MATCH(TEXT(A1467,"YYYY-MM-DD"),'Price Data'!A:A,0)+1))/INDEX('Price Data'!B:B,MATCH(TEXT(A1467,"YYYY-MM-DD"),'Price Data'!A:A,0)+1),""),"")</f>
        <v>1.0467100106054318E-2</v>
      </c>
      <c r="D1467" s="34">
        <f>IFERROR(INDEX('Price Data'!E:E,MATCH(TEXT(A1467,"YYYY-MM-DD"),'Price Data'!D:D,0)),"")</f>
        <v>14.68</v>
      </c>
      <c r="E1467" s="10" cm="1">
        <f t="array" ref="E1467">IFERROR(IF(ISNUMBER(D1467),(D1467-INDEX('Price Data'!E:E,MATCH(TEXT(A1467,"YYYY-MM-DD"),'Price Data'!D:D,0)+1))/INDEX('Price Data'!E:E,MATCH(TEXT(A1467,"YYYY-MM-DD"),'Price Data'!D:D,0)+1),""),"")</f>
        <v>2.7322404371584114E-3</v>
      </c>
      <c r="F1467" s="34">
        <f>IFERROR(INDEX('Price Data'!H:H,MATCH(TEXT(A1467,"YYYY-MM-DD"),'Price Data'!G:G,0)),"")</f>
        <v>247.699997</v>
      </c>
      <c r="G1467" s="10" cm="1">
        <f t="array" ref="G1467">IFERROR(IF(ISNUMBER(F1467),(F1467-INDEX('Price Data'!H:H,MATCH(TEXT(A1467,"YYYY-MM-DD"),'Price Data'!G:G,0)+1))/INDEX('Price Data'!H:H,MATCH(TEXT(A1467,"YYYY-MM-DD"),'Price Data'!G:G,0)+1),""),"")</f>
        <v>8.55045174551009E-3</v>
      </c>
      <c r="H1467" s="34">
        <f>IFERROR(INDEX('Price Data'!K:K,MATCH(TEXT(A1467,"YYYY-MM-DD"),'Price Data'!J:J,0)),"")</f>
        <v>2.57</v>
      </c>
      <c r="I1467" s="10" cm="1">
        <f t="array" ref="I1467">IFERROR(IF(ISNUMBER(H1467),(H1467-INDEX('Price Data'!K:K,MATCH(TEXT(A1467,"YYYY-MM-DD"),'Price Data'!J:J,0)+1))/INDEX('Price Data'!K:K,MATCH(TEXT(A1467,"YYYY-MM-DD"),'Price Data'!J:J,0)+1),""),"")</f>
        <v>1.5810276679841914E-2</v>
      </c>
      <c r="J1467" s="34">
        <f>IFERROR(INDEX('Price Data'!N:N,MATCH(TEXT(A1467,"YYYY-MM-DD"),'Price Data'!M:M,0)),"")</f>
        <v>3.17</v>
      </c>
      <c r="K1467" s="10" cm="1">
        <f t="array" ref="K1467">IFERROR(IF(ISNUMBER(J1467),(J1467-INDEX('Price Data'!N:N,MATCH(TEXT(A1467,"YYYY-MM-DD"),'Price Data'!M:M,0)+1))/INDEX('Price Data'!N:N,MATCH(TEXT(A1467,"YYYY-MM-DD"),'Price Data'!M:M,0)+1),""),"")</f>
        <v>-3.1446540880503871E-3</v>
      </c>
      <c r="L1467" s="34">
        <f>IFERROR(INDEX('Price Data'!Q:Q,MATCH(TEXT(A1467,"YYYY-MM-DD"),'Price Data'!P:P,0)),"")</f>
        <v>2.66</v>
      </c>
      <c r="M1467" s="10" cm="1">
        <f t="array" ref="M1467">IFERROR(IF(ISNUMBER(L1467),(L1467-INDEX('Price Data'!Q:Q,MATCH(TEXT(A1467,"YYYY-MM-DD"),'Price Data'!P:P,0)+1))/INDEX('Price Data'!Q:Q,MATCH(TEXT(A1467,"YYYY-MM-DD"),'Price Data'!P:P,0)+1),""),"")</f>
        <v>1.9157088122605467E-2</v>
      </c>
      <c r="N1467" s="34">
        <f>IFERROR(INDEX('Price Data'!T:T,MATCH(TEXT(A1467,"YYYY-MM-DD"),'Price Data'!S:S,0)),"")</f>
        <v>3.67</v>
      </c>
      <c r="O1467" s="10" cm="1">
        <f t="array" ref="O1467">IFERROR(IF(ISNUMBER(N1467),(N1467-INDEX('Price Data'!T:T,MATCH(TEXT(A1467,"YYYY-MM-DD"),'Price Data'!S:S,0)+1))/INDEX('Price Data'!T:T,MATCH(TEXT(A1467,"YYYY-MM-DD"),'Price Data'!S:S,0)+1),""),"")</f>
        <v>1.6620498614958464E-2</v>
      </c>
    </row>
    <row r="1468" spans="1:15" x14ac:dyDescent="0.3">
      <c r="A1468" s="8">
        <v>43287</v>
      </c>
      <c r="B1468" s="34">
        <f>IFERROR(INDEX('Price Data'!B:B,MATCH(TEXT(A1468,"YYYY-MM-DD"),'Price Data'!A:A,0)),"")</f>
        <v>21926</v>
      </c>
      <c r="C1468" s="10" cm="1">
        <f t="array" ref="C1468">IFERROR(IF(ISNUMBER(B1468),(B1468-INDEX('Price Data'!B:B,MATCH(TEXT(A1468,"YYYY-MM-DD"),'Price Data'!A:A,0)+1))/INDEX('Price Data'!B:B,MATCH(TEXT(A1468,"YYYY-MM-DD"),'Price Data'!A:A,0)+1),""),"")</f>
        <v>5.475951446563841E-4</v>
      </c>
      <c r="D1468" s="34">
        <f>IFERROR(INDEX('Price Data'!E:E,MATCH(TEXT(A1468,"YYYY-MM-DD"),'Price Data'!D:D,0)),"")</f>
        <v>14.69</v>
      </c>
      <c r="E1468" s="10" cm="1">
        <f t="array" ref="E1468">IFERROR(IF(ISNUMBER(D1468),(D1468-INDEX('Price Data'!E:E,MATCH(TEXT(A1468,"YYYY-MM-DD"),'Price Data'!D:D,0)+1))/INDEX('Price Data'!E:E,MATCH(TEXT(A1468,"YYYY-MM-DD"),'Price Data'!D:D,0)+1),""),"")</f>
        <v>6.8119891008172932E-4</v>
      </c>
      <c r="F1468" s="34">
        <f>IFERROR(INDEX('Price Data'!H:H,MATCH(TEXT(A1468,"YYYY-MM-DD"),'Price Data'!G:G,0)),"")</f>
        <v>245.10000600000001</v>
      </c>
      <c r="G1468" s="10" cm="1">
        <f t="array" ref="G1468">IFERROR(IF(ISNUMBER(F1468),(F1468-INDEX('Price Data'!H:H,MATCH(TEXT(A1468,"YYYY-MM-DD"),'Price Data'!G:G,0)+1))/INDEX('Price Data'!H:H,MATCH(TEXT(A1468,"YYYY-MM-DD"),'Price Data'!G:G,0)+1),""),"")</f>
        <v>-1.0496532222404462E-2</v>
      </c>
      <c r="H1468" s="34">
        <f>IFERROR(INDEX('Price Data'!K:K,MATCH(TEXT(A1468,"YYYY-MM-DD"),'Price Data'!J:J,0)),"")</f>
        <v>2.56</v>
      </c>
      <c r="I1468" s="10" cm="1">
        <f t="array" ref="I1468">IFERROR(IF(ISNUMBER(H1468),(H1468-INDEX('Price Data'!K:K,MATCH(TEXT(A1468,"YYYY-MM-DD"),'Price Data'!J:J,0)+1))/INDEX('Price Data'!K:K,MATCH(TEXT(A1468,"YYYY-MM-DD"),'Price Data'!J:J,0)+1),""),"")</f>
        <v>-3.8910505836575048E-3</v>
      </c>
      <c r="J1468" s="34">
        <f>IFERROR(INDEX('Price Data'!N:N,MATCH(TEXT(A1468,"YYYY-MM-DD"),'Price Data'!M:M,0)),"")</f>
        <v>3.23</v>
      </c>
      <c r="K1468" s="10" cm="1">
        <f t="array" ref="K1468">IFERROR(IF(ISNUMBER(J1468),(J1468-INDEX('Price Data'!N:N,MATCH(TEXT(A1468,"YYYY-MM-DD"),'Price Data'!M:M,0)+1))/INDEX('Price Data'!N:N,MATCH(TEXT(A1468,"YYYY-MM-DD"),'Price Data'!M:M,0)+1),""),"")</f>
        <v>1.8927444794952699E-2</v>
      </c>
      <c r="L1468" s="34">
        <f>IFERROR(INDEX('Price Data'!Q:Q,MATCH(TEXT(A1468,"YYYY-MM-DD"),'Price Data'!P:P,0)),"")</f>
        <v>2.67</v>
      </c>
      <c r="M1468" s="10" cm="1">
        <f t="array" ref="M1468">IFERROR(IF(ISNUMBER(L1468),(L1468-INDEX('Price Data'!Q:Q,MATCH(TEXT(A1468,"YYYY-MM-DD"),'Price Data'!P:P,0)+1))/INDEX('Price Data'!Q:Q,MATCH(TEXT(A1468,"YYYY-MM-DD"),'Price Data'!P:P,0)+1),""),"")</f>
        <v>3.7593984962405211E-3</v>
      </c>
      <c r="N1468" s="34">
        <f>IFERROR(INDEX('Price Data'!T:T,MATCH(TEXT(A1468,"YYYY-MM-DD"),'Price Data'!S:S,0)),"")</f>
        <v>3.65</v>
      </c>
      <c r="O1468" s="10" cm="1">
        <f t="array" ref="O1468">IFERROR(IF(ISNUMBER(N1468),(N1468-INDEX('Price Data'!T:T,MATCH(TEXT(A1468,"YYYY-MM-DD"),'Price Data'!S:S,0)+1))/INDEX('Price Data'!T:T,MATCH(TEXT(A1468,"YYYY-MM-DD"),'Price Data'!S:S,0)+1),""),"")</f>
        <v>-5.449591280653956E-3</v>
      </c>
    </row>
    <row r="1469" spans="1:15" x14ac:dyDescent="0.3">
      <c r="A1469" s="8">
        <v>43288</v>
      </c>
      <c r="B1469" s="34" t="str">
        <f>IFERROR(INDEX('Price Data'!B:B,MATCH(TEXT(A1469,"YYYY-MM-DD"),'Price Data'!A:A,0)),"")</f>
        <v/>
      </c>
      <c r="C1469" s="10" t="str" cm="1">
        <f t="array" ref="C1469">IFERROR(IF(ISNUMBER(B1469),(B1469-INDEX('Price Data'!B:B,MATCH(TEXT(A1469,"YYYY-MM-DD"),'Price Data'!A:A,0)+1))/INDEX('Price Data'!B:B,MATCH(TEXT(A1469,"YYYY-MM-DD"),'Price Data'!A:A,0)+1),""),"")</f>
        <v/>
      </c>
      <c r="D1469" s="34" t="str">
        <f>IFERROR(INDEX('Price Data'!E:E,MATCH(TEXT(A1469,"YYYY-MM-DD"),'Price Data'!D:D,0)),"")</f>
        <v/>
      </c>
      <c r="E1469" s="10" t="str" cm="1">
        <f t="array" ref="E1469">IFERROR(IF(ISNUMBER(D1469),(D1469-INDEX('Price Data'!E:E,MATCH(TEXT(A1469,"YYYY-MM-DD"),'Price Data'!D:D,0)+1))/INDEX('Price Data'!E:E,MATCH(TEXT(A1469,"YYYY-MM-DD"),'Price Data'!D:D,0)+1),""),"")</f>
        <v/>
      </c>
      <c r="F1469" s="34" t="str">
        <f>IFERROR(INDEX('Price Data'!H:H,MATCH(TEXT(A1469,"YYYY-MM-DD"),'Price Data'!G:G,0)),"")</f>
        <v/>
      </c>
      <c r="G1469" s="10" t="str" cm="1">
        <f t="array" ref="G1469">IFERROR(IF(ISNUMBER(F1469),(F1469-INDEX('Price Data'!H:H,MATCH(TEXT(A1469,"YYYY-MM-DD"),'Price Data'!G:G,0)+1))/INDEX('Price Data'!H:H,MATCH(TEXT(A1469,"YYYY-MM-DD"),'Price Data'!G:G,0)+1),""),"")</f>
        <v/>
      </c>
      <c r="H1469" s="34" t="str">
        <f>IFERROR(INDEX('Price Data'!K:K,MATCH(TEXT(A1469,"YYYY-MM-DD"),'Price Data'!J:J,0)),"")</f>
        <v/>
      </c>
      <c r="I1469" s="10" t="str" cm="1">
        <f t="array" ref="I1469">IFERROR(IF(ISNUMBER(H1469),(H1469-INDEX('Price Data'!K:K,MATCH(TEXT(A1469,"YYYY-MM-DD"),'Price Data'!J:J,0)+1))/INDEX('Price Data'!K:K,MATCH(TEXT(A1469,"YYYY-MM-DD"),'Price Data'!J:J,0)+1),""),"")</f>
        <v/>
      </c>
      <c r="J1469" s="34" t="str">
        <f>IFERROR(INDEX('Price Data'!N:N,MATCH(TEXT(A1469,"YYYY-MM-DD"),'Price Data'!M:M,0)),"")</f>
        <v/>
      </c>
      <c r="K1469" s="10" t="str" cm="1">
        <f t="array" ref="K1469">IFERROR(IF(ISNUMBER(J1469),(J1469-INDEX('Price Data'!N:N,MATCH(TEXT(A1469,"YYYY-MM-DD"),'Price Data'!M:M,0)+1))/INDEX('Price Data'!N:N,MATCH(TEXT(A1469,"YYYY-MM-DD"),'Price Data'!M:M,0)+1),""),"")</f>
        <v/>
      </c>
      <c r="L1469" s="34" t="str">
        <f>IFERROR(INDEX('Price Data'!Q:Q,MATCH(TEXT(A1469,"YYYY-MM-DD"),'Price Data'!P:P,0)),"")</f>
        <v/>
      </c>
      <c r="M1469" s="10" t="str" cm="1">
        <f t="array" ref="M1469">IFERROR(IF(ISNUMBER(L1469),(L1469-INDEX('Price Data'!Q:Q,MATCH(TEXT(A1469,"YYYY-MM-DD"),'Price Data'!P:P,0)+1))/INDEX('Price Data'!Q:Q,MATCH(TEXT(A1469,"YYYY-MM-DD"),'Price Data'!P:P,0)+1),""),"")</f>
        <v/>
      </c>
      <c r="N1469" s="34" t="str">
        <f>IFERROR(INDEX('Price Data'!T:T,MATCH(TEXT(A1469,"YYYY-MM-DD"),'Price Data'!S:S,0)),"")</f>
        <v/>
      </c>
      <c r="O1469" s="10" t="str" cm="1">
        <f t="array" ref="O1469">IFERROR(IF(ISNUMBER(N1469),(N1469-INDEX('Price Data'!T:T,MATCH(TEXT(A1469,"YYYY-MM-DD"),'Price Data'!S:S,0)+1))/INDEX('Price Data'!T:T,MATCH(TEXT(A1469,"YYYY-MM-DD"),'Price Data'!S:S,0)+1),""),"")</f>
        <v/>
      </c>
    </row>
    <row r="1470" spans="1:15" x14ac:dyDescent="0.3">
      <c r="A1470" s="8">
        <v>43289</v>
      </c>
      <c r="B1470" s="34" t="str">
        <f>IFERROR(INDEX('Price Data'!B:B,MATCH(TEXT(A1470,"YYYY-MM-DD"),'Price Data'!A:A,0)),"")</f>
        <v/>
      </c>
      <c r="C1470" s="10" t="str" cm="1">
        <f t="array" ref="C1470">IFERROR(IF(ISNUMBER(B1470),(B1470-INDEX('Price Data'!B:B,MATCH(TEXT(A1470,"YYYY-MM-DD"),'Price Data'!A:A,0)+1))/INDEX('Price Data'!B:B,MATCH(TEXT(A1470,"YYYY-MM-DD"),'Price Data'!A:A,0)+1),""),"")</f>
        <v/>
      </c>
      <c r="D1470" s="34" t="str">
        <f>IFERROR(INDEX('Price Data'!E:E,MATCH(TEXT(A1470,"YYYY-MM-DD"),'Price Data'!D:D,0)),"")</f>
        <v/>
      </c>
      <c r="E1470" s="10" t="str" cm="1">
        <f t="array" ref="E1470">IFERROR(IF(ISNUMBER(D1470),(D1470-INDEX('Price Data'!E:E,MATCH(TEXT(A1470,"YYYY-MM-DD"),'Price Data'!D:D,0)+1))/INDEX('Price Data'!E:E,MATCH(TEXT(A1470,"YYYY-MM-DD"),'Price Data'!D:D,0)+1),""),"")</f>
        <v/>
      </c>
      <c r="F1470" s="34" t="str">
        <f>IFERROR(INDEX('Price Data'!H:H,MATCH(TEXT(A1470,"YYYY-MM-DD"),'Price Data'!G:G,0)),"")</f>
        <v/>
      </c>
      <c r="G1470" s="10" t="str" cm="1">
        <f t="array" ref="G1470">IFERROR(IF(ISNUMBER(F1470),(F1470-INDEX('Price Data'!H:H,MATCH(TEXT(A1470,"YYYY-MM-DD"),'Price Data'!G:G,0)+1))/INDEX('Price Data'!H:H,MATCH(TEXT(A1470,"YYYY-MM-DD"),'Price Data'!G:G,0)+1),""),"")</f>
        <v/>
      </c>
      <c r="H1470" s="34" t="str">
        <f>IFERROR(INDEX('Price Data'!K:K,MATCH(TEXT(A1470,"YYYY-MM-DD"),'Price Data'!J:J,0)),"")</f>
        <v/>
      </c>
      <c r="I1470" s="10" t="str" cm="1">
        <f t="array" ref="I1470">IFERROR(IF(ISNUMBER(H1470),(H1470-INDEX('Price Data'!K:K,MATCH(TEXT(A1470,"YYYY-MM-DD"),'Price Data'!J:J,0)+1))/INDEX('Price Data'!K:K,MATCH(TEXT(A1470,"YYYY-MM-DD"),'Price Data'!J:J,0)+1),""),"")</f>
        <v/>
      </c>
      <c r="J1470" s="34" t="str">
        <f>IFERROR(INDEX('Price Data'!N:N,MATCH(TEXT(A1470,"YYYY-MM-DD"),'Price Data'!M:M,0)),"")</f>
        <v/>
      </c>
      <c r="K1470" s="10" t="str" cm="1">
        <f t="array" ref="K1470">IFERROR(IF(ISNUMBER(J1470),(J1470-INDEX('Price Data'!N:N,MATCH(TEXT(A1470,"YYYY-MM-DD"),'Price Data'!M:M,0)+1))/INDEX('Price Data'!N:N,MATCH(TEXT(A1470,"YYYY-MM-DD"),'Price Data'!M:M,0)+1),""),"")</f>
        <v/>
      </c>
      <c r="L1470" s="34" t="str">
        <f>IFERROR(INDEX('Price Data'!Q:Q,MATCH(TEXT(A1470,"YYYY-MM-DD"),'Price Data'!P:P,0)),"")</f>
        <v/>
      </c>
      <c r="M1470" s="10" t="str" cm="1">
        <f t="array" ref="M1470">IFERROR(IF(ISNUMBER(L1470),(L1470-INDEX('Price Data'!Q:Q,MATCH(TEXT(A1470,"YYYY-MM-DD"),'Price Data'!P:P,0)+1))/INDEX('Price Data'!Q:Q,MATCH(TEXT(A1470,"YYYY-MM-DD"),'Price Data'!P:P,0)+1),""),"")</f>
        <v/>
      </c>
      <c r="N1470" s="34" t="str">
        <f>IFERROR(INDEX('Price Data'!T:T,MATCH(TEXT(A1470,"YYYY-MM-DD"),'Price Data'!S:S,0)),"")</f>
        <v/>
      </c>
      <c r="O1470" s="10" t="str" cm="1">
        <f t="array" ref="O1470">IFERROR(IF(ISNUMBER(N1470),(N1470-INDEX('Price Data'!T:T,MATCH(TEXT(A1470,"YYYY-MM-DD"),'Price Data'!S:S,0)+1))/INDEX('Price Data'!T:T,MATCH(TEXT(A1470,"YYYY-MM-DD"),'Price Data'!S:S,0)+1),""),"")</f>
        <v/>
      </c>
    </row>
    <row r="1471" spans="1:15" x14ac:dyDescent="0.3">
      <c r="A1471" s="8">
        <v>43290</v>
      </c>
      <c r="B1471" s="34">
        <f>IFERROR(INDEX('Price Data'!B:B,MATCH(TEXT(A1471,"YYYY-MM-DD"),'Price Data'!A:A,0)),"")</f>
        <v>22033</v>
      </c>
      <c r="C1471" s="10" cm="1">
        <f t="array" ref="C1471">IFERROR(IF(ISNUMBER(B1471),(B1471-INDEX('Price Data'!B:B,MATCH(TEXT(A1471,"YYYY-MM-DD"),'Price Data'!A:A,0)+1))/INDEX('Price Data'!B:B,MATCH(TEXT(A1471,"YYYY-MM-DD"),'Price Data'!A:A,0)+1),""),"")</f>
        <v>4.8800510809085106E-3</v>
      </c>
      <c r="D1471" s="34">
        <f>IFERROR(INDEX('Price Data'!E:E,MATCH(TEXT(A1471,"YYYY-MM-DD"),'Price Data'!D:D,0)),"")</f>
        <v>14.83</v>
      </c>
      <c r="E1471" s="10" cm="1">
        <f t="array" ref="E1471">IFERROR(IF(ISNUMBER(D1471),(D1471-INDEX('Price Data'!E:E,MATCH(TEXT(A1471,"YYYY-MM-DD"),'Price Data'!D:D,0)+1))/INDEX('Price Data'!E:E,MATCH(TEXT(A1471,"YYYY-MM-DD"),'Price Data'!D:D,0)+1),""),"")</f>
        <v>9.5302927161334625E-3</v>
      </c>
      <c r="F1471" s="34">
        <f>IFERROR(INDEX('Price Data'!H:H,MATCH(TEXT(A1471,"YYYY-MM-DD"),'Price Data'!G:G,0)),"")</f>
        <v>246.89999399999999</v>
      </c>
      <c r="G1471" s="10" cm="1">
        <f t="array" ref="G1471">IFERROR(IF(ISNUMBER(F1471),(F1471-INDEX('Price Data'!H:H,MATCH(TEXT(A1471,"YYYY-MM-DD"),'Price Data'!G:G,0)+1))/INDEX('Price Data'!H:H,MATCH(TEXT(A1471,"YYYY-MM-DD"),'Price Data'!G:G,0)+1),""),"")</f>
        <v>7.3438921090845863E-3</v>
      </c>
      <c r="H1471" s="34">
        <f>IFERROR(INDEX('Price Data'!K:K,MATCH(TEXT(A1471,"YYYY-MM-DD"),'Price Data'!J:J,0)),"")</f>
        <v>2.57</v>
      </c>
      <c r="I1471" s="10" cm="1">
        <f t="array" ref="I1471">IFERROR(IF(ISNUMBER(H1471),(H1471-INDEX('Price Data'!K:K,MATCH(TEXT(A1471,"YYYY-MM-DD"),'Price Data'!J:J,0)+1))/INDEX('Price Data'!K:K,MATCH(TEXT(A1471,"YYYY-MM-DD"),'Price Data'!J:J,0)+1),""),"")</f>
        <v>3.9062499999999167E-3</v>
      </c>
      <c r="J1471" s="34">
        <f>IFERROR(INDEX('Price Data'!N:N,MATCH(TEXT(A1471,"YYYY-MM-DD"),'Price Data'!M:M,0)),"")</f>
        <v>3.24</v>
      </c>
      <c r="K1471" s="10" cm="1">
        <f t="array" ref="K1471">IFERROR(IF(ISNUMBER(J1471),(J1471-INDEX('Price Data'!N:N,MATCH(TEXT(A1471,"YYYY-MM-DD"),'Price Data'!M:M,0)+1))/INDEX('Price Data'!N:N,MATCH(TEXT(A1471,"YYYY-MM-DD"),'Price Data'!M:M,0)+1),""),"")</f>
        <v>3.0959752321982137E-3</v>
      </c>
      <c r="L1471" s="34">
        <f>IFERROR(INDEX('Price Data'!Q:Q,MATCH(TEXT(A1471,"YYYY-MM-DD"),'Price Data'!P:P,0)),"")</f>
        <v>2.7</v>
      </c>
      <c r="M1471" s="10" cm="1">
        <f t="array" ref="M1471">IFERROR(IF(ISNUMBER(L1471),(L1471-INDEX('Price Data'!Q:Q,MATCH(TEXT(A1471,"YYYY-MM-DD"),'Price Data'!P:P,0)+1))/INDEX('Price Data'!Q:Q,MATCH(TEXT(A1471,"YYYY-MM-DD"),'Price Data'!P:P,0)+1),""),"")</f>
        <v>1.1235955056179869E-2</v>
      </c>
      <c r="N1471" s="34">
        <f>IFERROR(INDEX('Price Data'!T:T,MATCH(TEXT(A1471,"YYYY-MM-DD"),'Price Data'!S:S,0)),"")</f>
        <v>3.67</v>
      </c>
      <c r="O1471" s="10" cm="1">
        <f t="array" ref="O1471">IFERROR(IF(ISNUMBER(N1471),(N1471-INDEX('Price Data'!T:T,MATCH(TEXT(A1471,"YYYY-MM-DD"),'Price Data'!S:S,0)+1))/INDEX('Price Data'!T:T,MATCH(TEXT(A1471,"YYYY-MM-DD"),'Price Data'!S:S,0)+1),""),"")</f>
        <v>5.4794520547945258E-3</v>
      </c>
    </row>
    <row r="1472" spans="1:15" x14ac:dyDescent="0.3">
      <c r="A1472" s="8">
        <v>43291</v>
      </c>
      <c r="B1472" s="34">
        <f>IFERROR(INDEX('Price Data'!B:B,MATCH(TEXT(A1472,"YYYY-MM-DD"),'Price Data'!A:A,0)),"")</f>
        <v>22057</v>
      </c>
      <c r="C1472" s="10" cm="1">
        <f t="array" ref="C1472">IFERROR(IF(ISNUMBER(B1472),(B1472-INDEX('Price Data'!B:B,MATCH(TEXT(A1472,"YYYY-MM-DD"),'Price Data'!A:A,0)+1))/INDEX('Price Data'!B:B,MATCH(TEXT(A1472,"YYYY-MM-DD"),'Price Data'!A:A,0)+1),""),"")</f>
        <v>1.089275178141878E-3</v>
      </c>
      <c r="D1472" s="34">
        <f>IFERROR(INDEX('Price Data'!E:E,MATCH(TEXT(A1472,"YYYY-MM-DD"),'Price Data'!D:D,0)),"")</f>
        <v>14.59</v>
      </c>
      <c r="E1472" s="10" cm="1">
        <f t="array" ref="E1472">IFERROR(IF(ISNUMBER(D1472),(D1472-INDEX('Price Data'!E:E,MATCH(TEXT(A1472,"YYYY-MM-DD"),'Price Data'!D:D,0)+1))/INDEX('Price Data'!E:E,MATCH(TEXT(A1472,"YYYY-MM-DD"),'Price Data'!D:D,0)+1),""),"")</f>
        <v>-1.618341200269725E-2</v>
      </c>
      <c r="F1472" s="34">
        <f>IFERROR(INDEX('Price Data'!H:H,MATCH(TEXT(A1472,"YYYY-MM-DD"),'Price Data'!G:G,0)),"")</f>
        <v>245.699997</v>
      </c>
      <c r="G1472" s="10" cm="1">
        <f t="array" ref="G1472">IFERROR(IF(ISNUMBER(F1472),(F1472-INDEX('Price Data'!H:H,MATCH(TEXT(A1472,"YYYY-MM-DD"),'Price Data'!G:G,0)+1))/INDEX('Price Data'!H:H,MATCH(TEXT(A1472,"YYYY-MM-DD"),'Price Data'!G:G,0)+1),""),"")</f>
        <v>-4.860255282144706E-3</v>
      </c>
      <c r="H1472" s="34">
        <f>IFERROR(INDEX('Price Data'!K:K,MATCH(TEXT(A1472,"YYYY-MM-DD"),'Price Data'!J:J,0)),"")</f>
        <v>2.5299999999999998</v>
      </c>
      <c r="I1472" s="10" cm="1">
        <f t="array" ref="I1472">IFERROR(IF(ISNUMBER(H1472),(H1472-INDEX('Price Data'!K:K,MATCH(TEXT(A1472,"YYYY-MM-DD"),'Price Data'!J:J,0)+1))/INDEX('Price Data'!K:K,MATCH(TEXT(A1472,"YYYY-MM-DD"),'Price Data'!J:J,0)+1),""),"")</f>
        <v>-1.5564202334630364E-2</v>
      </c>
      <c r="J1472" s="34">
        <f>IFERROR(INDEX('Price Data'!N:N,MATCH(TEXT(A1472,"YYYY-MM-DD"),'Price Data'!M:M,0)),"")</f>
        <v>3.18</v>
      </c>
      <c r="K1472" s="10" cm="1">
        <f t="array" ref="K1472">IFERROR(IF(ISNUMBER(J1472),(J1472-INDEX('Price Data'!N:N,MATCH(TEXT(A1472,"YYYY-MM-DD"),'Price Data'!M:M,0)+1))/INDEX('Price Data'!N:N,MATCH(TEXT(A1472,"YYYY-MM-DD"),'Price Data'!M:M,0)+1),""),"")</f>
        <v>-1.8518518518518535E-2</v>
      </c>
      <c r="L1472" s="34">
        <f>IFERROR(INDEX('Price Data'!Q:Q,MATCH(TEXT(A1472,"YYYY-MM-DD"),'Price Data'!P:P,0)),"")</f>
        <v>2.68</v>
      </c>
      <c r="M1472" s="10" cm="1">
        <f t="array" ref="M1472">IFERROR(IF(ISNUMBER(L1472),(L1472-INDEX('Price Data'!Q:Q,MATCH(TEXT(A1472,"YYYY-MM-DD"),'Price Data'!P:P,0)+1))/INDEX('Price Data'!Q:Q,MATCH(TEXT(A1472,"YYYY-MM-DD"),'Price Data'!P:P,0)+1),""),"")</f>
        <v>-7.4074074074074138E-3</v>
      </c>
      <c r="N1472" s="34">
        <f>IFERROR(INDEX('Price Data'!T:T,MATCH(TEXT(A1472,"YYYY-MM-DD"),'Price Data'!S:S,0)),"")</f>
        <v>3.61</v>
      </c>
      <c r="O1472" s="10" cm="1">
        <f t="array" ref="O1472">IFERROR(IF(ISNUMBER(N1472),(N1472-INDEX('Price Data'!T:T,MATCH(TEXT(A1472,"YYYY-MM-DD"),'Price Data'!S:S,0)+1))/INDEX('Price Data'!T:T,MATCH(TEXT(A1472,"YYYY-MM-DD"),'Price Data'!S:S,0)+1),""),"")</f>
        <v>-1.6348773841961869E-2</v>
      </c>
    </row>
    <row r="1473" spans="1:15" x14ac:dyDescent="0.3">
      <c r="A1473" s="8">
        <v>43292</v>
      </c>
      <c r="B1473" s="34">
        <f>IFERROR(INDEX('Price Data'!B:B,MATCH(TEXT(A1473,"YYYY-MM-DD"),'Price Data'!A:A,0)),"")</f>
        <v>21708</v>
      </c>
      <c r="C1473" s="10" cm="1">
        <f t="array" ref="C1473">IFERROR(IF(ISNUMBER(B1473),(B1473-INDEX('Price Data'!B:B,MATCH(TEXT(A1473,"YYYY-MM-DD"),'Price Data'!A:A,0)+1))/INDEX('Price Data'!B:B,MATCH(TEXT(A1473,"YYYY-MM-DD"),'Price Data'!A:A,0)+1),""),"")</f>
        <v>-1.5822641338350638E-2</v>
      </c>
      <c r="D1473" s="34">
        <f>IFERROR(INDEX('Price Data'!E:E,MATCH(TEXT(A1473,"YYYY-MM-DD"),'Price Data'!D:D,0)),"")</f>
        <v>14.32</v>
      </c>
      <c r="E1473" s="10" cm="1">
        <f t="array" ref="E1473">IFERROR(IF(ISNUMBER(D1473),(D1473-INDEX('Price Data'!E:E,MATCH(TEXT(A1473,"YYYY-MM-DD"),'Price Data'!D:D,0)+1))/INDEX('Price Data'!E:E,MATCH(TEXT(A1473,"YYYY-MM-DD"),'Price Data'!D:D,0)+1),""),"")</f>
        <v>-1.8505825908156241E-2</v>
      </c>
      <c r="F1473" s="34">
        <f>IFERROR(INDEX('Price Data'!H:H,MATCH(TEXT(A1473,"YYYY-MM-DD"),'Price Data'!G:G,0)),"")</f>
        <v>243</v>
      </c>
      <c r="G1473" s="10" cm="1">
        <f t="array" ref="G1473">IFERROR(IF(ISNUMBER(F1473),(F1473-INDEX('Price Data'!H:H,MATCH(TEXT(A1473,"YYYY-MM-DD"),'Price Data'!G:G,0)+1))/INDEX('Price Data'!H:H,MATCH(TEXT(A1473,"YYYY-MM-DD"),'Price Data'!G:G,0)+1),""),"")</f>
        <v>-1.0988998913174574E-2</v>
      </c>
      <c r="H1473" s="34">
        <f>IFERROR(INDEX('Price Data'!K:K,MATCH(TEXT(A1473,"YYYY-MM-DD"),'Price Data'!J:J,0)),"")</f>
        <v>2.48</v>
      </c>
      <c r="I1473" s="10" cm="1">
        <f t="array" ref="I1473">IFERROR(IF(ISNUMBER(H1473),(H1473-INDEX('Price Data'!K:K,MATCH(TEXT(A1473,"YYYY-MM-DD"),'Price Data'!J:J,0)+1))/INDEX('Price Data'!K:K,MATCH(TEXT(A1473,"YYYY-MM-DD"),'Price Data'!J:J,0)+1),""),"")</f>
        <v>-1.9762845849802303E-2</v>
      </c>
      <c r="J1473" s="34">
        <f>IFERROR(INDEX('Price Data'!N:N,MATCH(TEXT(A1473,"YYYY-MM-DD"),'Price Data'!M:M,0)),"")</f>
        <v>3.12</v>
      </c>
      <c r="K1473" s="10" cm="1">
        <f t="array" ref="K1473">IFERROR(IF(ISNUMBER(J1473),(J1473-INDEX('Price Data'!N:N,MATCH(TEXT(A1473,"YYYY-MM-DD"),'Price Data'!M:M,0)+1))/INDEX('Price Data'!N:N,MATCH(TEXT(A1473,"YYYY-MM-DD"),'Price Data'!M:M,0)+1),""),"")</f>
        <v>-1.8867924528301903E-2</v>
      </c>
      <c r="L1473" s="34">
        <f>IFERROR(INDEX('Price Data'!Q:Q,MATCH(TEXT(A1473,"YYYY-MM-DD"),'Price Data'!P:P,0)),"")</f>
        <v>2.63</v>
      </c>
      <c r="M1473" s="10" cm="1">
        <f t="array" ref="M1473">IFERROR(IF(ISNUMBER(L1473),(L1473-INDEX('Price Data'!Q:Q,MATCH(TEXT(A1473,"YYYY-MM-DD"),'Price Data'!P:P,0)+1))/INDEX('Price Data'!Q:Q,MATCH(TEXT(A1473,"YYYY-MM-DD"),'Price Data'!P:P,0)+1),""),"")</f>
        <v>-1.8656716417910547E-2</v>
      </c>
      <c r="N1473" s="34">
        <f>IFERROR(INDEX('Price Data'!T:T,MATCH(TEXT(A1473,"YYYY-MM-DD"),'Price Data'!S:S,0)),"")</f>
        <v>3.55</v>
      </c>
      <c r="O1473" s="10" cm="1">
        <f t="array" ref="O1473">IFERROR(IF(ISNUMBER(N1473),(N1473-INDEX('Price Data'!T:T,MATCH(TEXT(A1473,"YYYY-MM-DD"),'Price Data'!S:S,0)+1))/INDEX('Price Data'!T:T,MATCH(TEXT(A1473,"YYYY-MM-DD"),'Price Data'!S:S,0)+1),""),"")</f>
        <v>-1.6620498614958464E-2</v>
      </c>
    </row>
    <row r="1474" spans="1:15" x14ac:dyDescent="0.3">
      <c r="A1474" s="8">
        <v>43293</v>
      </c>
      <c r="B1474" s="34">
        <f>IFERROR(INDEX('Price Data'!B:B,MATCH(TEXT(A1474,"YYYY-MM-DD"),'Price Data'!A:A,0)),"")</f>
        <v>21790</v>
      </c>
      <c r="C1474" s="10" cm="1">
        <f t="array" ref="C1474">IFERROR(IF(ISNUMBER(B1474),(B1474-INDEX('Price Data'!B:B,MATCH(TEXT(A1474,"YYYY-MM-DD"),'Price Data'!A:A,0)+1))/INDEX('Price Data'!B:B,MATCH(TEXT(A1474,"YYYY-MM-DD"),'Price Data'!A:A,0)+1),""),"")</f>
        <v>3.7774092500460661E-3</v>
      </c>
      <c r="D1474" s="34">
        <f>IFERROR(INDEX('Price Data'!E:E,MATCH(TEXT(A1474,"YYYY-MM-DD"),'Price Data'!D:D,0)),"")</f>
        <v>14.33</v>
      </c>
      <c r="E1474" s="10" cm="1">
        <f t="array" ref="E1474">IFERROR(IF(ISNUMBER(D1474),(D1474-INDEX('Price Data'!E:E,MATCH(TEXT(A1474,"YYYY-MM-DD"),'Price Data'!D:D,0)+1))/INDEX('Price Data'!E:E,MATCH(TEXT(A1474,"YYYY-MM-DD"),'Price Data'!D:D,0)+1),""),"")</f>
        <v>6.9832402234635378E-4</v>
      </c>
      <c r="F1474" s="34">
        <f>IFERROR(INDEX('Price Data'!H:H,MATCH(TEXT(A1474,"YYYY-MM-DD"),'Price Data'!G:G,0)),"")</f>
        <v>242.10000600000001</v>
      </c>
      <c r="G1474" s="10" cm="1">
        <f t="array" ref="G1474">IFERROR(IF(ISNUMBER(F1474),(F1474-INDEX('Price Data'!H:H,MATCH(TEXT(A1474,"YYYY-MM-DD"),'Price Data'!G:G,0)+1))/INDEX('Price Data'!H:H,MATCH(TEXT(A1474,"YYYY-MM-DD"),'Price Data'!G:G,0)+1),""),"")</f>
        <v>-3.7036790123456476E-3</v>
      </c>
      <c r="H1474" s="34">
        <f>IFERROR(INDEX('Price Data'!K:K,MATCH(TEXT(A1474,"YYYY-MM-DD"),'Price Data'!J:J,0)),"")</f>
        <v>2.4500000000000002</v>
      </c>
      <c r="I1474" s="10" cm="1">
        <f t="array" ref="I1474">IFERROR(IF(ISNUMBER(H1474),(H1474-INDEX('Price Data'!K:K,MATCH(TEXT(A1474,"YYYY-MM-DD"),'Price Data'!J:J,0)+1))/INDEX('Price Data'!K:K,MATCH(TEXT(A1474,"YYYY-MM-DD"),'Price Data'!J:J,0)+1),""),"")</f>
        <v>-1.2096774193548309E-2</v>
      </c>
      <c r="J1474" s="34">
        <f>IFERROR(INDEX('Price Data'!N:N,MATCH(TEXT(A1474,"YYYY-MM-DD"),'Price Data'!M:M,0)),"")</f>
        <v>3.16</v>
      </c>
      <c r="K1474" s="10" cm="1">
        <f t="array" ref="K1474">IFERROR(IF(ISNUMBER(J1474),(J1474-INDEX('Price Data'!N:N,MATCH(TEXT(A1474,"YYYY-MM-DD"),'Price Data'!M:M,0)+1))/INDEX('Price Data'!N:N,MATCH(TEXT(A1474,"YYYY-MM-DD"),'Price Data'!M:M,0)+1),""),"")</f>
        <v>1.2820512820512832E-2</v>
      </c>
      <c r="L1474" s="34">
        <f>IFERROR(INDEX('Price Data'!Q:Q,MATCH(TEXT(A1474,"YYYY-MM-DD"),'Price Data'!P:P,0)),"")</f>
        <v>2.67</v>
      </c>
      <c r="M1474" s="10" cm="1">
        <f t="array" ref="M1474">IFERROR(IF(ISNUMBER(L1474),(L1474-INDEX('Price Data'!Q:Q,MATCH(TEXT(A1474,"YYYY-MM-DD"),'Price Data'!P:P,0)+1))/INDEX('Price Data'!Q:Q,MATCH(TEXT(A1474,"YYYY-MM-DD"),'Price Data'!P:P,0)+1),""),"")</f>
        <v>1.5209125475285185E-2</v>
      </c>
      <c r="N1474" s="34">
        <f>IFERROR(INDEX('Price Data'!T:T,MATCH(TEXT(A1474,"YYYY-MM-DD"),'Price Data'!S:S,0)),"")</f>
        <v>3.57</v>
      </c>
      <c r="O1474" s="10" cm="1">
        <f t="array" ref="O1474">IFERROR(IF(ISNUMBER(N1474),(N1474-INDEX('Price Data'!T:T,MATCH(TEXT(A1474,"YYYY-MM-DD"),'Price Data'!S:S,0)+1))/INDEX('Price Data'!T:T,MATCH(TEXT(A1474,"YYYY-MM-DD"),'Price Data'!S:S,0)+1),""),"")</f>
        <v>5.633802816901414E-3</v>
      </c>
    </row>
    <row r="1475" spans="1:15" x14ac:dyDescent="0.3">
      <c r="A1475" s="8">
        <v>43294</v>
      </c>
      <c r="B1475" s="34">
        <f>IFERROR(INDEX('Price Data'!B:B,MATCH(TEXT(A1475,"YYYY-MM-DD"),'Price Data'!A:A,0)),"")</f>
        <v>21892</v>
      </c>
      <c r="C1475" s="10" cm="1">
        <f t="array" ref="C1475">IFERROR(IF(ISNUMBER(B1475),(B1475-INDEX('Price Data'!B:B,MATCH(TEXT(A1475,"YYYY-MM-DD"),'Price Data'!A:A,0)+1))/INDEX('Price Data'!B:B,MATCH(TEXT(A1475,"YYYY-MM-DD"),'Price Data'!A:A,0)+1),""),"")</f>
        <v>4.6810463515374028E-3</v>
      </c>
      <c r="D1475" s="34">
        <f>IFERROR(INDEX('Price Data'!E:E,MATCH(TEXT(A1475,"YYYY-MM-DD"),'Price Data'!D:D,0)),"")</f>
        <v>14.28</v>
      </c>
      <c r="E1475" s="10" cm="1">
        <f t="array" ref="E1475">IFERROR(IF(ISNUMBER(D1475),(D1475-INDEX('Price Data'!E:E,MATCH(TEXT(A1475,"YYYY-MM-DD"),'Price Data'!D:D,0)+1))/INDEX('Price Data'!E:E,MATCH(TEXT(A1475,"YYYY-MM-DD"),'Price Data'!D:D,0)+1),""),"")</f>
        <v>-3.4891835310537828E-3</v>
      </c>
      <c r="F1475" s="34">
        <f>IFERROR(INDEX('Price Data'!H:H,MATCH(TEXT(A1475,"YYYY-MM-DD"),'Price Data'!G:G,0)),"")</f>
        <v>242</v>
      </c>
      <c r="G1475" s="10" cm="1">
        <f t="array" ref="G1475">IFERROR(IF(ISNUMBER(F1475),(F1475-INDEX('Price Data'!H:H,MATCH(TEXT(A1475,"YYYY-MM-DD"),'Price Data'!G:G,0)+1))/INDEX('Price Data'!H:H,MATCH(TEXT(A1475,"YYYY-MM-DD"),'Price Data'!G:G,0)+1),""),"")</f>
        <v>-4.1307723057226021E-4</v>
      </c>
      <c r="H1475" s="34">
        <f>IFERROR(INDEX('Price Data'!K:K,MATCH(TEXT(A1475,"YYYY-MM-DD"),'Price Data'!J:J,0)),"")</f>
        <v>2.46</v>
      </c>
      <c r="I1475" s="10" cm="1">
        <f t="array" ref="I1475">IFERROR(IF(ISNUMBER(H1475),(H1475-INDEX('Price Data'!K:K,MATCH(TEXT(A1475,"YYYY-MM-DD"),'Price Data'!J:J,0)+1))/INDEX('Price Data'!K:K,MATCH(TEXT(A1475,"YYYY-MM-DD"),'Price Data'!J:J,0)+1),""),"")</f>
        <v>4.0816326530611373E-3</v>
      </c>
      <c r="J1475" s="34">
        <f>IFERROR(INDEX('Price Data'!N:N,MATCH(TEXT(A1475,"YYYY-MM-DD"),'Price Data'!M:M,0)),"")</f>
        <v>3.14</v>
      </c>
      <c r="K1475" s="10" cm="1">
        <f t="array" ref="K1475">IFERROR(IF(ISNUMBER(J1475),(J1475-INDEX('Price Data'!N:N,MATCH(TEXT(A1475,"YYYY-MM-DD"),'Price Data'!M:M,0)+1))/INDEX('Price Data'!N:N,MATCH(TEXT(A1475,"YYYY-MM-DD"),'Price Data'!M:M,0)+1),""),"")</f>
        <v>-6.329113924050638E-3</v>
      </c>
      <c r="L1475" s="34">
        <f>IFERROR(INDEX('Price Data'!Q:Q,MATCH(TEXT(A1475,"YYYY-MM-DD"),'Price Data'!P:P,0)),"")</f>
        <v>2.67</v>
      </c>
      <c r="M1475" s="10" cm="1">
        <f t="array" ref="M1475">IFERROR(IF(ISNUMBER(L1475),(L1475-INDEX('Price Data'!Q:Q,MATCH(TEXT(A1475,"YYYY-MM-DD"),'Price Data'!P:P,0)+1))/INDEX('Price Data'!Q:Q,MATCH(TEXT(A1475,"YYYY-MM-DD"),'Price Data'!P:P,0)+1),""),"")</f>
        <v>0</v>
      </c>
      <c r="N1475" s="34">
        <f>IFERROR(INDEX('Price Data'!T:T,MATCH(TEXT(A1475,"YYYY-MM-DD"),'Price Data'!S:S,0)),"")</f>
        <v>3.57</v>
      </c>
      <c r="O1475" s="10" cm="1">
        <f t="array" ref="O1475">IFERROR(IF(ISNUMBER(N1475),(N1475-INDEX('Price Data'!T:T,MATCH(TEXT(A1475,"YYYY-MM-DD"),'Price Data'!S:S,0)+1))/INDEX('Price Data'!T:T,MATCH(TEXT(A1475,"YYYY-MM-DD"),'Price Data'!S:S,0)+1),""),"")</f>
        <v>0</v>
      </c>
    </row>
    <row r="1476" spans="1:15" x14ac:dyDescent="0.3">
      <c r="A1476" s="8">
        <v>43295</v>
      </c>
      <c r="B1476" s="34" t="str">
        <f>IFERROR(INDEX('Price Data'!B:B,MATCH(TEXT(A1476,"YYYY-MM-DD"),'Price Data'!A:A,0)),"")</f>
        <v/>
      </c>
      <c r="C1476" s="10" t="str" cm="1">
        <f t="array" ref="C1476">IFERROR(IF(ISNUMBER(B1476),(B1476-INDEX('Price Data'!B:B,MATCH(TEXT(A1476,"YYYY-MM-DD"),'Price Data'!A:A,0)+1))/INDEX('Price Data'!B:B,MATCH(TEXT(A1476,"YYYY-MM-DD"),'Price Data'!A:A,0)+1),""),"")</f>
        <v/>
      </c>
      <c r="D1476" s="34" t="str">
        <f>IFERROR(INDEX('Price Data'!E:E,MATCH(TEXT(A1476,"YYYY-MM-DD"),'Price Data'!D:D,0)),"")</f>
        <v/>
      </c>
      <c r="E1476" s="10" t="str" cm="1">
        <f t="array" ref="E1476">IFERROR(IF(ISNUMBER(D1476),(D1476-INDEX('Price Data'!E:E,MATCH(TEXT(A1476,"YYYY-MM-DD"),'Price Data'!D:D,0)+1))/INDEX('Price Data'!E:E,MATCH(TEXT(A1476,"YYYY-MM-DD"),'Price Data'!D:D,0)+1),""),"")</f>
        <v/>
      </c>
      <c r="F1476" s="34" t="str">
        <f>IFERROR(INDEX('Price Data'!H:H,MATCH(TEXT(A1476,"YYYY-MM-DD"),'Price Data'!G:G,0)),"")</f>
        <v/>
      </c>
      <c r="G1476" s="10" t="str" cm="1">
        <f t="array" ref="G1476">IFERROR(IF(ISNUMBER(F1476),(F1476-INDEX('Price Data'!H:H,MATCH(TEXT(A1476,"YYYY-MM-DD"),'Price Data'!G:G,0)+1))/INDEX('Price Data'!H:H,MATCH(TEXT(A1476,"YYYY-MM-DD"),'Price Data'!G:G,0)+1),""),"")</f>
        <v/>
      </c>
      <c r="H1476" s="34" t="str">
        <f>IFERROR(INDEX('Price Data'!K:K,MATCH(TEXT(A1476,"YYYY-MM-DD"),'Price Data'!J:J,0)),"")</f>
        <v/>
      </c>
      <c r="I1476" s="10" t="str" cm="1">
        <f t="array" ref="I1476">IFERROR(IF(ISNUMBER(H1476),(H1476-INDEX('Price Data'!K:K,MATCH(TEXT(A1476,"YYYY-MM-DD"),'Price Data'!J:J,0)+1))/INDEX('Price Data'!K:K,MATCH(TEXT(A1476,"YYYY-MM-DD"),'Price Data'!J:J,0)+1),""),"")</f>
        <v/>
      </c>
      <c r="J1476" s="34" t="str">
        <f>IFERROR(INDEX('Price Data'!N:N,MATCH(TEXT(A1476,"YYYY-MM-DD"),'Price Data'!M:M,0)),"")</f>
        <v/>
      </c>
      <c r="K1476" s="10" t="str" cm="1">
        <f t="array" ref="K1476">IFERROR(IF(ISNUMBER(J1476),(J1476-INDEX('Price Data'!N:N,MATCH(TEXT(A1476,"YYYY-MM-DD"),'Price Data'!M:M,0)+1))/INDEX('Price Data'!N:N,MATCH(TEXT(A1476,"YYYY-MM-DD"),'Price Data'!M:M,0)+1),""),"")</f>
        <v/>
      </c>
      <c r="L1476" s="34" t="str">
        <f>IFERROR(INDEX('Price Data'!Q:Q,MATCH(TEXT(A1476,"YYYY-MM-DD"),'Price Data'!P:P,0)),"")</f>
        <v/>
      </c>
      <c r="M1476" s="10" t="str" cm="1">
        <f t="array" ref="M1476">IFERROR(IF(ISNUMBER(L1476),(L1476-INDEX('Price Data'!Q:Q,MATCH(TEXT(A1476,"YYYY-MM-DD"),'Price Data'!P:P,0)+1))/INDEX('Price Data'!Q:Q,MATCH(TEXT(A1476,"YYYY-MM-DD"),'Price Data'!P:P,0)+1),""),"")</f>
        <v/>
      </c>
      <c r="N1476" s="34" t="str">
        <f>IFERROR(INDEX('Price Data'!T:T,MATCH(TEXT(A1476,"YYYY-MM-DD"),'Price Data'!S:S,0)),"")</f>
        <v/>
      </c>
      <c r="O1476" s="10" t="str" cm="1">
        <f t="array" ref="O1476">IFERROR(IF(ISNUMBER(N1476),(N1476-INDEX('Price Data'!T:T,MATCH(TEXT(A1476,"YYYY-MM-DD"),'Price Data'!S:S,0)+1))/INDEX('Price Data'!T:T,MATCH(TEXT(A1476,"YYYY-MM-DD"),'Price Data'!S:S,0)+1),""),"")</f>
        <v/>
      </c>
    </row>
    <row r="1477" spans="1:15" x14ac:dyDescent="0.3">
      <c r="A1477" s="8">
        <v>43296</v>
      </c>
      <c r="B1477" s="34" t="str">
        <f>IFERROR(INDEX('Price Data'!B:B,MATCH(TEXT(A1477,"YYYY-MM-DD"),'Price Data'!A:A,0)),"")</f>
        <v/>
      </c>
      <c r="C1477" s="10" t="str" cm="1">
        <f t="array" ref="C1477">IFERROR(IF(ISNUMBER(B1477),(B1477-INDEX('Price Data'!B:B,MATCH(TEXT(A1477,"YYYY-MM-DD"),'Price Data'!A:A,0)+1))/INDEX('Price Data'!B:B,MATCH(TEXT(A1477,"YYYY-MM-DD"),'Price Data'!A:A,0)+1),""),"")</f>
        <v/>
      </c>
      <c r="D1477" s="34" t="str">
        <f>IFERROR(INDEX('Price Data'!E:E,MATCH(TEXT(A1477,"YYYY-MM-DD"),'Price Data'!D:D,0)),"")</f>
        <v/>
      </c>
      <c r="E1477" s="10" t="str" cm="1">
        <f t="array" ref="E1477">IFERROR(IF(ISNUMBER(D1477),(D1477-INDEX('Price Data'!E:E,MATCH(TEXT(A1477,"YYYY-MM-DD"),'Price Data'!D:D,0)+1))/INDEX('Price Data'!E:E,MATCH(TEXT(A1477,"YYYY-MM-DD"),'Price Data'!D:D,0)+1),""),"")</f>
        <v/>
      </c>
      <c r="F1477" s="34" t="str">
        <f>IFERROR(INDEX('Price Data'!H:H,MATCH(TEXT(A1477,"YYYY-MM-DD"),'Price Data'!G:G,0)),"")</f>
        <v/>
      </c>
      <c r="G1477" s="10" t="str" cm="1">
        <f t="array" ref="G1477">IFERROR(IF(ISNUMBER(F1477),(F1477-INDEX('Price Data'!H:H,MATCH(TEXT(A1477,"YYYY-MM-DD"),'Price Data'!G:G,0)+1))/INDEX('Price Data'!H:H,MATCH(TEXT(A1477,"YYYY-MM-DD"),'Price Data'!G:G,0)+1),""),"")</f>
        <v/>
      </c>
      <c r="H1477" s="34" t="str">
        <f>IFERROR(INDEX('Price Data'!K:K,MATCH(TEXT(A1477,"YYYY-MM-DD"),'Price Data'!J:J,0)),"")</f>
        <v/>
      </c>
      <c r="I1477" s="10" t="str" cm="1">
        <f t="array" ref="I1477">IFERROR(IF(ISNUMBER(H1477),(H1477-INDEX('Price Data'!K:K,MATCH(TEXT(A1477,"YYYY-MM-DD"),'Price Data'!J:J,0)+1))/INDEX('Price Data'!K:K,MATCH(TEXT(A1477,"YYYY-MM-DD"),'Price Data'!J:J,0)+1),""),"")</f>
        <v/>
      </c>
      <c r="J1477" s="34" t="str">
        <f>IFERROR(INDEX('Price Data'!N:N,MATCH(TEXT(A1477,"YYYY-MM-DD"),'Price Data'!M:M,0)),"")</f>
        <v/>
      </c>
      <c r="K1477" s="10" t="str" cm="1">
        <f t="array" ref="K1477">IFERROR(IF(ISNUMBER(J1477),(J1477-INDEX('Price Data'!N:N,MATCH(TEXT(A1477,"YYYY-MM-DD"),'Price Data'!M:M,0)+1))/INDEX('Price Data'!N:N,MATCH(TEXT(A1477,"YYYY-MM-DD"),'Price Data'!M:M,0)+1),""),"")</f>
        <v/>
      </c>
      <c r="L1477" s="34" t="str">
        <f>IFERROR(INDEX('Price Data'!Q:Q,MATCH(TEXT(A1477,"YYYY-MM-DD"),'Price Data'!P:P,0)),"")</f>
        <v/>
      </c>
      <c r="M1477" s="10" t="str" cm="1">
        <f t="array" ref="M1477">IFERROR(IF(ISNUMBER(L1477),(L1477-INDEX('Price Data'!Q:Q,MATCH(TEXT(A1477,"YYYY-MM-DD"),'Price Data'!P:P,0)+1))/INDEX('Price Data'!Q:Q,MATCH(TEXT(A1477,"YYYY-MM-DD"),'Price Data'!P:P,0)+1),""),"")</f>
        <v/>
      </c>
      <c r="N1477" s="34" t="str">
        <f>IFERROR(INDEX('Price Data'!T:T,MATCH(TEXT(A1477,"YYYY-MM-DD"),'Price Data'!S:S,0)),"")</f>
        <v/>
      </c>
      <c r="O1477" s="10" t="str" cm="1">
        <f t="array" ref="O1477">IFERROR(IF(ISNUMBER(N1477),(N1477-INDEX('Price Data'!T:T,MATCH(TEXT(A1477,"YYYY-MM-DD"),'Price Data'!S:S,0)+1))/INDEX('Price Data'!T:T,MATCH(TEXT(A1477,"YYYY-MM-DD"),'Price Data'!S:S,0)+1),""),"")</f>
        <v/>
      </c>
    </row>
    <row r="1478" spans="1:15" x14ac:dyDescent="0.3">
      <c r="A1478" s="8">
        <v>43297</v>
      </c>
      <c r="B1478" s="34">
        <f>IFERROR(INDEX('Price Data'!B:B,MATCH(TEXT(A1478,"YYYY-MM-DD"),'Price Data'!A:A,0)),"")</f>
        <v>21823</v>
      </c>
      <c r="C1478" s="10" cm="1">
        <f t="array" ref="C1478">IFERROR(IF(ISNUMBER(B1478),(B1478-INDEX('Price Data'!B:B,MATCH(TEXT(A1478,"YYYY-MM-DD"),'Price Data'!A:A,0)+1))/INDEX('Price Data'!B:B,MATCH(TEXT(A1478,"YYYY-MM-DD"),'Price Data'!A:A,0)+1),""),"")</f>
        <v>-3.1518362872282111E-3</v>
      </c>
      <c r="D1478" s="34">
        <f>IFERROR(INDEX('Price Data'!E:E,MATCH(TEXT(A1478,"YYYY-MM-DD"),'Price Data'!D:D,0)),"")</f>
        <v>14.32</v>
      </c>
      <c r="E1478" s="10" cm="1">
        <f t="array" ref="E1478">IFERROR(IF(ISNUMBER(D1478),(D1478-INDEX('Price Data'!E:E,MATCH(TEXT(A1478,"YYYY-MM-DD"),'Price Data'!D:D,0)+1))/INDEX('Price Data'!E:E,MATCH(TEXT(A1478,"YYYY-MM-DD"),'Price Data'!D:D,0)+1),""),"")</f>
        <v>2.8011204481793364E-3</v>
      </c>
      <c r="F1478" s="34">
        <f>IFERROR(INDEX('Price Data'!H:H,MATCH(TEXT(A1478,"YYYY-MM-DD"),'Price Data'!G:G,0)),"")</f>
        <v>244</v>
      </c>
      <c r="G1478" s="10" cm="1">
        <f t="array" ref="G1478">IFERROR(IF(ISNUMBER(F1478),(F1478-INDEX('Price Data'!H:H,MATCH(TEXT(A1478,"YYYY-MM-DD"),'Price Data'!G:G,0)+1))/INDEX('Price Data'!H:H,MATCH(TEXT(A1478,"YYYY-MM-DD"),'Price Data'!G:G,0)+1),""),"")</f>
        <v>8.2644628099173556E-3</v>
      </c>
      <c r="H1478" s="34">
        <f>IFERROR(INDEX('Price Data'!K:K,MATCH(TEXT(A1478,"YYYY-MM-DD"),'Price Data'!J:J,0)),"")</f>
        <v>2.46</v>
      </c>
      <c r="I1478" s="10" cm="1">
        <f t="array" ref="I1478">IFERROR(IF(ISNUMBER(H1478),(H1478-INDEX('Price Data'!K:K,MATCH(TEXT(A1478,"YYYY-MM-DD"),'Price Data'!J:J,0)+1))/INDEX('Price Data'!K:K,MATCH(TEXT(A1478,"YYYY-MM-DD"),'Price Data'!J:J,0)+1),""),"")</f>
        <v>0</v>
      </c>
      <c r="J1478" s="34">
        <f>IFERROR(INDEX('Price Data'!N:N,MATCH(TEXT(A1478,"YYYY-MM-DD"),'Price Data'!M:M,0)),"")</f>
        <v>3.17</v>
      </c>
      <c r="K1478" s="10" cm="1">
        <f t="array" ref="K1478">IFERROR(IF(ISNUMBER(J1478),(J1478-INDEX('Price Data'!N:N,MATCH(TEXT(A1478,"YYYY-MM-DD"),'Price Data'!M:M,0)+1))/INDEX('Price Data'!N:N,MATCH(TEXT(A1478,"YYYY-MM-DD"),'Price Data'!M:M,0)+1),""),"")</f>
        <v>9.5541401273884722E-3</v>
      </c>
      <c r="L1478" s="34">
        <f>IFERROR(INDEX('Price Data'!Q:Q,MATCH(TEXT(A1478,"YYYY-MM-DD"),'Price Data'!P:P,0)),"")</f>
        <v>2.67</v>
      </c>
      <c r="M1478" s="10" cm="1">
        <f t="array" ref="M1478">IFERROR(IF(ISNUMBER(L1478),(L1478-INDEX('Price Data'!Q:Q,MATCH(TEXT(A1478,"YYYY-MM-DD"),'Price Data'!P:P,0)+1))/INDEX('Price Data'!Q:Q,MATCH(TEXT(A1478,"YYYY-MM-DD"),'Price Data'!P:P,0)+1),""),"")</f>
        <v>0</v>
      </c>
      <c r="N1478" s="34">
        <f>IFERROR(INDEX('Price Data'!T:T,MATCH(TEXT(A1478,"YYYY-MM-DD"),'Price Data'!S:S,0)),"")</f>
        <v>3.59</v>
      </c>
      <c r="O1478" s="10" cm="1">
        <f t="array" ref="O1478">IFERROR(IF(ISNUMBER(N1478),(N1478-INDEX('Price Data'!T:T,MATCH(TEXT(A1478,"YYYY-MM-DD"),'Price Data'!S:S,0)+1))/INDEX('Price Data'!T:T,MATCH(TEXT(A1478,"YYYY-MM-DD"),'Price Data'!S:S,0)+1),""),"")</f>
        <v>5.6022408963585487E-3</v>
      </c>
    </row>
    <row r="1479" spans="1:15" x14ac:dyDescent="0.3">
      <c r="A1479" s="8">
        <v>43298</v>
      </c>
      <c r="B1479" s="34">
        <f>IFERROR(INDEX('Price Data'!B:B,MATCH(TEXT(A1479,"YYYY-MM-DD"),'Price Data'!A:A,0)),"")</f>
        <v>21978</v>
      </c>
      <c r="C1479" s="10" cm="1">
        <f t="array" ref="C1479">IFERROR(IF(ISNUMBER(B1479),(B1479-INDEX('Price Data'!B:B,MATCH(TEXT(A1479,"YYYY-MM-DD"),'Price Data'!A:A,0)+1))/INDEX('Price Data'!B:B,MATCH(TEXT(A1479,"YYYY-MM-DD"),'Price Data'!A:A,0)+1),""),"")</f>
        <v>7.1025981762360812E-3</v>
      </c>
      <c r="D1479" s="34">
        <f>IFERROR(INDEX('Price Data'!E:E,MATCH(TEXT(A1479,"YYYY-MM-DD"),'Price Data'!D:D,0)),"")</f>
        <v>14.39</v>
      </c>
      <c r="E1479" s="10" cm="1">
        <f t="array" ref="E1479">IFERROR(IF(ISNUMBER(D1479),(D1479-INDEX('Price Data'!E:E,MATCH(TEXT(A1479,"YYYY-MM-DD"),'Price Data'!D:D,0)+1))/INDEX('Price Data'!E:E,MATCH(TEXT(A1479,"YYYY-MM-DD"),'Price Data'!D:D,0)+1),""),"")</f>
        <v>4.888268156424601E-3</v>
      </c>
      <c r="F1479" s="34">
        <f>IFERROR(INDEX('Price Data'!H:H,MATCH(TEXT(A1479,"YYYY-MM-DD"),'Price Data'!G:G,0)),"")</f>
        <v>243.10000600000001</v>
      </c>
      <c r="G1479" s="10" cm="1">
        <f t="array" ref="G1479">IFERROR(IF(ISNUMBER(F1479),(F1479-INDEX('Price Data'!H:H,MATCH(TEXT(A1479,"YYYY-MM-DD"),'Price Data'!G:G,0)+1))/INDEX('Price Data'!H:H,MATCH(TEXT(A1479,"YYYY-MM-DD"),'Price Data'!G:G,0)+1),""),"")</f>
        <v>-3.6884999999999687E-3</v>
      </c>
      <c r="H1479" s="34">
        <f>IFERROR(INDEX('Price Data'!K:K,MATCH(TEXT(A1479,"YYYY-MM-DD"),'Price Data'!J:J,0)),"")</f>
        <v>2.48</v>
      </c>
      <c r="I1479" s="10" cm="1">
        <f t="array" ref="I1479">IFERROR(IF(ISNUMBER(H1479),(H1479-INDEX('Price Data'!K:K,MATCH(TEXT(A1479,"YYYY-MM-DD"),'Price Data'!J:J,0)+1))/INDEX('Price Data'!K:K,MATCH(TEXT(A1479,"YYYY-MM-DD"),'Price Data'!J:J,0)+1),""),"")</f>
        <v>8.1300813008130159E-3</v>
      </c>
      <c r="J1479" s="34">
        <f>IFERROR(INDEX('Price Data'!N:N,MATCH(TEXT(A1479,"YYYY-MM-DD"),'Price Data'!M:M,0)),"")</f>
        <v>3.19</v>
      </c>
      <c r="K1479" s="10" cm="1">
        <f t="array" ref="K1479">IFERROR(IF(ISNUMBER(J1479),(J1479-INDEX('Price Data'!N:N,MATCH(TEXT(A1479,"YYYY-MM-DD"),'Price Data'!M:M,0)+1))/INDEX('Price Data'!N:N,MATCH(TEXT(A1479,"YYYY-MM-DD"),'Price Data'!M:M,0)+1),""),"")</f>
        <v>6.309148264984233E-3</v>
      </c>
      <c r="L1479" s="34">
        <f>IFERROR(INDEX('Price Data'!Q:Q,MATCH(TEXT(A1479,"YYYY-MM-DD"),'Price Data'!P:P,0)),"")</f>
        <v>2.68</v>
      </c>
      <c r="M1479" s="10" cm="1">
        <f t="array" ref="M1479">IFERROR(IF(ISNUMBER(L1479),(L1479-INDEX('Price Data'!Q:Q,MATCH(TEXT(A1479,"YYYY-MM-DD"),'Price Data'!P:P,0)+1))/INDEX('Price Data'!Q:Q,MATCH(TEXT(A1479,"YYYY-MM-DD"),'Price Data'!P:P,0)+1),""),"")</f>
        <v>3.7453183520600119E-3</v>
      </c>
      <c r="N1479" s="34">
        <f>IFERROR(INDEX('Price Data'!T:T,MATCH(TEXT(A1479,"YYYY-MM-DD"),'Price Data'!S:S,0)),"")</f>
        <v>3.59</v>
      </c>
      <c r="O1479" s="10" cm="1">
        <f t="array" ref="O1479">IFERROR(IF(ISNUMBER(N1479),(N1479-INDEX('Price Data'!T:T,MATCH(TEXT(A1479,"YYYY-MM-DD"),'Price Data'!S:S,0)+1))/INDEX('Price Data'!T:T,MATCH(TEXT(A1479,"YYYY-MM-DD"),'Price Data'!S:S,0)+1),""),"")</f>
        <v>0</v>
      </c>
    </row>
    <row r="1480" spans="1:15" x14ac:dyDescent="0.3">
      <c r="A1480" s="8">
        <v>43299</v>
      </c>
      <c r="B1480" s="34">
        <f>IFERROR(INDEX('Price Data'!B:B,MATCH(TEXT(A1480,"YYYY-MM-DD"),'Price Data'!A:A,0)),"")</f>
        <v>21972</v>
      </c>
      <c r="C1480" s="10" cm="1">
        <f t="array" ref="C1480">IFERROR(IF(ISNUMBER(B1480),(B1480-INDEX('Price Data'!B:B,MATCH(TEXT(A1480,"YYYY-MM-DD"),'Price Data'!A:A,0)+1))/INDEX('Price Data'!B:B,MATCH(TEXT(A1480,"YYYY-MM-DD"),'Price Data'!A:A,0)+1),""),"")</f>
        <v>-2.7300027300027302E-4</v>
      </c>
      <c r="D1480" s="34">
        <f>IFERROR(INDEX('Price Data'!E:E,MATCH(TEXT(A1480,"YYYY-MM-DD"),'Price Data'!D:D,0)),"")</f>
        <v>14.17</v>
      </c>
      <c r="E1480" s="10" cm="1">
        <f t="array" ref="E1480">IFERROR(IF(ISNUMBER(D1480),(D1480-INDEX('Price Data'!E:E,MATCH(TEXT(A1480,"YYYY-MM-DD"),'Price Data'!D:D,0)+1))/INDEX('Price Data'!E:E,MATCH(TEXT(A1480,"YYYY-MM-DD"),'Price Data'!D:D,0)+1),""),"")</f>
        <v>-1.5288394718554596E-2</v>
      </c>
      <c r="F1480" s="34">
        <f>IFERROR(INDEX('Price Data'!H:H,MATCH(TEXT(A1480,"YYYY-MM-DD"),'Price Data'!G:G,0)),"")</f>
        <v>241.800003</v>
      </c>
      <c r="G1480" s="10" cm="1">
        <f t="array" ref="G1480">IFERROR(IF(ISNUMBER(F1480),(F1480-INDEX('Price Data'!H:H,MATCH(TEXT(A1480,"YYYY-MM-DD"),'Price Data'!G:G,0)+1))/INDEX('Price Data'!H:H,MATCH(TEXT(A1480,"YYYY-MM-DD"),'Price Data'!G:G,0)+1),""),"")</f>
        <v>-5.3476057915029579E-3</v>
      </c>
      <c r="H1480" s="34">
        <f>IFERROR(INDEX('Price Data'!K:K,MATCH(TEXT(A1480,"YYYY-MM-DD"),'Price Data'!J:J,0)),"")</f>
        <v>2.46</v>
      </c>
      <c r="I1480" s="10" cm="1">
        <f t="array" ref="I1480">IFERROR(IF(ISNUMBER(H1480),(H1480-INDEX('Price Data'!K:K,MATCH(TEXT(A1480,"YYYY-MM-DD"),'Price Data'!J:J,0)+1))/INDEX('Price Data'!K:K,MATCH(TEXT(A1480,"YYYY-MM-DD"),'Price Data'!J:J,0)+1),""),"")</f>
        <v>-8.0645161290322648E-3</v>
      </c>
      <c r="J1480" s="34">
        <f>IFERROR(INDEX('Price Data'!N:N,MATCH(TEXT(A1480,"YYYY-MM-DD"),'Price Data'!M:M,0)),"")</f>
        <v>3.16</v>
      </c>
      <c r="K1480" s="10" cm="1">
        <f t="array" ref="K1480">IFERROR(IF(ISNUMBER(J1480),(J1480-INDEX('Price Data'!N:N,MATCH(TEXT(A1480,"YYYY-MM-DD"),'Price Data'!M:M,0)+1))/INDEX('Price Data'!N:N,MATCH(TEXT(A1480,"YYYY-MM-DD"),'Price Data'!M:M,0)+1),""),"")</f>
        <v>-9.4043887147334804E-3</v>
      </c>
      <c r="L1480" s="34">
        <f>IFERROR(INDEX('Price Data'!Q:Q,MATCH(TEXT(A1480,"YYYY-MM-DD"),'Price Data'!P:P,0)),"")</f>
        <v>2.65</v>
      </c>
      <c r="M1480" s="10" cm="1">
        <f t="array" ref="M1480">IFERROR(IF(ISNUMBER(L1480),(L1480-INDEX('Price Data'!Q:Q,MATCH(TEXT(A1480,"YYYY-MM-DD"),'Price Data'!P:P,0)+1))/INDEX('Price Data'!Q:Q,MATCH(TEXT(A1480,"YYYY-MM-DD"),'Price Data'!P:P,0)+1),""),"")</f>
        <v>-1.119402985074636E-2</v>
      </c>
      <c r="N1480" s="34">
        <f>IFERROR(INDEX('Price Data'!T:T,MATCH(TEXT(A1480,"YYYY-MM-DD"),'Price Data'!S:S,0)),"")</f>
        <v>3.6</v>
      </c>
      <c r="O1480" s="10" cm="1">
        <f t="array" ref="O1480">IFERROR(IF(ISNUMBER(N1480),(N1480-INDEX('Price Data'!T:T,MATCH(TEXT(A1480,"YYYY-MM-DD"),'Price Data'!S:S,0)+1))/INDEX('Price Data'!T:T,MATCH(TEXT(A1480,"YYYY-MM-DD"),'Price Data'!S:S,0)+1),""),"")</f>
        <v>2.7855153203343265E-3</v>
      </c>
    </row>
    <row r="1481" spans="1:15" x14ac:dyDescent="0.3">
      <c r="A1481" s="8">
        <v>43300</v>
      </c>
      <c r="B1481" s="34">
        <f>IFERROR(INDEX('Price Data'!B:B,MATCH(TEXT(A1481,"YYYY-MM-DD"),'Price Data'!A:A,0)),"")</f>
        <v>21885</v>
      </c>
      <c r="C1481" s="10" cm="1">
        <f t="array" ref="C1481">IFERROR(IF(ISNUMBER(B1481),(B1481-INDEX('Price Data'!B:B,MATCH(TEXT(A1481,"YYYY-MM-DD"),'Price Data'!A:A,0)+1))/INDEX('Price Data'!B:B,MATCH(TEXT(A1481,"YYYY-MM-DD"),'Price Data'!A:A,0)+1),""),"")</f>
        <v>-3.9595849262697982E-3</v>
      </c>
      <c r="D1481" s="34">
        <f>IFERROR(INDEX('Price Data'!E:E,MATCH(TEXT(A1481,"YYYY-MM-DD"),'Price Data'!D:D,0)),"")</f>
        <v>13.94</v>
      </c>
      <c r="E1481" s="10" cm="1">
        <f t="array" ref="E1481">IFERROR(IF(ISNUMBER(D1481),(D1481-INDEX('Price Data'!E:E,MATCH(TEXT(A1481,"YYYY-MM-DD"),'Price Data'!D:D,0)+1))/INDEX('Price Data'!E:E,MATCH(TEXT(A1481,"YYYY-MM-DD"),'Price Data'!D:D,0)+1),""),"")</f>
        <v>-1.6231474947071306E-2</v>
      </c>
      <c r="F1481" s="34">
        <f>IFERROR(INDEX('Price Data'!H:H,MATCH(TEXT(A1481,"YYYY-MM-DD"),'Price Data'!G:G,0)),"")</f>
        <v>240.60000600000001</v>
      </c>
      <c r="G1481" s="10" cm="1">
        <f t="array" ref="G1481">IFERROR(IF(ISNUMBER(F1481),(F1481-INDEX('Price Data'!H:H,MATCH(TEXT(A1481,"YYYY-MM-DD"),'Price Data'!G:G,0)+1))/INDEX('Price Data'!H:H,MATCH(TEXT(A1481,"YYYY-MM-DD"),'Price Data'!G:G,0)+1),""),"")</f>
        <v>-4.9627666878068492E-3</v>
      </c>
      <c r="H1481" s="34">
        <f>IFERROR(INDEX('Price Data'!K:K,MATCH(TEXT(A1481,"YYYY-MM-DD"),'Price Data'!J:J,0)),"")</f>
        <v>2.42</v>
      </c>
      <c r="I1481" s="10" cm="1">
        <f t="array" ref="I1481">IFERROR(IF(ISNUMBER(H1481),(H1481-INDEX('Price Data'!K:K,MATCH(TEXT(A1481,"YYYY-MM-DD"),'Price Data'!J:J,0)+1))/INDEX('Price Data'!K:K,MATCH(TEXT(A1481,"YYYY-MM-DD"),'Price Data'!J:J,0)+1),""),"")</f>
        <v>-1.6260162601626032E-2</v>
      </c>
      <c r="J1481" s="34">
        <f>IFERROR(INDEX('Price Data'!N:N,MATCH(TEXT(A1481,"YYYY-MM-DD"),'Price Data'!M:M,0)),"")</f>
        <v>3.13</v>
      </c>
      <c r="K1481" s="10" cm="1">
        <f t="array" ref="K1481">IFERROR(IF(ISNUMBER(J1481),(J1481-INDEX('Price Data'!N:N,MATCH(TEXT(A1481,"YYYY-MM-DD"),'Price Data'!M:M,0)+1))/INDEX('Price Data'!N:N,MATCH(TEXT(A1481,"YYYY-MM-DD"),'Price Data'!M:M,0)+1),""),"")</f>
        <v>-9.4936708860760277E-3</v>
      </c>
      <c r="L1481" s="34">
        <f>IFERROR(INDEX('Price Data'!Q:Q,MATCH(TEXT(A1481,"YYYY-MM-DD"),'Price Data'!P:P,0)),"")</f>
        <v>2.62</v>
      </c>
      <c r="M1481" s="10" cm="1">
        <f t="array" ref="M1481">IFERROR(IF(ISNUMBER(L1481),(L1481-INDEX('Price Data'!Q:Q,MATCH(TEXT(A1481,"YYYY-MM-DD"),'Price Data'!P:P,0)+1))/INDEX('Price Data'!Q:Q,MATCH(TEXT(A1481,"YYYY-MM-DD"),'Price Data'!P:P,0)+1),""),"")</f>
        <v>-1.1320754716981058E-2</v>
      </c>
      <c r="N1481" s="34">
        <f>IFERROR(INDEX('Price Data'!T:T,MATCH(TEXT(A1481,"YYYY-MM-DD"),'Price Data'!S:S,0)),"")</f>
        <v>3.62</v>
      </c>
      <c r="O1481" s="10" cm="1">
        <f t="array" ref="O1481">IFERROR(IF(ISNUMBER(N1481),(N1481-INDEX('Price Data'!T:T,MATCH(TEXT(A1481,"YYYY-MM-DD"),'Price Data'!S:S,0)+1))/INDEX('Price Data'!T:T,MATCH(TEXT(A1481,"YYYY-MM-DD"),'Price Data'!S:S,0)+1),""),"")</f>
        <v>5.5555555555555601E-3</v>
      </c>
    </row>
    <row r="1482" spans="1:15" x14ac:dyDescent="0.3">
      <c r="A1482" s="8">
        <v>43301</v>
      </c>
      <c r="B1482" s="34">
        <f>IFERROR(INDEX('Price Data'!B:B,MATCH(TEXT(A1482,"YYYY-MM-DD"),'Price Data'!A:A,0)),"")</f>
        <v>21795</v>
      </c>
      <c r="C1482" s="10" cm="1">
        <f t="array" ref="C1482">IFERROR(IF(ISNUMBER(B1482),(B1482-INDEX('Price Data'!B:B,MATCH(TEXT(A1482,"YYYY-MM-DD"),'Price Data'!A:A,0)+1))/INDEX('Price Data'!B:B,MATCH(TEXT(A1482,"YYYY-MM-DD"),'Price Data'!A:A,0)+1),""),"")</f>
        <v>-4.1124057573680602E-3</v>
      </c>
      <c r="D1482" s="34">
        <f>IFERROR(INDEX('Price Data'!E:E,MATCH(TEXT(A1482,"YYYY-MM-DD"),'Price Data'!D:D,0)),"")</f>
        <v>13.96</v>
      </c>
      <c r="E1482" s="10" cm="1">
        <f t="array" ref="E1482">IFERROR(IF(ISNUMBER(D1482),(D1482-INDEX('Price Data'!E:E,MATCH(TEXT(A1482,"YYYY-MM-DD"),'Price Data'!D:D,0)+1))/INDEX('Price Data'!E:E,MATCH(TEXT(A1482,"YYYY-MM-DD"),'Price Data'!D:D,0)+1),""),"")</f>
        <v>1.4347202295553337E-3</v>
      </c>
      <c r="F1482" s="34">
        <f>IFERROR(INDEX('Price Data'!H:H,MATCH(TEXT(A1482,"YYYY-MM-DD"),'Price Data'!G:G,0)),"")</f>
        <v>240</v>
      </c>
      <c r="G1482" s="10" cm="1">
        <f t="array" ref="G1482">IFERROR(IF(ISNUMBER(F1482),(F1482-INDEX('Price Data'!H:H,MATCH(TEXT(A1482,"YYYY-MM-DD"),'Price Data'!G:G,0)+1))/INDEX('Price Data'!H:H,MATCH(TEXT(A1482,"YYYY-MM-DD"),'Price Data'!G:G,0)+1),""),"")</f>
        <v>-2.4937904615015163E-3</v>
      </c>
      <c r="H1482" s="34">
        <f>IFERROR(INDEX('Price Data'!K:K,MATCH(TEXT(A1482,"YYYY-MM-DD"),'Price Data'!J:J,0)),"")</f>
        <v>2.41</v>
      </c>
      <c r="I1482" s="10" cm="1">
        <f t="array" ref="I1482">IFERROR(IF(ISNUMBER(H1482),(H1482-INDEX('Price Data'!K:K,MATCH(TEXT(A1482,"YYYY-MM-DD"),'Price Data'!J:J,0)+1))/INDEX('Price Data'!K:K,MATCH(TEXT(A1482,"YYYY-MM-DD"),'Price Data'!J:J,0)+1),""),"")</f>
        <v>-4.1322314049585893E-3</v>
      </c>
      <c r="J1482" s="34">
        <f>IFERROR(INDEX('Price Data'!N:N,MATCH(TEXT(A1482,"YYYY-MM-DD"),'Price Data'!M:M,0)),"")</f>
        <v>3.09</v>
      </c>
      <c r="K1482" s="10" cm="1">
        <f t="array" ref="K1482">IFERROR(IF(ISNUMBER(J1482),(J1482-INDEX('Price Data'!N:N,MATCH(TEXT(A1482,"YYYY-MM-DD"),'Price Data'!M:M,0)+1))/INDEX('Price Data'!N:N,MATCH(TEXT(A1482,"YYYY-MM-DD"),'Price Data'!M:M,0)+1),""),"")</f>
        <v>-1.2779552715654964E-2</v>
      </c>
      <c r="L1482" s="34">
        <f>IFERROR(INDEX('Price Data'!Q:Q,MATCH(TEXT(A1482,"YYYY-MM-DD"),'Price Data'!P:P,0)),"")</f>
        <v>2.61</v>
      </c>
      <c r="M1482" s="10" cm="1">
        <f t="array" ref="M1482">IFERROR(IF(ISNUMBER(L1482),(L1482-INDEX('Price Data'!Q:Q,MATCH(TEXT(A1482,"YYYY-MM-DD"),'Price Data'!P:P,0)+1))/INDEX('Price Data'!Q:Q,MATCH(TEXT(A1482,"YYYY-MM-DD"),'Price Data'!P:P,0)+1),""),"")</f>
        <v>-3.8167938931298589E-3</v>
      </c>
      <c r="N1482" s="34">
        <f>IFERROR(INDEX('Price Data'!T:T,MATCH(TEXT(A1482,"YYYY-MM-DD"),'Price Data'!S:S,0)),"")</f>
        <v>3.59</v>
      </c>
      <c r="O1482" s="10" cm="1">
        <f t="array" ref="O1482">IFERROR(IF(ISNUMBER(N1482),(N1482-INDEX('Price Data'!T:T,MATCH(TEXT(A1482,"YYYY-MM-DD"),'Price Data'!S:S,0)+1))/INDEX('Price Data'!T:T,MATCH(TEXT(A1482,"YYYY-MM-DD"),'Price Data'!S:S,0)+1),""),"")</f>
        <v>-8.2872928176796271E-3</v>
      </c>
    </row>
    <row r="1483" spans="1:15" x14ac:dyDescent="0.3">
      <c r="A1483" s="8">
        <v>43302</v>
      </c>
      <c r="B1483" s="34" t="str">
        <f>IFERROR(INDEX('Price Data'!B:B,MATCH(TEXT(A1483,"YYYY-MM-DD"),'Price Data'!A:A,0)),"")</f>
        <v/>
      </c>
      <c r="C1483" s="10" t="str" cm="1">
        <f t="array" ref="C1483">IFERROR(IF(ISNUMBER(B1483),(B1483-INDEX('Price Data'!B:B,MATCH(TEXT(A1483,"YYYY-MM-DD"),'Price Data'!A:A,0)+1))/INDEX('Price Data'!B:B,MATCH(TEXT(A1483,"YYYY-MM-DD"),'Price Data'!A:A,0)+1),""),"")</f>
        <v/>
      </c>
      <c r="D1483" s="34" t="str">
        <f>IFERROR(INDEX('Price Data'!E:E,MATCH(TEXT(A1483,"YYYY-MM-DD"),'Price Data'!D:D,0)),"")</f>
        <v/>
      </c>
      <c r="E1483" s="10" t="str" cm="1">
        <f t="array" ref="E1483">IFERROR(IF(ISNUMBER(D1483),(D1483-INDEX('Price Data'!E:E,MATCH(TEXT(A1483,"YYYY-MM-DD"),'Price Data'!D:D,0)+1))/INDEX('Price Data'!E:E,MATCH(TEXT(A1483,"YYYY-MM-DD"),'Price Data'!D:D,0)+1),""),"")</f>
        <v/>
      </c>
      <c r="F1483" s="34" t="str">
        <f>IFERROR(INDEX('Price Data'!H:H,MATCH(TEXT(A1483,"YYYY-MM-DD"),'Price Data'!G:G,0)),"")</f>
        <v/>
      </c>
      <c r="G1483" s="10" t="str" cm="1">
        <f t="array" ref="G1483">IFERROR(IF(ISNUMBER(F1483),(F1483-INDEX('Price Data'!H:H,MATCH(TEXT(A1483,"YYYY-MM-DD"),'Price Data'!G:G,0)+1))/INDEX('Price Data'!H:H,MATCH(TEXT(A1483,"YYYY-MM-DD"),'Price Data'!G:G,0)+1),""),"")</f>
        <v/>
      </c>
      <c r="H1483" s="34" t="str">
        <f>IFERROR(INDEX('Price Data'!K:K,MATCH(TEXT(A1483,"YYYY-MM-DD"),'Price Data'!J:J,0)),"")</f>
        <v/>
      </c>
      <c r="I1483" s="10" t="str" cm="1">
        <f t="array" ref="I1483">IFERROR(IF(ISNUMBER(H1483),(H1483-INDEX('Price Data'!K:K,MATCH(TEXT(A1483,"YYYY-MM-DD"),'Price Data'!J:J,0)+1))/INDEX('Price Data'!K:K,MATCH(TEXT(A1483,"YYYY-MM-DD"),'Price Data'!J:J,0)+1),""),"")</f>
        <v/>
      </c>
      <c r="J1483" s="34" t="str">
        <f>IFERROR(INDEX('Price Data'!N:N,MATCH(TEXT(A1483,"YYYY-MM-DD"),'Price Data'!M:M,0)),"")</f>
        <v/>
      </c>
      <c r="K1483" s="10" t="str" cm="1">
        <f t="array" ref="K1483">IFERROR(IF(ISNUMBER(J1483),(J1483-INDEX('Price Data'!N:N,MATCH(TEXT(A1483,"YYYY-MM-DD"),'Price Data'!M:M,0)+1))/INDEX('Price Data'!N:N,MATCH(TEXT(A1483,"YYYY-MM-DD"),'Price Data'!M:M,0)+1),""),"")</f>
        <v/>
      </c>
      <c r="L1483" s="34" t="str">
        <f>IFERROR(INDEX('Price Data'!Q:Q,MATCH(TEXT(A1483,"YYYY-MM-DD"),'Price Data'!P:P,0)),"")</f>
        <v/>
      </c>
      <c r="M1483" s="10" t="str" cm="1">
        <f t="array" ref="M1483">IFERROR(IF(ISNUMBER(L1483),(L1483-INDEX('Price Data'!Q:Q,MATCH(TEXT(A1483,"YYYY-MM-DD"),'Price Data'!P:P,0)+1))/INDEX('Price Data'!Q:Q,MATCH(TEXT(A1483,"YYYY-MM-DD"),'Price Data'!P:P,0)+1),""),"")</f>
        <v/>
      </c>
      <c r="N1483" s="34" t="str">
        <f>IFERROR(INDEX('Price Data'!T:T,MATCH(TEXT(A1483,"YYYY-MM-DD"),'Price Data'!S:S,0)),"")</f>
        <v/>
      </c>
      <c r="O1483" s="10" t="str" cm="1">
        <f t="array" ref="O1483">IFERROR(IF(ISNUMBER(N1483),(N1483-INDEX('Price Data'!T:T,MATCH(TEXT(A1483,"YYYY-MM-DD"),'Price Data'!S:S,0)+1))/INDEX('Price Data'!T:T,MATCH(TEXT(A1483,"YYYY-MM-DD"),'Price Data'!S:S,0)+1),""),"")</f>
        <v/>
      </c>
    </row>
    <row r="1484" spans="1:15" x14ac:dyDescent="0.3">
      <c r="A1484" s="8">
        <v>43303</v>
      </c>
      <c r="B1484" s="34" t="str">
        <f>IFERROR(INDEX('Price Data'!B:B,MATCH(TEXT(A1484,"YYYY-MM-DD"),'Price Data'!A:A,0)),"")</f>
        <v/>
      </c>
      <c r="C1484" s="10" t="str" cm="1">
        <f t="array" ref="C1484">IFERROR(IF(ISNUMBER(B1484),(B1484-INDEX('Price Data'!B:B,MATCH(TEXT(A1484,"YYYY-MM-DD"),'Price Data'!A:A,0)+1))/INDEX('Price Data'!B:B,MATCH(TEXT(A1484,"YYYY-MM-DD"),'Price Data'!A:A,0)+1),""),"")</f>
        <v/>
      </c>
      <c r="D1484" s="34" t="str">
        <f>IFERROR(INDEX('Price Data'!E:E,MATCH(TEXT(A1484,"YYYY-MM-DD"),'Price Data'!D:D,0)),"")</f>
        <v/>
      </c>
      <c r="E1484" s="10" t="str" cm="1">
        <f t="array" ref="E1484">IFERROR(IF(ISNUMBER(D1484),(D1484-INDEX('Price Data'!E:E,MATCH(TEXT(A1484,"YYYY-MM-DD"),'Price Data'!D:D,0)+1))/INDEX('Price Data'!E:E,MATCH(TEXT(A1484,"YYYY-MM-DD"),'Price Data'!D:D,0)+1),""),"")</f>
        <v/>
      </c>
      <c r="F1484" s="34" t="str">
        <f>IFERROR(INDEX('Price Data'!H:H,MATCH(TEXT(A1484,"YYYY-MM-DD"),'Price Data'!G:G,0)),"")</f>
        <v/>
      </c>
      <c r="G1484" s="10" t="str" cm="1">
        <f t="array" ref="G1484">IFERROR(IF(ISNUMBER(F1484),(F1484-INDEX('Price Data'!H:H,MATCH(TEXT(A1484,"YYYY-MM-DD"),'Price Data'!G:G,0)+1))/INDEX('Price Data'!H:H,MATCH(TEXT(A1484,"YYYY-MM-DD"),'Price Data'!G:G,0)+1),""),"")</f>
        <v/>
      </c>
      <c r="H1484" s="34" t="str">
        <f>IFERROR(INDEX('Price Data'!K:K,MATCH(TEXT(A1484,"YYYY-MM-DD"),'Price Data'!J:J,0)),"")</f>
        <v/>
      </c>
      <c r="I1484" s="10" t="str" cm="1">
        <f t="array" ref="I1484">IFERROR(IF(ISNUMBER(H1484),(H1484-INDEX('Price Data'!K:K,MATCH(TEXT(A1484,"YYYY-MM-DD"),'Price Data'!J:J,0)+1))/INDEX('Price Data'!K:K,MATCH(TEXT(A1484,"YYYY-MM-DD"),'Price Data'!J:J,0)+1),""),"")</f>
        <v/>
      </c>
      <c r="J1484" s="34" t="str">
        <f>IFERROR(INDEX('Price Data'!N:N,MATCH(TEXT(A1484,"YYYY-MM-DD"),'Price Data'!M:M,0)),"")</f>
        <v/>
      </c>
      <c r="K1484" s="10" t="str" cm="1">
        <f t="array" ref="K1484">IFERROR(IF(ISNUMBER(J1484),(J1484-INDEX('Price Data'!N:N,MATCH(TEXT(A1484,"YYYY-MM-DD"),'Price Data'!M:M,0)+1))/INDEX('Price Data'!N:N,MATCH(TEXT(A1484,"YYYY-MM-DD"),'Price Data'!M:M,0)+1),""),"")</f>
        <v/>
      </c>
      <c r="L1484" s="34" t="str">
        <f>IFERROR(INDEX('Price Data'!Q:Q,MATCH(TEXT(A1484,"YYYY-MM-DD"),'Price Data'!P:P,0)),"")</f>
        <v/>
      </c>
      <c r="M1484" s="10" t="str" cm="1">
        <f t="array" ref="M1484">IFERROR(IF(ISNUMBER(L1484),(L1484-INDEX('Price Data'!Q:Q,MATCH(TEXT(A1484,"YYYY-MM-DD"),'Price Data'!P:P,0)+1))/INDEX('Price Data'!Q:Q,MATCH(TEXT(A1484,"YYYY-MM-DD"),'Price Data'!P:P,0)+1),""),"")</f>
        <v/>
      </c>
      <c r="N1484" s="34" t="str">
        <f>IFERROR(INDEX('Price Data'!T:T,MATCH(TEXT(A1484,"YYYY-MM-DD"),'Price Data'!S:S,0)),"")</f>
        <v/>
      </c>
      <c r="O1484" s="10" t="str" cm="1">
        <f t="array" ref="O1484">IFERROR(IF(ISNUMBER(N1484),(N1484-INDEX('Price Data'!T:T,MATCH(TEXT(A1484,"YYYY-MM-DD"),'Price Data'!S:S,0)+1))/INDEX('Price Data'!T:T,MATCH(TEXT(A1484,"YYYY-MM-DD"),'Price Data'!S:S,0)+1),""),"")</f>
        <v/>
      </c>
    </row>
    <row r="1485" spans="1:15" x14ac:dyDescent="0.3">
      <c r="A1485" s="8">
        <v>43304</v>
      </c>
      <c r="B1485" s="34">
        <f>IFERROR(INDEX('Price Data'!B:B,MATCH(TEXT(A1485,"YYYY-MM-DD"),'Price Data'!A:A,0)),"")</f>
        <v>21605</v>
      </c>
      <c r="C1485" s="10" cm="1">
        <f t="array" ref="C1485">IFERROR(IF(ISNUMBER(B1485),(B1485-INDEX('Price Data'!B:B,MATCH(TEXT(A1485,"YYYY-MM-DD"),'Price Data'!A:A,0)+1))/INDEX('Price Data'!B:B,MATCH(TEXT(A1485,"YYYY-MM-DD"),'Price Data'!A:A,0)+1),""),"")</f>
        <v>-8.7175957788483589E-3</v>
      </c>
      <c r="D1485" s="34">
        <f>IFERROR(INDEX('Price Data'!E:E,MATCH(TEXT(A1485,"YYYY-MM-DD"),'Price Data'!D:D,0)),"")</f>
        <v>14.02</v>
      </c>
      <c r="E1485" s="10" cm="1">
        <f t="array" ref="E1485">IFERROR(IF(ISNUMBER(D1485),(D1485-INDEX('Price Data'!E:E,MATCH(TEXT(A1485,"YYYY-MM-DD"),'Price Data'!D:D,0)+1))/INDEX('Price Data'!E:E,MATCH(TEXT(A1485,"YYYY-MM-DD"),'Price Data'!D:D,0)+1),""),"")</f>
        <v>4.2979942693408824E-3</v>
      </c>
      <c r="F1485" s="34">
        <f>IFERROR(INDEX('Price Data'!H:H,MATCH(TEXT(A1485,"YYYY-MM-DD"),'Price Data'!G:G,0)),"")</f>
        <v>237.5</v>
      </c>
      <c r="G1485" s="10" cm="1">
        <f t="array" ref="G1485">IFERROR(IF(ISNUMBER(F1485),(F1485-INDEX('Price Data'!H:H,MATCH(TEXT(A1485,"YYYY-MM-DD"),'Price Data'!G:G,0)+1))/INDEX('Price Data'!H:H,MATCH(TEXT(A1485,"YYYY-MM-DD"),'Price Data'!G:G,0)+1),""),"")</f>
        <v>-1.0416666666666666E-2</v>
      </c>
      <c r="H1485" s="34">
        <f>IFERROR(INDEX('Price Data'!K:K,MATCH(TEXT(A1485,"YYYY-MM-DD"),'Price Data'!J:J,0)),"")</f>
        <v>2.4</v>
      </c>
      <c r="I1485" s="10" cm="1">
        <f t="array" ref="I1485">IFERROR(IF(ISNUMBER(H1485),(H1485-INDEX('Price Data'!K:K,MATCH(TEXT(A1485,"YYYY-MM-DD"),'Price Data'!J:J,0)+1))/INDEX('Price Data'!K:K,MATCH(TEXT(A1485,"YYYY-MM-DD"),'Price Data'!J:J,0)+1),""),"")</f>
        <v>-4.1493775933610913E-3</v>
      </c>
      <c r="J1485" s="34">
        <f>IFERROR(INDEX('Price Data'!N:N,MATCH(TEXT(A1485,"YYYY-MM-DD"),'Price Data'!M:M,0)),"")</f>
        <v>3.07</v>
      </c>
      <c r="K1485" s="10" cm="1">
        <f t="array" ref="K1485">IFERROR(IF(ISNUMBER(J1485),(J1485-INDEX('Price Data'!N:N,MATCH(TEXT(A1485,"YYYY-MM-DD"),'Price Data'!M:M,0)+1))/INDEX('Price Data'!N:N,MATCH(TEXT(A1485,"YYYY-MM-DD"),'Price Data'!M:M,0)+1),""),"")</f>
        <v>-6.4724919093851196E-3</v>
      </c>
      <c r="L1485" s="34">
        <f>IFERROR(INDEX('Price Data'!Q:Q,MATCH(TEXT(A1485,"YYYY-MM-DD"),'Price Data'!P:P,0)),"")</f>
        <v>2.59</v>
      </c>
      <c r="M1485" s="10" cm="1">
        <f t="array" ref="M1485">IFERROR(IF(ISNUMBER(L1485),(L1485-INDEX('Price Data'!Q:Q,MATCH(TEXT(A1485,"YYYY-MM-DD"),'Price Data'!P:P,0)+1))/INDEX('Price Data'!Q:Q,MATCH(TEXT(A1485,"YYYY-MM-DD"),'Price Data'!P:P,0)+1),""),"")</f>
        <v>-7.662835249042153E-3</v>
      </c>
      <c r="N1485" s="34">
        <f>IFERROR(INDEX('Price Data'!T:T,MATCH(TEXT(A1485,"YYYY-MM-DD"),'Price Data'!S:S,0)),"")</f>
        <v>3.58</v>
      </c>
      <c r="O1485" s="10" cm="1">
        <f t="array" ref="O1485">IFERROR(IF(ISNUMBER(N1485),(N1485-INDEX('Price Data'!T:T,MATCH(TEXT(A1485,"YYYY-MM-DD"),'Price Data'!S:S,0)+1))/INDEX('Price Data'!T:T,MATCH(TEXT(A1485,"YYYY-MM-DD"),'Price Data'!S:S,0)+1),""),"")</f>
        <v>-2.7855153203342024E-3</v>
      </c>
    </row>
    <row r="1486" spans="1:15" x14ac:dyDescent="0.3">
      <c r="A1486" s="8">
        <v>43305</v>
      </c>
      <c r="B1486" s="34">
        <f>IFERROR(INDEX('Price Data'!B:B,MATCH(TEXT(A1486,"YYYY-MM-DD"),'Price Data'!A:A,0)),"")</f>
        <v>21875</v>
      </c>
      <c r="C1486" s="10" cm="1">
        <f t="array" ref="C1486">IFERROR(IF(ISNUMBER(B1486),(B1486-INDEX('Price Data'!B:B,MATCH(TEXT(A1486,"YYYY-MM-DD"),'Price Data'!A:A,0)+1))/INDEX('Price Data'!B:B,MATCH(TEXT(A1486,"YYYY-MM-DD"),'Price Data'!A:A,0)+1),""),"")</f>
        <v>1.2497107151122426E-2</v>
      </c>
      <c r="D1486" s="34">
        <f>IFERROR(INDEX('Price Data'!E:E,MATCH(TEXT(A1486,"YYYY-MM-DD"),'Price Data'!D:D,0)),"")</f>
        <v>14.51</v>
      </c>
      <c r="E1486" s="10" cm="1">
        <f t="array" ref="E1486">IFERROR(IF(ISNUMBER(D1486),(D1486-INDEX('Price Data'!E:E,MATCH(TEXT(A1486,"YYYY-MM-DD"),'Price Data'!D:D,0)+1))/INDEX('Price Data'!E:E,MATCH(TEXT(A1486,"YYYY-MM-DD"),'Price Data'!D:D,0)+1),""),"")</f>
        <v>3.4950071326676192E-2</v>
      </c>
      <c r="F1486" s="34">
        <f>IFERROR(INDEX('Price Data'!H:H,MATCH(TEXT(A1486,"YYYY-MM-DD"),'Price Data'!G:G,0)),"")</f>
        <v>240</v>
      </c>
      <c r="G1486" s="10" cm="1">
        <f t="array" ref="G1486">IFERROR(IF(ISNUMBER(F1486),(F1486-INDEX('Price Data'!H:H,MATCH(TEXT(A1486,"YYYY-MM-DD"),'Price Data'!G:G,0)+1))/INDEX('Price Data'!H:H,MATCH(TEXT(A1486,"YYYY-MM-DD"),'Price Data'!G:G,0)+1),""),"")</f>
        <v>1.0526315789473684E-2</v>
      </c>
      <c r="H1486" s="34">
        <f>IFERROR(INDEX('Price Data'!K:K,MATCH(TEXT(A1486,"YYYY-MM-DD"),'Price Data'!J:J,0)),"")</f>
        <v>2.48</v>
      </c>
      <c r="I1486" s="10" cm="1">
        <f t="array" ref="I1486">IFERROR(IF(ISNUMBER(H1486),(H1486-INDEX('Price Data'!K:K,MATCH(TEXT(A1486,"YYYY-MM-DD"),'Price Data'!J:J,0)+1))/INDEX('Price Data'!K:K,MATCH(TEXT(A1486,"YYYY-MM-DD"),'Price Data'!J:J,0)+1),""),"")</f>
        <v>3.3333333333333368E-2</v>
      </c>
      <c r="J1486" s="34">
        <f>IFERROR(INDEX('Price Data'!N:N,MATCH(TEXT(A1486,"YYYY-MM-DD"),'Price Data'!M:M,0)),"")</f>
        <v>3.14</v>
      </c>
      <c r="K1486" s="10" cm="1">
        <f t="array" ref="K1486">IFERROR(IF(ISNUMBER(J1486),(J1486-INDEX('Price Data'!N:N,MATCH(TEXT(A1486,"YYYY-MM-DD"),'Price Data'!M:M,0)+1))/INDEX('Price Data'!N:N,MATCH(TEXT(A1486,"YYYY-MM-DD"),'Price Data'!M:M,0)+1),""),"")</f>
        <v>2.2801302931596185E-2</v>
      </c>
      <c r="L1486" s="34">
        <f>IFERROR(INDEX('Price Data'!Q:Q,MATCH(TEXT(A1486,"YYYY-MM-DD"),'Price Data'!P:P,0)),"")</f>
        <v>2.64</v>
      </c>
      <c r="M1486" s="10" cm="1">
        <f t="array" ref="M1486">IFERROR(IF(ISNUMBER(L1486),(L1486-INDEX('Price Data'!Q:Q,MATCH(TEXT(A1486,"YYYY-MM-DD"),'Price Data'!P:P,0)+1))/INDEX('Price Data'!Q:Q,MATCH(TEXT(A1486,"YYYY-MM-DD"),'Price Data'!P:P,0)+1),""),"")</f>
        <v>1.9305019305019409E-2</v>
      </c>
      <c r="N1486" s="34">
        <f>IFERROR(INDEX('Price Data'!T:T,MATCH(TEXT(A1486,"YYYY-MM-DD"),'Price Data'!S:S,0)),"")</f>
        <v>3.6</v>
      </c>
      <c r="O1486" s="10" cm="1">
        <f t="array" ref="O1486">IFERROR(IF(ISNUMBER(N1486),(N1486-INDEX('Price Data'!T:T,MATCH(TEXT(A1486,"YYYY-MM-DD"),'Price Data'!S:S,0)+1))/INDEX('Price Data'!T:T,MATCH(TEXT(A1486,"YYYY-MM-DD"),'Price Data'!S:S,0)+1),""),"")</f>
        <v>5.5865921787709542E-3</v>
      </c>
    </row>
    <row r="1487" spans="1:15" x14ac:dyDescent="0.3">
      <c r="A1487" s="8">
        <v>43306</v>
      </c>
      <c r="B1487" s="34">
        <f>IFERROR(INDEX('Price Data'!B:B,MATCH(TEXT(A1487,"YYYY-MM-DD"),'Price Data'!A:A,0)),"")</f>
        <v>21561</v>
      </c>
      <c r="C1487" s="10" cm="1">
        <f t="array" ref="C1487">IFERROR(IF(ISNUMBER(B1487),(B1487-INDEX('Price Data'!B:B,MATCH(TEXT(A1487,"YYYY-MM-DD"),'Price Data'!A:A,0)+1))/INDEX('Price Data'!B:B,MATCH(TEXT(A1487,"YYYY-MM-DD"),'Price Data'!A:A,0)+1),""),"")</f>
        <v>-1.4354285714285714E-2</v>
      </c>
      <c r="D1487" s="34">
        <f>IFERROR(INDEX('Price Data'!E:E,MATCH(TEXT(A1487,"YYYY-MM-DD"),'Price Data'!D:D,0)),"")</f>
        <v>14.52</v>
      </c>
      <c r="E1487" s="10" cm="1">
        <f t="array" ref="E1487">IFERROR(IF(ISNUMBER(D1487),(D1487-INDEX('Price Data'!E:E,MATCH(TEXT(A1487,"YYYY-MM-DD"),'Price Data'!D:D,0)+1))/INDEX('Price Data'!E:E,MATCH(TEXT(A1487,"YYYY-MM-DD"),'Price Data'!D:D,0)+1),""),"")</f>
        <v>6.8917987594760768E-4</v>
      </c>
      <c r="F1487" s="34">
        <f>IFERROR(INDEX('Price Data'!H:H,MATCH(TEXT(A1487,"YYYY-MM-DD"),'Price Data'!G:G,0)),"")</f>
        <v>236.10000600000001</v>
      </c>
      <c r="G1487" s="10" cm="1">
        <f t="array" ref="G1487">IFERROR(IF(ISNUMBER(F1487),(F1487-INDEX('Price Data'!H:H,MATCH(TEXT(A1487,"YYYY-MM-DD"),'Price Data'!G:G,0)+1))/INDEX('Price Data'!H:H,MATCH(TEXT(A1487,"YYYY-MM-DD"),'Price Data'!G:G,0)+1),""),"")</f>
        <v>-1.6249974999999969E-2</v>
      </c>
      <c r="H1487" s="34">
        <f>IFERROR(INDEX('Price Data'!K:K,MATCH(TEXT(A1487,"YYYY-MM-DD"),'Price Data'!J:J,0)),"")</f>
        <v>2.4500000000000002</v>
      </c>
      <c r="I1487" s="10" cm="1">
        <f t="array" ref="I1487">IFERROR(IF(ISNUMBER(H1487),(H1487-INDEX('Price Data'!K:K,MATCH(TEXT(A1487,"YYYY-MM-DD"),'Price Data'!J:J,0)+1))/INDEX('Price Data'!K:K,MATCH(TEXT(A1487,"YYYY-MM-DD"),'Price Data'!J:J,0)+1),""),"")</f>
        <v>-1.2096774193548309E-2</v>
      </c>
      <c r="J1487" s="34">
        <f>IFERROR(INDEX('Price Data'!N:N,MATCH(TEXT(A1487,"YYYY-MM-DD"),'Price Data'!M:M,0)),"")</f>
        <v>3.13</v>
      </c>
      <c r="K1487" s="10" cm="1">
        <f t="array" ref="K1487">IFERROR(IF(ISNUMBER(J1487),(J1487-INDEX('Price Data'!N:N,MATCH(TEXT(A1487,"YYYY-MM-DD"),'Price Data'!M:M,0)+1))/INDEX('Price Data'!N:N,MATCH(TEXT(A1487,"YYYY-MM-DD"),'Price Data'!M:M,0)+1),""),"")</f>
        <v>-3.1847133757962518E-3</v>
      </c>
      <c r="L1487" s="34">
        <f>IFERROR(INDEX('Price Data'!Q:Q,MATCH(TEXT(A1487,"YYYY-MM-DD"),'Price Data'!P:P,0)),"")</f>
        <v>2.62</v>
      </c>
      <c r="M1487" s="10" cm="1">
        <f t="array" ref="M1487">IFERROR(IF(ISNUMBER(L1487),(L1487-INDEX('Price Data'!Q:Q,MATCH(TEXT(A1487,"YYYY-MM-DD"),'Price Data'!P:P,0)+1))/INDEX('Price Data'!Q:Q,MATCH(TEXT(A1487,"YYYY-MM-DD"),'Price Data'!P:P,0)+1),""),"")</f>
        <v>-7.575757575757582E-3</v>
      </c>
      <c r="N1487" s="34">
        <f>IFERROR(INDEX('Price Data'!T:T,MATCH(TEXT(A1487,"YYYY-MM-DD"),'Price Data'!S:S,0)),"")</f>
        <v>3.61</v>
      </c>
      <c r="O1487" s="10" cm="1">
        <f t="array" ref="O1487">IFERROR(IF(ISNUMBER(N1487),(N1487-INDEX('Price Data'!T:T,MATCH(TEXT(A1487,"YYYY-MM-DD"),'Price Data'!S:S,0)+1))/INDEX('Price Data'!T:T,MATCH(TEXT(A1487,"YYYY-MM-DD"),'Price Data'!S:S,0)+1),""),"")</f>
        <v>2.7777777777777185E-3</v>
      </c>
    </row>
    <row r="1488" spans="1:15" x14ac:dyDescent="0.3">
      <c r="A1488" s="8">
        <v>43307</v>
      </c>
      <c r="B1488" s="34">
        <f>IFERROR(INDEX('Price Data'!B:B,MATCH(TEXT(A1488,"YYYY-MM-DD"),'Price Data'!A:A,0)),"")</f>
        <v>21863</v>
      </c>
      <c r="C1488" s="10" cm="1">
        <f t="array" ref="C1488">IFERROR(IF(ISNUMBER(B1488),(B1488-INDEX('Price Data'!B:B,MATCH(TEXT(A1488,"YYYY-MM-DD"),'Price Data'!A:A,0)+1))/INDEX('Price Data'!B:B,MATCH(TEXT(A1488,"YYYY-MM-DD"),'Price Data'!A:A,0)+1),""),"")</f>
        <v>1.4006771485552618E-2</v>
      </c>
      <c r="D1488" s="34">
        <f>IFERROR(INDEX('Price Data'!E:E,MATCH(TEXT(A1488,"YYYY-MM-DD"),'Price Data'!D:D,0)),"")</f>
        <v>14.73</v>
      </c>
      <c r="E1488" s="10" cm="1">
        <f t="array" ref="E1488">IFERROR(IF(ISNUMBER(D1488),(D1488-INDEX('Price Data'!E:E,MATCH(TEXT(A1488,"YYYY-MM-DD"),'Price Data'!D:D,0)+1))/INDEX('Price Data'!E:E,MATCH(TEXT(A1488,"YYYY-MM-DD"),'Price Data'!D:D,0)+1),""),"")</f>
        <v>1.4462809917355431E-2</v>
      </c>
      <c r="F1488" s="34">
        <f>IFERROR(INDEX('Price Data'!H:H,MATCH(TEXT(A1488,"YYYY-MM-DD"),'Price Data'!G:G,0)),"")</f>
        <v>236</v>
      </c>
      <c r="G1488" s="10" cm="1">
        <f t="array" ref="G1488">IFERROR(IF(ISNUMBER(F1488),(F1488-INDEX('Price Data'!H:H,MATCH(TEXT(A1488,"YYYY-MM-DD"),'Price Data'!G:G,0)+1))/INDEX('Price Data'!H:H,MATCH(TEXT(A1488,"YYYY-MM-DD"),'Price Data'!G:G,0)+1),""),"")</f>
        <v>-4.2357474569487127E-4</v>
      </c>
      <c r="H1488" s="34">
        <f>IFERROR(INDEX('Price Data'!K:K,MATCH(TEXT(A1488,"YYYY-MM-DD"),'Price Data'!J:J,0)),"")</f>
        <v>2.48</v>
      </c>
      <c r="I1488" s="10" cm="1">
        <f t="array" ref="I1488">IFERROR(IF(ISNUMBER(H1488),(H1488-INDEX('Price Data'!K:K,MATCH(TEXT(A1488,"YYYY-MM-DD"),'Price Data'!J:J,0)+1))/INDEX('Price Data'!K:K,MATCH(TEXT(A1488,"YYYY-MM-DD"),'Price Data'!J:J,0)+1),""),"")</f>
        <v>1.2244897959183593E-2</v>
      </c>
      <c r="J1488" s="34">
        <f>IFERROR(INDEX('Price Data'!N:N,MATCH(TEXT(A1488,"YYYY-MM-DD"),'Price Data'!M:M,0)),"")</f>
        <v>3.18</v>
      </c>
      <c r="K1488" s="10" cm="1">
        <f t="array" ref="K1488">IFERROR(IF(ISNUMBER(J1488),(J1488-INDEX('Price Data'!N:N,MATCH(TEXT(A1488,"YYYY-MM-DD"),'Price Data'!M:M,0)+1))/INDEX('Price Data'!N:N,MATCH(TEXT(A1488,"YYYY-MM-DD"),'Price Data'!M:M,0)+1),""),"")</f>
        <v>1.5974440894568776E-2</v>
      </c>
      <c r="L1488" s="34">
        <f>IFERROR(INDEX('Price Data'!Q:Q,MATCH(TEXT(A1488,"YYYY-MM-DD"),'Price Data'!P:P,0)),"")</f>
        <v>2.65</v>
      </c>
      <c r="M1488" s="10" cm="1">
        <f t="array" ref="M1488">IFERROR(IF(ISNUMBER(L1488),(L1488-INDEX('Price Data'!Q:Q,MATCH(TEXT(A1488,"YYYY-MM-DD"),'Price Data'!P:P,0)+1))/INDEX('Price Data'!Q:Q,MATCH(TEXT(A1488,"YYYY-MM-DD"),'Price Data'!P:P,0)+1),""),"")</f>
        <v>1.1450381679389238E-2</v>
      </c>
      <c r="N1488" s="34">
        <f>IFERROR(INDEX('Price Data'!T:T,MATCH(TEXT(A1488,"YYYY-MM-DD"),'Price Data'!S:S,0)),"")</f>
        <v>3.68</v>
      </c>
      <c r="O1488" s="10" cm="1">
        <f t="array" ref="O1488">IFERROR(IF(ISNUMBER(N1488),(N1488-INDEX('Price Data'!T:T,MATCH(TEXT(A1488,"YYYY-MM-DD"),'Price Data'!S:S,0)+1))/INDEX('Price Data'!T:T,MATCH(TEXT(A1488,"YYYY-MM-DD"),'Price Data'!S:S,0)+1),""),"")</f>
        <v>1.9390581717451602E-2</v>
      </c>
    </row>
    <row r="1489" spans="1:15" x14ac:dyDescent="0.3">
      <c r="A1489" s="8">
        <v>43308</v>
      </c>
      <c r="B1489" s="34">
        <f>IFERROR(INDEX('Price Data'!B:B,MATCH(TEXT(A1489,"YYYY-MM-DD"),'Price Data'!A:A,0)),"")</f>
        <v>21955</v>
      </c>
      <c r="C1489" s="10" cm="1">
        <f t="array" ref="C1489">IFERROR(IF(ISNUMBER(B1489),(B1489-INDEX('Price Data'!B:B,MATCH(TEXT(A1489,"YYYY-MM-DD"),'Price Data'!A:A,0)+1))/INDEX('Price Data'!B:B,MATCH(TEXT(A1489,"YYYY-MM-DD"),'Price Data'!A:A,0)+1),""),"")</f>
        <v>4.2080226867310068E-3</v>
      </c>
      <c r="D1489" s="34">
        <f>IFERROR(INDEX('Price Data'!E:E,MATCH(TEXT(A1489,"YYYY-MM-DD"),'Price Data'!D:D,0)),"")</f>
        <v>14.92</v>
      </c>
      <c r="E1489" s="10" cm="1">
        <f t="array" ref="E1489">IFERROR(IF(ISNUMBER(D1489),(D1489-INDEX('Price Data'!E:E,MATCH(TEXT(A1489,"YYYY-MM-DD"),'Price Data'!D:D,0)+1))/INDEX('Price Data'!E:E,MATCH(TEXT(A1489,"YYYY-MM-DD"),'Price Data'!D:D,0)+1),""),"")</f>
        <v>1.2898845892735879E-2</v>
      </c>
      <c r="F1489" s="34">
        <f>IFERROR(INDEX('Price Data'!H:H,MATCH(TEXT(A1489,"YYYY-MM-DD"),'Price Data'!G:G,0)),"")</f>
        <v>249.89999399999999</v>
      </c>
      <c r="G1489" s="10" cm="1">
        <f t="array" ref="G1489">IFERROR(IF(ISNUMBER(F1489),(F1489-INDEX('Price Data'!H:H,MATCH(TEXT(A1489,"YYYY-MM-DD"),'Price Data'!G:G,0)+1))/INDEX('Price Data'!H:H,MATCH(TEXT(A1489,"YYYY-MM-DD"),'Price Data'!G:G,0)+1),""),"")</f>
        <v>5.889827966101692E-2</v>
      </c>
      <c r="H1489" s="34">
        <f>IFERROR(INDEX('Price Data'!K:K,MATCH(TEXT(A1489,"YYYY-MM-DD"),'Price Data'!J:J,0)),"")</f>
        <v>2.5099999999999998</v>
      </c>
      <c r="I1489" s="10" cm="1">
        <f t="array" ref="I1489">IFERROR(IF(ISNUMBER(H1489),(H1489-INDEX('Price Data'!K:K,MATCH(TEXT(A1489,"YYYY-MM-DD"),'Price Data'!J:J,0)+1))/INDEX('Price Data'!K:K,MATCH(TEXT(A1489,"YYYY-MM-DD"),'Price Data'!J:J,0)+1),""),"")</f>
        <v>1.2096774193548309E-2</v>
      </c>
      <c r="J1489" s="34">
        <f>IFERROR(INDEX('Price Data'!N:N,MATCH(TEXT(A1489,"YYYY-MM-DD"),'Price Data'!M:M,0)),"")</f>
        <v>3.22</v>
      </c>
      <c r="K1489" s="10" cm="1">
        <f t="array" ref="K1489">IFERROR(IF(ISNUMBER(J1489),(J1489-INDEX('Price Data'!N:N,MATCH(TEXT(A1489,"YYYY-MM-DD"),'Price Data'!M:M,0)+1))/INDEX('Price Data'!N:N,MATCH(TEXT(A1489,"YYYY-MM-DD"),'Price Data'!M:M,0)+1),""),"")</f>
        <v>1.2578616352201269E-2</v>
      </c>
      <c r="L1489" s="34">
        <f>IFERROR(INDEX('Price Data'!Q:Q,MATCH(TEXT(A1489,"YYYY-MM-DD"),'Price Data'!P:P,0)),"")</f>
        <v>2.66</v>
      </c>
      <c r="M1489" s="10" cm="1">
        <f t="array" ref="M1489">IFERROR(IF(ISNUMBER(L1489),(L1489-INDEX('Price Data'!Q:Q,MATCH(TEXT(A1489,"YYYY-MM-DD"),'Price Data'!P:P,0)+1))/INDEX('Price Data'!Q:Q,MATCH(TEXT(A1489,"YYYY-MM-DD"),'Price Data'!P:P,0)+1),""),"")</f>
        <v>3.7735849056604646E-3</v>
      </c>
      <c r="N1489" s="34">
        <f>IFERROR(INDEX('Price Data'!T:T,MATCH(TEXT(A1489,"YYYY-MM-DD"),'Price Data'!S:S,0)),"")</f>
        <v>3.71</v>
      </c>
      <c r="O1489" s="10" cm="1">
        <f t="array" ref="O1489">IFERROR(IF(ISNUMBER(N1489),(N1489-INDEX('Price Data'!T:T,MATCH(TEXT(A1489,"YYYY-MM-DD"),'Price Data'!S:S,0)+1))/INDEX('Price Data'!T:T,MATCH(TEXT(A1489,"YYYY-MM-DD"),'Price Data'!S:S,0)+1),""),"")</f>
        <v>8.1521739130434243E-3</v>
      </c>
    </row>
    <row r="1490" spans="1:15" x14ac:dyDescent="0.3">
      <c r="A1490" s="8">
        <v>43309</v>
      </c>
      <c r="B1490" s="34" t="str">
        <f>IFERROR(INDEX('Price Data'!B:B,MATCH(TEXT(A1490,"YYYY-MM-DD"),'Price Data'!A:A,0)),"")</f>
        <v/>
      </c>
      <c r="C1490" s="10" t="str" cm="1">
        <f t="array" ref="C1490">IFERROR(IF(ISNUMBER(B1490),(B1490-INDEX('Price Data'!B:B,MATCH(TEXT(A1490,"YYYY-MM-DD"),'Price Data'!A:A,0)+1))/INDEX('Price Data'!B:B,MATCH(TEXT(A1490,"YYYY-MM-DD"),'Price Data'!A:A,0)+1),""),"")</f>
        <v/>
      </c>
      <c r="D1490" s="34" t="str">
        <f>IFERROR(INDEX('Price Data'!E:E,MATCH(TEXT(A1490,"YYYY-MM-DD"),'Price Data'!D:D,0)),"")</f>
        <v/>
      </c>
      <c r="E1490" s="10" t="str" cm="1">
        <f t="array" ref="E1490">IFERROR(IF(ISNUMBER(D1490),(D1490-INDEX('Price Data'!E:E,MATCH(TEXT(A1490,"YYYY-MM-DD"),'Price Data'!D:D,0)+1))/INDEX('Price Data'!E:E,MATCH(TEXT(A1490,"YYYY-MM-DD"),'Price Data'!D:D,0)+1),""),"")</f>
        <v/>
      </c>
      <c r="F1490" s="34" t="str">
        <f>IFERROR(INDEX('Price Data'!H:H,MATCH(TEXT(A1490,"YYYY-MM-DD"),'Price Data'!G:G,0)),"")</f>
        <v/>
      </c>
      <c r="G1490" s="10" t="str" cm="1">
        <f t="array" ref="G1490">IFERROR(IF(ISNUMBER(F1490),(F1490-INDEX('Price Data'!H:H,MATCH(TEXT(A1490,"YYYY-MM-DD"),'Price Data'!G:G,0)+1))/INDEX('Price Data'!H:H,MATCH(TEXT(A1490,"YYYY-MM-DD"),'Price Data'!G:G,0)+1),""),"")</f>
        <v/>
      </c>
      <c r="H1490" s="34" t="str">
        <f>IFERROR(INDEX('Price Data'!K:K,MATCH(TEXT(A1490,"YYYY-MM-DD"),'Price Data'!J:J,0)),"")</f>
        <v/>
      </c>
      <c r="I1490" s="10" t="str" cm="1">
        <f t="array" ref="I1490">IFERROR(IF(ISNUMBER(H1490),(H1490-INDEX('Price Data'!K:K,MATCH(TEXT(A1490,"YYYY-MM-DD"),'Price Data'!J:J,0)+1))/INDEX('Price Data'!K:K,MATCH(TEXT(A1490,"YYYY-MM-DD"),'Price Data'!J:J,0)+1),""),"")</f>
        <v/>
      </c>
      <c r="J1490" s="34" t="str">
        <f>IFERROR(INDEX('Price Data'!N:N,MATCH(TEXT(A1490,"YYYY-MM-DD"),'Price Data'!M:M,0)),"")</f>
        <v/>
      </c>
      <c r="K1490" s="10" t="str" cm="1">
        <f t="array" ref="K1490">IFERROR(IF(ISNUMBER(J1490),(J1490-INDEX('Price Data'!N:N,MATCH(TEXT(A1490,"YYYY-MM-DD"),'Price Data'!M:M,0)+1))/INDEX('Price Data'!N:N,MATCH(TEXT(A1490,"YYYY-MM-DD"),'Price Data'!M:M,0)+1),""),"")</f>
        <v/>
      </c>
      <c r="L1490" s="34" t="str">
        <f>IFERROR(INDEX('Price Data'!Q:Q,MATCH(TEXT(A1490,"YYYY-MM-DD"),'Price Data'!P:P,0)),"")</f>
        <v/>
      </c>
      <c r="M1490" s="10" t="str" cm="1">
        <f t="array" ref="M1490">IFERROR(IF(ISNUMBER(L1490),(L1490-INDEX('Price Data'!Q:Q,MATCH(TEXT(A1490,"YYYY-MM-DD"),'Price Data'!P:P,0)+1))/INDEX('Price Data'!Q:Q,MATCH(TEXT(A1490,"YYYY-MM-DD"),'Price Data'!P:P,0)+1),""),"")</f>
        <v/>
      </c>
      <c r="N1490" s="34" t="str">
        <f>IFERROR(INDEX('Price Data'!T:T,MATCH(TEXT(A1490,"YYYY-MM-DD"),'Price Data'!S:S,0)),"")</f>
        <v/>
      </c>
      <c r="O1490" s="10" t="str" cm="1">
        <f t="array" ref="O1490">IFERROR(IF(ISNUMBER(N1490),(N1490-INDEX('Price Data'!T:T,MATCH(TEXT(A1490,"YYYY-MM-DD"),'Price Data'!S:S,0)+1))/INDEX('Price Data'!T:T,MATCH(TEXT(A1490,"YYYY-MM-DD"),'Price Data'!S:S,0)+1),""),"")</f>
        <v/>
      </c>
    </row>
    <row r="1491" spans="1:15" x14ac:dyDescent="0.3">
      <c r="A1491" s="8">
        <v>43310</v>
      </c>
      <c r="B1491" s="34" t="str">
        <f>IFERROR(INDEX('Price Data'!B:B,MATCH(TEXT(A1491,"YYYY-MM-DD"),'Price Data'!A:A,0)),"")</f>
        <v/>
      </c>
      <c r="C1491" s="10" t="str" cm="1">
        <f t="array" ref="C1491">IFERROR(IF(ISNUMBER(B1491),(B1491-INDEX('Price Data'!B:B,MATCH(TEXT(A1491,"YYYY-MM-DD"),'Price Data'!A:A,0)+1))/INDEX('Price Data'!B:B,MATCH(TEXT(A1491,"YYYY-MM-DD"),'Price Data'!A:A,0)+1),""),"")</f>
        <v/>
      </c>
      <c r="D1491" s="34" t="str">
        <f>IFERROR(INDEX('Price Data'!E:E,MATCH(TEXT(A1491,"YYYY-MM-DD"),'Price Data'!D:D,0)),"")</f>
        <v/>
      </c>
      <c r="E1491" s="10" t="str" cm="1">
        <f t="array" ref="E1491">IFERROR(IF(ISNUMBER(D1491),(D1491-INDEX('Price Data'!E:E,MATCH(TEXT(A1491,"YYYY-MM-DD"),'Price Data'!D:D,0)+1))/INDEX('Price Data'!E:E,MATCH(TEXT(A1491,"YYYY-MM-DD"),'Price Data'!D:D,0)+1),""),"")</f>
        <v/>
      </c>
      <c r="F1491" s="34" t="str">
        <f>IFERROR(INDEX('Price Data'!H:H,MATCH(TEXT(A1491,"YYYY-MM-DD"),'Price Data'!G:G,0)),"")</f>
        <v/>
      </c>
      <c r="G1491" s="10" t="str" cm="1">
        <f t="array" ref="G1491">IFERROR(IF(ISNUMBER(F1491),(F1491-INDEX('Price Data'!H:H,MATCH(TEXT(A1491,"YYYY-MM-DD"),'Price Data'!G:G,0)+1))/INDEX('Price Data'!H:H,MATCH(TEXT(A1491,"YYYY-MM-DD"),'Price Data'!G:G,0)+1),""),"")</f>
        <v/>
      </c>
      <c r="H1491" s="34" t="str">
        <f>IFERROR(INDEX('Price Data'!K:K,MATCH(TEXT(A1491,"YYYY-MM-DD"),'Price Data'!J:J,0)),"")</f>
        <v/>
      </c>
      <c r="I1491" s="10" t="str" cm="1">
        <f t="array" ref="I1491">IFERROR(IF(ISNUMBER(H1491),(H1491-INDEX('Price Data'!K:K,MATCH(TEXT(A1491,"YYYY-MM-DD"),'Price Data'!J:J,0)+1))/INDEX('Price Data'!K:K,MATCH(TEXT(A1491,"YYYY-MM-DD"),'Price Data'!J:J,0)+1),""),"")</f>
        <v/>
      </c>
      <c r="J1491" s="34" t="str">
        <f>IFERROR(INDEX('Price Data'!N:N,MATCH(TEXT(A1491,"YYYY-MM-DD"),'Price Data'!M:M,0)),"")</f>
        <v/>
      </c>
      <c r="K1491" s="10" t="str" cm="1">
        <f t="array" ref="K1491">IFERROR(IF(ISNUMBER(J1491),(J1491-INDEX('Price Data'!N:N,MATCH(TEXT(A1491,"YYYY-MM-DD"),'Price Data'!M:M,0)+1))/INDEX('Price Data'!N:N,MATCH(TEXT(A1491,"YYYY-MM-DD"),'Price Data'!M:M,0)+1),""),"")</f>
        <v/>
      </c>
      <c r="L1491" s="34" t="str">
        <f>IFERROR(INDEX('Price Data'!Q:Q,MATCH(TEXT(A1491,"YYYY-MM-DD"),'Price Data'!P:P,0)),"")</f>
        <v/>
      </c>
      <c r="M1491" s="10" t="str" cm="1">
        <f t="array" ref="M1491">IFERROR(IF(ISNUMBER(L1491),(L1491-INDEX('Price Data'!Q:Q,MATCH(TEXT(A1491,"YYYY-MM-DD"),'Price Data'!P:P,0)+1))/INDEX('Price Data'!Q:Q,MATCH(TEXT(A1491,"YYYY-MM-DD"),'Price Data'!P:P,0)+1),""),"")</f>
        <v/>
      </c>
      <c r="N1491" s="34" t="str">
        <f>IFERROR(INDEX('Price Data'!T:T,MATCH(TEXT(A1491,"YYYY-MM-DD"),'Price Data'!S:S,0)),"")</f>
        <v/>
      </c>
      <c r="O1491" s="10" t="str" cm="1">
        <f t="array" ref="O1491">IFERROR(IF(ISNUMBER(N1491),(N1491-INDEX('Price Data'!T:T,MATCH(TEXT(A1491,"YYYY-MM-DD"),'Price Data'!S:S,0)+1))/INDEX('Price Data'!T:T,MATCH(TEXT(A1491,"YYYY-MM-DD"),'Price Data'!S:S,0)+1),""),"")</f>
        <v/>
      </c>
    </row>
    <row r="1492" spans="1:15" x14ac:dyDescent="0.3">
      <c r="A1492" s="8">
        <v>43311</v>
      </c>
      <c r="B1492" s="34">
        <f>IFERROR(INDEX('Price Data'!B:B,MATCH(TEXT(A1492,"YYYY-MM-DD"),'Price Data'!A:A,0)),"")</f>
        <v>21941</v>
      </c>
      <c r="C1492" s="10" cm="1">
        <f t="array" ref="C1492">IFERROR(IF(ISNUMBER(B1492),(B1492-INDEX('Price Data'!B:B,MATCH(TEXT(A1492,"YYYY-MM-DD"),'Price Data'!A:A,0)+1))/INDEX('Price Data'!B:B,MATCH(TEXT(A1492,"YYYY-MM-DD"),'Price Data'!A:A,0)+1),""),"")</f>
        <v>-6.3766795718515142E-4</v>
      </c>
      <c r="D1492" s="34">
        <f>IFERROR(INDEX('Price Data'!E:E,MATCH(TEXT(A1492,"YYYY-MM-DD"),'Price Data'!D:D,0)),"")</f>
        <v>15</v>
      </c>
      <c r="E1492" s="10" cm="1">
        <f t="array" ref="E1492">IFERROR(IF(ISNUMBER(D1492),(D1492-INDEX('Price Data'!E:E,MATCH(TEXT(A1492,"YYYY-MM-DD"),'Price Data'!D:D,0)+1))/INDEX('Price Data'!E:E,MATCH(TEXT(A1492,"YYYY-MM-DD"),'Price Data'!D:D,0)+1),""),"")</f>
        <v>5.3619302949061707E-3</v>
      </c>
      <c r="F1492" s="34">
        <f>IFERROR(INDEX('Price Data'!H:H,MATCH(TEXT(A1492,"YYYY-MM-DD"),'Price Data'!G:G,0)),"")</f>
        <v>262.5</v>
      </c>
      <c r="G1492" s="10" cm="1">
        <f t="array" ref="G1492">IFERROR(IF(ISNUMBER(F1492),(F1492-INDEX('Price Data'!H:H,MATCH(TEXT(A1492,"YYYY-MM-DD"),'Price Data'!G:G,0)+1))/INDEX('Price Data'!H:H,MATCH(TEXT(A1492,"YYYY-MM-DD"),'Price Data'!G:G,0)+1),""),"")</f>
        <v>5.0420193287399634E-2</v>
      </c>
      <c r="H1492" s="34">
        <f>IFERROR(INDEX('Price Data'!K:K,MATCH(TEXT(A1492,"YYYY-MM-DD"),'Price Data'!J:J,0)),"")</f>
        <v>2.5299999999999998</v>
      </c>
      <c r="I1492" s="10" cm="1">
        <f t="array" ref="I1492">IFERROR(IF(ISNUMBER(H1492),(H1492-INDEX('Price Data'!K:K,MATCH(TEXT(A1492,"YYYY-MM-DD"),'Price Data'!J:J,0)+1))/INDEX('Price Data'!K:K,MATCH(TEXT(A1492,"YYYY-MM-DD"),'Price Data'!J:J,0)+1),""),"")</f>
        <v>7.9681274900398492E-3</v>
      </c>
      <c r="J1492" s="34">
        <f>IFERROR(INDEX('Price Data'!N:N,MATCH(TEXT(A1492,"YYYY-MM-DD"),'Price Data'!M:M,0)),"")</f>
        <v>3.19</v>
      </c>
      <c r="K1492" s="10" cm="1">
        <f t="array" ref="K1492">IFERROR(IF(ISNUMBER(J1492),(J1492-INDEX('Price Data'!N:N,MATCH(TEXT(A1492,"YYYY-MM-DD"),'Price Data'!M:M,0)+1))/INDEX('Price Data'!N:N,MATCH(TEXT(A1492,"YYYY-MM-DD"),'Price Data'!M:M,0)+1),""),"")</f>
        <v>-9.3167701863354803E-3</v>
      </c>
      <c r="L1492" s="34">
        <f>IFERROR(INDEX('Price Data'!Q:Q,MATCH(TEXT(A1492,"YYYY-MM-DD"),'Price Data'!P:P,0)),"")</f>
        <v>2.68</v>
      </c>
      <c r="M1492" s="10" cm="1">
        <f t="array" ref="M1492">IFERROR(IF(ISNUMBER(L1492),(L1492-INDEX('Price Data'!Q:Q,MATCH(TEXT(A1492,"YYYY-MM-DD"),'Price Data'!P:P,0)+1))/INDEX('Price Data'!Q:Q,MATCH(TEXT(A1492,"YYYY-MM-DD"),'Price Data'!P:P,0)+1),""),"")</f>
        <v>7.5187969924812095E-3</v>
      </c>
      <c r="N1492" s="34">
        <f>IFERROR(INDEX('Price Data'!T:T,MATCH(TEXT(A1492,"YYYY-MM-DD"),'Price Data'!S:S,0)),"")</f>
        <v>3.69</v>
      </c>
      <c r="O1492" s="10" cm="1">
        <f t="array" ref="O1492">IFERROR(IF(ISNUMBER(N1492),(N1492-INDEX('Price Data'!T:T,MATCH(TEXT(A1492,"YYYY-MM-DD"),'Price Data'!S:S,0)+1))/INDEX('Price Data'!T:T,MATCH(TEXT(A1492,"YYYY-MM-DD"),'Price Data'!S:S,0)+1),""),"")</f>
        <v>-5.3908355795148294E-3</v>
      </c>
    </row>
    <row r="1493" spans="1:15" x14ac:dyDescent="0.3">
      <c r="A1493" s="8">
        <v>43312</v>
      </c>
      <c r="B1493" s="34">
        <f>IFERROR(INDEX('Price Data'!B:B,MATCH(TEXT(A1493,"YYYY-MM-DD"),'Price Data'!A:A,0)),"")</f>
        <v>22216</v>
      </c>
      <c r="C1493" s="10" cm="1">
        <f t="array" ref="C1493">IFERROR(IF(ISNUMBER(B1493),(B1493-INDEX('Price Data'!B:B,MATCH(TEXT(A1493,"YYYY-MM-DD"),'Price Data'!A:A,0)+1))/INDEX('Price Data'!B:B,MATCH(TEXT(A1493,"YYYY-MM-DD"),'Price Data'!A:A,0)+1),""),"")</f>
        <v>1.2533612870880999E-2</v>
      </c>
      <c r="D1493" s="34">
        <f>IFERROR(INDEX('Price Data'!E:E,MATCH(TEXT(A1493,"YYYY-MM-DD"),'Price Data'!D:D,0)),"")</f>
        <v>15.16</v>
      </c>
      <c r="E1493" s="10" cm="1">
        <f t="array" ref="E1493">IFERROR(IF(ISNUMBER(D1493),(D1493-INDEX('Price Data'!E:E,MATCH(TEXT(A1493,"YYYY-MM-DD"),'Price Data'!D:D,0)+1))/INDEX('Price Data'!E:E,MATCH(TEXT(A1493,"YYYY-MM-DD"),'Price Data'!D:D,0)+1),""),"")</f>
        <v>1.0666666666666677E-2</v>
      </c>
      <c r="F1493" s="34">
        <f>IFERROR(INDEX('Price Data'!H:H,MATCH(TEXT(A1493,"YYYY-MM-DD"),'Price Data'!G:G,0)),"")</f>
        <v>265.79998799999998</v>
      </c>
      <c r="G1493" s="10" cm="1">
        <f t="array" ref="G1493">IFERROR(IF(ISNUMBER(F1493),(F1493-INDEX('Price Data'!H:H,MATCH(TEXT(A1493,"YYYY-MM-DD"),'Price Data'!G:G,0)+1))/INDEX('Price Data'!H:H,MATCH(TEXT(A1493,"YYYY-MM-DD"),'Price Data'!G:G,0)+1),""),"")</f>
        <v>1.25713828571428E-2</v>
      </c>
      <c r="H1493" s="34">
        <f>IFERROR(INDEX('Price Data'!K:K,MATCH(TEXT(A1493,"YYYY-MM-DD"),'Price Data'!J:J,0)),"")</f>
        <v>2.63</v>
      </c>
      <c r="I1493" s="10" cm="1">
        <f t="array" ref="I1493">IFERROR(IF(ISNUMBER(H1493),(H1493-INDEX('Price Data'!K:K,MATCH(TEXT(A1493,"YYYY-MM-DD"),'Price Data'!J:J,0)+1))/INDEX('Price Data'!K:K,MATCH(TEXT(A1493,"YYYY-MM-DD"),'Price Data'!J:J,0)+1),""),"")</f>
        <v>3.9525691699604779E-2</v>
      </c>
      <c r="J1493" s="34">
        <f>IFERROR(INDEX('Price Data'!N:N,MATCH(TEXT(A1493,"YYYY-MM-DD"),'Price Data'!M:M,0)),"")</f>
        <v>3.24</v>
      </c>
      <c r="K1493" s="10" cm="1">
        <f t="array" ref="K1493">IFERROR(IF(ISNUMBER(J1493),(J1493-INDEX('Price Data'!N:N,MATCH(TEXT(A1493,"YYYY-MM-DD"),'Price Data'!M:M,0)+1))/INDEX('Price Data'!N:N,MATCH(TEXT(A1493,"YYYY-MM-DD"),'Price Data'!M:M,0)+1),""),"")</f>
        <v>1.5673981191222656E-2</v>
      </c>
      <c r="L1493" s="34">
        <f>IFERROR(INDEX('Price Data'!Q:Q,MATCH(TEXT(A1493,"YYYY-MM-DD"),'Price Data'!P:P,0)),"")</f>
        <v>2.72</v>
      </c>
      <c r="M1493" s="10" cm="1">
        <f t="array" ref="M1493">IFERROR(IF(ISNUMBER(L1493),(L1493-INDEX('Price Data'!Q:Q,MATCH(TEXT(A1493,"YYYY-MM-DD"),'Price Data'!P:P,0)+1))/INDEX('Price Data'!Q:Q,MATCH(TEXT(A1493,"YYYY-MM-DD"),'Price Data'!P:P,0)+1),""),"")</f>
        <v>1.492537313432837E-2</v>
      </c>
      <c r="N1493" s="34">
        <f>IFERROR(INDEX('Price Data'!T:T,MATCH(TEXT(A1493,"YYYY-MM-DD"),'Price Data'!S:S,0)),"")</f>
        <v>3.71</v>
      </c>
      <c r="O1493" s="10" cm="1">
        <f t="array" ref="O1493">IFERROR(IF(ISNUMBER(N1493),(N1493-INDEX('Price Data'!T:T,MATCH(TEXT(A1493,"YYYY-MM-DD"),'Price Data'!S:S,0)+1))/INDEX('Price Data'!T:T,MATCH(TEXT(A1493,"YYYY-MM-DD"),'Price Data'!S:S,0)+1),""),"")</f>
        <v>5.4200542005420106E-3</v>
      </c>
    </row>
    <row r="1494" spans="1:15" x14ac:dyDescent="0.3">
      <c r="A1494" s="8">
        <v>43313</v>
      </c>
      <c r="B1494" s="34">
        <f>IFERROR(INDEX('Price Data'!B:B,MATCH(TEXT(A1494,"YYYY-MM-DD"),'Price Data'!A:A,0)),"")</f>
        <v>21791</v>
      </c>
      <c r="C1494" s="10" cm="1">
        <f t="array" ref="C1494">IFERROR(IF(ISNUMBER(B1494),(B1494-INDEX('Price Data'!B:B,MATCH(TEXT(A1494,"YYYY-MM-DD"),'Price Data'!A:A,0)+1))/INDEX('Price Data'!B:B,MATCH(TEXT(A1494,"YYYY-MM-DD"),'Price Data'!A:A,0)+1),""),"")</f>
        <v>-1.913035649981995E-2</v>
      </c>
      <c r="D1494" s="34">
        <f>IFERROR(INDEX('Price Data'!E:E,MATCH(TEXT(A1494,"YYYY-MM-DD"),'Price Data'!D:D,0)),"")</f>
        <v>14.86</v>
      </c>
      <c r="E1494" s="10" cm="1">
        <f t="array" ref="E1494">IFERROR(IF(ISNUMBER(D1494),(D1494-INDEX('Price Data'!E:E,MATCH(TEXT(A1494,"YYYY-MM-DD"),'Price Data'!D:D,0)+1))/INDEX('Price Data'!E:E,MATCH(TEXT(A1494,"YYYY-MM-DD"),'Price Data'!D:D,0)+1),""),"")</f>
        <v>-1.9788918205804796E-2</v>
      </c>
      <c r="F1494" s="34">
        <f>IFERROR(INDEX('Price Data'!H:H,MATCH(TEXT(A1494,"YYYY-MM-DD"),'Price Data'!G:G,0)),"")</f>
        <v>260</v>
      </c>
      <c r="G1494" s="10" cm="1">
        <f t="array" ref="G1494">IFERROR(IF(ISNUMBER(F1494),(F1494-INDEX('Price Data'!H:H,MATCH(TEXT(A1494,"YYYY-MM-DD"),'Price Data'!G:G,0)+1))/INDEX('Price Data'!H:H,MATCH(TEXT(A1494,"YYYY-MM-DD"),'Price Data'!G:G,0)+1),""),"")</f>
        <v>-2.1820873821860313E-2</v>
      </c>
      <c r="H1494" s="34">
        <f>IFERROR(INDEX('Price Data'!K:K,MATCH(TEXT(A1494,"YYYY-MM-DD"),'Price Data'!J:J,0)),"")</f>
        <v>2.5099999999999998</v>
      </c>
      <c r="I1494" s="10" cm="1">
        <f t="array" ref="I1494">IFERROR(IF(ISNUMBER(H1494),(H1494-INDEX('Price Data'!K:K,MATCH(TEXT(A1494,"YYYY-MM-DD"),'Price Data'!J:J,0)+1))/INDEX('Price Data'!K:K,MATCH(TEXT(A1494,"YYYY-MM-DD"),'Price Data'!J:J,0)+1),""),"")</f>
        <v>-4.5627376425855556E-2</v>
      </c>
      <c r="J1494" s="34">
        <f>IFERROR(INDEX('Price Data'!N:N,MATCH(TEXT(A1494,"YYYY-MM-DD"),'Price Data'!M:M,0)),"")</f>
        <v>3.22</v>
      </c>
      <c r="K1494" s="10" cm="1">
        <f t="array" ref="K1494">IFERROR(IF(ISNUMBER(J1494),(J1494-INDEX('Price Data'!N:N,MATCH(TEXT(A1494,"YYYY-MM-DD"),'Price Data'!M:M,0)+1))/INDEX('Price Data'!N:N,MATCH(TEXT(A1494,"YYYY-MM-DD"),'Price Data'!M:M,0)+1),""),"")</f>
        <v>-6.1728395061728444E-3</v>
      </c>
      <c r="L1494" s="34">
        <f>IFERROR(INDEX('Price Data'!Q:Q,MATCH(TEXT(A1494,"YYYY-MM-DD"),'Price Data'!P:P,0)),"")</f>
        <v>2.65</v>
      </c>
      <c r="M1494" s="10" cm="1">
        <f t="array" ref="M1494">IFERROR(IF(ISNUMBER(L1494),(L1494-INDEX('Price Data'!Q:Q,MATCH(TEXT(A1494,"YYYY-MM-DD"),'Price Data'!P:P,0)+1))/INDEX('Price Data'!Q:Q,MATCH(TEXT(A1494,"YYYY-MM-DD"),'Price Data'!P:P,0)+1),""),"")</f>
        <v>-2.5735294117647162E-2</v>
      </c>
      <c r="N1494" s="34">
        <f>IFERROR(INDEX('Price Data'!T:T,MATCH(TEXT(A1494,"YYYY-MM-DD"),'Price Data'!S:S,0)),"")</f>
        <v>3.77</v>
      </c>
      <c r="O1494" s="10" cm="1">
        <f t="array" ref="O1494">IFERROR(IF(ISNUMBER(N1494),(N1494-INDEX('Price Data'!T:T,MATCH(TEXT(A1494,"YYYY-MM-DD"),'Price Data'!S:S,0)+1))/INDEX('Price Data'!T:T,MATCH(TEXT(A1494,"YYYY-MM-DD"),'Price Data'!S:S,0)+1),""),"")</f>
        <v>1.6172506738544489E-2</v>
      </c>
    </row>
    <row r="1495" spans="1:15" x14ac:dyDescent="0.3">
      <c r="A1495" s="8">
        <v>43314</v>
      </c>
      <c r="B1495" s="34">
        <f>IFERROR(INDEX('Price Data'!B:B,MATCH(TEXT(A1495,"YYYY-MM-DD"),'Price Data'!A:A,0)),"")</f>
        <v>21415</v>
      </c>
      <c r="C1495" s="10" cm="1">
        <f t="array" ref="C1495">IFERROR(IF(ISNUMBER(B1495),(B1495-INDEX('Price Data'!B:B,MATCH(TEXT(A1495,"YYYY-MM-DD"),'Price Data'!A:A,0)+1))/INDEX('Price Data'!B:B,MATCH(TEXT(A1495,"YYYY-MM-DD"),'Price Data'!A:A,0)+1),""),"")</f>
        <v>-1.7254829975678031E-2</v>
      </c>
      <c r="D1495" s="34">
        <f>IFERROR(INDEX('Price Data'!E:E,MATCH(TEXT(A1495,"YYYY-MM-DD"),'Price Data'!D:D,0)),"")</f>
        <v>14.23</v>
      </c>
      <c r="E1495" s="10" cm="1">
        <f t="array" ref="E1495">IFERROR(IF(ISNUMBER(D1495),(D1495-INDEX('Price Data'!E:E,MATCH(TEXT(A1495,"YYYY-MM-DD"),'Price Data'!D:D,0)+1))/INDEX('Price Data'!E:E,MATCH(TEXT(A1495,"YYYY-MM-DD"),'Price Data'!D:D,0)+1),""),"")</f>
        <v>-4.2395693135935331E-2</v>
      </c>
      <c r="F1495" s="34">
        <f>IFERROR(INDEX('Price Data'!H:H,MATCH(TEXT(A1495,"YYYY-MM-DD"),'Price Data'!G:G,0)),"")</f>
        <v>247.300003</v>
      </c>
      <c r="G1495" s="10" cm="1">
        <f t="array" ref="G1495">IFERROR(IF(ISNUMBER(F1495),(F1495-INDEX('Price Data'!H:H,MATCH(TEXT(A1495,"YYYY-MM-DD"),'Price Data'!G:G,0)+1))/INDEX('Price Data'!H:H,MATCH(TEXT(A1495,"YYYY-MM-DD"),'Price Data'!G:G,0)+1),""),"")</f>
        <v>-4.884614230769229E-2</v>
      </c>
      <c r="H1495" s="34">
        <f>IFERROR(INDEX('Price Data'!K:K,MATCH(TEXT(A1495,"YYYY-MM-DD"),'Price Data'!J:J,0)),"")</f>
        <v>2.42</v>
      </c>
      <c r="I1495" s="10" cm="1">
        <f t="array" ref="I1495">IFERROR(IF(ISNUMBER(H1495),(H1495-INDEX('Price Data'!K:K,MATCH(TEXT(A1495,"YYYY-MM-DD"),'Price Data'!J:J,0)+1))/INDEX('Price Data'!K:K,MATCH(TEXT(A1495,"YYYY-MM-DD"),'Price Data'!J:J,0)+1),""),"")</f>
        <v>-3.585657370517923E-2</v>
      </c>
      <c r="J1495" s="34">
        <f>IFERROR(INDEX('Price Data'!N:N,MATCH(TEXT(A1495,"YYYY-MM-DD"),'Price Data'!M:M,0)),"")</f>
        <v>3.11</v>
      </c>
      <c r="K1495" s="10" cm="1">
        <f t="array" ref="K1495">IFERROR(IF(ISNUMBER(J1495),(J1495-INDEX('Price Data'!N:N,MATCH(TEXT(A1495,"YYYY-MM-DD"),'Price Data'!M:M,0)+1))/INDEX('Price Data'!N:N,MATCH(TEXT(A1495,"YYYY-MM-DD"),'Price Data'!M:M,0)+1),""),"")</f>
        <v>-3.4161490683229913E-2</v>
      </c>
      <c r="L1495" s="34">
        <f>IFERROR(INDEX('Price Data'!Q:Q,MATCH(TEXT(A1495,"YYYY-MM-DD"),'Price Data'!P:P,0)),"")</f>
        <v>2.52</v>
      </c>
      <c r="M1495" s="10" cm="1">
        <f t="array" ref="M1495">IFERROR(IF(ISNUMBER(L1495),(L1495-INDEX('Price Data'!Q:Q,MATCH(TEXT(A1495,"YYYY-MM-DD"),'Price Data'!P:P,0)+1))/INDEX('Price Data'!Q:Q,MATCH(TEXT(A1495,"YYYY-MM-DD"),'Price Data'!P:P,0)+1),""),"")</f>
        <v>-4.9056603773584867E-2</v>
      </c>
      <c r="N1495" s="34">
        <f>IFERROR(INDEX('Price Data'!T:T,MATCH(TEXT(A1495,"YYYY-MM-DD"),'Price Data'!S:S,0)),"")</f>
        <v>3.67</v>
      </c>
      <c r="O1495" s="10" cm="1">
        <f t="array" ref="O1495">IFERROR(IF(ISNUMBER(N1495),(N1495-INDEX('Price Data'!T:T,MATCH(TEXT(A1495,"YYYY-MM-DD"),'Price Data'!S:S,0)+1))/INDEX('Price Data'!T:T,MATCH(TEXT(A1495,"YYYY-MM-DD"),'Price Data'!S:S,0)+1),""),"")</f>
        <v>-2.6525198938992064E-2</v>
      </c>
    </row>
    <row r="1496" spans="1:15" x14ac:dyDescent="0.3">
      <c r="A1496" s="8">
        <v>43315</v>
      </c>
      <c r="B1496" s="34">
        <f>IFERROR(INDEX('Price Data'!B:B,MATCH(TEXT(A1496,"YYYY-MM-DD"),'Price Data'!A:A,0)),"")</f>
        <v>21587</v>
      </c>
      <c r="C1496" s="10" cm="1">
        <f t="array" ref="C1496">IFERROR(IF(ISNUMBER(B1496),(B1496-INDEX('Price Data'!B:B,MATCH(TEXT(A1496,"YYYY-MM-DD"),'Price Data'!A:A,0)+1))/INDEX('Price Data'!B:B,MATCH(TEXT(A1496,"YYYY-MM-DD"),'Price Data'!A:A,0)+1),""),"")</f>
        <v>8.0317534438477702E-3</v>
      </c>
      <c r="D1496" s="34">
        <f>IFERROR(INDEX('Price Data'!E:E,MATCH(TEXT(A1496,"YYYY-MM-DD"),'Price Data'!D:D,0)),"")</f>
        <v>14.39</v>
      </c>
      <c r="E1496" s="10" cm="1">
        <f t="array" ref="E1496">IFERROR(IF(ISNUMBER(D1496),(D1496-INDEX('Price Data'!E:E,MATCH(TEXT(A1496,"YYYY-MM-DD"),'Price Data'!D:D,0)+1))/INDEX('Price Data'!E:E,MATCH(TEXT(A1496,"YYYY-MM-DD"),'Price Data'!D:D,0)+1),""),"")</f>
        <v>1.1243851018974009E-2</v>
      </c>
      <c r="F1496" s="34">
        <f>IFERROR(INDEX('Price Data'!H:H,MATCH(TEXT(A1496,"YYYY-MM-DD"),'Price Data'!G:G,0)),"")</f>
        <v>243</v>
      </c>
      <c r="G1496" s="10" cm="1">
        <f t="array" ref="G1496">IFERROR(IF(ISNUMBER(F1496),(F1496-INDEX('Price Data'!H:H,MATCH(TEXT(A1496,"YYYY-MM-DD"),'Price Data'!G:G,0)+1))/INDEX('Price Data'!H:H,MATCH(TEXT(A1496,"YYYY-MM-DD"),'Price Data'!G:G,0)+1),""),"")</f>
        <v>-1.7387800031688654E-2</v>
      </c>
      <c r="H1496" s="34">
        <f>IFERROR(INDEX('Price Data'!K:K,MATCH(TEXT(A1496,"YYYY-MM-DD"),'Price Data'!J:J,0)),"")</f>
        <v>2.44</v>
      </c>
      <c r="I1496" s="10" cm="1">
        <f t="array" ref="I1496">IFERROR(IF(ISNUMBER(H1496),(H1496-INDEX('Price Data'!K:K,MATCH(TEXT(A1496,"YYYY-MM-DD"),'Price Data'!J:J,0)+1))/INDEX('Price Data'!K:K,MATCH(TEXT(A1496,"YYYY-MM-DD"),'Price Data'!J:J,0)+1),""),"")</f>
        <v>8.2644628099173625E-3</v>
      </c>
      <c r="J1496" s="34">
        <f>IFERROR(INDEX('Price Data'!N:N,MATCH(TEXT(A1496,"YYYY-MM-DD"),'Price Data'!M:M,0)),"")</f>
        <v>3.1</v>
      </c>
      <c r="K1496" s="10" cm="1">
        <f t="array" ref="K1496">IFERROR(IF(ISNUMBER(J1496),(J1496-INDEX('Price Data'!N:N,MATCH(TEXT(A1496,"YYYY-MM-DD"),'Price Data'!M:M,0)+1))/INDEX('Price Data'!N:N,MATCH(TEXT(A1496,"YYYY-MM-DD"),'Price Data'!M:M,0)+1),""),"")</f>
        <v>-3.2154340836012176E-3</v>
      </c>
      <c r="L1496" s="34">
        <f>IFERROR(INDEX('Price Data'!Q:Q,MATCH(TEXT(A1496,"YYYY-MM-DD"),'Price Data'!P:P,0)),"")</f>
        <v>2.5</v>
      </c>
      <c r="M1496" s="10" cm="1">
        <f t="array" ref="M1496">IFERROR(IF(ISNUMBER(L1496),(L1496-INDEX('Price Data'!Q:Q,MATCH(TEXT(A1496,"YYYY-MM-DD"),'Price Data'!P:P,0)+1))/INDEX('Price Data'!Q:Q,MATCH(TEXT(A1496,"YYYY-MM-DD"),'Price Data'!P:P,0)+1),""),"")</f>
        <v>-7.936507936507943E-3</v>
      </c>
      <c r="N1496" s="34">
        <f>IFERROR(INDEX('Price Data'!T:T,MATCH(TEXT(A1496,"YYYY-MM-DD"),'Price Data'!S:S,0)),"")</f>
        <v>3.65</v>
      </c>
      <c r="O1496" s="10" cm="1">
        <f t="array" ref="O1496">IFERROR(IF(ISNUMBER(N1496),(N1496-INDEX('Price Data'!T:T,MATCH(TEXT(A1496,"YYYY-MM-DD"),'Price Data'!S:S,0)+1))/INDEX('Price Data'!T:T,MATCH(TEXT(A1496,"YYYY-MM-DD"),'Price Data'!S:S,0)+1),""),"")</f>
        <v>-5.449591280653956E-3</v>
      </c>
    </row>
    <row r="1497" spans="1:15" x14ac:dyDescent="0.3">
      <c r="A1497" s="8">
        <v>43316</v>
      </c>
      <c r="B1497" s="34" t="str">
        <f>IFERROR(INDEX('Price Data'!B:B,MATCH(TEXT(A1497,"YYYY-MM-DD"),'Price Data'!A:A,0)),"")</f>
        <v/>
      </c>
      <c r="C1497" s="10" t="str" cm="1">
        <f t="array" ref="C1497">IFERROR(IF(ISNUMBER(B1497),(B1497-INDEX('Price Data'!B:B,MATCH(TEXT(A1497,"YYYY-MM-DD"),'Price Data'!A:A,0)+1))/INDEX('Price Data'!B:B,MATCH(TEXT(A1497,"YYYY-MM-DD"),'Price Data'!A:A,0)+1),""),"")</f>
        <v/>
      </c>
      <c r="D1497" s="34" t="str">
        <f>IFERROR(INDEX('Price Data'!E:E,MATCH(TEXT(A1497,"YYYY-MM-DD"),'Price Data'!D:D,0)),"")</f>
        <v/>
      </c>
      <c r="E1497" s="10" t="str" cm="1">
        <f t="array" ref="E1497">IFERROR(IF(ISNUMBER(D1497),(D1497-INDEX('Price Data'!E:E,MATCH(TEXT(A1497,"YYYY-MM-DD"),'Price Data'!D:D,0)+1))/INDEX('Price Data'!E:E,MATCH(TEXT(A1497,"YYYY-MM-DD"),'Price Data'!D:D,0)+1),""),"")</f>
        <v/>
      </c>
      <c r="F1497" s="34" t="str">
        <f>IFERROR(INDEX('Price Data'!H:H,MATCH(TEXT(A1497,"YYYY-MM-DD"),'Price Data'!G:G,0)),"")</f>
        <v/>
      </c>
      <c r="G1497" s="10" t="str" cm="1">
        <f t="array" ref="G1497">IFERROR(IF(ISNUMBER(F1497),(F1497-INDEX('Price Data'!H:H,MATCH(TEXT(A1497,"YYYY-MM-DD"),'Price Data'!G:G,0)+1))/INDEX('Price Data'!H:H,MATCH(TEXT(A1497,"YYYY-MM-DD"),'Price Data'!G:G,0)+1),""),"")</f>
        <v/>
      </c>
      <c r="H1497" s="34" t="str">
        <f>IFERROR(INDEX('Price Data'!K:K,MATCH(TEXT(A1497,"YYYY-MM-DD"),'Price Data'!J:J,0)),"")</f>
        <v/>
      </c>
      <c r="I1497" s="10" t="str" cm="1">
        <f t="array" ref="I1497">IFERROR(IF(ISNUMBER(H1497),(H1497-INDEX('Price Data'!K:K,MATCH(TEXT(A1497,"YYYY-MM-DD"),'Price Data'!J:J,0)+1))/INDEX('Price Data'!K:K,MATCH(TEXT(A1497,"YYYY-MM-DD"),'Price Data'!J:J,0)+1),""),"")</f>
        <v/>
      </c>
      <c r="J1497" s="34" t="str">
        <f>IFERROR(INDEX('Price Data'!N:N,MATCH(TEXT(A1497,"YYYY-MM-DD"),'Price Data'!M:M,0)),"")</f>
        <v/>
      </c>
      <c r="K1497" s="10" t="str" cm="1">
        <f t="array" ref="K1497">IFERROR(IF(ISNUMBER(J1497),(J1497-INDEX('Price Data'!N:N,MATCH(TEXT(A1497,"YYYY-MM-DD"),'Price Data'!M:M,0)+1))/INDEX('Price Data'!N:N,MATCH(TEXT(A1497,"YYYY-MM-DD"),'Price Data'!M:M,0)+1),""),"")</f>
        <v/>
      </c>
      <c r="L1497" s="34" t="str">
        <f>IFERROR(INDEX('Price Data'!Q:Q,MATCH(TEXT(A1497,"YYYY-MM-DD"),'Price Data'!P:P,0)),"")</f>
        <v/>
      </c>
      <c r="M1497" s="10" t="str" cm="1">
        <f t="array" ref="M1497">IFERROR(IF(ISNUMBER(L1497),(L1497-INDEX('Price Data'!Q:Q,MATCH(TEXT(A1497,"YYYY-MM-DD"),'Price Data'!P:P,0)+1))/INDEX('Price Data'!Q:Q,MATCH(TEXT(A1497,"YYYY-MM-DD"),'Price Data'!P:P,0)+1),""),"")</f>
        <v/>
      </c>
      <c r="N1497" s="34" t="str">
        <f>IFERROR(INDEX('Price Data'!T:T,MATCH(TEXT(A1497,"YYYY-MM-DD"),'Price Data'!S:S,0)),"")</f>
        <v/>
      </c>
      <c r="O1497" s="10" t="str" cm="1">
        <f t="array" ref="O1497">IFERROR(IF(ISNUMBER(N1497),(N1497-INDEX('Price Data'!T:T,MATCH(TEXT(A1497,"YYYY-MM-DD"),'Price Data'!S:S,0)+1))/INDEX('Price Data'!T:T,MATCH(TEXT(A1497,"YYYY-MM-DD"),'Price Data'!S:S,0)+1),""),"")</f>
        <v/>
      </c>
    </row>
    <row r="1498" spans="1:15" x14ac:dyDescent="0.3">
      <c r="A1498" s="8">
        <v>43317</v>
      </c>
      <c r="B1498" s="34" t="str">
        <f>IFERROR(INDEX('Price Data'!B:B,MATCH(TEXT(A1498,"YYYY-MM-DD"),'Price Data'!A:A,0)),"")</f>
        <v/>
      </c>
      <c r="C1498" s="10" t="str" cm="1">
        <f t="array" ref="C1498">IFERROR(IF(ISNUMBER(B1498),(B1498-INDEX('Price Data'!B:B,MATCH(TEXT(A1498,"YYYY-MM-DD"),'Price Data'!A:A,0)+1))/INDEX('Price Data'!B:B,MATCH(TEXT(A1498,"YYYY-MM-DD"),'Price Data'!A:A,0)+1),""),"")</f>
        <v/>
      </c>
      <c r="D1498" s="34" t="str">
        <f>IFERROR(INDEX('Price Data'!E:E,MATCH(TEXT(A1498,"YYYY-MM-DD"),'Price Data'!D:D,0)),"")</f>
        <v/>
      </c>
      <c r="E1498" s="10" t="str" cm="1">
        <f t="array" ref="E1498">IFERROR(IF(ISNUMBER(D1498),(D1498-INDEX('Price Data'!E:E,MATCH(TEXT(A1498,"YYYY-MM-DD"),'Price Data'!D:D,0)+1))/INDEX('Price Data'!E:E,MATCH(TEXT(A1498,"YYYY-MM-DD"),'Price Data'!D:D,0)+1),""),"")</f>
        <v/>
      </c>
      <c r="F1498" s="34" t="str">
        <f>IFERROR(INDEX('Price Data'!H:H,MATCH(TEXT(A1498,"YYYY-MM-DD"),'Price Data'!G:G,0)),"")</f>
        <v/>
      </c>
      <c r="G1498" s="10" t="str" cm="1">
        <f t="array" ref="G1498">IFERROR(IF(ISNUMBER(F1498),(F1498-INDEX('Price Data'!H:H,MATCH(TEXT(A1498,"YYYY-MM-DD"),'Price Data'!G:G,0)+1))/INDEX('Price Data'!H:H,MATCH(TEXT(A1498,"YYYY-MM-DD"),'Price Data'!G:G,0)+1),""),"")</f>
        <v/>
      </c>
      <c r="H1498" s="34" t="str">
        <f>IFERROR(INDEX('Price Data'!K:K,MATCH(TEXT(A1498,"YYYY-MM-DD"),'Price Data'!J:J,0)),"")</f>
        <v/>
      </c>
      <c r="I1498" s="10" t="str" cm="1">
        <f t="array" ref="I1498">IFERROR(IF(ISNUMBER(H1498),(H1498-INDEX('Price Data'!K:K,MATCH(TEXT(A1498,"YYYY-MM-DD"),'Price Data'!J:J,0)+1))/INDEX('Price Data'!K:K,MATCH(TEXT(A1498,"YYYY-MM-DD"),'Price Data'!J:J,0)+1),""),"")</f>
        <v/>
      </c>
      <c r="J1498" s="34" t="str">
        <f>IFERROR(INDEX('Price Data'!N:N,MATCH(TEXT(A1498,"YYYY-MM-DD"),'Price Data'!M:M,0)),"")</f>
        <v/>
      </c>
      <c r="K1498" s="10" t="str" cm="1">
        <f t="array" ref="K1498">IFERROR(IF(ISNUMBER(J1498),(J1498-INDEX('Price Data'!N:N,MATCH(TEXT(A1498,"YYYY-MM-DD"),'Price Data'!M:M,0)+1))/INDEX('Price Data'!N:N,MATCH(TEXT(A1498,"YYYY-MM-DD"),'Price Data'!M:M,0)+1),""),"")</f>
        <v/>
      </c>
      <c r="L1498" s="34" t="str">
        <f>IFERROR(INDEX('Price Data'!Q:Q,MATCH(TEXT(A1498,"YYYY-MM-DD"),'Price Data'!P:P,0)),"")</f>
        <v/>
      </c>
      <c r="M1498" s="10" t="str" cm="1">
        <f t="array" ref="M1498">IFERROR(IF(ISNUMBER(L1498),(L1498-INDEX('Price Data'!Q:Q,MATCH(TEXT(A1498,"YYYY-MM-DD"),'Price Data'!P:P,0)+1))/INDEX('Price Data'!Q:Q,MATCH(TEXT(A1498,"YYYY-MM-DD"),'Price Data'!P:P,0)+1),""),"")</f>
        <v/>
      </c>
      <c r="N1498" s="34" t="str">
        <f>IFERROR(INDEX('Price Data'!T:T,MATCH(TEXT(A1498,"YYYY-MM-DD"),'Price Data'!S:S,0)),"")</f>
        <v/>
      </c>
      <c r="O1498" s="10" t="str" cm="1">
        <f t="array" ref="O1498">IFERROR(IF(ISNUMBER(N1498),(N1498-INDEX('Price Data'!T:T,MATCH(TEXT(A1498,"YYYY-MM-DD"),'Price Data'!S:S,0)+1))/INDEX('Price Data'!T:T,MATCH(TEXT(A1498,"YYYY-MM-DD"),'Price Data'!S:S,0)+1),""),"")</f>
        <v/>
      </c>
    </row>
    <row r="1499" spans="1:15" x14ac:dyDescent="0.3">
      <c r="A1499" s="8">
        <v>43318</v>
      </c>
      <c r="B1499" s="34">
        <f>IFERROR(INDEX('Price Data'!B:B,MATCH(TEXT(A1499,"YYYY-MM-DD"),'Price Data'!A:A,0)),"")</f>
        <v>21580</v>
      </c>
      <c r="C1499" s="10" cm="1">
        <f t="array" ref="C1499">IFERROR(IF(ISNUMBER(B1499),(B1499-INDEX('Price Data'!B:B,MATCH(TEXT(A1499,"YYYY-MM-DD"),'Price Data'!A:A,0)+1))/INDEX('Price Data'!B:B,MATCH(TEXT(A1499,"YYYY-MM-DD"),'Price Data'!A:A,0)+1),""),"")</f>
        <v>-3.2426923611432809E-4</v>
      </c>
      <c r="D1499" s="34">
        <f>IFERROR(INDEX('Price Data'!E:E,MATCH(TEXT(A1499,"YYYY-MM-DD"),'Price Data'!D:D,0)),"")</f>
        <v>14.38</v>
      </c>
      <c r="E1499" s="10" cm="1">
        <f t="array" ref="E1499">IFERROR(IF(ISNUMBER(D1499),(D1499-INDEX('Price Data'!E:E,MATCH(TEXT(A1499,"YYYY-MM-DD"),'Price Data'!D:D,0)+1))/INDEX('Price Data'!E:E,MATCH(TEXT(A1499,"YYYY-MM-DD"),'Price Data'!D:D,0)+1),""),"")</f>
        <v>-6.9492703266155567E-4</v>
      </c>
      <c r="F1499" s="34">
        <f>IFERROR(INDEX('Price Data'!H:H,MATCH(TEXT(A1499,"YYYY-MM-DD"),'Price Data'!G:G,0)),"")</f>
        <v>236.89999399999999</v>
      </c>
      <c r="G1499" s="10" cm="1">
        <f t="array" ref="G1499">IFERROR(IF(ISNUMBER(F1499),(F1499-INDEX('Price Data'!H:H,MATCH(TEXT(A1499,"YYYY-MM-DD"),'Price Data'!G:G,0)+1))/INDEX('Price Data'!H:H,MATCH(TEXT(A1499,"YYYY-MM-DD"),'Price Data'!G:G,0)+1),""),"")</f>
        <v>-2.5102905349794268E-2</v>
      </c>
      <c r="H1499" s="34">
        <f>IFERROR(INDEX('Price Data'!K:K,MATCH(TEXT(A1499,"YYYY-MM-DD"),'Price Data'!J:J,0)),"")</f>
        <v>2.44</v>
      </c>
      <c r="I1499" s="10" cm="1">
        <f t="array" ref="I1499">IFERROR(IF(ISNUMBER(H1499),(H1499-INDEX('Price Data'!K:K,MATCH(TEXT(A1499,"YYYY-MM-DD"),'Price Data'!J:J,0)+1))/INDEX('Price Data'!K:K,MATCH(TEXT(A1499,"YYYY-MM-DD"),'Price Data'!J:J,0)+1),""),"")</f>
        <v>0</v>
      </c>
      <c r="J1499" s="34">
        <f>IFERROR(INDEX('Price Data'!N:N,MATCH(TEXT(A1499,"YYYY-MM-DD"),'Price Data'!M:M,0)),"")</f>
        <v>3.1</v>
      </c>
      <c r="K1499" s="10" cm="1">
        <f t="array" ref="K1499">IFERROR(IF(ISNUMBER(J1499),(J1499-INDEX('Price Data'!N:N,MATCH(TEXT(A1499,"YYYY-MM-DD"),'Price Data'!M:M,0)+1))/INDEX('Price Data'!N:N,MATCH(TEXT(A1499,"YYYY-MM-DD"),'Price Data'!M:M,0)+1),""),"")</f>
        <v>0</v>
      </c>
      <c r="L1499" s="34">
        <f>IFERROR(INDEX('Price Data'!Q:Q,MATCH(TEXT(A1499,"YYYY-MM-DD"),'Price Data'!P:P,0)),"")</f>
        <v>2.35</v>
      </c>
      <c r="M1499" s="10" cm="1">
        <f t="array" ref="M1499">IFERROR(IF(ISNUMBER(L1499),(L1499-INDEX('Price Data'!Q:Q,MATCH(TEXT(A1499,"YYYY-MM-DD"),'Price Data'!P:P,0)+1))/INDEX('Price Data'!Q:Q,MATCH(TEXT(A1499,"YYYY-MM-DD"),'Price Data'!P:P,0)+1),""),"")</f>
        <v>-5.9999999999999963E-2</v>
      </c>
      <c r="N1499" s="34">
        <f>IFERROR(INDEX('Price Data'!T:T,MATCH(TEXT(A1499,"YYYY-MM-DD"),'Price Data'!S:S,0)),"")</f>
        <v>3.67</v>
      </c>
      <c r="O1499" s="10" cm="1">
        <f t="array" ref="O1499">IFERROR(IF(ISNUMBER(N1499),(N1499-INDEX('Price Data'!T:T,MATCH(TEXT(A1499,"YYYY-MM-DD"),'Price Data'!S:S,0)+1))/INDEX('Price Data'!T:T,MATCH(TEXT(A1499,"YYYY-MM-DD"),'Price Data'!S:S,0)+1),""),"")</f>
        <v>5.4794520547945258E-3</v>
      </c>
    </row>
    <row r="1500" spans="1:15" x14ac:dyDescent="0.3">
      <c r="A1500" s="8">
        <v>43319</v>
      </c>
      <c r="B1500" s="34">
        <f>IFERROR(INDEX('Price Data'!B:B,MATCH(TEXT(A1500,"YYYY-MM-DD"),'Price Data'!A:A,0)),"")</f>
        <v>21854</v>
      </c>
      <c r="C1500" s="10" cm="1">
        <f t="array" ref="C1500">IFERROR(IF(ISNUMBER(B1500),(B1500-INDEX('Price Data'!B:B,MATCH(TEXT(A1500,"YYYY-MM-DD"),'Price Data'!A:A,0)+1))/INDEX('Price Data'!B:B,MATCH(TEXT(A1500,"YYYY-MM-DD"),'Price Data'!A:A,0)+1),""),"")</f>
        <v>1.2696941612604264E-2</v>
      </c>
      <c r="D1500" s="34">
        <f>IFERROR(INDEX('Price Data'!E:E,MATCH(TEXT(A1500,"YYYY-MM-DD"),'Price Data'!D:D,0)),"")</f>
        <v>14.79</v>
      </c>
      <c r="E1500" s="10" cm="1">
        <f t="array" ref="E1500">IFERROR(IF(ISNUMBER(D1500),(D1500-INDEX('Price Data'!E:E,MATCH(TEXT(A1500,"YYYY-MM-DD"),'Price Data'!D:D,0)+1))/INDEX('Price Data'!E:E,MATCH(TEXT(A1500,"YYYY-MM-DD"),'Price Data'!D:D,0)+1),""),"")</f>
        <v>2.8511821974965115E-2</v>
      </c>
      <c r="F1500" s="34">
        <f>IFERROR(INDEX('Price Data'!H:H,MATCH(TEXT(A1500,"YYYY-MM-DD"),'Price Data'!G:G,0)),"")</f>
        <v>242</v>
      </c>
      <c r="G1500" s="10" cm="1">
        <f t="array" ref="G1500">IFERROR(IF(ISNUMBER(F1500),(F1500-INDEX('Price Data'!H:H,MATCH(TEXT(A1500,"YYYY-MM-DD"),'Price Data'!G:G,0)+1))/INDEX('Price Data'!H:H,MATCH(TEXT(A1500,"YYYY-MM-DD"),'Price Data'!G:G,0)+1),""),"")</f>
        <v>2.152809678838577E-2</v>
      </c>
      <c r="H1500" s="34">
        <f>IFERROR(INDEX('Price Data'!K:K,MATCH(TEXT(A1500,"YYYY-MM-DD"),'Price Data'!J:J,0)),"")</f>
        <v>2.44</v>
      </c>
      <c r="I1500" s="10" cm="1">
        <f t="array" ref="I1500">IFERROR(IF(ISNUMBER(H1500),(H1500-INDEX('Price Data'!K:K,MATCH(TEXT(A1500,"YYYY-MM-DD"),'Price Data'!J:J,0)+1))/INDEX('Price Data'!K:K,MATCH(TEXT(A1500,"YYYY-MM-DD"),'Price Data'!J:J,0)+1),""),"")</f>
        <v>0</v>
      </c>
      <c r="J1500" s="34">
        <f>IFERROR(INDEX('Price Data'!N:N,MATCH(TEXT(A1500,"YYYY-MM-DD"),'Price Data'!M:M,0)),"")</f>
        <v>3.13</v>
      </c>
      <c r="K1500" s="10" cm="1">
        <f t="array" ref="K1500">IFERROR(IF(ISNUMBER(J1500),(J1500-INDEX('Price Data'!N:N,MATCH(TEXT(A1500,"YYYY-MM-DD"),'Price Data'!M:M,0)+1))/INDEX('Price Data'!N:N,MATCH(TEXT(A1500,"YYYY-MM-DD"),'Price Data'!M:M,0)+1),""),"")</f>
        <v>9.6774193548386459E-3</v>
      </c>
      <c r="L1500" s="34">
        <f>IFERROR(INDEX('Price Data'!Q:Q,MATCH(TEXT(A1500,"YYYY-MM-DD"),'Price Data'!P:P,0)),"")</f>
        <v>2.35</v>
      </c>
      <c r="M1500" s="10" cm="1">
        <f t="array" ref="M1500">IFERROR(IF(ISNUMBER(L1500),(L1500-INDEX('Price Data'!Q:Q,MATCH(TEXT(A1500,"YYYY-MM-DD"),'Price Data'!P:P,0)+1))/INDEX('Price Data'!Q:Q,MATCH(TEXT(A1500,"YYYY-MM-DD"),'Price Data'!P:P,0)+1),""),"")</f>
        <v>0</v>
      </c>
      <c r="N1500" s="34">
        <f>IFERROR(INDEX('Price Data'!T:T,MATCH(TEXT(A1500,"YYYY-MM-DD"),'Price Data'!S:S,0)),"")</f>
        <v>3.67</v>
      </c>
      <c r="O1500" s="10" cm="1">
        <f t="array" ref="O1500">IFERROR(IF(ISNUMBER(N1500),(N1500-INDEX('Price Data'!T:T,MATCH(TEXT(A1500,"YYYY-MM-DD"),'Price Data'!S:S,0)+1))/INDEX('Price Data'!T:T,MATCH(TEXT(A1500,"YYYY-MM-DD"),'Price Data'!S:S,0)+1),""),"")</f>
        <v>0</v>
      </c>
    </row>
    <row r="1501" spans="1:15" x14ac:dyDescent="0.3">
      <c r="A1501" s="8">
        <v>43320</v>
      </c>
      <c r="B1501" s="34">
        <f>IFERROR(INDEX('Price Data'!B:B,MATCH(TEXT(A1501,"YYYY-MM-DD"),'Price Data'!A:A,0)),"")</f>
        <v>21790</v>
      </c>
      <c r="C1501" s="10" cm="1">
        <f t="array" ref="C1501">IFERROR(IF(ISNUMBER(B1501),(B1501-INDEX('Price Data'!B:B,MATCH(TEXT(A1501,"YYYY-MM-DD"),'Price Data'!A:A,0)+1))/INDEX('Price Data'!B:B,MATCH(TEXT(A1501,"YYYY-MM-DD"),'Price Data'!A:A,0)+1),""),"")</f>
        <v>-2.9285256703578291E-3</v>
      </c>
      <c r="D1501" s="34">
        <f>IFERROR(INDEX('Price Data'!E:E,MATCH(TEXT(A1501,"YYYY-MM-DD"),'Price Data'!D:D,0)),"")</f>
        <v>14.74</v>
      </c>
      <c r="E1501" s="10" cm="1">
        <f t="array" ref="E1501">IFERROR(IF(ISNUMBER(D1501),(D1501-INDEX('Price Data'!E:E,MATCH(TEXT(A1501,"YYYY-MM-DD"),'Price Data'!D:D,0)+1))/INDEX('Price Data'!E:E,MATCH(TEXT(A1501,"YYYY-MM-DD"),'Price Data'!D:D,0)+1),""),"")</f>
        <v>-3.3806626098714628E-3</v>
      </c>
      <c r="F1501" s="34">
        <f>IFERROR(INDEX('Price Data'!H:H,MATCH(TEXT(A1501,"YYYY-MM-DD"),'Price Data'!G:G,0)),"")</f>
        <v>241.800003</v>
      </c>
      <c r="G1501" s="10" cm="1">
        <f t="array" ref="G1501">IFERROR(IF(ISNUMBER(F1501),(F1501-INDEX('Price Data'!H:H,MATCH(TEXT(A1501,"YYYY-MM-DD"),'Price Data'!G:G,0)+1))/INDEX('Price Data'!H:H,MATCH(TEXT(A1501,"YYYY-MM-DD"),'Price Data'!G:G,0)+1),""),"")</f>
        <v>-8.2643388429750502E-4</v>
      </c>
      <c r="H1501" s="34">
        <f>IFERROR(INDEX('Price Data'!K:K,MATCH(TEXT(A1501,"YYYY-MM-DD"),'Price Data'!J:J,0)),"")</f>
        <v>2.41</v>
      </c>
      <c r="I1501" s="10" cm="1">
        <f t="array" ref="I1501">IFERROR(IF(ISNUMBER(H1501),(H1501-INDEX('Price Data'!K:K,MATCH(TEXT(A1501,"YYYY-MM-DD"),'Price Data'!J:J,0)+1))/INDEX('Price Data'!K:K,MATCH(TEXT(A1501,"YYYY-MM-DD"),'Price Data'!J:J,0)+1),""),"")</f>
        <v>-1.2295081967213035E-2</v>
      </c>
      <c r="J1501" s="34">
        <f>IFERROR(INDEX('Price Data'!N:N,MATCH(TEXT(A1501,"YYYY-MM-DD"),'Price Data'!M:M,0)),"")</f>
        <v>2.94</v>
      </c>
      <c r="K1501" s="10" cm="1">
        <f t="array" ref="K1501">IFERROR(IF(ISNUMBER(J1501),(J1501-INDEX('Price Data'!N:N,MATCH(TEXT(A1501,"YYYY-MM-DD"),'Price Data'!M:M,0)+1))/INDEX('Price Data'!N:N,MATCH(TEXT(A1501,"YYYY-MM-DD"),'Price Data'!M:M,0)+1),""),"")</f>
        <v>-6.0702875399361006E-2</v>
      </c>
      <c r="L1501" s="34">
        <f>IFERROR(INDEX('Price Data'!Q:Q,MATCH(TEXT(A1501,"YYYY-MM-DD"),'Price Data'!P:P,0)),"")</f>
        <v>2.38</v>
      </c>
      <c r="M1501" s="10" cm="1">
        <f t="array" ref="M1501">IFERROR(IF(ISNUMBER(L1501),(L1501-INDEX('Price Data'!Q:Q,MATCH(TEXT(A1501,"YYYY-MM-DD"),'Price Data'!P:P,0)+1))/INDEX('Price Data'!Q:Q,MATCH(TEXT(A1501,"YYYY-MM-DD"),'Price Data'!P:P,0)+1),""),"")</f>
        <v>1.2765957446808427E-2</v>
      </c>
      <c r="N1501" s="34">
        <f>IFERROR(INDEX('Price Data'!T:T,MATCH(TEXT(A1501,"YYYY-MM-DD"),'Price Data'!S:S,0)),"")</f>
        <v>3.65</v>
      </c>
      <c r="O1501" s="10" cm="1">
        <f t="array" ref="O1501">IFERROR(IF(ISNUMBER(N1501),(N1501-INDEX('Price Data'!T:T,MATCH(TEXT(A1501,"YYYY-MM-DD"),'Price Data'!S:S,0)+1))/INDEX('Price Data'!T:T,MATCH(TEXT(A1501,"YYYY-MM-DD"),'Price Data'!S:S,0)+1),""),"")</f>
        <v>-5.449591280653956E-3</v>
      </c>
    </row>
    <row r="1502" spans="1:15" x14ac:dyDescent="0.3">
      <c r="A1502" s="8">
        <v>43321</v>
      </c>
      <c r="B1502" s="34">
        <f>IFERROR(INDEX('Price Data'!B:B,MATCH(TEXT(A1502,"YYYY-MM-DD"),'Price Data'!A:A,0)),"")</f>
        <v>21634</v>
      </c>
      <c r="C1502" s="10" cm="1">
        <f t="array" ref="C1502">IFERROR(IF(ISNUMBER(B1502),(B1502-INDEX('Price Data'!B:B,MATCH(TEXT(A1502,"YYYY-MM-DD"),'Price Data'!A:A,0)+1))/INDEX('Price Data'!B:B,MATCH(TEXT(A1502,"YYYY-MM-DD"),'Price Data'!A:A,0)+1),""),"")</f>
        <v>-7.159247361174851E-3</v>
      </c>
      <c r="D1502" s="34">
        <f>IFERROR(INDEX('Price Data'!E:E,MATCH(TEXT(A1502,"YYYY-MM-DD"),'Price Data'!D:D,0)),"")</f>
        <v>14.46</v>
      </c>
      <c r="E1502" s="10" cm="1">
        <f t="array" ref="E1502">IFERROR(IF(ISNUMBER(D1502),(D1502-INDEX('Price Data'!E:E,MATCH(TEXT(A1502,"YYYY-MM-DD"),'Price Data'!D:D,0)+1))/INDEX('Price Data'!E:E,MATCH(TEXT(A1502,"YYYY-MM-DD"),'Price Data'!D:D,0)+1),""),"")</f>
        <v>-1.8995929443690593E-2</v>
      </c>
      <c r="F1502" s="34">
        <f>IFERROR(INDEX('Price Data'!H:H,MATCH(TEXT(A1502,"YYYY-MM-DD"),'Price Data'!G:G,0)),"")</f>
        <v>238</v>
      </c>
      <c r="G1502" s="10" cm="1">
        <f t="array" ref="G1502">IFERROR(IF(ISNUMBER(F1502),(F1502-INDEX('Price Data'!H:H,MATCH(TEXT(A1502,"YYYY-MM-DD"),'Price Data'!G:G,0)+1))/INDEX('Price Data'!H:H,MATCH(TEXT(A1502,"YYYY-MM-DD"),'Price Data'!G:G,0)+1),""),"")</f>
        <v>-1.5715479540337324E-2</v>
      </c>
      <c r="H1502" s="34">
        <f>IFERROR(INDEX('Price Data'!K:K,MATCH(TEXT(A1502,"YYYY-MM-DD"),'Price Data'!J:J,0)),"")</f>
        <v>2.38</v>
      </c>
      <c r="I1502" s="10" cm="1">
        <f t="array" ref="I1502">IFERROR(IF(ISNUMBER(H1502),(H1502-INDEX('Price Data'!K:K,MATCH(TEXT(A1502,"YYYY-MM-DD"),'Price Data'!J:J,0)+1))/INDEX('Price Data'!K:K,MATCH(TEXT(A1502,"YYYY-MM-DD"),'Price Data'!J:J,0)+1),""),"")</f>
        <v>-1.2448132780083091E-2</v>
      </c>
      <c r="J1502" s="34">
        <f>IFERROR(INDEX('Price Data'!N:N,MATCH(TEXT(A1502,"YYYY-MM-DD"),'Price Data'!M:M,0)),"")</f>
        <v>2.91</v>
      </c>
      <c r="K1502" s="10" cm="1">
        <f t="array" ref="K1502">IFERROR(IF(ISNUMBER(J1502),(J1502-INDEX('Price Data'!N:N,MATCH(TEXT(A1502,"YYYY-MM-DD"),'Price Data'!M:M,0)+1))/INDEX('Price Data'!N:N,MATCH(TEXT(A1502,"YYYY-MM-DD"),'Price Data'!M:M,0)+1),""),"")</f>
        <v>-1.0204081632652994E-2</v>
      </c>
      <c r="L1502" s="34">
        <f>IFERROR(INDEX('Price Data'!Q:Q,MATCH(TEXT(A1502,"YYYY-MM-DD"),'Price Data'!P:P,0)),"")</f>
        <v>2.36</v>
      </c>
      <c r="M1502" s="10" cm="1">
        <f t="array" ref="M1502">IFERROR(IF(ISNUMBER(L1502),(L1502-INDEX('Price Data'!Q:Q,MATCH(TEXT(A1502,"YYYY-MM-DD"),'Price Data'!P:P,0)+1))/INDEX('Price Data'!Q:Q,MATCH(TEXT(A1502,"YYYY-MM-DD"),'Price Data'!P:P,0)+1),""),"")</f>
        <v>-8.4033613445378234E-3</v>
      </c>
      <c r="N1502" s="34">
        <f>IFERROR(INDEX('Price Data'!T:T,MATCH(TEXT(A1502,"YYYY-MM-DD"),'Price Data'!S:S,0)),"")</f>
        <v>3.63</v>
      </c>
      <c r="O1502" s="10" cm="1">
        <f t="array" ref="O1502">IFERROR(IF(ISNUMBER(N1502),(N1502-INDEX('Price Data'!T:T,MATCH(TEXT(A1502,"YYYY-MM-DD"),'Price Data'!S:S,0)+1))/INDEX('Price Data'!T:T,MATCH(TEXT(A1502,"YYYY-MM-DD"),'Price Data'!S:S,0)+1),""),"")</f>
        <v>-5.4794520547945258E-3</v>
      </c>
    </row>
    <row r="1503" spans="1:15" x14ac:dyDescent="0.3">
      <c r="A1503" s="8">
        <v>43322</v>
      </c>
      <c r="B1503" s="34">
        <f>IFERROR(INDEX('Price Data'!B:B,MATCH(TEXT(A1503,"YYYY-MM-DD"),'Price Data'!A:A,0)),"")</f>
        <v>21091</v>
      </c>
      <c r="C1503" s="10" cm="1">
        <f t="array" ref="C1503">IFERROR(IF(ISNUMBER(B1503),(B1503-INDEX('Price Data'!B:B,MATCH(TEXT(A1503,"YYYY-MM-DD"),'Price Data'!A:A,0)+1))/INDEX('Price Data'!B:B,MATCH(TEXT(A1503,"YYYY-MM-DD"),'Price Data'!A:A,0)+1),""),"")</f>
        <v>-2.5099380604603864E-2</v>
      </c>
      <c r="D1503" s="34">
        <f>IFERROR(INDEX('Price Data'!E:E,MATCH(TEXT(A1503,"YYYY-MM-DD"),'Price Data'!D:D,0)),"")</f>
        <v>13.78</v>
      </c>
      <c r="E1503" s="10" cm="1">
        <f t="array" ref="E1503">IFERROR(IF(ISNUMBER(D1503),(D1503-INDEX('Price Data'!E:E,MATCH(TEXT(A1503,"YYYY-MM-DD"),'Price Data'!D:D,0)+1))/INDEX('Price Data'!E:E,MATCH(TEXT(A1503,"YYYY-MM-DD"),'Price Data'!D:D,0)+1),""),"")</f>
        <v>-4.7026279391424723E-2</v>
      </c>
      <c r="F1503" s="34">
        <f>IFERROR(INDEX('Price Data'!H:H,MATCH(TEXT(A1503,"YYYY-MM-DD"),'Price Data'!G:G,0)),"")</f>
        <v>231.199997</v>
      </c>
      <c r="G1503" s="10" cm="1">
        <f t="array" ref="G1503">IFERROR(IF(ISNUMBER(F1503),(F1503-INDEX('Price Data'!H:H,MATCH(TEXT(A1503,"YYYY-MM-DD"),'Price Data'!G:G,0)+1))/INDEX('Price Data'!H:H,MATCH(TEXT(A1503,"YYYY-MM-DD"),'Price Data'!G:G,0)+1),""),"")</f>
        <v>-2.8571441176470605E-2</v>
      </c>
      <c r="H1503" s="34">
        <f>IFERROR(INDEX('Price Data'!K:K,MATCH(TEXT(A1503,"YYYY-MM-DD"),'Price Data'!J:J,0)),"")</f>
        <v>2.2999999999999998</v>
      </c>
      <c r="I1503" s="10" cm="1">
        <f t="array" ref="I1503">IFERROR(IF(ISNUMBER(H1503),(H1503-INDEX('Price Data'!K:K,MATCH(TEXT(A1503,"YYYY-MM-DD"),'Price Data'!J:J,0)+1))/INDEX('Price Data'!K:K,MATCH(TEXT(A1503,"YYYY-MM-DD"),'Price Data'!J:J,0)+1),""),"")</f>
        <v>-3.3613445378151294E-2</v>
      </c>
      <c r="J1503" s="34">
        <f>IFERROR(INDEX('Price Data'!N:N,MATCH(TEXT(A1503,"YYYY-MM-DD"),'Price Data'!M:M,0)),"")</f>
        <v>2.87</v>
      </c>
      <c r="K1503" s="10" cm="1">
        <f t="array" ref="K1503">IFERROR(IF(ISNUMBER(J1503),(J1503-INDEX('Price Data'!N:N,MATCH(TEXT(A1503,"YYYY-MM-DD"),'Price Data'!M:M,0)+1))/INDEX('Price Data'!N:N,MATCH(TEXT(A1503,"YYYY-MM-DD"),'Price Data'!M:M,0)+1),""),"")</f>
        <v>-1.3745704467353964E-2</v>
      </c>
      <c r="L1503" s="34">
        <f>IFERROR(INDEX('Price Data'!Q:Q,MATCH(TEXT(A1503,"YYYY-MM-DD"),'Price Data'!P:P,0)),"")</f>
        <v>2.31</v>
      </c>
      <c r="M1503" s="10" cm="1">
        <f t="array" ref="M1503">IFERROR(IF(ISNUMBER(L1503),(L1503-INDEX('Price Data'!Q:Q,MATCH(TEXT(A1503,"YYYY-MM-DD"),'Price Data'!P:P,0)+1))/INDEX('Price Data'!Q:Q,MATCH(TEXT(A1503,"YYYY-MM-DD"),'Price Data'!P:P,0)+1),""),"")</f>
        <v>-2.1186440677966028E-2</v>
      </c>
      <c r="N1503" s="34">
        <f>IFERROR(INDEX('Price Data'!T:T,MATCH(TEXT(A1503,"YYYY-MM-DD"),'Price Data'!S:S,0)),"")</f>
        <v>3.59</v>
      </c>
      <c r="O1503" s="10" cm="1">
        <f t="array" ref="O1503">IFERROR(IF(ISNUMBER(N1503),(N1503-INDEX('Price Data'!T:T,MATCH(TEXT(A1503,"YYYY-MM-DD"),'Price Data'!S:S,0)+1))/INDEX('Price Data'!T:T,MATCH(TEXT(A1503,"YYYY-MM-DD"),'Price Data'!S:S,0)+1),""),"")</f>
        <v>-1.1019283746556485E-2</v>
      </c>
    </row>
    <row r="1504" spans="1:15" x14ac:dyDescent="0.3">
      <c r="A1504" s="8">
        <v>43323</v>
      </c>
      <c r="B1504" s="34" t="str">
        <f>IFERROR(INDEX('Price Data'!B:B,MATCH(TEXT(A1504,"YYYY-MM-DD"),'Price Data'!A:A,0)),"")</f>
        <v/>
      </c>
      <c r="C1504" s="10" t="str" cm="1">
        <f t="array" ref="C1504">IFERROR(IF(ISNUMBER(B1504),(B1504-INDEX('Price Data'!B:B,MATCH(TEXT(A1504,"YYYY-MM-DD"),'Price Data'!A:A,0)+1))/INDEX('Price Data'!B:B,MATCH(TEXT(A1504,"YYYY-MM-DD"),'Price Data'!A:A,0)+1),""),"")</f>
        <v/>
      </c>
      <c r="D1504" s="34" t="str">
        <f>IFERROR(INDEX('Price Data'!E:E,MATCH(TEXT(A1504,"YYYY-MM-DD"),'Price Data'!D:D,0)),"")</f>
        <v/>
      </c>
      <c r="E1504" s="10" t="str" cm="1">
        <f t="array" ref="E1504">IFERROR(IF(ISNUMBER(D1504),(D1504-INDEX('Price Data'!E:E,MATCH(TEXT(A1504,"YYYY-MM-DD"),'Price Data'!D:D,0)+1))/INDEX('Price Data'!E:E,MATCH(TEXT(A1504,"YYYY-MM-DD"),'Price Data'!D:D,0)+1),""),"")</f>
        <v/>
      </c>
      <c r="F1504" s="34" t="str">
        <f>IFERROR(INDEX('Price Data'!H:H,MATCH(TEXT(A1504,"YYYY-MM-DD"),'Price Data'!G:G,0)),"")</f>
        <v/>
      </c>
      <c r="G1504" s="10" t="str" cm="1">
        <f t="array" ref="G1504">IFERROR(IF(ISNUMBER(F1504),(F1504-INDEX('Price Data'!H:H,MATCH(TEXT(A1504,"YYYY-MM-DD"),'Price Data'!G:G,0)+1))/INDEX('Price Data'!H:H,MATCH(TEXT(A1504,"YYYY-MM-DD"),'Price Data'!G:G,0)+1),""),"")</f>
        <v/>
      </c>
      <c r="H1504" s="34" t="str">
        <f>IFERROR(INDEX('Price Data'!K:K,MATCH(TEXT(A1504,"YYYY-MM-DD"),'Price Data'!J:J,0)),"")</f>
        <v/>
      </c>
      <c r="I1504" s="10" t="str" cm="1">
        <f t="array" ref="I1504">IFERROR(IF(ISNUMBER(H1504),(H1504-INDEX('Price Data'!K:K,MATCH(TEXT(A1504,"YYYY-MM-DD"),'Price Data'!J:J,0)+1))/INDEX('Price Data'!K:K,MATCH(TEXT(A1504,"YYYY-MM-DD"),'Price Data'!J:J,0)+1),""),"")</f>
        <v/>
      </c>
      <c r="J1504" s="34" t="str">
        <f>IFERROR(INDEX('Price Data'!N:N,MATCH(TEXT(A1504,"YYYY-MM-DD"),'Price Data'!M:M,0)),"")</f>
        <v/>
      </c>
      <c r="K1504" s="10" t="str" cm="1">
        <f t="array" ref="K1504">IFERROR(IF(ISNUMBER(J1504),(J1504-INDEX('Price Data'!N:N,MATCH(TEXT(A1504,"YYYY-MM-DD"),'Price Data'!M:M,0)+1))/INDEX('Price Data'!N:N,MATCH(TEXT(A1504,"YYYY-MM-DD"),'Price Data'!M:M,0)+1),""),"")</f>
        <v/>
      </c>
      <c r="L1504" s="34" t="str">
        <f>IFERROR(INDEX('Price Data'!Q:Q,MATCH(TEXT(A1504,"YYYY-MM-DD"),'Price Data'!P:P,0)),"")</f>
        <v/>
      </c>
      <c r="M1504" s="10" t="str" cm="1">
        <f t="array" ref="M1504">IFERROR(IF(ISNUMBER(L1504),(L1504-INDEX('Price Data'!Q:Q,MATCH(TEXT(A1504,"YYYY-MM-DD"),'Price Data'!P:P,0)+1))/INDEX('Price Data'!Q:Q,MATCH(TEXT(A1504,"YYYY-MM-DD"),'Price Data'!P:P,0)+1),""),"")</f>
        <v/>
      </c>
      <c r="N1504" s="34" t="str">
        <f>IFERROR(INDEX('Price Data'!T:T,MATCH(TEXT(A1504,"YYYY-MM-DD"),'Price Data'!S:S,0)),"")</f>
        <v/>
      </c>
      <c r="O1504" s="10" t="str" cm="1">
        <f t="array" ref="O1504">IFERROR(IF(ISNUMBER(N1504),(N1504-INDEX('Price Data'!T:T,MATCH(TEXT(A1504,"YYYY-MM-DD"),'Price Data'!S:S,0)+1))/INDEX('Price Data'!T:T,MATCH(TEXT(A1504,"YYYY-MM-DD"),'Price Data'!S:S,0)+1),""),"")</f>
        <v/>
      </c>
    </row>
    <row r="1505" spans="1:15" x14ac:dyDescent="0.3">
      <c r="A1505" s="8">
        <v>43324</v>
      </c>
      <c r="B1505" s="34" t="str">
        <f>IFERROR(INDEX('Price Data'!B:B,MATCH(TEXT(A1505,"YYYY-MM-DD"),'Price Data'!A:A,0)),"")</f>
        <v/>
      </c>
      <c r="C1505" s="10" t="str" cm="1">
        <f t="array" ref="C1505">IFERROR(IF(ISNUMBER(B1505),(B1505-INDEX('Price Data'!B:B,MATCH(TEXT(A1505,"YYYY-MM-DD"),'Price Data'!A:A,0)+1))/INDEX('Price Data'!B:B,MATCH(TEXT(A1505,"YYYY-MM-DD"),'Price Data'!A:A,0)+1),""),"")</f>
        <v/>
      </c>
      <c r="D1505" s="34" t="str">
        <f>IFERROR(INDEX('Price Data'!E:E,MATCH(TEXT(A1505,"YYYY-MM-DD"),'Price Data'!D:D,0)),"")</f>
        <v/>
      </c>
      <c r="E1505" s="10" t="str" cm="1">
        <f t="array" ref="E1505">IFERROR(IF(ISNUMBER(D1505),(D1505-INDEX('Price Data'!E:E,MATCH(TEXT(A1505,"YYYY-MM-DD"),'Price Data'!D:D,0)+1))/INDEX('Price Data'!E:E,MATCH(TEXT(A1505,"YYYY-MM-DD"),'Price Data'!D:D,0)+1),""),"")</f>
        <v/>
      </c>
      <c r="F1505" s="34" t="str">
        <f>IFERROR(INDEX('Price Data'!H:H,MATCH(TEXT(A1505,"YYYY-MM-DD"),'Price Data'!G:G,0)),"")</f>
        <v/>
      </c>
      <c r="G1505" s="10" t="str" cm="1">
        <f t="array" ref="G1505">IFERROR(IF(ISNUMBER(F1505),(F1505-INDEX('Price Data'!H:H,MATCH(TEXT(A1505,"YYYY-MM-DD"),'Price Data'!G:G,0)+1))/INDEX('Price Data'!H:H,MATCH(TEXT(A1505,"YYYY-MM-DD"),'Price Data'!G:G,0)+1),""),"")</f>
        <v/>
      </c>
      <c r="H1505" s="34" t="str">
        <f>IFERROR(INDEX('Price Data'!K:K,MATCH(TEXT(A1505,"YYYY-MM-DD"),'Price Data'!J:J,0)),"")</f>
        <v/>
      </c>
      <c r="I1505" s="10" t="str" cm="1">
        <f t="array" ref="I1505">IFERROR(IF(ISNUMBER(H1505),(H1505-INDEX('Price Data'!K:K,MATCH(TEXT(A1505,"YYYY-MM-DD"),'Price Data'!J:J,0)+1))/INDEX('Price Data'!K:K,MATCH(TEXT(A1505,"YYYY-MM-DD"),'Price Data'!J:J,0)+1),""),"")</f>
        <v/>
      </c>
      <c r="J1505" s="34" t="str">
        <f>IFERROR(INDEX('Price Data'!N:N,MATCH(TEXT(A1505,"YYYY-MM-DD"),'Price Data'!M:M,0)),"")</f>
        <v/>
      </c>
      <c r="K1505" s="10" t="str" cm="1">
        <f t="array" ref="K1505">IFERROR(IF(ISNUMBER(J1505),(J1505-INDEX('Price Data'!N:N,MATCH(TEXT(A1505,"YYYY-MM-DD"),'Price Data'!M:M,0)+1))/INDEX('Price Data'!N:N,MATCH(TEXT(A1505,"YYYY-MM-DD"),'Price Data'!M:M,0)+1),""),"")</f>
        <v/>
      </c>
      <c r="L1505" s="34" t="str">
        <f>IFERROR(INDEX('Price Data'!Q:Q,MATCH(TEXT(A1505,"YYYY-MM-DD"),'Price Data'!P:P,0)),"")</f>
        <v/>
      </c>
      <c r="M1505" s="10" t="str" cm="1">
        <f t="array" ref="M1505">IFERROR(IF(ISNUMBER(L1505),(L1505-INDEX('Price Data'!Q:Q,MATCH(TEXT(A1505,"YYYY-MM-DD"),'Price Data'!P:P,0)+1))/INDEX('Price Data'!Q:Q,MATCH(TEXT(A1505,"YYYY-MM-DD"),'Price Data'!P:P,0)+1),""),"")</f>
        <v/>
      </c>
      <c r="N1505" s="34" t="str">
        <f>IFERROR(INDEX('Price Data'!T:T,MATCH(TEXT(A1505,"YYYY-MM-DD"),'Price Data'!S:S,0)),"")</f>
        <v/>
      </c>
      <c r="O1505" s="10" t="str" cm="1">
        <f t="array" ref="O1505">IFERROR(IF(ISNUMBER(N1505),(N1505-INDEX('Price Data'!T:T,MATCH(TEXT(A1505,"YYYY-MM-DD"),'Price Data'!S:S,0)+1))/INDEX('Price Data'!T:T,MATCH(TEXT(A1505,"YYYY-MM-DD"),'Price Data'!S:S,0)+1),""),"")</f>
        <v/>
      </c>
    </row>
    <row r="1506" spans="1:15" x14ac:dyDescent="0.3">
      <c r="A1506" s="8">
        <v>43325</v>
      </c>
      <c r="B1506" s="34">
        <f>IFERROR(INDEX('Price Data'!B:B,MATCH(TEXT(A1506,"YYYY-MM-DD"),'Price Data'!A:A,0)),"")</f>
        <v>20969</v>
      </c>
      <c r="C1506" s="10" cm="1">
        <f t="array" ref="C1506">IFERROR(IF(ISNUMBER(B1506),(B1506-INDEX('Price Data'!B:B,MATCH(TEXT(A1506,"YYYY-MM-DD"),'Price Data'!A:A,0)+1))/INDEX('Price Data'!B:B,MATCH(TEXT(A1506,"YYYY-MM-DD"),'Price Data'!A:A,0)+1),""),"")</f>
        <v>-5.784457825612821E-3</v>
      </c>
      <c r="D1506" s="34">
        <f>IFERROR(INDEX('Price Data'!E:E,MATCH(TEXT(A1506,"YYYY-MM-DD"),'Price Data'!D:D,0)),"")</f>
        <v>13.42</v>
      </c>
      <c r="E1506" s="10" cm="1">
        <f t="array" ref="E1506">IFERROR(IF(ISNUMBER(D1506),(D1506-INDEX('Price Data'!E:E,MATCH(TEXT(A1506,"YYYY-MM-DD"),'Price Data'!D:D,0)+1))/INDEX('Price Data'!E:E,MATCH(TEXT(A1506,"YYYY-MM-DD"),'Price Data'!D:D,0)+1),""),"")</f>
        <v>-2.6124818577648725E-2</v>
      </c>
      <c r="F1506" s="34">
        <f>IFERROR(INDEX('Price Data'!H:H,MATCH(TEXT(A1506,"YYYY-MM-DD"),'Price Data'!G:G,0)),"")</f>
        <v>222.39999399999999</v>
      </c>
      <c r="G1506" s="10" cm="1">
        <f t="array" ref="G1506">IFERROR(IF(ISNUMBER(F1506),(F1506-INDEX('Price Data'!H:H,MATCH(TEXT(A1506,"YYYY-MM-DD"),'Price Data'!G:G,0)+1))/INDEX('Price Data'!H:H,MATCH(TEXT(A1506,"YYYY-MM-DD"),'Price Data'!G:G,0)+1),""),"")</f>
        <v>-3.8062297206690722E-2</v>
      </c>
      <c r="H1506" s="34">
        <f>IFERROR(INDEX('Price Data'!K:K,MATCH(TEXT(A1506,"YYYY-MM-DD"),'Price Data'!J:J,0)),"")</f>
        <v>2.2599999999999998</v>
      </c>
      <c r="I1506" s="10" cm="1">
        <f t="array" ref="I1506">IFERROR(IF(ISNUMBER(H1506),(H1506-INDEX('Price Data'!K:K,MATCH(TEXT(A1506,"YYYY-MM-DD"),'Price Data'!J:J,0)+1))/INDEX('Price Data'!K:K,MATCH(TEXT(A1506,"YYYY-MM-DD"),'Price Data'!J:J,0)+1),""),"")</f>
        <v>-1.7391304347826105E-2</v>
      </c>
      <c r="J1506" s="34">
        <f>IFERROR(INDEX('Price Data'!N:N,MATCH(TEXT(A1506,"YYYY-MM-DD"),'Price Data'!M:M,0)),"")</f>
        <v>2.8</v>
      </c>
      <c r="K1506" s="10" cm="1">
        <f t="array" ref="K1506">IFERROR(IF(ISNUMBER(J1506),(J1506-INDEX('Price Data'!N:N,MATCH(TEXT(A1506,"YYYY-MM-DD"),'Price Data'!M:M,0)+1))/INDEX('Price Data'!N:N,MATCH(TEXT(A1506,"YYYY-MM-DD"),'Price Data'!M:M,0)+1),""),"")</f>
        <v>-2.4390243902439122E-2</v>
      </c>
      <c r="L1506" s="34">
        <f>IFERROR(INDEX('Price Data'!Q:Q,MATCH(TEXT(A1506,"YYYY-MM-DD"),'Price Data'!P:P,0)),"")</f>
        <v>2.2400000000000002</v>
      </c>
      <c r="M1506" s="10" cm="1">
        <f t="array" ref="M1506">IFERROR(IF(ISNUMBER(L1506),(L1506-INDEX('Price Data'!Q:Q,MATCH(TEXT(A1506,"YYYY-MM-DD"),'Price Data'!P:P,0)+1))/INDEX('Price Data'!Q:Q,MATCH(TEXT(A1506,"YYYY-MM-DD"),'Price Data'!P:P,0)+1),""),"")</f>
        <v>-3.0303030303030234E-2</v>
      </c>
      <c r="N1506" s="34">
        <f>IFERROR(INDEX('Price Data'!T:T,MATCH(TEXT(A1506,"YYYY-MM-DD"),'Price Data'!S:S,0)),"")</f>
        <v>3.57</v>
      </c>
      <c r="O1506" s="10" cm="1">
        <f t="array" ref="O1506">IFERROR(IF(ISNUMBER(N1506),(N1506-INDEX('Price Data'!T:T,MATCH(TEXT(A1506,"YYYY-MM-DD"),'Price Data'!S:S,0)+1))/INDEX('Price Data'!T:T,MATCH(TEXT(A1506,"YYYY-MM-DD"),'Price Data'!S:S,0)+1),""),"")</f>
        <v>-5.5710306406685289E-3</v>
      </c>
    </row>
    <row r="1507" spans="1:15" x14ac:dyDescent="0.3">
      <c r="A1507" s="8">
        <v>43326</v>
      </c>
      <c r="B1507" s="34">
        <f>IFERROR(INDEX('Price Data'!B:B,MATCH(TEXT(A1507,"YYYY-MM-DD"),'Price Data'!A:A,0)),"")</f>
        <v>20906</v>
      </c>
      <c r="C1507" s="10" cm="1">
        <f t="array" ref="C1507">IFERROR(IF(ISNUMBER(B1507),(B1507-INDEX('Price Data'!B:B,MATCH(TEXT(A1507,"YYYY-MM-DD"),'Price Data'!A:A,0)+1))/INDEX('Price Data'!B:B,MATCH(TEXT(A1507,"YYYY-MM-DD"),'Price Data'!A:A,0)+1),""),"")</f>
        <v>-3.0044351185082741E-3</v>
      </c>
      <c r="D1507" s="34">
        <f>IFERROR(INDEX('Price Data'!E:E,MATCH(TEXT(A1507,"YYYY-MM-DD"),'Price Data'!D:D,0)),"")</f>
        <v>13.15</v>
      </c>
      <c r="E1507" s="10" cm="1">
        <f t="array" ref="E1507">IFERROR(IF(ISNUMBER(D1507),(D1507-INDEX('Price Data'!E:E,MATCH(TEXT(A1507,"YYYY-MM-DD"),'Price Data'!D:D,0)+1))/INDEX('Price Data'!E:E,MATCH(TEXT(A1507,"YYYY-MM-DD"),'Price Data'!D:D,0)+1),""),"")</f>
        <v>-2.0119225037257792E-2</v>
      </c>
      <c r="F1507" s="34">
        <f>IFERROR(INDEX('Price Data'!H:H,MATCH(TEXT(A1507,"YYYY-MM-DD"),'Price Data'!G:G,0)),"")</f>
        <v>220</v>
      </c>
      <c r="G1507" s="10" cm="1">
        <f t="array" ref="G1507">IFERROR(IF(ISNUMBER(F1507),(F1507-INDEX('Price Data'!H:H,MATCH(TEXT(A1507,"YYYY-MM-DD"),'Price Data'!G:G,0)+1))/INDEX('Price Data'!H:H,MATCH(TEXT(A1507,"YYYY-MM-DD"),'Price Data'!G:G,0)+1),""),"")</f>
        <v>-1.0791340219190799E-2</v>
      </c>
      <c r="H1507" s="34">
        <f>IFERROR(INDEX('Price Data'!K:K,MATCH(TEXT(A1507,"YYYY-MM-DD"),'Price Data'!J:J,0)),"")</f>
        <v>2.2400000000000002</v>
      </c>
      <c r="I1507" s="10" cm="1">
        <f t="array" ref="I1507">IFERROR(IF(ISNUMBER(H1507),(H1507-INDEX('Price Data'!K:K,MATCH(TEXT(A1507,"YYYY-MM-DD"),'Price Data'!J:J,0)+1))/INDEX('Price Data'!K:K,MATCH(TEXT(A1507,"YYYY-MM-DD"),'Price Data'!J:J,0)+1),""),"")</f>
        <v>-8.8495575221237063E-3</v>
      </c>
      <c r="J1507" s="34">
        <f>IFERROR(INDEX('Price Data'!N:N,MATCH(TEXT(A1507,"YYYY-MM-DD"),'Price Data'!M:M,0)),"")</f>
        <v>2.77</v>
      </c>
      <c r="K1507" s="10" cm="1">
        <f t="array" ref="K1507">IFERROR(IF(ISNUMBER(J1507),(J1507-INDEX('Price Data'!N:N,MATCH(TEXT(A1507,"YYYY-MM-DD"),'Price Data'!M:M,0)+1))/INDEX('Price Data'!N:N,MATCH(TEXT(A1507,"YYYY-MM-DD"),'Price Data'!M:M,0)+1),""),"")</f>
        <v>-1.0714285714285645E-2</v>
      </c>
      <c r="L1507" s="34">
        <f>IFERROR(INDEX('Price Data'!Q:Q,MATCH(TEXT(A1507,"YYYY-MM-DD"),'Price Data'!P:P,0)),"")</f>
        <v>2.19</v>
      </c>
      <c r="M1507" s="10" cm="1">
        <f t="array" ref="M1507">IFERROR(IF(ISNUMBER(L1507),(L1507-INDEX('Price Data'!Q:Q,MATCH(TEXT(A1507,"YYYY-MM-DD"),'Price Data'!P:P,0)+1))/INDEX('Price Data'!Q:Q,MATCH(TEXT(A1507,"YYYY-MM-DD"),'Price Data'!P:P,0)+1),""),"")</f>
        <v>-2.232142857142869E-2</v>
      </c>
      <c r="N1507" s="34">
        <f>IFERROR(INDEX('Price Data'!T:T,MATCH(TEXT(A1507,"YYYY-MM-DD"),'Price Data'!S:S,0)),"")</f>
        <v>3.58</v>
      </c>
      <c r="O1507" s="10" cm="1">
        <f t="array" ref="O1507">IFERROR(IF(ISNUMBER(N1507),(N1507-INDEX('Price Data'!T:T,MATCH(TEXT(A1507,"YYYY-MM-DD"),'Price Data'!S:S,0)+1))/INDEX('Price Data'!T:T,MATCH(TEXT(A1507,"YYYY-MM-DD"),'Price Data'!S:S,0)+1),""),"")</f>
        <v>2.8011204481793364E-3</v>
      </c>
    </row>
    <row r="1508" spans="1:15" x14ac:dyDescent="0.3">
      <c r="A1508" s="8">
        <v>43327</v>
      </c>
      <c r="B1508" s="34" t="str">
        <f>IFERROR(INDEX('Price Data'!B:B,MATCH(TEXT(A1508,"YYYY-MM-DD"),'Price Data'!A:A,0)),"")</f>
        <v/>
      </c>
      <c r="C1508" s="10" t="str" cm="1">
        <f t="array" ref="C1508">IFERROR(IF(ISNUMBER(B1508),(B1508-INDEX('Price Data'!B:B,MATCH(TEXT(A1508,"YYYY-MM-DD"),'Price Data'!A:A,0)+1))/INDEX('Price Data'!B:B,MATCH(TEXT(A1508,"YYYY-MM-DD"),'Price Data'!A:A,0)+1),""),"")</f>
        <v/>
      </c>
      <c r="D1508" s="34" t="str">
        <f>IFERROR(INDEX('Price Data'!E:E,MATCH(TEXT(A1508,"YYYY-MM-DD"),'Price Data'!D:D,0)),"")</f>
        <v/>
      </c>
      <c r="E1508" s="10" t="str" cm="1">
        <f t="array" ref="E1508">IFERROR(IF(ISNUMBER(D1508),(D1508-INDEX('Price Data'!E:E,MATCH(TEXT(A1508,"YYYY-MM-DD"),'Price Data'!D:D,0)+1))/INDEX('Price Data'!E:E,MATCH(TEXT(A1508,"YYYY-MM-DD"),'Price Data'!D:D,0)+1),""),"")</f>
        <v/>
      </c>
      <c r="F1508" s="34" t="str">
        <f>IFERROR(INDEX('Price Data'!H:H,MATCH(TEXT(A1508,"YYYY-MM-DD"),'Price Data'!G:G,0)),"")</f>
        <v/>
      </c>
      <c r="G1508" s="10" t="str" cm="1">
        <f t="array" ref="G1508">IFERROR(IF(ISNUMBER(F1508),(F1508-INDEX('Price Data'!H:H,MATCH(TEXT(A1508,"YYYY-MM-DD"),'Price Data'!G:G,0)+1))/INDEX('Price Data'!H:H,MATCH(TEXT(A1508,"YYYY-MM-DD"),'Price Data'!G:G,0)+1),""),"")</f>
        <v/>
      </c>
      <c r="H1508" s="34" t="str">
        <f>IFERROR(INDEX('Price Data'!K:K,MATCH(TEXT(A1508,"YYYY-MM-DD"),'Price Data'!J:J,0)),"")</f>
        <v/>
      </c>
      <c r="I1508" s="10" t="str" cm="1">
        <f t="array" ref="I1508">IFERROR(IF(ISNUMBER(H1508),(H1508-INDEX('Price Data'!K:K,MATCH(TEXT(A1508,"YYYY-MM-DD"),'Price Data'!J:J,0)+1))/INDEX('Price Data'!K:K,MATCH(TEXT(A1508,"YYYY-MM-DD"),'Price Data'!J:J,0)+1),""),"")</f>
        <v/>
      </c>
      <c r="J1508" s="34" t="str">
        <f>IFERROR(INDEX('Price Data'!N:N,MATCH(TEXT(A1508,"YYYY-MM-DD"),'Price Data'!M:M,0)),"")</f>
        <v/>
      </c>
      <c r="K1508" s="10" t="str" cm="1">
        <f t="array" ref="K1508">IFERROR(IF(ISNUMBER(J1508),(J1508-INDEX('Price Data'!N:N,MATCH(TEXT(A1508,"YYYY-MM-DD"),'Price Data'!M:M,0)+1))/INDEX('Price Data'!N:N,MATCH(TEXT(A1508,"YYYY-MM-DD"),'Price Data'!M:M,0)+1),""),"")</f>
        <v/>
      </c>
      <c r="L1508" s="34" t="str">
        <f>IFERROR(INDEX('Price Data'!Q:Q,MATCH(TEXT(A1508,"YYYY-MM-DD"),'Price Data'!P:P,0)),"")</f>
        <v/>
      </c>
      <c r="M1508" s="10" t="str" cm="1">
        <f t="array" ref="M1508">IFERROR(IF(ISNUMBER(L1508),(L1508-INDEX('Price Data'!Q:Q,MATCH(TEXT(A1508,"YYYY-MM-DD"),'Price Data'!P:P,0)+1))/INDEX('Price Data'!Q:Q,MATCH(TEXT(A1508,"YYYY-MM-DD"),'Price Data'!P:P,0)+1),""),"")</f>
        <v/>
      </c>
      <c r="N1508" s="34" t="str">
        <f>IFERROR(INDEX('Price Data'!T:T,MATCH(TEXT(A1508,"YYYY-MM-DD"),'Price Data'!S:S,0)),"")</f>
        <v/>
      </c>
      <c r="O1508" s="10" t="str" cm="1">
        <f t="array" ref="O1508">IFERROR(IF(ISNUMBER(N1508),(N1508-INDEX('Price Data'!T:T,MATCH(TEXT(A1508,"YYYY-MM-DD"),'Price Data'!S:S,0)+1))/INDEX('Price Data'!T:T,MATCH(TEXT(A1508,"YYYY-MM-DD"),'Price Data'!S:S,0)+1),""),"")</f>
        <v/>
      </c>
    </row>
    <row r="1509" spans="1:15" x14ac:dyDescent="0.3">
      <c r="A1509" s="8">
        <v>43328</v>
      </c>
      <c r="B1509" s="34">
        <f>IFERROR(INDEX('Price Data'!B:B,MATCH(TEXT(A1509,"YYYY-MM-DD"),'Price Data'!A:A,0)),"")</f>
        <v>20524</v>
      </c>
      <c r="C1509" s="10" cm="1">
        <f t="array" ref="C1509">IFERROR(IF(ISNUMBER(B1509),(B1509-INDEX('Price Data'!B:B,MATCH(TEXT(A1509,"YYYY-MM-DD"),'Price Data'!A:A,0)+1))/INDEX('Price Data'!B:B,MATCH(TEXT(A1509,"YYYY-MM-DD"),'Price Data'!A:A,0)+1),""),"")</f>
        <v>-1.8272266335023438E-2</v>
      </c>
      <c r="D1509" s="34">
        <f>IFERROR(INDEX('Price Data'!E:E,MATCH(TEXT(A1509,"YYYY-MM-DD"),'Price Data'!D:D,0)),"")</f>
        <v>13</v>
      </c>
      <c r="E1509" s="10" cm="1">
        <f t="array" ref="E1509">IFERROR(IF(ISNUMBER(D1509),(D1509-INDEX('Price Data'!E:E,MATCH(TEXT(A1509,"YYYY-MM-DD"),'Price Data'!D:D,0)+1))/INDEX('Price Data'!E:E,MATCH(TEXT(A1509,"YYYY-MM-DD"),'Price Data'!D:D,0)+1),""),"")</f>
        <v>-1.1406844106463905E-2</v>
      </c>
      <c r="F1509" s="34">
        <f>IFERROR(INDEX('Price Data'!H:H,MATCH(TEXT(A1509,"YYYY-MM-DD"),'Price Data'!G:G,0)),"")</f>
        <v>230.89999399999999</v>
      </c>
      <c r="G1509" s="10" cm="1">
        <f t="array" ref="G1509">IFERROR(IF(ISNUMBER(F1509),(F1509-INDEX('Price Data'!H:H,MATCH(TEXT(A1509,"YYYY-MM-DD"),'Price Data'!G:G,0)+1))/INDEX('Price Data'!H:H,MATCH(TEXT(A1509,"YYYY-MM-DD"),'Price Data'!G:G,0)+1),""),"")</f>
        <v>4.954542727272724E-2</v>
      </c>
      <c r="H1509" s="34">
        <f>IFERROR(INDEX('Price Data'!K:K,MATCH(TEXT(A1509,"YYYY-MM-DD"),'Price Data'!J:J,0)),"")</f>
        <v>2.2000000000000002</v>
      </c>
      <c r="I1509" s="10" cm="1">
        <f t="array" ref="I1509">IFERROR(IF(ISNUMBER(H1509),(H1509-INDEX('Price Data'!K:K,MATCH(TEXT(A1509,"YYYY-MM-DD"),'Price Data'!J:J,0)+1))/INDEX('Price Data'!K:K,MATCH(TEXT(A1509,"YYYY-MM-DD"),'Price Data'!J:J,0)+1),""),"")</f>
        <v>-1.785714285714287E-2</v>
      </c>
      <c r="J1509" s="34">
        <f>IFERROR(INDEX('Price Data'!N:N,MATCH(TEXT(A1509,"YYYY-MM-DD"),'Price Data'!M:M,0)),"")</f>
        <v>2.77</v>
      </c>
      <c r="K1509" s="10" cm="1">
        <f t="array" ref="K1509">IFERROR(IF(ISNUMBER(J1509),(J1509-INDEX('Price Data'!N:N,MATCH(TEXT(A1509,"YYYY-MM-DD"),'Price Data'!M:M,0)+1))/INDEX('Price Data'!N:N,MATCH(TEXT(A1509,"YYYY-MM-DD"),'Price Data'!M:M,0)+1),""),"")</f>
        <v>0</v>
      </c>
      <c r="L1509" s="34">
        <f>IFERROR(INDEX('Price Data'!Q:Q,MATCH(TEXT(A1509,"YYYY-MM-DD"),'Price Data'!P:P,0)),"")</f>
        <v>2.1</v>
      </c>
      <c r="M1509" s="10" cm="1">
        <f t="array" ref="M1509">IFERROR(IF(ISNUMBER(L1509),(L1509-INDEX('Price Data'!Q:Q,MATCH(TEXT(A1509,"YYYY-MM-DD"),'Price Data'!P:P,0)+1))/INDEX('Price Data'!Q:Q,MATCH(TEXT(A1509,"YYYY-MM-DD"),'Price Data'!P:P,0)+1),""),"")</f>
        <v>-4.1095890410958839E-2</v>
      </c>
      <c r="N1509" s="34">
        <f>IFERROR(INDEX('Price Data'!T:T,MATCH(TEXT(A1509,"YYYY-MM-DD"),'Price Data'!S:S,0)),"")</f>
        <v>3.61</v>
      </c>
      <c r="O1509" s="10" cm="1">
        <f t="array" ref="O1509">IFERROR(IF(ISNUMBER(N1509),(N1509-INDEX('Price Data'!T:T,MATCH(TEXT(A1509,"YYYY-MM-DD"),'Price Data'!S:S,0)+1))/INDEX('Price Data'!T:T,MATCH(TEXT(A1509,"YYYY-MM-DD"),'Price Data'!S:S,0)+1),""),"")</f>
        <v>8.3798882681563706E-3</v>
      </c>
    </row>
    <row r="1510" spans="1:15" x14ac:dyDescent="0.3">
      <c r="A1510" s="8">
        <v>43329</v>
      </c>
      <c r="B1510" s="34">
        <f>IFERROR(INDEX('Price Data'!B:B,MATCH(TEXT(A1510,"YYYY-MM-DD"),'Price Data'!A:A,0)),"")</f>
        <v>20415</v>
      </c>
      <c r="C1510" s="10" cm="1">
        <f t="array" ref="C1510">IFERROR(IF(ISNUMBER(B1510),(B1510-INDEX('Price Data'!B:B,MATCH(TEXT(A1510,"YYYY-MM-DD"),'Price Data'!A:A,0)+1))/INDEX('Price Data'!B:B,MATCH(TEXT(A1510,"YYYY-MM-DD"),'Price Data'!A:A,0)+1),""),"")</f>
        <v>-5.3108555837068794E-3</v>
      </c>
      <c r="D1510" s="34">
        <f>IFERROR(INDEX('Price Data'!E:E,MATCH(TEXT(A1510,"YYYY-MM-DD"),'Price Data'!D:D,0)),"")</f>
        <v>12.94</v>
      </c>
      <c r="E1510" s="10" cm="1">
        <f t="array" ref="E1510">IFERROR(IF(ISNUMBER(D1510),(D1510-INDEX('Price Data'!E:E,MATCH(TEXT(A1510,"YYYY-MM-DD"),'Price Data'!D:D,0)+1))/INDEX('Price Data'!E:E,MATCH(TEXT(A1510,"YYYY-MM-DD"),'Price Data'!D:D,0)+1),""),"")</f>
        <v>-4.615384615384654E-3</v>
      </c>
      <c r="F1510" s="34">
        <f>IFERROR(INDEX('Price Data'!H:H,MATCH(TEXT(A1510,"YYYY-MM-DD"),'Price Data'!G:G,0)),"")</f>
        <v>220</v>
      </c>
      <c r="G1510" s="10" cm="1">
        <f t="array" ref="G1510">IFERROR(IF(ISNUMBER(F1510),(F1510-INDEX('Price Data'!H:H,MATCH(TEXT(A1510,"YYYY-MM-DD"),'Price Data'!G:G,0)+1))/INDEX('Price Data'!H:H,MATCH(TEXT(A1510,"YYYY-MM-DD"),'Price Data'!G:G,0)+1),""),"")</f>
        <v>-4.7206558177736432E-2</v>
      </c>
      <c r="H1510" s="34">
        <f>IFERROR(INDEX('Price Data'!K:K,MATCH(TEXT(A1510,"YYYY-MM-DD"),'Price Data'!J:J,0)),"")</f>
        <v>2.1800000000000002</v>
      </c>
      <c r="I1510" s="10" cm="1">
        <f t="array" ref="I1510">IFERROR(IF(ISNUMBER(H1510),(H1510-INDEX('Price Data'!K:K,MATCH(TEXT(A1510,"YYYY-MM-DD"),'Price Data'!J:J,0)+1))/INDEX('Price Data'!K:K,MATCH(TEXT(A1510,"YYYY-MM-DD"),'Price Data'!J:J,0)+1),""),"")</f>
        <v>-9.0909090909090974E-3</v>
      </c>
      <c r="J1510" s="34">
        <f>IFERROR(INDEX('Price Data'!N:N,MATCH(TEXT(A1510,"YYYY-MM-DD"),'Price Data'!M:M,0)),"")</f>
        <v>2.71</v>
      </c>
      <c r="K1510" s="10" cm="1">
        <f t="array" ref="K1510">IFERROR(IF(ISNUMBER(J1510),(J1510-INDEX('Price Data'!N:N,MATCH(TEXT(A1510,"YYYY-MM-DD"),'Price Data'!M:M,0)+1))/INDEX('Price Data'!N:N,MATCH(TEXT(A1510,"YYYY-MM-DD"),'Price Data'!M:M,0)+1),""),"")</f>
        <v>-2.1660649819494605E-2</v>
      </c>
      <c r="L1510" s="34">
        <f>IFERROR(INDEX('Price Data'!Q:Q,MATCH(TEXT(A1510,"YYYY-MM-DD"),'Price Data'!P:P,0)),"")</f>
        <v>2.04</v>
      </c>
      <c r="M1510" s="10" cm="1">
        <f t="array" ref="M1510">IFERROR(IF(ISNUMBER(L1510),(L1510-INDEX('Price Data'!Q:Q,MATCH(TEXT(A1510,"YYYY-MM-DD"),'Price Data'!P:P,0)+1))/INDEX('Price Data'!Q:Q,MATCH(TEXT(A1510,"YYYY-MM-DD"),'Price Data'!P:P,0)+1),""),"")</f>
        <v>-2.8571428571428595E-2</v>
      </c>
      <c r="N1510" s="34">
        <f>IFERROR(INDEX('Price Data'!T:T,MATCH(TEXT(A1510,"YYYY-MM-DD"),'Price Data'!S:S,0)),"")</f>
        <v>3.55</v>
      </c>
      <c r="O1510" s="10" cm="1">
        <f t="array" ref="O1510">IFERROR(IF(ISNUMBER(N1510),(N1510-INDEX('Price Data'!T:T,MATCH(TEXT(A1510,"YYYY-MM-DD"),'Price Data'!S:S,0)+1))/INDEX('Price Data'!T:T,MATCH(TEXT(A1510,"YYYY-MM-DD"),'Price Data'!S:S,0)+1),""),"")</f>
        <v>-1.6620498614958464E-2</v>
      </c>
    </row>
    <row r="1511" spans="1:15" x14ac:dyDescent="0.3">
      <c r="A1511" s="8">
        <v>43330</v>
      </c>
      <c r="B1511" s="34" t="str">
        <f>IFERROR(INDEX('Price Data'!B:B,MATCH(TEXT(A1511,"YYYY-MM-DD"),'Price Data'!A:A,0)),"")</f>
        <v/>
      </c>
      <c r="C1511" s="10" t="str" cm="1">
        <f t="array" ref="C1511">IFERROR(IF(ISNUMBER(B1511),(B1511-INDEX('Price Data'!B:B,MATCH(TEXT(A1511,"YYYY-MM-DD"),'Price Data'!A:A,0)+1))/INDEX('Price Data'!B:B,MATCH(TEXT(A1511,"YYYY-MM-DD"),'Price Data'!A:A,0)+1),""),"")</f>
        <v/>
      </c>
      <c r="D1511" s="34" t="str">
        <f>IFERROR(INDEX('Price Data'!E:E,MATCH(TEXT(A1511,"YYYY-MM-DD"),'Price Data'!D:D,0)),"")</f>
        <v/>
      </c>
      <c r="E1511" s="10" t="str" cm="1">
        <f t="array" ref="E1511">IFERROR(IF(ISNUMBER(D1511),(D1511-INDEX('Price Data'!E:E,MATCH(TEXT(A1511,"YYYY-MM-DD"),'Price Data'!D:D,0)+1))/INDEX('Price Data'!E:E,MATCH(TEXT(A1511,"YYYY-MM-DD"),'Price Data'!D:D,0)+1),""),"")</f>
        <v/>
      </c>
      <c r="F1511" s="34" t="str">
        <f>IFERROR(INDEX('Price Data'!H:H,MATCH(TEXT(A1511,"YYYY-MM-DD"),'Price Data'!G:G,0)),"")</f>
        <v/>
      </c>
      <c r="G1511" s="10" t="str" cm="1">
        <f t="array" ref="G1511">IFERROR(IF(ISNUMBER(F1511),(F1511-INDEX('Price Data'!H:H,MATCH(TEXT(A1511,"YYYY-MM-DD"),'Price Data'!G:G,0)+1))/INDEX('Price Data'!H:H,MATCH(TEXT(A1511,"YYYY-MM-DD"),'Price Data'!G:G,0)+1),""),"")</f>
        <v/>
      </c>
      <c r="H1511" s="34" t="str">
        <f>IFERROR(INDEX('Price Data'!K:K,MATCH(TEXT(A1511,"YYYY-MM-DD"),'Price Data'!J:J,0)),"")</f>
        <v/>
      </c>
      <c r="I1511" s="10" t="str" cm="1">
        <f t="array" ref="I1511">IFERROR(IF(ISNUMBER(H1511),(H1511-INDEX('Price Data'!K:K,MATCH(TEXT(A1511,"YYYY-MM-DD"),'Price Data'!J:J,0)+1))/INDEX('Price Data'!K:K,MATCH(TEXT(A1511,"YYYY-MM-DD"),'Price Data'!J:J,0)+1),""),"")</f>
        <v/>
      </c>
      <c r="J1511" s="34" t="str">
        <f>IFERROR(INDEX('Price Data'!N:N,MATCH(TEXT(A1511,"YYYY-MM-DD"),'Price Data'!M:M,0)),"")</f>
        <v/>
      </c>
      <c r="K1511" s="10" t="str" cm="1">
        <f t="array" ref="K1511">IFERROR(IF(ISNUMBER(J1511),(J1511-INDEX('Price Data'!N:N,MATCH(TEXT(A1511,"YYYY-MM-DD"),'Price Data'!M:M,0)+1))/INDEX('Price Data'!N:N,MATCH(TEXT(A1511,"YYYY-MM-DD"),'Price Data'!M:M,0)+1),""),"")</f>
        <v/>
      </c>
      <c r="L1511" s="34" t="str">
        <f>IFERROR(INDEX('Price Data'!Q:Q,MATCH(TEXT(A1511,"YYYY-MM-DD"),'Price Data'!P:P,0)),"")</f>
        <v/>
      </c>
      <c r="M1511" s="10" t="str" cm="1">
        <f t="array" ref="M1511">IFERROR(IF(ISNUMBER(L1511),(L1511-INDEX('Price Data'!Q:Q,MATCH(TEXT(A1511,"YYYY-MM-DD"),'Price Data'!P:P,0)+1))/INDEX('Price Data'!Q:Q,MATCH(TEXT(A1511,"YYYY-MM-DD"),'Price Data'!P:P,0)+1),""),"")</f>
        <v/>
      </c>
      <c r="N1511" s="34" t="str">
        <f>IFERROR(INDEX('Price Data'!T:T,MATCH(TEXT(A1511,"YYYY-MM-DD"),'Price Data'!S:S,0)),"")</f>
        <v/>
      </c>
      <c r="O1511" s="10" t="str" cm="1">
        <f t="array" ref="O1511">IFERROR(IF(ISNUMBER(N1511),(N1511-INDEX('Price Data'!T:T,MATCH(TEXT(A1511,"YYYY-MM-DD"),'Price Data'!S:S,0)+1))/INDEX('Price Data'!T:T,MATCH(TEXT(A1511,"YYYY-MM-DD"),'Price Data'!S:S,0)+1),""),"")</f>
        <v/>
      </c>
    </row>
    <row r="1512" spans="1:15" x14ac:dyDescent="0.3">
      <c r="A1512" s="8">
        <v>43331</v>
      </c>
      <c r="B1512" s="34" t="str">
        <f>IFERROR(INDEX('Price Data'!B:B,MATCH(TEXT(A1512,"YYYY-MM-DD"),'Price Data'!A:A,0)),"")</f>
        <v/>
      </c>
      <c r="C1512" s="10" t="str" cm="1">
        <f t="array" ref="C1512">IFERROR(IF(ISNUMBER(B1512),(B1512-INDEX('Price Data'!B:B,MATCH(TEXT(A1512,"YYYY-MM-DD"),'Price Data'!A:A,0)+1))/INDEX('Price Data'!B:B,MATCH(TEXT(A1512,"YYYY-MM-DD"),'Price Data'!A:A,0)+1),""),"")</f>
        <v/>
      </c>
      <c r="D1512" s="34" t="str">
        <f>IFERROR(INDEX('Price Data'!E:E,MATCH(TEXT(A1512,"YYYY-MM-DD"),'Price Data'!D:D,0)),"")</f>
        <v/>
      </c>
      <c r="E1512" s="10" t="str" cm="1">
        <f t="array" ref="E1512">IFERROR(IF(ISNUMBER(D1512),(D1512-INDEX('Price Data'!E:E,MATCH(TEXT(A1512,"YYYY-MM-DD"),'Price Data'!D:D,0)+1))/INDEX('Price Data'!E:E,MATCH(TEXT(A1512,"YYYY-MM-DD"),'Price Data'!D:D,0)+1),""),"")</f>
        <v/>
      </c>
      <c r="F1512" s="34" t="str">
        <f>IFERROR(INDEX('Price Data'!H:H,MATCH(TEXT(A1512,"YYYY-MM-DD"),'Price Data'!G:G,0)),"")</f>
        <v/>
      </c>
      <c r="G1512" s="10" t="str" cm="1">
        <f t="array" ref="G1512">IFERROR(IF(ISNUMBER(F1512),(F1512-INDEX('Price Data'!H:H,MATCH(TEXT(A1512,"YYYY-MM-DD"),'Price Data'!G:G,0)+1))/INDEX('Price Data'!H:H,MATCH(TEXT(A1512,"YYYY-MM-DD"),'Price Data'!G:G,0)+1),""),"")</f>
        <v/>
      </c>
      <c r="H1512" s="34" t="str">
        <f>IFERROR(INDEX('Price Data'!K:K,MATCH(TEXT(A1512,"YYYY-MM-DD"),'Price Data'!J:J,0)),"")</f>
        <v/>
      </c>
      <c r="I1512" s="10" t="str" cm="1">
        <f t="array" ref="I1512">IFERROR(IF(ISNUMBER(H1512),(H1512-INDEX('Price Data'!K:K,MATCH(TEXT(A1512,"YYYY-MM-DD"),'Price Data'!J:J,0)+1))/INDEX('Price Data'!K:K,MATCH(TEXT(A1512,"YYYY-MM-DD"),'Price Data'!J:J,0)+1),""),"")</f>
        <v/>
      </c>
      <c r="J1512" s="34" t="str">
        <f>IFERROR(INDEX('Price Data'!N:N,MATCH(TEXT(A1512,"YYYY-MM-DD"),'Price Data'!M:M,0)),"")</f>
        <v/>
      </c>
      <c r="K1512" s="10" t="str" cm="1">
        <f t="array" ref="K1512">IFERROR(IF(ISNUMBER(J1512),(J1512-INDEX('Price Data'!N:N,MATCH(TEXT(A1512,"YYYY-MM-DD"),'Price Data'!M:M,0)+1))/INDEX('Price Data'!N:N,MATCH(TEXT(A1512,"YYYY-MM-DD"),'Price Data'!M:M,0)+1),""),"")</f>
        <v/>
      </c>
      <c r="L1512" s="34" t="str">
        <f>IFERROR(INDEX('Price Data'!Q:Q,MATCH(TEXT(A1512,"YYYY-MM-DD"),'Price Data'!P:P,0)),"")</f>
        <v/>
      </c>
      <c r="M1512" s="10" t="str" cm="1">
        <f t="array" ref="M1512">IFERROR(IF(ISNUMBER(L1512),(L1512-INDEX('Price Data'!Q:Q,MATCH(TEXT(A1512,"YYYY-MM-DD"),'Price Data'!P:P,0)+1))/INDEX('Price Data'!Q:Q,MATCH(TEXT(A1512,"YYYY-MM-DD"),'Price Data'!P:P,0)+1),""),"")</f>
        <v/>
      </c>
      <c r="N1512" s="34" t="str">
        <f>IFERROR(INDEX('Price Data'!T:T,MATCH(TEXT(A1512,"YYYY-MM-DD"),'Price Data'!S:S,0)),"")</f>
        <v/>
      </c>
      <c r="O1512" s="10" t="str" cm="1">
        <f t="array" ref="O1512">IFERROR(IF(ISNUMBER(N1512),(N1512-INDEX('Price Data'!T:T,MATCH(TEXT(A1512,"YYYY-MM-DD"),'Price Data'!S:S,0)+1))/INDEX('Price Data'!T:T,MATCH(TEXT(A1512,"YYYY-MM-DD"),'Price Data'!S:S,0)+1),""),"")</f>
        <v/>
      </c>
    </row>
    <row r="1513" spans="1:15" x14ac:dyDescent="0.3">
      <c r="A1513" s="8">
        <v>43332</v>
      </c>
      <c r="B1513" s="34">
        <f>IFERROR(INDEX('Price Data'!B:B,MATCH(TEXT(A1513,"YYYY-MM-DD"),'Price Data'!A:A,0)),"")</f>
        <v>20471</v>
      </c>
      <c r="C1513" s="10" cm="1">
        <f t="array" ref="C1513">IFERROR(IF(ISNUMBER(B1513),(B1513-INDEX('Price Data'!B:B,MATCH(TEXT(A1513,"YYYY-MM-DD"),'Price Data'!A:A,0)+1))/INDEX('Price Data'!B:B,MATCH(TEXT(A1513,"YYYY-MM-DD"),'Price Data'!A:A,0)+1),""),"")</f>
        <v>2.7430810678422727E-3</v>
      </c>
      <c r="D1513" s="34">
        <f>IFERROR(INDEX('Price Data'!E:E,MATCH(TEXT(A1513,"YYYY-MM-DD"),'Price Data'!D:D,0)),"")</f>
        <v>12.91</v>
      </c>
      <c r="E1513" s="10" cm="1">
        <f t="array" ref="E1513">IFERROR(IF(ISNUMBER(D1513),(D1513-INDEX('Price Data'!E:E,MATCH(TEXT(A1513,"YYYY-MM-DD"),'Price Data'!D:D,0)+1))/INDEX('Price Data'!E:E,MATCH(TEXT(A1513,"YYYY-MM-DD"),'Price Data'!D:D,0)+1),""),"")</f>
        <v>-2.3183925811436912E-3</v>
      </c>
      <c r="F1513" s="34">
        <f>IFERROR(INDEX('Price Data'!H:H,MATCH(TEXT(A1513,"YYYY-MM-DD"),'Price Data'!G:G,0)),"")</f>
        <v>219.699997</v>
      </c>
      <c r="G1513" s="10" cm="1">
        <f t="array" ref="G1513">IFERROR(IF(ISNUMBER(F1513),(F1513-INDEX('Price Data'!H:H,MATCH(TEXT(A1513,"YYYY-MM-DD"),'Price Data'!G:G,0)+1))/INDEX('Price Data'!H:H,MATCH(TEXT(A1513,"YYYY-MM-DD"),'Price Data'!G:G,0)+1),""),"")</f>
        <v>-1.3636500000000172E-3</v>
      </c>
      <c r="H1513" s="34">
        <f>IFERROR(INDEX('Price Data'!K:K,MATCH(TEXT(A1513,"YYYY-MM-DD"),'Price Data'!J:J,0)),"")</f>
        <v>2.17</v>
      </c>
      <c r="I1513" s="10" cm="1">
        <f t="array" ref="I1513">IFERROR(IF(ISNUMBER(H1513),(H1513-INDEX('Price Data'!K:K,MATCH(TEXT(A1513,"YYYY-MM-DD"),'Price Data'!J:J,0)+1))/INDEX('Price Data'!K:K,MATCH(TEXT(A1513,"YYYY-MM-DD"),'Price Data'!J:J,0)+1),""),"")</f>
        <v>-4.5871559633028575E-3</v>
      </c>
      <c r="J1513" s="34">
        <f>IFERROR(INDEX('Price Data'!N:N,MATCH(TEXT(A1513,"YYYY-MM-DD"),'Price Data'!M:M,0)),"")</f>
        <v>2.71</v>
      </c>
      <c r="K1513" s="10" cm="1">
        <f t="array" ref="K1513">IFERROR(IF(ISNUMBER(J1513),(J1513-INDEX('Price Data'!N:N,MATCH(TEXT(A1513,"YYYY-MM-DD"),'Price Data'!M:M,0)+1))/INDEX('Price Data'!N:N,MATCH(TEXT(A1513,"YYYY-MM-DD"),'Price Data'!M:M,0)+1),""),"")</f>
        <v>0</v>
      </c>
      <c r="L1513" s="34">
        <f>IFERROR(INDEX('Price Data'!Q:Q,MATCH(TEXT(A1513,"YYYY-MM-DD"),'Price Data'!P:P,0)),"")</f>
        <v>2.04</v>
      </c>
      <c r="M1513" s="10" cm="1">
        <f t="array" ref="M1513">IFERROR(IF(ISNUMBER(L1513),(L1513-INDEX('Price Data'!Q:Q,MATCH(TEXT(A1513,"YYYY-MM-DD"),'Price Data'!P:P,0)+1))/INDEX('Price Data'!Q:Q,MATCH(TEXT(A1513,"YYYY-MM-DD"),'Price Data'!P:P,0)+1),""),"")</f>
        <v>0</v>
      </c>
      <c r="N1513" s="34">
        <f>IFERROR(INDEX('Price Data'!T:T,MATCH(TEXT(A1513,"YYYY-MM-DD"),'Price Data'!S:S,0)),"")</f>
        <v>3.49</v>
      </c>
      <c r="O1513" s="10" cm="1">
        <f t="array" ref="O1513">IFERROR(IF(ISNUMBER(N1513),(N1513-INDEX('Price Data'!T:T,MATCH(TEXT(A1513,"YYYY-MM-DD"),'Price Data'!S:S,0)+1))/INDEX('Price Data'!T:T,MATCH(TEXT(A1513,"YYYY-MM-DD"),'Price Data'!S:S,0)+1),""),"")</f>
        <v>-1.6901408450704116E-2</v>
      </c>
    </row>
    <row r="1514" spans="1:15" x14ac:dyDescent="0.3">
      <c r="A1514" s="8">
        <v>43333</v>
      </c>
      <c r="B1514" s="34">
        <f>IFERROR(INDEX('Price Data'!B:B,MATCH(TEXT(A1514,"YYYY-MM-DD"),'Price Data'!A:A,0)),"")</f>
        <v>20784</v>
      </c>
      <c r="C1514" s="10" cm="1">
        <f t="array" ref="C1514">IFERROR(IF(ISNUMBER(B1514),(B1514-INDEX('Price Data'!B:B,MATCH(TEXT(A1514,"YYYY-MM-DD"),'Price Data'!A:A,0)+1))/INDEX('Price Data'!B:B,MATCH(TEXT(A1514,"YYYY-MM-DD"),'Price Data'!A:A,0)+1),""),"")</f>
        <v>1.5289922329148551E-2</v>
      </c>
      <c r="D1514" s="34">
        <f>IFERROR(INDEX('Price Data'!E:E,MATCH(TEXT(A1514,"YYYY-MM-DD"),'Price Data'!D:D,0)),"")</f>
        <v>13.18</v>
      </c>
      <c r="E1514" s="10" cm="1">
        <f t="array" ref="E1514">IFERROR(IF(ISNUMBER(D1514),(D1514-INDEX('Price Data'!E:E,MATCH(TEXT(A1514,"YYYY-MM-DD"),'Price Data'!D:D,0)+1))/INDEX('Price Data'!E:E,MATCH(TEXT(A1514,"YYYY-MM-DD"),'Price Data'!D:D,0)+1),""),"")</f>
        <v>2.0914020139426767E-2</v>
      </c>
      <c r="F1514" s="34">
        <f>IFERROR(INDEX('Price Data'!H:H,MATCH(TEXT(A1514,"YYYY-MM-DD"),'Price Data'!G:G,0)),"")</f>
        <v>223.89999399999999</v>
      </c>
      <c r="G1514" s="10" cm="1">
        <f t="array" ref="G1514">IFERROR(IF(ISNUMBER(F1514),(F1514-INDEX('Price Data'!H:H,MATCH(TEXT(A1514,"YYYY-MM-DD"),'Price Data'!G:G,0)+1))/INDEX('Price Data'!H:H,MATCH(TEXT(A1514,"YYYY-MM-DD"),'Price Data'!G:G,0)+1),""),"")</f>
        <v>1.9116964302917112E-2</v>
      </c>
      <c r="H1514" s="34">
        <f>IFERROR(INDEX('Price Data'!K:K,MATCH(TEXT(A1514,"YYYY-MM-DD"),'Price Data'!J:J,0)),"")</f>
        <v>2.2400000000000002</v>
      </c>
      <c r="I1514" s="10" cm="1">
        <f t="array" ref="I1514">IFERROR(IF(ISNUMBER(H1514),(H1514-INDEX('Price Data'!K:K,MATCH(TEXT(A1514,"YYYY-MM-DD"),'Price Data'!J:J,0)+1))/INDEX('Price Data'!K:K,MATCH(TEXT(A1514,"YYYY-MM-DD"),'Price Data'!J:J,0)+1),""),"")</f>
        <v>3.2258064516129163E-2</v>
      </c>
      <c r="J1514" s="34">
        <f>IFERROR(INDEX('Price Data'!N:N,MATCH(TEXT(A1514,"YYYY-MM-DD"),'Price Data'!M:M,0)),"")</f>
        <v>2.77</v>
      </c>
      <c r="K1514" s="10" cm="1">
        <f t="array" ref="K1514">IFERROR(IF(ISNUMBER(J1514),(J1514-INDEX('Price Data'!N:N,MATCH(TEXT(A1514,"YYYY-MM-DD"),'Price Data'!M:M,0)+1))/INDEX('Price Data'!N:N,MATCH(TEXT(A1514,"YYYY-MM-DD"),'Price Data'!M:M,0)+1),""),"")</f>
        <v>2.2140221402214041E-2</v>
      </c>
      <c r="L1514" s="34">
        <f>IFERROR(INDEX('Price Data'!Q:Q,MATCH(TEXT(A1514,"YYYY-MM-DD"),'Price Data'!P:P,0)),"")</f>
        <v>2.08</v>
      </c>
      <c r="M1514" s="10" cm="1">
        <f t="array" ref="M1514">IFERROR(IF(ISNUMBER(L1514),(L1514-INDEX('Price Data'!Q:Q,MATCH(TEXT(A1514,"YYYY-MM-DD"),'Price Data'!P:P,0)+1))/INDEX('Price Data'!Q:Q,MATCH(TEXT(A1514,"YYYY-MM-DD"),'Price Data'!P:P,0)+1),""),"")</f>
        <v>1.9607843137254919E-2</v>
      </c>
      <c r="N1514" s="34">
        <f>IFERROR(INDEX('Price Data'!T:T,MATCH(TEXT(A1514,"YYYY-MM-DD"),'Price Data'!S:S,0)),"")</f>
        <v>3.55</v>
      </c>
      <c r="O1514" s="10" cm="1">
        <f t="array" ref="O1514">IFERROR(IF(ISNUMBER(N1514),(N1514-INDEX('Price Data'!T:T,MATCH(TEXT(A1514,"YYYY-MM-DD"),'Price Data'!S:S,0)+1))/INDEX('Price Data'!T:T,MATCH(TEXT(A1514,"YYYY-MM-DD"),'Price Data'!S:S,0)+1),""),"")</f>
        <v>1.7191977077363783E-2</v>
      </c>
    </row>
    <row r="1515" spans="1:15" x14ac:dyDescent="0.3">
      <c r="A1515" s="8">
        <v>43334</v>
      </c>
      <c r="B1515" s="34">
        <f>IFERROR(INDEX('Price Data'!B:B,MATCH(TEXT(A1515,"YYYY-MM-DD"),'Price Data'!A:A,0)),"")</f>
        <v>20700</v>
      </c>
      <c r="C1515" s="10" cm="1">
        <f t="array" ref="C1515">IFERROR(IF(ISNUMBER(B1515),(B1515-INDEX('Price Data'!B:B,MATCH(TEXT(A1515,"YYYY-MM-DD"),'Price Data'!A:A,0)+1))/INDEX('Price Data'!B:B,MATCH(TEXT(A1515,"YYYY-MM-DD"),'Price Data'!A:A,0)+1),""),"")</f>
        <v>-4.0415704387990765E-3</v>
      </c>
      <c r="D1515" s="34">
        <f>IFERROR(INDEX('Price Data'!E:E,MATCH(TEXT(A1515,"YYYY-MM-DD"),'Price Data'!D:D,0)),"")</f>
        <v>13.28</v>
      </c>
      <c r="E1515" s="10" cm="1">
        <f t="array" ref="E1515">IFERROR(IF(ISNUMBER(D1515),(D1515-INDEX('Price Data'!E:E,MATCH(TEXT(A1515,"YYYY-MM-DD"),'Price Data'!D:D,0)+1))/INDEX('Price Data'!E:E,MATCH(TEXT(A1515,"YYYY-MM-DD"),'Price Data'!D:D,0)+1),""),"")</f>
        <v>7.5872534142640098E-3</v>
      </c>
      <c r="F1515" s="34">
        <f>IFERROR(INDEX('Price Data'!H:H,MATCH(TEXT(A1515,"YYYY-MM-DD"),'Price Data'!G:G,0)),"")</f>
        <v>220.39999399999999</v>
      </c>
      <c r="G1515" s="10" cm="1">
        <f t="array" ref="G1515">IFERROR(IF(ISNUMBER(F1515),(F1515-INDEX('Price Data'!H:H,MATCH(TEXT(A1515,"YYYY-MM-DD"),'Price Data'!G:G,0)+1))/INDEX('Price Data'!H:H,MATCH(TEXT(A1515,"YYYY-MM-DD"),'Price Data'!G:G,0)+1),""),"")</f>
        <v>-1.5631978980758705E-2</v>
      </c>
      <c r="H1515" s="34">
        <f>IFERROR(INDEX('Price Data'!K:K,MATCH(TEXT(A1515,"YYYY-MM-DD"),'Price Data'!J:J,0)),"")</f>
        <v>2.21</v>
      </c>
      <c r="I1515" s="10" cm="1">
        <f t="array" ref="I1515">IFERROR(IF(ISNUMBER(H1515),(H1515-INDEX('Price Data'!K:K,MATCH(TEXT(A1515,"YYYY-MM-DD"),'Price Data'!J:J,0)+1))/INDEX('Price Data'!K:K,MATCH(TEXT(A1515,"YYYY-MM-DD"),'Price Data'!J:J,0)+1),""),"")</f>
        <v>-1.3392857142857253E-2</v>
      </c>
      <c r="J1515" s="34">
        <f>IFERROR(INDEX('Price Data'!N:N,MATCH(TEXT(A1515,"YYYY-MM-DD"),'Price Data'!M:M,0)),"")</f>
        <v>2.77</v>
      </c>
      <c r="K1515" s="10" cm="1">
        <f t="array" ref="K1515">IFERROR(IF(ISNUMBER(J1515),(J1515-INDEX('Price Data'!N:N,MATCH(TEXT(A1515,"YYYY-MM-DD"),'Price Data'!M:M,0)+1))/INDEX('Price Data'!N:N,MATCH(TEXT(A1515,"YYYY-MM-DD"),'Price Data'!M:M,0)+1),""),"")</f>
        <v>0</v>
      </c>
      <c r="L1515" s="34">
        <f>IFERROR(INDEX('Price Data'!Q:Q,MATCH(TEXT(A1515,"YYYY-MM-DD"),'Price Data'!P:P,0)),"")</f>
        <v>2.06</v>
      </c>
      <c r="M1515" s="10" cm="1">
        <f t="array" ref="M1515">IFERROR(IF(ISNUMBER(L1515),(L1515-INDEX('Price Data'!Q:Q,MATCH(TEXT(A1515,"YYYY-MM-DD"),'Price Data'!P:P,0)+1))/INDEX('Price Data'!Q:Q,MATCH(TEXT(A1515,"YYYY-MM-DD"),'Price Data'!P:P,0)+1),""),"")</f>
        <v>-9.6153846153846229E-3</v>
      </c>
      <c r="N1515" s="34">
        <f>IFERROR(INDEX('Price Data'!T:T,MATCH(TEXT(A1515,"YYYY-MM-DD"),'Price Data'!S:S,0)),"")</f>
        <v>3.59</v>
      </c>
      <c r="O1515" s="10" cm="1">
        <f t="array" ref="O1515">IFERROR(IF(ISNUMBER(N1515),(N1515-INDEX('Price Data'!T:T,MATCH(TEXT(A1515,"YYYY-MM-DD"),'Price Data'!S:S,0)+1))/INDEX('Price Data'!T:T,MATCH(TEXT(A1515,"YYYY-MM-DD"),'Price Data'!S:S,0)+1),""),"")</f>
        <v>1.1267605633802828E-2</v>
      </c>
    </row>
    <row r="1516" spans="1:15" x14ac:dyDescent="0.3">
      <c r="A1516" s="8">
        <v>43335</v>
      </c>
      <c r="B1516" s="34">
        <f>IFERROR(INDEX('Price Data'!B:B,MATCH(TEXT(A1516,"YYYY-MM-DD"),'Price Data'!A:A,0)),"")</f>
        <v>20609</v>
      </c>
      <c r="C1516" s="10" cm="1">
        <f t="array" ref="C1516">IFERROR(IF(ISNUMBER(B1516),(B1516-INDEX('Price Data'!B:B,MATCH(TEXT(A1516,"YYYY-MM-DD"),'Price Data'!A:A,0)+1))/INDEX('Price Data'!B:B,MATCH(TEXT(A1516,"YYYY-MM-DD"),'Price Data'!A:A,0)+1),""),"")</f>
        <v>-4.3961352657004831E-3</v>
      </c>
      <c r="D1516" s="34">
        <f>IFERROR(INDEX('Price Data'!E:E,MATCH(TEXT(A1516,"YYYY-MM-DD"),'Price Data'!D:D,0)),"")</f>
        <v>13.13</v>
      </c>
      <c r="E1516" s="10" cm="1">
        <f t="array" ref="E1516">IFERROR(IF(ISNUMBER(D1516),(D1516-INDEX('Price Data'!E:E,MATCH(TEXT(A1516,"YYYY-MM-DD"),'Price Data'!D:D,0)+1))/INDEX('Price Data'!E:E,MATCH(TEXT(A1516,"YYYY-MM-DD"),'Price Data'!D:D,0)+1),""),"")</f>
        <v>-1.129518072289146E-2</v>
      </c>
      <c r="F1516" s="34">
        <f>IFERROR(INDEX('Price Data'!H:H,MATCH(TEXT(A1516,"YYYY-MM-DD"),'Price Data'!G:G,0)),"")</f>
        <v>218.699997</v>
      </c>
      <c r="G1516" s="10" cm="1">
        <f t="array" ref="G1516">IFERROR(IF(ISNUMBER(F1516),(F1516-INDEX('Price Data'!H:H,MATCH(TEXT(A1516,"YYYY-MM-DD"),'Price Data'!G:G,0)+1))/INDEX('Price Data'!H:H,MATCH(TEXT(A1516,"YYYY-MM-DD"),'Price Data'!G:G,0)+1),""),"")</f>
        <v>-7.7132352372023946E-3</v>
      </c>
      <c r="H1516" s="34">
        <f>IFERROR(INDEX('Price Data'!K:K,MATCH(TEXT(A1516,"YYYY-MM-DD"),'Price Data'!J:J,0)),"")</f>
        <v>2.2000000000000002</v>
      </c>
      <c r="I1516" s="10" cm="1">
        <f t="array" ref="I1516">IFERROR(IF(ISNUMBER(H1516),(H1516-INDEX('Price Data'!K:K,MATCH(TEXT(A1516,"YYYY-MM-DD"),'Price Data'!J:J,0)+1))/INDEX('Price Data'!K:K,MATCH(TEXT(A1516,"YYYY-MM-DD"),'Price Data'!J:J,0)+1),""),"")</f>
        <v>-4.5248868778279576E-3</v>
      </c>
      <c r="J1516" s="34">
        <f>IFERROR(INDEX('Price Data'!N:N,MATCH(TEXT(A1516,"YYYY-MM-DD"),'Price Data'!M:M,0)),"")</f>
        <v>2.75</v>
      </c>
      <c r="K1516" s="10" cm="1">
        <f t="array" ref="K1516">IFERROR(IF(ISNUMBER(J1516),(J1516-INDEX('Price Data'!N:N,MATCH(TEXT(A1516,"YYYY-MM-DD"),'Price Data'!M:M,0)+1))/INDEX('Price Data'!N:N,MATCH(TEXT(A1516,"YYYY-MM-DD"),'Price Data'!M:M,0)+1),""),"")</f>
        <v>-7.2202166064982013E-3</v>
      </c>
      <c r="L1516" s="34">
        <f>IFERROR(INDEX('Price Data'!Q:Q,MATCH(TEXT(A1516,"YYYY-MM-DD"),'Price Data'!P:P,0)),"")</f>
        <v>2.04</v>
      </c>
      <c r="M1516" s="10" cm="1">
        <f t="array" ref="M1516">IFERROR(IF(ISNUMBER(L1516),(L1516-INDEX('Price Data'!Q:Q,MATCH(TEXT(A1516,"YYYY-MM-DD"),'Price Data'!P:P,0)+1))/INDEX('Price Data'!Q:Q,MATCH(TEXT(A1516,"YYYY-MM-DD"),'Price Data'!P:P,0)+1),""),"")</f>
        <v>-9.7087378640776777E-3</v>
      </c>
      <c r="N1516" s="34">
        <f>IFERROR(INDEX('Price Data'!T:T,MATCH(TEXT(A1516,"YYYY-MM-DD"),'Price Data'!S:S,0)),"")</f>
        <v>3.54</v>
      </c>
      <c r="O1516" s="10" cm="1">
        <f t="array" ref="O1516">IFERROR(IF(ISNUMBER(N1516),(N1516-INDEX('Price Data'!T:T,MATCH(TEXT(A1516,"YYYY-MM-DD"),'Price Data'!S:S,0)+1))/INDEX('Price Data'!T:T,MATCH(TEXT(A1516,"YYYY-MM-DD"),'Price Data'!S:S,0)+1),""),"")</f>
        <v>-1.392757660167126E-2</v>
      </c>
    </row>
    <row r="1517" spans="1:15" x14ac:dyDescent="0.3">
      <c r="A1517" s="8">
        <v>43336</v>
      </c>
      <c r="B1517" s="34">
        <f>IFERROR(INDEX('Price Data'!B:B,MATCH(TEXT(A1517,"YYYY-MM-DD"),'Price Data'!A:A,0)),"")</f>
        <v>20742</v>
      </c>
      <c r="C1517" s="10" cm="1">
        <f t="array" ref="C1517">IFERROR(IF(ISNUMBER(B1517),(B1517-INDEX('Price Data'!B:B,MATCH(TEXT(A1517,"YYYY-MM-DD"),'Price Data'!A:A,0)+1))/INDEX('Price Data'!B:B,MATCH(TEXT(A1517,"YYYY-MM-DD"),'Price Data'!A:A,0)+1),""),"")</f>
        <v>6.4534911931680332E-3</v>
      </c>
      <c r="D1517" s="34">
        <f>IFERROR(INDEX('Price Data'!E:E,MATCH(TEXT(A1517,"YYYY-MM-DD"),'Price Data'!D:D,0)),"")</f>
        <v>13.2</v>
      </c>
      <c r="E1517" s="10" cm="1">
        <f t="array" ref="E1517">IFERROR(IF(ISNUMBER(D1517),(D1517-INDEX('Price Data'!E:E,MATCH(TEXT(A1517,"YYYY-MM-DD"),'Price Data'!D:D,0)+1))/INDEX('Price Data'!E:E,MATCH(TEXT(A1517,"YYYY-MM-DD"),'Price Data'!D:D,0)+1),""),"")</f>
        <v>5.3313023610052175E-3</v>
      </c>
      <c r="F1517" s="34">
        <f>IFERROR(INDEX('Price Data'!H:H,MATCH(TEXT(A1517,"YYYY-MM-DD"),'Price Data'!G:G,0)),"")</f>
        <v>218.5</v>
      </c>
      <c r="G1517" s="10" cm="1">
        <f t="array" ref="G1517">IFERROR(IF(ISNUMBER(F1517),(F1517-INDEX('Price Data'!H:H,MATCH(TEXT(A1517,"YYYY-MM-DD"),'Price Data'!G:G,0)+1))/INDEX('Price Data'!H:H,MATCH(TEXT(A1517,"YYYY-MM-DD"),'Price Data'!G:G,0)+1),""),"")</f>
        <v>-9.1448103677841481E-4</v>
      </c>
      <c r="H1517" s="34">
        <f>IFERROR(INDEX('Price Data'!K:K,MATCH(TEXT(A1517,"YYYY-MM-DD"),'Price Data'!J:J,0)),"")</f>
        <v>2.2000000000000002</v>
      </c>
      <c r="I1517" s="10" cm="1">
        <f t="array" ref="I1517">IFERROR(IF(ISNUMBER(H1517),(H1517-INDEX('Price Data'!K:K,MATCH(TEXT(A1517,"YYYY-MM-DD"),'Price Data'!J:J,0)+1))/INDEX('Price Data'!K:K,MATCH(TEXT(A1517,"YYYY-MM-DD"),'Price Data'!J:J,0)+1),""),"")</f>
        <v>0</v>
      </c>
      <c r="J1517" s="34">
        <f>IFERROR(INDEX('Price Data'!N:N,MATCH(TEXT(A1517,"YYYY-MM-DD"),'Price Data'!M:M,0)),"")</f>
        <v>2.74</v>
      </c>
      <c r="K1517" s="10" cm="1">
        <f t="array" ref="K1517">IFERROR(IF(ISNUMBER(J1517),(J1517-INDEX('Price Data'!N:N,MATCH(TEXT(A1517,"YYYY-MM-DD"),'Price Data'!M:M,0)+1))/INDEX('Price Data'!N:N,MATCH(TEXT(A1517,"YYYY-MM-DD"),'Price Data'!M:M,0)+1),""),"")</f>
        <v>-3.6363636363635587E-3</v>
      </c>
      <c r="L1517" s="34">
        <f>IFERROR(INDEX('Price Data'!Q:Q,MATCH(TEXT(A1517,"YYYY-MM-DD"),'Price Data'!P:P,0)),"")</f>
        <v>2.06</v>
      </c>
      <c r="M1517" s="10" cm="1">
        <f t="array" ref="M1517">IFERROR(IF(ISNUMBER(L1517),(L1517-INDEX('Price Data'!Q:Q,MATCH(TEXT(A1517,"YYYY-MM-DD"),'Price Data'!P:P,0)+1))/INDEX('Price Data'!Q:Q,MATCH(TEXT(A1517,"YYYY-MM-DD"),'Price Data'!P:P,0)+1),""),"")</f>
        <v>9.8039215686274595E-3</v>
      </c>
      <c r="N1517" s="34">
        <f>IFERROR(INDEX('Price Data'!T:T,MATCH(TEXT(A1517,"YYYY-MM-DD"),'Price Data'!S:S,0)),"")</f>
        <v>3.51</v>
      </c>
      <c r="O1517" s="10" cm="1">
        <f t="array" ref="O1517">IFERROR(IF(ISNUMBER(N1517),(N1517-INDEX('Price Data'!T:T,MATCH(TEXT(A1517,"YYYY-MM-DD"),'Price Data'!S:S,0)+1))/INDEX('Price Data'!T:T,MATCH(TEXT(A1517,"YYYY-MM-DD"),'Price Data'!S:S,0)+1),""),"")</f>
        <v>-8.47457627118651E-3</v>
      </c>
    </row>
    <row r="1518" spans="1:15" x14ac:dyDescent="0.3">
      <c r="A1518" s="8">
        <v>43337</v>
      </c>
      <c r="B1518" s="34" t="str">
        <f>IFERROR(INDEX('Price Data'!B:B,MATCH(TEXT(A1518,"YYYY-MM-DD"),'Price Data'!A:A,0)),"")</f>
        <v/>
      </c>
      <c r="C1518" s="10" t="str" cm="1">
        <f t="array" ref="C1518">IFERROR(IF(ISNUMBER(B1518),(B1518-INDEX('Price Data'!B:B,MATCH(TEXT(A1518,"YYYY-MM-DD"),'Price Data'!A:A,0)+1))/INDEX('Price Data'!B:B,MATCH(TEXT(A1518,"YYYY-MM-DD"),'Price Data'!A:A,0)+1),""),"")</f>
        <v/>
      </c>
      <c r="D1518" s="34" t="str">
        <f>IFERROR(INDEX('Price Data'!E:E,MATCH(TEXT(A1518,"YYYY-MM-DD"),'Price Data'!D:D,0)),"")</f>
        <v/>
      </c>
      <c r="E1518" s="10" t="str" cm="1">
        <f t="array" ref="E1518">IFERROR(IF(ISNUMBER(D1518),(D1518-INDEX('Price Data'!E:E,MATCH(TEXT(A1518,"YYYY-MM-DD"),'Price Data'!D:D,0)+1))/INDEX('Price Data'!E:E,MATCH(TEXT(A1518,"YYYY-MM-DD"),'Price Data'!D:D,0)+1),""),"")</f>
        <v/>
      </c>
      <c r="F1518" s="34" t="str">
        <f>IFERROR(INDEX('Price Data'!H:H,MATCH(TEXT(A1518,"YYYY-MM-DD"),'Price Data'!G:G,0)),"")</f>
        <v/>
      </c>
      <c r="G1518" s="10" t="str" cm="1">
        <f t="array" ref="G1518">IFERROR(IF(ISNUMBER(F1518),(F1518-INDEX('Price Data'!H:H,MATCH(TEXT(A1518,"YYYY-MM-DD"),'Price Data'!G:G,0)+1))/INDEX('Price Data'!H:H,MATCH(TEXT(A1518,"YYYY-MM-DD"),'Price Data'!G:G,0)+1),""),"")</f>
        <v/>
      </c>
      <c r="H1518" s="34" t="str">
        <f>IFERROR(INDEX('Price Data'!K:K,MATCH(TEXT(A1518,"YYYY-MM-DD"),'Price Data'!J:J,0)),"")</f>
        <v/>
      </c>
      <c r="I1518" s="10" t="str" cm="1">
        <f t="array" ref="I1518">IFERROR(IF(ISNUMBER(H1518),(H1518-INDEX('Price Data'!K:K,MATCH(TEXT(A1518,"YYYY-MM-DD"),'Price Data'!J:J,0)+1))/INDEX('Price Data'!K:K,MATCH(TEXT(A1518,"YYYY-MM-DD"),'Price Data'!J:J,0)+1),""),"")</f>
        <v/>
      </c>
      <c r="J1518" s="34" t="str">
        <f>IFERROR(INDEX('Price Data'!N:N,MATCH(TEXT(A1518,"YYYY-MM-DD"),'Price Data'!M:M,0)),"")</f>
        <v/>
      </c>
      <c r="K1518" s="10" t="str" cm="1">
        <f t="array" ref="K1518">IFERROR(IF(ISNUMBER(J1518),(J1518-INDEX('Price Data'!N:N,MATCH(TEXT(A1518,"YYYY-MM-DD"),'Price Data'!M:M,0)+1))/INDEX('Price Data'!N:N,MATCH(TEXT(A1518,"YYYY-MM-DD"),'Price Data'!M:M,0)+1),""),"")</f>
        <v/>
      </c>
      <c r="L1518" s="34" t="str">
        <f>IFERROR(INDEX('Price Data'!Q:Q,MATCH(TEXT(A1518,"YYYY-MM-DD"),'Price Data'!P:P,0)),"")</f>
        <v/>
      </c>
      <c r="M1518" s="10" t="str" cm="1">
        <f t="array" ref="M1518">IFERROR(IF(ISNUMBER(L1518),(L1518-INDEX('Price Data'!Q:Q,MATCH(TEXT(A1518,"YYYY-MM-DD"),'Price Data'!P:P,0)+1))/INDEX('Price Data'!Q:Q,MATCH(TEXT(A1518,"YYYY-MM-DD"),'Price Data'!P:P,0)+1),""),"")</f>
        <v/>
      </c>
      <c r="N1518" s="34" t="str">
        <f>IFERROR(INDEX('Price Data'!T:T,MATCH(TEXT(A1518,"YYYY-MM-DD"),'Price Data'!S:S,0)),"")</f>
        <v/>
      </c>
      <c r="O1518" s="10" t="str" cm="1">
        <f t="array" ref="O1518">IFERROR(IF(ISNUMBER(N1518),(N1518-INDEX('Price Data'!T:T,MATCH(TEXT(A1518,"YYYY-MM-DD"),'Price Data'!S:S,0)+1))/INDEX('Price Data'!T:T,MATCH(TEXT(A1518,"YYYY-MM-DD"),'Price Data'!S:S,0)+1),""),"")</f>
        <v/>
      </c>
    </row>
    <row r="1519" spans="1:15" x14ac:dyDescent="0.3">
      <c r="A1519" s="8">
        <v>43338</v>
      </c>
      <c r="B1519" s="34" t="str">
        <f>IFERROR(INDEX('Price Data'!B:B,MATCH(TEXT(A1519,"YYYY-MM-DD"),'Price Data'!A:A,0)),"")</f>
        <v/>
      </c>
      <c r="C1519" s="10" t="str" cm="1">
        <f t="array" ref="C1519">IFERROR(IF(ISNUMBER(B1519),(B1519-INDEX('Price Data'!B:B,MATCH(TEXT(A1519,"YYYY-MM-DD"),'Price Data'!A:A,0)+1))/INDEX('Price Data'!B:B,MATCH(TEXT(A1519,"YYYY-MM-DD"),'Price Data'!A:A,0)+1),""),"")</f>
        <v/>
      </c>
      <c r="D1519" s="34" t="str">
        <f>IFERROR(INDEX('Price Data'!E:E,MATCH(TEXT(A1519,"YYYY-MM-DD"),'Price Data'!D:D,0)),"")</f>
        <v/>
      </c>
      <c r="E1519" s="10" t="str" cm="1">
        <f t="array" ref="E1519">IFERROR(IF(ISNUMBER(D1519),(D1519-INDEX('Price Data'!E:E,MATCH(TEXT(A1519,"YYYY-MM-DD"),'Price Data'!D:D,0)+1))/INDEX('Price Data'!E:E,MATCH(TEXT(A1519,"YYYY-MM-DD"),'Price Data'!D:D,0)+1),""),"")</f>
        <v/>
      </c>
      <c r="F1519" s="34" t="str">
        <f>IFERROR(INDEX('Price Data'!H:H,MATCH(TEXT(A1519,"YYYY-MM-DD"),'Price Data'!G:G,0)),"")</f>
        <v/>
      </c>
      <c r="G1519" s="10" t="str" cm="1">
        <f t="array" ref="G1519">IFERROR(IF(ISNUMBER(F1519),(F1519-INDEX('Price Data'!H:H,MATCH(TEXT(A1519,"YYYY-MM-DD"),'Price Data'!G:G,0)+1))/INDEX('Price Data'!H:H,MATCH(TEXT(A1519,"YYYY-MM-DD"),'Price Data'!G:G,0)+1),""),"")</f>
        <v/>
      </c>
      <c r="H1519" s="34" t="str">
        <f>IFERROR(INDEX('Price Data'!K:K,MATCH(TEXT(A1519,"YYYY-MM-DD"),'Price Data'!J:J,0)),"")</f>
        <v/>
      </c>
      <c r="I1519" s="10" t="str" cm="1">
        <f t="array" ref="I1519">IFERROR(IF(ISNUMBER(H1519),(H1519-INDEX('Price Data'!K:K,MATCH(TEXT(A1519,"YYYY-MM-DD"),'Price Data'!J:J,0)+1))/INDEX('Price Data'!K:K,MATCH(TEXT(A1519,"YYYY-MM-DD"),'Price Data'!J:J,0)+1),""),"")</f>
        <v/>
      </c>
      <c r="J1519" s="34" t="str">
        <f>IFERROR(INDEX('Price Data'!N:N,MATCH(TEXT(A1519,"YYYY-MM-DD"),'Price Data'!M:M,0)),"")</f>
        <v/>
      </c>
      <c r="K1519" s="10" t="str" cm="1">
        <f t="array" ref="K1519">IFERROR(IF(ISNUMBER(J1519),(J1519-INDEX('Price Data'!N:N,MATCH(TEXT(A1519,"YYYY-MM-DD"),'Price Data'!M:M,0)+1))/INDEX('Price Data'!N:N,MATCH(TEXT(A1519,"YYYY-MM-DD"),'Price Data'!M:M,0)+1),""),"")</f>
        <v/>
      </c>
      <c r="L1519" s="34" t="str">
        <f>IFERROR(INDEX('Price Data'!Q:Q,MATCH(TEXT(A1519,"YYYY-MM-DD"),'Price Data'!P:P,0)),"")</f>
        <v/>
      </c>
      <c r="M1519" s="10" t="str" cm="1">
        <f t="array" ref="M1519">IFERROR(IF(ISNUMBER(L1519),(L1519-INDEX('Price Data'!Q:Q,MATCH(TEXT(A1519,"YYYY-MM-DD"),'Price Data'!P:P,0)+1))/INDEX('Price Data'!Q:Q,MATCH(TEXT(A1519,"YYYY-MM-DD"),'Price Data'!P:P,0)+1),""),"")</f>
        <v/>
      </c>
      <c r="N1519" s="34" t="str">
        <f>IFERROR(INDEX('Price Data'!T:T,MATCH(TEXT(A1519,"YYYY-MM-DD"),'Price Data'!S:S,0)),"")</f>
        <v/>
      </c>
      <c r="O1519" s="10" t="str" cm="1">
        <f t="array" ref="O1519">IFERROR(IF(ISNUMBER(N1519),(N1519-INDEX('Price Data'!T:T,MATCH(TEXT(A1519,"YYYY-MM-DD"),'Price Data'!S:S,0)+1))/INDEX('Price Data'!T:T,MATCH(TEXT(A1519,"YYYY-MM-DD"),'Price Data'!S:S,0)+1),""),"")</f>
        <v/>
      </c>
    </row>
    <row r="1520" spans="1:15" x14ac:dyDescent="0.3">
      <c r="A1520" s="8">
        <v>43339</v>
      </c>
      <c r="B1520" s="34">
        <f>IFERROR(INDEX('Price Data'!B:B,MATCH(TEXT(A1520,"YYYY-MM-DD"),'Price Data'!A:A,0)),"")</f>
        <v>20798</v>
      </c>
      <c r="C1520" s="10" cm="1">
        <f t="array" ref="C1520">IFERROR(IF(ISNUMBER(B1520),(B1520-INDEX('Price Data'!B:B,MATCH(TEXT(A1520,"YYYY-MM-DD"),'Price Data'!A:A,0)+1))/INDEX('Price Data'!B:B,MATCH(TEXT(A1520,"YYYY-MM-DD"),'Price Data'!A:A,0)+1),""),"")</f>
        <v>2.6998360813807734E-3</v>
      </c>
      <c r="D1520" s="34">
        <f>IFERROR(INDEX('Price Data'!E:E,MATCH(TEXT(A1520,"YYYY-MM-DD"),'Price Data'!D:D,0)),"")</f>
        <v>13.02</v>
      </c>
      <c r="E1520" s="10" cm="1">
        <f t="array" ref="E1520">IFERROR(IF(ISNUMBER(D1520),(D1520-INDEX('Price Data'!E:E,MATCH(TEXT(A1520,"YYYY-MM-DD"),'Price Data'!D:D,0)+1))/INDEX('Price Data'!E:E,MATCH(TEXT(A1520,"YYYY-MM-DD"),'Price Data'!D:D,0)+1),""),"")</f>
        <v>-1.3636363636363615E-2</v>
      </c>
      <c r="F1520" s="34">
        <f>IFERROR(INDEX('Price Data'!H:H,MATCH(TEXT(A1520,"YYYY-MM-DD"),'Price Data'!G:G,0)),"")</f>
        <v>214</v>
      </c>
      <c r="G1520" s="10" cm="1">
        <f t="array" ref="G1520">IFERROR(IF(ISNUMBER(F1520),(F1520-INDEX('Price Data'!H:H,MATCH(TEXT(A1520,"YYYY-MM-DD"),'Price Data'!G:G,0)+1))/INDEX('Price Data'!H:H,MATCH(TEXT(A1520,"YYYY-MM-DD"),'Price Data'!G:G,0)+1),""),"")</f>
        <v>-2.0594965675057208E-2</v>
      </c>
      <c r="H1520" s="34">
        <f>IFERROR(INDEX('Price Data'!K:K,MATCH(TEXT(A1520,"YYYY-MM-DD"),'Price Data'!J:J,0)),"")</f>
        <v>2.2000000000000002</v>
      </c>
      <c r="I1520" s="10" cm="1">
        <f t="array" ref="I1520">IFERROR(IF(ISNUMBER(H1520),(H1520-INDEX('Price Data'!K:K,MATCH(TEXT(A1520,"YYYY-MM-DD"),'Price Data'!J:J,0)+1))/INDEX('Price Data'!K:K,MATCH(TEXT(A1520,"YYYY-MM-DD"),'Price Data'!J:J,0)+1),""),"")</f>
        <v>0</v>
      </c>
      <c r="J1520" s="34">
        <f>IFERROR(INDEX('Price Data'!N:N,MATCH(TEXT(A1520,"YYYY-MM-DD"),'Price Data'!M:M,0)),"")</f>
        <v>2.73</v>
      </c>
      <c r="K1520" s="10" cm="1">
        <f t="array" ref="K1520">IFERROR(IF(ISNUMBER(J1520),(J1520-INDEX('Price Data'!N:N,MATCH(TEXT(A1520,"YYYY-MM-DD"),'Price Data'!M:M,0)+1))/INDEX('Price Data'!N:N,MATCH(TEXT(A1520,"YYYY-MM-DD"),'Price Data'!M:M,0)+1),""),"")</f>
        <v>-3.6496350364964344E-3</v>
      </c>
      <c r="L1520" s="34">
        <f>IFERROR(INDEX('Price Data'!Q:Q,MATCH(TEXT(A1520,"YYYY-MM-DD"),'Price Data'!P:P,0)),"")</f>
        <v>2.06</v>
      </c>
      <c r="M1520" s="10" cm="1">
        <f t="array" ref="M1520">IFERROR(IF(ISNUMBER(L1520),(L1520-INDEX('Price Data'!Q:Q,MATCH(TEXT(A1520,"YYYY-MM-DD"),'Price Data'!P:P,0)+1))/INDEX('Price Data'!Q:Q,MATCH(TEXT(A1520,"YYYY-MM-DD"),'Price Data'!P:P,0)+1),""),"")</f>
        <v>0</v>
      </c>
      <c r="N1520" s="34">
        <f>IFERROR(INDEX('Price Data'!T:T,MATCH(TEXT(A1520,"YYYY-MM-DD"),'Price Data'!S:S,0)),"")</f>
        <v>3.5</v>
      </c>
      <c r="O1520" s="10" cm="1">
        <f t="array" ref="O1520">IFERROR(IF(ISNUMBER(N1520),(N1520-INDEX('Price Data'!T:T,MATCH(TEXT(A1520,"YYYY-MM-DD"),'Price Data'!S:S,0)+1))/INDEX('Price Data'!T:T,MATCH(TEXT(A1520,"YYYY-MM-DD"),'Price Data'!S:S,0)+1),""),"")</f>
        <v>-2.8490028490027884E-3</v>
      </c>
    </row>
    <row r="1521" spans="1:15" x14ac:dyDescent="0.3">
      <c r="A1521" s="8">
        <v>43340</v>
      </c>
      <c r="B1521" s="34">
        <f>IFERROR(INDEX('Price Data'!B:B,MATCH(TEXT(A1521,"YYYY-MM-DD"),'Price Data'!A:A,0)),"")</f>
        <v>20620</v>
      </c>
      <c r="C1521" s="10" cm="1">
        <f t="array" ref="C1521">IFERROR(IF(ISNUMBER(B1521),(B1521-INDEX('Price Data'!B:B,MATCH(TEXT(A1521,"YYYY-MM-DD"),'Price Data'!A:A,0)+1))/INDEX('Price Data'!B:B,MATCH(TEXT(A1521,"YYYY-MM-DD"),'Price Data'!A:A,0)+1),""),"")</f>
        <v>-8.558515241850178E-3</v>
      </c>
      <c r="D1521" s="34">
        <f>IFERROR(INDEX('Price Data'!E:E,MATCH(TEXT(A1521,"YYYY-MM-DD"),'Price Data'!D:D,0)),"")</f>
        <v>12.68</v>
      </c>
      <c r="E1521" s="10" cm="1">
        <f t="array" ref="E1521">IFERROR(IF(ISNUMBER(D1521),(D1521-INDEX('Price Data'!E:E,MATCH(TEXT(A1521,"YYYY-MM-DD"),'Price Data'!D:D,0)+1))/INDEX('Price Data'!E:E,MATCH(TEXT(A1521,"YYYY-MM-DD"),'Price Data'!D:D,0)+1),""),"")</f>
        <v>-2.6113671274961586E-2</v>
      </c>
      <c r="F1521" s="34">
        <f>IFERROR(INDEX('Price Data'!H:H,MATCH(TEXT(A1521,"YYYY-MM-DD"),'Price Data'!G:G,0)),"")</f>
        <v>208.199997</v>
      </c>
      <c r="G1521" s="10" cm="1">
        <f t="array" ref="G1521">IFERROR(IF(ISNUMBER(F1521),(F1521-INDEX('Price Data'!H:H,MATCH(TEXT(A1521,"YYYY-MM-DD"),'Price Data'!G:G,0)+1))/INDEX('Price Data'!H:H,MATCH(TEXT(A1521,"YYYY-MM-DD"),'Price Data'!G:G,0)+1),""),"")</f>
        <v>-2.7102817757009363E-2</v>
      </c>
      <c r="H1521" s="34">
        <f>IFERROR(INDEX('Price Data'!K:K,MATCH(TEXT(A1521,"YYYY-MM-DD"),'Price Data'!J:J,0)),"")</f>
        <v>2.1800000000000002</v>
      </c>
      <c r="I1521" s="10" cm="1">
        <f t="array" ref="I1521">IFERROR(IF(ISNUMBER(H1521),(H1521-INDEX('Price Data'!K:K,MATCH(TEXT(A1521,"YYYY-MM-DD"),'Price Data'!J:J,0)+1))/INDEX('Price Data'!K:K,MATCH(TEXT(A1521,"YYYY-MM-DD"),'Price Data'!J:J,0)+1),""),"")</f>
        <v>-9.0909090909090974E-3</v>
      </c>
      <c r="J1521" s="34">
        <f>IFERROR(INDEX('Price Data'!N:N,MATCH(TEXT(A1521,"YYYY-MM-DD"),'Price Data'!M:M,0)),"")</f>
        <v>2.68</v>
      </c>
      <c r="K1521" s="10" cm="1">
        <f t="array" ref="K1521">IFERROR(IF(ISNUMBER(J1521),(J1521-INDEX('Price Data'!N:N,MATCH(TEXT(A1521,"YYYY-MM-DD"),'Price Data'!M:M,0)+1))/INDEX('Price Data'!N:N,MATCH(TEXT(A1521,"YYYY-MM-DD"),'Price Data'!M:M,0)+1),""),"")</f>
        <v>-1.831501831501825E-2</v>
      </c>
      <c r="L1521" s="34">
        <f>IFERROR(INDEX('Price Data'!Q:Q,MATCH(TEXT(A1521,"YYYY-MM-DD"),'Price Data'!P:P,0)),"")</f>
        <v>2.0099999999999998</v>
      </c>
      <c r="M1521" s="10" cm="1">
        <f t="array" ref="M1521">IFERROR(IF(ISNUMBER(L1521),(L1521-INDEX('Price Data'!Q:Q,MATCH(TEXT(A1521,"YYYY-MM-DD"),'Price Data'!P:P,0)+1))/INDEX('Price Data'!Q:Q,MATCH(TEXT(A1521,"YYYY-MM-DD"),'Price Data'!P:P,0)+1),""),"")</f>
        <v>-2.4271844660194303E-2</v>
      </c>
      <c r="N1521" s="34">
        <f>IFERROR(INDEX('Price Data'!T:T,MATCH(TEXT(A1521,"YYYY-MM-DD"),'Price Data'!S:S,0)),"")</f>
        <v>3.41</v>
      </c>
      <c r="O1521" s="10" cm="1">
        <f t="array" ref="O1521">IFERROR(IF(ISNUMBER(N1521),(N1521-INDEX('Price Data'!T:T,MATCH(TEXT(A1521,"YYYY-MM-DD"),'Price Data'!S:S,0)+1))/INDEX('Price Data'!T:T,MATCH(TEXT(A1521,"YYYY-MM-DD"),'Price Data'!S:S,0)+1),""),"")</f>
        <v>-2.5714285714285672E-2</v>
      </c>
    </row>
    <row r="1522" spans="1:15" x14ac:dyDescent="0.3">
      <c r="A1522" s="8">
        <v>43341</v>
      </c>
      <c r="B1522" s="34">
        <f>IFERROR(INDEX('Price Data'!B:B,MATCH(TEXT(A1522,"YYYY-MM-DD"),'Price Data'!A:A,0)),"")</f>
        <v>20760</v>
      </c>
      <c r="C1522" s="10" cm="1">
        <f t="array" ref="C1522">IFERROR(IF(ISNUMBER(B1522),(B1522-INDEX('Price Data'!B:B,MATCH(TEXT(A1522,"YYYY-MM-DD"),'Price Data'!A:A,0)+1))/INDEX('Price Data'!B:B,MATCH(TEXT(A1522,"YYYY-MM-DD"),'Price Data'!A:A,0)+1),""),"")</f>
        <v>6.7895247332686714E-3</v>
      </c>
      <c r="D1522" s="34">
        <f>IFERROR(INDEX('Price Data'!E:E,MATCH(TEXT(A1522,"YYYY-MM-DD"),'Price Data'!D:D,0)),"")</f>
        <v>12.73</v>
      </c>
      <c r="E1522" s="10" cm="1">
        <f t="array" ref="E1522">IFERROR(IF(ISNUMBER(D1522),(D1522-INDEX('Price Data'!E:E,MATCH(TEXT(A1522,"YYYY-MM-DD"),'Price Data'!D:D,0)+1))/INDEX('Price Data'!E:E,MATCH(TEXT(A1522,"YYYY-MM-DD"),'Price Data'!D:D,0)+1),""),"")</f>
        <v>3.9432176656151981E-3</v>
      </c>
      <c r="F1522" s="34">
        <f>IFERROR(INDEX('Price Data'!H:H,MATCH(TEXT(A1522,"YYYY-MM-DD"),'Price Data'!G:G,0)),"")</f>
        <v>217.89999399999999</v>
      </c>
      <c r="G1522" s="10" cm="1">
        <f t="array" ref="G1522">IFERROR(IF(ISNUMBER(F1522),(F1522-INDEX('Price Data'!H:H,MATCH(TEXT(A1522,"YYYY-MM-DD"),'Price Data'!G:G,0)+1))/INDEX('Price Data'!H:H,MATCH(TEXT(A1522,"YYYY-MM-DD"),'Price Data'!G:G,0)+1),""),"")</f>
        <v>4.6589803745290141E-2</v>
      </c>
      <c r="H1522" s="34">
        <f>IFERROR(INDEX('Price Data'!K:K,MATCH(TEXT(A1522,"YYYY-MM-DD"),'Price Data'!J:J,0)),"")</f>
        <v>2.21</v>
      </c>
      <c r="I1522" s="10" cm="1">
        <f t="array" ref="I1522">IFERROR(IF(ISNUMBER(H1522),(H1522-INDEX('Price Data'!K:K,MATCH(TEXT(A1522,"YYYY-MM-DD"),'Price Data'!J:J,0)+1))/INDEX('Price Data'!K:K,MATCH(TEXT(A1522,"YYYY-MM-DD"),'Price Data'!J:J,0)+1),""),"")</f>
        <v>1.3761467889908166E-2</v>
      </c>
      <c r="J1522" s="34">
        <f>IFERROR(INDEX('Price Data'!N:N,MATCH(TEXT(A1522,"YYYY-MM-DD"),'Price Data'!M:M,0)),"")</f>
        <v>2.7</v>
      </c>
      <c r="K1522" s="10" cm="1">
        <f t="array" ref="K1522">IFERROR(IF(ISNUMBER(J1522),(J1522-INDEX('Price Data'!N:N,MATCH(TEXT(A1522,"YYYY-MM-DD"),'Price Data'!M:M,0)+1))/INDEX('Price Data'!N:N,MATCH(TEXT(A1522,"YYYY-MM-DD"),'Price Data'!M:M,0)+1),""),"")</f>
        <v>7.462686567164185E-3</v>
      </c>
      <c r="L1522" s="34">
        <f>IFERROR(INDEX('Price Data'!Q:Q,MATCH(TEXT(A1522,"YYYY-MM-DD"),'Price Data'!P:P,0)),"")</f>
        <v>2.04</v>
      </c>
      <c r="M1522" s="10" cm="1">
        <f t="array" ref="M1522">IFERROR(IF(ISNUMBER(L1522),(L1522-INDEX('Price Data'!Q:Q,MATCH(TEXT(A1522,"YYYY-MM-DD"),'Price Data'!P:P,0)+1))/INDEX('Price Data'!Q:Q,MATCH(TEXT(A1522,"YYYY-MM-DD"),'Price Data'!P:P,0)+1),""),"")</f>
        <v>1.4925373134328483E-2</v>
      </c>
      <c r="N1522" s="34">
        <f>IFERROR(INDEX('Price Data'!T:T,MATCH(TEXT(A1522,"YYYY-MM-DD"),'Price Data'!S:S,0)),"")</f>
        <v>3.44</v>
      </c>
      <c r="O1522" s="10" cm="1">
        <f t="array" ref="O1522">IFERROR(IF(ISNUMBER(N1522),(N1522-INDEX('Price Data'!T:T,MATCH(TEXT(A1522,"YYYY-MM-DD"),'Price Data'!S:S,0)+1))/INDEX('Price Data'!T:T,MATCH(TEXT(A1522,"YYYY-MM-DD"),'Price Data'!S:S,0)+1),""),"")</f>
        <v>8.7976539589442234E-3</v>
      </c>
    </row>
    <row r="1523" spans="1:15" x14ac:dyDescent="0.3">
      <c r="A1523" s="8">
        <v>43342</v>
      </c>
      <c r="B1523" s="34">
        <f>IFERROR(INDEX('Price Data'!B:B,MATCH(TEXT(A1523,"YYYY-MM-DD"),'Price Data'!A:A,0)),"")</f>
        <v>20495</v>
      </c>
      <c r="C1523" s="10" cm="1">
        <f t="array" ref="C1523">IFERROR(IF(ISNUMBER(B1523),(B1523-INDEX('Price Data'!B:B,MATCH(TEXT(A1523,"YYYY-MM-DD"),'Price Data'!A:A,0)+1))/INDEX('Price Data'!B:B,MATCH(TEXT(A1523,"YYYY-MM-DD"),'Price Data'!A:A,0)+1),""),"")</f>
        <v>-1.2764932562620424E-2</v>
      </c>
      <c r="D1523" s="34">
        <f>IFERROR(INDEX('Price Data'!E:E,MATCH(TEXT(A1523,"YYYY-MM-DD"),'Price Data'!D:D,0)),"")</f>
        <v>12.6</v>
      </c>
      <c r="E1523" s="10" cm="1">
        <f t="array" ref="E1523">IFERROR(IF(ISNUMBER(D1523),(D1523-INDEX('Price Data'!E:E,MATCH(TEXT(A1523,"YYYY-MM-DD"),'Price Data'!D:D,0)+1))/INDEX('Price Data'!E:E,MATCH(TEXT(A1523,"YYYY-MM-DD"),'Price Data'!D:D,0)+1),""),"")</f>
        <v>-1.0212097407698411E-2</v>
      </c>
      <c r="F1523" s="34">
        <f>IFERROR(INDEX('Price Data'!H:H,MATCH(TEXT(A1523,"YYYY-MM-DD"),'Price Data'!G:G,0)),"")</f>
        <v>211.39999399999999</v>
      </c>
      <c r="G1523" s="10" cm="1">
        <f t="array" ref="G1523">IFERROR(IF(ISNUMBER(F1523),(F1523-INDEX('Price Data'!H:H,MATCH(TEXT(A1523,"YYYY-MM-DD"),'Price Data'!G:G,0)+1))/INDEX('Price Data'!H:H,MATCH(TEXT(A1523,"YYYY-MM-DD"),'Price Data'!G:G,0)+1),""),"")</f>
        <v>-2.9830198159619958E-2</v>
      </c>
      <c r="H1523" s="34">
        <f>IFERROR(INDEX('Price Data'!K:K,MATCH(TEXT(A1523,"YYYY-MM-DD"),'Price Data'!J:J,0)),"")</f>
        <v>2.16</v>
      </c>
      <c r="I1523" s="10" cm="1">
        <f t="array" ref="I1523">IFERROR(IF(ISNUMBER(H1523),(H1523-INDEX('Price Data'!K:K,MATCH(TEXT(A1523,"YYYY-MM-DD"),'Price Data'!J:J,0)+1))/INDEX('Price Data'!K:K,MATCH(TEXT(A1523,"YYYY-MM-DD"),'Price Data'!J:J,0)+1),""),"")</f>
        <v>-2.2624434389140191E-2</v>
      </c>
      <c r="J1523" s="34">
        <f>IFERROR(INDEX('Price Data'!N:N,MATCH(TEXT(A1523,"YYYY-MM-DD"),'Price Data'!M:M,0)),"")</f>
        <v>2.6</v>
      </c>
      <c r="K1523" s="10" cm="1">
        <f t="array" ref="K1523">IFERROR(IF(ISNUMBER(J1523),(J1523-INDEX('Price Data'!N:N,MATCH(TEXT(A1523,"YYYY-MM-DD"),'Price Data'!M:M,0)+1))/INDEX('Price Data'!N:N,MATCH(TEXT(A1523,"YYYY-MM-DD"),'Price Data'!M:M,0)+1),""),"")</f>
        <v>-3.703703703703707E-2</v>
      </c>
      <c r="L1523" s="34">
        <f>IFERROR(INDEX('Price Data'!Q:Q,MATCH(TEXT(A1523,"YYYY-MM-DD"),'Price Data'!P:P,0)),"")</f>
        <v>2</v>
      </c>
      <c r="M1523" s="10" cm="1">
        <f t="array" ref="M1523">IFERROR(IF(ISNUMBER(L1523),(L1523-INDEX('Price Data'!Q:Q,MATCH(TEXT(A1523,"YYYY-MM-DD"),'Price Data'!P:P,0)+1))/INDEX('Price Data'!Q:Q,MATCH(TEXT(A1523,"YYYY-MM-DD"),'Price Data'!P:P,0)+1),""),"")</f>
        <v>-1.9607843137254919E-2</v>
      </c>
      <c r="N1523" s="34">
        <f>IFERROR(INDEX('Price Data'!T:T,MATCH(TEXT(A1523,"YYYY-MM-DD"),'Price Data'!S:S,0)),"")</f>
        <v>3.38</v>
      </c>
      <c r="O1523" s="10" cm="1">
        <f t="array" ref="O1523">IFERROR(IF(ISNUMBER(N1523),(N1523-INDEX('Price Data'!T:T,MATCH(TEXT(A1523,"YYYY-MM-DD"),'Price Data'!S:S,0)+1))/INDEX('Price Data'!T:T,MATCH(TEXT(A1523,"YYYY-MM-DD"),'Price Data'!S:S,0)+1),""),"")</f>
        <v>-1.7441860465116296E-2</v>
      </c>
    </row>
    <row r="1524" spans="1:15" x14ac:dyDescent="0.3">
      <c r="A1524" s="8">
        <v>43343</v>
      </c>
      <c r="B1524" s="34">
        <f>IFERROR(INDEX('Price Data'!B:B,MATCH(TEXT(A1524,"YYYY-MM-DD"),'Price Data'!A:A,0)),"")</f>
        <v>20269</v>
      </c>
      <c r="C1524" s="10" cm="1">
        <f t="array" ref="C1524">IFERROR(IF(ISNUMBER(B1524),(B1524-INDEX('Price Data'!B:B,MATCH(TEXT(A1524,"YYYY-MM-DD"),'Price Data'!A:A,0)+1))/INDEX('Price Data'!B:B,MATCH(TEXT(A1524,"YYYY-MM-DD"),'Price Data'!A:A,0)+1),""),"")</f>
        <v>-1.1027079775555013E-2</v>
      </c>
      <c r="D1524" s="34">
        <f>IFERROR(INDEX('Price Data'!E:E,MATCH(TEXT(A1524,"YYYY-MM-DD"),'Price Data'!D:D,0)),"")</f>
        <v>12.43</v>
      </c>
      <c r="E1524" s="10" cm="1">
        <f t="array" ref="E1524">IFERROR(IF(ISNUMBER(D1524),(D1524-INDEX('Price Data'!E:E,MATCH(TEXT(A1524,"YYYY-MM-DD"),'Price Data'!D:D,0)+1))/INDEX('Price Data'!E:E,MATCH(TEXT(A1524,"YYYY-MM-DD"),'Price Data'!D:D,0)+1),""),"")</f>
        <v>-1.3492063492063487E-2</v>
      </c>
      <c r="F1524" s="34">
        <f>IFERROR(INDEX('Price Data'!H:H,MATCH(TEXT(A1524,"YYYY-MM-DD"),'Price Data'!G:G,0)),"")</f>
        <v>207</v>
      </c>
      <c r="G1524" s="10" cm="1">
        <f t="array" ref="G1524">IFERROR(IF(ISNUMBER(F1524),(F1524-INDEX('Price Data'!H:H,MATCH(TEXT(A1524,"YYYY-MM-DD"),'Price Data'!G:G,0)+1))/INDEX('Price Data'!H:H,MATCH(TEXT(A1524,"YYYY-MM-DD"),'Price Data'!G:G,0)+1),""),"")</f>
        <v>-2.0813595671152159E-2</v>
      </c>
      <c r="H1524" s="34">
        <f>IFERROR(INDEX('Price Data'!K:K,MATCH(TEXT(A1524,"YYYY-MM-DD"),'Price Data'!J:J,0)),"")</f>
        <v>2.13</v>
      </c>
      <c r="I1524" s="10" cm="1">
        <f t="array" ref="I1524">IFERROR(IF(ISNUMBER(H1524),(H1524-INDEX('Price Data'!K:K,MATCH(TEXT(A1524,"YYYY-MM-DD"),'Price Data'!J:J,0)+1))/INDEX('Price Data'!K:K,MATCH(TEXT(A1524,"YYYY-MM-DD"),'Price Data'!J:J,0)+1),""),"")</f>
        <v>-1.3888888888889003E-2</v>
      </c>
      <c r="J1524" s="34">
        <f>IFERROR(INDEX('Price Data'!N:N,MATCH(TEXT(A1524,"YYYY-MM-DD"),'Price Data'!M:M,0)),"")</f>
        <v>2.57</v>
      </c>
      <c r="K1524" s="10" cm="1">
        <f t="array" ref="K1524">IFERROR(IF(ISNUMBER(J1524),(J1524-INDEX('Price Data'!N:N,MATCH(TEXT(A1524,"YYYY-MM-DD"),'Price Data'!M:M,0)+1))/INDEX('Price Data'!N:N,MATCH(TEXT(A1524,"YYYY-MM-DD"),'Price Data'!M:M,0)+1),""),"")</f>
        <v>-1.1538461538461635E-2</v>
      </c>
      <c r="L1524" s="34">
        <f>IFERROR(INDEX('Price Data'!Q:Q,MATCH(TEXT(A1524,"YYYY-MM-DD"),'Price Data'!P:P,0)),"")</f>
        <v>1.94</v>
      </c>
      <c r="M1524" s="10" cm="1">
        <f t="array" ref="M1524">IFERROR(IF(ISNUMBER(L1524),(L1524-INDEX('Price Data'!Q:Q,MATCH(TEXT(A1524,"YYYY-MM-DD"),'Price Data'!P:P,0)+1))/INDEX('Price Data'!Q:Q,MATCH(TEXT(A1524,"YYYY-MM-DD"),'Price Data'!P:P,0)+1),""),"")</f>
        <v>-3.0000000000000027E-2</v>
      </c>
      <c r="N1524" s="34">
        <f>IFERROR(INDEX('Price Data'!T:T,MATCH(TEXT(A1524,"YYYY-MM-DD"),'Price Data'!S:S,0)),"")</f>
        <v>3.35</v>
      </c>
      <c r="O1524" s="10" cm="1">
        <f t="array" ref="O1524">IFERROR(IF(ISNUMBER(N1524),(N1524-INDEX('Price Data'!T:T,MATCH(TEXT(A1524,"YYYY-MM-DD"),'Price Data'!S:S,0)+1))/INDEX('Price Data'!T:T,MATCH(TEXT(A1524,"YYYY-MM-DD"),'Price Data'!S:S,0)+1),""),"")</f>
        <v>-8.8757396449703572E-3</v>
      </c>
    </row>
    <row r="1525" spans="1:15" x14ac:dyDescent="0.3">
      <c r="A1525" s="8">
        <v>43344</v>
      </c>
      <c r="B1525" s="34" t="str">
        <f>IFERROR(INDEX('Price Data'!B:B,MATCH(TEXT(A1525,"YYYY-MM-DD"),'Price Data'!A:A,0)),"")</f>
        <v/>
      </c>
      <c r="C1525" s="10" t="str" cm="1">
        <f t="array" ref="C1525">IFERROR(IF(ISNUMBER(B1525),(B1525-INDEX('Price Data'!B:B,MATCH(TEXT(A1525,"YYYY-MM-DD"),'Price Data'!A:A,0)+1))/INDEX('Price Data'!B:B,MATCH(TEXT(A1525,"YYYY-MM-DD"),'Price Data'!A:A,0)+1),""),"")</f>
        <v/>
      </c>
      <c r="D1525" s="34" t="str">
        <f>IFERROR(INDEX('Price Data'!E:E,MATCH(TEXT(A1525,"YYYY-MM-DD"),'Price Data'!D:D,0)),"")</f>
        <v/>
      </c>
      <c r="E1525" s="10" t="str" cm="1">
        <f t="array" ref="E1525">IFERROR(IF(ISNUMBER(D1525),(D1525-INDEX('Price Data'!E:E,MATCH(TEXT(A1525,"YYYY-MM-DD"),'Price Data'!D:D,0)+1))/INDEX('Price Data'!E:E,MATCH(TEXT(A1525,"YYYY-MM-DD"),'Price Data'!D:D,0)+1),""),"")</f>
        <v/>
      </c>
      <c r="F1525" s="34" t="str">
        <f>IFERROR(INDEX('Price Data'!H:H,MATCH(TEXT(A1525,"YYYY-MM-DD"),'Price Data'!G:G,0)),"")</f>
        <v/>
      </c>
      <c r="G1525" s="10" t="str" cm="1">
        <f t="array" ref="G1525">IFERROR(IF(ISNUMBER(F1525),(F1525-INDEX('Price Data'!H:H,MATCH(TEXT(A1525,"YYYY-MM-DD"),'Price Data'!G:G,0)+1))/INDEX('Price Data'!H:H,MATCH(TEXT(A1525,"YYYY-MM-DD"),'Price Data'!G:G,0)+1),""),"")</f>
        <v/>
      </c>
      <c r="H1525" s="34" t="str">
        <f>IFERROR(INDEX('Price Data'!K:K,MATCH(TEXT(A1525,"YYYY-MM-DD"),'Price Data'!J:J,0)),"")</f>
        <v/>
      </c>
      <c r="I1525" s="10" t="str" cm="1">
        <f t="array" ref="I1525">IFERROR(IF(ISNUMBER(H1525),(H1525-INDEX('Price Data'!K:K,MATCH(TEXT(A1525,"YYYY-MM-DD"),'Price Data'!J:J,0)+1))/INDEX('Price Data'!K:K,MATCH(TEXT(A1525,"YYYY-MM-DD"),'Price Data'!J:J,0)+1),""),"")</f>
        <v/>
      </c>
      <c r="J1525" s="34" t="str">
        <f>IFERROR(INDEX('Price Data'!N:N,MATCH(TEXT(A1525,"YYYY-MM-DD"),'Price Data'!M:M,0)),"")</f>
        <v/>
      </c>
      <c r="K1525" s="10" t="str" cm="1">
        <f t="array" ref="K1525">IFERROR(IF(ISNUMBER(J1525),(J1525-INDEX('Price Data'!N:N,MATCH(TEXT(A1525,"YYYY-MM-DD"),'Price Data'!M:M,0)+1))/INDEX('Price Data'!N:N,MATCH(TEXT(A1525,"YYYY-MM-DD"),'Price Data'!M:M,0)+1),""),"")</f>
        <v/>
      </c>
      <c r="L1525" s="34" t="str">
        <f>IFERROR(INDEX('Price Data'!Q:Q,MATCH(TEXT(A1525,"YYYY-MM-DD"),'Price Data'!P:P,0)),"")</f>
        <v/>
      </c>
      <c r="M1525" s="10" t="str" cm="1">
        <f t="array" ref="M1525">IFERROR(IF(ISNUMBER(L1525),(L1525-INDEX('Price Data'!Q:Q,MATCH(TEXT(A1525,"YYYY-MM-DD"),'Price Data'!P:P,0)+1))/INDEX('Price Data'!Q:Q,MATCH(TEXT(A1525,"YYYY-MM-DD"),'Price Data'!P:P,0)+1),""),"")</f>
        <v/>
      </c>
      <c r="N1525" s="34" t="str">
        <f>IFERROR(INDEX('Price Data'!T:T,MATCH(TEXT(A1525,"YYYY-MM-DD"),'Price Data'!S:S,0)),"")</f>
        <v/>
      </c>
      <c r="O1525" s="10" t="str" cm="1">
        <f t="array" ref="O1525">IFERROR(IF(ISNUMBER(N1525),(N1525-INDEX('Price Data'!T:T,MATCH(TEXT(A1525,"YYYY-MM-DD"),'Price Data'!S:S,0)+1))/INDEX('Price Data'!T:T,MATCH(TEXT(A1525,"YYYY-MM-DD"),'Price Data'!S:S,0)+1),""),"")</f>
        <v/>
      </c>
    </row>
    <row r="1526" spans="1:15" x14ac:dyDescent="0.3">
      <c r="A1526" s="8">
        <v>43345</v>
      </c>
      <c r="B1526" s="34" t="str">
        <f>IFERROR(INDEX('Price Data'!B:B,MATCH(TEXT(A1526,"YYYY-MM-DD"),'Price Data'!A:A,0)),"")</f>
        <v/>
      </c>
      <c r="C1526" s="10" t="str" cm="1">
        <f t="array" ref="C1526">IFERROR(IF(ISNUMBER(B1526),(B1526-INDEX('Price Data'!B:B,MATCH(TEXT(A1526,"YYYY-MM-DD"),'Price Data'!A:A,0)+1))/INDEX('Price Data'!B:B,MATCH(TEXT(A1526,"YYYY-MM-DD"),'Price Data'!A:A,0)+1),""),"")</f>
        <v/>
      </c>
      <c r="D1526" s="34" t="str">
        <f>IFERROR(INDEX('Price Data'!E:E,MATCH(TEXT(A1526,"YYYY-MM-DD"),'Price Data'!D:D,0)),"")</f>
        <v/>
      </c>
      <c r="E1526" s="10" t="str" cm="1">
        <f t="array" ref="E1526">IFERROR(IF(ISNUMBER(D1526),(D1526-INDEX('Price Data'!E:E,MATCH(TEXT(A1526,"YYYY-MM-DD"),'Price Data'!D:D,0)+1))/INDEX('Price Data'!E:E,MATCH(TEXT(A1526,"YYYY-MM-DD"),'Price Data'!D:D,0)+1),""),"")</f>
        <v/>
      </c>
      <c r="F1526" s="34" t="str">
        <f>IFERROR(INDEX('Price Data'!H:H,MATCH(TEXT(A1526,"YYYY-MM-DD"),'Price Data'!G:G,0)),"")</f>
        <v/>
      </c>
      <c r="G1526" s="10" t="str" cm="1">
        <f t="array" ref="G1526">IFERROR(IF(ISNUMBER(F1526),(F1526-INDEX('Price Data'!H:H,MATCH(TEXT(A1526,"YYYY-MM-DD"),'Price Data'!G:G,0)+1))/INDEX('Price Data'!H:H,MATCH(TEXT(A1526,"YYYY-MM-DD"),'Price Data'!G:G,0)+1),""),"")</f>
        <v/>
      </c>
      <c r="H1526" s="34" t="str">
        <f>IFERROR(INDEX('Price Data'!K:K,MATCH(TEXT(A1526,"YYYY-MM-DD"),'Price Data'!J:J,0)),"")</f>
        <v/>
      </c>
      <c r="I1526" s="10" t="str" cm="1">
        <f t="array" ref="I1526">IFERROR(IF(ISNUMBER(H1526),(H1526-INDEX('Price Data'!K:K,MATCH(TEXT(A1526,"YYYY-MM-DD"),'Price Data'!J:J,0)+1))/INDEX('Price Data'!K:K,MATCH(TEXT(A1526,"YYYY-MM-DD"),'Price Data'!J:J,0)+1),""),"")</f>
        <v/>
      </c>
      <c r="J1526" s="34" t="str">
        <f>IFERROR(INDEX('Price Data'!N:N,MATCH(TEXT(A1526,"YYYY-MM-DD"),'Price Data'!M:M,0)),"")</f>
        <v/>
      </c>
      <c r="K1526" s="10" t="str" cm="1">
        <f t="array" ref="K1526">IFERROR(IF(ISNUMBER(J1526),(J1526-INDEX('Price Data'!N:N,MATCH(TEXT(A1526,"YYYY-MM-DD"),'Price Data'!M:M,0)+1))/INDEX('Price Data'!N:N,MATCH(TEXT(A1526,"YYYY-MM-DD"),'Price Data'!M:M,0)+1),""),"")</f>
        <v/>
      </c>
      <c r="L1526" s="34" t="str">
        <f>IFERROR(INDEX('Price Data'!Q:Q,MATCH(TEXT(A1526,"YYYY-MM-DD"),'Price Data'!P:P,0)),"")</f>
        <v/>
      </c>
      <c r="M1526" s="10" t="str" cm="1">
        <f t="array" ref="M1526">IFERROR(IF(ISNUMBER(L1526),(L1526-INDEX('Price Data'!Q:Q,MATCH(TEXT(A1526,"YYYY-MM-DD"),'Price Data'!P:P,0)+1))/INDEX('Price Data'!Q:Q,MATCH(TEXT(A1526,"YYYY-MM-DD"),'Price Data'!P:P,0)+1),""),"")</f>
        <v/>
      </c>
      <c r="N1526" s="34" t="str">
        <f>IFERROR(INDEX('Price Data'!T:T,MATCH(TEXT(A1526,"YYYY-MM-DD"),'Price Data'!S:S,0)),"")</f>
        <v/>
      </c>
      <c r="O1526" s="10" t="str" cm="1">
        <f t="array" ref="O1526">IFERROR(IF(ISNUMBER(N1526),(N1526-INDEX('Price Data'!T:T,MATCH(TEXT(A1526,"YYYY-MM-DD"),'Price Data'!S:S,0)+1))/INDEX('Price Data'!T:T,MATCH(TEXT(A1526,"YYYY-MM-DD"),'Price Data'!S:S,0)+1),""),"")</f>
        <v/>
      </c>
    </row>
    <row r="1527" spans="1:15" x14ac:dyDescent="0.3">
      <c r="A1527" s="8">
        <v>43346</v>
      </c>
      <c r="B1527" s="34">
        <f>IFERROR(INDEX('Price Data'!B:B,MATCH(TEXT(A1527,"YYYY-MM-DD"),'Price Data'!A:A,0)),"")</f>
        <v>20396</v>
      </c>
      <c r="C1527" s="10" cm="1">
        <f t="array" ref="C1527">IFERROR(IF(ISNUMBER(B1527),(B1527-INDEX('Price Data'!B:B,MATCH(TEXT(A1527,"YYYY-MM-DD"),'Price Data'!A:A,0)+1))/INDEX('Price Data'!B:B,MATCH(TEXT(A1527,"YYYY-MM-DD"),'Price Data'!A:A,0)+1),""),"")</f>
        <v>6.2657259854950907E-3</v>
      </c>
      <c r="D1527" s="34">
        <f>IFERROR(INDEX('Price Data'!E:E,MATCH(TEXT(A1527,"YYYY-MM-DD"),'Price Data'!D:D,0)),"")</f>
        <v>12.49</v>
      </c>
      <c r="E1527" s="10" cm="1">
        <f t="array" ref="E1527">IFERROR(IF(ISNUMBER(D1527),(D1527-INDEX('Price Data'!E:E,MATCH(TEXT(A1527,"YYYY-MM-DD"),'Price Data'!D:D,0)+1))/INDEX('Price Data'!E:E,MATCH(TEXT(A1527,"YYYY-MM-DD"),'Price Data'!D:D,0)+1),""),"")</f>
        <v>4.8270313757039825E-3</v>
      </c>
      <c r="F1527" s="34">
        <f>IFERROR(INDEX('Price Data'!H:H,MATCH(TEXT(A1527,"YYYY-MM-DD"),'Price Data'!G:G,0)),"")</f>
        <v>213.60000600000001</v>
      </c>
      <c r="G1527" s="10" cm="1">
        <f t="array" ref="G1527">IFERROR(IF(ISNUMBER(F1527),(F1527-INDEX('Price Data'!H:H,MATCH(TEXT(A1527,"YYYY-MM-DD"),'Price Data'!G:G,0)+1))/INDEX('Price Data'!H:H,MATCH(TEXT(A1527,"YYYY-MM-DD"),'Price Data'!G:G,0)+1),""),"")</f>
        <v>3.1884086956521777E-2</v>
      </c>
      <c r="H1527" s="34">
        <f>IFERROR(INDEX('Price Data'!K:K,MATCH(TEXT(A1527,"YYYY-MM-DD"),'Price Data'!J:J,0)),"")</f>
        <v>2.17</v>
      </c>
      <c r="I1527" s="10" cm="1">
        <f t="array" ref="I1527">IFERROR(IF(ISNUMBER(H1527),(H1527-INDEX('Price Data'!K:K,MATCH(TEXT(A1527,"YYYY-MM-DD"),'Price Data'!J:J,0)+1))/INDEX('Price Data'!K:K,MATCH(TEXT(A1527,"YYYY-MM-DD"),'Price Data'!J:J,0)+1),""),"")</f>
        <v>1.8779342723004713E-2</v>
      </c>
      <c r="J1527" s="34">
        <f>IFERROR(INDEX('Price Data'!N:N,MATCH(TEXT(A1527,"YYYY-MM-DD"),'Price Data'!M:M,0)),"")</f>
        <v>2.58</v>
      </c>
      <c r="K1527" s="10" cm="1">
        <f t="array" ref="K1527">IFERROR(IF(ISNUMBER(J1527),(J1527-INDEX('Price Data'!N:N,MATCH(TEXT(A1527,"YYYY-MM-DD"),'Price Data'!M:M,0)+1))/INDEX('Price Data'!N:N,MATCH(TEXT(A1527,"YYYY-MM-DD"),'Price Data'!M:M,0)+1),""),"")</f>
        <v>3.8910505836576778E-3</v>
      </c>
      <c r="L1527" s="34">
        <f>IFERROR(INDEX('Price Data'!Q:Q,MATCH(TEXT(A1527,"YYYY-MM-DD"),'Price Data'!P:P,0)),"")</f>
        <v>1.96</v>
      </c>
      <c r="M1527" s="10" cm="1">
        <f t="array" ref="M1527">IFERROR(IF(ISNUMBER(L1527),(L1527-INDEX('Price Data'!Q:Q,MATCH(TEXT(A1527,"YYYY-MM-DD"),'Price Data'!P:P,0)+1))/INDEX('Price Data'!Q:Q,MATCH(TEXT(A1527,"YYYY-MM-DD"),'Price Data'!P:P,0)+1),""),"")</f>
        <v>1.0309278350515474E-2</v>
      </c>
      <c r="N1527" s="34">
        <f>IFERROR(INDEX('Price Data'!T:T,MATCH(TEXT(A1527,"YYYY-MM-DD"),'Price Data'!S:S,0)),"")</f>
        <v>3.39</v>
      </c>
      <c r="O1527" s="10" cm="1">
        <f t="array" ref="O1527">IFERROR(IF(ISNUMBER(N1527),(N1527-INDEX('Price Data'!T:T,MATCH(TEXT(A1527,"YYYY-MM-DD"),'Price Data'!S:S,0)+1))/INDEX('Price Data'!T:T,MATCH(TEXT(A1527,"YYYY-MM-DD"),'Price Data'!S:S,0)+1),""),"")</f>
        <v>1.1940298507462697E-2</v>
      </c>
    </row>
    <row r="1528" spans="1:15" x14ac:dyDescent="0.3">
      <c r="A1528" s="8">
        <v>43347</v>
      </c>
      <c r="B1528" s="34">
        <f>IFERROR(INDEX('Price Data'!B:B,MATCH(TEXT(A1528,"YYYY-MM-DD"),'Price Data'!A:A,0)),"")</f>
        <v>20601</v>
      </c>
      <c r="C1528" s="10" cm="1">
        <f t="array" ref="C1528">IFERROR(IF(ISNUMBER(B1528),(B1528-INDEX('Price Data'!B:B,MATCH(TEXT(A1528,"YYYY-MM-DD"),'Price Data'!A:A,0)+1))/INDEX('Price Data'!B:B,MATCH(TEXT(A1528,"YYYY-MM-DD"),'Price Data'!A:A,0)+1),""),"")</f>
        <v>1.0050990390272602E-2</v>
      </c>
      <c r="D1528" s="34">
        <f>IFERROR(INDEX('Price Data'!E:E,MATCH(TEXT(A1528,"YYYY-MM-DD"),'Price Data'!D:D,0)),"")</f>
        <v>13</v>
      </c>
      <c r="E1528" s="10" cm="1">
        <f t="array" ref="E1528">IFERROR(IF(ISNUMBER(D1528),(D1528-INDEX('Price Data'!E:E,MATCH(TEXT(A1528,"YYYY-MM-DD"),'Price Data'!D:D,0)+1))/INDEX('Price Data'!E:E,MATCH(TEXT(A1528,"YYYY-MM-DD"),'Price Data'!D:D,0)+1),""),"")</f>
        <v>4.0832666132906308E-2</v>
      </c>
      <c r="F1528" s="34">
        <f>IFERROR(INDEX('Price Data'!H:H,MATCH(TEXT(A1528,"YYYY-MM-DD"),'Price Data'!G:G,0)),"")</f>
        <v>219.89999399999999</v>
      </c>
      <c r="G1528" s="10" cm="1">
        <f t="array" ref="G1528">IFERROR(IF(ISNUMBER(F1528),(F1528-INDEX('Price Data'!H:H,MATCH(TEXT(A1528,"YYYY-MM-DD"),'Price Data'!G:G,0)+1))/INDEX('Price Data'!H:H,MATCH(TEXT(A1528,"YYYY-MM-DD"),'Price Data'!G:G,0)+1),""),"")</f>
        <v>2.9494325014204282E-2</v>
      </c>
      <c r="H1528" s="34">
        <f>IFERROR(INDEX('Price Data'!K:K,MATCH(TEXT(A1528,"YYYY-MM-DD"),'Price Data'!J:J,0)),"")</f>
        <v>2.2799999999999998</v>
      </c>
      <c r="I1528" s="10" cm="1">
        <f t="array" ref="I1528">IFERROR(IF(ISNUMBER(H1528),(H1528-INDEX('Price Data'!K:K,MATCH(TEXT(A1528,"YYYY-MM-DD"),'Price Data'!J:J,0)+1))/INDEX('Price Data'!K:K,MATCH(TEXT(A1528,"YYYY-MM-DD"),'Price Data'!J:J,0)+1),""),"")</f>
        <v>5.0691244239631283E-2</v>
      </c>
      <c r="J1528" s="34">
        <f>IFERROR(INDEX('Price Data'!N:N,MATCH(TEXT(A1528,"YYYY-MM-DD"),'Price Data'!M:M,0)),"")</f>
        <v>2.68</v>
      </c>
      <c r="K1528" s="10" cm="1">
        <f t="array" ref="K1528">IFERROR(IF(ISNUMBER(J1528),(J1528-INDEX('Price Data'!N:N,MATCH(TEXT(A1528,"YYYY-MM-DD"),'Price Data'!M:M,0)+1))/INDEX('Price Data'!N:N,MATCH(TEXT(A1528,"YYYY-MM-DD"),'Price Data'!M:M,0)+1),""),"")</f>
        <v>3.8759689922480654E-2</v>
      </c>
      <c r="L1528" s="34">
        <f>IFERROR(INDEX('Price Data'!Q:Q,MATCH(TEXT(A1528,"YYYY-MM-DD"),'Price Data'!P:P,0)),"")</f>
        <v>2.0099999999999998</v>
      </c>
      <c r="M1528" s="10" cm="1">
        <f t="array" ref="M1528">IFERROR(IF(ISNUMBER(L1528),(L1528-INDEX('Price Data'!Q:Q,MATCH(TEXT(A1528,"YYYY-MM-DD"),'Price Data'!P:P,0)+1))/INDEX('Price Data'!Q:Q,MATCH(TEXT(A1528,"YYYY-MM-DD"),'Price Data'!P:P,0)+1),""),"")</f>
        <v>2.5510204081632563E-2</v>
      </c>
      <c r="N1528" s="34">
        <f>IFERROR(INDEX('Price Data'!T:T,MATCH(TEXT(A1528,"YYYY-MM-DD"),'Price Data'!S:S,0)),"")</f>
        <v>3.48</v>
      </c>
      <c r="O1528" s="10" cm="1">
        <f t="array" ref="O1528">IFERROR(IF(ISNUMBER(N1528),(N1528-INDEX('Price Data'!T:T,MATCH(TEXT(A1528,"YYYY-MM-DD"),'Price Data'!S:S,0)+1))/INDEX('Price Data'!T:T,MATCH(TEXT(A1528,"YYYY-MM-DD"),'Price Data'!S:S,0)+1),""),"")</f>
        <v>2.6548672566371639E-2</v>
      </c>
    </row>
    <row r="1529" spans="1:15" x14ac:dyDescent="0.3">
      <c r="A1529" s="8">
        <v>43348</v>
      </c>
      <c r="B1529" s="34">
        <f>IFERROR(INDEX('Price Data'!B:B,MATCH(TEXT(A1529,"YYYY-MM-DD"),'Price Data'!A:A,0)),"")</f>
        <v>20582</v>
      </c>
      <c r="C1529" s="10" cm="1">
        <f t="array" ref="C1529">IFERROR(IF(ISNUMBER(B1529),(B1529-INDEX('Price Data'!B:B,MATCH(TEXT(A1529,"YYYY-MM-DD"),'Price Data'!A:A,0)+1))/INDEX('Price Data'!B:B,MATCH(TEXT(A1529,"YYYY-MM-DD"),'Price Data'!A:A,0)+1),""),"")</f>
        <v>-9.2228532595505072E-4</v>
      </c>
      <c r="D1529" s="34">
        <f>IFERROR(INDEX('Price Data'!E:E,MATCH(TEXT(A1529,"YYYY-MM-DD"),'Price Data'!D:D,0)),"")</f>
        <v>13.23</v>
      </c>
      <c r="E1529" s="10" cm="1">
        <f t="array" ref="E1529">IFERROR(IF(ISNUMBER(D1529),(D1529-INDEX('Price Data'!E:E,MATCH(TEXT(A1529,"YYYY-MM-DD"),'Price Data'!D:D,0)+1))/INDEX('Price Data'!E:E,MATCH(TEXT(A1529,"YYYY-MM-DD"),'Price Data'!D:D,0)+1),""),"")</f>
        <v>1.7692307692307726E-2</v>
      </c>
      <c r="F1529" s="34">
        <f>IFERROR(INDEX('Price Data'!H:H,MATCH(TEXT(A1529,"YYYY-MM-DD"),'Price Data'!G:G,0)),"")</f>
        <v>228</v>
      </c>
      <c r="G1529" s="10" cm="1">
        <f t="array" ref="G1529">IFERROR(IF(ISNUMBER(F1529),(F1529-INDEX('Price Data'!H:H,MATCH(TEXT(A1529,"YYYY-MM-DD"),'Price Data'!G:G,0)+1))/INDEX('Price Data'!H:H,MATCH(TEXT(A1529,"YYYY-MM-DD"),'Price Data'!G:G,0)+1),""),"")</f>
        <v>3.6834953256069704E-2</v>
      </c>
      <c r="H1529" s="34">
        <f>IFERROR(INDEX('Price Data'!K:K,MATCH(TEXT(A1529,"YYYY-MM-DD"),'Price Data'!J:J,0)),"")</f>
        <v>2.33</v>
      </c>
      <c r="I1529" s="10" cm="1">
        <f t="array" ref="I1529">IFERROR(IF(ISNUMBER(H1529),(H1529-INDEX('Price Data'!K:K,MATCH(TEXT(A1529,"YYYY-MM-DD"),'Price Data'!J:J,0)+1))/INDEX('Price Data'!K:K,MATCH(TEXT(A1529,"YYYY-MM-DD"),'Price Data'!J:J,0)+1),""),"")</f>
        <v>2.1929824561403629E-2</v>
      </c>
      <c r="J1529" s="34">
        <f>IFERROR(INDEX('Price Data'!N:N,MATCH(TEXT(A1529,"YYYY-MM-DD"),'Price Data'!M:M,0)),"")</f>
        <v>2.79</v>
      </c>
      <c r="K1529" s="10" cm="1">
        <f t="array" ref="K1529">IFERROR(IF(ISNUMBER(J1529),(J1529-INDEX('Price Data'!N:N,MATCH(TEXT(A1529,"YYYY-MM-DD"),'Price Data'!M:M,0)+1))/INDEX('Price Data'!N:N,MATCH(TEXT(A1529,"YYYY-MM-DD"),'Price Data'!M:M,0)+1),""),"")</f>
        <v>4.1044776119402937E-2</v>
      </c>
      <c r="L1529" s="34">
        <f>IFERROR(INDEX('Price Data'!Q:Q,MATCH(TEXT(A1529,"YYYY-MM-DD"),'Price Data'!P:P,0)),"")</f>
        <v>2.15</v>
      </c>
      <c r="M1529" s="10" cm="1">
        <f t="array" ref="M1529">IFERROR(IF(ISNUMBER(L1529),(L1529-INDEX('Price Data'!Q:Q,MATCH(TEXT(A1529,"YYYY-MM-DD"),'Price Data'!P:P,0)+1))/INDEX('Price Data'!Q:Q,MATCH(TEXT(A1529,"YYYY-MM-DD"),'Price Data'!P:P,0)+1),""),"")</f>
        <v>6.965174129353241E-2</v>
      </c>
      <c r="N1529" s="34">
        <f>IFERROR(INDEX('Price Data'!T:T,MATCH(TEXT(A1529,"YYYY-MM-DD"),'Price Data'!S:S,0)),"")</f>
        <v>3.62</v>
      </c>
      <c r="O1529" s="10" cm="1">
        <f t="array" ref="O1529">IFERROR(IF(ISNUMBER(N1529),(N1529-INDEX('Price Data'!T:T,MATCH(TEXT(A1529,"YYYY-MM-DD"),'Price Data'!S:S,0)+1))/INDEX('Price Data'!T:T,MATCH(TEXT(A1529,"YYYY-MM-DD"),'Price Data'!S:S,0)+1),""),"")</f>
        <v>4.0229885057471299E-2</v>
      </c>
    </row>
    <row r="1530" spans="1:15" x14ac:dyDescent="0.3">
      <c r="A1530" s="8">
        <v>43349</v>
      </c>
      <c r="B1530" s="34">
        <f>IFERROR(INDEX('Price Data'!B:B,MATCH(TEXT(A1530,"YYYY-MM-DD"),'Price Data'!A:A,0)),"")</f>
        <v>20527</v>
      </c>
      <c r="C1530" s="10" cm="1">
        <f t="array" ref="C1530">IFERROR(IF(ISNUMBER(B1530),(B1530-INDEX('Price Data'!B:B,MATCH(TEXT(A1530,"YYYY-MM-DD"),'Price Data'!A:A,0)+1))/INDEX('Price Data'!B:B,MATCH(TEXT(A1530,"YYYY-MM-DD"),'Price Data'!A:A,0)+1),""),"")</f>
        <v>-2.6722378777572636E-3</v>
      </c>
      <c r="D1530" s="34">
        <f>IFERROR(INDEX('Price Data'!E:E,MATCH(TEXT(A1530,"YYYY-MM-DD"),'Price Data'!D:D,0)),"")</f>
        <v>13.09</v>
      </c>
      <c r="E1530" s="10" cm="1">
        <f t="array" ref="E1530">IFERROR(IF(ISNUMBER(D1530),(D1530-INDEX('Price Data'!E:E,MATCH(TEXT(A1530,"YYYY-MM-DD"),'Price Data'!D:D,0)+1))/INDEX('Price Data'!E:E,MATCH(TEXT(A1530,"YYYY-MM-DD"),'Price Data'!D:D,0)+1),""),"")</f>
        <v>-1.0582010582010625E-2</v>
      </c>
      <c r="F1530" s="34">
        <f>IFERROR(INDEX('Price Data'!H:H,MATCH(TEXT(A1530,"YYYY-MM-DD"),'Price Data'!G:G,0)),"")</f>
        <v>222.300003</v>
      </c>
      <c r="G1530" s="10" cm="1">
        <f t="array" ref="G1530">IFERROR(IF(ISNUMBER(F1530),(F1530-INDEX('Price Data'!H:H,MATCH(TEXT(A1530,"YYYY-MM-DD"),'Price Data'!G:G,0)+1))/INDEX('Price Data'!H:H,MATCH(TEXT(A1530,"YYYY-MM-DD"),'Price Data'!G:G,0)+1),""),"")</f>
        <v>-2.4999986842105245E-2</v>
      </c>
      <c r="H1530" s="34">
        <f>IFERROR(INDEX('Price Data'!K:K,MATCH(TEXT(A1530,"YYYY-MM-DD"),'Price Data'!J:J,0)),"")</f>
        <v>2.2999999999999998</v>
      </c>
      <c r="I1530" s="10" cm="1">
        <f t="array" ref="I1530">IFERROR(IF(ISNUMBER(H1530),(H1530-INDEX('Price Data'!K:K,MATCH(TEXT(A1530,"YYYY-MM-DD"),'Price Data'!J:J,0)+1))/INDEX('Price Data'!K:K,MATCH(TEXT(A1530,"YYYY-MM-DD"),'Price Data'!J:J,0)+1),""),"")</f>
        <v>-1.2875536480686801E-2</v>
      </c>
      <c r="J1530" s="34">
        <f>IFERROR(INDEX('Price Data'!N:N,MATCH(TEXT(A1530,"YYYY-MM-DD"),'Price Data'!M:M,0)),"")</f>
        <v>2.8</v>
      </c>
      <c r="K1530" s="10" cm="1">
        <f t="array" ref="K1530">IFERROR(IF(ISNUMBER(J1530),(J1530-INDEX('Price Data'!N:N,MATCH(TEXT(A1530,"YYYY-MM-DD"),'Price Data'!M:M,0)+1))/INDEX('Price Data'!N:N,MATCH(TEXT(A1530,"YYYY-MM-DD"),'Price Data'!M:M,0)+1),""),"")</f>
        <v>3.5842293906809273E-3</v>
      </c>
      <c r="L1530" s="34">
        <f>IFERROR(INDEX('Price Data'!Q:Q,MATCH(TEXT(A1530,"YYYY-MM-DD"),'Price Data'!P:P,0)),"")</f>
        <v>2.13</v>
      </c>
      <c r="M1530" s="10" cm="1">
        <f t="array" ref="M1530">IFERROR(IF(ISNUMBER(L1530),(L1530-INDEX('Price Data'!Q:Q,MATCH(TEXT(A1530,"YYYY-MM-DD"),'Price Data'!P:P,0)+1))/INDEX('Price Data'!Q:Q,MATCH(TEXT(A1530,"YYYY-MM-DD"),'Price Data'!P:P,0)+1),""),"")</f>
        <v>-9.3023255813953574E-3</v>
      </c>
      <c r="N1530" s="34">
        <f>IFERROR(INDEX('Price Data'!T:T,MATCH(TEXT(A1530,"YYYY-MM-DD"),'Price Data'!S:S,0)),"")</f>
        <v>3.59</v>
      </c>
      <c r="O1530" s="10" cm="1">
        <f t="array" ref="O1530">IFERROR(IF(ISNUMBER(N1530),(N1530-INDEX('Price Data'!T:T,MATCH(TEXT(A1530,"YYYY-MM-DD"),'Price Data'!S:S,0)+1))/INDEX('Price Data'!T:T,MATCH(TEXT(A1530,"YYYY-MM-DD"),'Price Data'!S:S,0)+1),""),"")</f>
        <v>-8.2872928176796271E-3</v>
      </c>
    </row>
    <row r="1531" spans="1:15" x14ac:dyDescent="0.3">
      <c r="A1531" s="8">
        <v>43350</v>
      </c>
      <c r="B1531" s="34">
        <f>IFERROR(INDEX('Price Data'!B:B,MATCH(TEXT(A1531,"YYYY-MM-DD"),'Price Data'!A:A,0)),"")</f>
        <v>20448</v>
      </c>
      <c r="C1531" s="10" cm="1">
        <f t="array" ref="C1531">IFERROR(IF(ISNUMBER(B1531),(B1531-INDEX('Price Data'!B:B,MATCH(TEXT(A1531,"YYYY-MM-DD"),'Price Data'!A:A,0)+1))/INDEX('Price Data'!B:B,MATCH(TEXT(A1531,"YYYY-MM-DD"),'Price Data'!A:A,0)+1),""),"")</f>
        <v>-3.848589662395869E-3</v>
      </c>
      <c r="D1531" s="34">
        <f>IFERROR(INDEX('Price Data'!E:E,MATCH(TEXT(A1531,"YYYY-MM-DD"),'Price Data'!D:D,0)),"")</f>
        <v>12.94</v>
      </c>
      <c r="E1531" s="10" cm="1">
        <f t="array" ref="E1531">IFERROR(IF(ISNUMBER(D1531),(D1531-INDEX('Price Data'!E:E,MATCH(TEXT(A1531,"YYYY-MM-DD"),'Price Data'!D:D,0)+1))/INDEX('Price Data'!E:E,MATCH(TEXT(A1531,"YYYY-MM-DD"),'Price Data'!D:D,0)+1),""),"")</f>
        <v>-1.1459129106187956E-2</v>
      </c>
      <c r="F1531" s="34">
        <f>IFERROR(INDEX('Price Data'!H:H,MATCH(TEXT(A1531,"YYYY-MM-DD"),'Price Data'!G:G,0)),"")</f>
        <v>219.699997</v>
      </c>
      <c r="G1531" s="10" cm="1">
        <f t="array" ref="G1531">IFERROR(IF(ISNUMBER(F1531),(F1531-INDEX('Price Data'!H:H,MATCH(TEXT(A1531,"YYYY-MM-DD"),'Price Data'!G:G,0)+1))/INDEX('Price Data'!H:H,MATCH(TEXT(A1531,"YYYY-MM-DD"),'Price Data'!G:G,0)+1),""),"")</f>
        <v>-1.1695933265462023E-2</v>
      </c>
      <c r="H1531" s="34">
        <f>IFERROR(INDEX('Price Data'!K:K,MATCH(TEXT(A1531,"YYYY-MM-DD"),'Price Data'!J:J,0)),"")</f>
        <v>2.2599999999999998</v>
      </c>
      <c r="I1531" s="10" cm="1">
        <f t="array" ref="I1531">IFERROR(IF(ISNUMBER(H1531),(H1531-INDEX('Price Data'!K:K,MATCH(TEXT(A1531,"YYYY-MM-DD"),'Price Data'!J:J,0)+1))/INDEX('Price Data'!K:K,MATCH(TEXT(A1531,"YYYY-MM-DD"),'Price Data'!J:J,0)+1),""),"")</f>
        <v>-1.7391304347826105E-2</v>
      </c>
      <c r="J1531" s="34">
        <f>IFERROR(INDEX('Price Data'!N:N,MATCH(TEXT(A1531,"YYYY-MM-DD"),'Price Data'!M:M,0)),"")</f>
        <v>2.78</v>
      </c>
      <c r="K1531" s="10" cm="1">
        <f t="array" ref="K1531">IFERROR(IF(ISNUMBER(J1531),(J1531-INDEX('Price Data'!N:N,MATCH(TEXT(A1531,"YYYY-MM-DD"),'Price Data'!M:M,0)+1))/INDEX('Price Data'!N:N,MATCH(TEXT(A1531,"YYYY-MM-DD"),'Price Data'!M:M,0)+1),""),"")</f>
        <v>-7.1428571428571496E-3</v>
      </c>
      <c r="L1531" s="34">
        <f>IFERROR(INDEX('Price Data'!Q:Q,MATCH(TEXT(A1531,"YYYY-MM-DD"),'Price Data'!P:P,0)),"")</f>
        <v>2.13</v>
      </c>
      <c r="M1531" s="10" cm="1">
        <f t="array" ref="M1531">IFERROR(IF(ISNUMBER(L1531),(L1531-INDEX('Price Data'!Q:Q,MATCH(TEXT(A1531,"YYYY-MM-DD"),'Price Data'!P:P,0)+1))/INDEX('Price Data'!Q:Q,MATCH(TEXT(A1531,"YYYY-MM-DD"),'Price Data'!P:P,0)+1),""),"")</f>
        <v>0</v>
      </c>
      <c r="N1531" s="34">
        <f>IFERROR(INDEX('Price Data'!T:T,MATCH(TEXT(A1531,"YYYY-MM-DD"),'Price Data'!S:S,0)),"")</f>
        <v>3.58</v>
      </c>
      <c r="O1531" s="10" cm="1">
        <f t="array" ref="O1531">IFERROR(IF(ISNUMBER(N1531),(N1531-INDEX('Price Data'!T:T,MATCH(TEXT(A1531,"YYYY-MM-DD"),'Price Data'!S:S,0)+1))/INDEX('Price Data'!T:T,MATCH(TEXT(A1531,"YYYY-MM-DD"),'Price Data'!S:S,0)+1),""),"")</f>
        <v>-2.7855153203342024E-3</v>
      </c>
    </row>
    <row r="1532" spans="1:15" x14ac:dyDescent="0.3">
      <c r="A1532" s="8">
        <v>43351</v>
      </c>
      <c r="B1532" s="34" t="str">
        <f>IFERROR(INDEX('Price Data'!B:B,MATCH(TEXT(A1532,"YYYY-MM-DD"),'Price Data'!A:A,0)),"")</f>
        <v/>
      </c>
      <c r="C1532" s="10" t="str" cm="1">
        <f t="array" ref="C1532">IFERROR(IF(ISNUMBER(B1532),(B1532-INDEX('Price Data'!B:B,MATCH(TEXT(A1532,"YYYY-MM-DD"),'Price Data'!A:A,0)+1))/INDEX('Price Data'!B:B,MATCH(TEXT(A1532,"YYYY-MM-DD"),'Price Data'!A:A,0)+1),""),"")</f>
        <v/>
      </c>
      <c r="D1532" s="34" t="str">
        <f>IFERROR(INDEX('Price Data'!E:E,MATCH(TEXT(A1532,"YYYY-MM-DD"),'Price Data'!D:D,0)),"")</f>
        <v/>
      </c>
      <c r="E1532" s="10" t="str" cm="1">
        <f t="array" ref="E1532">IFERROR(IF(ISNUMBER(D1532),(D1532-INDEX('Price Data'!E:E,MATCH(TEXT(A1532,"YYYY-MM-DD"),'Price Data'!D:D,0)+1))/INDEX('Price Data'!E:E,MATCH(TEXT(A1532,"YYYY-MM-DD"),'Price Data'!D:D,0)+1),""),"")</f>
        <v/>
      </c>
      <c r="F1532" s="34" t="str">
        <f>IFERROR(INDEX('Price Data'!H:H,MATCH(TEXT(A1532,"YYYY-MM-DD"),'Price Data'!G:G,0)),"")</f>
        <v/>
      </c>
      <c r="G1532" s="10" t="str" cm="1">
        <f t="array" ref="G1532">IFERROR(IF(ISNUMBER(F1532),(F1532-INDEX('Price Data'!H:H,MATCH(TEXT(A1532,"YYYY-MM-DD"),'Price Data'!G:G,0)+1))/INDEX('Price Data'!H:H,MATCH(TEXT(A1532,"YYYY-MM-DD"),'Price Data'!G:G,0)+1),""),"")</f>
        <v/>
      </c>
      <c r="H1532" s="34" t="str">
        <f>IFERROR(INDEX('Price Data'!K:K,MATCH(TEXT(A1532,"YYYY-MM-DD"),'Price Data'!J:J,0)),"")</f>
        <v/>
      </c>
      <c r="I1532" s="10" t="str" cm="1">
        <f t="array" ref="I1532">IFERROR(IF(ISNUMBER(H1532),(H1532-INDEX('Price Data'!K:K,MATCH(TEXT(A1532,"YYYY-MM-DD"),'Price Data'!J:J,0)+1))/INDEX('Price Data'!K:K,MATCH(TEXT(A1532,"YYYY-MM-DD"),'Price Data'!J:J,0)+1),""),"")</f>
        <v/>
      </c>
      <c r="J1532" s="34" t="str">
        <f>IFERROR(INDEX('Price Data'!N:N,MATCH(TEXT(A1532,"YYYY-MM-DD"),'Price Data'!M:M,0)),"")</f>
        <v/>
      </c>
      <c r="K1532" s="10" t="str" cm="1">
        <f t="array" ref="K1532">IFERROR(IF(ISNUMBER(J1532),(J1532-INDEX('Price Data'!N:N,MATCH(TEXT(A1532,"YYYY-MM-DD"),'Price Data'!M:M,0)+1))/INDEX('Price Data'!N:N,MATCH(TEXT(A1532,"YYYY-MM-DD"),'Price Data'!M:M,0)+1),""),"")</f>
        <v/>
      </c>
      <c r="L1532" s="34" t="str">
        <f>IFERROR(INDEX('Price Data'!Q:Q,MATCH(TEXT(A1532,"YYYY-MM-DD"),'Price Data'!P:P,0)),"")</f>
        <v/>
      </c>
      <c r="M1532" s="10" t="str" cm="1">
        <f t="array" ref="M1532">IFERROR(IF(ISNUMBER(L1532),(L1532-INDEX('Price Data'!Q:Q,MATCH(TEXT(A1532,"YYYY-MM-DD"),'Price Data'!P:P,0)+1))/INDEX('Price Data'!Q:Q,MATCH(TEXT(A1532,"YYYY-MM-DD"),'Price Data'!P:P,0)+1),""),"")</f>
        <v/>
      </c>
      <c r="N1532" s="34" t="str">
        <f>IFERROR(INDEX('Price Data'!T:T,MATCH(TEXT(A1532,"YYYY-MM-DD"),'Price Data'!S:S,0)),"")</f>
        <v/>
      </c>
      <c r="O1532" s="10" t="str" cm="1">
        <f t="array" ref="O1532">IFERROR(IF(ISNUMBER(N1532),(N1532-INDEX('Price Data'!T:T,MATCH(TEXT(A1532,"YYYY-MM-DD"),'Price Data'!S:S,0)+1))/INDEX('Price Data'!T:T,MATCH(TEXT(A1532,"YYYY-MM-DD"),'Price Data'!S:S,0)+1),""),"")</f>
        <v/>
      </c>
    </row>
    <row r="1533" spans="1:15" x14ac:dyDescent="0.3">
      <c r="A1533" s="8">
        <v>43352</v>
      </c>
      <c r="B1533" s="34" t="str">
        <f>IFERROR(INDEX('Price Data'!B:B,MATCH(TEXT(A1533,"YYYY-MM-DD"),'Price Data'!A:A,0)),"")</f>
        <v/>
      </c>
      <c r="C1533" s="10" t="str" cm="1">
        <f t="array" ref="C1533">IFERROR(IF(ISNUMBER(B1533),(B1533-INDEX('Price Data'!B:B,MATCH(TEXT(A1533,"YYYY-MM-DD"),'Price Data'!A:A,0)+1))/INDEX('Price Data'!B:B,MATCH(TEXT(A1533,"YYYY-MM-DD"),'Price Data'!A:A,0)+1),""),"")</f>
        <v/>
      </c>
      <c r="D1533" s="34" t="str">
        <f>IFERROR(INDEX('Price Data'!E:E,MATCH(TEXT(A1533,"YYYY-MM-DD"),'Price Data'!D:D,0)),"")</f>
        <v/>
      </c>
      <c r="E1533" s="10" t="str" cm="1">
        <f t="array" ref="E1533">IFERROR(IF(ISNUMBER(D1533),(D1533-INDEX('Price Data'!E:E,MATCH(TEXT(A1533,"YYYY-MM-DD"),'Price Data'!D:D,0)+1))/INDEX('Price Data'!E:E,MATCH(TEXT(A1533,"YYYY-MM-DD"),'Price Data'!D:D,0)+1),""),"")</f>
        <v/>
      </c>
      <c r="F1533" s="34" t="str">
        <f>IFERROR(INDEX('Price Data'!H:H,MATCH(TEXT(A1533,"YYYY-MM-DD"),'Price Data'!G:G,0)),"")</f>
        <v/>
      </c>
      <c r="G1533" s="10" t="str" cm="1">
        <f t="array" ref="G1533">IFERROR(IF(ISNUMBER(F1533),(F1533-INDEX('Price Data'!H:H,MATCH(TEXT(A1533,"YYYY-MM-DD"),'Price Data'!G:G,0)+1))/INDEX('Price Data'!H:H,MATCH(TEXT(A1533,"YYYY-MM-DD"),'Price Data'!G:G,0)+1),""),"")</f>
        <v/>
      </c>
      <c r="H1533" s="34" t="str">
        <f>IFERROR(INDEX('Price Data'!K:K,MATCH(TEXT(A1533,"YYYY-MM-DD"),'Price Data'!J:J,0)),"")</f>
        <v/>
      </c>
      <c r="I1533" s="10" t="str" cm="1">
        <f t="array" ref="I1533">IFERROR(IF(ISNUMBER(H1533),(H1533-INDEX('Price Data'!K:K,MATCH(TEXT(A1533,"YYYY-MM-DD"),'Price Data'!J:J,0)+1))/INDEX('Price Data'!K:K,MATCH(TEXT(A1533,"YYYY-MM-DD"),'Price Data'!J:J,0)+1),""),"")</f>
        <v/>
      </c>
      <c r="J1533" s="34" t="str">
        <f>IFERROR(INDEX('Price Data'!N:N,MATCH(TEXT(A1533,"YYYY-MM-DD"),'Price Data'!M:M,0)),"")</f>
        <v/>
      </c>
      <c r="K1533" s="10" t="str" cm="1">
        <f t="array" ref="K1533">IFERROR(IF(ISNUMBER(J1533),(J1533-INDEX('Price Data'!N:N,MATCH(TEXT(A1533,"YYYY-MM-DD"),'Price Data'!M:M,0)+1))/INDEX('Price Data'!N:N,MATCH(TEXT(A1533,"YYYY-MM-DD"),'Price Data'!M:M,0)+1),""),"")</f>
        <v/>
      </c>
      <c r="L1533" s="34" t="str">
        <f>IFERROR(INDEX('Price Data'!Q:Q,MATCH(TEXT(A1533,"YYYY-MM-DD"),'Price Data'!P:P,0)),"")</f>
        <v/>
      </c>
      <c r="M1533" s="10" t="str" cm="1">
        <f t="array" ref="M1533">IFERROR(IF(ISNUMBER(L1533),(L1533-INDEX('Price Data'!Q:Q,MATCH(TEXT(A1533,"YYYY-MM-DD"),'Price Data'!P:P,0)+1))/INDEX('Price Data'!Q:Q,MATCH(TEXT(A1533,"YYYY-MM-DD"),'Price Data'!P:P,0)+1),""),"")</f>
        <v/>
      </c>
      <c r="N1533" s="34" t="str">
        <f>IFERROR(INDEX('Price Data'!T:T,MATCH(TEXT(A1533,"YYYY-MM-DD"),'Price Data'!S:S,0)),"")</f>
        <v/>
      </c>
      <c r="O1533" s="10" t="str" cm="1">
        <f t="array" ref="O1533">IFERROR(IF(ISNUMBER(N1533),(N1533-INDEX('Price Data'!T:T,MATCH(TEXT(A1533,"YYYY-MM-DD"),'Price Data'!S:S,0)+1))/INDEX('Price Data'!T:T,MATCH(TEXT(A1533,"YYYY-MM-DD"),'Price Data'!S:S,0)+1),""),"")</f>
        <v/>
      </c>
    </row>
    <row r="1534" spans="1:15" x14ac:dyDescent="0.3">
      <c r="A1534" s="8">
        <v>43353</v>
      </c>
      <c r="B1534" s="34">
        <f>IFERROR(INDEX('Price Data'!B:B,MATCH(TEXT(A1534,"YYYY-MM-DD"),'Price Data'!A:A,0)),"")</f>
        <v>20919</v>
      </c>
      <c r="C1534" s="10" cm="1">
        <f t="array" ref="C1534">IFERROR(IF(ISNUMBER(B1534),(B1534-INDEX('Price Data'!B:B,MATCH(TEXT(A1534,"YYYY-MM-DD"),'Price Data'!A:A,0)+1))/INDEX('Price Data'!B:B,MATCH(TEXT(A1534,"YYYY-MM-DD"),'Price Data'!A:A,0)+1),""),"")</f>
        <v>2.3034037558685445E-2</v>
      </c>
      <c r="D1534" s="34">
        <f>IFERROR(INDEX('Price Data'!E:E,MATCH(TEXT(A1534,"YYYY-MM-DD"),'Price Data'!D:D,0)),"")</f>
        <v>13.55</v>
      </c>
      <c r="E1534" s="10" cm="1">
        <f t="array" ref="E1534">IFERROR(IF(ISNUMBER(D1534),(D1534-INDEX('Price Data'!E:E,MATCH(TEXT(A1534,"YYYY-MM-DD"),'Price Data'!D:D,0)+1))/INDEX('Price Data'!E:E,MATCH(TEXT(A1534,"YYYY-MM-DD"),'Price Data'!D:D,0)+1),""),"")</f>
        <v>4.7140649149922817E-2</v>
      </c>
      <c r="F1534" s="34">
        <f>IFERROR(INDEX('Price Data'!H:H,MATCH(TEXT(A1534,"YYYY-MM-DD"),'Price Data'!G:G,0)),"")</f>
        <v>237.800003</v>
      </c>
      <c r="G1534" s="10" cm="1">
        <f t="array" ref="G1534">IFERROR(IF(ISNUMBER(F1534),(F1534-INDEX('Price Data'!H:H,MATCH(TEXT(A1534,"YYYY-MM-DD"),'Price Data'!G:G,0)+1))/INDEX('Price Data'!H:H,MATCH(TEXT(A1534,"YYYY-MM-DD"),'Price Data'!G:G,0)+1),""),"")</f>
        <v>8.2385098985686411E-2</v>
      </c>
      <c r="H1534" s="34">
        <f>IFERROR(INDEX('Price Data'!K:K,MATCH(TEXT(A1534,"YYYY-MM-DD"),'Price Data'!J:J,0)),"")</f>
        <v>2.37</v>
      </c>
      <c r="I1534" s="10" cm="1">
        <f t="array" ref="I1534">IFERROR(IF(ISNUMBER(H1534),(H1534-INDEX('Price Data'!K:K,MATCH(TEXT(A1534,"YYYY-MM-DD"),'Price Data'!J:J,0)+1))/INDEX('Price Data'!K:K,MATCH(TEXT(A1534,"YYYY-MM-DD"),'Price Data'!J:J,0)+1),""),"")</f>
        <v>4.8672566371681561E-2</v>
      </c>
      <c r="J1534" s="34">
        <f>IFERROR(INDEX('Price Data'!N:N,MATCH(TEXT(A1534,"YYYY-MM-DD"),'Price Data'!M:M,0)),"")</f>
        <v>2.87</v>
      </c>
      <c r="K1534" s="10" cm="1">
        <f t="array" ref="K1534">IFERROR(IF(ISNUMBER(J1534),(J1534-INDEX('Price Data'!N:N,MATCH(TEXT(A1534,"YYYY-MM-DD"),'Price Data'!M:M,0)+1))/INDEX('Price Data'!N:N,MATCH(TEXT(A1534,"YYYY-MM-DD"),'Price Data'!M:M,0)+1),""),"")</f>
        <v>3.2374100719424571E-2</v>
      </c>
      <c r="L1534" s="34">
        <f>IFERROR(INDEX('Price Data'!Q:Q,MATCH(TEXT(A1534,"YYYY-MM-DD"),'Price Data'!P:P,0)),"")</f>
        <v>2.2400000000000002</v>
      </c>
      <c r="M1534" s="10" cm="1">
        <f t="array" ref="M1534">IFERROR(IF(ISNUMBER(L1534),(L1534-INDEX('Price Data'!Q:Q,MATCH(TEXT(A1534,"YYYY-MM-DD"),'Price Data'!P:P,0)+1))/INDEX('Price Data'!Q:Q,MATCH(TEXT(A1534,"YYYY-MM-DD"),'Price Data'!P:P,0)+1),""),"")</f>
        <v>5.1643192488263066E-2</v>
      </c>
      <c r="N1534" s="34">
        <f>IFERROR(INDEX('Price Data'!T:T,MATCH(TEXT(A1534,"YYYY-MM-DD"),'Price Data'!S:S,0)),"")</f>
        <v>3.63</v>
      </c>
      <c r="O1534" s="10" cm="1">
        <f t="array" ref="O1534">IFERROR(IF(ISNUMBER(N1534),(N1534-INDEX('Price Data'!T:T,MATCH(TEXT(A1534,"YYYY-MM-DD"),'Price Data'!S:S,0)+1))/INDEX('Price Data'!T:T,MATCH(TEXT(A1534,"YYYY-MM-DD"),'Price Data'!S:S,0)+1),""),"")</f>
        <v>1.3966480446927325E-2</v>
      </c>
    </row>
    <row r="1535" spans="1:15" x14ac:dyDescent="0.3">
      <c r="A1535" s="8">
        <v>43354</v>
      </c>
      <c r="B1535" s="34">
        <f>IFERROR(INDEX('Price Data'!B:B,MATCH(TEXT(A1535,"YYYY-MM-DD"),'Price Data'!A:A,0)),"")</f>
        <v>20854</v>
      </c>
      <c r="C1535" s="10" cm="1">
        <f t="array" ref="C1535">IFERROR(IF(ISNUMBER(B1535),(B1535-INDEX('Price Data'!B:B,MATCH(TEXT(A1535,"YYYY-MM-DD"),'Price Data'!A:A,0)+1))/INDEX('Price Data'!B:B,MATCH(TEXT(A1535,"YYYY-MM-DD"),'Price Data'!A:A,0)+1),""),"")</f>
        <v>-3.1072230986184807E-3</v>
      </c>
      <c r="D1535" s="34">
        <f>IFERROR(INDEX('Price Data'!E:E,MATCH(TEXT(A1535,"YYYY-MM-DD"),'Price Data'!D:D,0)),"")</f>
        <v>13.38</v>
      </c>
      <c r="E1535" s="10" cm="1">
        <f t="array" ref="E1535">IFERROR(IF(ISNUMBER(D1535),(D1535-INDEX('Price Data'!E:E,MATCH(TEXT(A1535,"YYYY-MM-DD"),'Price Data'!D:D,0)+1))/INDEX('Price Data'!E:E,MATCH(TEXT(A1535,"YYYY-MM-DD"),'Price Data'!D:D,0)+1),""),"")</f>
        <v>-1.2546125461254607E-2</v>
      </c>
      <c r="F1535" s="34">
        <f>IFERROR(INDEX('Price Data'!H:H,MATCH(TEXT(A1535,"YYYY-MM-DD"),'Price Data'!G:G,0)),"")</f>
        <v>236.10000600000001</v>
      </c>
      <c r="G1535" s="10" cm="1">
        <f t="array" ref="G1535">IFERROR(IF(ISNUMBER(F1535),(F1535-INDEX('Price Data'!H:H,MATCH(TEXT(A1535,"YYYY-MM-DD"),'Price Data'!G:G,0)+1))/INDEX('Price Data'!H:H,MATCH(TEXT(A1535,"YYYY-MM-DD"),'Price Data'!G:G,0)+1),""),"")</f>
        <v>-7.1488518862634172E-3</v>
      </c>
      <c r="H1535" s="34">
        <f>IFERROR(INDEX('Price Data'!K:K,MATCH(TEXT(A1535,"YYYY-MM-DD"),'Price Data'!J:J,0)),"")</f>
        <v>2.33</v>
      </c>
      <c r="I1535" s="10" cm="1">
        <f t="array" ref="I1535">IFERROR(IF(ISNUMBER(H1535),(H1535-INDEX('Price Data'!K:K,MATCH(TEXT(A1535,"YYYY-MM-DD"),'Price Data'!J:J,0)+1))/INDEX('Price Data'!K:K,MATCH(TEXT(A1535,"YYYY-MM-DD"),'Price Data'!J:J,0)+1),""),"")</f>
        <v>-1.6877637130801704E-2</v>
      </c>
      <c r="J1535" s="34">
        <f>IFERROR(INDEX('Price Data'!N:N,MATCH(TEXT(A1535,"YYYY-MM-DD"),'Price Data'!M:M,0)),"")</f>
        <v>2.86</v>
      </c>
      <c r="K1535" s="10" cm="1">
        <f t="array" ref="K1535">IFERROR(IF(ISNUMBER(J1535),(J1535-INDEX('Price Data'!N:N,MATCH(TEXT(A1535,"YYYY-MM-DD"),'Price Data'!M:M,0)+1))/INDEX('Price Data'!N:N,MATCH(TEXT(A1535,"YYYY-MM-DD"),'Price Data'!M:M,0)+1),""),"")</f>
        <v>-3.4843205574913694E-3</v>
      </c>
      <c r="L1535" s="34">
        <f>IFERROR(INDEX('Price Data'!Q:Q,MATCH(TEXT(A1535,"YYYY-MM-DD"),'Price Data'!P:P,0)),"")</f>
        <v>2.2000000000000002</v>
      </c>
      <c r="M1535" s="10" cm="1">
        <f t="array" ref="M1535">IFERROR(IF(ISNUMBER(L1535),(L1535-INDEX('Price Data'!Q:Q,MATCH(TEXT(A1535,"YYYY-MM-DD"),'Price Data'!P:P,0)+1))/INDEX('Price Data'!Q:Q,MATCH(TEXT(A1535,"YYYY-MM-DD"),'Price Data'!P:P,0)+1),""),"")</f>
        <v>-1.785714285714287E-2</v>
      </c>
      <c r="N1535" s="34">
        <f>IFERROR(INDEX('Price Data'!T:T,MATCH(TEXT(A1535,"YYYY-MM-DD"),'Price Data'!S:S,0)),"")</f>
        <v>3.6</v>
      </c>
      <c r="O1535" s="10" cm="1">
        <f t="array" ref="O1535">IFERROR(IF(ISNUMBER(N1535),(N1535-INDEX('Price Data'!T:T,MATCH(TEXT(A1535,"YYYY-MM-DD"),'Price Data'!S:S,0)+1))/INDEX('Price Data'!T:T,MATCH(TEXT(A1535,"YYYY-MM-DD"),'Price Data'!S:S,0)+1),""),"")</f>
        <v>-8.2644628099173018E-3</v>
      </c>
    </row>
    <row r="1536" spans="1:15" x14ac:dyDescent="0.3">
      <c r="A1536" s="8">
        <v>43355</v>
      </c>
      <c r="B1536" s="34">
        <f>IFERROR(INDEX('Price Data'!B:B,MATCH(TEXT(A1536,"YYYY-MM-DD"),'Price Data'!A:A,0)),"")</f>
        <v>20963</v>
      </c>
      <c r="C1536" s="10" cm="1">
        <f t="array" ref="C1536">IFERROR(IF(ISNUMBER(B1536),(B1536-INDEX('Price Data'!B:B,MATCH(TEXT(A1536,"YYYY-MM-DD"),'Price Data'!A:A,0)+1))/INDEX('Price Data'!B:B,MATCH(TEXT(A1536,"YYYY-MM-DD"),'Price Data'!A:A,0)+1),""),"")</f>
        <v>5.2268149995204757E-3</v>
      </c>
      <c r="D1536" s="34">
        <f>IFERROR(INDEX('Price Data'!E:E,MATCH(TEXT(A1536,"YYYY-MM-DD"),'Price Data'!D:D,0)),"")</f>
        <v>13.34</v>
      </c>
      <c r="E1536" s="10" cm="1">
        <f t="array" ref="E1536">IFERROR(IF(ISNUMBER(D1536),(D1536-INDEX('Price Data'!E:E,MATCH(TEXT(A1536,"YYYY-MM-DD"),'Price Data'!D:D,0)+1))/INDEX('Price Data'!E:E,MATCH(TEXT(A1536,"YYYY-MM-DD"),'Price Data'!D:D,0)+1),""),"")</f>
        <v>-2.9895366218236864E-3</v>
      </c>
      <c r="F1536" s="34">
        <f>IFERROR(INDEX('Price Data'!H:H,MATCH(TEXT(A1536,"YYYY-MM-DD"),'Price Data'!G:G,0)),"")</f>
        <v>228.89999399999999</v>
      </c>
      <c r="G1536" s="10" cm="1">
        <f t="array" ref="G1536">IFERROR(IF(ISNUMBER(F1536),(F1536-INDEX('Price Data'!H:H,MATCH(TEXT(A1536,"YYYY-MM-DD"),'Price Data'!G:G,0)+1))/INDEX('Price Data'!H:H,MATCH(TEXT(A1536,"YYYY-MM-DD"),'Price Data'!G:G,0)+1),""),"")</f>
        <v>-3.0495602782830998E-2</v>
      </c>
      <c r="H1536" s="34">
        <f>IFERROR(INDEX('Price Data'!K:K,MATCH(TEXT(A1536,"YYYY-MM-DD"),'Price Data'!J:J,0)),"")</f>
        <v>2.34</v>
      </c>
      <c r="I1536" s="10" cm="1">
        <f t="array" ref="I1536">IFERROR(IF(ISNUMBER(H1536),(H1536-INDEX('Price Data'!K:K,MATCH(TEXT(A1536,"YYYY-MM-DD"),'Price Data'!J:J,0)+1))/INDEX('Price Data'!K:K,MATCH(TEXT(A1536,"YYYY-MM-DD"),'Price Data'!J:J,0)+1),""),"")</f>
        <v>4.2918454935621398E-3</v>
      </c>
      <c r="J1536" s="34">
        <f>IFERROR(INDEX('Price Data'!N:N,MATCH(TEXT(A1536,"YYYY-MM-DD"),'Price Data'!M:M,0)),"")</f>
        <v>2.86</v>
      </c>
      <c r="K1536" s="10" cm="1">
        <f t="array" ref="K1536">IFERROR(IF(ISNUMBER(J1536),(J1536-INDEX('Price Data'!N:N,MATCH(TEXT(A1536,"YYYY-MM-DD"),'Price Data'!M:M,0)+1))/INDEX('Price Data'!N:N,MATCH(TEXT(A1536,"YYYY-MM-DD"),'Price Data'!M:M,0)+1),""),"")</f>
        <v>0</v>
      </c>
      <c r="L1536" s="34">
        <f>IFERROR(INDEX('Price Data'!Q:Q,MATCH(TEXT(A1536,"YYYY-MM-DD"),'Price Data'!P:P,0)),"")</f>
        <v>2.19</v>
      </c>
      <c r="M1536" s="10" cm="1">
        <f t="array" ref="M1536">IFERROR(IF(ISNUMBER(L1536),(L1536-INDEX('Price Data'!Q:Q,MATCH(TEXT(A1536,"YYYY-MM-DD"),'Price Data'!P:P,0)+1))/INDEX('Price Data'!Q:Q,MATCH(TEXT(A1536,"YYYY-MM-DD"),'Price Data'!P:P,0)+1),""),"")</f>
        <v>-4.5454545454546502E-3</v>
      </c>
      <c r="N1536" s="34">
        <f>IFERROR(INDEX('Price Data'!T:T,MATCH(TEXT(A1536,"YYYY-MM-DD"),'Price Data'!S:S,0)),"")</f>
        <v>3.61</v>
      </c>
      <c r="O1536" s="10" cm="1">
        <f t="array" ref="O1536">IFERROR(IF(ISNUMBER(N1536),(N1536-INDEX('Price Data'!T:T,MATCH(TEXT(A1536,"YYYY-MM-DD"),'Price Data'!S:S,0)+1))/INDEX('Price Data'!T:T,MATCH(TEXT(A1536,"YYYY-MM-DD"),'Price Data'!S:S,0)+1),""),"")</f>
        <v>2.7777777777777185E-3</v>
      </c>
    </row>
    <row r="1537" spans="1:15" x14ac:dyDescent="0.3">
      <c r="A1537" s="8">
        <v>43356</v>
      </c>
      <c r="B1537" s="34">
        <f>IFERROR(INDEX('Price Data'!B:B,MATCH(TEXT(A1537,"YYYY-MM-DD"),'Price Data'!A:A,0)),"")</f>
        <v>20846</v>
      </c>
      <c r="C1537" s="10" cm="1">
        <f t="array" ref="C1537">IFERROR(IF(ISNUMBER(B1537),(B1537-INDEX('Price Data'!B:B,MATCH(TEXT(A1537,"YYYY-MM-DD"),'Price Data'!A:A,0)+1))/INDEX('Price Data'!B:B,MATCH(TEXT(A1537,"YYYY-MM-DD"),'Price Data'!A:A,0)+1),""),"")</f>
        <v>-5.5812622239183327E-3</v>
      </c>
      <c r="D1537" s="34">
        <f>IFERROR(INDEX('Price Data'!E:E,MATCH(TEXT(A1537,"YYYY-MM-DD"),'Price Data'!D:D,0)),"")</f>
        <v>13.42</v>
      </c>
      <c r="E1537" s="10" cm="1">
        <f t="array" ref="E1537">IFERROR(IF(ISNUMBER(D1537),(D1537-INDEX('Price Data'!E:E,MATCH(TEXT(A1537,"YYYY-MM-DD"),'Price Data'!D:D,0)+1))/INDEX('Price Data'!E:E,MATCH(TEXT(A1537,"YYYY-MM-DD"),'Price Data'!D:D,0)+1),""),"")</f>
        <v>5.9970014992503798E-3</v>
      </c>
      <c r="F1537" s="34">
        <f>IFERROR(INDEX('Price Data'!H:H,MATCH(TEXT(A1537,"YYYY-MM-DD"),'Price Data'!G:G,0)),"")</f>
        <v>226.5</v>
      </c>
      <c r="G1537" s="10" cm="1">
        <f t="array" ref="G1537">IFERROR(IF(ISNUMBER(F1537),(F1537-INDEX('Price Data'!H:H,MATCH(TEXT(A1537,"YYYY-MM-DD"),'Price Data'!G:G,0)+1))/INDEX('Price Data'!H:H,MATCH(TEXT(A1537,"YYYY-MM-DD"),'Price Data'!G:G,0)+1),""),"")</f>
        <v>-1.0484901978634357E-2</v>
      </c>
      <c r="H1537" s="34">
        <f>IFERROR(INDEX('Price Data'!K:K,MATCH(TEXT(A1537,"YYYY-MM-DD"),'Price Data'!J:J,0)),"")</f>
        <v>2.33</v>
      </c>
      <c r="I1537" s="10" cm="1">
        <f t="array" ref="I1537">IFERROR(IF(ISNUMBER(H1537),(H1537-INDEX('Price Data'!K:K,MATCH(TEXT(A1537,"YYYY-MM-DD"),'Price Data'!J:J,0)+1))/INDEX('Price Data'!K:K,MATCH(TEXT(A1537,"YYYY-MM-DD"),'Price Data'!J:J,0)+1),""),"")</f>
        <v>-4.2735042735041829E-3</v>
      </c>
      <c r="J1537" s="34">
        <f>IFERROR(INDEX('Price Data'!N:N,MATCH(TEXT(A1537,"YYYY-MM-DD"),'Price Data'!M:M,0)),"")</f>
        <v>2.85</v>
      </c>
      <c r="K1537" s="10" cm="1">
        <f t="array" ref="K1537">IFERROR(IF(ISNUMBER(J1537),(J1537-INDEX('Price Data'!N:N,MATCH(TEXT(A1537,"YYYY-MM-DD"),'Price Data'!M:M,0)+1))/INDEX('Price Data'!N:N,MATCH(TEXT(A1537,"YYYY-MM-DD"),'Price Data'!M:M,0)+1),""),"")</f>
        <v>-3.4965034965034219E-3</v>
      </c>
      <c r="L1537" s="34">
        <f>IFERROR(INDEX('Price Data'!Q:Q,MATCH(TEXT(A1537,"YYYY-MM-DD"),'Price Data'!P:P,0)),"")</f>
        <v>2.21</v>
      </c>
      <c r="M1537" s="10" cm="1">
        <f t="array" ref="M1537">IFERROR(IF(ISNUMBER(L1537),(L1537-INDEX('Price Data'!Q:Q,MATCH(TEXT(A1537,"YYYY-MM-DD"),'Price Data'!P:P,0)+1))/INDEX('Price Data'!Q:Q,MATCH(TEXT(A1537,"YYYY-MM-DD"),'Price Data'!P:P,0)+1),""),"")</f>
        <v>9.1324200913242091E-3</v>
      </c>
      <c r="N1537" s="34">
        <f>IFERROR(INDEX('Price Data'!T:T,MATCH(TEXT(A1537,"YYYY-MM-DD"),'Price Data'!S:S,0)),"")</f>
        <v>3.6</v>
      </c>
      <c r="O1537" s="10" cm="1">
        <f t="array" ref="O1537">IFERROR(IF(ISNUMBER(N1537),(N1537-INDEX('Price Data'!T:T,MATCH(TEXT(A1537,"YYYY-MM-DD"),'Price Data'!S:S,0)+1))/INDEX('Price Data'!T:T,MATCH(TEXT(A1537,"YYYY-MM-DD"),'Price Data'!S:S,0)+1),""),"")</f>
        <v>-2.7700831024930158E-3</v>
      </c>
    </row>
    <row r="1538" spans="1:15" x14ac:dyDescent="0.3">
      <c r="A1538" s="8">
        <v>43357</v>
      </c>
      <c r="B1538" s="34">
        <f>IFERROR(INDEX('Price Data'!B:B,MATCH(TEXT(A1538,"YYYY-MM-DD"),'Price Data'!A:A,0)),"")</f>
        <v>20885</v>
      </c>
      <c r="C1538" s="10" cm="1">
        <f t="array" ref="C1538">IFERROR(IF(ISNUMBER(B1538),(B1538-INDEX('Price Data'!B:B,MATCH(TEXT(A1538,"YYYY-MM-DD"),'Price Data'!A:A,0)+1))/INDEX('Price Data'!B:B,MATCH(TEXT(A1538,"YYYY-MM-DD"),'Price Data'!A:A,0)+1),""),"")</f>
        <v>1.8708625155905211E-3</v>
      </c>
      <c r="D1538" s="34">
        <f>IFERROR(INDEX('Price Data'!E:E,MATCH(TEXT(A1538,"YYYY-MM-DD"),'Price Data'!D:D,0)),"")</f>
        <v>13.39</v>
      </c>
      <c r="E1538" s="10" cm="1">
        <f t="array" ref="E1538">IFERROR(IF(ISNUMBER(D1538),(D1538-INDEX('Price Data'!E:E,MATCH(TEXT(A1538,"YYYY-MM-DD"),'Price Data'!D:D,0)+1))/INDEX('Price Data'!E:E,MATCH(TEXT(A1538,"YYYY-MM-DD"),'Price Data'!D:D,0)+1),""),"")</f>
        <v>-2.235469448584155E-3</v>
      </c>
      <c r="F1538" s="34">
        <f>IFERROR(INDEX('Price Data'!H:H,MATCH(TEXT(A1538,"YYYY-MM-DD"),'Price Data'!G:G,0)),"")</f>
        <v>223.699997</v>
      </c>
      <c r="G1538" s="10" cm="1">
        <f t="array" ref="G1538">IFERROR(IF(ISNUMBER(F1538),(F1538-INDEX('Price Data'!H:H,MATCH(TEXT(A1538,"YYYY-MM-DD"),'Price Data'!G:G,0)+1))/INDEX('Price Data'!H:H,MATCH(TEXT(A1538,"YYYY-MM-DD"),'Price Data'!G:G,0)+1),""),"")</f>
        <v>-1.2362044150110392E-2</v>
      </c>
      <c r="H1538" s="34">
        <f>IFERROR(INDEX('Price Data'!K:K,MATCH(TEXT(A1538,"YYYY-MM-DD"),'Price Data'!J:J,0)),"")</f>
        <v>2.34</v>
      </c>
      <c r="I1538" s="10" cm="1">
        <f t="array" ref="I1538">IFERROR(IF(ISNUMBER(H1538),(H1538-INDEX('Price Data'!K:K,MATCH(TEXT(A1538,"YYYY-MM-DD"),'Price Data'!J:J,0)+1))/INDEX('Price Data'!K:K,MATCH(TEXT(A1538,"YYYY-MM-DD"),'Price Data'!J:J,0)+1),""),"")</f>
        <v>4.2918454935621398E-3</v>
      </c>
      <c r="J1538" s="34">
        <f>IFERROR(INDEX('Price Data'!N:N,MATCH(TEXT(A1538,"YYYY-MM-DD"),'Price Data'!M:M,0)),"")</f>
        <v>2.87</v>
      </c>
      <c r="K1538" s="10" cm="1">
        <f t="array" ref="K1538">IFERROR(IF(ISNUMBER(J1538),(J1538-INDEX('Price Data'!N:N,MATCH(TEXT(A1538,"YYYY-MM-DD"),'Price Data'!M:M,0)+1))/INDEX('Price Data'!N:N,MATCH(TEXT(A1538,"YYYY-MM-DD"),'Price Data'!M:M,0)+1),""),"")</f>
        <v>7.017543859649129E-3</v>
      </c>
      <c r="L1538" s="34">
        <f>IFERROR(INDEX('Price Data'!Q:Q,MATCH(TEXT(A1538,"YYYY-MM-DD"),'Price Data'!P:P,0)),"")</f>
        <v>2.2200000000000002</v>
      </c>
      <c r="M1538" s="10" cm="1">
        <f t="array" ref="M1538">IFERROR(IF(ISNUMBER(L1538),(L1538-INDEX('Price Data'!Q:Q,MATCH(TEXT(A1538,"YYYY-MM-DD"),'Price Data'!P:P,0)+1))/INDEX('Price Data'!Q:Q,MATCH(TEXT(A1538,"YYYY-MM-DD"),'Price Data'!P:P,0)+1),""),"")</f>
        <v>4.5248868778281588E-3</v>
      </c>
      <c r="N1538" s="34">
        <f>IFERROR(INDEX('Price Data'!T:T,MATCH(TEXT(A1538,"YYYY-MM-DD"),'Price Data'!S:S,0)),"")</f>
        <v>3.64</v>
      </c>
      <c r="O1538" s="10" cm="1">
        <f t="array" ref="O1538">IFERROR(IF(ISNUMBER(N1538),(N1538-INDEX('Price Data'!T:T,MATCH(TEXT(A1538,"YYYY-MM-DD"),'Price Data'!S:S,0)+1))/INDEX('Price Data'!T:T,MATCH(TEXT(A1538,"YYYY-MM-DD"),'Price Data'!S:S,0)+1),""),"")</f>
        <v>1.111111111111112E-2</v>
      </c>
    </row>
    <row r="1539" spans="1:15" x14ac:dyDescent="0.3">
      <c r="A1539" s="8">
        <v>43358</v>
      </c>
      <c r="B1539" s="34" t="str">
        <f>IFERROR(INDEX('Price Data'!B:B,MATCH(TEXT(A1539,"YYYY-MM-DD"),'Price Data'!A:A,0)),"")</f>
        <v/>
      </c>
      <c r="C1539" s="10" t="str" cm="1">
        <f t="array" ref="C1539">IFERROR(IF(ISNUMBER(B1539),(B1539-INDEX('Price Data'!B:B,MATCH(TEXT(A1539,"YYYY-MM-DD"),'Price Data'!A:A,0)+1))/INDEX('Price Data'!B:B,MATCH(TEXT(A1539,"YYYY-MM-DD"),'Price Data'!A:A,0)+1),""),"")</f>
        <v/>
      </c>
      <c r="D1539" s="34" t="str">
        <f>IFERROR(INDEX('Price Data'!E:E,MATCH(TEXT(A1539,"YYYY-MM-DD"),'Price Data'!D:D,0)),"")</f>
        <v/>
      </c>
      <c r="E1539" s="10" t="str" cm="1">
        <f t="array" ref="E1539">IFERROR(IF(ISNUMBER(D1539),(D1539-INDEX('Price Data'!E:E,MATCH(TEXT(A1539,"YYYY-MM-DD"),'Price Data'!D:D,0)+1))/INDEX('Price Data'!E:E,MATCH(TEXT(A1539,"YYYY-MM-DD"),'Price Data'!D:D,0)+1),""),"")</f>
        <v/>
      </c>
      <c r="F1539" s="34" t="str">
        <f>IFERROR(INDEX('Price Data'!H:H,MATCH(TEXT(A1539,"YYYY-MM-DD"),'Price Data'!G:G,0)),"")</f>
        <v/>
      </c>
      <c r="G1539" s="10" t="str" cm="1">
        <f t="array" ref="G1539">IFERROR(IF(ISNUMBER(F1539),(F1539-INDEX('Price Data'!H:H,MATCH(TEXT(A1539,"YYYY-MM-DD"),'Price Data'!G:G,0)+1))/INDEX('Price Data'!H:H,MATCH(TEXT(A1539,"YYYY-MM-DD"),'Price Data'!G:G,0)+1),""),"")</f>
        <v/>
      </c>
      <c r="H1539" s="34" t="str">
        <f>IFERROR(INDEX('Price Data'!K:K,MATCH(TEXT(A1539,"YYYY-MM-DD"),'Price Data'!J:J,0)),"")</f>
        <v/>
      </c>
      <c r="I1539" s="10" t="str" cm="1">
        <f t="array" ref="I1539">IFERROR(IF(ISNUMBER(H1539),(H1539-INDEX('Price Data'!K:K,MATCH(TEXT(A1539,"YYYY-MM-DD"),'Price Data'!J:J,0)+1))/INDEX('Price Data'!K:K,MATCH(TEXT(A1539,"YYYY-MM-DD"),'Price Data'!J:J,0)+1),""),"")</f>
        <v/>
      </c>
      <c r="J1539" s="34" t="str">
        <f>IFERROR(INDEX('Price Data'!N:N,MATCH(TEXT(A1539,"YYYY-MM-DD"),'Price Data'!M:M,0)),"")</f>
        <v/>
      </c>
      <c r="K1539" s="10" t="str" cm="1">
        <f t="array" ref="K1539">IFERROR(IF(ISNUMBER(J1539),(J1539-INDEX('Price Data'!N:N,MATCH(TEXT(A1539,"YYYY-MM-DD"),'Price Data'!M:M,0)+1))/INDEX('Price Data'!N:N,MATCH(TEXT(A1539,"YYYY-MM-DD"),'Price Data'!M:M,0)+1),""),"")</f>
        <v/>
      </c>
      <c r="L1539" s="34" t="str">
        <f>IFERROR(INDEX('Price Data'!Q:Q,MATCH(TEXT(A1539,"YYYY-MM-DD"),'Price Data'!P:P,0)),"")</f>
        <v/>
      </c>
      <c r="M1539" s="10" t="str" cm="1">
        <f t="array" ref="M1539">IFERROR(IF(ISNUMBER(L1539),(L1539-INDEX('Price Data'!Q:Q,MATCH(TEXT(A1539,"YYYY-MM-DD"),'Price Data'!P:P,0)+1))/INDEX('Price Data'!Q:Q,MATCH(TEXT(A1539,"YYYY-MM-DD"),'Price Data'!P:P,0)+1),""),"")</f>
        <v/>
      </c>
      <c r="N1539" s="34" t="str">
        <f>IFERROR(INDEX('Price Data'!T:T,MATCH(TEXT(A1539,"YYYY-MM-DD"),'Price Data'!S:S,0)),"")</f>
        <v/>
      </c>
      <c r="O1539" s="10" t="str" cm="1">
        <f t="array" ref="O1539">IFERROR(IF(ISNUMBER(N1539),(N1539-INDEX('Price Data'!T:T,MATCH(TEXT(A1539,"YYYY-MM-DD"),'Price Data'!S:S,0)+1))/INDEX('Price Data'!T:T,MATCH(TEXT(A1539,"YYYY-MM-DD"),'Price Data'!S:S,0)+1),""),"")</f>
        <v/>
      </c>
    </row>
    <row r="1540" spans="1:15" x14ac:dyDescent="0.3">
      <c r="A1540" s="8">
        <v>43359</v>
      </c>
      <c r="B1540" s="34" t="str">
        <f>IFERROR(INDEX('Price Data'!B:B,MATCH(TEXT(A1540,"YYYY-MM-DD"),'Price Data'!A:A,0)),"")</f>
        <v/>
      </c>
      <c r="C1540" s="10" t="str" cm="1">
        <f t="array" ref="C1540">IFERROR(IF(ISNUMBER(B1540),(B1540-INDEX('Price Data'!B:B,MATCH(TEXT(A1540,"YYYY-MM-DD"),'Price Data'!A:A,0)+1))/INDEX('Price Data'!B:B,MATCH(TEXT(A1540,"YYYY-MM-DD"),'Price Data'!A:A,0)+1),""),"")</f>
        <v/>
      </c>
      <c r="D1540" s="34" t="str">
        <f>IFERROR(INDEX('Price Data'!E:E,MATCH(TEXT(A1540,"YYYY-MM-DD"),'Price Data'!D:D,0)),"")</f>
        <v/>
      </c>
      <c r="E1540" s="10" t="str" cm="1">
        <f t="array" ref="E1540">IFERROR(IF(ISNUMBER(D1540),(D1540-INDEX('Price Data'!E:E,MATCH(TEXT(A1540,"YYYY-MM-DD"),'Price Data'!D:D,0)+1))/INDEX('Price Data'!E:E,MATCH(TEXT(A1540,"YYYY-MM-DD"),'Price Data'!D:D,0)+1),""),"")</f>
        <v/>
      </c>
      <c r="F1540" s="34" t="str">
        <f>IFERROR(INDEX('Price Data'!H:H,MATCH(TEXT(A1540,"YYYY-MM-DD"),'Price Data'!G:G,0)),"")</f>
        <v/>
      </c>
      <c r="G1540" s="10" t="str" cm="1">
        <f t="array" ref="G1540">IFERROR(IF(ISNUMBER(F1540),(F1540-INDEX('Price Data'!H:H,MATCH(TEXT(A1540,"YYYY-MM-DD"),'Price Data'!G:G,0)+1))/INDEX('Price Data'!H:H,MATCH(TEXT(A1540,"YYYY-MM-DD"),'Price Data'!G:G,0)+1),""),"")</f>
        <v/>
      </c>
      <c r="H1540" s="34" t="str">
        <f>IFERROR(INDEX('Price Data'!K:K,MATCH(TEXT(A1540,"YYYY-MM-DD"),'Price Data'!J:J,0)),"")</f>
        <v/>
      </c>
      <c r="I1540" s="10" t="str" cm="1">
        <f t="array" ref="I1540">IFERROR(IF(ISNUMBER(H1540),(H1540-INDEX('Price Data'!K:K,MATCH(TEXT(A1540,"YYYY-MM-DD"),'Price Data'!J:J,0)+1))/INDEX('Price Data'!K:K,MATCH(TEXT(A1540,"YYYY-MM-DD"),'Price Data'!J:J,0)+1),""),"")</f>
        <v/>
      </c>
      <c r="J1540" s="34" t="str">
        <f>IFERROR(INDEX('Price Data'!N:N,MATCH(TEXT(A1540,"YYYY-MM-DD"),'Price Data'!M:M,0)),"")</f>
        <v/>
      </c>
      <c r="K1540" s="10" t="str" cm="1">
        <f t="array" ref="K1540">IFERROR(IF(ISNUMBER(J1540),(J1540-INDEX('Price Data'!N:N,MATCH(TEXT(A1540,"YYYY-MM-DD"),'Price Data'!M:M,0)+1))/INDEX('Price Data'!N:N,MATCH(TEXT(A1540,"YYYY-MM-DD"),'Price Data'!M:M,0)+1),""),"")</f>
        <v/>
      </c>
      <c r="L1540" s="34" t="str">
        <f>IFERROR(INDEX('Price Data'!Q:Q,MATCH(TEXT(A1540,"YYYY-MM-DD"),'Price Data'!P:P,0)),"")</f>
        <v/>
      </c>
      <c r="M1540" s="10" t="str" cm="1">
        <f t="array" ref="M1540">IFERROR(IF(ISNUMBER(L1540),(L1540-INDEX('Price Data'!Q:Q,MATCH(TEXT(A1540,"YYYY-MM-DD"),'Price Data'!P:P,0)+1))/INDEX('Price Data'!Q:Q,MATCH(TEXT(A1540,"YYYY-MM-DD"),'Price Data'!P:P,0)+1),""),"")</f>
        <v/>
      </c>
      <c r="N1540" s="34" t="str">
        <f>IFERROR(INDEX('Price Data'!T:T,MATCH(TEXT(A1540,"YYYY-MM-DD"),'Price Data'!S:S,0)),"")</f>
        <v/>
      </c>
      <c r="O1540" s="10" t="str" cm="1">
        <f t="array" ref="O1540">IFERROR(IF(ISNUMBER(N1540),(N1540-INDEX('Price Data'!T:T,MATCH(TEXT(A1540,"YYYY-MM-DD"),'Price Data'!S:S,0)+1))/INDEX('Price Data'!T:T,MATCH(TEXT(A1540,"YYYY-MM-DD"),'Price Data'!S:S,0)+1),""),"")</f>
        <v/>
      </c>
    </row>
    <row r="1541" spans="1:15" x14ac:dyDescent="0.3">
      <c r="A1541" s="8">
        <v>43360</v>
      </c>
      <c r="B1541" s="34">
        <f>IFERROR(INDEX('Price Data'!B:B,MATCH(TEXT(A1541,"YYYY-MM-DD"),'Price Data'!A:A,0)),"")</f>
        <v>21111</v>
      </c>
      <c r="C1541" s="10" cm="1">
        <f t="array" ref="C1541">IFERROR(IF(ISNUMBER(B1541),(B1541-INDEX('Price Data'!B:B,MATCH(TEXT(A1541,"YYYY-MM-DD"),'Price Data'!A:A,0)+1))/INDEX('Price Data'!B:B,MATCH(TEXT(A1541,"YYYY-MM-DD"),'Price Data'!A:A,0)+1),""),"")</f>
        <v>1.082116351448408E-2</v>
      </c>
      <c r="D1541" s="34">
        <f>IFERROR(INDEX('Price Data'!E:E,MATCH(TEXT(A1541,"YYYY-MM-DD"),'Price Data'!D:D,0)),"")</f>
        <v>13.74</v>
      </c>
      <c r="E1541" s="10" cm="1">
        <f t="array" ref="E1541">IFERROR(IF(ISNUMBER(D1541),(D1541-INDEX('Price Data'!E:E,MATCH(TEXT(A1541,"YYYY-MM-DD"),'Price Data'!D:D,0)+1))/INDEX('Price Data'!E:E,MATCH(TEXT(A1541,"YYYY-MM-DD"),'Price Data'!D:D,0)+1),""),"")</f>
        <v>2.6138909634055237E-2</v>
      </c>
      <c r="F1541" s="34">
        <f>IFERROR(INDEX('Price Data'!H:H,MATCH(TEXT(A1541,"YYYY-MM-DD"),'Price Data'!G:G,0)),"")</f>
        <v>232.800003</v>
      </c>
      <c r="G1541" s="10" cm="1">
        <f t="array" ref="G1541">IFERROR(IF(ISNUMBER(F1541),(F1541-INDEX('Price Data'!H:H,MATCH(TEXT(A1541,"YYYY-MM-DD"),'Price Data'!G:G,0)+1))/INDEX('Price Data'!H:H,MATCH(TEXT(A1541,"YYYY-MM-DD"),'Price Data'!G:G,0)+1),""),"")</f>
        <v>4.0679508815549999E-2</v>
      </c>
      <c r="H1541" s="34">
        <f>IFERROR(INDEX('Price Data'!K:K,MATCH(TEXT(A1541,"YYYY-MM-DD"),'Price Data'!J:J,0)),"")</f>
        <v>2.4</v>
      </c>
      <c r="I1541" s="10" cm="1">
        <f t="array" ref="I1541">IFERROR(IF(ISNUMBER(H1541),(H1541-INDEX('Price Data'!K:K,MATCH(TEXT(A1541,"YYYY-MM-DD"),'Price Data'!J:J,0)+1))/INDEX('Price Data'!K:K,MATCH(TEXT(A1541,"YYYY-MM-DD"),'Price Data'!J:J,0)+1),""),"")</f>
        <v>2.5641025641025664E-2</v>
      </c>
      <c r="J1541" s="34">
        <f>IFERROR(INDEX('Price Data'!N:N,MATCH(TEXT(A1541,"YYYY-MM-DD"),'Price Data'!M:M,0)),"")</f>
        <v>2.91</v>
      </c>
      <c r="K1541" s="10" cm="1">
        <f t="array" ref="K1541">IFERROR(IF(ISNUMBER(J1541),(J1541-INDEX('Price Data'!N:N,MATCH(TEXT(A1541,"YYYY-MM-DD"),'Price Data'!M:M,0)+1))/INDEX('Price Data'!N:N,MATCH(TEXT(A1541,"YYYY-MM-DD"),'Price Data'!M:M,0)+1),""),"")</f>
        <v>1.3937282229965169E-2</v>
      </c>
      <c r="L1541" s="34">
        <f>IFERROR(INDEX('Price Data'!Q:Q,MATCH(TEXT(A1541,"YYYY-MM-DD"),'Price Data'!P:P,0)),"")</f>
        <v>2.2999999999999998</v>
      </c>
      <c r="M1541" s="10" cm="1">
        <f t="array" ref="M1541">IFERROR(IF(ISNUMBER(L1541),(L1541-INDEX('Price Data'!Q:Q,MATCH(TEXT(A1541,"YYYY-MM-DD"),'Price Data'!P:P,0)+1))/INDEX('Price Data'!Q:Q,MATCH(TEXT(A1541,"YYYY-MM-DD"),'Price Data'!P:P,0)+1),""),"")</f>
        <v>3.6036036036035862E-2</v>
      </c>
      <c r="N1541" s="34">
        <f>IFERROR(INDEX('Price Data'!T:T,MATCH(TEXT(A1541,"YYYY-MM-DD"),'Price Data'!S:S,0)),"")</f>
        <v>3.65</v>
      </c>
      <c r="O1541" s="10" cm="1">
        <f t="array" ref="O1541">IFERROR(IF(ISNUMBER(N1541),(N1541-INDEX('Price Data'!T:T,MATCH(TEXT(A1541,"YYYY-MM-DD"),'Price Data'!S:S,0)+1))/INDEX('Price Data'!T:T,MATCH(TEXT(A1541,"YYYY-MM-DD"),'Price Data'!S:S,0)+1),""),"")</f>
        <v>2.7472527472526885E-3</v>
      </c>
    </row>
    <row r="1542" spans="1:15" x14ac:dyDescent="0.3">
      <c r="A1542" s="8">
        <v>43361</v>
      </c>
      <c r="B1542" s="34">
        <f>IFERROR(INDEX('Price Data'!B:B,MATCH(TEXT(A1542,"YYYY-MM-DD"),'Price Data'!A:A,0)),"")</f>
        <v>21228</v>
      </c>
      <c r="C1542" s="10" cm="1">
        <f t="array" ref="C1542">IFERROR(IF(ISNUMBER(B1542),(B1542-INDEX('Price Data'!B:B,MATCH(TEXT(A1542,"YYYY-MM-DD"),'Price Data'!A:A,0)+1))/INDEX('Price Data'!B:B,MATCH(TEXT(A1542,"YYYY-MM-DD"),'Price Data'!A:A,0)+1),""),"")</f>
        <v>5.5421344322864859E-3</v>
      </c>
      <c r="D1542" s="34">
        <f>IFERROR(INDEX('Price Data'!E:E,MATCH(TEXT(A1542,"YYYY-MM-DD"),'Price Data'!D:D,0)),"")</f>
        <v>13.71</v>
      </c>
      <c r="E1542" s="10" cm="1">
        <f t="array" ref="E1542">IFERROR(IF(ISNUMBER(D1542),(D1542-INDEX('Price Data'!E:E,MATCH(TEXT(A1542,"YYYY-MM-DD"),'Price Data'!D:D,0)+1))/INDEX('Price Data'!E:E,MATCH(TEXT(A1542,"YYYY-MM-DD"),'Price Data'!D:D,0)+1),""),"")</f>
        <v>-2.1834061135370714E-3</v>
      </c>
      <c r="F1542" s="34">
        <f>IFERROR(INDEX('Price Data'!H:H,MATCH(TEXT(A1542,"YYYY-MM-DD"),'Price Data'!G:G,0)),"")</f>
        <v>229.39999399999999</v>
      </c>
      <c r="G1542" s="10" cm="1">
        <f t="array" ref="G1542">IFERROR(IF(ISNUMBER(F1542),(F1542-INDEX('Price Data'!H:H,MATCH(TEXT(A1542,"YYYY-MM-DD"),'Price Data'!G:G,0)+1))/INDEX('Price Data'!H:H,MATCH(TEXT(A1542,"YYYY-MM-DD"),'Price Data'!G:G,0)+1),""),"")</f>
        <v>-1.4604849468150613E-2</v>
      </c>
      <c r="H1542" s="34">
        <f>IFERROR(INDEX('Price Data'!K:K,MATCH(TEXT(A1542,"YYYY-MM-DD"),'Price Data'!J:J,0)),"")</f>
        <v>2.4</v>
      </c>
      <c r="I1542" s="10" cm="1">
        <f t="array" ref="I1542">IFERROR(IF(ISNUMBER(H1542),(H1542-INDEX('Price Data'!K:K,MATCH(TEXT(A1542,"YYYY-MM-DD"),'Price Data'!J:J,0)+1))/INDEX('Price Data'!K:K,MATCH(TEXT(A1542,"YYYY-MM-DD"),'Price Data'!J:J,0)+1),""),"")</f>
        <v>0</v>
      </c>
      <c r="J1542" s="34">
        <f>IFERROR(INDEX('Price Data'!N:N,MATCH(TEXT(A1542,"YYYY-MM-DD"),'Price Data'!M:M,0)),"")</f>
        <v>2.92</v>
      </c>
      <c r="K1542" s="10" cm="1">
        <f t="array" ref="K1542">IFERROR(IF(ISNUMBER(J1542),(J1542-INDEX('Price Data'!N:N,MATCH(TEXT(A1542,"YYYY-MM-DD"),'Price Data'!M:M,0)+1))/INDEX('Price Data'!N:N,MATCH(TEXT(A1542,"YYYY-MM-DD"),'Price Data'!M:M,0)+1),""),"")</f>
        <v>3.4364261168384146E-3</v>
      </c>
      <c r="L1542" s="34">
        <f>IFERROR(INDEX('Price Data'!Q:Q,MATCH(TEXT(A1542,"YYYY-MM-DD"),'Price Data'!P:P,0)),"")</f>
        <v>2.31</v>
      </c>
      <c r="M1542" s="10" cm="1">
        <f t="array" ref="M1542">IFERROR(IF(ISNUMBER(L1542),(L1542-INDEX('Price Data'!Q:Q,MATCH(TEXT(A1542,"YYYY-MM-DD"),'Price Data'!P:P,0)+1))/INDEX('Price Data'!Q:Q,MATCH(TEXT(A1542,"YYYY-MM-DD"),'Price Data'!P:P,0)+1),""),"")</f>
        <v>4.3478260869566224E-3</v>
      </c>
      <c r="N1542" s="34">
        <f>IFERROR(INDEX('Price Data'!T:T,MATCH(TEXT(A1542,"YYYY-MM-DD"),'Price Data'!S:S,0)),"")</f>
        <v>3.61</v>
      </c>
      <c r="O1542" s="10" cm="1">
        <f t="array" ref="O1542">IFERROR(IF(ISNUMBER(N1542),(N1542-INDEX('Price Data'!T:T,MATCH(TEXT(A1542,"YYYY-MM-DD"),'Price Data'!S:S,0)+1))/INDEX('Price Data'!T:T,MATCH(TEXT(A1542,"YYYY-MM-DD"),'Price Data'!S:S,0)+1),""),"")</f>
        <v>-1.0958904109589052E-2</v>
      </c>
    </row>
    <row r="1543" spans="1:15" x14ac:dyDescent="0.3">
      <c r="A1543" s="8">
        <v>43362</v>
      </c>
      <c r="B1543" s="34">
        <f>IFERROR(INDEX('Price Data'!B:B,MATCH(TEXT(A1543,"YYYY-MM-DD"),'Price Data'!A:A,0)),"")</f>
        <v>21281</v>
      </c>
      <c r="C1543" s="10" cm="1">
        <f t="array" ref="C1543">IFERROR(IF(ISNUMBER(B1543),(B1543-INDEX('Price Data'!B:B,MATCH(TEXT(A1543,"YYYY-MM-DD"),'Price Data'!A:A,0)+1))/INDEX('Price Data'!B:B,MATCH(TEXT(A1543,"YYYY-MM-DD"),'Price Data'!A:A,0)+1),""),"")</f>
        <v>2.4967024684379121E-3</v>
      </c>
      <c r="D1543" s="34">
        <f>IFERROR(INDEX('Price Data'!E:E,MATCH(TEXT(A1543,"YYYY-MM-DD"),'Price Data'!D:D,0)),"")</f>
        <v>13.9</v>
      </c>
      <c r="E1543" s="10" cm="1">
        <f t="array" ref="E1543">IFERROR(IF(ISNUMBER(D1543),(D1543-INDEX('Price Data'!E:E,MATCH(TEXT(A1543,"YYYY-MM-DD"),'Price Data'!D:D,0)+1))/INDEX('Price Data'!E:E,MATCH(TEXT(A1543,"YYYY-MM-DD"),'Price Data'!D:D,0)+1),""),"")</f>
        <v>1.3858497447118855E-2</v>
      </c>
      <c r="F1543" s="34">
        <f>IFERROR(INDEX('Price Data'!H:H,MATCH(TEXT(A1543,"YYYY-MM-DD"),'Price Data'!G:G,0)),"")</f>
        <v>243.39999399999999</v>
      </c>
      <c r="G1543" s="10" cm="1">
        <f t="array" ref="G1543">IFERROR(IF(ISNUMBER(F1543),(F1543-INDEX('Price Data'!H:H,MATCH(TEXT(A1543,"YYYY-MM-DD"),'Price Data'!G:G,0)+1))/INDEX('Price Data'!H:H,MATCH(TEXT(A1543,"YYYY-MM-DD"),'Price Data'!G:G,0)+1),""),"")</f>
        <v>6.1028772302409044E-2</v>
      </c>
      <c r="H1543" s="34">
        <f>IFERROR(INDEX('Price Data'!K:K,MATCH(TEXT(A1543,"YYYY-MM-DD"),'Price Data'!J:J,0)),"")</f>
        <v>2.4300000000000002</v>
      </c>
      <c r="I1543" s="10" cm="1">
        <f t="array" ref="I1543">IFERROR(IF(ISNUMBER(H1543),(H1543-INDEX('Price Data'!K:K,MATCH(TEXT(A1543,"YYYY-MM-DD"),'Price Data'!J:J,0)+1))/INDEX('Price Data'!K:K,MATCH(TEXT(A1543,"YYYY-MM-DD"),'Price Data'!J:J,0)+1),""),"")</f>
        <v>1.2500000000000105E-2</v>
      </c>
      <c r="J1543" s="34">
        <f>IFERROR(INDEX('Price Data'!N:N,MATCH(TEXT(A1543,"YYYY-MM-DD"),'Price Data'!M:M,0)),"")</f>
        <v>2.96</v>
      </c>
      <c r="K1543" s="10" cm="1">
        <f t="array" ref="K1543">IFERROR(IF(ISNUMBER(J1543),(J1543-INDEX('Price Data'!N:N,MATCH(TEXT(A1543,"YYYY-MM-DD"),'Price Data'!M:M,0)+1))/INDEX('Price Data'!N:N,MATCH(TEXT(A1543,"YYYY-MM-DD"),'Price Data'!M:M,0)+1),""),"")</f>
        <v>1.3698630136986314E-2</v>
      </c>
      <c r="L1543" s="34">
        <f>IFERROR(INDEX('Price Data'!Q:Q,MATCH(TEXT(A1543,"YYYY-MM-DD"),'Price Data'!P:P,0)),"")</f>
        <v>2.31</v>
      </c>
      <c r="M1543" s="10" cm="1">
        <f t="array" ref="M1543">IFERROR(IF(ISNUMBER(L1543),(L1543-INDEX('Price Data'!Q:Q,MATCH(TEXT(A1543,"YYYY-MM-DD"),'Price Data'!P:P,0)+1))/INDEX('Price Data'!Q:Q,MATCH(TEXT(A1543,"YYYY-MM-DD"),'Price Data'!P:P,0)+1),""),"")</f>
        <v>0</v>
      </c>
      <c r="N1543" s="34">
        <f>IFERROR(INDEX('Price Data'!T:T,MATCH(TEXT(A1543,"YYYY-MM-DD"),'Price Data'!S:S,0)),"")</f>
        <v>3.56</v>
      </c>
      <c r="O1543" s="10" cm="1">
        <f t="array" ref="O1543">IFERROR(IF(ISNUMBER(N1543),(N1543-INDEX('Price Data'!T:T,MATCH(TEXT(A1543,"YYYY-MM-DD"),'Price Data'!S:S,0)+1))/INDEX('Price Data'!T:T,MATCH(TEXT(A1543,"YYYY-MM-DD"),'Price Data'!S:S,0)+1),""),"")</f>
        <v>-1.3850415512465325E-2</v>
      </c>
    </row>
    <row r="1544" spans="1:15" x14ac:dyDescent="0.3">
      <c r="A1544" s="8">
        <v>43363</v>
      </c>
      <c r="B1544" s="34">
        <f>IFERROR(INDEX('Price Data'!B:B,MATCH(TEXT(A1544,"YYYY-MM-DD"),'Price Data'!A:A,0)),"")</f>
        <v>21388</v>
      </c>
      <c r="C1544" s="10" cm="1">
        <f t="array" ref="C1544">IFERROR(IF(ISNUMBER(B1544),(B1544-INDEX('Price Data'!B:B,MATCH(TEXT(A1544,"YYYY-MM-DD"),'Price Data'!A:A,0)+1))/INDEX('Price Data'!B:B,MATCH(TEXT(A1544,"YYYY-MM-DD"),'Price Data'!A:A,0)+1),""),"")</f>
        <v>5.0279592124430244E-3</v>
      </c>
      <c r="D1544" s="34">
        <f>IFERROR(INDEX('Price Data'!E:E,MATCH(TEXT(A1544,"YYYY-MM-DD"),'Price Data'!D:D,0)),"")</f>
        <v>14.05</v>
      </c>
      <c r="E1544" s="10" cm="1">
        <f t="array" ref="E1544">IFERROR(IF(ISNUMBER(D1544),(D1544-INDEX('Price Data'!E:E,MATCH(TEXT(A1544,"YYYY-MM-DD"),'Price Data'!D:D,0)+1))/INDEX('Price Data'!E:E,MATCH(TEXT(A1544,"YYYY-MM-DD"),'Price Data'!D:D,0)+1),""),"")</f>
        <v>1.0791366906474845E-2</v>
      </c>
      <c r="F1544" s="34">
        <f>IFERROR(INDEX('Price Data'!H:H,MATCH(TEXT(A1544,"YYYY-MM-DD"),'Price Data'!G:G,0)),"")</f>
        <v>238.89999399999999</v>
      </c>
      <c r="G1544" s="10" cm="1">
        <f t="array" ref="G1544">IFERROR(IF(ISNUMBER(F1544),(F1544-INDEX('Price Data'!H:H,MATCH(TEXT(A1544,"YYYY-MM-DD"),'Price Data'!G:G,0)+1))/INDEX('Price Data'!H:H,MATCH(TEXT(A1544,"YYYY-MM-DD"),'Price Data'!G:G,0)+1),""),"")</f>
        <v>-1.848808591178519E-2</v>
      </c>
      <c r="H1544" s="34">
        <f>IFERROR(INDEX('Price Data'!K:K,MATCH(TEXT(A1544,"YYYY-MM-DD"),'Price Data'!J:J,0)),"")</f>
        <v>2.42</v>
      </c>
      <c r="I1544" s="10" cm="1">
        <f t="array" ref="I1544">IFERROR(IF(ISNUMBER(H1544),(H1544-INDEX('Price Data'!K:K,MATCH(TEXT(A1544,"YYYY-MM-DD"),'Price Data'!J:J,0)+1))/INDEX('Price Data'!K:K,MATCH(TEXT(A1544,"YYYY-MM-DD"),'Price Data'!J:J,0)+1),""),"")</f>
        <v>-4.1152263374486546E-3</v>
      </c>
      <c r="J1544" s="34">
        <f>IFERROR(INDEX('Price Data'!N:N,MATCH(TEXT(A1544,"YYYY-MM-DD"),'Price Data'!M:M,0)),"")</f>
        <v>2.93</v>
      </c>
      <c r="K1544" s="10" cm="1">
        <f t="array" ref="K1544">IFERROR(IF(ISNUMBER(J1544),(J1544-INDEX('Price Data'!N:N,MATCH(TEXT(A1544,"YYYY-MM-DD"),'Price Data'!M:M,0)+1))/INDEX('Price Data'!N:N,MATCH(TEXT(A1544,"YYYY-MM-DD"),'Price Data'!M:M,0)+1),""),"")</f>
        <v>-1.013513513513507E-2</v>
      </c>
      <c r="L1544" s="34">
        <f>IFERROR(INDEX('Price Data'!Q:Q,MATCH(TEXT(A1544,"YYYY-MM-DD"),'Price Data'!P:P,0)),"")</f>
        <v>2.3199999999999998</v>
      </c>
      <c r="M1544" s="10" cm="1">
        <f t="array" ref="M1544">IFERROR(IF(ISNUMBER(L1544),(L1544-INDEX('Price Data'!Q:Q,MATCH(TEXT(A1544,"YYYY-MM-DD"),'Price Data'!P:P,0)+1))/INDEX('Price Data'!Q:Q,MATCH(TEXT(A1544,"YYYY-MM-DD"),'Price Data'!P:P,0)+1),""),"")</f>
        <v>4.3290043290042362E-3</v>
      </c>
      <c r="N1544" s="34">
        <f>IFERROR(INDEX('Price Data'!T:T,MATCH(TEXT(A1544,"YYYY-MM-DD"),'Price Data'!S:S,0)),"")</f>
        <v>3.57</v>
      </c>
      <c r="O1544" s="10" cm="1">
        <f t="array" ref="O1544">IFERROR(IF(ISNUMBER(N1544),(N1544-INDEX('Price Data'!T:T,MATCH(TEXT(A1544,"YYYY-MM-DD"),'Price Data'!S:S,0)+1))/INDEX('Price Data'!T:T,MATCH(TEXT(A1544,"YYYY-MM-DD"),'Price Data'!S:S,0)+1),""),"")</f>
        <v>2.8089887640448839E-3</v>
      </c>
    </row>
    <row r="1545" spans="1:15" x14ac:dyDescent="0.3">
      <c r="A1545" s="8">
        <v>43364</v>
      </c>
      <c r="B1545" s="34">
        <f>IFERROR(INDEX('Price Data'!B:B,MATCH(TEXT(A1545,"YYYY-MM-DD"),'Price Data'!A:A,0)),"")</f>
        <v>21537</v>
      </c>
      <c r="C1545" s="10" cm="1">
        <f t="array" ref="C1545">IFERROR(IF(ISNUMBER(B1545),(B1545-INDEX('Price Data'!B:B,MATCH(TEXT(A1545,"YYYY-MM-DD"),'Price Data'!A:A,0)+1))/INDEX('Price Data'!B:B,MATCH(TEXT(A1545,"YYYY-MM-DD"),'Price Data'!A:A,0)+1),""),"")</f>
        <v>6.9665232840845333E-3</v>
      </c>
      <c r="D1545" s="34">
        <f>IFERROR(INDEX('Price Data'!E:E,MATCH(TEXT(A1545,"YYYY-MM-DD"),'Price Data'!D:D,0)),"")</f>
        <v>14.08</v>
      </c>
      <c r="E1545" s="10" cm="1">
        <f t="array" ref="E1545">IFERROR(IF(ISNUMBER(D1545),(D1545-INDEX('Price Data'!E:E,MATCH(TEXT(A1545,"YYYY-MM-DD"),'Price Data'!D:D,0)+1))/INDEX('Price Data'!E:E,MATCH(TEXT(A1545,"YYYY-MM-DD"),'Price Data'!D:D,0)+1),""),"")</f>
        <v>2.1352313167259328E-3</v>
      </c>
      <c r="F1545" s="34">
        <f>IFERROR(INDEX('Price Data'!H:H,MATCH(TEXT(A1545,"YYYY-MM-DD"),'Price Data'!G:G,0)),"")</f>
        <v>240.60000600000001</v>
      </c>
      <c r="G1545" s="10" cm="1">
        <f t="array" ref="G1545">IFERROR(IF(ISNUMBER(F1545),(F1545-INDEX('Price Data'!H:H,MATCH(TEXT(A1545,"YYYY-MM-DD"),'Price Data'!G:G,0)+1))/INDEX('Price Data'!H:H,MATCH(TEXT(A1545,"YYYY-MM-DD"),'Price Data'!G:G,0)+1),""),"")</f>
        <v>7.1159985043784272E-3</v>
      </c>
      <c r="H1545" s="34">
        <f>IFERROR(INDEX('Price Data'!K:K,MATCH(TEXT(A1545,"YYYY-MM-DD"),'Price Data'!J:J,0)),"")</f>
        <v>2.4500000000000002</v>
      </c>
      <c r="I1545" s="10" cm="1">
        <f t="array" ref="I1545">IFERROR(IF(ISNUMBER(H1545),(H1545-INDEX('Price Data'!K:K,MATCH(TEXT(A1545,"YYYY-MM-DD"),'Price Data'!J:J,0)+1))/INDEX('Price Data'!K:K,MATCH(TEXT(A1545,"YYYY-MM-DD"),'Price Data'!J:J,0)+1),""),"")</f>
        <v>1.2396694214876136E-2</v>
      </c>
      <c r="J1545" s="34">
        <f>IFERROR(INDEX('Price Data'!N:N,MATCH(TEXT(A1545,"YYYY-MM-DD"),'Price Data'!M:M,0)),"")</f>
        <v>2.88</v>
      </c>
      <c r="K1545" s="10" cm="1">
        <f t="array" ref="K1545">IFERROR(IF(ISNUMBER(J1545),(J1545-INDEX('Price Data'!N:N,MATCH(TEXT(A1545,"YYYY-MM-DD"),'Price Data'!M:M,0)+1))/INDEX('Price Data'!N:N,MATCH(TEXT(A1545,"YYYY-MM-DD"),'Price Data'!M:M,0)+1),""),"")</f>
        <v>-1.7064846416382343E-2</v>
      </c>
      <c r="L1545" s="34">
        <f>IFERROR(INDEX('Price Data'!Q:Q,MATCH(TEXT(A1545,"YYYY-MM-DD"),'Price Data'!P:P,0)),"")</f>
        <v>2.3199999999999998</v>
      </c>
      <c r="M1545" s="10" cm="1">
        <f t="array" ref="M1545">IFERROR(IF(ISNUMBER(L1545),(L1545-INDEX('Price Data'!Q:Q,MATCH(TEXT(A1545,"YYYY-MM-DD"),'Price Data'!P:P,0)+1))/INDEX('Price Data'!Q:Q,MATCH(TEXT(A1545,"YYYY-MM-DD"),'Price Data'!P:P,0)+1),""),"")</f>
        <v>0</v>
      </c>
      <c r="N1545" s="34">
        <f>IFERROR(INDEX('Price Data'!T:T,MATCH(TEXT(A1545,"YYYY-MM-DD"),'Price Data'!S:S,0)),"")</f>
        <v>3.58</v>
      </c>
      <c r="O1545" s="10" cm="1">
        <f t="array" ref="O1545">IFERROR(IF(ISNUMBER(N1545),(N1545-INDEX('Price Data'!T:T,MATCH(TEXT(A1545,"YYYY-MM-DD"),'Price Data'!S:S,0)+1))/INDEX('Price Data'!T:T,MATCH(TEXT(A1545,"YYYY-MM-DD"),'Price Data'!S:S,0)+1),""),"")</f>
        <v>2.8011204481793364E-3</v>
      </c>
    </row>
    <row r="1546" spans="1:15" x14ac:dyDescent="0.3">
      <c r="A1546" s="8">
        <v>43365</v>
      </c>
      <c r="B1546" s="34" t="str">
        <f>IFERROR(INDEX('Price Data'!B:B,MATCH(TEXT(A1546,"YYYY-MM-DD"),'Price Data'!A:A,0)),"")</f>
        <v/>
      </c>
      <c r="C1546" s="10" t="str" cm="1">
        <f t="array" ref="C1546">IFERROR(IF(ISNUMBER(B1546),(B1546-INDEX('Price Data'!B:B,MATCH(TEXT(A1546,"YYYY-MM-DD"),'Price Data'!A:A,0)+1))/INDEX('Price Data'!B:B,MATCH(TEXT(A1546,"YYYY-MM-DD"),'Price Data'!A:A,0)+1),""),"")</f>
        <v/>
      </c>
      <c r="D1546" s="34" t="str">
        <f>IFERROR(INDEX('Price Data'!E:E,MATCH(TEXT(A1546,"YYYY-MM-DD"),'Price Data'!D:D,0)),"")</f>
        <v/>
      </c>
      <c r="E1546" s="10" t="str" cm="1">
        <f t="array" ref="E1546">IFERROR(IF(ISNUMBER(D1546),(D1546-INDEX('Price Data'!E:E,MATCH(TEXT(A1546,"YYYY-MM-DD"),'Price Data'!D:D,0)+1))/INDEX('Price Data'!E:E,MATCH(TEXT(A1546,"YYYY-MM-DD"),'Price Data'!D:D,0)+1),""),"")</f>
        <v/>
      </c>
      <c r="F1546" s="34" t="str">
        <f>IFERROR(INDEX('Price Data'!H:H,MATCH(TEXT(A1546,"YYYY-MM-DD"),'Price Data'!G:G,0)),"")</f>
        <v/>
      </c>
      <c r="G1546" s="10" t="str" cm="1">
        <f t="array" ref="G1546">IFERROR(IF(ISNUMBER(F1546),(F1546-INDEX('Price Data'!H:H,MATCH(TEXT(A1546,"YYYY-MM-DD"),'Price Data'!G:G,0)+1))/INDEX('Price Data'!H:H,MATCH(TEXT(A1546,"YYYY-MM-DD"),'Price Data'!G:G,0)+1),""),"")</f>
        <v/>
      </c>
      <c r="H1546" s="34" t="str">
        <f>IFERROR(INDEX('Price Data'!K:K,MATCH(TEXT(A1546,"YYYY-MM-DD"),'Price Data'!J:J,0)),"")</f>
        <v/>
      </c>
      <c r="I1546" s="10" t="str" cm="1">
        <f t="array" ref="I1546">IFERROR(IF(ISNUMBER(H1546),(H1546-INDEX('Price Data'!K:K,MATCH(TEXT(A1546,"YYYY-MM-DD"),'Price Data'!J:J,0)+1))/INDEX('Price Data'!K:K,MATCH(TEXT(A1546,"YYYY-MM-DD"),'Price Data'!J:J,0)+1),""),"")</f>
        <v/>
      </c>
      <c r="J1546" s="34" t="str">
        <f>IFERROR(INDEX('Price Data'!N:N,MATCH(TEXT(A1546,"YYYY-MM-DD"),'Price Data'!M:M,0)),"")</f>
        <v/>
      </c>
      <c r="K1546" s="10" t="str" cm="1">
        <f t="array" ref="K1546">IFERROR(IF(ISNUMBER(J1546),(J1546-INDEX('Price Data'!N:N,MATCH(TEXT(A1546,"YYYY-MM-DD"),'Price Data'!M:M,0)+1))/INDEX('Price Data'!N:N,MATCH(TEXT(A1546,"YYYY-MM-DD"),'Price Data'!M:M,0)+1),""),"")</f>
        <v/>
      </c>
      <c r="L1546" s="34" t="str">
        <f>IFERROR(INDEX('Price Data'!Q:Q,MATCH(TEXT(A1546,"YYYY-MM-DD"),'Price Data'!P:P,0)),"")</f>
        <v/>
      </c>
      <c r="M1546" s="10" t="str" cm="1">
        <f t="array" ref="M1546">IFERROR(IF(ISNUMBER(L1546),(L1546-INDEX('Price Data'!Q:Q,MATCH(TEXT(A1546,"YYYY-MM-DD"),'Price Data'!P:P,0)+1))/INDEX('Price Data'!Q:Q,MATCH(TEXT(A1546,"YYYY-MM-DD"),'Price Data'!P:P,0)+1),""),"")</f>
        <v/>
      </c>
      <c r="N1546" s="34" t="str">
        <f>IFERROR(INDEX('Price Data'!T:T,MATCH(TEXT(A1546,"YYYY-MM-DD"),'Price Data'!S:S,0)),"")</f>
        <v/>
      </c>
      <c r="O1546" s="10" t="str" cm="1">
        <f t="array" ref="O1546">IFERROR(IF(ISNUMBER(N1546),(N1546-INDEX('Price Data'!T:T,MATCH(TEXT(A1546,"YYYY-MM-DD"),'Price Data'!S:S,0)+1))/INDEX('Price Data'!T:T,MATCH(TEXT(A1546,"YYYY-MM-DD"),'Price Data'!S:S,0)+1),""),"")</f>
        <v/>
      </c>
    </row>
    <row r="1547" spans="1:15" x14ac:dyDescent="0.3">
      <c r="A1547" s="8">
        <v>43366</v>
      </c>
      <c r="B1547" s="34" t="str">
        <f>IFERROR(INDEX('Price Data'!B:B,MATCH(TEXT(A1547,"YYYY-MM-DD"),'Price Data'!A:A,0)),"")</f>
        <v/>
      </c>
      <c r="C1547" s="10" t="str" cm="1">
        <f t="array" ref="C1547">IFERROR(IF(ISNUMBER(B1547),(B1547-INDEX('Price Data'!B:B,MATCH(TEXT(A1547,"YYYY-MM-DD"),'Price Data'!A:A,0)+1))/INDEX('Price Data'!B:B,MATCH(TEXT(A1547,"YYYY-MM-DD"),'Price Data'!A:A,0)+1),""),"")</f>
        <v/>
      </c>
      <c r="D1547" s="34" t="str">
        <f>IFERROR(INDEX('Price Data'!E:E,MATCH(TEXT(A1547,"YYYY-MM-DD"),'Price Data'!D:D,0)),"")</f>
        <v/>
      </c>
      <c r="E1547" s="10" t="str" cm="1">
        <f t="array" ref="E1547">IFERROR(IF(ISNUMBER(D1547),(D1547-INDEX('Price Data'!E:E,MATCH(TEXT(A1547,"YYYY-MM-DD"),'Price Data'!D:D,0)+1))/INDEX('Price Data'!E:E,MATCH(TEXT(A1547,"YYYY-MM-DD"),'Price Data'!D:D,0)+1),""),"")</f>
        <v/>
      </c>
      <c r="F1547" s="34" t="str">
        <f>IFERROR(INDEX('Price Data'!H:H,MATCH(TEXT(A1547,"YYYY-MM-DD"),'Price Data'!G:G,0)),"")</f>
        <v/>
      </c>
      <c r="G1547" s="10" t="str" cm="1">
        <f t="array" ref="G1547">IFERROR(IF(ISNUMBER(F1547),(F1547-INDEX('Price Data'!H:H,MATCH(TEXT(A1547,"YYYY-MM-DD"),'Price Data'!G:G,0)+1))/INDEX('Price Data'!H:H,MATCH(TEXT(A1547,"YYYY-MM-DD"),'Price Data'!G:G,0)+1),""),"")</f>
        <v/>
      </c>
      <c r="H1547" s="34" t="str">
        <f>IFERROR(INDEX('Price Data'!K:K,MATCH(TEXT(A1547,"YYYY-MM-DD"),'Price Data'!J:J,0)),"")</f>
        <v/>
      </c>
      <c r="I1547" s="10" t="str" cm="1">
        <f t="array" ref="I1547">IFERROR(IF(ISNUMBER(H1547),(H1547-INDEX('Price Data'!K:K,MATCH(TEXT(A1547,"YYYY-MM-DD"),'Price Data'!J:J,0)+1))/INDEX('Price Data'!K:K,MATCH(TEXT(A1547,"YYYY-MM-DD"),'Price Data'!J:J,0)+1),""),"")</f>
        <v/>
      </c>
      <c r="J1547" s="34" t="str">
        <f>IFERROR(INDEX('Price Data'!N:N,MATCH(TEXT(A1547,"YYYY-MM-DD"),'Price Data'!M:M,0)),"")</f>
        <v/>
      </c>
      <c r="K1547" s="10" t="str" cm="1">
        <f t="array" ref="K1547">IFERROR(IF(ISNUMBER(J1547),(J1547-INDEX('Price Data'!N:N,MATCH(TEXT(A1547,"YYYY-MM-DD"),'Price Data'!M:M,0)+1))/INDEX('Price Data'!N:N,MATCH(TEXT(A1547,"YYYY-MM-DD"),'Price Data'!M:M,0)+1),""),"")</f>
        <v/>
      </c>
      <c r="L1547" s="34" t="str">
        <f>IFERROR(INDEX('Price Data'!Q:Q,MATCH(TEXT(A1547,"YYYY-MM-DD"),'Price Data'!P:P,0)),"")</f>
        <v/>
      </c>
      <c r="M1547" s="10" t="str" cm="1">
        <f t="array" ref="M1547">IFERROR(IF(ISNUMBER(L1547),(L1547-INDEX('Price Data'!Q:Q,MATCH(TEXT(A1547,"YYYY-MM-DD"),'Price Data'!P:P,0)+1))/INDEX('Price Data'!Q:Q,MATCH(TEXT(A1547,"YYYY-MM-DD"),'Price Data'!P:P,0)+1),""),"")</f>
        <v/>
      </c>
      <c r="N1547" s="34" t="str">
        <f>IFERROR(INDEX('Price Data'!T:T,MATCH(TEXT(A1547,"YYYY-MM-DD"),'Price Data'!S:S,0)),"")</f>
        <v/>
      </c>
      <c r="O1547" s="10" t="str" cm="1">
        <f t="array" ref="O1547">IFERROR(IF(ISNUMBER(N1547),(N1547-INDEX('Price Data'!T:T,MATCH(TEXT(A1547,"YYYY-MM-DD"),'Price Data'!S:S,0)+1))/INDEX('Price Data'!T:T,MATCH(TEXT(A1547,"YYYY-MM-DD"),'Price Data'!S:S,0)+1),""),"")</f>
        <v/>
      </c>
    </row>
    <row r="1548" spans="1:15" x14ac:dyDescent="0.3">
      <c r="A1548" s="8">
        <v>43367</v>
      </c>
      <c r="B1548" s="34">
        <f>IFERROR(INDEX('Price Data'!B:B,MATCH(TEXT(A1548,"YYYY-MM-DD"),'Price Data'!A:A,0)),"")</f>
        <v>21340</v>
      </c>
      <c r="C1548" s="10" cm="1">
        <f t="array" ref="C1548">IFERROR(IF(ISNUMBER(B1548),(B1548-INDEX('Price Data'!B:B,MATCH(TEXT(A1548,"YYYY-MM-DD"),'Price Data'!A:A,0)+1))/INDEX('Price Data'!B:B,MATCH(TEXT(A1548,"YYYY-MM-DD"),'Price Data'!A:A,0)+1),""),"")</f>
        <v>-9.147049264057204E-3</v>
      </c>
      <c r="D1548" s="34">
        <f>IFERROR(INDEX('Price Data'!E:E,MATCH(TEXT(A1548,"YYYY-MM-DD"),'Price Data'!D:D,0)),"")</f>
        <v>13.96</v>
      </c>
      <c r="E1548" s="10" cm="1">
        <f t="array" ref="E1548">IFERROR(IF(ISNUMBER(D1548),(D1548-INDEX('Price Data'!E:E,MATCH(TEXT(A1548,"YYYY-MM-DD"),'Price Data'!D:D,0)+1))/INDEX('Price Data'!E:E,MATCH(TEXT(A1548,"YYYY-MM-DD"),'Price Data'!D:D,0)+1),""),"")</f>
        <v>-8.5227272727272166E-3</v>
      </c>
      <c r="F1548" s="34">
        <f>IFERROR(INDEX('Price Data'!H:H,MATCH(TEXT(A1548,"YYYY-MM-DD"),'Price Data'!G:G,0)),"")</f>
        <v>237.800003</v>
      </c>
      <c r="G1548" s="10" cm="1">
        <f t="array" ref="G1548">IFERROR(IF(ISNUMBER(F1548),(F1548-INDEX('Price Data'!H:H,MATCH(TEXT(A1548,"YYYY-MM-DD"),'Price Data'!G:G,0)+1))/INDEX('Price Data'!H:H,MATCH(TEXT(A1548,"YYYY-MM-DD"),'Price Data'!G:G,0)+1),""),"")</f>
        <v>-1.1637584913443451E-2</v>
      </c>
      <c r="H1548" s="34">
        <f>IFERROR(INDEX('Price Data'!K:K,MATCH(TEXT(A1548,"YYYY-MM-DD"),'Price Data'!J:J,0)),"")</f>
        <v>2.4</v>
      </c>
      <c r="I1548" s="10" cm="1">
        <f t="array" ref="I1548">IFERROR(IF(ISNUMBER(H1548),(H1548-INDEX('Price Data'!K:K,MATCH(TEXT(A1548,"YYYY-MM-DD"),'Price Data'!J:J,0)+1))/INDEX('Price Data'!K:K,MATCH(TEXT(A1548,"YYYY-MM-DD"),'Price Data'!J:J,0)+1),""),"")</f>
        <v>-2.0408163265306228E-2</v>
      </c>
      <c r="J1548" s="34">
        <f>IFERROR(INDEX('Price Data'!N:N,MATCH(TEXT(A1548,"YYYY-MM-DD"),'Price Data'!M:M,0)),"")</f>
        <v>2.91</v>
      </c>
      <c r="K1548" s="10" cm="1">
        <f t="array" ref="K1548">IFERROR(IF(ISNUMBER(J1548),(J1548-INDEX('Price Data'!N:N,MATCH(TEXT(A1548,"YYYY-MM-DD"),'Price Data'!M:M,0)+1))/INDEX('Price Data'!N:N,MATCH(TEXT(A1548,"YYYY-MM-DD"),'Price Data'!M:M,0)+1),""),"")</f>
        <v>1.0416666666666753E-2</v>
      </c>
      <c r="L1548" s="34">
        <f>IFERROR(INDEX('Price Data'!Q:Q,MATCH(TEXT(A1548,"YYYY-MM-DD"),'Price Data'!P:P,0)),"")</f>
        <v>2.31</v>
      </c>
      <c r="M1548" s="10" cm="1">
        <f t="array" ref="M1548">IFERROR(IF(ISNUMBER(L1548),(L1548-INDEX('Price Data'!Q:Q,MATCH(TEXT(A1548,"YYYY-MM-DD"),'Price Data'!P:P,0)+1))/INDEX('Price Data'!Q:Q,MATCH(TEXT(A1548,"YYYY-MM-DD"),'Price Data'!P:P,0)+1),""),"")</f>
        <v>-4.3103448275861149E-3</v>
      </c>
      <c r="N1548" s="34">
        <f>IFERROR(INDEX('Price Data'!T:T,MATCH(TEXT(A1548,"YYYY-MM-DD"),'Price Data'!S:S,0)),"")</f>
        <v>3.56</v>
      </c>
      <c r="O1548" s="10" cm="1">
        <f t="array" ref="O1548">IFERROR(IF(ISNUMBER(N1548),(N1548-INDEX('Price Data'!T:T,MATCH(TEXT(A1548,"YYYY-MM-DD"),'Price Data'!S:S,0)+1))/INDEX('Price Data'!T:T,MATCH(TEXT(A1548,"YYYY-MM-DD"),'Price Data'!S:S,0)+1),""),"")</f>
        <v>-5.5865921787709542E-3</v>
      </c>
    </row>
    <row r="1549" spans="1:15" x14ac:dyDescent="0.3">
      <c r="A1549" s="8">
        <v>43368</v>
      </c>
      <c r="B1549" s="34">
        <f>IFERROR(INDEX('Price Data'!B:B,MATCH(TEXT(A1549,"YYYY-MM-DD"),'Price Data'!A:A,0)),"")</f>
        <v>21669</v>
      </c>
      <c r="C1549" s="10" cm="1">
        <f t="array" ref="C1549">IFERROR(IF(ISNUMBER(B1549),(B1549-INDEX('Price Data'!B:B,MATCH(TEXT(A1549,"YYYY-MM-DD"),'Price Data'!A:A,0)+1))/INDEX('Price Data'!B:B,MATCH(TEXT(A1549,"YYYY-MM-DD"),'Price Data'!A:A,0)+1),""),"")</f>
        <v>1.5417057169634488E-2</v>
      </c>
      <c r="D1549" s="34">
        <f>IFERROR(INDEX('Price Data'!E:E,MATCH(TEXT(A1549,"YYYY-MM-DD"),'Price Data'!D:D,0)),"")</f>
        <v>14.33</v>
      </c>
      <c r="E1549" s="10" cm="1">
        <f t="array" ref="E1549">IFERROR(IF(ISNUMBER(D1549),(D1549-INDEX('Price Data'!E:E,MATCH(TEXT(A1549,"YYYY-MM-DD"),'Price Data'!D:D,0)+1))/INDEX('Price Data'!E:E,MATCH(TEXT(A1549,"YYYY-MM-DD"),'Price Data'!D:D,0)+1),""),"")</f>
        <v>2.6504297994269285E-2</v>
      </c>
      <c r="F1549" s="34">
        <f>IFERROR(INDEX('Price Data'!H:H,MATCH(TEXT(A1549,"YYYY-MM-DD"),'Price Data'!G:G,0)),"")</f>
        <v>238.699997</v>
      </c>
      <c r="G1549" s="10" cm="1">
        <f t="array" ref="G1549">IFERROR(IF(ISNUMBER(F1549),(F1549-INDEX('Price Data'!H:H,MATCH(TEXT(A1549,"YYYY-MM-DD"),'Price Data'!G:G,0)+1))/INDEX('Price Data'!H:H,MATCH(TEXT(A1549,"YYYY-MM-DD"),'Price Data'!G:G,0)+1),""),"")</f>
        <v>3.7846677403111403E-3</v>
      </c>
      <c r="H1549" s="34">
        <f>IFERROR(INDEX('Price Data'!K:K,MATCH(TEXT(A1549,"YYYY-MM-DD"),'Price Data'!J:J,0)),"")</f>
        <v>2.4700000000000002</v>
      </c>
      <c r="I1549" s="10" cm="1">
        <f t="array" ref="I1549">IFERROR(IF(ISNUMBER(H1549),(H1549-INDEX('Price Data'!K:K,MATCH(TEXT(A1549,"YYYY-MM-DD"),'Price Data'!J:J,0)+1))/INDEX('Price Data'!K:K,MATCH(TEXT(A1549,"YYYY-MM-DD"),'Price Data'!J:J,0)+1),""),"")</f>
        <v>2.9166666666666785E-2</v>
      </c>
      <c r="J1549" s="34">
        <f>IFERROR(INDEX('Price Data'!N:N,MATCH(TEXT(A1549,"YYYY-MM-DD"),'Price Data'!M:M,0)),"")</f>
        <v>2.95</v>
      </c>
      <c r="K1549" s="10" cm="1">
        <f t="array" ref="K1549">IFERROR(IF(ISNUMBER(J1549),(J1549-INDEX('Price Data'!N:N,MATCH(TEXT(A1549,"YYYY-MM-DD"),'Price Data'!M:M,0)+1))/INDEX('Price Data'!N:N,MATCH(TEXT(A1549,"YYYY-MM-DD"),'Price Data'!M:M,0)+1),""),"")</f>
        <v>1.3745704467353964E-2</v>
      </c>
      <c r="L1549" s="34">
        <f>IFERROR(INDEX('Price Data'!Q:Q,MATCH(TEXT(A1549,"YYYY-MM-DD"),'Price Data'!P:P,0)),"")</f>
        <v>2.35</v>
      </c>
      <c r="M1549" s="10" cm="1">
        <f t="array" ref="M1549">IFERROR(IF(ISNUMBER(L1549),(L1549-INDEX('Price Data'!Q:Q,MATCH(TEXT(A1549,"YYYY-MM-DD"),'Price Data'!P:P,0)+1))/INDEX('Price Data'!Q:Q,MATCH(TEXT(A1549,"YYYY-MM-DD"),'Price Data'!P:P,0)+1),""),"")</f>
        <v>1.731601731601733E-2</v>
      </c>
      <c r="N1549" s="34">
        <f>IFERROR(INDEX('Price Data'!T:T,MATCH(TEXT(A1549,"YYYY-MM-DD"),'Price Data'!S:S,0)),"")</f>
        <v>3.57</v>
      </c>
      <c r="O1549" s="10" cm="1">
        <f t="array" ref="O1549">IFERROR(IF(ISNUMBER(N1549),(N1549-INDEX('Price Data'!T:T,MATCH(TEXT(A1549,"YYYY-MM-DD"),'Price Data'!S:S,0)+1))/INDEX('Price Data'!T:T,MATCH(TEXT(A1549,"YYYY-MM-DD"),'Price Data'!S:S,0)+1),""),"")</f>
        <v>2.8089887640448839E-3</v>
      </c>
    </row>
    <row r="1550" spans="1:15" x14ac:dyDescent="0.3">
      <c r="A1550" s="8">
        <v>43369</v>
      </c>
      <c r="B1550" s="34">
        <f>IFERROR(INDEX('Price Data'!B:B,MATCH(TEXT(A1550,"YYYY-MM-DD"),'Price Data'!A:A,0)),"")</f>
        <v>21646</v>
      </c>
      <c r="C1550" s="10" cm="1">
        <f t="array" ref="C1550">IFERROR(IF(ISNUMBER(B1550),(B1550-INDEX('Price Data'!B:B,MATCH(TEXT(A1550,"YYYY-MM-DD"),'Price Data'!A:A,0)+1))/INDEX('Price Data'!B:B,MATCH(TEXT(A1550,"YYYY-MM-DD"),'Price Data'!A:A,0)+1),""),"")</f>
        <v>-1.0614241543218422E-3</v>
      </c>
      <c r="D1550" s="34">
        <f>IFERROR(INDEX('Price Data'!E:E,MATCH(TEXT(A1550,"YYYY-MM-DD"),'Price Data'!D:D,0)),"")</f>
        <v>14.14</v>
      </c>
      <c r="E1550" s="10" cm="1">
        <f t="array" ref="E1550">IFERROR(IF(ISNUMBER(D1550),(D1550-INDEX('Price Data'!E:E,MATCH(TEXT(A1550,"YYYY-MM-DD"),'Price Data'!D:D,0)+1))/INDEX('Price Data'!E:E,MATCH(TEXT(A1550,"YYYY-MM-DD"),'Price Data'!D:D,0)+1),""),"")</f>
        <v>-1.3258897418004153E-2</v>
      </c>
      <c r="F1550" s="34">
        <f>IFERROR(INDEX('Price Data'!H:H,MATCH(TEXT(A1550,"YYYY-MM-DD"),'Price Data'!G:G,0)),"")</f>
        <v>240.800003</v>
      </c>
      <c r="G1550" s="10" cm="1">
        <f t="array" ref="G1550">IFERROR(IF(ISNUMBER(F1550),(F1550-INDEX('Price Data'!H:H,MATCH(TEXT(A1550,"YYYY-MM-DD"),'Price Data'!G:G,0)+1))/INDEX('Price Data'!H:H,MATCH(TEXT(A1550,"YYYY-MM-DD"),'Price Data'!G:G,0)+1),""),"")</f>
        <v>8.797679205668393E-3</v>
      </c>
      <c r="H1550" s="34">
        <f>IFERROR(INDEX('Price Data'!K:K,MATCH(TEXT(A1550,"YYYY-MM-DD"),'Price Data'!J:J,0)),"")</f>
        <v>2.4300000000000002</v>
      </c>
      <c r="I1550" s="10" cm="1">
        <f t="array" ref="I1550">IFERROR(IF(ISNUMBER(H1550),(H1550-INDEX('Price Data'!K:K,MATCH(TEXT(A1550,"YYYY-MM-DD"),'Price Data'!J:J,0)+1))/INDEX('Price Data'!K:K,MATCH(TEXT(A1550,"YYYY-MM-DD"),'Price Data'!J:J,0)+1),""),"")</f>
        <v>-1.6194331983805682E-2</v>
      </c>
      <c r="J1550" s="34">
        <f>IFERROR(INDEX('Price Data'!N:N,MATCH(TEXT(A1550,"YYYY-MM-DD"),'Price Data'!M:M,0)),"")</f>
        <v>2.98</v>
      </c>
      <c r="K1550" s="10" cm="1">
        <f t="array" ref="K1550">IFERROR(IF(ISNUMBER(J1550),(J1550-INDEX('Price Data'!N:N,MATCH(TEXT(A1550,"YYYY-MM-DD"),'Price Data'!M:M,0)+1))/INDEX('Price Data'!N:N,MATCH(TEXT(A1550,"YYYY-MM-DD"),'Price Data'!M:M,0)+1),""),"")</f>
        <v>1.0169491525423662E-2</v>
      </c>
      <c r="L1550" s="34">
        <f>IFERROR(INDEX('Price Data'!Q:Q,MATCH(TEXT(A1550,"YYYY-MM-DD"),'Price Data'!P:P,0)),"")</f>
        <v>2.35</v>
      </c>
      <c r="M1550" s="10" cm="1">
        <f t="array" ref="M1550">IFERROR(IF(ISNUMBER(L1550),(L1550-INDEX('Price Data'!Q:Q,MATCH(TEXT(A1550,"YYYY-MM-DD"),'Price Data'!P:P,0)+1))/INDEX('Price Data'!Q:Q,MATCH(TEXT(A1550,"YYYY-MM-DD"),'Price Data'!P:P,0)+1),""),"")</f>
        <v>0</v>
      </c>
      <c r="N1550" s="34">
        <f>IFERROR(INDEX('Price Data'!T:T,MATCH(TEXT(A1550,"YYYY-MM-DD"),'Price Data'!S:S,0)),"")</f>
        <v>3.58</v>
      </c>
      <c r="O1550" s="10" cm="1">
        <f t="array" ref="O1550">IFERROR(IF(ISNUMBER(N1550),(N1550-INDEX('Price Data'!T:T,MATCH(TEXT(A1550,"YYYY-MM-DD"),'Price Data'!S:S,0)+1))/INDEX('Price Data'!T:T,MATCH(TEXT(A1550,"YYYY-MM-DD"),'Price Data'!S:S,0)+1),""),"")</f>
        <v>2.8011204481793364E-3</v>
      </c>
    </row>
    <row r="1551" spans="1:15" x14ac:dyDescent="0.3">
      <c r="A1551" s="8">
        <v>43370</v>
      </c>
      <c r="B1551" s="34">
        <f>IFERROR(INDEX('Price Data'!B:B,MATCH(TEXT(A1551,"YYYY-MM-DD"),'Price Data'!A:A,0)),"")</f>
        <v>21511</v>
      </c>
      <c r="C1551" s="10" cm="1">
        <f t="array" ref="C1551">IFERROR(IF(ISNUMBER(B1551),(B1551-INDEX('Price Data'!B:B,MATCH(TEXT(A1551,"YYYY-MM-DD"),'Price Data'!A:A,0)+1))/INDEX('Price Data'!B:B,MATCH(TEXT(A1551,"YYYY-MM-DD"),'Price Data'!A:A,0)+1),""),"")</f>
        <v>-6.2367181003418646E-3</v>
      </c>
      <c r="D1551" s="34">
        <f>IFERROR(INDEX('Price Data'!E:E,MATCH(TEXT(A1551,"YYYY-MM-DD"),'Price Data'!D:D,0)),"")</f>
        <v>13.9</v>
      </c>
      <c r="E1551" s="10" cm="1">
        <f t="array" ref="E1551">IFERROR(IF(ISNUMBER(D1551),(D1551-INDEX('Price Data'!E:E,MATCH(TEXT(A1551,"YYYY-MM-DD"),'Price Data'!D:D,0)+1))/INDEX('Price Data'!E:E,MATCH(TEXT(A1551,"YYYY-MM-DD"),'Price Data'!D:D,0)+1),""),"")</f>
        <v>-1.6973125884016987E-2</v>
      </c>
      <c r="F1551" s="34">
        <f>IFERROR(INDEX('Price Data'!H:H,MATCH(TEXT(A1551,"YYYY-MM-DD"),'Price Data'!G:G,0)),"")</f>
        <v>236</v>
      </c>
      <c r="G1551" s="10" cm="1">
        <f t="array" ref="G1551">IFERROR(IF(ISNUMBER(F1551),(F1551-INDEX('Price Data'!H:H,MATCH(TEXT(A1551,"YYYY-MM-DD"),'Price Data'!G:G,0)+1))/INDEX('Price Data'!H:H,MATCH(TEXT(A1551,"YYYY-MM-DD"),'Price Data'!G:G,0)+1),""),"")</f>
        <v>-1.993356702740574E-2</v>
      </c>
      <c r="H1551" s="34">
        <f>IFERROR(INDEX('Price Data'!K:K,MATCH(TEXT(A1551,"YYYY-MM-DD"),'Price Data'!J:J,0)),"")</f>
        <v>2.4</v>
      </c>
      <c r="I1551" s="10" cm="1">
        <f t="array" ref="I1551">IFERROR(IF(ISNUMBER(H1551),(H1551-INDEX('Price Data'!K:K,MATCH(TEXT(A1551,"YYYY-MM-DD"),'Price Data'!J:J,0)+1))/INDEX('Price Data'!K:K,MATCH(TEXT(A1551,"YYYY-MM-DD"),'Price Data'!J:J,0)+1),""),"")</f>
        <v>-1.2345679012345781E-2</v>
      </c>
      <c r="J1551" s="34">
        <f>IFERROR(INDEX('Price Data'!N:N,MATCH(TEXT(A1551,"YYYY-MM-DD"),'Price Data'!M:M,0)),"")</f>
        <v>2.95</v>
      </c>
      <c r="K1551" s="10" cm="1">
        <f t="array" ref="K1551">IFERROR(IF(ISNUMBER(J1551),(J1551-INDEX('Price Data'!N:N,MATCH(TEXT(A1551,"YYYY-MM-DD"),'Price Data'!M:M,0)+1))/INDEX('Price Data'!N:N,MATCH(TEXT(A1551,"YYYY-MM-DD"),'Price Data'!M:M,0)+1),""),"")</f>
        <v>-1.0067114093959667E-2</v>
      </c>
      <c r="L1551" s="34">
        <f>IFERROR(INDEX('Price Data'!Q:Q,MATCH(TEXT(A1551,"YYYY-MM-DD"),'Price Data'!P:P,0)),"")</f>
        <v>2.34</v>
      </c>
      <c r="M1551" s="10" cm="1">
        <f t="array" ref="M1551">IFERROR(IF(ISNUMBER(L1551),(L1551-INDEX('Price Data'!Q:Q,MATCH(TEXT(A1551,"YYYY-MM-DD"),'Price Data'!P:P,0)+1))/INDEX('Price Data'!Q:Q,MATCH(TEXT(A1551,"YYYY-MM-DD"),'Price Data'!P:P,0)+1),""),"")</f>
        <v>-4.2553191489362683E-3</v>
      </c>
      <c r="N1551" s="34">
        <f>IFERROR(INDEX('Price Data'!T:T,MATCH(TEXT(A1551,"YYYY-MM-DD"),'Price Data'!S:S,0)),"")</f>
        <v>3.56</v>
      </c>
      <c r="O1551" s="10" cm="1">
        <f t="array" ref="O1551">IFERROR(IF(ISNUMBER(N1551),(N1551-INDEX('Price Data'!T:T,MATCH(TEXT(A1551,"YYYY-MM-DD"),'Price Data'!S:S,0)+1))/INDEX('Price Data'!T:T,MATCH(TEXT(A1551,"YYYY-MM-DD"),'Price Data'!S:S,0)+1),""),"")</f>
        <v>-5.5865921787709542E-3</v>
      </c>
    </row>
    <row r="1552" spans="1:15" x14ac:dyDescent="0.3">
      <c r="A1552" s="8">
        <v>43371</v>
      </c>
      <c r="B1552" s="34">
        <f>IFERROR(INDEX('Price Data'!B:B,MATCH(TEXT(A1552,"YYYY-MM-DD"),'Price Data'!A:A,0)),"")</f>
        <v>20712</v>
      </c>
      <c r="C1552" s="10" cm="1">
        <f t="array" ref="C1552">IFERROR(IF(ISNUMBER(B1552),(B1552-INDEX('Price Data'!B:B,MATCH(TEXT(A1552,"YYYY-MM-DD"),'Price Data'!A:A,0)+1))/INDEX('Price Data'!B:B,MATCH(TEXT(A1552,"YYYY-MM-DD"),'Price Data'!A:A,0)+1),""),"")</f>
        <v>-3.7143786899725723E-2</v>
      </c>
      <c r="D1552" s="34">
        <f>IFERROR(INDEX('Price Data'!E:E,MATCH(TEXT(A1552,"YYYY-MM-DD"),'Price Data'!D:D,0)),"")</f>
        <v>12.96</v>
      </c>
      <c r="E1552" s="10" cm="1">
        <f t="array" ref="E1552">IFERROR(IF(ISNUMBER(D1552),(D1552-INDEX('Price Data'!E:E,MATCH(TEXT(A1552,"YYYY-MM-DD"),'Price Data'!D:D,0)+1))/INDEX('Price Data'!E:E,MATCH(TEXT(A1552,"YYYY-MM-DD"),'Price Data'!D:D,0)+1),""),"")</f>
        <v>-6.7625899280575497E-2</v>
      </c>
      <c r="F1552" s="34">
        <f>IFERROR(INDEX('Price Data'!H:H,MATCH(TEXT(A1552,"YYYY-MM-DD"),'Price Data'!G:G,0)),"")</f>
        <v>224.199997</v>
      </c>
      <c r="G1552" s="10" cm="1">
        <f t="array" ref="G1552">IFERROR(IF(ISNUMBER(F1552),(F1552-INDEX('Price Data'!H:H,MATCH(TEXT(A1552,"YYYY-MM-DD"),'Price Data'!G:G,0)+1))/INDEX('Price Data'!H:H,MATCH(TEXT(A1552,"YYYY-MM-DD"),'Price Data'!G:G,0)+1),""),"")</f>
        <v>-5.0000012711864425E-2</v>
      </c>
      <c r="H1552" s="34">
        <f>IFERROR(INDEX('Price Data'!K:K,MATCH(TEXT(A1552,"YYYY-MM-DD"),'Price Data'!J:J,0)),"")</f>
        <v>2.2000000000000002</v>
      </c>
      <c r="I1552" s="10" cm="1">
        <f t="array" ref="I1552">IFERROR(IF(ISNUMBER(H1552),(H1552-INDEX('Price Data'!K:K,MATCH(TEXT(A1552,"YYYY-MM-DD"),'Price Data'!J:J,0)+1))/INDEX('Price Data'!K:K,MATCH(TEXT(A1552,"YYYY-MM-DD"),'Price Data'!J:J,0)+1),""),"")</f>
        <v>-8.3333333333333232E-2</v>
      </c>
      <c r="J1552" s="34">
        <f>IFERROR(INDEX('Price Data'!N:N,MATCH(TEXT(A1552,"YYYY-MM-DD"),'Price Data'!M:M,0)),"")</f>
        <v>2.7</v>
      </c>
      <c r="K1552" s="10" cm="1">
        <f t="array" ref="K1552">IFERROR(IF(ISNUMBER(J1552),(J1552-INDEX('Price Data'!N:N,MATCH(TEXT(A1552,"YYYY-MM-DD"),'Price Data'!M:M,0)+1))/INDEX('Price Data'!N:N,MATCH(TEXT(A1552,"YYYY-MM-DD"),'Price Data'!M:M,0)+1),""),"")</f>
        <v>-8.4745762711864403E-2</v>
      </c>
      <c r="L1552" s="34">
        <f>IFERROR(INDEX('Price Data'!Q:Q,MATCH(TEXT(A1552,"YYYY-MM-DD"),'Price Data'!P:P,0)),"")</f>
        <v>2.12</v>
      </c>
      <c r="M1552" s="10" cm="1">
        <f t="array" ref="M1552">IFERROR(IF(ISNUMBER(L1552),(L1552-INDEX('Price Data'!Q:Q,MATCH(TEXT(A1552,"YYYY-MM-DD"),'Price Data'!P:P,0)+1))/INDEX('Price Data'!Q:Q,MATCH(TEXT(A1552,"YYYY-MM-DD"),'Price Data'!P:P,0)+1),""),"")</f>
        <v>-9.4017094017093919E-2</v>
      </c>
      <c r="N1552" s="34">
        <f>IFERROR(INDEX('Price Data'!T:T,MATCH(TEXT(A1552,"YYYY-MM-DD"),'Price Data'!S:S,0)),"")</f>
        <v>3.29</v>
      </c>
      <c r="O1552" s="10" cm="1">
        <f t="array" ref="O1552">IFERROR(IF(ISNUMBER(N1552),(N1552-INDEX('Price Data'!T:T,MATCH(TEXT(A1552,"YYYY-MM-DD"),'Price Data'!S:S,0)+1))/INDEX('Price Data'!T:T,MATCH(TEXT(A1552,"YYYY-MM-DD"),'Price Data'!S:S,0)+1),""),"")</f>
        <v>-7.5842696629213488E-2</v>
      </c>
    </row>
    <row r="1553" spans="1:15" x14ac:dyDescent="0.3">
      <c r="A1553" s="8">
        <v>43372</v>
      </c>
      <c r="B1553" s="34" t="str">
        <f>IFERROR(INDEX('Price Data'!B:B,MATCH(TEXT(A1553,"YYYY-MM-DD"),'Price Data'!A:A,0)),"")</f>
        <v/>
      </c>
      <c r="C1553" s="10" t="str" cm="1">
        <f t="array" ref="C1553">IFERROR(IF(ISNUMBER(B1553),(B1553-INDEX('Price Data'!B:B,MATCH(TEXT(A1553,"YYYY-MM-DD"),'Price Data'!A:A,0)+1))/INDEX('Price Data'!B:B,MATCH(TEXT(A1553,"YYYY-MM-DD"),'Price Data'!A:A,0)+1),""),"")</f>
        <v/>
      </c>
      <c r="D1553" s="34" t="str">
        <f>IFERROR(INDEX('Price Data'!E:E,MATCH(TEXT(A1553,"YYYY-MM-DD"),'Price Data'!D:D,0)),"")</f>
        <v/>
      </c>
      <c r="E1553" s="10" t="str" cm="1">
        <f t="array" ref="E1553">IFERROR(IF(ISNUMBER(D1553),(D1553-INDEX('Price Data'!E:E,MATCH(TEXT(A1553,"YYYY-MM-DD"),'Price Data'!D:D,0)+1))/INDEX('Price Data'!E:E,MATCH(TEXT(A1553,"YYYY-MM-DD"),'Price Data'!D:D,0)+1),""),"")</f>
        <v/>
      </c>
      <c r="F1553" s="34" t="str">
        <f>IFERROR(INDEX('Price Data'!H:H,MATCH(TEXT(A1553,"YYYY-MM-DD"),'Price Data'!G:G,0)),"")</f>
        <v/>
      </c>
      <c r="G1553" s="10" t="str" cm="1">
        <f t="array" ref="G1553">IFERROR(IF(ISNUMBER(F1553),(F1553-INDEX('Price Data'!H:H,MATCH(TEXT(A1553,"YYYY-MM-DD"),'Price Data'!G:G,0)+1))/INDEX('Price Data'!H:H,MATCH(TEXT(A1553,"YYYY-MM-DD"),'Price Data'!G:G,0)+1),""),"")</f>
        <v/>
      </c>
      <c r="H1553" s="34" t="str">
        <f>IFERROR(INDEX('Price Data'!K:K,MATCH(TEXT(A1553,"YYYY-MM-DD"),'Price Data'!J:J,0)),"")</f>
        <v/>
      </c>
      <c r="I1553" s="10" t="str" cm="1">
        <f t="array" ref="I1553">IFERROR(IF(ISNUMBER(H1553),(H1553-INDEX('Price Data'!K:K,MATCH(TEXT(A1553,"YYYY-MM-DD"),'Price Data'!J:J,0)+1))/INDEX('Price Data'!K:K,MATCH(TEXT(A1553,"YYYY-MM-DD"),'Price Data'!J:J,0)+1),""),"")</f>
        <v/>
      </c>
      <c r="J1553" s="34" t="str">
        <f>IFERROR(INDEX('Price Data'!N:N,MATCH(TEXT(A1553,"YYYY-MM-DD"),'Price Data'!M:M,0)),"")</f>
        <v/>
      </c>
      <c r="K1553" s="10" t="str" cm="1">
        <f t="array" ref="K1553">IFERROR(IF(ISNUMBER(J1553),(J1553-INDEX('Price Data'!N:N,MATCH(TEXT(A1553,"YYYY-MM-DD"),'Price Data'!M:M,0)+1))/INDEX('Price Data'!N:N,MATCH(TEXT(A1553,"YYYY-MM-DD"),'Price Data'!M:M,0)+1),""),"")</f>
        <v/>
      </c>
      <c r="L1553" s="34" t="str">
        <f>IFERROR(INDEX('Price Data'!Q:Q,MATCH(TEXT(A1553,"YYYY-MM-DD"),'Price Data'!P:P,0)),"")</f>
        <v/>
      </c>
      <c r="M1553" s="10" t="str" cm="1">
        <f t="array" ref="M1553">IFERROR(IF(ISNUMBER(L1553),(L1553-INDEX('Price Data'!Q:Q,MATCH(TEXT(A1553,"YYYY-MM-DD"),'Price Data'!P:P,0)+1))/INDEX('Price Data'!Q:Q,MATCH(TEXT(A1553,"YYYY-MM-DD"),'Price Data'!P:P,0)+1),""),"")</f>
        <v/>
      </c>
      <c r="N1553" s="34" t="str">
        <f>IFERROR(INDEX('Price Data'!T:T,MATCH(TEXT(A1553,"YYYY-MM-DD"),'Price Data'!S:S,0)),"")</f>
        <v/>
      </c>
      <c r="O1553" s="10" t="str" cm="1">
        <f t="array" ref="O1553">IFERROR(IF(ISNUMBER(N1553),(N1553-INDEX('Price Data'!T:T,MATCH(TEXT(A1553,"YYYY-MM-DD"),'Price Data'!S:S,0)+1))/INDEX('Price Data'!T:T,MATCH(TEXT(A1553,"YYYY-MM-DD"),'Price Data'!S:S,0)+1),""),"")</f>
        <v/>
      </c>
    </row>
    <row r="1554" spans="1:15" x14ac:dyDescent="0.3">
      <c r="A1554" s="8">
        <v>43373</v>
      </c>
      <c r="B1554" s="34" t="str">
        <f>IFERROR(INDEX('Price Data'!B:B,MATCH(TEXT(A1554,"YYYY-MM-DD"),'Price Data'!A:A,0)),"")</f>
        <v/>
      </c>
      <c r="C1554" s="10" t="str" cm="1">
        <f t="array" ref="C1554">IFERROR(IF(ISNUMBER(B1554),(B1554-INDEX('Price Data'!B:B,MATCH(TEXT(A1554,"YYYY-MM-DD"),'Price Data'!A:A,0)+1))/INDEX('Price Data'!B:B,MATCH(TEXT(A1554,"YYYY-MM-DD"),'Price Data'!A:A,0)+1),""),"")</f>
        <v/>
      </c>
      <c r="D1554" s="34" t="str">
        <f>IFERROR(INDEX('Price Data'!E:E,MATCH(TEXT(A1554,"YYYY-MM-DD"),'Price Data'!D:D,0)),"")</f>
        <v/>
      </c>
      <c r="E1554" s="10" t="str" cm="1">
        <f t="array" ref="E1554">IFERROR(IF(ISNUMBER(D1554),(D1554-INDEX('Price Data'!E:E,MATCH(TEXT(A1554,"YYYY-MM-DD"),'Price Data'!D:D,0)+1))/INDEX('Price Data'!E:E,MATCH(TEXT(A1554,"YYYY-MM-DD"),'Price Data'!D:D,0)+1),""),"")</f>
        <v/>
      </c>
      <c r="F1554" s="34" t="str">
        <f>IFERROR(INDEX('Price Data'!H:H,MATCH(TEXT(A1554,"YYYY-MM-DD"),'Price Data'!G:G,0)),"")</f>
        <v/>
      </c>
      <c r="G1554" s="10" t="str" cm="1">
        <f t="array" ref="G1554">IFERROR(IF(ISNUMBER(F1554),(F1554-INDEX('Price Data'!H:H,MATCH(TEXT(A1554,"YYYY-MM-DD"),'Price Data'!G:G,0)+1))/INDEX('Price Data'!H:H,MATCH(TEXT(A1554,"YYYY-MM-DD"),'Price Data'!G:G,0)+1),""),"")</f>
        <v/>
      </c>
      <c r="H1554" s="34" t="str">
        <f>IFERROR(INDEX('Price Data'!K:K,MATCH(TEXT(A1554,"YYYY-MM-DD"),'Price Data'!J:J,0)),"")</f>
        <v/>
      </c>
      <c r="I1554" s="10" t="str" cm="1">
        <f t="array" ref="I1554">IFERROR(IF(ISNUMBER(H1554),(H1554-INDEX('Price Data'!K:K,MATCH(TEXT(A1554,"YYYY-MM-DD"),'Price Data'!J:J,0)+1))/INDEX('Price Data'!K:K,MATCH(TEXT(A1554,"YYYY-MM-DD"),'Price Data'!J:J,0)+1),""),"")</f>
        <v/>
      </c>
      <c r="J1554" s="34" t="str">
        <f>IFERROR(INDEX('Price Data'!N:N,MATCH(TEXT(A1554,"YYYY-MM-DD"),'Price Data'!M:M,0)),"")</f>
        <v/>
      </c>
      <c r="K1554" s="10" t="str" cm="1">
        <f t="array" ref="K1554">IFERROR(IF(ISNUMBER(J1554),(J1554-INDEX('Price Data'!N:N,MATCH(TEXT(A1554,"YYYY-MM-DD"),'Price Data'!M:M,0)+1))/INDEX('Price Data'!N:N,MATCH(TEXT(A1554,"YYYY-MM-DD"),'Price Data'!M:M,0)+1),""),"")</f>
        <v/>
      </c>
      <c r="L1554" s="34" t="str">
        <f>IFERROR(INDEX('Price Data'!Q:Q,MATCH(TEXT(A1554,"YYYY-MM-DD"),'Price Data'!P:P,0)),"")</f>
        <v/>
      </c>
      <c r="M1554" s="10" t="str" cm="1">
        <f t="array" ref="M1554">IFERROR(IF(ISNUMBER(L1554),(L1554-INDEX('Price Data'!Q:Q,MATCH(TEXT(A1554,"YYYY-MM-DD"),'Price Data'!P:P,0)+1))/INDEX('Price Data'!Q:Q,MATCH(TEXT(A1554,"YYYY-MM-DD"),'Price Data'!P:P,0)+1),""),"")</f>
        <v/>
      </c>
      <c r="N1554" s="34" t="str">
        <f>IFERROR(INDEX('Price Data'!T:T,MATCH(TEXT(A1554,"YYYY-MM-DD"),'Price Data'!S:S,0)),"")</f>
        <v/>
      </c>
      <c r="O1554" s="10" t="str" cm="1">
        <f t="array" ref="O1554">IFERROR(IF(ISNUMBER(N1554),(N1554-INDEX('Price Data'!T:T,MATCH(TEXT(A1554,"YYYY-MM-DD"),'Price Data'!S:S,0)+1))/INDEX('Price Data'!T:T,MATCH(TEXT(A1554,"YYYY-MM-DD"),'Price Data'!S:S,0)+1),""),"")</f>
        <v/>
      </c>
    </row>
    <row r="1555" spans="1:15" x14ac:dyDescent="0.3">
      <c r="A1555" s="8">
        <v>43374</v>
      </c>
      <c r="B1555" s="34">
        <f>IFERROR(INDEX('Price Data'!B:B,MATCH(TEXT(A1555,"YYYY-MM-DD"),'Price Data'!A:A,0)),"")</f>
        <v>20610</v>
      </c>
      <c r="C1555" s="10" cm="1">
        <f t="array" ref="C1555">IFERROR(IF(ISNUMBER(B1555),(B1555-INDEX('Price Data'!B:B,MATCH(TEXT(A1555,"YYYY-MM-DD"),'Price Data'!A:A,0)+1))/INDEX('Price Data'!B:B,MATCH(TEXT(A1555,"YYYY-MM-DD"),'Price Data'!A:A,0)+1),""),"")</f>
        <v>-4.9246813441483194E-3</v>
      </c>
      <c r="D1555" s="34">
        <f>IFERROR(INDEX('Price Data'!E:E,MATCH(TEXT(A1555,"YYYY-MM-DD"),'Price Data'!D:D,0)),"")</f>
        <v>12.66</v>
      </c>
      <c r="E1555" s="10" cm="1">
        <f t="array" ref="E1555">IFERROR(IF(ISNUMBER(D1555),(D1555-INDEX('Price Data'!E:E,MATCH(TEXT(A1555,"YYYY-MM-DD"),'Price Data'!D:D,0)+1))/INDEX('Price Data'!E:E,MATCH(TEXT(A1555,"YYYY-MM-DD"),'Price Data'!D:D,0)+1),""),"")</f>
        <v>-2.3148148148148202E-2</v>
      </c>
      <c r="F1555" s="34">
        <f>IFERROR(INDEX('Price Data'!H:H,MATCH(TEXT(A1555,"YYYY-MM-DD"),'Price Data'!G:G,0)),"")</f>
        <v>215.199997</v>
      </c>
      <c r="G1555" s="10" cm="1">
        <f t="array" ref="G1555">IFERROR(IF(ISNUMBER(F1555),(F1555-INDEX('Price Data'!H:H,MATCH(TEXT(A1555,"YYYY-MM-DD"),'Price Data'!G:G,0)+1))/INDEX('Price Data'!H:H,MATCH(TEXT(A1555,"YYYY-MM-DD"),'Price Data'!G:G,0)+1),""),"")</f>
        <v>-4.0142730242766239E-2</v>
      </c>
      <c r="H1555" s="34">
        <f>IFERROR(INDEX('Price Data'!K:K,MATCH(TEXT(A1555,"YYYY-MM-DD"),'Price Data'!J:J,0)),"")</f>
        <v>2.12</v>
      </c>
      <c r="I1555" s="10" cm="1">
        <f t="array" ref="I1555">IFERROR(IF(ISNUMBER(H1555),(H1555-INDEX('Price Data'!K:K,MATCH(TEXT(A1555,"YYYY-MM-DD"),'Price Data'!J:J,0)+1))/INDEX('Price Data'!K:K,MATCH(TEXT(A1555,"YYYY-MM-DD"),'Price Data'!J:J,0)+1),""),"")</f>
        <v>-3.636363636363639E-2</v>
      </c>
      <c r="J1555" s="34">
        <f>IFERROR(INDEX('Price Data'!N:N,MATCH(TEXT(A1555,"YYYY-MM-DD"),'Price Data'!M:M,0)),"")</f>
        <v>2.59</v>
      </c>
      <c r="K1555" s="10" cm="1">
        <f t="array" ref="K1555">IFERROR(IF(ISNUMBER(J1555),(J1555-INDEX('Price Data'!N:N,MATCH(TEXT(A1555,"YYYY-MM-DD"),'Price Data'!M:M,0)+1))/INDEX('Price Data'!N:N,MATCH(TEXT(A1555,"YYYY-MM-DD"),'Price Data'!M:M,0)+1),""),"")</f>
        <v>-4.0740740740740855E-2</v>
      </c>
      <c r="L1555" s="34">
        <f>IFERROR(INDEX('Price Data'!Q:Q,MATCH(TEXT(A1555,"YYYY-MM-DD"),'Price Data'!P:P,0)),"")</f>
        <v>2</v>
      </c>
      <c r="M1555" s="10" cm="1">
        <f t="array" ref="M1555">IFERROR(IF(ISNUMBER(L1555),(L1555-INDEX('Price Data'!Q:Q,MATCH(TEXT(A1555,"YYYY-MM-DD"),'Price Data'!P:P,0)+1))/INDEX('Price Data'!Q:Q,MATCH(TEXT(A1555,"YYYY-MM-DD"),'Price Data'!P:P,0)+1),""),"")</f>
        <v>-5.660377358490571E-2</v>
      </c>
      <c r="N1555" s="34">
        <f>IFERROR(INDEX('Price Data'!T:T,MATCH(TEXT(A1555,"YYYY-MM-DD"),'Price Data'!S:S,0)),"")</f>
        <v>3.28</v>
      </c>
      <c r="O1555" s="10" cm="1">
        <f t="array" ref="O1555">IFERROR(IF(ISNUMBER(N1555),(N1555-INDEX('Price Data'!T:T,MATCH(TEXT(A1555,"YYYY-MM-DD"),'Price Data'!S:S,0)+1))/INDEX('Price Data'!T:T,MATCH(TEXT(A1555,"YYYY-MM-DD"),'Price Data'!S:S,0)+1),""),"")</f>
        <v>-3.0395136778116204E-3</v>
      </c>
    </row>
    <row r="1556" spans="1:15" x14ac:dyDescent="0.3">
      <c r="A1556" s="8">
        <v>43375</v>
      </c>
      <c r="B1556" s="34">
        <f>IFERROR(INDEX('Price Data'!B:B,MATCH(TEXT(A1556,"YYYY-MM-DD"),'Price Data'!A:A,0)),"")</f>
        <v>20562</v>
      </c>
      <c r="C1556" s="10" cm="1">
        <f t="array" ref="C1556">IFERROR(IF(ISNUMBER(B1556),(B1556-INDEX('Price Data'!B:B,MATCH(TEXT(A1556,"YYYY-MM-DD"),'Price Data'!A:A,0)+1))/INDEX('Price Data'!B:B,MATCH(TEXT(A1556,"YYYY-MM-DD"),'Price Data'!A:A,0)+1),""),"")</f>
        <v>-2.3289665211062593E-3</v>
      </c>
      <c r="D1556" s="34">
        <f>IFERROR(INDEX('Price Data'!E:E,MATCH(TEXT(A1556,"YYYY-MM-DD"),'Price Data'!D:D,0)),"")</f>
        <v>12.43</v>
      </c>
      <c r="E1556" s="10" cm="1">
        <f t="array" ref="E1556">IFERROR(IF(ISNUMBER(D1556),(D1556-INDEX('Price Data'!E:E,MATCH(TEXT(A1556,"YYYY-MM-DD"),'Price Data'!D:D,0)+1))/INDEX('Price Data'!E:E,MATCH(TEXT(A1556,"YYYY-MM-DD"),'Price Data'!D:D,0)+1),""),"")</f>
        <v>-1.8167456556082182E-2</v>
      </c>
      <c r="F1556" s="34">
        <f>IFERROR(INDEX('Price Data'!H:H,MATCH(TEXT(A1556,"YYYY-MM-DD"),'Price Data'!G:G,0)),"")</f>
        <v>206</v>
      </c>
      <c r="G1556" s="10" cm="1">
        <f t="array" ref="G1556">IFERROR(IF(ISNUMBER(F1556),(F1556-INDEX('Price Data'!H:H,MATCH(TEXT(A1556,"YYYY-MM-DD"),'Price Data'!G:G,0)+1))/INDEX('Price Data'!H:H,MATCH(TEXT(A1556,"YYYY-MM-DD"),'Price Data'!G:G,0)+1),""),"")</f>
        <v>-4.2750916023479295E-2</v>
      </c>
      <c r="H1556" s="34">
        <f>IFERROR(INDEX('Price Data'!K:K,MATCH(TEXT(A1556,"YYYY-MM-DD"),'Price Data'!J:J,0)),"")</f>
        <v>2.11</v>
      </c>
      <c r="I1556" s="10" cm="1">
        <f t="array" ref="I1556">IFERROR(IF(ISNUMBER(H1556),(H1556-INDEX('Price Data'!K:K,MATCH(TEXT(A1556,"YYYY-MM-DD"),'Price Data'!J:J,0)+1))/INDEX('Price Data'!K:K,MATCH(TEXT(A1556,"YYYY-MM-DD"),'Price Data'!J:J,0)+1),""),"")</f>
        <v>-4.7169811320755808E-3</v>
      </c>
      <c r="J1556" s="34">
        <f>IFERROR(INDEX('Price Data'!N:N,MATCH(TEXT(A1556,"YYYY-MM-DD"),'Price Data'!M:M,0)),"")</f>
        <v>2.5499999999999998</v>
      </c>
      <c r="K1556" s="10" cm="1">
        <f t="array" ref="K1556">IFERROR(IF(ISNUMBER(J1556),(J1556-INDEX('Price Data'!N:N,MATCH(TEXT(A1556,"YYYY-MM-DD"),'Price Data'!M:M,0)+1))/INDEX('Price Data'!N:N,MATCH(TEXT(A1556,"YYYY-MM-DD"),'Price Data'!M:M,0)+1),""),"")</f>
        <v>-1.5444015444015458E-2</v>
      </c>
      <c r="L1556" s="34">
        <f>IFERROR(INDEX('Price Data'!Q:Q,MATCH(TEXT(A1556,"YYYY-MM-DD"),'Price Data'!P:P,0)),"")</f>
        <v>1.96</v>
      </c>
      <c r="M1556" s="10" cm="1">
        <f t="array" ref="M1556">IFERROR(IF(ISNUMBER(L1556),(L1556-INDEX('Price Data'!Q:Q,MATCH(TEXT(A1556,"YYYY-MM-DD"),'Price Data'!P:P,0)+1))/INDEX('Price Data'!Q:Q,MATCH(TEXT(A1556,"YYYY-MM-DD"),'Price Data'!P:P,0)+1),""),"")</f>
        <v>-2.0000000000000018E-2</v>
      </c>
      <c r="N1556" s="34">
        <f>IFERROR(INDEX('Price Data'!T:T,MATCH(TEXT(A1556,"YYYY-MM-DD"),'Price Data'!S:S,0)),"")</f>
        <v>3.21</v>
      </c>
      <c r="O1556" s="10" cm="1">
        <f t="array" ref="O1556">IFERROR(IF(ISNUMBER(N1556),(N1556-INDEX('Price Data'!T:T,MATCH(TEXT(A1556,"YYYY-MM-DD"),'Price Data'!S:S,0)+1))/INDEX('Price Data'!T:T,MATCH(TEXT(A1556,"YYYY-MM-DD"),'Price Data'!S:S,0)+1),""),"")</f>
        <v>-2.1341463414634099E-2</v>
      </c>
    </row>
    <row r="1557" spans="1:15" x14ac:dyDescent="0.3">
      <c r="A1557" s="8">
        <v>43376</v>
      </c>
      <c r="B1557" s="34">
        <f>IFERROR(INDEX('Price Data'!B:B,MATCH(TEXT(A1557,"YYYY-MM-DD"),'Price Data'!A:A,0)),"")</f>
        <v>20736</v>
      </c>
      <c r="C1557" s="10" cm="1">
        <f t="array" ref="C1557">IFERROR(IF(ISNUMBER(B1557),(B1557-INDEX('Price Data'!B:B,MATCH(TEXT(A1557,"YYYY-MM-DD"),'Price Data'!A:A,0)+1))/INDEX('Price Data'!B:B,MATCH(TEXT(A1557,"YYYY-MM-DD"),'Price Data'!A:A,0)+1),""),"")</f>
        <v>8.4622118470965863E-3</v>
      </c>
      <c r="D1557" s="34">
        <f>IFERROR(INDEX('Price Data'!E:E,MATCH(TEXT(A1557,"YYYY-MM-DD"),'Price Data'!D:D,0)),"")</f>
        <v>12.52</v>
      </c>
      <c r="E1557" s="10" cm="1">
        <f t="array" ref="E1557">IFERROR(IF(ISNUMBER(D1557),(D1557-INDEX('Price Data'!E:E,MATCH(TEXT(A1557,"YYYY-MM-DD"),'Price Data'!D:D,0)+1))/INDEX('Price Data'!E:E,MATCH(TEXT(A1557,"YYYY-MM-DD"),'Price Data'!D:D,0)+1),""),"")</f>
        <v>7.2405470635559018E-3</v>
      </c>
      <c r="F1557" s="34">
        <f>IFERROR(INDEX('Price Data'!H:H,MATCH(TEXT(A1557,"YYYY-MM-DD"),'Price Data'!G:G,0)),"")</f>
        <v>205.699997</v>
      </c>
      <c r="G1557" s="10" cm="1">
        <f t="array" ref="G1557">IFERROR(IF(ISNUMBER(F1557),(F1557-INDEX('Price Data'!H:H,MATCH(TEXT(A1557,"YYYY-MM-DD"),'Price Data'!G:G,0)+1))/INDEX('Price Data'!H:H,MATCH(TEXT(A1557,"YYYY-MM-DD"),'Price Data'!G:G,0)+1),""),"")</f>
        <v>-1.456325242718465E-3</v>
      </c>
      <c r="H1557" s="34">
        <f>IFERROR(INDEX('Price Data'!K:K,MATCH(TEXT(A1557,"YYYY-MM-DD"),'Price Data'!J:J,0)),"")</f>
        <v>2.12</v>
      </c>
      <c r="I1557" s="10" cm="1">
        <f t="array" ref="I1557">IFERROR(IF(ISNUMBER(H1557),(H1557-INDEX('Price Data'!K:K,MATCH(TEXT(A1557,"YYYY-MM-DD"),'Price Data'!J:J,0)+1))/INDEX('Price Data'!K:K,MATCH(TEXT(A1557,"YYYY-MM-DD"),'Price Data'!J:J,0)+1),""),"")</f>
        <v>4.7393364928911049E-3</v>
      </c>
      <c r="J1557" s="34">
        <f>IFERROR(INDEX('Price Data'!N:N,MATCH(TEXT(A1557,"YYYY-MM-DD"),'Price Data'!M:M,0)),"")</f>
        <v>2.5099999999999998</v>
      </c>
      <c r="K1557" s="10" cm="1">
        <f t="array" ref="K1557">IFERROR(IF(ISNUMBER(J1557),(J1557-INDEX('Price Data'!N:N,MATCH(TEXT(A1557,"YYYY-MM-DD"),'Price Data'!M:M,0)+1))/INDEX('Price Data'!N:N,MATCH(TEXT(A1557,"YYYY-MM-DD"),'Price Data'!M:M,0)+1),""),"")</f>
        <v>-1.5686274509803935E-2</v>
      </c>
      <c r="L1557" s="34">
        <f>IFERROR(INDEX('Price Data'!Q:Q,MATCH(TEXT(A1557,"YYYY-MM-DD"),'Price Data'!P:P,0)),"")</f>
        <v>2</v>
      </c>
      <c r="M1557" s="10" cm="1">
        <f t="array" ref="M1557">IFERROR(IF(ISNUMBER(L1557),(L1557-INDEX('Price Data'!Q:Q,MATCH(TEXT(A1557,"YYYY-MM-DD"),'Price Data'!P:P,0)+1))/INDEX('Price Data'!Q:Q,MATCH(TEXT(A1557,"YYYY-MM-DD"),'Price Data'!P:P,0)+1),""),"")</f>
        <v>2.0408163265306142E-2</v>
      </c>
      <c r="N1557" s="34">
        <f>IFERROR(INDEX('Price Data'!T:T,MATCH(TEXT(A1557,"YYYY-MM-DD"),'Price Data'!S:S,0)),"")</f>
        <v>3.24</v>
      </c>
      <c r="O1557" s="10" cm="1">
        <f t="array" ref="O1557">IFERROR(IF(ISNUMBER(N1557),(N1557-INDEX('Price Data'!T:T,MATCH(TEXT(A1557,"YYYY-MM-DD"),'Price Data'!S:S,0)+1))/INDEX('Price Data'!T:T,MATCH(TEXT(A1557,"YYYY-MM-DD"),'Price Data'!S:S,0)+1),""),"")</f>
        <v>9.3457943925234419E-3</v>
      </c>
    </row>
    <row r="1558" spans="1:15" x14ac:dyDescent="0.3">
      <c r="A1558" s="8">
        <v>43377</v>
      </c>
      <c r="B1558" s="34">
        <f>IFERROR(INDEX('Price Data'!B:B,MATCH(TEXT(A1558,"YYYY-MM-DD"),'Price Data'!A:A,0)),"")</f>
        <v>20613</v>
      </c>
      <c r="C1558" s="10" cm="1">
        <f t="array" ref="C1558">IFERROR(IF(ISNUMBER(B1558),(B1558-INDEX('Price Data'!B:B,MATCH(TEXT(A1558,"YYYY-MM-DD"),'Price Data'!A:A,0)+1))/INDEX('Price Data'!B:B,MATCH(TEXT(A1558,"YYYY-MM-DD"),'Price Data'!A:A,0)+1),""),"")</f>
        <v>-5.9317129629629633E-3</v>
      </c>
      <c r="D1558" s="34">
        <f>IFERROR(INDEX('Price Data'!E:E,MATCH(TEXT(A1558,"YYYY-MM-DD"),'Price Data'!D:D,0)),"")</f>
        <v>12.6</v>
      </c>
      <c r="E1558" s="10" cm="1">
        <f t="array" ref="E1558">IFERROR(IF(ISNUMBER(D1558),(D1558-INDEX('Price Data'!E:E,MATCH(TEXT(A1558,"YYYY-MM-DD"),'Price Data'!D:D,0)+1))/INDEX('Price Data'!E:E,MATCH(TEXT(A1558,"YYYY-MM-DD"),'Price Data'!D:D,0)+1),""),"")</f>
        <v>6.3897763578274818E-3</v>
      </c>
      <c r="F1558" s="34">
        <f>IFERROR(INDEX('Price Data'!H:H,MATCH(TEXT(A1558,"YYYY-MM-DD"),'Price Data'!G:G,0)),"")</f>
        <v>208.39999399999999</v>
      </c>
      <c r="G1558" s="10" cm="1">
        <f t="array" ref="G1558">IFERROR(IF(ISNUMBER(F1558),(F1558-INDEX('Price Data'!H:H,MATCH(TEXT(A1558,"YYYY-MM-DD"),'Price Data'!G:G,0)+1))/INDEX('Price Data'!H:H,MATCH(TEXT(A1558,"YYYY-MM-DD"),'Price Data'!G:G,0)+1),""),"")</f>
        <v>1.3125897128719921E-2</v>
      </c>
      <c r="H1558" s="34">
        <f>IFERROR(INDEX('Price Data'!K:K,MATCH(TEXT(A1558,"YYYY-MM-DD"),'Price Data'!J:J,0)),"")</f>
        <v>2.17</v>
      </c>
      <c r="I1558" s="10" cm="1">
        <f t="array" ref="I1558">IFERROR(IF(ISNUMBER(H1558),(H1558-INDEX('Price Data'!K:K,MATCH(TEXT(A1558,"YYYY-MM-DD"),'Price Data'!J:J,0)+1))/INDEX('Price Data'!K:K,MATCH(TEXT(A1558,"YYYY-MM-DD"),'Price Data'!J:J,0)+1),""),"")</f>
        <v>2.3584905660377273E-2</v>
      </c>
      <c r="J1558" s="34">
        <f>IFERROR(INDEX('Price Data'!N:N,MATCH(TEXT(A1558,"YYYY-MM-DD"),'Price Data'!M:M,0)),"")</f>
        <v>2.5299999999999998</v>
      </c>
      <c r="K1558" s="10" cm="1">
        <f t="array" ref="K1558">IFERROR(IF(ISNUMBER(J1558),(J1558-INDEX('Price Data'!N:N,MATCH(TEXT(A1558,"YYYY-MM-DD"),'Price Data'!M:M,0)+1))/INDEX('Price Data'!N:N,MATCH(TEXT(A1558,"YYYY-MM-DD"),'Price Data'!M:M,0)+1),""),"")</f>
        <v>7.9681274900398492E-3</v>
      </c>
      <c r="L1558" s="34">
        <f>IFERROR(INDEX('Price Data'!Q:Q,MATCH(TEXT(A1558,"YYYY-MM-DD"),'Price Data'!P:P,0)),"")</f>
        <v>2.02</v>
      </c>
      <c r="M1558" s="10" cm="1">
        <f t="array" ref="M1558">IFERROR(IF(ISNUMBER(L1558),(L1558-INDEX('Price Data'!Q:Q,MATCH(TEXT(A1558,"YYYY-MM-DD"),'Price Data'!P:P,0)+1))/INDEX('Price Data'!Q:Q,MATCH(TEXT(A1558,"YYYY-MM-DD"),'Price Data'!P:P,0)+1),""),"")</f>
        <v>1.0000000000000009E-2</v>
      </c>
      <c r="N1558" s="34">
        <f>IFERROR(INDEX('Price Data'!T:T,MATCH(TEXT(A1558,"YYYY-MM-DD"),'Price Data'!S:S,0)),"")</f>
        <v>3.27</v>
      </c>
      <c r="O1558" s="10" cm="1">
        <f t="array" ref="O1558">IFERROR(IF(ISNUMBER(N1558),(N1558-INDEX('Price Data'!T:T,MATCH(TEXT(A1558,"YYYY-MM-DD"),'Price Data'!S:S,0)+1))/INDEX('Price Data'!T:T,MATCH(TEXT(A1558,"YYYY-MM-DD"),'Price Data'!S:S,0)+1),""),"")</f>
        <v>9.259259259259198E-3</v>
      </c>
    </row>
    <row r="1559" spans="1:15" x14ac:dyDescent="0.3">
      <c r="A1559" s="8">
        <v>43378</v>
      </c>
      <c r="B1559" s="34">
        <f>IFERROR(INDEX('Price Data'!B:B,MATCH(TEXT(A1559,"YYYY-MM-DD"),'Price Data'!A:A,0)),"")</f>
        <v>20346</v>
      </c>
      <c r="C1559" s="10" cm="1">
        <f t="array" ref="C1559">IFERROR(IF(ISNUMBER(B1559),(B1559-INDEX('Price Data'!B:B,MATCH(TEXT(A1559,"YYYY-MM-DD"),'Price Data'!A:A,0)+1))/INDEX('Price Data'!B:B,MATCH(TEXT(A1559,"YYYY-MM-DD"),'Price Data'!A:A,0)+1),""),"")</f>
        <v>-1.2952990831028962E-2</v>
      </c>
      <c r="D1559" s="34">
        <f>IFERROR(INDEX('Price Data'!E:E,MATCH(TEXT(A1559,"YYYY-MM-DD"),'Price Data'!D:D,0)),"")</f>
        <v>12.41</v>
      </c>
      <c r="E1559" s="10" cm="1">
        <f t="array" ref="E1559">IFERROR(IF(ISNUMBER(D1559),(D1559-INDEX('Price Data'!E:E,MATCH(TEXT(A1559,"YYYY-MM-DD"),'Price Data'!D:D,0)+1))/INDEX('Price Data'!E:E,MATCH(TEXT(A1559,"YYYY-MM-DD"),'Price Data'!D:D,0)+1),""),"")</f>
        <v>-1.507936507936504E-2</v>
      </c>
      <c r="F1559" s="34">
        <f>IFERROR(INDEX('Price Data'!H:H,MATCH(TEXT(A1559,"YYYY-MM-DD"),'Price Data'!G:G,0)),"")</f>
        <v>201.60000600000001</v>
      </c>
      <c r="G1559" s="10" cm="1">
        <f t="array" ref="G1559">IFERROR(IF(ISNUMBER(F1559),(F1559-INDEX('Price Data'!H:H,MATCH(TEXT(A1559,"YYYY-MM-DD"),'Price Data'!G:G,0)+1))/INDEX('Price Data'!H:H,MATCH(TEXT(A1559,"YYYY-MM-DD"),'Price Data'!G:G,0)+1),""),"")</f>
        <v>-3.2629501899121865E-2</v>
      </c>
      <c r="H1559" s="34">
        <f>IFERROR(INDEX('Price Data'!K:K,MATCH(TEXT(A1559,"YYYY-MM-DD"),'Price Data'!J:J,0)),"")</f>
        <v>2.1</v>
      </c>
      <c r="I1559" s="10" cm="1">
        <f t="array" ref="I1559">IFERROR(IF(ISNUMBER(H1559),(H1559-INDEX('Price Data'!K:K,MATCH(TEXT(A1559,"YYYY-MM-DD"),'Price Data'!J:J,0)+1))/INDEX('Price Data'!K:K,MATCH(TEXT(A1559,"YYYY-MM-DD"),'Price Data'!J:J,0)+1),""),"")</f>
        <v>-3.2258064516128962E-2</v>
      </c>
      <c r="J1559" s="34">
        <f>IFERROR(INDEX('Price Data'!N:N,MATCH(TEXT(A1559,"YYYY-MM-DD"),'Price Data'!M:M,0)),"")</f>
        <v>2.48</v>
      </c>
      <c r="K1559" s="10" cm="1">
        <f t="array" ref="K1559">IFERROR(IF(ISNUMBER(J1559),(J1559-INDEX('Price Data'!N:N,MATCH(TEXT(A1559,"YYYY-MM-DD"),'Price Data'!M:M,0)+1))/INDEX('Price Data'!N:N,MATCH(TEXT(A1559,"YYYY-MM-DD"),'Price Data'!M:M,0)+1),""),"")</f>
        <v>-1.9762845849802303E-2</v>
      </c>
      <c r="L1559" s="34">
        <f>IFERROR(INDEX('Price Data'!Q:Q,MATCH(TEXT(A1559,"YYYY-MM-DD"),'Price Data'!P:P,0)),"")</f>
        <v>1.98</v>
      </c>
      <c r="M1559" s="10" cm="1">
        <f t="array" ref="M1559">IFERROR(IF(ISNUMBER(L1559),(L1559-INDEX('Price Data'!Q:Q,MATCH(TEXT(A1559,"YYYY-MM-DD"),'Price Data'!P:P,0)+1))/INDEX('Price Data'!Q:Q,MATCH(TEXT(A1559,"YYYY-MM-DD"),'Price Data'!P:P,0)+1),""),"")</f>
        <v>-1.980198019801982E-2</v>
      </c>
      <c r="N1559" s="34">
        <f>IFERROR(INDEX('Price Data'!T:T,MATCH(TEXT(A1559,"YYYY-MM-DD"),'Price Data'!S:S,0)),"")</f>
        <v>3.17</v>
      </c>
      <c r="O1559" s="10" cm="1">
        <f t="array" ref="O1559">IFERROR(IF(ISNUMBER(N1559),(N1559-INDEX('Price Data'!T:T,MATCH(TEXT(A1559,"YYYY-MM-DD"),'Price Data'!S:S,0)+1))/INDEX('Price Data'!T:T,MATCH(TEXT(A1559,"YYYY-MM-DD"),'Price Data'!S:S,0)+1),""),"")</f>
        <v>-3.0581039755351709E-2</v>
      </c>
    </row>
    <row r="1560" spans="1:15" x14ac:dyDescent="0.3">
      <c r="A1560" s="8">
        <v>43379</v>
      </c>
      <c r="B1560" s="34" t="str">
        <f>IFERROR(INDEX('Price Data'!B:B,MATCH(TEXT(A1560,"YYYY-MM-DD"),'Price Data'!A:A,0)),"")</f>
        <v/>
      </c>
      <c r="C1560" s="10" t="str" cm="1">
        <f t="array" ref="C1560">IFERROR(IF(ISNUMBER(B1560),(B1560-INDEX('Price Data'!B:B,MATCH(TEXT(A1560,"YYYY-MM-DD"),'Price Data'!A:A,0)+1))/INDEX('Price Data'!B:B,MATCH(TEXT(A1560,"YYYY-MM-DD"),'Price Data'!A:A,0)+1),""),"")</f>
        <v/>
      </c>
      <c r="D1560" s="34" t="str">
        <f>IFERROR(INDEX('Price Data'!E:E,MATCH(TEXT(A1560,"YYYY-MM-DD"),'Price Data'!D:D,0)),"")</f>
        <v/>
      </c>
      <c r="E1560" s="10" t="str" cm="1">
        <f t="array" ref="E1560">IFERROR(IF(ISNUMBER(D1560),(D1560-INDEX('Price Data'!E:E,MATCH(TEXT(A1560,"YYYY-MM-DD"),'Price Data'!D:D,0)+1))/INDEX('Price Data'!E:E,MATCH(TEXT(A1560,"YYYY-MM-DD"),'Price Data'!D:D,0)+1),""),"")</f>
        <v/>
      </c>
      <c r="F1560" s="34" t="str">
        <f>IFERROR(INDEX('Price Data'!H:H,MATCH(TEXT(A1560,"YYYY-MM-DD"),'Price Data'!G:G,0)),"")</f>
        <v/>
      </c>
      <c r="G1560" s="10" t="str" cm="1">
        <f t="array" ref="G1560">IFERROR(IF(ISNUMBER(F1560),(F1560-INDEX('Price Data'!H:H,MATCH(TEXT(A1560,"YYYY-MM-DD"),'Price Data'!G:G,0)+1))/INDEX('Price Data'!H:H,MATCH(TEXT(A1560,"YYYY-MM-DD"),'Price Data'!G:G,0)+1),""),"")</f>
        <v/>
      </c>
      <c r="H1560" s="34" t="str">
        <f>IFERROR(INDEX('Price Data'!K:K,MATCH(TEXT(A1560,"YYYY-MM-DD"),'Price Data'!J:J,0)),"")</f>
        <v/>
      </c>
      <c r="I1560" s="10" t="str" cm="1">
        <f t="array" ref="I1560">IFERROR(IF(ISNUMBER(H1560),(H1560-INDEX('Price Data'!K:K,MATCH(TEXT(A1560,"YYYY-MM-DD"),'Price Data'!J:J,0)+1))/INDEX('Price Data'!K:K,MATCH(TEXT(A1560,"YYYY-MM-DD"),'Price Data'!J:J,0)+1),""),"")</f>
        <v/>
      </c>
      <c r="J1560" s="34" t="str">
        <f>IFERROR(INDEX('Price Data'!N:N,MATCH(TEXT(A1560,"YYYY-MM-DD"),'Price Data'!M:M,0)),"")</f>
        <v/>
      </c>
      <c r="K1560" s="10" t="str" cm="1">
        <f t="array" ref="K1560">IFERROR(IF(ISNUMBER(J1560),(J1560-INDEX('Price Data'!N:N,MATCH(TEXT(A1560,"YYYY-MM-DD"),'Price Data'!M:M,0)+1))/INDEX('Price Data'!N:N,MATCH(TEXT(A1560,"YYYY-MM-DD"),'Price Data'!M:M,0)+1),""),"")</f>
        <v/>
      </c>
      <c r="L1560" s="34" t="str">
        <f>IFERROR(INDEX('Price Data'!Q:Q,MATCH(TEXT(A1560,"YYYY-MM-DD"),'Price Data'!P:P,0)),"")</f>
        <v/>
      </c>
      <c r="M1560" s="10" t="str" cm="1">
        <f t="array" ref="M1560">IFERROR(IF(ISNUMBER(L1560),(L1560-INDEX('Price Data'!Q:Q,MATCH(TEXT(A1560,"YYYY-MM-DD"),'Price Data'!P:P,0)+1))/INDEX('Price Data'!Q:Q,MATCH(TEXT(A1560,"YYYY-MM-DD"),'Price Data'!P:P,0)+1),""),"")</f>
        <v/>
      </c>
      <c r="N1560" s="34" t="str">
        <f>IFERROR(INDEX('Price Data'!T:T,MATCH(TEXT(A1560,"YYYY-MM-DD"),'Price Data'!S:S,0)),"")</f>
        <v/>
      </c>
      <c r="O1560" s="10" t="str" cm="1">
        <f t="array" ref="O1560">IFERROR(IF(ISNUMBER(N1560),(N1560-INDEX('Price Data'!T:T,MATCH(TEXT(A1560,"YYYY-MM-DD"),'Price Data'!S:S,0)+1))/INDEX('Price Data'!T:T,MATCH(TEXT(A1560,"YYYY-MM-DD"),'Price Data'!S:S,0)+1),""),"")</f>
        <v/>
      </c>
    </row>
    <row r="1561" spans="1:15" x14ac:dyDescent="0.3">
      <c r="A1561" s="8">
        <v>43380</v>
      </c>
      <c r="B1561" s="34" t="str">
        <f>IFERROR(INDEX('Price Data'!B:B,MATCH(TEXT(A1561,"YYYY-MM-DD"),'Price Data'!A:A,0)),"")</f>
        <v/>
      </c>
      <c r="C1561" s="10" t="str" cm="1">
        <f t="array" ref="C1561">IFERROR(IF(ISNUMBER(B1561),(B1561-INDEX('Price Data'!B:B,MATCH(TEXT(A1561,"YYYY-MM-DD"),'Price Data'!A:A,0)+1))/INDEX('Price Data'!B:B,MATCH(TEXT(A1561,"YYYY-MM-DD"),'Price Data'!A:A,0)+1),""),"")</f>
        <v/>
      </c>
      <c r="D1561" s="34" t="str">
        <f>IFERROR(INDEX('Price Data'!E:E,MATCH(TEXT(A1561,"YYYY-MM-DD"),'Price Data'!D:D,0)),"")</f>
        <v/>
      </c>
      <c r="E1561" s="10" t="str" cm="1">
        <f t="array" ref="E1561">IFERROR(IF(ISNUMBER(D1561),(D1561-INDEX('Price Data'!E:E,MATCH(TEXT(A1561,"YYYY-MM-DD"),'Price Data'!D:D,0)+1))/INDEX('Price Data'!E:E,MATCH(TEXT(A1561,"YYYY-MM-DD"),'Price Data'!D:D,0)+1),""),"")</f>
        <v/>
      </c>
      <c r="F1561" s="34" t="str">
        <f>IFERROR(INDEX('Price Data'!H:H,MATCH(TEXT(A1561,"YYYY-MM-DD"),'Price Data'!G:G,0)),"")</f>
        <v/>
      </c>
      <c r="G1561" s="10" t="str" cm="1">
        <f t="array" ref="G1561">IFERROR(IF(ISNUMBER(F1561),(F1561-INDEX('Price Data'!H:H,MATCH(TEXT(A1561,"YYYY-MM-DD"),'Price Data'!G:G,0)+1))/INDEX('Price Data'!H:H,MATCH(TEXT(A1561,"YYYY-MM-DD"),'Price Data'!G:G,0)+1),""),"")</f>
        <v/>
      </c>
      <c r="H1561" s="34" t="str">
        <f>IFERROR(INDEX('Price Data'!K:K,MATCH(TEXT(A1561,"YYYY-MM-DD"),'Price Data'!J:J,0)),"")</f>
        <v/>
      </c>
      <c r="I1561" s="10" t="str" cm="1">
        <f t="array" ref="I1561">IFERROR(IF(ISNUMBER(H1561),(H1561-INDEX('Price Data'!K:K,MATCH(TEXT(A1561,"YYYY-MM-DD"),'Price Data'!J:J,0)+1))/INDEX('Price Data'!K:K,MATCH(TEXT(A1561,"YYYY-MM-DD"),'Price Data'!J:J,0)+1),""),"")</f>
        <v/>
      </c>
      <c r="J1561" s="34" t="str">
        <f>IFERROR(INDEX('Price Data'!N:N,MATCH(TEXT(A1561,"YYYY-MM-DD"),'Price Data'!M:M,0)),"")</f>
        <v/>
      </c>
      <c r="K1561" s="10" t="str" cm="1">
        <f t="array" ref="K1561">IFERROR(IF(ISNUMBER(J1561),(J1561-INDEX('Price Data'!N:N,MATCH(TEXT(A1561,"YYYY-MM-DD"),'Price Data'!M:M,0)+1))/INDEX('Price Data'!N:N,MATCH(TEXT(A1561,"YYYY-MM-DD"),'Price Data'!M:M,0)+1),""),"")</f>
        <v/>
      </c>
      <c r="L1561" s="34" t="str">
        <f>IFERROR(INDEX('Price Data'!Q:Q,MATCH(TEXT(A1561,"YYYY-MM-DD"),'Price Data'!P:P,0)),"")</f>
        <v/>
      </c>
      <c r="M1561" s="10" t="str" cm="1">
        <f t="array" ref="M1561">IFERROR(IF(ISNUMBER(L1561),(L1561-INDEX('Price Data'!Q:Q,MATCH(TEXT(A1561,"YYYY-MM-DD"),'Price Data'!P:P,0)+1))/INDEX('Price Data'!Q:Q,MATCH(TEXT(A1561,"YYYY-MM-DD"),'Price Data'!P:P,0)+1),""),"")</f>
        <v/>
      </c>
      <c r="N1561" s="34" t="str">
        <f>IFERROR(INDEX('Price Data'!T:T,MATCH(TEXT(A1561,"YYYY-MM-DD"),'Price Data'!S:S,0)),"")</f>
        <v/>
      </c>
      <c r="O1561" s="10" t="str" cm="1">
        <f t="array" ref="O1561">IFERROR(IF(ISNUMBER(N1561),(N1561-INDEX('Price Data'!T:T,MATCH(TEXT(A1561,"YYYY-MM-DD"),'Price Data'!S:S,0)+1))/INDEX('Price Data'!T:T,MATCH(TEXT(A1561,"YYYY-MM-DD"),'Price Data'!S:S,0)+1),""),"")</f>
        <v/>
      </c>
    </row>
    <row r="1562" spans="1:15" x14ac:dyDescent="0.3">
      <c r="A1562" s="8">
        <v>43381</v>
      </c>
      <c r="B1562" s="34">
        <f>IFERROR(INDEX('Price Data'!B:B,MATCH(TEXT(A1562,"YYYY-MM-DD"),'Price Data'!A:A,0)),"")</f>
        <v>19851</v>
      </c>
      <c r="C1562" s="10" cm="1">
        <f t="array" ref="C1562">IFERROR(IF(ISNUMBER(B1562),(B1562-INDEX('Price Data'!B:B,MATCH(TEXT(A1562,"YYYY-MM-DD"),'Price Data'!A:A,0)+1))/INDEX('Price Data'!B:B,MATCH(TEXT(A1562,"YYYY-MM-DD"),'Price Data'!A:A,0)+1),""),"")</f>
        <v>-2.4329106458271896E-2</v>
      </c>
      <c r="D1562" s="34">
        <f>IFERROR(INDEX('Price Data'!E:E,MATCH(TEXT(A1562,"YYYY-MM-DD"),'Price Data'!D:D,0)),"")</f>
        <v>11.97</v>
      </c>
      <c r="E1562" s="10" cm="1">
        <f t="array" ref="E1562">IFERROR(IF(ISNUMBER(D1562),(D1562-INDEX('Price Data'!E:E,MATCH(TEXT(A1562,"YYYY-MM-DD"),'Price Data'!D:D,0)+1))/INDEX('Price Data'!E:E,MATCH(TEXT(A1562,"YYYY-MM-DD"),'Price Data'!D:D,0)+1),""),"")</f>
        <v>-3.5455278001611565E-2</v>
      </c>
      <c r="F1562" s="34">
        <f>IFERROR(INDEX('Price Data'!H:H,MATCH(TEXT(A1562,"YYYY-MM-DD"),'Price Data'!G:G,0)),"")</f>
        <v>192.449997</v>
      </c>
      <c r="G1562" s="10" cm="1">
        <f t="array" ref="G1562">IFERROR(IF(ISNUMBER(F1562),(F1562-INDEX('Price Data'!H:H,MATCH(TEXT(A1562,"YYYY-MM-DD"),'Price Data'!G:G,0)+1))/INDEX('Price Data'!H:H,MATCH(TEXT(A1562,"YYYY-MM-DD"),'Price Data'!G:G,0)+1),""),"")</f>
        <v>-4.5386948053959937E-2</v>
      </c>
      <c r="H1562" s="34">
        <f>IFERROR(INDEX('Price Data'!K:K,MATCH(TEXT(A1562,"YYYY-MM-DD"),'Price Data'!J:J,0)),"")</f>
        <v>2.0299999999999998</v>
      </c>
      <c r="I1562" s="10" cm="1">
        <f t="array" ref="I1562">IFERROR(IF(ISNUMBER(H1562),(H1562-INDEX('Price Data'!K:K,MATCH(TEXT(A1562,"YYYY-MM-DD"),'Price Data'!J:J,0)+1))/INDEX('Price Data'!K:K,MATCH(TEXT(A1562,"YYYY-MM-DD"),'Price Data'!J:J,0)+1),""),"")</f>
        <v>-3.3333333333333465E-2</v>
      </c>
      <c r="J1562" s="34">
        <f>IFERROR(INDEX('Price Data'!N:N,MATCH(TEXT(A1562,"YYYY-MM-DD"),'Price Data'!M:M,0)),"")</f>
        <v>2.44</v>
      </c>
      <c r="K1562" s="10" cm="1">
        <f t="array" ref="K1562">IFERROR(IF(ISNUMBER(J1562),(J1562-INDEX('Price Data'!N:N,MATCH(TEXT(A1562,"YYYY-MM-DD"),'Price Data'!M:M,0)+1))/INDEX('Price Data'!N:N,MATCH(TEXT(A1562,"YYYY-MM-DD"),'Price Data'!M:M,0)+1),""),"")</f>
        <v>-1.612903225806453E-2</v>
      </c>
      <c r="L1562" s="34">
        <f>IFERROR(INDEX('Price Data'!Q:Q,MATCH(TEXT(A1562,"YYYY-MM-DD"),'Price Data'!P:P,0)),"")</f>
        <v>1.85</v>
      </c>
      <c r="M1562" s="10" cm="1">
        <f t="array" ref="M1562">IFERROR(IF(ISNUMBER(L1562),(L1562-INDEX('Price Data'!Q:Q,MATCH(TEXT(A1562,"YYYY-MM-DD"),'Price Data'!P:P,0)+1))/INDEX('Price Data'!Q:Q,MATCH(TEXT(A1562,"YYYY-MM-DD"),'Price Data'!P:P,0)+1),""),"")</f>
        <v>-6.5656565656565608E-2</v>
      </c>
      <c r="N1562" s="34">
        <f>IFERROR(INDEX('Price Data'!T:T,MATCH(TEXT(A1562,"YYYY-MM-DD"),'Price Data'!S:S,0)),"")</f>
        <v>3.05</v>
      </c>
      <c r="O1562" s="10" cm="1">
        <f t="array" ref="O1562">IFERROR(IF(ISNUMBER(N1562),(N1562-INDEX('Price Data'!T:T,MATCH(TEXT(A1562,"YYYY-MM-DD"),'Price Data'!S:S,0)+1))/INDEX('Price Data'!T:T,MATCH(TEXT(A1562,"YYYY-MM-DD"),'Price Data'!S:S,0)+1),""),"")</f>
        <v>-3.7854889589905398E-2</v>
      </c>
    </row>
    <row r="1563" spans="1:15" x14ac:dyDescent="0.3">
      <c r="A1563" s="8">
        <v>43382</v>
      </c>
      <c r="B1563" s="34">
        <f>IFERROR(INDEX('Price Data'!B:B,MATCH(TEXT(A1563,"YYYY-MM-DD"),'Price Data'!A:A,0)),"")</f>
        <v>20062</v>
      </c>
      <c r="C1563" s="10" cm="1">
        <f t="array" ref="C1563">IFERROR(IF(ISNUMBER(B1563),(B1563-INDEX('Price Data'!B:B,MATCH(TEXT(A1563,"YYYY-MM-DD"),'Price Data'!A:A,0)+1))/INDEX('Price Data'!B:B,MATCH(TEXT(A1563,"YYYY-MM-DD"),'Price Data'!A:A,0)+1),""),"")</f>
        <v>1.0629187446476248E-2</v>
      </c>
      <c r="D1563" s="34">
        <f>IFERROR(INDEX('Price Data'!E:E,MATCH(TEXT(A1563,"YYYY-MM-DD"),'Price Data'!D:D,0)),"")</f>
        <v>12.11</v>
      </c>
      <c r="E1563" s="10" cm="1">
        <f t="array" ref="E1563">IFERROR(IF(ISNUMBER(D1563),(D1563-INDEX('Price Data'!E:E,MATCH(TEXT(A1563,"YYYY-MM-DD"),'Price Data'!D:D,0)+1))/INDEX('Price Data'!E:E,MATCH(TEXT(A1563,"YYYY-MM-DD"),'Price Data'!D:D,0)+1),""),"")</f>
        <v>1.1695906432748437E-2</v>
      </c>
      <c r="F1563" s="34">
        <f>IFERROR(INDEX('Price Data'!H:H,MATCH(TEXT(A1563,"YYYY-MM-DD"),'Price Data'!G:G,0)),"")</f>
        <v>188.949997</v>
      </c>
      <c r="G1563" s="10" cm="1">
        <f t="array" ref="G1563">IFERROR(IF(ISNUMBER(F1563),(F1563-INDEX('Price Data'!H:H,MATCH(TEXT(A1563,"YYYY-MM-DD"),'Price Data'!G:G,0)+1))/INDEX('Price Data'!H:H,MATCH(TEXT(A1563,"YYYY-MM-DD"),'Price Data'!G:G,0)+1),""),"")</f>
        <v>-1.8186542242450646E-2</v>
      </c>
      <c r="H1563" s="34">
        <f>IFERROR(INDEX('Price Data'!K:K,MATCH(TEXT(A1563,"YYYY-MM-DD"),'Price Data'!J:J,0)),"")</f>
        <v>2.0699999999999998</v>
      </c>
      <c r="I1563" s="10" cm="1">
        <f t="array" ref="I1563">IFERROR(IF(ISNUMBER(H1563),(H1563-INDEX('Price Data'!K:K,MATCH(TEXT(A1563,"YYYY-MM-DD"),'Price Data'!J:J,0)+1))/INDEX('Price Data'!K:K,MATCH(TEXT(A1563,"YYYY-MM-DD"),'Price Data'!J:J,0)+1),""),"")</f>
        <v>1.9704433497536967E-2</v>
      </c>
      <c r="J1563" s="34">
        <f>IFERROR(INDEX('Price Data'!N:N,MATCH(TEXT(A1563,"YYYY-MM-DD"),'Price Data'!M:M,0)),"")</f>
        <v>2.39</v>
      </c>
      <c r="K1563" s="10" cm="1">
        <f t="array" ref="K1563">IFERROR(IF(ISNUMBER(J1563),(J1563-INDEX('Price Data'!N:N,MATCH(TEXT(A1563,"YYYY-MM-DD"),'Price Data'!M:M,0)+1))/INDEX('Price Data'!N:N,MATCH(TEXT(A1563,"YYYY-MM-DD"),'Price Data'!M:M,0)+1),""),"")</f>
        <v>-2.0491803278688454E-2</v>
      </c>
      <c r="L1563" s="34">
        <f>IFERROR(INDEX('Price Data'!Q:Q,MATCH(TEXT(A1563,"YYYY-MM-DD"),'Price Data'!P:P,0)),"")</f>
        <v>1.87</v>
      </c>
      <c r="M1563" s="10" cm="1">
        <f t="array" ref="M1563">IFERROR(IF(ISNUMBER(L1563),(L1563-INDEX('Price Data'!Q:Q,MATCH(TEXT(A1563,"YYYY-MM-DD"),'Price Data'!P:P,0)+1))/INDEX('Price Data'!Q:Q,MATCH(TEXT(A1563,"YYYY-MM-DD"),'Price Data'!P:P,0)+1),""),"")</f>
        <v>1.081081081081082E-2</v>
      </c>
      <c r="N1563" s="34">
        <f>IFERROR(INDEX('Price Data'!T:T,MATCH(TEXT(A1563,"YYYY-MM-DD"),'Price Data'!S:S,0)),"")</f>
        <v>3.03</v>
      </c>
      <c r="O1563" s="10" cm="1">
        <f t="array" ref="O1563">IFERROR(IF(ISNUMBER(N1563),(N1563-INDEX('Price Data'!T:T,MATCH(TEXT(A1563,"YYYY-MM-DD"),'Price Data'!S:S,0)+1))/INDEX('Price Data'!T:T,MATCH(TEXT(A1563,"YYYY-MM-DD"),'Price Data'!S:S,0)+1),""),"")</f>
        <v>-6.5573770491803339E-3</v>
      </c>
    </row>
    <row r="1564" spans="1:15" x14ac:dyDescent="0.3">
      <c r="A1564" s="8">
        <v>43383</v>
      </c>
      <c r="B1564" s="34">
        <f>IFERROR(INDEX('Price Data'!B:B,MATCH(TEXT(A1564,"YYYY-MM-DD"),'Price Data'!A:A,0)),"")</f>
        <v>19719</v>
      </c>
      <c r="C1564" s="10" cm="1">
        <f t="array" ref="C1564">IFERROR(IF(ISNUMBER(B1564),(B1564-INDEX('Price Data'!B:B,MATCH(TEXT(A1564,"YYYY-MM-DD"),'Price Data'!A:A,0)+1))/INDEX('Price Data'!B:B,MATCH(TEXT(A1564,"YYYY-MM-DD"),'Price Data'!A:A,0)+1),""),"")</f>
        <v>-1.7096999302163293E-2</v>
      </c>
      <c r="D1564" s="34">
        <f>IFERROR(INDEX('Price Data'!E:E,MATCH(TEXT(A1564,"YYYY-MM-DD"),'Price Data'!D:D,0)),"")</f>
        <v>12.15</v>
      </c>
      <c r="E1564" s="10" cm="1">
        <f t="array" ref="E1564">IFERROR(IF(ISNUMBER(D1564),(D1564-INDEX('Price Data'!E:E,MATCH(TEXT(A1564,"YYYY-MM-DD"),'Price Data'!D:D,0)+1))/INDEX('Price Data'!E:E,MATCH(TEXT(A1564,"YYYY-MM-DD"),'Price Data'!D:D,0)+1),""),"")</f>
        <v>3.3030553261767901E-3</v>
      </c>
      <c r="F1564" s="34">
        <f>IFERROR(INDEX('Price Data'!H:H,MATCH(TEXT(A1564,"YYYY-MM-DD"),'Price Data'!G:G,0)),"")</f>
        <v>184.800003</v>
      </c>
      <c r="G1564" s="10" cm="1">
        <f t="array" ref="G1564">IFERROR(IF(ISNUMBER(F1564),(F1564-INDEX('Price Data'!H:H,MATCH(TEXT(A1564,"YYYY-MM-DD"),'Price Data'!G:G,0)+1))/INDEX('Price Data'!H:H,MATCH(TEXT(A1564,"YYYY-MM-DD"),'Price Data'!G:G,0)+1),""),"")</f>
        <v>-2.1963450997038083E-2</v>
      </c>
      <c r="H1564" s="34">
        <f>IFERROR(INDEX('Price Data'!K:K,MATCH(TEXT(A1564,"YYYY-MM-DD"),'Price Data'!J:J,0)),"")</f>
        <v>2.09</v>
      </c>
      <c r="I1564" s="10" cm="1">
        <f t="array" ref="I1564">IFERROR(IF(ISNUMBER(H1564),(H1564-INDEX('Price Data'!K:K,MATCH(TEXT(A1564,"YYYY-MM-DD"),'Price Data'!J:J,0)+1))/INDEX('Price Data'!K:K,MATCH(TEXT(A1564,"YYYY-MM-DD"),'Price Data'!J:J,0)+1),""),"")</f>
        <v>9.6618357487922805E-3</v>
      </c>
      <c r="J1564" s="34">
        <f>IFERROR(INDEX('Price Data'!N:N,MATCH(TEXT(A1564,"YYYY-MM-DD"),'Price Data'!M:M,0)),"")</f>
        <v>2.4500000000000002</v>
      </c>
      <c r="K1564" s="10" cm="1">
        <f t="array" ref="K1564">IFERROR(IF(ISNUMBER(J1564),(J1564-INDEX('Price Data'!N:N,MATCH(TEXT(A1564,"YYYY-MM-DD"),'Price Data'!M:M,0)+1))/INDEX('Price Data'!N:N,MATCH(TEXT(A1564,"YYYY-MM-DD"),'Price Data'!M:M,0)+1),""),"")</f>
        <v>2.5104602510460271E-2</v>
      </c>
      <c r="L1564" s="34">
        <f>IFERROR(INDEX('Price Data'!Q:Q,MATCH(TEXT(A1564,"YYYY-MM-DD"),'Price Data'!P:P,0)),"")</f>
        <v>1.86</v>
      </c>
      <c r="M1564" s="10" cm="1">
        <f t="array" ref="M1564">IFERROR(IF(ISNUMBER(L1564),(L1564-INDEX('Price Data'!Q:Q,MATCH(TEXT(A1564,"YYYY-MM-DD"),'Price Data'!P:P,0)+1))/INDEX('Price Data'!Q:Q,MATCH(TEXT(A1564,"YYYY-MM-DD"),'Price Data'!P:P,0)+1),""),"")</f>
        <v>-5.3475935828877046E-3</v>
      </c>
      <c r="N1564" s="34">
        <f>IFERROR(INDEX('Price Data'!T:T,MATCH(TEXT(A1564,"YYYY-MM-DD"),'Price Data'!S:S,0)),"")</f>
        <v>3.02</v>
      </c>
      <c r="O1564" s="10" cm="1">
        <f t="array" ref="O1564">IFERROR(IF(ISNUMBER(N1564),(N1564-INDEX('Price Data'!T:T,MATCH(TEXT(A1564,"YYYY-MM-DD"),'Price Data'!S:S,0)+1))/INDEX('Price Data'!T:T,MATCH(TEXT(A1564,"YYYY-MM-DD"),'Price Data'!S:S,0)+1),""),"")</f>
        <v>-3.3003300330032301E-3</v>
      </c>
    </row>
    <row r="1565" spans="1:15" x14ac:dyDescent="0.3">
      <c r="A1565" s="8">
        <v>43384</v>
      </c>
      <c r="B1565" s="34">
        <f>IFERROR(INDEX('Price Data'!B:B,MATCH(TEXT(A1565,"YYYY-MM-DD"),'Price Data'!A:A,0)),"")</f>
        <v>19357</v>
      </c>
      <c r="C1565" s="10" cm="1">
        <f t="array" ref="C1565">IFERROR(IF(ISNUMBER(B1565),(B1565-INDEX('Price Data'!B:B,MATCH(TEXT(A1565,"YYYY-MM-DD"),'Price Data'!A:A,0)+1))/INDEX('Price Data'!B:B,MATCH(TEXT(A1565,"YYYY-MM-DD"),'Price Data'!A:A,0)+1),""),"")</f>
        <v>-1.8357928901059892E-2</v>
      </c>
      <c r="D1565" s="34">
        <f>IFERROR(INDEX('Price Data'!E:E,MATCH(TEXT(A1565,"YYYY-MM-DD"),'Price Data'!D:D,0)),"")</f>
        <v>11.94</v>
      </c>
      <c r="E1565" s="10" cm="1">
        <f t="array" ref="E1565">IFERROR(IF(ISNUMBER(D1565),(D1565-INDEX('Price Data'!E:E,MATCH(TEXT(A1565,"YYYY-MM-DD"),'Price Data'!D:D,0)+1))/INDEX('Price Data'!E:E,MATCH(TEXT(A1565,"YYYY-MM-DD"),'Price Data'!D:D,0)+1),""),"")</f>
        <v>-1.7283950617284022E-2</v>
      </c>
      <c r="F1565" s="34">
        <f>IFERROR(INDEX('Price Data'!H:H,MATCH(TEXT(A1565,"YYYY-MM-DD"),'Price Data'!G:G,0)),"")</f>
        <v>177.75</v>
      </c>
      <c r="G1565" s="10" cm="1">
        <f t="array" ref="G1565">IFERROR(IF(ISNUMBER(F1565),(F1565-INDEX('Price Data'!H:H,MATCH(TEXT(A1565,"YYYY-MM-DD"),'Price Data'!G:G,0)+1))/INDEX('Price Data'!H:H,MATCH(TEXT(A1565,"YYYY-MM-DD"),'Price Data'!G:G,0)+1),""),"")</f>
        <v>-3.8149366263809006E-2</v>
      </c>
      <c r="H1565" s="34">
        <f>IFERROR(INDEX('Price Data'!K:K,MATCH(TEXT(A1565,"YYYY-MM-DD"),'Price Data'!J:J,0)),"")</f>
        <v>2.0299999999999998</v>
      </c>
      <c r="I1565" s="10" cm="1">
        <f t="array" ref="I1565">IFERROR(IF(ISNUMBER(H1565),(H1565-INDEX('Price Data'!K:K,MATCH(TEXT(A1565,"YYYY-MM-DD"),'Price Data'!J:J,0)+1))/INDEX('Price Data'!K:K,MATCH(TEXT(A1565,"YYYY-MM-DD"),'Price Data'!J:J,0)+1),""),"")</f>
        <v>-2.8708133971291894E-2</v>
      </c>
      <c r="J1565" s="34">
        <f>IFERROR(INDEX('Price Data'!N:N,MATCH(TEXT(A1565,"YYYY-MM-DD"),'Price Data'!M:M,0)),"")</f>
        <v>2.4</v>
      </c>
      <c r="K1565" s="10" cm="1">
        <f t="array" ref="K1565">IFERROR(IF(ISNUMBER(J1565),(J1565-INDEX('Price Data'!N:N,MATCH(TEXT(A1565,"YYYY-MM-DD"),'Price Data'!M:M,0)+1))/INDEX('Price Data'!N:N,MATCH(TEXT(A1565,"YYYY-MM-DD"),'Price Data'!M:M,0)+1),""),"")</f>
        <v>-2.0408163265306228E-2</v>
      </c>
      <c r="L1565" s="34">
        <f>IFERROR(INDEX('Price Data'!Q:Q,MATCH(TEXT(A1565,"YYYY-MM-DD"),'Price Data'!P:P,0)),"")</f>
        <v>1.84</v>
      </c>
      <c r="M1565" s="10" cm="1">
        <f t="array" ref="M1565">IFERROR(IF(ISNUMBER(L1565),(L1565-INDEX('Price Data'!Q:Q,MATCH(TEXT(A1565,"YYYY-MM-DD"),'Price Data'!P:P,0)+1))/INDEX('Price Data'!Q:Q,MATCH(TEXT(A1565,"YYYY-MM-DD"),'Price Data'!P:P,0)+1),""),"")</f>
        <v>-1.075268817204302E-2</v>
      </c>
      <c r="N1565" s="34">
        <f>IFERROR(INDEX('Price Data'!T:T,MATCH(TEXT(A1565,"YYYY-MM-DD"),'Price Data'!S:S,0)),"")</f>
        <v>2.94</v>
      </c>
      <c r="O1565" s="10" cm="1">
        <f t="array" ref="O1565">IFERROR(IF(ISNUMBER(N1565),(N1565-INDEX('Price Data'!T:T,MATCH(TEXT(A1565,"YYYY-MM-DD"),'Price Data'!S:S,0)+1))/INDEX('Price Data'!T:T,MATCH(TEXT(A1565,"YYYY-MM-DD"),'Price Data'!S:S,0)+1),""),"")</f>
        <v>-2.6490066225165587E-2</v>
      </c>
    </row>
    <row r="1566" spans="1:15" x14ac:dyDescent="0.3">
      <c r="A1566" s="8">
        <v>43385</v>
      </c>
      <c r="B1566" s="34">
        <f>IFERROR(INDEX('Price Data'!B:B,MATCH(TEXT(A1566,"YYYY-MM-DD"),'Price Data'!A:A,0)),"")</f>
        <v>19256</v>
      </c>
      <c r="C1566" s="10" cm="1">
        <f t="array" ref="C1566">IFERROR(IF(ISNUMBER(B1566),(B1566-INDEX('Price Data'!B:B,MATCH(TEXT(A1566,"YYYY-MM-DD"),'Price Data'!A:A,0)+1))/INDEX('Price Data'!B:B,MATCH(TEXT(A1566,"YYYY-MM-DD"),'Price Data'!A:A,0)+1),""),"")</f>
        <v>-5.2177506845068966E-3</v>
      </c>
      <c r="D1566" s="34">
        <f>IFERROR(INDEX('Price Data'!E:E,MATCH(TEXT(A1566,"YYYY-MM-DD"),'Price Data'!D:D,0)),"")</f>
        <v>11.91</v>
      </c>
      <c r="E1566" s="10" cm="1">
        <f t="array" ref="E1566">IFERROR(IF(ISNUMBER(D1566),(D1566-INDEX('Price Data'!E:E,MATCH(TEXT(A1566,"YYYY-MM-DD"),'Price Data'!D:D,0)+1))/INDEX('Price Data'!E:E,MATCH(TEXT(A1566,"YYYY-MM-DD"),'Price Data'!D:D,0)+1),""),"")</f>
        <v>-2.5125628140702985E-3</v>
      </c>
      <c r="F1566" s="34">
        <f>IFERROR(INDEX('Price Data'!H:H,MATCH(TEXT(A1566,"YYYY-MM-DD"),'Price Data'!G:G,0)),"")</f>
        <v>181</v>
      </c>
      <c r="G1566" s="10" cm="1">
        <f t="array" ref="G1566">IFERROR(IF(ISNUMBER(F1566),(F1566-INDEX('Price Data'!H:H,MATCH(TEXT(A1566,"YYYY-MM-DD"),'Price Data'!G:G,0)+1))/INDEX('Price Data'!H:H,MATCH(TEXT(A1566,"YYYY-MM-DD"),'Price Data'!G:G,0)+1),""),"")</f>
        <v>1.8284106891701828E-2</v>
      </c>
      <c r="H1566" s="34">
        <f>IFERROR(INDEX('Price Data'!K:K,MATCH(TEXT(A1566,"YYYY-MM-DD"),'Price Data'!J:J,0)),"")</f>
        <v>2.0299999999999998</v>
      </c>
      <c r="I1566" s="10" cm="1">
        <f t="array" ref="I1566">IFERROR(IF(ISNUMBER(H1566),(H1566-INDEX('Price Data'!K:K,MATCH(TEXT(A1566,"YYYY-MM-DD"),'Price Data'!J:J,0)+1))/INDEX('Price Data'!K:K,MATCH(TEXT(A1566,"YYYY-MM-DD"),'Price Data'!J:J,0)+1),""),"")</f>
        <v>0</v>
      </c>
      <c r="J1566" s="34">
        <f>IFERROR(INDEX('Price Data'!N:N,MATCH(TEXT(A1566,"YYYY-MM-DD"),'Price Data'!M:M,0)),"")</f>
        <v>2.42</v>
      </c>
      <c r="K1566" s="10" cm="1">
        <f t="array" ref="K1566">IFERROR(IF(ISNUMBER(J1566),(J1566-INDEX('Price Data'!N:N,MATCH(TEXT(A1566,"YYYY-MM-DD"),'Price Data'!M:M,0)+1))/INDEX('Price Data'!N:N,MATCH(TEXT(A1566,"YYYY-MM-DD"),'Price Data'!M:M,0)+1),""),"")</f>
        <v>8.3333333333333419E-3</v>
      </c>
      <c r="L1566" s="34">
        <f>IFERROR(INDEX('Price Data'!Q:Q,MATCH(TEXT(A1566,"YYYY-MM-DD"),'Price Data'!P:P,0)),"")</f>
        <v>1.87</v>
      </c>
      <c r="M1566" s="10" cm="1">
        <f t="array" ref="M1566">IFERROR(IF(ISNUMBER(L1566),(L1566-INDEX('Price Data'!Q:Q,MATCH(TEXT(A1566,"YYYY-MM-DD"),'Price Data'!P:P,0)+1))/INDEX('Price Data'!Q:Q,MATCH(TEXT(A1566,"YYYY-MM-DD"),'Price Data'!P:P,0)+1),""),"")</f>
        <v>1.630434782608697E-2</v>
      </c>
      <c r="N1566" s="34">
        <f>IFERROR(INDEX('Price Data'!T:T,MATCH(TEXT(A1566,"YYYY-MM-DD"),'Price Data'!S:S,0)),"")</f>
        <v>2.96</v>
      </c>
      <c r="O1566" s="10" cm="1">
        <f t="array" ref="O1566">IFERROR(IF(ISNUMBER(N1566),(N1566-INDEX('Price Data'!T:T,MATCH(TEXT(A1566,"YYYY-MM-DD"),'Price Data'!S:S,0)+1))/INDEX('Price Data'!T:T,MATCH(TEXT(A1566,"YYYY-MM-DD"),'Price Data'!S:S,0)+1),""),"")</f>
        <v>6.80272108843538E-3</v>
      </c>
    </row>
    <row r="1567" spans="1:15" x14ac:dyDescent="0.3">
      <c r="A1567" s="8">
        <v>43386</v>
      </c>
      <c r="B1567" s="34" t="str">
        <f>IFERROR(INDEX('Price Data'!B:B,MATCH(TEXT(A1567,"YYYY-MM-DD"),'Price Data'!A:A,0)),"")</f>
        <v/>
      </c>
      <c r="C1567" s="10" t="str" cm="1">
        <f t="array" ref="C1567">IFERROR(IF(ISNUMBER(B1567),(B1567-INDEX('Price Data'!B:B,MATCH(TEXT(A1567,"YYYY-MM-DD"),'Price Data'!A:A,0)+1))/INDEX('Price Data'!B:B,MATCH(TEXT(A1567,"YYYY-MM-DD"),'Price Data'!A:A,0)+1),""),"")</f>
        <v/>
      </c>
      <c r="D1567" s="34" t="str">
        <f>IFERROR(INDEX('Price Data'!E:E,MATCH(TEXT(A1567,"YYYY-MM-DD"),'Price Data'!D:D,0)),"")</f>
        <v/>
      </c>
      <c r="E1567" s="10" t="str" cm="1">
        <f t="array" ref="E1567">IFERROR(IF(ISNUMBER(D1567),(D1567-INDEX('Price Data'!E:E,MATCH(TEXT(A1567,"YYYY-MM-DD"),'Price Data'!D:D,0)+1))/INDEX('Price Data'!E:E,MATCH(TEXT(A1567,"YYYY-MM-DD"),'Price Data'!D:D,0)+1),""),"")</f>
        <v/>
      </c>
      <c r="F1567" s="34" t="str">
        <f>IFERROR(INDEX('Price Data'!H:H,MATCH(TEXT(A1567,"YYYY-MM-DD"),'Price Data'!G:G,0)),"")</f>
        <v/>
      </c>
      <c r="G1567" s="10" t="str" cm="1">
        <f t="array" ref="G1567">IFERROR(IF(ISNUMBER(F1567),(F1567-INDEX('Price Data'!H:H,MATCH(TEXT(A1567,"YYYY-MM-DD"),'Price Data'!G:G,0)+1))/INDEX('Price Data'!H:H,MATCH(TEXT(A1567,"YYYY-MM-DD"),'Price Data'!G:G,0)+1),""),"")</f>
        <v/>
      </c>
      <c r="H1567" s="34" t="str">
        <f>IFERROR(INDEX('Price Data'!K:K,MATCH(TEXT(A1567,"YYYY-MM-DD"),'Price Data'!J:J,0)),"")</f>
        <v/>
      </c>
      <c r="I1567" s="10" t="str" cm="1">
        <f t="array" ref="I1567">IFERROR(IF(ISNUMBER(H1567),(H1567-INDEX('Price Data'!K:K,MATCH(TEXT(A1567,"YYYY-MM-DD"),'Price Data'!J:J,0)+1))/INDEX('Price Data'!K:K,MATCH(TEXT(A1567,"YYYY-MM-DD"),'Price Data'!J:J,0)+1),""),"")</f>
        <v/>
      </c>
      <c r="J1567" s="34" t="str">
        <f>IFERROR(INDEX('Price Data'!N:N,MATCH(TEXT(A1567,"YYYY-MM-DD"),'Price Data'!M:M,0)),"")</f>
        <v/>
      </c>
      <c r="K1567" s="10" t="str" cm="1">
        <f t="array" ref="K1567">IFERROR(IF(ISNUMBER(J1567),(J1567-INDEX('Price Data'!N:N,MATCH(TEXT(A1567,"YYYY-MM-DD"),'Price Data'!M:M,0)+1))/INDEX('Price Data'!N:N,MATCH(TEXT(A1567,"YYYY-MM-DD"),'Price Data'!M:M,0)+1),""),"")</f>
        <v/>
      </c>
      <c r="L1567" s="34" t="str">
        <f>IFERROR(INDEX('Price Data'!Q:Q,MATCH(TEXT(A1567,"YYYY-MM-DD"),'Price Data'!P:P,0)),"")</f>
        <v/>
      </c>
      <c r="M1567" s="10" t="str" cm="1">
        <f t="array" ref="M1567">IFERROR(IF(ISNUMBER(L1567),(L1567-INDEX('Price Data'!Q:Q,MATCH(TEXT(A1567,"YYYY-MM-DD"),'Price Data'!P:P,0)+1))/INDEX('Price Data'!Q:Q,MATCH(TEXT(A1567,"YYYY-MM-DD"),'Price Data'!P:P,0)+1),""),"")</f>
        <v/>
      </c>
      <c r="N1567" s="34" t="str">
        <f>IFERROR(INDEX('Price Data'!T:T,MATCH(TEXT(A1567,"YYYY-MM-DD"),'Price Data'!S:S,0)),"")</f>
        <v/>
      </c>
      <c r="O1567" s="10" t="str" cm="1">
        <f t="array" ref="O1567">IFERROR(IF(ISNUMBER(N1567),(N1567-INDEX('Price Data'!T:T,MATCH(TEXT(A1567,"YYYY-MM-DD"),'Price Data'!S:S,0)+1))/INDEX('Price Data'!T:T,MATCH(TEXT(A1567,"YYYY-MM-DD"),'Price Data'!S:S,0)+1),""),"")</f>
        <v/>
      </c>
    </row>
    <row r="1568" spans="1:15" x14ac:dyDescent="0.3">
      <c r="A1568" s="8">
        <v>43387</v>
      </c>
      <c r="B1568" s="34" t="str">
        <f>IFERROR(INDEX('Price Data'!B:B,MATCH(TEXT(A1568,"YYYY-MM-DD"),'Price Data'!A:A,0)),"")</f>
        <v/>
      </c>
      <c r="C1568" s="10" t="str" cm="1">
        <f t="array" ref="C1568">IFERROR(IF(ISNUMBER(B1568),(B1568-INDEX('Price Data'!B:B,MATCH(TEXT(A1568,"YYYY-MM-DD"),'Price Data'!A:A,0)+1))/INDEX('Price Data'!B:B,MATCH(TEXT(A1568,"YYYY-MM-DD"),'Price Data'!A:A,0)+1),""),"")</f>
        <v/>
      </c>
      <c r="D1568" s="34" t="str">
        <f>IFERROR(INDEX('Price Data'!E:E,MATCH(TEXT(A1568,"YYYY-MM-DD"),'Price Data'!D:D,0)),"")</f>
        <v/>
      </c>
      <c r="E1568" s="10" t="str" cm="1">
        <f t="array" ref="E1568">IFERROR(IF(ISNUMBER(D1568),(D1568-INDEX('Price Data'!E:E,MATCH(TEXT(A1568,"YYYY-MM-DD"),'Price Data'!D:D,0)+1))/INDEX('Price Data'!E:E,MATCH(TEXT(A1568,"YYYY-MM-DD"),'Price Data'!D:D,0)+1),""),"")</f>
        <v/>
      </c>
      <c r="F1568" s="34" t="str">
        <f>IFERROR(INDEX('Price Data'!H:H,MATCH(TEXT(A1568,"YYYY-MM-DD"),'Price Data'!G:G,0)),"")</f>
        <v/>
      </c>
      <c r="G1568" s="10" t="str" cm="1">
        <f t="array" ref="G1568">IFERROR(IF(ISNUMBER(F1568),(F1568-INDEX('Price Data'!H:H,MATCH(TEXT(A1568,"YYYY-MM-DD"),'Price Data'!G:G,0)+1))/INDEX('Price Data'!H:H,MATCH(TEXT(A1568,"YYYY-MM-DD"),'Price Data'!G:G,0)+1),""),"")</f>
        <v/>
      </c>
      <c r="H1568" s="34" t="str">
        <f>IFERROR(INDEX('Price Data'!K:K,MATCH(TEXT(A1568,"YYYY-MM-DD"),'Price Data'!J:J,0)),"")</f>
        <v/>
      </c>
      <c r="I1568" s="10" t="str" cm="1">
        <f t="array" ref="I1568">IFERROR(IF(ISNUMBER(H1568),(H1568-INDEX('Price Data'!K:K,MATCH(TEXT(A1568,"YYYY-MM-DD"),'Price Data'!J:J,0)+1))/INDEX('Price Data'!K:K,MATCH(TEXT(A1568,"YYYY-MM-DD"),'Price Data'!J:J,0)+1),""),"")</f>
        <v/>
      </c>
      <c r="J1568" s="34" t="str">
        <f>IFERROR(INDEX('Price Data'!N:N,MATCH(TEXT(A1568,"YYYY-MM-DD"),'Price Data'!M:M,0)),"")</f>
        <v/>
      </c>
      <c r="K1568" s="10" t="str" cm="1">
        <f t="array" ref="K1568">IFERROR(IF(ISNUMBER(J1568),(J1568-INDEX('Price Data'!N:N,MATCH(TEXT(A1568,"YYYY-MM-DD"),'Price Data'!M:M,0)+1))/INDEX('Price Data'!N:N,MATCH(TEXT(A1568,"YYYY-MM-DD"),'Price Data'!M:M,0)+1),""),"")</f>
        <v/>
      </c>
      <c r="L1568" s="34" t="str">
        <f>IFERROR(INDEX('Price Data'!Q:Q,MATCH(TEXT(A1568,"YYYY-MM-DD"),'Price Data'!P:P,0)),"")</f>
        <v/>
      </c>
      <c r="M1568" s="10" t="str" cm="1">
        <f t="array" ref="M1568">IFERROR(IF(ISNUMBER(L1568),(L1568-INDEX('Price Data'!Q:Q,MATCH(TEXT(A1568,"YYYY-MM-DD"),'Price Data'!P:P,0)+1))/INDEX('Price Data'!Q:Q,MATCH(TEXT(A1568,"YYYY-MM-DD"),'Price Data'!P:P,0)+1),""),"")</f>
        <v/>
      </c>
      <c r="N1568" s="34" t="str">
        <f>IFERROR(INDEX('Price Data'!T:T,MATCH(TEXT(A1568,"YYYY-MM-DD"),'Price Data'!S:S,0)),"")</f>
        <v/>
      </c>
      <c r="O1568" s="10" t="str" cm="1">
        <f t="array" ref="O1568">IFERROR(IF(ISNUMBER(N1568),(N1568-INDEX('Price Data'!T:T,MATCH(TEXT(A1568,"YYYY-MM-DD"),'Price Data'!S:S,0)+1))/INDEX('Price Data'!T:T,MATCH(TEXT(A1568,"YYYY-MM-DD"),'Price Data'!S:S,0)+1),""),"")</f>
        <v/>
      </c>
    </row>
    <row r="1569" spans="1:15" x14ac:dyDescent="0.3">
      <c r="A1569" s="8">
        <v>43388</v>
      </c>
      <c r="B1569" s="34">
        <f>IFERROR(INDEX('Price Data'!B:B,MATCH(TEXT(A1569,"YYYY-MM-DD"),'Price Data'!A:A,0)),"")</f>
        <v>19288</v>
      </c>
      <c r="C1569" s="10" cm="1">
        <f t="array" ref="C1569">IFERROR(IF(ISNUMBER(B1569),(B1569-INDEX('Price Data'!B:B,MATCH(TEXT(A1569,"YYYY-MM-DD"),'Price Data'!A:A,0)+1))/INDEX('Price Data'!B:B,MATCH(TEXT(A1569,"YYYY-MM-DD"),'Price Data'!A:A,0)+1),""),"")</f>
        <v>1.6618196925633569E-3</v>
      </c>
      <c r="D1569" s="34">
        <f>IFERROR(INDEX('Price Data'!E:E,MATCH(TEXT(A1569,"YYYY-MM-DD"),'Price Data'!D:D,0)),"")</f>
        <v>11.92</v>
      </c>
      <c r="E1569" s="10" cm="1">
        <f t="array" ref="E1569">IFERROR(IF(ISNUMBER(D1569),(D1569-INDEX('Price Data'!E:E,MATCH(TEXT(A1569,"YYYY-MM-DD"),'Price Data'!D:D,0)+1))/INDEX('Price Data'!E:E,MATCH(TEXT(A1569,"YYYY-MM-DD"),'Price Data'!D:D,0)+1),""),"")</f>
        <v>8.39630562552459E-4</v>
      </c>
      <c r="F1569" s="34">
        <f>IFERROR(INDEX('Price Data'!H:H,MATCH(TEXT(A1569,"YYYY-MM-DD"),'Price Data'!G:G,0)),"")</f>
        <v>177.449997</v>
      </c>
      <c r="G1569" s="10" cm="1">
        <f t="array" ref="G1569">IFERROR(IF(ISNUMBER(F1569),(F1569-INDEX('Price Data'!H:H,MATCH(TEXT(A1569,"YYYY-MM-DD"),'Price Data'!G:G,0)+1))/INDEX('Price Data'!H:H,MATCH(TEXT(A1569,"YYYY-MM-DD"),'Price Data'!G:G,0)+1),""),"")</f>
        <v>-1.9613276243093943E-2</v>
      </c>
      <c r="H1569" s="34">
        <f>IFERROR(INDEX('Price Data'!K:K,MATCH(TEXT(A1569,"YYYY-MM-DD"),'Price Data'!J:J,0)),"")</f>
        <v>2.04</v>
      </c>
      <c r="I1569" s="10" cm="1">
        <f t="array" ref="I1569">IFERROR(IF(ISNUMBER(H1569),(H1569-INDEX('Price Data'!K:K,MATCH(TEXT(A1569,"YYYY-MM-DD"),'Price Data'!J:J,0)+1))/INDEX('Price Data'!K:K,MATCH(TEXT(A1569,"YYYY-MM-DD"),'Price Data'!J:J,0)+1),""),"")</f>
        <v>4.926108374384351E-3</v>
      </c>
      <c r="J1569" s="34">
        <f>IFERROR(INDEX('Price Data'!N:N,MATCH(TEXT(A1569,"YYYY-MM-DD"),'Price Data'!M:M,0)),"")</f>
        <v>2.44</v>
      </c>
      <c r="K1569" s="10" cm="1">
        <f t="array" ref="K1569">IFERROR(IF(ISNUMBER(J1569),(J1569-INDEX('Price Data'!N:N,MATCH(TEXT(A1569,"YYYY-MM-DD"),'Price Data'!M:M,0)+1))/INDEX('Price Data'!N:N,MATCH(TEXT(A1569,"YYYY-MM-DD"),'Price Data'!M:M,0)+1),""),"")</f>
        <v>8.2644628099173625E-3</v>
      </c>
      <c r="L1569" s="34">
        <f>IFERROR(INDEX('Price Data'!Q:Q,MATCH(TEXT(A1569,"YYYY-MM-DD"),'Price Data'!P:P,0)),"")</f>
        <v>1.88</v>
      </c>
      <c r="M1569" s="10" cm="1">
        <f t="array" ref="M1569">IFERROR(IF(ISNUMBER(L1569),(L1569-INDEX('Price Data'!Q:Q,MATCH(TEXT(A1569,"YYYY-MM-DD"),'Price Data'!P:P,0)+1))/INDEX('Price Data'!Q:Q,MATCH(TEXT(A1569,"YYYY-MM-DD"),'Price Data'!P:P,0)+1),""),"")</f>
        <v>5.3475935828875866E-3</v>
      </c>
      <c r="N1569" s="34">
        <f>IFERROR(INDEX('Price Data'!T:T,MATCH(TEXT(A1569,"YYYY-MM-DD"),'Price Data'!S:S,0)),"")</f>
        <v>2.93</v>
      </c>
      <c r="O1569" s="10" cm="1">
        <f t="array" ref="O1569">IFERROR(IF(ISNUMBER(N1569),(N1569-INDEX('Price Data'!T:T,MATCH(TEXT(A1569,"YYYY-MM-DD"),'Price Data'!S:S,0)+1))/INDEX('Price Data'!T:T,MATCH(TEXT(A1569,"YYYY-MM-DD"),'Price Data'!S:S,0)+1),""),"")</f>
        <v>-1.013513513513507E-2</v>
      </c>
    </row>
    <row r="1570" spans="1:15" x14ac:dyDescent="0.3">
      <c r="A1570" s="8">
        <v>43389</v>
      </c>
      <c r="B1570" s="34">
        <f>IFERROR(INDEX('Price Data'!B:B,MATCH(TEXT(A1570,"YYYY-MM-DD"),'Price Data'!A:A,0)),"")</f>
        <v>19718</v>
      </c>
      <c r="C1570" s="10" cm="1">
        <f t="array" ref="C1570">IFERROR(IF(ISNUMBER(B1570),(B1570-INDEX('Price Data'!B:B,MATCH(TEXT(A1570,"YYYY-MM-DD"),'Price Data'!A:A,0)+1))/INDEX('Price Data'!B:B,MATCH(TEXT(A1570,"YYYY-MM-DD"),'Price Data'!A:A,0)+1),""),"")</f>
        <v>2.2293654085441726E-2</v>
      </c>
      <c r="D1570" s="34">
        <f>IFERROR(INDEX('Price Data'!E:E,MATCH(TEXT(A1570,"YYYY-MM-DD"),'Price Data'!D:D,0)),"")</f>
        <v>12.01</v>
      </c>
      <c r="E1570" s="10" cm="1">
        <f t="array" ref="E1570">IFERROR(IF(ISNUMBER(D1570),(D1570-INDEX('Price Data'!E:E,MATCH(TEXT(A1570,"YYYY-MM-DD"),'Price Data'!D:D,0)+1))/INDEX('Price Data'!E:E,MATCH(TEXT(A1570,"YYYY-MM-DD"),'Price Data'!D:D,0)+1),""),"")</f>
        <v>7.5503355704697869E-3</v>
      </c>
      <c r="F1570" s="34">
        <f>IFERROR(INDEX('Price Data'!H:H,MATCH(TEXT(A1570,"YYYY-MM-DD"),'Price Data'!G:G,0)),"")</f>
        <v>173.199997</v>
      </c>
      <c r="G1570" s="10" cm="1">
        <f t="array" ref="G1570">IFERROR(IF(ISNUMBER(F1570),(F1570-INDEX('Price Data'!H:H,MATCH(TEXT(A1570,"YYYY-MM-DD"),'Price Data'!G:G,0)+1))/INDEX('Price Data'!H:H,MATCH(TEXT(A1570,"YYYY-MM-DD"),'Price Data'!G:G,0)+1),""),"")</f>
        <v>-2.3950408970702886E-2</v>
      </c>
      <c r="H1570" s="34">
        <f>IFERROR(INDEX('Price Data'!K:K,MATCH(TEXT(A1570,"YYYY-MM-DD"),'Price Data'!J:J,0)),"")</f>
        <v>2.0699999999999998</v>
      </c>
      <c r="I1570" s="10" cm="1">
        <f t="array" ref="I1570">IFERROR(IF(ISNUMBER(H1570),(H1570-INDEX('Price Data'!K:K,MATCH(TEXT(A1570,"YYYY-MM-DD"),'Price Data'!J:J,0)+1))/INDEX('Price Data'!K:K,MATCH(TEXT(A1570,"YYYY-MM-DD"),'Price Data'!J:J,0)+1),""),"")</f>
        <v>1.4705882352941081E-2</v>
      </c>
      <c r="J1570" s="34">
        <f>IFERROR(INDEX('Price Data'!N:N,MATCH(TEXT(A1570,"YYYY-MM-DD"),'Price Data'!M:M,0)),"")</f>
        <v>2.41</v>
      </c>
      <c r="K1570" s="10" cm="1">
        <f t="array" ref="K1570">IFERROR(IF(ISNUMBER(J1570),(J1570-INDEX('Price Data'!N:N,MATCH(TEXT(A1570,"YYYY-MM-DD"),'Price Data'!M:M,0)+1))/INDEX('Price Data'!N:N,MATCH(TEXT(A1570,"YYYY-MM-DD"),'Price Data'!M:M,0)+1),""),"")</f>
        <v>-1.2295081967213035E-2</v>
      </c>
      <c r="L1570" s="34">
        <f>IFERROR(INDEX('Price Data'!Q:Q,MATCH(TEXT(A1570,"YYYY-MM-DD"),'Price Data'!P:P,0)),"")</f>
        <v>1.87</v>
      </c>
      <c r="M1570" s="10" cm="1">
        <f t="array" ref="M1570">IFERROR(IF(ISNUMBER(L1570),(L1570-INDEX('Price Data'!Q:Q,MATCH(TEXT(A1570,"YYYY-MM-DD"),'Price Data'!P:P,0)+1))/INDEX('Price Data'!Q:Q,MATCH(TEXT(A1570,"YYYY-MM-DD"),'Price Data'!P:P,0)+1),""),"")</f>
        <v>-5.3191489361700999E-3</v>
      </c>
      <c r="N1570" s="34">
        <f>IFERROR(INDEX('Price Data'!T:T,MATCH(TEXT(A1570,"YYYY-MM-DD"),'Price Data'!S:S,0)),"")</f>
        <v>2.99</v>
      </c>
      <c r="O1570" s="10" cm="1">
        <f t="array" ref="O1570">IFERROR(IF(ISNUMBER(N1570),(N1570-INDEX('Price Data'!T:T,MATCH(TEXT(A1570,"YYYY-MM-DD"),'Price Data'!S:S,0)+1))/INDEX('Price Data'!T:T,MATCH(TEXT(A1570,"YYYY-MM-DD"),'Price Data'!S:S,0)+1),""),"")</f>
        <v>2.047781569965872E-2</v>
      </c>
    </row>
    <row r="1571" spans="1:15" x14ac:dyDescent="0.3">
      <c r="A1571" s="8">
        <v>43390</v>
      </c>
      <c r="B1571" s="34">
        <f>IFERROR(INDEX('Price Data'!B:B,MATCH(TEXT(A1571,"YYYY-MM-DD"),'Price Data'!A:A,0)),"")</f>
        <v>19455</v>
      </c>
      <c r="C1571" s="10" cm="1">
        <f t="array" ref="C1571">IFERROR(IF(ISNUMBER(B1571),(B1571-INDEX('Price Data'!B:B,MATCH(TEXT(A1571,"YYYY-MM-DD"),'Price Data'!A:A,0)+1))/INDEX('Price Data'!B:B,MATCH(TEXT(A1571,"YYYY-MM-DD"),'Price Data'!A:A,0)+1),""),"")</f>
        <v>-1.3338066741048787E-2</v>
      </c>
      <c r="D1571" s="34">
        <f>IFERROR(INDEX('Price Data'!E:E,MATCH(TEXT(A1571,"YYYY-MM-DD"),'Price Data'!D:D,0)),"")</f>
        <v>12.05</v>
      </c>
      <c r="E1571" s="10" cm="1">
        <f t="array" ref="E1571">IFERROR(IF(ISNUMBER(D1571),(D1571-INDEX('Price Data'!E:E,MATCH(TEXT(A1571,"YYYY-MM-DD"),'Price Data'!D:D,0)+1))/INDEX('Price Data'!E:E,MATCH(TEXT(A1571,"YYYY-MM-DD"),'Price Data'!D:D,0)+1),""),"")</f>
        <v>3.3305578684430411E-3</v>
      </c>
      <c r="F1571" s="34">
        <f>IFERROR(INDEX('Price Data'!H:H,MATCH(TEXT(A1571,"YYYY-MM-DD"),'Price Data'!G:G,0)),"")</f>
        <v>171.75</v>
      </c>
      <c r="G1571" s="10" cm="1">
        <f t="array" ref="G1571">IFERROR(IF(ISNUMBER(F1571),(F1571-INDEX('Price Data'!H:H,MATCH(TEXT(A1571,"YYYY-MM-DD"),'Price Data'!G:G,0)+1))/INDEX('Price Data'!H:H,MATCH(TEXT(A1571,"YYYY-MM-DD"),'Price Data'!G:G,0)+1),""),"")</f>
        <v>-8.3718073043615362E-3</v>
      </c>
      <c r="H1571" s="34">
        <f>IFERROR(INDEX('Price Data'!K:K,MATCH(TEXT(A1571,"YYYY-MM-DD"),'Price Data'!J:J,0)),"")</f>
        <v>2.0499999999999998</v>
      </c>
      <c r="I1571" s="10" cm="1">
        <f t="array" ref="I1571">IFERROR(IF(ISNUMBER(H1571),(H1571-INDEX('Price Data'!K:K,MATCH(TEXT(A1571,"YYYY-MM-DD"),'Price Data'!J:J,0)+1))/INDEX('Price Data'!K:K,MATCH(TEXT(A1571,"YYYY-MM-DD"),'Price Data'!J:J,0)+1),""),"")</f>
        <v>-9.6618357487922805E-3</v>
      </c>
      <c r="J1571" s="34">
        <f>IFERROR(INDEX('Price Data'!N:N,MATCH(TEXT(A1571,"YYYY-MM-DD"),'Price Data'!M:M,0)),"")</f>
        <v>2.42</v>
      </c>
      <c r="K1571" s="10" cm="1">
        <f t="array" ref="K1571">IFERROR(IF(ISNUMBER(J1571),(J1571-INDEX('Price Data'!N:N,MATCH(TEXT(A1571,"YYYY-MM-DD"),'Price Data'!M:M,0)+1))/INDEX('Price Data'!N:N,MATCH(TEXT(A1571,"YYYY-MM-DD"),'Price Data'!M:M,0)+1),""),"")</f>
        <v>4.1493775933609074E-3</v>
      </c>
      <c r="L1571" s="34">
        <f>IFERROR(INDEX('Price Data'!Q:Q,MATCH(TEXT(A1571,"YYYY-MM-DD"),'Price Data'!P:P,0)),"")</f>
        <v>1.86</v>
      </c>
      <c r="M1571" s="10" cm="1">
        <f t="array" ref="M1571">IFERROR(IF(ISNUMBER(L1571),(L1571-INDEX('Price Data'!Q:Q,MATCH(TEXT(A1571,"YYYY-MM-DD"),'Price Data'!P:P,0)+1))/INDEX('Price Data'!Q:Q,MATCH(TEXT(A1571,"YYYY-MM-DD"),'Price Data'!P:P,0)+1),""),"")</f>
        <v>-5.3475935828877046E-3</v>
      </c>
      <c r="N1571" s="34">
        <f>IFERROR(INDEX('Price Data'!T:T,MATCH(TEXT(A1571,"YYYY-MM-DD"),'Price Data'!S:S,0)),"")</f>
        <v>2.98</v>
      </c>
      <c r="O1571" s="10" cm="1">
        <f t="array" ref="O1571">IFERROR(IF(ISNUMBER(N1571),(N1571-INDEX('Price Data'!T:T,MATCH(TEXT(A1571,"YYYY-MM-DD"),'Price Data'!S:S,0)+1))/INDEX('Price Data'!T:T,MATCH(TEXT(A1571,"YYYY-MM-DD"),'Price Data'!S:S,0)+1),""),"")</f>
        <v>-3.3444816053512477E-3</v>
      </c>
    </row>
    <row r="1572" spans="1:15" x14ac:dyDescent="0.3">
      <c r="A1572" s="8">
        <v>43391</v>
      </c>
      <c r="B1572" s="34">
        <f>IFERROR(INDEX('Price Data'!B:B,MATCH(TEXT(A1572,"YYYY-MM-DD"),'Price Data'!A:A,0)),"")</f>
        <v>19088</v>
      </c>
      <c r="C1572" s="10" cm="1">
        <f t="array" ref="C1572">IFERROR(IF(ISNUMBER(B1572),(B1572-INDEX('Price Data'!B:B,MATCH(TEXT(A1572,"YYYY-MM-DD"),'Price Data'!A:A,0)+1))/INDEX('Price Data'!B:B,MATCH(TEXT(A1572,"YYYY-MM-DD"),'Price Data'!A:A,0)+1),""),"")</f>
        <v>-1.8864045232588025E-2</v>
      </c>
      <c r="D1572" s="34">
        <f>IFERROR(INDEX('Price Data'!E:E,MATCH(TEXT(A1572,"YYYY-MM-DD"),'Price Data'!D:D,0)),"")</f>
        <v>11.64</v>
      </c>
      <c r="E1572" s="10" cm="1">
        <f t="array" ref="E1572">IFERROR(IF(ISNUMBER(D1572),(D1572-INDEX('Price Data'!E:E,MATCH(TEXT(A1572,"YYYY-MM-DD"),'Price Data'!D:D,0)+1))/INDEX('Price Data'!E:E,MATCH(TEXT(A1572,"YYYY-MM-DD"),'Price Data'!D:D,0)+1),""),"")</f>
        <v>-3.4024896265560177E-2</v>
      </c>
      <c r="F1572" s="34">
        <f>IFERROR(INDEX('Price Data'!H:H,MATCH(TEXT(A1572,"YYYY-MM-DD"),'Price Data'!G:G,0)),"")</f>
        <v>167.300003</v>
      </c>
      <c r="G1572" s="10" cm="1">
        <f t="array" ref="G1572">IFERROR(IF(ISNUMBER(F1572),(F1572-INDEX('Price Data'!H:H,MATCH(TEXT(A1572,"YYYY-MM-DD"),'Price Data'!G:G,0)+1))/INDEX('Price Data'!H:H,MATCH(TEXT(A1572,"YYYY-MM-DD"),'Price Data'!G:G,0)+1),""),"")</f>
        <v>-2.5909735080058203E-2</v>
      </c>
      <c r="H1572" s="34">
        <f>IFERROR(INDEX('Price Data'!K:K,MATCH(TEXT(A1572,"YYYY-MM-DD"),'Price Data'!J:J,0)),"")</f>
        <v>1.98</v>
      </c>
      <c r="I1572" s="10" cm="1">
        <f t="array" ref="I1572">IFERROR(IF(ISNUMBER(H1572),(H1572-INDEX('Price Data'!K:K,MATCH(TEXT(A1572,"YYYY-MM-DD"),'Price Data'!J:J,0)+1))/INDEX('Price Data'!K:K,MATCH(TEXT(A1572,"YYYY-MM-DD"),'Price Data'!J:J,0)+1),""),"")</f>
        <v>-3.414634146341456E-2</v>
      </c>
      <c r="J1572" s="34">
        <f>IFERROR(INDEX('Price Data'!N:N,MATCH(TEXT(A1572,"YYYY-MM-DD"),'Price Data'!M:M,0)),"")</f>
        <v>2.37</v>
      </c>
      <c r="K1572" s="10" cm="1">
        <f t="array" ref="K1572">IFERROR(IF(ISNUMBER(J1572),(J1572-INDEX('Price Data'!N:N,MATCH(TEXT(A1572,"YYYY-MM-DD"),'Price Data'!M:M,0)+1))/INDEX('Price Data'!N:N,MATCH(TEXT(A1572,"YYYY-MM-DD"),'Price Data'!M:M,0)+1),""),"")</f>
        <v>-2.0661157024793316E-2</v>
      </c>
      <c r="L1572" s="34">
        <f>IFERROR(INDEX('Price Data'!Q:Q,MATCH(TEXT(A1572,"YYYY-MM-DD"),'Price Data'!P:P,0)),"")</f>
        <v>1.75</v>
      </c>
      <c r="M1572" s="10" cm="1">
        <f t="array" ref="M1572">IFERROR(IF(ISNUMBER(L1572),(L1572-INDEX('Price Data'!Q:Q,MATCH(TEXT(A1572,"YYYY-MM-DD"),'Price Data'!P:P,0)+1))/INDEX('Price Data'!Q:Q,MATCH(TEXT(A1572,"YYYY-MM-DD"),'Price Data'!P:P,0)+1),""),"")</f>
        <v>-5.9139784946236611E-2</v>
      </c>
      <c r="N1572" s="34">
        <f>IFERROR(INDEX('Price Data'!T:T,MATCH(TEXT(A1572,"YYYY-MM-DD"),'Price Data'!S:S,0)),"")</f>
        <v>2.9</v>
      </c>
      <c r="O1572" s="10" cm="1">
        <f t="array" ref="O1572">IFERROR(IF(ISNUMBER(N1572),(N1572-INDEX('Price Data'!T:T,MATCH(TEXT(A1572,"YYYY-MM-DD"),'Price Data'!S:S,0)+1))/INDEX('Price Data'!T:T,MATCH(TEXT(A1572,"YYYY-MM-DD"),'Price Data'!S:S,0)+1),""),"")</f>
        <v>-2.6845637583892641E-2</v>
      </c>
    </row>
    <row r="1573" spans="1:15" x14ac:dyDescent="0.3">
      <c r="A1573" s="8">
        <v>43392</v>
      </c>
      <c r="B1573" s="34">
        <f>IFERROR(INDEX('Price Data'!B:B,MATCH(TEXT(A1573,"YYYY-MM-DD"),'Price Data'!A:A,0)),"")</f>
        <v>19080</v>
      </c>
      <c r="C1573" s="10" cm="1">
        <f t="array" ref="C1573">IFERROR(IF(ISNUMBER(B1573),(B1573-INDEX('Price Data'!B:B,MATCH(TEXT(A1573,"YYYY-MM-DD"),'Price Data'!A:A,0)+1))/INDEX('Price Data'!B:B,MATCH(TEXT(A1573,"YYYY-MM-DD"),'Price Data'!A:A,0)+1),""),"")</f>
        <v>-4.1911148365465214E-4</v>
      </c>
      <c r="D1573" s="34">
        <f>IFERROR(INDEX('Price Data'!E:E,MATCH(TEXT(A1573,"YYYY-MM-DD"),'Price Data'!D:D,0)),"")</f>
        <v>11.53</v>
      </c>
      <c r="E1573" s="10" cm="1">
        <f t="array" ref="E1573">IFERROR(IF(ISNUMBER(D1573),(D1573-INDEX('Price Data'!E:E,MATCH(TEXT(A1573,"YYYY-MM-DD"),'Price Data'!D:D,0)+1))/INDEX('Price Data'!E:E,MATCH(TEXT(A1573,"YYYY-MM-DD"),'Price Data'!D:D,0)+1),""),"")</f>
        <v>-9.4501718213059454E-3</v>
      </c>
      <c r="F1573" s="34">
        <f>IFERROR(INDEX('Price Data'!H:H,MATCH(TEXT(A1573,"YYYY-MM-DD"),'Price Data'!G:G,0)),"")</f>
        <v>159.050003</v>
      </c>
      <c r="G1573" s="10" cm="1">
        <f t="array" ref="G1573">IFERROR(IF(ISNUMBER(F1573),(F1573-INDEX('Price Data'!H:H,MATCH(TEXT(A1573,"YYYY-MM-DD"),'Price Data'!G:G,0)+1))/INDEX('Price Data'!H:H,MATCH(TEXT(A1573,"YYYY-MM-DD"),'Price Data'!G:G,0)+1),""),"")</f>
        <v>-4.9312611189851564E-2</v>
      </c>
      <c r="H1573" s="34">
        <f>IFERROR(INDEX('Price Data'!K:K,MATCH(TEXT(A1573,"YYYY-MM-DD"),'Price Data'!J:J,0)),"")</f>
        <v>1.98</v>
      </c>
      <c r="I1573" s="10" cm="1">
        <f t="array" ref="I1573">IFERROR(IF(ISNUMBER(H1573),(H1573-INDEX('Price Data'!K:K,MATCH(TEXT(A1573,"YYYY-MM-DD"),'Price Data'!J:J,0)+1))/INDEX('Price Data'!K:K,MATCH(TEXT(A1573,"YYYY-MM-DD"),'Price Data'!J:J,0)+1),""),"")</f>
        <v>0</v>
      </c>
      <c r="J1573" s="34">
        <f>IFERROR(INDEX('Price Data'!N:N,MATCH(TEXT(A1573,"YYYY-MM-DD"),'Price Data'!M:M,0)),"")</f>
        <v>2.37</v>
      </c>
      <c r="K1573" s="10" cm="1">
        <f t="array" ref="K1573">IFERROR(IF(ISNUMBER(J1573),(J1573-INDEX('Price Data'!N:N,MATCH(TEXT(A1573,"YYYY-MM-DD"),'Price Data'!M:M,0)+1))/INDEX('Price Data'!N:N,MATCH(TEXT(A1573,"YYYY-MM-DD"),'Price Data'!M:M,0)+1),""),"")</f>
        <v>0</v>
      </c>
      <c r="L1573" s="34">
        <f>IFERROR(INDEX('Price Data'!Q:Q,MATCH(TEXT(A1573,"YYYY-MM-DD"),'Price Data'!P:P,0)),"")</f>
        <v>1.72</v>
      </c>
      <c r="M1573" s="10" cm="1">
        <f t="array" ref="M1573">IFERROR(IF(ISNUMBER(L1573),(L1573-INDEX('Price Data'!Q:Q,MATCH(TEXT(A1573,"YYYY-MM-DD"),'Price Data'!P:P,0)+1))/INDEX('Price Data'!Q:Q,MATCH(TEXT(A1573,"YYYY-MM-DD"),'Price Data'!P:P,0)+1),""),"")</f>
        <v>-1.7142857142857158E-2</v>
      </c>
      <c r="N1573" s="34">
        <f>IFERROR(INDEX('Price Data'!T:T,MATCH(TEXT(A1573,"YYYY-MM-DD"),'Price Data'!S:S,0)),"")</f>
        <v>2.87</v>
      </c>
      <c r="O1573" s="10" cm="1">
        <f t="array" ref="O1573">IFERROR(IF(ISNUMBER(N1573),(N1573-INDEX('Price Data'!T:T,MATCH(TEXT(A1573,"YYYY-MM-DD"),'Price Data'!S:S,0)+1))/INDEX('Price Data'!T:T,MATCH(TEXT(A1573,"YYYY-MM-DD"),'Price Data'!S:S,0)+1),""),"")</f>
        <v>-1.0344827586206829E-2</v>
      </c>
    </row>
    <row r="1574" spans="1:15" x14ac:dyDescent="0.3">
      <c r="A1574" s="8">
        <v>43393</v>
      </c>
      <c r="B1574" s="34" t="str">
        <f>IFERROR(INDEX('Price Data'!B:B,MATCH(TEXT(A1574,"YYYY-MM-DD"),'Price Data'!A:A,0)),"")</f>
        <v/>
      </c>
      <c r="C1574" s="10" t="str" cm="1">
        <f t="array" ref="C1574">IFERROR(IF(ISNUMBER(B1574),(B1574-INDEX('Price Data'!B:B,MATCH(TEXT(A1574,"YYYY-MM-DD"),'Price Data'!A:A,0)+1))/INDEX('Price Data'!B:B,MATCH(TEXT(A1574,"YYYY-MM-DD"),'Price Data'!A:A,0)+1),""),"")</f>
        <v/>
      </c>
      <c r="D1574" s="34" t="str">
        <f>IFERROR(INDEX('Price Data'!E:E,MATCH(TEXT(A1574,"YYYY-MM-DD"),'Price Data'!D:D,0)),"")</f>
        <v/>
      </c>
      <c r="E1574" s="10" t="str" cm="1">
        <f t="array" ref="E1574">IFERROR(IF(ISNUMBER(D1574),(D1574-INDEX('Price Data'!E:E,MATCH(TEXT(A1574,"YYYY-MM-DD"),'Price Data'!D:D,0)+1))/INDEX('Price Data'!E:E,MATCH(TEXT(A1574,"YYYY-MM-DD"),'Price Data'!D:D,0)+1),""),"")</f>
        <v/>
      </c>
      <c r="F1574" s="34" t="str">
        <f>IFERROR(INDEX('Price Data'!H:H,MATCH(TEXT(A1574,"YYYY-MM-DD"),'Price Data'!G:G,0)),"")</f>
        <v/>
      </c>
      <c r="G1574" s="10" t="str" cm="1">
        <f t="array" ref="G1574">IFERROR(IF(ISNUMBER(F1574),(F1574-INDEX('Price Data'!H:H,MATCH(TEXT(A1574,"YYYY-MM-DD"),'Price Data'!G:G,0)+1))/INDEX('Price Data'!H:H,MATCH(TEXT(A1574,"YYYY-MM-DD"),'Price Data'!G:G,0)+1),""),"")</f>
        <v/>
      </c>
      <c r="H1574" s="34" t="str">
        <f>IFERROR(INDEX('Price Data'!K:K,MATCH(TEXT(A1574,"YYYY-MM-DD"),'Price Data'!J:J,0)),"")</f>
        <v/>
      </c>
      <c r="I1574" s="10" t="str" cm="1">
        <f t="array" ref="I1574">IFERROR(IF(ISNUMBER(H1574),(H1574-INDEX('Price Data'!K:K,MATCH(TEXT(A1574,"YYYY-MM-DD"),'Price Data'!J:J,0)+1))/INDEX('Price Data'!K:K,MATCH(TEXT(A1574,"YYYY-MM-DD"),'Price Data'!J:J,0)+1),""),"")</f>
        <v/>
      </c>
      <c r="J1574" s="34" t="str">
        <f>IFERROR(INDEX('Price Data'!N:N,MATCH(TEXT(A1574,"YYYY-MM-DD"),'Price Data'!M:M,0)),"")</f>
        <v/>
      </c>
      <c r="K1574" s="10" t="str" cm="1">
        <f t="array" ref="K1574">IFERROR(IF(ISNUMBER(J1574),(J1574-INDEX('Price Data'!N:N,MATCH(TEXT(A1574,"YYYY-MM-DD"),'Price Data'!M:M,0)+1))/INDEX('Price Data'!N:N,MATCH(TEXT(A1574,"YYYY-MM-DD"),'Price Data'!M:M,0)+1),""),"")</f>
        <v/>
      </c>
      <c r="L1574" s="34" t="str">
        <f>IFERROR(INDEX('Price Data'!Q:Q,MATCH(TEXT(A1574,"YYYY-MM-DD"),'Price Data'!P:P,0)),"")</f>
        <v/>
      </c>
      <c r="M1574" s="10" t="str" cm="1">
        <f t="array" ref="M1574">IFERROR(IF(ISNUMBER(L1574),(L1574-INDEX('Price Data'!Q:Q,MATCH(TEXT(A1574,"YYYY-MM-DD"),'Price Data'!P:P,0)+1))/INDEX('Price Data'!Q:Q,MATCH(TEXT(A1574,"YYYY-MM-DD"),'Price Data'!P:P,0)+1),""),"")</f>
        <v/>
      </c>
      <c r="N1574" s="34" t="str">
        <f>IFERROR(INDEX('Price Data'!T:T,MATCH(TEXT(A1574,"YYYY-MM-DD"),'Price Data'!S:S,0)),"")</f>
        <v/>
      </c>
      <c r="O1574" s="10" t="str" cm="1">
        <f t="array" ref="O1574">IFERROR(IF(ISNUMBER(N1574),(N1574-INDEX('Price Data'!T:T,MATCH(TEXT(A1574,"YYYY-MM-DD"),'Price Data'!S:S,0)+1))/INDEX('Price Data'!T:T,MATCH(TEXT(A1574,"YYYY-MM-DD"),'Price Data'!S:S,0)+1),""),"")</f>
        <v/>
      </c>
    </row>
    <row r="1575" spans="1:15" x14ac:dyDescent="0.3">
      <c r="A1575" s="8">
        <v>43394</v>
      </c>
      <c r="B1575" s="34" t="str">
        <f>IFERROR(INDEX('Price Data'!B:B,MATCH(TEXT(A1575,"YYYY-MM-DD"),'Price Data'!A:A,0)),"")</f>
        <v/>
      </c>
      <c r="C1575" s="10" t="str" cm="1">
        <f t="array" ref="C1575">IFERROR(IF(ISNUMBER(B1575),(B1575-INDEX('Price Data'!B:B,MATCH(TEXT(A1575,"YYYY-MM-DD"),'Price Data'!A:A,0)+1))/INDEX('Price Data'!B:B,MATCH(TEXT(A1575,"YYYY-MM-DD"),'Price Data'!A:A,0)+1),""),"")</f>
        <v/>
      </c>
      <c r="D1575" s="34" t="str">
        <f>IFERROR(INDEX('Price Data'!E:E,MATCH(TEXT(A1575,"YYYY-MM-DD"),'Price Data'!D:D,0)),"")</f>
        <v/>
      </c>
      <c r="E1575" s="10" t="str" cm="1">
        <f t="array" ref="E1575">IFERROR(IF(ISNUMBER(D1575),(D1575-INDEX('Price Data'!E:E,MATCH(TEXT(A1575,"YYYY-MM-DD"),'Price Data'!D:D,0)+1))/INDEX('Price Data'!E:E,MATCH(TEXT(A1575,"YYYY-MM-DD"),'Price Data'!D:D,0)+1),""),"")</f>
        <v/>
      </c>
      <c r="F1575" s="34" t="str">
        <f>IFERROR(INDEX('Price Data'!H:H,MATCH(TEXT(A1575,"YYYY-MM-DD"),'Price Data'!G:G,0)),"")</f>
        <v/>
      </c>
      <c r="G1575" s="10" t="str" cm="1">
        <f t="array" ref="G1575">IFERROR(IF(ISNUMBER(F1575),(F1575-INDEX('Price Data'!H:H,MATCH(TEXT(A1575,"YYYY-MM-DD"),'Price Data'!G:G,0)+1))/INDEX('Price Data'!H:H,MATCH(TEXT(A1575,"YYYY-MM-DD"),'Price Data'!G:G,0)+1),""),"")</f>
        <v/>
      </c>
      <c r="H1575" s="34" t="str">
        <f>IFERROR(INDEX('Price Data'!K:K,MATCH(TEXT(A1575,"YYYY-MM-DD"),'Price Data'!J:J,0)),"")</f>
        <v/>
      </c>
      <c r="I1575" s="10" t="str" cm="1">
        <f t="array" ref="I1575">IFERROR(IF(ISNUMBER(H1575),(H1575-INDEX('Price Data'!K:K,MATCH(TEXT(A1575,"YYYY-MM-DD"),'Price Data'!J:J,0)+1))/INDEX('Price Data'!K:K,MATCH(TEXT(A1575,"YYYY-MM-DD"),'Price Data'!J:J,0)+1),""),"")</f>
        <v/>
      </c>
      <c r="J1575" s="34" t="str">
        <f>IFERROR(INDEX('Price Data'!N:N,MATCH(TEXT(A1575,"YYYY-MM-DD"),'Price Data'!M:M,0)),"")</f>
        <v/>
      </c>
      <c r="K1575" s="10" t="str" cm="1">
        <f t="array" ref="K1575">IFERROR(IF(ISNUMBER(J1575),(J1575-INDEX('Price Data'!N:N,MATCH(TEXT(A1575,"YYYY-MM-DD"),'Price Data'!M:M,0)+1))/INDEX('Price Data'!N:N,MATCH(TEXT(A1575,"YYYY-MM-DD"),'Price Data'!M:M,0)+1),""),"")</f>
        <v/>
      </c>
      <c r="L1575" s="34" t="str">
        <f>IFERROR(INDEX('Price Data'!Q:Q,MATCH(TEXT(A1575,"YYYY-MM-DD"),'Price Data'!P:P,0)),"")</f>
        <v/>
      </c>
      <c r="M1575" s="10" t="str" cm="1">
        <f t="array" ref="M1575">IFERROR(IF(ISNUMBER(L1575),(L1575-INDEX('Price Data'!Q:Q,MATCH(TEXT(A1575,"YYYY-MM-DD"),'Price Data'!P:P,0)+1))/INDEX('Price Data'!Q:Q,MATCH(TEXT(A1575,"YYYY-MM-DD"),'Price Data'!P:P,0)+1),""),"")</f>
        <v/>
      </c>
      <c r="N1575" s="34" t="str">
        <f>IFERROR(INDEX('Price Data'!T:T,MATCH(TEXT(A1575,"YYYY-MM-DD"),'Price Data'!S:S,0)),"")</f>
        <v/>
      </c>
      <c r="O1575" s="10" t="str" cm="1">
        <f t="array" ref="O1575">IFERROR(IF(ISNUMBER(N1575),(N1575-INDEX('Price Data'!T:T,MATCH(TEXT(A1575,"YYYY-MM-DD"),'Price Data'!S:S,0)+1))/INDEX('Price Data'!T:T,MATCH(TEXT(A1575,"YYYY-MM-DD"),'Price Data'!S:S,0)+1),""),"")</f>
        <v/>
      </c>
    </row>
    <row r="1576" spans="1:15" x14ac:dyDescent="0.3">
      <c r="A1576" s="8">
        <v>43395</v>
      </c>
      <c r="B1576" s="34">
        <f>IFERROR(INDEX('Price Data'!B:B,MATCH(TEXT(A1576,"YYYY-MM-DD"),'Price Data'!A:A,0)),"")</f>
        <v>18966</v>
      </c>
      <c r="C1576" s="10" cm="1">
        <f t="array" ref="C1576">IFERROR(IF(ISNUMBER(B1576),(B1576-INDEX('Price Data'!B:B,MATCH(TEXT(A1576,"YYYY-MM-DD"),'Price Data'!A:A,0)+1))/INDEX('Price Data'!B:B,MATCH(TEXT(A1576,"YYYY-MM-DD"),'Price Data'!A:A,0)+1),""),"")</f>
        <v>-5.9748427672955979E-3</v>
      </c>
      <c r="D1576" s="34">
        <f>IFERROR(INDEX('Price Data'!E:E,MATCH(TEXT(A1576,"YYYY-MM-DD"),'Price Data'!D:D,0)),"")</f>
        <v>11.31</v>
      </c>
      <c r="E1576" s="10" cm="1">
        <f t="array" ref="E1576">IFERROR(IF(ISNUMBER(D1576),(D1576-INDEX('Price Data'!E:E,MATCH(TEXT(A1576,"YYYY-MM-DD"),'Price Data'!D:D,0)+1))/INDEX('Price Data'!E:E,MATCH(TEXT(A1576,"YYYY-MM-DD"),'Price Data'!D:D,0)+1),""),"")</f>
        <v>-1.9080659150043269E-2</v>
      </c>
      <c r="F1576" s="34">
        <f>IFERROR(INDEX('Price Data'!H:H,MATCH(TEXT(A1576,"YYYY-MM-DD"),'Price Data'!G:G,0)),"")</f>
        <v>150.60000600000001</v>
      </c>
      <c r="G1576" s="10" cm="1">
        <f t="array" ref="G1576">IFERROR(IF(ISNUMBER(F1576),(F1576-INDEX('Price Data'!H:H,MATCH(TEXT(A1576,"YYYY-MM-DD"),'Price Data'!G:G,0)+1))/INDEX('Price Data'!H:H,MATCH(TEXT(A1576,"YYYY-MM-DD"),'Price Data'!G:G,0)+1),""),"")</f>
        <v>-5.3127927322327656E-2</v>
      </c>
      <c r="H1576" s="34">
        <f>IFERROR(INDEX('Price Data'!K:K,MATCH(TEXT(A1576,"YYYY-MM-DD"),'Price Data'!J:J,0)),"")</f>
        <v>1.97</v>
      </c>
      <c r="I1576" s="10" cm="1">
        <f t="array" ref="I1576">IFERROR(IF(ISNUMBER(H1576),(H1576-INDEX('Price Data'!K:K,MATCH(TEXT(A1576,"YYYY-MM-DD"),'Price Data'!J:J,0)+1))/INDEX('Price Data'!K:K,MATCH(TEXT(A1576,"YYYY-MM-DD"),'Price Data'!J:J,0)+1),""),"")</f>
        <v>-5.0505050505050553E-3</v>
      </c>
      <c r="J1576" s="34">
        <f>IFERROR(INDEX('Price Data'!N:N,MATCH(TEXT(A1576,"YYYY-MM-DD"),'Price Data'!M:M,0)),"")</f>
        <v>2.29</v>
      </c>
      <c r="K1576" s="10" cm="1">
        <f t="array" ref="K1576">IFERROR(IF(ISNUMBER(J1576),(J1576-INDEX('Price Data'!N:N,MATCH(TEXT(A1576,"YYYY-MM-DD"),'Price Data'!M:M,0)+1))/INDEX('Price Data'!N:N,MATCH(TEXT(A1576,"YYYY-MM-DD"),'Price Data'!M:M,0)+1),""),"")</f>
        <v>-3.3755274261603407E-2</v>
      </c>
      <c r="L1576" s="34">
        <f>IFERROR(INDEX('Price Data'!Q:Q,MATCH(TEXT(A1576,"YYYY-MM-DD"),'Price Data'!P:P,0)),"")</f>
        <v>1.67</v>
      </c>
      <c r="M1576" s="10" cm="1">
        <f t="array" ref="M1576">IFERROR(IF(ISNUMBER(L1576),(L1576-INDEX('Price Data'!Q:Q,MATCH(TEXT(A1576,"YYYY-MM-DD"),'Price Data'!P:P,0)+1))/INDEX('Price Data'!Q:Q,MATCH(TEXT(A1576,"YYYY-MM-DD"),'Price Data'!P:P,0)+1),""),"")</f>
        <v>-2.9069767441860492E-2</v>
      </c>
      <c r="N1576" s="34">
        <f>IFERROR(INDEX('Price Data'!T:T,MATCH(TEXT(A1576,"YYYY-MM-DD"),'Price Data'!S:S,0)),"")</f>
        <v>2.83</v>
      </c>
      <c r="O1576" s="10" cm="1">
        <f t="array" ref="O1576">IFERROR(IF(ISNUMBER(N1576),(N1576-INDEX('Price Data'!T:T,MATCH(TEXT(A1576,"YYYY-MM-DD"),'Price Data'!S:S,0)+1))/INDEX('Price Data'!T:T,MATCH(TEXT(A1576,"YYYY-MM-DD"),'Price Data'!S:S,0)+1),""),"")</f>
        <v>-1.3937282229965169E-2</v>
      </c>
    </row>
    <row r="1577" spans="1:15" x14ac:dyDescent="0.3">
      <c r="A1577" s="8">
        <v>43396</v>
      </c>
      <c r="B1577" s="34">
        <f>IFERROR(INDEX('Price Data'!B:B,MATCH(TEXT(A1577,"YYYY-MM-DD"),'Price Data'!A:A,0)),"")</f>
        <v>18802</v>
      </c>
      <c r="C1577" s="10" cm="1">
        <f t="array" ref="C1577">IFERROR(IF(ISNUMBER(B1577),(B1577-INDEX('Price Data'!B:B,MATCH(TEXT(A1577,"YYYY-MM-DD"),'Price Data'!A:A,0)+1))/INDEX('Price Data'!B:B,MATCH(TEXT(A1577,"YYYY-MM-DD"),'Price Data'!A:A,0)+1),""),"")</f>
        <v>-8.6470526204787523E-3</v>
      </c>
      <c r="D1577" s="34">
        <f>IFERROR(INDEX('Price Data'!E:E,MATCH(TEXT(A1577,"YYYY-MM-DD"),'Price Data'!D:D,0)),"")</f>
        <v>11.28</v>
      </c>
      <c r="E1577" s="10" cm="1">
        <f t="array" ref="E1577">IFERROR(IF(ISNUMBER(D1577),(D1577-INDEX('Price Data'!E:E,MATCH(TEXT(A1577,"YYYY-MM-DD"),'Price Data'!D:D,0)+1))/INDEX('Price Data'!E:E,MATCH(TEXT(A1577,"YYYY-MM-DD"),'Price Data'!D:D,0)+1),""),"")</f>
        <v>-2.6525198938993047E-3</v>
      </c>
      <c r="F1577" s="34">
        <f>IFERROR(INDEX('Price Data'!H:H,MATCH(TEXT(A1577,"YYYY-MM-DD"),'Price Data'!G:G,0)),"")</f>
        <v>145.10000600000001</v>
      </c>
      <c r="G1577" s="10" cm="1">
        <f t="array" ref="G1577">IFERROR(IF(ISNUMBER(F1577),(F1577-INDEX('Price Data'!H:H,MATCH(TEXT(A1577,"YYYY-MM-DD"),'Price Data'!G:G,0)+1))/INDEX('Price Data'!H:H,MATCH(TEXT(A1577,"YYYY-MM-DD"),'Price Data'!G:G,0)+1),""),"")</f>
        <v>-3.6520582874345967E-2</v>
      </c>
      <c r="H1577" s="34">
        <f>IFERROR(INDEX('Price Data'!K:K,MATCH(TEXT(A1577,"YYYY-MM-DD"),'Price Data'!J:J,0)),"")</f>
        <v>1.97</v>
      </c>
      <c r="I1577" s="10" cm="1">
        <f t="array" ref="I1577">IFERROR(IF(ISNUMBER(H1577),(H1577-INDEX('Price Data'!K:K,MATCH(TEXT(A1577,"YYYY-MM-DD"),'Price Data'!J:J,0)+1))/INDEX('Price Data'!K:K,MATCH(TEXT(A1577,"YYYY-MM-DD"),'Price Data'!J:J,0)+1),""),"")</f>
        <v>0</v>
      </c>
      <c r="J1577" s="34">
        <f>IFERROR(INDEX('Price Data'!N:N,MATCH(TEXT(A1577,"YYYY-MM-DD"),'Price Data'!M:M,0)),"")</f>
        <v>2.2400000000000002</v>
      </c>
      <c r="K1577" s="10" cm="1">
        <f t="array" ref="K1577">IFERROR(IF(ISNUMBER(J1577),(J1577-INDEX('Price Data'!N:N,MATCH(TEXT(A1577,"YYYY-MM-DD"),'Price Data'!M:M,0)+1))/INDEX('Price Data'!N:N,MATCH(TEXT(A1577,"YYYY-MM-DD"),'Price Data'!M:M,0)+1),""),"")</f>
        <v>-2.1834061135371102E-2</v>
      </c>
      <c r="L1577" s="34">
        <f>IFERROR(INDEX('Price Data'!Q:Q,MATCH(TEXT(A1577,"YYYY-MM-DD"),'Price Data'!P:P,0)),"")</f>
        <v>1.64</v>
      </c>
      <c r="M1577" s="10" cm="1">
        <f t="array" ref="M1577">IFERROR(IF(ISNUMBER(L1577),(L1577-INDEX('Price Data'!Q:Q,MATCH(TEXT(A1577,"YYYY-MM-DD"),'Price Data'!P:P,0)+1))/INDEX('Price Data'!Q:Q,MATCH(TEXT(A1577,"YYYY-MM-DD"),'Price Data'!P:P,0)+1),""),"")</f>
        <v>-1.7964071856287442E-2</v>
      </c>
      <c r="N1577" s="34">
        <f>IFERROR(INDEX('Price Data'!T:T,MATCH(TEXT(A1577,"YYYY-MM-DD"),'Price Data'!S:S,0)),"")</f>
        <v>2.77</v>
      </c>
      <c r="O1577" s="10" cm="1">
        <f t="array" ref="O1577">IFERROR(IF(ISNUMBER(N1577),(N1577-INDEX('Price Data'!T:T,MATCH(TEXT(A1577,"YYYY-MM-DD"),'Price Data'!S:S,0)+1))/INDEX('Price Data'!T:T,MATCH(TEXT(A1577,"YYYY-MM-DD"),'Price Data'!S:S,0)+1),""),"")</f>
        <v>-2.1201413427561856E-2</v>
      </c>
    </row>
    <row r="1578" spans="1:15" x14ac:dyDescent="0.3">
      <c r="A1578" s="8">
        <v>43397</v>
      </c>
      <c r="B1578" s="34">
        <f>IFERROR(INDEX('Price Data'!B:B,MATCH(TEXT(A1578,"YYYY-MM-DD"),'Price Data'!A:A,0)),"")</f>
        <v>18485</v>
      </c>
      <c r="C1578" s="10" cm="1">
        <f t="array" ref="C1578">IFERROR(IF(ISNUMBER(B1578),(B1578-INDEX('Price Data'!B:B,MATCH(TEXT(A1578,"YYYY-MM-DD"),'Price Data'!A:A,0)+1))/INDEX('Price Data'!B:B,MATCH(TEXT(A1578,"YYYY-MM-DD"),'Price Data'!A:A,0)+1),""),"")</f>
        <v>-1.6859908520370174E-2</v>
      </c>
      <c r="D1578" s="34">
        <f>IFERROR(INDEX('Price Data'!E:E,MATCH(TEXT(A1578,"YYYY-MM-DD"),'Price Data'!D:D,0)),"")</f>
        <v>10.9</v>
      </c>
      <c r="E1578" s="10" cm="1">
        <f t="array" ref="E1578">IFERROR(IF(ISNUMBER(D1578),(D1578-INDEX('Price Data'!E:E,MATCH(TEXT(A1578,"YYYY-MM-DD"),'Price Data'!D:D,0)+1))/INDEX('Price Data'!E:E,MATCH(TEXT(A1578,"YYYY-MM-DD"),'Price Data'!D:D,0)+1),""),"")</f>
        <v>-3.3687943262411264E-2</v>
      </c>
      <c r="F1578" s="34">
        <f>IFERROR(INDEX('Price Data'!H:H,MATCH(TEXT(A1578,"YYYY-MM-DD"),'Price Data'!G:G,0)),"")</f>
        <v>137</v>
      </c>
      <c r="G1578" s="10" cm="1">
        <f t="array" ref="G1578">IFERROR(IF(ISNUMBER(F1578),(F1578-INDEX('Price Data'!H:H,MATCH(TEXT(A1578,"YYYY-MM-DD"),'Price Data'!G:G,0)+1))/INDEX('Price Data'!H:H,MATCH(TEXT(A1578,"YYYY-MM-DD"),'Price Data'!G:G,0)+1),""),"")</f>
        <v>-5.5823608994199539E-2</v>
      </c>
      <c r="H1578" s="34">
        <f>IFERROR(INDEX('Price Data'!K:K,MATCH(TEXT(A1578,"YYYY-MM-DD"),'Price Data'!J:J,0)),"")</f>
        <v>1.9</v>
      </c>
      <c r="I1578" s="10" cm="1">
        <f t="array" ref="I1578">IFERROR(IF(ISNUMBER(H1578),(H1578-INDEX('Price Data'!K:K,MATCH(TEXT(A1578,"YYYY-MM-DD"),'Price Data'!J:J,0)+1))/INDEX('Price Data'!K:K,MATCH(TEXT(A1578,"YYYY-MM-DD"),'Price Data'!J:J,0)+1),""),"")</f>
        <v>-3.5532994923857898E-2</v>
      </c>
      <c r="J1578" s="34">
        <f>IFERROR(INDEX('Price Data'!N:N,MATCH(TEXT(A1578,"YYYY-MM-DD"),'Price Data'!M:M,0)),"")</f>
        <v>2.17</v>
      </c>
      <c r="K1578" s="10" cm="1">
        <f t="array" ref="K1578">IFERROR(IF(ISNUMBER(J1578),(J1578-INDEX('Price Data'!N:N,MATCH(TEXT(A1578,"YYYY-MM-DD"),'Price Data'!M:M,0)+1))/INDEX('Price Data'!N:N,MATCH(TEXT(A1578,"YYYY-MM-DD"),'Price Data'!M:M,0)+1),""),"")</f>
        <v>-3.1250000000000125E-2</v>
      </c>
      <c r="L1578" s="34">
        <f>IFERROR(INDEX('Price Data'!Q:Q,MATCH(TEXT(A1578,"YYYY-MM-DD"),'Price Data'!P:P,0)),"")</f>
        <v>1.56</v>
      </c>
      <c r="M1578" s="10" cm="1">
        <f t="array" ref="M1578">IFERROR(IF(ISNUMBER(L1578),(L1578-INDEX('Price Data'!Q:Q,MATCH(TEXT(A1578,"YYYY-MM-DD"),'Price Data'!P:P,0)+1))/INDEX('Price Data'!Q:Q,MATCH(TEXT(A1578,"YYYY-MM-DD"),'Price Data'!P:P,0)+1),""),"")</f>
        <v>-4.878048780487796E-2</v>
      </c>
      <c r="N1578" s="34">
        <f>IFERROR(INDEX('Price Data'!T:T,MATCH(TEXT(A1578,"YYYY-MM-DD"),'Price Data'!S:S,0)),"")</f>
        <v>2.73</v>
      </c>
      <c r="O1578" s="10" cm="1">
        <f t="array" ref="O1578">IFERROR(IF(ISNUMBER(N1578),(N1578-INDEX('Price Data'!T:T,MATCH(TEXT(A1578,"YYYY-MM-DD"),'Price Data'!S:S,0)+1))/INDEX('Price Data'!T:T,MATCH(TEXT(A1578,"YYYY-MM-DD"),'Price Data'!S:S,0)+1),""),"")</f>
        <v>-1.4440433212996403E-2</v>
      </c>
    </row>
    <row r="1579" spans="1:15" x14ac:dyDescent="0.3">
      <c r="A1579" s="8">
        <v>43398</v>
      </c>
      <c r="B1579" s="34">
        <f>IFERROR(INDEX('Price Data'!B:B,MATCH(TEXT(A1579,"YYYY-MM-DD"),'Price Data'!A:A,0)),"")</f>
        <v>18815</v>
      </c>
      <c r="C1579" s="10" cm="1">
        <f t="array" ref="C1579">IFERROR(IF(ISNUMBER(B1579),(B1579-INDEX('Price Data'!B:B,MATCH(TEXT(A1579,"YYYY-MM-DD"),'Price Data'!A:A,0)+1))/INDEX('Price Data'!B:B,MATCH(TEXT(A1579,"YYYY-MM-DD"),'Price Data'!A:A,0)+1),""),"")</f>
        <v>1.7852312685961592E-2</v>
      </c>
      <c r="D1579" s="34">
        <f>IFERROR(INDEX('Price Data'!E:E,MATCH(TEXT(A1579,"YYYY-MM-DD"),'Price Data'!D:D,0)),"")</f>
        <v>11.14</v>
      </c>
      <c r="E1579" s="10" cm="1">
        <f t="array" ref="E1579">IFERROR(IF(ISNUMBER(D1579),(D1579-INDEX('Price Data'!E:E,MATCH(TEXT(A1579,"YYYY-MM-DD"),'Price Data'!D:D,0)+1))/INDEX('Price Data'!E:E,MATCH(TEXT(A1579,"YYYY-MM-DD"),'Price Data'!D:D,0)+1),""),"")</f>
        <v>2.201834862385323E-2</v>
      </c>
      <c r="F1579" s="34">
        <f>IFERROR(INDEX('Price Data'!H:H,MATCH(TEXT(A1579,"YYYY-MM-DD"),'Price Data'!G:G,0)),"")</f>
        <v>140.550003</v>
      </c>
      <c r="G1579" s="10" cm="1">
        <f t="array" ref="G1579">IFERROR(IF(ISNUMBER(F1579),(F1579-INDEX('Price Data'!H:H,MATCH(TEXT(A1579,"YYYY-MM-DD"),'Price Data'!G:G,0)+1))/INDEX('Price Data'!H:H,MATCH(TEXT(A1579,"YYYY-MM-DD"),'Price Data'!G:G,0)+1),""),"")</f>
        <v>2.5912430656934334E-2</v>
      </c>
      <c r="H1579" s="34">
        <f>IFERROR(INDEX('Price Data'!K:K,MATCH(TEXT(A1579,"YYYY-MM-DD"),'Price Data'!J:J,0)),"")</f>
        <v>1.95</v>
      </c>
      <c r="I1579" s="10" cm="1">
        <f t="array" ref="I1579">IFERROR(IF(ISNUMBER(H1579),(H1579-INDEX('Price Data'!K:K,MATCH(TEXT(A1579,"YYYY-MM-DD"),'Price Data'!J:J,0)+1))/INDEX('Price Data'!K:K,MATCH(TEXT(A1579,"YYYY-MM-DD"),'Price Data'!J:J,0)+1),""),"")</f>
        <v>2.6315789473684237E-2</v>
      </c>
      <c r="J1579" s="34">
        <f>IFERROR(INDEX('Price Data'!N:N,MATCH(TEXT(A1579,"YYYY-MM-DD"),'Price Data'!M:M,0)),"")</f>
        <v>2.2200000000000002</v>
      </c>
      <c r="K1579" s="10" cm="1">
        <f t="array" ref="K1579">IFERROR(IF(ISNUMBER(J1579),(J1579-INDEX('Price Data'!N:N,MATCH(TEXT(A1579,"YYYY-MM-DD"),'Price Data'!M:M,0)+1))/INDEX('Price Data'!N:N,MATCH(TEXT(A1579,"YYYY-MM-DD"),'Price Data'!M:M,0)+1),""),"")</f>
        <v>2.3041474654378002E-2</v>
      </c>
      <c r="L1579" s="34">
        <f>IFERROR(INDEX('Price Data'!Q:Q,MATCH(TEXT(A1579,"YYYY-MM-DD"),'Price Data'!P:P,0)),"")</f>
        <v>1.59</v>
      </c>
      <c r="M1579" s="10" cm="1">
        <f t="array" ref="M1579">IFERROR(IF(ISNUMBER(L1579),(L1579-INDEX('Price Data'!Q:Q,MATCH(TEXT(A1579,"YYYY-MM-DD"),'Price Data'!P:P,0)+1))/INDEX('Price Data'!Q:Q,MATCH(TEXT(A1579,"YYYY-MM-DD"),'Price Data'!P:P,0)+1),""),"")</f>
        <v>1.9230769230769246E-2</v>
      </c>
      <c r="N1579" s="34">
        <f>IFERROR(INDEX('Price Data'!T:T,MATCH(TEXT(A1579,"YYYY-MM-DD"),'Price Data'!S:S,0)),"")</f>
        <v>2.78</v>
      </c>
      <c r="O1579" s="10" cm="1">
        <f t="array" ref="O1579">IFERROR(IF(ISNUMBER(N1579),(N1579-INDEX('Price Data'!T:T,MATCH(TEXT(A1579,"YYYY-MM-DD"),'Price Data'!S:S,0)+1))/INDEX('Price Data'!T:T,MATCH(TEXT(A1579,"YYYY-MM-DD"),'Price Data'!S:S,0)+1),""),"")</f>
        <v>1.831501831501825E-2</v>
      </c>
    </row>
    <row r="1580" spans="1:15" x14ac:dyDescent="0.3">
      <c r="A1580" s="8">
        <v>43399</v>
      </c>
      <c r="B1580" s="34">
        <f>IFERROR(INDEX('Price Data'!B:B,MATCH(TEXT(A1580,"YYYY-MM-DD"),'Price Data'!A:A,0)),"")</f>
        <v>18683</v>
      </c>
      <c r="C1580" s="10" cm="1">
        <f t="array" ref="C1580">IFERROR(IF(ISNUMBER(B1580),(B1580-INDEX('Price Data'!B:B,MATCH(TEXT(A1580,"YYYY-MM-DD"),'Price Data'!A:A,0)+1))/INDEX('Price Data'!B:B,MATCH(TEXT(A1580,"YYYY-MM-DD"),'Price Data'!A:A,0)+1),""),"")</f>
        <v>-7.015678979537603E-3</v>
      </c>
      <c r="D1580" s="34">
        <f>IFERROR(INDEX('Price Data'!E:E,MATCH(TEXT(A1580,"YYYY-MM-DD"),'Price Data'!D:D,0)),"")</f>
        <v>10.97</v>
      </c>
      <c r="E1580" s="10" cm="1">
        <f t="array" ref="E1580">IFERROR(IF(ISNUMBER(D1580),(D1580-INDEX('Price Data'!E:E,MATCH(TEXT(A1580,"YYYY-MM-DD"),'Price Data'!D:D,0)+1))/INDEX('Price Data'!E:E,MATCH(TEXT(A1580,"YYYY-MM-DD"),'Price Data'!D:D,0)+1),""),"")</f>
        <v>-1.5260323159784553E-2</v>
      </c>
      <c r="F1580" s="34">
        <f>IFERROR(INDEX('Price Data'!H:H,MATCH(TEXT(A1580,"YYYY-MM-DD"),'Price Data'!G:G,0)),"")</f>
        <v>141.699997</v>
      </c>
      <c r="G1580" s="10" cm="1">
        <f t="array" ref="G1580">IFERROR(IF(ISNUMBER(F1580),(F1580-INDEX('Price Data'!H:H,MATCH(TEXT(A1580,"YYYY-MM-DD"),'Price Data'!G:G,0)+1))/INDEX('Price Data'!H:H,MATCH(TEXT(A1580,"YYYY-MM-DD"),'Price Data'!G:G,0)+1),""),"")</f>
        <v>8.182098722544974E-3</v>
      </c>
      <c r="H1580" s="34">
        <f>IFERROR(INDEX('Price Data'!K:K,MATCH(TEXT(A1580,"YYYY-MM-DD"),'Price Data'!J:J,0)),"")</f>
        <v>1.94</v>
      </c>
      <c r="I1580" s="10" cm="1">
        <f t="array" ref="I1580">IFERROR(IF(ISNUMBER(H1580),(H1580-INDEX('Price Data'!K:K,MATCH(TEXT(A1580,"YYYY-MM-DD"),'Price Data'!J:J,0)+1))/INDEX('Price Data'!K:K,MATCH(TEXT(A1580,"YYYY-MM-DD"),'Price Data'!J:J,0)+1),""),"")</f>
        <v>-5.1282051282051325E-3</v>
      </c>
      <c r="J1580" s="34">
        <f>IFERROR(INDEX('Price Data'!N:N,MATCH(TEXT(A1580,"YYYY-MM-DD"),'Price Data'!M:M,0)),"")</f>
        <v>2.21</v>
      </c>
      <c r="K1580" s="10" cm="1">
        <f t="array" ref="K1580">IFERROR(IF(ISNUMBER(J1580),(J1580-INDEX('Price Data'!N:N,MATCH(TEXT(A1580,"YYYY-MM-DD"),'Price Data'!M:M,0)+1))/INDEX('Price Data'!N:N,MATCH(TEXT(A1580,"YYYY-MM-DD"),'Price Data'!M:M,0)+1),""),"")</f>
        <v>-4.5045045045046085E-3</v>
      </c>
      <c r="L1580" s="34">
        <f>IFERROR(INDEX('Price Data'!Q:Q,MATCH(TEXT(A1580,"YYYY-MM-DD"),'Price Data'!P:P,0)),"")</f>
        <v>1.56</v>
      </c>
      <c r="M1580" s="10" cm="1">
        <f t="array" ref="M1580">IFERROR(IF(ISNUMBER(L1580),(L1580-INDEX('Price Data'!Q:Q,MATCH(TEXT(A1580,"YYYY-MM-DD"),'Price Data'!P:P,0)+1))/INDEX('Price Data'!Q:Q,MATCH(TEXT(A1580,"YYYY-MM-DD"),'Price Data'!P:P,0)+1),""),"")</f>
        <v>-1.8867924528301903E-2</v>
      </c>
      <c r="N1580" s="34">
        <f>IFERROR(INDEX('Price Data'!T:T,MATCH(TEXT(A1580,"YYYY-MM-DD"),'Price Data'!S:S,0)),"")</f>
        <v>2.78</v>
      </c>
      <c r="O1580" s="10" cm="1">
        <f t="array" ref="O1580">IFERROR(IF(ISNUMBER(N1580),(N1580-INDEX('Price Data'!T:T,MATCH(TEXT(A1580,"YYYY-MM-DD"),'Price Data'!S:S,0)+1))/INDEX('Price Data'!T:T,MATCH(TEXT(A1580,"YYYY-MM-DD"),'Price Data'!S:S,0)+1),""),"")</f>
        <v>0</v>
      </c>
    </row>
    <row r="1581" spans="1:15" x14ac:dyDescent="0.3">
      <c r="A1581" s="8">
        <v>43400</v>
      </c>
      <c r="B1581" s="34" t="str">
        <f>IFERROR(INDEX('Price Data'!B:B,MATCH(TEXT(A1581,"YYYY-MM-DD"),'Price Data'!A:A,0)),"")</f>
        <v/>
      </c>
      <c r="C1581" s="10" t="str" cm="1">
        <f t="array" ref="C1581">IFERROR(IF(ISNUMBER(B1581),(B1581-INDEX('Price Data'!B:B,MATCH(TEXT(A1581,"YYYY-MM-DD"),'Price Data'!A:A,0)+1))/INDEX('Price Data'!B:B,MATCH(TEXT(A1581,"YYYY-MM-DD"),'Price Data'!A:A,0)+1),""),"")</f>
        <v/>
      </c>
      <c r="D1581" s="34" t="str">
        <f>IFERROR(INDEX('Price Data'!E:E,MATCH(TEXT(A1581,"YYYY-MM-DD"),'Price Data'!D:D,0)),"")</f>
        <v/>
      </c>
      <c r="E1581" s="10" t="str" cm="1">
        <f t="array" ref="E1581">IFERROR(IF(ISNUMBER(D1581),(D1581-INDEX('Price Data'!E:E,MATCH(TEXT(A1581,"YYYY-MM-DD"),'Price Data'!D:D,0)+1))/INDEX('Price Data'!E:E,MATCH(TEXT(A1581,"YYYY-MM-DD"),'Price Data'!D:D,0)+1),""),"")</f>
        <v/>
      </c>
      <c r="F1581" s="34" t="str">
        <f>IFERROR(INDEX('Price Data'!H:H,MATCH(TEXT(A1581,"YYYY-MM-DD"),'Price Data'!G:G,0)),"")</f>
        <v/>
      </c>
      <c r="G1581" s="10" t="str" cm="1">
        <f t="array" ref="G1581">IFERROR(IF(ISNUMBER(F1581),(F1581-INDEX('Price Data'!H:H,MATCH(TEXT(A1581,"YYYY-MM-DD"),'Price Data'!G:G,0)+1))/INDEX('Price Data'!H:H,MATCH(TEXT(A1581,"YYYY-MM-DD"),'Price Data'!G:G,0)+1),""),"")</f>
        <v/>
      </c>
      <c r="H1581" s="34" t="str">
        <f>IFERROR(INDEX('Price Data'!K:K,MATCH(TEXT(A1581,"YYYY-MM-DD"),'Price Data'!J:J,0)),"")</f>
        <v/>
      </c>
      <c r="I1581" s="10" t="str" cm="1">
        <f t="array" ref="I1581">IFERROR(IF(ISNUMBER(H1581),(H1581-INDEX('Price Data'!K:K,MATCH(TEXT(A1581,"YYYY-MM-DD"),'Price Data'!J:J,0)+1))/INDEX('Price Data'!K:K,MATCH(TEXT(A1581,"YYYY-MM-DD"),'Price Data'!J:J,0)+1),""),"")</f>
        <v/>
      </c>
      <c r="J1581" s="34" t="str">
        <f>IFERROR(INDEX('Price Data'!N:N,MATCH(TEXT(A1581,"YYYY-MM-DD"),'Price Data'!M:M,0)),"")</f>
        <v/>
      </c>
      <c r="K1581" s="10" t="str" cm="1">
        <f t="array" ref="K1581">IFERROR(IF(ISNUMBER(J1581),(J1581-INDEX('Price Data'!N:N,MATCH(TEXT(A1581,"YYYY-MM-DD"),'Price Data'!M:M,0)+1))/INDEX('Price Data'!N:N,MATCH(TEXT(A1581,"YYYY-MM-DD"),'Price Data'!M:M,0)+1),""),"")</f>
        <v/>
      </c>
      <c r="L1581" s="34" t="str">
        <f>IFERROR(INDEX('Price Data'!Q:Q,MATCH(TEXT(A1581,"YYYY-MM-DD"),'Price Data'!P:P,0)),"")</f>
        <v/>
      </c>
      <c r="M1581" s="10" t="str" cm="1">
        <f t="array" ref="M1581">IFERROR(IF(ISNUMBER(L1581),(L1581-INDEX('Price Data'!Q:Q,MATCH(TEXT(A1581,"YYYY-MM-DD"),'Price Data'!P:P,0)+1))/INDEX('Price Data'!Q:Q,MATCH(TEXT(A1581,"YYYY-MM-DD"),'Price Data'!P:P,0)+1),""),"")</f>
        <v/>
      </c>
      <c r="N1581" s="34" t="str">
        <f>IFERROR(INDEX('Price Data'!T:T,MATCH(TEXT(A1581,"YYYY-MM-DD"),'Price Data'!S:S,0)),"")</f>
        <v/>
      </c>
      <c r="O1581" s="10" t="str" cm="1">
        <f t="array" ref="O1581">IFERROR(IF(ISNUMBER(N1581),(N1581-INDEX('Price Data'!T:T,MATCH(TEXT(A1581,"YYYY-MM-DD"),'Price Data'!S:S,0)+1))/INDEX('Price Data'!T:T,MATCH(TEXT(A1581,"YYYY-MM-DD"),'Price Data'!S:S,0)+1),""),"")</f>
        <v/>
      </c>
    </row>
    <row r="1582" spans="1:15" x14ac:dyDescent="0.3">
      <c r="A1582" s="8">
        <v>43401</v>
      </c>
      <c r="B1582" s="34" t="str">
        <f>IFERROR(INDEX('Price Data'!B:B,MATCH(TEXT(A1582,"YYYY-MM-DD"),'Price Data'!A:A,0)),"")</f>
        <v/>
      </c>
      <c r="C1582" s="10" t="str" cm="1">
        <f t="array" ref="C1582">IFERROR(IF(ISNUMBER(B1582),(B1582-INDEX('Price Data'!B:B,MATCH(TEXT(A1582,"YYYY-MM-DD"),'Price Data'!A:A,0)+1))/INDEX('Price Data'!B:B,MATCH(TEXT(A1582,"YYYY-MM-DD"),'Price Data'!A:A,0)+1),""),"")</f>
        <v/>
      </c>
      <c r="D1582" s="34" t="str">
        <f>IFERROR(INDEX('Price Data'!E:E,MATCH(TEXT(A1582,"YYYY-MM-DD"),'Price Data'!D:D,0)),"")</f>
        <v/>
      </c>
      <c r="E1582" s="10" t="str" cm="1">
        <f t="array" ref="E1582">IFERROR(IF(ISNUMBER(D1582),(D1582-INDEX('Price Data'!E:E,MATCH(TEXT(A1582,"YYYY-MM-DD"),'Price Data'!D:D,0)+1))/INDEX('Price Data'!E:E,MATCH(TEXT(A1582,"YYYY-MM-DD"),'Price Data'!D:D,0)+1),""),"")</f>
        <v/>
      </c>
      <c r="F1582" s="34" t="str">
        <f>IFERROR(INDEX('Price Data'!H:H,MATCH(TEXT(A1582,"YYYY-MM-DD"),'Price Data'!G:G,0)),"")</f>
        <v/>
      </c>
      <c r="G1582" s="10" t="str" cm="1">
        <f t="array" ref="G1582">IFERROR(IF(ISNUMBER(F1582),(F1582-INDEX('Price Data'!H:H,MATCH(TEXT(A1582,"YYYY-MM-DD"),'Price Data'!G:G,0)+1))/INDEX('Price Data'!H:H,MATCH(TEXT(A1582,"YYYY-MM-DD"),'Price Data'!G:G,0)+1),""),"")</f>
        <v/>
      </c>
      <c r="H1582" s="34" t="str">
        <f>IFERROR(INDEX('Price Data'!K:K,MATCH(TEXT(A1582,"YYYY-MM-DD"),'Price Data'!J:J,0)),"")</f>
        <v/>
      </c>
      <c r="I1582" s="10" t="str" cm="1">
        <f t="array" ref="I1582">IFERROR(IF(ISNUMBER(H1582),(H1582-INDEX('Price Data'!K:K,MATCH(TEXT(A1582,"YYYY-MM-DD"),'Price Data'!J:J,0)+1))/INDEX('Price Data'!K:K,MATCH(TEXT(A1582,"YYYY-MM-DD"),'Price Data'!J:J,0)+1),""),"")</f>
        <v/>
      </c>
      <c r="J1582" s="34" t="str">
        <f>IFERROR(INDEX('Price Data'!N:N,MATCH(TEXT(A1582,"YYYY-MM-DD"),'Price Data'!M:M,0)),"")</f>
        <v/>
      </c>
      <c r="K1582" s="10" t="str" cm="1">
        <f t="array" ref="K1582">IFERROR(IF(ISNUMBER(J1582),(J1582-INDEX('Price Data'!N:N,MATCH(TEXT(A1582,"YYYY-MM-DD"),'Price Data'!M:M,0)+1))/INDEX('Price Data'!N:N,MATCH(TEXT(A1582,"YYYY-MM-DD"),'Price Data'!M:M,0)+1),""),"")</f>
        <v/>
      </c>
      <c r="L1582" s="34" t="str">
        <f>IFERROR(INDEX('Price Data'!Q:Q,MATCH(TEXT(A1582,"YYYY-MM-DD"),'Price Data'!P:P,0)),"")</f>
        <v/>
      </c>
      <c r="M1582" s="10" t="str" cm="1">
        <f t="array" ref="M1582">IFERROR(IF(ISNUMBER(L1582),(L1582-INDEX('Price Data'!Q:Q,MATCH(TEXT(A1582,"YYYY-MM-DD"),'Price Data'!P:P,0)+1))/INDEX('Price Data'!Q:Q,MATCH(TEXT(A1582,"YYYY-MM-DD"),'Price Data'!P:P,0)+1),""),"")</f>
        <v/>
      </c>
      <c r="N1582" s="34" t="str">
        <f>IFERROR(INDEX('Price Data'!T:T,MATCH(TEXT(A1582,"YYYY-MM-DD"),'Price Data'!S:S,0)),"")</f>
        <v/>
      </c>
      <c r="O1582" s="10" t="str" cm="1">
        <f t="array" ref="O1582">IFERROR(IF(ISNUMBER(N1582),(N1582-INDEX('Price Data'!T:T,MATCH(TEXT(A1582,"YYYY-MM-DD"),'Price Data'!S:S,0)+1))/INDEX('Price Data'!T:T,MATCH(TEXT(A1582,"YYYY-MM-DD"),'Price Data'!S:S,0)+1),""),"")</f>
        <v/>
      </c>
    </row>
    <row r="1583" spans="1:15" x14ac:dyDescent="0.3">
      <c r="A1583" s="8">
        <v>43402</v>
      </c>
      <c r="B1583" s="34">
        <f>IFERROR(INDEX('Price Data'!B:B,MATCH(TEXT(A1583,"YYYY-MM-DD"),'Price Data'!A:A,0)),"")</f>
        <v>19040</v>
      </c>
      <c r="C1583" s="10" cm="1">
        <f t="array" ref="C1583">IFERROR(IF(ISNUMBER(B1583),(B1583-INDEX('Price Data'!B:B,MATCH(TEXT(A1583,"YYYY-MM-DD"),'Price Data'!A:A,0)+1))/INDEX('Price Data'!B:B,MATCH(TEXT(A1583,"YYYY-MM-DD"),'Price Data'!A:A,0)+1),""),"")</f>
        <v>1.9108280254777069E-2</v>
      </c>
      <c r="D1583" s="34">
        <f>IFERROR(INDEX('Price Data'!E:E,MATCH(TEXT(A1583,"YYYY-MM-DD"),'Price Data'!D:D,0)),"")</f>
        <v>11.45</v>
      </c>
      <c r="E1583" s="10" cm="1">
        <f t="array" ref="E1583">IFERROR(IF(ISNUMBER(D1583),(D1583-INDEX('Price Data'!E:E,MATCH(TEXT(A1583,"YYYY-MM-DD"),'Price Data'!D:D,0)+1))/INDEX('Price Data'!E:E,MATCH(TEXT(A1583,"YYYY-MM-DD"),'Price Data'!D:D,0)+1),""),"")</f>
        <v>4.3755697356426496E-2</v>
      </c>
      <c r="F1583" s="34">
        <f>IFERROR(INDEX('Price Data'!H:H,MATCH(TEXT(A1583,"YYYY-MM-DD"),'Price Data'!G:G,0)),"")</f>
        <v>152.5</v>
      </c>
      <c r="G1583" s="10" cm="1">
        <f t="array" ref="G1583">IFERROR(IF(ISNUMBER(F1583),(F1583-INDEX('Price Data'!H:H,MATCH(TEXT(A1583,"YYYY-MM-DD"),'Price Data'!G:G,0)+1))/INDEX('Price Data'!H:H,MATCH(TEXT(A1583,"YYYY-MM-DD"),'Price Data'!G:G,0)+1),""),"")</f>
        <v>7.6217383406154929E-2</v>
      </c>
      <c r="H1583" s="34">
        <f>IFERROR(INDEX('Price Data'!K:K,MATCH(TEXT(A1583,"YYYY-MM-DD"),'Price Data'!J:J,0)),"")</f>
        <v>2</v>
      </c>
      <c r="I1583" s="10" cm="1">
        <f t="array" ref="I1583">IFERROR(IF(ISNUMBER(H1583),(H1583-INDEX('Price Data'!K:K,MATCH(TEXT(A1583,"YYYY-MM-DD"),'Price Data'!J:J,0)+1))/INDEX('Price Data'!K:K,MATCH(TEXT(A1583,"YYYY-MM-DD"),'Price Data'!J:J,0)+1),""),"")</f>
        <v>3.0927835051546421E-2</v>
      </c>
      <c r="J1583" s="34">
        <f>IFERROR(INDEX('Price Data'!N:N,MATCH(TEXT(A1583,"YYYY-MM-DD"),'Price Data'!M:M,0)),"")</f>
        <v>2.31</v>
      </c>
      <c r="K1583" s="10" cm="1">
        <f t="array" ref="K1583">IFERROR(IF(ISNUMBER(J1583),(J1583-INDEX('Price Data'!N:N,MATCH(TEXT(A1583,"YYYY-MM-DD"),'Price Data'!M:M,0)+1))/INDEX('Price Data'!N:N,MATCH(TEXT(A1583,"YYYY-MM-DD"),'Price Data'!M:M,0)+1),""),"")</f>
        <v>4.5248868778280583E-2</v>
      </c>
      <c r="L1583" s="34">
        <f>IFERROR(INDEX('Price Data'!Q:Q,MATCH(TEXT(A1583,"YYYY-MM-DD"),'Price Data'!P:P,0)),"")</f>
        <v>1.63</v>
      </c>
      <c r="M1583" s="10" cm="1">
        <f t="array" ref="M1583">IFERROR(IF(ISNUMBER(L1583),(L1583-INDEX('Price Data'!Q:Q,MATCH(TEXT(A1583,"YYYY-MM-DD"),'Price Data'!P:P,0)+1))/INDEX('Price Data'!Q:Q,MATCH(TEXT(A1583,"YYYY-MM-DD"),'Price Data'!P:P,0)+1),""),"")</f>
        <v>4.4871794871794768E-2</v>
      </c>
      <c r="N1583" s="34">
        <f>IFERROR(INDEX('Price Data'!T:T,MATCH(TEXT(A1583,"YYYY-MM-DD"),'Price Data'!S:S,0)),"")</f>
        <v>2.86</v>
      </c>
      <c r="O1583" s="10" cm="1">
        <f t="array" ref="O1583">IFERROR(IF(ISNUMBER(N1583),(N1583-INDEX('Price Data'!T:T,MATCH(TEXT(A1583,"YYYY-MM-DD"),'Price Data'!S:S,0)+1))/INDEX('Price Data'!T:T,MATCH(TEXT(A1583,"YYYY-MM-DD"),'Price Data'!S:S,0)+1),""),"")</f>
        <v>2.8776978417266216E-2</v>
      </c>
    </row>
    <row r="1584" spans="1:15" x14ac:dyDescent="0.3">
      <c r="A1584" s="8">
        <v>43403</v>
      </c>
      <c r="B1584" s="34">
        <f>IFERROR(INDEX('Price Data'!B:B,MATCH(TEXT(A1584,"YYYY-MM-DD"),'Price Data'!A:A,0)),"")</f>
        <v>18999</v>
      </c>
      <c r="C1584" s="10" cm="1">
        <f t="array" ref="C1584">IFERROR(IF(ISNUMBER(B1584),(B1584-INDEX('Price Data'!B:B,MATCH(TEXT(A1584,"YYYY-MM-DD"),'Price Data'!A:A,0)+1))/INDEX('Price Data'!B:B,MATCH(TEXT(A1584,"YYYY-MM-DD"),'Price Data'!A:A,0)+1),""),"")</f>
        <v>-2.1533613445378153E-3</v>
      </c>
      <c r="D1584" s="34">
        <f>IFERROR(INDEX('Price Data'!E:E,MATCH(TEXT(A1584,"YYYY-MM-DD"),'Price Data'!D:D,0)),"")</f>
        <v>11.37</v>
      </c>
      <c r="E1584" s="10" cm="1">
        <f t="array" ref="E1584">IFERROR(IF(ISNUMBER(D1584),(D1584-INDEX('Price Data'!E:E,MATCH(TEXT(A1584,"YYYY-MM-DD"),'Price Data'!D:D,0)+1))/INDEX('Price Data'!E:E,MATCH(TEXT(A1584,"YYYY-MM-DD"),'Price Data'!D:D,0)+1),""),"")</f>
        <v>-6.9868995633187835E-3</v>
      </c>
      <c r="F1584" s="34">
        <f>IFERROR(INDEX('Price Data'!H:H,MATCH(TEXT(A1584,"YYYY-MM-DD"),'Price Data'!G:G,0)),"")</f>
        <v>148</v>
      </c>
      <c r="G1584" s="10" cm="1">
        <f t="array" ref="G1584">IFERROR(IF(ISNUMBER(F1584),(F1584-INDEX('Price Data'!H:H,MATCH(TEXT(A1584,"YYYY-MM-DD"),'Price Data'!G:G,0)+1))/INDEX('Price Data'!H:H,MATCH(TEXT(A1584,"YYYY-MM-DD"),'Price Data'!G:G,0)+1),""),"")</f>
        <v>-2.9508196721311476E-2</v>
      </c>
      <c r="H1584" s="34">
        <f>IFERROR(INDEX('Price Data'!K:K,MATCH(TEXT(A1584,"YYYY-MM-DD"),'Price Data'!J:J,0)),"")</f>
        <v>1.99</v>
      </c>
      <c r="I1584" s="10" cm="1">
        <f t="array" ref="I1584">IFERROR(IF(ISNUMBER(H1584),(H1584-INDEX('Price Data'!K:K,MATCH(TEXT(A1584,"YYYY-MM-DD"),'Price Data'!J:J,0)+1))/INDEX('Price Data'!K:K,MATCH(TEXT(A1584,"YYYY-MM-DD"),'Price Data'!J:J,0)+1),""),"")</f>
        <v>-5.0000000000000044E-3</v>
      </c>
      <c r="J1584" s="34">
        <f>IFERROR(INDEX('Price Data'!N:N,MATCH(TEXT(A1584,"YYYY-MM-DD"),'Price Data'!M:M,0)),"")</f>
        <v>2.29</v>
      </c>
      <c r="K1584" s="10" cm="1">
        <f t="array" ref="K1584">IFERROR(IF(ISNUMBER(J1584),(J1584-INDEX('Price Data'!N:N,MATCH(TEXT(A1584,"YYYY-MM-DD"),'Price Data'!M:M,0)+1))/INDEX('Price Data'!N:N,MATCH(TEXT(A1584,"YYYY-MM-DD"),'Price Data'!M:M,0)+1),""),"")</f>
        <v>-8.6580086580086649E-3</v>
      </c>
      <c r="L1584" s="34">
        <f>IFERROR(INDEX('Price Data'!Q:Q,MATCH(TEXT(A1584,"YYYY-MM-DD"),'Price Data'!P:P,0)),"")</f>
        <v>1.66</v>
      </c>
      <c r="M1584" s="10" cm="1">
        <f t="array" ref="M1584">IFERROR(IF(ISNUMBER(L1584),(L1584-INDEX('Price Data'!Q:Q,MATCH(TEXT(A1584,"YYYY-MM-DD"),'Price Data'!P:P,0)+1))/INDEX('Price Data'!Q:Q,MATCH(TEXT(A1584,"YYYY-MM-DD"),'Price Data'!P:P,0)+1),""),"")</f>
        <v>1.8404907975460141E-2</v>
      </c>
      <c r="N1584" s="34">
        <f>IFERROR(INDEX('Price Data'!T:T,MATCH(TEXT(A1584,"YYYY-MM-DD"),'Price Data'!S:S,0)),"")</f>
        <v>2.79</v>
      </c>
      <c r="O1584" s="10" cm="1">
        <f t="array" ref="O1584">IFERROR(IF(ISNUMBER(N1584),(N1584-INDEX('Price Data'!T:T,MATCH(TEXT(A1584,"YYYY-MM-DD"),'Price Data'!S:S,0)+1))/INDEX('Price Data'!T:T,MATCH(TEXT(A1584,"YYYY-MM-DD"),'Price Data'!S:S,0)+1),""),"")</f>
        <v>-2.447552447552442E-2</v>
      </c>
    </row>
    <row r="1585" spans="1:15" x14ac:dyDescent="0.3">
      <c r="A1585" s="8">
        <v>43404</v>
      </c>
      <c r="B1585" s="34">
        <f>IFERROR(INDEX('Price Data'!B:B,MATCH(TEXT(A1585,"YYYY-MM-DD"),'Price Data'!A:A,0)),"")</f>
        <v>19050</v>
      </c>
      <c r="C1585" s="10" cm="1">
        <f t="array" ref="C1585">IFERROR(IF(ISNUMBER(B1585),(B1585-INDEX('Price Data'!B:B,MATCH(TEXT(A1585,"YYYY-MM-DD"),'Price Data'!A:A,0)+1))/INDEX('Price Data'!B:B,MATCH(TEXT(A1585,"YYYY-MM-DD"),'Price Data'!A:A,0)+1),""),"")</f>
        <v>2.6843518079898944E-3</v>
      </c>
      <c r="D1585" s="34">
        <f>IFERROR(INDEX('Price Data'!E:E,MATCH(TEXT(A1585,"YYYY-MM-DD"),'Price Data'!D:D,0)),"")</f>
        <v>11.32</v>
      </c>
      <c r="E1585" s="10" cm="1">
        <f t="array" ref="E1585">IFERROR(IF(ISNUMBER(D1585),(D1585-INDEX('Price Data'!E:E,MATCH(TEXT(A1585,"YYYY-MM-DD"),'Price Data'!D:D,0)+1))/INDEX('Price Data'!E:E,MATCH(TEXT(A1585,"YYYY-MM-DD"),'Price Data'!D:D,0)+1),""),"")</f>
        <v>-4.3975373790676288E-3</v>
      </c>
      <c r="F1585" s="34">
        <f>IFERROR(INDEX('Price Data'!H:H,MATCH(TEXT(A1585,"YYYY-MM-DD"),'Price Data'!G:G,0)),"")</f>
        <v>145.25</v>
      </c>
      <c r="G1585" s="10" cm="1">
        <f t="array" ref="G1585">IFERROR(IF(ISNUMBER(F1585),(F1585-INDEX('Price Data'!H:H,MATCH(TEXT(A1585,"YYYY-MM-DD"),'Price Data'!G:G,0)+1))/INDEX('Price Data'!H:H,MATCH(TEXT(A1585,"YYYY-MM-DD"),'Price Data'!G:G,0)+1),""),"")</f>
        <v>-1.8581081081081082E-2</v>
      </c>
      <c r="H1585" s="34">
        <f>IFERROR(INDEX('Price Data'!K:K,MATCH(TEXT(A1585,"YYYY-MM-DD"),'Price Data'!J:J,0)),"")</f>
        <v>1.95</v>
      </c>
      <c r="I1585" s="10" cm="1">
        <f t="array" ref="I1585">IFERROR(IF(ISNUMBER(H1585),(H1585-INDEX('Price Data'!K:K,MATCH(TEXT(A1585,"YYYY-MM-DD"),'Price Data'!J:J,0)+1))/INDEX('Price Data'!K:K,MATCH(TEXT(A1585,"YYYY-MM-DD"),'Price Data'!J:J,0)+1),""),"")</f>
        <v>-2.0100502512562832E-2</v>
      </c>
      <c r="J1585" s="34">
        <f>IFERROR(INDEX('Price Data'!N:N,MATCH(TEXT(A1585,"YYYY-MM-DD"),'Price Data'!M:M,0)),"")</f>
        <v>2.27</v>
      </c>
      <c r="K1585" s="10" cm="1">
        <f t="array" ref="K1585">IFERROR(IF(ISNUMBER(J1585),(J1585-INDEX('Price Data'!N:N,MATCH(TEXT(A1585,"YYYY-MM-DD"),'Price Data'!M:M,0)+1))/INDEX('Price Data'!N:N,MATCH(TEXT(A1585,"YYYY-MM-DD"),'Price Data'!M:M,0)+1),""),"")</f>
        <v>-8.7336244541484798E-3</v>
      </c>
      <c r="L1585" s="34">
        <f>IFERROR(INDEX('Price Data'!Q:Q,MATCH(TEXT(A1585,"YYYY-MM-DD"),'Price Data'!P:P,0)),"")</f>
        <v>1.66</v>
      </c>
      <c r="M1585" s="10" cm="1">
        <f t="array" ref="M1585">IFERROR(IF(ISNUMBER(L1585),(L1585-INDEX('Price Data'!Q:Q,MATCH(TEXT(A1585,"YYYY-MM-DD"),'Price Data'!P:P,0)+1))/INDEX('Price Data'!Q:Q,MATCH(TEXT(A1585,"YYYY-MM-DD"),'Price Data'!P:P,0)+1),""),"")</f>
        <v>0</v>
      </c>
      <c r="N1585" s="34">
        <f>IFERROR(INDEX('Price Data'!T:T,MATCH(TEXT(A1585,"YYYY-MM-DD"),'Price Data'!S:S,0)),"")</f>
        <v>2.79</v>
      </c>
      <c r="O1585" s="10" cm="1">
        <f t="array" ref="O1585">IFERROR(IF(ISNUMBER(N1585),(N1585-INDEX('Price Data'!T:T,MATCH(TEXT(A1585,"YYYY-MM-DD"),'Price Data'!S:S,0)+1))/INDEX('Price Data'!T:T,MATCH(TEXT(A1585,"YYYY-MM-DD"),'Price Data'!S:S,0)+1),""),"")</f>
        <v>0</v>
      </c>
    </row>
    <row r="1586" spans="1:15" x14ac:dyDescent="0.3">
      <c r="A1586" s="8">
        <v>43405</v>
      </c>
      <c r="B1586" s="34">
        <f>IFERROR(INDEX('Price Data'!B:B,MATCH(TEXT(A1586,"YYYY-MM-DD"),'Price Data'!A:A,0)),"")</f>
        <v>19185</v>
      </c>
      <c r="C1586" s="10" cm="1">
        <f t="array" ref="C1586">IFERROR(IF(ISNUMBER(B1586),(B1586-INDEX('Price Data'!B:B,MATCH(TEXT(A1586,"YYYY-MM-DD"),'Price Data'!A:A,0)+1))/INDEX('Price Data'!B:B,MATCH(TEXT(A1586,"YYYY-MM-DD"),'Price Data'!A:A,0)+1),""),"")</f>
        <v>7.0866141732283464E-3</v>
      </c>
      <c r="D1586" s="34">
        <f>IFERROR(INDEX('Price Data'!E:E,MATCH(TEXT(A1586,"YYYY-MM-DD"),'Price Data'!D:D,0)),"")</f>
        <v>11.43</v>
      </c>
      <c r="E1586" s="10" cm="1">
        <f t="array" ref="E1586">IFERROR(IF(ISNUMBER(D1586),(D1586-INDEX('Price Data'!E:E,MATCH(TEXT(A1586,"YYYY-MM-DD"),'Price Data'!D:D,0)+1))/INDEX('Price Data'!E:E,MATCH(TEXT(A1586,"YYYY-MM-DD"),'Price Data'!D:D,0)+1),""),"")</f>
        <v>9.7173144876324582E-3</v>
      </c>
      <c r="F1586" s="34">
        <f>IFERROR(INDEX('Price Data'!H:H,MATCH(TEXT(A1586,"YYYY-MM-DD"),'Price Data'!G:G,0)),"")</f>
        <v>150.5</v>
      </c>
      <c r="G1586" s="10" cm="1">
        <f t="array" ref="G1586">IFERROR(IF(ISNUMBER(F1586),(F1586-INDEX('Price Data'!H:H,MATCH(TEXT(A1586,"YYYY-MM-DD"),'Price Data'!G:G,0)+1))/INDEX('Price Data'!H:H,MATCH(TEXT(A1586,"YYYY-MM-DD"),'Price Data'!G:G,0)+1),""),"")</f>
        <v>3.614457831325301E-2</v>
      </c>
      <c r="H1586" s="34">
        <f>IFERROR(INDEX('Price Data'!K:K,MATCH(TEXT(A1586,"YYYY-MM-DD"),'Price Data'!J:J,0)),"")</f>
        <v>1.99</v>
      </c>
      <c r="I1586" s="10" cm="1">
        <f t="array" ref="I1586">IFERROR(IF(ISNUMBER(H1586),(H1586-INDEX('Price Data'!K:K,MATCH(TEXT(A1586,"YYYY-MM-DD"),'Price Data'!J:J,0)+1))/INDEX('Price Data'!K:K,MATCH(TEXT(A1586,"YYYY-MM-DD"),'Price Data'!J:J,0)+1),""),"")</f>
        <v>2.051282051282053E-2</v>
      </c>
      <c r="J1586" s="34">
        <f>IFERROR(INDEX('Price Data'!N:N,MATCH(TEXT(A1586,"YYYY-MM-DD"),'Price Data'!M:M,0)),"")</f>
        <v>2.29</v>
      </c>
      <c r="K1586" s="10" cm="1">
        <f t="array" ref="K1586">IFERROR(IF(ISNUMBER(J1586),(J1586-INDEX('Price Data'!N:N,MATCH(TEXT(A1586,"YYYY-MM-DD"),'Price Data'!M:M,0)+1))/INDEX('Price Data'!N:N,MATCH(TEXT(A1586,"YYYY-MM-DD"),'Price Data'!M:M,0)+1),""),"")</f>
        <v>8.8105726872246774E-3</v>
      </c>
      <c r="L1586" s="34">
        <f>IFERROR(INDEX('Price Data'!Q:Q,MATCH(TEXT(A1586,"YYYY-MM-DD"),'Price Data'!P:P,0)),"")</f>
        <v>1.71</v>
      </c>
      <c r="M1586" s="10" cm="1">
        <f t="array" ref="M1586">IFERROR(IF(ISNUMBER(L1586),(L1586-INDEX('Price Data'!Q:Q,MATCH(TEXT(A1586,"YYYY-MM-DD"),'Price Data'!P:P,0)+1))/INDEX('Price Data'!Q:Q,MATCH(TEXT(A1586,"YYYY-MM-DD"),'Price Data'!P:P,0)+1),""),"")</f>
        <v>3.0120481927710871E-2</v>
      </c>
      <c r="N1586" s="34">
        <f>IFERROR(INDEX('Price Data'!T:T,MATCH(TEXT(A1586,"YYYY-MM-DD"),'Price Data'!S:S,0)),"")</f>
        <v>2.84</v>
      </c>
      <c r="O1586" s="10" cm="1">
        <f t="array" ref="O1586">IFERROR(IF(ISNUMBER(N1586),(N1586-INDEX('Price Data'!T:T,MATCH(TEXT(A1586,"YYYY-MM-DD"),'Price Data'!S:S,0)+1))/INDEX('Price Data'!T:T,MATCH(TEXT(A1586,"YYYY-MM-DD"),'Price Data'!S:S,0)+1),""),"")</f>
        <v>1.7921146953404955E-2</v>
      </c>
    </row>
    <row r="1587" spans="1:15" x14ac:dyDescent="0.3">
      <c r="A1587" s="8">
        <v>43406</v>
      </c>
      <c r="B1587" s="34">
        <f>IFERROR(INDEX('Price Data'!B:B,MATCH(TEXT(A1587,"YYYY-MM-DD"),'Price Data'!A:A,0)),"")</f>
        <v>19390</v>
      </c>
      <c r="C1587" s="10" cm="1">
        <f t="array" ref="C1587">IFERROR(IF(ISNUMBER(B1587),(B1587-INDEX('Price Data'!B:B,MATCH(TEXT(A1587,"YYYY-MM-DD"),'Price Data'!A:A,0)+1))/INDEX('Price Data'!B:B,MATCH(TEXT(A1587,"YYYY-MM-DD"),'Price Data'!A:A,0)+1),""),"")</f>
        <v>1.0685431326557205E-2</v>
      </c>
      <c r="D1587" s="34">
        <f>IFERROR(INDEX('Price Data'!E:E,MATCH(TEXT(A1587,"YYYY-MM-DD"),'Price Data'!D:D,0)),"")</f>
        <v>11.8</v>
      </c>
      <c r="E1587" s="10" cm="1">
        <f t="array" ref="E1587">IFERROR(IF(ISNUMBER(D1587),(D1587-INDEX('Price Data'!E:E,MATCH(TEXT(A1587,"YYYY-MM-DD"),'Price Data'!D:D,0)+1))/INDEX('Price Data'!E:E,MATCH(TEXT(A1587,"YYYY-MM-DD"),'Price Data'!D:D,0)+1),""),"")</f>
        <v>3.2370953630796236E-2</v>
      </c>
      <c r="F1587" s="34">
        <f>IFERROR(INDEX('Price Data'!H:H,MATCH(TEXT(A1587,"YYYY-MM-DD"),'Price Data'!G:G,0)),"")</f>
        <v>153.75</v>
      </c>
      <c r="G1587" s="10" cm="1">
        <f t="array" ref="G1587">IFERROR(IF(ISNUMBER(F1587),(F1587-INDEX('Price Data'!H:H,MATCH(TEXT(A1587,"YYYY-MM-DD"),'Price Data'!G:G,0)+1))/INDEX('Price Data'!H:H,MATCH(TEXT(A1587,"YYYY-MM-DD"),'Price Data'!G:G,0)+1),""),"")</f>
        <v>2.1594684385382059E-2</v>
      </c>
      <c r="H1587" s="34">
        <f>IFERROR(INDEX('Price Data'!K:K,MATCH(TEXT(A1587,"YYYY-MM-DD"),'Price Data'!J:J,0)),"")</f>
        <v>2.0099999999999998</v>
      </c>
      <c r="I1587" s="10" cm="1">
        <f t="array" ref="I1587">IFERROR(IF(ISNUMBER(H1587),(H1587-INDEX('Price Data'!K:K,MATCH(TEXT(A1587,"YYYY-MM-DD"),'Price Data'!J:J,0)+1))/INDEX('Price Data'!K:K,MATCH(TEXT(A1587,"YYYY-MM-DD"),'Price Data'!J:J,0)+1),""),"")</f>
        <v>1.0050251256281305E-2</v>
      </c>
      <c r="J1587" s="34">
        <f>IFERROR(INDEX('Price Data'!N:N,MATCH(TEXT(A1587,"YYYY-MM-DD"),'Price Data'!M:M,0)),"")</f>
        <v>2.38</v>
      </c>
      <c r="K1587" s="10" cm="1">
        <f t="array" ref="K1587">IFERROR(IF(ISNUMBER(J1587),(J1587-INDEX('Price Data'!N:N,MATCH(TEXT(A1587,"YYYY-MM-DD"),'Price Data'!M:M,0)+1))/INDEX('Price Data'!N:N,MATCH(TEXT(A1587,"YYYY-MM-DD"),'Price Data'!M:M,0)+1),""),"")</f>
        <v>3.9301310043668061E-2</v>
      </c>
      <c r="L1587" s="34">
        <f>IFERROR(INDEX('Price Data'!Q:Q,MATCH(TEXT(A1587,"YYYY-MM-DD"),'Price Data'!P:P,0)),"")</f>
        <v>1.77</v>
      </c>
      <c r="M1587" s="10" cm="1">
        <f t="array" ref="M1587">IFERROR(IF(ISNUMBER(L1587),(L1587-INDEX('Price Data'!Q:Q,MATCH(TEXT(A1587,"YYYY-MM-DD"),'Price Data'!P:P,0)+1))/INDEX('Price Data'!Q:Q,MATCH(TEXT(A1587,"YYYY-MM-DD"),'Price Data'!P:P,0)+1),""),"")</f>
        <v>3.5087719298245647E-2</v>
      </c>
      <c r="N1587" s="34">
        <f>IFERROR(INDEX('Price Data'!T:T,MATCH(TEXT(A1587,"YYYY-MM-DD"),'Price Data'!S:S,0)),"")</f>
        <v>2.9</v>
      </c>
      <c r="O1587" s="10" cm="1">
        <f t="array" ref="O1587">IFERROR(IF(ISNUMBER(N1587),(N1587-INDEX('Price Data'!T:T,MATCH(TEXT(A1587,"YYYY-MM-DD"),'Price Data'!S:S,0)+1))/INDEX('Price Data'!T:T,MATCH(TEXT(A1587,"YYYY-MM-DD"),'Price Data'!S:S,0)+1),""),"")</f>
        <v>2.1126760563380302E-2</v>
      </c>
    </row>
    <row r="1588" spans="1:15" x14ac:dyDescent="0.3">
      <c r="A1588" s="8">
        <v>43407</v>
      </c>
      <c r="B1588" s="34" t="str">
        <f>IFERROR(INDEX('Price Data'!B:B,MATCH(TEXT(A1588,"YYYY-MM-DD"),'Price Data'!A:A,0)),"")</f>
        <v/>
      </c>
      <c r="C1588" s="10" t="str" cm="1">
        <f t="array" ref="C1588">IFERROR(IF(ISNUMBER(B1588),(B1588-INDEX('Price Data'!B:B,MATCH(TEXT(A1588,"YYYY-MM-DD"),'Price Data'!A:A,0)+1))/INDEX('Price Data'!B:B,MATCH(TEXT(A1588,"YYYY-MM-DD"),'Price Data'!A:A,0)+1),""),"")</f>
        <v/>
      </c>
      <c r="D1588" s="34" t="str">
        <f>IFERROR(INDEX('Price Data'!E:E,MATCH(TEXT(A1588,"YYYY-MM-DD"),'Price Data'!D:D,0)),"")</f>
        <v/>
      </c>
      <c r="E1588" s="10" t="str" cm="1">
        <f t="array" ref="E1588">IFERROR(IF(ISNUMBER(D1588),(D1588-INDEX('Price Data'!E:E,MATCH(TEXT(A1588,"YYYY-MM-DD"),'Price Data'!D:D,0)+1))/INDEX('Price Data'!E:E,MATCH(TEXT(A1588,"YYYY-MM-DD"),'Price Data'!D:D,0)+1),""),"")</f>
        <v/>
      </c>
      <c r="F1588" s="34" t="str">
        <f>IFERROR(INDEX('Price Data'!H:H,MATCH(TEXT(A1588,"YYYY-MM-DD"),'Price Data'!G:G,0)),"")</f>
        <v/>
      </c>
      <c r="G1588" s="10" t="str" cm="1">
        <f t="array" ref="G1588">IFERROR(IF(ISNUMBER(F1588),(F1588-INDEX('Price Data'!H:H,MATCH(TEXT(A1588,"YYYY-MM-DD"),'Price Data'!G:G,0)+1))/INDEX('Price Data'!H:H,MATCH(TEXT(A1588,"YYYY-MM-DD"),'Price Data'!G:G,0)+1),""),"")</f>
        <v/>
      </c>
      <c r="H1588" s="34" t="str">
        <f>IFERROR(INDEX('Price Data'!K:K,MATCH(TEXT(A1588,"YYYY-MM-DD"),'Price Data'!J:J,0)),"")</f>
        <v/>
      </c>
      <c r="I1588" s="10" t="str" cm="1">
        <f t="array" ref="I1588">IFERROR(IF(ISNUMBER(H1588),(H1588-INDEX('Price Data'!K:K,MATCH(TEXT(A1588,"YYYY-MM-DD"),'Price Data'!J:J,0)+1))/INDEX('Price Data'!K:K,MATCH(TEXT(A1588,"YYYY-MM-DD"),'Price Data'!J:J,0)+1),""),"")</f>
        <v/>
      </c>
      <c r="J1588" s="34" t="str">
        <f>IFERROR(INDEX('Price Data'!N:N,MATCH(TEXT(A1588,"YYYY-MM-DD"),'Price Data'!M:M,0)),"")</f>
        <v/>
      </c>
      <c r="K1588" s="10" t="str" cm="1">
        <f t="array" ref="K1588">IFERROR(IF(ISNUMBER(J1588),(J1588-INDEX('Price Data'!N:N,MATCH(TEXT(A1588,"YYYY-MM-DD"),'Price Data'!M:M,0)+1))/INDEX('Price Data'!N:N,MATCH(TEXT(A1588,"YYYY-MM-DD"),'Price Data'!M:M,0)+1),""),"")</f>
        <v/>
      </c>
      <c r="L1588" s="34" t="str">
        <f>IFERROR(INDEX('Price Data'!Q:Q,MATCH(TEXT(A1588,"YYYY-MM-DD"),'Price Data'!P:P,0)),"")</f>
        <v/>
      </c>
      <c r="M1588" s="10" t="str" cm="1">
        <f t="array" ref="M1588">IFERROR(IF(ISNUMBER(L1588),(L1588-INDEX('Price Data'!Q:Q,MATCH(TEXT(A1588,"YYYY-MM-DD"),'Price Data'!P:P,0)+1))/INDEX('Price Data'!Q:Q,MATCH(TEXT(A1588,"YYYY-MM-DD"),'Price Data'!P:P,0)+1),""),"")</f>
        <v/>
      </c>
      <c r="N1588" s="34" t="str">
        <f>IFERROR(INDEX('Price Data'!T:T,MATCH(TEXT(A1588,"YYYY-MM-DD"),'Price Data'!S:S,0)),"")</f>
        <v/>
      </c>
      <c r="O1588" s="10" t="str" cm="1">
        <f t="array" ref="O1588">IFERROR(IF(ISNUMBER(N1588),(N1588-INDEX('Price Data'!T:T,MATCH(TEXT(A1588,"YYYY-MM-DD"),'Price Data'!S:S,0)+1))/INDEX('Price Data'!T:T,MATCH(TEXT(A1588,"YYYY-MM-DD"),'Price Data'!S:S,0)+1),""),"")</f>
        <v/>
      </c>
    </row>
    <row r="1589" spans="1:15" x14ac:dyDescent="0.3">
      <c r="A1589" s="8">
        <v>43408</v>
      </c>
      <c r="B1589" s="34" t="str">
        <f>IFERROR(INDEX('Price Data'!B:B,MATCH(TEXT(A1589,"YYYY-MM-DD"),'Price Data'!A:A,0)),"")</f>
        <v/>
      </c>
      <c r="C1589" s="10" t="str" cm="1">
        <f t="array" ref="C1589">IFERROR(IF(ISNUMBER(B1589),(B1589-INDEX('Price Data'!B:B,MATCH(TEXT(A1589,"YYYY-MM-DD"),'Price Data'!A:A,0)+1))/INDEX('Price Data'!B:B,MATCH(TEXT(A1589,"YYYY-MM-DD"),'Price Data'!A:A,0)+1),""),"")</f>
        <v/>
      </c>
      <c r="D1589" s="34" t="str">
        <f>IFERROR(INDEX('Price Data'!E:E,MATCH(TEXT(A1589,"YYYY-MM-DD"),'Price Data'!D:D,0)),"")</f>
        <v/>
      </c>
      <c r="E1589" s="10" t="str" cm="1">
        <f t="array" ref="E1589">IFERROR(IF(ISNUMBER(D1589),(D1589-INDEX('Price Data'!E:E,MATCH(TEXT(A1589,"YYYY-MM-DD"),'Price Data'!D:D,0)+1))/INDEX('Price Data'!E:E,MATCH(TEXT(A1589,"YYYY-MM-DD"),'Price Data'!D:D,0)+1),""),"")</f>
        <v/>
      </c>
      <c r="F1589" s="34" t="str">
        <f>IFERROR(INDEX('Price Data'!H:H,MATCH(TEXT(A1589,"YYYY-MM-DD"),'Price Data'!G:G,0)),"")</f>
        <v/>
      </c>
      <c r="G1589" s="10" t="str" cm="1">
        <f t="array" ref="G1589">IFERROR(IF(ISNUMBER(F1589),(F1589-INDEX('Price Data'!H:H,MATCH(TEXT(A1589,"YYYY-MM-DD"),'Price Data'!G:G,0)+1))/INDEX('Price Data'!H:H,MATCH(TEXT(A1589,"YYYY-MM-DD"),'Price Data'!G:G,0)+1),""),"")</f>
        <v/>
      </c>
      <c r="H1589" s="34" t="str">
        <f>IFERROR(INDEX('Price Data'!K:K,MATCH(TEXT(A1589,"YYYY-MM-DD"),'Price Data'!J:J,0)),"")</f>
        <v/>
      </c>
      <c r="I1589" s="10" t="str" cm="1">
        <f t="array" ref="I1589">IFERROR(IF(ISNUMBER(H1589),(H1589-INDEX('Price Data'!K:K,MATCH(TEXT(A1589,"YYYY-MM-DD"),'Price Data'!J:J,0)+1))/INDEX('Price Data'!K:K,MATCH(TEXT(A1589,"YYYY-MM-DD"),'Price Data'!J:J,0)+1),""),"")</f>
        <v/>
      </c>
      <c r="J1589" s="34" t="str">
        <f>IFERROR(INDEX('Price Data'!N:N,MATCH(TEXT(A1589,"YYYY-MM-DD"),'Price Data'!M:M,0)),"")</f>
        <v/>
      </c>
      <c r="K1589" s="10" t="str" cm="1">
        <f t="array" ref="K1589">IFERROR(IF(ISNUMBER(J1589),(J1589-INDEX('Price Data'!N:N,MATCH(TEXT(A1589,"YYYY-MM-DD"),'Price Data'!M:M,0)+1))/INDEX('Price Data'!N:N,MATCH(TEXT(A1589,"YYYY-MM-DD"),'Price Data'!M:M,0)+1),""),"")</f>
        <v/>
      </c>
      <c r="L1589" s="34" t="str">
        <f>IFERROR(INDEX('Price Data'!Q:Q,MATCH(TEXT(A1589,"YYYY-MM-DD"),'Price Data'!P:P,0)),"")</f>
        <v/>
      </c>
      <c r="M1589" s="10" t="str" cm="1">
        <f t="array" ref="M1589">IFERROR(IF(ISNUMBER(L1589),(L1589-INDEX('Price Data'!Q:Q,MATCH(TEXT(A1589,"YYYY-MM-DD"),'Price Data'!P:P,0)+1))/INDEX('Price Data'!Q:Q,MATCH(TEXT(A1589,"YYYY-MM-DD"),'Price Data'!P:P,0)+1),""),"")</f>
        <v/>
      </c>
      <c r="N1589" s="34" t="str">
        <f>IFERROR(INDEX('Price Data'!T:T,MATCH(TEXT(A1589,"YYYY-MM-DD"),'Price Data'!S:S,0)),"")</f>
        <v/>
      </c>
      <c r="O1589" s="10" t="str" cm="1">
        <f t="array" ref="O1589">IFERROR(IF(ISNUMBER(N1589),(N1589-INDEX('Price Data'!T:T,MATCH(TEXT(A1589,"YYYY-MM-DD"),'Price Data'!S:S,0)+1))/INDEX('Price Data'!T:T,MATCH(TEXT(A1589,"YYYY-MM-DD"),'Price Data'!S:S,0)+1),""),"")</f>
        <v/>
      </c>
    </row>
    <row r="1590" spans="1:15" x14ac:dyDescent="0.3">
      <c r="A1590" s="8">
        <v>43409</v>
      </c>
      <c r="B1590" s="34">
        <f>IFERROR(INDEX('Price Data'!B:B,MATCH(TEXT(A1590,"YYYY-MM-DD"),'Price Data'!A:A,0)),"")</f>
        <v>19281</v>
      </c>
      <c r="C1590" s="10" cm="1">
        <f t="array" ref="C1590">IFERROR(IF(ISNUMBER(B1590),(B1590-INDEX('Price Data'!B:B,MATCH(TEXT(A1590,"YYYY-MM-DD"),'Price Data'!A:A,0)+1))/INDEX('Price Data'!B:B,MATCH(TEXT(A1590,"YYYY-MM-DD"),'Price Data'!A:A,0)+1),""),"")</f>
        <v>-5.6214543579164514E-3</v>
      </c>
      <c r="D1590" s="34">
        <f>IFERROR(INDEX('Price Data'!E:E,MATCH(TEXT(A1590,"YYYY-MM-DD"),'Price Data'!D:D,0)),"")</f>
        <v>11.59</v>
      </c>
      <c r="E1590" s="10" cm="1">
        <f t="array" ref="E1590">IFERROR(IF(ISNUMBER(D1590),(D1590-INDEX('Price Data'!E:E,MATCH(TEXT(A1590,"YYYY-MM-DD"),'Price Data'!D:D,0)+1))/INDEX('Price Data'!E:E,MATCH(TEXT(A1590,"YYYY-MM-DD"),'Price Data'!D:D,0)+1),""),"")</f>
        <v>-1.7796610169491595E-2</v>
      </c>
      <c r="F1590" s="34">
        <f>IFERROR(INDEX('Price Data'!H:H,MATCH(TEXT(A1590,"YYYY-MM-DD"),'Price Data'!G:G,0)),"")</f>
        <v>155.300003</v>
      </c>
      <c r="G1590" s="10" cm="1">
        <f t="array" ref="G1590">IFERROR(IF(ISNUMBER(F1590),(F1590-INDEX('Price Data'!H:H,MATCH(TEXT(A1590,"YYYY-MM-DD"),'Price Data'!G:G,0)+1))/INDEX('Price Data'!H:H,MATCH(TEXT(A1590,"YYYY-MM-DD"),'Price Data'!G:G,0)+1),""),"")</f>
        <v>1.0081320325203277E-2</v>
      </c>
      <c r="H1590" s="34">
        <f>IFERROR(INDEX('Price Data'!K:K,MATCH(TEXT(A1590,"YYYY-MM-DD"),'Price Data'!J:J,0)),"")</f>
        <v>1.98</v>
      </c>
      <c r="I1590" s="10" cm="1">
        <f t="array" ref="I1590">IFERROR(IF(ISNUMBER(H1590),(H1590-INDEX('Price Data'!K:K,MATCH(TEXT(A1590,"YYYY-MM-DD"),'Price Data'!J:J,0)+1))/INDEX('Price Data'!K:K,MATCH(TEXT(A1590,"YYYY-MM-DD"),'Price Data'!J:J,0)+1),""),"")</f>
        <v>-1.4925373134328263E-2</v>
      </c>
      <c r="J1590" s="34">
        <f>IFERROR(INDEX('Price Data'!N:N,MATCH(TEXT(A1590,"YYYY-MM-DD"),'Price Data'!M:M,0)),"")</f>
        <v>2.2999999999999998</v>
      </c>
      <c r="K1590" s="10" cm="1">
        <f t="array" ref="K1590">IFERROR(IF(ISNUMBER(J1590),(J1590-INDEX('Price Data'!N:N,MATCH(TEXT(A1590,"YYYY-MM-DD"),'Price Data'!M:M,0)+1))/INDEX('Price Data'!N:N,MATCH(TEXT(A1590,"YYYY-MM-DD"),'Price Data'!M:M,0)+1),""),"")</f>
        <v>-3.3613445378151294E-2</v>
      </c>
      <c r="L1590" s="34">
        <f>IFERROR(INDEX('Price Data'!Q:Q,MATCH(TEXT(A1590,"YYYY-MM-DD"),'Price Data'!P:P,0)),"")</f>
        <v>1.73</v>
      </c>
      <c r="M1590" s="10" cm="1">
        <f t="array" ref="M1590">IFERROR(IF(ISNUMBER(L1590),(L1590-INDEX('Price Data'!Q:Q,MATCH(TEXT(A1590,"YYYY-MM-DD"),'Price Data'!P:P,0)+1))/INDEX('Price Data'!Q:Q,MATCH(TEXT(A1590,"YYYY-MM-DD"),'Price Data'!P:P,0)+1),""),"")</f>
        <v>-2.2598870056497196E-2</v>
      </c>
      <c r="N1590" s="34">
        <f>IFERROR(INDEX('Price Data'!T:T,MATCH(TEXT(A1590,"YYYY-MM-DD"),'Price Data'!S:S,0)),"")</f>
        <v>2.87</v>
      </c>
      <c r="O1590" s="10" cm="1">
        <f t="array" ref="O1590">IFERROR(IF(ISNUMBER(N1590),(N1590-INDEX('Price Data'!T:T,MATCH(TEXT(A1590,"YYYY-MM-DD"),'Price Data'!S:S,0)+1))/INDEX('Price Data'!T:T,MATCH(TEXT(A1590,"YYYY-MM-DD"),'Price Data'!S:S,0)+1),""),"")</f>
        <v>-1.0344827586206829E-2</v>
      </c>
    </row>
    <row r="1591" spans="1:15" x14ac:dyDescent="0.3">
      <c r="A1591" s="8">
        <v>43410</v>
      </c>
      <c r="B1591" s="34">
        <f>IFERROR(INDEX('Price Data'!B:B,MATCH(TEXT(A1591,"YYYY-MM-DD"),'Price Data'!A:A,0)),"")</f>
        <v>19268</v>
      </c>
      <c r="C1591" s="10" cm="1">
        <f t="array" ref="C1591">IFERROR(IF(ISNUMBER(B1591),(B1591-INDEX('Price Data'!B:B,MATCH(TEXT(A1591,"YYYY-MM-DD"),'Price Data'!A:A,0)+1))/INDEX('Price Data'!B:B,MATCH(TEXT(A1591,"YYYY-MM-DD"),'Price Data'!A:A,0)+1),""),"")</f>
        <v>-6.7423888802448009E-4</v>
      </c>
      <c r="D1591" s="34">
        <f>IFERROR(INDEX('Price Data'!E:E,MATCH(TEXT(A1591,"YYYY-MM-DD"),'Price Data'!D:D,0)),"")</f>
        <v>11.66</v>
      </c>
      <c r="E1591" s="10" cm="1">
        <f t="array" ref="E1591">IFERROR(IF(ISNUMBER(D1591),(D1591-INDEX('Price Data'!E:E,MATCH(TEXT(A1591,"YYYY-MM-DD"),'Price Data'!D:D,0)+1))/INDEX('Price Data'!E:E,MATCH(TEXT(A1591,"YYYY-MM-DD"),'Price Data'!D:D,0)+1),""),"")</f>
        <v>6.0396893874029578E-3</v>
      </c>
      <c r="F1591" s="34">
        <f>IFERROR(INDEX('Price Data'!H:H,MATCH(TEXT(A1591,"YYYY-MM-DD"),'Price Data'!G:G,0)),"")</f>
        <v>151.75</v>
      </c>
      <c r="G1591" s="10" cm="1">
        <f t="array" ref="G1591">IFERROR(IF(ISNUMBER(F1591),(F1591-INDEX('Price Data'!H:H,MATCH(TEXT(A1591,"YYYY-MM-DD"),'Price Data'!G:G,0)+1))/INDEX('Price Data'!H:H,MATCH(TEXT(A1591,"YYYY-MM-DD"),'Price Data'!G:G,0)+1),""),"")</f>
        <v>-2.2859001490167414E-2</v>
      </c>
      <c r="H1591" s="34">
        <f>IFERROR(INDEX('Price Data'!K:K,MATCH(TEXT(A1591,"YYYY-MM-DD"),'Price Data'!J:J,0)),"")</f>
        <v>2</v>
      </c>
      <c r="I1591" s="10" cm="1">
        <f t="array" ref="I1591">IFERROR(IF(ISNUMBER(H1591),(H1591-INDEX('Price Data'!K:K,MATCH(TEXT(A1591,"YYYY-MM-DD"),'Price Data'!J:J,0)+1))/INDEX('Price Data'!K:K,MATCH(TEXT(A1591,"YYYY-MM-DD"),'Price Data'!J:J,0)+1),""),"")</f>
        <v>1.0101010101010111E-2</v>
      </c>
      <c r="J1591" s="34">
        <f>IFERROR(INDEX('Price Data'!N:N,MATCH(TEXT(A1591,"YYYY-MM-DD"),'Price Data'!M:M,0)),"")</f>
        <v>2.2799999999999998</v>
      </c>
      <c r="K1591" s="10" cm="1">
        <f t="array" ref="K1591">IFERROR(IF(ISNUMBER(J1591),(J1591-INDEX('Price Data'!N:N,MATCH(TEXT(A1591,"YYYY-MM-DD"),'Price Data'!M:M,0)+1))/INDEX('Price Data'!N:N,MATCH(TEXT(A1591,"YYYY-MM-DD"),'Price Data'!M:M,0)+1),""),"")</f>
        <v>-8.6956521739130523E-3</v>
      </c>
      <c r="L1591" s="34">
        <f>IFERROR(INDEX('Price Data'!Q:Q,MATCH(TEXT(A1591,"YYYY-MM-DD"),'Price Data'!P:P,0)),"")</f>
        <v>1.75</v>
      </c>
      <c r="M1591" s="10" cm="1">
        <f t="array" ref="M1591">IFERROR(IF(ISNUMBER(L1591),(L1591-INDEX('Price Data'!Q:Q,MATCH(TEXT(A1591,"YYYY-MM-DD"),'Price Data'!P:P,0)+1))/INDEX('Price Data'!Q:Q,MATCH(TEXT(A1591,"YYYY-MM-DD"),'Price Data'!P:P,0)+1),""),"")</f>
        <v>1.1560693641618507E-2</v>
      </c>
      <c r="N1591" s="34">
        <f>IFERROR(INDEX('Price Data'!T:T,MATCH(TEXT(A1591,"YYYY-MM-DD"),'Price Data'!S:S,0)),"")</f>
        <v>2.85</v>
      </c>
      <c r="O1591" s="10" cm="1">
        <f t="array" ref="O1591">IFERROR(IF(ISNUMBER(N1591),(N1591-INDEX('Price Data'!T:T,MATCH(TEXT(A1591,"YYYY-MM-DD"),'Price Data'!S:S,0)+1))/INDEX('Price Data'!T:T,MATCH(TEXT(A1591,"YYYY-MM-DD"),'Price Data'!S:S,0)+1),""),"")</f>
        <v>-6.9686411149825845E-3</v>
      </c>
    </row>
    <row r="1592" spans="1:15" x14ac:dyDescent="0.3">
      <c r="A1592" s="8">
        <v>43411</v>
      </c>
      <c r="B1592" s="34">
        <f>IFERROR(INDEX('Price Data'!B:B,MATCH(TEXT(A1592,"YYYY-MM-DD"),'Price Data'!A:A,0)),"")</f>
        <v>19541</v>
      </c>
      <c r="C1592" s="10" cm="1">
        <f t="array" ref="C1592">IFERROR(IF(ISNUMBER(B1592),(B1592-INDEX('Price Data'!B:B,MATCH(TEXT(A1592,"YYYY-MM-DD"),'Price Data'!A:A,0)+1))/INDEX('Price Data'!B:B,MATCH(TEXT(A1592,"YYYY-MM-DD"),'Price Data'!A:A,0)+1),""),"")</f>
        <v>1.4168569649159227E-2</v>
      </c>
      <c r="D1592" s="34">
        <f>IFERROR(INDEX('Price Data'!E:E,MATCH(TEXT(A1592,"YYYY-MM-DD"),'Price Data'!D:D,0)),"")</f>
        <v>11.81</v>
      </c>
      <c r="E1592" s="10" cm="1">
        <f t="array" ref="E1592">IFERROR(IF(ISNUMBER(D1592),(D1592-INDEX('Price Data'!E:E,MATCH(TEXT(A1592,"YYYY-MM-DD"),'Price Data'!D:D,0)+1))/INDEX('Price Data'!E:E,MATCH(TEXT(A1592,"YYYY-MM-DD"),'Price Data'!D:D,0)+1),""),"")</f>
        <v>1.2864493996569498E-2</v>
      </c>
      <c r="F1592" s="34">
        <f>IFERROR(INDEX('Price Data'!H:H,MATCH(TEXT(A1592,"YYYY-MM-DD"),'Price Data'!G:G,0)),"")</f>
        <v>147.39999399999999</v>
      </c>
      <c r="G1592" s="10" cm="1">
        <f t="array" ref="G1592">IFERROR(IF(ISNUMBER(F1592),(F1592-INDEX('Price Data'!H:H,MATCH(TEXT(A1592,"YYYY-MM-DD"),'Price Data'!G:G,0)+1))/INDEX('Price Data'!H:H,MATCH(TEXT(A1592,"YYYY-MM-DD"),'Price Data'!G:G,0)+1),""),"")</f>
        <v>-2.866560790774305E-2</v>
      </c>
      <c r="H1592" s="34">
        <f>IFERROR(INDEX('Price Data'!K:K,MATCH(TEXT(A1592,"YYYY-MM-DD"),'Price Data'!J:J,0)),"")</f>
        <v>2.06</v>
      </c>
      <c r="I1592" s="10" cm="1">
        <f t="array" ref="I1592">IFERROR(IF(ISNUMBER(H1592),(H1592-INDEX('Price Data'!K:K,MATCH(TEXT(A1592,"YYYY-MM-DD"),'Price Data'!J:J,0)+1))/INDEX('Price Data'!K:K,MATCH(TEXT(A1592,"YYYY-MM-DD"),'Price Data'!J:J,0)+1),""),"")</f>
        <v>3.0000000000000027E-2</v>
      </c>
      <c r="J1592" s="34">
        <f>IFERROR(INDEX('Price Data'!N:N,MATCH(TEXT(A1592,"YYYY-MM-DD"),'Price Data'!M:M,0)),"")</f>
        <v>2.3199999999999998</v>
      </c>
      <c r="K1592" s="10" cm="1">
        <f t="array" ref="K1592">IFERROR(IF(ISNUMBER(J1592),(J1592-INDEX('Price Data'!N:N,MATCH(TEXT(A1592,"YYYY-MM-DD"),'Price Data'!M:M,0)+1))/INDEX('Price Data'!N:N,MATCH(TEXT(A1592,"YYYY-MM-DD"),'Price Data'!M:M,0)+1),""),"")</f>
        <v>1.7543859649122823E-2</v>
      </c>
      <c r="L1592" s="34">
        <f>IFERROR(INDEX('Price Data'!Q:Q,MATCH(TEXT(A1592,"YYYY-MM-DD"),'Price Data'!P:P,0)),"")</f>
        <v>1.79</v>
      </c>
      <c r="M1592" s="10" cm="1">
        <f t="array" ref="M1592">IFERROR(IF(ISNUMBER(L1592),(L1592-INDEX('Price Data'!Q:Q,MATCH(TEXT(A1592,"YYYY-MM-DD"),'Price Data'!P:P,0)+1))/INDEX('Price Data'!Q:Q,MATCH(TEXT(A1592,"YYYY-MM-DD"),'Price Data'!P:P,0)+1),""),"")</f>
        <v>2.2857142857142878E-2</v>
      </c>
      <c r="N1592" s="34">
        <f>IFERROR(INDEX('Price Data'!T:T,MATCH(TEXT(A1592,"YYYY-MM-DD"),'Price Data'!S:S,0)),"")</f>
        <v>2.85</v>
      </c>
      <c r="O1592" s="10" cm="1">
        <f t="array" ref="O1592">IFERROR(IF(ISNUMBER(N1592),(N1592-INDEX('Price Data'!T:T,MATCH(TEXT(A1592,"YYYY-MM-DD"),'Price Data'!S:S,0)+1))/INDEX('Price Data'!T:T,MATCH(TEXT(A1592,"YYYY-MM-DD"),'Price Data'!S:S,0)+1),""),"")</f>
        <v>0</v>
      </c>
    </row>
    <row r="1593" spans="1:15" x14ac:dyDescent="0.3">
      <c r="A1593" s="8">
        <v>43412</v>
      </c>
      <c r="B1593" s="34">
        <f>IFERROR(INDEX('Price Data'!B:B,MATCH(TEXT(A1593,"YYYY-MM-DD"),'Price Data'!A:A,0)),"")</f>
        <v>19429</v>
      </c>
      <c r="C1593" s="10" cm="1">
        <f t="array" ref="C1593">IFERROR(IF(ISNUMBER(B1593),(B1593-INDEX('Price Data'!B:B,MATCH(TEXT(A1593,"YYYY-MM-DD"),'Price Data'!A:A,0)+1))/INDEX('Price Data'!B:B,MATCH(TEXT(A1593,"YYYY-MM-DD"),'Price Data'!A:A,0)+1),""),"")</f>
        <v>-5.7315388158231412E-3</v>
      </c>
      <c r="D1593" s="34">
        <f>IFERROR(INDEX('Price Data'!E:E,MATCH(TEXT(A1593,"YYYY-MM-DD"),'Price Data'!D:D,0)),"")</f>
        <v>11.36</v>
      </c>
      <c r="E1593" s="10" cm="1">
        <f t="array" ref="E1593">IFERROR(IF(ISNUMBER(D1593),(D1593-INDEX('Price Data'!E:E,MATCH(TEXT(A1593,"YYYY-MM-DD"),'Price Data'!D:D,0)+1))/INDEX('Price Data'!E:E,MATCH(TEXT(A1593,"YYYY-MM-DD"),'Price Data'!D:D,0)+1),""),"")</f>
        <v>-3.8103302286198223E-2</v>
      </c>
      <c r="F1593" s="34">
        <f>IFERROR(INDEX('Price Data'!H:H,MATCH(TEXT(A1593,"YYYY-MM-DD"),'Price Data'!G:G,0)),"")</f>
        <v>150.89999399999999</v>
      </c>
      <c r="G1593" s="10" cm="1">
        <f t="array" ref="G1593">IFERROR(IF(ISNUMBER(F1593),(F1593-INDEX('Price Data'!H:H,MATCH(TEXT(A1593,"YYYY-MM-DD"),'Price Data'!G:G,0)+1))/INDEX('Price Data'!H:H,MATCH(TEXT(A1593,"YYYY-MM-DD"),'Price Data'!G:G,0)+1),""),"")</f>
        <v>2.3744912771163345E-2</v>
      </c>
      <c r="H1593" s="34">
        <f>IFERROR(INDEX('Price Data'!K:K,MATCH(TEXT(A1593,"YYYY-MM-DD"),'Price Data'!J:J,0)),"")</f>
        <v>2.0299999999999998</v>
      </c>
      <c r="I1593" s="10" cm="1">
        <f t="array" ref="I1593">IFERROR(IF(ISNUMBER(H1593),(H1593-INDEX('Price Data'!K:K,MATCH(TEXT(A1593,"YYYY-MM-DD"),'Price Data'!J:J,0)+1))/INDEX('Price Data'!K:K,MATCH(TEXT(A1593,"YYYY-MM-DD"),'Price Data'!J:J,0)+1),""),"")</f>
        <v>-1.4563106796116625E-2</v>
      </c>
      <c r="J1593" s="34">
        <f>IFERROR(INDEX('Price Data'!N:N,MATCH(TEXT(A1593,"YYYY-MM-DD"),'Price Data'!M:M,0)),"")</f>
        <v>2.34</v>
      </c>
      <c r="K1593" s="10" cm="1">
        <f t="array" ref="K1593">IFERROR(IF(ISNUMBER(J1593),(J1593-INDEX('Price Data'!N:N,MATCH(TEXT(A1593,"YYYY-MM-DD"),'Price Data'!M:M,0)+1))/INDEX('Price Data'!N:N,MATCH(TEXT(A1593,"YYYY-MM-DD"),'Price Data'!M:M,0)+1),""),"")</f>
        <v>8.6206896551724223E-3</v>
      </c>
      <c r="L1593" s="34">
        <f>IFERROR(INDEX('Price Data'!Q:Q,MATCH(TEXT(A1593,"YYYY-MM-DD"),'Price Data'!P:P,0)),"")</f>
        <v>1.85</v>
      </c>
      <c r="M1593" s="10" cm="1">
        <f t="array" ref="M1593">IFERROR(IF(ISNUMBER(L1593),(L1593-INDEX('Price Data'!Q:Q,MATCH(TEXT(A1593,"YYYY-MM-DD"),'Price Data'!P:P,0)+1))/INDEX('Price Data'!Q:Q,MATCH(TEXT(A1593,"YYYY-MM-DD"),'Price Data'!P:P,0)+1),""),"")</f>
        <v>3.3519553072625725E-2</v>
      </c>
      <c r="N1593" s="34">
        <f>IFERROR(INDEX('Price Data'!T:T,MATCH(TEXT(A1593,"YYYY-MM-DD"),'Price Data'!S:S,0)),"")</f>
        <v>2.85</v>
      </c>
      <c r="O1593" s="10" cm="1">
        <f t="array" ref="O1593">IFERROR(IF(ISNUMBER(N1593),(N1593-INDEX('Price Data'!T:T,MATCH(TEXT(A1593,"YYYY-MM-DD"),'Price Data'!S:S,0)+1))/INDEX('Price Data'!T:T,MATCH(TEXT(A1593,"YYYY-MM-DD"),'Price Data'!S:S,0)+1),""),"")</f>
        <v>0</v>
      </c>
    </row>
    <row r="1594" spans="1:15" x14ac:dyDescent="0.3">
      <c r="A1594" s="8">
        <v>43413</v>
      </c>
      <c r="B1594" s="34">
        <f>IFERROR(INDEX('Price Data'!B:B,MATCH(TEXT(A1594,"YYYY-MM-DD"),'Price Data'!A:A,0)),"")</f>
        <v>19258</v>
      </c>
      <c r="C1594" s="10" cm="1">
        <f t="array" ref="C1594">IFERROR(IF(ISNUMBER(B1594),(B1594-INDEX('Price Data'!B:B,MATCH(TEXT(A1594,"YYYY-MM-DD"),'Price Data'!A:A,0)+1))/INDEX('Price Data'!B:B,MATCH(TEXT(A1594,"YYYY-MM-DD"),'Price Data'!A:A,0)+1),""),"")</f>
        <v>-8.8012764424314164E-3</v>
      </c>
      <c r="D1594" s="34">
        <f>IFERROR(INDEX('Price Data'!E:E,MATCH(TEXT(A1594,"YYYY-MM-DD"),'Price Data'!D:D,0)),"")</f>
        <v>11.23</v>
      </c>
      <c r="E1594" s="10" cm="1">
        <f t="array" ref="E1594">IFERROR(IF(ISNUMBER(D1594),(D1594-INDEX('Price Data'!E:E,MATCH(TEXT(A1594,"YYYY-MM-DD"),'Price Data'!D:D,0)+1))/INDEX('Price Data'!E:E,MATCH(TEXT(A1594,"YYYY-MM-DD"),'Price Data'!D:D,0)+1),""),"")</f>
        <v>-1.14436619718309E-2</v>
      </c>
      <c r="F1594" s="34">
        <f>IFERROR(INDEX('Price Data'!H:H,MATCH(TEXT(A1594,"YYYY-MM-DD"),'Price Data'!G:G,0)),"")</f>
        <v>150.5</v>
      </c>
      <c r="G1594" s="10" cm="1">
        <f t="array" ref="G1594">IFERROR(IF(ISNUMBER(F1594),(F1594-INDEX('Price Data'!H:H,MATCH(TEXT(A1594,"YYYY-MM-DD"),'Price Data'!G:G,0)+1))/INDEX('Price Data'!H:H,MATCH(TEXT(A1594,"YYYY-MM-DD"),'Price Data'!G:G,0)+1),""),"")</f>
        <v>-2.6507224380671111E-3</v>
      </c>
      <c r="H1594" s="34">
        <f>IFERROR(INDEX('Price Data'!K:K,MATCH(TEXT(A1594,"YYYY-MM-DD"),'Price Data'!J:J,0)),"")</f>
        <v>2.0099999999999998</v>
      </c>
      <c r="I1594" s="10" cm="1">
        <f t="array" ref="I1594">IFERROR(IF(ISNUMBER(H1594),(H1594-INDEX('Price Data'!K:K,MATCH(TEXT(A1594,"YYYY-MM-DD"),'Price Data'!J:J,0)+1))/INDEX('Price Data'!K:K,MATCH(TEXT(A1594,"YYYY-MM-DD"),'Price Data'!J:J,0)+1),""),"")</f>
        <v>-9.8522167487684834E-3</v>
      </c>
      <c r="J1594" s="34">
        <f>IFERROR(INDEX('Price Data'!N:N,MATCH(TEXT(A1594,"YYYY-MM-DD"),'Price Data'!M:M,0)),"")</f>
        <v>2.36</v>
      </c>
      <c r="K1594" s="10" cm="1">
        <f t="array" ref="K1594">IFERROR(IF(ISNUMBER(J1594),(J1594-INDEX('Price Data'!N:N,MATCH(TEXT(A1594,"YYYY-MM-DD"),'Price Data'!M:M,0)+1))/INDEX('Price Data'!N:N,MATCH(TEXT(A1594,"YYYY-MM-DD"),'Price Data'!M:M,0)+1),""),"")</f>
        <v>8.5470085470085548E-3</v>
      </c>
      <c r="L1594" s="34">
        <f>IFERROR(INDEX('Price Data'!Q:Q,MATCH(TEXT(A1594,"YYYY-MM-DD"),'Price Data'!P:P,0)),"")</f>
        <v>1.83</v>
      </c>
      <c r="M1594" s="10" cm="1">
        <f t="array" ref="M1594">IFERROR(IF(ISNUMBER(L1594),(L1594-INDEX('Price Data'!Q:Q,MATCH(TEXT(A1594,"YYYY-MM-DD"),'Price Data'!P:P,0)+1))/INDEX('Price Data'!Q:Q,MATCH(TEXT(A1594,"YYYY-MM-DD"),'Price Data'!P:P,0)+1),""),"")</f>
        <v>-1.081081081081082E-2</v>
      </c>
      <c r="N1594" s="34">
        <f>IFERROR(INDEX('Price Data'!T:T,MATCH(TEXT(A1594,"YYYY-MM-DD"),'Price Data'!S:S,0)),"")</f>
        <v>2.84</v>
      </c>
      <c r="O1594" s="10" cm="1">
        <f t="array" ref="O1594">IFERROR(IF(ISNUMBER(N1594),(N1594-INDEX('Price Data'!T:T,MATCH(TEXT(A1594,"YYYY-MM-DD"),'Price Data'!S:S,0)+1))/INDEX('Price Data'!T:T,MATCH(TEXT(A1594,"YYYY-MM-DD"),'Price Data'!S:S,0)+1),""),"")</f>
        <v>-3.5087719298246421E-3</v>
      </c>
    </row>
    <row r="1595" spans="1:15" x14ac:dyDescent="0.3">
      <c r="A1595" s="8">
        <v>43414</v>
      </c>
      <c r="B1595" s="34" t="str">
        <f>IFERROR(INDEX('Price Data'!B:B,MATCH(TEXT(A1595,"YYYY-MM-DD"),'Price Data'!A:A,0)),"")</f>
        <v/>
      </c>
      <c r="C1595" s="10" t="str" cm="1">
        <f t="array" ref="C1595">IFERROR(IF(ISNUMBER(B1595),(B1595-INDEX('Price Data'!B:B,MATCH(TEXT(A1595,"YYYY-MM-DD"),'Price Data'!A:A,0)+1))/INDEX('Price Data'!B:B,MATCH(TEXT(A1595,"YYYY-MM-DD"),'Price Data'!A:A,0)+1),""),"")</f>
        <v/>
      </c>
      <c r="D1595" s="34" t="str">
        <f>IFERROR(INDEX('Price Data'!E:E,MATCH(TEXT(A1595,"YYYY-MM-DD"),'Price Data'!D:D,0)),"")</f>
        <v/>
      </c>
      <c r="E1595" s="10" t="str" cm="1">
        <f t="array" ref="E1595">IFERROR(IF(ISNUMBER(D1595),(D1595-INDEX('Price Data'!E:E,MATCH(TEXT(A1595,"YYYY-MM-DD"),'Price Data'!D:D,0)+1))/INDEX('Price Data'!E:E,MATCH(TEXT(A1595,"YYYY-MM-DD"),'Price Data'!D:D,0)+1),""),"")</f>
        <v/>
      </c>
      <c r="F1595" s="34" t="str">
        <f>IFERROR(INDEX('Price Data'!H:H,MATCH(TEXT(A1595,"YYYY-MM-DD"),'Price Data'!G:G,0)),"")</f>
        <v/>
      </c>
      <c r="G1595" s="10" t="str" cm="1">
        <f t="array" ref="G1595">IFERROR(IF(ISNUMBER(F1595),(F1595-INDEX('Price Data'!H:H,MATCH(TEXT(A1595,"YYYY-MM-DD"),'Price Data'!G:G,0)+1))/INDEX('Price Data'!H:H,MATCH(TEXT(A1595,"YYYY-MM-DD"),'Price Data'!G:G,0)+1),""),"")</f>
        <v/>
      </c>
      <c r="H1595" s="34" t="str">
        <f>IFERROR(INDEX('Price Data'!K:K,MATCH(TEXT(A1595,"YYYY-MM-DD"),'Price Data'!J:J,0)),"")</f>
        <v/>
      </c>
      <c r="I1595" s="10" t="str" cm="1">
        <f t="array" ref="I1595">IFERROR(IF(ISNUMBER(H1595),(H1595-INDEX('Price Data'!K:K,MATCH(TEXT(A1595,"YYYY-MM-DD"),'Price Data'!J:J,0)+1))/INDEX('Price Data'!K:K,MATCH(TEXT(A1595,"YYYY-MM-DD"),'Price Data'!J:J,0)+1),""),"")</f>
        <v/>
      </c>
      <c r="J1595" s="34" t="str">
        <f>IFERROR(INDEX('Price Data'!N:N,MATCH(TEXT(A1595,"YYYY-MM-DD"),'Price Data'!M:M,0)),"")</f>
        <v/>
      </c>
      <c r="K1595" s="10" t="str" cm="1">
        <f t="array" ref="K1595">IFERROR(IF(ISNUMBER(J1595),(J1595-INDEX('Price Data'!N:N,MATCH(TEXT(A1595,"YYYY-MM-DD"),'Price Data'!M:M,0)+1))/INDEX('Price Data'!N:N,MATCH(TEXT(A1595,"YYYY-MM-DD"),'Price Data'!M:M,0)+1),""),"")</f>
        <v/>
      </c>
      <c r="L1595" s="34" t="str">
        <f>IFERROR(INDEX('Price Data'!Q:Q,MATCH(TEXT(A1595,"YYYY-MM-DD"),'Price Data'!P:P,0)),"")</f>
        <v/>
      </c>
      <c r="M1595" s="10" t="str" cm="1">
        <f t="array" ref="M1595">IFERROR(IF(ISNUMBER(L1595),(L1595-INDEX('Price Data'!Q:Q,MATCH(TEXT(A1595,"YYYY-MM-DD"),'Price Data'!P:P,0)+1))/INDEX('Price Data'!Q:Q,MATCH(TEXT(A1595,"YYYY-MM-DD"),'Price Data'!P:P,0)+1),""),"")</f>
        <v/>
      </c>
      <c r="N1595" s="34" t="str">
        <f>IFERROR(INDEX('Price Data'!T:T,MATCH(TEXT(A1595,"YYYY-MM-DD"),'Price Data'!S:S,0)),"")</f>
        <v/>
      </c>
      <c r="O1595" s="10" t="str" cm="1">
        <f t="array" ref="O1595">IFERROR(IF(ISNUMBER(N1595),(N1595-INDEX('Price Data'!T:T,MATCH(TEXT(A1595,"YYYY-MM-DD"),'Price Data'!S:S,0)+1))/INDEX('Price Data'!T:T,MATCH(TEXT(A1595,"YYYY-MM-DD"),'Price Data'!S:S,0)+1),""),"")</f>
        <v/>
      </c>
    </row>
    <row r="1596" spans="1:15" x14ac:dyDescent="0.3">
      <c r="A1596" s="8">
        <v>43415</v>
      </c>
      <c r="B1596" s="34" t="str">
        <f>IFERROR(INDEX('Price Data'!B:B,MATCH(TEXT(A1596,"YYYY-MM-DD"),'Price Data'!A:A,0)),"")</f>
        <v/>
      </c>
      <c r="C1596" s="10" t="str" cm="1">
        <f t="array" ref="C1596">IFERROR(IF(ISNUMBER(B1596),(B1596-INDEX('Price Data'!B:B,MATCH(TEXT(A1596,"YYYY-MM-DD"),'Price Data'!A:A,0)+1))/INDEX('Price Data'!B:B,MATCH(TEXT(A1596,"YYYY-MM-DD"),'Price Data'!A:A,0)+1),""),"")</f>
        <v/>
      </c>
      <c r="D1596" s="34" t="str">
        <f>IFERROR(INDEX('Price Data'!E:E,MATCH(TEXT(A1596,"YYYY-MM-DD"),'Price Data'!D:D,0)),"")</f>
        <v/>
      </c>
      <c r="E1596" s="10" t="str" cm="1">
        <f t="array" ref="E1596">IFERROR(IF(ISNUMBER(D1596),(D1596-INDEX('Price Data'!E:E,MATCH(TEXT(A1596,"YYYY-MM-DD"),'Price Data'!D:D,0)+1))/INDEX('Price Data'!E:E,MATCH(TEXT(A1596,"YYYY-MM-DD"),'Price Data'!D:D,0)+1),""),"")</f>
        <v/>
      </c>
      <c r="F1596" s="34" t="str">
        <f>IFERROR(INDEX('Price Data'!H:H,MATCH(TEXT(A1596,"YYYY-MM-DD"),'Price Data'!G:G,0)),"")</f>
        <v/>
      </c>
      <c r="G1596" s="10" t="str" cm="1">
        <f t="array" ref="G1596">IFERROR(IF(ISNUMBER(F1596),(F1596-INDEX('Price Data'!H:H,MATCH(TEXT(A1596,"YYYY-MM-DD"),'Price Data'!G:G,0)+1))/INDEX('Price Data'!H:H,MATCH(TEXT(A1596,"YYYY-MM-DD"),'Price Data'!G:G,0)+1),""),"")</f>
        <v/>
      </c>
      <c r="H1596" s="34" t="str">
        <f>IFERROR(INDEX('Price Data'!K:K,MATCH(TEXT(A1596,"YYYY-MM-DD"),'Price Data'!J:J,0)),"")</f>
        <v/>
      </c>
      <c r="I1596" s="10" t="str" cm="1">
        <f t="array" ref="I1596">IFERROR(IF(ISNUMBER(H1596),(H1596-INDEX('Price Data'!K:K,MATCH(TEXT(A1596,"YYYY-MM-DD"),'Price Data'!J:J,0)+1))/INDEX('Price Data'!K:K,MATCH(TEXT(A1596,"YYYY-MM-DD"),'Price Data'!J:J,0)+1),""),"")</f>
        <v/>
      </c>
      <c r="J1596" s="34" t="str">
        <f>IFERROR(INDEX('Price Data'!N:N,MATCH(TEXT(A1596,"YYYY-MM-DD"),'Price Data'!M:M,0)),"")</f>
        <v/>
      </c>
      <c r="K1596" s="10" t="str" cm="1">
        <f t="array" ref="K1596">IFERROR(IF(ISNUMBER(J1596),(J1596-INDEX('Price Data'!N:N,MATCH(TEXT(A1596,"YYYY-MM-DD"),'Price Data'!M:M,0)+1))/INDEX('Price Data'!N:N,MATCH(TEXT(A1596,"YYYY-MM-DD"),'Price Data'!M:M,0)+1),""),"")</f>
        <v/>
      </c>
      <c r="L1596" s="34" t="str">
        <f>IFERROR(INDEX('Price Data'!Q:Q,MATCH(TEXT(A1596,"YYYY-MM-DD"),'Price Data'!P:P,0)),"")</f>
        <v/>
      </c>
      <c r="M1596" s="10" t="str" cm="1">
        <f t="array" ref="M1596">IFERROR(IF(ISNUMBER(L1596),(L1596-INDEX('Price Data'!Q:Q,MATCH(TEXT(A1596,"YYYY-MM-DD"),'Price Data'!P:P,0)+1))/INDEX('Price Data'!Q:Q,MATCH(TEXT(A1596,"YYYY-MM-DD"),'Price Data'!P:P,0)+1),""),"")</f>
        <v/>
      </c>
      <c r="N1596" s="34" t="str">
        <f>IFERROR(INDEX('Price Data'!T:T,MATCH(TEXT(A1596,"YYYY-MM-DD"),'Price Data'!S:S,0)),"")</f>
        <v/>
      </c>
      <c r="O1596" s="10" t="str" cm="1">
        <f t="array" ref="O1596">IFERROR(IF(ISNUMBER(N1596),(N1596-INDEX('Price Data'!T:T,MATCH(TEXT(A1596,"YYYY-MM-DD"),'Price Data'!S:S,0)+1))/INDEX('Price Data'!T:T,MATCH(TEXT(A1596,"YYYY-MM-DD"),'Price Data'!S:S,0)+1),""),"")</f>
        <v/>
      </c>
    </row>
    <row r="1597" spans="1:15" x14ac:dyDescent="0.3">
      <c r="A1597" s="8">
        <v>43416</v>
      </c>
      <c r="B1597" s="34">
        <f>IFERROR(INDEX('Price Data'!B:B,MATCH(TEXT(A1597,"YYYY-MM-DD"),'Price Data'!A:A,0)),"")</f>
        <v>19056</v>
      </c>
      <c r="C1597" s="10" cm="1">
        <f t="array" ref="C1597">IFERROR(IF(ISNUMBER(B1597),(B1597-INDEX('Price Data'!B:B,MATCH(TEXT(A1597,"YYYY-MM-DD"),'Price Data'!A:A,0)+1))/INDEX('Price Data'!B:B,MATCH(TEXT(A1597,"YYYY-MM-DD"),'Price Data'!A:A,0)+1),""),"")</f>
        <v>-1.0489147367327863E-2</v>
      </c>
      <c r="D1597" s="34">
        <f>IFERROR(INDEX('Price Data'!E:E,MATCH(TEXT(A1597,"YYYY-MM-DD"),'Price Data'!D:D,0)),"")</f>
        <v>11.02</v>
      </c>
      <c r="E1597" s="10" cm="1">
        <f t="array" ref="E1597">IFERROR(IF(ISNUMBER(D1597),(D1597-INDEX('Price Data'!E:E,MATCH(TEXT(A1597,"YYYY-MM-DD"),'Price Data'!D:D,0)+1))/INDEX('Price Data'!E:E,MATCH(TEXT(A1597,"YYYY-MM-DD"),'Price Data'!D:D,0)+1),""),"")</f>
        <v>-1.8699910952805061E-2</v>
      </c>
      <c r="F1597" s="34">
        <f>IFERROR(INDEX('Price Data'!H:H,MATCH(TEXT(A1597,"YYYY-MM-DD"),'Price Data'!G:G,0)),"")</f>
        <v>149.699997</v>
      </c>
      <c r="G1597" s="10" cm="1">
        <f t="array" ref="G1597">IFERROR(IF(ISNUMBER(F1597),(F1597-INDEX('Price Data'!H:H,MATCH(TEXT(A1597,"YYYY-MM-DD"),'Price Data'!G:G,0)+1))/INDEX('Price Data'!H:H,MATCH(TEXT(A1597,"YYYY-MM-DD"),'Price Data'!G:G,0)+1),""),"")</f>
        <v>-5.315634551495042E-3</v>
      </c>
      <c r="H1597" s="34">
        <f>IFERROR(INDEX('Price Data'!K:K,MATCH(TEXT(A1597,"YYYY-MM-DD"),'Price Data'!J:J,0)),"")</f>
        <v>1.96</v>
      </c>
      <c r="I1597" s="10" cm="1">
        <f t="array" ref="I1597">IFERROR(IF(ISNUMBER(H1597),(H1597-INDEX('Price Data'!K:K,MATCH(TEXT(A1597,"YYYY-MM-DD"),'Price Data'!J:J,0)+1))/INDEX('Price Data'!K:K,MATCH(TEXT(A1597,"YYYY-MM-DD"),'Price Data'!J:J,0)+1),""),"")</f>
        <v>-2.4875621890547178E-2</v>
      </c>
      <c r="J1597" s="34">
        <f>IFERROR(INDEX('Price Data'!N:N,MATCH(TEXT(A1597,"YYYY-MM-DD"),'Price Data'!M:M,0)),"")</f>
        <v>2.36</v>
      </c>
      <c r="K1597" s="10" cm="1">
        <f t="array" ref="K1597">IFERROR(IF(ISNUMBER(J1597),(J1597-INDEX('Price Data'!N:N,MATCH(TEXT(A1597,"YYYY-MM-DD"),'Price Data'!M:M,0)+1))/INDEX('Price Data'!N:N,MATCH(TEXT(A1597,"YYYY-MM-DD"),'Price Data'!M:M,0)+1),""),"")</f>
        <v>0</v>
      </c>
      <c r="L1597" s="34">
        <f>IFERROR(INDEX('Price Data'!Q:Q,MATCH(TEXT(A1597,"YYYY-MM-DD"),'Price Data'!P:P,0)),"")</f>
        <v>1.81</v>
      </c>
      <c r="M1597" s="10" cm="1">
        <f t="array" ref="M1597">IFERROR(IF(ISNUMBER(L1597),(L1597-INDEX('Price Data'!Q:Q,MATCH(TEXT(A1597,"YYYY-MM-DD"),'Price Data'!P:P,0)+1))/INDEX('Price Data'!Q:Q,MATCH(TEXT(A1597,"YYYY-MM-DD"),'Price Data'!P:P,0)+1),""),"")</f>
        <v>-1.0928961748633888E-2</v>
      </c>
      <c r="N1597" s="34">
        <f>IFERROR(INDEX('Price Data'!T:T,MATCH(TEXT(A1597,"YYYY-MM-DD"),'Price Data'!S:S,0)),"")</f>
        <v>2.78</v>
      </c>
      <c r="O1597" s="10" cm="1">
        <f t="array" ref="O1597">IFERROR(IF(ISNUMBER(N1597),(N1597-INDEX('Price Data'!T:T,MATCH(TEXT(A1597,"YYYY-MM-DD"),'Price Data'!S:S,0)+1))/INDEX('Price Data'!T:T,MATCH(TEXT(A1597,"YYYY-MM-DD"),'Price Data'!S:S,0)+1),""),"")</f>
        <v>-2.1126760563380302E-2</v>
      </c>
    </row>
    <row r="1598" spans="1:15" x14ac:dyDescent="0.3">
      <c r="A1598" s="8">
        <v>43417</v>
      </c>
      <c r="B1598" s="34">
        <f>IFERROR(INDEX('Price Data'!B:B,MATCH(TEXT(A1598,"YYYY-MM-DD"),'Price Data'!A:A,0)),"")</f>
        <v>19227</v>
      </c>
      <c r="C1598" s="10" cm="1">
        <f t="array" ref="C1598">IFERROR(IF(ISNUMBER(B1598),(B1598-INDEX('Price Data'!B:B,MATCH(TEXT(A1598,"YYYY-MM-DD"),'Price Data'!A:A,0)+1))/INDEX('Price Data'!B:B,MATCH(TEXT(A1598,"YYYY-MM-DD"),'Price Data'!A:A,0)+1),""),"")</f>
        <v>8.9735516372795969E-3</v>
      </c>
      <c r="D1598" s="34">
        <f>IFERROR(INDEX('Price Data'!E:E,MATCH(TEXT(A1598,"YYYY-MM-DD"),'Price Data'!D:D,0)),"")</f>
        <v>11.23</v>
      </c>
      <c r="E1598" s="10" cm="1">
        <f t="array" ref="E1598">IFERROR(IF(ISNUMBER(D1598),(D1598-INDEX('Price Data'!E:E,MATCH(TEXT(A1598,"YYYY-MM-DD"),'Price Data'!D:D,0)+1))/INDEX('Price Data'!E:E,MATCH(TEXT(A1598,"YYYY-MM-DD"),'Price Data'!D:D,0)+1),""),"")</f>
        <v>1.9056261343012783E-2</v>
      </c>
      <c r="F1598" s="34">
        <f>IFERROR(INDEX('Price Data'!H:H,MATCH(TEXT(A1598,"YYYY-MM-DD"),'Price Data'!G:G,0)),"")</f>
        <v>148.949997</v>
      </c>
      <c r="G1598" s="10" cm="1">
        <f t="array" ref="G1598">IFERROR(IF(ISNUMBER(F1598),(F1598-INDEX('Price Data'!H:H,MATCH(TEXT(A1598,"YYYY-MM-DD"),'Price Data'!G:G,0)+1))/INDEX('Price Data'!H:H,MATCH(TEXT(A1598,"YYYY-MM-DD"),'Price Data'!G:G,0)+1),""),"")</f>
        <v>-5.0100201404813657E-3</v>
      </c>
      <c r="H1598" s="34">
        <f>IFERROR(INDEX('Price Data'!K:K,MATCH(TEXT(A1598,"YYYY-MM-DD"),'Price Data'!J:J,0)),"")</f>
        <v>2</v>
      </c>
      <c r="I1598" s="10" cm="1">
        <f t="array" ref="I1598">IFERROR(IF(ISNUMBER(H1598),(H1598-INDEX('Price Data'!K:K,MATCH(TEXT(A1598,"YYYY-MM-DD"),'Price Data'!J:J,0)+1))/INDEX('Price Data'!K:K,MATCH(TEXT(A1598,"YYYY-MM-DD"),'Price Data'!J:J,0)+1),""),"")</f>
        <v>2.0408163265306142E-2</v>
      </c>
      <c r="J1598" s="34">
        <f>IFERROR(INDEX('Price Data'!N:N,MATCH(TEXT(A1598,"YYYY-MM-DD"),'Price Data'!M:M,0)),"")</f>
        <v>2.37</v>
      </c>
      <c r="K1598" s="10" cm="1">
        <f t="array" ref="K1598">IFERROR(IF(ISNUMBER(J1598),(J1598-INDEX('Price Data'!N:N,MATCH(TEXT(A1598,"YYYY-MM-DD"),'Price Data'!M:M,0)+1))/INDEX('Price Data'!N:N,MATCH(TEXT(A1598,"YYYY-MM-DD"),'Price Data'!M:M,0)+1),""),"")</f>
        <v>4.2372881355933183E-3</v>
      </c>
      <c r="L1598" s="34">
        <f>IFERROR(INDEX('Price Data'!Q:Q,MATCH(TEXT(A1598,"YYYY-MM-DD"),'Price Data'!P:P,0)),"")</f>
        <v>1.81</v>
      </c>
      <c r="M1598" s="10" cm="1">
        <f t="array" ref="M1598">IFERROR(IF(ISNUMBER(L1598),(L1598-INDEX('Price Data'!Q:Q,MATCH(TEXT(A1598,"YYYY-MM-DD"),'Price Data'!P:P,0)+1))/INDEX('Price Data'!Q:Q,MATCH(TEXT(A1598,"YYYY-MM-DD"),'Price Data'!P:P,0)+1),""),"")</f>
        <v>0</v>
      </c>
      <c r="N1598" s="34">
        <f>IFERROR(INDEX('Price Data'!T:T,MATCH(TEXT(A1598,"YYYY-MM-DD"),'Price Data'!S:S,0)),"")</f>
        <v>2.81</v>
      </c>
      <c r="O1598" s="10" cm="1">
        <f t="array" ref="O1598">IFERROR(IF(ISNUMBER(N1598),(N1598-INDEX('Price Data'!T:T,MATCH(TEXT(A1598,"YYYY-MM-DD"),'Price Data'!S:S,0)+1))/INDEX('Price Data'!T:T,MATCH(TEXT(A1598,"YYYY-MM-DD"),'Price Data'!S:S,0)+1),""),"")</f>
        <v>1.0791366906474911E-2</v>
      </c>
    </row>
    <row r="1599" spans="1:15" x14ac:dyDescent="0.3">
      <c r="A1599" s="8">
        <v>43418</v>
      </c>
      <c r="B1599" s="34">
        <f>IFERROR(INDEX('Price Data'!B:B,MATCH(TEXT(A1599,"YYYY-MM-DD"),'Price Data'!A:A,0)),"")</f>
        <v>19077</v>
      </c>
      <c r="C1599" s="10" cm="1">
        <f t="array" ref="C1599">IFERROR(IF(ISNUMBER(B1599),(B1599-INDEX('Price Data'!B:B,MATCH(TEXT(A1599,"YYYY-MM-DD"),'Price Data'!A:A,0)+1))/INDEX('Price Data'!B:B,MATCH(TEXT(A1599,"YYYY-MM-DD"),'Price Data'!A:A,0)+1),""),"")</f>
        <v>-7.8015290997035421E-3</v>
      </c>
      <c r="D1599" s="34">
        <f>IFERROR(INDEX('Price Data'!E:E,MATCH(TEXT(A1599,"YYYY-MM-DD"),'Price Data'!D:D,0)),"")</f>
        <v>11.06</v>
      </c>
      <c r="E1599" s="10" cm="1">
        <f t="array" ref="E1599">IFERROR(IF(ISNUMBER(D1599),(D1599-INDEX('Price Data'!E:E,MATCH(TEXT(A1599,"YYYY-MM-DD"),'Price Data'!D:D,0)+1))/INDEX('Price Data'!E:E,MATCH(TEXT(A1599,"YYYY-MM-DD"),'Price Data'!D:D,0)+1),""),"")</f>
        <v>-1.5138023152270697E-2</v>
      </c>
      <c r="F1599" s="34">
        <f>IFERROR(INDEX('Price Data'!H:H,MATCH(TEXT(A1599,"YYYY-MM-DD"),'Price Data'!G:G,0)),"")</f>
        <v>146.64999399999999</v>
      </c>
      <c r="G1599" s="10" cm="1">
        <f t="array" ref="G1599">IFERROR(IF(ISNUMBER(F1599),(F1599-INDEX('Price Data'!H:H,MATCH(TEXT(A1599,"YYYY-MM-DD"),'Price Data'!G:G,0)+1))/INDEX('Price Data'!H:H,MATCH(TEXT(A1599,"YYYY-MM-DD"),'Price Data'!G:G,0)+1),""),"")</f>
        <v>-1.5441443748401042E-2</v>
      </c>
      <c r="H1599" s="34">
        <f>IFERROR(INDEX('Price Data'!K:K,MATCH(TEXT(A1599,"YYYY-MM-DD"),'Price Data'!J:J,0)),"")</f>
        <v>1.98</v>
      </c>
      <c r="I1599" s="10" cm="1">
        <f t="array" ref="I1599">IFERROR(IF(ISNUMBER(H1599),(H1599-INDEX('Price Data'!K:K,MATCH(TEXT(A1599,"YYYY-MM-DD"),'Price Data'!J:J,0)+1))/INDEX('Price Data'!K:K,MATCH(TEXT(A1599,"YYYY-MM-DD"),'Price Data'!J:J,0)+1),""),"")</f>
        <v>-1.0000000000000009E-2</v>
      </c>
      <c r="J1599" s="34">
        <f>IFERROR(INDEX('Price Data'!N:N,MATCH(TEXT(A1599,"YYYY-MM-DD"),'Price Data'!M:M,0)),"")</f>
        <v>2.29</v>
      </c>
      <c r="K1599" s="10" cm="1">
        <f t="array" ref="K1599">IFERROR(IF(ISNUMBER(J1599),(J1599-INDEX('Price Data'!N:N,MATCH(TEXT(A1599,"YYYY-MM-DD"),'Price Data'!M:M,0)+1))/INDEX('Price Data'!N:N,MATCH(TEXT(A1599,"YYYY-MM-DD"),'Price Data'!M:M,0)+1),""),"")</f>
        <v>-3.3755274261603407E-2</v>
      </c>
      <c r="L1599" s="34">
        <f>IFERROR(INDEX('Price Data'!Q:Q,MATCH(TEXT(A1599,"YYYY-MM-DD"),'Price Data'!P:P,0)),"")</f>
        <v>1.77</v>
      </c>
      <c r="M1599" s="10" cm="1">
        <f t="array" ref="M1599">IFERROR(IF(ISNUMBER(L1599),(L1599-INDEX('Price Data'!Q:Q,MATCH(TEXT(A1599,"YYYY-MM-DD"),'Price Data'!P:P,0)+1))/INDEX('Price Data'!Q:Q,MATCH(TEXT(A1599,"YYYY-MM-DD"),'Price Data'!P:P,0)+1),""),"")</f>
        <v>-2.2099447513812175E-2</v>
      </c>
      <c r="N1599" s="34">
        <f>IFERROR(INDEX('Price Data'!T:T,MATCH(TEXT(A1599,"YYYY-MM-DD"),'Price Data'!S:S,0)),"")</f>
        <v>2.78</v>
      </c>
      <c r="O1599" s="10" cm="1">
        <f t="array" ref="O1599">IFERROR(IF(ISNUMBER(N1599),(N1599-INDEX('Price Data'!T:T,MATCH(TEXT(A1599,"YYYY-MM-DD"),'Price Data'!S:S,0)+1))/INDEX('Price Data'!T:T,MATCH(TEXT(A1599,"YYYY-MM-DD"),'Price Data'!S:S,0)+1),""),"")</f>
        <v>-1.0676156583629982E-2</v>
      </c>
    </row>
    <row r="1600" spans="1:15" x14ac:dyDescent="0.3">
      <c r="A1600" s="8">
        <v>43419</v>
      </c>
      <c r="B1600" s="34">
        <f>IFERROR(INDEX('Price Data'!B:B,MATCH(TEXT(A1600,"YYYY-MM-DD"),'Price Data'!A:A,0)),"")</f>
        <v>18905</v>
      </c>
      <c r="C1600" s="10" cm="1">
        <f t="array" ref="C1600">IFERROR(IF(ISNUMBER(B1600),(B1600-INDEX('Price Data'!B:B,MATCH(TEXT(A1600,"YYYY-MM-DD"),'Price Data'!A:A,0)+1))/INDEX('Price Data'!B:B,MATCH(TEXT(A1600,"YYYY-MM-DD"),'Price Data'!A:A,0)+1),""),"")</f>
        <v>-9.0160926770456572E-3</v>
      </c>
      <c r="D1600" s="34">
        <f>IFERROR(INDEX('Price Data'!E:E,MATCH(TEXT(A1600,"YYYY-MM-DD"),'Price Data'!D:D,0)),"")</f>
        <v>10.99</v>
      </c>
      <c r="E1600" s="10" cm="1">
        <f t="array" ref="E1600">IFERROR(IF(ISNUMBER(D1600),(D1600-INDEX('Price Data'!E:E,MATCH(TEXT(A1600,"YYYY-MM-DD"),'Price Data'!D:D,0)+1))/INDEX('Price Data'!E:E,MATCH(TEXT(A1600,"YYYY-MM-DD"),'Price Data'!D:D,0)+1),""),"")</f>
        <v>-6.329113924050658E-3</v>
      </c>
      <c r="F1600" s="34">
        <f>IFERROR(INDEX('Price Data'!H:H,MATCH(TEXT(A1600,"YYYY-MM-DD"),'Price Data'!G:G,0)),"")</f>
        <v>141.14999399999999</v>
      </c>
      <c r="G1600" s="10" cm="1">
        <f t="array" ref="G1600">IFERROR(IF(ISNUMBER(F1600),(F1600-INDEX('Price Data'!H:H,MATCH(TEXT(A1600,"YYYY-MM-DD"),'Price Data'!G:G,0)+1))/INDEX('Price Data'!H:H,MATCH(TEXT(A1600,"YYYY-MM-DD"),'Price Data'!G:G,0)+1),""),"")</f>
        <v>-3.7504263382376953E-2</v>
      </c>
      <c r="H1600" s="34">
        <f>IFERROR(INDEX('Price Data'!K:K,MATCH(TEXT(A1600,"YYYY-MM-DD"),'Price Data'!J:J,0)),"")</f>
        <v>1.95</v>
      </c>
      <c r="I1600" s="10" cm="1">
        <f t="array" ref="I1600">IFERROR(IF(ISNUMBER(H1600),(H1600-INDEX('Price Data'!K:K,MATCH(TEXT(A1600,"YYYY-MM-DD"),'Price Data'!J:J,0)+1))/INDEX('Price Data'!K:K,MATCH(TEXT(A1600,"YYYY-MM-DD"),'Price Data'!J:J,0)+1),""),"")</f>
        <v>-1.5151515151515166E-2</v>
      </c>
      <c r="J1600" s="34">
        <f>IFERROR(INDEX('Price Data'!N:N,MATCH(TEXT(A1600,"YYYY-MM-DD"),'Price Data'!M:M,0)),"")</f>
        <v>2.31</v>
      </c>
      <c r="K1600" s="10" cm="1">
        <f t="array" ref="K1600">IFERROR(IF(ISNUMBER(J1600),(J1600-INDEX('Price Data'!N:N,MATCH(TEXT(A1600,"YYYY-MM-DD"),'Price Data'!M:M,0)+1))/INDEX('Price Data'!N:N,MATCH(TEXT(A1600,"YYYY-MM-DD"),'Price Data'!M:M,0)+1),""),"")</f>
        <v>8.7336244541484798E-3</v>
      </c>
      <c r="L1600" s="34">
        <f>IFERROR(INDEX('Price Data'!Q:Q,MATCH(TEXT(A1600,"YYYY-MM-DD"),'Price Data'!P:P,0)),"")</f>
        <v>1.75</v>
      </c>
      <c r="M1600" s="10" cm="1">
        <f t="array" ref="M1600">IFERROR(IF(ISNUMBER(L1600),(L1600-INDEX('Price Data'!Q:Q,MATCH(TEXT(A1600,"YYYY-MM-DD"),'Price Data'!P:P,0)+1))/INDEX('Price Data'!Q:Q,MATCH(TEXT(A1600,"YYYY-MM-DD"),'Price Data'!P:P,0)+1),""),"")</f>
        <v>-1.1299435028248598E-2</v>
      </c>
      <c r="N1600" s="34">
        <f>IFERROR(INDEX('Price Data'!T:T,MATCH(TEXT(A1600,"YYYY-MM-DD"),'Price Data'!S:S,0)),"")</f>
        <v>2.78</v>
      </c>
      <c r="O1600" s="10" cm="1">
        <f t="array" ref="O1600">IFERROR(IF(ISNUMBER(N1600),(N1600-INDEX('Price Data'!T:T,MATCH(TEXT(A1600,"YYYY-MM-DD"),'Price Data'!S:S,0)+1))/INDEX('Price Data'!T:T,MATCH(TEXT(A1600,"YYYY-MM-DD"),'Price Data'!S:S,0)+1),""),"")</f>
        <v>0</v>
      </c>
    </row>
    <row r="1601" spans="1:15" x14ac:dyDescent="0.3">
      <c r="A1601" s="8">
        <v>43420</v>
      </c>
      <c r="B1601" s="34">
        <f>IFERROR(INDEX('Price Data'!B:B,MATCH(TEXT(A1601,"YYYY-MM-DD"),'Price Data'!A:A,0)),"")</f>
        <v>18878</v>
      </c>
      <c r="C1601" s="10" cm="1">
        <f t="array" ref="C1601">IFERROR(IF(ISNUMBER(B1601),(B1601-INDEX('Price Data'!B:B,MATCH(TEXT(A1601,"YYYY-MM-DD"),'Price Data'!A:A,0)+1))/INDEX('Price Data'!B:B,MATCH(TEXT(A1601,"YYYY-MM-DD"),'Price Data'!A:A,0)+1),""),"")</f>
        <v>-1.4281935995768315E-3</v>
      </c>
      <c r="D1601" s="34">
        <f>IFERROR(INDEX('Price Data'!E:E,MATCH(TEXT(A1601,"YYYY-MM-DD"),'Price Data'!D:D,0)),"")</f>
        <v>10.89</v>
      </c>
      <c r="E1601" s="10" cm="1">
        <f t="array" ref="E1601">IFERROR(IF(ISNUMBER(D1601),(D1601-INDEX('Price Data'!E:E,MATCH(TEXT(A1601,"YYYY-MM-DD"),'Price Data'!D:D,0)+1))/INDEX('Price Data'!E:E,MATCH(TEXT(A1601,"YYYY-MM-DD"),'Price Data'!D:D,0)+1),""),"")</f>
        <v>-9.0991810737033347E-3</v>
      </c>
      <c r="F1601" s="34">
        <f>IFERROR(INDEX('Price Data'!H:H,MATCH(TEXT(A1601,"YYYY-MM-DD"),'Price Data'!G:G,0)),"")</f>
        <v>137.800003</v>
      </c>
      <c r="G1601" s="10" cm="1">
        <f t="array" ref="G1601">IFERROR(IF(ISNUMBER(F1601),(F1601-INDEX('Price Data'!H:H,MATCH(TEXT(A1601,"YYYY-MM-DD"),'Price Data'!G:G,0)+1))/INDEX('Price Data'!H:H,MATCH(TEXT(A1601,"YYYY-MM-DD"),'Price Data'!G:G,0)+1),""),"")</f>
        <v>-2.3733553966711389E-2</v>
      </c>
      <c r="H1601" s="34">
        <f>IFERROR(INDEX('Price Data'!K:K,MATCH(TEXT(A1601,"YYYY-MM-DD"),'Price Data'!J:J,0)),"")</f>
        <v>1.92</v>
      </c>
      <c r="I1601" s="10" cm="1">
        <f t="array" ref="I1601">IFERROR(IF(ISNUMBER(H1601),(H1601-INDEX('Price Data'!K:K,MATCH(TEXT(A1601,"YYYY-MM-DD"),'Price Data'!J:J,0)+1))/INDEX('Price Data'!K:K,MATCH(TEXT(A1601,"YYYY-MM-DD"),'Price Data'!J:J,0)+1),""),"")</f>
        <v>-1.5384615384615399E-2</v>
      </c>
      <c r="J1601" s="34">
        <f>IFERROR(INDEX('Price Data'!N:N,MATCH(TEXT(A1601,"YYYY-MM-DD"),'Price Data'!M:M,0)),"")</f>
        <v>2.27</v>
      </c>
      <c r="K1601" s="10" cm="1">
        <f t="array" ref="K1601">IFERROR(IF(ISNUMBER(J1601),(J1601-INDEX('Price Data'!N:N,MATCH(TEXT(A1601,"YYYY-MM-DD"),'Price Data'!M:M,0)+1))/INDEX('Price Data'!N:N,MATCH(TEXT(A1601,"YYYY-MM-DD"),'Price Data'!M:M,0)+1),""),"")</f>
        <v>-1.731601731601733E-2</v>
      </c>
      <c r="L1601" s="34">
        <f>IFERROR(INDEX('Price Data'!Q:Q,MATCH(TEXT(A1601,"YYYY-MM-DD"),'Price Data'!P:P,0)),"")</f>
        <v>1.75</v>
      </c>
      <c r="M1601" s="10" cm="1">
        <f t="array" ref="M1601">IFERROR(IF(ISNUMBER(L1601),(L1601-INDEX('Price Data'!Q:Q,MATCH(TEXT(A1601,"YYYY-MM-DD"),'Price Data'!P:P,0)+1))/INDEX('Price Data'!Q:Q,MATCH(TEXT(A1601,"YYYY-MM-DD"),'Price Data'!P:P,0)+1),""),"")</f>
        <v>0</v>
      </c>
      <c r="N1601" s="34">
        <f>IFERROR(INDEX('Price Data'!T:T,MATCH(TEXT(A1601,"YYYY-MM-DD"),'Price Data'!S:S,0)),"")</f>
        <v>2.75</v>
      </c>
      <c r="O1601" s="10" cm="1">
        <f t="array" ref="O1601">IFERROR(IF(ISNUMBER(N1601),(N1601-INDEX('Price Data'!T:T,MATCH(TEXT(A1601,"YYYY-MM-DD"),'Price Data'!S:S,0)+1))/INDEX('Price Data'!T:T,MATCH(TEXT(A1601,"YYYY-MM-DD"),'Price Data'!S:S,0)+1),""),"")</f>
        <v>-1.0791366906474751E-2</v>
      </c>
    </row>
    <row r="1602" spans="1:15" x14ac:dyDescent="0.3">
      <c r="A1602" s="8">
        <v>43421</v>
      </c>
      <c r="B1602" s="34" t="str">
        <f>IFERROR(INDEX('Price Data'!B:B,MATCH(TEXT(A1602,"YYYY-MM-DD"),'Price Data'!A:A,0)),"")</f>
        <v/>
      </c>
      <c r="C1602" s="10" t="str" cm="1">
        <f t="array" ref="C1602">IFERROR(IF(ISNUMBER(B1602),(B1602-INDEX('Price Data'!B:B,MATCH(TEXT(A1602,"YYYY-MM-DD"),'Price Data'!A:A,0)+1))/INDEX('Price Data'!B:B,MATCH(TEXT(A1602,"YYYY-MM-DD"),'Price Data'!A:A,0)+1),""),"")</f>
        <v/>
      </c>
      <c r="D1602" s="34" t="str">
        <f>IFERROR(INDEX('Price Data'!E:E,MATCH(TEXT(A1602,"YYYY-MM-DD"),'Price Data'!D:D,0)),"")</f>
        <v/>
      </c>
      <c r="E1602" s="10" t="str" cm="1">
        <f t="array" ref="E1602">IFERROR(IF(ISNUMBER(D1602),(D1602-INDEX('Price Data'!E:E,MATCH(TEXT(A1602,"YYYY-MM-DD"),'Price Data'!D:D,0)+1))/INDEX('Price Data'!E:E,MATCH(TEXT(A1602,"YYYY-MM-DD"),'Price Data'!D:D,0)+1),""),"")</f>
        <v/>
      </c>
      <c r="F1602" s="34" t="str">
        <f>IFERROR(INDEX('Price Data'!H:H,MATCH(TEXT(A1602,"YYYY-MM-DD"),'Price Data'!G:G,0)),"")</f>
        <v/>
      </c>
      <c r="G1602" s="10" t="str" cm="1">
        <f t="array" ref="G1602">IFERROR(IF(ISNUMBER(F1602),(F1602-INDEX('Price Data'!H:H,MATCH(TEXT(A1602,"YYYY-MM-DD"),'Price Data'!G:G,0)+1))/INDEX('Price Data'!H:H,MATCH(TEXT(A1602,"YYYY-MM-DD"),'Price Data'!G:G,0)+1),""),"")</f>
        <v/>
      </c>
      <c r="H1602" s="34" t="str">
        <f>IFERROR(INDEX('Price Data'!K:K,MATCH(TEXT(A1602,"YYYY-MM-DD"),'Price Data'!J:J,0)),"")</f>
        <v/>
      </c>
      <c r="I1602" s="10" t="str" cm="1">
        <f t="array" ref="I1602">IFERROR(IF(ISNUMBER(H1602),(H1602-INDEX('Price Data'!K:K,MATCH(TEXT(A1602,"YYYY-MM-DD"),'Price Data'!J:J,0)+1))/INDEX('Price Data'!K:K,MATCH(TEXT(A1602,"YYYY-MM-DD"),'Price Data'!J:J,0)+1),""),"")</f>
        <v/>
      </c>
      <c r="J1602" s="34" t="str">
        <f>IFERROR(INDEX('Price Data'!N:N,MATCH(TEXT(A1602,"YYYY-MM-DD"),'Price Data'!M:M,0)),"")</f>
        <v/>
      </c>
      <c r="K1602" s="10" t="str" cm="1">
        <f t="array" ref="K1602">IFERROR(IF(ISNUMBER(J1602),(J1602-INDEX('Price Data'!N:N,MATCH(TEXT(A1602,"YYYY-MM-DD"),'Price Data'!M:M,0)+1))/INDEX('Price Data'!N:N,MATCH(TEXT(A1602,"YYYY-MM-DD"),'Price Data'!M:M,0)+1),""),"")</f>
        <v/>
      </c>
      <c r="L1602" s="34" t="str">
        <f>IFERROR(INDEX('Price Data'!Q:Q,MATCH(TEXT(A1602,"YYYY-MM-DD"),'Price Data'!P:P,0)),"")</f>
        <v/>
      </c>
      <c r="M1602" s="10" t="str" cm="1">
        <f t="array" ref="M1602">IFERROR(IF(ISNUMBER(L1602),(L1602-INDEX('Price Data'!Q:Q,MATCH(TEXT(A1602,"YYYY-MM-DD"),'Price Data'!P:P,0)+1))/INDEX('Price Data'!Q:Q,MATCH(TEXT(A1602,"YYYY-MM-DD"),'Price Data'!P:P,0)+1),""),"")</f>
        <v/>
      </c>
      <c r="N1602" s="34" t="str">
        <f>IFERROR(INDEX('Price Data'!T:T,MATCH(TEXT(A1602,"YYYY-MM-DD"),'Price Data'!S:S,0)),"")</f>
        <v/>
      </c>
      <c r="O1602" s="10" t="str" cm="1">
        <f t="array" ref="O1602">IFERROR(IF(ISNUMBER(N1602),(N1602-INDEX('Price Data'!T:T,MATCH(TEXT(A1602,"YYYY-MM-DD"),'Price Data'!S:S,0)+1))/INDEX('Price Data'!T:T,MATCH(TEXT(A1602,"YYYY-MM-DD"),'Price Data'!S:S,0)+1),""),"")</f>
        <v/>
      </c>
    </row>
    <row r="1603" spans="1:15" x14ac:dyDescent="0.3">
      <c r="A1603" s="8">
        <v>43422</v>
      </c>
      <c r="B1603" s="34" t="str">
        <f>IFERROR(INDEX('Price Data'!B:B,MATCH(TEXT(A1603,"YYYY-MM-DD"),'Price Data'!A:A,0)),"")</f>
        <v/>
      </c>
      <c r="C1603" s="10" t="str" cm="1">
        <f t="array" ref="C1603">IFERROR(IF(ISNUMBER(B1603),(B1603-INDEX('Price Data'!B:B,MATCH(TEXT(A1603,"YYYY-MM-DD"),'Price Data'!A:A,0)+1))/INDEX('Price Data'!B:B,MATCH(TEXT(A1603,"YYYY-MM-DD"),'Price Data'!A:A,0)+1),""),"")</f>
        <v/>
      </c>
      <c r="D1603" s="34" t="str">
        <f>IFERROR(INDEX('Price Data'!E:E,MATCH(TEXT(A1603,"YYYY-MM-DD"),'Price Data'!D:D,0)),"")</f>
        <v/>
      </c>
      <c r="E1603" s="10" t="str" cm="1">
        <f t="array" ref="E1603">IFERROR(IF(ISNUMBER(D1603),(D1603-INDEX('Price Data'!E:E,MATCH(TEXT(A1603,"YYYY-MM-DD"),'Price Data'!D:D,0)+1))/INDEX('Price Data'!E:E,MATCH(TEXT(A1603,"YYYY-MM-DD"),'Price Data'!D:D,0)+1),""),"")</f>
        <v/>
      </c>
      <c r="F1603" s="34" t="str">
        <f>IFERROR(INDEX('Price Data'!H:H,MATCH(TEXT(A1603,"YYYY-MM-DD"),'Price Data'!G:G,0)),"")</f>
        <v/>
      </c>
      <c r="G1603" s="10" t="str" cm="1">
        <f t="array" ref="G1603">IFERROR(IF(ISNUMBER(F1603),(F1603-INDEX('Price Data'!H:H,MATCH(TEXT(A1603,"YYYY-MM-DD"),'Price Data'!G:G,0)+1))/INDEX('Price Data'!H:H,MATCH(TEXT(A1603,"YYYY-MM-DD"),'Price Data'!G:G,0)+1),""),"")</f>
        <v/>
      </c>
      <c r="H1603" s="34" t="str">
        <f>IFERROR(INDEX('Price Data'!K:K,MATCH(TEXT(A1603,"YYYY-MM-DD"),'Price Data'!J:J,0)),"")</f>
        <v/>
      </c>
      <c r="I1603" s="10" t="str" cm="1">
        <f t="array" ref="I1603">IFERROR(IF(ISNUMBER(H1603),(H1603-INDEX('Price Data'!K:K,MATCH(TEXT(A1603,"YYYY-MM-DD"),'Price Data'!J:J,0)+1))/INDEX('Price Data'!K:K,MATCH(TEXT(A1603,"YYYY-MM-DD"),'Price Data'!J:J,0)+1),""),"")</f>
        <v/>
      </c>
      <c r="J1603" s="34" t="str">
        <f>IFERROR(INDEX('Price Data'!N:N,MATCH(TEXT(A1603,"YYYY-MM-DD"),'Price Data'!M:M,0)),"")</f>
        <v/>
      </c>
      <c r="K1603" s="10" t="str" cm="1">
        <f t="array" ref="K1603">IFERROR(IF(ISNUMBER(J1603),(J1603-INDEX('Price Data'!N:N,MATCH(TEXT(A1603,"YYYY-MM-DD"),'Price Data'!M:M,0)+1))/INDEX('Price Data'!N:N,MATCH(TEXT(A1603,"YYYY-MM-DD"),'Price Data'!M:M,0)+1),""),"")</f>
        <v/>
      </c>
      <c r="L1603" s="34" t="str">
        <f>IFERROR(INDEX('Price Data'!Q:Q,MATCH(TEXT(A1603,"YYYY-MM-DD"),'Price Data'!P:P,0)),"")</f>
        <v/>
      </c>
      <c r="M1603" s="10" t="str" cm="1">
        <f t="array" ref="M1603">IFERROR(IF(ISNUMBER(L1603),(L1603-INDEX('Price Data'!Q:Q,MATCH(TEXT(A1603,"YYYY-MM-DD"),'Price Data'!P:P,0)+1))/INDEX('Price Data'!Q:Q,MATCH(TEXT(A1603,"YYYY-MM-DD"),'Price Data'!P:P,0)+1),""),"")</f>
        <v/>
      </c>
      <c r="N1603" s="34" t="str">
        <f>IFERROR(INDEX('Price Data'!T:T,MATCH(TEXT(A1603,"YYYY-MM-DD"),'Price Data'!S:S,0)),"")</f>
        <v/>
      </c>
      <c r="O1603" s="10" t="str" cm="1">
        <f t="array" ref="O1603">IFERROR(IF(ISNUMBER(N1603),(N1603-INDEX('Price Data'!T:T,MATCH(TEXT(A1603,"YYYY-MM-DD"),'Price Data'!S:S,0)+1))/INDEX('Price Data'!T:T,MATCH(TEXT(A1603,"YYYY-MM-DD"),'Price Data'!S:S,0)+1),""),"")</f>
        <v/>
      </c>
    </row>
    <row r="1604" spans="1:15" x14ac:dyDescent="0.3">
      <c r="A1604" s="8">
        <v>43423</v>
      </c>
      <c r="B1604" s="34">
        <f>IFERROR(INDEX('Price Data'!B:B,MATCH(TEXT(A1604,"YYYY-MM-DD"),'Price Data'!A:A,0)),"")</f>
        <v>18823</v>
      </c>
      <c r="C1604" s="10" cm="1">
        <f t="array" ref="C1604">IFERROR(IF(ISNUMBER(B1604),(B1604-INDEX('Price Data'!B:B,MATCH(TEXT(A1604,"YYYY-MM-DD"),'Price Data'!A:A,0)+1))/INDEX('Price Data'!B:B,MATCH(TEXT(A1604,"YYYY-MM-DD"),'Price Data'!A:A,0)+1),""),"")</f>
        <v>-2.9134442207861002E-3</v>
      </c>
      <c r="D1604" s="34">
        <f>IFERROR(INDEX('Price Data'!E:E,MATCH(TEXT(A1604,"YYYY-MM-DD"),'Price Data'!D:D,0)),"")</f>
        <v>10.82</v>
      </c>
      <c r="E1604" s="10" cm="1">
        <f t="array" ref="E1604">IFERROR(IF(ISNUMBER(D1604),(D1604-INDEX('Price Data'!E:E,MATCH(TEXT(A1604,"YYYY-MM-DD"),'Price Data'!D:D,0)+1))/INDEX('Price Data'!E:E,MATCH(TEXT(A1604,"YYYY-MM-DD"),'Price Data'!D:D,0)+1),""),"")</f>
        <v>-6.4279155188246354E-3</v>
      </c>
      <c r="F1604" s="34">
        <f>IFERROR(INDEX('Price Data'!H:H,MATCH(TEXT(A1604,"YYYY-MM-DD"),'Price Data'!G:G,0)),"")</f>
        <v>138</v>
      </c>
      <c r="G1604" s="10" cm="1">
        <f t="array" ref="G1604">IFERROR(IF(ISNUMBER(F1604),(F1604-INDEX('Price Data'!H:H,MATCH(TEXT(A1604,"YYYY-MM-DD"),'Price Data'!G:G,0)+1))/INDEX('Price Data'!H:H,MATCH(TEXT(A1604,"YYYY-MM-DD"),'Price Data'!G:G,0)+1),""),"")</f>
        <v>1.4513570075901682E-3</v>
      </c>
      <c r="H1604" s="34">
        <f>IFERROR(INDEX('Price Data'!K:K,MATCH(TEXT(A1604,"YYYY-MM-DD"),'Price Data'!J:J,0)),"")</f>
        <v>1.93</v>
      </c>
      <c r="I1604" s="10" cm="1">
        <f t="array" ref="I1604">IFERROR(IF(ISNUMBER(H1604),(H1604-INDEX('Price Data'!K:K,MATCH(TEXT(A1604,"YYYY-MM-DD"),'Price Data'!J:J,0)+1))/INDEX('Price Data'!K:K,MATCH(TEXT(A1604,"YYYY-MM-DD"),'Price Data'!J:J,0)+1),""),"")</f>
        <v>5.2083333333333382E-3</v>
      </c>
      <c r="J1604" s="34">
        <f>IFERROR(INDEX('Price Data'!N:N,MATCH(TEXT(A1604,"YYYY-MM-DD"),'Price Data'!M:M,0)),"")</f>
        <v>2.29</v>
      </c>
      <c r="K1604" s="10" cm="1">
        <f t="array" ref="K1604">IFERROR(IF(ISNUMBER(J1604),(J1604-INDEX('Price Data'!N:N,MATCH(TEXT(A1604,"YYYY-MM-DD"),'Price Data'!M:M,0)+1))/INDEX('Price Data'!N:N,MATCH(TEXT(A1604,"YYYY-MM-DD"),'Price Data'!M:M,0)+1),""),"")</f>
        <v>8.8105726872246774E-3</v>
      </c>
      <c r="L1604" s="34">
        <f>IFERROR(INDEX('Price Data'!Q:Q,MATCH(TEXT(A1604,"YYYY-MM-DD"),'Price Data'!P:P,0)),"")</f>
        <v>1.8</v>
      </c>
      <c r="M1604" s="10" cm="1">
        <f t="array" ref="M1604">IFERROR(IF(ISNUMBER(L1604),(L1604-INDEX('Price Data'!Q:Q,MATCH(TEXT(A1604,"YYYY-MM-DD"),'Price Data'!P:P,0)+1))/INDEX('Price Data'!Q:Q,MATCH(TEXT(A1604,"YYYY-MM-DD"),'Price Data'!P:P,0)+1),""),"")</f>
        <v>2.8571428571428598E-2</v>
      </c>
      <c r="N1604" s="34">
        <f>IFERROR(INDEX('Price Data'!T:T,MATCH(TEXT(A1604,"YYYY-MM-DD"),'Price Data'!S:S,0)),"")</f>
        <v>2.74</v>
      </c>
      <c r="O1604" s="10" cm="1">
        <f t="array" ref="O1604">IFERROR(IF(ISNUMBER(N1604),(N1604-INDEX('Price Data'!T:T,MATCH(TEXT(A1604,"YYYY-MM-DD"),'Price Data'!S:S,0)+1))/INDEX('Price Data'!T:T,MATCH(TEXT(A1604,"YYYY-MM-DD"),'Price Data'!S:S,0)+1),""),"")</f>
        <v>-3.6363636363635587E-3</v>
      </c>
    </row>
    <row r="1605" spans="1:15" x14ac:dyDescent="0.3">
      <c r="A1605" s="8">
        <v>43424</v>
      </c>
      <c r="B1605" s="34">
        <f>IFERROR(INDEX('Price Data'!B:B,MATCH(TEXT(A1605,"YYYY-MM-DD"),'Price Data'!A:A,0)),"")</f>
        <v>18471</v>
      </c>
      <c r="C1605" s="10" cm="1">
        <f t="array" ref="C1605">IFERROR(IF(ISNUMBER(B1605),(B1605-INDEX('Price Data'!B:B,MATCH(TEXT(A1605,"YYYY-MM-DD"),'Price Data'!A:A,0)+1))/INDEX('Price Data'!B:B,MATCH(TEXT(A1605,"YYYY-MM-DD"),'Price Data'!A:A,0)+1),""),"")</f>
        <v>-1.8700525952292407E-2</v>
      </c>
      <c r="D1605" s="34">
        <f>IFERROR(INDEX('Price Data'!E:E,MATCH(TEXT(A1605,"YYYY-MM-DD"),'Price Data'!D:D,0)),"")</f>
        <v>10.52</v>
      </c>
      <c r="E1605" s="10" cm="1">
        <f t="array" ref="E1605">IFERROR(IF(ISNUMBER(D1605),(D1605-INDEX('Price Data'!E:E,MATCH(TEXT(A1605,"YYYY-MM-DD"),'Price Data'!D:D,0)+1))/INDEX('Price Data'!E:E,MATCH(TEXT(A1605,"YYYY-MM-DD"),'Price Data'!D:D,0)+1),""),"")</f>
        <v>-2.7726432532347571E-2</v>
      </c>
      <c r="F1605" s="34">
        <f>IFERROR(INDEX('Price Data'!H:H,MATCH(TEXT(A1605,"YYYY-MM-DD"),'Price Data'!G:G,0)),"")</f>
        <v>133.5</v>
      </c>
      <c r="G1605" s="10" cm="1">
        <f t="array" ref="G1605">IFERROR(IF(ISNUMBER(F1605),(F1605-INDEX('Price Data'!H:H,MATCH(TEXT(A1605,"YYYY-MM-DD"),'Price Data'!G:G,0)+1))/INDEX('Price Data'!H:H,MATCH(TEXT(A1605,"YYYY-MM-DD"),'Price Data'!G:G,0)+1),""),"")</f>
        <v>-3.2608695652173912E-2</v>
      </c>
      <c r="H1605" s="34">
        <f>IFERROR(INDEX('Price Data'!K:K,MATCH(TEXT(A1605,"YYYY-MM-DD"),'Price Data'!J:J,0)),"")</f>
        <v>1.88</v>
      </c>
      <c r="I1605" s="10" cm="1">
        <f t="array" ref="I1605">IFERROR(IF(ISNUMBER(H1605),(H1605-INDEX('Price Data'!K:K,MATCH(TEXT(A1605,"YYYY-MM-DD"),'Price Data'!J:J,0)+1))/INDEX('Price Data'!K:K,MATCH(TEXT(A1605,"YYYY-MM-DD"),'Price Data'!J:J,0)+1),""),"")</f>
        <v>-2.5906735751295359E-2</v>
      </c>
      <c r="J1605" s="34">
        <f>IFERROR(INDEX('Price Data'!N:N,MATCH(TEXT(A1605,"YYYY-MM-DD"),'Price Data'!M:M,0)),"")</f>
        <v>2.27</v>
      </c>
      <c r="K1605" s="10" cm="1">
        <f t="array" ref="K1605">IFERROR(IF(ISNUMBER(J1605),(J1605-INDEX('Price Data'!N:N,MATCH(TEXT(A1605,"YYYY-MM-DD"),'Price Data'!M:M,0)+1))/INDEX('Price Data'!N:N,MATCH(TEXT(A1605,"YYYY-MM-DD"),'Price Data'!M:M,0)+1),""),"")</f>
        <v>-8.7336244541484798E-3</v>
      </c>
      <c r="L1605" s="34">
        <f>IFERROR(INDEX('Price Data'!Q:Q,MATCH(TEXT(A1605,"YYYY-MM-DD"),'Price Data'!P:P,0)),"")</f>
        <v>1.71</v>
      </c>
      <c r="M1605" s="10" cm="1">
        <f t="array" ref="M1605">IFERROR(IF(ISNUMBER(L1605),(L1605-INDEX('Price Data'!Q:Q,MATCH(TEXT(A1605,"YYYY-MM-DD"),'Price Data'!P:P,0)+1))/INDEX('Price Data'!Q:Q,MATCH(TEXT(A1605,"YYYY-MM-DD"),'Price Data'!P:P,0)+1),""),"")</f>
        <v>-5.0000000000000044E-2</v>
      </c>
      <c r="N1605" s="34">
        <f>IFERROR(INDEX('Price Data'!T:T,MATCH(TEXT(A1605,"YYYY-MM-DD"),'Price Data'!S:S,0)),"")</f>
        <v>2.68</v>
      </c>
      <c r="O1605" s="10" cm="1">
        <f t="array" ref="O1605">IFERROR(IF(ISNUMBER(N1605),(N1605-INDEX('Price Data'!T:T,MATCH(TEXT(A1605,"YYYY-MM-DD"),'Price Data'!S:S,0)+1))/INDEX('Price Data'!T:T,MATCH(TEXT(A1605,"YYYY-MM-DD"),'Price Data'!S:S,0)+1),""),"")</f>
        <v>-2.1897810218978121E-2</v>
      </c>
    </row>
    <row r="1606" spans="1:15" x14ac:dyDescent="0.3">
      <c r="A1606" s="8">
        <v>43425</v>
      </c>
      <c r="B1606" s="34">
        <f>IFERROR(INDEX('Price Data'!B:B,MATCH(TEXT(A1606,"YYYY-MM-DD"),'Price Data'!A:A,0)),"")</f>
        <v>18732</v>
      </c>
      <c r="C1606" s="10" cm="1">
        <f t="array" ref="C1606">IFERROR(IF(ISNUMBER(B1606),(B1606-INDEX('Price Data'!B:B,MATCH(TEXT(A1606,"YYYY-MM-DD"),'Price Data'!A:A,0)+1))/INDEX('Price Data'!B:B,MATCH(TEXT(A1606,"YYYY-MM-DD"),'Price Data'!A:A,0)+1),""),"")</f>
        <v>1.4130258242650642E-2</v>
      </c>
      <c r="D1606" s="34">
        <f>IFERROR(INDEX('Price Data'!E:E,MATCH(TEXT(A1606,"YYYY-MM-DD"),'Price Data'!D:D,0)),"")</f>
        <v>10.71</v>
      </c>
      <c r="E1606" s="10" cm="1">
        <f t="array" ref="E1606">IFERROR(IF(ISNUMBER(D1606),(D1606-INDEX('Price Data'!E:E,MATCH(TEXT(A1606,"YYYY-MM-DD"),'Price Data'!D:D,0)+1))/INDEX('Price Data'!E:E,MATCH(TEXT(A1606,"YYYY-MM-DD"),'Price Data'!D:D,0)+1),""),"")</f>
        <v>1.8060836501901264E-2</v>
      </c>
      <c r="F1606" s="34">
        <f>IFERROR(INDEX('Price Data'!H:H,MATCH(TEXT(A1606,"YYYY-MM-DD"),'Price Data'!G:G,0)),"")</f>
        <v>138.14999399999999</v>
      </c>
      <c r="G1606" s="10" cm="1">
        <f t="array" ref="G1606">IFERROR(IF(ISNUMBER(F1606),(F1606-INDEX('Price Data'!H:H,MATCH(TEXT(A1606,"YYYY-MM-DD"),'Price Data'!G:G,0)+1))/INDEX('Price Data'!H:H,MATCH(TEXT(A1606,"YYYY-MM-DD"),'Price Data'!G:G,0)+1),""),"")</f>
        <v>3.4831415730337024E-2</v>
      </c>
      <c r="H1606" s="34">
        <f>IFERROR(INDEX('Price Data'!K:K,MATCH(TEXT(A1606,"YYYY-MM-DD"),'Price Data'!J:J,0)),"")</f>
        <v>1.93</v>
      </c>
      <c r="I1606" s="10" cm="1">
        <f t="array" ref="I1606">IFERROR(IF(ISNUMBER(H1606),(H1606-INDEX('Price Data'!K:K,MATCH(TEXT(A1606,"YYYY-MM-DD"),'Price Data'!J:J,0)+1))/INDEX('Price Data'!K:K,MATCH(TEXT(A1606,"YYYY-MM-DD"),'Price Data'!J:J,0)+1),""),"")</f>
        <v>2.6595744680851088E-2</v>
      </c>
      <c r="J1606" s="34">
        <f>IFERROR(INDEX('Price Data'!N:N,MATCH(TEXT(A1606,"YYYY-MM-DD"),'Price Data'!M:M,0)),"")</f>
        <v>2.35</v>
      </c>
      <c r="K1606" s="10" cm="1">
        <f t="array" ref="K1606">IFERROR(IF(ISNUMBER(J1606),(J1606-INDEX('Price Data'!N:N,MATCH(TEXT(A1606,"YYYY-MM-DD"),'Price Data'!M:M,0)+1))/INDEX('Price Data'!N:N,MATCH(TEXT(A1606,"YYYY-MM-DD"),'Price Data'!M:M,0)+1),""),"")</f>
        <v>3.5242290748898709E-2</v>
      </c>
      <c r="L1606" s="34">
        <f>IFERROR(INDEX('Price Data'!Q:Q,MATCH(TEXT(A1606,"YYYY-MM-DD"),'Price Data'!P:P,0)),"")</f>
        <v>1.84</v>
      </c>
      <c r="M1606" s="10" cm="1">
        <f t="array" ref="M1606">IFERROR(IF(ISNUMBER(L1606),(L1606-INDEX('Price Data'!Q:Q,MATCH(TEXT(A1606,"YYYY-MM-DD"),'Price Data'!P:P,0)+1))/INDEX('Price Data'!Q:Q,MATCH(TEXT(A1606,"YYYY-MM-DD"),'Price Data'!P:P,0)+1),""),"")</f>
        <v>7.6023391812865562E-2</v>
      </c>
      <c r="N1606" s="34">
        <f>IFERROR(INDEX('Price Data'!T:T,MATCH(TEXT(A1606,"YYYY-MM-DD"),'Price Data'!S:S,0)),"")</f>
        <v>2.69</v>
      </c>
      <c r="O1606" s="10" cm="1">
        <f t="array" ref="O1606">IFERROR(IF(ISNUMBER(N1606),(N1606-INDEX('Price Data'!T:T,MATCH(TEXT(A1606,"YYYY-MM-DD"),'Price Data'!S:S,0)+1))/INDEX('Price Data'!T:T,MATCH(TEXT(A1606,"YYYY-MM-DD"),'Price Data'!S:S,0)+1),""),"")</f>
        <v>3.7313432835820097E-3</v>
      </c>
    </row>
    <row r="1607" spans="1:15" x14ac:dyDescent="0.3">
      <c r="A1607" s="8">
        <v>43426</v>
      </c>
      <c r="B1607" s="34">
        <f>IFERROR(INDEX('Price Data'!B:B,MATCH(TEXT(A1607,"YYYY-MM-DD"),'Price Data'!A:A,0)),"")</f>
        <v>18603</v>
      </c>
      <c r="C1607" s="10" cm="1">
        <f t="array" ref="C1607">IFERROR(IF(ISNUMBER(B1607),(B1607-INDEX('Price Data'!B:B,MATCH(TEXT(A1607,"YYYY-MM-DD"),'Price Data'!A:A,0)+1))/INDEX('Price Data'!B:B,MATCH(TEXT(A1607,"YYYY-MM-DD"),'Price Data'!A:A,0)+1),""),"")</f>
        <v>-6.8866111467008329E-3</v>
      </c>
      <c r="D1607" s="34">
        <f>IFERROR(INDEX('Price Data'!E:E,MATCH(TEXT(A1607,"YYYY-MM-DD"),'Price Data'!D:D,0)),"")</f>
        <v>10.64</v>
      </c>
      <c r="E1607" s="10" cm="1">
        <f t="array" ref="E1607">IFERROR(IF(ISNUMBER(D1607),(D1607-INDEX('Price Data'!E:E,MATCH(TEXT(A1607,"YYYY-MM-DD"),'Price Data'!D:D,0)+1))/INDEX('Price Data'!E:E,MATCH(TEXT(A1607,"YYYY-MM-DD"),'Price Data'!D:D,0)+1),""),"")</f>
        <v>-6.5359477124183269E-3</v>
      </c>
      <c r="F1607" s="34">
        <f>IFERROR(INDEX('Price Data'!H:H,MATCH(TEXT(A1607,"YYYY-MM-DD"),'Price Data'!G:G,0)),"")</f>
        <v>138.25</v>
      </c>
      <c r="G1607" s="10" cm="1">
        <f t="array" ref="G1607">IFERROR(IF(ISNUMBER(F1607),(F1607-INDEX('Price Data'!H:H,MATCH(TEXT(A1607,"YYYY-MM-DD"),'Price Data'!G:G,0)+1))/INDEX('Price Data'!H:H,MATCH(TEXT(A1607,"YYYY-MM-DD"),'Price Data'!G:G,0)+1),""),"")</f>
        <v>7.2389434921008825E-4</v>
      </c>
      <c r="H1607" s="34">
        <f>IFERROR(INDEX('Price Data'!K:K,MATCH(TEXT(A1607,"YYYY-MM-DD"),'Price Data'!J:J,0)),"")</f>
        <v>1.93</v>
      </c>
      <c r="I1607" s="10" cm="1">
        <f t="array" ref="I1607">IFERROR(IF(ISNUMBER(H1607),(H1607-INDEX('Price Data'!K:K,MATCH(TEXT(A1607,"YYYY-MM-DD"),'Price Data'!J:J,0)+1))/INDEX('Price Data'!K:K,MATCH(TEXT(A1607,"YYYY-MM-DD"),'Price Data'!J:J,0)+1),""),"")</f>
        <v>0</v>
      </c>
      <c r="J1607" s="34">
        <f>IFERROR(INDEX('Price Data'!N:N,MATCH(TEXT(A1607,"YYYY-MM-DD"),'Price Data'!M:M,0)),"")</f>
        <v>2.36</v>
      </c>
      <c r="K1607" s="10" cm="1">
        <f t="array" ref="K1607">IFERROR(IF(ISNUMBER(J1607),(J1607-INDEX('Price Data'!N:N,MATCH(TEXT(A1607,"YYYY-MM-DD"),'Price Data'!M:M,0)+1))/INDEX('Price Data'!N:N,MATCH(TEXT(A1607,"YYYY-MM-DD"),'Price Data'!M:M,0)+1),""),"")</f>
        <v>4.2553191489360792E-3</v>
      </c>
      <c r="L1607" s="34">
        <f>IFERROR(INDEX('Price Data'!Q:Q,MATCH(TEXT(A1607,"YYYY-MM-DD"),'Price Data'!P:P,0)),"")</f>
        <v>1.89</v>
      </c>
      <c r="M1607" s="10" cm="1">
        <f t="array" ref="M1607">IFERROR(IF(ISNUMBER(L1607),(L1607-INDEX('Price Data'!Q:Q,MATCH(TEXT(A1607,"YYYY-MM-DD"),'Price Data'!P:P,0)+1))/INDEX('Price Data'!Q:Q,MATCH(TEXT(A1607,"YYYY-MM-DD"),'Price Data'!P:P,0)+1),""),"")</f>
        <v>2.7173913043478163E-2</v>
      </c>
      <c r="N1607" s="34">
        <f>IFERROR(INDEX('Price Data'!T:T,MATCH(TEXT(A1607,"YYYY-MM-DD"),'Price Data'!S:S,0)),"")</f>
        <v>2.66</v>
      </c>
      <c r="O1607" s="10" cm="1">
        <f t="array" ref="O1607">IFERROR(IF(ISNUMBER(N1607),(N1607-INDEX('Price Data'!T:T,MATCH(TEXT(A1607,"YYYY-MM-DD"),'Price Data'!S:S,0)+1))/INDEX('Price Data'!T:T,MATCH(TEXT(A1607,"YYYY-MM-DD"),'Price Data'!S:S,0)+1),""),"")</f>
        <v>-1.1152416356877252E-2</v>
      </c>
    </row>
    <row r="1608" spans="1:15" x14ac:dyDescent="0.3">
      <c r="A1608" s="8">
        <v>43427</v>
      </c>
      <c r="B1608" s="34">
        <f>IFERROR(INDEX('Price Data'!B:B,MATCH(TEXT(A1608,"YYYY-MM-DD"),'Price Data'!A:A,0)),"")</f>
        <v>18715</v>
      </c>
      <c r="C1608" s="10" cm="1">
        <f t="array" ref="C1608">IFERROR(IF(ISNUMBER(B1608),(B1608-INDEX('Price Data'!B:B,MATCH(TEXT(A1608,"YYYY-MM-DD"),'Price Data'!A:A,0)+1))/INDEX('Price Data'!B:B,MATCH(TEXT(A1608,"YYYY-MM-DD"),'Price Data'!A:A,0)+1),""),"")</f>
        <v>6.0205343224211151E-3</v>
      </c>
      <c r="D1608" s="34">
        <f>IFERROR(INDEX('Price Data'!E:E,MATCH(TEXT(A1608,"YYYY-MM-DD"),'Price Data'!D:D,0)),"")</f>
        <v>10.86</v>
      </c>
      <c r="E1608" s="10" cm="1">
        <f t="array" ref="E1608">IFERROR(IF(ISNUMBER(D1608),(D1608-INDEX('Price Data'!E:E,MATCH(TEXT(A1608,"YYYY-MM-DD"),'Price Data'!D:D,0)+1))/INDEX('Price Data'!E:E,MATCH(TEXT(A1608,"YYYY-MM-DD"),'Price Data'!D:D,0)+1),""),"")</f>
        <v>2.06766917293232E-2</v>
      </c>
      <c r="F1608" s="34">
        <f>IFERROR(INDEX('Price Data'!H:H,MATCH(TEXT(A1608,"YYYY-MM-DD"),'Price Data'!G:G,0)),"")</f>
        <v>142.550003</v>
      </c>
      <c r="G1608" s="10" cm="1">
        <f t="array" ref="G1608">IFERROR(IF(ISNUMBER(F1608),(F1608-INDEX('Price Data'!H:H,MATCH(TEXT(A1608,"YYYY-MM-DD"),'Price Data'!G:G,0)+1))/INDEX('Price Data'!H:H,MATCH(TEXT(A1608,"YYYY-MM-DD"),'Price Data'!G:G,0)+1),""),"")</f>
        <v>3.1103095840868022E-2</v>
      </c>
      <c r="H1608" s="34">
        <f>IFERROR(INDEX('Price Data'!K:K,MATCH(TEXT(A1608,"YYYY-MM-DD"),'Price Data'!J:J,0)),"")</f>
        <v>1.95</v>
      </c>
      <c r="I1608" s="10" cm="1">
        <f t="array" ref="I1608">IFERROR(IF(ISNUMBER(H1608),(H1608-INDEX('Price Data'!K:K,MATCH(TEXT(A1608,"YYYY-MM-DD"),'Price Data'!J:J,0)+1))/INDEX('Price Data'!K:K,MATCH(TEXT(A1608,"YYYY-MM-DD"),'Price Data'!J:J,0)+1),""),"")</f>
        <v>1.0362694300518144E-2</v>
      </c>
      <c r="J1608" s="34">
        <f>IFERROR(INDEX('Price Data'!N:N,MATCH(TEXT(A1608,"YYYY-MM-DD"),'Price Data'!M:M,0)),"")</f>
        <v>2.36</v>
      </c>
      <c r="K1608" s="10" cm="1">
        <f t="array" ref="K1608">IFERROR(IF(ISNUMBER(J1608),(J1608-INDEX('Price Data'!N:N,MATCH(TEXT(A1608,"YYYY-MM-DD"),'Price Data'!M:M,0)+1))/INDEX('Price Data'!N:N,MATCH(TEXT(A1608,"YYYY-MM-DD"),'Price Data'!M:M,0)+1),""),"")</f>
        <v>0</v>
      </c>
      <c r="L1608" s="34">
        <f>IFERROR(INDEX('Price Data'!Q:Q,MATCH(TEXT(A1608,"YYYY-MM-DD"),'Price Data'!P:P,0)),"")</f>
        <v>1.88</v>
      </c>
      <c r="M1608" s="10" cm="1">
        <f t="array" ref="M1608">IFERROR(IF(ISNUMBER(L1608),(L1608-INDEX('Price Data'!Q:Q,MATCH(TEXT(A1608,"YYYY-MM-DD"),'Price Data'!P:P,0)+1))/INDEX('Price Data'!Q:Q,MATCH(TEXT(A1608,"YYYY-MM-DD"),'Price Data'!P:P,0)+1),""),"")</f>
        <v>-5.2910052910052959E-3</v>
      </c>
      <c r="N1608" s="34">
        <f>IFERROR(INDEX('Price Data'!T:T,MATCH(TEXT(A1608,"YYYY-MM-DD"),'Price Data'!S:S,0)),"")</f>
        <v>2.69</v>
      </c>
      <c r="O1608" s="10" cm="1">
        <f t="array" ref="O1608">IFERROR(IF(ISNUMBER(N1608),(N1608-INDEX('Price Data'!T:T,MATCH(TEXT(A1608,"YYYY-MM-DD"),'Price Data'!S:S,0)+1))/INDEX('Price Data'!T:T,MATCH(TEXT(A1608,"YYYY-MM-DD"),'Price Data'!S:S,0)+1),""),"")</f>
        <v>1.1278195488721731E-2</v>
      </c>
    </row>
    <row r="1609" spans="1:15" x14ac:dyDescent="0.3">
      <c r="A1609" s="8">
        <v>43428</v>
      </c>
      <c r="B1609" s="34" t="str">
        <f>IFERROR(INDEX('Price Data'!B:B,MATCH(TEXT(A1609,"YYYY-MM-DD"),'Price Data'!A:A,0)),"")</f>
        <v/>
      </c>
      <c r="C1609" s="10" t="str" cm="1">
        <f t="array" ref="C1609">IFERROR(IF(ISNUMBER(B1609),(B1609-INDEX('Price Data'!B:B,MATCH(TEXT(A1609,"YYYY-MM-DD"),'Price Data'!A:A,0)+1))/INDEX('Price Data'!B:B,MATCH(TEXT(A1609,"YYYY-MM-DD"),'Price Data'!A:A,0)+1),""),"")</f>
        <v/>
      </c>
      <c r="D1609" s="34" t="str">
        <f>IFERROR(INDEX('Price Data'!E:E,MATCH(TEXT(A1609,"YYYY-MM-DD"),'Price Data'!D:D,0)),"")</f>
        <v/>
      </c>
      <c r="E1609" s="10" t="str" cm="1">
        <f t="array" ref="E1609">IFERROR(IF(ISNUMBER(D1609),(D1609-INDEX('Price Data'!E:E,MATCH(TEXT(A1609,"YYYY-MM-DD"),'Price Data'!D:D,0)+1))/INDEX('Price Data'!E:E,MATCH(TEXT(A1609,"YYYY-MM-DD"),'Price Data'!D:D,0)+1),""),"")</f>
        <v/>
      </c>
      <c r="F1609" s="34" t="str">
        <f>IFERROR(INDEX('Price Data'!H:H,MATCH(TEXT(A1609,"YYYY-MM-DD"),'Price Data'!G:G,0)),"")</f>
        <v/>
      </c>
      <c r="G1609" s="10" t="str" cm="1">
        <f t="array" ref="G1609">IFERROR(IF(ISNUMBER(F1609),(F1609-INDEX('Price Data'!H:H,MATCH(TEXT(A1609,"YYYY-MM-DD"),'Price Data'!G:G,0)+1))/INDEX('Price Data'!H:H,MATCH(TEXT(A1609,"YYYY-MM-DD"),'Price Data'!G:G,0)+1),""),"")</f>
        <v/>
      </c>
      <c r="H1609" s="34" t="str">
        <f>IFERROR(INDEX('Price Data'!K:K,MATCH(TEXT(A1609,"YYYY-MM-DD"),'Price Data'!J:J,0)),"")</f>
        <v/>
      </c>
      <c r="I1609" s="10" t="str" cm="1">
        <f t="array" ref="I1609">IFERROR(IF(ISNUMBER(H1609),(H1609-INDEX('Price Data'!K:K,MATCH(TEXT(A1609,"YYYY-MM-DD"),'Price Data'!J:J,0)+1))/INDEX('Price Data'!K:K,MATCH(TEXT(A1609,"YYYY-MM-DD"),'Price Data'!J:J,0)+1),""),"")</f>
        <v/>
      </c>
      <c r="J1609" s="34" t="str">
        <f>IFERROR(INDEX('Price Data'!N:N,MATCH(TEXT(A1609,"YYYY-MM-DD"),'Price Data'!M:M,0)),"")</f>
        <v/>
      </c>
      <c r="K1609" s="10" t="str" cm="1">
        <f t="array" ref="K1609">IFERROR(IF(ISNUMBER(J1609),(J1609-INDEX('Price Data'!N:N,MATCH(TEXT(A1609,"YYYY-MM-DD"),'Price Data'!M:M,0)+1))/INDEX('Price Data'!N:N,MATCH(TEXT(A1609,"YYYY-MM-DD"),'Price Data'!M:M,0)+1),""),"")</f>
        <v/>
      </c>
      <c r="L1609" s="34" t="str">
        <f>IFERROR(INDEX('Price Data'!Q:Q,MATCH(TEXT(A1609,"YYYY-MM-DD"),'Price Data'!P:P,0)),"")</f>
        <v/>
      </c>
      <c r="M1609" s="10" t="str" cm="1">
        <f t="array" ref="M1609">IFERROR(IF(ISNUMBER(L1609),(L1609-INDEX('Price Data'!Q:Q,MATCH(TEXT(A1609,"YYYY-MM-DD"),'Price Data'!P:P,0)+1))/INDEX('Price Data'!Q:Q,MATCH(TEXT(A1609,"YYYY-MM-DD"),'Price Data'!P:P,0)+1),""),"")</f>
        <v/>
      </c>
      <c r="N1609" s="34" t="str">
        <f>IFERROR(INDEX('Price Data'!T:T,MATCH(TEXT(A1609,"YYYY-MM-DD"),'Price Data'!S:S,0)),"")</f>
        <v/>
      </c>
      <c r="O1609" s="10" t="str" cm="1">
        <f t="array" ref="O1609">IFERROR(IF(ISNUMBER(N1609),(N1609-INDEX('Price Data'!T:T,MATCH(TEXT(A1609,"YYYY-MM-DD"),'Price Data'!S:S,0)+1))/INDEX('Price Data'!T:T,MATCH(TEXT(A1609,"YYYY-MM-DD"),'Price Data'!S:S,0)+1),""),"")</f>
        <v/>
      </c>
    </row>
    <row r="1610" spans="1:15" x14ac:dyDescent="0.3">
      <c r="A1610" s="8">
        <v>43429</v>
      </c>
      <c r="B1610" s="34" t="str">
        <f>IFERROR(INDEX('Price Data'!B:B,MATCH(TEXT(A1610,"YYYY-MM-DD"),'Price Data'!A:A,0)),"")</f>
        <v/>
      </c>
      <c r="C1610" s="10" t="str" cm="1">
        <f t="array" ref="C1610">IFERROR(IF(ISNUMBER(B1610),(B1610-INDEX('Price Data'!B:B,MATCH(TEXT(A1610,"YYYY-MM-DD"),'Price Data'!A:A,0)+1))/INDEX('Price Data'!B:B,MATCH(TEXT(A1610,"YYYY-MM-DD"),'Price Data'!A:A,0)+1),""),"")</f>
        <v/>
      </c>
      <c r="D1610" s="34" t="str">
        <f>IFERROR(INDEX('Price Data'!E:E,MATCH(TEXT(A1610,"YYYY-MM-DD"),'Price Data'!D:D,0)),"")</f>
        <v/>
      </c>
      <c r="E1610" s="10" t="str" cm="1">
        <f t="array" ref="E1610">IFERROR(IF(ISNUMBER(D1610),(D1610-INDEX('Price Data'!E:E,MATCH(TEXT(A1610,"YYYY-MM-DD"),'Price Data'!D:D,0)+1))/INDEX('Price Data'!E:E,MATCH(TEXT(A1610,"YYYY-MM-DD"),'Price Data'!D:D,0)+1),""),"")</f>
        <v/>
      </c>
      <c r="F1610" s="34" t="str">
        <f>IFERROR(INDEX('Price Data'!H:H,MATCH(TEXT(A1610,"YYYY-MM-DD"),'Price Data'!G:G,0)),"")</f>
        <v/>
      </c>
      <c r="G1610" s="10" t="str" cm="1">
        <f t="array" ref="G1610">IFERROR(IF(ISNUMBER(F1610),(F1610-INDEX('Price Data'!H:H,MATCH(TEXT(A1610,"YYYY-MM-DD"),'Price Data'!G:G,0)+1))/INDEX('Price Data'!H:H,MATCH(TEXT(A1610,"YYYY-MM-DD"),'Price Data'!G:G,0)+1),""),"")</f>
        <v/>
      </c>
      <c r="H1610" s="34" t="str">
        <f>IFERROR(INDEX('Price Data'!K:K,MATCH(TEXT(A1610,"YYYY-MM-DD"),'Price Data'!J:J,0)),"")</f>
        <v/>
      </c>
      <c r="I1610" s="10" t="str" cm="1">
        <f t="array" ref="I1610">IFERROR(IF(ISNUMBER(H1610),(H1610-INDEX('Price Data'!K:K,MATCH(TEXT(A1610,"YYYY-MM-DD"),'Price Data'!J:J,0)+1))/INDEX('Price Data'!K:K,MATCH(TEXT(A1610,"YYYY-MM-DD"),'Price Data'!J:J,0)+1),""),"")</f>
        <v/>
      </c>
      <c r="J1610" s="34" t="str">
        <f>IFERROR(INDEX('Price Data'!N:N,MATCH(TEXT(A1610,"YYYY-MM-DD"),'Price Data'!M:M,0)),"")</f>
        <v/>
      </c>
      <c r="K1610" s="10" t="str" cm="1">
        <f t="array" ref="K1610">IFERROR(IF(ISNUMBER(J1610),(J1610-INDEX('Price Data'!N:N,MATCH(TEXT(A1610,"YYYY-MM-DD"),'Price Data'!M:M,0)+1))/INDEX('Price Data'!N:N,MATCH(TEXT(A1610,"YYYY-MM-DD"),'Price Data'!M:M,0)+1),""),"")</f>
        <v/>
      </c>
      <c r="L1610" s="34" t="str">
        <f>IFERROR(INDEX('Price Data'!Q:Q,MATCH(TEXT(A1610,"YYYY-MM-DD"),'Price Data'!P:P,0)),"")</f>
        <v/>
      </c>
      <c r="M1610" s="10" t="str" cm="1">
        <f t="array" ref="M1610">IFERROR(IF(ISNUMBER(L1610),(L1610-INDEX('Price Data'!Q:Q,MATCH(TEXT(A1610,"YYYY-MM-DD"),'Price Data'!P:P,0)+1))/INDEX('Price Data'!Q:Q,MATCH(TEXT(A1610,"YYYY-MM-DD"),'Price Data'!P:P,0)+1),""),"")</f>
        <v/>
      </c>
      <c r="N1610" s="34" t="str">
        <f>IFERROR(INDEX('Price Data'!T:T,MATCH(TEXT(A1610,"YYYY-MM-DD"),'Price Data'!S:S,0)),"")</f>
        <v/>
      </c>
      <c r="O1610" s="10" t="str" cm="1">
        <f t="array" ref="O1610">IFERROR(IF(ISNUMBER(N1610),(N1610-INDEX('Price Data'!T:T,MATCH(TEXT(A1610,"YYYY-MM-DD"),'Price Data'!S:S,0)+1))/INDEX('Price Data'!T:T,MATCH(TEXT(A1610,"YYYY-MM-DD"),'Price Data'!S:S,0)+1),""),"")</f>
        <v/>
      </c>
    </row>
    <row r="1611" spans="1:15" x14ac:dyDescent="0.3">
      <c r="A1611" s="8">
        <v>43430</v>
      </c>
      <c r="B1611" s="34">
        <f>IFERROR(INDEX('Price Data'!B:B,MATCH(TEXT(A1611,"YYYY-MM-DD"),'Price Data'!A:A,0)),"")</f>
        <v>19233</v>
      </c>
      <c r="C1611" s="10" cm="1">
        <f t="array" ref="C1611">IFERROR(IF(ISNUMBER(B1611),(B1611-INDEX('Price Data'!B:B,MATCH(TEXT(A1611,"YYYY-MM-DD"),'Price Data'!A:A,0)+1))/INDEX('Price Data'!B:B,MATCH(TEXT(A1611,"YYYY-MM-DD"),'Price Data'!A:A,0)+1),""),"")</f>
        <v>2.7678332888057707E-2</v>
      </c>
      <c r="D1611" s="34">
        <f>IFERROR(INDEX('Price Data'!E:E,MATCH(TEXT(A1611,"YYYY-MM-DD"),'Price Data'!D:D,0)),"")</f>
        <v>11.46</v>
      </c>
      <c r="E1611" s="10" cm="1">
        <f t="array" ref="E1611">IFERROR(IF(ISNUMBER(D1611),(D1611-INDEX('Price Data'!E:E,MATCH(TEXT(A1611,"YYYY-MM-DD"),'Price Data'!D:D,0)+1))/INDEX('Price Data'!E:E,MATCH(TEXT(A1611,"YYYY-MM-DD"),'Price Data'!D:D,0)+1),""),"")</f>
        <v>5.5248618784530523E-2</v>
      </c>
      <c r="F1611" s="34">
        <f>IFERROR(INDEX('Price Data'!H:H,MATCH(TEXT(A1611,"YYYY-MM-DD"),'Price Data'!G:G,0)),"")</f>
        <v>154</v>
      </c>
      <c r="G1611" s="10" cm="1">
        <f t="array" ref="G1611">IFERROR(IF(ISNUMBER(F1611),(F1611-INDEX('Price Data'!H:H,MATCH(TEXT(A1611,"YYYY-MM-DD"),'Price Data'!G:G,0)+1))/INDEX('Price Data'!H:H,MATCH(TEXT(A1611,"YYYY-MM-DD"),'Price Data'!G:G,0)+1),""),"")</f>
        <v>8.0322671055994263E-2</v>
      </c>
      <c r="H1611" s="34">
        <f>IFERROR(INDEX('Price Data'!K:K,MATCH(TEXT(A1611,"YYYY-MM-DD"),'Price Data'!J:J,0)),"")</f>
        <v>2.04</v>
      </c>
      <c r="I1611" s="10" cm="1">
        <f t="array" ref="I1611">IFERROR(IF(ISNUMBER(H1611),(H1611-INDEX('Price Data'!K:K,MATCH(TEXT(A1611,"YYYY-MM-DD"),'Price Data'!J:J,0)+1))/INDEX('Price Data'!K:K,MATCH(TEXT(A1611,"YYYY-MM-DD"),'Price Data'!J:J,0)+1),""),"")</f>
        <v>4.6153846153846198E-2</v>
      </c>
      <c r="J1611" s="34">
        <f>IFERROR(INDEX('Price Data'!N:N,MATCH(TEXT(A1611,"YYYY-MM-DD"),'Price Data'!M:M,0)),"")</f>
        <v>2.4900000000000002</v>
      </c>
      <c r="K1611" s="10" cm="1">
        <f t="array" ref="K1611">IFERROR(IF(ISNUMBER(J1611),(J1611-INDEX('Price Data'!N:N,MATCH(TEXT(A1611,"YYYY-MM-DD"),'Price Data'!M:M,0)+1))/INDEX('Price Data'!N:N,MATCH(TEXT(A1611,"YYYY-MM-DD"),'Price Data'!M:M,0)+1),""),"")</f>
        <v>5.5084745762712009E-2</v>
      </c>
      <c r="L1611" s="34">
        <f>IFERROR(INDEX('Price Data'!Q:Q,MATCH(TEXT(A1611,"YYYY-MM-DD"),'Price Data'!P:P,0)),"")</f>
        <v>1.98</v>
      </c>
      <c r="M1611" s="10" cm="1">
        <f t="array" ref="M1611">IFERROR(IF(ISNUMBER(L1611),(L1611-INDEX('Price Data'!Q:Q,MATCH(TEXT(A1611,"YYYY-MM-DD"),'Price Data'!P:P,0)+1))/INDEX('Price Data'!Q:Q,MATCH(TEXT(A1611,"YYYY-MM-DD"),'Price Data'!P:P,0)+1),""),"")</f>
        <v>5.3191489361702177E-2</v>
      </c>
      <c r="N1611" s="34">
        <f>IFERROR(INDEX('Price Data'!T:T,MATCH(TEXT(A1611,"YYYY-MM-DD"),'Price Data'!S:S,0)),"")</f>
        <v>2.82</v>
      </c>
      <c r="O1611" s="10" cm="1">
        <f t="array" ref="O1611">IFERROR(IF(ISNUMBER(N1611),(N1611-INDEX('Price Data'!T:T,MATCH(TEXT(A1611,"YYYY-MM-DD"),'Price Data'!S:S,0)+1))/INDEX('Price Data'!T:T,MATCH(TEXT(A1611,"YYYY-MM-DD"),'Price Data'!S:S,0)+1),""),"")</f>
        <v>4.8327137546468363E-2</v>
      </c>
    </row>
    <row r="1612" spans="1:15" x14ac:dyDescent="0.3">
      <c r="A1612" s="8">
        <v>43431</v>
      </c>
      <c r="B1612" s="34">
        <f>IFERROR(INDEX('Price Data'!B:B,MATCH(TEXT(A1612,"YYYY-MM-DD"),'Price Data'!A:A,0)),"")</f>
        <v>19150</v>
      </c>
      <c r="C1612" s="10" cm="1">
        <f t="array" ref="C1612">IFERROR(IF(ISNUMBER(B1612),(B1612-INDEX('Price Data'!B:B,MATCH(TEXT(A1612,"YYYY-MM-DD"),'Price Data'!A:A,0)+1))/INDEX('Price Data'!B:B,MATCH(TEXT(A1612,"YYYY-MM-DD"),'Price Data'!A:A,0)+1),""),"")</f>
        <v>-4.31549940206936E-3</v>
      </c>
      <c r="D1612" s="34">
        <f>IFERROR(INDEX('Price Data'!E:E,MATCH(TEXT(A1612,"YYYY-MM-DD"),'Price Data'!D:D,0)),"")</f>
        <v>11.44</v>
      </c>
      <c r="E1612" s="10" cm="1">
        <f t="array" ref="E1612">IFERROR(IF(ISNUMBER(D1612),(D1612-INDEX('Price Data'!E:E,MATCH(TEXT(A1612,"YYYY-MM-DD"),'Price Data'!D:D,0)+1))/INDEX('Price Data'!E:E,MATCH(TEXT(A1612,"YYYY-MM-DD"),'Price Data'!D:D,0)+1),""),"")</f>
        <v>-1.745200698080397E-3</v>
      </c>
      <c r="F1612" s="34">
        <f>IFERROR(INDEX('Price Data'!H:H,MATCH(TEXT(A1612,"YYYY-MM-DD"),'Price Data'!G:G,0)),"")</f>
        <v>152</v>
      </c>
      <c r="G1612" s="10" cm="1">
        <f t="array" ref="G1612">IFERROR(IF(ISNUMBER(F1612),(F1612-INDEX('Price Data'!H:H,MATCH(TEXT(A1612,"YYYY-MM-DD"),'Price Data'!G:G,0)+1))/INDEX('Price Data'!H:H,MATCH(TEXT(A1612,"YYYY-MM-DD"),'Price Data'!G:G,0)+1),""),"")</f>
        <v>-1.2987012987012988E-2</v>
      </c>
      <c r="H1612" s="34">
        <f>IFERROR(INDEX('Price Data'!K:K,MATCH(TEXT(A1612,"YYYY-MM-DD"),'Price Data'!J:J,0)),"")</f>
        <v>2.04</v>
      </c>
      <c r="I1612" s="10" cm="1">
        <f t="array" ref="I1612">IFERROR(IF(ISNUMBER(H1612),(H1612-INDEX('Price Data'!K:K,MATCH(TEXT(A1612,"YYYY-MM-DD"),'Price Data'!J:J,0)+1))/INDEX('Price Data'!K:K,MATCH(TEXT(A1612,"YYYY-MM-DD"),'Price Data'!J:J,0)+1),""),"")</f>
        <v>0</v>
      </c>
      <c r="J1612" s="34">
        <f>IFERROR(INDEX('Price Data'!N:N,MATCH(TEXT(A1612,"YYYY-MM-DD"),'Price Data'!M:M,0)),"")</f>
        <v>2.4</v>
      </c>
      <c r="K1612" s="10" cm="1">
        <f t="array" ref="K1612">IFERROR(IF(ISNUMBER(J1612),(J1612-INDEX('Price Data'!N:N,MATCH(TEXT(A1612,"YYYY-MM-DD"),'Price Data'!M:M,0)+1))/INDEX('Price Data'!N:N,MATCH(TEXT(A1612,"YYYY-MM-DD"),'Price Data'!M:M,0)+1),""),"")</f>
        <v>-3.6144578313253128E-2</v>
      </c>
      <c r="L1612" s="34">
        <f>IFERROR(INDEX('Price Data'!Q:Q,MATCH(TEXT(A1612,"YYYY-MM-DD"),'Price Data'!P:P,0)),"")</f>
        <v>2.02</v>
      </c>
      <c r="M1612" s="10" cm="1">
        <f t="array" ref="M1612">IFERROR(IF(ISNUMBER(L1612),(L1612-INDEX('Price Data'!Q:Q,MATCH(TEXT(A1612,"YYYY-MM-DD"),'Price Data'!P:P,0)+1))/INDEX('Price Data'!Q:Q,MATCH(TEXT(A1612,"YYYY-MM-DD"),'Price Data'!P:P,0)+1),""),"")</f>
        <v>2.0202020202020221E-2</v>
      </c>
      <c r="N1612" s="34">
        <f>IFERROR(INDEX('Price Data'!T:T,MATCH(TEXT(A1612,"YYYY-MM-DD"),'Price Data'!S:S,0)),"")</f>
        <v>2.8</v>
      </c>
      <c r="O1612" s="10" cm="1">
        <f t="array" ref="O1612">IFERROR(IF(ISNUMBER(N1612),(N1612-INDEX('Price Data'!T:T,MATCH(TEXT(A1612,"YYYY-MM-DD"),'Price Data'!S:S,0)+1))/INDEX('Price Data'!T:T,MATCH(TEXT(A1612,"YYYY-MM-DD"),'Price Data'!S:S,0)+1),""),"")</f>
        <v>-7.0921985815602905E-3</v>
      </c>
    </row>
    <row r="1613" spans="1:15" x14ac:dyDescent="0.3">
      <c r="A1613" s="8">
        <v>43432</v>
      </c>
      <c r="B1613" s="34">
        <f>IFERROR(INDEX('Price Data'!B:B,MATCH(TEXT(A1613,"YYYY-MM-DD"),'Price Data'!A:A,0)),"")</f>
        <v>19115</v>
      </c>
      <c r="C1613" s="10" cm="1">
        <f t="array" ref="C1613">IFERROR(IF(ISNUMBER(B1613),(B1613-INDEX('Price Data'!B:B,MATCH(TEXT(A1613,"YYYY-MM-DD"),'Price Data'!A:A,0)+1))/INDEX('Price Data'!B:B,MATCH(TEXT(A1613,"YYYY-MM-DD"),'Price Data'!A:A,0)+1),""),"")</f>
        <v>-1.8276762402088772E-3</v>
      </c>
      <c r="D1613" s="34">
        <f>IFERROR(INDEX('Price Data'!E:E,MATCH(TEXT(A1613,"YYYY-MM-DD"),'Price Data'!D:D,0)),"")</f>
        <v>11.65</v>
      </c>
      <c r="E1613" s="10" cm="1">
        <f t="array" ref="E1613">IFERROR(IF(ISNUMBER(D1613),(D1613-INDEX('Price Data'!E:E,MATCH(TEXT(A1613,"YYYY-MM-DD"),'Price Data'!D:D,0)+1))/INDEX('Price Data'!E:E,MATCH(TEXT(A1613,"YYYY-MM-DD"),'Price Data'!D:D,0)+1),""),"")</f>
        <v>1.8356643356643432E-2</v>
      </c>
      <c r="F1613" s="34">
        <f>IFERROR(INDEX('Price Data'!H:H,MATCH(TEXT(A1613,"YYYY-MM-DD"),'Price Data'!G:G,0)),"")</f>
        <v>157.25</v>
      </c>
      <c r="G1613" s="10" cm="1">
        <f t="array" ref="G1613">IFERROR(IF(ISNUMBER(F1613),(F1613-INDEX('Price Data'!H:H,MATCH(TEXT(A1613,"YYYY-MM-DD"),'Price Data'!G:G,0)+1))/INDEX('Price Data'!H:H,MATCH(TEXT(A1613,"YYYY-MM-DD"),'Price Data'!G:G,0)+1),""),"")</f>
        <v>3.453947368421053E-2</v>
      </c>
      <c r="H1613" s="34">
        <f>IFERROR(INDEX('Price Data'!K:K,MATCH(TEXT(A1613,"YYYY-MM-DD"),'Price Data'!J:J,0)),"")</f>
        <v>2.0499999999999998</v>
      </c>
      <c r="I1613" s="10" cm="1">
        <f t="array" ref="I1613">IFERROR(IF(ISNUMBER(H1613),(H1613-INDEX('Price Data'!K:K,MATCH(TEXT(A1613,"YYYY-MM-DD"),'Price Data'!J:J,0)+1))/INDEX('Price Data'!K:K,MATCH(TEXT(A1613,"YYYY-MM-DD"),'Price Data'!J:J,0)+1),""),"")</f>
        <v>4.9019607843136213E-3</v>
      </c>
      <c r="J1613" s="34">
        <f>IFERROR(INDEX('Price Data'!N:N,MATCH(TEXT(A1613,"YYYY-MM-DD"),'Price Data'!M:M,0)),"")</f>
        <v>2.42</v>
      </c>
      <c r="K1613" s="10" cm="1">
        <f t="array" ref="K1613">IFERROR(IF(ISNUMBER(J1613),(J1613-INDEX('Price Data'!N:N,MATCH(TEXT(A1613,"YYYY-MM-DD"),'Price Data'!M:M,0)+1))/INDEX('Price Data'!N:N,MATCH(TEXT(A1613,"YYYY-MM-DD"),'Price Data'!M:M,0)+1),""),"")</f>
        <v>8.3333333333333419E-3</v>
      </c>
      <c r="L1613" s="34">
        <f>IFERROR(INDEX('Price Data'!Q:Q,MATCH(TEXT(A1613,"YYYY-MM-DD"),'Price Data'!P:P,0)),"")</f>
        <v>2.1</v>
      </c>
      <c r="M1613" s="10" cm="1">
        <f t="array" ref="M1613">IFERROR(IF(ISNUMBER(L1613),(L1613-INDEX('Price Data'!Q:Q,MATCH(TEXT(A1613,"YYYY-MM-DD"),'Price Data'!P:P,0)+1))/INDEX('Price Data'!Q:Q,MATCH(TEXT(A1613,"YYYY-MM-DD"),'Price Data'!P:P,0)+1),""),"")</f>
        <v>3.9603960396039639E-2</v>
      </c>
      <c r="N1613" s="34">
        <f>IFERROR(INDEX('Price Data'!T:T,MATCH(TEXT(A1613,"YYYY-MM-DD"),'Price Data'!S:S,0)),"")</f>
        <v>2.82</v>
      </c>
      <c r="O1613" s="10" cm="1">
        <f t="array" ref="O1613">IFERROR(IF(ISNUMBER(N1613),(N1613-INDEX('Price Data'!T:T,MATCH(TEXT(A1613,"YYYY-MM-DD"),'Price Data'!S:S,0)+1))/INDEX('Price Data'!T:T,MATCH(TEXT(A1613,"YYYY-MM-DD"),'Price Data'!S:S,0)+1),""),"")</f>
        <v>7.1428571428571496E-3</v>
      </c>
    </row>
    <row r="1614" spans="1:15" x14ac:dyDescent="0.3">
      <c r="A1614" s="8">
        <v>43433</v>
      </c>
      <c r="B1614" s="34">
        <f>IFERROR(INDEX('Price Data'!B:B,MATCH(TEXT(A1614,"YYYY-MM-DD"),'Price Data'!A:A,0)),"")</f>
        <v>19160</v>
      </c>
      <c r="C1614" s="10" cm="1">
        <f t="array" ref="C1614">IFERROR(IF(ISNUMBER(B1614),(B1614-INDEX('Price Data'!B:B,MATCH(TEXT(A1614,"YYYY-MM-DD"),'Price Data'!A:A,0)+1))/INDEX('Price Data'!B:B,MATCH(TEXT(A1614,"YYYY-MM-DD"),'Price Data'!A:A,0)+1),""),"")</f>
        <v>2.3541721161391576E-3</v>
      </c>
      <c r="D1614" s="34">
        <f>IFERROR(INDEX('Price Data'!E:E,MATCH(TEXT(A1614,"YYYY-MM-DD"),'Price Data'!D:D,0)),"")</f>
        <v>11.52</v>
      </c>
      <c r="E1614" s="10" cm="1">
        <f t="array" ref="E1614">IFERROR(IF(ISNUMBER(D1614),(D1614-INDEX('Price Data'!E:E,MATCH(TEXT(A1614,"YYYY-MM-DD"),'Price Data'!D:D,0)+1))/INDEX('Price Data'!E:E,MATCH(TEXT(A1614,"YYYY-MM-DD"),'Price Data'!D:D,0)+1),""),"")</f>
        <v>-1.115879828326187E-2</v>
      </c>
      <c r="F1614" s="34">
        <f>IFERROR(INDEX('Price Data'!H:H,MATCH(TEXT(A1614,"YYYY-MM-DD"),'Price Data'!G:G,0)),"")</f>
        <v>166.449997</v>
      </c>
      <c r="G1614" s="10" cm="1">
        <f t="array" ref="G1614">IFERROR(IF(ISNUMBER(F1614),(F1614-INDEX('Price Data'!H:H,MATCH(TEXT(A1614,"YYYY-MM-DD"),'Price Data'!G:G,0)+1))/INDEX('Price Data'!H:H,MATCH(TEXT(A1614,"YYYY-MM-DD"),'Price Data'!G:G,0)+1),""),"")</f>
        <v>5.8505545310015873E-2</v>
      </c>
      <c r="H1614" s="34">
        <f>IFERROR(INDEX('Price Data'!K:K,MATCH(TEXT(A1614,"YYYY-MM-DD"),'Price Data'!J:J,0)),"")</f>
        <v>2.0299999999999998</v>
      </c>
      <c r="I1614" s="10" cm="1">
        <f t="array" ref="I1614">IFERROR(IF(ISNUMBER(H1614),(H1614-INDEX('Price Data'!K:K,MATCH(TEXT(A1614,"YYYY-MM-DD"),'Price Data'!J:J,0)+1))/INDEX('Price Data'!K:K,MATCH(TEXT(A1614,"YYYY-MM-DD"),'Price Data'!J:J,0)+1),""),"")</f>
        <v>-9.7560975609756184E-3</v>
      </c>
      <c r="J1614" s="34">
        <f>IFERROR(INDEX('Price Data'!N:N,MATCH(TEXT(A1614,"YYYY-MM-DD"),'Price Data'!M:M,0)),"")</f>
        <v>2.4</v>
      </c>
      <c r="K1614" s="10" cm="1">
        <f t="array" ref="K1614">IFERROR(IF(ISNUMBER(J1614),(J1614-INDEX('Price Data'!N:N,MATCH(TEXT(A1614,"YYYY-MM-DD"),'Price Data'!M:M,0)+1))/INDEX('Price Data'!N:N,MATCH(TEXT(A1614,"YYYY-MM-DD"),'Price Data'!M:M,0)+1),""),"")</f>
        <v>-8.2644628099173625E-3</v>
      </c>
      <c r="L1614" s="34">
        <f>IFERROR(INDEX('Price Data'!Q:Q,MATCH(TEXT(A1614,"YYYY-MM-DD"),'Price Data'!P:P,0)),"")</f>
        <v>2.1</v>
      </c>
      <c r="M1614" s="10" cm="1">
        <f t="array" ref="M1614">IFERROR(IF(ISNUMBER(L1614),(L1614-INDEX('Price Data'!Q:Q,MATCH(TEXT(A1614,"YYYY-MM-DD"),'Price Data'!P:P,0)+1))/INDEX('Price Data'!Q:Q,MATCH(TEXT(A1614,"YYYY-MM-DD"),'Price Data'!P:P,0)+1),""),"")</f>
        <v>0</v>
      </c>
      <c r="N1614" s="34">
        <f>IFERROR(INDEX('Price Data'!T:T,MATCH(TEXT(A1614,"YYYY-MM-DD"),'Price Data'!S:S,0)),"")</f>
        <v>2.78</v>
      </c>
      <c r="O1614" s="10" cm="1">
        <f t="array" ref="O1614">IFERROR(IF(ISNUMBER(N1614),(N1614-INDEX('Price Data'!T:T,MATCH(TEXT(A1614,"YYYY-MM-DD"),'Price Data'!S:S,0)+1))/INDEX('Price Data'!T:T,MATCH(TEXT(A1614,"YYYY-MM-DD"),'Price Data'!S:S,0)+1),""),"")</f>
        <v>-1.4184397163120581E-2</v>
      </c>
    </row>
    <row r="1615" spans="1:15" x14ac:dyDescent="0.3">
      <c r="A1615" s="8">
        <v>43434</v>
      </c>
      <c r="B1615" s="34">
        <f>IFERROR(INDEX('Price Data'!B:B,MATCH(TEXT(A1615,"YYYY-MM-DD"),'Price Data'!A:A,0)),"")</f>
        <v>19189</v>
      </c>
      <c r="C1615" s="10" cm="1">
        <f t="array" ref="C1615">IFERROR(IF(ISNUMBER(B1615),(B1615-INDEX('Price Data'!B:B,MATCH(TEXT(A1615,"YYYY-MM-DD"),'Price Data'!A:A,0)+1))/INDEX('Price Data'!B:B,MATCH(TEXT(A1615,"YYYY-MM-DD"),'Price Data'!A:A,0)+1),""),"")</f>
        <v>1.5135699373695199E-3</v>
      </c>
      <c r="D1615" s="34">
        <f>IFERROR(INDEX('Price Data'!E:E,MATCH(TEXT(A1615,"YYYY-MM-DD"),'Price Data'!D:D,0)),"")</f>
        <v>11.39</v>
      </c>
      <c r="E1615" s="10" cm="1">
        <f t="array" ref="E1615">IFERROR(IF(ISNUMBER(D1615),(D1615-INDEX('Price Data'!E:E,MATCH(TEXT(A1615,"YYYY-MM-DD"),'Price Data'!D:D,0)+1))/INDEX('Price Data'!E:E,MATCH(TEXT(A1615,"YYYY-MM-DD"),'Price Data'!D:D,0)+1),""),"")</f>
        <v>-1.1284722222222137E-2</v>
      </c>
      <c r="F1615" s="34">
        <f>IFERROR(INDEX('Price Data'!H:H,MATCH(TEXT(A1615,"YYYY-MM-DD"),'Price Data'!G:G,0)),"")</f>
        <v>160.449997</v>
      </c>
      <c r="G1615" s="10" cm="1">
        <f t="array" ref="G1615">IFERROR(IF(ISNUMBER(F1615),(F1615-INDEX('Price Data'!H:H,MATCH(TEXT(A1615,"YYYY-MM-DD"),'Price Data'!G:G,0)+1))/INDEX('Price Data'!H:H,MATCH(TEXT(A1615,"YYYY-MM-DD"),'Price Data'!G:G,0)+1),""),"")</f>
        <v>-3.6046861568883058E-2</v>
      </c>
      <c r="H1615" s="34">
        <f>IFERROR(INDEX('Price Data'!K:K,MATCH(TEXT(A1615,"YYYY-MM-DD"),'Price Data'!J:J,0)),"")</f>
        <v>2.0499999999999998</v>
      </c>
      <c r="I1615" s="10" cm="1">
        <f t="array" ref="I1615">IFERROR(IF(ISNUMBER(H1615),(H1615-INDEX('Price Data'!K:K,MATCH(TEXT(A1615,"YYYY-MM-DD"),'Price Data'!J:J,0)+1))/INDEX('Price Data'!K:K,MATCH(TEXT(A1615,"YYYY-MM-DD"),'Price Data'!J:J,0)+1),""),"")</f>
        <v>9.8522167487684834E-3</v>
      </c>
      <c r="J1615" s="34">
        <f>IFERROR(INDEX('Price Data'!N:N,MATCH(TEXT(A1615,"YYYY-MM-DD"),'Price Data'!M:M,0)),"")</f>
        <v>2.44</v>
      </c>
      <c r="K1615" s="10" cm="1">
        <f t="array" ref="K1615">IFERROR(IF(ISNUMBER(J1615),(J1615-INDEX('Price Data'!N:N,MATCH(TEXT(A1615,"YYYY-MM-DD"),'Price Data'!M:M,0)+1))/INDEX('Price Data'!N:N,MATCH(TEXT(A1615,"YYYY-MM-DD"),'Price Data'!M:M,0)+1),""),"")</f>
        <v>1.6666666666666684E-2</v>
      </c>
      <c r="L1615" s="34">
        <f>IFERROR(INDEX('Price Data'!Q:Q,MATCH(TEXT(A1615,"YYYY-MM-DD"),'Price Data'!P:P,0)),"")</f>
        <v>2.0699999999999998</v>
      </c>
      <c r="M1615" s="10" cm="1">
        <f t="array" ref="M1615">IFERROR(IF(ISNUMBER(L1615),(L1615-INDEX('Price Data'!Q:Q,MATCH(TEXT(A1615,"YYYY-MM-DD"),'Price Data'!P:P,0)+1))/INDEX('Price Data'!Q:Q,MATCH(TEXT(A1615,"YYYY-MM-DD"),'Price Data'!P:P,0)+1),""),"")</f>
        <v>-1.4285714285714403E-2</v>
      </c>
      <c r="N1615" s="34">
        <f>IFERROR(INDEX('Price Data'!T:T,MATCH(TEXT(A1615,"YYYY-MM-DD"),'Price Data'!S:S,0)),"")</f>
        <v>2.75</v>
      </c>
      <c r="O1615" s="10" cm="1">
        <f t="array" ref="O1615">IFERROR(IF(ISNUMBER(N1615),(N1615-INDEX('Price Data'!T:T,MATCH(TEXT(A1615,"YYYY-MM-DD"),'Price Data'!S:S,0)+1))/INDEX('Price Data'!T:T,MATCH(TEXT(A1615,"YYYY-MM-DD"),'Price Data'!S:S,0)+1),""),"")</f>
        <v>-1.0791366906474751E-2</v>
      </c>
    </row>
    <row r="1616" spans="1:15" x14ac:dyDescent="0.3">
      <c r="A1616" s="8">
        <v>43435</v>
      </c>
      <c r="B1616" s="34" t="str">
        <f>IFERROR(INDEX('Price Data'!B:B,MATCH(TEXT(A1616,"YYYY-MM-DD"),'Price Data'!A:A,0)),"")</f>
        <v/>
      </c>
      <c r="C1616" s="10" t="str" cm="1">
        <f t="array" ref="C1616">IFERROR(IF(ISNUMBER(B1616),(B1616-INDEX('Price Data'!B:B,MATCH(TEXT(A1616,"YYYY-MM-DD"),'Price Data'!A:A,0)+1))/INDEX('Price Data'!B:B,MATCH(TEXT(A1616,"YYYY-MM-DD"),'Price Data'!A:A,0)+1),""),"")</f>
        <v/>
      </c>
      <c r="D1616" s="34" t="str">
        <f>IFERROR(INDEX('Price Data'!E:E,MATCH(TEXT(A1616,"YYYY-MM-DD"),'Price Data'!D:D,0)),"")</f>
        <v/>
      </c>
      <c r="E1616" s="10" t="str" cm="1">
        <f t="array" ref="E1616">IFERROR(IF(ISNUMBER(D1616),(D1616-INDEX('Price Data'!E:E,MATCH(TEXT(A1616,"YYYY-MM-DD"),'Price Data'!D:D,0)+1))/INDEX('Price Data'!E:E,MATCH(TEXT(A1616,"YYYY-MM-DD"),'Price Data'!D:D,0)+1),""),"")</f>
        <v/>
      </c>
      <c r="F1616" s="34" t="str">
        <f>IFERROR(INDEX('Price Data'!H:H,MATCH(TEXT(A1616,"YYYY-MM-DD"),'Price Data'!G:G,0)),"")</f>
        <v/>
      </c>
      <c r="G1616" s="10" t="str" cm="1">
        <f t="array" ref="G1616">IFERROR(IF(ISNUMBER(F1616),(F1616-INDEX('Price Data'!H:H,MATCH(TEXT(A1616,"YYYY-MM-DD"),'Price Data'!G:G,0)+1))/INDEX('Price Data'!H:H,MATCH(TEXT(A1616,"YYYY-MM-DD"),'Price Data'!G:G,0)+1),""),"")</f>
        <v/>
      </c>
      <c r="H1616" s="34" t="str">
        <f>IFERROR(INDEX('Price Data'!K:K,MATCH(TEXT(A1616,"YYYY-MM-DD"),'Price Data'!J:J,0)),"")</f>
        <v/>
      </c>
      <c r="I1616" s="10" t="str" cm="1">
        <f t="array" ref="I1616">IFERROR(IF(ISNUMBER(H1616),(H1616-INDEX('Price Data'!K:K,MATCH(TEXT(A1616,"YYYY-MM-DD"),'Price Data'!J:J,0)+1))/INDEX('Price Data'!K:K,MATCH(TEXT(A1616,"YYYY-MM-DD"),'Price Data'!J:J,0)+1),""),"")</f>
        <v/>
      </c>
      <c r="J1616" s="34" t="str">
        <f>IFERROR(INDEX('Price Data'!N:N,MATCH(TEXT(A1616,"YYYY-MM-DD"),'Price Data'!M:M,0)),"")</f>
        <v/>
      </c>
      <c r="K1616" s="10" t="str" cm="1">
        <f t="array" ref="K1616">IFERROR(IF(ISNUMBER(J1616),(J1616-INDEX('Price Data'!N:N,MATCH(TEXT(A1616,"YYYY-MM-DD"),'Price Data'!M:M,0)+1))/INDEX('Price Data'!N:N,MATCH(TEXT(A1616,"YYYY-MM-DD"),'Price Data'!M:M,0)+1),""),"")</f>
        <v/>
      </c>
      <c r="L1616" s="34" t="str">
        <f>IFERROR(INDEX('Price Data'!Q:Q,MATCH(TEXT(A1616,"YYYY-MM-DD"),'Price Data'!P:P,0)),"")</f>
        <v/>
      </c>
      <c r="M1616" s="10" t="str" cm="1">
        <f t="array" ref="M1616">IFERROR(IF(ISNUMBER(L1616),(L1616-INDEX('Price Data'!Q:Q,MATCH(TEXT(A1616,"YYYY-MM-DD"),'Price Data'!P:P,0)+1))/INDEX('Price Data'!Q:Q,MATCH(TEXT(A1616,"YYYY-MM-DD"),'Price Data'!P:P,0)+1),""),"")</f>
        <v/>
      </c>
      <c r="N1616" s="34" t="str">
        <f>IFERROR(INDEX('Price Data'!T:T,MATCH(TEXT(A1616,"YYYY-MM-DD"),'Price Data'!S:S,0)),"")</f>
        <v/>
      </c>
      <c r="O1616" s="10" t="str" cm="1">
        <f t="array" ref="O1616">IFERROR(IF(ISNUMBER(N1616),(N1616-INDEX('Price Data'!T:T,MATCH(TEXT(A1616,"YYYY-MM-DD"),'Price Data'!S:S,0)+1))/INDEX('Price Data'!T:T,MATCH(TEXT(A1616,"YYYY-MM-DD"),'Price Data'!S:S,0)+1),""),"")</f>
        <v/>
      </c>
    </row>
    <row r="1617" spans="1:15" x14ac:dyDescent="0.3">
      <c r="A1617" s="8">
        <v>43436</v>
      </c>
      <c r="B1617" s="34" t="str">
        <f>IFERROR(INDEX('Price Data'!B:B,MATCH(TEXT(A1617,"YYYY-MM-DD"),'Price Data'!A:A,0)),"")</f>
        <v/>
      </c>
      <c r="C1617" s="10" t="str" cm="1">
        <f t="array" ref="C1617">IFERROR(IF(ISNUMBER(B1617),(B1617-INDEX('Price Data'!B:B,MATCH(TEXT(A1617,"YYYY-MM-DD"),'Price Data'!A:A,0)+1))/INDEX('Price Data'!B:B,MATCH(TEXT(A1617,"YYYY-MM-DD"),'Price Data'!A:A,0)+1),""),"")</f>
        <v/>
      </c>
      <c r="D1617" s="34" t="str">
        <f>IFERROR(INDEX('Price Data'!E:E,MATCH(TEXT(A1617,"YYYY-MM-DD"),'Price Data'!D:D,0)),"")</f>
        <v/>
      </c>
      <c r="E1617" s="10" t="str" cm="1">
        <f t="array" ref="E1617">IFERROR(IF(ISNUMBER(D1617),(D1617-INDEX('Price Data'!E:E,MATCH(TEXT(A1617,"YYYY-MM-DD"),'Price Data'!D:D,0)+1))/INDEX('Price Data'!E:E,MATCH(TEXT(A1617,"YYYY-MM-DD"),'Price Data'!D:D,0)+1),""),"")</f>
        <v/>
      </c>
      <c r="F1617" s="34" t="str">
        <f>IFERROR(INDEX('Price Data'!H:H,MATCH(TEXT(A1617,"YYYY-MM-DD"),'Price Data'!G:G,0)),"")</f>
        <v/>
      </c>
      <c r="G1617" s="10" t="str" cm="1">
        <f t="array" ref="G1617">IFERROR(IF(ISNUMBER(F1617),(F1617-INDEX('Price Data'!H:H,MATCH(TEXT(A1617,"YYYY-MM-DD"),'Price Data'!G:G,0)+1))/INDEX('Price Data'!H:H,MATCH(TEXT(A1617,"YYYY-MM-DD"),'Price Data'!G:G,0)+1),""),"")</f>
        <v/>
      </c>
      <c r="H1617" s="34" t="str">
        <f>IFERROR(INDEX('Price Data'!K:K,MATCH(TEXT(A1617,"YYYY-MM-DD"),'Price Data'!J:J,0)),"")</f>
        <v/>
      </c>
      <c r="I1617" s="10" t="str" cm="1">
        <f t="array" ref="I1617">IFERROR(IF(ISNUMBER(H1617),(H1617-INDEX('Price Data'!K:K,MATCH(TEXT(A1617,"YYYY-MM-DD"),'Price Data'!J:J,0)+1))/INDEX('Price Data'!K:K,MATCH(TEXT(A1617,"YYYY-MM-DD"),'Price Data'!J:J,0)+1),""),"")</f>
        <v/>
      </c>
      <c r="J1617" s="34" t="str">
        <f>IFERROR(INDEX('Price Data'!N:N,MATCH(TEXT(A1617,"YYYY-MM-DD"),'Price Data'!M:M,0)),"")</f>
        <v/>
      </c>
      <c r="K1617" s="10" t="str" cm="1">
        <f t="array" ref="K1617">IFERROR(IF(ISNUMBER(J1617),(J1617-INDEX('Price Data'!N:N,MATCH(TEXT(A1617,"YYYY-MM-DD"),'Price Data'!M:M,0)+1))/INDEX('Price Data'!N:N,MATCH(TEXT(A1617,"YYYY-MM-DD"),'Price Data'!M:M,0)+1),""),"")</f>
        <v/>
      </c>
      <c r="L1617" s="34" t="str">
        <f>IFERROR(INDEX('Price Data'!Q:Q,MATCH(TEXT(A1617,"YYYY-MM-DD"),'Price Data'!P:P,0)),"")</f>
        <v/>
      </c>
      <c r="M1617" s="10" t="str" cm="1">
        <f t="array" ref="M1617">IFERROR(IF(ISNUMBER(L1617),(L1617-INDEX('Price Data'!Q:Q,MATCH(TEXT(A1617,"YYYY-MM-DD"),'Price Data'!P:P,0)+1))/INDEX('Price Data'!Q:Q,MATCH(TEXT(A1617,"YYYY-MM-DD"),'Price Data'!P:P,0)+1),""),"")</f>
        <v/>
      </c>
      <c r="N1617" s="34" t="str">
        <f>IFERROR(INDEX('Price Data'!T:T,MATCH(TEXT(A1617,"YYYY-MM-DD"),'Price Data'!S:S,0)),"")</f>
        <v/>
      </c>
      <c r="O1617" s="10" t="str" cm="1">
        <f t="array" ref="O1617">IFERROR(IF(ISNUMBER(N1617),(N1617-INDEX('Price Data'!T:T,MATCH(TEXT(A1617,"YYYY-MM-DD"),'Price Data'!S:S,0)+1))/INDEX('Price Data'!T:T,MATCH(TEXT(A1617,"YYYY-MM-DD"),'Price Data'!S:S,0)+1),""),"")</f>
        <v/>
      </c>
    </row>
    <row r="1618" spans="1:15" x14ac:dyDescent="0.3">
      <c r="A1618" s="8">
        <v>43437</v>
      </c>
      <c r="B1618" s="34">
        <f>IFERROR(INDEX('Price Data'!B:B,MATCH(TEXT(A1618,"YYYY-MM-DD"),'Price Data'!A:A,0)),"")</f>
        <v>19622</v>
      </c>
      <c r="C1618" s="10" cm="1">
        <f t="array" ref="C1618">IFERROR(IF(ISNUMBER(B1618),(B1618-INDEX('Price Data'!B:B,MATCH(TEXT(A1618,"YYYY-MM-DD"),'Price Data'!A:A,0)+1))/INDEX('Price Data'!B:B,MATCH(TEXT(A1618,"YYYY-MM-DD"),'Price Data'!A:A,0)+1),""),"")</f>
        <v>2.2565011204335819E-2</v>
      </c>
      <c r="D1618" s="34">
        <f>IFERROR(INDEX('Price Data'!E:E,MATCH(TEXT(A1618,"YYYY-MM-DD"),'Price Data'!D:D,0)),"")</f>
        <v>11.73</v>
      </c>
      <c r="E1618" s="10" cm="1">
        <f t="array" ref="E1618">IFERROR(IF(ISNUMBER(D1618),(D1618-INDEX('Price Data'!E:E,MATCH(TEXT(A1618,"YYYY-MM-DD"),'Price Data'!D:D,0)+1))/INDEX('Price Data'!E:E,MATCH(TEXT(A1618,"YYYY-MM-DD"),'Price Data'!D:D,0)+1),""),"")</f>
        <v>2.9850746268656702E-2</v>
      </c>
      <c r="F1618" s="34">
        <f>IFERROR(INDEX('Price Data'!H:H,MATCH(TEXT(A1618,"YYYY-MM-DD"),'Price Data'!G:G,0)),"")</f>
        <v>176.39999399999999</v>
      </c>
      <c r="G1618" s="10" cm="1">
        <f t="array" ref="G1618">IFERROR(IF(ISNUMBER(F1618),(F1618-INDEX('Price Data'!H:H,MATCH(TEXT(A1618,"YYYY-MM-DD"),'Price Data'!G:G,0)+1))/INDEX('Price Data'!H:H,MATCH(TEXT(A1618,"YYYY-MM-DD"),'Price Data'!G:G,0)+1),""),"")</f>
        <v>9.9407898399649058E-2</v>
      </c>
      <c r="H1618" s="34">
        <f>IFERROR(INDEX('Price Data'!K:K,MATCH(TEXT(A1618,"YYYY-MM-DD"),'Price Data'!J:J,0)),"")</f>
        <v>2.11</v>
      </c>
      <c r="I1618" s="10" cm="1">
        <f t="array" ref="I1618">IFERROR(IF(ISNUMBER(H1618),(H1618-INDEX('Price Data'!K:K,MATCH(TEXT(A1618,"YYYY-MM-DD"),'Price Data'!J:J,0)+1))/INDEX('Price Data'!K:K,MATCH(TEXT(A1618,"YYYY-MM-DD"),'Price Data'!J:J,0)+1),""),"")</f>
        <v>2.9268292682926859E-2</v>
      </c>
      <c r="J1618" s="34">
        <f>IFERROR(INDEX('Price Data'!N:N,MATCH(TEXT(A1618,"YYYY-MM-DD"),'Price Data'!M:M,0)),"")</f>
        <v>2.5499999999999998</v>
      </c>
      <c r="K1618" s="10" cm="1">
        <f t="array" ref="K1618">IFERROR(IF(ISNUMBER(J1618),(J1618-INDEX('Price Data'!N:N,MATCH(TEXT(A1618,"YYYY-MM-DD"),'Price Data'!M:M,0)+1))/INDEX('Price Data'!N:N,MATCH(TEXT(A1618,"YYYY-MM-DD"),'Price Data'!M:M,0)+1),""),"")</f>
        <v>4.5081967213114707E-2</v>
      </c>
      <c r="L1618" s="34">
        <f>IFERROR(INDEX('Price Data'!Q:Q,MATCH(TEXT(A1618,"YYYY-MM-DD"),'Price Data'!P:P,0)),"")</f>
        <v>2.2000000000000002</v>
      </c>
      <c r="M1618" s="10" cm="1">
        <f t="array" ref="M1618">IFERROR(IF(ISNUMBER(L1618),(L1618-INDEX('Price Data'!Q:Q,MATCH(TEXT(A1618,"YYYY-MM-DD"),'Price Data'!P:P,0)+1))/INDEX('Price Data'!Q:Q,MATCH(TEXT(A1618,"YYYY-MM-DD"),'Price Data'!P:P,0)+1),""),"")</f>
        <v>6.2801932367149926E-2</v>
      </c>
      <c r="N1618" s="34">
        <f>IFERROR(INDEX('Price Data'!T:T,MATCH(TEXT(A1618,"YYYY-MM-DD"),'Price Data'!S:S,0)),"")</f>
        <v>2.83</v>
      </c>
      <c r="O1618" s="10" cm="1">
        <f t="array" ref="O1618">IFERROR(IF(ISNUMBER(N1618),(N1618-INDEX('Price Data'!T:T,MATCH(TEXT(A1618,"YYYY-MM-DD"),'Price Data'!S:S,0)+1))/INDEX('Price Data'!T:T,MATCH(TEXT(A1618,"YYYY-MM-DD"),'Price Data'!S:S,0)+1),""),"")</f>
        <v>2.9090909090909115E-2</v>
      </c>
    </row>
    <row r="1619" spans="1:15" x14ac:dyDescent="0.3">
      <c r="A1619" s="8">
        <v>43438</v>
      </c>
      <c r="B1619" s="34">
        <f>IFERROR(INDEX('Price Data'!B:B,MATCH(TEXT(A1619,"YYYY-MM-DD"),'Price Data'!A:A,0)),"")</f>
        <v>19353</v>
      </c>
      <c r="C1619" s="10" cm="1">
        <f t="array" ref="C1619">IFERROR(IF(ISNUMBER(B1619),(B1619-INDEX('Price Data'!B:B,MATCH(TEXT(A1619,"YYYY-MM-DD"),'Price Data'!A:A,0)+1))/INDEX('Price Data'!B:B,MATCH(TEXT(A1619,"YYYY-MM-DD"),'Price Data'!A:A,0)+1),""),"")</f>
        <v>-1.3709102028335541E-2</v>
      </c>
      <c r="D1619" s="34">
        <f>IFERROR(INDEX('Price Data'!E:E,MATCH(TEXT(A1619,"YYYY-MM-DD"),'Price Data'!D:D,0)),"")</f>
        <v>11.49</v>
      </c>
      <c r="E1619" s="10" cm="1">
        <f t="array" ref="E1619">IFERROR(IF(ISNUMBER(D1619),(D1619-INDEX('Price Data'!E:E,MATCH(TEXT(A1619,"YYYY-MM-DD"),'Price Data'!D:D,0)+1))/INDEX('Price Data'!E:E,MATCH(TEXT(A1619,"YYYY-MM-DD"),'Price Data'!D:D,0)+1),""),"")</f>
        <v>-2.0460358056266004E-2</v>
      </c>
      <c r="F1619" s="34">
        <f>IFERROR(INDEX('Price Data'!H:H,MATCH(TEXT(A1619,"YYYY-MM-DD"),'Price Data'!G:G,0)),"")</f>
        <v>173</v>
      </c>
      <c r="G1619" s="10" cm="1">
        <f t="array" ref="G1619">IFERROR(IF(ISNUMBER(F1619),(F1619-INDEX('Price Data'!H:H,MATCH(TEXT(A1619,"YYYY-MM-DD"),'Price Data'!G:G,0)+1))/INDEX('Price Data'!H:H,MATCH(TEXT(A1619,"YYYY-MM-DD"),'Price Data'!G:G,0)+1),""),"")</f>
        <v>-1.9274343059217977E-2</v>
      </c>
      <c r="H1619" s="34">
        <f>IFERROR(INDEX('Price Data'!K:K,MATCH(TEXT(A1619,"YYYY-MM-DD"),'Price Data'!J:J,0)),"")</f>
        <v>2.06</v>
      </c>
      <c r="I1619" s="10" cm="1">
        <f t="array" ref="I1619">IFERROR(IF(ISNUMBER(H1619),(H1619-INDEX('Price Data'!K:K,MATCH(TEXT(A1619,"YYYY-MM-DD"),'Price Data'!J:J,0)+1))/INDEX('Price Data'!K:K,MATCH(TEXT(A1619,"YYYY-MM-DD"),'Price Data'!J:J,0)+1),""),"")</f>
        <v>-2.3696682464454895E-2</v>
      </c>
      <c r="J1619" s="34">
        <f>IFERROR(INDEX('Price Data'!N:N,MATCH(TEXT(A1619,"YYYY-MM-DD"),'Price Data'!M:M,0)),"")</f>
        <v>2.5099999999999998</v>
      </c>
      <c r="K1619" s="10" cm="1">
        <f t="array" ref="K1619">IFERROR(IF(ISNUMBER(J1619),(J1619-INDEX('Price Data'!N:N,MATCH(TEXT(A1619,"YYYY-MM-DD"),'Price Data'!M:M,0)+1))/INDEX('Price Data'!N:N,MATCH(TEXT(A1619,"YYYY-MM-DD"),'Price Data'!M:M,0)+1),""),"")</f>
        <v>-1.5686274509803935E-2</v>
      </c>
      <c r="L1619" s="34">
        <f>IFERROR(INDEX('Price Data'!Q:Q,MATCH(TEXT(A1619,"YYYY-MM-DD"),'Price Data'!P:P,0)),"")</f>
        <v>2.21</v>
      </c>
      <c r="M1619" s="10" cm="1">
        <f t="array" ref="M1619">IFERROR(IF(ISNUMBER(L1619),(L1619-INDEX('Price Data'!Q:Q,MATCH(TEXT(A1619,"YYYY-MM-DD"),'Price Data'!P:P,0)+1))/INDEX('Price Data'!Q:Q,MATCH(TEXT(A1619,"YYYY-MM-DD"),'Price Data'!P:P,0)+1),""),"")</f>
        <v>4.5454545454544481E-3</v>
      </c>
      <c r="N1619" s="34">
        <f>IFERROR(INDEX('Price Data'!T:T,MATCH(TEXT(A1619,"YYYY-MM-DD"),'Price Data'!S:S,0)),"")</f>
        <v>2.79</v>
      </c>
      <c r="O1619" s="10" cm="1">
        <f t="array" ref="O1619">IFERROR(IF(ISNUMBER(N1619),(N1619-INDEX('Price Data'!T:T,MATCH(TEXT(A1619,"YYYY-MM-DD"),'Price Data'!S:S,0)+1))/INDEX('Price Data'!T:T,MATCH(TEXT(A1619,"YYYY-MM-DD"),'Price Data'!S:S,0)+1),""),"")</f>
        <v>-1.413427561837457E-2</v>
      </c>
    </row>
    <row r="1620" spans="1:15" x14ac:dyDescent="0.3">
      <c r="A1620" s="8">
        <v>43439</v>
      </c>
      <c r="B1620" s="34">
        <f>IFERROR(INDEX('Price Data'!B:B,MATCH(TEXT(A1620,"YYYY-MM-DD"),'Price Data'!A:A,0)),"")</f>
        <v>19329</v>
      </c>
      <c r="C1620" s="10" cm="1">
        <f t="array" ref="C1620">IFERROR(IF(ISNUMBER(B1620),(B1620-INDEX('Price Data'!B:B,MATCH(TEXT(A1620,"YYYY-MM-DD"),'Price Data'!A:A,0)+1))/INDEX('Price Data'!B:B,MATCH(TEXT(A1620,"YYYY-MM-DD"),'Price Data'!A:A,0)+1),""),"")</f>
        <v>-1.2401178111920632E-3</v>
      </c>
      <c r="D1620" s="34">
        <f>IFERROR(INDEX('Price Data'!E:E,MATCH(TEXT(A1620,"YYYY-MM-DD"),'Price Data'!D:D,0)),"")</f>
        <v>11.63</v>
      </c>
      <c r="E1620" s="10" cm="1">
        <f t="array" ref="E1620">IFERROR(IF(ISNUMBER(D1620),(D1620-INDEX('Price Data'!E:E,MATCH(TEXT(A1620,"YYYY-MM-DD"),'Price Data'!D:D,0)+1))/INDEX('Price Data'!E:E,MATCH(TEXT(A1620,"YYYY-MM-DD"),'Price Data'!D:D,0)+1),""),"")</f>
        <v>1.2184508268059231E-2</v>
      </c>
      <c r="F1620" s="34">
        <f>IFERROR(INDEX('Price Data'!H:H,MATCH(TEXT(A1620,"YYYY-MM-DD"),'Price Data'!G:G,0)),"")</f>
        <v>171.800003</v>
      </c>
      <c r="G1620" s="10" cm="1">
        <f t="array" ref="G1620">IFERROR(IF(ISNUMBER(F1620),(F1620-INDEX('Price Data'!H:H,MATCH(TEXT(A1620,"YYYY-MM-DD"),'Price Data'!G:G,0)+1))/INDEX('Price Data'!H:H,MATCH(TEXT(A1620,"YYYY-MM-DD"),'Price Data'!G:G,0)+1),""),"")</f>
        <v>-6.9363988439306136E-3</v>
      </c>
      <c r="H1620" s="34">
        <f>IFERROR(INDEX('Price Data'!K:K,MATCH(TEXT(A1620,"YYYY-MM-DD"),'Price Data'!J:J,0)),"")</f>
        <v>2.08</v>
      </c>
      <c r="I1620" s="10" cm="1">
        <f t="array" ref="I1620">IFERROR(IF(ISNUMBER(H1620),(H1620-INDEX('Price Data'!K:K,MATCH(TEXT(A1620,"YYYY-MM-DD"),'Price Data'!J:J,0)+1))/INDEX('Price Data'!K:K,MATCH(TEXT(A1620,"YYYY-MM-DD"),'Price Data'!J:J,0)+1),""),"")</f>
        <v>9.7087378640776777E-3</v>
      </c>
      <c r="J1620" s="34">
        <f>IFERROR(INDEX('Price Data'!N:N,MATCH(TEXT(A1620,"YYYY-MM-DD"),'Price Data'!M:M,0)),"")</f>
        <v>2.5499999999999998</v>
      </c>
      <c r="K1620" s="10" cm="1">
        <f t="array" ref="K1620">IFERROR(IF(ISNUMBER(J1620),(J1620-INDEX('Price Data'!N:N,MATCH(TEXT(A1620,"YYYY-MM-DD"),'Price Data'!M:M,0)+1))/INDEX('Price Data'!N:N,MATCH(TEXT(A1620,"YYYY-MM-DD"),'Price Data'!M:M,0)+1),""),"")</f>
        <v>1.5936254980079698E-2</v>
      </c>
      <c r="L1620" s="34">
        <f>IFERROR(INDEX('Price Data'!Q:Q,MATCH(TEXT(A1620,"YYYY-MM-DD"),'Price Data'!P:P,0)),"")</f>
        <v>2.2200000000000002</v>
      </c>
      <c r="M1620" s="10" cm="1">
        <f t="array" ref="M1620">IFERROR(IF(ISNUMBER(L1620),(L1620-INDEX('Price Data'!Q:Q,MATCH(TEXT(A1620,"YYYY-MM-DD"),'Price Data'!P:P,0)+1))/INDEX('Price Data'!Q:Q,MATCH(TEXT(A1620,"YYYY-MM-DD"),'Price Data'!P:P,0)+1),""),"")</f>
        <v>4.5248868778281588E-3</v>
      </c>
      <c r="N1620" s="34">
        <f>IFERROR(INDEX('Price Data'!T:T,MATCH(TEXT(A1620,"YYYY-MM-DD"),'Price Data'!S:S,0)),"")</f>
        <v>2.79</v>
      </c>
      <c r="O1620" s="10" cm="1">
        <f t="array" ref="O1620">IFERROR(IF(ISNUMBER(N1620),(N1620-INDEX('Price Data'!T:T,MATCH(TEXT(A1620,"YYYY-MM-DD"),'Price Data'!S:S,0)+1))/INDEX('Price Data'!T:T,MATCH(TEXT(A1620,"YYYY-MM-DD"),'Price Data'!S:S,0)+1),""),"")</f>
        <v>0</v>
      </c>
    </row>
    <row r="1621" spans="1:15" x14ac:dyDescent="0.3">
      <c r="A1621" s="8">
        <v>43440</v>
      </c>
      <c r="B1621" s="34">
        <f>IFERROR(INDEX('Price Data'!B:B,MATCH(TEXT(A1621,"YYYY-MM-DD"),'Price Data'!A:A,0)),"")</f>
        <v>18644</v>
      </c>
      <c r="C1621" s="10" cm="1">
        <f t="array" ref="C1621">IFERROR(IF(ISNUMBER(B1621),(B1621-INDEX('Price Data'!B:B,MATCH(TEXT(A1621,"YYYY-MM-DD"),'Price Data'!A:A,0)+1))/INDEX('Price Data'!B:B,MATCH(TEXT(A1621,"YYYY-MM-DD"),'Price Data'!A:A,0)+1),""),"")</f>
        <v>-3.5438977701898702E-2</v>
      </c>
      <c r="D1621" s="34">
        <f>IFERROR(INDEX('Price Data'!E:E,MATCH(TEXT(A1621,"YYYY-MM-DD"),'Price Data'!D:D,0)),"")</f>
        <v>10.98</v>
      </c>
      <c r="E1621" s="10" cm="1">
        <f t="array" ref="E1621">IFERROR(IF(ISNUMBER(D1621),(D1621-INDEX('Price Data'!E:E,MATCH(TEXT(A1621,"YYYY-MM-DD"),'Price Data'!D:D,0)+1))/INDEX('Price Data'!E:E,MATCH(TEXT(A1621,"YYYY-MM-DD"),'Price Data'!D:D,0)+1),""),"")</f>
        <v>-5.588993981083408E-2</v>
      </c>
      <c r="F1621" s="34">
        <f>IFERROR(INDEX('Price Data'!H:H,MATCH(TEXT(A1621,"YYYY-MM-DD"),'Price Data'!G:G,0)),"")</f>
        <v>160.199997</v>
      </c>
      <c r="G1621" s="10" cm="1">
        <f t="array" ref="G1621">IFERROR(IF(ISNUMBER(F1621),(F1621-INDEX('Price Data'!H:H,MATCH(TEXT(A1621,"YYYY-MM-DD"),'Price Data'!G:G,0)+1))/INDEX('Price Data'!H:H,MATCH(TEXT(A1621,"YYYY-MM-DD"),'Price Data'!G:G,0)+1),""),"")</f>
        <v>-6.7520406271471406E-2</v>
      </c>
      <c r="H1621" s="34">
        <f>IFERROR(INDEX('Price Data'!K:K,MATCH(TEXT(A1621,"YYYY-MM-DD"),'Price Data'!J:J,0)),"")</f>
        <v>1.97</v>
      </c>
      <c r="I1621" s="10" cm="1">
        <f t="array" ref="I1621">IFERROR(IF(ISNUMBER(H1621),(H1621-INDEX('Price Data'!K:K,MATCH(TEXT(A1621,"YYYY-MM-DD"),'Price Data'!J:J,0)+1))/INDEX('Price Data'!K:K,MATCH(TEXT(A1621,"YYYY-MM-DD"),'Price Data'!J:J,0)+1),""),"")</f>
        <v>-5.2884615384615433E-2</v>
      </c>
      <c r="J1621" s="34">
        <f>IFERROR(INDEX('Price Data'!N:N,MATCH(TEXT(A1621,"YYYY-MM-DD"),'Price Data'!M:M,0)),"")</f>
        <v>2.4700000000000002</v>
      </c>
      <c r="K1621" s="10" cm="1">
        <f t="array" ref="K1621">IFERROR(IF(ISNUMBER(J1621),(J1621-INDEX('Price Data'!N:N,MATCH(TEXT(A1621,"YYYY-MM-DD"),'Price Data'!M:M,0)+1))/INDEX('Price Data'!N:N,MATCH(TEXT(A1621,"YYYY-MM-DD"),'Price Data'!M:M,0)+1),""),"")</f>
        <v>-3.1372549019607697E-2</v>
      </c>
      <c r="L1621" s="34">
        <f>IFERROR(INDEX('Price Data'!Q:Q,MATCH(TEXT(A1621,"YYYY-MM-DD"),'Price Data'!P:P,0)),"")</f>
        <v>2.11</v>
      </c>
      <c r="M1621" s="10" cm="1">
        <f t="array" ref="M1621">IFERROR(IF(ISNUMBER(L1621),(L1621-INDEX('Price Data'!Q:Q,MATCH(TEXT(A1621,"YYYY-MM-DD"),'Price Data'!P:P,0)+1))/INDEX('Price Data'!Q:Q,MATCH(TEXT(A1621,"YYYY-MM-DD"),'Price Data'!P:P,0)+1),""),"")</f>
        <v>-4.9549549549549689E-2</v>
      </c>
      <c r="N1621" s="34">
        <f>IFERROR(INDEX('Price Data'!T:T,MATCH(TEXT(A1621,"YYYY-MM-DD"),'Price Data'!S:S,0)),"")</f>
        <v>2.65</v>
      </c>
      <c r="O1621" s="10" cm="1">
        <f t="array" ref="O1621">IFERROR(IF(ISNUMBER(N1621),(N1621-INDEX('Price Data'!T:T,MATCH(TEXT(A1621,"YYYY-MM-DD"),'Price Data'!S:S,0)+1))/INDEX('Price Data'!T:T,MATCH(TEXT(A1621,"YYYY-MM-DD"),'Price Data'!S:S,0)+1),""),"")</f>
        <v>-5.0179211469534094E-2</v>
      </c>
    </row>
    <row r="1622" spans="1:15" x14ac:dyDescent="0.3">
      <c r="A1622" s="8">
        <v>43441</v>
      </c>
      <c r="B1622" s="34">
        <f>IFERROR(INDEX('Price Data'!B:B,MATCH(TEXT(A1622,"YYYY-MM-DD"),'Price Data'!A:A,0)),"")</f>
        <v>18742</v>
      </c>
      <c r="C1622" s="10" cm="1">
        <f t="array" ref="C1622">IFERROR(IF(ISNUMBER(B1622),(B1622-INDEX('Price Data'!B:B,MATCH(TEXT(A1622,"YYYY-MM-DD"),'Price Data'!A:A,0)+1))/INDEX('Price Data'!B:B,MATCH(TEXT(A1622,"YYYY-MM-DD"),'Price Data'!A:A,0)+1),""),"")</f>
        <v>5.2563827504827293E-3</v>
      </c>
      <c r="D1622" s="34">
        <f>IFERROR(INDEX('Price Data'!E:E,MATCH(TEXT(A1622,"YYYY-MM-DD"),'Price Data'!D:D,0)),"")</f>
        <v>10.93</v>
      </c>
      <c r="E1622" s="10" cm="1">
        <f t="array" ref="E1622">IFERROR(IF(ISNUMBER(D1622),(D1622-INDEX('Price Data'!E:E,MATCH(TEXT(A1622,"YYYY-MM-DD"),'Price Data'!D:D,0)+1))/INDEX('Price Data'!E:E,MATCH(TEXT(A1622,"YYYY-MM-DD"),'Price Data'!D:D,0)+1),""),"")</f>
        <v>-4.5537340619308479E-3</v>
      </c>
      <c r="F1622" s="34">
        <f>IFERROR(INDEX('Price Data'!H:H,MATCH(TEXT(A1622,"YYYY-MM-DD"),'Price Data'!G:G,0)),"")</f>
        <v>162.85000600000001</v>
      </c>
      <c r="G1622" s="10" cm="1">
        <f t="array" ref="G1622">IFERROR(IF(ISNUMBER(F1622),(F1622-INDEX('Price Data'!H:H,MATCH(TEXT(A1622,"YYYY-MM-DD"),'Price Data'!G:G,0)+1))/INDEX('Price Data'!H:H,MATCH(TEXT(A1622,"YYYY-MM-DD"),'Price Data'!G:G,0)+1),""),"")</f>
        <v>1.6541879211146374E-2</v>
      </c>
      <c r="H1622" s="34">
        <f>IFERROR(INDEX('Price Data'!K:K,MATCH(TEXT(A1622,"YYYY-MM-DD"),'Price Data'!J:J,0)),"")</f>
        <v>1.98</v>
      </c>
      <c r="I1622" s="10" cm="1">
        <f t="array" ref="I1622">IFERROR(IF(ISNUMBER(H1622),(H1622-INDEX('Price Data'!K:K,MATCH(TEXT(A1622,"YYYY-MM-DD"),'Price Data'!J:J,0)+1))/INDEX('Price Data'!K:K,MATCH(TEXT(A1622,"YYYY-MM-DD"),'Price Data'!J:J,0)+1),""),"")</f>
        <v>5.0761421319797002E-3</v>
      </c>
      <c r="J1622" s="34">
        <f>IFERROR(INDEX('Price Data'!N:N,MATCH(TEXT(A1622,"YYYY-MM-DD"),'Price Data'!M:M,0)),"")</f>
        <v>2.4300000000000002</v>
      </c>
      <c r="K1622" s="10" cm="1">
        <f t="array" ref="K1622">IFERROR(IF(ISNUMBER(J1622),(J1622-INDEX('Price Data'!N:N,MATCH(TEXT(A1622,"YYYY-MM-DD"),'Price Data'!M:M,0)+1))/INDEX('Price Data'!N:N,MATCH(TEXT(A1622,"YYYY-MM-DD"),'Price Data'!M:M,0)+1),""),"")</f>
        <v>-1.6194331983805682E-2</v>
      </c>
      <c r="L1622" s="34">
        <f>IFERROR(INDEX('Price Data'!Q:Q,MATCH(TEXT(A1622,"YYYY-MM-DD"),'Price Data'!P:P,0)),"")</f>
        <v>2.09</v>
      </c>
      <c r="M1622" s="10" cm="1">
        <f t="array" ref="M1622">IFERROR(IF(ISNUMBER(L1622),(L1622-INDEX('Price Data'!Q:Q,MATCH(TEXT(A1622,"YYYY-MM-DD"),'Price Data'!P:P,0)+1))/INDEX('Price Data'!Q:Q,MATCH(TEXT(A1622,"YYYY-MM-DD"),'Price Data'!P:P,0)+1),""),"")</f>
        <v>-9.4786729857819999E-3</v>
      </c>
      <c r="N1622" s="34">
        <f>IFERROR(INDEX('Price Data'!T:T,MATCH(TEXT(A1622,"YYYY-MM-DD"),'Price Data'!S:S,0)),"")</f>
        <v>2.69</v>
      </c>
      <c r="O1622" s="10" cm="1">
        <f t="array" ref="O1622">IFERROR(IF(ISNUMBER(N1622),(N1622-INDEX('Price Data'!T:T,MATCH(TEXT(A1622,"YYYY-MM-DD"),'Price Data'!S:S,0)+1))/INDEX('Price Data'!T:T,MATCH(TEXT(A1622,"YYYY-MM-DD"),'Price Data'!S:S,0)+1),""),"")</f>
        <v>1.5094339622641523E-2</v>
      </c>
    </row>
    <row r="1623" spans="1:15" x14ac:dyDescent="0.3">
      <c r="A1623" s="8">
        <v>43442</v>
      </c>
      <c r="B1623" s="34" t="str">
        <f>IFERROR(INDEX('Price Data'!B:B,MATCH(TEXT(A1623,"YYYY-MM-DD"),'Price Data'!A:A,0)),"")</f>
        <v/>
      </c>
      <c r="C1623" s="10" t="str" cm="1">
        <f t="array" ref="C1623">IFERROR(IF(ISNUMBER(B1623),(B1623-INDEX('Price Data'!B:B,MATCH(TEXT(A1623,"YYYY-MM-DD"),'Price Data'!A:A,0)+1))/INDEX('Price Data'!B:B,MATCH(TEXT(A1623,"YYYY-MM-DD"),'Price Data'!A:A,0)+1),""),"")</f>
        <v/>
      </c>
      <c r="D1623" s="34" t="str">
        <f>IFERROR(INDEX('Price Data'!E:E,MATCH(TEXT(A1623,"YYYY-MM-DD"),'Price Data'!D:D,0)),"")</f>
        <v/>
      </c>
      <c r="E1623" s="10" t="str" cm="1">
        <f t="array" ref="E1623">IFERROR(IF(ISNUMBER(D1623),(D1623-INDEX('Price Data'!E:E,MATCH(TEXT(A1623,"YYYY-MM-DD"),'Price Data'!D:D,0)+1))/INDEX('Price Data'!E:E,MATCH(TEXT(A1623,"YYYY-MM-DD"),'Price Data'!D:D,0)+1),""),"")</f>
        <v/>
      </c>
      <c r="F1623" s="34" t="str">
        <f>IFERROR(INDEX('Price Data'!H:H,MATCH(TEXT(A1623,"YYYY-MM-DD"),'Price Data'!G:G,0)),"")</f>
        <v/>
      </c>
      <c r="G1623" s="10" t="str" cm="1">
        <f t="array" ref="G1623">IFERROR(IF(ISNUMBER(F1623),(F1623-INDEX('Price Data'!H:H,MATCH(TEXT(A1623,"YYYY-MM-DD"),'Price Data'!G:G,0)+1))/INDEX('Price Data'!H:H,MATCH(TEXT(A1623,"YYYY-MM-DD"),'Price Data'!G:G,0)+1),""),"")</f>
        <v/>
      </c>
      <c r="H1623" s="34" t="str">
        <f>IFERROR(INDEX('Price Data'!K:K,MATCH(TEXT(A1623,"YYYY-MM-DD"),'Price Data'!J:J,0)),"")</f>
        <v/>
      </c>
      <c r="I1623" s="10" t="str" cm="1">
        <f t="array" ref="I1623">IFERROR(IF(ISNUMBER(H1623),(H1623-INDEX('Price Data'!K:K,MATCH(TEXT(A1623,"YYYY-MM-DD"),'Price Data'!J:J,0)+1))/INDEX('Price Data'!K:K,MATCH(TEXT(A1623,"YYYY-MM-DD"),'Price Data'!J:J,0)+1),""),"")</f>
        <v/>
      </c>
      <c r="J1623" s="34" t="str">
        <f>IFERROR(INDEX('Price Data'!N:N,MATCH(TEXT(A1623,"YYYY-MM-DD"),'Price Data'!M:M,0)),"")</f>
        <v/>
      </c>
      <c r="K1623" s="10" t="str" cm="1">
        <f t="array" ref="K1623">IFERROR(IF(ISNUMBER(J1623),(J1623-INDEX('Price Data'!N:N,MATCH(TEXT(A1623,"YYYY-MM-DD"),'Price Data'!M:M,0)+1))/INDEX('Price Data'!N:N,MATCH(TEXT(A1623,"YYYY-MM-DD"),'Price Data'!M:M,0)+1),""),"")</f>
        <v/>
      </c>
      <c r="L1623" s="34" t="str">
        <f>IFERROR(INDEX('Price Data'!Q:Q,MATCH(TEXT(A1623,"YYYY-MM-DD"),'Price Data'!P:P,0)),"")</f>
        <v/>
      </c>
      <c r="M1623" s="10" t="str" cm="1">
        <f t="array" ref="M1623">IFERROR(IF(ISNUMBER(L1623),(L1623-INDEX('Price Data'!Q:Q,MATCH(TEXT(A1623,"YYYY-MM-DD"),'Price Data'!P:P,0)+1))/INDEX('Price Data'!Q:Q,MATCH(TEXT(A1623,"YYYY-MM-DD"),'Price Data'!P:P,0)+1),""),"")</f>
        <v/>
      </c>
      <c r="N1623" s="34" t="str">
        <f>IFERROR(INDEX('Price Data'!T:T,MATCH(TEXT(A1623,"YYYY-MM-DD"),'Price Data'!S:S,0)),"")</f>
        <v/>
      </c>
      <c r="O1623" s="10" t="str" cm="1">
        <f t="array" ref="O1623">IFERROR(IF(ISNUMBER(N1623),(N1623-INDEX('Price Data'!T:T,MATCH(TEXT(A1623,"YYYY-MM-DD"),'Price Data'!S:S,0)+1))/INDEX('Price Data'!T:T,MATCH(TEXT(A1623,"YYYY-MM-DD"),'Price Data'!S:S,0)+1),""),"")</f>
        <v/>
      </c>
    </row>
    <row r="1624" spans="1:15" x14ac:dyDescent="0.3">
      <c r="A1624" s="8">
        <v>43443</v>
      </c>
      <c r="B1624" s="34" t="str">
        <f>IFERROR(INDEX('Price Data'!B:B,MATCH(TEXT(A1624,"YYYY-MM-DD"),'Price Data'!A:A,0)),"")</f>
        <v/>
      </c>
      <c r="C1624" s="10" t="str" cm="1">
        <f t="array" ref="C1624">IFERROR(IF(ISNUMBER(B1624),(B1624-INDEX('Price Data'!B:B,MATCH(TEXT(A1624,"YYYY-MM-DD"),'Price Data'!A:A,0)+1))/INDEX('Price Data'!B:B,MATCH(TEXT(A1624,"YYYY-MM-DD"),'Price Data'!A:A,0)+1),""),"")</f>
        <v/>
      </c>
      <c r="D1624" s="34" t="str">
        <f>IFERROR(INDEX('Price Data'!E:E,MATCH(TEXT(A1624,"YYYY-MM-DD"),'Price Data'!D:D,0)),"")</f>
        <v/>
      </c>
      <c r="E1624" s="10" t="str" cm="1">
        <f t="array" ref="E1624">IFERROR(IF(ISNUMBER(D1624),(D1624-INDEX('Price Data'!E:E,MATCH(TEXT(A1624,"YYYY-MM-DD"),'Price Data'!D:D,0)+1))/INDEX('Price Data'!E:E,MATCH(TEXT(A1624,"YYYY-MM-DD"),'Price Data'!D:D,0)+1),""),"")</f>
        <v/>
      </c>
      <c r="F1624" s="34" t="str">
        <f>IFERROR(INDEX('Price Data'!H:H,MATCH(TEXT(A1624,"YYYY-MM-DD"),'Price Data'!G:G,0)),"")</f>
        <v/>
      </c>
      <c r="G1624" s="10" t="str" cm="1">
        <f t="array" ref="G1624">IFERROR(IF(ISNUMBER(F1624),(F1624-INDEX('Price Data'!H:H,MATCH(TEXT(A1624,"YYYY-MM-DD"),'Price Data'!G:G,0)+1))/INDEX('Price Data'!H:H,MATCH(TEXT(A1624,"YYYY-MM-DD"),'Price Data'!G:G,0)+1),""),"")</f>
        <v/>
      </c>
      <c r="H1624" s="34" t="str">
        <f>IFERROR(INDEX('Price Data'!K:K,MATCH(TEXT(A1624,"YYYY-MM-DD"),'Price Data'!J:J,0)),"")</f>
        <v/>
      </c>
      <c r="I1624" s="10" t="str" cm="1">
        <f t="array" ref="I1624">IFERROR(IF(ISNUMBER(H1624),(H1624-INDEX('Price Data'!K:K,MATCH(TEXT(A1624,"YYYY-MM-DD"),'Price Data'!J:J,0)+1))/INDEX('Price Data'!K:K,MATCH(TEXT(A1624,"YYYY-MM-DD"),'Price Data'!J:J,0)+1),""),"")</f>
        <v/>
      </c>
      <c r="J1624" s="34" t="str">
        <f>IFERROR(INDEX('Price Data'!N:N,MATCH(TEXT(A1624,"YYYY-MM-DD"),'Price Data'!M:M,0)),"")</f>
        <v/>
      </c>
      <c r="K1624" s="10" t="str" cm="1">
        <f t="array" ref="K1624">IFERROR(IF(ISNUMBER(J1624),(J1624-INDEX('Price Data'!N:N,MATCH(TEXT(A1624,"YYYY-MM-DD"),'Price Data'!M:M,0)+1))/INDEX('Price Data'!N:N,MATCH(TEXT(A1624,"YYYY-MM-DD"),'Price Data'!M:M,0)+1),""),"")</f>
        <v/>
      </c>
      <c r="L1624" s="34" t="str">
        <f>IFERROR(INDEX('Price Data'!Q:Q,MATCH(TEXT(A1624,"YYYY-MM-DD"),'Price Data'!P:P,0)),"")</f>
        <v/>
      </c>
      <c r="M1624" s="10" t="str" cm="1">
        <f t="array" ref="M1624">IFERROR(IF(ISNUMBER(L1624),(L1624-INDEX('Price Data'!Q:Q,MATCH(TEXT(A1624,"YYYY-MM-DD"),'Price Data'!P:P,0)+1))/INDEX('Price Data'!Q:Q,MATCH(TEXT(A1624,"YYYY-MM-DD"),'Price Data'!P:P,0)+1),""),"")</f>
        <v/>
      </c>
      <c r="N1624" s="34" t="str">
        <f>IFERROR(INDEX('Price Data'!T:T,MATCH(TEXT(A1624,"YYYY-MM-DD"),'Price Data'!S:S,0)),"")</f>
        <v/>
      </c>
      <c r="O1624" s="10" t="str" cm="1">
        <f t="array" ref="O1624">IFERROR(IF(ISNUMBER(N1624),(N1624-INDEX('Price Data'!T:T,MATCH(TEXT(A1624,"YYYY-MM-DD"),'Price Data'!S:S,0)+1))/INDEX('Price Data'!T:T,MATCH(TEXT(A1624,"YYYY-MM-DD"),'Price Data'!S:S,0)+1),""),"")</f>
        <v/>
      </c>
    </row>
    <row r="1625" spans="1:15" x14ac:dyDescent="0.3">
      <c r="A1625" s="8">
        <v>43444</v>
      </c>
      <c r="B1625" s="34">
        <f>IFERROR(INDEX('Price Data'!B:B,MATCH(TEXT(A1625,"YYYY-MM-DD"),'Price Data'!A:A,0)),"")</f>
        <v>18410</v>
      </c>
      <c r="C1625" s="10" cm="1">
        <f t="array" ref="C1625">IFERROR(IF(ISNUMBER(B1625),(B1625-INDEX('Price Data'!B:B,MATCH(TEXT(A1625,"YYYY-MM-DD"),'Price Data'!A:A,0)+1))/INDEX('Price Data'!B:B,MATCH(TEXT(A1625,"YYYY-MM-DD"),'Price Data'!A:A,0)+1),""),"")</f>
        <v>-1.7714224735887314E-2</v>
      </c>
      <c r="D1625" s="34">
        <f>IFERROR(INDEX('Price Data'!E:E,MATCH(TEXT(A1625,"YYYY-MM-DD"),'Price Data'!D:D,0)),"")</f>
        <v>10.65</v>
      </c>
      <c r="E1625" s="10" cm="1">
        <f t="array" ref="E1625">IFERROR(IF(ISNUMBER(D1625),(D1625-INDEX('Price Data'!E:E,MATCH(TEXT(A1625,"YYYY-MM-DD"),'Price Data'!D:D,0)+1))/INDEX('Price Data'!E:E,MATCH(TEXT(A1625,"YYYY-MM-DD"),'Price Data'!D:D,0)+1),""),"")</f>
        <v>-2.561756633119848E-2</v>
      </c>
      <c r="F1625" s="34">
        <f>IFERROR(INDEX('Price Data'!H:H,MATCH(TEXT(A1625,"YYYY-MM-DD"),'Price Data'!G:G,0)),"")</f>
        <v>159.35000600000001</v>
      </c>
      <c r="G1625" s="10" cm="1">
        <f t="array" ref="G1625">IFERROR(IF(ISNUMBER(F1625),(F1625-INDEX('Price Data'!H:H,MATCH(TEXT(A1625,"YYYY-MM-DD"),'Price Data'!G:G,0)+1))/INDEX('Price Data'!H:H,MATCH(TEXT(A1625,"YYYY-MM-DD"),'Price Data'!G:G,0)+1),""),"")</f>
        <v>-2.1492169917390117E-2</v>
      </c>
      <c r="H1625" s="34">
        <f>IFERROR(INDEX('Price Data'!K:K,MATCH(TEXT(A1625,"YYYY-MM-DD"),'Price Data'!J:J,0)),"")</f>
        <v>1.94</v>
      </c>
      <c r="I1625" s="10" cm="1">
        <f t="array" ref="I1625">IFERROR(IF(ISNUMBER(H1625),(H1625-INDEX('Price Data'!K:K,MATCH(TEXT(A1625,"YYYY-MM-DD"),'Price Data'!J:J,0)+1))/INDEX('Price Data'!K:K,MATCH(TEXT(A1625,"YYYY-MM-DD"),'Price Data'!J:J,0)+1),""),"")</f>
        <v>-2.0202020202020221E-2</v>
      </c>
      <c r="J1625" s="34">
        <f>IFERROR(INDEX('Price Data'!N:N,MATCH(TEXT(A1625,"YYYY-MM-DD"),'Price Data'!M:M,0)),"")</f>
        <v>2.39</v>
      </c>
      <c r="K1625" s="10" cm="1">
        <f t="array" ref="K1625">IFERROR(IF(ISNUMBER(J1625),(J1625-INDEX('Price Data'!N:N,MATCH(TEXT(A1625,"YYYY-MM-DD"),'Price Data'!M:M,0)+1))/INDEX('Price Data'!N:N,MATCH(TEXT(A1625,"YYYY-MM-DD"),'Price Data'!M:M,0)+1),""),"")</f>
        <v>-1.646090534979425E-2</v>
      </c>
      <c r="L1625" s="34">
        <f>IFERROR(INDEX('Price Data'!Q:Q,MATCH(TEXT(A1625,"YYYY-MM-DD"),'Price Data'!P:P,0)),"")</f>
        <v>2.0699999999999998</v>
      </c>
      <c r="M1625" s="10" cm="1">
        <f t="array" ref="M1625">IFERROR(IF(ISNUMBER(L1625),(L1625-INDEX('Price Data'!Q:Q,MATCH(TEXT(A1625,"YYYY-MM-DD"),'Price Data'!P:P,0)+1))/INDEX('Price Data'!Q:Q,MATCH(TEXT(A1625,"YYYY-MM-DD"),'Price Data'!P:P,0)+1),""),"")</f>
        <v>-9.5693779904306303E-3</v>
      </c>
      <c r="N1625" s="34">
        <f>IFERROR(INDEX('Price Data'!T:T,MATCH(TEXT(A1625,"YYYY-MM-DD"),'Price Data'!S:S,0)),"")</f>
        <v>2.64</v>
      </c>
      <c r="O1625" s="10" cm="1">
        <f t="array" ref="O1625">IFERROR(IF(ISNUMBER(N1625),(N1625-INDEX('Price Data'!T:T,MATCH(TEXT(A1625,"YYYY-MM-DD"),'Price Data'!S:S,0)+1))/INDEX('Price Data'!T:T,MATCH(TEXT(A1625,"YYYY-MM-DD"),'Price Data'!S:S,0)+1),""),"")</f>
        <v>-1.8587360594795474E-2</v>
      </c>
    </row>
    <row r="1626" spans="1:15" x14ac:dyDescent="0.3">
      <c r="A1626" s="8">
        <v>43445</v>
      </c>
      <c r="B1626" s="34">
        <f>IFERROR(INDEX('Price Data'!B:B,MATCH(TEXT(A1626,"YYYY-MM-DD"),'Price Data'!A:A,0)),"")</f>
        <v>18591</v>
      </c>
      <c r="C1626" s="10" cm="1">
        <f t="array" ref="C1626">IFERROR(IF(ISNUMBER(B1626),(B1626-INDEX('Price Data'!B:B,MATCH(TEXT(A1626,"YYYY-MM-DD"),'Price Data'!A:A,0)+1))/INDEX('Price Data'!B:B,MATCH(TEXT(A1626,"YYYY-MM-DD"),'Price Data'!A:A,0)+1),""),"")</f>
        <v>9.8316132536664849E-3</v>
      </c>
      <c r="D1626" s="34">
        <f>IFERROR(INDEX('Price Data'!E:E,MATCH(TEXT(A1626,"YYYY-MM-DD"),'Price Data'!D:D,0)),"")</f>
        <v>10.54</v>
      </c>
      <c r="E1626" s="10" cm="1">
        <f t="array" ref="E1626">IFERROR(IF(ISNUMBER(D1626),(D1626-INDEX('Price Data'!E:E,MATCH(TEXT(A1626,"YYYY-MM-DD"),'Price Data'!D:D,0)+1))/INDEX('Price Data'!E:E,MATCH(TEXT(A1626,"YYYY-MM-DD"),'Price Data'!D:D,0)+1),""),"")</f>
        <v>-1.0328638497652694E-2</v>
      </c>
      <c r="F1626" s="34">
        <f>IFERROR(INDEX('Price Data'!H:H,MATCH(TEXT(A1626,"YYYY-MM-DD"),'Price Data'!G:G,0)),"")</f>
        <v>152.75</v>
      </c>
      <c r="G1626" s="10" cm="1">
        <f t="array" ref="G1626">IFERROR(IF(ISNUMBER(F1626),(F1626-INDEX('Price Data'!H:H,MATCH(TEXT(A1626,"YYYY-MM-DD"),'Price Data'!G:G,0)+1))/INDEX('Price Data'!H:H,MATCH(TEXT(A1626,"YYYY-MM-DD"),'Price Data'!G:G,0)+1),""),"")</f>
        <v>-4.1418297781551434E-2</v>
      </c>
      <c r="H1626" s="34">
        <f>IFERROR(INDEX('Price Data'!K:K,MATCH(TEXT(A1626,"YYYY-MM-DD"),'Price Data'!J:J,0)),"")</f>
        <v>1.93</v>
      </c>
      <c r="I1626" s="10" cm="1">
        <f t="array" ref="I1626">IFERROR(IF(ISNUMBER(H1626),(H1626-INDEX('Price Data'!K:K,MATCH(TEXT(A1626,"YYYY-MM-DD"),'Price Data'!J:J,0)+1))/INDEX('Price Data'!K:K,MATCH(TEXT(A1626,"YYYY-MM-DD"),'Price Data'!J:J,0)+1),""),"")</f>
        <v>-5.1546391752577371E-3</v>
      </c>
      <c r="J1626" s="34">
        <f>IFERROR(INDEX('Price Data'!N:N,MATCH(TEXT(A1626,"YYYY-MM-DD"),'Price Data'!M:M,0)),"")</f>
        <v>2.34</v>
      </c>
      <c r="K1626" s="10" cm="1">
        <f t="array" ref="K1626">IFERROR(IF(ISNUMBER(J1626),(J1626-INDEX('Price Data'!N:N,MATCH(TEXT(A1626,"YYYY-MM-DD"),'Price Data'!M:M,0)+1))/INDEX('Price Data'!N:N,MATCH(TEXT(A1626,"YYYY-MM-DD"),'Price Data'!M:M,0)+1),""),"")</f>
        <v>-2.0920502092050319E-2</v>
      </c>
      <c r="L1626" s="34">
        <f>IFERROR(INDEX('Price Data'!Q:Q,MATCH(TEXT(A1626,"YYYY-MM-DD"),'Price Data'!P:P,0)),"")</f>
        <v>2.12</v>
      </c>
      <c r="M1626" s="10" cm="1">
        <f t="array" ref="M1626">IFERROR(IF(ISNUMBER(L1626),(L1626-INDEX('Price Data'!Q:Q,MATCH(TEXT(A1626,"YYYY-MM-DD"),'Price Data'!P:P,0)+1))/INDEX('Price Data'!Q:Q,MATCH(TEXT(A1626,"YYYY-MM-DD"),'Price Data'!P:P,0)+1),""),"")</f>
        <v>2.4154589371980808E-2</v>
      </c>
      <c r="N1626" s="34">
        <f>IFERROR(INDEX('Price Data'!T:T,MATCH(TEXT(A1626,"YYYY-MM-DD"),'Price Data'!S:S,0)),"")</f>
        <v>2.63</v>
      </c>
      <c r="O1626" s="10" cm="1">
        <f t="array" ref="O1626">IFERROR(IF(ISNUMBER(N1626),(N1626-INDEX('Price Data'!T:T,MATCH(TEXT(A1626,"YYYY-MM-DD"),'Price Data'!S:S,0)+1))/INDEX('Price Data'!T:T,MATCH(TEXT(A1626,"YYYY-MM-DD"),'Price Data'!S:S,0)+1),""),"")</f>
        <v>-3.7878787878788752E-3</v>
      </c>
    </row>
    <row r="1627" spans="1:15" x14ac:dyDescent="0.3">
      <c r="A1627" s="8">
        <v>43446</v>
      </c>
      <c r="B1627" s="34">
        <f>IFERROR(INDEX('Price Data'!B:B,MATCH(TEXT(A1627,"YYYY-MM-DD"),'Price Data'!A:A,0)),"")</f>
        <v>18946</v>
      </c>
      <c r="C1627" s="10" cm="1">
        <f t="array" ref="C1627">IFERROR(IF(ISNUMBER(B1627),(B1627-INDEX('Price Data'!B:B,MATCH(TEXT(A1627,"YYYY-MM-DD"),'Price Data'!A:A,0)+1))/INDEX('Price Data'!B:B,MATCH(TEXT(A1627,"YYYY-MM-DD"),'Price Data'!A:A,0)+1),""),"")</f>
        <v>1.9095261147867248E-2</v>
      </c>
      <c r="D1627" s="34">
        <f>IFERROR(INDEX('Price Data'!E:E,MATCH(TEXT(A1627,"YYYY-MM-DD"),'Price Data'!D:D,0)),"")</f>
        <v>10.8</v>
      </c>
      <c r="E1627" s="10" cm="1">
        <f t="array" ref="E1627">IFERROR(IF(ISNUMBER(D1627),(D1627-INDEX('Price Data'!E:E,MATCH(TEXT(A1627,"YYYY-MM-DD"),'Price Data'!D:D,0)+1))/INDEX('Price Data'!E:E,MATCH(TEXT(A1627,"YYYY-MM-DD"),'Price Data'!D:D,0)+1),""),"")</f>
        <v>2.4667931688804705E-2</v>
      </c>
      <c r="F1627" s="34">
        <f>IFERROR(INDEX('Price Data'!H:H,MATCH(TEXT(A1627,"YYYY-MM-DD"),'Price Data'!G:G,0)),"")</f>
        <v>158.39999399999999</v>
      </c>
      <c r="G1627" s="10" cm="1">
        <f t="array" ref="G1627">IFERROR(IF(ISNUMBER(F1627),(F1627-INDEX('Price Data'!H:H,MATCH(TEXT(A1627,"YYYY-MM-DD"),'Price Data'!G:G,0)+1))/INDEX('Price Data'!H:H,MATCH(TEXT(A1627,"YYYY-MM-DD"),'Price Data'!G:G,0)+1),""),"")</f>
        <v>3.6988504091652975E-2</v>
      </c>
      <c r="H1627" s="34">
        <f>IFERROR(INDEX('Price Data'!K:K,MATCH(TEXT(A1627,"YYYY-MM-DD"),'Price Data'!J:J,0)),"")</f>
        <v>2.0099999999999998</v>
      </c>
      <c r="I1627" s="10" cm="1">
        <f t="array" ref="I1627">IFERROR(IF(ISNUMBER(H1627),(H1627-INDEX('Price Data'!K:K,MATCH(TEXT(A1627,"YYYY-MM-DD"),'Price Data'!J:J,0)+1))/INDEX('Price Data'!K:K,MATCH(TEXT(A1627,"YYYY-MM-DD"),'Price Data'!J:J,0)+1),""),"")</f>
        <v>4.1450777202072464E-2</v>
      </c>
      <c r="J1627" s="34">
        <f>IFERROR(INDEX('Price Data'!N:N,MATCH(TEXT(A1627,"YYYY-MM-DD"),'Price Data'!M:M,0)),"")</f>
        <v>2.37</v>
      </c>
      <c r="K1627" s="10" cm="1">
        <f t="array" ref="K1627">IFERROR(IF(ISNUMBER(J1627),(J1627-INDEX('Price Data'!N:N,MATCH(TEXT(A1627,"YYYY-MM-DD"),'Price Data'!M:M,0)+1))/INDEX('Price Data'!N:N,MATCH(TEXT(A1627,"YYYY-MM-DD"),'Price Data'!M:M,0)+1),""),"")</f>
        <v>1.2820512820512928E-2</v>
      </c>
      <c r="L1627" s="34">
        <f>IFERROR(INDEX('Price Data'!Q:Q,MATCH(TEXT(A1627,"YYYY-MM-DD"),'Price Data'!P:P,0)),"")</f>
        <v>2.14</v>
      </c>
      <c r="M1627" s="10" cm="1">
        <f t="array" ref="M1627">IFERROR(IF(ISNUMBER(L1627),(L1627-INDEX('Price Data'!Q:Q,MATCH(TEXT(A1627,"YYYY-MM-DD"),'Price Data'!P:P,0)+1))/INDEX('Price Data'!Q:Q,MATCH(TEXT(A1627,"YYYY-MM-DD"),'Price Data'!P:P,0)+1),""),"")</f>
        <v>9.4339622641509517E-3</v>
      </c>
      <c r="N1627" s="34">
        <f>IFERROR(INDEX('Price Data'!T:T,MATCH(TEXT(A1627,"YYYY-MM-DD"),'Price Data'!S:S,0)),"")</f>
        <v>2.67</v>
      </c>
      <c r="O1627" s="10" cm="1">
        <f t="array" ref="O1627">IFERROR(IF(ISNUMBER(N1627),(N1627-INDEX('Price Data'!T:T,MATCH(TEXT(A1627,"YYYY-MM-DD"),'Price Data'!S:S,0)+1))/INDEX('Price Data'!T:T,MATCH(TEXT(A1627,"YYYY-MM-DD"),'Price Data'!S:S,0)+1),""),"")</f>
        <v>1.5209125475285185E-2</v>
      </c>
    </row>
    <row r="1628" spans="1:15" x14ac:dyDescent="0.3">
      <c r="A1628" s="8">
        <v>43447</v>
      </c>
      <c r="B1628" s="34">
        <f>IFERROR(INDEX('Price Data'!B:B,MATCH(TEXT(A1628,"YYYY-MM-DD"),'Price Data'!A:A,0)),"")</f>
        <v>19049</v>
      </c>
      <c r="C1628" s="10" cm="1">
        <f t="array" ref="C1628">IFERROR(IF(ISNUMBER(B1628),(B1628-INDEX('Price Data'!B:B,MATCH(TEXT(A1628,"YYYY-MM-DD"),'Price Data'!A:A,0)+1))/INDEX('Price Data'!B:B,MATCH(TEXT(A1628,"YYYY-MM-DD"),'Price Data'!A:A,0)+1),""),"")</f>
        <v>5.4365037474928745E-3</v>
      </c>
      <c r="D1628" s="34">
        <f>IFERROR(INDEX('Price Data'!E:E,MATCH(TEXT(A1628,"YYYY-MM-DD"),'Price Data'!D:D,0)),"")</f>
        <v>10.94</v>
      </c>
      <c r="E1628" s="10" cm="1">
        <f t="array" ref="E1628">IFERROR(IF(ISNUMBER(D1628),(D1628-INDEX('Price Data'!E:E,MATCH(TEXT(A1628,"YYYY-MM-DD"),'Price Data'!D:D,0)+1))/INDEX('Price Data'!E:E,MATCH(TEXT(A1628,"YYYY-MM-DD"),'Price Data'!D:D,0)+1),""),"")</f>
        <v>1.296296296296285E-2</v>
      </c>
      <c r="F1628" s="34">
        <f>IFERROR(INDEX('Price Data'!H:H,MATCH(TEXT(A1628,"YYYY-MM-DD"),'Price Data'!G:G,0)),"")</f>
        <v>158.050003</v>
      </c>
      <c r="G1628" s="10" cm="1">
        <f t="array" ref="G1628">IFERROR(IF(ISNUMBER(F1628),(F1628-INDEX('Price Data'!H:H,MATCH(TEXT(A1628,"YYYY-MM-DD"),'Price Data'!G:G,0)+1))/INDEX('Price Data'!H:H,MATCH(TEXT(A1628,"YYYY-MM-DD"),'Price Data'!G:G,0)+1),""),"")</f>
        <v>-2.2095392251087372E-3</v>
      </c>
      <c r="H1628" s="34">
        <f>IFERROR(INDEX('Price Data'!K:K,MATCH(TEXT(A1628,"YYYY-MM-DD"),'Price Data'!J:J,0)),"")</f>
        <v>2.0299999999999998</v>
      </c>
      <c r="I1628" s="10" cm="1">
        <f t="array" ref="I1628">IFERROR(IF(ISNUMBER(H1628),(H1628-INDEX('Price Data'!K:K,MATCH(TEXT(A1628,"YYYY-MM-DD"),'Price Data'!J:J,0)+1))/INDEX('Price Data'!K:K,MATCH(TEXT(A1628,"YYYY-MM-DD"),'Price Data'!J:J,0)+1),""),"")</f>
        <v>9.9502487562189157E-3</v>
      </c>
      <c r="J1628" s="34">
        <f>IFERROR(INDEX('Price Data'!N:N,MATCH(TEXT(A1628,"YYYY-MM-DD"),'Price Data'!M:M,0)),"")</f>
        <v>2.36</v>
      </c>
      <c r="K1628" s="10" cm="1">
        <f t="array" ref="K1628">IFERROR(IF(ISNUMBER(J1628),(J1628-INDEX('Price Data'!N:N,MATCH(TEXT(A1628,"YYYY-MM-DD"),'Price Data'!M:M,0)+1))/INDEX('Price Data'!N:N,MATCH(TEXT(A1628,"YYYY-MM-DD"),'Price Data'!M:M,0)+1),""),"")</f>
        <v>-4.2194092827005196E-3</v>
      </c>
      <c r="L1628" s="34">
        <f>IFERROR(INDEX('Price Data'!Q:Q,MATCH(TEXT(A1628,"YYYY-MM-DD"),'Price Data'!P:P,0)),"")</f>
        <v>2.1</v>
      </c>
      <c r="M1628" s="10" cm="1">
        <f t="array" ref="M1628">IFERROR(IF(ISNUMBER(L1628),(L1628-INDEX('Price Data'!Q:Q,MATCH(TEXT(A1628,"YYYY-MM-DD"),'Price Data'!P:P,0)+1))/INDEX('Price Data'!Q:Q,MATCH(TEXT(A1628,"YYYY-MM-DD"),'Price Data'!P:P,0)+1),""),"")</f>
        <v>-1.8691588785046745E-2</v>
      </c>
      <c r="N1628" s="34">
        <f>IFERROR(INDEX('Price Data'!T:T,MATCH(TEXT(A1628,"YYYY-MM-DD"),'Price Data'!S:S,0)),"")</f>
        <v>2.67</v>
      </c>
      <c r="O1628" s="10" cm="1">
        <f t="array" ref="O1628">IFERROR(IF(ISNUMBER(N1628),(N1628-INDEX('Price Data'!T:T,MATCH(TEXT(A1628,"YYYY-MM-DD"),'Price Data'!S:S,0)+1))/INDEX('Price Data'!T:T,MATCH(TEXT(A1628,"YYYY-MM-DD"),'Price Data'!S:S,0)+1),""),"")</f>
        <v>0</v>
      </c>
    </row>
    <row r="1629" spans="1:15" x14ac:dyDescent="0.3">
      <c r="A1629" s="8">
        <v>43448</v>
      </c>
      <c r="B1629" s="34">
        <f>IFERROR(INDEX('Price Data'!B:B,MATCH(TEXT(A1629,"YYYY-MM-DD"),'Price Data'!A:A,0)),"")</f>
        <v>18911</v>
      </c>
      <c r="C1629" s="10" cm="1">
        <f t="array" ref="C1629">IFERROR(IF(ISNUMBER(B1629),(B1629-INDEX('Price Data'!B:B,MATCH(TEXT(A1629,"YYYY-MM-DD"),'Price Data'!A:A,0)+1))/INDEX('Price Data'!B:B,MATCH(TEXT(A1629,"YYYY-MM-DD"),'Price Data'!A:A,0)+1),""),"")</f>
        <v>-7.2444747755787704E-3</v>
      </c>
      <c r="D1629" s="34">
        <f>IFERROR(INDEX('Price Data'!E:E,MATCH(TEXT(A1629,"YYYY-MM-DD"),'Price Data'!D:D,0)),"")</f>
        <v>10.81</v>
      </c>
      <c r="E1629" s="10" cm="1">
        <f t="array" ref="E1629">IFERROR(IF(ISNUMBER(D1629),(D1629-INDEX('Price Data'!E:E,MATCH(TEXT(A1629,"YYYY-MM-DD"),'Price Data'!D:D,0)+1))/INDEX('Price Data'!E:E,MATCH(TEXT(A1629,"YYYY-MM-DD"),'Price Data'!D:D,0)+1),""),"")</f>
        <v>-1.1882998171846345E-2</v>
      </c>
      <c r="F1629" s="34">
        <f>IFERROR(INDEX('Price Data'!H:H,MATCH(TEXT(A1629,"YYYY-MM-DD"),'Price Data'!G:G,0)),"")</f>
        <v>154</v>
      </c>
      <c r="G1629" s="10" cm="1">
        <f t="array" ref="G1629">IFERROR(IF(ISNUMBER(F1629),(F1629-INDEX('Price Data'!H:H,MATCH(TEXT(A1629,"YYYY-MM-DD"),'Price Data'!G:G,0)+1))/INDEX('Price Data'!H:H,MATCH(TEXT(A1629,"YYYY-MM-DD"),'Price Data'!G:G,0)+1),""),"")</f>
        <v>-2.562482077270194E-2</v>
      </c>
      <c r="H1629" s="34">
        <f>IFERROR(INDEX('Price Data'!K:K,MATCH(TEXT(A1629,"YYYY-MM-DD"),'Price Data'!J:J,0)),"")</f>
        <v>2.0099999999999998</v>
      </c>
      <c r="I1629" s="10" cm="1">
        <f t="array" ref="I1629">IFERROR(IF(ISNUMBER(H1629),(H1629-INDEX('Price Data'!K:K,MATCH(TEXT(A1629,"YYYY-MM-DD"),'Price Data'!J:J,0)+1))/INDEX('Price Data'!K:K,MATCH(TEXT(A1629,"YYYY-MM-DD"),'Price Data'!J:J,0)+1),""),"")</f>
        <v>-9.8522167487684834E-3</v>
      </c>
      <c r="J1629" s="34">
        <f>IFERROR(INDEX('Price Data'!N:N,MATCH(TEXT(A1629,"YYYY-MM-DD"),'Price Data'!M:M,0)),"")</f>
        <v>2.3199999999999998</v>
      </c>
      <c r="K1629" s="10" cm="1">
        <f t="array" ref="K1629">IFERROR(IF(ISNUMBER(J1629),(J1629-INDEX('Price Data'!N:N,MATCH(TEXT(A1629,"YYYY-MM-DD"),'Price Data'!M:M,0)+1))/INDEX('Price Data'!N:N,MATCH(TEXT(A1629,"YYYY-MM-DD"),'Price Data'!M:M,0)+1),""),"")</f>
        <v>-1.6949152542372899E-2</v>
      </c>
      <c r="L1629" s="34">
        <f>IFERROR(INDEX('Price Data'!Q:Q,MATCH(TEXT(A1629,"YYYY-MM-DD"),'Price Data'!P:P,0)),"")</f>
        <v>2.06</v>
      </c>
      <c r="M1629" s="10" cm="1">
        <f t="array" ref="M1629">IFERROR(IF(ISNUMBER(L1629),(L1629-INDEX('Price Data'!Q:Q,MATCH(TEXT(A1629,"YYYY-MM-DD"),'Price Data'!P:P,0)+1))/INDEX('Price Data'!Q:Q,MATCH(TEXT(A1629,"YYYY-MM-DD"),'Price Data'!P:P,0)+1),""),"")</f>
        <v>-1.9047619047619063E-2</v>
      </c>
      <c r="N1629" s="34">
        <f>IFERROR(INDEX('Price Data'!T:T,MATCH(TEXT(A1629,"YYYY-MM-DD"),'Price Data'!S:S,0)),"")</f>
        <v>2.65</v>
      </c>
      <c r="O1629" s="10" cm="1">
        <f t="array" ref="O1629">IFERROR(IF(ISNUMBER(N1629),(N1629-INDEX('Price Data'!T:T,MATCH(TEXT(A1629,"YYYY-MM-DD"),'Price Data'!S:S,0)+1))/INDEX('Price Data'!T:T,MATCH(TEXT(A1629,"YYYY-MM-DD"),'Price Data'!S:S,0)+1),""),"")</f>
        <v>-7.4906367041198572E-3</v>
      </c>
    </row>
    <row r="1630" spans="1:15" x14ac:dyDescent="0.3">
      <c r="A1630" s="8">
        <v>43449</v>
      </c>
      <c r="B1630" s="34" t="str">
        <f>IFERROR(INDEX('Price Data'!B:B,MATCH(TEXT(A1630,"YYYY-MM-DD"),'Price Data'!A:A,0)),"")</f>
        <v/>
      </c>
      <c r="C1630" s="10" t="str" cm="1">
        <f t="array" ref="C1630">IFERROR(IF(ISNUMBER(B1630),(B1630-INDEX('Price Data'!B:B,MATCH(TEXT(A1630,"YYYY-MM-DD"),'Price Data'!A:A,0)+1))/INDEX('Price Data'!B:B,MATCH(TEXT(A1630,"YYYY-MM-DD"),'Price Data'!A:A,0)+1),""),"")</f>
        <v/>
      </c>
      <c r="D1630" s="34" t="str">
        <f>IFERROR(INDEX('Price Data'!E:E,MATCH(TEXT(A1630,"YYYY-MM-DD"),'Price Data'!D:D,0)),"")</f>
        <v/>
      </c>
      <c r="E1630" s="10" t="str" cm="1">
        <f t="array" ref="E1630">IFERROR(IF(ISNUMBER(D1630),(D1630-INDEX('Price Data'!E:E,MATCH(TEXT(A1630,"YYYY-MM-DD"),'Price Data'!D:D,0)+1))/INDEX('Price Data'!E:E,MATCH(TEXT(A1630,"YYYY-MM-DD"),'Price Data'!D:D,0)+1),""),"")</f>
        <v/>
      </c>
      <c r="F1630" s="34" t="str">
        <f>IFERROR(INDEX('Price Data'!H:H,MATCH(TEXT(A1630,"YYYY-MM-DD"),'Price Data'!G:G,0)),"")</f>
        <v/>
      </c>
      <c r="G1630" s="10" t="str" cm="1">
        <f t="array" ref="G1630">IFERROR(IF(ISNUMBER(F1630),(F1630-INDEX('Price Data'!H:H,MATCH(TEXT(A1630,"YYYY-MM-DD"),'Price Data'!G:G,0)+1))/INDEX('Price Data'!H:H,MATCH(TEXT(A1630,"YYYY-MM-DD"),'Price Data'!G:G,0)+1),""),"")</f>
        <v/>
      </c>
      <c r="H1630" s="34" t="str">
        <f>IFERROR(INDEX('Price Data'!K:K,MATCH(TEXT(A1630,"YYYY-MM-DD"),'Price Data'!J:J,0)),"")</f>
        <v/>
      </c>
      <c r="I1630" s="10" t="str" cm="1">
        <f t="array" ref="I1630">IFERROR(IF(ISNUMBER(H1630),(H1630-INDEX('Price Data'!K:K,MATCH(TEXT(A1630,"YYYY-MM-DD"),'Price Data'!J:J,0)+1))/INDEX('Price Data'!K:K,MATCH(TEXT(A1630,"YYYY-MM-DD"),'Price Data'!J:J,0)+1),""),"")</f>
        <v/>
      </c>
      <c r="J1630" s="34" t="str">
        <f>IFERROR(INDEX('Price Data'!N:N,MATCH(TEXT(A1630,"YYYY-MM-DD"),'Price Data'!M:M,0)),"")</f>
        <v/>
      </c>
      <c r="K1630" s="10" t="str" cm="1">
        <f t="array" ref="K1630">IFERROR(IF(ISNUMBER(J1630),(J1630-INDEX('Price Data'!N:N,MATCH(TEXT(A1630,"YYYY-MM-DD"),'Price Data'!M:M,0)+1))/INDEX('Price Data'!N:N,MATCH(TEXT(A1630,"YYYY-MM-DD"),'Price Data'!M:M,0)+1),""),"")</f>
        <v/>
      </c>
      <c r="L1630" s="34" t="str">
        <f>IFERROR(INDEX('Price Data'!Q:Q,MATCH(TEXT(A1630,"YYYY-MM-DD"),'Price Data'!P:P,0)),"")</f>
        <v/>
      </c>
      <c r="M1630" s="10" t="str" cm="1">
        <f t="array" ref="M1630">IFERROR(IF(ISNUMBER(L1630),(L1630-INDEX('Price Data'!Q:Q,MATCH(TEXT(A1630,"YYYY-MM-DD"),'Price Data'!P:P,0)+1))/INDEX('Price Data'!Q:Q,MATCH(TEXT(A1630,"YYYY-MM-DD"),'Price Data'!P:P,0)+1),""),"")</f>
        <v/>
      </c>
      <c r="N1630" s="34" t="str">
        <f>IFERROR(INDEX('Price Data'!T:T,MATCH(TEXT(A1630,"YYYY-MM-DD"),'Price Data'!S:S,0)),"")</f>
        <v/>
      </c>
      <c r="O1630" s="10" t="str" cm="1">
        <f t="array" ref="O1630">IFERROR(IF(ISNUMBER(N1630),(N1630-INDEX('Price Data'!T:T,MATCH(TEXT(A1630,"YYYY-MM-DD"),'Price Data'!S:S,0)+1))/INDEX('Price Data'!T:T,MATCH(TEXT(A1630,"YYYY-MM-DD"),'Price Data'!S:S,0)+1),""),"")</f>
        <v/>
      </c>
    </row>
    <row r="1631" spans="1:15" x14ac:dyDescent="0.3">
      <c r="A1631" s="8">
        <v>43450</v>
      </c>
      <c r="B1631" s="34" t="str">
        <f>IFERROR(INDEX('Price Data'!B:B,MATCH(TEXT(A1631,"YYYY-MM-DD"),'Price Data'!A:A,0)),"")</f>
        <v/>
      </c>
      <c r="C1631" s="10" t="str" cm="1">
        <f t="array" ref="C1631">IFERROR(IF(ISNUMBER(B1631),(B1631-INDEX('Price Data'!B:B,MATCH(TEXT(A1631,"YYYY-MM-DD"),'Price Data'!A:A,0)+1))/INDEX('Price Data'!B:B,MATCH(TEXT(A1631,"YYYY-MM-DD"),'Price Data'!A:A,0)+1),""),"")</f>
        <v/>
      </c>
      <c r="D1631" s="34" t="str">
        <f>IFERROR(INDEX('Price Data'!E:E,MATCH(TEXT(A1631,"YYYY-MM-DD"),'Price Data'!D:D,0)),"")</f>
        <v/>
      </c>
      <c r="E1631" s="10" t="str" cm="1">
        <f t="array" ref="E1631">IFERROR(IF(ISNUMBER(D1631),(D1631-INDEX('Price Data'!E:E,MATCH(TEXT(A1631,"YYYY-MM-DD"),'Price Data'!D:D,0)+1))/INDEX('Price Data'!E:E,MATCH(TEXT(A1631,"YYYY-MM-DD"),'Price Data'!D:D,0)+1),""),"")</f>
        <v/>
      </c>
      <c r="F1631" s="34" t="str">
        <f>IFERROR(INDEX('Price Data'!H:H,MATCH(TEXT(A1631,"YYYY-MM-DD"),'Price Data'!G:G,0)),"")</f>
        <v/>
      </c>
      <c r="G1631" s="10" t="str" cm="1">
        <f t="array" ref="G1631">IFERROR(IF(ISNUMBER(F1631),(F1631-INDEX('Price Data'!H:H,MATCH(TEXT(A1631,"YYYY-MM-DD"),'Price Data'!G:G,0)+1))/INDEX('Price Data'!H:H,MATCH(TEXT(A1631,"YYYY-MM-DD"),'Price Data'!G:G,0)+1),""),"")</f>
        <v/>
      </c>
      <c r="H1631" s="34" t="str">
        <f>IFERROR(INDEX('Price Data'!K:K,MATCH(TEXT(A1631,"YYYY-MM-DD"),'Price Data'!J:J,0)),"")</f>
        <v/>
      </c>
      <c r="I1631" s="10" t="str" cm="1">
        <f t="array" ref="I1631">IFERROR(IF(ISNUMBER(H1631),(H1631-INDEX('Price Data'!K:K,MATCH(TEXT(A1631,"YYYY-MM-DD"),'Price Data'!J:J,0)+1))/INDEX('Price Data'!K:K,MATCH(TEXT(A1631,"YYYY-MM-DD"),'Price Data'!J:J,0)+1),""),"")</f>
        <v/>
      </c>
      <c r="J1631" s="34" t="str">
        <f>IFERROR(INDEX('Price Data'!N:N,MATCH(TEXT(A1631,"YYYY-MM-DD"),'Price Data'!M:M,0)),"")</f>
        <v/>
      </c>
      <c r="K1631" s="10" t="str" cm="1">
        <f t="array" ref="K1631">IFERROR(IF(ISNUMBER(J1631),(J1631-INDEX('Price Data'!N:N,MATCH(TEXT(A1631,"YYYY-MM-DD"),'Price Data'!M:M,0)+1))/INDEX('Price Data'!N:N,MATCH(TEXT(A1631,"YYYY-MM-DD"),'Price Data'!M:M,0)+1),""),"")</f>
        <v/>
      </c>
      <c r="L1631" s="34" t="str">
        <f>IFERROR(INDEX('Price Data'!Q:Q,MATCH(TEXT(A1631,"YYYY-MM-DD"),'Price Data'!P:P,0)),"")</f>
        <v/>
      </c>
      <c r="M1631" s="10" t="str" cm="1">
        <f t="array" ref="M1631">IFERROR(IF(ISNUMBER(L1631),(L1631-INDEX('Price Data'!Q:Q,MATCH(TEXT(A1631,"YYYY-MM-DD"),'Price Data'!P:P,0)+1))/INDEX('Price Data'!Q:Q,MATCH(TEXT(A1631,"YYYY-MM-DD"),'Price Data'!P:P,0)+1),""),"")</f>
        <v/>
      </c>
      <c r="N1631" s="34" t="str">
        <f>IFERROR(INDEX('Price Data'!T:T,MATCH(TEXT(A1631,"YYYY-MM-DD"),'Price Data'!S:S,0)),"")</f>
        <v/>
      </c>
      <c r="O1631" s="10" t="str" cm="1">
        <f t="array" ref="O1631">IFERROR(IF(ISNUMBER(N1631),(N1631-INDEX('Price Data'!T:T,MATCH(TEXT(A1631,"YYYY-MM-DD"),'Price Data'!S:S,0)+1))/INDEX('Price Data'!T:T,MATCH(TEXT(A1631,"YYYY-MM-DD"),'Price Data'!S:S,0)+1),""),"")</f>
        <v/>
      </c>
    </row>
    <row r="1632" spans="1:15" x14ac:dyDescent="0.3">
      <c r="A1632" s="8">
        <v>43451</v>
      </c>
      <c r="B1632" s="34">
        <f>IFERROR(INDEX('Price Data'!B:B,MATCH(TEXT(A1632,"YYYY-MM-DD"),'Price Data'!A:A,0)),"")</f>
        <v>18693</v>
      </c>
      <c r="C1632" s="10" cm="1">
        <f t="array" ref="C1632">IFERROR(IF(ISNUMBER(B1632),(B1632-INDEX('Price Data'!B:B,MATCH(TEXT(A1632,"YYYY-MM-DD"),'Price Data'!A:A,0)+1))/INDEX('Price Data'!B:B,MATCH(TEXT(A1632,"YYYY-MM-DD"),'Price Data'!A:A,0)+1),""),"")</f>
        <v>-1.1527682301306118E-2</v>
      </c>
      <c r="D1632" s="34">
        <f>IFERROR(INDEX('Price Data'!E:E,MATCH(TEXT(A1632,"YYYY-MM-DD"),'Price Data'!D:D,0)),"")</f>
        <v>10.55</v>
      </c>
      <c r="E1632" s="10" cm="1">
        <f t="array" ref="E1632">IFERROR(IF(ISNUMBER(D1632),(D1632-INDEX('Price Data'!E:E,MATCH(TEXT(A1632,"YYYY-MM-DD"),'Price Data'!D:D,0)+1))/INDEX('Price Data'!E:E,MATCH(TEXT(A1632,"YYYY-MM-DD"),'Price Data'!D:D,0)+1),""),"")</f>
        <v>-2.4051803885291375E-2</v>
      </c>
      <c r="F1632" s="34">
        <f>IFERROR(INDEX('Price Data'!H:H,MATCH(TEXT(A1632,"YYYY-MM-DD"),'Price Data'!G:G,0)),"")</f>
        <v>151.5</v>
      </c>
      <c r="G1632" s="10" cm="1">
        <f t="array" ref="G1632">IFERROR(IF(ISNUMBER(F1632),(F1632-INDEX('Price Data'!H:H,MATCH(TEXT(A1632,"YYYY-MM-DD"),'Price Data'!G:G,0)+1))/INDEX('Price Data'!H:H,MATCH(TEXT(A1632,"YYYY-MM-DD"),'Price Data'!G:G,0)+1),""),"")</f>
        <v>-1.6233766233766232E-2</v>
      </c>
      <c r="H1632" s="34">
        <f>IFERROR(INDEX('Price Data'!K:K,MATCH(TEXT(A1632,"YYYY-MM-DD"),'Price Data'!J:J,0)),"")</f>
        <v>1.97</v>
      </c>
      <c r="I1632" s="10" cm="1">
        <f t="array" ref="I1632">IFERROR(IF(ISNUMBER(H1632),(H1632-INDEX('Price Data'!K:K,MATCH(TEXT(A1632,"YYYY-MM-DD"),'Price Data'!J:J,0)+1))/INDEX('Price Data'!K:K,MATCH(TEXT(A1632,"YYYY-MM-DD"),'Price Data'!J:J,0)+1),""),"")</f>
        <v>-1.990049751243772E-2</v>
      </c>
      <c r="J1632" s="34">
        <f>IFERROR(INDEX('Price Data'!N:N,MATCH(TEXT(A1632,"YYYY-MM-DD"),'Price Data'!M:M,0)),"")</f>
        <v>2.2799999999999998</v>
      </c>
      <c r="K1632" s="10" cm="1">
        <f t="array" ref="K1632">IFERROR(IF(ISNUMBER(J1632),(J1632-INDEX('Price Data'!N:N,MATCH(TEXT(A1632,"YYYY-MM-DD"),'Price Data'!M:M,0)+1))/INDEX('Price Data'!N:N,MATCH(TEXT(A1632,"YYYY-MM-DD"),'Price Data'!M:M,0)+1),""),"")</f>
        <v>-1.7241379310344845E-2</v>
      </c>
      <c r="L1632" s="34">
        <f>IFERROR(INDEX('Price Data'!Q:Q,MATCH(TEXT(A1632,"YYYY-MM-DD"),'Price Data'!P:P,0)),"")</f>
        <v>2.0099999999999998</v>
      </c>
      <c r="M1632" s="10" cm="1">
        <f t="array" ref="M1632">IFERROR(IF(ISNUMBER(L1632),(L1632-INDEX('Price Data'!Q:Q,MATCH(TEXT(A1632,"YYYY-MM-DD"),'Price Data'!P:P,0)+1))/INDEX('Price Data'!Q:Q,MATCH(TEXT(A1632,"YYYY-MM-DD"),'Price Data'!P:P,0)+1),""),"")</f>
        <v>-2.4271844660194303E-2</v>
      </c>
      <c r="N1632" s="34">
        <f>IFERROR(INDEX('Price Data'!T:T,MATCH(TEXT(A1632,"YYYY-MM-DD"),'Price Data'!S:S,0)),"")</f>
        <v>2.57</v>
      </c>
      <c r="O1632" s="10" cm="1">
        <f t="array" ref="O1632">IFERROR(IF(ISNUMBER(N1632),(N1632-INDEX('Price Data'!T:T,MATCH(TEXT(A1632,"YYYY-MM-DD"),'Price Data'!S:S,0)+1))/INDEX('Price Data'!T:T,MATCH(TEXT(A1632,"YYYY-MM-DD"),'Price Data'!S:S,0)+1),""),"")</f>
        <v>-3.0188679245283047E-2</v>
      </c>
    </row>
    <row r="1633" spans="1:15" x14ac:dyDescent="0.3">
      <c r="A1633" s="8">
        <v>43452</v>
      </c>
      <c r="B1633" s="34">
        <f>IFERROR(INDEX('Price Data'!B:B,MATCH(TEXT(A1633,"YYYY-MM-DD"),'Price Data'!A:A,0)),"")</f>
        <v>18645</v>
      </c>
      <c r="C1633" s="10" cm="1">
        <f t="array" ref="C1633">IFERROR(IF(ISNUMBER(B1633),(B1633-INDEX('Price Data'!B:B,MATCH(TEXT(A1633,"YYYY-MM-DD"),'Price Data'!A:A,0)+1))/INDEX('Price Data'!B:B,MATCH(TEXT(A1633,"YYYY-MM-DD"),'Price Data'!A:A,0)+1),""),"")</f>
        <v>-2.5678061306371367E-3</v>
      </c>
      <c r="D1633" s="34">
        <f>IFERROR(INDEX('Price Data'!E:E,MATCH(TEXT(A1633,"YYYY-MM-DD"),'Price Data'!D:D,0)),"")</f>
        <v>10.47</v>
      </c>
      <c r="E1633" s="10" cm="1">
        <f t="array" ref="E1633">IFERROR(IF(ISNUMBER(D1633),(D1633-INDEX('Price Data'!E:E,MATCH(TEXT(A1633,"YYYY-MM-DD"),'Price Data'!D:D,0)+1))/INDEX('Price Data'!E:E,MATCH(TEXT(A1633,"YYYY-MM-DD"),'Price Data'!D:D,0)+1),""),"")</f>
        <v>-7.5829383886255987E-3</v>
      </c>
      <c r="F1633" s="34">
        <f>IFERROR(INDEX('Price Data'!H:H,MATCH(TEXT(A1633,"YYYY-MM-DD"),'Price Data'!G:G,0)),"")</f>
        <v>150.199997</v>
      </c>
      <c r="G1633" s="10" cm="1">
        <f t="array" ref="G1633">IFERROR(IF(ISNUMBER(F1633),(F1633-INDEX('Price Data'!H:H,MATCH(TEXT(A1633,"YYYY-MM-DD"),'Price Data'!G:G,0)+1))/INDEX('Price Data'!H:H,MATCH(TEXT(A1633,"YYYY-MM-DD"),'Price Data'!G:G,0)+1),""),"")</f>
        <v>-8.5808778877888032E-3</v>
      </c>
      <c r="H1633" s="34">
        <f>IFERROR(INDEX('Price Data'!K:K,MATCH(TEXT(A1633,"YYYY-MM-DD"),'Price Data'!J:J,0)),"")</f>
        <v>1.99</v>
      </c>
      <c r="I1633" s="10" cm="1">
        <f t="array" ref="I1633">IFERROR(IF(ISNUMBER(H1633),(H1633-INDEX('Price Data'!K:K,MATCH(TEXT(A1633,"YYYY-MM-DD"),'Price Data'!J:J,0)+1))/INDEX('Price Data'!K:K,MATCH(TEXT(A1633,"YYYY-MM-DD"),'Price Data'!J:J,0)+1),""),"")</f>
        <v>1.01522842639594E-2</v>
      </c>
      <c r="J1633" s="34">
        <f>IFERROR(INDEX('Price Data'!N:N,MATCH(TEXT(A1633,"YYYY-MM-DD"),'Price Data'!M:M,0)),"")</f>
        <v>2.2599999999999998</v>
      </c>
      <c r="K1633" s="10" cm="1">
        <f t="array" ref="K1633">IFERROR(IF(ISNUMBER(J1633),(J1633-INDEX('Price Data'!N:N,MATCH(TEXT(A1633,"YYYY-MM-DD"),'Price Data'!M:M,0)+1))/INDEX('Price Data'!N:N,MATCH(TEXT(A1633,"YYYY-MM-DD"),'Price Data'!M:M,0)+1),""),"")</f>
        <v>-8.7719298245614117E-3</v>
      </c>
      <c r="L1633" s="34">
        <f>IFERROR(INDEX('Price Data'!Q:Q,MATCH(TEXT(A1633,"YYYY-MM-DD"),'Price Data'!P:P,0)),"")</f>
        <v>1.99</v>
      </c>
      <c r="M1633" s="10" cm="1">
        <f t="array" ref="M1633">IFERROR(IF(ISNUMBER(L1633),(L1633-INDEX('Price Data'!Q:Q,MATCH(TEXT(A1633,"YYYY-MM-DD"),'Price Data'!P:P,0)+1))/INDEX('Price Data'!Q:Q,MATCH(TEXT(A1633,"YYYY-MM-DD"),'Price Data'!P:P,0)+1),""),"")</f>
        <v>-9.9502487562188047E-3</v>
      </c>
      <c r="N1633" s="34">
        <f>IFERROR(INDEX('Price Data'!T:T,MATCH(TEXT(A1633,"YYYY-MM-DD"),'Price Data'!S:S,0)),"")</f>
        <v>2.64</v>
      </c>
      <c r="O1633" s="10" cm="1">
        <f t="array" ref="O1633">IFERROR(IF(ISNUMBER(N1633),(N1633-INDEX('Price Data'!T:T,MATCH(TEXT(A1633,"YYYY-MM-DD"),'Price Data'!S:S,0)+1))/INDEX('Price Data'!T:T,MATCH(TEXT(A1633,"YYYY-MM-DD"),'Price Data'!S:S,0)+1),""),"")</f>
        <v>2.7237354085603224E-2</v>
      </c>
    </row>
    <row r="1634" spans="1:15" x14ac:dyDescent="0.3">
      <c r="A1634" s="8">
        <v>43453</v>
      </c>
      <c r="B1634" s="34">
        <f>IFERROR(INDEX('Price Data'!B:B,MATCH(TEXT(A1634,"YYYY-MM-DD"),'Price Data'!A:A,0)),"")</f>
        <v>18942</v>
      </c>
      <c r="C1634" s="10" cm="1">
        <f t="array" ref="C1634">IFERROR(IF(ISNUMBER(B1634),(B1634-INDEX('Price Data'!B:B,MATCH(TEXT(A1634,"YYYY-MM-DD"),'Price Data'!A:A,0)+1))/INDEX('Price Data'!B:B,MATCH(TEXT(A1634,"YYYY-MM-DD"),'Price Data'!A:A,0)+1),""),"")</f>
        <v>1.5929203539823009E-2</v>
      </c>
      <c r="D1634" s="34">
        <f>IFERROR(INDEX('Price Data'!E:E,MATCH(TEXT(A1634,"YYYY-MM-DD"),'Price Data'!D:D,0)),"")</f>
        <v>10.75</v>
      </c>
      <c r="E1634" s="10" cm="1">
        <f t="array" ref="E1634">IFERROR(IF(ISNUMBER(D1634),(D1634-INDEX('Price Data'!E:E,MATCH(TEXT(A1634,"YYYY-MM-DD"),'Price Data'!D:D,0)+1))/INDEX('Price Data'!E:E,MATCH(TEXT(A1634,"YYYY-MM-DD"),'Price Data'!D:D,0)+1),""),"")</f>
        <v>2.6743075453677111E-2</v>
      </c>
      <c r="F1634" s="34">
        <f>IFERROR(INDEX('Price Data'!H:H,MATCH(TEXT(A1634,"YYYY-MM-DD"),'Price Data'!G:G,0)),"")</f>
        <v>151.199997</v>
      </c>
      <c r="G1634" s="10" cm="1">
        <f t="array" ref="G1634">IFERROR(IF(ISNUMBER(F1634),(F1634-INDEX('Price Data'!H:H,MATCH(TEXT(A1634,"YYYY-MM-DD"),'Price Data'!G:G,0)+1))/INDEX('Price Data'!H:H,MATCH(TEXT(A1634,"YYYY-MM-DD"),'Price Data'!G:G,0)+1),""),"")</f>
        <v>6.6577897468266933E-3</v>
      </c>
      <c r="H1634" s="34">
        <f>IFERROR(INDEX('Price Data'!K:K,MATCH(TEXT(A1634,"YYYY-MM-DD"),'Price Data'!J:J,0)),"")</f>
        <v>2.02</v>
      </c>
      <c r="I1634" s="10" cm="1">
        <f t="array" ref="I1634">IFERROR(IF(ISNUMBER(H1634),(H1634-INDEX('Price Data'!K:K,MATCH(TEXT(A1634,"YYYY-MM-DD"),'Price Data'!J:J,0)+1))/INDEX('Price Data'!K:K,MATCH(TEXT(A1634,"YYYY-MM-DD"),'Price Data'!J:J,0)+1),""),"")</f>
        <v>1.5075376884422124E-2</v>
      </c>
      <c r="J1634" s="34">
        <f>IFERROR(INDEX('Price Data'!N:N,MATCH(TEXT(A1634,"YYYY-MM-DD"),'Price Data'!M:M,0)),"")</f>
        <v>2.31</v>
      </c>
      <c r="K1634" s="10" cm="1">
        <f t="array" ref="K1634">IFERROR(IF(ISNUMBER(J1634),(J1634-INDEX('Price Data'!N:N,MATCH(TEXT(A1634,"YYYY-MM-DD"),'Price Data'!M:M,0)+1))/INDEX('Price Data'!N:N,MATCH(TEXT(A1634,"YYYY-MM-DD"),'Price Data'!M:M,0)+1),""),"")</f>
        <v>2.2123893805309856E-2</v>
      </c>
      <c r="L1634" s="34">
        <f>IFERROR(INDEX('Price Data'!Q:Q,MATCH(TEXT(A1634,"YYYY-MM-DD"),'Price Data'!P:P,0)),"")</f>
        <v>2.04</v>
      </c>
      <c r="M1634" s="10" cm="1">
        <f t="array" ref="M1634">IFERROR(IF(ISNUMBER(L1634),(L1634-INDEX('Price Data'!Q:Q,MATCH(TEXT(A1634,"YYYY-MM-DD"),'Price Data'!P:P,0)+1))/INDEX('Price Data'!Q:Q,MATCH(TEXT(A1634,"YYYY-MM-DD"),'Price Data'!P:P,0)+1),""),"")</f>
        <v>2.512562814070354E-2</v>
      </c>
      <c r="N1634" s="34">
        <f>IFERROR(INDEX('Price Data'!T:T,MATCH(TEXT(A1634,"YYYY-MM-DD"),'Price Data'!S:S,0)),"")</f>
        <v>2.69</v>
      </c>
      <c r="O1634" s="10" cm="1">
        <f t="array" ref="O1634">IFERROR(IF(ISNUMBER(N1634),(N1634-INDEX('Price Data'!T:T,MATCH(TEXT(A1634,"YYYY-MM-DD"),'Price Data'!S:S,0)+1))/INDEX('Price Data'!T:T,MATCH(TEXT(A1634,"YYYY-MM-DD"),'Price Data'!S:S,0)+1),""),"")</f>
        <v>1.8939393939393871E-2</v>
      </c>
    </row>
    <row r="1635" spans="1:15" x14ac:dyDescent="0.3">
      <c r="A1635" s="8">
        <v>43454</v>
      </c>
      <c r="B1635" s="34">
        <f>IFERROR(INDEX('Price Data'!B:B,MATCH(TEXT(A1635,"YYYY-MM-DD"),'Price Data'!A:A,0)),"")</f>
        <v>18577</v>
      </c>
      <c r="C1635" s="10" cm="1">
        <f t="array" ref="C1635">IFERROR(IF(ISNUMBER(B1635),(B1635-INDEX('Price Data'!B:B,MATCH(TEXT(A1635,"YYYY-MM-DD"),'Price Data'!A:A,0)+1))/INDEX('Price Data'!B:B,MATCH(TEXT(A1635,"YYYY-MM-DD"),'Price Data'!A:A,0)+1),""),"")</f>
        <v>-1.9269348537641222E-2</v>
      </c>
      <c r="D1635" s="34">
        <f>IFERROR(INDEX('Price Data'!E:E,MATCH(TEXT(A1635,"YYYY-MM-DD"),'Price Data'!D:D,0)),"")</f>
        <v>10.210000000000001</v>
      </c>
      <c r="E1635" s="10" cm="1">
        <f t="array" ref="E1635">IFERROR(IF(ISNUMBER(D1635),(D1635-INDEX('Price Data'!E:E,MATCH(TEXT(A1635,"YYYY-MM-DD"),'Price Data'!D:D,0)+1))/INDEX('Price Data'!E:E,MATCH(TEXT(A1635,"YYYY-MM-DD"),'Price Data'!D:D,0)+1),""),"")</f>
        <v>-5.0232558139534804E-2</v>
      </c>
      <c r="F1635" s="34">
        <f>IFERROR(INDEX('Price Data'!H:H,MATCH(TEXT(A1635,"YYYY-MM-DD"),'Price Data'!G:G,0)),"")</f>
        <v>149.949997</v>
      </c>
      <c r="G1635" s="10" cm="1">
        <f t="array" ref="G1635">IFERROR(IF(ISNUMBER(F1635),(F1635-INDEX('Price Data'!H:H,MATCH(TEXT(A1635,"YYYY-MM-DD"),'Price Data'!G:G,0)+1))/INDEX('Price Data'!H:H,MATCH(TEXT(A1635,"YYYY-MM-DD"),'Price Data'!G:G,0)+1),""),"")</f>
        <v>-8.2671959312274335E-3</v>
      </c>
      <c r="H1635" s="34">
        <f>IFERROR(INDEX('Price Data'!K:K,MATCH(TEXT(A1635,"YYYY-MM-DD"),'Price Data'!J:J,0)),"")</f>
        <v>1.95</v>
      </c>
      <c r="I1635" s="10" cm="1">
        <f t="array" ref="I1635">IFERROR(IF(ISNUMBER(H1635),(H1635-INDEX('Price Data'!K:K,MATCH(TEXT(A1635,"YYYY-MM-DD"),'Price Data'!J:J,0)+1))/INDEX('Price Data'!K:K,MATCH(TEXT(A1635,"YYYY-MM-DD"),'Price Data'!J:J,0)+1),""),"")</f>
        <v>-3.4653465346534684E-2</v>
      </c>
      <c r="J1635" s="34">
        <f>IFERROR(INDEX('Price Data'!N:N,MATCH(TEXT(A1635,"YYYY-MM-DD"),'Price Data'!M:M,0)),"")</f>
        <v>2.27</v>
      </c>
      <c r="K1635" s="10" cm="1">
        <f t="array" ref="K1635">IFERROR(IF(ISNUMBER(J1635),(J1635-INDEX('Price Data'!N:N,MATCH(TEXT(A1635,"YYYY-MM-DD"),'Price Data'!M:M,0)+1))/INDEX('Price Data'!N:N,MATCH(TEXT(A1635,"YYYY-MM-DD"),'Price Data'!M:M,0)+1),""),"")</f>
        <v>-1.731601731601733E-2</v>
      </c>
      <c r="L1635" s="34">
        <f>IFERROR(INDEX('Price Data'!Q:Q,MATCH(TEXT(A1635,"YYYY-MM-DD"),'Price Data'!P:P,0)),"")</f>
        <v>1.99</v>
      </c>
      <c r="M1635" s="10" cm="1">
        <f t="array" ref="M1635">IFERROR(IF(ISNUMBER(L1635),(L1635-INDEX('Price Data'!Q:Q,MATCH(TEXT(A1635,"YYYY-MM-DD"),'Price Data'!P:P,0)+1))/INDEX('Price Data'!Q:Q,MATCH(TEXT(A1635,"YYYY-MM-DD"),'Price Data'!P:P,0)+1),""),"")</f>
        <v>-2.4509803921568648E-2</v>
      </c>
      <c r="N1635" s="34">
        <f>IFERROR(INDEX('Price Data'!T:T,MATCH(TEXT(A1635,"YYYY-MM-DD"),'Price Data'!S:S,0)),"")</f>
        <v>2.6</v>
      </c>
      <c r="O1635" s="10" cm="1">
        <f t="array" ref="O1635">IFERROR(IF(ISNUMBER(N1635),(N1635-INDEX('Price Data'!T:T,MATCH(TEXT(A1635,"YYYY-MM-DD"),'Price Data'!S:S,0)+1))/INDEX('Price Data'!T:T,MATCH(TEXT(A1635,"YYYY-MM-DD"),'Price Data'!S:S,0)+1),""),"")</f>
        <v>-3.3457249070631918E-2</v>
      </c>
    </row>
    <row r="1636" spans="1:15" x14ac:dyDescent="0.3">
      <c r="A1636" s="8">
        <v>43455</v>
      </c>
      <c r="B1636" s="34">
        <f>IFERROR(INDEX('Price Data'!B:B,MATCH(TEXT(A1636,"YYYY-MM-DD"),'Price Data'!A:A,0)),"")</f>
        <v>18397</v>
      </c>
      <c r="C1636" s="10" cm="1">
        <f t="array" ref="C1636">IFERROR(IF(ISNUMBER(B1636),(B1636-INDEX('Price Data'!B:B,MATCH(TEXT(A1636,"YYYY-MM-DD"),'Price Data'!A:A,0)+1))/INDEX('Price Data'!B:B,MATCH(TEXT(A1636,"YYYY-MM-DD"),'Price Data'!A:A,0)+1),""),"")</f>
        <v>-9.6894008720460785E-3</v>
      </c>
      <c r="D1636" s="34">
        <f>IFERROR(INDEX('Price Data'!E:E,MATCH(TEXT(A1636,"YYYY-MM-DD"),'Price Data'!D:D,0)),"")</f>
        <v>9.82</v>
      </c>
      <c r="E1636" s="10" cm="1">
        <f t="array" ref="E1636">IFERROR(IF(ISNUMBER(D1636),(D1636-INDEX('Price Data'!E:E,MATCH(TEXT(A1636,"YYYY-MM-DD"),'Price Data'!D:D,0)+1))/INDEX('Price Data'!E:E,MATCH(TEXT(A1636,"YYYY-MM-DD"),'Price Data'!D:D,0)+1),""),"")</f>
        <v>-3.8197845249755197E-2</v>
      </c>
      <c r="F1636" s="34">
        <f>IFERROR(INDEX('Price Data'!H:H,MATCH(TEXT(A1636,"YYYY-MM-DD"),'Price Data'!G:G,0)),"")</f>
        <v>153.89999399999999</v>
      </c>
      <c r="G1636" s="10" cm="1">
        <f t="array" ref="G1636">IFERROR(IF(ISNUMBER(F1636),(F1636-INDEX('Price Data'!H:H,MATCH(TEXT(A1636,"YYYY-MM-DD"),'Price Data'!G:G,0)+1))/INDEX('Price Data'!H:H,MATCH(TEXT(A1636,"YYYY-MM-DD"),'Price Data'!G:G,0)+1),""),"")</f>
        <v>2.6342094558361319E-2</v>
      </c>
      <c r="H1636" s="34">
        <f>IFERROR(INDEX('Price Data'!K:K,MATCH(TEXT(A1636,"YYYY-MM-DD"),'Price Data'!J:J,0)),"")</f>
        <v>1.91</v>
      </c>
      <c r="I1636" s="10" cm="1">
        <f t="array" ref="I1636">IFERROR(IF(ISNUMBER(H1636),(H1636-INDEX('Price Data'!K:K,MATCH(TEXT(A1636,"YYYY-MM-DD"),'Price Data'!J:J,0)+1))/INDEX('Price Data'!K:K,MATCH(TEXT(A1636,"YYYY-MM-DD"),'Price Data'!J:J,0)+1),""),"")</f>
        <v>-2.051282051282053E-2</v>
      </c>
      <c r="J1636" s="34">
        <f>IFERROR(INDEX('Price Data'!N:N,MATCH(TEXT(A1636,"YYYY-MM-DD"),'Price Data'!M:M,0)),"")</f>
        <v>2.25</v>
      </c>
      <c r="K1636" s="10" cm="1">
        <f t="array" ref="K1636">IFERROR(IF(ISNUMBER(J1636),(J1636-INDEX('Price Data'!N:N,MATCH(TEXT(A1636,"YYYY-MM-DD"),'Price Data'!M:M,0)+1))/INDEX('Price Data'!N:N,MATCH(TEXT(A1636,"YYYY-MM-DD"),'Price Data'!M:M,0)+1),""),"")</f>
        <v>-8.8105726872246774E-3</v>
      </c>
      <c r="L1636" s="34">
        <f>IFERROR(INDEX('Price Data'!Q:Q,MATCH(TEXT(A1636,"YYYY-MM-DD"),'Price Data'!P:P,0)),"")</f>
        <v>1.94</v>
      </c>
      <c r="M1636" s="10" cm="1">
        <f t="array" ref="M1636">IFERROR(IF(ISNUMBER(L1636),(L1636-INDEX('Price Data'!Q:Q,MATCH(TEXT(A1636,"YYYY-MM-DD"),'Price Data'!P:P,0)+1))/INDEX('Price Data'!Q:Q,MATCH(TEXT(A1636,"YYYY-MM-DD"),'Price Data'!P:P,0)+1),""),"")</f>
        <v>-2.512562814070354E-2</v>
      </c>
      <c r="N1636" s="34">
        <f>IFERROR(INDEX('Price Data'!T:T,MATCH(TEXT(A1636,"YYYY-MM-DD"),'Price Data'!S:S,0)),"")</f>
        <v>2.54</v>
      </c>
      <c r="O1636" s="10" cm="1">
        <f t="array" ref="O1636">IFERROR(IF(ISNUMBER(N1636),(N1636-INDEX('Price Data'!T:T,MATCH(TEXT(A1636,"YYYY-MM-DD"),'Price Data'!S:S,0)+1))/INDEX('Price Data'!T:T,MATCH(TEXT(A1636,"YYYY-MM-DD"),'Price Data'!S:S,0)+1),""),"")</f>
        <v>-2.3076923076923096E-2</v>
      </c>
    </row>
    <row r="1637" spans="1:15" x14ac:dyDescent="0.3">
      <c r="A1637" s="8">
        <v>43456</v>
      </c>
      <c r="B1637" s="34" t="str">
        <f>IFERROR(INDEX('Price Data'!B:B,MATCH(TEXT(A1637,"YYYY-MM-DD"),'Price Data'!A:A,0)),"")</f>
        <v/>
      </c>
      <c r="C1637" s="10" t="str" cm="1">
        <f t="array" ref="C1637">IFERROR(IF(ISNUMBER(B1637),(B1637-INDEX('Price Data'!B:B,MATCH(TEXT(A1637,"YYYY-MM-DD"),'Price Data'!A:A,0)+1))/INDEX('Price Data'!B:B,MATCH(TEXT(A1637,"YYYY-MM-DD"),'Price Data'!A:A,0)+1),""),"")</f>
        <v/>
      </c>
      <c r="D1637" s="34" t="str">
        <f>IFERROR(INDEX('Price Data'!E:E,MATCH(TEXT(A1637,"YYYY-MM-DD"),'Price Data'!D:D,0)),"")</f>
        <v/>
      </c>
      <c r="E1637" s="10" t="str" cm="1">
        <f t="array" ref="E1637">IFERROR(IF(ISNUMBER(D1637),(D1637-INDEX('Price Data'!E:E,MATCH(TEXT(A1637,"YYYY-MM-DD"),'Price Data'!D:D,0)+1))/INDEX('Price Data'!E:E,MATCH(TEXT(A1637,"YYYY-MM-DD"),'Price Data'!D:D,0)+1),""),"")</f>
        <v/>
      </c>
      <c r="F1637" s="34" t="str">
        <f>IFERROR(INDEX('Price Data'!H:H,MATCH(TEXT(A1637,"YYYY-MM-DD"),'Price Data'!G:G,0)),"")</f>
        <v/>
      </c>
      <c r="G1637" s="10" t="str" cm="1">
        <f t="array" ref="G1637">IFERROR(IF(ISNUMBER(F1637),(F1637-INDEX('Price Data'!H:H,MATCH(TEXT(A1637,"YYYY-MM-DD"),'Price Data'!G:G,0)+1))/INDEX('Price Data'!H:H,MATCH(TEXT(A1637,"YYYY-MM-DD"),'Price Data'!G:G,0)+1),""),"")</f>
        <v/>
      </c>
      <c r="H1637" s="34" t="str">
        <f>IFERROR(INDEX('Price Data'!K:K,MATCH(TEXT(A1637,"YYYY-MM-DD"),'Price Data'!J:J,0)),"")</f>
        <v/>
      </c>
      <c r="I1637" s="10" t="str" cm="1">
        <f t="array" ref="I1637">IFERROR(IF(ISNUMBER(H1637),(H1637-INDEX('Price Data'!K:K,MATCH(TEXT(A1637,"YYYY-MM-DD"),'Price Data'!J:J,0)+1))/INDEX('Price Data'!K:K,MATCH(TEXT(A1637,"YYYY-MM-DD"),'Price Data'!J:J,0)+1),""),"")</f>
        <v/>
      </c>
      <c r="J1637" s="34" t="str">
        <f>IFERROR(INDEX('Price Data'!N:N,MATCH(TEXT(A1637,"YYYY-MM-DD"),'Price Data'!M:M,0)),"")</f>
        <v/>
      </c>
      <c r="K1637" s="10" t="str" cm="1">
        <f t="array" ref="K1637">IFERROR(IF(ISNUMBER(J1637),(J1637-INDEX('Price Data'!N:N,MATCH(TEXT(A1637,"YYYY-MM-DD"),'Price Data'!M:M,0)+1))/INDEX('Price Data'!N:N,MATCH(TEXT(A1637,"YYYY-MM-DD"),'Price Data'!M:M,0)+1),""),"")</f>
        <v/>
      </c>
      <c r="L1637" s="34" t="str">
        <f>IFERROR(INDEX('Price Data'!Q:Q,MATCH(TEXT(A1637,"YYYY-MM-DD"),'Price Data'!P:P,0)),"")</f>
        <v/>
      </c>
      <c r="M1637" s="10" t="str" cm="1">
        <f t="array" ref="M1637">IFERROR(IF(ISNUMBER(L1637),(L1637-INDEX('Price Data'!Q:Q,MATCH(TEXT(A1637,"YYYY-MM-DD"),'Price Data'!P:P,0)+1))/INDEX('Price Data'!Q:Q,MATCH(TEXT(A1637,"YYYY-MM-DD"),'Price Data'!P:P,0)+1),""),"")</f>
        <v/>
      </c>
      <c r="N1637" s="34" t="str">
        <f>IFERROR(INDEX('Price Data'!T:T,MATCH(TEXT(A1637,"YYYY-MM-DD"),'Price Data'!S:S,0)),"")</f>
        <v/>
      </c>
      <c r="O1637" s="10" t="str" cm="1">
        <f t="array" ref="O1637">IFERROR(IF(ISNUMBER(N1637),(N1637-INDEX('Price Data'!T:T,MATCH(TEXT(A1637,"YYYY-MM-DD"),'Price Data'!S:S,0)+1))/INDEX('Price Data'!T:T,MATCH(TEXT(A1637,"YYYY-MM-DD"),'Price Data'!S:S,0)+1),""),"")</f>
        <v/>
      </c>
    </row>
    <row r="1638" spans="1:15" x14ac:dyDescent="0.3">
      <c r="A1638" s="8">
        <v>43457</v>
      </c>
      <c r="B1638" s="34" t="str">
        <f>IFERROR(INDEX('Price Data'!B:B,MATCH(TEXT(A1638,"YYYY-MM-DD"),'Price Data'!A:A,0)),"")</f>
        <v/>
      </c>
      <c r="C1638" s="10" t="str" cm="1">
        <f t="array" ref="C1638">IFERROR(IF(ISNUMBER(B1638),(B1638-INDEX('Price Data'!B:B,MATCH(TEXT(A1638,"YYYY-MM-DD"),'Price Data'!A:A,0)+1))/INDEX('Price Data'!B:B,MATCH(TEXT(A1638,"YYYY-MM-DD"),'Price Data'!A:A,0)+1),""),"")</f>
        <v/>
      </c>
      <c r="D1638" s="34" t="str">
        <f>IFERROR(INDEX('Price Data'!E:E,MATCH(TEXT(A1638,"YYYY-MM-DD"),'Price Data'!D:D,0)),"")</f>
        <v/>
      </c>
      <c r="E1638" s="10" t="str" cm="1">
        <f t="array" ref="E1638">IFERROR(IF(ISNUMBER(D1638),(D1638-INDEX('Price Data'!E:E,MATCH(TEXT(A1638,"YYYY-MM-DD"),'Price Data'!D:D,0)+1))/INDEX('Price Data'!E:E,MATCH(TEXT(A1638,"YYYY-MM-DD"),'Price Data'!D:D,0)+1),""),"")</f>
        <v/>
      </c>
      <c r="F1638" s="34" t="str">
        <f>IFERROR(INDEX('Price Data'!H:H,MATCH(TEXT(A1638,"YYYY-MM-DD"),'Price Data'!G:G,0)),"")</f>
        <v/>
      </c>
      <c r="G1638" s="10" t="str" cm="1">
        <f t="array" ref="G1638">IFERROR(IF(ISNUMBER(F1638),(F1638-INDEX('Price Data'!H:H,MATCH(TEXT(A1638,"YYYY-MM-DD"),'Price Data'!G:G,0)+1))/INDEX('Price Data'!H:H,MATCH(TEXT(A1638,"YYYY-MM-DD"),'Price Data'!G:G,0)+1),""),"")</f>
        <v/>
      </c>
      <c r="H1638" s="34" t="str">
        <f>IFERROR(INDEX('Price Data'!K:K,MATCH(TEXT(A1638,"YYYY-MM-DD"),'Price Data'!J:J,0)),"")</f>
        <v/>
      </c>
      <c r="I1638" s="10" t="str" cm="1">
        <f t="array" ref="I1638">IFERROR(IF(ISNUMBER(H1638),(H1638-INDEX('Price Data'!K:K,MATCH(TEXT(A1638,"YYYY-MM-DD"),'Price Data'!J:J,0)+1))/INDEX('Price Data'!K:K,MATCH(TEXT(A1638,"YYYY-MM-DD"),'Price Data'!J:J,0)+1),""),"")</f>
        <v/>
      </c>
      <c r="J1638" s="34" t="str">
        <f>IFERROR(INDEX('Price Data'!N:N,MATCH(TEXT(A1638,"YYYY-MM-DD"),'Price Data'!M:M,0)),"")</f>
        <v/>
      </c>
      <c r="K1638" s="10" t="str" cm="1">
        <f t="array" ref="K1638">IFERROR(IF(ISNUMBER(J1638),(J1638-INDEX('Price Data'!N:N,MATCH(TEXT(A1638,"YYYY-MM-DD"),'Price Data'!M:M,0)+1))/INDEX('Price Data'!N:N,MATCH(TEXT(A1638,"YYYY-MM-DD"),'Price Data'!M:M,0)+1),""),"")</f>
        <v/>
      </c>
      <c r="L1638" s="34" t="str">
        <f>IFERROR(INDEX('Price Data'!Q:Q,MATCH(TEXT(A1638,"YYYY-MM-DD"),'Price Data'!P:P,0)),"")</f>
        <v/>
      </c>
      <c r="M1638" s="10" t="str" cm="1">
        <f t="array" ref="M1638">IFERROR(IF(ISNUMBER(L1638),(L1638-INDEX('Price Data'!Q:Q,MATCH(TEXT(A1638,"YYYY-MM-DD"),'Price Data'!P:P,0)+1))/INDEX('Price Data'!Q:Q,MATCH(TEXT(A1638,"YYYY-MM-DD"),'Price Data'!P:P,0)+1),""),"")</f>
        <v/>
      </c>
      <c r="N1638" s="34" t="str">
        <f>IFERROR(INDEX('Price Data'!T:T,MATCH(TEXT(A1638,"YYYY-MM-DD"),'Price Data'!S:S,0)),"")</f>
        <v/>
      </c>
      <c r="O1638" s="10" t="str" cm="1">
        <f t="array" ref="O1638">IFERROR(IF(ISNUMBER(N1638),(N1638-INDEX('Price Data'!T:T,MATCH(TEXT(A1638,"YYYY-MM-DD"),'Price Data'!S:S,0)+1))/INDEX('Price Data'!T:T,MATCH(TEXT(A1638,"YYYY-MM-DD"),'Price Data'!S:S,0)+1),""),"")</f>
        <v/>
      </c>
    </row>
    <row r="1639" spans="1:15" x14ac:dyDescent="0.3">
      <c r="A1639" s="8">
        <v>43458</v>
      </c>
      <c r="B1639" s="34" t="str">
        <f>IFERROR(INDEX('Price Data'!B:B,MATCH(TEXT(A1639,"YYYY-MM-DD"),'Price Data'!A:A,0)),"")</f>
        <v/>
      </c>
      <c r="C1639" s="10" t="str" cm="1">
        <f t="array" ref="C1639">IFERROR(IF(ISNUMBER(B1639),(B1639-INDEX('Price Data'!B:B,MATCH(TEXT(A1639,"YYYY-MM-DD"),'Price Data'!A:A,0)+1))/INDEX('Price Data'!B:B,MATCH(TEXT(A1639,"YYYY-MM-DD"),'Price Data'!A:A,0)+1),""),"")</f>
        <v/>
      </c>
      <c r="D1639" s="34" t="str">
        <f>IFERROR(INDEX('Price Data'!E:E,MATCH(TEXT(A1639,"YYYY-MM-DD"),'Price Data'!D:D,0)),"")</f>
        <v/>
      </c>
      <c r="E1639" s="10" t="str" cm="1">
        <f t="array" ref="E1639">IFERROR(IF(ISNUMBER(D1639),(D1639-INDEX('Price Data'!E:E,MATCH(TEXT(A1639,"YYYY-MM-DD"),'Price Data'!D:D,0)+1))/INDEX('Price Data'!E:E,MATCH(TEXT(A1639,"YYYY-MM-DD"),'Price Data'!D:D,0)+1),""),"")</f>
        <v/>
      </c>
      <c r="F1639" s="34" t="str">
        <f>IFERROR(INDEX('Price Data'!H:H,MATCH(TEXT(A1639,"YYYY-MM-DD"),'Price Data'!G:G,0)),"")</f>
        <v/>
      </c>
      <c r="G1639" s="10" t="str" cm="1">
        <f t="array" ref="G1639">IFERROR(IF(ISNUMBER(F1639),(F1639-INDEX('Price Data'!H:H,MATCH(TEXT(A1639,"YYYY-MM-DD"),'Price Data'!G:G,0)+1))/INDEX('Price Data'!H:H,MATCH(TEXT(A1639,"YYYY-MM-DD"),'Price Data'!G:G,0)+1),""),"")</f>
        <v/>
      </c>
      <c r="H1639" s="34" t="str">
        <f>IFERROR(INDEX('Price Data'!K:K,MATCH(TEXT(A1639,"YYYY-MM-DD"),'Price Data'!J:J,0)),"")</f>
        <v/>
      </c>
      <c r="I1639" s="10" t="str" cm="1">
        <f t="array" ref="I1639">IFERROR(IF(ISNUMBER(H1639),(H1639-INDEX('Price Data'!K:K,MATCH(TEXT(A1639,"YYYY-MM-DD"),'Price Data'!J:J,0)+1))/INDEX('Price Data'!K:K,MATCH(TEXT(A1639,"YYYY-MM-DD"),'Price Data'!J:J,0)+1),""),"")</f>
        <v/>
      </c>
      <c r="J1639" s="34" t="str">
        <f>IFERROR(INDEX('Price Data'!N:N,MATCH(TEXT(A1639,"YYYY-MM-DD"),'Price Data'!M:M,0)),"")</f>
        <v/>
      </c>
      <c r="K1639" s="10" t="str" cm="1">
        <f t="array" ref="K1639">IFERROR(IF(ISNUMBER(J1639),(J1639-INDEX('Price Data'!N:N,MATCH(TEXT(A1639,"YYYY-MM-DD"),'Price Data'!M:M,0)+1))/INDEX('Price Data'!N:N,MATCH(TEXT(A1639,"YYYY-MM-DD"),'Price Data'!M:M,0)+1),""),"")</f>
        <v/>
      </c>
      <c r="L1639" s="34" t="str">
        <f>IFERROR(INDEX('Price Data'!Q:Q,MATCH(TEXT(A1639,"YYYY-MM-DD"),'Price Data'!P:P,0)),"")</f>
        <v/>
      </c>
      <c r="M1639" s="10" t="str" cm="1">
        <f t="array" ref="M1639">IFERROR(IF(ISNUMBER(L1639),(L1639-INDEX('Price Data'!Q:Q,MATCH(TEXT(A1639,"YYYY-MM-DD"),'Price Data'!P:P,0)+1))/INDEX('Price Data'!Q:Q,MATCH(TEXT(A1639,"YYYY-MM-DD"),'Price Data'!P:P,0)+1),""),"")</f>
        <v/>
      </c>
      <c r="N1639" s="34" t="str">
        <f>IFERROR(INDEX('Price Data'!T:T,MATCH(TEXT(A1639,"YYYY-MM-DD"),'Price Data'!S:S,0)),"")</f>
        <v/>
      </c>
      <c r="O1639" s="10" t="str" cm="1">
        <f t="array" ref="O1639">IFERROR(IF(ISNUMBER(N1639),(N1639-INDEX('Price Data'!T:T,MATCH(TEXT(A1639,"YYYY-MM-DD"),'Price Data'!S:S,0)+1))/INDEX('Price Data'!T:T,MATCH(TEXT(A1639,"YYYY-MM-DD"),'Price Data'!S:S,0)+1),""),"")</f>
        <v/>
      </c>
    </row>
    <row r="1640" spans="1:15" x14ac:dyDescent="0.3">
      <c r="A1640" s="8">
        <v>43459</v>
      </c>
      <c r="B1640" s="34" t="str">
        <f>IFERROR(INDEX('Price Data'!B:B,MATCH(TEXT(A1640,"YYYY-MM-DD"),'Price Data'!A:A,0)),"")</f>
        <v/>
      </c>
      <c r="C1640" s="10" t="str" cm="1">
        <f t="array" ref="C1640">IFERROR(IF(ISNUMBER(B1640),(B1640-INDEX('Price Data'!B:B,MATCH(TEXT(A1640,"YYYY-MM-DD"),'Price Data'!A:A,0)+1))/INDEX('Price Data'!B:B,MATCH(TEXT(A1640,"YYYY-MM-DD"),'Price Data'!A:A,0)+1),""),"")</f>
        <v/>
      </c>
      <c r="D1640" s="34" t="str">
        <f>IFERROR(INDEX('Price Data'!E:E,MATCH(TEXT(A1640,"YYYY-MM-DD"),'Price Data'!D:D,0)),"")</f>
        <v/>
      </c>
      <c r="E1640" s="10" t="str" cm="1">
        <f t="array" ref="E1640">IFERROR(IF(ISNUMBER(D1640),(D1640-INDEX('Price Data'!E:E,MATCH(TEXT(A1640,"YYYY-MM-DD"),'Price Data'!D:D,0)+1))/INDEX('Price Data'!E:E,MATCH(TEXT(A1640,"YYYY-MM-DD"),'Price Data'!D:D,0)+1),""),"")</f>
        <v/>
      </c>
      <c r="F1640" s="34" t="str">
        <f>IFERROR(INDEX('Price Data'!H:H,MATCH(TEXT(A1640,"YYYY-MM-DD"),'Price Data'!G:G,0)),"")</f>
        <v/>
      </c>
      <c r="G1640" s="10" t="str" cm="1">
        <f t="array" ref="G1640">IFERROR(IF(ISNUMBER(F1640),(F1640-INDEX('Price Data'!H:H,MATCH(TEXT(A1640,"YYYY-MM-DD"),'Price Data'!G:G,0)+1))/INDEX('Price Data'!H:H,MATCH(TEXT(A1640,"YYYY-MM-DD"),'Price Data'!G:G,0)+1),""),"")</f>
        <v/>
      </c>
      <c r="H1640" s="34" t="str">
        <f>IFERROR(INDEX('Price Data'!K:K,MATCH(TEXT(A1640,"YYYY-MM-DD"),'Price Data'!J:J,0)),"")</f>
        <v/>
      </c>
      <c r="I1640" s="10" t="str" cm="1">
        <f t="array" ref="I1640">IFERROR(IF(ISNUMBER(H1640),(H1640-INDEX('Price Data'!K:K,MATCH(TEXT(A1640,"YYYY-MM-DD"),'Price Data'!J:J,0)+1))/INDEX('Price Data'!K:K,MATCH(TEXT(A1640,"YYYY-MM-DD"),'Price Data'!J:J,0)+1),""),"")</f>
        <v/>
      </c>
      <c r="J1640" s="34" t="str">
        <f>IFERROR(INDEX('Price Data'!N:N,MATCH(TEXT(A1640,"YYYY-MM-DD"),'Price Data'!M:M,0)),"")</f>
        <v/>
      </c>
      <c r="K1640" s="10" t="str" cm="1">
        <f t="array" ref="K1640">IFERROR(IF(ISNUMBER(J1640),(J1640-INDEX('Price Data'!N:N,MATCH(TEXT(A1640,"YYYY-MM-DD"),'Price Data'!M:M,0)+1))/INDEX('Price Data'!N:N,MATCH(TEXT(A1640,"YYYY-MM-DD"),'Price Data'!M:M,0)+1),""),"")</f>
        <v/>
      </c>
      <c r="L1640" s="34" t="str">
        <f>IFERROR(INDEX('Price Data'!Q:Q,MATCH(TEXT(A1640,"YYYY-MM-DD"),'Price Data'!P:P,0)),"")</f>
        <v/>
      </c>
      <c r="M1640" s="10" t="str" cm="1">
        <f t="array" ref="M1640">IFERROR(IF(ISNUMBER(L1640),(L1640-INDEX('Price Data'!Q:Q,MATCH(TEXT(A1640,"YYYY-MM-DD"),'Price Data'!P:P,0)+1))/INDEX('Price Data'!Q:Q,MATCH(TEXT(A1640,"YYYY-MM-DD"),'Price Data'!P:P,0)+1),""),"")</f>
        <v/>
      </c>
      <c r="N1640" s="34" t="str">
        <f>IFERROR(INDEX('Price Data'!T:T,MATCH(TEXT(A1640,"YYYY-MM-DD"),'Price Data'!S:S,0)),"")</f>
        <v/>
      </c>
      <c r="O1640" s="10" t="str" cm="1">
        <f t="array" ref="O1640">IFERROR(IF(ISNUMBER(N1640),(N1640-INDEX('Price Data'!T:T,MATCH(TEXT(A1640,"YYYY-MM-DD"),'Price Data'!S:S,0)+1))/INDEX('Price Data'!T:T,MATCH(TEXT(A1640,"YYYY-MM-DD"),'Price Data'!S:S,0)+1),""),"")</f>
        <v/>
      </c>
    </row>
    <row r="1641" spans="1:15" x14ac:dyDescent="0.3">
      <c r="A1641" s="8">
        <v>43460</v>
      </c>
      <c r="B1641" s="34" t="str">
        <f>IFERROR(INDEX('Price Data'!B:B,MATCH(TEXT(A1641,"YYYY-MM-DD"),'Price Data'!A:A,0)),"")</f>
        <v/>
      </c>
      <c r="C1641" s="10" t="str" cm="1">
        <f t="array" ref="C1641">IFERROR(IF(ISNUMBER(B1641),(B1641-INDEX('Price Data'!B:B,MATCH(TEXT(A1641,"YYYY-MM-DD"),'Price Data'!A:A,0)+1))/INDEX('Price Data'!B:B,MATCH(TEXT(A1641,"YYYY-MM-DD"),'Price Data'!A:A,0)+1),""),"")</f>
        <v/>
      </c>
      <c r="D1641" s="34" t="str">
        <f>IFERROR(INDEX('Price Data'!E:E,MATCH(TEXT(A1641,"YYYY-MM-DD"),'Price Data'!D:D,0)),"")</f>
        <v/>
      </c>
      <c r="E1641" s="10" t="str" cm="1">
        <f t="array" ref="E1641">IFERROR(IF(ISNUMBER(D1641),(D1641-INDEX('Price Data'!E:E,MATCH(TEXT(A1641,"YYYY-MM-DD"),'Price Data'!D:D,0)+1))/INDEX('Price Data'!E:E,MATCH(TEXT(A1641,"YYYY-MM-DD"),'Price Data'!D:D,0)+1),""),"")</f>
        <v/>
      </c>
      <c r="F1641" s="34" t="str">
        <f>IFERROR(INDEX('Price Data'!H:H,MATCH(TEXT(A1641,"YYYY-MM-DD"),'Price Data'!G:G,0)),"")</f>
        <v/>
      </c>
      <c r="G1641" s="10" t="str" cm="1">
        <f t="array" ref="G1641">IFERROR(IF(ISNUMBER(F1641),(F1641-INDEX('Price Data'!H:H,MATCH(TEXT(A1641,"YYYY-MM-DD"),'Price Data'!G:G,0)+1))/INDEX('Price Data'!H:H,MATCH(TEXT(A1641,"YYYY-MM-DD"),'Price Data'!G:G,0)+1),""),"")</f>
        <v/>
      </c>
      <c r="H1641" s="34" t="str">
        <f>IFERROR(INDEX('Price Data'!K:K,MATCH(TEXT(A1641,"YYYY-MM-DD"),'Price Data'!J:J,0)),"")</f>
        <v/>
      </c>
      <c r="I1641" s="10" t="str" cm="1">
        <f t="array" ref="I1641">IFERROR(IF(ISNUMBER(H1641),(H1641-INDEX('Price Data'!K:K,MATCH(TEXT(A1641,"YYYY-MM-DD"),'Price Data'!J:J,0)+1))/INDEX('Price Data'!K:K,MATCH(TEXT(A1641,"YYYY-MM-DD"),'Price Data'!J:J,0)+1),""),"")</f>
        <v/>
      </c>
      <c r="J1641" s="34" t="str">
        <f>IFERROR(INDEX('Price Data'!N:N,MATCH(TEXT(A1641,"YYYY-MM-DD"),'Price Data'!M:M,0)),"")</f>
        <v/>
      </c>
      <c r="K1641" s="10" t="str" cm="1">
        <f t="array" ref="K1641">IFERROR(IF(ISNUMBER(J1641),(J1641-INDEX('Price Data'!N:N,MATCH(TEXT(A1641,"YYYY-MM-DD"),'Price Data'!M:M,0)+1))/INDEX('Price Data'!N:N,MATCH(TEXT(A1641,"YYYY-MM-DD"),'Price Data'!M:M,0)+1),""),"")</f>
        <v/>
      </c>
      <c r="L1641" s="34" t="str">
        <f>IFERROR(INDEX('Price Data'!Q:Q,MATCH(TEXT(A1641,"YYYY-MM-DD"),'Price Data'!P:P,0)),"")</f>
        <v/>
      </c>
      <c r="M1641" s="10" t="str" cm="1">
        <f t="array" ref="M1641">IFERROR(IF(ISNUMBER(L1641),(L1641-INDEX('Price Data'!Q:Q,MATCH(TEXT(A1641,"YYYY-MM-DD"),'Price Data'!P:P,0)+1))/INDEX('Price Data'!Q:Q,MATCH(TEXT(A1641,"YYYY-MM-DD"),'Price Data'!P:P,0)+1),""),"")</f>
        <v/>
      </c>
      <c r="N1641" s="34" t="str">
        <f>IFERROR(INDEX('Price Data'!T:T,MATCH(TEXT(A1641,"YYYY-MM-DD"),'Price Data'!S:S,0)),"")</f>
        <v/>
      </c>
      <c r="O1641" s="10" t="str" cm="1">
        <f t="array" ref="O1641">IFERROR(IF(ISNUMBER(N1641),(N1641-INDEX('Price Data'!T:T,MATCH(TEXT(A1641,"YYYY-MM-DD"),'Price Data'!S:S,0)+1))/INDEX('Price Data'!T:T,MATCH(TEXT(A1641,"YYYY-MM-DD"),'Price Data'!S:S,0)+1),""),"")</f>
        <v/>
      </c>
    </row>
    <row r="1642" spans="1:15" x14ac:dyDescent="0.3">
      <c r="A1642" s="8">
        <v>43461</v>
      </c>
      <c r="B1642" s="34">
        <f>IFERROR(INDEX('Price Data'!B:B,MATCH(TEXT(A1642,"YYYY-MM-DD"),'Price Data'!A:A,0)),"")</f>
        <v>18065</v>
      </c>
      <c r="C1642" s="10" cm="1">
        <f t="array" ref="C1642">IFERROR(IF(ISNUMBER(B1642),(B1642-INDEX('Price Data'!B:B,MATCH(TEXT(A1642,"YYYY-MM-DD"),'Price Data'!A:A,0)+1))/INDEX('Price Data'!B:B,MATCH(TEXT(A1642,"YYYY-MM-DD"),'Price Data'!A:A,0)+1),""),"")</f>
        <v>-1.8046420612056312E-2</v>
      </c>
      <c r="D1642" s="34">
        <f>IFERROR(INDEX('Price Data'!E:E,MATCH(TEXT(A1642,"YYYY-MM-DD"),'Price Data'!D:D,0)),"")</f>
        <v>9.6</v>
      </c>
      <c r="E1642" s="10" cm="1">
        <f t="array" ref="E1642">IFERROR(IF(ISNUMBER(D1642),(D1642-INDEX('Price Data'!E:E,MATCH(TEXT(A1642,"YYYY-MM-DD"),'Price Data'!D:D,0)+1))/INDEX('Price Data'!E:E,MATCH(TEXT(A1642,"YYYY-MM-DD"),'Price Data'!D:D,0)+1),""),"")</f>
        <v>-2.2403258655804545E-2</v>
      </c>
      <c r="F1642" s="34">
        <f>IFERROR(INDEX('Price Data'!H:H,MATCH(TEXT(A1642,"YYYY-MM-DD"),'Price Data'!G:G,0)),"")</f>
        <v>148.449997</v>
      </c>
      <c r="G1642" s="10" cm="1">
        <f t="array" ref="G1642">IFERROR(IF(ISNUMBER(F1642),(F1642-INDEX('Price Data'!H:H,MATCH(TEXT(A1642,"YYYY-MM-DD"),'Price Data'!G:G,0)+1))/INDEX('Price Data'!H:H,MATCH(TEXT(A1642,"YYYY-MM-DD"),'Price Data'!G:G,0)+1),""),"")</f>
        <v>-3.5412587475474475E-2</v>
      </c>
      <c r="H1642" s="34">
        <f>IFERROR(INDEX('Price Data'!K:K,MATCH(TEXT(A1642,"YYYY-MM-DD"),'Price Data'!J:J,0)),"")</f>
        <v>1.91</v>
      </c>
      <c r="I1642" s="10" cm="1">
        <f t="array" ref="I1642">IFERROR(IF(ISNUMBER(H1642),(H1642-INDEX('Price Data'!K:K,MATCH(TEXT(A1642,"YYYY-MM-DD"),'Price Data'!J:J,0)+1))/INDEX('Price Data'!K:K,MATCH(TEXT(A1642,"YYYY-MM-DD"),'Price Data'!J:J,0)+1),""),"")</f>
        <v>0</v>
      </c>
      <c r="J1642" s="34">
        <f>IFERROR(INDEX('Price Data'!N:N,MATCH(TEXT(A1642,"YYYY-MM-DD"),'Price Data'!M:M,0)),"")</f>
        <v>2.2200000000000002</v>
      </c>
      <c r="K1642" s="10" cm="1">
        <f t="array" ref="K1642">IFERROR(IF(ISNUMBER(J1642),(J1642-INDEX('Price Data'!N:N,MATCH(TEXT(A1642,"YYYY-MM-DD"),'Price Data'!M:M,0)+1))/INDEX('Price Data'!N:N,MATCH(TEXT(A1642,"YYYY-MM-DD"),'Price Data'!M:M,0)+1),""),"")</f>
        <v>-1.3333333333333246E-2</v>
      </c>
      <c r="L1642" s="34">
        <f>IFERROR(INDEX('Price Data'!Q:Q,MATCH(TEXT(A1642,"YYYY-MM-DD"),'Price Data'!P:P,0)),"")</f>
        <v>1.89</v>
      </c>
      <c r="M1642" s="10" cm="1">
        <f t="array" ref="M1642">IFERROR(IF(ISNUMBER(L1642),(L1642-INDEX('Price Data'!Q:Q,MATCH(TEXT(A1642,"YYYY-MM-DD"),'Price Data'!P:P,0)+1))/INDEX('Price Data'!Q:Q,MATCH(TEXT(A1642,"YYYY-MM-DD"),'Price Data'!P:P,0)+1),""),"")</f>
        <v>-2.5773195876288683E-2</v>
      </c>
      <c r="N1642" s="34">
        <f>IFERROR(INDEX('Price Data'!T:T,MATCH(TEXT(A1642,"YYYY-MM-DD"),'Price Data'!S:S,0)),"")</f>
        <v>2.54</v>
      </c>
      <c r="O1642" s="10" cm="1">
        <f t="array" ref="O1642">IFERROR(IF(ISNUMBER(N1642),(N1642-INDEX('Price Data'!T:T,MATCH(TEXT(A1642,"YYYY-MM-DD"),'Price Data'!S:S,0)+1))/INDEX('Price Data'!T:T,MATCH(TEXT(A1642,"YYYY-MM-DD"),'Price Data'!S:S,0)+1),""),"")</f>
        <v>0</v>
      </c>
    </row>
    <row r="1643" spans="1:15" x14ac:dyDescent="0.3">
      <c r="A1643" s="8">
        <v>43462</v>
      </c>
      <c r="B1643" s="34">
        <f>IFERROR(INDEX('Price Data'!B:B,MATCH(TEXT(A1643,"YYYY-MM-DD"),'Price Data'!A:A,0)),"")</f>
        <v>18324</v>
      </c>
      <c r="C1643" s="10" cm="1">
        <f t="array" ref="C1643">IFERROR(IF(ISNUMBER(B1643),(B1643-INDEX('Price Data'!B:B,MATCH(TEXT(A1643,"YYYY-MM-DD"),'Price Data'!A:A,0)+1))/INDEX('Price Data'!B:B,MATCH(TEXT(A1643,"YYYY-MM-DD"),'Price Data'!A:A,0)+1),""),"")</f>
        <v>1.4337115970107943E-2</v>
      </c>
      <c r="D1643" s="34">
        <f>IFERROR(INDEX('Price Data'!E:E,MATCH(TEXT(A1643,"YYYY-MM-DD"),'Price Data'!D:D,0)),"")</f>
        <v>9.89</v>
      </c>
      <c r="E1643" s="10" cm="1">
        <f t="array" ref="E1643">IFERROR(IF(ISNUMBER(D1643),(D1643-INDEX('Price Data'!E:E,MATCH(TEXT(A1643,"YYYY-MM-DD"),'Price Data'!D:D,0)+1))/INDEX('Price Data'!E:E,MATCH(TEXT(A1643,"YYYY-MM-DD"),'Price Data'!D:D,0)+1),""),"")</f>
        <v>3.0208333333333431E-2</v>
      </c>
      <c r="F1643" s="34">
        <f>IFERROR(INDEX('Price Data'!H:H,MATCH(TEXT(A1643,"YYYY-MM-DD"),'Price Data'!G:G,0)),"")</f>
        <v>149.550003</v>
      </c>
      <c r="G1643" s="10" cm="1">
        <f t="array" ref="G1643">IFERROR(IF(ISNUMBER(F1643),(F1643-INDEX('Price Data'!H:H,MATCH(TEXT(A1643,"YYYY-MM-DD"),'Price Data'!G:G,0)+1))/INDEX('Price Data'!H:H,MATCH(TEXT(A1643,"YYYY-MM-DD"),'Price Data'!G:G,0)+1),""),"")</f>
        <v>7.4099428914101472E-3</v>
      </c>
      <c r="H1643" s="34">
        <f>IFERROR(INDEX('Price Data'!K:K,MATCH(TEXT(A1643,"YYYY-MM-DD"),'Price Data'!J:J,0)),"")</f>
        <v>1.94</v>
      </c>
      <c r="I1643" s="10" cm="1">
        <f t="array" ref="I1643">IFERROR(IF(ISNUMBER(H1643),(H1643-INDEX('Price Data'!K:K,MATCH(TEXT(A1643,"YYYY-MM-DD"),'Price Data'!J:J,0)+1))/INDEX('Price Data'!K:K,MATCH(TEXT(A1643,"YYYY-MM-DD"),'Price Data'!J:J,0)+1),""),"")</f>
        <v>1.5706806282722526E-2</v>
      </c>
      <c r="J1643" s="34">
        <f>IFERROR(INDEX('Price Data'!N:N,MATCH(TEXT(A1643,"YYYY-MM-DD"),'Price Data'!M:M,0)),"")</f>
        <v>2.2799999999999998</v>
      </c>
      <c r="K1643" s="10" cm="1">
        <f t="array" ref="K1643">IFERROR(IF(ISNUMBER(J1643),(J1643-INDEX('Price Data'!N:N,MATCH(TEXT(A1643,"YYYY-MM-DD"),'Price Data'!M:M,0)+1))/INDEX('Price Data'!N:N,MATCH(TEXT(A1643,"YYYY-MM-DD"),'Price Data'!M:M,0)+1),""),"")</f>
        <v>2.7027027027026848E-2</v>
      </c>
      <c r="L1643" s="34">
        <f>IFERROR(INDEX('Price Data'!Q:Q,MATCH(TEXT(A1643,"YYYY-MM-DD"),'Price Data'!P:P,0)),"")</f>
        <v>1.97</v>
      </c>
      <c r="M1643" s="10" cm="1">
        <f t="array" ref="M1643">IFERROR(IF(ISNUMBER(L1643),(L1643-INDEX('Price Data'!Q:Q,MATCH(TEXT(A1643,"YYYY-MM-DD"),'Price Data'!P:P,0)+1))/INDEX('Price Data'!Q:Q,MATCH(TEXT(A1643,"YYYY-MM-DD"),'Price Data'!P:P,0)+1),""),"")</f>
        <v>4.2328042328042367E-2</v>
      </c>
      <c r="N1643" s="34">
        <f>IFERROR(INDEX('Price Data'!T:T,MATCH(TEXT(A1643,"YYYY-MM-DD"),'Price Data'!S:S,0)),"")</f>
        <v>2.63</v>
      </c>
      <c r="O1643" s="10" cm="1">
        <f t="array" ref="O1643">IFERROR(IF(ISNUMBER(N1643),(N1643-INDEX('Price Data'!T:T,MATCH(TEXT(A1643,"YYYY-MM-DD"),'Price Data'!S:S,0)+1))/INDEX('Price Data'!T:T,MATCH(TEXT(A1643,"YYYY-MM-DD"),'Price Data'!S:S,0)+1),""),"")</f>
        <v>3.5433070866141676E-2</v>
      </c>
    </row>
    <row r="1644" spans="1:15" x14ac:dyDescent="0.3">
      <c r="A1644" s="8">
        <v>43463</v>
      </c>
      <c r="B1644" s="34" t="str">
        <f>IFERROR(INDEX('Price Data'!B:B,MATCH(TEXT(A1644,"YYYY-MM-DD"),'Price Data'!A:A,0)),"")</f>
        <v/>
      </c>
      <c r="C1644" s="10" t="str" cm="1">
        <f t="array" ref="C1644">IFERROR(IF(ISNUMBER(B1644),(B1644-INDEX('Price Data'!B:B,MATCH(TEXT(A1644,"YYYY-MM-DD"),'Price Data'!A:A,0)+1))/INDEX('Price Data'!B:B,MATCH(TEXT(A1644,"YYYY-MM-DD"),'Price Data'!A:A,0)+1),""),"")</f>
        <v/>
      </c>
      <c r="D1644" s="34" t="str">
        <f>IFERROR(INDEX('Price Data'!E:E,MATCH(TEXT(A1644,"YYYY-MM-DD"),'Price Data'!D:D,0)),"")</f>
        <v/>
      </c>
      <c r="E1644" s="10" t="str" cm="1">
        <f t="array" ref="E1644">IFERROR(IF(ISNUMBER(D1644),(D1644-INDEX('Price Data'!E:E,MATCH(TEXT(A1644,"YYYY-MM-DD"),'Price Data'!D:D,0)+1))/INDEX('Price Data'!E:E,MATCH(TEXT(A1644,"YYYY-MM-DD"),'Price Data'!D:D,0)+1),""),"")</f>
        <v/>
      </c>
      <c r="F1644" s="34" t="str">
        <f>IFERROR(INDEX('Price Data'!H:H,MATCH(TEXT(A1644,"YYYY-MM-DD"),'Price Data'!G:G,0)),"")</f>
        <v/>
      </c>
      <c r="G1644" s="10" t="str" cm="1">
        <f t="array" ref="G1644">IFERROR(IF(ISNUMBER(F1644),(F1644-INDEX('Price Data'!H:H,MATCH(TEXT(A1644,"YYYY-MM-DD"),'Price Data'!G:G,0)+1))/INDEX('Price Data'!H:H,MATCH(TEXT(A1644,"YYYY-MM-DD"),'Price Data'!G:G,0)+1),""),"")</f>
        <v/>
      </c>
      <c r="H1644" s="34" t="str">
        <f>IFERROR(INDEX('Price Data'!K:K,MATCH(TEXT(A1644,"YYYY-MM-DD"),'Price Data'!J:J,0)),"")</f>
        <v/>
      </c>
      <c r="I1644" s="10" t="str" cm="1">
        <f t="array" ref="I1644">IFERROR(IF(ISNUMBER(H1644),(H1644-INDEX('Price Data'!K:K,MATCH(TEXT(A1644,"YYYY-MM-DD"),'Price Data'!J:J,0)+1))/INDEX('Price Data'!K:K,MATCH(TEXT(A1644,"YYYY-MM-DD"),'Price Data'!J:J,0)+1),""),"")</f>
        <v/>
      </c>
      <c r="J1644" s="34" t="str">
        <f>IFERROR(INDEX('Price Data'!N:N,MATCH(TEXT(A1644,"YYYY-MM-DD"),'Price Data'!M:M,0)),"")</f>
        <v/>
      </c>
      <c r="K1644" s="10" t="str" cm="1">
        <f t="array" ref="K1644">IFERROR(IF(ISNUMBER(J1644),(J1644-INDEX('Price Data'!N:N,MATCH(TEXT(A1644,"YYYY-MM-DD"),'Price Data'!M:M,0)+1))/INDEX('Price Data'!N:N,MATCH(TEXT(A1644,"YYYY-MM-DD"),'Price Data'!M:M,0)+1),""),"")</f>
        <v/>
      </c>
      <c r="L1644" s="34" t="str">
        <f>IFERROR(INDEX('Price Data'!Q:Q,MATCH(TEXT(A1644,"YYYY-MM-DD"),'Price Data'!P:P,0)),"")</f>
        <v/>
      </c>
      <c r="M1644" s="10" t="str" cm="1">
        <f t="array" ref="M1644">IFERROR(IF(ISNUMBER(L1644),(L1644-INDEX('Price Data'!Q:Q,MATCH(TEXT(A1644,"YYYY-MM-DD"),'Price Data'!P:P,0)+1))/INDEX('Price Data'!Q:Q,MATCH(TEXT(A1644,"YYYY-MM-DD"),'Price Data'!P:P,0)+1),""),"")</f>
        <v/>
      </c>
      <c r="N1644" s="34" t="str">
        <f>IFERROR(INDEX('Price Data'!T:T,MATCH(TEXT(A1644,"YYYY-MM-DD"),'Price Data'!S:S,0)),"")</f>
        <v/>
      </c>
      <c r="O1644" s="10" t="str" cm="1">
        <f t="array" ref="O1644">IFERROR(IF(ISNUMBER(N1644),(N1644-INDEX('Price Data'!T:T,MATCH(TEXT(A1644,"YYYY-MM-DD"),'Price Data'!S:S,0)+1))/INDEX('Price Data'!T:T,MATCH(TEXT(A1644,"YYYY-MM-DD"),'Price Data'!S:S,0)+1),""),"")</f>
        <v/>
      </c>
    </row>
    <row r="1645" spans="1:15" x14ac:dyDescent="0.3">
      <c r="A1645" s="8">
        <v>43464</v>
      </c>
      <c r="B1645" s="34" t="str">
        <f>IFERROR(INDEX('Price Data'!B:B,MATCH(TEXT(A1645,"YYYY-MM-DD"),'Price Data'!A:A,0)),"")</f>
        <v/>
      </c>
      <c r="C1645" s="10" t="str" cm="1">
        <f t="array" ref="C1645">IFERROR(IF(ISNUMBER(B1645),(B1645-INDEX('Price Data'!B:B,MATCH(TEXT(A1645,"YYYY-MM-DD"),'Price Data'!A:A,0)+1))/INDEX('Price Data'!B:B,MATCH(TEXT(A1645,"YYYY-MM-DD"),'Price Data'!A:A,0)+1),""),"")</f>
        <v/>
      </c>
      <c r="D1645" s="34" t="str">
        <f>IFERROR(INDEX('Price Data'!E:E,MATCH(TEXT(A1645,"YYYY-MM-DD"),'Price Data'!D:D,0)),"")</f>
        <v/>
      </c>
      <c r="E1645" s="10" t="str" cm="1">
        <f t="array" ref="E1645">IFERROR(IF(ISNUMBER(D1645),(D1645-INDEX('Price Data'!E:E,MATCH(TEXT(A1645,"YYYY-MM-DD"),'Price Data'!D:D,0)+1))/INDEX('Price Data'!E:E,MATCH(TEXT(A1645,"YYYY-MM-DD"),'Price Data'!D:D,0)+1),""),"")</f>
        <v/>
      </c>
      <c r="F1645" s="34" t="str">
        <f>IFERROR(INDEX('Price Data'!H:H,MATCH(TEXT(A1645,"YYYY-MM-DD"),'Price Data'!G:G,0)),"")</f>
        <v/>
      </c>
      <c r="G1645" s="10" t="str" cm="1">
        <f t="array" ref="G1645">IFERROR(IF(ISNUMBER(F1645),(F1645-INDEX('Price Data'!H:H,MATCH(TEXT(A1645,"YYYY-MM-DD"),'Price Data'!G:G,0)+1))/INDEX('Price Data'!H:H,MATCH(TEXT(A1645,"YYYY-MM-DD"),'Price Data'!G:G,0)+1),""),"")</f>
        <v/>
      </c>
      <c r="H1645" s="34" t="str">
        <f>IFERROR(INDEX('Price Data'!K:K,MATCH(TEXT(A1645,"YYYY-MM-DD"),'Price Data'!J:J,0)),"")</f>
        <v/>
      </c>
      <c r="I1645" s="10" t="str" cm="1">
        <f t="array" ref="I1645">IFERROR(IF(ISNUMBER(H1645),(H1645-INDEX('Price Data'!K:K,MATCH(TEXT(A1645,"YYYY-MM-DD"),'Price Data'!J:J,0)+1))/INDEX('Price Data'!K:K,MATCH(TEXT(A1645,"YYYY-MM-DD"),'Price Data'!J:J,0)+1),""),"")</f>
        <v/>
      </c>
      <c r="J1645" s="34" t="str">
        <f>IFERROR(INDEX('Price Data'!N:N,MATCH(TEXT(A1645,"YYYY-MM-DD"),'Price Data'!M:M,0)),"")</f>
        <v/>
      </c>
      <c r="K1645" s="10" t="str" cm="1">
        <f t="array" ref="K1645">IFERROR(IF(ISNUMBER(J1645),(J1645-INDEX('Price Data'!N:N,MATCH(TEXT(A1645,"YYYY-MM-DD"),'Price Data'!M:M,0)+1))/INDEX('Price Data'!N:N,MATCH(TEXT(A1645,"YYYY-MM-DD"),'Price Data'!M:M,0)+1),""),"")</f>
        <v/>
      </c>
      <c r="L1645" s="34" t="str">
        <f>IFERROR(INDEX('Price Data'!Q:Q,MATCH(TEXT(A1645,"YYYY-MM-DD"),'Price Data'!P:P,0)),"")</f>
        <v/>
      </c>
      <c r="M1645" s="10" t="str" cm="1">
        <f t="array" ref="M1645">IFERROR(IF(ISNUMBER(L1645),(L1645-INDEX('Price Data'!Q:Q,MATCH(TEXT(A1645,"YYYY-MM-DD"),'Price Data'!P:P,0)+1))/INDEX('Price Data'!Q:Q,MATCH(TEXT(A1645,"YYYY-MM-DD"),'Price Data'!P:P,0)+1),""),"")</f>
        <v/>
      </c>
      <c r="N1645" s="34" t="str">
        <f>IFERROR(INDEX('Price Data'!T:T,MATCH(TEXT(A1645,"YYYY-MM-DD"),'Price Data'!S:S,0)),"")</f>
        <v/>
      </c>
      <c r="O1645" s="10" t="str" cm="1">
        <f t="array" ref="O1645">IFERROR(IF(ISNUMBER(N1645),(N1645-INDEX('Price Data'!T:T,MATCH(TEXT(A1645,"YYYY-MM-DD"),'Price Data'!S:S,0)+1))/INDEX('Price Data'!T:T,MATCH(TEXT(A1645,"YYYY-MM-DD"),'Price Data'!S:S,0)+1),""),"")</f>
        <v/>
      </c>
    </row>
    <row r="1646" spans="1:15" x14ac:dyDescent="0.3">
      <c r="A1646" s="8">
        <v>43465</v>
      </c>
      <c r="B1646" s="34" t="str">
        <f>IFERROR(INDEX('Price Data'!B:B,MATCH(TEXT(A1646,"YYYY-MM-DD"),'Price Data'!A:A,0)),"")</f>
        <v/>
      </c>
      <c r="C1646" s="10" t="str" cm="1">
        <f t="array" ref="C1646">IFERROR(IF(ISNUMBER(B1646),(B1646-INDEX('Price Data'!B:B,MATCH(TEXT(A1646,"YYYY-MM-DD"),'Price Data'!A:A,0)+1))/INDEX('Price Data'!B:B,MATCH(TEXT(A1646,"YYYY-MM-DD"),'Price Data'!A:A,0)+1),""),"")</f>
        <v/>
      </c>
      <c r="D1646" s="34" t="str">
        <f>IFERROR(INDEX('Price Data'!E:E,MATCH(TEXT(A1646,"YYYY-MM-DD"),'Price Data'!D:D,0)),"")</f>
        <v/>
      </c>
      <c r="E1646" s="10" t="str" cm="1">
        <f t="array" ref="E1646">IFERROR(IF(ISNUMBER(D1646),(D1646-INDEX('Price Data'!E:E,MATCH(TEXT(A1646,"YYYY-MM-DD"),'Price Data'!D:D,0)+1))/INDEX('Price Data'!E:E,MATCH(TEXT(A1646,"YYYY-MM-DD"),'Price Data'!D:D,0)+1),""),"")</f>
        <v/>
      </c>
      <c r="F1646" s="34" t="str">
        <f>IFERROR(INDEX('Price Data'!H:H,MATCH(TEXT(A1646,"YYYY-MM-DD"),'Price Data'!G:G,0)),"")</f>
        <v/>
      </c>
      <c r="G1646" s="10" t="str" cm="1">
        <f t="array" ref="G1646">IFERROR(IF(ISNUMBER(F1646),(F1646-INDEX('Price Data'!H:H,MATCH(TEXT(A1646,"YYYY-MM-DD"),'Price Data'!G:G,0)+1))/INDEX('Price Data'!H:H,MATCH(TEXT(A1646,"YYYY-MM-DD"),'Price Data'!G:G,0)+1),""),"")</f>
        <v/>
      </c>
      <c r="H1646" s="34" t="str">
        <f>IFERROR(INDEX('Price Data'!K:K,MATCH(TEXT(A1646,"YYYY-MM-DD"),'Price Data'!J:J,0)),"")</f>
        <v/>
      </c>
      <c r="I1646" s="10" t="str" cm="1">
        <f t="array" ref="I1646">IFERROR(IF(ISNUMBER(H1646),(H1646-INDEX('Price Data'!K:K,MATCH(TEXT(A1646,"YYYY-MM-DD"),'Price Data'!J:J,0)+1))/INDEX('Price Data'!K:K,MATCH(TEXT(A1646,"YYYY-MM-DD"),'Price Data'!J:J,0)+1),""),"")</f>
        <v/>
      </c>
      <c r="J1646" s="34" t="str">
        <f>IFERROR(INDEX('Price Data'!N:N,MATCH(TEXT(A1646,"YYYY-MM-DD"),'Price Data'!M:M,0)),"")</f>
        <v/>
      </c>
      <c r="K1646" s="10" t="str" cm="1">
        <f t="array" ref="K1646">IFERROR(IF(ISNUMBER(J1646),(J1646-INDEX('Price Data'!N:N,MATCH(TEXT(A1646,"YYYY-MM-DD"),'Price Data'!M:M,0)+1))/INDEX('Price Data'!N:N,MATCH(TEXT(A1646,"YYYY-MM-DD"),'Price Data'!M:M,0)+1),""),"")</f>
        <v/>
      </c>
      <c r="L1646" s="34" t="str">
        <f>IFERROR(INDEX('Price Data'!Q:Q,MATCH(TEXT(A1646,"YYYY-MM-DD"),'Price Data'!P:P,0)),"")</f>
        <v/>
      </c>
      <c r="M1646" s="10" t="str" cm="1">
        <f t="array" ref="M1646">IFERROR(IF(ISNUMBER(L1646),(L1646-INDEX('Price Data'!Q:Q,MATCH(TEXT(A1646,"YYYY-MM-DD"),'Price Data'!P:P,0)+1))/INDEX('Price Data'!Q:Q,MATCH(TEXT(A1646,"YYYY-MM-DD"),'Price Data'!P:P,0)+1),""),"")</f>
        <v/>
      </c>
      <c r="N1646" s="34" t="str">
        <f>IFERROR(INDEX('Price Data'!T:T,MATCH(TEXT(A1646,"YYYY-MM-DD"),'Price Data'!S:S,0)),"")</f>
        <v/>
      </c>
      <c r="O1646" s="10" t="str" cm="1">
        <f t="array" ref="O1646">IFERROR(IF(ISNUMBER(N1646),(N1646-INDEX('Price Data'!T:T,MATCH(TEXT(A1646,"YYYY-MM-DD"),'Price Data'!S:S,0)+1))/INDEX('Price Data'!T:T,MATCH(TEXT(A1646,"YYYY-MM-DD"),'Price Data'!S:S,0)+1),""),"")</f>
        <v/>
      </c>
    </row>
    <row r="1647" spans="1:15" x14ac:dyDescent="0.3">
      <c r="A1647" s="8">
        <v>43466</v>
      </c>
      <c r="B1647" s="34" t="str">
        <f>IFERROR(INDEX('Price Data'!B:B,MATCH(TEXT(A1647,"YYYY-MM-DD"),'Price Data'!A:A,0)),"")</f>
        <v/>
      </c>
      <c r="C1647" s="10" t="str" cm="1">
        <f t="array" ref="C1647">IFERROR(IF(ISNUMBER(B1647),(B1647-INDEX('Price Data'!B:B,MATCH(TEXT(A1647,"YYYY-MM-DD"),'Price Data'!A:A,0)+1))/INDEX('Price Data'!B:B,MATCH(TEXT(A1647,"YYYY-MM-DD"),'Price Data'!A:A,0)+1),""),"")</f>
        <v/>
      </c>
      <c r="D1647" s="34" t="str">
        <f>IFERROR(INDEX('Price Data'!E:E,MATCH(TEXT(A1647,"YYYY-MM-DD"),'Price Data'!D:D,0)),"")</f>
        <v/>
      </c>
      <c r="E1647" s="10" t="str" cm="1">
        <f t="array" ref="E1647">IFERROR(IF(ISNUMBER(D1647),(D1647-INDEX('Price Data'!E:E,MATCH(TEXT(A1647,"YYYY-MM-DD"),'Price Data'!D:D,0)+1))/INDEX('Price Data'!E:E,MATCH(TEXT(A1647,"YYYY-MM-DD"),'Price Data'!D:D,0)+1),""),"")</f>
        <v/>
      </c>
      <c r="F1647" s="34" t="str">
        <f>IFERROR(INDEX('Price Data'!H:H,MATCH(TEXT(A1647,"YYYY-MM-DD"),'Price Data'!G:G,0)),"")</f>
        <v/>
      </c>
      <c r="G1647" s="10" t="str" cm="1">
        <f t="array" ref="G1647">IFERROR(IF(ISNUMBER(F1647),(F1647-INDEX('Price Data'!H:H,MATCH(TEXT(A1647,"YYYY-MM-DD"),'Price Data'!G:G,0)+1))/INDEX('Price Data'!H:H,MATCH(TEXT(A1647,"YYYY-MM-DD"),'Price Data'!G:G,0)+1),""),"")</f>
        <v/>
      </c>
      <c r="H1647" s="34" t="str">
        <f>IFERROR(INDEX('Price Data'!K:K,MATCH(TEXT(A1647,"YYYY-MM-DD"),'Price Data'!J:J,0)),"")</f>
        <v/>
      </c>
      <c r="I1647" s="10" t="str" cm="1">
        <f t="array" ref="I1647">IFERROR(IF(ISNUMBER(H1647),(H1647-INDEX('Price Data'!K:K,MATCH(TEXT(A1647,"YYYY-MM-DD"),'Price Data'!J:J,0)+1))/INDEX('Price Data'!K:K,MATCH(TEXT(A1647,"YYYY-MM-DD"),'Price Data'!J:J,0)+1),""),"")</f>
        <v/>
      </c>
      <c r="J1647" s="34" t="str">
        <f>IFERROR(INDEX('Price Data'!N:N,MATCH(TEXT(A1647,"YYYY-MM-DD"),'Price Data'!M:M,0)),"")</f>
        <v/>
      </c>
      <c r="K1647" s="10" t="str" cm="1">
        <f t="array" ref="K1647">IFERROR(IF(ISNUMBER(J1647),(J1647-INDEX('Price Data'!N:N,MATCH(TEXT(A1647,"YYYY-MM-DD"),'Price Data'!M:M,0)+1))/INDEX('Price Data'!N:N,MATCH(TEXT(A1647,"YYYY-MM-DD"),'Price Data'!M:M,0)+1),""),"")</f>
        <v/>
      </c>
      <c r="L1647" s="34" t="str">
        <f>IFERROR(INDEX('Price Data'!Q:Q,MATCH(TEXT(A1647,"YYYY-MM-DD"),'Price Data'!P:P,0)),"")</f>
        <v/>
      </c>
      <c r="M1647" s="10" t="str" cm="1">
        <f t="array" ref="M1647">IFERROR(IF(ISNUMBER(L1647),(L1647-INDEX('Price Data'!Q:Q,MATCH(TEXT(A1647,"YYYY-MM-DD"),'Price Data'!P:P,0)+1))/INDEX('Price Data'!Q:Q,MATCH(TEXT(A1647,"YYYY-MM-DD"),'Price Data'!P:P,0)+1),""),"")</f>
        <v/>
      </c>
      <c r="N1647" s="34" t="str">
        <f>IFERROR(INDEX('Price Data'!T:T,MATCH(TEXT(A1647,"YYYY-MM-DD"),'Price Data'!S:S,0)),"")</f>
        <v/>
      </c>
      <c r="O1647" s="10" t="str" cm="1">
        <f t="array" ref="O1647">IFERROR(IF(ISNUMBER(N1647),(N1647-INDEX('Price Data'!T:T,MATCH(TEXT(A1647,"YYYY-MM-DD"),'Price Data'!S:S,0)+1))/INDEX('Price Data'!T:T,MATCH(TEXT(A1647,"YYYY-MM-DD"),'Price Data'!S:S,0)+1),""),"")</f>
        <v/>
      </c>
    </row>
    <row r="1648" spans="1:15" x14ac:dyDescent="0.3">
      <c r="A1648" s="8">
        <v>43467</v>
      </c>
      <c r="B1648" s="34">
        <f>IFERROR(INDEX('Price Data'!B:B,MATCH(TEXT(A1648,"YYYY-MM-DD"),'Price Data'!A:A,0)),"")</f>
        <v>18331</v>
      </c>
      <c r="C1648" s="10" cm="1">
        <f t="array" ref="C1648">IFERROR(IF(ISNUMBER(B1648),(B1648-INDEX('Price Data'!B:B,MATCH(TEXT(A1648,"YYYY-MM-DD"),'Price Data'!A:A,0)+1))/INDEX('Price Data'!B:B,MATCH(TEXT(A1648,"YYYY-MM-DD"),'Price Data'!A:A,0)+1),""),"")</f>
        <v>3.8201266099104997E-4</v>
      </c>
      <c r="D1648" s="34">
        <f>IFERROR(INDEX('Price Data'!E:E,MATCH(TEXT(A1648,"YYYY-MM-DD"),'Price Data'!D:D,0)),"")</f>
        <v>9.77</v>
      </c>
      <c r="E1648" s="10" cm="1">
        <f t="array" ref="E1648">IFERROR(IF(ISNUMBER(D1648),(D1648-INDEX('Price Data'!E:E,MATCH(TEXT(A1648,"YYYY-MM-DD"),'Price Data'!D:D,0)+1))/INDEX('Price Data'!E:E,MATCH(TEXT(A1648,"YYYY-MM-DD"),'Price Data'!D:D,0)+1),""),"")</f>
        <v>-1.2133468149646207E-2</v>
      </c>
      <c r="F1648" s="34">
        <f>IFERROR(INDEX('Price Data'!H:H,MATCH(TEXT(A1648,"YYYY-MM-DD"),'Price Data'!G:G,0)),"")</f>
        <v>153</v>
      </c>
      <c r="G1648" s="10" cm="1">
        <f t="array" ref="G1648">IFERROR(IF(ISNUMBER(F1648),(F1648-INDEX('Price Data'!H:H,MATCH(TEXT(A1648,"YYYY-MM-DD"),'Price Data'!G:G,0)+1))/INDEX('Price Data'!H:H,MATCH(TEXT(A1648,"YYYY-MM-DD"),'Price Data'!G:G,0)+1),""),"")</f>
        <v>2.306918709991598E-2</v>
      </c>
      <c r="H1648" s="34">
        <f>IFERROR(INDEX('Price Data'!K:K,MATCH(TEXT(A1648,"YYYY-MM-DD"),'Price Data'!J:J,0)),"")</f>
        <v>1.91</v>
      </c>
      <c r="I1648" s="10" cm="1">
        <f t="array" ref="I1648">IFERROR(IF(ISNUMBER(H1648),(H1648-INDEX('Price Data'!K:K,MATCH(TEXT(A1648,"YYYY-MM-DD"),'Price Data'!J:J,0)+1))/INDEX('Price Data'!K:K,MATCH(TEXT(A1648,"YYYY-MM-DD"),'Price Data'!J:J,0)+1),""),"")</f>
        <v>-1.546391752577321E-2</v>
      </c>
      <c r="J1648" s="34">
        <f>IFERROR(INDEX('Price Data'!N:N,MATCH(TEXT(A1648,"YYYY-MM-DD"),'Price Data'!M:M,0)),"")</f>
        <v>2.23</v>
      </c>
      <c r="K1648" s="10" cm="1">
        <f t="array" ref="K1648">IFERROR(IF(ISNUMBER(J1648),(J1648-INDEX('Price Data'!N:N,MATCH(TEXT(A1648,"YYYY-MM-DD"),'Price Data'!M:M,0)+1))/INDEX('Price Data'!N:N,MATCH(TEXT(A1648,"YYYY-MM-DD"),'Price Data'!M:M,0)+1),""),"")</f>
        <v>-2.1929824561403431E-2</v>
      </c>
      <c r="L1648" s="34">
        <f>IFERROR(INDEX('Price Data'!Q:Q,MATCH(TEXT(A1648,"YYYY-MM-DD"),'Price Data'!P:P,0)),"")</f>
        <v>1.99</v>
      </c>
      <c r="M1648" s="10" cm="1">
        <f t="array" ref="M1648">IFERROR(IF(ISNUMBER(L1648),(L1648-INDEX('Price Data'!Q:Q,MATCH(TEXT(A1648,"YYYY-MM-DD"),'Price Data'!P:P,0)+1))/INDEX('Price Data'!Q:Q,MATCH(TEXT(A1648,"YYYY-MM-DD"),'Price Data'!P:P,0)+1),""),"")</f>
        <v>1.01522842639594E-2</v>
      </c>
      <c r="N1648" s="34">
        <f>IFERROR(INDEX('Price Data'!T:T,MATCH(TEXT(A1648,"YYYY-MM-DD"),'Price Data'!S:S,0)),"")</f>
        <v>2.61</v>
      </c>
      <c r="O1648" s="10" cm="1">
        <f t="array" ref="O1648">IFERROR(IF(ISNUMBER(N1648),(N1648-INDEX('Price Data'!T:T,MATCH(TEXT(A1648,"YYYY-MM-DD"),'Price Data'!S:S,0)+1))/INDEX('Price Data'!T:T,MATCH(TEXT(A1648,"YYYY-MM-DD"),'Price Data'!S:S,0)+1),""),"")</f>
        <v>-7.6045627376425924E-3</v>
      </c>
    </row>
    <row r="1649" spans="1:15" x14ac:dyDescent="0.3">
      <c r="A1649" s="8">
        <v>43468</v>
      </c>
      <c r="B1649" s="34">
        <f>IFERROR(INDEX('Price Data'!B:B,MATCH(TEXT(A1649,"YYYY-MM-DD"),'Price Data'!A:A,0)),"")</f>
        <v>18218</v>
      </c>
      <c r="C1649" s="10" cm="1">
        <f t="array" ref="C1649">IFERROR(IF(ISNUMBER(B1649),(B1649-INDEX('Price Data'!B:B,MATCH(TEXT(A1649,"YYYY-MM-DD"),'Price Data'!A:A,0)+1))/INDEX('Price Data'!B:B,MATCH(TEXT(A1649,"YYYY-MM-DD"),'Price Data'!A:A,0)+1),""),"")</f>
        <v>-6.1644209262997109E-3</v>
      </c>
      <c r="D1649" s="34">
        <f>IFERROR(INDEX('Price Data'!E:E,MATCH(TEXT(A1649,"YYYY-MM-DD"),'Price Data'!D:D,0)),"")</f>
        <v>9.6300000000000008</v>
      </c>
      <c r="E1649" s="10" cm="1">
        <f t="array" ref="E1649">IFERROR(IF(ISNUMBER(D1649),(D1649-INDEX('Price Data'!E:E,MATCH(TEXT(A1649,"YYYY-MM-DD"),'Price Data'!D:D,0)+1))/INDEX('Price Data'!E:E,MATCH(TEXT(A1649,"YYYY-MM-DD"),'Price Data'!D:D,0)+1),""),"")</f>
        <v>-1.4329580348003971E-2</v>
      </c>
      <c r="F1649" s="34">
        <f>IFERROR(INDEX('Price Data'!H:H,MATCH(TEXT(A1649,"YYYY-MM-DD"),'Price Data'!G:G,0)),"")</f>
        <v>147</v>
      </c>
      <c r="G1649" s="10" cm="1">
        <f t="array" ref="G1649">IFERROR(IF(ISNUMBER(F1649),(F1649-INDEX('Price Data'!H:H,MATCH(TEXT(A1649,"YYYY-MM-DD"),'Price Data'!G:G,0)+1))/INDEX('Price Data'!H:H,MATCH(TEXT(A1649,"YYYY-MM-DD"),'Price Data'!G:G,0)+1),""),"")</f>
        <v>-3.9215686274509803E-2</v>
      </c>
      <c r="H1649" s="34">
        <f>IFERROR(INDEX('Price Data'!K:K,MATCH(TEXT(A1649,"YYYY-MM-DD"),'Price Data'!J:J,0)),"")</f>
        <v>1.9</v>
      </c>
      <c r="I1649" s="10" cm="1">
        <f t="array" ref="I1649">IFERROR(IF(ISNUMBER(H1649),(H1649-INDEX('Price Data'!K:K,MATCH(TEXT(A1649,"YYYY-MM-DD"),'Price Data'!J:J,0)+1))/INDEX('Price Data'!K:K,MATCH(TEXT(A1649,"YYYY-MM-DD"),'Price Data'!J:J,0)+1),""),"")</f>
        <v>-5.2356020942408424E-3</v>
      </c>
      <c r="J1649" s="34">
        <f>IFERROR(INDEX('Price Data'!N:N,MATCH(TEXT(A1649,"YYYY-MM-DD"),'Price Data'!M:M,0)),"")</f>
        <v>2.2200000000000002</v>
      </c>
      <c r="K1649" s="10" cm="1">
        <f t="array" ref="K1649">IFERROR(IF(ISNUMBER(J1649),(J1649-INDEX('Price Data'!N:N,MATCH(TEXT(A1649,"YYYY-MM-DD"),'Price Data'!M:M,0)+1))/INDEX('Price Data'!N:N,MATCH(TEXT(A1649,"YYYY-MM-DD"),'Price Data'!M:M,0)+1),""),"")</f>
        <v>-4.4843049327353305E-3</v>
      </c>
      <c r="L1649" s="34">
        <f>IFERROR(INDEX('Price Data'!Q:Q,MATCH(TEXT(A1649,"YYYY-MM-DD"),'Price Data'!P:P,0)),"")</f>
        <v>1.96</v>
      </c>
      <c r="M1649" s="10" cm="1">
        <f t="array" ref="M1649">IFERROR(IF(ISNUMBER(L1649),(L1649-INDEX('Price Data'!Q:Q,MATCH(TEXT(A1649,"YYYY-MM-DD"),'Price Data'!P:P,0)+1))/INDEX('Price Data'!Q:Q,MATCH(TEXT(A1649,"YYYY-MM-DD"),'Price Data'!P:P,0)+1),""),"")</f>
        <v>-1.5075376884422124E-2</v>
      </c>
      <c r="N1649" s="34">
        <f>IFERROR(INDEX('Price Data'!T:T,MATCH(TEXT(A1649,"YYYY-MM-DD"),'Price Data'!S:S,0)),"")</f>
        <v>2.7</v>
      </c>
      <c r="O1649" s="10" cm="1">
        <f t="array" ref="O1649">IFERROR(IF(ISNUMBER(N1649),(N1649-INDEX('Price Data'!T:T,MATCH(TEXT(A1649,"YYYY-MM-DD"),'Price Data'!S:S,0)+1))/INDEX('Price Data'!T:T,MATCH(TEXT(A1649,"YYYY-MM-DD"),'Price Data'!S:S,0)+1),""),"")</f>
        <v>3.4482758620689773E-2</v>
      </c>
    </row>
    <row r="1650" spans="1:15" x14ac:dyDescent="0.3">
      <c r="A1650" s="8">
        <v>43469</v>
      </c>
      <c r="B1650" s="34">
        <f>IFERROR(INDEX('Price Data'!B:B,MATCH(TEXT(A1650,"YYYY-MM-DD"),'Price Data'!A:A,0)),"")</f>
        <v>18832</v>
      </c>
      <c r="C1650" s="10" cm="1">
        <f t="array" ref="C1650">IFERROR(IF(ISNUMBER(B1650),(B1650-INDEX('Price Data'!B:B,MATCH(TEXT(A1650,"YYYY-MM-DD"),'Price Data'!A:A,0)+1))/INDEX('Price Data'!B:B,MATCH(TEXT(A1650,"YYYY-MM-DD"),'Price Data'!A:A,0)+1),""),"")</f>
        <v>3.3702931166977715E-2</v>
      </c>
      <c r="D1650" s="34">
        <f>IFERROR(INDEX('Price Data'!E:E,MATCH(TEXT(A1650,"YYYY-MM-DD"),'Price Data'!D:D,0)),"")</f>
        <v>10.210000000000001</v>
      </c>
      <c r="E1650" s="10" cm="1">
        <f t="array" ref="E1650">IFERROR(IF(ISNUMBER(D1650),(D1650-INDEX('Price Data'!E:E,MATCH(TEXT(A1650,"YYYY-MM-DD"),'Price Data'!D:D,0)+1))/INDEX('Price Data'!E:E,MATCH(TEXT(A1650,"YYYY-MM-DD"),'Price Data'!D:D,0)+1),""),"")</f>
        <v>6.0228452751817242E-2</v>
      </c>
      <c r="F1650" s="34">
        <f>IFERROR(INDEX('Price Data'!H:H,MATCH(TEXT(A1650,"YYYY-MM-DD"),'Price Data'!G:G,0)),"")</f>
        <v>151.699997</v>
      </c>
      <c r="G1650" s="10" cm="1">
        <f t="array" ref="G1650">IFERROR(IF(ISNUMBER(F1650),(F1650-INDEX('Price Data'!H:H,MATCH(TEXT(A1650,"YYYY-MM-DD"),'Price Data'!G:G,0)+1))/INDEX('Price Data'!H:H,MATCH(TEXT(A1650,"YYYY-MM-DD"),'Price Data'!G:G,0)+1),""),"")</f>
        <v>3.1972768707482967E-2</v>
      </c>
      <c r="H1650" s="34">
        <f>IFERROR(INDEX('Price Data'!K:K,MATCH(TEXT(A1650,"YYYY-MM-DD"),'Price Data'!J:J,0)),"")</f>
        <v>2</v>
      </c>
      <c r="I1650" s="10" cm="1">
        <f t="array" ref="I1650">IFERROR(IF(ISNUMBER(H1650),(H1650-INDEX('Price Data'!K:K,MATCH(TEXT(A1650,"YYYY-MM-DD"),'Price Data'!J:J,0)+1))/INDEX('Price Data'!K:K,MATCH(TEXT(A1650,"YYYY-MM-DD"),'Price Data'!J:J,0)+1),""),"")</f>
        <v>5.2631578947368474E-2</v>
      </c>
      <c r="J1650" s="34">
        <f>IFERROR(INDEX('Price Data'!N:N,MATCH(TEXT(A1650,"YYYY-MM-DD"),'Price Data'!M:M,0)),"")</f>
        <v>2.29</v>
      </c>
      <c r="K1650" s="10" cm="1">
        <f t="array" ref="K1650">IFERROR(IF(ISNUMBER(J1650),(J1650-INDEX('Price Data'!N:N,MATCH(TEXT(A1650,"YYYY-MM-DD"),'Price Data'!M:M,0)+1))/INDEX('Price Data'!N:N,MATCH(TEXT(A1650,"YYYY-MM-DD"),'Price Data'!M:M,0)+1),""),"")</f>
        <v>3.1531531531531459E-2</v>
      </c>
      <c r="L1650" s="34">
        <f>IFERROR(INDEX('Price Data'!Q:Q,MATCH(TEXT(A1650,"YYYY-MM-DD"),'Price Data'!P:P,0)),"")</f>
        <v>2.0499999999999998</v>
      </c>
      <c r="M1650" s="10" cm="1">
        <f t="array" ref="M1650">IFERROR(IF(ISNUMBER(L1650),(L1650-INDEX('Price Data'!Q:Q,MATCH(TEXT(A1650,"YYYY-MM-DD"),'Price Data'!P:P,0)+1))/INDEX('Price Data'!Q:Q,MATCH(TEXT(A1650,"YYYY-MM-DD"),'Price Data'!P:P,0)+1),""),"")</f>
        <v>4.5918367346938702E-2</v>
      </c>
      <c r="N1650" s="34">
        <f>IFERROR(INDEX('Price Data'!T:T,MATCH(TEXT(A1650,"YYYY-MM-DD"),'Price Data'!S:S,0)),"")</f>
        <v>2.72</v>
      </c>
      <c r="O1650" s="10" cm="1">
        <f t="array" ref="O1650">IFERROR(IF(ISNUMBER(N1650),(N1650-INDEX('Price Data'!T:T,MATCH(TEXT(A1650,"YYYY-MM-DD"),'Price Data'!S:S,0)+1))/INDEX('Price Data'!T:T,MATCH(TEXT(A1650,"YYYY-MM-DD"),'Price Data'!S:S,0)+1),""),"")</f>
        <v>7.4074074074074138E-3</v>
      </c>
    </row>
    <row r="1651" spans="1:15" x14ac:dyDescent="0.3">
      <c r="A1651" s="8">
        <v>43470</v>
      </c>
      <c r="B1651" s="34" t="str">
        <f>IFERROR(INDEX('Price Data'!B:B,MATCH(TEXT(A1651,"YYYY-MM-DD"),'Price Data'!A:A,0)),"")</f>
        <v/>
      </c>
      <c r="C1651" s="10" t="str" cm="1">
        <f t="array" ref="C1651">IFERROR(IF(ISNUMBER(B1651),(B1651-INDEX('Price Data'!B:B,MATCH(TEXT(A1651,"YYYY-MM-DD"),'Price Data'!A:A,0)+1))/INDEX('Price Data'!B:B,MATCH(TEXT(A1651,"YYYY-MM-DD"),'Price Data'!A:A,0)+1),""),"")</f>
        <v/>
      </c>
      <c r="D1651" s="34" t="str">
        <f>IFERROR(INDEX('Price Data'!E:E,MATCH(TEXT(A1651,"YYYY-MM-DD"),'Price Data'!D:D,0)),"")</f>
        <v/>
      </c>
      <c r="E1651" s="10" t="str" cm="1">
        <f t="array" ref="E1651">IFERROR(IF(ISNUMBER(D1651),(D1651-INDEX('Price Data'!E:E,MATCH(TEXT(A1651,"YYYY-MM-DD"),'Price Data'!D:D,0)+1))/INDEX('Price Data'!E:E,MATCH(TEXT(A1651,"YYYY-MM-DD"),'Price Data'!D:D,0)+1),""),"")</f>
        <v/>
      </c>
      <c r="F1651" s="34" t="str">
        <f>IFERROR(INDEX('Price Data'!H:H,MATCH(TEXT(A1651,"YYYY-MM-DD"),'Price Data'!G:G,0)),"")</f>
        <v/>
      </c>
      <c r="G1651" s="10" t="str" cm="1">
        <f t="array" ref="G1651">IFERROR(IF(ISNUMBER(F1651),(F1651-INDEX('Price Data'!H:H,MATCH(TEXT(A1651,"YYYY-MM-DD"),'Price Data'!G:G,0)+1))/INDEX('Price Data'!H:H,MATCH(TEXT(A1651,"YYYY-MM-DD"),'Price Data'!G:G,0)+1),""),"")</f>
        <v/>
      </c>
      <c r="H1651" s="34" t="str">
        <f>IFERROR(INDEX('Price Data'!K:K,MATCH(TEXT(A1651,"YYYY-MM-DD"),'Price Data'!J:J,0)),"")</f>
        <v/>
      </c>
      <c r="I1651" s="10" t="str" cm="1">
        <f t="array" ref="I1651">IFERROR(IF(ISNUMBER(H1651),(H1651-INDEX('Price Data'!K:K,MATCH(TEXT(A1651,"YYYY-MM-DD"),'Price Data'!J:J,0)+1))/INDEX('Price Data'!K:K,MATCH(TEXT(A1651,"YYYY-MM-DD"),'Price Data'!J:J,0)+1),""),"")</f>
        <v/>
      </c>
      <c r="J1651" s="34" t="str">
        <f>IFERROR(INDEX('Price Data'!N:N,MATCH(TEXT(A1651,"YYYY-MM-DD"),'Price Data'!M:M,0)),"")</f>
        <v/>
      </c>
      <c r="K1651" s="10" t="str" cm="1">
        <f t="array" ref="K1651">IFERROR(IF(ISNUMBER(J1651),(J1651-INDEX('Price Data'!N:N,MATCH(TEXT(A1651,"YYYY-MM-DD"),'Price Data'!M:M,0)+1))/INDEX('Price Data'!N:N,MATCH(TEXT(A1651,"YYYY-MM-DD"),'Price Data'!M:M,0)+1),""),"")</f>
        <v/>
      </c>
      <c r="L1651" s="34" t="str">
        <f>IFERROR(INDEX('Price Data'!Q:Q,MATCH(TEXT(A1651,"YYYY-MM-DD"),'Price Data'!P:P,0)),"")</f>
        <v/>
      </c>
      <c r="M1651" s="10" t="str" cm="1">
        <f t="array" ref="M1651">IFERROR(IF(ISNUMBER(L1651),(L1651-INDEX('Price Data'!Q:Q,MATCH(TEXT(A1651,"YYYY-MM-DD"),'Price Data'!P:P,0)+1))/INDEX('Price Data'!Q:Q,MATCH(TEXT(A1651,"YYYY-MM-DD"),'Price Data'!P:P,0)+1),""),"")</f>
        <v/>
      </c>
      <c r="N1651" s="34" t="str">
        <f>IFERROR(INDEX('Price Data'!T:T,MATCH(TEXT(A1651,"YYYY-MM-DD"),'Price Data'!S:S,0)),"")</f>
        <v/>
      </c>
      <c r="O1651" s="10" t="str" cm="1">
        <f t="array" ref="O1651">IFERROR(IF(ISNUMBER(N1651),(N1651-INDEX('Price Data'!T:T,MATCH(TEXT(A1651,"YYYY-MM-DD"),'Price Data'!S:S,0)+1))/INDEX('Price Data'!T:T,MATCH(TEXT(A1651,"YYYY-MM-DD"),'Price Data'!S:S,0)+1),""),"")</f>
        <v/>
      </c>
    </row>
    <row r="1652" spans="1:15" x14ac:dyDescent="0.3">
      <c r="A1652" s="8">
        <v>43471</v>
      </c>
      <c r="B1652" s="34" t="str">
        <f>IFERROR(INDEX('Price Data'!B:B,MATCH(TEXT(A1652,"YYYY-MM-DD"),'Price Data'!A:A,0)),"")</f>
        <v/>
      </c>
      <c r="C1652" s="10" t="str" cm="1">
        <f t="array" ref="C1652">IFERROR(IF(ISNUMBER(B1652),(B1652-INDEX('Price Data'!B:B,MATCH(TEXT(A1652,"YYYY-MM-DD"),'Price Data'!A:A,0)+1))/INDEX('Price Data'!B:B,MATCH(TEXT(A1652,"YYYY-MM-DD"),'Price Data'!A:A,0)+1),""),"")</f>
        <v/>
      </c>
      <c r="D1652" s="34" t="str">
        <f>IFERROR(INDEX('Price Data'!E:E,MATCH(TEXT(A1652,"YYYY-MM-DD"),'Price Data'!D:D,0)),"")</f>
        <v/>
      </c>
      <c r="E1652" s="10" t="str" cm="1">
        <f t="array" ref="E1652">IFERROR(IF(ISNUMBER(D1652),(D1652-INDEX('Price Data'!E:E,MATCH(TEXT(A1652,"YYYY-MM-DD"),'Price Data'!D:D,0)+1))/INDEX('Price Data'!E:E,MATCH(TEXT(A1652,"YYYY-MM-DD"),'Price Data'!D:D,0)+1),""),"")</f>
        <v/>
      </c>
      <c r="F1652" s="34" t="str">
        <f>IFERROR(INDEX('Price Data'!H:H,MATCH(TEXT(A1652,"YYYY-MM-DD"),'Price Data'!G:G,0)),"")</f>
        <v/>
      </c>
      <c r="G1652" s="10" t="str" cm="1">
        <f t="array" ref="G1652">IFERROR(IF(ISNUMBER(F1652),(F1652-INDEX('Price Data'!H:H,MATCH(TEXT(A1652,"YYYY-MM-DD"),'Price Data'!G:G,0)+1))/INDEX('Price Data'!H:H,MATCH(TEXT(A1652,"YYYY-MM-DD"),'Price Data'!G:G,0)+1),""),"")</f>
        <v/>
      </c>
      <c r="H1652" s="34" t="str">
        <f>IFERROR(INDEX('Price Data'!K:K,MATCH(TEXT(A1652,"YYYY-MM-DD"),'Price Data'!J:J,0)),"")</f>
        <v/>
      </c>
      <c r="I1652" s="10" t="str" cm="1">
        <f t="array" ref="I1652">IFERROR(IF(ISNUMBER(H1652),(H1652-INDEX('Price Data'!K:K,MATCH(TEXT(A1652,"YYYY-MM-DD"),'Price Data'!J:J,0)+1))/INDEX('Price Data'!K:K,MATCH(TEXT(A1652,"YYYY-MM-DD"),'Price Data'!J:J,0)+1),""),"")</f>
        <v/>
      </c>
      <c r="J1652" s="34" t="str">
        <f>IFERROR(INDEX('Price Data'!N:N,MATCH(TEXT(A1652,"YYYY-MM-DD"),'Price Data'!M:M,0)),"")</f>
        <v/>
      </c>
      <c r="K1652" s="10" t="str" cm="1">
        <f t="array" ref="K1652">IFERROR(IF(ISNUMBER(J1652),(J1652-INDEX('Price Data'!N:N,MATCH(TEXT(A1652,"YYYY-MM-DD"),'Price Data'!M:M,0)+1))/INDEX('Price Data'!N:N,MATCH(TEXT(A1652,"YYYY-MM-DD"),'Price Data'!M:M,0)+1),""),"")</f>
        <v/>
      </c>
      <c r="L1652" s="34" t="str">
        <f>IFERROR(INDEX('Price Data'!Q:Q,MATCH(TEXT(A1652,"YYYY-MM-DD"),'Price Data'!P:P,0)),"")</f>
        <v/>
      </c>
      <c r="M1652" s="10" t="str" cm="1">
        <f t="array" ref="M1652">IFERROR(IF(ISNUMBER(L1652),(L1652-INDEX('Price Data'!Q:Q,MATCH(TEXT(A1652,"YYYY-MM-DD"),'Price Data'!P:P,0)+1))/INDEX('Price Data'!Q:Q,MATCH(TEXT(A1652,"YYYY-MM-DD"),'Price Data'!P:P,0)+1),""),"")</f>
        <v/>
      </c>
      <c r="N1652" s="34" t="str">
        <f>IFERROR(INDEX('Price Data'!T:T,MATCH(TEXT(A1652,"YYYY-MM-DD"),'Price Data'!S:S,0)),"")</f>
        <v/>
      </c>
      <c r="O1652" s="10" t="str" cm="1">
        <f t="array" ref="O1652">IFERROR(IF(ISNUMBER(N1652),(N1652-INDEX('Price Data'!T:T,MATCH(TEXT(A1652,"YYYY-MM-DD"),'Price Data'!S:S,0)+1))/INDEX('Price Data'!T:T,MATCH(TEXT(A1652,"YYYY-MM-DD"),'Price Data'!S:S,0)+1),""),"")</f>
        <v/>
      </c>
    </row>
    <row r="1653" spans="1:15" x14ac:dyDescent="0.3">
      <c r="A1653" s="8">
        <v>43472</v>
      </c>
      <c r="B1653" s="34">
        <f>IFERROR(INDEX('Price Data'!B:B,MATCH(TEXT(A1653,"YYYY-MM-DD"),'Price Data'!A:A,0)),"")</f>
        <v>18953</v>
      </c>
      <c r="C1653" s="10" cm="1">
        <f t="array" ref="C1653">IFERROR(IF(ISNUMBER(B1653),(B1653-INDEX('Price Data'!B:B,MATCH(TEXT(A1653,"YYYY-MM-DD"),'Price Data'!A:A,0)+1))/INDEX('Price Data'!B:B,MATCH(TEXT(A1653,"YYYY-MM-DD"),'Price Data'!A:A,0)+1),""),"")</f>
        <v>6.4252336448598129E-3</v>
      </c>
      <c r="D1653" s="34">
        <f>IFERROR(INDEX('Price Data'!E:E,MATCH(TEXT(A1653,"YYYY-MM-DD"),'Price Data'!D:D,0)),"")</f>
        <v>10.48</v>
      </c>
      <c r="E1653" s="10" cm="1">
        <f t="array" ref="E1653">IFERROR(IF(ISNUMBER(D1653),(D1653-INDEX('Price Data'!E:E,MATCH(TEXT(A1653,"YYYY-MM-DD"),'Price Data'!D:D,0)+1))/INDEX('Price Data'!E:E,MATCH(TEXT(A1653,"YYYY-MM-DD"),'Price Data'!D:D,0)+1),""),"")</f>
        <v>2.6444662095984284E-2</v>
      </c>
      <c r="F1653" s="34">
        <f>IFERROR(INDEX('Price Data'!H:H,MATCH(TEXT(A1653,"YYYY-MM-DD"),'Price Data'!G:G,0)),"")</f>
        <v>152.800003</v>
      </c>
      <c r="G1653" s="10" cm="1">
        <f t="array" ref="G1653">IFERROR(IF(ISNUMBER(F1653),(F1653-INDEX('Price Data'!H:H,MATCH(TEXT(A1653,"YYYY-MM-DD"),'Price Data'!G:G,0)+1))/INDEX('Price Data'!H:H,MATCH(TEXT(A1653,"YYYY-MM-DD"),'Price Data'!G:G,0)+1),""),"")</f>
        <v>7.2511932877626067E-3</v>
      </c>
      <c r="H1653" s="34">
        <f>IFERROR(INDEX('Price Data'!K:K,MATCH(TEXT(A1653,"YYYY-MM-DD"),'Price Data'!J:J,0)),"")</f>
        <v>2.0299999999999998</v>
      </c>
      <c r="I1653" s="10" cm="1">
        <f t="array" ref="I1653">IFERROR(IF(ISNUMBER(H1653),(H1653-INDEX('Price Data'!K:K,MATCH(TEXT(A1653,"YYYY-MM-DD"),'Price Data'!J:J,0)+1))/INDEX('Price Data'!K:K,MATCH(TEXT(A1653,"YYYY-MM-DD"),'Price Data'!J:J,0)+1),""),"")</f>
        <v>1.4999999999999902E-2</v>
      </c>
      <c r="J1653" s="34">
        <f>IFERROR(INDEX('Price Data'!N:N,MATCH(TEXT(A1653,"YYYY-MM-DD"),'Price Data'!M:M,0)),"")</f>
        <v>2.2999999999999998</v>
      </c>
      <c r="K1653" s="10" cm="1">
        <f t="array" ref="K1653">IFERROR(IF(ISNUMBER(J1653),(J1653-INDEX('Price Data'!N:N,MATCH(TEXT(A1653,"YYYY-MM-DD"),'Price Data'!M:M,0)+1))/INDEX('Price Data'!N:N,MATCH(TEXT(A1653,"YYYY-MM-DD"),'Price Data'!M:M,0)+1),""),"")</f>
        <v>4.3668122270741428E-3</v>
      </c>
      <c r="L1653" s="34">
        <f>IFERROR(INDEX('Price Data'!Q:Q,MATCH(TEXT(A1653,"YYYY-MM-DD"),'Price Data'!P:P,0)),"")</f>
        <v>2.06</v>
      </c>
      <c r="M1653" s="10" cm="1">
        <f t="array" ref="M1653">IFERROR(IF(ISNUMBER(L1653),(L1653-INDEX('Price Data'!Q:Q,MATCH(TEXT(A1653,"YYYY-MM-DD"),'Price Data'!P:P,0)+1))/INDEX('Price Data'!Q:Q,MATCH(TEXT(A1653,"YYYY-MM-DD"),'Price Data'!P:P,0)+1),""),"")</f>
        <v>4.8780487804879176E-3</v>
      </c>
      <c r="N1653" s="34">
        <f>IFERROR(INDEX('Price Data'!T:T,MATCH(TEXT(A1653,"YYYY-MM-DD"),'Price Data'!S:S,0)),"")</f>
        <v>2.71</v>
      </c>
      <c r="O1653" s="10" cm="1">
        <f t="array" ref="O1653">IFERROR(IF(ISNUMBER(N1653),(N1653-INDEX('Price Data'!T:T,MATCH(TEXT(A1653,"YYYY-MM-DD"),'Price Data'!S:S,0)+1))/INDEX('Price Data'!T:T,MATCH(TEXT(A1653,"YYYY-MM-DD"),'Price Data'!S:S,0)+1),""),"")</f>
        <v>-3.6764705882353786E-3</v>
      </c>
    </row>
    <row r="1654" spans="1:15" x14ac:dyDescent="0.3">
      <c r="A1654" s="8">
        <v>43473</v>
      </c>
      <c r="B1654" s="34">
        <f>IFERROR(INDEX('Price Data'!B:B,MATCH(TEXT(A1654,"YYYY-MM-DD"),'Price Data'!A:A,0)),"")</f>
        <v>19000</v>
      </c>
      <c r="C1654" s="10" cm="1">
        <f t="array" ref="C1654">IFERROR(IF(ISNUMBER(B1654),(B1654-INDEX('Price Data'!B:B,MATCH(TEXT(A1654,"YYYY-MM-DD"),'Price Data'!A:A,0)+1))/INDEX('Price Data'!B:B,MATCH(TEXT(A1654,"YYYY-MM-DD"),'Price Data'!A:A,0)+1),""),"")</f>
        <v>2.4798184983907561E-3</v>
      </c>
      <c r="D1654" s="34">
        <f>IFERROR(INDEX('Price Data'!E:E,MATCH(TEXT(A1654,"YYYY-MM-DD"),'Price Data'!D:D,0)),"")</f>
        <v>10.31</v>
      </c>
      <c r="E1654" s="10" cm="1">
        <f t="array" ref="E1654">IFERROR(IF(ISNUMBER(D1654),(D1654-INDEX('Price Data'!E:E,MATCH(TEXT(A1654,"YYYY-MM-DD"),'Price Data'!D:D,0)+1))/INDEX('Price Data'!E:E,MATCH(TEXT(A1654,"YYYY-MM-DD"),'Price Data'!D:D,0)+1),""),"")</f>
        <v>-1.6221374045801519E-2</v>
      </c>
      <c r="F1654" s="34">
        <f>IFERROR(INDEX('Price Data'!H:H,MATCH(TEXT(A1654,"YYYY-MM-DD"),'Price Data'!G:G,0)),"")</f>
        <v>153.449997</v>
      </c>
      <c r="G1654" s="10" cm="1">
        <f t="array" ref="G1654">IFERROR(IF(ISNUMBER(F1654),(F1654-INDEX('Price Data'!H:H,MATCH(TEXT(A1654,"YYYY-MM-DD"),'Price Data'!G:G,0)+1))/INDEX('Price Data'!H:H,MATCH(TEXT(A1654,"YYYY-MM-DD"),'Price Data'!G:G,0)+1),""),"")</f>
        <v>4.2538873510361936E-3</v>
      </c>
      <c r="H1654" s="34">
        <f>IFERROR(INDEX('Price Data'!K:K,MATCH(TEXT(A1654,"YYYY-MM-DD"),'Price Data'!J:J,0)),"")</f>
        <v>2.0099999999999998</v>
      </c>
      <c r="I1654" s="10" cm="1">
        <f t="array" ref="I1654">IFERROR(IF(ISNUMBER(H1654),(H1654-INDEX('Price Data'!K:K,MATCH(TEXT(A1654,"YYYY-MM-DD"),'Price Data'!J:J,0)+1))/INDEX('Price Data'!K:K,MATCH(TEXT(A1654,"YYYY-MM-DD"),'Price Data'!J:J,0)+1),""),"")</f>
        <v>-9.8522167487684834E-3</v>
      </c>
      <c r="J1654" s="34">
        <f>IFERROR(INDEX('Price Data'!N:N,MATCH(TEXT(A1654,"YYYY-MM-DD"),'Price Data'!M:M,0)),"")</f>
        <v>2.25</v>
      </c>
      <c r="K1654" s="10" cm="1">
        <f t="array" ref="K1654">IFERROR(IF(ISNUMBER(J1654),(J1654-INDEX('Price Data'!N:N,MATCH(TEXT(A1654,"YYYY-MM-DD"),'Price Data'!M:M,0)+1))/INDEX('Price Data'!N:N,MATCH(TEXT(A1654,"YYYY-MM-DD"),'Price Data'!M:M,0)+1),""),"")</f>
        <v>-2.1739130434782532E-2</v>
      </c>
      <c r="L1654" s="34">
        <f>IFERROR(INDEX('Price Data'!Q:Q,MATCH(TEXT(A1654,"YYYY-MM-DD"),'Price Data'!P:P,0)),"")</f>
        <v>2.02</v>
      </c>
      <c r="M1654" s="10" cm="1">
        <f t="array" ref="M1654">IFERROR(IF(ISNUMBER(L1654),(L1654-INDEX('Price Data'!Q:Q,MATCH(TEXT(A1654,"YYYY-MM-DD"),'Price Data'!P:P,0)+1))/INDEX('Price Data'!Q:Q,MATCH(TEXT(A1654,"YYYY-MM-DD"),'Price Data'!P:P,0)+1),""),"")</f>
        <v>-1.9417475728155355E-2</v>
      </c>
      <c r="N1654" s="34">
        <f>IFERROR(INDEX('Price Data'!T:T,MATCH(TEXT(A1654,"YYYY-MM-DD"),'Price Data'!S:S,0)),"")</f>
        <v>2.69</v>
      </c>
      <c r="O1654" s="10" cm="1">
        <f t="array" ref="O1654">IFERROR(IF(ISNUMBER(N1654),(N1654-INDEX('Price Data'!T:T,MATCH(TEXT(A1654,"YYYY-MM-DD"),'Price Data'!S:S,0)+1))/INDEX('Price Data'!T:T,MATCH(TEXT(A1654,"YYYY-MM-DD"),'Price Data'!S:S,0)+1),""),"")</f>
        <v>-7.3800738007380141E-3</v>
      </c>
    </row>
    <row r="1655" spans="1:15" x14ac:dyDescent="0.3">
      <c r="A1655" s="8">
        <v>43474</v>
      </c>
      <c r="B1655" s="34">
        <f>IFERROR(INDEX('Price Data'!B:B,MATCH(TEXT(A1655,"YYYY-MM-DD"),'Price Data'!A:A,0)),"")</f>
        <v>19179</v>
      </c>
      <c r="C1655" s="10" cm="1">
        <f t="array" ref="C1655">IFERROR(IF(ISNUMBER(B1655),(B1655-INDEX('Price Data'!B:B,MATCH(TEXT(A1655,"YYYY-MM-DD"),'Price Data'!A:A,0)+1))/INDEX('Price Data'!B:B,MATCH(TEXT(A1655,"YYYY-MM-DD"),'Price Data'!A:A,0)+1),""),"")</f>
        <v>9.4210526315789481E-3</v>
      </c>
      <c r="D1655" s="34">
        <f>IFERROR(INDEX('Price Data'!E:E,MATCH(TEXT(A1655,"YYYY-MM-DD"),'Price Data'!D:D,0)),"")</f>
        <v>10.38</v>
      </c>
      <c r="E1655" s="10" cm="1">
        <f t="array" ref="E1655">IFERROR(IF(ISNUMBER(D1655),(D1655-INDEX('Price Data'!E:E,MATCH(TEXT(A1655,"YYYY-MM-DD"),'Price Data'!D:D,0)+1))/INDEX('Price Data'!E:E,MATCH(TEXT(A1655,"YYYY-MM-DD"),'Price Data'!D:D,0)+1),""),"")</f>
        <v>6.7895247332686983E-3</v>
      </c>
      <c r="F1655" s="34">
        <f>IFERROR(INDEX('Price Data'!H:H,MATCH(TEXT(A1655,"YYYY-MM-DD"),'Price Data'!G:G,0)),"")</f>
        <v>151.949997</v>
      </c>
      <c r="G1655" s="10" cm="1">
        <f t="array" ref="G1655">IFERROR(IF(ISNUMBER(F1655),(F1655-INDEX('Price Data'!H:H,MATCH(TEXT(A1655,"YYYY-MM-DD"),'Price Data'!G:G,0)+1))/INDEX('Price Data'!H:H,MATCH(TEXT(A1655,"YYYY-MM-DD"),'Price Data'!G:G,0)+1),""),"")</f>
        <v>-9.7751712566015881E-3</v>
      </c>
      <c r="H1655" s="34">
        <f>IFERROR(INDEX('Price Data'!K:K,MATCH(TEXT(A1655,"YYYY-MM-DD"),'Price Data'!J:J,0)),"")</f>
        <v>2.0099999999999998</v>
      </c>
      <c r="I1655" s="10" cm="1">
        <f t="array" ref="I1655">IFERROR(IF(ISNUMBER(H1655),(H1655-INDEX('Price Data'!K:K,MATCH(TEXT(A1655,"YYYY-MM-DD"),'Price Data'!J:J,0)+1))/INDEX('Price Data'!K:K,MATCH(TEXT(A1655,"YYYY-MM-DD"),'Price Data'!J:J,0)+1),""),"")</f>
        <v>0</v>
      </c>
      <c r="J1655" s="34">
        <f>IFERROR(INDEX('Price Data'!N:N,MATCH(TEXT(A1655,"YYYY-MM-DD"),'Price Data'!M:M,0)),"")</f>
        <v>2.2400000000000002</v>
      </c>
      <c r="K1655" s="10" cm="1">
        <f t="array" ref="K1655">IFERROR(IF(ISNUMBER(J1655),(J1655-INDEX('Price Data'!N:N,MATCH(TEXT(A1655,"YYYY-MM-DD"),'Price Data'!M:M,0)+1))/INDEX('Price Data'!N:N,MATCH(TEXT(A1655,"YYYY-MM-DD"),'Price Data'!M:M,0)+1),""),"")</f>
        <v>-4.4444444444443499E-3</v>
      </c>
      <c r="L1655" s="34">
        <f>IFERROR(INDEX('Price Data'!Q:Q,MATCH(TEXT(A1655,"YYYY-MM-DD"),'Price Data'!P:P,0)),"")</f>
        <v>2.0299999999999998</v>
      </c>
      <c r="M1655" s="10" cm="1">
        <f t="array" ref="M1655">IFERROR(IF(ISNUMBER(L1655),(L1655-INDEX('Price Data'!Q:Q,MATCH(TEXT(A1655,"YYYY-MM-DD"),'Price Data'!P:P,0)+1))/INDEX('Price Data'!Q:Q,MATCH(TEXT(A1655,"YYYY-MM-DD"),'Price Data'!P:P,0)+1),""),"")</f>
        <v>4.9504950495048447E-3</v>
      </c>
      <c r="N1655" s="34">
        <f>IFERROR(INDEX('Price Data'!T:T,MATCH(TEXT(A1655,"YYYY-MM-DD"),'Price Data'!S:S,0)),"")</f>
        <v>2.69</v>
      </c>
      <c r="O1655" s="10" cm="1">
        <f t="array" ref="O1655">IFERROR(IF(ISNUMBER(N1655),(N1655-INDEX('Price Data'!T:T,MATCH(TEXT(A1655,"YYYY-MM-DD"),'Price Data'!S:S,0)+1))/INDEX('Price Data'!T:T,MATCH(TEXT(A1655,"YYYY-MM-DD"),'Price Data'!S:S,0)+1),""),"")</f>
        <v>0</v>
      </c>
    </row>
    <row r="1656" spans="1:15" x14ac:dyDescent="0.3">
      <c r="A1656" s="8">
        <v>43475</v>
      </c>
      <c r="B1656" s="34">
        <f>IFERROR(INDEX('Price Data'!B:B,MATCH(TEXT(A1656,"YYYY-MM-DD"),'Price Data'!A:A,0)),"")</f>
        <v>19301</v>
      </c>
      <c r="C1656" s="10" cm="1">
        <f t="array" ref="C1656">IFERROR(IF(ISNUMBER(B1656),(B1656-INDEX('Price Data'!B:B,MATCH(TEXT(A1656,"YYYY-MM-DD"),'Price Data'!A:A,0)+1))/INDEX('Price Data'!B:B,MATCH(TEXT(A1656,"YYYY-MM-DD"),'Price Data'!A:A,0)+1),""),"")</f>
        <v>6.3611241462015744E-3</v>
      </c>
      <c r="D1656" s="34">
        <f>IFERROR(INDEX('Price Data'!E:E,MATCH(TEXT(A1656,"YYYY-MM-DD"),'Price Data'!D:D,0)),"")</f>
        <v>10.51</v>
      </c>
      <c r="E1656" s="10" cm="1">
        <f t="array" ref="E1656">IFERROR(IF(ISNUMBER(D1656),(D1656-INDEX('Price Data'!E:E,MATCH(TEXT(A1656,"YYYY-MM-DD"),'Price Data'!D:D,0)+1))/INDEX('Price Data'!E:E,MATCH(TEXT(A1656,"YYYY-MM-DD"),'Price Data'!D:D,0)+1),""),"")</f>
        <v>1.2524084778419941E-2</v>
      </c>
      <c r="F1656" s="34">
        <f>IFERROR(INDEX('Price Data'!H:H,MATCH(TEXT(A1656,"YYYY-MM-DD"),'Price Data'!G:G,0)),"")</f>
        <v>152.699997</v>
      </c>
      <c r="G1656" s="10" cm="1">
        <f t="array" ref="G1656">IFERROR(IF(ISNUMBER(F1656),(F1656-INDEX('Price Data'!H:H,MATCH(TEXT(A1656,"YYYY-MM-DD"),'Price Data'!G:G,0)+1))/INDEX('Price Data'!H:H,MATCH(TEXT(A1656,"YYYY-MM-DD"),'Price Data'!G:G,0)+1),""),"")</f>
        <v>4.9358342534221965E-3</v>
      </c>
      <c r="H1656" s="34">
        <f>IFERROR(INDEX('Price Data'!K:K,MATCH(TEXT(A1656,"YYYY-MM-DD"),'Price Data'!J:J,0)),"")</f>
        <v>2.02</v>
      </c>
      <c r="I1656" s="10" cm="1">
        <f t="array" ref="I1656">IFERROR(IF(ISNUMBER(H1656),(H1656-INDEX('Price Data'!K:K,MATCH(TEXT(A1656,"YYYY-MM-DD"),'Price Data'!J:J,0)+1))/INDEX('Price Data'!K:K,MATCH(TEXT(A1656,"YYYY-MM-DD"),'Price Data'!J:J,0)+1),""),"")</f>
        <v>4.975124378109568E-3</v>
      </c>
      <c r="J1656" s="34">
        <f>IFERROR(INDEX('Price Data'!N:N,MATCH(TEXT(A1656,"YYYY-MM-DD"),'Price Data'!M:M,0)),"")</f>
        <v>2.25</v>
      </c>
      <c r="K1656" s="10" cm="1">
        <f t="array" ref="K1656">IFERROR(IF(ISNUMBER(J1656),(J1656-INDEX('Price Data'!N:N,MATCH(TEXT(A1656,"YYYY-MM-DD"),'Price Data'!M:M,0)+1))/INDEX('Price Data'!N:N,MATCH(TEXT(A1656,"YYYY-MM-DD"),'Price Data'!M:M,0)+1),""),"")</f>
        <v>4.4642857142856186E-3</v>
      </c>
      <c r="L1656" s="34">
        <f>IFERROR(INDEX('Price Data'!Q:Q,MATCH(TEXT(A1656,"YYYY-MM-DD"),'Price Data'!P:P,0)),"")</f>
        <v>2.0299999999999998</v>
      </c>
      <c r="M1656" s="10" cm="1">
        <f t="array" ref="M1656">IFERROR(IF(ISNUMBER(L1656),(L1656-INDEX('Price Data'!Q:Q,MATCH(TEXT(A1656,"YYYY-MM-DD"),'Price Data'!P:P,0)+1))/INDEX('Price Data'!Q:Q,MATCH(TEXT(A1656,"YYYY-MM-DD"),'Price Data'!P:P,0)+1),""),"")</f>
        <v>0</v>
      </c>
      <c r="N1656" s="34">
        <f>IFERROR(INDEX('Price Data'!T:T,MATCH(TEXT(A1656,"YYYY-MM-DD"),'Price Data'!S:S,0)),"")</f>
        <v>2.7</v>
      </c>
      <c r="O1656" s="10" cm="1">
        <f t="array" ref="O1656">IFERROR(IF(ISNUMBER(N1656),(N1656-INDEX('Price Data'!T:T,MATCH(TEXT(A1656,"YYYY-MM-DD"),'Price Data'!S:S,0)+1))/INDEX('Price Data'!T:T,MATCH(TEXT(A1656,"YYYY-MM-DD"),'Price Data'!S:S,0)+1),""),"")</f>
        <v>3.7174721189591939E-3</v>
      </c>
    </row>
    <row r="1657" spans="1:15" x14ac:dyDescent="0.3">
      <c r="A1657" s="8">
        <v>43476</v>
      </c>
      <c r="B1657" s="34">
        <f>IFERROR(INDEX('Price Data'!B:B,MATCH(TEXT(A1657,"YYYY-MM-DD"),'Price Data'!A:A,0)),"")</f>
        <v>19290</v>
      </c>
      <c r="C1657" s="10" cm="1">
        <f t="array" ref="C1657">IFERROR(IF(ISNUMBER(B1657),(B1657-INDEX('Price Data'!B:B,MATCH(TEXT(A1657,"YYYY-MM-DD"),'Price Data'!A:A,0)+1))/INDEX('Price Data'!B:B,MATCH(TEXT(A1657,"YYYY-MM-DD"),'Price Data'!A:A,0)+1),""),"")</f>
        <v>-5.6991865706440081E-4</v>
      </c>
      <c r="D1657" s="34">
        <f>IFERROR(INDEX('Price Data'!E:E,MATCH(TEXT(A1657,"YYYY-MM-DD"),'Price Data'!D:D,0)),"")</f>
        <v>10.59</v>
      </c>
      <c r="E1657" s="10" cm="1">
        <f t="array" ref="E1657">IFERROR(IF(ISNUMBER(D1657),(D1657-INDEX('Price Data'!E:E,MATCH(TEXT(A1657,"YYYY-MM-DD"),'Price Data'!D:D,0)+1))/INDEX('Price Data'!E:E,MATCH(TEXT(A1657,"YYYY-MM-DD"),'Price Data'!D:D,0)+1),""),"")</f>
        <v>7.6117982873453926E-3</v>
      </c>
      <c r="F1657" s="34">
        <f>IFERROR(INDEX('Price Data'!H:H,MATCH(TEXT(A1657,"YYYY-MM-DD"),'Price Data'!G:G,0)),"")</f>
        <v>150.699997</v>
      </c>
      <c r="G1657" s="10" cm="1">
        <f t="array" ref="G1657">IFERROR(IF(ISNUMBER(F1657),(F1657-INDEX('Price Data'!H:H,MATCH(TEXT(A1657,"YYYY-MM-DD"),'Price Data'!G:G,0)+1))/INDEX('Price Data'!H:H,MATCH(TEXT(A1657,"YYYY-MM-DD"),'Price Data'!G:G,0)+1),""),"")</f>
        <v>-1.3097577205584359E-2</v>
      </c>
      <c r="H1657" s="34">
        <f>IFERROR(INDEX('Price Data'!K:K,MATCH(TEXT(A1657,"YYYY-MM-DD"),'Price Data'!J:J,0)),"")</f>
        <v>2.0099999999999998</v>
      </c>
      <c r="I1657" s="10" cm="1">
        <f t="array" ref="I1657">IFERROR(IF(ISNUMBER(H1657),(H1657-INDEX('Price Data'!K:K,MATCH(TEXT(A1657,"YYYY-MM-DD"),'Price Data'!J:J,0)+1))/INDEX('Price Data'!K:K,MATCH(TEXT(A1657,"YYYY-MM-DD"),'Price Data'!J:J,0)+1),""),"")</f>
        <v>-4.950495049505065E-3</v>
      </c>
      <c r="J1657" s="34">
        <f>IFERROR(INDEX('Price Data'!N:N,MATCH(TEXT(A1657,"YYYY-MM-DD"),'Price Data'!M:M,0)),"")</f>
        <v>2.21</v>
      </c>
      <c r="K1657" s="10" cm="1">
        <f t="array" ref="K1657">IFERROR(IF(ISNUMBER(J1657),(J1657-INDEX('Price Data'!N:N,MATCH(TEXT(A1657,"YYYY-MM-DD"),'Price Data'!M:M,0)+1))/INDEX('Price Data'!N:N,MATCH(TEXT(A1657,"YYYY-MM-DD"),'Price Data'!M:M,0)+1),""),"")</f>
        <v>-1.7777777777777795E-2</v>
      </c>
      <c r="L1657" s="34">
        <f>IFERROR(INDEX('Price Data'!Q:Q,MATCH(TEXT(A1657,"YYYY-MM-DD"),'Price Data'!P:P,0)),"")</f>
        <v>1.97</v>
      </c>
      <c r="M1657" s="10" cm="1">
        <f t="array" ref="M1657">IFERROR(IF(ISNUMBER(L1657),(L1657-INDEX('Price Data'!Q:Q,MATCH(TEXT(A1657,"YYYY-MM-DD"),'Price Data'!P:P,0)+1))/INDEX('Price Data'!Q:Q,MATCH(TEXT(A1657,"YYYY-MM-DD"),'Price Data'!P:P,0)+1),""),"")</f>
        <v>-2.9556650246305338E-2</v>
      </c>
      <c r="N1657" s="34">
        <f>IFERROR(INDEX('Price Data'!T:T,MATCH(TEXT(A1657,"YYYY-MM-DD"),'Price Data'!S:S,0)),"")</f>
        <v>2.64</v>
      </c>
      <c r="O1657" s="10" cm="1">
        <f t="array" ref="O1657">IFERROR(IF(ISNUMBER(N1657),(N1657-INDEX('Price Data'!T:T,MATCH(TEXT(A1657,"YYYY-MM-DD"),'Price Data'!S:S,0)+1))/INDEX('Price Data'!T:T,MATCH(TEXT(A1657,"YYYY-MM-DD"),'Price Data'!S:S,0)+1),""),"")</f>
        <v>-2.222222222222224E-2</v>
      </c>
    </row>
    <row r="1658" spans="1:15" x14ac:dyDescent="0.3">
      <c r="A1658" s="8">
        <v>43477</v>
      </c>
      <c r="B1658" s="34" t="str">
        <f>IFERROR(INDEX('Price Data'!B:B,MATCH(TEXT(A1658,"YYYY-MM-DD"),'Price Data'!A:A,0)),"")</f>
        <v/>
      </c>
      <c r="C1658" s="10" t="str" cm="1">
        <f t="array" ref="C1658">IFERROR(IF(ISNUMBER(B1658),(B1658-INDEX('Price Data'!B:B,MATCH(TEXT(A1658,"YYYY-MM-DD"),'Price Data'!A:A,0)+1))/INDEX('Price Data'!B:B,MATCH(TEXT(A1658,"YYYY-MM-DD"),'Price Data'!A:A,0)+1),""),"")</f>
        <v/>
      </c>
      <c r="D1658" s="34" t="str">
        <f>IFERROR(INDEX('Price Data'!E:E,MATCH(TEXT(A1658,"YYYY-MM-DD"),'Price Data'!D:D,0)),"")</f>
        <v/>
      </c>
      <c r="E1658" s="10" t="str" cm="1">
        <f t="array" ref="E1658">IFERROR(IF(ISNUMBER(D1658),(D1658-INDEX('Price Data'!E:E,MATCH(TEXT(A1658,"YYYY-MM-DD"),'Price Data'!D:D,0)+1))/INDEX('Price Data'!E:E,MATCH(TEXT(A1658,"YYYY-MM-DD"),'Price Data'!D:D,0)+1),""),"")</f>
        <v/>
      </c>
      <c r="F1658" s="34" t="str">
        <f>IFERROR(INDEX('Price Data'!H:H,MATCH(TEXT(A1658,"YYYY-MM-DD"),'Price Data'!G:G,0)),"")</f>
        <v/>
      </c>
      <c r="G1658" s="10" t="str" cm="1">
        <f t="array" ref="G1658">IFERROR(IF(ISNUMBER(F1658),(F1658-INDEX('Price Data'!H:H,MATCH(TEXT(A1658,"YYYY-MM-DD"),'Price Data'!G:G,0)+1))/INDEX('Price Data'!H:H,MATCH(TEXT(A1658,"YYYY-MM-DD"),'Price Data'!G:G,0)+1),""),"")</f>
        <v/>
      </c>
      <c r="H1658" s="34" t="str">
        <f>IFERROR(INDEX('Price Data'!K:K,MATCH(TEXT(A1658,"YYYY-MM-DD"),'Price Data'!J:J,0)),"")</f>
        <v/>
      </c>
      <c r="I1658" s="10" t="str" cm="1">
        <f t="array" ref="I1658">IFERROR(IF(ISNUMBER(H1658),(H1658-INDEX('Price Data'!K:K,MATCH(TEXT(A1658,"YYYY-MM-DD"),'Price Data'!J:J,0)+1))/INDEX('Price Data'!K:K,MATCH(TEXT(A1658,"YYYY-MM-DD"),'Price Data'!J:J,0)+1),""),"")</f>
        <v/>
      </c>
      <c r="J1658" s="34" t="str">
        <f>IFERROR(INDEX('Price Data'!N:N,MATCH(TEXT(A1658,"YYYY-MM-DD"),'Price Data'!M:M,0)),"")</f>
        <v/>
      </c>
      <c r="K1658" s="10" t="str" cm="1">
        <f t="array" ref="K1658">IFERROR(IF(ISNUMBER(J1658),(J1658-INDEX('Price Data'!N:N,MATCH(TEXT(A1658,"YYYY-MM-DD"),'Price Data'!M:M,0)+1))/INDEX('Price Data'!N:N,MATCH(TEXT(A1658,"YYYY-MM-DD"),'Price Data'!M:M,0)+1),""),"")</f>
        <v/>
      </c>
      <c r="L1658" s="34" t="str">
        <f>IFERROR(INDEX('Price Data'!Q:Q,MATCH(TEXT(A1658,"YYYY-MM-DD"),'Price Data'!P:P,0)),"")</f>
        <v/>
      </c>
      <c r="M1658" s="10" t="str" cm="1">
        <f t="array" ref="M1658">IFERROR(IF(ISNUMBER(L1658),(L1658-INDEX('Price Data'!Q:Q,MATCH(TEXT(A1658,"YYYY-MM-DD"),'Price Data'!P:P,0)+1))/INDEX('Price Data'!Q:Q,MATCH(TEXT(A1658,"YYYY-MM-DD"),'Price Data'!P:P,0)+1),""),"")</f>
        <v/>
      </c>
      <c r="N1658" s="34" t="str">
        <f>IFERROR(INDEX('Price Data'!T:T,MATCH(TEXT(A1658,"YYYY-MM-DD"),'Price Data'!S:S,0)),"")</f>
        <v/>
      </c>
      <c r="O1658" s="10" t="str" cm="1">
        <f t="array" ref="O1658">IFERROR(IF(ISNUMBER(N1658),(N1658-INDEX('Price Data'!T:T,MATCH(TEXT(A1658,"YYYY-MM-DD"),'Price Data'!S:S,0)+1))/INDEX('Price Data'!T:T,MATCH(TEXT(A1658,"YYYY-MM-DD"),'Price Data'!S:S,0)+1),""),"")</f>
        <v/>
      </c>
    </row>
    <row r="1659" spans="1:15" x14ac:dyDescent="0.3">
      <c r="A1659" s="8">
        <v>43478</v>
      </c>
      <c r="B1659" s="34" t="str">
        <f>IFERROR(INDEX('Price Data'!B:B,MATCH(TEXT(A1659,"YYYY-MM-DD"),'Price Data'!A:A,0)),"")</f>
        <v/>
      </c>
      <c r="C1659" s="10" t="str" cm="1">
        <f t="array" ref="C1659">IFERROR(IF(ISNUMBER(B1659),(B1659-INDEX('Price Data'!B:B,MATCH(TEXT(A1659,"YYYY-MM-DD"),'Price Data'!A:A,0)+1))/INDEX('Price Data'!B:B,MATCH(TEXT(A1659,"YYYY-MM-DD"),'Price Data'!A:A,0)+1),""),"")</f>
        <v/>
      </c>
      <c r="D1659" s="34" t="str">
        <f>IFERROR(INDEX('Price Data'!E:E,MATCH(TEXT(A1659,"YYYY-MM-DD"),'Price Data'!D:D,0)),"")</f>
        <v/>
      </c>
      <c r="E1659" s="10" t="str" cm="1">
        <f t="array" ref="E1659">IFERROR(IF(ISNUMBER(D1659),(D1659-INDEX('Price Data'!E:E,MATCH(TEXT(A1659,"YYYY-MM-DD"),'Price Data'!D:D,0)+1))/INDEX('Price Data'!E:E,MATCH(TEXT(A1659,"YYYY-MM-DD"),'Price Data'!D:D,0)+1),""),"")</f>
        <v/>
      </c>
      <c r="F1659" s="34" t="str">
        <f>IFERROR(INDEX('Price Data'!H:H,MATCH(TEXT(A1659,"YYYY-MM-DD"),'Price Data'!G:G,0)),"")</f>
        <v/>
      </c>
      <c r="G1659" s="10" t="str" cm="1">
        <f t="array" ref="G1659">IFERROR(IF(ISNUMBER(F1659),(F1659-INDEX('Price Data'!H:H,MATCH(TEXT(A1659,"YYYY-MM-DD"),'Price Data'!G:G,0)+1))/INDEX('Price Data'!H:H,MATCH(TEXT(A1659,"YYYY-MM-DD"),'Price Data'!G:G,0)+1),""),"")</f>
        <v/>
      </c>
      <c r="H1659" s="34" t="str">
        <f>IFERROR(INDEX('Price Data'!K:K,MATCH(TEXT(A1659,"YYYY-MM-DD"),'Price Data'!J:J,0)),"")</f>
        <v/>
      </c>
      <c r="I1659" s="10" t="str" cm="1">
        <f t="array" ref="I1659">IFERROR(IF(ISNUMBER(H1659),(H1659-INDEX('Price Data'!K:K,MATCH(TEXT(A1659,"YYYY-MM-DD"),'Price Data'!J:J,0)+1))/INDEX('Price Data'!K:K,MATCH(TEXT(A1659,"YYYY-MM-DD"),'Price Data'!J:J,0)+1),""),"")</f>
        <v/>
      </c>
      <c r="J1659" s="34" t="str">
        <f>IFERROR(INDEX('Price Data'!N:N,MATCH(TEXT(A1659,"YYYY-MM-DD"),'Price Data'!M:M,0)),"")</f>
        <v/>
      </c>
      <c r="K1659" s="10" t="str" cm="1">
        <f t="array" ref="K1659">IFERROR(IF(ISNUMBER(J1659),(J1659-INDEX('Price Data'!N:N,MATCH(TEXT(A1659,"YYYY-MM-DD"),'Price Data'!M:M,0)+1))/INDEX('Price Data'!N:N,MATCH(TEXT(A1659,"YYYY-MM-DD"),'Price Data'!M:M,0)+1),""),"")</f>
        <v/>
      </c>
      <c r="L1659" s="34" t="str">
        <f>IFERROR(INDEX('Price Data'!Q:Q,MATCH(TEXT(A1659,"YYYY-MM-DD"),'Price Data'!P:P,0)),"")</f>
        <v/>
      </c>
      <c r="M1659" s="10" t="str" cm="1">
        <f t="array" ref="M1659">IFERROR(IF(ISNUMBER(L1659),(L1659-INDEX('Price Data'!Q:Q,MATCH(TEXT(A1659,"YYYY-MM-DD"),'Price Data'!P:P,0)+1))/INDEX('Price Data'!Q:Q,MATCH(TEXT(A1659,"YYYY-MM-DD"),'Price Data'!P:P,0)+1),""),"")</f>
        <v/>
      </c>
      <c r="N1659" s="34" t="str">
        <f>IFERROR(INDEX('Price Data'!T:T,MATCH(TEXT(A1659,"YYYY-MM-DD"),'Price Data'!S:S,0)),"")</f>
        <v/>
      </c>
      <c r="O1659" s="10" t="str" cm="1">
        <f t="array" ref="O1659">IFERROR(IF(ISNUMBER(N1659),(N1659-INDEX('Price Data'!T:T,MATCH(TEXT(A1659,"YYYY-MM-DD"),'Price Data'!S:S,0)+1))/INDEX('Price Data'!T:T,MATCH(TEXT(A1659,"YYYY-MM-DD"),'Price Data'!S:S,0)+1),""),"")</f>
        <v/>
      </c>
    </row>
    <row r="1660" spans="1:15" x14ac:dyDescent="0.3">
      <c r="A1660" s="8">
        <v>43479</v>
      </c>
      <c r="B1660" s="34">
        <f>IFERROR(INDEX('Price Data'!B:B,MATCH(TEXT(A1660,"YYYY-MM-DD"),'Price Data'!A:A,0)),"")</f>
        <v>19171</v>
      </c>
      <c r="C1660" s="10" cm="1">
        <f t="array" ref="C1660">IFERROR(IF(ISNUMBER(B1660),(B1660-INDEX('Price Data'!B:B,MATCH(TEXT(A1660,"YYYY-MM-DD"),'Price Data'!A:A,0)+1))/INDEX('Price Data'!B:B,MATCH(TEXT(A1660,"YYYY-MM-DD"),'Price Data'!A:A,0)+1),""),"")</f>
        <v>-6.1689994815966823E-3</v>
      </c>
      <c r="D1660" s="34">
        <f>IFERROR(INDEX('Price Data'!E:E,MATCH(TEXT(A1660,"YYYY-MM-DD"),'Price Data'!D:D,0)),"")</f>
        <v>10.39</v>
      </c>
      <c r="E1660" s="10" cm="1">
        <f t="array" ref="E1660">IFERROR(IF(ISNUMBER(D1660),(D1660-INDEX('Price Data'!E:E,MATCH(TEXT(A1660,"YYYY-MM-DD"),'Price Data'!D:D,0)+1))/INDEX('Price Data'!E:E,MATCH(TEXT(A1660,"YYYY-MM-DD"),'Price Data'!D:D,0)+1),""),"")</f>
        <v>-1.8885741265344598E-2</v>
      </c>
      <c r="F1660" s="34">
        <f>IFERROR(INDEX('Price Data'!H:H,MATCH(TEXT(A1660,"YYYY-MM-DD"),'Price Data'!G:G,0)),"")</f>
        <v>135.35000600000001</v>
      </c>
      <c r="G1660" s="10" cm="1">
        <f t="array" ref="G1660">IFERROR(IF(ISNUMBER(F1660),(F1660-INDEX('Price Data'!H:H,MATCH(TEXT(A1660,"YYYY-MM-DD"),'Price Data'!G:G,0)+1))/INDEX('Price Data'!H:H,MATCH(TEXT(A1660,"YYYY-MM-DD"),'Price Data'!G:G,0)+1),""),"")</f>
        <v>-0.10185793832497547</v>
      </c>
      <c r="H1660" s="34">
        <f>IFERROR(INDEX('Price Data'!K:K,MATCH(TEXT(A1660,"YYYY-MM-DD"),'Price Data'!J:J,0)),"")</f>
        <v>1.98</v>
      </c>
      <c r="I1660" s="10" cm="1">
        <f t="array" ref="I1660">IFERROR(IF(ISNUMBER(H1660),(H1660-INDEX('Price Data'!K:K,MATCH(TEXT(A1660,"YYYY-MM-DD"),'Price Data'!J:J,0)+1))/INDEX('Price Data'!K:K,MATCH(TEXT(A1660,"YYYY-MM-DD"),'Price Data'!J:J,0)+1),""),"")</f>
        <v>-1.4925373134328263E-2</v>
      </c>
      <c r="J1660" s="34">
        <f>IFERROR(INDEX('Price Data'!N:N,MATCH(TEXT(A1660,"YYYY-MM-DD"),'Price Data'!M:M,0)),"")</f>
        <v>2.13</v>
      </c>
      <c r="K1660" s="10" cm="1">
        <f t="array" ref="K1660">IFERROR(IF(ISNUMBER(J1660),(J1660-INDEX('Price Data'!N:N,MATCH(TEXT(A1660,"YYYY-MM-DD"),'Price Data'!M:M,0)+1))/INDEX('Price Data'!N:N,MATCH(TEXT(A1660,"YYYY-MM-DD"),'Price Data'!M:M,0)+1),""),"")</f>
        <v>-3.6199095022624465E-2</v>
      </c>
      <c r="L1660" s="34">
        <f>IFERROR(INDEX('Price Data'!Q:Q,MATCH(TEXT(A1660,"YYYY-MM-DD"),'Price Data'!P:P,0)),"")</f>
        <v>1.93</v>
      </c>
      <c r="M1660" s="10" cm="1">
        <f t="array" ref="M1660">IFERROR(IF(ISNUMBER(L1660),(L1660-INDEX('Price Data'!Q:Q,MATCH(TEXT(A1660,"YYYY-MM-DD"),'Price Data'!P:P,0)+1))/INDEX('Price Data'!Q:Q,MATCH(TEXT(A1660,"YYYY-MM-DD"),'Price Data'!P:P,0)+1),""),"")</f>
        <v>-2.0304568527918801E-2</v>
      </c>
      <c r="N1660" s="34">
        <f>IFERROR(INDEX('Price Data'!T:T,MATCH(TEXT(A1660,"YYYY-MM-DD"),'Price Data'!S:S,0)),"")</f>
        <v>2.56</v>
      </c>
      <c r="O1660" s="10" cm="1">
        <f t="array" ref="O1660">IFERROR(IF(ISNUMBER(N1660),(N1660-INDEX('Price Data'!T:T,MATCH(TEXT(A1660,"YYYY-MM-DD"),'Price Data'!S:S,0)+1))/INDEX('Price Data'!T:T,MATCH(TEXT(A1660,"YYYY-MM-DD"),'Price Data'!S:S,0)+1),""),"")</f>
        <v>-3.0303030303030328E-2</v>
      </c>
    </row>
    <row r="1661" spans="1:15" x14ac:dyDescent="0.3">
      <c r="A1661" s="8">
        <v>43480</v>
      </c>
      <c r="B1661" s="34">
        <f>IFERROR(INDEX('Price Data'!B:B,MATCH(TEXT(A1661,"YYYY-MM-DD"),'Price Data'!A:A,0)),"")</f>
        <v>19165</v>
      </c>
      <c r="C1661" s="10" cm="1">
        <f t="array" ref="C1661">IFERROR(IF(ISNUMBER(B1661),(B1661-INDEX('Price Data'!B:B,MATCH(TEXT(A1661,"YYYY-MM-DD"),'Price Data'!A:A,0)+1))/INDEX('Price Data'!B:B,MATCH(TEXT(A1661,"YYYY-MM-DD"),'Price Data'!A:A,0)+1),""),"")</f>
        <v>-3.1297271921130874E-4</v>
      </c>
      <c r="D1661" s="34">
        <f>IFERROR(INDEX('Price Data'!E:E,MATCH(TEXT(A1661,"YYYY-MM-DD"),'Price Data'!D:D,0)),"")</f>
        <v>10.06</v>
      </c>
      <c r="E1661" s="10" cm="1">
        <f t="array" ref="E1661">IFERROR(IF(ISNUMBER(D1661),(D1661-INDEX('Price Data'!E:E,MATCH(TEXT(A1661,"YYYY-MM-DD"),'Price Data'!D:D,0)+1))/INDEX('Price Data'!E:E,MATCH(TEXT(A1661,"YYYY-MM-DD"),'Price Data'!D:D,0)+1),""),"")</f>
        <v>-3.1761308950914349E-2</v>
      </c>
      <c r="F1661" s="34">
        <f>IFERROR(INDEX('Price Data'!H:H,MATCH(TEXT(A1661,"YYYY-MM-DD"),'Price Data'!G:G,0)),"")</f>
        <v>125</v>
      </c>
      <c r="G1661" s="10" cm="1">
        <f t="array" ref="G1661">IFERROR(IF(ISNUMBER(F1661),(F1661-INDEX('Price Data'!H:H,MATCH(TEXT(A1661,"YYYY-MM-DD"),'Price Data'!G:G,0)+1))/INDEX('Price Data'!H:H,MATCH(TEXT(A1661,"YYYY-MM-DD"),'Price Data'!G:G,0)+1),""),"")</f>
        <v>-7.6468456159506981E-2</v>
      </c>
      <c r="H1661" s="34">
        <f>IFERROR(INDEX('Price Data'!K:K,MATCH(TEXT(A1661,"YYYY-MM-DD"),'Price Data'!J:J,0)),"")</f>
        <v>1.96</v>
      </c>
      <c r="I1661" s="10" cm="1">
        <f t="array" ref="I1661">IFERROR(IF(ISNUMBER(H1661),(H1661-INDEX('Price Data'!K:K,MATCH(TEXT(A1661,"YYYY-MM-DD"),'Price Data'!J:J,0)+1))/INDEX('Price Data'!K:K,MATCH(TEXT(A1661,"YYYY-MM-DD"),'Price Data'!J:J,0)+1),""),"")</f>
        <v>-1.0101010101010111E-2</v>
      </c>
      <c r="J1661" s="34">
        <f>IFERROR(INDEX('Price Data'!N:N,MATCH(TEXT(A1661,"YYYY-MM-DD"),'Price Data'!M:M,0)),"")</f>
        <v>2.0299999999999998</v>
      </c>
      <c r="K1661" s="10" cm="1">
        <f t="array" ref="K1661">IFERROR(IF(ISNUMBER(J1661),(J1661-INDEX('Price Data'!N:N,MATCH(TEXT(A1661,"YYYY-MM-DD"),'Price Data'!M:M,0)+1))/INDEX('Price Data'!N:N,MATCH(TEXT(A1661,"YYYY-MM-DD"),'Price Data'!M:M,0)+1),""),"")</f>
        <v>-4.6948356807511783E-2</v>
      </c>
      <c r="L1661" s="34">
        <f>IFERROR(INDEX('Price Data'!Q:Q,MATCH(TEXT(A1661,"YYYY-MM-DD"),'Price Data'!P:P,0)),"")</f>
        <v>1.85</v>
      </c>
      <c r="M1661" s="10" cm="1">
        <f t="array" ref="M1661">IFERROR(IF(ISNUMBER(L1661),(L1661-INDEX('Price Data'!Q:Q,MATCH(TEXT(A1661,"YYYY-MM-DD"),'Price Data'!P:P,0)+1))/INDEX('Price Data'!Q:Q,MATCH(TEXT(A1661,"YYYY-MM-DD"),'Price Data'!P:P,0)+1),""),"")</f>
        <v>-4.1450777202072464E-2</v>
      </c>
      <c r="N1661" s="34">
        <f>IFERROR(INDEX('Price Data'!T:T,MATCH(TEXT(A1661,"YYYY-MM-DD"),'Price Data'!S:S,0)),"")</f>
        <v>2.54</v>
      </c>
      <c r="O1661" s="10" cm="1">
        <f t="array" ref="O1661">IFERROR(IF(ISNUMBER(N1661),(N1661-INDEX('Price Data'!T:T,MATCH(TEXT(A1661,"YYYY-MM-DD"),'Price Data'!S:S,0)+1))/INDEX('Price Data'!T:T,MATCH(TEXT(A1661,"YYYY-MM-DD"),'Price Data'!S:S,0)+1),""),"")</f>
        <v>-7.8125000000000069E-3</v>
      </c>
    </row>
    <row r="1662" spans="1:15" x14ac:dyDescent="0.3">
      <c r="A1662" s="8">
        <v>43481</v>
      </c>
      <c r="B1662" s="34">
        <f>IFERROR(INDEX('Price Data'!B:B,MATCH(TEXT(A1662,"YYYY-MM-DD"),'Price Data'!A:A,0)),"")</f>
        <v>19478</v>
      </c>
      <c r="C1662" s="10" cm="1">
        <f t="array" ref="C1662">IFERROR(IF(ISNUMBER(B1662),(B1662-INDEX('Price Data'!B:B,MATCH(TEXT(A1662,"YYYY-MM-DD"),'Price Data'!A:A,0)+1))/INDEX('Price Data'!B:B,MATCH(TEXT(A1662,"YYYY-MM-DD"),'Price Data'!A:A,0)+1),""),"")</f>
        <v>1.6331854943908167E-2</v>
      </c>
      <c r="D1662" s="34">
        <f>IFERROR(INDEX('Price Data'!E:E,MATCH(TEXT(A1662,"YYYY-MM-DD"),'Price Data'!D:D,0)),"")</f>
        <v>10.65</v>
      </c>
      <c r="E1662" s="10" cm="1">
        <f t="array" ref="E1662">IFERROR(IF(ISNUMBER(D1662),(D1662-INDEX('Price Data'!E:E,MATCH(TEXT(A1662,"YYYY-MM-DD"),'Price Data'!D:D,0)+1))/INDEX('Price Data'!E:E,MATCH(TEXT(A1662,"YYYY-MM-DD"),'Price Data'!D:D,0)+1),""),"")</f>
        <v>5.8648111332007938E-2</v>
      </c>
      <c r="F1662" s="34">
        <f>IFERROR(INDEX('Price Data'!H:H,MATCH(TEXT(A1662,"YYYY-MM-DD"),'Price Data'!G:G,0)),"")</f>
        <v>124.75</v>
      </c>
      <c r="G1662" s="10" cm="1">
        <f t="array" ref="G1662">IFERROR(IF(ISNUMBER(F1662),(F1662-INDEX('Price Data'!H:H,MATCH(TEXT(A1662,"YYYY-MM-DD"),'Price Data'!G:G,0)+1))/INDEX('Price Data'!H:H,MATCH(TEXT(A1662,"YYYY-MM-DD"),'Price Data'!G:G,0)+1),""),"")</f>
        <v>-2E-3</v>
      </c>
      <c r="H1662" s="34">
        <f>IFERROR(INDEX('Price Data'!K:K,MATCH(TEXT(A1662,"YYYY-MM-DD"),'Price Data'!J:J,0)),"")</f>
        <v>2.0299999999999998</v>
      </c>
      <c r="I1662" s="10" cm="1">
        <f t="array" ref="I1662">IFERROR(IF(ISNUMBER(H1662),(H1662-INDEX('Price Data'!K:K,MATCH(TEXT(A1662,"YYYY-MM-DD"),'Price Data'!J:J,0)+1))/INDEX('Price Data'!K:K,MATCH(TEXT(A1662,"YYYY-MM-DD"),'Price Data'!J:J,0)+1),""),"")</f>
        <v>3.5714285714285636E-2</v>
      </c>
      <c r="J1662" s="34">
        <f>IFERROR(INDEX('Price Data'!N:N,MATCH(TEXT(A1662,"YYYY-MM-DD"),'Price Data'!M:M,0)),"")</f>
        <v>2.0699999999999998</v>
      </c>
      <c r="K1662" s="10" cm="1">
        <f t="array" ref="K1662">IFERROR(IF(ISNUMBER(J1662),(J1662-INDEX('Price Data'!N:N,MATCH(TEXT(A1662,"YYYY-MM-DD"),'Price Data'!M:M,0)+1))/INDEX('Price Data'!N:N,MATCH(TEXT(A1662,"YYYY-MM-DD"),'Price Data'!M:M,0)+1),""),"")</f>
        <v>1.9704433497536967E-2</v>
      </c>
      <c r="L1662" s="34">
        <f>IFERROR(INDEX('Price Data'!Q:Q,MATCH(TEXT(A1662,"YYYY-MM-DD"),'Price Data'!P:P,0)),"")</f>
        <v>1.9</v>
      </c>
      <c r="M1662" s="10" cm="1">
        <f t="array" ref="M1662">IFERROR(IF(ISNUMBER(L1662),(L1662-INDEX('Price Data'!Q:Q,MATCH(TEXT(A1662,"YYYY-MM-DD"),'Price Data'!P:P,0)+1))/INDEX('Price Data'!Q:Q,MATCH(TEXT(A1662,"YYYY-MM-DD"),'Price Data'!P:P,0)+1),""),"")</f>
        <v>2.7027027027026931E-2</v>
      </c>
      <c r="N1662" s="34">
        <f>IFERROR(INDEX('Price Data'!T:T,MATCH(TEXT(A1662,"YYYY-MM-DD"),'Price Data'!S:S,0)),"")</f>
        <v>2.6</v>
      </c>
      <c r="O1662" s="10" cm="1">
        <f t="array" ref="O1662">IFERROR(IF(ISNUMBER(N1662),(N1662-INDEX('Price Data'!T:T,MATCH(TEXT(A1662,"YYYY-MM-DD"),'Price Data'!S:S,0)+1))/INDEX('Price Data'!T:T,MATCH(TEXT(A1662,"YYYY-MM-DD"),'Price Data'!S:S,0)+1),""),"")</f>
        <v>2.3622047244094509E-2</v>
      </c>
    </row>
    <row r="1663" spans="1:15" x14ac:dyDescent="0.3">
      <c r="A1663" s="8">
        <v>43482</v>
      </c>
      <c r="B1663" s="34">
        <f>IFERROR(INDEX('Price Data'!B:B,MATCH(TEXT(A1663,"YYYY-MM-DD"),'Price Data'!A:A,0)),"")</f>
        <v>19470</v>
      </c>
      <c r="C1663" s="10" cm="1">
        <f t="array" ref="C1663">IFERROR(IF(ISNUMBER(B1663),(B1663-INDEX('Price Data'!B:B,MATCH(TEXT(A1663,"YYYY-MM-DD"),'Price Data'!A:A,0)+1))/INDEX('Price Data'!B:B,MATCH(TEXT(A1663,"YYYY-MM-DD"),'Price Data'!A:A,0)+1),""),"")</f>
        <v>-4.1071978642571105E-4</v>
      </c>
      <c r="D1663" s="34">
        <f>IFERROR(INDEX('Price Data'!E:E,MATCH(TEXT(A1663,"YYYY-MM-DD"),'Price Data'!D:D,0)),"")</f>
        <v>10.59</v>
      </c>
      <c r="E1663" s="10" cm="1">
        <f t="array" ref="E1663">IFERROR(IF(ISNUMBER(D1663),(D1663-INDEX('Price Data'!E:E,MATCH(TEXT(A1663,"YYYY-MM-DD"),'Price Data'!D:D,0)+1))/INDEX('Price Data'!E:E,MATCH(TEXT(A1663,"YYYY-MM-DD"),'Price Data'!D:D,0)+1),""),"")</f>
        <v>-5.6338028169014547E-3</v>
      </c>
      <c r="F1663" s="34">
        <f>IFERROR(INDEX('Price Data'!H:H,MATCH(TEXT(A1663,"YYYY-MM-DD"),'Price Data'!G:G,0)),"")</f>
        <v>123.599998</v>
      </c>
      <c r="G1663" s="10" cm="1">
        <f t="array" ref="G1663">IFERROR(IF(ISNUMBER(F1663),(F1663-INDEX('Price Data'!H:H,MATCH(TEXT(A1663,"YYYY-MM-DD"),'Price Data'!G:G,0)+1))/INDEX('Price Data'!H:H,MATCH(TEXT(A1663,"YYYY-MM-DD"),'Price Data'!G:G,0)+1),""),"")</f>
        <v>-9.2184529058116291E-3</v>
      </c>
      <c r="H1663" s="34">
        <f>IFERROR(INDEX('Price Data'!K:K,MATCH(TEXT(A1663,"YYYY-MM-DD"),'Price Data'!J:J,0)),"")</f>
        <v>2.0099999999999998</v>
      </c>
      <c r="I1663" s="10" cm="1">
        <f t="array" ref="I1663">IFERROR(IF(ISNUMBER(H1663),(H1663-INDEX('Price Data'!K:K,MATCH(TEXT(A1663,"YYYY-MM-DD"),'Price Data'!J:J,0)+1))/INDEX('Price Data'!K:K,MATCH(TEXT(A1663,"YYYY-MM-DD"),'Price Data'!J:J,0)+1),""),"")</f>
        <v>-9.8522167487684834E-3</v>
      </c>
      <c r="J1663" s="34">
        <f>IFERROR(INDEX('Price Data'!N:N,MATCH(TEXT(A1663,"YYYY-MM-DD"),'Price Data'!M:M,0)),"")</f>
        <v>2.08</v>
      </c>
      <c r="K1663" s="10" cm="1">
        <f t="array" ref="K1663">IFERROR(IF(ISNUMBER(J1663),(J1663-INDEX('Price Data'!N:N,MATCH(TEXT(A1663,"YYYY-MM-DD"),'Price Data'!M:M,0)+1))/INDEX('Price Data'!N:N,MATCH(TEXT(A1663,"YYYY-MM-DD"),'Price Data'!M:M,0)+1),""),"")</f>
        <v>4.8309178743962469E-3</v>
      </c>
      <c r="L1663" s="34">
        <f>IFERROR(INDEX('Price Data'!Q:Q,MATCH(TEXT(A1663,"YYYY-MM-DD"),'Price Data'!P:P,0)),"")</f>
        <v>1.89</v>
      </c>
      <c r="M1663" s="10" cm="1">
        <f t="array" ref="M1663">IFERROR(IF(ISNUMBER(L1663),(L1663-INDEX('Price Data'!Q:Q,MATCH(TEXT(A1663,"YYYY-MM-DD"),'Price Data'!P:P,0)+1))/INDEX('Price Data'!Q:Q,MATCH(TEXT(A1663,"YYYY-MM-DD"),'Price Data'!P:P,0)+1),""),"")</f>
        <v>-5.2631578947368472E-3</v>
      </c>
      <c r="N1663" s="34">
        <f>IFERROR(INDEX('Price Data'!T:T,MATCH(TEXT(A1663,"YYYY-MM-DD"),'Price Data'!S:S,0)),"")</f>
        <v>2.57</v>
      </c>
      <c r="O1663" s="10" cm="1">
        <f t="array" ref="O1663">IFERROR(IF(ISNUMBER(N1663),(N1663-INDEX('Price Data'!T:T,MATCH(TEXT(A1663,"YYYY-MM-DD"),'Price Data'!S:S,0)+1))/INDEX('Price Data'!T:T,MATCH(TEXT(A1663,"YYYY-MM-DD"),'Price Data'!S:S,0)+1),""),"")</f>
        <v>-1.1538461538461635E-2</v>
      </c>
    </row>
    <row r="1664" spans="1:15" x14ac:dyDescent="0.3">
      <c r="A1664" s="8">
        <v>43483</v>
      </c>
      <c r="B1664" s="34">
        <f>IFERROR(INDEX('Price Data'!B:B,MATCH(TEXT(A1664,"YYYY-MM-DD"),'Price Data'!A:A,0)),"")</f>
        <v>19708</v>
      </c>
      <c r="C1664" s="10" cm="1">
        <f t="array" ref="C1664">IFERROR(IF(ISNUMBER(B1664),(B1664-INDEX('Price Data'!B:B,MATCH(TEXT(A1664,"YYYY-MM-DD"),'Price Data'!A:A,0)+1))/INDEX('Price Data'!B:B,MATCH(TEXT(A1664,"YYYY-MM-DD"),'Price Data'!A:A,0)+1),""),"")</f>
        <v>1.2223934257832563E-2</v>
      </c>
      <c r="D1664" s="34">
        <f>IFERROR(INDEX('Price Data'!E:E,MATCH(TEXT(A1664,"YYYY-MM-DD"),'Price Data'!D:D,0)),"")</f>
        <v>10.67</v>
      </c>
      <c r="E1664" s="10" cm="1">
        <f t="array" ref="E1664">IFERROR(IF(ISNUMBER(D1664),(D1664-INDEX('Price Data'!E:E,MATCH(TEXT(A1664,"YYYY-MM-DD"),'Price Data'!D:D,0)+1))/INDEX('Price Data'!E:E,MATCH(TEXT(A1664,"YYYY-MM-DD"),'Price Data'!D:D,0)+1),""),"")</f>
        <v>7.5542965061378723E-3</v>
      </c>
      <c r="F1664" s="34">
        <f>IFERROR(INDEX('Price Data'!H:H,MATCH(TEXT(A1664,"YYYY-MM-DD"),'Price Data'!G:G,0)),"")</f>
        <v>122.75</v>
      </c>
      <c r="G1664" s="10" cm="1">
        <f t="array" ref="G1664">IFERROR(IF(ISNUMBER(F1664),(F1664-INDEX('Price Data'!H:H,MATCH(TEXT(A1664,"YYYY-MM-DD"),'Price Data'!G:G,0)+1))/INDEX('Price Data'!H:H,MATCH(TEXT(A1664,"YYYY-MM-DD"),'Price Data'!G:G,0)+1),""),"")</f>
        <v>-6.8770065837703278E-3</v>
      </c>
      <c r="H1664" s="34">
        <f>IFERROR(INDEX('Price Data'!K:K,MATCH(TEXT(A1664,"YYYY-MM-DD"),'Price Data'!J:J,0)),"")</f>
        <v>2.04</v>
      </c>
      <c r="I1664" s="10" cm="1">
        <f t="array" ref="I1664">IFERROR(IF(ISNUMBER(H1664),(H1664-INDEX('Price Data'!K:K,MATCH(TEXT(A1664,"YYYY-MM-DD"),'Price Data'!J:J,0)+1))/INDEX('Price Data'!K:K,MATCH(TEXT(A1664,"YYYY-MM-DD"),'Price Data'!J:J,0)+1),""),"")</f>
        <v>1.4925373134328483E-2</v>
      </c>
      <c r="J1664" s="34">
        <f>IFERROR(INDEX('Price Data'!N:N,MATCH(TEXT(A1664,"YYYY-MM-DD"),'Price Data'!M:M,0)),"")</f>
        <v>2.0699999999999998</v>
      </c>
      <c r="K1664" s="10" cm="1">
        <f t="array" ref="K1664">IFERROR(IF(ISNUMBER(J1664),(J1664-INDEX('Price Data'!N:N,MATCH(TEXT(A1664,"YYYY-MM-DD"),'Price Data'!M:M,0)+1))/INDEX('Price Data'!N:N,MATCH(TEXT(A1664,"YYYY-MM-DD"),'Price Data'!M:M,0)+1),""),"")</f>
        <v>-4.807692307692419E-3</v>
      </c>
      <c r="L1664" s="34">
        <f>IFERROR(INDEX('Price Data'!Q:Q,MATCH(TEXT(A1664,"YYYY-MM-DD"),'Price Data'!P:P,0)),"")</f>
        <v>1.86</v>
      </c>
      <c r="M1664" s="10" cm="1">
        <f t="array" ref="M1664">IFERROR(IF(ISNUMBER(L1664),(L1664-INDEX('Price Data'!Q:Q,MATCH(TEXT(A1664,"YYYY-MM-DD"),'Price Data'!P:P,0)+1))/INDEX('Price Data'!Q:Q,MATCH(TEXT(A1664,"YYYY-MM-DD"),'Price Data'!P:P,0)+1),""),"")</f>
        <v>-1.5873015873015772E-2</v>
      </c>
      <c r="N1664" s="34">
        <f>IFERROR(INDEX('Price Data'!T:T,MATCH(TEXT(A1664,"YYYY-MM-DD"),'Price Data'!S:S,0)),"")</f>
        <v>2.57</v>
      </c>
      <c r="O1664" s="10" cm="1">
        <f t="array" ref="O1664">IFERROR(IF(ISNUMBER(N1664),(N1664-INDEX('Price Data'!T:T,MATCH(TEXT(A1664,"YYYY-MM-DD"),'Price Data'!S:S,0)+1))/INDEX('Price Data'!T:T,MATCH(TEXT(A1664,"YYYY-MM-DD"),'Price Data'!S:S,0)+1),""),"")</f>
        <v>0</v>
      </c>
    </row>
    <row r="1665" spans="1:15" x14ac:dyDescent="0.3">
      <c r="A1665" s="8">
        <v>43484</v>
      </c>
      <c r="B1665" s="34" t="str">
        <f>IFERROR(INDEX('Price Data'!B:B,MATCH(TEXT(A1665,"YYYY-MM-DD"),'Price Data'!A:A,0)),"")</f>
        <v/>
      </c>
      <c r="C1665" s="10" t="str" cm="1">
        <f t="array" ref="C1665">IFERROR(IF(ISNUMBER(B1665),(B1665-INDEX('Price Data'!B:B,MATCH(TEXT(A1665,"YYYY-MM-DD"),'Price Data'!A:A,0)+1))/INDEX('Price Data'!B:B,MATCH(TEXT(A1665,"YYYY-MM-DD"),'Price Data'!A:A,0)+1),""),"")</f>
        <v/>
      </c>
      <c r="D1665" s="34" t="str">
        <f>IFERROR(INDEX('Price Data'!E:E,MATCH(TEXT(A1665,"YYYY-MM-DD"),'Price Data'!D:D,0)),"")</f>
        <v/>
      </c>
      <c r="E1665" s="10" t="str" cm="1">
        <f t="array" ref="E1665">IFERROR(IF(ISNUMBER(D1665),(D1665-INDEX('Price Data'!E:E,MATCH(TEXT(A1665,"YYYY-MM-DD"),'Price Data'!D:D,0)+1))/INDEX('Price Data'!E:E,MATCH(TEXT(A1665,"YYYY-MM-DD"),'Price Data'!D:D,0)+1),""),"")</f>
        <v/>
      </c>
      <c r="F1665" s="34" t="str">
        <f>IFERROR(INDEX('Price Data'!H:H,MATCH(TEXT(A1665,"YYYY-MM-DD"),'Price Data'!G:G,0)),"")</f>
        <v/>
      </c>
      <c r="G1665" s="10" t="str" cm="1">
        <f t="array" ref="G1665">IFERROR(IF(ISNUMBER(F1665),(F1665-INDEX('Price Data'!H:H,MATCH(TEXT(A1665,"YYYY-MM-DD"),'Price Data'!G:G,0)+1))/INDEX('Price Data'!H:H,MATCH(TEXT(A1665,"YYYY-MM-DD"),'Price Data'!G:G,0)+1),""),"")</f>
        <v/>
      </c>
      <c r="H1665" s="34" t="str">
        <f>IFERROR(INDEX('Price Data'!K:K,MATCH(TEXT(A1665,"YYYY-MM-DD"),'Price Data'!J:J,0)),"")</f>
        <v/>
      </c>
      <c r="I1665" s="10" t="str" cm="1">
        <f t="array" ref="I1665">IFERROR(IF(ISNUMBER(H1665),(H1665-INDEX('Price Data'!K:K,MATCH(TEXT(A1665,"YYYY-MM-DD"),'Price Data'!J:J,0)+1))/INDEX('Price Data'!K:K,MATCH(TEXT(A1665,"YYYY-MM-DD"),'Price Data'!J:J,0)+1),""),"")</f>
        <v/>
      </c>
      <c r="J1665" s="34" t="str">
        <f>IFERROR(INDEX('Price Data'!N:N,MATCH(TEXT(A1665,"YYYY-MM-DD"),'Price Data'!M:M,0)),"")</f>
        <v/>
      </c>
      <c r="K1665" s="10" t="str" cm="1">
        <f t="array" ref="K1665">IFERROR(IF(ISNUMBER(J1665),(J1665-INDEX('Price Data'!N:N,MATCH(TEXT(A1665,"YYYY-MM-DD"),'Price Data'!M:M,0)+1))/INDEX('Price Data'!N:N,MATCH(TEXT(A1665,"YYYY-MM-DD"),'Price Data'!M:M,0)+1),""),"")</f>
        <v/>
      </c>
      <c r="L1665" s="34" t="str">
        <f>IFERROR(INDEX('Price Data'!Q:Q,MATCH(TEXT(A1665,"YYYY-MM-DD"),'Price Data'!P:P,0)),"")</f>
        <v/>
      </c>
      <c r="M1665" s="10" t="str" cm="1">
        <f t="array" ref="M1665">IFERROR(IF(ISNUMBER(L1665),(L1665-INDEX('Price Data'!Q:Q,MATCH(TEXT(A1665,"YYYY-MM-DD"),'Price Data'!P:P,0)+1))/INDEX('Price Data'!Q:Q,MATCH(TEXT(A1665,"YYYY-MM-DD"),'Price Data'!P:P,0)+1),""),"")</f>
        <v/>
      </c>
      <c r="N1665" s="34" t="str">
        <f>IFERROR(INDEX('Price Data'!T:T,MATCH(TEXT(A1665,"YYYY-MM-DD"),'Price Data'!S:S,0)),"")</f>
        <v/>
      </c>
      <c r="O1665" s="10" t="str" cm="1">
        <f t="array" ref="O1665">IFERROR(IF(ISNUMBER(N1665),(N1665-INDEX('Price Data'!T:T,MATCH(TEXT(A1665,"YYYY-MM-DD"),'Price Data'!S:S,0)+1))/INDEX('Price Data'!T:T,MATCH(TEXT(A1665,"YYYY-MM-DD"),'Price Data'!S:S,0)+1),""),"")</f>
        <v/>
      </c>
    </row>
    <row r="1666" spans="1:15" x14ac:dyDescent="0.3">
      <c r="A1666" s="8">
        <v>43485</v>
      </c>
      <c r="B1666" s="34" t="str">
        <f>IFERROR(INDEX('Price Data'!B:B,MATCH(TEXT(A1666,"YYYY-MM-DD"),'Price Data'!A:A,0)),"")</f>
        <v/>
      </c>
      <c r="C1666" s="10" t="str" cm="1">
        <f t="array" ref="C1666">IFERROR(IF(ISNUMBER(B1666),(B1666-INDEX('Price Data'!B:B,MATCH(TEXT(A1666,"YYYY-MM-DD"),'Price Data'!A:A,0)+1))/INDEX('Price Data'!B:B,MATCH(TEXT(A1666,"YYYY-MM-DD"),'Price Data'!A:A,0)+1),""),"")</f>
        <v/>
      </c>
      <c r="D1666" s="34" t="str">
        <f>IFERROR(INDEX('Price Data'!E:E,MATCH(TEXT(A1666,"YYYY-MM-DD"),'Price Data'!D:D,0)),"")</f>
        <v/>
      </c>
      <c r="E1666" s="10" t="str" cm="1">
        <f t="array" ref="E1666">IFERROR(IF(ISNUMBER(D1666),(D1666-INDEX('Price Data'!E:E,MATCH(TEXT(A1666,"YYYY-MM-DD"),'Price Data'!D:D,0)+1))/INDEX('Price Data'!E:E,MATCH(TEXT(A1666,"YYYY-MM-DD"),'Price Data'!D:D,0)+1),""),"")</f>
        <v/>
      </c>
      <c r="F1666" s="34" t="str">
        <f>IFERROR(INDEX('Price Data'!H:H,MATCH(TEXT(A1666,"YYYY-MM-DD"),'Price Data'!G:G,0)),"")</f>
        <v/>
      </c>
      <c r="G1666" s="10" t="str" cm="1">
        <f t="array" ref="G1666">IFERROR(IF(ISNUMBER(F1666),(F1666-INDEX('Price Data'!H:H,MATCH(TEXT(A1666,"YYYY-MM-DD"),'Price Data'!G:G,0)+1))/INDEX('Price Data'!H:H,MATCH(TEXT(A1666,"YYYY-MM-DD"),'Price Data'!G:G,0)+1),""),"")</f>
        <v/>
      </c>
      <c r="H1666" s="34" t="str">
        <f>IFERROR(INDEX('Price Data'!K:K,MATCH(TEXT(A1666,"YYYY-MM-DD"),'Price Data'!J:J,0)),"")</f>
        <v/>
      </c>
      <c r="I1666" s="10" t="str" cm="1">
        <f t="array" ref="I1666">IFERROR(IF(ISNUMBER(H1666),(H1666-INDEX('Price Data'!K:K,MATCH(TEXT(A1666,"YYYY-MM-DD"),'Price Data'!J:J,0)+1))/INDEX('Price Data'!K:K,MATCH(TEXT(A1666,"YYYY-MM-DD"),'Price Data'!J:J,0)+1),""),"")</f>
        <v/>
      </c>
      <c r="J1666" s="34" t="str">
        <f>IFERROR(INDEX('Price Data'!N:N,MATCH(TEXT(A1666,"YYYY-MM-DD"),'Price Data'!M:M,0)),"")</f>
        <v/>
      </c>
      <c r="K1666" s="10" t="str" cm="1">
        <f t="array" ref="K1666">IFERROR(IF(ISNUMBER(J1666),(J1666-INDEX('Price Data'!N:N,MATCH(TEXT(A1666,"YYYY-MM-DD"),'Price Data'!M:M,0)+1))/INDEX('Price Data'!N:N,MATCH(TEXT(A1666,"YYYY-MM-DD"),'Price Data'!M:M,0)+1),""),"")</f>
        <v/>
      </c>
      <c r="L1666" s="34" t="str">
        <f>IFERROR(INDEX('Price Data'!Q:Q,MATCH(TEXT(A1666,"YYYY-MM-DD"),'Price Data'!P:P,0)),"")</f>
        <v/>
      </c>
      <c r="M1666" s="10" t="str" cm="1">
        <f t="array" ref="M1666">IFERROR(IF(ISNUMBER(L1666),(L1666-INDEX('Price Data'!Q:Q,MATCH(TEXT(A1666,"YYYY-MM-DD"),'Price Data'!P:P,0)+1))/INDEX('Price Data'!Q:Q,MATCH(TEXT(A1666,"YYYY-MM-DD"),'Price Data'!P:P,0)+1),""),"")</f>
        <v/>
      </c>
      <c r="N1666" s="34" t="str">
        <f>IFERROR(INDEX('Price Data'!T:T,MATCH(TEXT(A1666,"YYYY-MM-DD"),'Price Data'!S:S,0)),"")</f>
        <v/>
      </c>
      <c r="O1666" s="10" t="str" cm="1">
        <f t="array" ref="O1666">IFERROR(IF(ISNUMBER(N1666),(N1666-INDEX('Price Data'!T:T,MATCH(TEXT(A1666,"YYYY-MM-DD"),'Price Data'!S:S,0)+1))/INDEX('Price Data'!T:T,MATCH(TEXT(A1666,"YYYY-MM-DD"),'Price Data'!S:S,0)+1),""),"")</f>
        <v/>
      </c>
    </row>
    <row r="1667" spans="1:15" x14ac:dyDescent="0.3">
      <c r="A1667" s="8">
        <v>43486</v>
      </c>
      <c r="B1667" s="34">
        <f>IFERROR(INDEX('Price Data'!B:B,MATCH(TEXT(A1667,"YYYY-MM-DD"),'Price Data'!A:A,0)),"")</f>
        <v>19639</v>
      </c>
      <c r="C1667" s="10" cm="1">
        <f t="array" ref="C1667">IFERROR(IF(ISNUMBER(B1667),(B1667-INDEX('Price Data'!B:B,MATCH(TEXT(A1667,"YYYY-MM-DD"),'Price Data'!A:A,0)+1))/INDEX('Price Data'!B:B,MATCH(TEXT(A1667,"YYYY-MM-DD"),'Price Data'!A:A,0)+1),""),"")</f>
        <v>-3.5011162979500712E-3</v>
      </c>
      <c r="D1667" s="34">
        <f>IFERROR(INDEX('Price Data'!E:E,MATCH(TEXT(A1667,"YYYY-MM-DD"),'Price Data'!D:D,0)),"")</f>
        <v>10.63</v>
      </c>
      <c r="E1667" s="10" cm="1">
        <f t="array" ref="E1667">IFERROR(IF(ISNUMBER(D1667),(D1667-INDEX('Price Data'!E:E,MATCH(TEXT(A1667,"YYYY-MM-DD"),'Price Data'!D:D,0)+1))/INDEX('Price Data'!E:E,MATCH(TEXT(A1667,"YYYY-MM-DD"),'Price Data'!D:D,0)+1),""),"")</f>
        <v>-3.7488284910964526E-3</v>
      </c>
      <c r="F1667" s="34">
        <f>IFERROR(INDEX('Price Data'!H:H,MATCH(TEXT(A1667,"YYYY-MM-DD"),'Price Data'!G:G,0)),"")</f>
        <v>121.949997</v>
      </c>
      <c r="G1667" s="10" cm="1">
        <f t="array" ref="G1667">IFERROR(IF(ISNUMBER(F1667),(F1667-INDEX('Price Data'!H:H,MATCH(TEXT(A1667,"YYYY-MM-DD"),'Price Data'!G:G,0)+1))/INDEX('Price Data'!H:H,MATCH(TEXT(A1667,"YYYY-MM-DD"),'Price Data'!G:G,0)+1),""),"")</f>
        <v>-6.5173360488798683E-3</v>
      </c>
      <c r="H1667" s="34">
        <f>IFERROR(INDEX('Price Data'!K:K,MATCH(TEXT(A1667,"YYYY-MM-DD"),'Price Data'!J:J,0)),"")</f>
        <v>2.04</v>
      </c>
      <c r="I1667" s="10" cm="1">
        <f t="array" ref="I1667">IFERROR(IF(ISNUMBER(H1667),(H1667-INDEX('Price Data'!K:K,MATCH(TEXT(A1667,"YYYY-MM-DD"),'Price Data'!J:J,0)+1))/INDEX('Price Data'!K:K,MATCH(TEXT(A1667,"YYYY-MM-DD"),'Price Data'!J:J,0)+1),""),"")</f>
        <v>0</v>
      </c>
      <c r="J1667" s="34">
        <f>IFERROR(INDEX('Price Data'!N:N,MATCH(TEXT(A1667,"YYYY-MM-DD"),'Price Data'!M:M,0)),"")</f>
        <v>2.08</v>
      </c>
      <c r="K1667" s="10" cm="1">
        <f t="array" ref="K1667">IFERROR(IF(ISNUMBER(J1667),(J1667-INDEX('Price Data'!N:N,MATCH(TEXT(A1667,"YYYY-MM-DD"),'Price Data'!M:M,0)+1))/INDEX('Price Data'!N:N,MATCH(TEXT(A1667,"YYYY-MM-DD"),'Price Data'!M:M,0)+1),""),"")</f>
        <v>4.8309178743962469E-3</v>
      </c>
      <c r="L1667" s="34">
        <f>IFERROR(INDEX('Price Data'!Q:Q,MATCH(TEXT(A1667,"YYYY-MM-DD"),'Price Data'!P:P,0)),"")</f>
        <v>1.85</v>
      </c>
      <c r="M1667" s="10" cm="1">
        <f t="array" ref="M1667">IFERROR(IF(ISNUMBER(L1667),(L1667-INDEX('Price Data'!Q:Q,MATCH(TEXT(A1667,"YYYY-MM-DD"),'Price Data'!P:P,0)+1))/INDEX('Price Data'!Q:Q,MATCH(TEXT(A1667,"YYYY-MM-DD"),'Price Data'!P:P,0)+1),""),"")</f>
        <v>-5.3763440860215101E-3</v>
      </c>
      <c r="N1667" s="34">
        <f>IFERROR(INDEX('Price Data'!T:T,MATCH(TEXT(A1667,"YYYY-MM-DD"),'Price Data'!S:S,0)),"")</f>
        <v>2.5299999999999998</v>
      </c>
      <c r="O1667" s="10" cm="1">
        <f t="array" ref="O1667">IFERROR(IF(ISNUMBER(N1667),(N1667-INDEX('Price Data'!T:T,MATCH(TEXT(A1667,"YYYY-MM-DD"),'Price Data'!S:S,0)+1))/INDEX('Price Data'!T:T,MATCH(TEXT(A1667,"YYYY-MM-DD"),'Price Data'!S:S,0)+1),""),"")</f>
        <v>-1.5564202334630364E-2</v>
      </c>
    </row>
    <row r="1668" spans="1:15" x14ac:dyDescent="0.3">
      <c r="A1668" s="8">
        <v>43487</v>
      </c>
      <c r="B1668" s="34">
        <f>IFERROR(INDEX('Price Data'!B:B,MATCH(TEXT(A1668,"YYYY-MM-DD"),'Price Data'!A:A,0)),"")</f>
        <v>19437</v>
      </c>
      <c r="C1668" s="10" cm="1">
        <f t="array" ref="C1668">IFERROR(IF(ISNUMBER(B1668),(B1668-INDEX('Price Data'!B:B,MATCH(TEXT(A1668,"YYYY-MM-DD"),'Price Data'!A:A,0)+1))/INDEX('Price Data'!B:B,MATCH(TEXT(A1668,"YYYY-MM-DD"),'Price Data'!A:A,0)+1),""),"")</f>
        <v>-1.0285656092469066E-2</v>
      </c>
      <c r="D1668" s="34">
        <f>IFERROR(INDEX('Price Data'!E:E,MATCH(TEXT(A1668,"YYYY-MM-DD"),'Price Data'!D:D,0)),"")</f>
        <v>10.41</v>
      </c>
      <c r="E1668" s="10" cm="1">
        <f t="array" ref="E1668">IFERROR(IF(ISNUMBER(D1668),(D1668-INDEX('Price Data'!E:E,MATCH(TEXT(A1668,"YYYY-MM-DD"),'Price Data'!D:D,0)+1))/INDEX('Price Data'!E:E,MATCH(TEXT(A1668,"YYYY-MM-DD"),'Price Data'!D:D,0)+1),""),"")</f>
        <v>-2.0696142991533453E-2</v>
      </c>
      <c r="F1668" s="34">
        <f>IFERROR(INDEX('Price Data'!H:H,MATCH(TEXT(A1668,"YYYY-MM-DD"),'Price Data'!G:G,0)),"")</f>
        <v>121.099998</v>
      </c>
      <c r="G1668" s="10" cm="1">
        <f t="array" ref="G1668">IFERROR(IF(ISNUMBER(F1668),(F1668-INDEX('Price Data'!H:H,MATCH(TEXT(A1668,"YYYY-MM-DD"),'Price Data'!G:G,0)+1))/INDEX('Price Data'!H:H,MATCH(TEXT(A1668,"YYYY-MM-DD"),'Price Data'!G:G,0)+1),""),"")</f>
        <v>-6.9700616720802123E-3</v>
      </c>
      <c r="H1668" s="34">
        <f>IFERROR(INDEX('Price Data'!K:K,MATCH(TEXT(A1668,"YYYY-MM-DD"),'Price Data'!J:J,0)),"")</f>
        <v>2.0299999999999998</v>
      </c>
      <c r="I1668" s="10" cm="1">
        <f t="array" ref="I1668">IFERROR(IF(ISNUMBER(H1668),(H1668-INDEX('Price Data'!K:K,MATCH(TEXT(A1668,"YYYY-MM-DD"),'Price Data'!J:J,0)+1))/INDEX('Price Data'!K:K,MATCH(TEXT(A1668,"YYYY-MM-DD"),'Price Data'!J:J,0)+1),""),"")</f>
        <v>-4.9019607843138382E-3</v>
      </c>
      <c r="J1668" s="34">
        <f>IFERROR(INDEX('Price Data'!N:N,MATCH(TEXT(A1668,"YYYY-MM-DD"),'Price Data'!M:M,0)),"")</f>
        <v>2.0699999999999998</v>
      </c>
      <c r="K1668" s="10" cm="1">
        <f t="array" ref="K1668">IFERROR(IF(ISNUMBER(J1668),(J1668-INDEX('Price Data'!N:N,MATCH(TEXT(A1668,"YYYY-MM-DD"),'Price Data'!M:M,0)+1))/INDEX('Price Data'!N:N,MATCH(TEXT(A1668,"YYYY-MM-DD"),'Price Data'!M:M,0)+1),""),"")</f>
        <v>-4.807692307692419E-3</v>
      </c>
      <c r="L1668" s="34">
        <f>IFERROR(INDEX('Price Data'!Q:Q,MATCH(TEXT(A1668,"YYYY-MM-DD"),'Price Data'!P:P,0)),"")</f>
        <v>1.8</v>
      </c>
      <c r="M1668" s="10" cm="1">
        <f t="array" ref="M1668">IFERROR(IF(ISNUMBER(L1668),(L1668-INDEX('Price Data'!Q:Q,MATCH(TEXT(A1668,"YYYY-MM-DD"),'Price Data'!P:P,0)+1))/INDEX('Price Data'!Q:Q,MATCH(TEXT(A1668,"YYYY-MM-DD"),'Price Data'!P:P,0)+1),""),"")</f>
        <v>-2.7027027027027049E-2</v>
      </c>
      <c r="N1668" s="34">
        <f>IFERROR(INDEX('Price Data'!T:T,MATCH(TEXT(A1668,"YYYY-MM-DD"),'Price Data'!S:S,0)),"")</f>
        <v>2.5099999999999998</v>
      </c>
      <c r="O1668" s="10" cm="1">
        <f t="array" ref="O1668">IFERROR(IF(ISNUMBER(N1668),(N1668-INDEX('Price Data'!T:T,MATCH(TEXT(A1668,"YYYY-MM-DD"),'Price Data'!S:S,0)+1))/INDEX('Price Data'!T:T,MATCH(TEXT(A1668,"YYYY-MM-DD"),'Price Data'!S:S,0)+1),""),"")</f>
        <v>-7.9051383399209568E-3</v>
      </c>
    </row>
    <row r="1669" spans="1:15" x14ac:dyDescent="0.3">
      <c r="A1669" s="8">
        <v>43488</v>
      </c>
      <c r="B1669" s="34">
        <f>IFERROR(INDEX('Price Data'!B:B,MATCH(TEXT(A1669,"YYYY-MM-DD"),'Price Data'!A:A,0)),"")</f>
        <v>19400</v>
      </c>
      <c r="C1669" s="10" cm="1">
        <f t="array" ref="C1669">IFERROR(IF(ISNUMBER(B1669),(B1669-INDEX('Price Data'!B:B,MATCH(TEXT(A1669,"YYYY-MM-DD"),'Price Data'!A:A,0)+1))/INDEX('Price Data'!B:B,MATCH(TEXT(A1669,"YYYY-MM-DD"),'Price Data'!A:A,0)+1),""),"")</f>
        <v>-1.9035859443329731E-3</v>
      </c>
      <c r="D1669" s="34">
        <f>IFERROR(INDEX('Price Data'!E:E,MATCH(TEXT(A1669,"YYYY-MM-DD"),'Price Data'!D:D,0)),"")</f>
        <v>10.58</v>
      </c>
      <c r="E1669" s="10" cm="1">
        <f t="array" ref="E1669">IFERROR(IF(ISNUMBER(D1669),(D1669-INDEX('Price Data'!E:E,MATCH(TEXT(A1669,"YYYY-MM-DD"),'Price Data'!D:D,0)+1))/INDEX('Price Data'!E:E,MATCH(TEXT(A1669,"YYYY-MM-DD"),'Price Data'!D:D,0)+1),""),"")</f>
        <v>1.6330451488952923E-2</v>
      </c>
      <c r="F1669" s="34">
        <f>IFERROR(INDEX('Price Data'!H:H,MATCH(TEXT(A1669,"YYYY-MM-DD"),'Price Data'!G:G,0)),"")</f>
        <v>122.599998</v>
      </c>
      <c r="G1669" s="10" cm="1">
        <f t="array" ref="G1669">IFERROR(IF(ISNUMBER(F1669),(F1669-INDEX('Price Data'!H:H,MATCH(TEXT(A1669,"YYYY-MM-DD"),'Price Data'!G:G,0)+1))/INDEX('Price Data'!H:H,MATCH(TEXT(A1669,"YYYY-MM-DD"),'Price Data'!G:G,0)+1),""),"")</f>
        <v>1.238645767772845E-2</v>
      </c>
      <c r="H1669" s="34">
        <f>IFERROR(INDEX('Price Data'!K:K,MATCH(TEXT(A1669,"YYYY-MM-DD"),'Price Data'!J:J,0)),"")</f>
        <v>2.04</v>
      </c>
      <c r="I1669" s="10" cm="1">
        <f t="array" ref="I1669">IFERROR(IF(ISNUMBER(H1669),(H1669-INDEX('Price Data'!K:K,MATCH(TEXT(A1669,"YYYY-MM-DD"),'Price Data'!J:J,0)+1))/INDEX('Price Data'!K:K,MATCH(TEXT(A1669,"YYYY-MM-DD"),'Price Data'!J:J,0)+1),""),"")</f>
        <v>4.926108374384351E-3</v>
      </c>
      <c r="J1669" s="34">
        <f>IFERROR(INDEX('Price Data'!N:N,MATCH(TEXT(A1669,"YYYY-MM-DD"),'Price Data'!M:M,0)),"")</f>
        <v>2.04</v>
      </c>
      <c r="K1669" s="10" cm="1">
        <f t="array" ref="K1669">IFERROR(IF(ISNUMBER(J1669),(J1669-INDEX('Price Data'!N:N,MATCH(TEXT(A1669,"YYYY-MM-DD"),'Price Data'!M:M,0)+1))/INDEX('Price Data'!N:N,MATCH(TEXT(A1669,"YYYY-MM-DD"),'Price Data'!M:M,0)+1),""),"")</f>
        <v>-1.4492753623188312E-2</v>
      </c>
      <c r="L1669" s="34">
        <f>IFERROR(INDEX('Price Data'!Q:Q,MATCH(TEXT(A1669,"YYYY-MM-DD"),'Price Data'!P:P,0)),"")</f>
        <v>1.81</v>
      </c>
      <c r="M1669" s="10" cm="1">
        <f t="array" ref="M1669">IFERROR(IF(ISNUMBER(L1669),(L1669-INDEX('Price Data'!Q:Q,MATCH(TEXT(A1669,"YYYY-MM-DD"),'Price Data'!P:P,0)+1))/INDEX('Price Data'!Q:Q,MATCH(TEXT(A1669,"YYYY-MM-DD"),'Price Data'!P:P,0)+1),""),"")</f>
        <v>5.5555555555555601E-3</v>
      </c>
      <c r="N1669" s="34">
        <f>IFERROR(INDEX('Price Data'!T:T,MATCH(TEXT(A1669,"YYYY-MM-DD"),'Price Data'!S:S,0)),"")</f>
        <v>2.5099999999999998</v>
      </c>
      <c r="O1669" s="10" cm="1">
        <f t="array" ref="O1669">IFERROR(IF(ISNUMBER(N1669),(N1669-INDEX('Price Data'!T:T,MATCH(TEXT(A1669,"YYYY-MM-DD"),'Price Data'!S:S,0)+1))/INDEX('Price Data'!T:T,MATCH(TEXT(A1669,"YYYY-MM-DD"),'Price Data'!S:S,0)+1),""),"")</f>
        <v>0</v>
      </c>
    </row>
    <row r="1670" spans="1:15" x14ac:dyDescent="0.3">
      <c r="A1670" s="8">
        <v>43489</v>
      </c>
      <c r="B1670" s="34">
        <f>IFERROR(INDEX('Price Data'!B:B,MATCH(TEXT(A1670,"YYYY-MM-DD"),'Price Data'!A:A,0)),"")</f>
        <v>19564</v>
      </c>
      <c r="C1670" s="10" cm="1">
        <f t="array" ref="C1670">IFERROR(IF(ISNUMBER(B1670),(B1670-INDEX('Price Data'!B:B,MATCH(TEXT(A1670,"YYYY-MM-DD"),'Price Data'!A:A,0)+1))/INDEX('Price Data'!B:B,MATCH(TEXT(A1670,"YYYY-MM-DD"),'Price Data'!A:A,0)+1),""),"")</f>
        <v>8.4536082474226809E-3</v>
      </c>
      <c r="D1670" s="34">
        <f>IFERROR(INDEX('Price Data'!E:E,MATCH(TEXT(A1670,"YYYY-MM-DD"),'Price Data'!D:D,0)),"")</f>
        <v>10.66</v>
      </c>
      <c r="E1670" s="10" cm="1">
        <f t="array" ref="E1670">IFERROR(IF(ISNUMBER(D1670),(D1670-INDEX('Price Data'!E:E,MATCH(TEXT(A1670,"YYYY-MM-DD"),'Price Data'!D:D,0)+1))/INDEX('Price Data'!E:E,MATCH(TEXT(A1670,"YYYY-MM-DD"),'Price Data'!D:D,0)+1),""),"")</f>
        <v>7.5614366729678702E-3</v>
      </c>
      <c r="F1670" s="34">
        <f>IFERROR(INDEX('Price Data'!H:H,MATCH(TEXT(A1670,"YYYY-MM-DD"),'Price Data'!G:G,0)),"")</f>
        <v>122.849998</v>
      </c>
      <c r="G1670" s="10" cm="1">
        <f t="array" ref="G1670">IFERROR(IF(ISNUMBER(F1670),(F1670-INDEX('Price Data'!H:H,MATCH(TEXT(A1670,"YYYY-MM-DD"),'Price Data'!G:G,0)+1))/INDEX('Price Data'!H:H,MATCH(TEXT(A1670,"YYYY-MM-DD"),'Price Data'!G:G,0)+1),""),"")</f>
        <v>2.0391517461525572E-3</v>
      </c>
      <c r="H1670" s="34">
        <f>IFERROR(INDEX('Price Data'!K:K,MATCH(TEXT(A1670,"YYYY-MM-DD"),'Price Data'!J:J,0)),"")</f>
        <v>2.0299999999999998</v>
      </c>
      <c r="I1670" s="10" cm="1">
        <f t="array" ref="I1670">IFERROR(IF(ISNUMBER(H1670),(H1670-INDEX('Price Data'!K:K,MATCH(TEXT(A1670,"YYYY-MM-DD"),'Price Data'!J:J,0)+1))/INDEX('Price Data'!K:K,MATCH(TEXT(A1670,"YYYY-MM-DD"),'Price Data'!J:J,0)+1),""),"")</f>
        <v>-4.9019607843138382E-3</v>
      </c>
      <c r="J1670" s="34">
        <f>IFERROR(INDEX('Price Data'!N:N,MATCH(TEXT(A1670,"YYYY-MM-DD"),'Price Data'!M:M,0)),"")</f>
        <v>2.04</v>
      </c>
      <c r="K1670" s="10" cm="1">
        <f t="array" ref="K1670">IFERROR(IF(ISNUMBER(J1670),(J1670-INDEX('Price Data'!N:N,MATCH(TEXT(A1670,"YYYY-MM-DD"),'Price Data'!M:M,0)+1))/INDEX('Price Data'!N:N,MATCH(TEXT(A1670,"YYYY-MM-DD"),'Price Data'!M:M,0)+1),""),"")</f>
        <v>0</v>
      </c>
      <c r="L1670" s="34">
        <f>IFERROR(INDEX('Price Data'!Q:Q,MATCH(TEXT(A1670,"YYYY-MM-DD"),'Price Data'!P:P,0)),"")</f>
        <v>1.78</v>
      </c>
      <c r="M1670" s="10" cm="1">
        <f t="array" ref="M1670">IFERROR(IF(ISNUMBER(L1670),(L1670-INDEX('Price Data'!Q:Q,MATCH(TEXT(A1670,"YYYY-MM-DD"),'Price Data'!P:P,0)+1))/INDEX('Price Data'!Q:Q,MATCH(TEXT(A1670,"YYYY-MM-DD"),'Price Data'!P:P,0)+1),""),"")</f>
        <v>-1.6574585635359129E-2</v>
      </c>
      <c r="N1670" s="34">
        <f>IFERROR(INDEX('Price Data'!T:T,MATCH(TEXT(A1670,"YYYY-MM-DD"),'Price Data'!S:S,0)),"")</f>
        <v>2.4900000000000002</v>
      </c>
      <c r="O1670" s="10" cm="1">
        <f t="array" ref="O1670">IFERROR(IF(ISNUMBER(N1670),(N1670-INDEX('Price Data'!T:T,MATCH(TEXT(A1670,"YYYY-MM-DD"),'Price Data'!S:S,0)+1))/INDEX('Price Data'!T:T,MATCH(TEXT(A1670,"YYYY-MM-DD"),'Price Data'!S:S,0)+1),""),"")</f>
        <v>-7.9681274900396722E-3</v>
      </c>
    </row>
    <row r="1671" spans="1:15" x14ac:dyDescent="0.3">
      <c r="A1671" s="8">
        <v>43490</v>
      </c>
      <c r="B1671" s="34">
        <f>IFERROR(INDEX('Price Data'!B:B,MATCH(TEXT(A1671,"YYYY-MM-DD"),'Price Data'!A:A,0)),"")</f>
        <v>19811</v>
      </c>
      <c r="C1671" s="10" cm="1">
        <f t="array" ref="C1671">IFERROR(IF(ISNUMBER(B1671),(B1671-INDEX('Price Data'!B:B,MATCH(TEXT(A1671,"YYYY-MM-DD"),'Price Data'!A:A,0)+1))/INDEX('Price Data'!B:B,MATCH(TEXT(A1671,"YYYY-MM-DD"),'Price Data'!A:A,0)+1),""),"")</f>
        <v>1.2625230014312002E-2</v>
      </c>
      <c r="D1671" s="34">
        <f>IFERROR(INDEX('Price Data'!E:E,MATCH(TEXT(A1671,"YYYY-MM-DD"),'Price Data'!D:D,0)),"")</f>
        <v>11</v>
      </c>
      <c r="E1671" s="10" cm="1">
        <f t="array" ref="E1671">IFERROR(IF(ISNUMBER(D1671),(D1671-INDEX('Price Data'!E:E,MATCH(TEXT(A1671,"YYYY-MM-DD"),'Price Data'!D:D,0)+1))/INDEX('Price Data'!E:E,MATCH(TEXT(A1671,"YYYY-MM-DD"),'Price Data'!D:D,0)+1),""),"")</f>
        <v>3.1894934333958708E-2</v>
      </c>
      <c r="F1671" s="34">
        <f>IFERROR(INDEX('Price Data'!H:H,MATCH(TEXT(A1671,"YYYY-MM-DD"),'Price Data'!G:G,0)),"")</f>
        <v>124.199997</v>
      </c>
      <c r="G1671" s="10" cm="1">
        <f t="array" ref="G1671">IFERROR(IF(ISNUMBER(F1671),(F1671-INDEX('Price Data'!H:H,MATCH(TEXT(A1671,"YYYY-MM-DD"),'Price Data'!G:G,0)+1))/INDEX('Price Data'!H:H,MATCH(TEXT(A1671,"YYYY-MM-DD"),'Price Data'!G:G,0)+1),""),"")</f>
        <v>1.0989003027903971E-2</v>
      </c>
      <c r="H1671" s="34">
        <f>IFERROR(INDEX('Price Data'!K:K,MATCH(TEXT(A1671,"YYYY-MM-DD"),'Price Data'!J:J,0)),"")</f>
        <v>2.06</v>
      </c>
      <c r="I1671" s="10" cm="1">
        <f t="array" ref="I1671">IFERROR(IF(ISNUMBER(H1671),(H1671-INDEX('Price Data'!K:K,MATCH(TEXT(A1671,"YYYY-MM-DD"),'Price Data'!J:J,0)+1))/INDEX('Price Data'!K:K,MATCH(TEXT(A1671,"YYYY-MM-DD"),'Price Data'!J:J,0)+1),""),"")</f>
        <v>1.4778325123152834E-2</v>
      </c>
      <c r="J1671" s="34">
        <f>IFERROR(INDEX('Price Data'!N:N,MATCH(TEXT(A1671,"YYYY-MM-DD"),'Price Data'!M:M,0)),"")</f>
        <v>2.13</v>
      </c>
      <c r="K1671" s="10" cm="1">
        <f t="array" ref="K1671">IFERROR(IF(ISNUMBER(J1671),(J1671-INDEX('Price Data'!N:N,MATCH(TEXT(A1671,"YYYY-MM-DD"),'Price Data'!M:M,0)+1))/INDEX('Price Data'!N:N,MATCH(TEXT(A1671,"YYYY-MM-DD"),'Price Data'!M:M,0)+1),""),"")</f>
        <v>4.4117647058823456E-2</v>
      </c>
      <c r="L1671" s="34">
        <f>IFERROR(INDEX('Price Data'!Q:Q,MATCH(TEXT(A1671,"YYYY-MM-DD"),'Price Data'!P:P,0)),"")</f>
        <v>1.83</v>
      </c>
      <c r="M1671" s="10" cm="1">
        <f t="array" ref="M1671">IFERROR(IF(ISNUMBER(L1671),(L1671-INDEX('Price Data'!Q:Q,MATCH(TEXT(A1671,"YYYY-MM-DD"),'Price Data'!P:P,0)+1))/INDEX('Price Data'!Q:Q,MATCH(TEXT(A1671,"YYYY-MM-DD"),'Price Data'!P:P,0)+1),""),"")</f>
        <v>2.8089887640449462E-2</v>
      </c>
      <c r="N1671" s="34">
        <f>IFERROR(INDEX('Price Data'!T:T,MATCH(TEXT(A1671,"YYYY-MM-DD"),'Price Data'!S:S,0)),"")</f>
        <v>2.56</v>
      </c>
      <c r="O1671" s="10" cm="1">
        <f t="array" ref="O1671">IFERROR(IF(ISNUMBER(N1671),(N1671-INDEX('Price Data'!T:T,MATCH(TEXT(A1671,"YYYY-MM-DD"),'Price Data'!S:S,0)+1))/INDEX('Price Data'!T:T,MATCH(TEXT(A1671,"YYYY-MM-DD"),'Price Data'!S:S,0)+1),""),"")</f>
        <v>2.811244979919672E-2</v>
      </c>
    </row>
    <row r="1672" spans="1:15" x14ac:dyDescent="0.3">
      <c r="A1672" s="8">
        <v>43491</v>
      </c>
      <c r="B1672" s="34" t="str">
        <f>IFERROR(INDEX('Price Data'!B:B,MATCH(TEXT(A1672,"YYYY-MM-DD"),'Price Data'!A:A,0)),"")</f>
        <v/>
      </c>
      <c r="C1672" s="10" t="str" cm="1">
        <f t="array" ref="C1672">IFERROR(IF(ISNUMBER(B1672),(B1672-INDEX('Price Data'!B:B,MATCH(TEXT(A1672,"YYYY-MM-DD"),'Price Data'!A:A,0)+1))/INDEX('Price Data'!B:B,MATCH(TEXT(A1672,"YYYY-MM-DD"),'Price Data'!A:A,0)+1),""),"")</f>
        <v/>
      </c>
      <c r="D1672" s="34" t="str">
        <f>IFERROR(INDEX('Price Data'!E:E,MATCH(TEXT(A1672,"YYYY-MM-DD"),'Price Data'!D:D,0)),"")</f>
        <v/>
      </c>
      <c r="E1672" s="10" t="str" cm="1">
        <f t="array" ref="E1672">IFERROR(IF(ISNUMBER(D1672),(D1672-INDEX('Price Data'!E:E,MATCH(TEXT(A1672,"YYYY-MM-DD"),'Price Data'!D:D,0)+1))/INDEX('Price Data'!E:E,MATCH(TEXT(A1672,"YYYY-MM-DD"),'Price Data'!D:D,0)+1),""),"")</f>
        <v/>
      </c>
      <c r="F1672" s="34" t="str">
        <f>IFERROR(INDEX('Price Data'!H:H,MATCH(TEXT(A1672,"YYYY-MM-DD"),'Price Data'!G:G,0)),"")</f>
        <v/>
      </c>
      <c r="G1672" s="10" t="str" cm="1">
        <f t="array" ref="G1672">IFERROR(IF(ISNUMBER(F1672),(F1672-INDEX('Price Data'!H:H,MATCH(TEXT(A1672,"YYYY-MM-DD"),'Price Data'!G:G,0)+1))/INDEX('Price Data'!H:H,MATCH(TEXT(A1672,"YYYY-MM-DD"),'Price Data'!G:G,0)+1),""),"")</f>
        <v/>
      </c>
      <c r="H1672" s="34" t="str">
        <f>IFERROR(INDEX('Price Data'!K:K,MATCH(TEXT(A1672,"YYYY-MM-DD"),'Price Data'!J:J,0)),"")</f>
        <v/>
      </c>
      <c r="I1672" s="10" t="str" cm="1">
        <f t="array" ref="I1672">IFERROR(IF(ISNUMBER(H1672),(H1672-INDEX('Price Data'!K:K,MATCH(TEXT(A1672,"YYYY-MM-DD"),'Price Data'!J:J,0)+1))/INDEX('Price Data'!K:K,MATCH(TEXT(A1672,"YYYY-MM-DD"),'Price Data'!J:J,0)+1),""),"")</f>
        <v/>
      </c>
      <c r="J1672" s="34" t="str">
        <f>IFERROR(INDEX('Price Data'!N:N,MATCH(TEXT(A1672,"YYYY-MM-DD"),'Price Data'!M:M,0)),"")</f>
        <v/>
      </c>
      <c r="K1672" s="10" t="str" cm="1">
        <f t="array" ref="K1672">IFERROR(IF(ISNUMBER(J1672),(J1672-INDEX('Price Data'!N:N,MATCH(TEXT(A1672,"YYYY-MM-DD"),'Price Data'!M:M,0)+1))/INDEX('Price Data'!N:N,MATCH(TEXT(A1672,"YYYY-MM-DD"),'Price Data'!M:M,0)+1),""),"")</f>
        <v/>
      </c>
      <c r="L1672" s="34" t="str">
        <f>IFERROR(INDEX('Price Data'!Q:Q,MATCH(TEXT(A1672,"YYYY-MM-DD"),'Price Data'!P:P,0)),"")</f>
        <v/>
      </c>
      <c r="M1672" s="10" t="str" cm="1">
        <f t="array" ref="M1672">IFERROR(IF(ISNUMBER(L1672),(L1672-INDEX('Price Data'!Q:Q,MATCH(TEXT(A1672,"YYYY-MM-DD"),'Price Data'!P:P,0)+1))/INDEX('Price Data'!Q:Q,MATCH(TEXT(A1672,"YYYY-MM-DD"),'Price Data'!P:P,0)+1),""),"")</f>
        <v/>
      </c>
      <c r="N1672" s="34" t="str">
        <f>IFERROR(INDEX('Price Data'!T:T,MATCH(TEXT(A1672,"YYYY-MM-DD"),'Price Data'!S:S,0)),"")</f>
        <v/>
      </c>
      <c r="O1672" s="10" t="str" cm="1">
        <f t="array" ref="O1672">IFERROR(IF(ISNUMBER(N1672),(N1672-INDEX('Price Data'!T:T,MATCH(TEXT(A1672,"YYYY-MM-DD"),'Price Data'!S:S,0)+1))/INDEX('Price Data'!T:T,MATCH(TEXT(A1672,"YYYY-MM-DD"),'Price Data'!S:S,0)+1),""),"")</f>
        <v/>
      </c>
    </row>
    <row r="1673" spans="1:15" x14ac:dyDescent="0.3">
      <c r="A1673" s="8">
        <v>43492</v>
      </c>
      <c r="B1673" s="34" t="str">
        <f>IFERROR(INDEX('Price Data'!B:B,MATCH(TEXT(A1673,"YYYY-MM-DD"),'Price Data'!A:A,0)),"")</f>
        <v/>
      </c>
      <c r="C1673" s="10" t="str" cm="1">
        <f t="array" ref="C1673">IFERROR(IF(ISNUMBER(B1673),(B1673-INDEX('Price Data'!B:B,MATCH(TEXT(A1673,"YYYY-MM-DD"),'Price Data'!A:A,0)+1))/INDEX('Price Data'!B:B,MATCH(TEXT(A1673,"YYYY-MM-DD"),'Price Data'!A:A,0)+1),""),"")</f>
        <v/>
      </c>
      <c r="D1673" s="34" t="str">
        <f>IFERROR(INDEX('Price Data'!E:E,MATCH(TEXT(A1673,"YYYY-MM-DD"),'Price Data'!D:D,0)),"")</f>
        <v/>
      </c>
      <c r="E1673" s="10" t="str" cm="1">
        <f t="array" ref="E1673">IFERROR(IF(ISNUMBER(D1673),(D1673-INDEX('Price Data'!E:E,MATCH(TEXT(A1673,"YYYY-MM-DD"),'Price Data'!D:D,0)+1))/INDEX('Price Data'!E:E,MATCH(TEXT(A1673,"YYYY-MM-DD"),'Price Data'!D:D,0)+1),""),"")</f>
        <v/>
      </c>
      <c r="F1673" s="34" t="str">
        <f>IFERROR(INDEX('Price Data'!H:H,MATCH(TEXT(A1673,"YYYY-MM-DD"),'Price Data'!G:G,0)),"")</f>
        <v/>
      </c>
      <c r="G1673" s="10" t="str" cm="1">
        <f t="array" ref="G1673">IFERROR(IF(ISNUMBER(F1673),(F1673-INDEX('Price Data'!H:H,MATCH(TEXT(A1673,"YYYY-MM-DD"),'Price Data'!G:G,0)+1))/INDEX('Price Data'!H:H,MATCH(TEXT(A1673,"YYYY-MM-DD"),'Price Data'!G:G,0)+1),""),"")</f>
        <v/>
      </c>
      <c r="H1673" s="34" t="str">
        <f>IFERROR(INDEX('Price Data'!K:K,MATCH(TEXT(A1673,"YYYY-MM-DD"),'Price Data'!J:J,0)),"")</f>
        <v/>
      </c>
      <c r="I1673" s="10" t="str" cm="1">
        <f t="array" ref="I1673">IFERROR(IF(ISNUMBER(H1673),(H1673-INDEX('Price Data'!K:K,MATCH(TEXT(A1673,"YYYY-MM-DD"),'Price Data'!J:J,0)+1))/INDEX('Price Data'!K:K,MATCH(TEXT(A1673,"YYYY-MM-DD"),'Price Data'!J:J,0)+1),""),"")</f>
        <v/>
      </c>
      <c r="J1673" s="34" t="str">
        <f>IFERROR(INDEX('Price Data'!N:N,MATCH(TEXT(A1673,"YYYY-MM-DD"),'Price Data'!M:M,0)),"")</f>
        <v/>
      </c>
      <c r="K1673" s="10" t="str" cm="1">
        <f t="array" ref="K1673">IFERROR(IF(ISNUMBER(J1673),(J1673-INDEX('Price Data'!N:N,MATCH(TEXT(A1673,"YYYY-MM-DD"),'Price Data'!M:M,0)+1))/INDEX('Price Data'!N:N,MATCH(TEXT(A1673,"YYYY-MM-DD"),'Price Data'!M:M,0)+1),""),"")</f>
        <v/>
      </c>
      <c r="L1673" s="34" t="str">
        <f>IFERROR(INDEX('Price Data'!Q:Q,MATCH(TEXT(A1673,"YYYY-MM-DD"),'Price Data'!P:P,0)),"")</f>
        <v/>
      </c>
      <c r="M1673" s="10" t="str" cm="1">
        <f t="array" ref="M1673">IFERROR(IF(ISNUMBER(L1673),(L1673-INDEX('Price Data'!Q:Q,MATCH(TEXT(A1673,"YYYY-MM-DD"),'Price Data'!P:P,0)+1))/INDEX('Price Data'!Q:Q,MATCH(TEXT(A1673,"YYYY-MM-DD"),'Price Data'!P:P,0)+1),""),"")</f>
        <v/>
      </c>
      <c r="N1673" s="34" t="str">
        <f>IFERROR(INDEX('Price Data'!T:T,MATCH(TEXT(A1673,"YYYY-MM-DD"),'Price Data'!S:S,0)),"")</f>
        <v/>
      </c>
      <c r="O1673" s="10" t="str" cm="1">
        <f t="array" ref="O1673">IFERROR(IF(ISNUMBER(N1673),(N1673-INDEX('Price Data'!T:T,MATCH(TEXT(A1673,"YYYY-MM-DD"),'Price Data'!S:S,0)+1))/INDEX('Price Data'!T:T,MATCH(TEXT(A1673,"YYYY-MM-DD"),'Price Data'!S:S,0)+1),""),"")</f>
        <v/>
      </c>
    </row>
    <row r="1674" spans="1:15" x14ac:dyDescent="0.3">
      <c r="A1674" s="8">
        <v>43493</v>
      </c>
      <c r="B1674" s="34">
        <f>IFERROR(INDEX('Price Data'!B:B,MATCH(TEXT(A1674,"YYYY-MM-DD"),'Price Data'!A:A,0)),"")</f>
        <v>19608</v>
      </c>
      <c r="C1674" s="10" cm="1">
        <f t="array" ref="C1674">IFERROR(IF(ISNUMBER(B1674),(B1674-INDEX('Price Data'!B:B,MATCH(TEXT(A1674,"YYYY-MM-DD"),'Price Data'!A:A,0)+1))/INDEX('Price Data'!B:B,MATCH(TEXT(A1674,"YYYY-MM-DD"),'Price Data'!A:A,0)+1),""),"")</f>
        <v>-1.0246832567765382E-2</v>
      </c>
      <c r="D1674" s="34">
        <f>IFERROR(INDEX('Price Data'!E:E,MATCH(TEXT(A1674,"YYYY-MM-DD"),'Price Data'!D:D,0)),"")</f>
        <v>10.72</v>
      </c>
      <c r="E1674" s="10" cm="1">
        <f t="array" ref="E1674">IFERROR(IF(ISNUMBER(D1674),(D1674-INDEX('Price Data'!E:E,MATCH(TEXT(A1674,"YYYY-MM-DD"),'Price Data'!D:D,0)+1))/INDEX('Price Data'!E:E,MATCH(TEXT(A1674,"YYYY-MM-DD"),'Price Data'!D:D,0)+1),""),"")</f>
        <v>-2.5454545454545396E-2</v>
      </c>
      <c r="F1674" s="34">
        <f>IFERROR(INDEX('Price Data'!H:H,MATCH(TEXT(A1674,"YYYY-MM-DD"),'Price Data'!G:G,0)),"")</f>
        <v>125.5</v>
      </c>
      <c r="G1674" s="10" cm="1">
        <f t="array" ref="G1674">IFERROR(IF(ISNUMBER(F1674),(F1674-INDEX('Price Data'!H:H,MATCH(TEXT(A1674,"YYYY-MM-DD"),'Price Data'!G:G,0)+1))/INDEX('Price Data'!H:H,MATCH(TEXT(A1674,"YYYY-MM-DD"),'Price Data'!G:G,0)+1),""),"")</f>
        <v>1.04670131352741E-2</v>
      </c>
      <c r="H1674" s="34">
        <f>IFERROR(INDEX('Price Data'!K:K,MATCH(TEXT(A1674,"YYYY-MM-DD"),'Price Data'!J:J,0)),"")</f>
        <v>2.0499999999999998</v>
      </c>
      <c r="I1674" s="10" cm="1">
        <f t="array" ref="I1674">IFERROR(IF(ISNUMBER(H1674),(H1674-INDEX('Price Data'!K:K,MATCH(TEXT(A1674,"YYYY-MM-DD"),'Price Data'!J:J,0)+1))/INDEX('Price Data'!K:K,MATCH(TEXT(A1674,"YYYY-MM-DD"),'Price Data'!J:J,0)+1),""),"")</f>
        <v>-4.8543689320389473E-3</v>
      </c>
      <c r="J1674" s="34">
        <f>IFERROR(INDEX('Price Data'!N:N,MATCH(TEXT(A1674,"YYYY-MM-DD"),'Price Data'!M:M,0)),"")</f>
        <v>2.11</v>
      </c>
      <c r="K1674" s="10" cm="1">
        <f t="array" ref="K1674">IFERROR(IF(ISNUMBER(J1674),(J1674-INDEX('Price Data'!N:N,MATCH(TEXT(A1674,"YYYY-MM-DD"),'Price Data'!M:M,0)+1))/INDEX('Price Data'!N:N,MATCH(TEXT(A1674,"YYYY-MM-DD"),'Price Data'!M:M,0)+1),""),"")</f>
        <v>-9.3896713615023563E-3</v>
      </c>
      <c r="L1674" s="34">
        <f>IFERROR(INDEX('Price Data'!Q:Q,MATCH(TEXT(A1674,"YYYY-MM-DD"),'Price Data'!P:P,0)),"")</f>
        <v>1.8</v>
      </c>
      <c r="M1674" s="10" cm="1">
        <f t="array" ref="M1674">IFERROR(IF(ISNUMBER(L1674),(L1674-INDEX('Price Data'!Q:Q,MATCH(TEXT(A1674,"YYYY-MM-DD"),'Price Data'!P:P,0)+1))/INDEX('Price Data'!Q:Q,MATCH(TEXT(A1674,"YYYY-MM-DD"),'Price Data'!P:P,0)+1),""),"")</f>
        <v>-1.6393442622950834E-2</v>
      </c>
      <c r="N1674" s="34">
        <f>IFERROR(INDEX('Price Data'!T:T,MATCH(TEXT(A1674,"YYYY-MM-DD"),'Price Data'!S:S,0)),"")</f>
        <v>2.5099999999999998</v>
      </c>
      <c r="O1674" s="10" cm="1">
        <f t="array" ref="O1674">IFERROR(IF(ISNUMBER(N1674),(N1674-INDEX('Price Data'!T:T,MATCH(TEXT(A1674,"YYYY-MM-DD"),'Price Data'!S:S,0)+1))/INDEX('Price Data'!T:T,MATCH(TEXT(A1674,"YYYY-MM-DD"),'Price Data'!S:S,0)+1),""),"")</f>
        <v>-1.9531250000000104E-2</v>
      </c>
    </row>
    <row r="1675" spans="1:15" x14ac:dyDescent="0.3">
      <c r="A1675" s="8">
        <v>43494</v>
      </c>
      <c r="B1675" s="34">
        <f>IFERROR(INDEX('Price Data'!B:B,MATCH(TEXT(A1675,"YYYY-MM-DD"),'Price Data'!A:A,0)),"")</f>
        <v>19702</v>
      </c>
      <c r="C1675" s="10" cm="1">
        <f t="array" ref="C1675">IFERROR(IF(ISNUMBER(B1675),(B1675-INDEX('Price Data'!B:B,MATCH(TEXT(A1675,"YYYY-MM-DD"),'Price Data'!A:A,0)+1))/INDEX('Price Data'!B:B,MATCH(TEXT(A1675,"YYYY-MM-DD"),'Price Data'!A:A,0)+1),""),"")</f>
        <v>4.7939616483068138E-3</v>
      </c>
      <c r="D1675" s="34">
        <f>IFERROR(INDEX('Price Data'!E:E,MATCH(TEXT(A1675,"YYYY-MM-DD"),'Price Data'!D:D,0)),"")</f>
        <v>10.59</v>
      </c>
      <c r="E1675" s="10" cm="1">
        <f t="array" ref="E1675">IFERROR(IF(ISNUMBER(D1675),(D1675-INDEX('Price Data'!E:E,MATCH(TEXT(A1675,"YYYY-MM-DD"),'Price Data'!D:D,0)+1))/INDEX('Price Data'!E:E,MATCH(TEXT(A1675,"YYYY-MM-DD"),'Price Data'!D:D,0)+1),""),"")</f>
        <v>-1.2126865671641862E-2</v>
      </c>
      <c r="F1675" s="34">
        <f>IFERROR(INDEX('Price Data'!H:H,MATCH(TEXT(A1675,"YYYY-MM-DD"),'Price Data'!G:G,0)),"")</f>
        <v>126.5</v>
      </c>
      <c r="G1675" s="10" cm="1">
        <f t="array" ref="G1675">IFERROR(IF(ISNUMBER(F1675),(F1675-INDEX('Price Data'!H:H,MATCH(TEXT(A1675,"YYYY-MM-DD"),'Price Data'!G:G,0)+1))/INDEX('Price Data'!H:H,MATCH(TEXT(A1675,"YYYY-MM-DD"),'Price Data'!G:G,0)+1),""),"")</f>
        <v>7.9681274900398405E-3</v>
      </c>
      <c r="H1675" s="34">
        <f>IFERROR(INDEX('Price Data'!K:K,MATCH(TEXT(A1675,"YYYY-MM-DD"),'Price Data'!J:J,0)),"")</f>
        <v>2.0499999999999998</v>
      </c>
      <c r="I1675" s="10" cm="1">
        <f t="array" ref="I1675">IFERROR(IF(ISNUMBER(H1675),(H1675-INDEX('Price Data'!K:K,MATCH(TEXT(A1675,"YYYY-MM-DD"),'Price Data'!J:J,0)+1))/INDEX('Price Data'!K:K,MATCH(TEXT(A1675,"YYYY-MM-DD"),'Price Data'!J:J,0)+1),""),"")</f>
        <v>0</v>
      </c>
      <c r="J1675" s="34">
        <f>IFERROR(INDEX('Price Data'!N:N,MATCH(TEXT(A1675,"YYYY-MM-DD"),'Price Data'!M:M,0)),"")</f>
        <v>2.11</v>
      </c>
      <c r="K1675" s="10" cm="1">
        <f t="array" ref="K1675">IFERROR(IF(ISNUMBER(J1675),(J1675-INDEX('Price Data'!N:N,MATCH(TEXT(A1675,"YYYY-MM-DD"),'Price Data'!M:M,0)+1))/INDEX('Price Data'!N:N,MATCH(TEXT(A1675,"YYYY-MM-DD"),'Price Data'!M:M,0)+1),""),"")</f>
        <v>0</v>
      </c>
      <c r="L1675" s="34">
        <f>IFERROR(INDEX('Price Data'!Q:Q,MATCH(TEXT(A1675,"YYYY-MM-DD"),'Price Data'!P:P,0)),"")</f>
        <v>1.78</v>
      </c>
      <c r="M1675" s="10" cm="1">
        <f t="array" ref="M1675">IFERROR(IF(ISNUMBER(L1675),(L1675-INDEX('Price Data'!Q:Q,MATCH(TEXT(A1675,"YYYY-MM-DD"),'Price Data'!P:P,0)+1))/INDEX('Price Data'!Q:Q,MATCH(TEXT(A1675,"YYYY-MM-DD"),'Price Data'!P:P,0)+1),""),"")</f>
        <v>-1.111111111111112E-2</v>
      </c>
      <c r="N1675" s="34">
        <f>IFERROR(INDEX('Price Data'!T:T,MATCH(TEXT(A1675,"YYYY-MM-DD"),'Price Data'!S:S,0)),"")</f>
        <v>2.48</v>
      </c>
      <c r="O1675" s="10" cm="1">
        <f t="array" ref="O1675">IFERROR(IF(ISNUMBER(N1675),(N1675-INDEX('Price Data'!T:T,MATCH(TEXT(A1675,"YYYY-MM-DD"),'Price Data'!S:S,0)+1))/INDEX('Price Data'!T:T,MATCH(TEXT(A1675,"YYYY-MM-DD"),'Price Data'!S:S,0)+1),""),"")</f>
        <v>-1.1952191235059684E-2</v>
      </c>
    </row>
    <row r="1676" spans="1:15" x14ac:dyDescent="0.3">
      <c r="A1676" s="8">
        <v>43495</v>
      </c>
      <c r="B1676" s="34">
        <f>IFERROR(INDEX('Price Data'!B:B,MATCH(TEXT(A1676,"YYYY-MM-DD"),'Price Data'!A:A,0)),"")</f>
        <v>19772</v>
      </c>
      <c r="C1676" s="10" cm="1">
        <f t="array" ref="C1676">IFERROR(IF(ISNUMBER(B1676),(B1676-INDEX('Price Data'!B:B,MATCH(TEXT(A1676,"YYYY-MM-DD"),'Price Data'!A:A,0)+1))/INDEX('Price Data'!B:B,MATCH(TEXT(A1676,"YYYY-MM-DD"),'Price Data'!A:A,0)+1),""),"")</f>
        <v>3.5529387879403105E-3</v>
      </c>
      <c r="D1676" s="34">
        <f>IFERROR(INDEX('Price Data'!E:E,MATCH(TEXT(A1676,"YYYY-MM-DD"),'Price Data'!D:D,0)),"")</f>
        <v>10.51</v>
      </c>
      <c r="E1676" s="10" cm="1">
        <f t="array" ref="E1676">IFERROR(IF(ISNUMBER(D1676),(D1676-INDEX('Price Data'!E:E,MATCH(TEXT(A1676,"YYYY-MM-DD"),'Price Data'!D:D,0)+1))/INDEX('Price Data'!E:E,MATCH(TEXT(A1676,"YYYY-MM-DD"),'Price Data'!D:D,0)+1),""),"")</f>
        <v>-7.5542965061378723E-3</v>
      </c>
      <c r="F1676" s="34">
        <f>IFERROR(INDEX('Price Data'!H:H,MATCH(TEXT(A1676,"YYYY-MM-DD"),'Price Data'!G:G,0)),"")</f>
        <v>125.699997</v>
      </c>
      <c r="G1676" s="10" cm="1">
        <f t="array" ref="G1676">IFERROR(IF(ISNUMBER(F1676),(F1676-INDEX('Price Data'!H:H,MATCH(TEXT(A1676,"YYYY-MM-DD"),'Price Data'!G:G,0)+1))/INDEX('Price Data'!H:H,MATCH(TEXT(A1676,"YYYY-MM-DD"),'Price Data'!G:G,0)+1),""),"")</f>
        <v>-6.324134387351809E-3</v>
      </c>
      <c r="H1676" s="34">
        <f>IFERROR(INDEX('Price Data'!K:K,MATCH(TEXT(A1676,"YYYY-MM-DD"),'Price Data'!J:J,0)),"")</f>
        <v>2.06</v>
      </c>
      <c r="I1676" s="10" cm="1">
        <f t="array" ref="I1676">IFERROR(IF(ISNUMBER(H1676),(H1676-INDEX('Price Data'!K:K,MATCH(TEXT(A1676,"YYYY-MM-DD"),'Price Data'!J:J,0)+1))/INDEX('Price Data'!K:K,MATCH(TEXT(A1676,"YYYY-MM-DD"),'Price Data'!J:J,0)+1),""),"")</f>
        <v>4.8780487804879176E-3</v>
      </c>
      <c r="J1676" s="34">
        <f>IFERROR(INDEX('Price Data'!N:N,MATCH(TEXT(A1676,"YYYY-MM-DD"),'Price Data'!M:M,0)),"")</f>
        <v>2.13</v>
      </c>
      <c r="K1676" s="10" cm="1">
        <f t="array" ref="K1676">IFERROR(IF(ISNUMBER(J1676),(J1676-INDEX('Price Data'!N:N,MATCH(TEXT(A1676,"YYYY-MM-DD"),'Price Data'!M:M,0)+1))/INDEX('Price Data'!N:N,MATCH(TEXT(A1676,"YYYY-MM-DD"),'Price Data'!M:M,0)+1),""),"")</f>
        <v>9.4786729857819999E-3</v>
      </c>
      <c r="L1676" s="34">
        <f>IFERROR(INDEX('Price Data'!Q:Q,MATCH(TEXT(A1676,"YYYY-MM-DD"),'Price Data'!P:P,0)),"")</f>
        <v>1.78</v>
      </c>
      <c r="M1676" s="10" cm="1">
        <f t="array" ref="M1676">IFERROR(IF(ISNUMBER(L1676),(L1676-INDEX('Price Data'!Q:Q,MATCH(TEXT(A1676,"YYYY-MM-DD"),'Price Data'!P:P,0)+1))/INDEX('Price Data'!Q:Q,MATCH(TEXT(A1676,"YYYY-MM-DD"),'Price Data'!P:P,0)+1),""),"")</f>
        <v>0</v>
      </c>
      <c r="N1676" s="34">
        <f>IFERROR(INDEX('Price Data'!T:T,MATCH(TEXT(A1676,"YYYY-MM-DD"),'Price Data'!S:S,0)),"")</f>
        <v>2.42</v>
      </c>
      <c r="O1676" s="10" cm="1">
        <f t="array" ref="O1676">IFERROR(IF(ISNUMBER(N1676),(N1676-INDEX('Price Data'!T:T,MATCH(TEXT(A1676,"YYYY-MM-DD"),'Price Data'!S:S,0)+1))/INDEX('Price Data'!T:T,MATCH(TEXT(A1676,"YYYY-MM-DD"),'Price Data'!S:S,0)+1),""),"")</f>
        <v>-2.4193548387096794E-2</v>
      </c>
    </row>
    <row r="1677" spans="1:15" x14ac:dyDescent="0.3">
      <c r="A1677" s="8">
        <v>43496</v>
      </c>
      <c r="B1677" s="34">
        <f>IFERROR(INDEX('Price Data'!B:B,MATCH(TEXT(A1677,"YYYY-MM-DD"),'Price Data'!A:A,0)),"")</f>
        <v>19731</v>
      </c>
      <c r="C1677" s="10" cm="1">
        <f t="array" ref="C1677">IFERROR(IF(ISNUMBER(B1677),(B1677-INDEX('Price Data'!B:B,MATCH(TEXT(A1677,"YYYY-MM-DD"),'Price Data'!A:A,0)+1))/INDEX('Price Data'!B:B,MATCH(TEXT(A1677,"YYYY-MM-DD"),'Price Data'!A:A,0)+1),""),"")</f>
        <v>-2.0736394901881448E-3</v>
      </c>
      <c r="D1677" s="34">
        <f>IFERROR(INDEX('Price Data'!E:E,MATCH(TEXT(A1677,"YYYY-MM-DD"),'Price Data'!D:D,0)),"")</f>
        <v>10.09</v>
      </c>
      <c r="E1677" s="10" cm="1">
        <f t="array" ref="E1677">IFERROR(IF(ISNUMBER(D1677),(D1677-INDEX('Price Data'!E:E,MATCH(TEXT(A1677,"YYYY-MM-DD"),'Price Data'!D:D,0)+1))/INDEX('Price Data'!E:E,MATCH(TEXT(A1677,"YYYY-MM-DD"),'Price Data'!D:D,0)+1),""),"")</f>
        <v>-3.9961941008563269E-2</v>
      </c>
      <c r="F1677" s="34">
        <f>IFERROR(INDEX('Price Data'!H:H,MATCH(TEXT(A1677,"YYYY-MM-DD"),'Price Data'!G:G,0)),"")</f>
        <v>123.5</v>
      </c>
      <c r="G1677" s="10" cm="1">
        <f t="array" ref="G1677">IFERROR(IF(ISNUMBER(F1677),(F1677-INDEX('Price Data'!H:H,MATCH(TEXT(A1677,"YYYY-MM-DD"),'Price Data'!G:G,0)+1))/INDEX('Price Data'!H:H,MATCH(TEXT(A1677,"YYYY-MM-DD"),'Price Data'!G:G,0)+1),""),"")</f>
        <v>-1.7501965413730249E-2</v>
      </c>
      <c r="H1677" s="34">
        <f>IFERROR(INDEX('Price Data'!K:K,MATCH(TEXT(A1677,"YYYY-MM-DD"),'Price Data'!J:J,0)),"")</f>
        <v>1.99</v>
      </c>
      <c r="I1677" s="10" cm="1">
        <f t="array" ref="I1677">IFERROR(IF(ISNUMBER(H1677),(H1677-INDEX('Price Data'!K:K,MATCH(TEXT(A1677,"YYYY-MM-DD"),'Price Data'!J:J,0)+1))/INDEX('Price Data'!K:K,MATCH(TEXT(A1677,"YYYY-MM-DD"),'Price Data'!J:J,0)+1),""),"")</f>
        <v>-3.3980582524271871E-2</v>
      </c>
      <c r="J1677" s="34">
        <f>IFERROR(INDEX('Price Data'!N:N,MATCH(TEXT(A1677,"YYYY-MM-DD"),'Price Data'!M:M,0)),"")</f>
        <v>2</v>
      </c>
      <c r="K1677" s="10" cm="1">
        <f t="array" ref="K1677">IFERROR(IF(ISNUMBER(J1677),(J1677-INDEX('Price Data'!N:N,MATCH(TEXT(A1677,"YYYY-MM-DD"),'Price Data'!M:M,0)+1))/INDEX('Price Data'!N:N,MATCH(TEXT(A1677,"YYYY-MM-DD"),'Price Data'!M:M,0)+1),""),"")</f>
        <v>-6.1032863849765209E-2</v>
      </c>
      <c r="L1677" s="34">
        <f>IFERROR(INDEX('Price Data'!Q:Q,MATCH(TEXT(A1677,"YYYY-MM-DD"),'Price Data'!P:P,0)),"")</f>
        <v>1.69</v>
      </c>
      <c r="M1677" s="10" cm="1">
        <f t="array" ref="M1677">IFERROR(IF(ISNUMBER(L1677),(L1677-INDEX('Price Data'!Q:Q,MATCH(TEXT(A1677,"YYYY-MM-DD"),'Price Data'!P:P,0)+1))/INDEX('Price Data'!Q:Q,MATCH(TEXT(A1677,"YYYY-MM-DD"),'Price Data'!P:P,0)+1),""),"")</f>
        <v>-5.0561797752809036E-2</v>
      </c>
      <c r="N1677" s="34">
        <f>IFERROR(INDEX('Price Data'!T:T,MATCH(TEXT(A1677,"YYYY-MM-DD"),'Price Data'!S:S,0)),"")</f>
        <v>2.33</v>
      </c>
      <c r="O1677" s="10" cm="1">
        <f t="array" ref="O1677">IFERROR(IF(ISNUMBER(N1677),(N1677-INDEX('Price Data'!T:T,MATCH(TEXT(A1677,"YYYY-MM-DD"),'Price Data'!S:S,0)+1))/INDEX('Price Data'!T:T,MATCH(TEXT(A1677,"YYYY-MM-DD"),'Price Data'!S:S,0)+1),""),"")</f>
        <v>-3.7190082644628045E-2</v>
      </c>
    </row>
    <row r="1678" spans="1:15" x14ac:dyDescent="0.3">
      <c r="A1678" s="8">
        <v>43497</v>
      </c>
      <c r="B1678" s="34">
        <f>IFERROR(INDEX('Price Data'!B:B,MATCH(TEXT(A1678,"YYYY-MM-DD"),'Price Data'!A:A,0)),"")</f>
        <v>19577</v>
      </c>
      <c r="C1678" s="10" cm="1">
        <f t="array" ref="C1678">IFERROR(IF(ISNUMBER(B1678),(B1678-INDEX('Price Data'!B:B,MATCH(TEXT(A1678,"YYYY-MM-DD"),'Price Data'!A:A,0)+1))/INDEX('Price Data'!B:B,MATCH(TEXT(A1678,"YYYY-MM-DD"),'Price Data'!A:A,0)+1),""),"")</f>
        <v>-7.8049769398408596E-3</v>
      </c>
      <c r="D1678" s="34">
        <f>IFERROR(INDEX('Price Data'!E:E,MATCH(TEXT(A1678,"YYYY-MM-DD"),'Price Data'!D:D,0)),"")</f>
        <v>9.81</v>
      </c>
      <c r="E1678" s="10" cm="1">
        <f t="array" ref="E1678">IFERROR(IF(ISNUMBER(D1678),(D1678-INDEX('Price Data'!E:E,MATCH(TEXT(A1678,"YYYY-MM-DD"),'Price Data'!D:D,0)+1))/INDEX('Price Data'!E:E,MATCH(TEXT(A1678,"YYYY-MM-DD"),'Price Data'!D:D,0)+1),""),"")</f>
        <v>-2.7750247770069313E-2</v>
      </c>
      <c r="F1678" s="34">
        <f>IFERROR(INDEX('Price Data'!H:H,MATCH(TEXT(A1678,"YYYY-MM-DD"),'Price Data'!G:G,0)),"")</f>
        <v>120.849998</v>
      </c>
      <c r="G1678" s="10" cm="1">
        <f t="array" ref="G1678">IFERROR(IF(ISNUMBER(F1678),(F1678-INDEX('Price Data'!H:H,MATCH(TEXT(A1678,"YYYY-MM-DD"),'Price Data'!G:G,0)+1))/INDEX('Price Data'!H:H,MATCH(TEXT(A1678,"YYYY-MM-DD"),'Price Data'!G:G,0)+1),""),"")</f>
        <v>-2.1457506072874499E-2</v>
      </c>
      <c r="H1678" s="34">
        <f>IFERROR(INDEX('Price Data'!K:K,MATCH(TEXT(A1678,"YYYY-MM-DD"),'Price Data'!J:J,0)),"")</f>
        <v>1.96</v>
      </c>
      <c r="I1678" s="10" cm="1">
        <f t="array" ref="I1678">IFERROR(IF(ISNUMBER(H1678),(H1678-INDEX('Price Data'!K:K,MATCH(TEXT(A1678,"YYYY-MM-DD"),'Price Data'!J:J,0)+1))/INDEX('Price Data'!K:K,MATCH(TEXT(A1678,"YYYY-MM-DD"),'Price Data'!J:J,0)+1),""),"")</f>
        <v>-1.5075376884422124E-2</v>
      </c>
      <c r="J1678" s="34">
        <f>IFERROR(INDEX('Price Data'!N:N,MATCH(TEXT(A1678,"YYYY-MM-DD"),'Price Data'!M:M,0)),"")</f>
        <v>2.0099999999999998</v>
      </c>
      <c r="K1678" s="10" cm="1">
        <f t="array" ref="K1678">IFERROR(IF(ISNUMBER(J1678),(J1678-INDEX('Price Data'!N:N,MATCH(TEXT(A1678,"YYYY-MM-DD"),'Price Data'!M:M,0)+1))/INDEX('Price Data'!N:N,MATCH(TEXT(A1678,"YYYY-MM-DD"),'Price Data'!M:M,0)+1),""),"")</f>
        <v>4.9999999999998934E-3</v>
      </c>
      <c r="L1678" s="34">
        <f>IFERROR(INDEX('Price Data'!Q:Q,MATCH(TEXT(A1678,"YYYY-MM-DD"),'Price Data'!P:P,0)),"")</f>
        <v>1.63</v>
      </c>
      <c r="M1678" s="10" cm="1">
        <f t="array" ref="M1678">IFERROR(IF(ISNUMBER(L1678),(L1678-INDEX('Price Data'!Q:Q,MATCH(TEXT(A1678,"YYYY-MM-DD"),'Price Data'!P:P,0)+1))/INDEX('Price Data'!Q:Q,MATCH(TEXT(A1678,"YYYY-MM-DD"),'Price Data'!P:P,0)+1),""),"")</f>
        <v>-3.5502958579881692E-2</v>
      </c>
      <c r="N1678" s="34">
        <f>IFERROR(INDEX('Price Data'!T:T,MATCH(TEXT(A1678,"YYYY-MM-DD"),'Price Data'!S:S,0)),"")</f>
        <v>2.2999999999999998</v>
      </c>
      <c r="O1678" s="10" cm="1">
        <f t="array" ref="O1678">IFERROR(IF(ISNUMBER(N1678),(N1678-INDEX('Price Data'!T:T,MATCH(TEXT(A1678,"YYYY-MM-DD"),'Price Data'!S:S,0)+1))/INDEX('Price Data'!T:T,MATCH(TEXT(A1678,"YYYY-MM-DD"),'Price Data'!S:S,0)+1),""),"")</f>
        <v>-1.2875536480686801E-2</v>
      </c>
    </row>
    <row r="1679" spans="1:15" x14ac:dyDescent="0.3">
      <c r="A1679" s="8">
        <v>43498</v>
      </c>
      <c r="B1679" s="34" t="str">
        <f>IFERROR(INDEX('Price Data'!B:B,MATCH(TEXT(A1679,"YYYY-MM-DD"),'Price Data'!A:A,0)),"")</f>
        <v/>
      </c>
      <c r="C1679" s="10" t="str" cm="1">
        <f t="array" ref="C1679">IFERROR(IF(ISNUMBER(B1679),(B1679-INDEX('Price Data'!B:B,MATCH(TEXT(A1679,"YYYY-MM-DD"),'Price Data'!A:A,0)+1))/INDEX('Price Data'!B:B,MATCH(TEXT(A1679,"YYYY-MM-DD"),'Price Data'!A:A,0)+1),""),"")</f>
        <v/>
      </c>
      <c r="D1679" s="34" t="str">
        <f>IFERROR(INDEX('Price Data'!E:E,MATCH(TEXT(A1679,"YYYY-MM-DD"),'Price Data'!D:D,0)),"")</f>
        <v/>
      </c>
      <c r="E1679" s="10" t="str" cm="1">
        <f t="array" ref="E1679">IFERROR(IF(ISNUMBER(D1679),(D1679-INDEX('Price Data'!E:E,MATCH(TEXT(A1679,"YYYY-MM-DD"),'Price Data'!D:D,0)+1))/INDEX('Price Data'!E:E,MATCH(TEXT(A1679,"YYYY-MM-DD"),'Price Data'!D:D,0)+1),""),"")</f>
        <v/>
      </c>
      <c r="F1679" s="34" t="str">
        <f>IFERROR(INDEX('Price Data'!H:H,MATCH(TEXT(A1679,"YYYY-MM-DD"),'Price Data'!G:G,0)),"")</f>
        <v/>
      </c>
      <c r="G1679" s="10" t="str" cm="1">
        <f t="array" ref="G1679">IFERROR(IF(ISNUMBER(F1679),(F1679-INDEX('Price Data'!H:H,MATCH(TEXT(A1679,"YYYY-MM-DD"),'Price Data'!G:G,0)+1))/INDEX('Price Data'!H:H,MATCH(TEXT(A1679,"YYYY-MM-DD"),'Price Data'!G:G,0)+1),""),"")</f>
        <v/>
      </c>
      <c r="H1679" s="34" t="str">
        <f>IFERROR(INDEX('Price Data'!K:K,MATCH(TEXT(A1679,"YYYY-MM-DD"),'Price Data'!J:J,0)),"")</f>
        <v/>
      </c>
      <c r="I1679" s="10" t="str" cm="1">
        <f t="array" ref="I1679">IFERROR(IF(ISNUMBER(H1679),(H1679-INDEX('Price Data'!K:K,MATCH(TEXT(A1679,"YYYY-MM-DD"),'Price Data'!J:J,0)+1))/INDEX('Price Data'!K:K,MATCH(TEXT(A1679,"YYYY-MM-DD"),'Price Data'!J:J,0)+1),""),"")</f>
        <v/>
      </c>
      <c r="J1679" s="34" t="str">
        <f>IFERROR(INDEX('Price Data'!N:N,MATCH(TEXT(A1679,"YYYY-MM-DD"),'Price Data'!M:M,0)),"")</f>
        <v/>
      </c>
      <c r="K1679" s="10" t="str" cm="1">
        <f t="array" ref="K1679">IFERROR(IF(ISNUMBER(J1679),(J1679-INDEX('Price Data'!N:N,MATCH(TEXT(A1679,"YYYY-MM-DD"),'Price Data'!M:M,0)+1))/INDEX('Price Data'!N:N,MATCH(TEXT(A1679,"YYYY-MM-DD"),'Price Data'!M:M,0)+1),""),"")</f>
        <v/>
      </c>
      <c r="L1679" s="34" t="str">
        <f>IFERROR(INDEX('Price Data'!Q:Q,MATCH(TEXT(A1679,"YYYY-MM-DD"),'Price Data'!P:P,0)),"")</f>
        <v/>
      </c>
      <c r="M1679" s="10" t="str" cm="1">
        <f t="array" ref="M1679">IFERROR(IF(ISNUMBER(L1679),(L1679-INDEX('Price Data'!Q:Q,MATCH(TEXT(A1679,"YYYY-MM-DD"),'Price Data'!P:P,0)+1))/INDEX('Price Data'!Q:Q,MATCH(TEXT(A1679,"YYYY-MM-DD"),'Price Data'!P:P,0)+1),""),"")</f>
        <v/>
      </c>
      <c r="N1679" s="34" t="str">
        <f>IFERROR(INDEX('Price Data'!T:T,MATCH(TEXT(A1679,"YYYY-MM-DD"),'Price Data'!S:S,0)),"")</f>
        <v/>
      </c>
      <c r="O1679" s="10" t="str" cm="1">
        <f t="array" ref="O1679">IFERROR(IF(ISNUMBER(N1679),(N1679-INDEX('Price Data'!T:T,MATCH(TEXT(A1679,"YYYY-MM-DD"),'Price Data'!S:S,0)+1))/INDEX('Price Data'!T:T,MATCH(TEXT(A1679,"YYYY-MM-DD"),'Price Data'!S:S,0)+1),""),"")</f>
        <v/>
      </c>
    </row>
    <row r="1680" spans="1:15" x14ac:dyDescent="0.3">
      <c r="A1680" s="8">
        <v>43499</v>
      </c>
      <c r="B1680" s="34" t="str">
        <f>IFERROR(INDEX('Price Data'!B:B,MATCH(TEXT(A1680,"YYYY-MM-DD"),'Price Data'!A:A,0)),"")</f>
        <v/>
      </c>
      <c r="C1680" s="10" t="str" cm="1">
        <f t="array" ref="C1680">IFERROR(IF(ISNUMBER(B1680),(B1680-INDEX('Price Data'!B:B,MATCH(TEXT(A1680,"YYYY-MM-DD"),'Price Data'!A:A,0)+1))/INDEX('Price Data'!B:B,MATCH(TEXT(A1680,"YYYY-MM-DD"),'Price Data'!A:A,0)+1),""),"")</f>
        <v/>
      </c>
      <c r="D1680" s="34" t="str">
        <f>IFERROR(INDEX('Price Data'!E:E,MATCH(TEXT(A1680,"YYYY-MM-DD"),'Price Data'!D:D,0)),"")</f>
        <v/>
      </c>
      <c r="E1680" s="10" t="str" cm="1">
        <f t="array" ref="E1680">IFERROR(IF(ISNUMBER(D1680),(D1680-INDEX('Price Data'!E:E,MATCH(TEXT(A1680,"YYYY-MM-DD"),'Price Data'!D:D,0)+1))/INDEX('Price Data'!E:E,MATCH(TEXT(A1680,"YYYY-MM-DD"),'Price Data'!D:D,0)+1),""),"")</f>
        <v/>
      </c>
      <c r="F1680" s="34" t="str">
        <f>IFERROR(INDEX('Price Data'!H:H,MATCH(TEXT(A1680,"YYYY-MM-DD"),'Price Data'!G:G,0)),"")</f>
        <v/>
      </c>
      <c r="G1680" s="10" t="str" cm="1">
        <f t="array" ref="G1680">IFERROR(IF(ISNUMBER(F1680),(F1680-INDEX('Price Data'!H:H,MATCH(TEXT(A1680,"YYYY-MM-DD"),'Price Data'!G:G,0)+1))/INDEX('Price Data'!H:H,MATCH(TEXT(A1680,"YYYY-MM-DD"),'Price Data'!G:G,0)+1),""),"")</f>
        <v/>
      </c>
      <c r="H1680" s="34" t="str">
        <f>IFERROR(INDEX('Price Data'!K:K,MATCH(TEXT(A1680,"YYYY-MM-DD"),'Price Data'!J:J,0)),"")</f>
        <v/>
      </c>
      <c r="I1680" s="10" t="str" cm="1">
        <f t="array" ref="I1680">IFERROR(IF(ISNUMBER(H1680),(H1680-INDEX('Price Data'!K:K,MATCH(TEXT(A1680,"YYYY-MM-DD"),'Price Data'!J:J,0)+1))/INDEX('Price Data'!K:K,MATCH(TEXT(A1680,"YYYY-MM-DD"),'Price Data'!J:J,0)+1),""),"")</f>
        <v/>
      </c>
      <c r="J1680" s="34" t="str">
        <f>IFERROR(INDEX('Price Data'!N:N,MATCH(TEXT(A1680,"YYYY-MM-DD"),'Price Data'!M:M,0)),"")</f>
        <v/>
      </c>
      <c r="K1680" s="10" t="str" cm="1">
        <f t="array" ref="K1680">IFERROR(IF(ISNUMBER(J1680),(J1680-INDEX('Price Data'!N:N,MATCH(TEXT(A1680,"YYYY-MM-DD"),'Price Data'!M:M,0)+1))/INDEX('Price Data'!N:N,MATCH(TEXT(A1680,"YYYY-MM-DD"),'Price Data'!M:M,0)+1),""),"")</f>
        <v/>
      </c>
      <c r="L1680" s="34" t="str">
        <f>IFERROR(INDEX('Price Data'!Q:Q,MATCH(TEXT(A1680,"YYYY-MM-DD"),'Price Data'!P:P,0)),"")</f>
        <v/>
      </c>
      <c r="M1680" s="10" t="str" cm="1">
        <f t="array" ref="M1680">IFERROR(IF(ISNUMBER(L1680),(L1680-INDEX('Price Data'!Q:Q,MATCH(TEXT(A1680,"YYYY-MM-DD"),'Price Data'!P:P,0)+1))/INDEX('Price Data'!Q:Q,MATCH(TEXT(A1680,"YYYY-MM-DD"),'Price Data'!P:P,0)+1),""),"")</f>
        <v/>
      </c>
      <c r="N1680" s="34" t="str">
        <f>IFERROR(INDEX('Price Data'!T:T,MATCH(TEXT(A1680,"YYYY-MM-DD"),'Price Data'!S:S,0)),"")</f>
        <v/>
      </c>
      <c r="O1680" s="10" t="str" cm="1">
        <f t="array" ref="O1680">IFERROR(IF(ISNUMBER(N1680),(N1680-INDEX('Price Data'!T:T,MATCH(TEXT(A1680,"YYYY-MM-DD"),'Price Data'!S:S,0)+1))/INDEX('Price Data'!T:T,MATCH(TEXT(A1680,"YYYY-MM-DD"),'Price Data'!S:S,0)+1),""),"")</f>
        <v/>
      </c>
    </row>
    <row r="1681" spans="1:15" x14ac:dyDescent="0.3">
      <c r="A1681" s="8">
        <v>43500</v>
      </c>
      <c r="B1681" s="34">
        <f>IFERROR(INDEX('Price Data'!B:B,MATCH(TEXT(A1681,"YYYY-MM-DD"),'Price Data'!A:A,0)),"")</f>
        <v>19606</v>
      </c>
      <c r="C1681" s="10" cm="1">
        <f t="array" ref="C1681">IFERROR(IF(ISNUMBER(B1681),(B1681-INDEX('Price Data'!B:B,MATCH(TEXT(A1681,"YYYY-MM-DD"),'Price Data'!A:A,0)+1))/INDEX('Price Data'!B:B,MATCH(TEXT(A1681,"YYYY-MM-DD"),'Price Data'!A:A,0)+1),""),"")</f>
        <v>1.4813301322981049E-3</v>
      </c>
      <c r="D1681" s="34">
        <f>IFERROR(INDEX('Price Data'!E:E,MATCH(TEXT(A1681,"YYYY-MM-DD"),'Price Data'!D:D,0)),"")</f>
        <v>9.69</v>
      </c>
      <c r="E1681" s="10" cm="1">
        <f t="array" ref="E1681">IFERROR(IF(ISNUMBER(D1681),(D1681-INDEX('Price Data'!E:E,MATCH(TEXT(A1681,"YYYY-MM-DD"),'Price Data'!D:D,0)+1))/INDEX('Price Data'!E:E,MATCH(TEXT(A1681,"YYYY-MM-DD"),'Price Data'!D:D,0)+1),""),"")</f>
        <v>-1.2232415902140773E-2</v>
      </c>
      <c r="F1681" s="34">
        <f>IFERROR(INDEX('Price Data'!H:H,MATCH(TEXT(A1681,"YYYY-MM-DD"),'Price Data'!G:G,0)),"")</f>
        <v>119.75</v>
      </c>
      <c r="G1681" s="10" cm="1">
        <f t="array" ref="G1681">IFERROR(IF(ISNUMBER(F1681),(F1681-INDEX('Price Data'!H:H,MATCH(TEXT(A1681,"YYYY-MM-DD"),'Price Data'!G:G,0)+1))/INDEX('Price Data'!H:H,MATCH(TEXT(A1681,"YYYY-MM-DD"),'Price Data'!G:G,0)+1),""),"")</f>
        <v>-9.1021764021874396E-3</v>
      </c>
      <c r="H1681" s="34">
        <f>IFERROR(INDEX('Price Data'!K:K,MATCH(TEXT(A1681,"YYYY-MM-DD"),'Price Data'!J:J,0)),"")</f>
        <v>1.96</v>
      </c>
      <c r="I1681" s="10" cm="1">
        <f t="array" ref="I1681">IFERROR(IF(ISNUMBER(H1681),(H1681-INDEX('Price Data'!K:K,MATCH(TEXT(A1681,"YYYY-MM-DD"),'Price Data'!J:J,0)+1))/INDEX('Price Data'!K:K,MATCH(TEXT(A1681,"YYYY-MM-DD"),'Price Data'!J:J,0)+1),""),"")</f>
        <v>0</v>
      </c>
      <c r="J1681" s="34">
        <f>IFERROR(INDEX('Price Data'!N:N,MATCH(TEXT(A1681,"YYYY-MM-DD"),'Price Data'!M:M,0)),"")</f>
        <v>2.0099999999999998</v>
      </c>
      <c r="K1681" s="10" cm="1">
        <f t="array" ref="K1681">IFERROR(IF(ISNUMBER(J1681),(J1681-INDEX('Price Data'!N:N,MATCH(TEXT(A1681,"YYYY-MM-DD"),'Price Data'!M:M,0)+1))/INDEX('Price Data'!N:N,MATCH(TEXT(A1681,"YYYY-MM-DD"),'Price Data'!M:M,0)+1),""),"")</f>
        <v>0</v>
      </c>
      <c r="L1681" s="34">
        <f>IFERROR(INDEX('Price Data'!Q:Q,MATCH(TEXT(A1681,"YYYY-MM-DD"),'Price Data'!P:P,0)),"")</f>
        <v>1.64</v>
      </c>
      <c r="M1681" s="10" cm="1">
        <f t="array" ref="M1681">IFERROR(IF(ISNUMBER(L1681),(L1681-INDEX('Price Data'!Q:Q,MATCH(TEXT(A1681,"YYYY-MM-DD"),'Price Data'!P:P,0)+1))/INDEX('Price Data'!Q:Q,MATCH(TEXT(A1681,"YYYY-MM-DD"),'Price Data'!P:P,0)+1),""),"")</f>
        <v>6.1349693251533804E-3</v>
      </c>
      <c r="N1681" s="34">
        <f>IFERROR(INDEX('Price Data'!T:T,MATCH(TEXT(A1681,"YYYY-MM-DD"),'Price Data'!S:S,0)),"")</f>
        <v>2.3199999999999998</v>
      </c>
      <c r="O1681" s="10" cm="1">
        <f t="array" ref="O1681">IFERROR(IF(ISNUMBER(N1681),(N1681-INDEX('Price Data'!T:T,MATCH(TEXT(A1681,"YYYY-MM-DD"),'Price Data'!S:S,0)+1))/INDEX('Price Data'!T:T,MATCH(TEXT(A1681,"YYYY-MM-DD"),'Price Data'!S:S,0)+1),""),"")</f>
        <v>8.6956521739130523E-3</v>
      </c>
    </row>
    <row r="1682" spans="1:15" x14ac:dyDescent="0.3">
      <c r="A1682" s="8">
        <v>43501</v>
      </c>
      <c r="B1682" s="34">
        <f>IFERROR(INDEX('Price Data'!B:B,MATCH(TEXT(A1682,"YYYY-MM-DD"),'Price Data'!A:A,0)),"")</f>
        <v>19833</v>
      </c>
      <c r="C1682" s="10" cm="1">
        <f t="array" ref="C1682">IFERROR(IF(ISNUMBER(B1682),(B1682-INDEX('Price Data'!B:B,MATCH(TEXT(A1682,"YYYY-MM-DD"),'Price Data'!A:A,0)+1))/INDEX('Price Data'!B:B,MATCH(TEXT(A1682,"YYYY-MM-DD"),'Price Data'!A:A,0)+1),""),"")</f>
        <v>1.1578088340303988E-2</v>
      </c>
      <c r="D1682" s="34">
        <f>IFERROR(INDEX('Price Data'!E:E,MATCH(TEXT(A1682,"YYYY-MM-DD"),'Price Data'!D:D,0)),"")</f>
        <v>9.9</v>
      </c>
      <c r="E1682" s="10" cm="1">
        <f t="array" ref="E1682">IFERROR(IF(ISNUMBER(D1682),(D1682-INDEX('Price Data'!E:E,MATCH(TEXT(A1682,"YYYY-MM-DD"),'Price Data'!D:D,0)+1))/INDEX('Price Data'!E:E,MATCH(TEXT(A1682,"YYYY-MM-DD"),'Price Data'!D:D,0)+1),""),"")</f>
        <v>2.1671826625387088E-2</v>
      </c>
      <c r="F1682" s="34">
        <f>IFERROR(INDEX('Price Data'!H:H,MATCH(TEXT(A1682,"YYYY-MM-DD"),'Price Data'!G:G,0)),"")</f>
        <v>120</v>
      </c>
      <c r="G1682" s="10" cm="1">
        <f t="array" ref="G1682">IFERROR(IF(ISNUMBER(F1682),(F1682-INDEX('Price Data'!H:H,MATCH(TEXT(A1682,"YYYY-MM-DD"),'Price Data'!G:G,0)+1))/INDEX('Price Data'!H:H,MATCH(TEXT(A1682,"YYYY-MM-DD"),'Price Data'!G:G,0)+1),""),"")</f>
        <v>2.0876826722338203E-3</v>
      </c>
      <c r="H1682" s="34">
        <f>IFERROR(INDEX('Price Data'!K:K,MATCH(TEXT(A1682,"YYYY-MM-DD"),'Price Data'!J:J,0)),"")</f>
        <v>1.99</v>
      </c>
      <c r="I1682" s="10" cm="1">
        <f t="array" ref="I1682">IFERROR(IF(ISNUMBER(H1682),(H1682-INDEX('Price Data'!K:K,MATCH(TEXT(A1682,"YYYY-MM-DD"),'Price Data'!J:J,0)+1))/INDEX('Price Data'!K:K,MATCH(TEXT(A1682,"YYYY-MM-DD"),'Price Data'!J:J,0)+1),""),"")</f>
        <v>1.5306122448979605E-2</v>
      </c>
      <c r="J1682" s="34">
        <f>IFERROR(INDEX('Price Data'!N:N,MATCH(TEXT(A1682,"YYYY-MM-DD"),'Price Data'!M:M,0)),"")</f>
        <v>2.0099999999999998</v>
      </c>
      <c r="K1682" s="10" cm="1">
        <f t="array" ref="K1682">IFERROR(IF(ISNUMBER(J1682),(J1682-INDEX('Price Data'!N:N,MATCH(TEXT(A1682,"YYYY-MM-DD"),'Price Data'!M:M,0)+1))/INDEX('Price Data'!N:N,MATCH(TEXT(A1682,"YYYY-MM-DD"),'Price Data'!M:M,0)+1),""),"")</f>
        <v>0</v>
      </c>
      <c r="L1682" s="34">
        <f>IFERROR(INDEX('Price Data'!Q:Q,MATCH(TEXT(A1682,"YYYY-MM-DD"),'Price Data'!P:P,0)),"")</f>
        <v>1.7</v>
      </c>
      <c r="M1682" s="10" cm="1">
        <f t="array" ref="M1682">IFERROR(IF(ISNUMBER(L1682),(L1682-INDEX('Price Data'!Q:Q,MATCH(TEXT(A1682,"YYYY-MM-DD"),'Price Data'!P:P,0)+1))/INDEX('Price Data'!Q:Q,MATCH(TEXT(A1682,"YYYY-MM-DD"),'Price Data'!P:P,0)+1),""),"")</f>
        <v>3.6585365853658569E-2</v>
      </c>
      <c r="N1682" s="34">
        <f>IFERROR(INDEX('Price Data'!T:T,MATCH(TEXT(A1682,"YYYY-MM-DD"),'Price Data'!S:S,0)),"")</f>
        <v>2.35</v>
      </c>
      <c r="O1682" s="10" cm="1">
        <f t="array" ref="O1682">IFERROR(IF(ISNUMBER(N1682),(N1682-INDEX('Price Data'!T:T,MATCH(TEXT(A1682,"YYYY-MM-DD"),'Price Data'!S:S,0)+1))/INDEX('Price Data'!T:T,MATCH(TEXT(A1682,"YYYY-MM-DD"),'Price Data'!S:S,0)+1),""),"")</f>
        <v>1.2931034482758728E-2</v>
      </c>
    </row>
    <row r="1683" spans="1:15" x14ac:dyDescent="0.3">
      <c r="A1683" s="8">
        <v>43502</v>
      </c>
      <c r="B1683" s="34">
        <f>IFERROR(INDEX('Price Data'!B:B,MATCH(TEXT(A1683,"YYYY-MM-DD"),'Price Data'!A:A,0)),"")</f>
        <v>19996</v>
      </c>
      <c r="C1683" s="10" cm="1">
        <f t="array" ref="C1683">IFERROR(IF(ISNUMBER(B1683),(B1683-INDEX('Price Data'!B:B,MATCH(TEXT(A1683,"YYYY-MM-DD"),'Price Data'!A:A,0)+1))/INDEX('Price Data'!B:B,MATCH(TEXT(A1683,"YYYY-MM-DD"),'Price Data'!A:A,0)+1),""),"")</f>
        <v>8.2186255231180352E-3</v>
      </c>
      <c r="D1683" s="34">
        <f>IFERROR(INDEX('Price Data'!E:E,MATCH(TEXT(A1683,"YYYY-MM-DD"),'Price Data'!D:D,0)),"")</f>
        <v>10.33</v>
      </c>
      <c r="E1683" s="10" cm="1">
        <f t="array" ref="E1683">IFERROR(IF(ISNUMBER(D1683),(D1683-INDEX('Price Data'!E:E,MATCH(TEXT(A1683,"YYYY-MM-DD"),'Price Data'!D:D,0)+1))/INDEX('Price Data'!E:E,MATCH(TEXT(A1683,"YYYY-MM-DD"),'Price Data'!D:D,0)+1),""),"")</f>
        <v>4.3434343434343402E-2</v>
      </c>
      <c r="F1683" s="34">
        <f>IFERROR(INDEX('Price Data'!H:H,MATCH(TEXT(A1683,"YYYY-MM-DD"),'Price Data'!G:G,0)),"")</f>
        <v>123.800003</v>
      </c>
      <c r="G1683" s="10" cm="1">
        <f t="array" ref="G1683">IFERROR(IF(ISNUMBER(F1683),(F1683-INDEX('Price Data'!H:H,MATCH(TEXT(A1683,"YYYY-MM-DD"),'Price Data'!G:G,0)+1))/INDEX('Price Data'!H:H,MATCH(TEXT(A1683,"YYYY-MM-DD"),'Price Data'!G:G,0)+1),""),"")</f>
        <v>3.1666691666666698E-2</v>
      </c>
      <c r="H1683" s="34">
        <f>IFERROR(INDEX('Price Data'!K:K,MATCH(TEXT(A1683,"YYYY-MM-DD"),'Price Data'!J:J,0)),"")</f>
        <v>2.04</v>
      </c>
      <c r="I1683" s="10" cm="1">
        <f t="array" ref="I1683">IFERROR(IF(ISNUMBER(H1683),(H1683-INDEX('Price Data'!K:K,MATCH(TEXT(A1683,"YYYY-MM-DD"),'Price Data'!J:J,0)+1))/INDEX('Price Data'!K:K,MATCH(TEXT(A1683,"YYYY-MM-DD"),'Price Data'!J:J,0)+1),""),"")</f>
        <v>2.512562814070354E-2</v>
      </c>
      <c r="J1683" s="34">
        <f>IFERROR(INDEX('Price Data'!N:N,MATCH(TEXT(A1683,"YYYY-MM-DD"),'Price Data'!M:M,0)),"")</f>
        <v>2.06</v>
      </c>
      <c r="K1683" s="10" cm="1">
        <f t="array" ref="K1683">IFERROR(IF(ISNUMBER(J1683),(J1683-INDEX('Price Data'!N:N,MATCH(TEXT(A1683,"YYYY-MM-DD"),'Price Data'!M:M,0)+1))/INDEX('Price Data'!N:N,MATCH(TEXT(A1683,"YYYY-MM-DD"),'Price Data'!M:M,0)+1),""),"")</f>
        <v>2.48756218905474E-2</v>
      </c>
      <c r="L1683" s="34">
        <f>IFERROR(INDEX('Price Data'!Q:Q,MATCH(TEXT(A1683,"YYYY-MM-DD"),'Price Data'!P:P,0)),"")</f>
        <v>1.74</v>
      </c>
      <c r="M1683" s="10" cm="1">
        <f t="array" ref="M1683">IFERROR(IF(ISNUMBER(L1683),(L1683-INDEX('Price Data'!Q:Q,MATCH(TEXT(A1683,"YYYY-MM-DD"),'Price Data'!P:P,0)+1))/INDEX('Price Data'!Q:Q,MATCH(TEXT(A1683,"YYYY-MM-DD"),'Price Data'!P:P,0)+1),""),"")</f>
        <v>2.3529411764705903E-2</v>
      </c>
      <c r="N1683" s="34">
        <f>IFERROR(INDEX('Price Data'!T:T,MATCH(TEXT(A1683,"YYYY-MM-DD"),'Price Data'!S:S,0)),"")</f>
        <v>2.42</v>
      </c>
      <c r="O1683" s="10" cm="1">
        <f t="array" ref="O1683">IFERROR(IF(ISNUMBER(N1683),(N1683-INDEX('Price Data'!T:T,MATCH(TEXT(A1683,"YYYY-MM-DD"),'Price Data'!S:S,0)+1))/INDEX('Price Data'!T:T,MATCH(TEXT(A1683,"YYYY-MM-DD"),'Price Data'!S:S,0)+1),""),"")</f>
        <v>2.9787234042553123E-2</v>
      </c>
    </row>
    <row r="1684" spans="1:15" x14ac:dyDescent="0.3">
      <c r="A1684" s="8">
        <v>43503</v>
      </c>
      <c r="B1684" s="34">
        <f>IFERROR(INDEX('Price Data'!B:B,MATCH(TEXT(A1684,"YYYY-MM-DD"),'Price Data'!A:A,0)),"")</f>
        <v>19478</v>
      </c>
      <c r="C1684" s="10" cm="1">
        <f t="array" ref="C1684">IFERROR(IF(ISNUMBER(B1684),(B1684-INDEX('Price Data'!B:B,MATCH(TEXT(A1684,"YYYY-MM-DD"),'Price Data'!A:A,0)+1))/INDEX('Price Data'!B:B,MATCH(TEXT(A1684,"YYYY-MM-DD"),'Price Data'!A:A,0)+1),""),"")</f>
        <v>-2.5905181036207241E-2</v>
      </c>
      <c r="D1684" s="34">
        <f>IFERROR(INDEX('Price Data'!E:E,MATCH(TEXT(A1684,"YYYY-MM-DD"),'Price Data'!D:D,0)),"")</f>
        <v>10.130000000000001</v>
      </c>
      <c r="E1684" s="10" cm="1">
        <f t="array" ref="E1684">IFERROR(IF(ISNUMBER(D1684),(D1684-INDEX('Price Data'!E:E,MATCH(TEXT(A1684,"YYYY-MM-DD"),'Price Data'!D:D,0)+1))/INDEX('Price Data'!E:E,MATCH(TEXT(A1684,"YYYY-MM-DD"),'Price Data'!D:D,0)+1),""),"")</f>
        <v>-1.936108422071629E-2</v>
      </c>
      <c r="F1684" s="34">
        <f>IFERROR(INDEX('Price Data'!H:H,MATCH(TEXT(A1684,"YYYY-MM-DD"),'Price Data'!G:G,0)),"")</f>
        <v>122</v>
      </c>
      <c r="G1684" s="10" cm="1">
        <f t="array" ref="G1684">IFERROR(IF(ISNUMBER(F1684),(F1684-INDEX('Price Data'!H:H,MATCH(TEXT(A1684,"YYYY-MM-DD"),'Price Data'!G:G,0)+1))/INDEX('Price Data'!H:H,MATCH(TEXT(A1684,"YYYY-MM-DD"),'Price Data'!G:G,0)+1),""),"")</f>
        <v>-1.4539603847990244E-2</v>
      </c>
      <c r="H1684" s="34">
        <f>IFERROR(INDEX('Price Data'!K:K,MATCH(TEXT(A1684,"YYYY-MM-DD"),'Price Data'!J:J,0)),"")</f>
        <v>1.98</v>
      </c>
      <c r="I1684" s="10" cm="1">
        <f t="array" ref="I1684">IFERROR(IF(ISNUMBER(H1684),(H1684-INDEX('Price Data'!K:K,MATCH(TEXT(A1684,"YYYY-MM-DD"),'Price Data'!J:J,0)+1))/INDEX('Price Data'!K:K,MATCH(TEXT(A1684,"YYYY-MM-DD"),'Price Data'!J:J,0)+1),""),"")</f>
        <v>-2.9411764705882377E-2</v>
      </c>
      <c r="J1684" s="34">
        <f>IFERROR(INDEX('Price Data'!N:N,MATCH(TEXT(A1684,"YYYY-MM-DD"),'Price Data'!M:M,0)),"")</f>
        <v>2.04</v>
      </c>
      <c r="K1684" s="10" cm="1">
        <f t="array" ref="K1684">IFERROR(IF(ISNUMBER(J1684),(J1684-INDEX('Price Data'!N:N,MATCH(TEXT(A1684,"YYYY-MM-DD"),'Price Data'!M:M,0)+1))/INDEX('Price Data'!N:N,MATCH(TEXT(A1684,"YYYY-MM-DD"),'Price Data'!M:M,0)+1),""),"")</f>
        <v>-9.7087378640776777E-3</v>
      </c>
      <c r="L1684" s="34">
        <f>IFERROR(INDEX('Price Data'!Q:Q,MATCH(TEXT(A1684,"YYYY-MM-DD"),'Price Data'!P:P,0)),"")</f>
        <v>1.76</v>
      </c>
      <c r="M1684" s="10" cm="1">
        <f t="array" ref="M1684">IFERROR(IF(ISNUMBER(L1684),(L1684-INDEX('Price Data'!Q:Q,MATCH(TEXT(A1684,"YYYY-MM-DD"),'Price Data'!P:P,0)+1))/INDEX('Price Data'!Q:Q,MATCH(TEXT(A1684,"YYYY-MM-DD"),'Price Data'!P:P,0)+1),""),"")</f>
        <v>1.1494252873563229E-2</v>
      </c>
      <c r="N1684" s="34">
        <f>IFERROR(INDEX('Price Data'!T:T,MATCH(TEXT(A1684,"YYYY-MM-DD"),'Price Data'!S:S,0)),"")</f>
        <v>2.39</v>
      </c>
      <c r="O1684" s="10" cm="1">
        <f t="array" ref="O1684">IFERROR(IF(ISNUMBER(N1684),(N1684-INDEX('Price Data'!T:T,MATCH(TEXT(A1684,"YYYY-MM-DD"),'Price Data'!S:S,0)+1))/INDEX('Price Data'!T:T,MATCH(TEXT(A1684,"YYYY-MM-DD"),'Price Data'!S:S,0)+1),""),"")</f>
        <v>-1.2396694214875952E-2</v>
      </c>
    </row>
    <row r="1685" spans="1:15" x14ac:dyDescent="0.3">
      <c r="A1685" s="8">
        <v>43504</v>
      </c>
      <c r="B1685" s="34">
        <f>IFERROR(INDEX('Price Data'!B:B,MATCH(TEXT(A1685,"YYYY-MM-DD"),'Price Data'!A:A,0)),"")</f>
        <v>19352</v>
      </c>
      <c r="C1685" s="10" cm="1">
        <f t="array" ref="C1685">IFERROR(IF(ISNUMBER(B1685),(B1685-INDEX('Price Data'!B:B,MATCH(TEXT(A1685,"YYYY-MM-DD"),'Price Data'!A:A,0)+1))/INDEX('Price Data'!B:B,MATCH(TEXT(A1685,"YYYY-MM-DD"),'Price Data'!A:A,0)+1),""),"")</f>
        <v>-6.4688366362049493E-3</v>
      </c>
      <c r="D1685" s="34">
        <f>IFERROR(INDEX('Price Data'!E:E,MATCH(TEXT(A1685,"YYYY-MM-DD"),'Price Data'!D:D,0)),"")</f>
        <v>10.24</v>
      </c>
      <c r="E1685" s="10" cm="1">
        <f t="array" ref="E1685">IFERROR(IF(ISNUMBER(D1685),(D1685-INDEX('Price Data'!E:E,MATCH(TEXT(A1685,"YYYY-MM-DD"),'Price Data'!D:D,0)+1))/INDEX('Price Data'!E:E,MATCH(TEXT(A1685,"YYYY-MM-DD"),'Price Data'!D:D,0)+1),""),"")</f>
        <v>1.0858835143139133E-2</v>
      </c>
      <c r="F1685" s="34">
        <f>IFERROR(INDEX('Price Data'!H:H,MATCH(TEXT(A1685,"YYYY-MM-DD"),'Price Data'!G:G,0)),"")</f>
        <v>123.050003</v>
      </c>
      <c r="G1685" s="10" cm="1">
        <f t="array" ref="G1685">IFERROR(IF(ISNUMBER(F1685),(F1685-INDEX('Price Data'!H:H,MATCH(TEXT(A1685,"YYYY-MM-DD"),'Price Data'!G:G,0)+1))/INDEX('Price Data'!H:H,MATCH(TEXT(A1685,"YYYY-MM-DD"),'Price Data'!G:G,0)+1),""),"")</f>
        <v>8.6065819672131467E-3</v>
      </c>
      <c r="H1685" s="34">
        <f>IFERROR(INDEX('Price Data'!K:K,MATCH(TEXT(A1685,"YYYY-MM-DD"),'Price Data'!J:J,0)),"")</f>
        <v>1.98</v>
      </c>
      <c r="I1685" s="10" cm="1">
        <f t="array" ref="I1685">IFERROR(IF(ISNUMBER(H1685),(H1685-INDEX('Price Data'!K:K,MATCH(TEXT(A1685,"YYYY-MM-DD"),'Price Data'!J:J,0)+1))/INDEX('Price Data'!K:K,MATCH(TEXT(A1685,"YYYY-MM-DD"),'Price Data'!J:J,0)+1),""),"")</f>
        <v>0</v>
      </c>
      <c r="J1685" s="34">
        <f>IFERROR(INDEX('Price Data'!N:N,MATCH(TEXT(A1685,"YYYY-MM-DD"),'Price Data'!M:M,0)),"")</f>
        <v>2.2200000000000002</v>
      </c>
      <c r="K1685" s="10" cm="1">
        <f t="array" ref="K1685">IFERROR(IF(ISNUMBER(J1685),(J1685-INDEX('Price Data'!N:N,MATCH(TEXT(A1685,"YYYY-MM-DD"),'Price Data'!M:M,0)+1))/INDEX('Price Data'!N:N,MATCH(TEXT(A1685,"YYYY-MM-DD"),'Price Data'!M:M,0)+1),""),"")</f>
        <v>8.8235294117647134E-2</v>
      </c>
      <c r="L1685" s="34">
        <f>IFERROR(INDEX('Price Data'!Q:Q,MATCH(TEXT(A1685,"YYYY-MM-DD"),'Price Data'!P:P,0)),"")</f>
        <v>1.73</v>
      </c>
      <c r="M1685" s="10" cm="1">
        <f t="array" ref="M1685">IFERROR(IF(ISNUMBER(L1685),(L1685-INDEX('Price Data'!Q:Q,MATCH(TEXT(A1685,"YYYY-MM-DD"),'Price Data'!P:P,0)+1))/INDEX('Price Data'!Q:Q,MATCH(TEXT(A1685,"YYYY-MM-DD"),'Price Data'!P:P,0)+1),""),"")</f>
        <v>-1.7045454545454562E-2</v>
      </c>
      <c r="N1685" s="34">
        <f>IFERROR(INDEX('Price Data'!T:T,MATCH(TEXT(A1685,"YYYY-MM-DD"),'Price Data'!S:S,0)),"")</f>
        <v>2.39</v>
      </c>
      <c r="O1685" s="10" cm="1">
        <f t="array" ref="O1685">IFERROR(IF(ISNUMBER(N1685),(N1685-INDEX('Price Data'!T:T,MATCH(TEXT(A1685,"YYYY-MM-DD"),'Price Data'!S:S,0)+1))/INDEX('Price Data'!T:T,MATCH(TEXT(A1685,"YYYY-MM-DD"),'Price Data'!S:S,0)+1),""),"")</f>
        <v>0</v>
      </c>
    </row>
    <row r="1686" spans="1:15" x14ac:dyDescent="0.3">
      <c r="A1686" s="8">
        <v>43505</v>
      </c>
      <c r="B1686" s="34" t="str">
        <f>IFERROR(INDEX('Price Data'!B:B,MATCH(TEXT(A1686,"YYYY-MM-DD"),'Price Data'!A:A,0)),"")</f>
        <v/>
      </c>
      <c r="C1686" s="10" t="str" cm="1">
        <f t="array" ref="C1686">IFERROR(IF(ISNUMBER(B1686),(B1686-INDEX('Price Data'!B:B,MATCH(TEXT(A1686,"YYYY-MM-DD"),'Price Data'!A:A,0)+1))/INDEX('Price Data'!B:B,MATCH(TEXT(A1686,"YYYY-MM-DD"),'Price Data'!A:A,0)+1),""),"")</f>
        <v/>
      </c>
      <c r="D1686" s="34" t="str">
        <f>IFERROR(INDEX('Price Data'!E:E,MATCH(TEXT(A1686,"YYYY-MM-DD"),'Price Data'!D:D,0)),"")</f>
        <v/>
      </c>
      <c r="E1686" s="10" t="str" cm="1">
        <f t="array" ref="E1686">IFERROR(IF(ISNUMBER(D1686),(D1686-INDEX('Price Data'!E:E,MATCH(TEXT(A1686,"YYYY-MM-DD"),'Price Data'!D:D,0)+1))/INDEX('Price Data'!E:E,MATCH(TEXT(A1686,"YYYY-MM-DD"),'Price Data'!D:D,0)+1),""),"")</f>
        <v/>
      </c>
      <c r="F1686" s="34" t="str">
        <f>IFERROR(INDEX('Price Data'!H:H,MATCH(TEXT(A1686,"YYYY-MM-DD"),'Price Data'!G:G,0)),"")</f>
        <v/>
      </c>
      <c r="G1686" s="10" t="str" cm="1">
        <f t="array" ref="G1686">IFERROR(IF(ISNUMBER(F1686),(F1686-INDEX('Price Data'!H:H,MATCH(TEXT(A1686,"YYYY-MM-DD"),'Price Data'!G:G,0)+1))/INDEX('Price Data'!H:H,MATCH(TEXT(A1686,"YYYY-MM-DD"),'Price Data'!G:G,0)+1),""),"")</f>
        <v/>
      </c>
      <c r="H1686" s="34" t="str">
        <f>IFERROR(INDEX('Price Data'!K:K,MATCH(TEXT(A1686,"YYYY-MM-DD"),'Price Data'!J:J,0)),"")</f>
        <v/>
      </c>
      <c r="I1686" s="10" t="str" cm="1">
        <f t="array" ref="I1686">IFERROR(IF(ISNUMBER(H1686),(H1686-INDEX('Price Data'!K:K,MATCH(TEXT(A1686,"YYYY-MM-DD"),'Price Data'!J:J,0)+1))/INDEX('Price Data'!K:K,MATCH(TEXT(A1686,"YYYY-MM-DD"),'Price Data'!J:J,0)+1),""),"")</f>
        <v/>
      </c>
      <c r="J1686" s="34" t="str">
        <f>IFERROR(INDEX('Price Data'!N:N,MATCH(TEXT(A1686,"YYYY-MM-DD"),'Price Data'!M:M,0)),"")</f>
        <v/>
      </c>
      <c r="K1686" s="10" t="str" cm="1">
        <f t="array" ref="K1686">IFERROR(IF(ISNUMBER(J1686),(J1686-INDEX('Price Data'!N:N,MATCH(TEXT(A1686,"YYYY-MM-DD"),'Price Data'!M:M,0)+1))/INDEX('Price Data'!N:N,MATCH(TEXT(A1686,"YYYY-MM-DD"),'Price Data'!M:M,0)+1),""),"")</f>
        <v/>
      </c>
      <c r="L1686" s="34" t="str">
        <f>IFERROR(INDEX('Price Data'!Q:Q,MATCH(TEXT(A1686,"YYYY-MM-DD"),'Price Data'!P:P,0)),"")</f>
        <v/>
      </c>
      <c r="M1686" s="10" t="str" cm="1">
        <f t="array" ref="M1686">IFERROR(IF(ISNUMBER(L1686),(L1686-INDEX('Price Data'!Q:Q,MATCH(TEXT(A1686,"YYYY-MM-DD"),'Price Data'!P:P,0)+1))/INDEX('Price Data'!Q:Q,MATCH(TEXT(A1686,"YYYY-MM-DD"),'Price Data'!P:P,0)+1),""),"")</f>
        <v/>
      </c>
      <c r="N1686" s="34" t="str">
        <f>IFERROR(INDEX('Price Data'!T:T,MATCH(TEXT(A1686,"YYYY-MM-DD"),'Price Data'!S:S,0)),"")</f>
        <v/>
      </c>
      <c r="O1686" s="10" t="str" cm="1">
        <f t="array" ref="O1686">IFERROR(IF(ISNUMBER(N1686),(N1686-INDEX('Price Data'!T:T,MATCH(TEXT(A1686,"YYYY-MM-DD"),'Price Data'!S:S,0)+1))/INDEX('Price Data'!T:T,MATCH(TEXT(A1686,"YYYY-MM-DD"),'Price Data'!S:S,0)+1),""),"")</f>
        <v/>
      </c>
    </row>
    <row r="1687" spans="1:15" x14ac:dyDescent="0.3">
      <c r="A1687" s="8">
        <v>43506</v>
      </c>
      <c r="B1687" s="34" t="str">
        <f>IFERROR(INDEX('Price Data'!B:B,MATCH(TEXT(A1687,"YYYY-MM-DD"),'Price Data'!A:A,0)),"")</f>
        <v/>
      </c>
      <c r="C1687" s="10" t="str" cm="1">
        <f t="array" ref="C1687">IFERROR(IF(ISNUMBER(B1687),(B1687-INDEX('Price Data'!B:B,MATCH(TEXT(A1687,"YYYY-MM-DD"),'Price Data'!A:A,0)+1))/INDEX('Price Data'!B:B,MATCH(TEXT(A1687,"YYYY-MM-DD"),'Price Data'!A:A,0)+1),""),"")</f>
        <v/>
      </c>
      <c r="D1687" s="34" t="str">
        <f>IFERROR(INDEX('Price Data'!E:E,MATCH(TEXT(A1687,"YYYY-MM-DD"),'Price Data'!D:D,0)),"")</f>
        <v/>
      </c>
      <c r="E1687" s="10" t="str" cm="1">
        <f t="array" ref="E1687">IFERROR(IF(ISNUMBER(D1687),(D1687-INDEX('Price Data'!E:E,MATCH(TEXT(A1687,"YYYY-MM-DD"),'Price Data'!D:D,0)+1))/INDEX('Price Data'!E:E,MATCH(TEXT(A1687,"YYYY-MM-DD"),'Price Data'!D:D,0)+1),""),"")</f>
        <v/>
      </c>
      <c r="F1687" s="34" t="str">
        <f>IFERROR(INDEX('Price Data'!H:H,MATCH(TEXT(A1687,"YYYY-MM-DD"),'Price Data'!G:G,0)),"")</f>
        <v/>
      </c>
      <c r="G1687" s="10" t="str" cm="1">
        <f t="array" ref="G1687">IFERROR(IF(ISNUMBER(F1687),(F1687-INDEX('Price Data'!H:H,MATCH(TEXT(A1687,"YYYY-MM-DD"),'Price Data'!G:G,0)+1))/INDEX('Price Data'!H:H,MATCH(TEXT(A1687,"YYYY-MM-DD"),'Price Data'!G:G,0)+1),""),"")</f>
        <v/>
      </c>
      <c r="H1687" s="34" t="str">
        <f>IFERROR(INDEX('Price Data'!K:K,MATCH(TEXT(A1687,"YYYY-MM-DD"),'Price Data'!J:J,0)),"")</f>
        <v/>
      </c>
      <c r="I1687" s="10" t="str" cm="1">
        <f t="array" ref="I1687">IFERROR(IF(ISNUMBER(H1687),(H1687-INDEX('Price Data'!K:K,MATCH(TEXT(A1687,"YYYY-MM-DD"),'Price Data'!J:J,0)+1))/INDEX('Price Data'!K:K,MATCH(TEXT(A1687,"YYYY-MM-DD"),'Price Data'!J:J,0)+1),""),"")</f>
        <v/>
      </c>
      <c r="J1687" s="34" t="str">
        <f>IFERROR(INDEX('Price Data'!N:N,MATCH(TEXT(A1687,"YYYY-MM-DD"),'Price Data'!M:M,0)),"")</f>
        <v/>
      </c>
      <c r="K1687" s="10" t="str" cm="1">
        <f t="array" ref="K1687">IFERROR(IF(ISNUMBER(J1687),(J1687-INDEX('Price Data'!N:N,MATCH(TEXT(A1687,"YYYY-MM-DD"),'Price Data'!M:M,0)+1))/INDEX('Price Data'!N:N,MATCH(TEXT(A1687,"YYYY-MM-DD"),'Price Data'!M:M,0)+1),""),"")</f>
        <v/>
      </c>
      <c r="L1687" s="34" t="str">
        <f>IFERROR(INDEX('Price Data'!Q:Q,MATCH(TEXT(A1687,"YYYY-MM-DD"),'Price Data'!P:P,0)),"")</f>
        <v/>
      </c>
      <c r="M1687" s="10" t="str" cm="1">
        <f t="array" ref="M1687">IFERROR(IF(ISNUMBER(L1687),(L1687-INDEX('Price Data'!Q:Q,MATCH(TEXT(A1687,"YYYY-MM-DD"),'Price Data'!P:P,0)+1))/INDEX('Price Data'!Q:Q,MATCH(TEXT(A1687,"YYYY-MM-DD"),'Price Data'!P:P,0)+1),""),"")</f>
        <v/>
      </c>
      <c r="N1687" s="34" t="str">
        <f>IFERROR(INDEX('Price Data'!T:T,MATCH(TEXT(A1687,"YYYY-MM-DD"),'Price Data'!S:S,0)),"")</f>
        <v/>
      </c>
      <c r="O1687" s="10" t="str" cm="1">
        <f t="array" ref="O1687">IFERROR(IF(ISNUMBER(N1687),(N1687-INDEX('Price Data'!T:T,MATCH(TEXT(A1687,"YYYY-MM-DD"),'Price Data'!S:S,0)+1))/INDEX('Price Data'!T:T,MATCH(TEXT(A1687,"YYYY-MM-DD"),'Price Data'!S:S,0)+1),""),"")</f>
        <v/>
      </c>
    </row>
    <row r="1688" spans="1:15" x14ac:dyDescent="0.3">
      <c r="A1688" s="8">
        <v>43507</v>
      </c>
      <c r="B1688" s="34">
        <f>IFERROR(INDEX('Price Data'!B:B,MATCH(TEXT(A1688,"YYYY-MM-DD"),'Price Data'!A:A,0)),"")</f>
        <v>19587</v>
      </c>
      <c r="C1688" s="10" cm="1">
        <f t="array" ref="C1688">IFERROR(IF(ISNUMBER(B1688),(B1688-INDEX('Price Data'!B:B,MATCH(TEXT(A1688,"YYYY-MM-DD"),'Price Data'!A:A,0)+1))/INDEX('Price Data'!B:B,MATCH(TEXT(A1688,"YYYY-MM-DD"),'Price Data'!A:A,0)+1),""),"")</f>
        <v>1.2143447705663498E-2</v>
      </c>
      <c r="D1688" s="34">
        <f>IFERROR(INDEX('Price Data'!E:E,MATCH(TEXT(A1688,"YYYY-MM-DD"),'Price Data'!D:D,0)),"")</f>
        <v>10.43</v>
      </c>
      <c r="E1688" s="10" cm="1">
        <f t="array" ref="E1688">IFERROR(IF(ISNUMBER(D1688),(D1688-INDEX('Price Data'!E:E,MATCH(TEXT(A1688,"YYYY-MM-DD"),'Price Data'!D:D,0)+1))/INDEX('Price Data'!E:E,MATCH(TEXT(A1688,"YYYY-MM-DD"),'Price Data'!D:D,0)+1),""),"")</f>
        <v>1.8554687499999951E-2</v>
      </c>
      <c r="F1688" s="34">
        <f>IFERROR(INDEX('Price Data'!H:H,MATCH(TEXT(A1688,"YYYY-MM-DD"),'Price Data'!G:G,0)),"")</f>
        <v>125.050003</v>
      </c>
      <c r="G1688" s="10" cm="1">
        <f t="array" ref="G1688">IFERROR(IF(ISNUMBER(F1688),(F1688-INDEX('Price Data'!H:H,MATCH(TEXT(A1688,"YYYY-MM-DD"),'Price Data'!G:G,0)+1))/INDEX('Price Data'!H:H,MATCH(TEXT(A1688,"YYYY-MM-DD"),'Price Data'!G:G,0)+1),""),"")</f>
        <v>1.6253555068990937E-2</v>
      </c>
      <c r="H1688" s="34">
        <f>IFERROR(INDEX('Price Data'!K:K,MATCH(TEXT(A1688,"YYYY-MM-DD"),'Price Data'!J:J,0)),"")</f>
        <v>2</v>
      </c>
      <c r="I1688" s="10" cm="1">
        <f t="array" ref="I1688">IFERROR(IF(ISNUMBER(H1688),(H1688-INDEX('Price Data'!K:K,MATCH(TEXT(A1688,"YYYY-MM-DD"),'Price Data'!J:J,0)+1))/INDEX('Price Data'!K:K,MATCH(TEXT(A1688,"YYYY-MM-DD"),'Price Data'!J:J,0)+1),""),"")</f>
        <v>1.0101010101010111E-2</v>
      </c>
      <c r="J1688" s="34">
        <f>IFERROR(INDEX('Price Data'!N:N,MATCH(TEXT(A1688,"YYYY-MM-DD"),'Price Data'!M:M,0)),"")</f>
        <v>2.31</v>
      </c>
      <c r="K1688" s="10" cm="1">
        <f t="array" ref="K1688">IFERROR(IF(ISNUMBER(J1688),(J1688-INDEX('Price Data'!N:N,MATCH(TEXT(A1688,"YYYY-MM-DD"),'Price Data'!M:M,0)+1))/INDEX('Price Data'!N:N,MATCH(TEXT(A1688,"YYYY-MM-DD"),'Price Data'!M:M,0)+1),""),"")</f>
        <v>4.0540540540540473E-2</v>
      </c>
      <c r="L1688" s="34">
        <f>IFERROR(INDEX('Price Data'!Q:Q,MATCH(TEXT(A1688,"YYYY-MM-DD"),'Price Data'!P:P,0)),"")</f>
        <v>1.85</v>
      </c>
      <c r="M1688" s="10" cm="1">
        <f t="array" ref="M1688">IFERROR(IF(ISNUMBER(L1688),(L1688-INDEX('Price Data'!Q:Q,MATCH(TEXT(A1688,"YYYY-MM-DD"),'Price Data'!P:P,0)+1))/INDEX('Price Data'!Q:Q,MATCH(TEXT(A1688,"YYYY-MM-DD"),'Price Data'!P:P,0)+1),""),"")</f>
        <v>6.9364161849711045E-2</v>
      </c>
      <c r="N1688" s="34">
        <f>IFERROR(INDEX('Price Data'!T:T,MATCH(TEXT(A1688,"YYYY-MM-DD"),'Price Data'!S:S,0)),"")</f>
        <v>2.42</v>
      </c>
      <c r="O1688" s="10" cm="1">
        <f t="array" ref="O1688">IFERROR(IF(ISNUMBER(N1688),(N1688-INDEX('Price Data'!T:T,MATCH(TEXT(A1688,"YYYY-MM-DD"),'Price Data'!S:S,0)+1))/INDEX('Price Data'!T:T,MATCH(TEXT(A1688,"YYYY-MM-DD"),'Price Data'!S:S,0)+1),""),"")</f>
        <v>1.2552301255230044E-2</v>
      </c>
    </row>
    <row r="1689" spans="1:15" x14ac:dyDescent="0.3">
      <c r="A1689" s="8">
        <v>43508</v>
      </c>
      <c r="B1689" s="34">
        <f>IFERROR(INDEX('Price Data'!B:B,MATCH(TEXT(A1689,"YYYY-MM-DD"),'Price Data'!A:A,0)),"")</f>
        <v>19805</v>
      </c>
      <c r="C1689" s="10" cm="1">
        <f t="array" ref="C1689">IFERROR(IF(ISNUMBER(B1689),(B1689-INDEX('Price Data'!B:B,MATCH(TEXT(A1689,"YYYY-MM-DD"),'Price Data'!A:A,0)+1))/INDEX('Price Data'!B:B,MATCH(TEXT(A1689,"YYYY-MM-DD"),'Price Data'!A:A,0)+1),""),"")</f>
        <v>1.1129831010364017E-2</v>
      </c>
      <c r="D1689" s="34">
        <f>IFERROR(INDEX('Price Data'!E:E,MATCH(TEXT(A1689,"YYYY-MM-DD"),'Price Data'!D:D,0)),"")</f>
        <v>10.67</v>
      </c>
      <c r="E1689" s="10" cm="1">
        <f t="array" ref="E1689">IFERROR(IF(ISNUMBER(D1689),(D1689-INDEX('Price Data'!E:E,MATCH(TEXT(A1689,"YYYY-MM-DD"),'Price Data'!D:D,0)+1))/INDEX('Price Data'!E:E,MATCH(TEXT(A1689,"YYYY-MM-DD"),'Price Data'!D:D,0)+1),""),"")</f>
        <v>2.3010546500479408E-2</v>
      </c>
      <c r="F1689" s="34">
        <f>IFERROR(INDEX('Price Data'!H:H,MATCH(TEXT(A1689,"YYYY-MM-DD"),'Price Data'!G:G,0)),"")</f>
        <v>134</v>
      </c>
      <c r="G1689" s="10" cm="1">
        <f t="array" ref="G1689">IFERROR(IF(ISNUMBER(F1689),(F1689-INDEX('Price Data'!H:H,MATCH(TEXT(A1689,"YYYY-MM-DD"),'Price Data'!G:G,0)+1))/INDEX('Price Data'!H:H,MATCH(TEXT(A1689,"YYYY-MM-DD"),'Price Data'!G:G,0)+1),""),"")</f>
        <v>7.1571345743990072E-2</v>
      </c>
      <c r="H1689" s="34">
        <f>IFERROR(INDEX('Price Data'!K:K,MATCH(TEXT(A1689,"YYYY-MM-DD"),'Price Data'!J:J,0)),"")</f>
        <v>2.0099999999999998</v>
      </c>
      <c r="I1689" s="10" cm="1">
        <f t="array" ref="I1689">IFERROR(IF(ISNUMBER(H1689),(H1689-INDEX('Price Data'!K:K,MATCH(TEXT(A1689,"YYYY-MM-DD"),'Price Data'!J:J,0)+1))/INDEX('Price Data'!K:K,MATCH(TEXT(A1689,"YYYY-MM-DD"),'Price Data'!J:J,0)+1),""),"")</f>
        <v>4.9999999999998934E-3</v>
      </c>
      <c r="J1689" s="34">
        <f>IFERROR(INDEX('Price Data'!N:N,MATCH(TEXT(A1689,"YYYY-MM-DD"),'Price Data'!M:M,0)),"")</f>
        <v>2.31</v>
      </c>
      <c r="K1689" s="10" cm="1">
        <f t="array" ref="K1689">IFERROR(IF(ISNUMBER(J1689),(J1689-INDEX('Price Data'!N:N,MATCH(TEXT(A1689,"YYYY-MM-DD"),'Price Data'!M:M,0)+1))/INDEX('Price Data'!N:N,MATCH(TEXT(A1689,"YYYY-MM-DD"),'Price Data'!M:M,0)+1),""),"")</f>
        <v>0</v>
      </c>
      <c r="L1689" s="34">
        <f>IFERROR(INDEX('Price Data'!Q:Q,MATCH(TEXT(A1689,"YYYY-MM-DD"),'Price Data'!P:P,0)),"")</f>
        <v>1.88</v>
      </c>
      <c r="M1689" s="10" cm="1">
        <f t="array" ref="M1689">IFERROR(IF(ISNUMBER(L1689),(L1689-INDEX('Price Data'!Q:Q,MATCH(TEXT(A1689,"YYYY-MM-DD"),'Price Data'!P:P,0)+1))/INDEX('Price Data'!Q:Q,MATCH(TEXT(A1689,"YYYY-MM-DD"),'Price Data'!P:P,0)+1),""),"")</f>
        <v>1.621621621621611E-2</v>
      </c>
      <c r="N1689" s="34">
        <f>IFERROR(INDEX('Price Data'!T:T,MATCH(TEXT(A1689,"YYYY-MM-DD"),'Price Data'!S:S,0)),"")</f>
        <v>2.4500000000000002</v>
      </c>
      <c r="O1689" s="10" cm="1">
        <f t="array" ref="O1689">IFERROR(IF(ISNUMBER(N1689),(N1689-INDEX('Price Data'!T:T,MATCH(TEXT(A1689,"YYYY-MM-DD"),'Price Data'!S:S,0)+1))/INDEX('Price Data'!T:T,MATCH(TEXT(A1689,"YYYY-MM-DD"),'Price Data'!S:S,0)+1),""),"")</f>
        <v>1.2396694214876136E-2</v>
      </c>
    </row>
    <row r="1690" spans="1:15" x14ac:dyDescent="0.3">
      <c r="A1690" s="8">
        <v>43509</v>
      </c>
      <c r="B1690" s="34">
        <f>IFERROR(INDEX('Price Data'!B:B,MATCH(TEXT(A1690,"YYYY-MM-DD"),'Price Data'!A:A,0)),"")</f>
        <v>19990</v>
      </c>
      <c r="C1690" s="10" cm="1">
        <f t="array" ref="C1690">IFERROR(IF(ISNUMBER(B1690),(B1690-INDEX('Price Data'!B:B,MATCH(TEXT(A1690,"YYYY-MM-DD"),'Price Data'!A:A,0)+1))/INDEX('Price Data'!B:B,MATCH(TEXT(A1690,"YYYY-MM-DD"),'Price Data'!A:A,0)+1),""),"")</f>
        <v>9.3410754859883875E-3</v>
      </c>
      <c r="D1690" s="34">
        <f>IFERROR(INDEX('Price Data'!E:E,MATCH(TEXT(A1690,"YYYY-MM-DD"),'Price Data'!D:D,0)),"")</f>
        <v>10.9</v>
      </c>
      <c r="E1690" s="10" cm="1">
        <f t="array" ref="E1690">IFERROR(IF(ISNUMBER(D1690),(D1690-INDEX('Price Data'!E:E,MATCH(TEXT(A1690,"YYYY-MM-DD"),'Price Data'!D:D,0)+1))/INDEX('Price Data'!E:E,MATCH(TEXT(A1690,"YYYY-MM-DD"),'Price Data'!D:D,0)+1),""),"")</f>
        <v>2.1555763823805103E-2</v>
      </c>
      <c r="F1690" s="34">
        <f>IFERROR(INDEX('Price Data'!H:H,MATCH(TEXT(A1690,"YYYY-MM-DD"),'Price Data'!G:G,0)),"")</f>
        <v>138.800003</v>
      </c>
      <c r="G1690" s="10" cm="1">
        <f t="array" ref="G1690">IFERROR(IF(ISNUMBER(F1690),(F1690-INDEX('Price Data'!H:H,MATCH(TEXT(A1690,"YYYY-MM-DD"),'Price Data'!G:G,0)+1))/INDEX('Price Data'!H:H,MATCH(TEXT(A1690,"YYYY-MM-DD"),'Price Data'!G:G,0)+1),""),"")</f>
        <v>3.5820917910447787E-2</v>
      </c>
      <c r="H1690" s="34">
        <f>IFERROR(INDEX('Price Data'!K:K,MATCH(TEXT(A1690,"YYYY-MM-DD"),'Price Data'!J:J,0)),"")</f>
        <v>2.0099999999999998</v>
      </c>
      <c r="I1690" s="10" cm="1">
        <f t="array" ref="I1690">IFERROR(IF(ISNUMBER(H1690),(H1690-INDEX('Price Data'!K:K,MATCH(TEXT(A1690,"YYYY-MM-DD"),'Price Data'!J:J,0)+1))/INDEX('Price Data'!K:K,MATCH(TEXT(A1690,"YYYY-MM-DD"),'Price Data'!J:J,0)+1),""),"")</f>
        <v>0</v>
      </c>
      <c r="J1690" s="34">
        <f>IFERROR(INDEX('Price Data'!N:N,MATCH(TEXT(A1690,"YYYY-MM-DD"),'Price Data'!M:M,0)),"")</f>
        <v>2.29</v>
      </c>
      <c r="K1690" s="10" cm="1">
        <f t="array" ref="K1690">IFERROR(IF(ISNUMBER(J1690),(J1690-INDEX('Price Data'!N:N,MATCH(TEXT(A1690,"YYYY-MM-DD"),'Price Data'!M:M,0)+1))/INDEX('Price Data'!N:N,MATCH(TEXT(A1690,"YYYY-MM-DD"),'Price Data'!M:M,0)+1),""),"")</f>
        <v>-8.6580086580086649E-3</v>
      </c>
      <c r="L1690" s="34">
        <f>IFERROR(INDEX('Price Data'!Q:Q,MATCH(TEXT(A1690,"YYYY-MM-DD"),'Price Data'!P:P,0)),"")</f>
        <v>1.88</v>
      </c>
      <c r="M1690" s="10" cm="1">
        <f t="array" ref="M1690">IFERROR(IF(ISNUMBER(L1690),(L1690-INDEX('Price Data'!Q:Q,MATCH(TEXT(A1690,"YYYY-MM-DD"),'Price Data'!P:P,0)+1))/INDEX('Price Data'!Q:Q,MATCH(TEXT(A1690,"YYYY-MM-DD"),'Price Data'!P:P,0)+1),""),"")</f>
        <v>0</v>
      </c>
      <c r="N1690" s="34">
        <f>IFERROR(INDEX('Price Data'!T:T,MATCH(TEXT(A1690,"YYYY-MM-DD"),'Price Data'!S:S,0)),"")</f>
        <v>2.4900000000000002</v>
      </c>
      <c r="O1690" s="10" cm="1">
        <f t="array" ref="O1690">IFERROR(IF(ISNUMBER(N1690),(N1690-INDEX('Price Data'!T:T,MATCH(TEXT(A1690,"YYYY-MM-DD"),'Price Data'!S:S,0)+1))/INDEX('Price Data'!T:T,MATCH(TEXT(A1690,"YYYY-MM-DD"),'Price Data'!S:S,0)+1),""),"")</f>
        <v>1.632653061224491E-2</v>
      </c>
    </row>
    <row r="1691" spans="1:15" x14ac:dyDescent="0.3">
      <c r="A1691" s="8">
        <v>43510</v>
      </c>
      <c r="B1691" s="34">
        <f>IFERROR(INDEX('Price Data'!B:B,MATCH(TEXT(A1691,"YYYY-MM-DD"),'Price Data'!A:A,0)),"")</f>
        <v>19835</v>
      </c>
      <c r="C1691" s="10" cm="1">
        <f t="array" ref="C1691">IFERROR(IF(ISNUMBER(B1691),(B1691-INDEX('Price Data'!B:B,MATCH(TEXT(A1691,"YYYY-MM-DD"),'Price Data'!A:A,0)+1))/INDEX('Price Data'!B:B,MATCH(TEXT(A1691,"YYYY-MM-DD"),'Price Data'!A:A,0)+1),""),"")</f>
        <v>-7.7538769384692344E-3</v>
      </c>
      <c r="D1691" s="34">
        <f>IFERROR(INDEX('Price Data'!E:E,MATCH(TEXT(A1691,"YYYY-MM-DD"),'Price Data'!D:D,0)),"")</f>
        <v>10.66</v>
      </c>
      <c r="E1691" s="10" cm="1">
        <f t="array" ref="E1691">IFERROR(IF(ISNUMBER(D1691),(D1691-INDEX('Price Data'!E:E,MATCH(TEXT(A1691,"YYYY-MM-DD"),'Price Data'!D:D,0)+1))/INDEX('Price Data'!E:E,MATCH(TEXT(A1691,"YYYY-MM-DD"),'Price Data'!D:D,0)+1),""),"")</f>
        <v>-2.201834862385323E-2</v>
      </c>
      <c r="F1691" s="34">
        <f>IFERROR(INDEX('Price Data'!H:H,MATCH(TEXT(A1691,"YYYY-MM-DD"),'Price Data'!G:G,0)),"")</f>
        <v>133.25</v>
      </c>
      <c r="G1691" s="10" cm="1">
        <f t="array" ref="G1691">IFERROR(IF(ISNUMBER(F1691),(F1691-INDEX('Price Data'!H:H,MATCH(TEXT(A1691,"YYYY-MM-DD"),'Price Data'!G:G,0)+1))/INDEX('Price Data'!H:H,MATCH(TEXT(A1691,"YYYY-MM-DD"),'Price Data'!G:G,0)+1),""),"")</f>
        <v>-3.9985611527688536E-2</v>
      </c>
      <c r="H1691" s="34">
        <f>IFERROR(INDEX('Price Data'!K:K,MATCH(TEXT(A1691,"YYYY-MM-DD"),'Price Data'!J:J,0)),"")</f>
        <v>1.98</v>
      </c>
      <c r="I1691" s="10" cm="1">
        <f t="array" ref="I1691">IFERROR(IF(ISNUMBER(H1691),(H1691-INDEX('Price Data'!K:K,MATCH(TEXT(A1691,"YYYY-MM-DD"),'Price Data'!J:J,0)+1))/INDEX('Price Data'!K:K,MATCH(TEXT(A1691,"YYYY-MM-DD"),'Price Data'!J:J,0)+1),""),"")</f>
        <v>-1.4925373134328263E-2</v>
      </c>
      <c r="J1691" s="34">
        <f>IFERROR(INDEX('Price Data'!N:N,MATCH(TEXT(A1691,"YYYY-MM-DD"),'Price Data'!M:M,0)),"")</f>
        <v>2.2799999999999998</v>
      </c>
      <c r="K1691" s="10" cm="1">
        <f t="array" ref="K1691">IFERROR(IF(ISNUMBER(J1691),(J1691-INDEX('Price Data'!N:N,MATCH(TEXT(A1691,"YYYY-MM-DD"),'Price Data'!M:M,0)+1))/INDEX('Price Data'!N:N,MATCH(TEXT(A1691,"YYYY-MM-DD"),'Price Data'!M:M,0)+1),""),"")</f>
        <v>-4.3668122270743362E-3</v>
      </c>
      <c r="L1691" s="34">
        <f>IFERROR(INDEX('Price Data'!Q:Q,MATCH(TEXT(A1691,"YYYY-MM-DD"),'Price Data'!P:P,0)),"")</f>
        <v>1.82</v>
      </c>
      <c r="M1691" s="10" cm="1">
        <f t="array" ref="M1691">IFERROR(IF(ISNUMBER(L1691),(L1691-INDEX('Price Data'!Q:Q,MATCH(TEXT(A1691,"YYYY-MM-DD"),'Price Data'!P:P,0)+1))/INDEX('Price Data'!Q:Q,MATCH(TEXT(A1691,"YYYY-MM-DD"),'Price Data'!P:P,0)+1),""),"")</f>
        <v>-3.1914893617021191E-2</v>
      </c>
      <c r="N1691" s="34">
        <f>IFERROR(INDEX('Price Data'!T:T,MATCH(TEXT(A1691,"YYYY-MM-DD"),'Price Data'!S:S,0)),"")</f>
        <v>2.4500000000000002</v>
      </c>
      <c r="O1691" s="10" cm="1">
        <f t="array" ref="O1691">IFERROR(IF(ISNUMBER(N1691),(N1691-INDEX('Price Data'!T:T,MATCH(TEXT(A1691,"YYYY-MM-DD"),'Price Data'!S:S,0)+1))/INDEX('Price Data'!T:T,MATCH(TEXT(A1691,"YYYY-MM-DD"),'Price Data'!S:S,0)+1),""),"")</f>
        <v>-1.6064257028112462E-2</v>
      </c>
    </row>
    <row r="1692" spans="1:15" x14ac:dyDescent="0.3">
      <c r="A1692" s="8">
        <v>43511</v>
      </c>
      <c r="B1692" s="34">
        <f>IFERROR(INDEX('Price Data'!B:B,MATCH(TEXT(A1692,"YYYY-MM-DD"),'Price Data'!A:A,0)),"")</f>
        <v>20212</v>
      </c>
      <c r="C1692" s="10" cm="1">
        <f t="array" ref="C1692">IFERROR(IF(ISNUMBER(B1692),(B1692-INDEX('Price Data'!B:B,MATCH(TEXT(A1692,"YYYY-MM-DD"),'Price Data'!A:A,0)+1))/INDEX('Price Data'!B:B,MATCH(TEXT(A1692,"YYYY-MM-DD"),'Price Data'!A:A,0)+1),""),"")</f>
        <v>1.9006806150743634E-2</v>
      </c>
      <c r="D1692" s="34">
        <f>IFERROR(INDEX('Price Data'!E:E,MATCH(TEXT(A1692,"YYYY-MM-DD"),'Price Data'!D:D,0)),"")</f>
        <v>11.22</v>
      </c>
      <c r="E1692" s="10" cm="1">
        <f t="array" ref="E1692">IFERROR(IF(ISNUMBER(D1692),(D1692-INDEX('Price Data'!E:E,MATCH(TEXT(A1692,"YYYY-MM-DD"),'Price Data'!D:D,0)+1))/INDEX('Price Data'!E:E,MATCH(TEXT(A1692,"YYYY-MM-DD"),'Price Data'!D:D,0)+1),""),"")</f>
        <v>5.2532833020637944E-2</v>
      </c>
      <c r="F1692" s="34">
        <f>IFERROR(INDEX('Price Data'!H:H,MATCH(TEXT(A1692,"YYYY-MM-DD"),'Price Data'!G:G,0)),"")</f>
        <v>134.35000600000001</v>
      </c>
      <c r="G1692" s="10" cm="1">
        <f t="array" ref="G1692">IFERROR(IF(ISNUMBER(F1692),(F1692-INDEX('Price Data'!H:H,MATCH(TEXT(A1692,"YYYY-MM-DD"),'Price Data'!G:G,0)+1))/INDEX('Price Data'!H:H,MATCH(TEXT(A1692,"YYYY-MM-DD"),'Price Data'!G:G,0)+1),""),"")</f>
        <v>8.2552045028143166E-3</v>
      </c>
      <c r="H1692" s="34">
        <f>IFERROR(INDEX('Price Data'!K:K,MATCH(TEXT(A1692,"YYYY-MM-DD"),'Price Data'!J:J,0)),"")</f>
        <v>2.0499999999999998</v>
      </c>
      <c r="I1692" s="10" cm="1">
        <f t="array" ref="I1692">IFERROR(IF(ISNUMBER(H1692),(H1692-INDEX('Price Data'!K:K,MATCH(TEXT(A1692,"YYYY-MM-DD"),'Price Data'!J:J,0)+1))/INDEX('Price Data'!K:K,MATCH(TEXT(A1692,"YYYY-MM-DD"),'Price Data'!J:J,0)+1),""),"")</f>
        <v>3.5353535353535276E-2</v>
      </c>
      <c r="J1692" s="34">
        <f>IFERROR(INDEX('Price Data'!N:N,MATCH(TEXT(A1692,"YYYY-MM-DD"),'Price Data'!M:M,0)),"")</f>
        <v>2.39</v>
      </c>
      <c r="K1692" s="10" cm="1">
        <f t="array" ref="K1692">IFERROR(IF(ISNUMBER(J1692),(J1692-INDEX('Price Data'!N:N,MATCH(TEXT(A1692,"YYYY-MM-DD"),'Price Data'!M:M,0)+1))/INDEX('Price Data'!N:N,MATCH(TEXT(A1692,"YYYY-MM-DD"),'Price Data'!M:M,0)+1),""),"")</f>
        <v>4.8245614035087862E-2</v>
      </c>
      <c r="L1692" s="34">
        <f>IFERROR(INDEX('Price Data'!Q:Q,MATCH(TEXT(A1692,"YYYY-MM-DD"),'Price Data'!P:P,0)),"")</f>
        <v>1.95</v>
      </c>
      <c r="M1692" s="10" cm="1">
        <f t="array" ref="M1692">IFERROR(IF(ISNUMBER(L1692),(L1692-INDEX('Price Data'!Q:Q,MATCH(TEXT(A1692,"YYYY-MM-DD"),'Price Data'!P:P,0)+1))/INDEX('Price Data'!Q:Q,MATCH(TEXT(A1692,"YYYY-MM-DD"),'Price Data'!P:P,0)+1),""),"")</f>
        <v>7.1428571428571369E-2</v>
      </c>
      <c r="N1692" s="34">
        <f>IFERROR(INDEX('Price Data'!T:T,MATCH(TEXT(A1692,"YYYY-MM-DD"),'Price Data'!S:S,0)),"")</f>
        <v>2.5499999999999998</v>
      </c>
      <c r="O1692" s="10" cm="1">
        <f t="array" ref="O1692">IFERROR(IF(ISNUMBER(N1692),(N1692-INDEX('Price Data'!T:T,MATCH(TEXT(A1692,"YYYY-MM-DD"),'Price Data'!S:S,0)+1))/INDEX('Price Data'!T:T,MATCH(TEXT(A1692,"YYYY-MM-DD"),'Price Data'!S:S,0)+1),""),"")</f>
        <v>4.0816326530612096E-2</v>
      </c>
    </row>
    <row r="1693" spans="1:15" x14ac:dyDescent="0.3">
      <c r="A1693" s="8">
        <v>43512</v>
      </c>
      <c r="B1693" s="34" t="str">
        <f>IFERROR(INDEX('Price Data'!B:B,MATCH(TEXT(A1693,"YYYY-MM-DD"),'Price Data'!A:A,0)),"")</f>
        <v/>
      </c>
      <c r="C1693" s="10" t="str" cm="1">
        <f t="array" ref="C1693">IFERROR(IF(ISNUMBER(B1693),(B1693-INDEX('Price Data'!B:B,MATCH(TEXT(A1693,"YYYY-MM-DD"),'Price Data'!A:A,0)+1))/INDEX('Price Data'!B:B,MATCH(TEXT(A1693,"YYYY-MM-DD"),'Price Data'!A:A,0)+1),""),"")</f>
        <v/>
      </c>
      <c r="D1693" s="34" t="str">
        <f>IFERROR(INDEX('Price Data'!E:E,MATCH(TEXT(A1693,"YYYY-MM-DD"),'Price Data'!D:D,0)),"")</f>
        <v/>
      </c>
      <c r="E1693" s="10" t="str" cm="1">
        <f t="array" ref="E1693">IFERROR(IF(ISNUMBER(D1693),(D1693-INDEX('Price Data'!E:E,MATCH(TEXT(A1693,"YYYY-MM-DD"),'Price Data'!D:D,0)+1))/INDEX('Price Data'!E:E,MATCH(TEXT(A1693,"YYYY-MM-DD"),'Price Data'!D:D,0)+1),""),"")</f>
        <v/>
      </c>
      <c r="F1693" s="34" t="str">
        <f>IFERROR(INDEX('Price Data'!H:H,MATCH(TEXT(A1693,"YYYY-MM-DD"),'Price Data'!G:G,0)),"")</f>
        <v/>
      </c>
      <c r="G1693" s="10" t="str" cm="1">
        <f t="array" ref="G1693">IFERROR(IF(ISNUMBER(F1693),(F1693-INDEX('Price Data'!H:H,MATCH(TEXT(A1693,"YYYY-MM-DD"),'Price Data'!G:G,0)+1))/INDEX('Price Data'!H:H,MATCH(TEXT(A1693,"YYYY-MM-DD"),'Price Data'!G:G,0)+1),""),"")</f>
        <v/>
      </c>
      <c r="H1693" s="34" t="str">
        <f>IFERROR(INDEX('Price Data'!K:K,MATCH(TEXT(A1693,"YYYY-MM-DD"),'Price Data'!J:J,0)),"")</f>
        <v/>
      </c>
      <c r="I1693" s="10" t="str" cm="1">
        <f t="array" ref="I1693">IFERROR(IF(ISNUMBER(H1693),(H1693-INDEX('Price Data'!K:K,MATCH(TEXT(A1693,"YYYY-MM-DD"),'Price Data'!J:J,0)+1))/INDEX('Price Data'!K:K,MATCH(TEXT(A1693,"YYYY-MM-DD"),'Price Data'!J:J,0)+1),""),"")</f>
        <v/>
      </c>
      <c r="J1693" s="34" t="str">
        <f>IFERROR(INDEX('Price Data'!N:N,MATCH(TEXT(A1693,"YYYY-MM-DD"),'Price Data'!M:M,0)),"")</f>
        <v/>
      </c>
      <c r="K1693" s="10" t="str" cm="1">
        <f t="array" ref="K1693">IFERROR(IF(ISNUMBER(J1693),(J1693-INDEX('Price Data'!N:N,MATCH(TEXT(A1693,"YYYY-MM-DD"),'Price Data'!M:M,0)+1))/INDEX('Price Data'!N:N,MATCH(TEXT(A1693,"YYYY-MM-DD"),'Price Data'!M:M,0)+1),""),"")</f>
        <v/>
      </c>
      <c r="L1693" s="34" t="str">
        <f>IFERROR(INDEX('Price Data'!Q:Q,MATCH(TEXT(A1693,"YYYY-MM-DD"),'Price Data'!P:P,0)),"")</f>
        <v/>
      </c>
      <c r="M1693" s="10" t="str" cm="1">
        <f t="array" ref="M1693">IFERROR(IF(ISNUMBER(L1693),(L1693-INDEX('Price Data'!Q:Q,MATCH(TEXT(A1693,"YYYY-MM-DD"),'Price Data'!P:P,0)+1))/INDEX('Price Data'!Q:Q,MATCH(TEXT(A1693,"YYYY-MM-DD"),'Price Data'!P:P,0)+1),""),"")</f>
        <v/>
      </c>
      <c r="N1693" s="34" t="str">
        <f>IFERROR(INDEX('Price Data'!T:T,MATCH(TEXT(A1693,"YYYY-MM-DD"),'Price Data'!S:S,0)),"")</f>
        <v/>
      </c>
      <c r="O1693" s="10" t="str" cm="1">
        <f t="array" ref="O1693">IFERROR(IF(ISNUMBER(N1693),(N1693-INDEX('Price Data'!T:T,MATCH(TEXT(A1693,"YYYY-MM-DD"),'Price Data'!S:S,0)+1))/INDEX('Price Data'!T:T,MATCH(TEXT(A1693,"YYYY-MM-DD"),'Price Data'!S:S,0)+1),""),"")</f>
        <v/>
      </c>
    </row>
    <row r="1694" spans="1:15" x14ac:dyDescent="0.3">
      <c r="A1694" s="8">
        <v>43513</v>
      </c>
      <c r="B1694" s="34" t="str">
        <f>IFERROR(INDEX('Price Data'!B:B,MATCH(TEXT(A1694,"YYYY-MM-DD"),'Price Data'!A:A,0)),"")</f>
        <v/>
      </c>
      <c r="C1694" s="10" t="str" cm="1">
        <f t="array" ref="C1694">IFERROR(IF(ISNUMBER(B1694),(B1694-INDEX('Price Data'!B:B,MATCH(TEXT(A1694,"YYYY-MM-DD"),'Price Data'!A:A,0)+1))/INDEX('Price Data'!B:B,MATCH(TEXT(A1694,"YYYY-MM-DD"),'Price Data'!A:A,0)+1),""),"")</f>
        <v/>
      </c>
      <c r="D1694" s="34" t="str">
        <f>IFERROR(INDEX('Price Data'!E:E,MATCH(TEXT(A1694,"YYYY-MM-DD"),'Price Data'!D:D,0)),"")</f>
        <v/>
      </c>
      <c r="E1694" s="10" t="str" cm="1">
        <f t="array" ref="E1694">IFERROR(IF(ISNUMBER(D1694),(D1694-INDEX('Price Data'!E:E,MATCH(TEXT(A1694,"YYYY-MM-DD"),'Price Data'!D:D,0)+1))/INDEX('Price Data'!E:E,MATCH(TEXT(A1694,"YYYY-MM-DD"),'Price Data'!D:D,0)+1),""),"")</f>
        <v/>
      </c>
      <c r="F1694" s="34" t="str">
        <f>IFERROR(INDEX('Price Data'!H:H,MATCH(TEXT(A1694,"YYYY-MM-DD"),'Price Data'!G:G,0)),"")</f>
        <v/>
      </c>
      <c r="G1694" s="10" t="str" cm="1">
        <f t="array" ref="G1694">IFERROR(IF(ISNUMBER(F1694),(F1694-INDEX('Price Data'!H:H,MATCH(TEXT(A1694,"YYYY-MM-DD"),'Price Data'!G:G,0)+1))/INDEX('Price Data'!H:H,MATCH(TEXT(A1694,"YYYY-MM-DD"),'Price Data'!G:G,0)+1),""),"")</f>
        <v/>
      </c>
      <c r="H1694" s="34" t="str">
        <f>IFERROR(INDEX('Price Data'!K:K,MATCH(TEXT(A1694,"YYYY-MM-DD"),'Price Data'!J:J,0)),"")</f>
        <v/>
      </c>
      <c r="I1694" s="10" t="str" cm="1">
        <f t="array" ref="I1694">IFERROR(IF(ISNUMBER(H1694),(H1694-INDEX('Price Data'!K:K,MATCH(TEXT(A1694,"YYYY-MM-DD"),'Price Data'!J:J,0)+1))/INDEX('Price Data'!K:K,MATCH(TEXT(A1694,"YYYY-MM-DD"),'Price Data'!J:J,0)+1),""),"")</f>
        <v/>
      </c>
      <c r="J1694" s="34" t="str">
        <f>IFERROR(INDEX('Price Data'!N:N,MATCH(TEXT(A1694,"YYYY-MM-DD"),'Price Data'!M:M,0)),"")</f>
        <v/>
      </c>
      <c r="K1694" s="10" t="str" cm="1">
        <f t="array" ref="K1694">IFERROR(IF(ISNUMBER(J1694),(J1694-INDEX('Price Data'!N:N,MATCH(TEXT(A1694,"YYYY-MM-DD"),'Price Data'!M:M,0)+1))/INDEX('Price Data'!N:N,MATCH(TEXT(A1694,"YYYY-MM-DD"),'Price Data'!M:M,0)+1),""),"")</f>
        <v/>
      </c>
      <c r="L1694" s="34" t="str">
        <f>IFERROR(INDEX('Price Data'!Q:Q,MATCH(TEXT(A1694,"YYYY-MM-DD"),'Price Data'!P:P,0)),"")</f>
        <v/>
      </c>
      <c r="M1694" s="10" t="str" cm="1">
        <f t="array" ref="M1694">IFERROR(IF(ISNUMBER(L1694),(L1694-INDEX('Price Data'!Q:Q,MATCH(TEXT(A1694,"YYYY-MM-DD"),'Price Data'!P:P,0)+1))/INDEX('Price Data'!Q:Q,MATCH(TEXT(A1694,"YYYY-MM-DD"),'Price Data'!P:P,0)+1),""),"")</f>
        <v/>
      </c>
      <c r="N1694" s="34" t="str">
        <f>IFERROR(INDEX('Price Data'!T:T,MATCH(TEXT(A1694,"YYYY-MM-DD"),'Price Data'!S:S,0)),"")</f>
        <v/>
      </c>
      <c r="O1694" s="10" t="str" cm="1">
        <f t="array" ref="O1694">IFERROR(IF(ISNUMBER(N1694),(N1694-INDEX('Price Data'!T:T,MATCH(TEXT(A1694,"YYYY-MM-DD"),'Price Data'!S:S,0)+1))/INDEX('Price Data'!T:T,MATCH(TEXT(A1694,"YYYY-MM-DD"),'Price Data'!S:S,0)+1),""),"")</f>
        <v/>
      </c>
    </row>
    <row r="1695" spans="1:15" x14ac:dyDescent="0.3">
      <c r="A1695" s="8">
        <v>43514</v>
      </c>
      <c r="B1695" s="34">
        <f>IFERROR(INDEX('Price Data'!B:B,MATCH(TEXT(A1695,"YYYY-MM-DD"),'Price Data'!A:A,0)),"")</f>
        <v>20330</v>
      </c>
      <c r="C1695" s="10" cm="1">
        <f t="array" ref="C1695">IFERROR(IF(ISNUMBER(B1695),(B1695-INDEX('Price Data'!B:B,MATCH(TEXT(A1695,"YYYY-MM-DD"),'Price Data'!A:A,0)+1))/INDEX('Price Data'!B:B,MATCH(TEXT(A1695,"YYYY-MM-DD"),'Price Data'!A:A,0)+1),""),"")</f>
        <v>5.8381159707104691E-3</v>
      </c>
      <c r="D1695" s="34">
        <f>IFERROR(INDEX('Price Data'!E:E,MATCH(TEXT(A1695,"YYYY-MM-DD"),'Price Data'!D:D,0)),"")</f>
        <v>11.58</v>
      </c>
      <c r="E1695" s="10" cm="1">
        <f t="array" ref="E1695">IFERROR(IF(ISNUMBER(D1695),(D1695-INDEX('Price Data'!E:E,MATCH(TEXT(A1695,"YYYY-MM-DD"),'Price Data'!D:D,0)+1))/INDEX('Price Data'!E:E,MATCH(TEXT(A1695,"YYYY-MM-DD"),'Price Data'!D:D,0)+1),""),"")</f>
        <v>3.2085561497326151E-2</v>
      </c>
      <c r="F1695" s="34">
        <f>IFERROR(INDEX('Price Data'!H:H,MATCH(TEXT(A1695,"YYYY-MM-DD"),'Price Data'!G:G,0)),"")</f>
        <v>133.64999399999999</v>
      </c>
      <c r="G1695" s="10" cm="1">
        <f t="array" ref="G1695">IFERROR(IF(ISNUMBER(F1695),(F1695-INDEX('Price Data'!H:H,MATCH(TEXT(A1695,"YYYY-MM-DD"),'Price Data'!G:G,0)+1))/INDEX('Price Data'!H:H,MATCH(TEXT(A1695,"YYYY-MM-DD"),'Price Data'!G:G,0)+1),""),"")</f>
        <v>-5.2103607647030186E-3</v>
      </c>
      <c r="H1695" s="34">
        <f>IFERROR(INDEX('Price Data'!K:K,MATCH(TEXT(A1695,"YYYY-MM-DD"),'Price Data'!J:J,0)),"")</f>
        <v>2.0699999999999998</v>
      </c>
      <c r="I1695" s="10" cm="1">
        <f t="array" ref="I1695">IFERROR(IF(ISNUMBER(H1695),(H1695-INDEX('Price Data'!K:K,MATCH(TEXT(A1695,"YYYY-MM-DD"),'Price Data'!J:J,0)+1))/INDEX('Price Data'!K:K,MATCH(TEXT(A1695,"YYYY-MM-DD"),'Price Data'!J:J,0)+1),""),"")</f>
        <v>9.7560975609756184E-3</v>
      </c>
      <c r="J1695" s="34">
        <f>IFERROR(INDEX('Price Data'!N:N,MATCH(TEXT(A1695,"YYYY-MM-DD"),'Price Data'!M:M,0)),"")</f>
        <v>2.38</v>
      </c>
      <c r="K1695" s="10" cm="1">
        <f t="array" ref="K1695">IFERROR(IF(ISNUMBER(J1695),(J1695-INDEX('Price Data'!N:N,MATCH(TEXT(A1695,"YYYY-MM-DD"),'Price Data'!M:M,0)+1))/INDEX('Price Data'!N:N,MATCH(TEXT(A1695,"YYYY-MM-DD"),'Price Data'!M:M,0)+1),""),"")</f>
        <v>-4.1841004184101386E-3</v>
      </c>
      <c r="L1695" s="34">
        <f>IFERROR(INDEX('Price Data'!Q:Q,MATCH(TEXT(A1695,"YYYY-MM-DD"),'Price Data'!P:P,0)),"")</f>
        <v>1.98</v>
      </c>
      <c r="M1695" s="10" cm="1">
        <f t="array" ref="M1695">IFERROR(IF(ISNUMBER(L1695),(L1695-INDEX('Price Data'!Q:Q,MATCH(TEXT(A1695,"YYYY-MM-DD"),'Price Data'!P:P,0)+1))/INDEX('Price Data'!Q:Q,MATCH(TEXT(A1695,"YYYY-MM-DD"),'Price Data'!P:P,0)+1),""),"")</f>
        <v>1.5384615384615399E-2</v>
      </c>
      <c r="N1695" s="34">
        <f>IFERROR(INDEX('Price Data'!T:T,MATCH(TEXT(A1695,"YYYY-MM-DD"),'Price Data'!S:S,0)),"")</f>
        <v>2.54</v>
      </c>
      <c r="O1695" s="10" cm="1">
        <f t="array" ref="O1695">IFERROR(IF(ISNUMBER(N1695),(N1695-INDEX('Price Data'!T:T,MATCH(TEXT(A1695,"YYYY-MM-DD"),'Price Data'!S:S,0)+1))/INDEX('Price Data'!T:T,MATCH(TEXT(A1695,"YYYY-MM-DD"),'Price Data'!S:S,0)+1),""),"")</f>
        <v>-3.9215686274508971E-3</v>
      </c>
    </row>
    <row r="1696" spans="1:15" x14ac:dyDescent="0.3">
      <c r="A1696" s="8">
        <v>43515</v>
      </c>
      <c r="B1696" s="34">
        <f>IFERROR(INDEX('Price Data'!B:B,MATCH(TEXT(A1696,"YYYY-MM-DD"),'Price Data'!A:A,0)),"")</f>
        <v>20228</v>
      </c>
      <c r="C1696" s="10" cm="1">
        <f t="array" ref="C1696">IFERROR(IF(ISNUMBER(B1696),(B1696-INDEX('Price Data'!B:B,MATCH(TEXT(A1696,"YYYY-MM-DD"),'Price Data'!A:A,0)+1))/INDEX('Price Data'!B:B,MATCH(TEXT(A1696,"YYYY-MM-DD"),'Price Data'!A:A,0)+1),""),"")</f>
        <v>-5.017215937038859E-3</v>
      </c>
      <c r="D1696" s="34">
        <f>IFERROR(INDEX('Price Data'!E:E,MATCH(TEXT(A1696,"YYYY-MM-DD"),'Price Data'!D:D,0)),"")</f>
        <v>11.42</v>
      </c>
      <c r="E1696" s="10" cm="1">
        <f t="array" ref="E1696">IFERROR(IF(ISNUMBER(D1696),(D1696-INDEX('Price Data'!E:E,MATCH(TEXT(A1696,"YYYY-MM-DD"),'Price Data'!D:D,0)+1))/INDEX('Price Data'!E:E,MATCH(TEXT(A1696,"YYYY-MM-DD"),'Price Data'!D:D,0)+1),""),"")</f>
        <v>-1.3816925734024191E-2</v>
      </c>
      <c r="F1696" s="34">
        <f>IFERROR(INDEX('Price Data'!H:H,MATCH(TEXT(A1696,"YYYY-MM-DD"),'Price Data'!G:G,0)),"")</f>
        <v>130.39999399999999</v>
      </c>
      <c r="G1696" s="10" cm="1">
        <f t="array" ref="G1696">IFERROR(IF(ISNUMBER(F1696),(F1696-INDEX('Price Data'!H:H,MATCH(TEXT(A1696,"YYYY-MM-DD"),'Price Data'!G:G,0)+1))/INDEX('Price Data'!H:H,MATCH(TEXT(A1696,"YYYY-MM-DD"),'Price Data'!G:G,0)+1),""),"")</f>
        <v>-2.4317247631152158E-2</v>
      </c>
      <c r="H1696" s="34">
        <f>IFERROR(INDEX('Price Data'!K:K,MATCH(TEXT(A1696,"YYYY-MM-DD"),'Price Data'!J:J,0)),"")</f>
        <v>2.06</v>
      </c>
      <c r="I1696" s="10" cm="1">
        <f t="array" ref="I1696">IFERROR(IF(ISNUMBER(H1696),(H1696-INDEX('Price Data'!K:K,MATCH(TEXT(A1696,"YYYY-MM-DD"),'Price Data'!J:J,0)+1))/INDEX('Price Data'!K:K,MATCH(TEXT(A1696,"YYYY-MM-DD"),'Price Data'!J:J,0)+1),""),"")</f>
        <v>-4.8309178743960327E-3</v>
      </c>
      <c r="J1696" s="34">
        <f>IFERROR(INDEX('Price Data'!N:N,MATCH(TEXT(A1696,"YYYY-MM-DD"),'Price Data'!M:M,0)),"")</f>
        <v>2.37</v>
      </c>
      <c r="K1696" s="10" cm="1">
        <f t="array" ref="K1696">IFERROR(IF(ISNUMBER(J1696),(J1696-INDEX('Price Data'!N:N,MATCH(TEXT(A1696,"YYYY-MM-DD"),'Price Data'!M:M,0)+1))/INDEX('Price Data'!N:N,MATCH(TEXT(A1696,"YYYY-MM-DD"),'Price Data'!M:M,0)+1),""),"")</f>
        <v>-4.201680672268818E-3</v>
      </c>
      <c r="L1696" s="34">
        <f>IFERROR(INDEX('Price Data'!Q:Q,MATCH(TEXT(A1696,"YYYY-MM-DD"),'Price Data'!P:P,0)),"")</f>
        <v>1.97</v>
      </c>
      <c r="M1696" s="10" cm="1">
        <f t="array" ref="M1696">IFERROR(IF(ISNUMBER(L1696),(L1696-INDEX('Price Data'!Q:Q,MATCH(TEXT(A1696,"YYYY-MM-DD"),'Price Data'!P:P,0)+1))/INDEX('Price Data'!Q:Q,MATCH(TEXT(A1696,"YYYY-MM-DD"),'Price Data'!P:P,0)+1),""),"")</f>
        <v>-5.0505050505050553E-3</v>
      </c>
      <c r="N1696" s="34">
        <f>IFERROR(INDEX('Price Data'!T:T,MATCH(TEXT(A1696,"YYYY-MM-DD"),'Price Data'!S:S,0)),"")</f>
        <v>2.5</v>
      </c>
      <c r="O1696" s="10" cm="1">
        <f t="array" ref="O1696">IFERROR(IF(ISNUMBER(N1696),(N1696-INDEX('Price Data'!T:T,MATCH(TEXT(A1696,"YYYY-MM-DD"),'Price Data'!S:S,0)+1))/INDEX('Price Data'!T:T,MATCH(TEXT(A1696,"YYYY-MM-DD"),'Price Data'!S:S,0)+1),""),"")</f>
        <v>-1.5748031496063006E-2</v>
      </c>
    </row>
    <row r="1697" spans="1:15" x14ac:dyDescent="0.3">
      <c r="A1697" s="8">
        <v>43516</v>
      </c>
      <c r="B1697" s="34">
        <f>IFERROR(INDEX('Price Data'!B:B,MATCH(TEXT(A1697,"YYYY-MM-DD"),'Price Data'!A:A,0)),"")</f>
        <v>20304</v>
      </c>
      <c r="C1697" s="10" cm="1">
        <f t="array" ref="C1697">IFERROR(IF(ISNUMBER(B1697),(B1697-INDEX('Price Data'!B:B,MATCH(TEXT(A1697,"YYYY-MM-DD"),'Price Data'!A:A,0)+1))/INDEX('Price Data'!B:B,MATCH(TEXT(A1697,"YYYY-MM-DD"),'Price Data'!A:A,0)+1),""),"")</f>
        <v>3.7571682815898755E-3</v>
      </c>
      <c r="D1697" s="34">
        <f>IFERROR(INDEX('Price Data'!E:E,MATCH(TEXT(A1697,"YYYY-MM-DD"),'Price Data'!D:D,0)),"")</f>
        <v>11.43</v>
      </c>
      <c r="E1697" s="10" cm="1">
        <f t="array" ref="E1697">IFERROR(IF(ISNUMBER(D1697),(D1697-INDEX('Price Data'!E:E,MATCH(TEXT(A1697,"YYYY-MM-DD"),'Price Data'!D:D,0)+1))/INDEX('Price Data'!E:E,MATCH(TEXT(A1697,"YYYY-MM-DD"),'Price Data'!D:D,0)+1),""),"")</f>
        <v>8.7565674255689905E-4</v>
      </c>
      <c r="F1697" s="34">
        <f>IFERROR(INDEX('Price Data'!H:H,MATCH(TEXT(A1697,"YYYY-MM-DD"),'Price Data'!G:G,0)),"")</f>
        <v>130.300003</v>
      </c>
      <c r="G1697" s="10" cm="1">
        <f t="array" ref="G1697">IFERROR(IF(ISNUMBER(F1697),(F1697-INDEX('Price Data'!H:H,MATCH(TEXT(A1697,"YYYY-MM-DD"),'Price Data'!G:G,0)+1))/INDEX('Price Data'!H:H,MATCH(TEXT(A1697,"YYYY-MM-DD"),'Price Data'!G:G,0)+1),""),"")</f>
        <v>-7.6680218252148558E-4</v>
      </c>
      <c r="H1697" s="34">
        <f>IFERROR(INDEX('Price Data'!K:K,MATCH(TEXT(A1697,"YYYY-MM-DD"),'Price Data'!J:J,0)),"")</f>
        <v>2.06</v>
      </c>
      <c r="I1697" s="10" cm="1">
        <f t="array" ref="I1697">IFERROR(IF(ISNUMBER(H1697),(H1697-INDEX('Price Data'!K:K,MATCH(TEXT(A1697,"YYYY-MM-DD"),'Price Data'!J:J,0)+1))/INDEX('Price Data'!K:K,MATCH(TEXT(A1697,"YYYY-MM-DD"),'Price Data'!J:J,0)+1),""),"")</f>
        <v>0</v>
      </c>
      <c r="J1697" s="34">
        <f>IFERROR(INDEX('Price Data'!N:N,MATCH(TEXT(A1697,"YYYY-MM-DD"),'Price Data'!M:M,0)),"")</f>
        <v>2.36</v>
      </c>
      <c r="K1697" s="10" cm="1">
        <f t="array" ref="K1697">IFERROR(IF(ISNUMBER(J1697),(J1697-INDEX('Price Data'!N:N,MATCH(TEXT(A1697,"YYYY-MM-DD"),'Price Data'!M:M,0)+1))/INDEX('Price Data'!N:N,MATCH(TEXT(A1697,"YYYY-MM-DD"),'Price Data'!M:M,0)+1),""),"")</f>
        <v>-4.2194092827005196E-3</v>
      </c>
      <c r="L1697" s="34">
        <f>IFERROR(INDEX('Price Data'!Q:Q,MATCH(TEXT(A1697,"YYYY-MM-DD"),'Price Data'!P:P,0)),"")</f>
        <v>1.94</v>
      </c>
      <c r="M1697" s="10" cm="1">
        <f t="array" ref="M1697">IFERROR(IF(ISNUMBER(L1697),(L1697-INDEX('Price Data'!Q:Q,MATCH(TEXT(A1697,"YYYY-MM-DD"),'Price Data'!P:P,0)+1))/INDEX('Price Data'!Q:Q,MATCH(TEXT(A1697,"YYYY-MM-DD"),'Price Data'!P:P,0)+1),""),"")</f>
        <v>-1.5228426395939101E-2</v>
      </c>
      <c r="N1697" s="34">
        <f>IFERROR(INDEX('Price Data'!T:T,MATCH(TEXT(A1697,"YYYY-MM-DD"),'Price Data'!S:S,0)),"")</f>
        <v>2.5</v>
      </c>
      <c r="O1697" s="10" cm="1">
        <f t="array" ref="O1697">IFERROR(IF(ISNUMBER(N1697),(N1697-INDEX('Price Data'!T:T,MATCH(TEXT(A1697,"YYYY-MM-DD"),'Price Data'!S:S,0)+1))/INDEX('Price Data'!T:T,MATCH(TEXT(A1697,"YYYY-MM-DD"),'Price Data'!S:S,0)+1),""),"")</f>
        <v>0</v>
      </c>
    </row>
    <row r="1698" spans="1:15" x14ac:dyDescent="0.3">
      <c r="A1698" s="8">
        <v>43517</v>
      </c>
      <c r="B1698" s="34">
        <f>IFERROR(INDEX('Price Data'!B:B,MATCH(TEXT(A1698,"YYYY-MM-DD"),'Price Data'!A:A,0)),"")</f>
        <v>20210</v>
      </c>
      <c r="C1698" s="10" cm="1">
        <f t="array" ref="C1698">IFERROR(IF(ISNUMBER(B1698),(B1698-INDEX('Price Data'!B:B,MATCH(TEXT(A1698,"YYYY-MM-DD"),'Price Data'!A:A,0)+1))/INDEX('Price Data'!B:B,MATCH(TEXT(A1698,"YYYY-MM-DD"),'Price Data'!A:A,0)+1),""),"")</f>
        <v>-4.6296296296296294E-3</v>
      </c>
      <c r="D1698" s="34">
        <f>IFERROR(INDEX('Price Data'!E:E,MATCH(TEXT(A1698,"YYYY-MM-DD"),'Price Data'!D:D,0)),"")</f>
        <v>11.11</v>
      </c>
      <c r="E1698" s="10" cm="1">
        <f t="array" ref="E1698">IFERROR(IF(ISNUMBER(D1698),(D1698-INDEX('Price Data'!E:E,MATCH(TEXT(A1698,"YYYY-MM-DD"),'Price Data'!D:D,0)+1))/INDEX('Price Data'!E:E,MATCH(TEXT(A1698,"YYYY-MM-DD"),'Price Data'!D:D,0)+1),""),"")</f>
        <v>-2.7996500437445344E-2</v>
      </c>
      <c r="F1698" s="34">
        <f>IFERROR(INDEX('Price Data'!H:H,MATCH(TEXT(A1698,"YYYY-MM-DD"),'Price Data'!G:G,0)),"")</f>
        <v>128.300003</v>
      </c>
      <c r="G1698" s="10" cm="1">
        <f t="array" ref="G1698">IFERROR(IF(ISNUMBER(F1698),(F1698-INDEX('Price Data'!H:H,MATCH(TEXT(A1698,"YYYY-MM-DD"),'Price Data'!G:G,0)+1))/INDEX('Price Data'!H:H,MATCH(TEXT(A1698,"YYYY-MM-DD"),'Price Data'!G:G,0)+1),""),"")</f>
        <v>-1.5349193813909581E-2</v>
      </c>
      <c r="H1698" s="34">
        <f>IFERROR(INDEX('Price Data'!K:K,MATCH(TEXT(A1698,"YYYY-MM-DD"),'Price Data'!J:J,0)),"")</f>
        <v>2.04</v>
      </c>
      <c r="I1698" s="10" cm="1">
        <f t="array" ref="I1698">IFERROR(IF(ISNUMBER(H1698),(H1698-INDEX('Price Data'!K:K,MATCH(TEXT(A1698,"YYYY-MM-DD"),'Price Data'!J:J,0)+1))/INDEX('Price Data'!K:K,MATCH(TEXT(A1698,"YYYY-MM-DD"),'Price Data'!J:J,0)+1),""),"")</f>
        <v>-9.7087378640776777E-3</v>
      </c>
      <c r="J1698" s="34">
        <f>IFERROR(INDEX('Price Data'!N:N,MATCH(TEXT(A1698,"YYYY-MM-DD"),'Price Data'!M:M,0)),"")</f>
        <v>2.3199999999999998</v>
      </c>
      <c r="K1698" s="10" cm="1">
        <f t="array" ref="K1698">IFERROR(IF(ISNUMBER(J1698),(J1698-INDEX('Price Data'!N:N,MATCH(TEXT(A1698,"YYYY-MM-DD"),'Price Data'!M:M,0)+1))/INDEX('Price Data'!N:N,MATCH(TEXT(A1698,"YYYY-MM-DD"),'Price Data'!M:M,0)+1),""),"")</f>
        <v>-1.6949152542372899E-2</v>
      </c>
      <c r="L1698" s="34">
        <f>IFERROR(INDEX('Price Data'!Q:Q,MATCH(TEXT(A1698,"YYYY-MM-DD"),'Price Data'!P:P,0)),"")</f>
        <v>1.9</v>
      </c>
      <c r="M1698" s="10" cm="1">
        <f t="array" ref="M1698">IFERROR(IF(ISNUMBER(L1698),(L1698-INDEX('Price Data'!Q:Q,MATCH(TEXT(A1698,"YYYY-MM-DD"),'Price Data'!P:P,0)+1))/INDEX('Price Data'!Q:Q,MATCH(TEXT(A1698,"YYYY-MM-DD"),'Price Data'!P:P,0)+1),""),"")</f>
        <v>-2.0618556701030948E-2</v>
      </c>
      <c r="N1698" s="34">
        <f>IFERROR(INDEX('Price Data'!T:T,MATCH(TEXT(A1698,"YYYY-MM-DD"),'Price Data'!S:S,0)),"")</f>
        <v>2.4900000000000002</v>
      </c>
      <c r="O1698" s="10" cm="1">
        <f t="array" ref="O1698">IFERROR(IF(ISNUMBER(N1698),(N1698-INDEX('Price Data'!T:T,MATCH(TEXT(A1698,"YYYY-MM-DD"),'Price Data'!S:S,0)+1))/INDEX('Price Data'!T:T,MATCH(TEXT(A1698,"YYYY-MM-DD"),'Price Data'!S:S,0)+1),""),"")</f>
        <v>-3.9999999999999151E-3</v>
      </c>
    </row>
    <row r="1699" spans="1:15" x14ac:dyDescent="0.3">
      <c r="A1699" s="8">
        <v>43518</v>
      </c>
      <c r="B1699" s="34">
        <f>IFERROR(INDEX('Price Data'!B:B,MATCH(TEXT(A1699,"YYYY-MM-DD"),'Price Data'!A:A,0)),"")</f>
        <v>20263</v>
      </c>
      <c r="C1699" s="10" cm="1">
        <f t="array" ref="C1699">IFERROR(IF(ISNUMBER(B1699),(B1699-INDEX('Price Data'!B:B,MATCH(TEXT(A1699,"YYYY-MM-DD"),'Price Data'!A:A,0)+1))/INDEX('Price Data'!B:B,MATCH(TEXT(A1699,"YYYY-MM-DD"),'Price Data'!A:A,0)+1),""),"")</f>
        <v>2.6224641266699654E-3</v>
      </c>
      <c r="D1699" s="34">
        <f>IFERROR(INDEX('Price Data'!E:E,MATCH(TEXT(A1699,"YYYY-MM-DD"),'Price Data'!D:D,0)),"")</f>
        <v>11.14</v>
      </c>
      <c r="E1699" s="10" cm="1">
        <f t="array" ref="E1699">IFERROR(IF(ISNUMBER(D1699),(D1699-INDEX('Price Data'!E:E,MATCH(TEXT(A1699,"YYYY-MM-DD"),'Price Data'!D:D,0)+1))/INDEX('Price Data'!E:E,MATCH(TEXT(A1699,"YYYY-MM-DD"),'Price Data'!D:D,0)+1),""),"")</f>
        <v>2.7002700270028026E-3</v>
      </c>
      <c r="F1699" s="34">
        <f>IFERROR(INDEX('Price Data'!H:H,MATCH(TEXT(A1699,"YYYY-MM-DD"),'Price Data'!G:G,0)),"")</f>
        <v>127.949997</v>
      </c>
      <c r="G1699" s="10" cm="1">
        <f t="array" ref="G1699">IFERROR(IF(ISNUMBER(F1699),(F1699-INDEX('Price Data'!H:H,MATCH(TEXT(A1699,"YYYY-MM-DD"),'Price Data'!G:G,0)+1))/INDEX('Price Data'!H:H,MATCH(TEXT(A1699,"YYYY-MM-DD"),'Price Data'!G:G,0)+1),""),"")</f>
        <v>-2.728027995447573E-3</v>
      </c>
      <c r="H1699" s="34">
        <f>IFERROR(INDEX('Price Data'!K:K,MATCH(TEXT(A1699,"YYYY-MM-DD"),'Price Data'!J:J,0)),"")</f>
        <v>2.04</v>
      </c>
      <c r="I1699" s="10" cm="1">
        <f t="array" ref="I1699">IFERROR(IF(ISNUMBER(H1699),(H1699-INDEX('Price Data'!K:K,MATCH(TEXT(A1699,"YYYY-MM-DD"),'Price Data'!J:J,0)+1))/INDEX('Price Data'!K:K,MATCH(TEXT(A1699,"YYYY-MM-DD"),'Price Data'!J:J,0)+1),""),"")</f>
        <v>0</v>
      </c>
      <c r="J1699" s="34">
        <f>IFERROR(INDEX('Price Data'!N:N,MATCH(TEXT(A1699,"YYYY-MM-DD"),'Price Data'!M:M,0)),"")</f>
        <v>2.34</v>
      </c>
      <c r="K1699" s="10" cm="1">
        <f t="array" ref="K1699">IFERROR(IF(ISNUMBER(J1699),(J1699-INDEX('Price Data'!N:N,MATCH(TEXT(A1699,"YYYY-MM-DD"),'Price Data'!M:M,0)+1))/INDEX('Price Data'!N:N,MATCH(TEXT(A1699,"YYYY-MM-DD"),'Price Data'!M:M,0)+1),""),"")</f>
        <v>8.6206896551724223E-3</v>
      </c>
      <c r="L1699" s="34">
        <f>IFERROR(INDEX('Price Data'!Q:Q,MATCH(TEXT(A1699,"YYYY-MM-DD"),'Price Data'!P:P,0)),"")</f>
        <v>1.88</v>
      </c>
      <c r="M1699" s="10" cm="1">
        <f t="array" ref="M1699">IFERROR(IF(ISNUMBER(L1699),(L1699-INDEX('Price Data'!Q:Q,MATCH(TEXT(A1699,"YYYY-MM-DD"),'Price Data'!P:P,0)+1))/INDEX('Price Data'!Q:Q,MATCH(TEXT(A1699,"YYYY-MM-DD"),'Price Data'!P:P,0)+1),""),"")</f>
        <v>-1.0526315789473694E-2</v>
      </c>
      <c r="N1699" s="34">
        <f>IFERROR(INDEX('Price Data'!T:T,MATCH(TEXT(A1699,"YYYY-MM-DD"),'Price Data'!S:S,0)),"")</f>
        <v>2.5</v>
      </c>
      <c r="O1699" s="10" cm="1">
        <f t="array" ref="O1699">IFERROR(IF(ISNUMBER(N1699),(N1699-INDEX('Price Data'!T:T,MATCH(TEXT(A1699,"YYYY-MM-DD"),'Price Data'!S:S,0)+1))/INDEX('Price Data'!T:T,MATCH(TEXT(A1699,"YYYY-MM-DD"),'Price Data'!S:S,0)+1),""),"")</f>
        <v>4.0160642570280262E-3</v>
      </c>
    </row>
    <row r="1700" spans="1:15" x14ac:dyDescent="0.3">
      <c r="A1700" s="8">
        <v>43519</v>
      </c>
      <c r="B1700" s="34" t="str">
        <f>IFERROR(INDEX('Price Data'!B:B,MATCH(TEXT(A1700,"YYYY-MM-DD"),'Price Data'!A:A,0)),"")</f>
        <v/>
      </c>
      <c r="C1700" s="10" t="str" cm="1">
        <f t="array" ref="C1700">IFERROR(IF(ISNUMBER(B1700),(B1700-INDEX('Price Data'!B:B,MATCH(TEXT(A1700,"YYYY-MM-DD"),'Price Data'!A:A,0)+1))/INDEX('Price Data'!B:B,MATCH(TEXT(A1700,"YYYY-MM-DD"),'Price Data'!A:A,0)+1),""),"")</f>
        <v/>
      </c>
      <c r="D1700" s="34" t="str">
        <f>IFERROR(INDEX('Price Data'!E:E,MATCH(TEXT(A1700,"YYYY-MM-DD"),'Price Data'!D:D,0)),"")</f>
        <v/>
      </c>
      <c r="E1700" s="10" t="str" cm="1">
        <f t="array" ref="E1700">IFERROR(IF(ISNUMBER(D1700),(D1700-INDEX('Price Data'!E:E,MATCH(TEXT(A1700,"YYYY-MM-DD"),'Price Data'!D:D,0)+1))/INDEX('Price Data'!E:E,MATCH(TEXT(A1700,"YYYY-MM-DD"),'Price Data'!D:D,0)+1),""),"")</f>
        <v/>
      </c>
      <c r="F1700" s="34" t="str">
        <f>IFERROR(INDEX('Price Data'!H:H,MATCH(TEXT(A1700,"YYYY-MM-DD"),'Price Data'!G:G,0)),"")</f>
        <v/>
      </c>
      <c r="G1700" s="10" t="str" cm="1">
        <f t="array" ref="G1700">IFERROR(IF(ISNUMBER(F1700),(F1700-INDEX('Price Data'!H:H,MATCH(TEXT(A1700,"YYYY-MM-DD"),'Price Data'!G:G,0)+1))/INDEX('Price Data'!H:H,MATCH(TEXT(A1700,"YYYY-MM-DD"),'Price Data'!G:G,0)+1),""),"")</f>
        <v/>
      </c>
      <c r="H1700" s="34" t="str">
        <f>IFERROR(INDEX('Price Data'!K:K,MATCH(TEXT(A1700,"YYYY-MM-DD"),'Price Data'!J:J,0)),"")</f>
        <v/>
      </c>
      <c r="I1700" s="10" t="str" cm="1">
        <f t="array" ref="I1700">IFERROR(IF(ISNUMBER(H1700),(H1700-INDEX('Price Data'!K:K,MATCH(TEXT(A1700,"YYYY-MM-DD"),'Price Data'!J:J,0)+1))/INDEX('Price Data'!K:K,MATCH(TEXT(A1700,"YYYY-MM-DD"),'Price Data'!J:J,0)+1),""),"")</f>
        <v/>
      </c>
      <c r="J1700" s="34" t="str">
        <f>IFERROR(INDEX('Price Data'!N:N,MATCH(TEXT(A1700,"YYYY-MM-DD"),'Price Data'!M:M,0)),"")</f>
        <v/>
      </c>
      <c r="K1700" s="10" t="str" cm="1">
        <f t="array" ref="K1700">IFERROR(IF(ISNUMBER(J1700),(J1700-INDEX('Price Data'!N:N,MATCH(TEXT(A1700,"YYYY-MM-DD"),'Price Data'!M:M,0)+1))/INDEX('Price Data'!N:N,MATCH(TEXT(A1700,"YYYY-MM-DD"),'Price Data'!M:M,0)+1),""),"")</f>
        <v/>
      </c>
      <c r="L1700" s="34" t="str">
        <f>IFERROR(INDEX('Price Data'!Q:Q,MATCH(TEXT(A1700,"YYYY-MM-DD"),'Price Data'!P:P,0)),"")</f>
        <v/>
      </c>
      <c r="M1700" s="10" t="str" cm="1">
        <f t="array" ref="M1700">IFERROR(IF(ISNUMBER(L1700),(L1700-INDEX('Price Data'!Q:Q,MATCH(TEXT(A1700,"YYYY-MM-DD"),'Price Data'!P:P,0)+1))/INDEX('Price Data'!Q:Q,MATCH(TEXT(A1700,"YYYY-MM-DD"),'Price Data'!P:P,0)+1),""),"")</f>
        <v/>
      </c>
      <c r="N1700" s="34" t="str">
        <f>IFERROR(INDEX('Price Data'!T:T,MATCH(TEXT(A1700,"YYYY-MM-DD"),'Price Data'!S:S,0)),"")</f>
        <v/>
      </c>
      <c r="O1700" s="10" t="str" cm="1">
        <f t="array" ref="O1700">IFERROR(IF(ISNUMBER(N1700),(N1700-INDEX('Price Data'!T:T,MATCH(TEXT(A1700,"YYYY-MM-DD"),'Price Data'!S:S,0)+1))/INDEX('Price Data'!T:T,MATCH(TEXT(A1700,"YYYY-MM-DD"),'Price Data'!S:S,0)+1),""),"")</f>
        <v/>
      </c>
    </row>
    <row r="1701" spans="1:15" x14ac:dyDescent="0.3">
      <c r="A1701" s="8">
        <v>43520</v>
      </c>
      <c r="B1701" s="34" t="str">
        <f>IFERROR(INDEX('Price Data'!B:B,MATCH(TEXT(A1701,"YYYY-MM-DD"),'Price Data'!A:A,0)),"")</f>
        <v/>
      </c>
      <c r="C1701" s="10" t="str" cm="1">
        <f t="array" ref="C1701">IFERROR(IF(ISNUMBER(B1701),(B1701-INDEX('Price Data'!B:B,MATCH(TEXT(A1701,"YYYY-MM-DD"),'Price Data'!A:A,0)+1))/INDEX('Price Data'!B:B,MATCH(TEXT(A1701,"YYYY-MM-DD"),'Price Data'!A:A,0)+1),""),"")</f>
        <v/>
      </c>
      <c r="D1701" s="34" t="str">
        <f>IFERROR(INDEX('Price Data'!E:E,MATCH(TEXT(A1701,"YYYY-MM-DD"),'Price Data'!D:D,0)),"")</f>
        <v/>
      </c>
      <c r="E1701" s="10" t="str" cm="1">
        <f t="array" ref="E1701">IFERROR(IF(ISNUMBER(D1701),(D1701-INDEX('Price Data'!E:E,MATCH(TEXT(A1701,"YYYY-MM-DD"),'Price Data'!D:D,0)+1))/INDEX('Price Data'!E:E,MATCH(TEXT(A1701,"YYYY-MM-DD"),'Price Data'!D:D,0)+1),""),"")</f>
        <v/>
      </c>
      <c r="F1701" s="34" t="str">
        <f>IFERROR(INDEX('Price Data'!H:H,MATCH(TEXT(A1701,"YYYY-MM-DD"),'Price Data'!G:G,0)),"")</f>
        <v/>
      </c>
      <c r="G1701" s="10" t="str" cm="1">
        <f t="array" ref="G1701">IFERROR(IF(ISNUMBER(F1701),(F1701-INDEX('Price Data'!H:H,MATCH(TEXT(A1701,"YYYY-MM-DD"),'Price Data'!G:G,0)+1))/INDEX('Price Data'!H:H,MATCH(TEXT(A1701,"YYYY-MM-DD"),'Price Data'!G:G,0)+1),""),"")</f>
        <v/>
      </c>
      <c r="H1701" s="34" t="str">
        <f>IFERROR(INDEX('Price Data'!K:K,MATCH(TEXT(A1701,"YYYY-MM-DD"),'Price Data'!J:J,0)),"")</f>
        <v/>
      </c>
      <c r="I1701" s="10" t="str" cm="1">
        <f t="array" ref="I1701">IFERROR(IF(ISNUMBER(H1701),(H1701-INDEX('Price Data'!K:K,MATCH(TEXT(A1701,"YYYY-MM-DD"),'Price Data'!J:J,0)+1))/INDEX('Price Data'!K:K,MATCH(TEXT(A1701,"YYYY-MM-DD"),'Price Data'!J:J,0)+1),""),"")</f>
        <v/>
      </c>
      <c r="J1701" s="34" t="str">
        <f>IFERROR(INDEX('Price Data'!N:N,MATCH(TEXT(A1701,"YYYY-MM-DD"),'Price Data'!M:M,0)),"")</f>
        <v/>
      </c>
      <c r="K1701" s="10" t="str" cm="1">
        <f t="array" ref="K1701">IFERROR(IF(ISNUMBER(J1701),(J1701-INDEX('Price Data'!N:N,MATCH(TEXT(A1701,"YYYY-MM-DD"),'Price Data'!M:M,0)+1))/INDEX('Price Data'!N:N,MATCH(TEXT(A1701,"YYYY-MM-DD"),'Price Data'!M:M,0)+1),""),"")</f>
        <v/>
      </c>
      <c r="L1701" s="34" t="str">
        <f>IFERROR(INDEX('Price Data'!Q:Q,MATCH(TEXT(A1701,"YYYY-MM-DD"),'Price Data'!P:P,0)),"")</f>
        <v/>
      </c>
      <c r="M1701" s="10" t="str" cm="1">
        <f t="array" ref="M1701">IFERROR(IF(ISNUMBER(L1701),(L1701-INDEX('Price Data'!Q:Q,MATCH(TEXT(A1701,"YYYY-MM-DD"),'Price Data'!P:P,0)+1))/INDEX('Price Data'!Q:Q,MATCH(TEXT(A1701,"YYYY-MM-DD"),'Price Data'!P:P,0)+1),""),"")</f>
        <v/>
      </c>
      <c r="N1701" s="34" t="str">
        <f>IFERROR(INDEX('Price Data'!T:T,MATCH(TEXT(A1701,"YYYY-MM-DD"),'Price Data'!S:S,0)),"")</f>
        <v/>
      </c>
      <c r="O1701" s="10" t="str" cm="1">
        <f t="array" ref="O1701">IFERROR(IF(ISNUMBER(N1701),(N1701-INDEX('Price Data'!T:T,MATCH(TEXT(A1701,"YYYY-MM-DD"),'Price Data'!S:S,0)+1))/INDEX('Price Data'!T:T,MATCH(TEXT(A1701,"YYYY-MM-DD"),'Price Data'!S:S,0)+1),""),"")</f>
        <v/>
      </c>
    </row>
    <row r="1702" spans="1:15" x14ac:dyDescent="0.3">
      <c r="A1702" s="8">
        <v>43521</v>
      </c>
      <c r="B1702" s="34">
        <f>IFERROR(INDEX('Price Data'!B:B,MATCH(TEXT(A1702,"YYYY-MM-DD"),'Price Data'!A:A,0)),"")</f>
        <v>20437</v>
      </c>
      <c r="C1702" s="10" cm="1">
        <f t="array" ref="C1702">IFERROR(IF(ISNUMBER(B1702),(B1702-INDEX('Price Data'!B:B,MATCH(TEXT(A1702,"YYYY-MM-DD"),'Price Data'!A:A,0)+1))/INDEX('Price Data'!B:B,MATCH(TEXT(A1702,"YYYY-MM-DD"),'Price Data'!A:A,0)+1),""),"")</f>
        <v>8.5870798993238906E-3</v>
      </c>
      <c r="D1702" s="34">
        <f>IFERROR(INDEX('Price Data'!E:E,MATCH(TEXT(A1702,"YYYY-MM-DD"),'Price Data'!D:D,0)),"")</f>
        <v>11.47</v>
      </c>
      <c r="E1702" s="10" cm="1">
        <f t="array" ref="E1702">IFERROR(IF(ISNUMBER(D1702),(D1702-INDEX('Price Data'!E:E,MATCH(TEXT(A1702,"YYYY-MM-DD"),'Price Data'!D:D,0)+1))/INDEX('Price Data'!E:E,MATCH(TEXT(A1702,"YYYY-MM-DD"),'Price Data'!D:D,0)+1),""),"")</f>
        <v>2.9622980251346503E-2</v>
      </c>
      <c r="F1702" s="34">
        <f>IFERROR(INDEX('Price Data'!H:H,MATCH(TEXT(A1702,"YYYY-MM-DD"),'Price Data'!G:G,0)),"")</f>
        <v>129.39999399999999</v>
      </c>
      <c r="G1702" s="10" cm="1">
        <f t="array" ref="G1702">IFERROR(IF(ISNUMBER(F1702),(F1702-INDEX('Price Data'!H:H,MATCH(TEXT(A1702,"YYYY-MM-DD"),'Price Data'!G:G,0)+1))/INDEX('Price Data'!H:H,MATCH(TEXT(A1702,"YYYY-MM-DD"),'Price Data'!G:G,0)+1),""),"")</f>
        <v>1.1332528597089348E-2</v>
      </c>
      <c r="H1702" s="34">
        <f>IFERROR(INDEX('Price Data'!K:K,MATCH(TEXT(A1702,"YYYY-MM-DD"),'Price Data'!J:J,0)),"")</f>
        <v>2.08</v>
      </c>
      <c r="I1702" s="10" cm="1">
        <f t="array" ref="I1702">IFERROR(IF(ISNUMBER(H1702),(H1702-INDEX('Price Data'!K:K,MATCH(TEXT(A1702,"YYYY-MM-DD"),'Price Data'!J:J,0)+1))/INDEX('Price Data'!K:K,MATCH(TEXT(A1702,"YYYY-MM-DD"),'Price Data'!J:J,0)+1),""),"")</f>
        <v>1.9607843137254919E-2</v>
      </c>
      <c r="J1702" s="34">
        <f>IFERROR(INDEX('Price Data'!N:N,MATCH(TEXT(A1702,"YYYY-MM-DD"),'Price Data'!M:M,0)),"")</f>
        <v>2.37</v>
      </c>
      <c r="K1702" s="10" cm="1">
        <f t="array" ref="K1702">IFERROR(IF(ISNUMBER(J1702),(J1702-INDEX('Price Data'!N:N,MATCH(TEXT(A1702,"YYYY-MM-DD"),'Price Data'!M:M,0)+1))/INDEX('Price Data'!N:N,MATCH(TEXT(A1702,"YYYY-MM-DD"),'Price Data'!M:M,0)+1),""),"")</f>
        <v>1.2820512820512928E-2</v>
      </c>
      <c r="L1702" s="34">
        <f>IFERROR(INDEX('Price Data'!Q:Q,MATCH(TEXT(A1702,"YYYY-MM-DD"),'Price Data'!P:P,0)),"")</f>
        <v>1.94</v>
      </c>
      <c r="M1702" s="10" cm="1">
        <f t="array" ref="M1702">IFERROR(IF(ISNUMBER(L1702),(L1702-INDEX('Price Data'!Q:Q,MATCH(TEXT(A1702,"YYYY-MM-DD"),'Price Data'!P:P,0)+1))/INDEX('Price Data'!Q:Q,MATCH(TEXT(A1702,"YYYY-MM-DD"),'Price Data'!P:P,0)+1),""),"")</f>
        <v>3.1914893617021309E-2</v>
      </c>
      <c r="N1702" s="34">
        <f>IFERROR(INDEX('Price Data'!T:T,MATCH(TEXT(A1702,"YYYY-MM-DD"),'Price Data'!S:S,0)),"")</f>
        <v>2.5</v>
      </c>
      <c r="O1702" s="10" cm="1">
        <f t="array" ref="O1702">IFERROR(IF(ISNUMBER(N1702),(N1702-INDEX('Price Data'!T:T,MATCH(TEXT(A1702,"YYYY-MM-DD"),'Price Data'!S:S,0)+1))/INDEX('Price Data'!T:T,MATCH(TEXT(A1702,"YYYY-MM-DD"),'Price Data'!S:S,0)+1),""),"")</f>
        <v>0</v>
      </c>
    </row>
    <row r="1703" spans="1:15" x14ac:dyDescent="0.3">
      <c r="A1703" s="8">
        <v>43522</v>
      </c>
      <c r="B1703" s="34">
        <f>IFERROR(INDEX('Price Data'!B:B,MATCH(TEXT(A1703,"YYYY-MM-DD"),'Price Data'!A:A,0)),"")</f>
        <v>20460</v>
      </c>
      <c r="C1703" s="10" cm="1">
        <f t="array" ref="C1703">IFERROR(IF(ISNUMBER(B1703),(B1703-INDEX('Price Data'!B:B,MATCH(TEXT(A1703,"YYYY-MM-DD"),'Price Data'!A:A,0)+1))/INDEX('Price Data'!B:B,MATCH(TEXT(A1703,"YYYY-MM-DD"),'Price Data'!A:A,0)+1),""),"")</f>
        <v>1.1254097959583109E-3</v>
      </c>
      <c r="D1703" s="34">
        <f>IFERROR(INDEX('Price Data'!E:E,MATCH(TEXT(A1703,"YYYY-MM-DD"),'Price Data'!D:D,0)),"")</f>
        <v>11.47</v>
      </c>
      <c r="E1703" s="10" cm="1">
        <f t="array" ref="E1703">IFERROR(IF(ISNUMBER(D1703),(D1703-INDEX('Price Data'!E:E,MATCH(TEXT(A1703,"YYYY-MM-DD"),'Price Data'!D:D,0)+1))/INDEX('Price Data'!E:E,MATCH(TEXT(A1703,"YYYY-MM-DD"),'Price Data'!D:D,0)+1),""),"")</f>
        <v>0</v>
      </c>
      <c r="F1703" s="34">
        <f>IFERROR(INDEX('Price Data'!H:H,MATCH(TEXT(A1703,"YYYY-MM-DD"),'Price Data'!G:G,0)),"")</f>
        <v>129.699997</v>
      </c>
      <c r="G1703" s="10" cm="1">
        <f t="array" ref="G1703">IFERROR(IF(ISNUMBER(F1703),(F1703-INDEX('Price Data'!H:H,MATCH(TEXT(A1703,"YYYY-MM-DD"),'Price Data'!G:G,0)+1))/INDEX('Price Data'!H:H,MATCH(TEXT(A1703,"YYYY-MM-DD"),'Price Data'!G:G,0)+1),""),"")</f>
        <v>2.3184158725695443E-3</v>
      </c>
      <c r="H1703" s="34">
        <f>IFERROR(INDEX('Price Data'!K:K,MATCH(TEXT(A1703,"YYYY-MM-DD"),'Price Data'!J:J,0)),"")</f>
        <v>2.08</v>
      </c>
      <c r="I1703" s="10" cm="1">
        <f t="array" ref="I1703">IFERROR(IF(ISNUMBER(H1703),(H1703-INDEX('Price Data'!K:K,MATCH(TEXT(A1703,"YYYY-MM-DD"),'Price Data'!J:J,0)+1))/INDEX('Price Data'!K:K,MATCH(TEXT(A1703,"YYYY-MM-DD"),'Price Data'!J:J,0)+1),""),"")</f>
        <v>0</v>
      </c>
      <c r="J1703" s="34">
        <f>IFERROR(INDEX('Price Data'!N:N,MATCH(TEXT(A1703,"YYYY-MM-DD"),'Price Data'!M:M,0)),"")</f>
        <v>2.38</v>
      </c>
      <c r="K1703" s="10" cm="1">
        <f t="array" ref="K1703">IFERROR(IF(ISNUMBER(J1703),(J1703-INDEX('Price Data'!N:N,MATCH(TEXT(A1703,"YYYY-MM-DD"),'Price Data'!M:M,0)+1))/INDEX('Price Data'!N:N,MATCH(TEXT(A1703,"YYYY-MM-DD"),'Price Data'!M:M,0)+1),""),"")</f>
        <v>4.2194092827003314E-3</v>
      </c>
      <c r="L1703" s="34">
        <f>IFERROR(INDEX('Price Data'!Q:Q,MATCH(TEXT(A1703,"YYYY-MM-DD"),'Price Data'!P:P,0)),"")</f>
        <v>2.0099999999999998</v>
      </c>
      <c r="M1703" s="10" cm="1">
        <f t="array" ref="M1703">IFERROR(IF(ISNUMBER(L1703),(L1703-INDEX('Price Data'!Q:Q,MATCH(TEXT(A1703,"YYYY-MM-DD"),'Price Data'!P:P,0)+1))/INDEX('Price Data'!Q:Q,MATCH(TEXT(A1703,"YYYY-MM-DD"),'Price Data'!P:P,0)+1),""),"")</f>
        <v>3.6082474226804044E-2</v>
      </c>
      <c r="N1703" s="34">
        <f>IFERROR(INDEX('Price Data'!T:T,MATCH(TEXT(A1703,"YYYY-MM-DD"),'Price Data'!S:S,0)),"")</f>
        <v>2.4900000000000002</v>
      </c>
      <c r="O1703" s="10" cm="1">
        <f t="array" ref="O1703">IFERROR(IF(ISNUMBER(N1703),(N1703-INDEX('Price Data'!T:T,MATCH(TEXT(A1703,"YYYY-MM-DD"),'Price Data'!S:S,0)+1))/INDEX('Price Data'!T:T,MATCH(TEXT(A1703,"YYYY-MM-DD"),'Price Data'!S:S,0)+1),""),"")</f>
        <v>-3.9999999999999151E-3</v>
      </c>
    </row>
    <row r="1704" spans="1:15" x14ac:dyDescent="0.3">
      <c r="A1704" s="8">
        <v>43523</v>
      </c>
      <c r="B1704" s="34">
        <f>IFERROR(INDEX('Price Data'!B:B,MATCH(TEXT(A1704,"YYYY-MM-DD"),'Price Data'!A:A,0)),"")</f>
        <v>20499</v>
      </c>
      <c r="C1704" s="10" cm="1">
        <f t="array" ref="C1704">IFERROR(IF(ISNUMBER(B1704),(B1704-INDEX('Price Data'!B:B,MATCH(TEXT(A1704,"YYYY-MM-DD"),'Price Data'!A:A,0)+1))/INDEX('Price Data'!B:B,MATCH(TEXT(A1704,"YYYY-MM-DD"),'Price Data'!A:A,0)+1),""),"")</f>
        <v>1.906158357771261E-3</v>
      </c>
      <c r="D1704" s="34">
        <f>IFERROR(INDEX('Price Data'!E:E,MATCH(TEXT(A1704,"YYYY-MM-DD"),'Price Data'!D:D,0)),"")</f>
        <v>11.71</v>
      </c>
      <c r="E1704" s="10" cm="1">
        <f t="array" ref="E1704">IFERROR(IF(ISNUMBER(D1704),(D1704-INDEX('Price Data'!E:E,MATCH(TEXT(A1704,"YYYY-MM-DD"),'Price Data'!D:D,0)+1))/INDEX('Price Data'!E:E,MATCH(TEXT(A1704,"YYYY-MM-DD"),'Price Data'!D:D,0)+1),""),"")</f>
        <v>2.0924149956408039E-2</v>
      </c>
      <c r="F1704" s="34">
        <f>IFERROR(INDEX('Price Data'!H:H,MATCH(TEXT(A1704,"YYYY-MM-DD"),'Price Data'!G:G,0)),"")</f>
        <v>132.550003</v>
      </c>
      <c r="G1704" s="10" cm="1">
        <f t="array" ref="G1704">IFERROR(IF(ISNUMBER(F1704),(F1704-INDEX('Price Data'!H:H,MATCH(TEXT(A1704,"YYYY-MM-DD"),'Price Data'!G:G,0)+1))/INDEX('Price Data'!H:H,MATCH(TEXT(A1704,"YYYY-MM-DD"),'Price Data'!G:G,0)+1),""),"")</f>
        <v>2.1973832428076368E-2</v>
      </c>
      <c r="H1704" s="34">
        <f>IFERROR(INDEX('Price Data'!K:K,MATCH(TEXT(A1704,"YYYY-MM-DD"),'Price Data'!J:J,0)),"")</f>
        <v>2.13</v>
      </c>
      <c r="I1704" s="10" cm="1">
        <f t="array" ref="I1704">IFERROR(IF(ISNUMBER(H1704),(H1704-INDEX('Price Data'!K:K,MATCH(TEXT(A1704,"YYYY-MM-DD"),'Price Data'!J:J,0)+1))/INDEX('Price Data'!K:K,MATCH(TEXT(A1704,"YYYY-MM-DD"),'Price Data'!J:J,0)+1),""),"")</f>
        <v>2.4038461538461453E-2</v>
      </c>
      <c r="J1704" s="34">
        <f>IFERROR(INDEX('Price Data'!N:N,MATCH(TEXT(A1704,"YYYY-MM-DD"),'Price Data'!M:M,0)),"")</f>
        <v>2.4500000000000002</v>
      </c>
      <c r="K1704" s="10" cm="1">
        <f t="array" ref="K1704">IFERROR(IF(ISNUMBER(J1704),(J1704-INDEX('Price Data'!N:N,MATCH(TEXT(A1704,"YYYY-MM-DD"),'Price Data'!M:M,0)+1))/INDEX('Price Data'!N:N,MATCH(TEXT(A1704,"YYYY-MM-DD"),'Price Data'!M:M,0)+1),""),"")</f>
        <v>2.9411764705882474E-2</v>
      </c>
      <c r="L1704" s="34">
        <f>IFERROR(INDEX('Price Data'!Q:Q,MATCH(TEXT(A1704,"YYYY-MM-DD"),'Price Data'!P:P,0)),"")</f>
        <v>2.1</v>
      </c>
      <c r="M1704" s="10" cm="1">
        <f t="array" ref="M1704">IFERROR(IF(ISNUMBER(L1704),(L1704-INDEX('Price Data'!Q:Q,MATCH(TEXT(A1704,"YYYY-MM-DD"),'Price Data'!P:P,0)+1))/INDEX('Price Data'!Q:Q,MATCH(TEXT(A1704,"YYYY-MM-DD"),'Price Data'!P:P,0)+1),""),"")</f>
        <v>4.4776119402985232E-2</v>
      </c>
      <c r="N1704" s="34">
        <f>IFERROR(INDEX('Price Data'!T:T,MATCH(TEXT(A1704,"YYYY-MM-DD"),'Price Data'!S:S,0)),"")</f>
        <v>2.5099999999999998</v>
      </c>
      <c r="O1704" s="10" cm="1">
        <f t="array" ref="O1704">IFERROR(IF(ISNUMBER(N1704),(N1704-INDEX('Price Data'!T:T,MATCH(TEXT(A1704,"YYYY-MM-DD"),'Price Data'!S:S,0)+1))/INDEX('Price Data'!T:T,MATCH(TEXT(A1704,"YYYY-MM-DD"),'Price Data'!S:S,0)+1),""),"")</f>
        <v>8.0321285140560524E-3</v>
      </c>
    </row>
    <row r="1705" spans="1:15" x14ac:dyDescent="0.3">
      <c r="A1705" s="8">
        <v>43524</v>
      </c>
      <c r="B1705" s="34">
        <f>IFERROR(INDEX('Price Data'!B:B,MATCH(TEXT(A1705,"YYYY-MM-DD"),'Price Data'!A:A,0)),"")</f>
        <v>20659</v>
      </c>
      <c r="C1705" s="10" cm="1">
        <f t="array" ref="C1705">IFERROR(IF(ISNUMBER(B1705),(B1705-INDEX('Price Data'!B:B,MATCH(TEXT(A1705,"YYYY-MM-DD"),'Price Data'!A:A,0)+1))/INDEX('Price Data'!B:B,MATCH(TEXT(A1705,"YYYY-MM-DD"),'Price Data'!A:A,0)+1),""),"")</f>
        <v>7.805258793111859E-3</v>
      </c>
      <c r="D1705" s="34">
        <f>IFERROR(INDEX('Price Data'!E:E,MATCH(TEXT(A1705,"YYYY-MM-DD"),'Price Data'!D:D,0)),"")</f>
        <v>11.97</v>
      </c>
      <c r="E1705" s="10" cm="1">
        <f t="array" ref="E1705">IFERROR(IF(ISNUMBER(D1705),(D1705-INDEX('Price Data'!E:E,MATCH(TEXT(A1705,"YYYY-MM-DD"),'Price Data'!D:D,0)+1))/INDEX('Price Data'!E:E,MATCH(TEXT(A1705,"YYYY-MM-DD"),'Price Data'!D:D,0)+1),""),"")</f>
        <v>2.220324508966693E-2</v>
      </c>
      <c r="F1705" s="34">
        <f>IFERROR(INDEX('Price Data'!H:H,MATCH(TEXT(A1705,"YYYY-MM-DD"),'Price Data'!G:G,0)),"")</f>
        <v>136.14999399999999</v>
      </c>
      <c r="G1705" s="10" cm="1">
        <f t="array" ref="G1705">IFERROR(IF(ISNUMBER(F1705),(F1705-INDEX('Price Data'!H:H,MATCH(TEXT(A1705,"YYYY-MM-DD"),'Price Data'!G:G,0)+1))/INDEX('Price Data'!H:H,MATCH(TEXT(A1705,"YYYY-MM-DD"),'Price Data'!G:G,0)+1),""),"")</f>
        <v>2.7159493915665838E-2</v>
      </c>
      <c r="H1705" s="34">
        <f>IFERROR(INDEX('Price Data'!K:K,MATCH(TEXT(A1705,"YYYY-MM-DD"),'Price Data'!J:J,0)),"")</f>
        <v>2.17</v>
      </c>
      <c r="I1705" s="10" cm="1">
        <f t="array" ref="I1705">IFERROR(IF(ISNUMBER(H1705),(H1705-INDEX('Price Data'!K:K,MATCH(TEXT(A1705,"YYYY-MM-DD"),'Price Data'!J:J,0)+1))/INDEX('Price Data'!K:K,MATCH(TEXT(A1705,"YYYY-MM-DD"),'Price Data'!J:J,0)+1),""),"")</f>
        <v>1.8779342723004713E-2</v>
      </c>
      <c r="J1705" s="34">
        <f>IFERROR(INDEX('Price Data'!N:N,MATCH(TEXT(A1705,"YYYY-MM-DD"),'Price Data'!M:M,0)),"")</f>
        <v>2.5099999999999998</v>
      </c>
      <c r="K1705" s="10" cm="1">
        <f t="array" ref="K1705">IFERROR(IF(ISNUMBER(J1705),(J1705-INDEX('Price Data'!N:N,MATCH(TEXT(A1705,"YYYY-MM-DD"),'Price Data'!M:M,0)+1))/INDEX('Price Data'!N:N,MATCH(TEXT(A1705,"YYYY-MM-DD"),'Price Data'!M:M,0)+1),""),"")</f>
        <v>2.4489795918367186E-2</v>
      </c>
      <c r="L1705" s="34">
        <f>IFERROR(INDEX('Price Data'!Q:Q,MATCH(TEXT(A1705,"YYYY-MM-DD"),'Price Data'!P:P,0)),"")</f>
        <v>2.13</v>
      </c>
      <c r="M1705" s="10" cm="1">
        <f t="array" ref="M1705">IFERROR(IF(ISNUMBER(L1705),(L1705-INDEX('Price Data'!Q:Q,MATCH(TEXT(A1705,"YYYY-MM-DD"),'Price Data'!P:P,0)+1))/INDEX('Price Data'!Q:Q,MATCH(TEXT(A1705,"YYYY-MM-DD"),'Price Data'!P:P,0)+1),""),"")</f>
        <v>1.4285714285714192E-2</v>
      </c>
      <c r="N1705" s="34">
        <f>IFERROR(INDEX('Price Data'!T:T,MATCH(TEXT(A1705,"YYYY-MM-DD"),'Price Data'!S:S,0)),"")</f>
        <v>2.57</v>
      </c>
      <c r="O1705" s="10" cm="1">
        <f t="array" ref="O1705">IFERROR(IF(ISNUMBER(N1705),(N1705-INDEX('Price Data'!T:T,MATCH(TEXT(A1705,"YYYY-MM-DD"),'Price Data'!S:S,0)+1))/INDEX('Price Data'!T:T,MATCH(TEXT(A1705,"YYYY-MM-DD"),'Price Data'!S:S,0)+1),""),"")</f>
        <v>2.3904382470119546E-2</v>
      </c>
    </row>
    <row r="1706" spans="1:15" x14ac:dyDescent="0.3">
      <c r="A1706" s="8">
        <v>43525</v>
      </c>
      <c r="B1706" s="34">
        <f>IFERROR(INDEX('Price Data'!B:B,MATCH(TEXT(A1706,"YYYY-MM-DD"),'Price Data'!A:A,0)),"")</f>
        <v>20695</v>
      </c>
      <c r="C1706" s="10" cm="1">
        <f t="array" ref="C1706">IFERROR(IF(ISNUMBER(B1706),(B1706-INDEX('Price Data'!B:B,MATCH(TEXT(A1706,"YYYY-MM-DD"),'Price Data'!A:A,0)+1))/INDEX('Price Data'!B:B,MATCH(TEXT(A1706,"YYYY-MM-DD"),'Price Data'!A:A,0)+1),""),"")</f>
        <v>1.7425819255530277E-3</v>
      </c>
      <c r="D1706" s="34">
        <f>IFERROR(INDEX('Price Data'!E:E,MATCH(TEXT(A1706,"YYYY-MM-DD"),'Price Data'!D:D,0)),"")</f>
        <v>11.98</v>
      </c>
      <c r="E1706" s="10" cm="1">
        <f t="array" ref="E1706">IFERROR(IF(ISNUMBER(D1706),(D1706-INDEX('Price Data'!E:E,MATCH(TEXT(A1706,"YYYY-MM-DD"),'Price Data'!D:D,0)+1))/INDEX('Price Data'!E:E,MATCH(TEXT(A1706,"YYYY-MM-DD"),'Price Data'!D:D,0)+1),""),"")</f>
        <v>8.3542188805344917E-4</v>
      </c>
      <c r="F1706" s="34">
        <f>IFERROR(INDEX('Price Data'!H:H,MATCH(TEXT(A1706,"YYYY-MM-DD"),'Price Data'!G:G,0)),"")</f>
        <v>134.300003</v>
      </c>
      <c r="G1706" s="10" cm="1">
        <f t="array" ref="G1706">IFERROR(IF(ISNUMBER(F1706),(F1706-INDEX('Price Data'!H:H,MATCH(TEXT(A1706,"YYYY-MM-DD"),'Price Data'!G:G,0)+1))/INDEX('Price Data'!H:H,MATCH(TEXT(A1706,"YYYY-MM-DD"),'Price Data'!G:G,0)+1),""),"")</f>
        <v>-1.3587888957233363E-2</v>
      </c>
      <c r="H1706" s="34">
        <f>IFERROR(INDEX('Price Data'!K:K,MATCH(TEXT(A1706,"YYYY-MM-DD"),'Price Data'!J:J,0)),"")</f>
        <v>2.16</v>
      </c>
      <c r="I1706" s="10" cm="1">
        <f t="array" ref="I1706">IFERROR(IF(ISNUMBER(H1706),(H1706-INDEX('Price Data'!K:K,MATCH(TEXT(A1706,"YYYY-MM-DD"),'Price Data'!J:J,0)+1))/INDEX('Price Data'!K:K,MATCH(TEXT(A1706,"YYYY-MM-DD"),'Price Data'!J:J,0)+1),""),"")</f>
        <v>-4.608294930875478E-3</v>
      </c>
      <c r="J1706" s="34">
        <f>IFERROR(INDEX('Price Data'!N:N,MATCH(TEXT(A1706,"YYYY-MM-DD"),'Price Data'!M:M,0)),"")</f>
        <v>2.5</v>
      </c>
      <c r="K1706" s="10" cm="1">
        <f t="array" ref="K1706">IFERROR(IF(ISNUMBER(J1706),(J1706-INDEX('Price Data'!N:N,MATCH(TEXT(A1706,"YYYY-MM-DD"),'Price Data'!M:M,0)+1))/INDEX('Price Data'!N:N,MATCH(TEXT(A1706,"YYYY-MM-DD"),'Price Data'!M:M,0)+1),""),"")</f>
        <v>-3.9840637450198361E-3</v>
      </c>
      <c r="L1706" s="34">
        <f>IFERROR(INDEX('Price Data'!Q:Q,MATCH(TEXT(A1706,"YYYY-MM-DD"),'Price Data'!P:P,0)),"")</f>
        <v>2.09</v>
      </c>
      <c r="M1706" s="10" cm="1">
        <f t="array" ref="M1706">IFERROR(IF(ISNUMBER(L1706),(L1706-INDEX('Price Data'!Q:Q,MATCH(TEXT(A1706,"YYYY-MM-DD"),'Price Data'!P:P,0)+1))/INDEX('Price Data'!Q:Q,MATCH(TEXT(A1706,"YYYY-MM-DD"),'Price Data'!P:P,0)+1),""),"")</f>
        <v>-1.8779342723004713E-2</v>
      </c>
      <c r="N1706" s="34">
        <f>IFERROR(INDEX('Price Data'!T:T,MATCH(TEXT(A1706,"YYYY-MM-DD"),'Price Data'!S:S,0)),"")</f>
        <v>2.56</v>
      </c>
      <c r="O1706" s="10" cm="1">
        <f t="array" ref="O1706">IFERROR(IF(ISNUMBER(N1706),(N1706-INDEX('Price Data'!T:T,MATCH(TEXT(A1706,"YYYY-MM-DD"),'Price Data'!S:S,0)+1))/INDEX('Price Data'!T:T,MATCH(TEXT(A1706,"YYYY-MM-DD"),'Price Data'!S:S,0)+1),""),"")</f>
        <v>-3.8910505836575048E-3</v>
      </c>
    </row>
    <row r="1707" spans="1:15" x14ac:dyDescent="0.3">
      <c r="A1707" s="8">
        <v>43526</v>
      </c>
      <c r="B1707" s="34" t="str">
        <f>IFERROR(INDEX('Price Data'!B:B,MATCH(TEXT(A1707,"YYYY-MM-DD"),'Price Data'!A:A,0)),"")</f>
        <v/>
      </c>
      <c r="C1707" s="10" t="str" cm="1">
        <f t="array" ref="C1707">IFERROR(IF(ISNUMBER(B1707),(B1707-INDEX('Price Data'!B:B,MATCH(TEXT(A1707,"YYYY-MM-DD"),'Price Data'!A:A,0)+1))/INDEX('Price Data'!B:B,MATCH(TEXT(A1707,"YYYY-MM-DD"),'Price Data'!A:A,0)+1),""),"")</f>
        <v/>
      </c>
      <c r="D1707" s="34" t="str">
        <f>IFERROR(INDEX('Price Data'!E:E,MATCH(TEXT(A1707,"YYYY-MM-DD"),'Price Data'!D:D,0)),"")</f>
        <v/>
      </c>
      <c r="E1707" s="10" t="str" cm="1">
        <f t="array" ref="E1707">IFERROR(IF(ISNUMBER(D1707),(D1707-INDEX('Price Data'!E:E,MATCH(TEXT(A1707,"YYYY-MM-DD"),'Price Data'!D:D,0)+1))/INDEX('Price Data'!E:E,MATCH(TEXT(A1707,"YYYY-MM-DD"),'Price Data'!D:D,0)+1),""),"")</f>
        <v/>
      </c>
      <c r="F1707" s="34" t="str">
        <f>IFERROR(INDEX('Price Data'!H:H,MATCH(TEXT(A1707,"YYYY-MM-DD"),'Price Data'!G:G,0)),"")</f>
        <v/>
      </c>
      <c r="G1707" s="10" t="str" cm="1">
        <f t="array" ref="G1707">IFERROR(IF(ISNUMBER(F1707),(F1707-INDEX('Price Data'!H:H,MATCH(TEXT(A1707,"YYYY-MM-DD"),'Price Data'!G:G,0)+1))/INDEX('Price Data'!H:H,MATCH(TEXT(A1707,"YYYY-MM-DD"),'Price Data'!G:G,0)+1),""),"")</f>
        <v/>
      </c>
      <c r="H1707" s="34" t="str">
        <f>IFERROR(INDEX('Price Data'!K:K,MATCH(TEXT(A1707,"YYYY-MM-DD"),'Price Data'!J:J,0)),"")</f>
        <v/>
      </c>
      <c r="I1707" s="10" t="str" cm="1">
        <f t="array" ref="I1707">IFERROR(IF(ISNUMBER(H1707),(H1707-INDEX('Price Data'!K:K,MATCH(TEXT(A1707,"YYYY-MM-DD"),'Price Data'!J:J,0)+1))/INDEX('Price Data'!K:K,MATCH(TEXT(A1707,"YYYY-MM-DD"),'Price Data'!J:J,0)+1),""),"")</f>
        <v/>
      </c>
      <c r="J1707" s="34" t="str">
        <f>IFERROR(INDEX('Price Data'!N:N,MATCH(TEXT(A1707,"YYYY-MM-DD"),'Price Data'!M:M,0)),"")</f>
        <v/>
      </c>
      <c r="K1707" s="10" t="str" cm="1">
        <f t="array" ref="K1707">IFERROR(IF(ISNUMBER(J1707),(J1707-INDEX('Price Data'!N:N,MATCH(TEXT(A1707,"YYYY-MM-DD"),'Price Data'!M:M,0)+1))/INDEX('Price Data'!N:N,MATCH(TEXT(A1707,"YYYY-MM-DD"),'Price Data'!M:M,0)+1),""),"")</f>
        <v/>
      </c>
      <c r="L1707" s="34" t="str">
        <f>IFERROR(INDEX('Price Data'!Q:Q,MATCH(TEXT(A1707,"YYYY-MM-DD"),'Price Data'!P:P,0)),"")</f>
        <v/>
      </c>
      <c r="M1707" s="10" t="str" cm="1">
        <f t="array" ref="M1707">IFERROR(IF(ISNUMBER(L1707),(L1707-INDEX('Price Data'!Q:Q,MATCH(TEXT(A1707,"YYYY-MM-DD"),'Price Data'!P:P,0)+1))/INDEX('Price Data'!Q:Q,MATCH(TEXT(A1707,"YYYY-MM-DD"),'Price Data'!P:P,0)+1),""),"")</f>
        <v/>
      </c>
      <c r="N1707" s="34" t="str">
        <f>IFERROR(INDEX('Price Data'!T:T,MATCH(TEXT(A1707,"YYYY-MM-DD"),'Price Data'!S:S,0)),"")</f>
        <v/>
      </c>
      <c r="O1707" s="10" t="str" cm="1">
        <f t="array" ref="O1707">IFERROR(IF(ISNUMBER(N1707),(N1707-INDEX('Price Data'!T:T,MATCH(TEXT(A1707,"YYYY-MM-DD"),'Price Data'!S:S,0)+1))/INDEX('Price Data'!T:T,MATCH(TEXT(A1707,"YYYY-MM-DD"),'Price Data'!S:S,0)+1),""),"")</f>
        <v/>
      </c>
    </row>
    <row r="1708" spans="1:15" x14ac:dyDescent="0.3">
      <c r="A1708" s="8">
        <v>43527</v>
      </c>
      <c r="B1708" s="34" t="str">
        <f>IFERROR(INDEX('Price Data'!B:B,MATCH(TEXT(A1708,"YYYY-MM-DD"),'Price Data'!A:A,0)),"")</f>
        <v/>
      </c>
      <c r="C1708" s="10" t="str" cm="1">
        <f t="array" ref="C1708">IFERROR(IF(ISNUMBER(B1708),(B1708-INDEX('Price Data'!B:B,MATCH(TEXT(A1708,"YYYY-MM-DD"),'Price Data'!A:A,0)+1))/INDEX('Price Data'!B:B,MATCH(TEXT(A1708,"YYYY-MM-DD"),'Price Data'!A:A,0)+1),""),"")</f>
        <v/>
      </c>
      <c r="D1708" s="34" t="str">
        <f>IFERROR(INDEX('Price Data'!E:E,MATCH(TEXT(A1708,"YYYY-MM-DD"),'Price Data'!D:D,0)),"")</f>
        <v/>
      </c>
      <c r="E1708" s="10" t="str" cm="1">
        <f t="array" ref="E1708">IFERROR(IF(ISNUMBER(D1708),(D1708-INDEX('Price Data'!E:E,MATCH(TEXT(A1708,"YYYY-MM-DD"),'Price Data'!D:D,0)+1))/INDEX('Price Data'!E:E,MATCH(TEXT(A1708,"YYYY-MM-DD"),'Price Data'!D:D,0)+1),""),"")</f>
        <v/>
      </c>
      <c r="F1708" s="34" t="str">
        <f>IFERROR(INDEX('Price Data'!H:H,MATCH(TEXT(A1708,"YYYY-MM-DD"),'Price Data'!G:G,0)),"")</f>
        <v/>
      </c>
      <c r="G1708" s="10" t="str" cm="1">
        <f t="array" ref="G1708">IFERROR(IF(ISNUMBER(F1708),(F1708-INDEX('Price Data'!H:H,MATCH(TEXT(A1708,"YYYY-MM-DD"),'Price Data'!G:G,0)+1))/INDEX('Price Data'!H:H,MATCH(TEXT(A1708,"YYYY-MM-DD"),'Price Data'!G:G,0)+1),""),"")</f>
        <v/>
      </c>
      <c r="H1708" s="34" t="str">
        <f>IFERROR(INDEX('Price Data'!K:K,MATCH(TEXT(A1708,"YYYY-MM-DD"),'Price Data'!J:J,0)),"")</f>
        <v/>
      </c>
      <c r="I1708" s="10" t="str" cm="1">
        <f t="array" ref="I1708">IFERROR(IF(ISNUMBER(H1708),(H1708-INDEX('Price Data'!K:K,MATCH(TEXT(A1708,"YYYY-MM-DD"),'Price Data'!J:J,0)+1))/INDEX('Price Data'!K:K,MATCH(TEXT(A1708,"YYYY-MM-DD"),'Price Data'!J:J,0)+1),""),"")</f>
        <v/>
      </c>
      <c r="J1708" s="34" t="str">
        <f>IFERROR(INDEX('Price Data'!N:N,MATCH(TEXT(A1708,"YYYY-MM-DD"),'Price Data'!M:M,0)),"")</f>
        <v/>
      </c>
      <c r="K1708" s="10" t="str" cm="1">
        <f t="array" ref="K1708">IFERROR(IF(ISNUMBER(J1708),(J1708-INDEX('Price Data'!N:N,MATCH(TEXT(A1708,"YYYY-MM-DD"),'Price Data'!M:M,0)+1))/INDEX('Price Data'!N:N,MATCH(TEXT(A1708,"YYYY-MM-DD"),'Price Data'!M:M,0)+1),""),"")</f>
        <v/>
      </c>
      <c r="L1708" s="34" t="str">
        <f>IFERROR(INDEX('Price Data'!Q:Q,MATCH(TEXT(A1708,"YYYY-MM-DD"),'Price Data'!P:P,0)),"")</f>
        <v/>
      </c>
      <c r="M1708" s="10" t="str" cm="1">
        <f t="array" ref="M1708">IFERROR(IF(ISNUMBER(L1708),(L1708-INDEX('Price Data'!Q:Q,MATCH(TEXT(A1708,"YYYY-MM-DD"),'Price Data'!P:P,0)+1))/INDEX('Price Data'!Q:Q,MATCH(TEXT(A1708,"YYYY-MM-DD"),'Price Data'!P:P,0)+1),""),"")</f>
        <v/>
      </c>
      <c r="N1708" s="34" t="str">
        <f>IFERROR(INDEX('Price Data'!T:T,MATCH(TEXT(A1708,"YYYY-MM-DD"),'Price Data'!S:S,0)),"")</f>
        <v/>
      </c>
      <c r="O1708" s="10" t="str" cm="1">
        <f t="array" ref="O1708">IFERROR(IF(ISNUMBER(N1708),(N1708-INDEX('Price Data'!T:T,MATCH(TEXT(A1708,"YYYY-MM-DD"),'Price Data'!S:S,0)+1))/INDEX('Price Data'!T:T,MATCH(TEXT(A1708,"YYYY-MM-DD"),'Price Data'!S:S,0)+1),""),"")</f>
        <v/>
      </c>
    </row>
    <row r="1709" spans="1:15" x14ac:dyDescent="0.3">
      <c r="A1709" s="8">
        <v>43528</v>
      </c>
      <c r="B1709" s="34">
        <f>IFERROR(INDEX('Price Data'!B:B,MATCH(TEXT(A1709,"YYYY-MM-DD"),'Price Data'!A:A,0)),"")</f>
        <v>20718</v>
      </c>
      <c r="C1709" s="10" cm="1">
        <f t="array" ref="C1709">IFERROR(IF(ISNUMBER(B1709),(B1709-INDEX('Price Data'!B:B,MATCH(TEXT(A1709,"YYYY-MM-DD"),'Price Data'!A:A,0)+1))/INDEX('Price Data'!B:B,MATCH(TEXT(A1709,"YYYY-MM-DD"),'Price Data'!A:A,0)+1),""),"")</f>
        <v>1.111379560280261E-3</v>
      </c>
      <c r="D1709" s="34">
        <f>IFERROR(INDEX('Price Data'!E:E,MATCH(TEXT(A1709,"YYYY-MM-DD"),'Price Data'!D:D,0)),"")</f>
        <v>11.87</v>
      </c>
      <c r="E1709" s="10" cm="1">
        <f t="array" ref="E1709">IFERROR(IF(ISNUMBER(D1709),(D1709-INDEX('Price Data'!E:E,MATCH(TEXT(A1709,"YYYY-MM-DD"),'Price Data'!D:D,0)+1))/INDEX('Price Data'!E:E,MATCH(TEXT(A1709,"YYYY-MM-DD"),'Price Data'!D:D,0)+1),""),"")</f>
        <v>-9.1819699499166279E-3</v>
      </c>
      <c r="F1709" s="34">
        <f>IFERROR(INDEX('Price Data'!H:H,MATCH(TEXT(A1709,"YYYY-MM-DD"),'Price Data'!G:G,0)),"")</f>
        <v>134.5</v>
      </c>
      <c r="G1709" s="10" cm="1">
        <f t="array" ref="G1709">IFERROR(IF(ISNUMBER(F1709),(F1709-INDEX('Price Data'!H:H,MATCH(TEXT(A1709,"YYYY-MM-DD"),'Price Data'!G:G,0)+1))/INDEX('Price Data'!H:H,MATCH(TEXT(A1709,"YYYY-MM-DD"),'Price Data'!G:G,0)+1),""),"")</f>
        <v>1.4891809049326396E-3</v>
      </c>
      <c r="H1709" s="34">
        <f>IFERROR(INDEX('Price Data'!K:K,MATCH(TEXT(A1709,"YYYY-MM-DD"),'Price Data'!J:J,0)),"")</f>
        <v>2.17</v>
      </c>
      <c r="I1709" s="10" cm="1">
        <f t="array" ref="I1709">IFERROR(IF(ISNUMBER(H1709),(H1709-INDEX('Price Data'!K:K,MATCH(TEXT(A1709,"YYYY-MM-DD"),'Price Data'!J:J,0)+1))/INDEX('Price Data'!K:K,MATCH(TEXT(A1709,"YYYY-MM-DD"),'Price Data'!J:J,0)+1),""),"")</f>
        <v>4.6296296296295305E-3</v>
      </c>
      <c r="J1709" s="34">
        <f>IFERROR(INDEX('Price Data'!N:N,MATCH(TEXT(A1709,"YYYY-MM-DD"),'Price Data'!M:M,0)),"")</f>
        <v>2.5</v>
      </c>
      <c r="K1709" s="10" cm="1">
        <f t="array" ref="K1709">IFERROR(IF(ISNUMBER(J1709),(J1709-INDEX('Price Data'!N:N,MATCH(TEXT(A1709,"YYYY-MM-DD"),'Price Data'!M:M,0)+1))/INDEX('Price Data'!N:N,MATCH(TEXT(A1709,"YYYY-MM-DD"),'Price Data'!M:M,0)+1),""),"")</f>
        <v>0</v>
      </c>
      <c r="L1709" s="34">
        <f>IFERROR(INDEX('Price Data'!Q:Q,MATCH(TEXT(A1709,"YYYY-MM-DD"),'Price Data'!P:P,0)),"")</f>
        <v>2.08</v>
      </c>
      <c r="M1709" s="10" cm="1">
        <f t="array" ref="M1709">IFERROR(IF(ISNUMBER(L1709),(L1709-INDEX('Price Data'!Q:Q,MATCH(TEXT(A1709,"YYYY-MM-DD"),'Price Data'!P:P,0)+1))/INDEX('Price Data'!Q:Q,MATCH(TEXT(A1709,"YYYY-MM-DD"),'Price Data'!P:P,0)+1),""),"")</f>
        <v>-4.7846889952152093E-3</v>
      </c>
      <c r="N1709" s="34">
        <f>IFERROR(INDEX('Price Data'!T:T,MATCH(TEXT(A1709,"YYYY-MM-DD"),'Price Data'!S:S,0)),"")</f>
        <v>2.56</v>
      </c>
      <c r="O1709" s="10" cm="1">
        <f t="array" ref="O1709">IFERROR(IF(ISNUMBER(N1709),(N1709-INDEX('Price Data'!T:T,MATCH(TEXT(A1709,"YYYY-MM-DD"),'Price Data'!S:S,0)+1))/INDEX('Price Data'!T:T,MATCH(TEXT(A1709,"YYYY-MM-DD"),'Price Data'!S:S,0)+1),""),"")</f>
        <v>0</v>
      </c>
    </row>
    <row r="1710" spans="1:15" x14ac:dyDescent="0.3">
      <c r="A1710" s="8">
        <v>43529</v>
      </c>
      <c r="B1710" s="34">
        <f>IFERROR(INDEX('Price Data'!B:B,MATCH(TEXT(A1710,"YYYY-MM-DD"),'Price Data'!A:A,0)),"")</f>
        <v>20716</v>
      </c>
      <c r="C1710" s="10" cm="1">
        <f t="array" ref="C1710">IFERROR(IF(ISNUMBER(B1710),(B1710-INDEX('Price Data'!B:B,MATCH(TEXT(A1710,"YYYY-MM-DD"),'Price Data'!A:A,0)+1))/INDEX('Price Data'!B:B,MATCH(TEXT(A1710,"YYYY-MM-DD"),'Price Data'!A:A,0)+1),""),"")</f>
        <v>-9.6534414518775947E-5</v>
      </c>
      <c r="D1710" s="34">
        <f>IFERROR(INDEX('Price Data'!E:E,MATCH(TEXT(A1710,"YYYY-MM-DD"),'Price Data'!D:D,0)),"")</f>
        <v>11.82</v>
      </c>
      <c r="E1710" s="10" cm="1">
        <f t="array" ref="E1710">IFERROR(IF(ISNUMBER(D1710),(D1710-INDEX('Price Data'!E:E,MATCH(TEXT(A1710,"YYYY-MM-DD"),'Price Data'!D:D,0)+1))/INDEX('Price Data'!E:E,MATCH(TEXT(A1710,"YYYY-MM-DD"),'Price Data'!D:D,0)+1),""),"")</f>
        <v>-4.212299915753912E-3</v>
      </c>
      <c r="F1710" s="34">
        <f>IFERROR(INDEX('Price Data'!H:H,MATCH(TEXT(A1710,"YYYY-MM-DD"),'Price Data'!G:G,0)),"")</f>
        <v>134</v>
      </c>
      <c r="G1710" s="10" cm="1">
        <f t="array" ref="G1710">IFERROR(IF(ISNUMBER(F1710),(F1710-INDEX('Price Data'!H:H,MATCH(TEXT(A1710,"YYYY-MM-DD"),'Price Data'!G:G,0)+1))/INDEX('Price Data'!H:H,MATCH(TEXT(A1710,"YYYY-MM-DD"),'Price Data'!G:G,0)+1),""),"")</f>
        <v>-3.7174721189591076E-3</v>
      </c>
      <c r="H1710" s="34">
        <f>IFERROR(INDEX('Price Data'!K:K,MATCH(TEXT(A1710,"YYYY-MM-DD"),'Price Data'!J:J,0)),"")</f>
        <v>2.16</v>
      </c>
      <c r="I1710" s="10" cm="1">
        <f t="array" ref="I1710">IFERROR(IF(ISNUMBER(H1710),(H1710-INDEX('Price Data'!K:K,MATCH(TEXT(A1710,"YYYY-MM-DD"),'Price Data'!J:J,0)+1))/INDEX('Price Data'!K:K,MATCH(TEXT(A1710,"YYYY-MM-DD"),'Price Data'!J:J,0)+1),""),"")</f>
        <v>-4.608294930875478E-3</v>
      </c>
      <c r="J1710" s="34">
        <f>IFERROR(INDEX('Price Data'!N:N,MATCH(TEXT(A1710,"YYYY-MM-DD"),'Price Data'!M:M,0)),"")</f>
        <v>2.4900000000000002</v>
      </c>
      <c r="K1710" s="10" cm="1">
        <f t="array" ref="K1710">IFERROR(IF(ISNUMBER(J1710),(J1710-INDEX('Price Data'!N:N,MATCH(TEXT(A1710,"YYYY-MM-DD"),'Price Data'!M:M,0)+1))/INDEX('Price Data'!N:N,MATCH(TEXT(A1710,"YYYY-MM-DD"),'Price Data'!M:M,0)+1),""),"")</f>
        <v>-3.9999999999999151E-3</v>
      </c>
      <c r="L1710" s="34">
        <f>IFERROR(INDEX('Price Data'!Q:Q,MATCH(TEXT(A1710,"YYYY-MM-DD"),'Price Data'!P:P,0)),"")</f>
        <v>2.0499999999999998</v>
      </c>
      <c r="M1710" s="10" cm="1">
        <f t="array" ref="M1710">IFERROR(IF(ISNUMBER(L1710),(L1710-INDEX('Price Data'!Q:Q,MATCH(TEXT(A1710,"YYYY-MM-DD"),'Price Data'!P:P,0)+1))/INDEX('Price Data'!Q:Q,MATCH(TEXT(A1710,"YYYY-MM-DD"),'Price Data'!P:P,0)+1),""),"")</f>
        <v>-1.4423076923077042E-2</v>
      </c>
      <c r="N1710" s="34">
        <f>IFERROR(INDEX('Price Data'!T:T,MATCH(TEXT(A1710,"YYYY-MM-DD"),'Price Data'!S:S,0)),"")</f>
        <v>2.5499999999999998</v>
      </c>
      <c r="O1710" s="10" cm="1">
        <f t="array" ref="O1710">IFERROR(IF(ISNUMBER(N1710),(N1710-INDEX('Price Data'!T:T,MATCH(TEXT(A1710,"YYYY-MM-DD"),'Price Data'!S:S,0)+1))/INDEX('Price Data'!T:T,MATCH(TEXT(A1710,"YYYY-MM-DD"),'Price Data'!S:S,0)+1),""),"")</f>
        <v>-3.9062500000000902E-3</v>
      </c>
    </row>
    <row r="1711" spans="1:15" x14ac:dyDescent="0.3">
      <c r="A1711" s="8">
        <v>43530</v>
      </c>
      <c r="B1711" s="34">
        <f>IFERROR(INDEX('Price Data'!B:B,MATCH(TEXT(A1711,"YYYY-MM-DD"),'Price Data'!A:A,0)),"")</f>
        <v>20852</v>
      </c>
      <c r="C1711" s="10" cm="1">
        <f t="array" ref="C1711">IFERROR(IF(ISNUMBER(B1711),(B1711-INDEX('Price Data'!B:B,MATCH(TEXT(A1711,"YYYY-MM-DD"),'Price Data'!A:A,0)+1))/INDEX('Price Data'!B:B,MATCH(TEXT(A1711,"YYYY-MM-DD"),'Price Data'!A:A,0)+1),""),"")</f>
        <v>6.5649739331917357E-3</v>
      </c>
      <c r="D1711" s="34">
        <f>IFERROR(INDEX('Price Data'!E:E,MATCH(TEXT(A1711,"YYYY-MM-DD"),'Price Data'!D:D,0)),"")</f>
        <v>11.84</v>
      </c>
      <c r="E1711" s="10" cm="1">
        <f t="array" ref="E1711">IFERROR(IF(ISNUMBER(D1711),(D1711-INDEX('Price Data'!E:E,MATCH(TEXT(A1711,"YYYY-MM-DD"),'Price Data'!D:D,0)+1))/INDEX('Price Data'!E:E,MATCH(TEXT(A1711,"YYYY-MM-DD"),'Price Data'!D:D,0)+1),""),"")</f>
        <v>1.6920473773265291E-3</v>
      </c>
      <c r="F1711" s="34">
        <f>IFERROR(INDEX('Price Data'!H:H,MATCH(TEXT(A1711,"YYYY-MM-DD"),'Price Data'!G:G,0)),"")</f>
        <v>135.39999399999999</v>
      </c>
      <c r="G1711" s="10" cm="1">
        <f t="array" ref="G1711">IFERROR(IF(ISNUMBER(F1711),(F1711-INDEX('Price Data'!H:H,MATCH(TEXT(A1711,"YYYY-MM-DD"),'Price Data'!G:G,0)+1))/INDEX('Price Data'!H:H,MATCH(TEXT(A1711,"YYYY-MM-DD"),'Price Data'!G:G,0)+1),""),"")</f>
        <v>1.0447716417910391E-2</v>
      </c>
      <c r="H1711" s="34">
        <f>IFERROR(INDEX('Price Data'!K:K,MATCH(TEXT(A1711,"YYYY-MM-DD"),'Price Data'!J:J,0)),"")</f>
        <v>2.1800000000000002</v>
      </c>
      <c r="I1711" s="10" cm="1">
        <f t="array" ref="I1711">IFERROR(IF(ISNUMBER(H1711),(H1711-INDEX('Price Data'!K:K,MATCH(TEXT(A1711,"YYYY-MM-DD"),'Price Data'!J:J,0)+1))/INDEX('Price Data'!K:K,MATCH(TEXT(A1711,"YYYY-MM-DD"),'Price Data'!J:J,0)+1),""),"")</f>
        <v>9.2592592592592674E-3</v>
      </c>
      <c r="J1711" s="34">
        <f>IFERROR(INDEX('Price Data'!N:N,MATCH(TEXT(A1711,"YYYY-MM-DD"),'Price Data'!M:M,0)),"")</f>
        <v>2.5099999999999998</v>
      </c>
      <c r="K1711" s="10" cm="1">
        <f t="array" ref="K1711">IFERROR(IF(ISNUMBER(J1711),(J1711-INDEX('Price Data'!N:N,MATCH(TEXT(A1711,"YYYY-MM-DD"),'Price Data'!M:M,0)+1))/INDEX('Price Data'!N:N,MATCH(TEXT(A1711,"YYYY-MM-DD"),'Price Data'!M:M,0)+1),""),"")</f>
        <v>8.0321285140560524E-3</v>
      </c>
      <c r="L1711" s="34">
        <f>IFERROR(INDEX('Price Data'!Q:Q,MATCH(TEXT(A1711,"YYYY-MM-DD"),'Price Data'!P:P,0)),"")</f>
        <v>2.1</v>
      </c>
      <c r="M1711" s="10" cm="1">
        <f t="array" ref="M1711">IFERROR(IF(ISNUMBER(L1711),(L1711-INDEX('Price Data'!Q:Q,MATCH(TEXT(A1711,"YYYY-MM-DD"),'Price Data'!P:P,0)+1))/INDEX('Price Data'!Q:Q,MATCH(TEXT(A1711,"YYYY-MM-DD"),'Price Data'!P:P,0)+1),""),"")</f>
        <v>2.4390243902439157E-2</v>
      </c>
      <c r="N1711" s="34">
        <f>IFERROR(INDEX('Price Data'!T:T,MATCH(TEXT(A1711,"YYYY-MM-DD"),'Price Data'!S:S,0)),"")</f>
        <v>2.59</v>
      </c>
      <c r="O1711" s="10" cm="1">
        <f t="array" ref="O1711">IFERROR(IF(ISNUMBER(N1711),(N1711-INDEX('Price Data'!T:T,MATCH(TEXT(A1711,"YYYY-MM-DD"),'Price Data'!S:S,0)+1))/INDEX('Price Data'!T:T,MATCH(TEXT(A1711,"YYYY-MM-DD"),'Price Data'!S:S,0)+1),""),"")</f>
        <v>1.5686274509803935E-2</v>
      </c>
    </row>
    <row r="1712" spans="1:15" x14ac:dyDescent="0.3">
      <c r="A1712" s="8">
        <v>43531</v>
      </c>
      <c r="B1712" s="34">
        <f>IFERROR(INDEX('Price Data'!B:B,MATCH(TEXT(A1712,"YYYY-MM-DD"),'Price Data'!A:A,0)),"")</f>
        <v>20698</v>
      </c>
      <c r="C1712" s="10" cm="1">
        <f t="array" ref="C1712">IFERROR(IF(ISNUMBER(B1712),(B1712-INDEX('Price Data'!B:B,MATCH(TEXT(A1712,"YYYY-MM-DD"),'Price Data'!A:A,0)+1))/INDEX('Price Data'!B:B,MATCH(TEXT(A1712,"YYYY-MM-DD"),'Price Data'!A:A,0)+1),""),"")</f>
        <v>-7.3853826971033952E-3</v>
      </c>
      <c r="D1712" s="34">
        <f>IFERROR(INDEX('Price Data'!E:E,MATCH(TEXT(A1712,"YYYY-MM-DD"),'Price Data'!D:D,0)),"")</f>
        <v>11.48</v>
      </c>
      <c r="E1712" s="10" cm="1">
        <f t="array" ref="E1712">IFERROR(IF(ISNUMBER(D1712),(D1712-INDEX('Price Data'!E:E,MATCH(TEXT(A1712,"YYYY-MM-DD"),'Price Data'!D:D,0)+1))/INDEX('Price Data'!E:E,MATCH(TEXT(A1712,"YYYY-MM-DD"),'Price Data'!D:D,0)+1),""),"")</f>
        <v>-3.0405405405405359E-2</v>
      </c>
      <c r="F1712" s="34">
        <f>IFERROR(INDEX('Price Data'!H:H,MATCH(TEXT(A1712,"YYYY-MM-DD"),'Price Data'!G:G,0)),"")</f>
        <v>132.5</v>
      </c>
      <c r="G1712" s="10" cm="1">
        <f t="array" ref="G1712">IFERROR(IF(ISNUMBER(F1712),(F1712-INDEX('Price Data'!H:H,MATCH(TEXT(A1712,"YYYY-MM-DD"),'Price Data'!G:G,0)+1))/INDEX('Price Data'!H:H,MATCH(TEXT(A1712,"YYYY-MM-DD"),'Price Data'!G:G,0)+1),""),"")</f>
        <v>-2.1417977315419914E-2</v>
      </c>
      <c r="H1712" s="34">
        <f>IFERROR(INDEX('Price Data'!K:K,MATCH(TEXT(A1712,"YYYY-MM-DD"),'Price Data'!J:J,0)),"")</f>
        <v>2.13</v>
      </c>
      <c r="I1712" s="10" cm="1">
        <f t="array" ref="I1712">IFERROR(IF(ISNUMBER(H1712),(H1712-INDEX('Price Data'!K:K,MATCH(TEXT(A1712,"YYYY-MM-DD"),'Price Data'!J:J,0)+1))/INDEX('Price Data'!K:K,MATCH(TEXT(A1712,"YYYY-MM-DD"),'Price Data'!J:J,0)+1),""),"")</f>
        <v>-2.2935779816513881E-2</v>
      </c>
      <c r="J1712" s="34">
        <f>IFERROR(INDEX('Price Data'!N:N,MATCH(TEXT(A1712,"YYYY-MM-DD"),'Price Data'!M:M,0)),"")</f>
        <v>2.4300000000000002</v>
      </c>
      <c r="K1712" s="10" cm="1">
        <f t="array" ref="K1712">IFERROR(IF(ISNUMBER(J1712),(J1712-INDEX('Price Data'!N:N,MATCH(TEXT(A1712,"YYYY-MM-DD"),'Price Data'!M:M,0)+1))/INDEX('Price Data'!N:N,MATCH(TEXT(A1712,"YYYY-MM-DD"),'Price Data'!M:M,0)+1),""),"")</f>
        <v>-3.1872509960159216E-2</v>
      </c>
      <c r="L1712" s="34">
        <f>IFERROR(INDEX('Price Data'!Q:Q,MATCH(TEXT(A1712,"YYYY-MM-DD"),'Price Data'!P:P,0)),"")</f>
        <v>2.02</v>
      </c>
      <c r="M1712" s="10" cm="1">
        <f t="array" ref="M1712">IFERROR(IF(ISNUMBER(L1712),(L1712-INDEX('Price Data'!Q:Q,MATCH(TEXT(A1712,"YYYY-MM-DD"),'Price Data'!P:P,0)+1))/INDEX('Price Data'!Q:Q,MATCH(TEXT(A1712,"YYYY-MM-DD"),'Price Data'!P:P,0)+1),""),"")</f>
        <v>-3.8095238095238126E-2</v>
      </c>
      <c r="N1712" s="34">
        <f>IFERROR(INDEX('Price Data'!T:T,MATCH(TEXT(A1712,"YYYY-MM-DD"),'Price Data'!S:S,0)),"")</f>
        <v>2.54</v>
      </c>
      <c r="O1712" s="10" cm="1">
        <f t="array" ref="O1712">IFERROR(IF(ISNUMBER(N1712),(N1712-INDEX('Price Data'!T:T,MATCH(TEXT(A1712,"YYYY-MM-DD"),'Price Data'!S:S,0)+1))/INDEX('Price Data'!T:T,MATCH(TEXT(A1712,"YYYY-MM-DD"),'Price Data'!S:S,0)+1),""),"")</f>
        <v>-1.9305019305019239E-2</v>
      </c>
    </row>
    <row r="1713" spans="1:15" x14ac:dyDescent="0.3">
      <c r="A1713" s="8">
        <v>43532</v>
      </c>
      <c r="B1713" s="34">
        <f>IFERROR(INDEX('Price Data'!B:B,MATCH(TEXT(A1713,"YYYY-MM-DD"),'Price Data'!A:A,0)),"")</f>
        <v>20484</v>
      </c>
      <c r="C1713" s="10" cm="1">
        <f t="array" ref="C1713">IFERROR(IF(ISNUMBER(B1713),(B1713-INDEX('Price Data'!B:B,MATCH(TEXT(A1713,"YYYY-MM-DD"),'Price Data'!A:A,0)+1))/INDEX('Price Data'!B:B,MATCH(TEXT(A1713,"YYYY-MM-DD"),'Price Data'!A:A,0)+1),""),"")</f>
        <v>-1.0339163204174317E-2</v>
      </c>
      <c r="D1713" s="34">
        <f>IFERROR(INDEX('Price Data'!E:E,MATCH(TEXT(A1713,"YYYY-MM-DD"),'Price Data'!D:D,0)),"")</f>
        <v>11.19</v>
      </c>
      <c r="E1713" s="10" cm="1">
        <f t="array" ref="E1713">IFERROR(IF(ISNUMBER(D1713),(D1713-INDEX('Price Data'!E:E,MATCH(TEXT(A1713,"YYYY-MM-DD"),'Price Data'!D:D,0)+1))/INDEX('Price Data'!E:E,MATCH(TEXT(A1713,"YYYY-MM-DD"),'Price Data'!D:D,0)+1),""),"")</f>
        <v>-2.5261324041811927E-2</v>
      </c>
      <c r="F1713" s="34">
        <f>IFERROR(INDEX('Price Data'!H:H,MATCH(TEXT(A1713,"YYYY-MM-DD"),'Price Data'!G:G,0)),"")</f>
        <v>130.300003</v>
      </c>
      <c r="G1713" s="10" cm="1">
        <f t="array" ref="G1713">IFERROR(IF(ISNUMBER(F1713),(F1713-INDEX('Price Data'!H:H,MATCH(TEXT(A1713,"YYYY-MM-DD"),'Price Data'!G:G,0)+1))/INDEX('Price Data'!H:H,MATCH(TEXT(A1713,"YYYY-MM-DD"),'Price Data'!G:G,0)+1),""),"")</f>
        <v>-1.6603750943396198E-2</v>
      </c>
      <c r="H1713" s="34">
        <f>IFERROR(INDEX('Price Data'!K:K,MATCH(TEXT(A1713,"YYYY-MM-DD"),'Price Data'!J:J,0)),"")</f>
        <v>2.12</v>
      </c>
      <c r="I1713" s="10" cm="1">
        <f t="array" ref="I1713">IFERROR(IF(ISNUMBER(H1713),(H1713-INDEX('Price Data'!K:K,MATCH(TEXT(A1713,"YYYY-MM-DD"),'Price Data'!J:J,0)+1))/INDEX('Price Data'!K:K,MATCH(TEXT(A1713,"YYYY-MM-DD"),'Price Data'!J:J,0)+1),""),"")</f>
        <v>-4.6948356807510741E-3</v>
      </c>
      <c r="J1713" s="34">
        <f>IFERROR(INDEX('Price Data'!N:N,MATCH(TEXT(A1713,"YYYY-MM-DD"),'Price Data'!M:M,0)),"")</f>
        <v>2.38</v>
      </c>
      <c r="K1713" s="10" cm="1">
        <f t="array" ref="K1713">IFERROR(IF(ISNUMBER(J1713),(J1713-INDEX('Price Data'!N:N,MATCH(TEXT(A1713,"YYYY-MM-DD"),'Price Data'!M:M,0)+1))/INDEX('Price Data'!N:N,MATCH(TEXT(A1713,"YYYY-MM-DD"),'Price Data'!M:M,0)+1),""),"")</f>
        <v>-2.0576131687242906E-2</v>
      </c>
      <c r="L1713" s="34">
        <f>IFERROR(INDEX('Price Data'!Q:Q,MATCH(TEXT(A1713,"YYYY-MM-DD"),'Price Data'!P:P,0)),"")</f>
        <v>1.96</v>
      </c>
      <c r="M1713" s="10" cm="1">
        <f t="array" ref="M1713">IFERROR(IF(ISNUMBER(L1713),(L1713-INDEX('Price Data'!Q:Q,MATCH(TEXT(A1713,"YYYY-MM-DD"),'Price Data'!P:P,0)+1))/INDEX('Price Data'!Q:Q,MATCH(TEXT(A1713,"YYYY-MM-DD"),'Price Data'!P:P,0)+1),""),"")</f>
        <v>-2.9702970297029729E-2</v>
      </c>
      <c r="N1713" s="34">
        <f>IFERROR(INDEX('Price Data'!T:T,MATCH(TEXT(A1713,"YYYY-MM-DD"),'Price Data'!S:S,0)),"")</f>
        <v>2.4500000000000002</v>
      </c>
      <c r="O1713" s="10" cm="1">
        <f t="array" ref="O1713">IFERROR(IF(ISNUMBER(N1713),(N1713-INDEX('Price Data'!T:T,MATCH(TEXT(A1713,"YYYY-MM-DD"),'Price Data'!S:S,0)+1))/INDEX('Price Data'!T:T,MATCH(TEXT(A1713,"YYYY-MM-DD"),'Price Data'!S:S,0)+1),""),"")</f>
        <v>-3.5433070866141676E-2</v>
      </c>
    </row>
    <row r="1714" spans="1:15" x14ac:dyDescent="0.3">
      <c r="A1714" s="8">
        <v>43533</v>
      </c>
      <c r="B1714" s="34" t="str">
        <f>IFERROR(INDEX('Price Data'!B:B,MATCH(TEXT(A1714,"YYYY-MM-DD"),'Price Data'!A:A,0)),"")</f>
        <v/>
      </c>
      <c r="C1714" s="10" t="str" cm="1">
        <f t="array" ref="C1714">IFERROR(IF(ISNUMBER(B1714),(B1714-INDEX('Price Data'!B:B,MATCH(TEXT(A1714,"YYYY-MM-DD"),'Price Data'!A:A,0)+1))/INDEX('Price Data'!B:B,MATCH(TEXT(A1714,"YYYY-MM-DD"),'Price Data'!A:A,0)+1),""),"")</f>
        <v/>
      </c>
      <c r="D1714" s="34" t="str">
        <f>IFERROR(INDEX('Price Data'!E:E,MATCH(TEXT(A1714,"YYYY-MM-DD"),'Price Data'!D:D,0)),"")</f>
        <v/>
      </c>
      <c r="E1714" s="10" t="str" cm="1">
        <f t="array" ref="E1714">IFERROR(IF(ISNUMBER(D1714),(D1714-INDEX('Price Data'!E:E,MATCH(TEXT(A1714,"YYYY-MM-DD"),'Price Data'!D:D,0)+1))/INDEX('Price Data'!E:E,MATCH(TEXT(A1714,"YYYY-MM-DD"),'Price Data'!D:D,0)+1),""),"")</f>
        <v/>
      </c>
      <c r="F1714" s="34" t="str">
        <f>IFERROR(INDEX('Price Data'!H:H,MATCH(TEXT(A1714,"YYYY-MM-DD"),'Price Data'!G:G,0)),"")</f>
        <v/>
      </c>
      <c r="G1714" s="10" t="str" cm="1">
        <f t="array" ref="G1714">IFERROR(IF(ISNUMBER(F1714),(F1714-INDEX('Price Data'!H:H,MATCH(TEXT(A1714,"YYYY-MM-DD"),'Price Data'!G:G,0)+1))/INDEX('Price Data'!H:H,MATCH(TEXT(A1714,"YYYY-MM-DD"),'Price Data'!G:G,0)+1),""),"")</f>
        <v/>
      </c>
      <c r="H1714" s="34" t="str">
        <f>IFERROR(INDEX('Price Data'!K:K,MATCH(TEXT(A1714,"YYYY-MM-DD"),'Price Data'!J:J,0)),"")</f>
        <v/>
      </c>
      <c r="I1714" s="10" t="str" cm="1">
        <f t="array" ref="I1714">IFERROR(IF(ISNUMBER(H1714),(H1714-INDEX('Price Data'!K:K,MATCH(TEXT(A1714,"YYYY-MM-DD"),'Price Data'!J:J,0)+1))/INDEX('Price Data'!K:K,MATCH(TEXT(A1714,"YYYY-MM-DD"),'Price Data'!J:J,0)+1),""),"")</f>
        <v/>
      </c>
      <c r="J1714" s="34" t="str">
        <f>IFERROR(INDEX('Price Data'!N:N,MATCH(TEXT(A1714,"YYYY-MM-DD"),'Price Data'!M:M,0)),"")</f>
        <v/>
      </c>
      <c r="K1714" s="10" t="str" cm="1">
        <f t="array" ref="K1714">IFERROR(IF(ISNUMBER(J1714),(J1714-INDEX('Price Data'!N:N,MATCH(TEXT(A1714,"YYYY-MM-DD"),'Price Data'!M:M,0)+1))/INDEX('Price Data'!N:N,MATCH(TEXT(A1714,"YYYY-MM-DD"),'Price Data'!M:M,0)+1),""),"")</f>
        <v/>
      </c>
      <c r="L1714" s="34" t="str">
        <f>IFERROR(INDEX('Price Data'!Q:Q,MATCH(TEXT(A1714,"YYYY-MM-DD"),'Price Data'!P:P,0)),"")</f>
        <v/>
      </c>
      <c r="M1714" s="10" t="str" cm="1">
        <f t="array" ref="M1714">IFERROR(IF(ISNUMBER(L1714),(L1714-INDEX('Price Data'!Q:Q,MATCH(TEXT(A1714,"YYYY-MM-DD"),'Price Data'!P:P,0)+1))/INDEX('Price Data'!Q:Q,MATCH(TEXT(A1714,"YYYY-MM-DD"),'Price Data'!P:P,0)+1),""),"")</f>
        <v/>
      </c>
      <c r="N1714" s="34" t="str">
        <f>IFERROR(INDEX('Price Data'!T:T,MATCH(TEXT(A1714,"YYYY-MM-DD"),'Price Data'!S:S,0)),"")</f>
        <v/>
      </c>
      <c r="O1714" s="10" t="str" cm="1">
        <f t="array" ref="O1714">IFERROR(IF(ISNUMBER(N1714),(N1714-INDEX('Price Data'!T:T,MATCH(TEXT(A1714,"YYYY-MM-DD"),'Price Data'!S:S,0)+1))/INDEX('Price Data'!T:T,MATCH(TEXT(A1714,"YYYY-MM-DD"),'Price Data'!S:S,0)+1),""),"")</f>
        <v/>
      </c>
    </row>
    <row r="1715" spans="1:15" x14ac:dyDescent="0.3">
      <c r="A1715" s="8">
        <v>43534</v>
      </c>
      <c r="B1715" s="34" t="str">
        <f>IFERROR(INDEX('Price Data'!B:B,MATCH(TEXT(A1715,"YYYY-MM-DD"),'Price Data'!A:A,0)),"")</f>
        <v/>
      </c>
      <c r="C1715" s="10" t="str" cm="1">
        <f t="array" ref="C1715">IFERROR(IF(ISNUMBER(B1715),(B1715-INDEX('Price Data'!B:B,MATCH(TEXT(A1715,"YYYY-MM-DD"),'Price Data'!A:A,0)+1))/INDEX('Price Data'!B:B,MATCH(TEXT(A1715,"YYYY-MM-DD"),'Price Data'!A:A,0)+1),""),"")</f>
        <v/>
      </c>
      <c r="D1715" s="34" t="str">
        <f>IFERROR(INDEX('Price Data'!E:E,MATCH(TEXT(A1715,"YYYY-MM-DD"),'Price Data'!D:D,0)),"")</f>
        <v/>
      </c>
      <c r="E1715" s="10" t="str" cm="1">
        <f t="array" ref="E1715">IFERROR(IF(ISNUMBER(D1715),(D1715-INDEX('Price Data'!E:E,MATCH(TEXT(A1715,"YYYY-MM-DD"),'Price Data'!D:D,0)+1))/INDEX('Price Data'!E:E,MATCH(TEXT(A1715,"YYYY-MM-DD"),'Price Data'!D:D,0)+1),""),"")</f>
        <v/>
      </c>
      <c r="F1715" s="34" t="str">
        <f>IFERROR(INDEX('Price Data'!H:H,MATCH(TEXT(A1715,"YYYY-MM-DD"),'Price Data'!G:G,0)),"")</f>
        <v/>
      </c>
      <c r="G1715" s="10" t="str" cm="1">
        <f t="array" ref="G1715">IFERROR(IF(ISNUMBER(F1715),(F1715-INDEX('Price Data'!H:H,MATCH(TEXT(A1715,"YYYY-MM-DD"),'Price Data'!G:G,0)+1))/INDEX('Price Data'!H:H,MATCH(TEXT(A1715,"YYYY-MM-DD"),'Price Data'!G:G,0)+1),""),"")</f>
        <v/>
      </c>
      <c r="H1715" s="34" t="str">
        <f>IFERROR(INDEX('Price Data'!K:K,MATCH(TEXT(A1715,"YYYY-MM-DD"),'Price Data'!J:J,0)),"")</f>
        <v/>
      </c>
      <c r="I1715" s="10" t="str" cm="1">
        <f t="array" ref="I1715">IFERROR(IF(ISNUMBER(H1715),(H1715-INDEX('Price Data'!K:K,MATCH(TEXT(A1715,"YYYY-MM-DD"),'Price Data'!J:J,0)+1))/INDEX('Price Data'!K:K,MATCH(TEXT(A1715,"YYYY-MM-DD"),'Price Data'!J:J,0)+1),""),"")</f>
        <v/>
      </c>
      <c r="J1715" s="34" t="str">
        <f>IFERROR(INDEX('Price Data'!N:N,MATCH(TEXT(A1715,"YYYY-MM-DD"),'Price Data'!M:M,0)),"")</f>
        <v/>
      </c>
      <c r="K1715" s="10" t="str" cm="1">
        <f t="array" ref="K1715">IFERROR(IF(ISNUMBER(J1715),(J1715-INDEX('Price Data'!N:N,MATCH(TEXT(A1715,"YYYY-MM-DD"),'Price Data'!M:M,0)+1))/INDEX('Price Data'!N:N,MATCH(TEXT(A1715,"YYYY-MM-DD"),'Price Data'!M:M,0)+1),""),"")</f>
        <v/>
      </c>
      <c r="L1715" s="34" t="str">
        <f>IFERROR(INDEX('Price Data'!Q:Q,MATCH(TEXT(A1715,"YYYY-MM-DD"),'Price Data'!P:P,0)),"")</f>
        <v/>
      </c>
      <c r="M1715" s="10" t="str" cm="1">
        <f t="array" ref="M1715">IFERROR(IF(ISNUMBER(L1715),(L1715-INDEX('Price Data'!Q:Q,MATCH(TEXT(A1715,"YYYY-MM-DD"),'Price Data'!P:P,0)+1))/INDEX('Price Data'!Q:Q,MATCH(TEXT(A1715,"YYYY-MM-DD"),'Price Data'!P:P,0)+1),""),"")</f>
        <v/>
      </c>
      <c r="N1715" s="34" t="str">
        <f>IFERROR(INDEX('Price Data'!T:T,MATCH(TEXT(A1715,"YYYY-MM-DD"),'Price Data'!S:S,0)),"")</f>
        <v/>
      </c>
      <c r="O1715" s="10" t="str" cm="1">
        <f t="array" ref="O1715">IFERROR(IF(ISNUMBER(N1715),(N1715-INDEX('Price Data'!T:T,MATCH(TEXT(A1715,"YYYY-MM-DD"),'Price Data'!S:S,0)+1))/INDEX('Price Data'!T:T,MATCH(TEXT(A1715,"YYYY-MM-DD"),'Price Data'!S:S,0)+1),""),"")</f>
        <v/>
      </c>
    </row>
    <row r="1716" spans="1:15" x14ac:dyDescent="0.3">
      <c r="A1716" s="8">
        <v>43535</v>
      </c>
      <c r="B1716" s="34">
        <f>IFERROR(INDEX('Price Data'!B:B,MATCH(TEXT(A1716,"YYYY-MM-DD"),'Price Data'!A:A,0)),"")</f>
        <v>20638</v>
      </c>
      <c r="C1716" s="10" cm="1">
        <f t="array" ref="C1716">IFERROR(IF(ISNUMBER(B1716),(B1716-INDEX('Price Data'!B:B,MATCH(TEXT(A1716,"YYYY-MM-DD"),'Price Data'!A:A,0)+1))/INDEX('Price Data'!B:B,MATCH(TEXT(A1716,"YYYY-MM-DD"),'Price Data'!A:A,0)+1),""),"")</f>
        <v>7.5180628783440735E-3</v>
      </c>
      <c r="D1716" s="34">
        <f>IFERROR(INDEX('Price Data'!E:E,MATCH(TEXT(A1716,"YYYY-MM-DD"),'Price Data'!D:D,0)),"")</f>
        <v>11.48</v>
      </c>
      <c r="E1716" s="10" cm="1">
        <f t="array" ref="E1716">IFERROR(IF(ISNUMBER(D1716),(D1716-INDEX('Price Data'!E:E,MATCH(TEXT(A1716,"YYYY-MM-DD"),'Price Data'!D:D,0)+1))/INDEX('Price Data'!E:E,MATCH(TEXT(A1716,"YYYY-MM-DD"),'Price Data'!D:D,0)+1),""),"")</f>
        <v>2.5915996425379888E-2</v>
      </c>
      <c r="F1716" s="34">
        <f>IFERROR(INDEX('Price Data'!H:H,MATCH(TEXT(A1716,"YYYY-MM-DD"),'Price Data'!G:G,0)),"")</f>
        <v>130.199997</v>
      </c>
      <c r="G1716" s="10" cm="1">
        <f t="array" ref="G1716">IFERROR(IF(ISNUMBER(F1716),(F1716-INDEX('Price Data'!H:H,MATCH(TEXT(A1716,"YYYY-MM-DD"),'Price Data'!G:G,0)+1))/INDEX('Price Data'!H:H,MATCH(TEXT(A1716,"YYYY-MM-DD"),'Price Data'!G:G,0)+1),""),"")</f>
        <v>-7.6750573827697908E-4</v>
      </c>
      <c r="H1716" s="34">
        <f>IFERROR(INDEX('Price Data'!K:K,MATCH(TEXT(A1716,"YYYY-MM-DD"),'Price Data'!J:J,0)),"")</f>
        <v>2.14</v>
      </c>
      <c r="I1716" s="10" cm="1">
        <f t="array" ref="I1716">IFERROR(IF(ISNUMBER(H1716),(H1716-INDEX('Price Data'!K:K,MATCH(TEXT(A1716,"YYYY-MM-DD"),'Price Data'!J:J,0)+1))/INDEX('Price Data'!K:K,MATCH(TEXT(A1716,"YYYY-MM-DD"),'Price Data'!J:J,0)+1),""),"")</f>
        <v>9.4339622641509517E-3</v>
      </c>
      <c r="J1716" s="34">
        <f>IFERROR(INDEX('Price Data'!N:N,MATCH(TEXT(A1716,"YYYY-MM-DD"),'Price Data'!M:M,0)),"")</f>
        <v>2.41</v>
      </c>
      <c r="K1716" s="10" cm="1">
        <f t="array" ref="K1716">IFERROR(IF(ISNUMBER(J1716),(J1716-INDEX('Price Data'!N:N,MATCH(TEXT(A1716,"YYYY-MM-DD"),'Price Data'!M:M,0)+1))/INDEX('Price Data'!N:N,MATCH(TEXT(A1716,"YYYY-MM-DD"),'Price Data'!M:M,0)+1),""),"")</f>
        <v>1.2605042016806827E-2</v>
      </c>
      <c r="L1716" s="34">
        <f>IFERROR(INDEX('Price Data'!Q:Q,MATCH(TEXT(A1716,"YYYY-MM-DD"),'Price Data'!P:P,0)),"")</f>
        <v>1.98</v>
      </c>
      <c r="M1716" s="10" cm="1">
        <f t="array" ref="M1716">IFERROR(IF(ISNUMBER(L1716),(L1716-INDEX('Price Data'!Q:Q,MATCH(TEXT(A1716,"YYYY-MM-DD"),'Price Data'!P:P,0)+1))/INDEX('Price Data'!Q:Q,MATCH(TEXT(A1716,"YYYY-MM-DD"),'Price Data'!P:P,0)+1),""),"")</f>
        <v>1.0204081632653071E-2</v>
      </c>
      <c r="N1716" s="34">
        <f>IFERROR(INDEX('Price Data'!T:T,MATCH(TEXT(A1716,"YYYY-MM-DD"),'Price Data'!S:S,0)),"")</f>
        <v>2.4500000000000002</v>
      </c>
      <c r="O1716" s="10" cm="1">
        <f t="array" ref="O1716">IFERROR(IF(ISNUMBER(N1716),(N1716-INDEX('Price Data'!T:T,MATCH(TEXT(A1716,"YYYY-MM-DD"),'Price Data'!S:S,0)+1))/INDEX('Price Data'!T:T,MATCH(TEXT(A1716,"YYYY-MM-DD"),'Price Data'!S:S,0)+1),""),"")</f>
        <v>0</v>
      </c>
    </row>
    <row r="1717" spans="1:15" x14ac:dyDescent="0.3">
      <c r="A1717" s="8">
        <v>43536</v>
      </c>
      <c r="B1717" s="34">
        <f>IFERROR(INDEX('Price Data'!B:B,MATCH(TEXT(A1717,"YYYY-MM-DD"),'Price Data'!A:A,0)),"")</f>
        <v>20631</v>
      </c>
      <c r="C1717" s="10" cm="1">
        <f t="array" ref="C1717">IFERROR(IF(ISNUMBER(B1717),(B1717-INDEX('Price Data'!B:B,MATCH(TEXT(A1717,"YYYY-MM-DD"),'Price Data'!A:A,0)+1))/INDEX('Price Data'!B:B,MATCH(TEXT(A1717,"YYYY-MM-DD"),'Price Data'!A:A,0)+1),""),"")</f>
        <v>-3.39180153115612E-4</v>
      </c>
      <c r="D1717" s="34">
        <f>IFERROR(INDEX('Price Data'!E:E,MATCH(TEXT(A1717,"YYYY-MM-DD"),'Price Data'!D:D,0)),"")</f>
        <v>11.42</v>
      </c>
      <c r="E1717" s="10" cm="1">
        <f t="array" ref="E1717">IFERROR(IF(ISNUMBER(D1717),(D1717-INDEX('Price Data'!E:E,MATCH(TEXT(A1717,"YYYY-MM-DD"),'Price Data'!D:D,0)+1))/INDEX('Price Data'!E:E,MATCH(TEXT(A1717,"YYYY-MM-DD"),'Price Data'!D:D,0)+1),""),"")</f>
        <v>-5.2264808362369767E-3</v>
      </c>
      <c r="F1717" s="34">
        <f>IFERROR(INDEX('Price Data'!H:H,MATCH(TEXT(A1717,"YYYY-MM-DD"),'Price Data'!G:G,0)),"")</f>
        <v>126.599998</v>
      </c>
      <c r="G1717" s="10" cm="1">
        <f t="array" ref="G1717">IFERROR(IF(ISNUMBER(F1717),(F1717-INDEX('Price Data'!H:H,MATCH(TEXT(A1717,"YYYY-MM-DD"),'Price Data'!G:G,0)+1))/INDEX('Price Data'!H:H,MATCH(TEXT(A1717,"YYYY-MM-DD"),'Price Data'!G:G,0)+1),""),"")</f>
        <v>-2.7649762541853185E-2</v>
      </c>
      <c r="H1717" s="34">
        <f>IFERROR(INDEX('Price Data'!K:K,MATCH(TEXT(A1717,"YYYY-MM-DD"),'Price Data'!J:J,0)),"")</f>
        <v>2.14</v>
      </c>
      <c r="I1717" s="10" cm="1">
        <f t="array" ref="I1717">IFERROR(IF(ISNUMBER(H1717),(H1717-INDEX('Price Data'!K:K,MATCH(TEXT(A1717,"YYYY-MM-DD"),'Price Data'!J:J,0)+1))/INDEX('Price Data'!K:K,MATCH(TEXT(A1717,"YYYY-MM-DD"),'Price Data'!J:J,0)+1),""),"")</f>
        <v>0</v>
      </c>
      <c r="J1717" s="34">
        <f>IFERROR(INDEX('Price Data'!N:N,MATCH(TEXT(A1717,"YYYY-MM-DD"),'Price Data'!M:M,0)),"")</f>
        <v>2.39</v>
      </c>
      <c r="K1717" s="10" cm="1">
        <f t="array" ref="K1717">IFERROR(IF(ISNUMBER(J1717),(J1717-INDEX('Price Data'!N:N,MATCH(TEXT(A1717,"YYYY-MM-DD"),'Price Data'!M:M,0)+1))/INDEX('Price Data'!N:N,MATCH(TEXT(A1717,"YYYY-MM-DD"),'Price Data'!M:M,0)+1),""),"")</f>
        <v>-8.2987551867219986E-3</v>
      </c>
      <c r="L1717" s="34">
        <f>IFERROR(INDEX('Price Data'!Q:Q,MATCH(TEXT(A1717,"YYYY-MM-DD"),'Price Data'!P:P,0)),"")</f>
        <v>1.94</v>
      </c>
      <c r="M1717" s="10" cm="1">
        <f t="array" ref="M1717">IFERROR(IF(ISNUMBER(L1717),(L1717-INDEX('Price Data'!Q:Q,MATCH(TEXT(A1717,"YYYY-MM-DD"),'Price Data'!P:P,0)+1))/INDEX('Price Data'!Q:Q,MATCH(TEXT(A1717,"YYYY-MM-DD"),'Price Data'!P:P,0)+1),""),"")</f>
        <v>-2.0202020202020221E-2</v>
      </c>
      <c r="N1717" s="34">
        <f>IFERROR(INDEX('Price Data'!T:T,MATCH(TEXT(A1717,"YYYY-MM-DD"),'Price Data'!S:S,0)),"")</f>
        <v>2.4300000000000002</v>
      </c>
      <c r="O1717" s="10" cm="1">
        <f t="array" ref="O1717">IFERROR(IF(ISNUMBER(N1717),(N1717-INDEX('Price Data'!T:T,MATCH(TEXT(A1717,"YYYY-MM-DD"),'Price Data'!S:S,0)+1))/INDEX('Price Data'!T:T,MATCH(TEXT(A1717,"YYYY-MM-DD"),'Price Data'!S:S,0)+1),""),"")</f>
        <v>-8.1632653061224549E-3</v>
      </c>
    </row>
    <row r="1718" spans="1:15" x14ac:dyDescent="0.3">
      <c r="A1718" s="8">
        <v>43537</v>
      </c>
      <c r="B1718" s="34">
        <f>IFERROR(INDEX('Price Data'!B:B,MATCH(TEXT(A1718,"YYYY-MM-DD"),'Price Data'!A:A,0)),"")</f>
        <v>20749</v>
      </c>
      <c r="C1718" s="10" cm="1">
        <f t="array" ref="C1718">IFERROR(IF(ISNUMBER(B1718),(B1718-INDEX('Price Data'!B:B,MATCH(TEXT(A1718,"YYYY-MM-DD"),'Price Data'!A:A,0)+1))/INDEX('Price Data'!B:B,MATCH(TEXT(A1718,"YYYY-MM-DD"),'Price Data'!A:A,0)+1),""),"")</f>
        <v>5.7195482526295385E-3</v>
      </c>
      <c r="D1718" s="34">
        <f>IFERROR(INDEX('Price Data'!E:E,MATCH(TEXT(A1718,"YYYY-MM-DD"),'Price Data'!D:D,0)),"")</f>
        <v>11.58</v>
      </c>
      <c r="E1718" s="10" cm="1">
        <f t="array" ref="E1718">IFERROR(IF(ISNUMBER(D1718),(D1718-INDEX('Price Data'!E:E,MATCH(TEXT(A1718,"YYYY-MM-DD"),'Price Data'!D:D,0)+1))/INDEX('Price Data'!E:E,MATCH(TEXT(A1718,"YYYY-MM-DD"),'Price Data'!D:D,0)+1),""),"")</f>
        <v>1.4010507880910695E-2</v>
      </c>
      <c r="F1718" s="34">
        <f>IFERROR(INDEX('Price Data'!H:H,MATCH(TEXT(A1718,"YYYY-MM-DD"),'Price Data'!G:G,0)),"")</f>
        <v>125.449997</v>
      </c>
      <c r="G1718" s="10" cm="1">
        <f t="array" ref="G1718">IFERROR(IF(ISNUMBER(F1718),(F1718-INDEX('Price Data'!H:H,MATCH(TEXT(A1718,"YYYY-MM-DD"),'Price Data'!G:G,0)+1))/INDEX('Price Data'!H:H,MATCH(TEXT(A1718,"YYYY-MM-DD"),'Price Data'!G:G,0)+1),""),"")</f>
        <v>-9.0837363204381971E-3</v>
      </c>
      <c r="H1718" s="34">
        <f>IFERROR(INDEX('Price Data'!K:K,MATCH(TEXT(A1718,"YYYY-MM-DD"),'Price Data'!J:J,0)),"")</f>
        <v>2.15</v>
      </c>
      <c r="I1718" s="10" cm="1">
        <f t="array" ref="I1718">IFERROR(IF(ISNUMBER(H1718),(H1718-INDEX('Price Data'!K:K,MATCH(TEXT(A1718,"YYYY-MM-DD"),'Price Data'!J:J,0)+1))/INDEX('Price Data'!K:K,MATCH(TEXT(A1718,"YYYY-MM-DD"),'Price Data'!J:J,0)+1),""),"")</f>
        <v>4.6728971962615821E-3</v>
      </c>
      <c r="J1718" s="34">
        <f>IFERROR(INDEX('Price Data'!N:N,MATCH(TEXT(A1718,"YYYY-MM-DD"),'Price Data'!M:M,0)),"")</f>
        <v>2.41</v>
      </c>
      <c r="K1718" s="10" cm="1">
        <f t="array" ref="K1718">IFERROR(IF(ISNUMBER(J1718),(J1718-INDEX('Price Data'!N:N,MATCH(TEXT(A1718,"YYYY-MM-DD"),'Price Data'!M:M,0)+1))/INDEX('Price Data'!N:N,MATCH(TEXT(A1718,"YYYY-MM-DD"),'Price Data'!M:M,0)+1),""),"")</f>
        <v>8.3682008368200899E-3</v>
      </c>
      <c r="L1718" s="34">
        <f>IFERROR(INDEX('Price Data'!Q:Q,MATCH(TEXT(A1718,"YYYY-MM-DD"),'Price Data'!P:P,0)),"")</f>
        <v>1.92</v>
      </c>
      <c r="M1718" s="10" cm="1">
        <f t="array" ref="M1718">IFERROR(IF(ISNUMBER(L1718),(L1718-INDEX('Price Data'!Q:Q,MATCH(TEXT(A1718,"YYYY-MM-DD"),'Price Data'!P:P,0)+1))/INDEX('Price Data'!Q:Q,MATCH(TEXT(A1718,"YYYY-MM-DD"),'Price Data'!P:P,0)+1),""),"")</f>
        <v>-1.0309278350515474E-2</v>
      </c>
      <c r="N1718" s="34">
        <f>IFERROR(INDEX('Price Data'!T:T,MATCH(TEXT(A1718,"YYYY-MM-DD"),'Price Data'!S:S,0)),"")</f>
        <v>2.38</v>
      </c>
      <c r="O1718" s="10" cm="1">
        <f t="array" ref="O1718">IFERROR(IF(ISNUMBER(N1718),(N1718-INDEX('Price Data'!T:T,MATCH(TEXT(A1718,"YYYY-MM-DD"),'Price Data'!S:S,0)+1))/INDEX('Price Data'!T:T,MATCH(TEXT(A1718,"YYYY-MM-DD"),'Price Data'!S:S,0)+1),""),"")</f>
        <v>-2.0576131687242906E-2</v>
      </c>
    </row>
    <row r="1719" spans="1:15" x14ac:dyDescent="0.3">
      <c r="A1719" s="8">
        <v>43538</v>
      </c>
      <c r="B1719" s="34">
        <f>IFERROR(INDEX('Price Data'!B:B,MATCH(TEXT(A1719,"YYYY-MM-DD"),'Price Data'!A:A,0)),"")</f>
        <v>20877</v>
      </c>
      <c r="C1719" s="10" cm="1">
        <f t="array" ref="C1719">IFERROR(IF(ISNUMBER(B1719),(B1719-INDEX('Price Data'!B:B,MATCH(TEXT(A1719,"YYYY-MM-DD"),'Price Data'!A:A,0)+1))/INDEX('Price Data'!B:B,MATCH(TEXT(A1719,"YYYY-MM-DD"),'Price Data'!A:A,0)+1),""),"")</f>
        <v>6.1689719986505378E-3</v>
      </c>
      <c r="D1719" s="34">
        <f>IFERROR(INDEX('Price Data'!E:E,MATCH(TEXT(A1719,"YYYY-MM-DD"),'Price Data'!D:D,0)),"")</f>
        <v>11.73</v>
      </c>
      <c r="E1719" s="10" cm="1">
        <f t="array" ref="E1719">IFERROR(IF(ISNUMBER(D1719),(D1719-INDEX('Price Data'!E:E,MATCH(TEXT(A1719,"YYYY-MM-DD"),'Price Data'!D:D,0)+1))/INDEX('Price Data'!E:E,MATCH(TEXT(A1719,"YYYY-MM-DD"),'Price Data'!D:D,0)+1),""),"")</f>
        <v>1.2953367875647699E-2</v>
      </c>
      <c r="F1719" s="34">
        <f>IFERROR(INDEX('Price Data'!H:H,MATCH(TEXT(A1719,"YYYY-MM-DD"),'Price Data'!G:G,0)),"")</f>
        <v>127</v>
      </c>
      <c r="G1719" s="10" cm="1">
        <f t="array" ref="G1719">IFERROR(IF(ISNUMBER(F1719),(F1719-INDEX('Price Data'!H:H,MATCH(TEXT(A1719,"YYYY-MM-DD"),'Price Data'!G:G,0)+1))/INDEX('Price Data'!H:H,MATCH(TEXT(A1719,"YYYY-MM-DD"),'Price Data'!G:G,0)+1),""),"")</f>
        <v>1.2355544336920182E-2</v>
      </c>
      <c r="H1719" s="34">
        <f>IFERROR(INDEX('Price Data'!K:K,MATCH(TEXT(A1719,"YYYY-MM-DD"),'Price Data'!J:J,0)),"")</f>
        <v>2.17</v>
      </c>
      <c r="I1719" s="10" cm="1">
        <f t="array" ref="I1719">IFERROR(IF(ISNUMBER(H1719),(H1719-INDEX('Price Data'!K:K,MATCH(TEXT(A1719,"YYYY-MM-DD"),'Price Data'!J:J,0)+1))/INDEX('Price Data'!K:K,MATCH(TEXT(A1719,"YYYY-MM-DD"),'Price Data'!J:J,0)+1),""),"")</f>
        <v>9.3023255813953574E-3</v>
      </c>
      <c r="J1719" s="34">
        <f>IFERROR(INDEX('Price Data'!N:N,MATCH(TEXT(A1719,"YYYY-MM-DD"),'Price Data'!M:M,0)),"")</f>
        <v>2.46</v>
      </c>
      <c r="K1719" s="10" cm="1">
        <f t="array" ref="K1719">IFERROR(IF(ISNUMBER(J1719),(J1719-INDEX('Price Data'!N:N,MATCH(TEXT(A1719,"YYYY-MM-DD"),'Price Data'!M:M,0)+1))/INDEX('Price Data'!N:N,MATCH(TEXT(A1719,"YYYY-MM-DD"),'Price Data'!M:M,0)+1),""),"")</f>
        <v>2.0746887966804906E-2</v>
      </c>
      <c r="L1719" s="34">
        <f>IFERROR(INDEX('Price Data'!Q:Q,MATCH(TEXT(A1719,"YYYY-MM-DD"),'Price Data'!P:P,0)),"")</f>
        <v>2</v>
      </c>
      <c r="M1719" s="10" cm="1">
        <f t="array" ref="M1719">IFERROR(IF(ISNUMBER(L1719),(L1719-INDEX('Price Data'!Q:Q,MATCH(TEXT(A1719,"YYYY-MM-DD"),'Price Data'!P:P,0)+1))/INDEX('Price Data'!Q:Q,MATCH(TEXT(A1719,"YYYY-MM-DD"),'Price Data'!P:P,0)+1),""),"")</f>
        <v>4.1666666666666706E-2</v>
      </c>
      <c r="N1719" s="34">
        <f>IFERROR(INDEX('Price Data'!T:T,MATCH(TEXT(A1719,"YYYY-MM-DD"),'Price Data'!S:S,0)),"")</f>
        <v>2.46</v>
      </c>
      <c r="O1719" s="10" cm="1">
        <f t="array" ref="O1719">IFERROR(IF(ISNUMBER(N1719),(N1719-INDEX('Price Data'!T:T,MATCH(TEXT(A1719,"YYYY-MM-DD"),'Price Data'!S:S,0)+1))/INDEX('Price Data'!T:T,MATCH(TEXT(A1719,"YYYY-MM-DD"),'Price Data'!S:S,0)+1),""),"")</f>
        <v>3.3613445378151294E-2</v>
      </c>
    </row>
    <row r="1720" spans="1:15" x14ac:dyDescent="0.3">
      <c r="A1720" s="8">
        <v>43539</v>
      </c>
      <c r="B1720" s="34">
        <f>IFERROR(INDEX('Price Data'!B:B,MATCH(TEXT(A1720,"YYYY-MM-DD"),'Price Data'!A:A,0)),"")</f>
        <v>21045</v>
      </c>
      <c r="C1720" s="10" cm="1">
        <f t="array" ref="C1720">IFERROR(IF(ISNUMBER(B1720),(B1720-INDEX('Price Data'!B:B,MATCH(TEXT(A1720,"YYYY-MM-DD"),'Price Data'!A:A,0)+1))/INDEX('Price Data'!B:B,MATCH(TEXT(A1720,"YYYY-MM-DD"),'Price Data'!A:A,0)+1),""),"")</f>
        <v>8.0471332087943669E-3</v>
      </c>
      <c r="D1720" s="34">
        <f>IFERROR(INDEX('Price Data'!E:E,MATCH(TEXT(A1720,"YYYY-MM-DD"),'Price Data'!D:D,0)),"")</f>
        <v>11.75</v>
      </c>
      <c r="E1720" s="10" cm="1">
        <f t="array" ref="E1720">IFERROR(IF(ISNUMBER(D1720),(D1720-INDEX('Price Data'!E:E,MATCH(TEXT(A1720,"YYYY-MM-DD"),'Price Data'!D:D,0)+1))/INDEX('Price Data'!E:E,MATCH(TEXT(A1720,"YYYY-MM-DD"),'Price Data'!D:D,0)+1),""),"")</f>
        <v>1.705029838022129E-3</v>
      </c>
      <c r="F1720" s="34">
        <f>IFERROR(INDEX('Price Data'!H:H,MATCH(TEXT(A1720,"YYYY-MM-DD"),'Price Data'!G:G,0)),"")</f>
        <v>126.75</v>
      </c>
      <c r="G1720" s="10" cm="1">
        <f t="array" ref="G1720">IFERROR(IF(ISNUMBER(F1720),(F1720-INDEX('Price Data'!H:H,MATCH(TEXT(A1720,"YYYY-MM-DD"),'Price Data'!G:G,0)+1))/INDEX('Price Data'!H:H,MATCH(TEXT(A1720,"YYYY-MM-DD"),'Price Data'!G:G,0)+1),""),"")</f>
        <v>-1.968503937007874E-3</v>
      </c>
      <c r="H1720" s="34">
        <f>IFERROR(INDEX('Price Data'!K:K,MATCH(TEXT(A1720,"YYYY-MM-DD"),'Price Data'!J:J,0)),"")</f>
        <v>2.2000000000000002</v>
      </c>
      <c r="I1720" s="10" cm="1">
        <f t="array" ref="I1720">IFERROR(IF(ISNUMBER(H1720),(H1720-INDEX('Price Data'!K:K,MATCH(TEXT(A1720,"YYYY-MM-DD"),'Price Data'!J:J,0)+1))/INDEX('Price Data'!K:K,MATCH(TEXT(A1720,"YYYY-MM-DD"),'Price Data'!J:J,0)+1),""),"")</f>
        <v>1.3824884792626843E-2</v>
      </c>
      <c r="J1720" s="34">
        <f>IFERROR(INDEX('Price Data'!N:N,MATCH(TEXT(A1720,"YYYY-MM-DD"),'Price Data'!M:M,0)),"")</f>
        <v>2.44</v>
      </c>
      <c r="K1720" s="10" cm="1">
        <f t="array" ref="K1720">IFERROR(IF(ISNUMBER(J1720),(J1720-INDEX('Price Data'!N:N,MATCH(TEXT(A1720,"YYYY-MM-DD"),'Price Data'!M:M,0)+1))/INDEX('Price Data'!N:N,MATCH(TEXT(A1720,"YYYY-MM-DD"),'Price Data'!M:M,0)+1),""),"")</f>
        <v>-8.1300813008130159E-3</v>
      </c>
      <c r="L1720" s="34">
        <f>IFERROR(INDEX('Price Data'!Q:Q,MATCH(TEXT(A1720,"YYYY-MM-DD"),'Price Data'!P:P,0)),"")</f>
        <v>1.97</v>
      </c>
      <c r="M1720" s="10" cm="1">
        <f t="array" ref="M1720">IFERROR(IF(ISNUMBER(L1720),(L1720-INDEX('Price Data'!Q:Q,MATCH(TEXT(A1720,"YYYY-MM-DD"),'Price Data'!P:P,0)+1))/INDEX('Price Data'!Q:Q,MATCH(TEXT(A1720,"YYYY-MM-DD"),'Price Data'!P:P,0)+1),""),"")</f>
        <v>-1.5000000000000013E-2</v>
      </c>
      <c r="N1720" s="34">
        <f>IFERROR(INDEX('Price Data'!T:T,MATCH(TEXT(A1720,"YYYY-MM-DD"),'Price Data'!S:S,0)),"")</f>
        <v>2.46</v>
      </c>
      <c r="O1720" s="10" cm="1">
        <f t="array" ref="O1720">IFERROR(IF(ISNUMBER(N1720),(N1720-INDEX('Price Data'!T:T,MATCH(TEXT(A1720,"YYYY-MM-DD"),'Price Data'!S:S,0)+1))/INDEX('Price Data'!T:T,MATCH(TEXT(A1720,"YYYY-MM-DD"),'Price Data'!S:S,0)+1),""),"")</f>
        <v>0</v>
      </c>
    </row>
    <row r="1721" spans="1:15" x14ac:dyDescent="0.3">
      <c r="A1721" s="8">
        <v>43540</v>
      </c>
      <c r="B1721" s="34" t="str">
        <f>IFERROR(INDEX('Price Data'!B:B,MATCH(TEXT(A1721,"YYYY-MM-DD"),'Price Data'!A:A,0)),"")</f>
        <v/>
      </c>
      <c r="C1721" s="10" t="str" cm="1">
        <f t="array" ref="C1721">IFERROR(IF(ISNUMBER(B1721),(B1721-INDEX('Price Data'!B:B,MATCH(TEXT(A1721,"YYYY-MM-DD"),'Price Data'!A:A,0)+1))/INDEX('Price Data'!B:B,MATCH(TEXT(A1721,"YYYY-MM-DD"),'Price Data'!A:A,0)+1),""),"")</f>
        <v/>
      </c>
      <c r="D1721" s="34" t="str">
        <f>IFERROR(INDEX('Price Data'!E:E,MATCH(TEXT(A1721,"YYYY-MM-DD"),'Price Data'!D:D,0)),"")</f>
        <v/>
      </c>
      <c r="E1721" s="10" t="str" cm="1">
        <f t="array" ref="E1721">IFERROR(IF(ISNUMBER(D1721),(D1721-INDEX('Price Data'!E:E,MATCH(TEXT(A1721,"YYYY-MM-DD"),'Price Data'!D:D,0)+1))/INDEX('Price Data'!E:E,MATCH(TEXT(A1721,"YYYY-MM-DD"),'Price Data'!D:D,0)+1),""),"")</f>
        <v/>
      </c>
      <c r="F1721" s="34" t="str">
        <f>IFERROR(INDEX('Price Data'!H:H,MATCH(TEXT(A1721,"YYYY-MM-DD"),'Price Data'!G:G,0)),"")</f>
        <v/>
      </c>
      <c r="G1721" s="10" t="str" cm="1">
        <f t="array" ref="G1721">IFERROR(IF(ISNUMBER(F1721),(F1721-INDEX('Price Data'!H:H,MATCH(TEXT(A1721,"YYYY-MM-DD"),'Price Data'!G:G,0)+1))/INDEX('Price Data'!H:H,MATCH(TEXT(A1721,"YYYY-MM-DD"),'Price Data'!G:G,0)+1),""),"")</f>
        <v/>
      </c>
      <c r="H1721" s="34" t="str">
        <f>IFERROR(INDEX('Price Data'!K:K,MATCH(TEXT(A1721,"YYYY-MM-DD"),'Price Data'!J:J,0)),"")</f>
        <v/>
      </c>
      <c r="I1721" s="10" t="str" cm="1">
        <f t="array" ref="I1721">IFERROR(IF(ISNUMBER(H1721),(H1721-INDEX('Price Data'!K:K,MATCH(TEXT(A1721,"YYYY-MM-DD"),'Price Data'!J:J,0)+1))/INDEX('Price Data'!K:K,MATCH(TEXT(A1721,"YYYY-MM-DD"),'Price Data'!J:J,0)+1),""),"")</f>
        <v/>
      </c>
      <c r="J1721" s="34" t="str">
        <f>IFERROR(INDEX('Price Data'!N:N,MATCH(TEXT(A1721,"YYYY-MM-DD"),'Price Data'!M:M,0)),"")</f>
        <v/>
      </c>
      <c r="K1721" s="10" t="str" cm="1">
        <f t="array" ref="K1721">IFERROR(IF(ISNUMBER(J1721),(J1721-INDEX('Price Data'!N:N,MATCH(TEXT(A1721,"YYYY-MM-DD"),'Price Data'!M:M,0)+1))/INDEX('Price Data'!N:N,MATCH(TEXT(A1721,"YYYY-MM-DD"),'Price Data'!M:M,0)+1),""),"")</f>
        <v/>
      </c>
      <c r="L1721" s="34" t="str">
        <f>IFERROR(INDEX('Price Data'!Q:Q,MATCH(TEXT(A1721,"YYYY-MM-DD"),'Price Data'!P:P,0)),"")</f>
        <v/>
      </c>
      <c r="M1721" s="10" t="str" cm="1">
        <f t="array" ref="M1721">IFERROR(IF(ISNUMBER(L1721),(L1721-INDEX('Price Data'!Q:Q,MATCH(TEXT(A1721,"YYYY-MM-DD"),'Price Data'!P:P,0)+1))/INDEX('Price Data'!Q:Q,MATCH(TEXT(A1721,"YYYY-MM-DD"),'Price Data'!P:P,0)+1),""),"")</f>
        <v/>
      </c>
      <c r="N1721" s="34" t="str">
        <f>IFERROR(INDEX('Price Data'!T:T,MATCH(TEXT(A1721,"YYYY-MM-DD"),'Price Data'!S:S,0)),"")</f>
        <v/>
      </c>
      <c r="O1721" s="10" t="str" cm="1">
        <f t="array" ref="O1721">IFERROR(IF(ISNUMBER(N1721),(N1721-INDEX('Price Data'!T:T,MATCH(TEXT(A1721,"YYYY-MM-DD"),'Price Data'!S:S,0)+1))/INDEX('Price Data'!T:T,MATCH(TEXT(A1721,"YYYY-MM-DD"),'Price Data'!S:S,0)+1),""),"")</f>
        <v/>
      </c>
    </row>
    <row r="1722" spans="1:15" x14ac:dyDescent="0.3">
      <c r="A1722" s="8">
        <v>43541</v>
      </c>
      <c r="B1722" s="34" t="str">
        <f>IFERROR(INDEX('Price Data'!B:B,MATCH(TEXT(A1722,"YYYY-MM-DD"),'Price Data'!A:A,0)),"")</f>
        <v/>
      </c>
      <c r="C1722" s="10" t="str" cm="1">
        <f t="array" ref="C1722">IFERROR(IF(ISNUMBER(B1722),(B1722-INDEX('Price Data'!B:B,MATCH(TEXT(A1722,"YYYY-MM-DD"),'Price Data'!A:A,0)+1))/INDEX('Price Data'!B:B,MATCH(TEXT(A1722,"YYYY-MM-DD"),'Price Data'!A:A,0)+1),""),"")</f>
        <v/>
      </c>
      <c r="D1722" s="34" t="str">
        <f>IFERROR(INDEX('Price Data'!E:E,MATCH(TEXT(A1722,"YYYY-MM-DD"),'Price Data'!D:D,0)),"")</f>
        <v/>
      </c>
      <c r="E1722" s="10" t="str" cm="1">
        <f t="array" ref="E1722">IFERROR(IF(ISNUMBER(D1722),(D1722-INDEX('Price Data'!E:E,MATCH(TEXT(A1722,"YYYY-MM-DD"),'Price Data'!D:D,0)+1))/INDEX('Price Data'!E:E,MATCH(TEXT(A1722,"YYYY-MM-DD"),'Price Data'!D:D,0)+1),""),"")</f>
        <v/>
      </c>
      <c r="F1722" s="34" t="str">
        <f>IFERROR(INDEX('Price Data'!H:H,MATCH(TEXT(A1722,"YYYY-MM-DD"),'Price Data'!G:G,0)),"")</f>
        <v/>
      </c>
      <c r="G1722" s="10" t="str" cm="1">
        <f t="array" ref="G1722">IFERROR(IF(ISNUMBER(F1722),(F1722-INDEX('Price Data'!H:H,MATCH(TEXT(A1722,"YYYY-MM-DD"),'Price Data'!G:G,0)+1))/INDEX('Price Data'!H:H,MATCH(TEXT(A1722,"YYYY-MM-DD"),'Price Data'!G:G,0)+1),""),"")</f>
        <v/>
      </c>
      <c r="H1722" s="34" t="str">
        <f>IFERROR(INDEX('Price Data'!K:K,MATCH(TEXT(A1722,"YYYY-MM-DD"),'Price Data'!J:J,0)),"")</f>
        <v/>
      </c>
      <c r="I1722" s="10" t="str" cm="1">
        <f t="array" ref="I1722">IFERROR(IF(ISNUMBER(H1722),(H1722-INDEX('Price Data'!K:K,MATCH(TEXT(A1722,"YYYY-MM-DD"),'Price Data'!J:J,0)+1))/INDEX('Price Data'!K:K,MATCH(TEXT(A1722,"YYYY-MM-DD"),'Price Data'!J:J,0)+1),""),"")</f>
        <v/>
      </c>
      <c r="J1722" s="34" t="str">
        <f>IFERROR(INDEX('Price Data'!N:N,MATCH(TEXT(A1722,"YYYY-MM-DD"),'Price Data'!M:M,0)),"")</f>
        <v/>
      </c>
      <c r="K1722" s="10" t="str" cm="1">
        <f t="array" ref="K1722">IFERROR(IF(ISNUMBER(J1722),(J1722-INDEX('Price Data'!N:N,MATCH(TEXT(A1722,"YYYY-MM-DD"),'Price Data'!M:M,0)+1))/INDEX('Price Data'!N:N,MATCH(TEXT(A1722,"YYYY-MM-DD"),'Price Data'!M:M,0)+1),""),"")</f>
        <v/>
      </c>
      <c r="L1722" s="34" t="str">
        <f>IFERROR(INDEX('Price Data'!Q:Q,MATCH(TEXT(A1722,"YYYY-MM-DD"),'Price Data'!P:P,0)),"")</f>
        <v/>
      </c>
      <c r="M1722" s="10" t="str" cm="1">
        <f t="array" ref="M1722">IFERROR(IF(ISNUMBER(L1722),(L1722-INDEX('Price Data'!Q:Q,MATCH(TEXT(A1722,"YYYY-MM-DD"),'Price Data'!P:P,0)+1))/INDEX('Price Data'!Q:Q,MATCH(TEXT(A1722,"YYYY-MM-DD"),'Price Data'!P:P,0)+1),""),"")</f>
        <v/>
      </c>
      <c r="N1722" s="34" t="str">
        <f>IFERROR(INDEX('Price Data'!T:T,MATCH(TEXT(A1722,"YYYY-MM-DD"),'Price Data'!S:S,0)),"")</f>
        <v/>
      </c>
      <c r="O1722" s="10" t="str" cm="1">
        <f t="array" ref="O1722">IFERROR(IF(ISNUMBER(N1722),(N1722-INDEX('Price Data'!T:T,MATCH(TEXT(A1722,"YYYY-MM-DD"),'Price Data'!S:S,0)+1))/INDEX('Price Data'!T:T,MATCH(TEXT(A1722,"YYYY-MM-DD"),'Price Data'!S:S,0)+1),""),"")</f>
        <v/>
      </c>
    </row>
    <row r="1723" spans="1:15" x14ac:dyDescent="0.3">
      <c r="A1723" s="8">
        <v>43542</v>
      </c>
      <c r="B1723" s="34">
        <f>IFERROR(INDEX('Price Data'!B:B,MATCH(TEXT(A1723,"YYYY-MM-DD"),'Price Data'!A:A,0)),"")</f>
        <v>21235</v>
      </c>
      <c r="C1723" s="10" cm="1">
        <f t="array" ref="C1723">IFERROR(IF(ISNUMBER(B1723),(B1723-INDEX('Price Data'!B:B,MATCH(TEXT(A1723,"YYYY-MM-DD"),'Price Data'!A:A,0)+1))/INDEX('Price Data'!B:B,MATCH(TEXT(A1723,"YYYY-MM-DD"),'Price Data'!A:A,0)+1),""),"")</f>
        <v>9.0282727488714652E-3</v>
      </c>
      <c r="D1723" s="34">
        <f>IFERROR(INDEX('Price Data'!E:E,MATCH(TEXT(A1723,"YYYY-MM-DD"),'Price Data'!D:D,0)),"")</f>
        <v>12.07</v>
      </c>
      <c r="E1723" s="10" cm="1">
        <f t="array" ref="E1723">IFERROR(IF(ISNUMBER(D1723),(D1723-INDEX('Price Data'!E:E,MATCH(TEXT(A1723,"YYYY-MM-DD"),'Price Data'!D:D,0)+1))/INDEX('Price Data'!E:E,MATCH(TEXT(A1723,"YYYY-MM-DD"),'Price Data'!D:D,0)+1),""),"")</f>
        <v>2.7234042553191513E-2</v>
      </c>
      <c r="F1723" s="34">
        <f>IFERROR(INDEX('Price Data'!H:H,MATCH(TEXT(A1723,"YYYY-MM-DD"),'Price Data'!G:G,0)),"")</f>
        <v>129.050003</v>
      </c>
      <c r="G1723" s="10" cm="1">
        <f t="array" ref="G1723">IFERROR(IF(ISNUMBER(F1723),(F1723-INDEX('Price Data'!H:H,MATCH(TEXT(A1723,"YYYY-MM-DD"),'Price Data'!G:G,0)+1))/INDEX('Price Data'!H:H,MATCH(TEXT(A1723,"YYYY-MM-DD"),'Price Data'!G:G,0)+1),""),"")</f>
        <v>1.8145980276134153E-2</v>
      </c>
      <c r="H1723" s="34">
        <f>IFERROR(INDEX('Price Data'!K:K,MATCH(TEXT(A1723,"YYYY-MM-DD"),'Price Data'!J:J,0)),"")</f>
        <v>2.23</v>
      </c>
      <c r="I1723" s="10" cm="1">
        <f t="array" ref="I1723">IFERROR(IF(ISNUMBER(H1723),(H1723-INDEX('Price Data'!K:K,MATCH(TEXT(A1723,"YYYY-MM-DD"),'Price Data'!J:J,0)+1))/INDEX('Price Data'!K:K,MATCH(TEXT(A1723,"YYYY-MM-DD"),'Price Data'!J:J,0)+1),""),"")</f>
        <v>1.3636363636363547E-2</v>
      </c>
      <c r="J1723" s="34">
        <f>IFERROR(INDEX('Price Data'!N:N,MATCH(TEXT(A1723,"YYYY-MM-DD"),'Price Data'!M:M,0)),"")</f>
        <v>2.5099999999999998</v>
      </c>
      <c r="K1723" s="10" cm="1">
        <f t="array" ref="K1723">IFERROR(IF(ISNUMBER(J1723),(J1723-INDEX('Price Data'!N:N,MATCH(TEXT(A1723,"YYYY-MM-DD"),'Price Data'!M:M,0)+1))/INDEX('Price Data'!N:N,MATCH(TEXT(A1723,"YYYY-MM-DD"),'Price Data'!M:M,0)+1),""),"")</f>
        <v>2.8688524590163869E-2</v>
      </c>
      <c r="L1723" s="34">
        <f>IFERROR(INDEX('Price Data'!Q:Q,MATCH(TEXT(A1723,"YYYY-MM-DD"),'Price Data'!P:P,0)),"")</f>
        <v>2.06</v>
      </c>
      <c r="M1723" s="10" cm="1">
        <f t="array" ref="M1723">IFERROR(IF(ISNUMBER(L1723),(L1723-INDEX('Price Data'!Q:Q,MATCH(TEXT(A1723,"YYYY-MM-DD"),'Price Data'!P:P,0)+1))/INDEX('Price Data'!Q:Q,MATCH(TEXT(A1723,"YYYY-MM-DD"),'Price Data'!P:P,0)+1),""),"")</f>
        <v>4.5685279187817299E-2</v>
      </c>
      <c r="N1723" s="34">
        <f>IFERROR(INDEX('Price Data'!T:T,MATCH(TEXT(A1723,"YYYY-MM-DD"),'Price Data'!S:S,0)),"")</f>
        <v>2.4900000000000002</v>
      </c>
      <c r="O1723" s="10" cm="1">
        <f t="array" ref="O1723">IFERROR(IF(ISNUMBER(N1723),(N1723-INDEX('Price Data'!T:T,MATCH(TEXT(A1723,"YYYY-MM-DD"),'Price Data'!S:S,0)+1))/INDEX('Price Data'!T:T,MATCH(TEXT(A1723,"YYYY-MM-DD"),'Price Data'!S:S,0)+1),""),"")</f>
        <v>1.2195121951219613E-2</v>
      </c>
    </row>
    <row r="1724" spans="1:15" x14ac:dyDescent="0.3">
      <c r="A1724" s="8">
        <v>43543</v>
      </c>
      <c r="B1724" s="34">
        <f>IFERROR(INDEX('Price Data'!B:B,MATCH(TEXT(A1724,"YYYY-MM-DD"),'Price Data'!A:A,0)),"")</f>
        <v>21430</v>
      </c>
      <c r="C1724" s="10" cm="1">
        <f t="array" ref="C1724">IFERROR(IF(ISNUMBER(B1724),(B1724-INDEX('Price Data'!B:B,MATCH(TEXT(A1724,"YYYY-MM-DD"),'Price Data'!A:A,0)+1))/INDEX('Price Data'!B:B,MATCH(TEXT(A1724,"YYYY-MM-DD"),'Price Data'!A:A,0)+1),""),"")</f>
        <v>9.1829526724746882E-3</v>
      </c>
      <c r="D1724" s="34">
        <f>IFERROR(INDEX('Price Data'!E:E,MATCH(TEXT(A1724,"YYYY-MM-DD"),'Price Data'!D:D,0)),"")</f>
        <v>12.22</v>
      </c>
      <c r="E1724" s="10" cm="1">
        <f t="array" ref="E1724">IFERROR(IF(ISNUMBER(D1724),(D1724-INDEX('Price Data'!E:E,MATCH(TEXT(A1724,"YYYY-MM-DD"),'Price Data'!D:D,0)+1))/INDEX('Price Data'!E:E,MATCH(TEXT(A1724,"YYYY-MM-DD"),'Price Data'!D:D,0)+1),""),"")</f>
        <v>1.2427506213753136E-2</v>
      </c>
      <c r="F1724" s="34">
        <f>IFERROR(INDEX('Price Data'!H:H,MATCH(TEXT(A1724,"YYYY-MM-DD"),'Price Data'!G:G,0)),"")</f>
        <v>131.199997</v>
      </c>
      <c r="G1724" s="10" cm="1">
        <f t="array" ref="G1724">IFERROR(IF(ISNUMBER(F1724),(F1724-INDEX('Price Data'!H:H,MATCH(TEXT(A1724,"YYYY-MM-DD"),'Price Data'!G:G,0)+1))/INDEX('Price Data'!H:H,MATCH(TEXT(A1724,"YYYY-MM-DD"),'Price Data'!G:G,0)+1),""),"")</f>
        <v>1.6660162340329372E-2</v>
      </c>
      <c r="H1724" s="34">
        <f>IFERROR(INDEX('Price Data'!K:K,MATCH(TEXT(A1724,"YYYY-MM-DD"),'Price Data'!J:J,0)),"")</f>
        <v>2.2400000000000002</v>
      </c>
      <c r="I1724" s="10" cm="1">
        <f t="array" ref="I1724">IFERROR(IF(ISNUMBER(H1724),(H1724-INDEX('Price Data'!K:K,MATCH(TEXT(A1724,"YYYY-MM-DD"),'Price Data'!J:J,0)+1))/INDEX('Price Data'!K:K,MATCH(TEXT(A1724,"YYYY-MM-DD"),'Price Data'!J:J,0)+1),""),"")</f>
        <v>4.48430493273553E-3</v>
      </c>
      <c r="J1724" s="34">
        <f>IFERROR(INDEX('Price Data'!N:N,MATCH(TEXT(A1724,"YYYY-MM-DD"),'Price Data'!M:M,0)),"")</f>
        <v>2.5299999999999998</v>
      </c>
      <c r="K1724" s="10" cm="1">
        <f t="array" ref="K1724">IFERROR(IF(ISNUMBER(J1724),(J1724-INDEX('Price Data'!N:N,MATCH(TEXT(A1724,"YYYY-MM-DD"),'Price Data'!M:M,0)+1))/INDEX('Price Data'!N:N,MATCH(TEXT(A1724,"YYYY-MM-DD"),'Price Data'!M:M,0)+1),""),"")</f>
        <v>7.9681274900398492E-3</v>
      </c>
      <c r="L1724" s="34">
        <f>IFERROR(INDEX('Price Data'!Q:Q,MATCH(TEXT(A1724,"YYYY-MM-DD"),'Price Data'!P:P,0)),"")</f>
        <v>2.04</v>
      </c>
      <c r="M1724" s="10" cm="1">
        <f t="array" ref="M1724">IFERROR(IF(ISNUMBER(L1724),(L1724-INDEX('Price Data'!Q:Q,MATCH(TEXT(A1724,"YYYY-MM-DD"),'Price Data'!P:P,0)+1))/INDEX('Price Data'!Q:Q,MATCH(TEXT(A1724,"YYYY-MM-DD"),'Price Data'!P:P,0)+1),""),"")</f>
        <v>-9.7087378640776777E-3</v>
      </c>
      <c r="N1724" s="34">
        <f>IFERROR(INDEX('Price Data'!T:T,MATCH(TEXT(A1724,"YYYY-MM-DD"),'Price Data'!S:S,0)),"")</f>
        <v>2.5</v>
      </c>
      <c r="O1724" s="10" cm="1">
        <f t="array" ref="O1724">IFERROR(IF(ISNUMBER(N1724),(N1724-INDEX('Price Data'!T:T,MATCH(TEXT(A1724,"YYYY-MM-DD"),'Price Data'!S:S,0)+1))/INDEX('Price Data'!T:T,MATCH(TEXT(A1724,"YYYY-MM-DD"),'Price Data'!S:S,0)+1),""),"")</f>
        <v>4.0160642570280262E-3</v>
      </c>
    </row>
    <row r="1725" spans="1:15" x14ac:dyDescent="0.3">
      <c r="A1725" s="8">
        <v>43544</v>
      </c>
      <c r="B1725" s="34">
        <f>IFERROR(INDEX('Price Data'!B:B,MATCH(TEXT(A1725,"YYYY-MM-DD"),'Price Data'!A:A,0)),"")</f>
        <v>21330</v>
      </c>
      <c r="C1725" s="10" cm="1">
        <f t="array" ref="C1725">IFERROR(IF(ISNUMBER(B1725),(B1725-INDEX('Price Data'!B:B,MATCH(TEXT(A1725,"YYYY-MM-DD"),'Price Data'!A:A,0)+1))/INDEX('Price Data'!B:B,MATCH(TEXT(A1725,"YYYY-MM-DD"),'Price Data'!A:A,0)+1),""),"")</f>
        <v>-4.6663555762949133E-3</v>
      </c>
      <c r="D1725" s="34">
        <f>IFERROR(INDEX('Price Data'!E:E,MATCH(TEXT(A1725,"YYYY-MM-DD"),'Price Data'!D:D,0)),"")</f>
        <v>12.13</v>
      </c>
      <c r="E1725" s="10" cm="1">
        <f t="array" ref="E1725">IFERROR(IF(ISNUMBER(D1725),(D1725-INDEX('Price Data'!E:E,MATCH(TEXT(A1725,"YYYY-MM-DD"),'Price Data'!D:D,0)+1))/INDEX('Price Data'!E:E,MATCH(TEXT(A1725,"YYYY-MM-DD"),'Price Data'!D:D,0)+1),""),"")</f>
        <v>-7.3649754500818209E-3</v>
      </c>
      <c r="F1725" s="34">
        <f>IFERROR(INDEX('Price Data'!H:H,MATCH(TEXT(A1725,"YYYY-MM-DD"),'Price Data'!G:G,0)),"")</f>
        <v>133.39999399999999</v>
      </c>
      <c r="G1725" s="10" cm="1">
        <f t="array" ref="G1725">IFERROR(IF(ISNUMBER(F1725),(F1725-INDEX('Price Data'!H:H,MATCH(TEXT(A1725,"YYYY-MM-DD"),'Price Data'!G:G,0)+1))/INDEX('Price Data'!H:H,MATCH(TEXT(A1725,"YYYY-MM-DD"),'Price Data'!G:G,0)+1),""),"")</f>
        <v>1.6768270200493953E-2</v>
      </c>
      <c r="H1725" s="34">
        <f>IFERROR(INDEX('Price Data'!K:K,MATCH(TEXT(A1725,"YYYY-MM-DD"),'Price Data'!J:J,0)),"")</f>
        <v>2.23</v>
      </c>
      <c r="I1725" s="10" cm="1">
        <f t="array" ref="I1725">IFERROR(IF(ISNUMBER(H1725),(H1725-INDEX('Price Data'!K:K,MATCH(TEXT(A1725,"YYYY-MM-DD"),'Price Data'!J:J,0)+1))/INDEX('Price Data'!K:K,MATCH(TEXT(A1725,"YYYY-MM-DD"),'Price Data'!J:J,0)+1),""),"")</f>
        <v>-4.4642857142858173E-3</v>
      </c>
      <c r="J1725" s="34">
        <f>IFERROR(INDEX('Price Data'!N:N,MATCH(TEXT(A1725,"YYYY-MM-DD"),'Price Data'!M:M,0)),"")</f>
        <v>2.5299999999999998</v>
      </c>
      <c r="K1725" s="10" cm="1">
        <f t="array" ref="K1725">IFERROR(IF(ISNUMBER(J1725),(J1725-INDEX('Price Data'!N:N,MATCH(TEXT(A1725,"YYYY-MM-DD"),'Price Data'!M:M,0)+1))/INDEX('Price Data'!N:N,MATCH(TEXT(A1725,"YYYY-MM-DD"),'Price Data'!M:M,0)+1),""),"")</f>
        <v>0</v>
      </c>
      <c r="L1725" s="34">
        <f>IFERROR(INDEX('Price Data'!Q:Q,MATCH(TEXT(A1725,"YYYY-MM-DD"),'Price Data'!P:P,0)),"")</f>
        <v>1.99</v>
      </c>
      <c r="M1725" s="10" cm="1">
        <f t="array" ref="M1725">IFERROR(IF(ISNUMBER(L1725),(L1725-INDEX('Price Data'!Q:Q,MATCH(TEXT(A1725,"YYYY-MM-DD"),'Price Data'!P:P,0)+1))/INDEX('Price Data'!Q:Q,MATCH(TEXT(A1725,"YYYY-MM-DD"),'Price Data'!P:P,0)+1),""),"")</f>
        <v>-2.4509803921568648E-2</v>
      </c>
      <c r="N1725" s="34">
        <f>IFERROR(INDEX('Price Data'!T:T,MATCH(TEXT(A1725,"YYYY-MM-DD"),'Price Data'!S:S,0)),"")</f>
        <v>2.5</v>
      </c>
      <c r="O1725" s="10" cm="1">
        <f t="array" ref="O1725">IFERROR(IF(ISNUMBER(N1725),(N1725-INDEX('Price Data'!T:T,MATCH(TEXT(A1725,"YYYY-MM-DD"),'Price Data'!S:S,0)+1))/INDEX('Price Data'!T:T,MATCH(TEXT(A1725,"YYYY-MM-DD"),'Price Data'!S:S,0)+1),""),"")</f>
        <v>0</v>
      </c>
    </row>
    <row r="1726" spans="1:15" x14ac:dyDescent="0.3">
      <c r="A1726" s="8">
        <v>43545</v>
      </c>
      <c r="B1726" s="34">
        <f>IFERROR(INDEX('Price Data'!B:B,MATCH(TEXT(A1726,"YYYY-MM-DD"),'Price Data'!A:A,0)),"")</f>
        <v>21373</v>
      </c>
      <c r="C1726" s="10" cm="1">
        <f t="array" ref="C1726">IFERROR(IF(ISNUMBER(B1726),(B1726-INDEX('Price Data'!B:B,MATCH(TEXT(A1726,"YYYY-MM-DD"),'Price Data'!A:A,0)+1))/INDEX('Price Data'!B:B,MATCH(TEXT(A1726,"YYYY-MM-DD"),'Price Data'!A:A,0)+1),""),"")</f>
        <v>2.015939990623535E-3</v>
      </c>
      <c r="D1726" s="34">
        <f>IFERROR(INDEX('Price Data'!E:E,MATCH(TEXT(A1726,"YYYY-MM-DD"),'Price Data'!D:D,0)),"")</f>
        <v>11.92</v>
      </c>
      <c r="E1726" s="10" cm="1">
        <f t="array" ref="E1726">IFERROR(IF(ISNUMBER(D1726),(D1726-INDEX('Price Data'!E:E,MATCH(TEXT(A1726,"YYYY-MM-DD"),'Price Data'!D:D,0)+1))/INDEX('Price Data'!E:E,MATCH(TEXT(A1726,"YYYY-MM-DD"),'Price Data'!D:D,0)+1),""),"")</f>
        <v>-1.7312448474855798E-2</v>
      </c>
      <c r="F1726" s="34">
        <f>IFERROR(INDEX('Price Data'!H:H,MATCH(TEXT(A1726,"YYYY-MM-DD"),'Price Data'!G:G,0)),"")</f>
        <v>130</v>
      </c>
      <c r="G1726" s="10" cm="1">
        <f t="array" ref="G1726">IFERROR(IF(ISNUMBER(F1726),(F1726-INDEX('Price Data'!H:H,MATCH(TEXT(A1726,"YYYY-MM-DD"),'Price Data'!G:G,0)+1))/INDEX('Price Data'!H:H,MATCH(TEXT(A1726,"YYYY-MM-DD"),'Price Data'!G:G,0)+1),""),"")</f>
        <v>-2.5487212540654183E-2</v>
      </c>
      <c r="H1726" s="34">
        <f>IFERROR(INDEX('Price Data'!K:K,MATCH(TEXT(A1726,"YYYY-MM-DD"),'Price Data'!J:J,0)),"")</f>
        <v>2.2200000000000002</v>
      </c>
      <c r="I1726" s="10" cm="1">
        <f t="array" ref="I1726">IFERROR(IF(ISNUMBER(H1726),(H1726-INDEX('Price Data'!K:K,MATCH(TEXT(A1726,"YYYY-MM-DD"),'Price Data'!J:J,0)+1))/INDEX('Price Data'!K:K,MATCH(TEXT(A1726,"YYYY-MM-DD"),'Price Data'!J:J,0)+1),""),"")</f>
        <v>-4.4843049327353305E-3</v>
      </c>
      <c r="J1726" s="34">
        <f>IFERROR(INDEX('Price Data'!N:N,MATCH(TEXT(A1726,"YYYY-MM-DD"),'Price Data'!M:M,0)),"")</f>
        <v>2.5</v>
      </c>
      <c r="K1726" s="10" cm="1">
        <f t="array" ref="K1726">IFERROR(IF(ISNUMBER(J1726),(J1726-INDEX('Price Data'!N:N,MATCH(TEXT(A1726,"YYYY-MM-DD"),'Price Data'!M:M,0)+1))/INDEX('Price Data'!N:N,MATCH(TEXT(A1726,"YYYY-MM-DD"),'Price Data'!M:M,0)+1),""),"")</f>
        <v>-1.1857707509881346E-2</v>
      </c>
      <c r="L1726" s="34">
        <f>IFERROR(INDEX('Price Data'!Q:Q,MATCH(TEXT(A1726,"YYYY-MM-DD"),'Price Data'!P:P,0)),"")</f>
        <v>1.97</v>
      </c>
      <c r="M1726" s="10" cm="1">
        <f t="array" ref="M1726">IFERROR(IF(ISNUMBER(L1726),(L1726-INDEX('Price Data'!Q:Q,MATCH(TEXT(A1726,"YYYY-MM-DD"),'Price Data'!P:P,0)+1))/INDEX('Price Data'!Q:Q,MATCH(TEXT(A1726,"YYYY-MM-DD"),'Price Data'!P:P,0)+1),""),"")</f>
        <v>-1.0050251256281416E-2</v>
      </c>
      <c r="N1726" s="34">
        <f>IFERROR(INDEX('Price Data'!T:T,MATCH(TEXT(A1726,"YYYY-MM-DD"),'Price Data'!S:S,0)),"")</f>
        <v>2.5</v>
      </c>
      <c r="O1726" s="10" cm="1">
        <f t="array" ref="O1726">IFERROR(IF(ISNUMBER(N1726),(N1726-INDEX('Price Data'!T:T,MATCH(TEXT(A1726,"YYYY-MM-DD"),'Price Data'!S:S,0)+1))/INDEX('Price Data'!T:T,MATCH(TEXT(A1726,"YYYY-MM-DD"),'Price Data'!S:S,0)+1),""),"")</f>
        <v>0</v>
      </c>
    </row>
    <row r="1727" spans="1:15" x14ac:dyDescent="0.3">
      <c r="A1727" s="8">
        <v>43546</v>
      </c>
      <c r="B1727" s="34">
        <f>IFERROR(INDEX('Price Data'!B:B,MATCH(TEXT(A1727,"YYYY-MM-DD"),'Price Data'!A:A,0)),"")</f>
        <v>21079</v>
      </c>
      <c r="C1727" s="10" cm="1">
        <f t="array" ref="C1727">IFERROR(IF(ISNUMBER(B1727),(B1727-INDEX('Price Data'!B:B,MATCH(TEXT(A1727,"YYYY-MM-DD"),'Price Data'!A:A,0)+1))/INDEX('Price Data'!B:B,MATCH(TEXT(A1727,"YYYY-MM-DD"),'Price Data'!A:A,0)+1),""),"")</f>
        <v>-1.3755673045431151E-2</v>
      </c>
      <c r="D1727" s="34">
        <f>IFERROR(INDEX('Price Data'!E:E,MATCH(TEXT(A1727,"YYYY-MM-DD"),'Price Data'!D:D,0)),"")</f>
        <v>11.38</v>
      </c>
      <c r="E1727" s="10" cm="1">
        <f t="array" ref="E1727">IFERROR(IF(ISNUMBER(D1727),(D1727-INDEX('Price Data'!E:E,MATCH(TEXT(A1727,"YYYY-MM-DD"),'Price Data'!D:D,0)+1))/INDEX('Price Data'!E:E,MATCH(TEXT(A1727,"YYYY-MM-DD"),'Price Data'!D:D,0)+1),""),"")</f>
        <v>-4.530201342281872E-2</v>
      </c>
      <c r="F1727" s="34">
        <f>IFERROR(INDEX('Price Data'!H:H,MATCH(TEXT(A1727,"YYYY-MM-DD"),'Price Data'!G:G,0)),"")</f>
        <v>127.25</v>
      </c>
      <c r="G1727" s="10" cm="1">
        <f t="array" ref="G1727">IFERROR(IF(ISNUMBER(F1727),(F1727-INDEX('Price Data'!H:H,MATCH(TEXT(A1727,"YYYY-MM-DD"),'Price Data'!G:G,0)+1))/INDEX('Price Data'!H:H,MATCH(TEXT(A1727,"YYYY-MM-DD"),'Price Data'!G:G,0)+1),""),"")</f>
        <v>-2.1153846153846155E-2</v>
      </c>
      <c r="H1727" s="34">
        <f>IFERROR(INDEX('Price Data'!K:K,MATCH(TEXT(A1727,"YYYY-MM-DD"),'Price Data'!J:J,0)),"")</f>
        <v>2.16</v>
      </c>
      <c r="I1727" s="10" cm="1">
        <f t="array" ref="I1727">IFERROR(IF(ISNUMBER(H1727),(H1727-INDEX('Price Data'!K:K,MATCH(TEXT(A1727,"YYYY-MM-DD"),'Price Data'!J:J,0)+1))/INDEX('Price Data'!K:K,MATCH(TEXT(A1727,"YYYY-MM-DD"),'Price Data'!J:J,0)+1),""),"")</f>
        <v>-2.7027027027027049E-2</v>
      </c>
      <c r="J1727" s="34">
        <f>IFERROR(INDEX('Price Data'!N:N,MATCH(TEXT(A1727,"YYYY-MM-DD"),'Price Data'!M:M,0)),"")</f>
        <v>2.4700000000000002</v>
      </c>
      <c r="K1727" s="10" cm="1">
        <f t="array" ref="K1727">IFERROR(IF(ISNUMBER(J1727),(J1727-INDEX('Price Data'!N:N,MATCH(TEXT(A1727,"YYYY-MM-DD"),'Price Data'!M:M,0)+1))/INDEX('Price Data'!N:N,MATCH(TEXT(A1727,"YYYY-MM-DD"),'Price Data'!M:M,0)+1),""),"")</f>
        <v>-1.1999999999999922E-2</v>
      </c>
      <c r="L1727" s="34">
        <f>IFERROR(INDEX('Price Data'!Q:Q,MATCH(TEXT(A1727,"YYYY-MM-DD"),'Price Data'!P:P,0)),"")</f>
        <v>1.89</v>
      </c>
      <c r="M1727" s="10" cm="1">
        <f t="array" ref="M1727">IFERROR(IF(ISNUMBER(L1727),(L1727-INDEX('Price Data'!Q:Q,MATCH(TEXT(A1727,"YYYY-MM-DD"),'Price Data'!P:P,0)+1))/INDEX('Price Data'!Q:Q,MATCH(TEXT(A1727,"YYYY-MM-DD"),'Price Data'!P:P,0)+1),""),"")</f>
        <v>-4.0609137055837602E-2</v>
      </c>
      <c r="N1727" s="34">
        <f>IFERROR(INDEX('Price Data'!T:T,MATCH(TEXT(A1727,"YYYY-MM-DD"),'Price Data'!S:S,0)),"")</f>
        <v>2.44</v>
      </c>
      <c r="O1727" s="10" cm="1">
        <f t="array" ref="O1727">IFERROR(IF(ISNUMBER(N1727),(N1727-INDEX('Price Data'!T:T,MATCH(TEXT(A1727,"YYYY-MM-DD"),'Price Data'!S:S,0)+1))/INDEX('Price Data'!T:T,MATCH(TEXT(A1727,"YYYY-MM-DD"),'Price Data'!S:S,0)+1),""),"")</f>
        <v>-2.4000000000000021E-2</v>
      </c>
    </row>
    <row r="1728" spans="1:15" x14ac:dyDescent="0.3">
      <c r="A1728" s="8">
        <v>43547</v>
      </c>
      <c r="B1728" s="34" t="str">
        <f>IFERROR(INDEX('Price Data'!B:B,MATCH(TEXT(A1728,"YYYY-MM-DD"),'Price Data'!A:A,0)),"")</f>
        <v/>
      </c>
      <c r="C1728" s="10" t="str" cm="1">
        <f t="array" ref="C1728">IFERROR(IF(ISNUMBER(B1728),(B1728-INDEX('Price Data'!B:B,MATCH(TEXT(A1728,"YYYY-MM-DD"),'Price Data'!A:A,0)+1))/INDEX('Price Data'!B:B,MATCH(TEXT(A1728,"YYYY-MM-DD"),'Price Data'!A:A,0)+1),""),"")</f>
        <v/>
      </c>
      <c r="D1728" s="34" t="str">
        <f>IFERROR(INDEX('Price Data'!E:E,MATCH(TEXT(A1728,"YYYY-MM-DD"),'Price Data'!D:D,0)),"")</f>
        <v/>
      </c>
      <c r="E1728" s="10" t="str" cm="1">
        <f t="array" ref="E1728">IFERROR(IF(ISNUMBER(D1728),(D1728-INDEX('Price Data'!E:E,MATCH(TEXT(A1728,"YYYY-MM-DD"),'Price Data'!D:D,0)+1))/INDEX('Price Data'!E:E,MATCH(TEXT(A1728,"YYYY-MM-DD"),'Price Data'!D:D,0)+1),""),"")</f>
        <v/>
      </c>
      <c r="F1728" s="34" t="str">
        <f>IFERROR(INDEX('Price Data'!H:H,MATCH(TEXT(A1728,"YYYY-MM-DD"),'Price Data'!G:G,0)),"")</f>
        <v/>
      </c>
      <c r="G1728" s="10" t="str" cm="1">
        <f t="array" ref="G1728">IFERROR(IF(ISNUMBER(F1728),(F1728-INDEX('Price Data'!H:H,MATCH(TEXT(A1728,"YYYY-MM-DD"),'Price Data'!G:G,0)+1))/INDEX('Price Data'!H:H,MATCH(TEXT(A1728,"YYYY-MM-DD"),'Price Data'!G:G,0)+1),""),"")</f>
        <v/>
      </c>
      <c r="H1728" s="34" t="str">
        <f>IFERROR(INDEX('Price Data'!K:K,MATCH(TEXT(A1728,"YYYY-MM-DD"),'Price Data'!J:J,0)),"")</f>
        <v/>
      </c>
      <c r="I1728" s="10" t="str" cm="1">
        <f t="array" ref="I1728">IFERROR(IF(ISNUMBER(H1728),(H1728-INDEX('Price Data'!K:K,MATCH(TEXT(A1728,"YYYY-MM-DD"),'Price Data'!J:J,0)+1))/INDEX('Price Data'!K:K,MATCH(TEXT(A1728,"YYYY-MM-DD"),'Price Data'!J:J,0)+1),""),"")</f>
        <v/>
      </c>
      <c r="J1728" s="34" t="str">
        <f>IFERROR(INDEX('Price Data'!N:N,MATCH(TEXT(A1728,"YYYY-MM-DD"),'Price Data'!M:M,0)),"")</f>
        <v/>
      </c>
      <c r="K1728" s="10" t="str" cm="1">
        <f t="array" ref="K1728">IFERROR(IF(ISNUMBER(J1728),(J1728-INDEX('Price Data'!N:N,MATCH(TEXT(A1728,"YYYY-MM-DD"),'Price Data'!M:M,0)+1))/INDEX('Price Data'!N:N,MATCH(TEXT(A1728,"YYYY-MM-DD"),'Price Data'!M:M,0)+1),""),"")</f>
        <v/>
      </c>
      <c r="L1728" s="34" t="str">
        <f>IFERROR(INDEX('Price Data'!Q:Q,MATCH(TEXT(A1728,"YYYY-MM-DD"),'Price Data'!P:P,0)),"")</f>
        <v/>
      </c>
      <c r="M1728" s="10" t="str" cm="1">
        <f t="array" ref="M1728">IFERROR(IF(ISNUMBER(L1728),(L1728-INDEX('Price Data'!Q:Q,MATCH(TEXT(A1728,"YYYY-MM-DD"),'Price Data'!P:P,0)+1))/INDEX('Price Data'!Q:Q,MATCH(TEXT(A1728,"YYYY-MM-DD"),'Price Data'!P:P,0)+1),""),"")</f>
        <v/>
      </c>
      <c r="N1728" s="34" t="str">
        <f>IFERROR(INDEX('Price Data'!T:T,MATCH(TEXT(A1728,"YYYY-MM-DD"),'Price Data'!S:S,0)),"")</f>
        <v/>
      </c>
      <c r="O1728" s="10" t="str" cm="1">
        <f t="array" ref="O1728">IFERROR(IF(ISNUMBER(N1728),(N1728-INDEX('Price Data'!T:T,MATCH(TEXT(A1728,"YYYY-MM-DD"),'Price Data'!S:S,0)+1))/INDEX('Price Data'!T:T,MATCH(TEXT(A1728,"YYYY-MM-DD"),'Price Data'!S:S,0)+1),""),"")</f>
        <v/>
      </c>
    </row>
    <row r="1729" spans="1:15" x14ac:dyDescent="0.3">
      <c r="A1729" s="8">
        <v>43548</v>
      </c>
      <c r="B1729" s="34" t="str">
        <f>IFERROR(INDEX('Price Data'!B:B,MATCH(TEXT(A1729,"YYYY-MM-DD"),'Price Data'!A:A,0)),"")</f>
        <v/>
      </c>
      <c r="C1729" s="10" t="str" cm="1">
        <f t="array" ref="C1729">IFERROR(IF(ISNUMBER(B1729),(B1729-INDEX('Price Data'!B:B,MATCH(TEXT(A1729,"YYYY-MM-DD"),'Price Data'!A:A,0)+1))/INDEX('Price Data'!B:B,MATCH(TEXT(A1729,"YYYY-MM-DD"),'Price Data'!A:A,0)+1),""),"")</f>
        <v/>
      </c>
      <c r="D1729" s="34" t="str">
        <f>IFERROR(INDEX('Price Data'!E:E,MATCH(TEXT(A1729,"YYYY-MM-DD"),'Price Data'!D:D,0)),"")</f>
        <v/>
      </c>
      <c r="E1729" s="10" t="str" cm="1">
        <f t="array" ref="E1729">IFERROR(IF(ISNUMBER(D1729),(D1729-INDEX('Price Data'!E:E,MATCH(TEXT(A1729,"YYYY-MM-DD"),'Price Data'!D:D,0)+1))/INDEX('Price Data'!E:E,MATCH(TEXT(A1729,"YYYY-MM-DD"),'Price Data'!D:D,0)+1),""),"")</f>
        <v/>
      </c>
      <c r="F1729" s="34" t="str">
        <f>IFERROR(INDEX('Price Data'!H:H,MATCH(TEXT(A1729,"YYYY-MM-DD"),'Price Data'!G:G,0)),"")</f>
        <v/>
      </c>
      <c r="G1729" s="10" t="str" cm="1">
        <f t="array" ref="G1729">IFERROR(IF(ISNUMBER(F1729),(F1729-INDEX('Price Data'!H:H,MATCH(TEXT(A1729,"YYYY-MM-DD"),'Price Data'!G:G,0)+1))/INDEX('Price Data'!H:H,MATCH(TEXT(A1729,"YYYY-MM-DD"),'Price Data'!G:G,0)+1),""),"")</f>
        <v/>
      </c>
      <c r="H1729" s="34" t="str">
        <f>IFERROR(INDEX('Price Data'!K:K,MATCH(TEXT(A1729,"YYYY-MM-DD"),'Price Data'!J:J,0)),"")</f>
        <v/>
      </c>
      <c r="I1729" s="10" t="str" cm="1">
        <f t="array" ref="I1729">IFERROR(IF(ISNUMBER(H1729),(H1729-INDEX('Price Data'!K:K,MATCH(TEXT(A1729,"YYYY-MM-DD"),'Price Data'!J:J,0)+1))/INDEX('Price Data'!K:K,MATCH(TEXT(A1729,"YYYY-MM-DD"),'Price Data'!J:J,0)+1),""),"")</f>
        <v/>
      </c>
      <c r="J1729" s="34" t="str">
        <f>IFERROR(INDEX('Price Data'!N:N,MATCH(TEXT(A1729,"YYYY-MM-DD"),'Price Data'!M:M,0)),"")</f>
        <v/>
      </c>
      <c r="K1729" s="10" t="str" cm="1">
        <f t="array" ref="K1729">IFERROR(IF(ISNUMBER(J1729),(J1729-INDEX('Price Data'!N:N,MATCH(TEXT(A1729,"YYYY-MM-DD"),'Price Data'!M:M,0)+1))/INDEX('Price Data'!N:N,MATCH(TEXT(A1729,"YYYY-MM-DD"),'Price Data'!M:M,0)+1),""),"")</f>
        <v/>
      </c>
      <c r="L1729" s="34" t="str">
        <f>IFERROR(INDEX('Price Data'!Q:Q,MATCH(TEXT(A1729,"YYYY-MM-DD"),'Price Data'!P:P,0)),"")</f>
        <v/>
      </c>
      <c r="M1729" s="10" t="str" cm="1">
        <f t="array" ref="M1729">IFERROR(IF(ISNUMBER(L1729),(L1729-INDEX('Price Data'!Q:Q,MATCH(TEXT(A1729,"YYYY-MM-DD"),'Price Data'!P:P,0)+1))/INDEX('Price Data'!Q:Q,MATCH(TEXT(A1729,"YYYY-MM-DD"),'Price Data'!P:P,0)+1),""),"")</f>
        <v/>
      </c>
      <c r="N1729" s="34" t="str">
        <f>IFERROR(INDEX('Price Data'!T:T,MATCH(TEXT(A1729,"YYYY-MM-DD"),'Price Data'!S:S,0)),"")</f>
        <v/>
      </c>
      <c r="O1729" s="10" t="str" cm="1">
        <f t="array" ref="O1729">IFERROR(IF(ISNUMBER(N1729),(N1729-INDEX('Price Data'!T:T,MATCH(TEXT(A1729,"YYYY-MM-DD"),'Price Data'!S:S,0)+1))/INDEX('Price Data'!T:T,MATCH(TEXT(A1729,"YYYY-MM-DD"),'Price Data'!S:S,0)+1),""),"")</f>
        <v/>
      </c>
    </row>
    <row r="1730" spans="1:15" x14ac:dyDescent="0.3">
      <c r="A1730" s="8">
        <v>43549</v>
      </c>
      <c r="B1730" s="34">
        <f>IFERROR(INDEX('Price Data'!B:B,MATCH(TEXT(A1730,"YYYY-MM-DD"),'Price Data'!A:A,0)),"")</f>
        <v>21060</v>
      </c>
      <c r="C1730" s="10" cm="1">
        <f t="array" ref="C1730">IFERROR(IF(ISNUMBER(B1730),(B1730-INDEX('Price Data'!B:B,MATCH(TEXT(A1730,"YYYY-MM-DD"),'Price Data'!A:A,0)+1))/INDEX('Price Data'!B:B,MATCH(TEXT(A1730,"YYYY-MM-DD"),'Price Data'!A:A,0)+1),""),"")</f>
        <v>-9.0137103278144128E-4</v>
      </c>
      <c r="D1730" s="34">
        <f>IFERROR(INDEX('Price Data'!E:E,MATCH(TEXT(A1730,"YYYY-MM-DD"),'Price Data'!D:D,0)),"")</f>
        <v>11.4</v>
      </c>
      <c r="E1730" s="10" cm="1">
        <f t="array" ref="E1730">IFERROR(IF(ISNUMBER(D1730),(D1730-INDEX('Price Data'!E:E,MATCH(TEXT(A1730,"YYYY-MM-DD"),'Price Data'!D:D,0)+1))/INDEX('Price Data'!E:E,MATCH(TEXT(A1730,"YYYY-MM-DD"),'Price Data'!D:D,0)+1),""),"")</f>
        <v>1.7574692442881873E-3</v>
      </c>
      <c r="F1730" s="34">
        <f>IFERROR(INDEX('Price Data'!H:H,MATCH(TEXT(A1730,"YYYY-MM-DD"),'Price Data'!G:G,0)),"")</f>
        <v>125.300003</v>
      </c>
      <c r="G1730" s="10" cm="1">
        <f t="array" ref="G1730">IFERROR(IF(ISNUMBER(F1730),(F1730-INDEX('Price Data'!H:H,MATCH(TEXT(A1730,"YYYY-MM-DD"),'Price Data'!G:G,0)+1))/INDEX('Price Data'!H:H,MATCH(TEXT(A1730,"YYYY-MM-DD"),'Price Data'!G:G,0)+1),""),"")</f>
        <v>-1.5324141453831012E-2</v>
      </c>
      <c r="H1730" s="34">
        <f>IFERROR(INDEX('Price Data'!K:K,MATCH(TEXT(A1730,"YYYY-MM-DD"),'Price Data'!J:J,0)),"")</f>
        <v>2.15</v>
      </c>
      <c r="I1730" s="10" cm="1">
        <f t="array" ref="I1730">IFERROR(IF(ISNUMBER(H1730),(H1730-INDEX('Price Data'!K:K,MATCH(TEXT(A1730,"YYYY-MM-DD"),'Price Data'!J:J,0)+1))/INDEX('Price Data'!K:K,MATCH(TEXT(A1730,"YYYY-MM-DD"),'Price Data'!J:J,0)+1),""),"")</f>
        <v>-4.6296296296297361E-3</v>
      </c>
      <c r="J1730" s="34">
        <f>IFERROR(INDEX('Price Data'!N:N,MATCH(TEXT(A1730,"YYYY-MM-DD"),'Price Data'!M:M,0)),"")</f>
        <v>2.46</v>
      </c>
      <c r="K1730" s="10" cm="1">
        <f t="array" ref="K1730">IFERROR(IF(ISNUMBER(J1730),(J1730-INDEX('Price Data'!N:N,MATCH(TEXT(A1730,"YYYY-MM-DD"),'Price Data'!M:M,0)+1))/INDEX('Price Data'!N:N,MATCH(TEXT(A1730,"YYYY-MM-DD"),'Price Data'!M:M,0)+1),""),"")</f>
        <v>-4.0485829959515099E-3</v>
      </c>
      <c r="L1730" s="34">
        <f>IFERROR(INDEX('Price Data'!Q:Q,MATCH(TEXT(A1730,"YYYY-MM-DD"),'Price Data'!P:P,0)),"")</f>
        <v>1.86</v>
      </c>
      <c r="M1730" s="10" cm="1">
        <f t="array" ref="M1730">IFERROR(IF(ISNUMBER(L1730),(L1730-INDEX('Price Data'!Q:Q,MATCH(TEXT(A1730,"YYYY-MM-DD"),'Price Data'!P:P,0)+1))/INDEX('Price Data'!Q:Q,MATCH(TEXT(A1730,"YYYY-MM-DD"),'Price Data'!P:P,0)+1),""),"")</f>
        <v>-1.5873015873015772E-2</v>
      </c>
      <c r="N1730" s="34">
        <f>IFERROR(INDEX('Price Data'!T:T,MATCH(TEXT(A1730,"YYYY-MM-DD"),'Price Data'!S:S,0)),"")</f>
        <v>2.42</v>
      </c>
      <c r="O1730" s="10" cm="1">
        <f t="array" ref="O1730">IFERROR(IF(ISNUMBER(N1730),(N1730-INDEX('Price Data'!T:T,MATCH(TEXT(A1730,"YYYY-MM-DD"),'Price Data'!S:S,0)+1))/INDEX('Price Data'!T:T,MATCH(TEXT(A1730,"YYYY-MM-DD"),'Price Data'!S:S,0)+1),""),"")</f>
        <v>-8.1967213114754172E-3</v>
      </c>
    </row>
    <row r="1731" spans="1:15" x14ac:dyDescent="0.3">
      <c r="A1731" s="8">
        <v>43550</v>
      </c>
      <c r="B1731" s="34">
        <f>IFERROR(INDEX('Price Data'!B:B,MATCH(TEXT(A1731,"YYYY-MM-DD"),'Price Data'!A:A,0)),"")</f>
        <v>21139</v>
      </c>
      <c r="C1731" s="10" cm="1">
        <f t="array" ref="C1731">IFERROR(IF(ISNUMBER(B1731),(B1731-INDEX('Price Data'!B:B,MATCH(TEXT(A1731,"YYYY-MM-DD"),'Price Data'!A:A,0)+1))/INDEX('Price Data'!B:B,MATCH(TEXT(A1731,"YYYY-MM-DD"),'Price Data'!A:A,0)+1),""),"")</f>
        <v>3.751187084520418E-3</v>
      </c>
      <c r="D1731" s="34">
        <f>IFERROR(INDEX('Price Data'!E:E,MATCH(TEXT(A1731,"YYYY-MM-DD"),'Price Data'!D:D,0)),"")</f>
        <v>11.24</v>
      </c>
      <c r="E1731" s="10" cm="1">
        <f t="array" ref="E1731">IFERROR(IF(ISNUMBER(D1731),(D1731-INDEX('Price Data'!E:E,MATCH(TEXT(A1731,"YYYY-MM-DD"),'Price Data'!D:D,0)+1))/INDEX('Price Data'!E:E,MATCH(TEXT(A1731,"YYYY-MM-DD"),'Price Data'!D:D,0)+1),""),"")</f>
        <v>-1.4035087719298258E-2</v>
      </c>
      <c r="F1731" s="34">
        <f>IFERROR(INDEX('Price Data'!H:H,MATCH(TEXT(A1731,"YYYY-MM-DD"),'Price Data'!G:G,0)),"")</f>
        <v>126</v>
      </c>
      <c r="G1731" s="10" cm="1">
        <f t="array" ref="G1731">IFERROR(IF(ISNUMBER(F1731),(F1731-INDEX('Price Data'!H:H,MATCH(TEXT(A1731,"YYYY-MM-DD"),'Price Data'!G:G,0)+1))/INDEX('Price Data'!H:H,MATCH(TEXT(A1731,"YYYY-MM-DD"),'Price Data'!G:G,0)+1),""),"")</f>
        <v>5.586568102476392E-3</v>
      </c>
      <c r="H1731" s="34">
        <f>IFERROR(INDEX('Price Data'!K:K,MATCH(TEXT(A1731,"YYYY-MM-DD"),'Price Data'!J:J,0)),"")</f>
        <v>2.14</v>
      </c>
      <c r="I1731" s="10" cm="1">
        <f t="array" ref="I1731">IFERROR(IF(ISNUMBER(H1731),(H1731-INDEX('Price Data'!K:K,MATCH(TEXT(A1731,"YYYY-MM-DD"),'Price Data'!J:J,0)+1))/INDEX('Price Data'!K:K,MATCH(TEXT(A1731,"YYYY-MM-DD"),'Price Data'!J:J,0)+1),""),"")</f>
        <v>-4.6511627906975755E-3</v>
      </c>
      <c r="J1731" s="34">
        <f>IFERROR(INDEX('Price Data'!N:N,MATCH(TEXT(A1731,"YYYY-MM-DD"),'Price Data'!M:M,0)),"")</f>
        <v>2.44</v>
      </c>
      <c r="K1731" s="10" cm="1">
        <f t="array" ref="K1731">IFERROR(IF(ISNUMBER(J1731),(J1731-INDEX('Price Data'!N:N,MATCH(TEXT(A1731,"YYYY-MM-DD"),'Price Data'!M:M,0)+1))/INDEX('Price Data'!N:N,MATCH(TEXT(A1731,"YYYY-MM-DD"),'Price Data'!M:M,0)+1),""),"")</f>
        <v>-8.1300813008130159E-3</v>
      </c>
      <c r="L1731" s="34">
        <f>IFERROR(INDEX('Price Data'!Q:Q,MATCH(TEXT(A1731,"YYYY-MM-DD"),'Price Data'!P:P,0)),"")</f>
        <v>1.84</v>
      </c>
      <c r="M1731" s="10" cm="1">
        <f t="array" ref="M1731">IFERROR(IF(ISNUMBER(L1731),(L1731-INDEX('Price Data'!Q:Q,MATCH(TEXT(A1731,"YYYY-MM-DD"),'Price Data'!P:P,0)+1))/INDEX('Price Data'!Q:Q,MATCH(TEXT(A1731,"YYYY-MM-DD"),'Price Data'!P:P,0)+1),""),"")</f>
        <v>-1.075268817204302E-2</v>
      </c>
      <c r="N1731" s="34">
        <f>IFERROR(INDEX('Price Data'!T:T,MATCH(TEXT(A1731,"YYYY-MM-DD"),'Price Data'!S:S,0)),"")</f>
        <v>2.41</v>
      </c>
      <c r="O1731" s="10" cm="1">
        <f t="array" ref="O1731">IFERROR(IF(ISNUMBER(N1731),(N1731-INDEX('Price Data'!T:T,MATCH(TEXT(A1731,"YYYY-MM-DD"),'Price Data'!S:S,0)+1))/INDEX('Price Data'!T:T,MATCH(TEXT(A1731,"YYYY-MM-DD"),'Price Data'!S:S,0)+1),""),"")</f>
        <v>-4.1322314049585893E-3</v>
      </c>
    </row>
    <row r="1732" spans="1:15" x14ac:dyDescent="0.3">
      <c r="A1732" s="8">
        <v>43551</v>
      </c>
      <c r="B1732" s="34">
        <f>IFERROR(INDEX('Price Data'!B:B,MATCH(TEXT(A1732,"YYYY-MM-DD"),'Price Data'!A:A,0)),"")</f>
        <v>21194</v>
      </c>
      <c r="C1732" s="10" cm="1">
        <f t="array" ref="C1732">IFERROR(IF(ISNUMBER(B1732),(B1732-INDEX('Price Data'!B:B,MATCH(TEXT(A1732,"YYYY-MM-DD"),'Price Data'!A:A,0)+1))/INDEX('Price Data'!B:B,MATCH(TEXT(A1732,"YYYY-MM-DD"),'Price Data'!A:A,0)+1),""),"")</f>
        <v>2.6018260087989024E-3</v>
      </c>
      <c r="D1732" s="34">
        <f>IFERROR(INDEX('Price Data'!E:E,MATCH(TEXT(A1732,"YYYY-MM-DD"),'Price Data'!D:D,0)),"")</f>
        <v>11.55</v>
      </c>
      <c r="E1732" s="10" cm="1">
        <f t="array" ref="E1732">IFERROR(IF(ISNUMBER(D1732),(D1732-INDEX('Price Data'!E:E,MATCH(TEXT(A1732,"YYYY-MM-DD"),'Price Data'!D:D,0)+1))/INDEX('Price Data'!E:E,MATCH(TEXT(A1732,"YYYY-MM-DD"),'Price Data'!D:D,0)+1),""),"")</f>
        <v>2.7580071174377267E-2</v>
      </c>
      <c r="F1732" s="34">
        <f>IFERROR(INDEX('Price Data'!H:H,MATCH(TEXT(A1732,"YYYY-MM-DD"),'Price Data'!G:G,0)),"")</f>
        <v>124.699997</v>
      </c>
      <c r="G1732" s="10" cm="1">
        <f t="array" ref="G1732">IFERROR(IF(ISNUMBER(F1732),(F1732-INDEX('Price Data'!H:H,MATCH(TEXT(A1732,"YYYY-MM-DD"),'Price Data'!G:G,0)+1))/INDEX('Price Data'!H:H,MATCH(TEXT(A1732,"YYYY-MM-DD"),'Price Data'!G:G,0)+1),""),"")</f>
        <v>-1.0317484126984158E-2</v>
      </c>
      <c r="H1732" s="34">
        <f>IFERROR(INDEX('Price Data'!K:K,MATCH(TEXT(A1732,"YYYY-MM-DD"),'Price Data'!J:J,0)),"")</f>
        <v>2.16</v>
      </c>
      <c r="I1732" s="10" cm="1">
        <f t="array" ref="I1732">IFERROR(IF(ISNUMBER(H1732),(H1732-INDEX('Price Data'!K:K,MATCH(TEXT(A1732,"YYYY-MM-DD"),'Price Data'!J:J,0)+1))/INDEX('Price Data'!K:K,MATCH(TEXT(A1732,"YYYY-MM-DD"),'Price Data'!J:J,0)+1),""),"")</f>
        <v>9.3457943925233725E-3</v>
      </c>
      <c r="J1732" s="34">
        <f>IFERROR(INDEX('Price Data'!N:N,MATCH(TEXT(A1732,"YYYY-MM-DD"),'Price Data'!M:M,0)),"")</f>
        <v>2.48</v>
      </c>
      <c r="K1732" s="10" cm="1">
        <f t="array" ref="K1732">IFERROR(IF(ISNUMBER(J1732),(J1732-INDEX('Price Data'!N:N,MATCH(TEXT(A1732,"YYYY-MM-DD"),'Price Data'!M:M,0)+1))/INDEX('Price Data'!N:N,MATCH(TEXT(A1732,"YYYY-MM-DD"),'Price Data'!M:M,0)+1),""),"")</f>
        <v>1.6393442622950834E-2</v>
      </c>
      <c r="L1732" s="34">
        <f>IFERROR(INDEX('Price Data'!Q:Q,MATCH(TEXT(A1732,"YYYY-MM-DD"),'Price Data'!P:P,0)),"")</f>
        <v>1.89</v>
      </c>
      <c r="M1732" s="10" cm="1">
        <f t="array" ref="M1732">IFERROR(IF(ISNUMBER(L1732),(L1732-INDEX('Price Data'!Q:Q,MATCH(TEXT(A1732,"YYYY-MM-DD"),'Price Data'!P:P,0)+1))/INDEX('Price Data'!Q:Q,MATCH(TEXT(A1732,"YYYY-MM-DD"),'Price Data'!P:P,0)+1),""),"")</f>
        <v>2.7173913043478163E-2</v>
      </c>
      <c r="N1732" s="34">
        <f>IFERROR(INDEX('Price Data'!T:T,MATCH(TEXT(A1732,"YYYY-MM-DD"),'Price Data'!S:S,0)),"")</f>
        <v>2.4500000000000002</v>
      </c>
      <c r="O1732" s="10" cm="1">
        <f t="array" ref="O1732">IFERROR(IF(ISNUMBER(N1732),(N1732-INDEX('Price Data'!T:T,MATCH(TEXT(A1732,"YYYY-MM-DD"),'Price Data'!S:S,0)+1))/INDEX('Price Data'!T:T,MATCH(TEXT(A1732,"YYYY-MM-DD"),'Price Data'!S:S,0)+1),""),"")</f>
        <v>1.6597510373443997E-2</v>
      </c>
    </row>
    <row r="1733" spans="1:15" x14ac:dyDescent="0.3">
      <c r="A1733" s="8">
        <v>43552</v>
      </c>
      <c r="B1733" s="34">
        <f>IFERROR(INDEX('Price Data'!B:B,MATCH(TEXT(A1733,"YYYY-MM-DD"),'Price Data'!A:A,0)),"")</f>
        <v>21081</v>
      </c>
      <c r="C1733" s="10" cm="1">
        <f t="array" ref="C1733">IFERROR(IF(ISNUMBER(B1733),(B1733-INDEX('Price Data'!B:B,MATCH(TEXT(A1733,"YYYY-MM-DD"),'Price Data'!A:A,0)+1))/INDEX('Price Data'!B:B,MATCH(TEXT(A1733,"YYYY-MM-DD"),'Price Data'!A:A,0)+1),""),"")</f>
        <v>-5.3316976502783804E-3</v>
      </c>
      <c r="D1733" s="34">
        <f>IFERROR(INDEX('Price Data'!E:E,MATCH(TEXT(A1733,"YYYY-MM-DD"),'Price Data'!D:D,0)),"")</f>
        <v>11.33</v>
      </c>
      <c r="E1733" s="10" cm="1">
        <f t="array" ref="E1733">IFERROR(IF(ISNUMBER(D1733),(D1733-INDEX('Price Data'!E:E,MATCH(TEXT(A1733,"YYYY-MM-DD"),'Price Data'!D:D,0)+1))/INDEX('Price Data'!E:E,MATCH(TEXT(A1733,"YYYY-MM-DD"),'Price Data'!D:D,0)+1),""),"")</f>
        <v>-1.9047619047619101E-2</v>
      </c>
      <c r="F1733" s="34">
        <f>IFERROR(INDEX('Price Data'!H:H,MATCH(TEXT(A1733,"YYYY-MM-DD"),'Price Data'!G:G,0)),"")</f>
        <v>125</v>
      </c>
      <c r="G1733" s="10" cm="1">
        <f t="array" ref="G1733">IFERROR(IF(ISNUMBER(F1733),(F1733-INDEX('Price Data'!H:H,MATCH(TEXT(A1733,"YYYY-MM-DD"),'Price Data'!G:G,0)+1))/INDEX('Price Data'!H:H,MATCH(TEXT(A1733,"YYYY-MM-DD"),'Price Data'!G:G,0)+1),""),"")</f>
        <v>2.4057979728740794E-3</v>
      </c>
      <c r="H1733" s="34">
        <f>IFERROR(INDEX('Price Data'!K:K,MATCH(TEXT(A1733,"YYYY-MM-DD"),'Price Data'!J:J,0)),"")</f>
        <v>2.16</v>
      </c>
      <c r="I1733" s="10" cm="1">
        <f t="array" ref="I1733">IFERROR(IF(ISNUMBER(H1733),(H1733-INDEX('Price Data'!K:K,MATCH(TEXT(A1733,"YYYY-MM-DD"),'Price Data'!J:J,0)+1))/INDEX('Price Data'!K:K,MATCH(TEXT(A1733,"YYYY-MM-DD"),'Price Data'!J:J,0)+1),""),"")</f>
        <v>0</v>
      </c>
      <c r="J1733" s="34">
        <f>IFERROR(INDEX('Price Data'!N:N,MATCH(TEXT(A1733,"YYYY-MM-DD"),'Price Data'!M:M,0)),"")</f>
        <v>2.4700000000000002</v>
      </c>
      <c r="K1733" s="10" cm="1">
        <f t="array" ref="K1733">IFERROR(IF(ISNUMBER(J1733),(J1733-INDEX('Price Data'!N:N,MATCH(TEXT(A1733,"YYYY-MM-DD"),'Price Data'!M:M,0)+1))/INDEX('Price Data'!N:N,MATCH(TEXT(A1733,"YYYY-MM-DD"),'Price Data'!M:M,0)+1),""),"")</f>
        <v>-4.0322580645160431E-3</v>
      </c>
      <c r="L1733" s="34">
        <f>IFERROR(INDEX('Price Data'!Q:Q,MATCH(TEXT(A1733,"YYYY-MM-DD"),'Price Data'!P:P,0)),"")</f>
        <v>1.84</v>
      </c>
      <c r="M1733" s="10" cm="1">
        <f t="array" ref="M1733">IFERROR(IF(ISNUMBER(L1733),(L1733-INDEX('Price Data'!Q:Q,MATCH(TEXT(A1733,"YYYY-MM-DD"),'Price Data'!P:P,0)+1))/INDEX('Price Data'!Q:Q,MATCH(TEXT(A1733,"YYYY-MM-DD"),'Price Data'!P:P,0)+1),""),"")</f>
        <v>-2.6455026455026363E-2</v>
      </c>
      <c r="N1733" s="34">
        <f>IFERROR(INDEX('Price Data'!T:T,MATCH(TEXT(A1733,"YYYY-MM-DD"),'Price Data'!S:S,0)),"")</f>
        <v>2.44</v>
      </c>
      <c r="O1733" s="10" cm="1">
        <f t="array" ref="O1733">IFERROR(IF(ISNUMBER(N1733),(N1733-INDEX('Price Data'!T:T,MATCH(TEXT(A1733,"YYYY-MM-DD"),'Price Data'!S:S,0)+1))/INDEX('Price Data'!T:T,MATCH(TEXT(A1733,"YYYY-MM-DD"),'Price Data'!S:S,0)+1),""),"")</f>
        <v>-4.0816326530613185E-3</v>
      </c>
    </row>
    <row r="1734" spans="1:15" x14ac:dyDescent="0.3">
      <c r="A1734" s="8">
        <v>43553</v>
      </c>
      <c r="B1734" s="34">
        <f>IFERROR(INDEX('Price Data'!B:B,MATCH(TEXT(A1734,"YYYY-MM-DD"),'Price Data'!A:A,0)),"")</f>
        <v>21286</v>
      </c>
      <c r="C1734" s="10" cm="1">
        <f t="array" ref="C1734">IFERROR(IF(ISNUMBER(B1734),(B1734-INDEX('Price Data'!B:B,MATCH(TEXT(A1734,"YYYY-MM-DD"),'Price Data'!A:A,0)+1))/INDEX('Price Data'!B:B,MATCH(TEXT(A1734,"YYYY-MM-DD"),'Price Data'!A:A,0)+1),""),"")</f>
        <v>9.7243963758834977E-3</v>
      </c>
      <c r="D1734" s="34">
        <f>IFERROR(INDEX('Price Data'!E:E,MATCH(TEXT(A1734,"YYYY-MM-DD"),'Price Data'!D:D,0)),"")</f>
        <v>11.43</v>
      </c>
      <c r="E1734" s="10" cm="1">
        <f t="array" ref="E1734">IFERROR(IF(ISNUMBER(D1734),(D1734-INDEX('Price Data'!E:E,MATCH(TEXT(A1734,"YYYY-MM-DD"),'Price Data'!D:D,0)+1))/INDEX('Price Data'!E:E,MATCH(TEXT(A1734,"YYYY-MM-DD"),'Price Data'!D:D,0)+1),""),"")</f>
        <v>8.8261253309796679E-3</v>
      </c>
      <c r="F1734" s="34">
        <f>IFERROR(INDEX('Price Data'!H:H,MATCH(TEXT(A1734,"YYYY-MM-DD"),'Price Data'!G:G,0)),"")</f>
        <v>124.5</v>
      </c>
      <c r="G1734" s="10" cm="1">
        <f t="array" ref="G1734">IFERROR(IF(ISNUMBER(F1734),(F1734-INDEX('Price Data'!H:H,MATCH(TEXT(A1734,"YYYY-MM-DD"),'Price Data'!G:G,0)+1))/INDEX('Price Data'!H:H,MATCH(TEXT(A1734,"YYYY-MM-DD"),'Price Data'!G:G,0)+1),""),"")</f>
        <v>-4.0000000000000001E-3</v>
      </c>
      <c r="H1734" s="34">
        <f>IFERROR(INDEX('Price Data'!K:K,MATCH(TEXT(A1734,"YYYY-MM-DD"),'Price Data'!J:J,0)),"")</f>
        <v>2.17</v>
      </c>
      <c r="I1734" s="10" cm="1">
        <f t="array" ref="I1734">IFERROR(IF(ISNUMBER(H1734),(H1734-INDEX('Price Data'!K:K,MATCH(TEXT(A1734,"YYYY-MM-DD"),'Price Data'!J:J,0)+1))/INDEX('Price Data'!K:K,MATCH(TEXT(A1734,"YYYY-MM-DD"),'Price Data'!J:J,0)+1),""),"")</f>
        <v>4.6296296296295305E-3</v>
      </c>
      <c r="J1734" s="34">
        <f>IFERROR(INDEX('Price Data'!N:N,MATCH(TEXT(A1734,"YYYY-MM-DD"),'Price Data'!M:M,0)),"")</f>
        <v>2.46</v>
      </c>
      <c r="K1734" s="10" cm="1">
        <f t="array" ref="K1734">IFERROR(IF(ISNUMBER(J1734),(J1734-INDEX('Price Data'!N:N,MATCH(TEXT(A1734,"YYYY-MM-DD"),'Price Data'!M:M,0)+1))/INDEX('Price Data'!N:N,MATCH(TEXT(A1734,"YYYY-MM-DD"),'Price Data'!M:M,0)+1),""),"")</f>
        <v>-4.0485829959515099E-3</v>
      </c>
      <c r="L1734" s="34">
        <f>IFERROR(INDEX('Price Data'!Q:Q,MATCH(TEXT(A1734,"YYYY-MM-DD"),'Price Data'!P:P,0)),"")</f>
        <v>1.84</v>
      </c>
      <c r="M1734" s="10" cm="1">
        <f t="array" ref="M1734">IFERROR(IF(ISNUMBER(L1734),(L1734-INDEX('Price Data'!Q:Q,MATCH(TEXT(A1734,"YYYY-MM-DD"),'Price Data'!P:P,0)+1))/INDEX('Price Data'!Q:Q,MATCH(TEXT(A1734,"YYYY-MM-DD"),'Price Data'!P:P,0)+1),""),"")</f>
        <v>0</v>
      </c>
      <c r="N1734" s="34">
        <f>IFERROR(INDEX('Price Data'!T:T,MATCH(TEXT(A1734,"YYYY-MM-DD"),'Price Data'!S:S,0)),"")</f>
        <v>2.44</v>
      </c>
      <c r="O1734" s="10" cm="1">
        <f t="array" ref="O1734">IFERROR(IF(ISNUMBER(N1734),(N1734-INDEX('Price Data'!T:T,MATCH(TEXT(A1734,"YYYY-MM-DD"),'Price Data'!S:S,0)+1))/INDEX('Price Data'!T:T,MATCH(TEXT(A1734,"YYYY-MM-DD"),'Price Data'!S:S,0)+1),""),"")</f>
        <v>0</v>
      </c>
    </row>
    <row r="1735" spans="1:15" x14ac:dyDescent="0.3">
      <c r="A1735" s="8">
        <v>43554</v>
      </c>
      <c r="B1735" s="34" t="str">
        <f>IFERROR(INDEX('Price Data'!B:B,MATCH(TEXT(A1735,"YYYY-MM-DD"),'Price Data'!A:A,0)),"")</f>
        <v/>
      </c>
      <c r="C1735" s="10" t="str" cm="1">
        <f t="array" ref="C1735">IFERROR(IF(ISNUMBER(B1735),(B1735-INDEX('Price Data'!B:B,MATCH(TEXT(A1735,"YYYY-MM-DD"),'Price Data'!A:A,0)+1))/INDEX('Price Data'!B:B,MATCH(TEXT(A1735,"YYYY-MM-DD"),'Price Data'!A:A,0)+1),""),"")</f>
        <v/>
      </c>
      <c r="D1735" s="34" t="str">
        <f>IFERROR(INDEX('Price Data'!E:E,MATCH(TEXT(A1735,"YYYY-MM-DD"),'Price Data'!D:D,0)),"")</f>
        <v/>
      </c>
      <c r="E1735" s="10" t="str" cm="1">
        <f t="array" ref="E1735">IFERROR(IF(ISNUMBER(D1735),(D1735-INDEX('Price Data'!E:E,MATCH(TEXT(A1735,"YYYY-MM-DD"),'Price Data'!D:D,0)+1))/INDEX('Price Data'!E:E,MATCH(TEXT(A1735,"YYYY-MM-DD"),'Price Data'!D:D,0)+1),""),"")</f>
        <v/>
      </c>
      <c r="F1735" s="34" t="str">
        <f>IFERROR(INDEX('Price Data'!H:H,MATCH(TEXT(A1735,"YYYY-MM-DD"),'Price Data'!G:G,0)),"")</f>
        <v/>
      </c>
      <c r="G1735" s="10" t="str" cm="1">
        <f t="array" ref="G1735">IFERROR(IF(ISNUMBER(F1735),(F1735-INDEX('Price Data'!H:H,MATCH(TEXT(A1735,"YYYY-MM-DD"),'Price Data'!G:G,0)+1))/INDEX('Price Data'!H:H,MATCH(TEXT(A1735,"YYYY-MM-DD"),'Price Data'!G:G,0)+1),""),"")</f>
        <v/>
      </c>
      <c r="H1735" s="34" t="str">
        <f>IFERROR(INDEX('Price Data'!K:K,MATCH(TEXT(A1735,"YYYY-MM-DD"),'Price Data'!J:J,0)),"")</f>
        <v/>
      </c>
      <c r="I1735" s="10" t="str" cm="1">
        <f t="array" ref="I1735">IFERROR(IF(ISNUMBER(H1735),(H1735-INDEX('Price Data'!K:K,MATCH(TEXT(A1735,"YYYY-MM-DD"),'Price Data'!J:J,0)+1))/INDEX('Price Data'!K:K,MATCH(TEXT(A1735,"YYYY-MM-DD"),'Price Data'!J:J,0)+1),""),"")</f>
        <v/>
      </c>
      <c r="J1735" s="34" t="str">
        <f>IFERROR(INDEX('Price Data'!N:N,MATCH(TEXT(A1735,"YYYY-MM-DD"),'Price Data'!M:M,0)),"")</f>
        <v/>
      </c>
      <c r="K1735" s="10" t="str" cm="1">
        <f t="array" ref="K1735">IFERROR(IF(ISNUMBER(J1735),(J1735-INDEX('Price Data'!N:N,MATCH(TEXT(A1735,"YYYY-MM-DD"),'Price Data'!M:M,0)+1))/INDEX('Price Data'!N:N,MATCH(TEXT(A1735,"YYYY-MM-DD"),'Price Data'!M:M,0)+1),""),"")</f>
        <v/>
      </c>
      <c r="L1735" s="34" t="str">
        <f>IFERROR(INDEX('Price Data'!Q:Q,MATCH(TEXT(A1735,"YYYY-MM-DD"),'Price Data'!P:P,0)),"")</f>
        <v/>
      </c>
      <c r="M1735" s="10" t="str" cm="1">
        <f t="array" ref="M1735">IFERROR(IF(ISNUMBER(L1735),(L1735-INDEX('Price Data'!Q:Q,MATCH(TEXT(A1735,"YYYY-MM-DD"),'Price Data'!P:P,0)+1))/INDEX('Price Data'!Q:Q,MATCH(TEXT(A1735,"YYYY-MM-DD"),'Price Data'!P:P,0)+1),""),"")</f>
        <v/>
      </c>
      <c r="N1735" s="34" t="str">
        <f>IFERROR(INDEX('Price Data'!T:T,MATCH(TEXT(A1735,"YYYY-MM-DD"),'Price Data'!S:S,0)),"")</f>
        <v/>
      </c>
      <c r="O1735" s="10" t="str" cm="1">
        <f t="array" ref="O1735">IFERROR(IF(ISNUMBER(N1735),(N1735-INDEX('Price Data'!T:T,MATCH(TEXT(A1735,"YYYY-MM-DD"),'Price Data'!S:S,0)+1))/INDEX('Price Data'!T:T,MATCH(TEXT(A1735,"YYYY-MM-DD"),'Price Data'!S:S,0)+1),""),"")</f>
        <v/>
      </c>
    </row>
    <row r="1736" spans="1:15" x14ac:dyDescent="0.3">
      <c r="A1736" s="8">
        <v>43555</v>
      </c>
      <c r="B1736" s="34" t="str">
        <f>IFERROR(INDEX('Price Data'!B:B,MATCH(TEXT(A1736,"YYYY-MM-DD"),'Price Data'!A:A,0)),"")</f>
        <v/>
      </c>
      <c r="C1736" s="10" t="str" cm="1">
        <f t="array" ref="C1736">IFERROR(IF(ISNUMBER(B1736),(B1736-INDEX('Price Data'!B:B,MATCH(TEXT(A1736,"YYYY-MM-DD"),'Price Data'!A:A,0)+1))/INDEX('Price Data'!B:B,MATCH(TEXT(A1736,"YYYY-MM-DD"),'Price Data'!A:A,0)+1),""),"")</f>
        <v/>
      </c>
      <c r="D1736" s="34" t="str">
        <f>IFERROR(INDEX('Price Data'!E:E,MATCH(TEXT(A1736,"YYYY-MM-DD"),'Price Data'!D:D,0)),"")</f>
        <v/>
      </c>
      <c r="E1736" s="10" t="str" cm="1">
        <f t="array" ref="E1736">IFERROR(IF(ISNUMBER(D1736),(D1736-INDEX('Price Data'!E:E,MATCH(TEXT(A1736,"YYYY-MM-DD"),'Price Data'!D:D,0)+1))/INDEX('Price Data'!E:E,MATCH(TEXT(A1736,"YYYY-MM-DD"),'Price Data'!D:D,0)+1),""),"")</f>
        <v/>
      </c>
      <c r="F1736" s="34" t="str">
        <f>IFERROR(INDEX('Price Data'!H:H,MATCH(TEXT(A1736,"YYYY-MM-DD"),'Price Data'!G:G,0)),"")</f>
        <v/>
      </c>
      <c r="G1736" s="10" t="str" cm="1">
        <f t="array" ref="G1736">IFERROR(IF(ISNUMBER(F1736),(F1736-INDEX('Price Data'!H:H,MATCH(TEXT(A1736,"YYYY-MM-DD"),'Price Data'!G:G,0)+1))/INDEX('Price Data'!H:H,MATCH(TEXT(A1736,"YYYY-MM-DD"),'Price Data'!G:G,0)+1),""),"")</f>
        <v/>
      </c>
      <c r="H1736" s="34" t="str">
        <f>IFERROR(INDEX('Price Data'!K:K,MATCH(TEXT(A1736,"YYYY-MM-DD"),'Price Data'!J:J,0)),"")</f>
        <v/>
      </c>
      <c r="I1736" s="10" t="str" cm="1">
        <f t="array" ref="I1736">IFERROR(IF(ISNUMBER(H1736),(H1736-INDEX('Price Data'!K:K,MATCH(TEXT(A1736,"YYYY-MM-DD"),'Price Data'!J:J,0)+1))/INDEX('Price Data'!K:K,MATCH(TEXT(A1736,"YYYY-MM-DD"),'Price Data'!J:J,0)+1),""),"")</f>
        <v/>
      </c>
      <c r="J1736" s="34" t="str">
        <f>IFERROR(INDEX('Price Data'!N:N,MATCH(TEXT(A1736,"YYYY-MM-DD"),'Price Data'!M:M,0)),"")</f>
        <v/>
      </c>
      <c r="K1736" s="10" t="str" cm="1">
        <f t="array" ref="K1736">IFERROR(IF(ISNUMBER(J1736),(J1736-INDEX('Price Data'!N:N,MATCH(TEXT(A1736,"YYYY-MM-DD"),'Price Data'!M:M,0)+1))/INDEX('Price Data'!N:N,MATCH(TEXT(A1736,"YYYY-MM-DD"),'Price Data'!M:M,0)+1),""),"")</f>
        <v/>
      </c>
      <c r="L1736" s="34" t="str">
        <f>IFERROR(INDEX('Price Data'!Q:Q,MATCH(TEXT(A1736,"YYYY-MM-DD"),'Price Data'!P:P,0)),"")</f>
        <v/>
      </c>
      <c r="M1736" s="10" t="str" cm="1">
        <f t="array" ref="M1736">IFERROR(IF(ISNUMBER(L1736),(L1736-INDEX('Price Data'!Q:Q,MATCH(TEXT(A1736,"YYYY-MM-DD"),'Price Data'!P:P,0)+1))/INDEX('Price Data'!Q:Q,MATCH(TEXT(A1736,"YYYY-MM-DD"),'Price Data'!P:P,0)+1),""),"")</f>
        <v/>
      </c>
      <c r="N1736" s="34" t="str">
        <f>IFERROR(INDEX('Price Data'!T:T,MATCH(TEXT(A1736,"YYYY-MM-DD"),'Price Data'!S:S,0)),"")</f>
        <v/>
      </c>
      <c r="O1736" s="10" t="str" cm="1">
        <f t="array" ref="O1736">IFERROR(IF(ISNUMBER(N1736),(N1736-INDEX('Price Data'!T:T,MATCH(TEXT(A1736,"YYYY-MM-DD"),'Price Data'!S:S,0)+1))/INDEX('Price Data'!T:T,MATCH(TEXT(A1736,"YYYY-MM-DD"),'Price Data'!S:S,0)+1),""),"")</f>
        <v/>
      </c>
    </row>
    <row r="1737" spans="1:15" x14ac:dyDescent="0.3">
      <c r="A1737" s="8">
        <v>43556</v>
      </c>
      <c r="B1737" s="34">
        <f>IFERROR(INDEX('Price Data'!B:B,MATCH(TEXT(A1737,"YYYY-MM-DD"),'Price Data'!A:A,0)),"")</f>
        <v>21520</v>
      </c>
      <c r="C1737" s="10" cm="1">
        <f t="array" ref="C1737">IFERROR(IF(ISNUMBER(B1737),(B1737-INDEX('Price Data'!B:B,MATCH(TEXT(A1737,"YYYY-MM-DD"),'Price Data'!A:A,0)+1))/INDEX('Price Data'!B:B,MATCH(TEXT(A1737,"YYYY-MM-DD"),'Price Data'!A:A,0)+1),""),"")</f>
        <v>1.0993141031664004E-2</v>
      </c>
      <c r="D1737" s="34">
        <f>IFERROR(INDEX('Price Data'!E:E,MATCH(TEXT(A1737,"YYYY-MM-DD"),'Price Data'!D:D,0)),"")</f>
        <v>11.92</v>
      </c>
      <c r="E1737" s="10" cm="1">
        <f t="array" ref="E1737">IFERROR(IF(ISNUMBER(D1737),(D1737-INDEX('Price Data'!E:E,MATCH(TEXT(A1737,"YYYY-MM-DD"),'Price Data'!D:D,0)+1))/INDEX('Price Data'!E:E,MATCH(TEXT(A1737,"YYYY-MM-DD"),'Price Data'!D:D,0)+1),""),"")</f>
        <v>4.2869641294838168E-2</v>
      </c>
      <c r="F1737" s="34">
        <f>IFERROR(INDEX('Price Data'!H:H,MATCH(TEXT(A1737,"YYYY-MM-DD"),'Price Data'!G:G,0)),"")</f>
        <v>126.400002</v>
      </c>
      <c r="G1737" s="10" cm="1">
        <f t="array" ref="G1737">IFERROR(IF(ISNUMBER(F1737),(F1737-INDEX('Price Data'!H:H,MATCH(TEXT(A1737,"YYYY-MM-DD"),'Price Data'!G:G,0)+1))/INDEX('Price Data'!H:H,MATCH(TEXT(A1737,"YYYY-MM-DD"),'Price Data'!G:G,0)+1),""),"")</f>
        <v>1.526106024096386E-2</v>
      </c>
      <c r="H1737" s="34">
        <f>IFERROR(INDEX('Price Data'!K:K,MATCH(TEXT(A1737,"YYYY-MM-DD"),'Price Data'!J:J,0)),"")</f>
        <v>2.21</v>
      </c>
      <c r="I1737" s="10" cm="1">
        <f t="array" ref="I1737">IFERROR(IF(ISNUMBER(H1737),(H1737-INDEX('Price Data'!K:K,MATCH(TEXT(A1737,"YYYY-MM-DD"),'Price Data'!J:J,0)+1))/INDEX('Price Data'!K:K,MATCH(TEXT(A1737,"YYYY-MM-DD"),'Price Data'!J:J,0)+1),""),"")</f>
        <v>1.8433179723502321E-2</v>
      </c>
      <c r="J1737" s="34">
        <f>IFERROR(INDEX('Price Data'!N:N,MATCH(TEXT(A1737,"YYYY-MM-DD"),'Price Data'!M:M,0)),"")</f>
        <v>2.5</v>
      </c>
      <c r="K1737" s="10" cm="1">
        <f t="array" ref="K1737">IFERROR(IF(ISNUMBER(J1737),(J1737-INDEX('Price Data'!N:N,MATCH(TEXT(A1737,"YYYY-MM-DD"),'Price Data'!M:M,0)+1))/INDEX('Price Data'!N:N,MATCH(TEXT(A1737,"YYYY-MM-DD"),'Price Data'!M:M,0)+1),""),"")</f>
        <v>1.6260162601626032E-2</v>
      </c>
      <c r="L1737" s="34">
        <f>IFERROR(INDEX('Price Data'!Q:Q,MATCH(TEXT(A1737,"YYYY-MM-DD"),'Price Data'!P:P,0)),"")</f>
        <v>1.9</v>
      </c>
      <c r="M1737" s="10" cm="1">
        <f t="array" ref="M1737">IFERROR(IF(ISNUMBER(L1737),(L1737-INDEX('Price Data'!Q:Q,MATCH(TEXT(A1737,"YYYY-MM-DD"),'Price Data'!P:P,0)+1))/INDEX('Price Data'!Q:Q,MATCH(TEXT(A1737,"YYYY-MM-DD"),'Price Data'!P:P,0)+1),""),"")</f>
        <v>3.2608695652173822E-2</v>
      </c>
      <c r="N1737" s="34">
        <f>IFERROR(INDEX('Price Data'!T:T,MATCH(TEXT(A1737,"YYYY-MM-DD"),'Price Data'!S:S,0)),"")</f>
        <v>2.5</v>
      </c>
      <c r="O1737" s="10" cm="1">
        <f t="array" ref="O1737">IFERROR(IF(ISNUMBER(N1737),(N1737-INDEX('Price Data'!T:T,MATCH(TEXT(A1737,"YYYY-MM-DD"),'Price Data'!S:S,0)+1))/INDEX('Price Data'!T:T,MATCH(TEXT(A1737,"YYYY-MM-DD"),'Price Data'!S:S,0)+1),""),"")</f>
        <v>2.4590163934426253E-2</v>
      </c>
    </row>
    <row r="1738" spans="1:15" x14ac:dyDescent="0.3">
      <c r="A1738" s="8">
        <v>43557</v>
      </c>
      <c r="B1738" s="34">
        <f>IFERROR(INDEX('Price Data'!B:B,MATCH(TEXT(A1738,"YYYY-MM-DD"),'Price Data'!A:A,0)),"")</f>
        <v>21523</v>
      </c>
      <c r="C1738" s="10" cm="1">
        <f t="array" ref="C1738">IFERROR(IF(ISNUMBER(B1738),(B1738-INDEX('Price Data'!B:B,MATCH(TEXT(A1738,"YYYY-MM-DD"),'Price Data'!A:A,0)+1))/INDEX('Price Data'!B:B,MATCH(TEXT(A1738,"YYYY-MM-DD"),'Price Data'!A:A,0)+1),""),"")</f>
        <v>1.3940520446096655E-4</v>
      </c>
      <c r="D1738" s="34">
        <f>IFERROR(INDEX('Price Data'!E:E,MATCH(TEXT(A1738,"YYYY-MM-DD"),'Price Data'!D:D,0)),"")</f>
        <v>11.87</v>
      </c>
      <c r="E1738" s="10" cm="1">
        <f t="array" ref="E1738">IFERROR(IF(ISNUMBER(D1738),(D1738-INDEX('Price Data'!E:E,MATCH(TEXT(A1738,"YYYY-MM-DD"),'Price Data'!D:D,0)+1))/INDEX('Price Data'!E:E,MATCH(TEXT(A1738,"YYYY-MM-DD"),'Price Data'!D:D,0)+1),""),"")</f>
        <v>-4.1946308724832813E-3</v>
      </c>
      <c r="F1738" s="34">
        <f>IFERROR(INDEX('Price Data'!H:H,MATCH(TEXT(A1738,"YYYY-MM-DD"),'Price Data'!G:G,0)),"")</f>
        <v>125.199997</v>
      </c>
      <c r="G1738" s="10" cm="1">
        <f t="array" ref="G1738">IFERROR(IF(ISNUMBER(F1738),(F1738-INDEX('Price Data'!H:H,MATCH(TEXT(A1738,"YYYY-MM-DD"),'Price Data'!G:G,0)+1))/INDEX('Price Data'!H:H,MATCH(TEXT(A1738,"YYYY-MM-DD"),'Price Data'!G:G,0)+1),""),"")</f>
        <v>-9.4937102928210754E-3</v>
      </c>
      <c r="H1738" s="34">
        <f>IFERROR(INDEX('Price Data'!K:K,MATCH(TEXT(A1738,"YYYY-MM-DD"),'Price Data'!J:J,0)),"")</f>
        <v>2.2000000000000002</v>
      </c>
      <c r="I1738" s="10" cm="1">
        <f t="array" ref="I1738">IFERROR(IF(ISNUMBER(H1738),(H1738-INDEX('Price Data'!K:K,MATCH(TEXT(A1738,"YYYY-MM-DD"),'Price Data'!J:J,0)+1))/INDEX('Price Data'!K:K,MATCH(TEXT(A1738,"YYYY-MM-DD"),'Price Data'!J:J,0)+1),""),"")</f>
        <v>-4.5248868778279576E-3</v>
      </c>
      <c r="J1738" s="34">
        <f>IFERROR(INDEX('Price Data'!N:N,MATCH(TEXT(A1738,"YYYY-MM-DD"),'Price Data'!M:M,0)),"")</f>
        <v>2.48</v>
      </c>
      <c r="K1738" s="10" cm="1">
        <f t="array" ref="K1738">IFERROR(IF(ISNUMBER(J1738),(J1738-INDEX('Price Data'!N:N,MATCH(TEXT(A1738,"YYYY-MM-DD"),'Price Data'!M:M,0)+1))/INDEX('Price Data'!N:N,MATCH(TEXT(A1738,"YYYY-MM-DD"),'Price Data'!M:M,0)+1),""),"")</f>
        <v>-8.0000000000000071E-3</v>
      </c>
      <c r="L1738" s="34">
        <f>IFERROR(INDEX('Price Data'!Q:Q,MATCH(TEXT(A1738,"YYYY-MM-DD"),'Price Data'!P:P,0)),"")</f>
        <v>1.9</v>
      </c>
      <c r="M1738" s="10" cm="1">
        <f t="array" ref="M1738">IFERROR(IF(ISNUMBER(L1738),(L1738-INDEX('Price Data'!Q:Q,MATCH(TEXT(A1738,"YYYY-MM-DD"),'Price Data'!P:P,0)+1))/INDEX('Price Data'!Q:Q,MATCH(TEXT(A1738,"YYYY-MM-DD"),'Price Data'!P:P,0)+1),""),"")</f>
        <v>0</v>
      </c>
      <c r="N1738" s="34">
        <f>IFERROR(INDEX('Price Data'!T:T,MATCH(TEXT(A1738,"YYYY-MM-DD"),'Price Data'!S:S,0)),"")</f>
        <v>2.4500000000000002</v>
      </c>
      <c r="O1738" s="10" cm="1">
        <f t="array" ref="O1738">IFERROR(IF(ISNUMBER(N1738),(N1738-INDEX('Price Data'!T:T,MATCH(TEXT(A1738,"YYYY-MM-DD"),'Price Data'!S:S,0)+1))/INDEX('Price Data'!T:T,MATCH(TEXT(A1738,"YYYY-MM-DD"),'Price Data'!S:S,0)+1),""),"")</f>
        <v>-1.9999999999999928E-2</v>
      </c>
    </row>
    <row r="1739" spans="1:15" x14ac:dyDescent="0.3">
      <c r="A1739" s="8">
        <v>43558</v>
      </c>
      <c r="B1739" s="34">
        <f>IFERROR(INDEX('Price Data'!B:B,MATCH(TEXT(A1739,"YYYY-MM-DD"),'Price Data'!A:A,0)),"")</f>
        <v>21756</v>
      </c>
      <c r="C1739" s="10" cm="1">
        <f t="array" ref="C1739">IFERROR(IF(ISNUMBER(B1739),(B1739-INDEX('Price Data'!B:B,MATCH(TEXT(A1739,"YYYY-MM-DD"),'Price Data'!A:A,0)+1))/INDEX('Price Data'!B:B,MATCH(TEXT(A1739,"YYYY-MM-DD"),'Price Data'!A:A,0)+1),""),"")</f>
        <v>1.0825628397528226E-2</v>
      </c>
      <c r="D1739" s="34">
        <f>IFERROR(INDEX('Price Data'!E:E,MATCH(TEXT(A1739,"YYYY-MM-DD"),'Price Data'!D:D,0)),"")</f>
        <v>12.19</v>
      </c>
      <c r="E1739" s="10" cm="1">
        <f t="array" ref="E1739">IFERROR(IF(ISNUMBER(D1739),(D1739-INDEX('Price Data'!E:E,MATCH(TEXT(A1739,"YYYY-MM-DD"),'Price Data'!D:D,0)+1))/INDEX('Price Data'!E:E,MATCH(TEXT(A1739,"YYYY-MM-DD"),'Price Data'!D:D,0)+1),""),"")</f>
        <v>2.6958719460825637E-2</v>
      </c>
      <c r="F1739" s="34">
        <f>IFERROR(INDEX('Price Data'!H:H,MATCH(TEXT(A1739,"YYYY-MM-DD"),'Price Data'!G:G,0)),"")</f>
        <v>126</v>
      </c>
      <c r="G1739" s="10" cm="1">
        <f t="array" ref="G1739">IFERROR(IF(ISNUMBER(F1739),(F1739-INDEX('Price Data'!H:H,MATCH(TEXT(A1739,"YYYY-MM-DD"),'Price Data'!G:G,0)+1))/INDEX('Price Data'!H:H,MATCH(TEXT(A1739,"YYYY-MM-DD"),'Price Data'!G:G,0)+1),""),"")</f>
        <v>6.3898004725990833E-3</v>
      </c>
      <c r="H1739" s="34">
        <f>IFERROR(INDEX('Price Data'!K:K,MATCH(TEXT(A1739,"YYYY-MM-DD"),'Price Data'!J:J,0)),"")</f>
        <v>2.2200000000000002</v>
      </c>
      <c r="I1739" s="10" cm="1">
        <f t="array" ref="I1739">IFERROR(IF(ISNUMBER(H1739),(H1739-INDEX('Price Data'!K:K,MATCH(TEXT(A1739,"YYYY-MM-DD"),'Price Data'!J:J,0)+1))/INDEX('Price Data'!K:K,MATCH(TEXT(A1739,"YYYY-MM-DD"),'Price Data'!J:J,0)+1),""),"")</f>
        <v>9.0909090909090974E-3</v>
      </c>
      <c r="J1739" s="34">
        <f>IFERROR(INDEX('Price Data'!N:N,MATCH(TEXT(A1739,"YYYY-MM-DD"),'Price Data'!M:M,0)),"")</f>
        <v>2.5</v>
      </c>
      <c r="K1739" s="10" cm="1">
        <f t="array" ref="K1739">IFERROR(IF(ISNUMBER(J1739),(J1739-INDEX('Price Data'!N:N,MATCH(TEXT(A1739,"YYYY-MM-DD"),'Price Data'!M:M,0)+1))/INDEX('Price Data'!N:N,MATCH(TEXT(A1739,"YYYY-MM-DD"),'Price Data'!M:M,0)+1),""),"")</f>
        <v>8.0645161290322648E-3</v>
      </c>
      <c r="L1739" s="34">
        <f>IFERROR(INDEX('Price Data'!Q:Q,MATCH(TEXT(A1739,"YYYY-MM-DD"),'Price Data'!P:P,0)),"")</f>
        <v>1.94</v>
      </c>
      <c r="M1739" s="10" cm="1">
        <f t="array" ref="M1739">IFERROR(IF(ISNUMBER(L1739),(L1739-INDEX('Price Data'!Q:Q,MATCH(TEXT(A1739,"YYYY-MM-DD"),'Price Data'!P:P,0)+1))/INDEX('Price Data'!Q:Q,MATCH(TEXT(A1739,"YYYY-MM-DD"),'Price Data'!P:P,0)+1),""),"")</f>
        <v>2.1052631578947389E-2</v>
      </c>
      <c r="N1739" s="34">
        <f>IFERROR(INDEX('Price Data'!T:T,MATCH(TEXT(A1739,"YYYY-MM-DD"),'Price Data'!S:S,0)),"")</f>
        <v>2.4500000000000002</v>
      </c>
      <c r="O1739" s="10" cm="1">
        <f t="array" ref="O1739">IFERROR(IF(ISNUMBER(N1739),(N1739-INDEX('Price Data'!T:T,MATCH(TEXT(A1739,"YYYY-MM-DD"),'Price Data'!S:S,0)+1))/INDEX('Price Data'!T:T,MATCH(TEXT(A1739,"YYYY-MM-DD"),'Price Data'!S:S,0)+1),""),"")</f>
        <v>0</v>
      </c>
    </row>
    <row r="1740" spans="1:15" x14ac:dyDescent="0.3">
      <c r="A1740" s="8">
        <v>43559</v>
      </c>
      <c r="B1740" s="34">
        <f>IFERROR(INDEX('Price Data'!B:B,MATCH(TEXT(A1740,"YYYY-MM-DD"),'Price Data'!A:A,0)),"")</f>
        <v>21706</v>
      </c>
      <c r="C1740" s="10" cm="1">
        <f t="array" ref="C1740">IFERROR(IF(ISNUMBER(B1740),(B1740-INDEX('Price Data'!B:B,MATCH(TEXT(A1740,"YYYY-MM-DD"),'Price Data'!A:A,0)+1))/INDEX('Price Data'!B:B,MATCH(TEXT(A1740,"YYYY-MM-DD"),'Price Data'!A:A,0)+1),""),"")</f>
        <v>-2.2982165839308694E-3</v>
      </c>
      <c r="D1740" s="34">
        <f>IFERROR(INDEX('Price Data'!E:E,MATCH(TEXT(A1740,"YYYY-MM-DD"),'Price Data'!D:D,0)),"")</f>
        <v>12.11</v>
      </c>
      <c r="E1740" s="10" cm="1">
        <f t="array" ref="E1740">IFERROR(IF(ISNUMBER(D1740),(D1740-INDEX('Price Data'!E:E,MATCH(TEXT(A1740,"YYYY-MM-DD"),'Price Data'!D:D,0)+1))/INDEX('Price Data'!E:E,MATCH(TEXT(A1740,"YYYY-MM-DD"),'Price Data'!D:D,0)+1),""),"")</f>
        <v>-6.562756357670228E-3</v>
      </c>
      <c r="F1740" s="34">
        <f>IFERROR(INDEX('Price Data'!H:H,MATCH(TEXT(A1740,"YYYY-MM-DD"),'Price Data'!G:G,0)),"")</f>
        <v>126.800003</v>
      </c>
      <c r="G1740" s="10" cm="1">
        <f t="array" ref="G1740">IFERROR(IF(ISNUMBER(F1740),(F1740-INDEX('Price Data'!H:H,MATCH(TEXT(A1740,"YYYY-MM-DD"),'Price Data'!G:G,0)+1))/INDEX('Price Data'!H:H,MATCH(TEXT(A1740,"YYYY-MM-DD"),'Price Data'!G:G,0)+1),""),"")</f>
        <v>6.3492301587301887E-3</v>
      </c>
      <c r="H1740" s="34">
        <f>IFERROR(INDEX('Price Data'!K:K,MATCH(TEXT(A1740,"YYYY-MM-DD"),'Price Data'!J:J,0)),"")</f>
        <v>2.23</v>
      </c>
      <c r="I1740" s="10" cm="1">
        <f t="array" ref="I1740">IFERROR(IF(ISNUMBER(H1740),(H1740-INDEX('Price Data'!K:K,MATCH(TEXT(A1740,"YYYY-MM-DD"),'Price Data'!J:J,0)+1))/INDEX('Price Data'!K:K,MATCH(TEXT(A1740,"YYYY-MM-DD"),'Price Data'!J:J,0)+1),""),"")</f>
        <v>4.5045045045044082E-3</v>
      </c>
      <c r="J1740" s="34">
        <f>IFERROR(INDEX('Price Data'!N:N,MATCH(TEXT(A1740,"YYYY-MM-DD"),'Price Data'!M:M,0)),"")</f>
        <v>2.5</v>
      </c>
      <c r="K1740" s="10" cm="1">
        <f t="array" ref="K1740">IFERROR(IF(ISNUMBER(J1740),(J1740-INDEX('Price Data'!N:N,MATCH(TEXT(A1740,"YYYY-MM-DD"),'Price Data'!M:M,0)+1))/INDEX('Price Data'!N:N,MATCH(TEXT(A1740,"YYYY-MM-DD"),'Price Data'!M:M,0)+1),""),"")</f>
        <v>0</v>
      </c>
      <c r="L1740" s="34">
        <f>IFERROR(INDEX('Price Data'!Q:Q,MATCH(TEXT(A1740,"YYYY-MM-DD"),'Price Data'!P:P,0)),"")</f>
        <v>1.95</v>
      </c>
      <c r="M1740" s="10" cm="1">
        <f t="array" ref="M1740">IFERROR(IF(ISNUMBER(L1740),(L1740-INDEX('Price Data'!Q:Q,MATCH(TEXT(A1740,"YYYY-MM-DD"),'Price Data'!P:P,0)+1))/INDEX('Price Data'!Q:Q,MATCH(TEXT(A1740,"YYYY-MM-DD"),'Price Data'!P:P,0)+1),""),"")</f>
        <v>5.1546391752577371E-3</v>
      </c>
      <c r="N1740" s="34">
        <f>IFERROR(INDEX('Price Data'!T:T,MATCH(TEXT(A1740,"YYYY-MM-DD"),'Price Data'!S:S,0)),"")</f>
        <v>2.4500000000000002</v>
      </c>
      <c r="O1740" s="10" cm="1">
        <f t="array" ref="O1740">IFERROR(IF(ISNUMBER(N1740),(N1740-INDEX('Price Data'!T:T,MATCH(TEXT(A1740,"YYYY-MM-DD"),'Price Data'!S:S,0)+1))/INDEX('Price Data'!T:T,MATCH(TEXT(A1740,"YYYY-MM-DD"),'Price Data'!S:S,0)+1),""),"")</f>
        <v>0</v>
      </c>
    </row>
    <row r="1741" spans="1:15" x14ac:dyDescent="0.3">
      <c r="A1741" s="8">
        <v>43560</v>
      </c>
      <c r="B1741" s="34">
        <f>IFERROR(INDEX('Price Data'!B:B,MATCH(TEXT(A1741,"YYYY-MM-DD"),'Price Data'!A:A,0)),"")</f>
        <v>21759</v>
      </c>
      <c r="C1741" s="10" cm="1">
        <f t="array" ref="C1741">IFERROR(IF(ISNUMBER(B1741),(B1741-INDEX('Price Data'!B:B,MATCH(TEXT(A1741,"YYYY-MM-DD"),'Price Data'!A:A,0)+1))/INDEX('Price Data'!B:B,MATCH(TEXT(A1741,"YYYY-MM-DD"),'Price Data'!A:A,0)+1),""),"")</f>
        <v>2.4417211830830184E-3</v>
      </c>
      <c r="D1741" s="34">
        <f>IFERROR(INDEX('Price Data'!E:E,MATCH(TEXT(A1741,"YYYY-MM-DD"),'Price Data'!D:D,0)),"")</f>
        <v>12.03</v>
      </c>
      <c r="E1741" s="10" cm="1">
        <f t="array" ref="E1741">IFERROR(IF(ISNUMBER(D1741),(D1741-INDEX('Price Data'!E:E,MATCH(TEXT(A1741,"YYYY-MM-DD"),'Price Data'!D:D,0)+1))/INDEX('Price Data'!E:E,MATCH(TEXT(A1741,"YYYY-MM-DD"),'Price Data'!D:D,0)+1),""),"")</f>
        <v>-6.6061106523534327E-3</v>
      </c>
      <c r="F1741" s="34">
        <f>IFERROR(INDEX('Price Data'!H:H,MATCH(TEXT(A1741,"YYYY-MM-DD"),'Price Data'!G:G,0)),"")</f>
        <v>127.5</v>
      </c>
      <c r="G1741" s="10" cm="1">
        <f t="array" ref="G1741">IFERROR(IF(ISNUMBER(F1741),(F1741-INDEX('Price Data'!H:H,MATCH(TEXT(A1741,"YYYY-MM-DD"),'Price Data'!G:G,0)+1))/INDEX('Price Data'!H:H,MATCH(TEXT(A1741,"YYYY-MM-DD"),'Price Data'!G:G,0)+1),""),"")</f>
        <v>5.5204809419444273E-3</v>
      </c>
      <c r="H1741" s="34">
        <f>IFERROR(INDEX('Price Data'!K:K,MATCH(TEXT(A1741,"YYYY-MM-DD"),'Price Data'!J:J,0)),"")</f>
        <v>2.23</v>
      </c>
      <c r="I1741" s="10" cm="1">
        <f t="array" ref="I1741">IFERROR(IF(ISNUMBER(H1741),(H1741-INDEX('Price Data'!K:K,MATCH(TEXT(A1741,"YYYY-MM-DD"),'Price Data'!J:J,0)+1))/INDEX('Price Data'!K:K,MATCH(TEXT(A1741,"YYYY-MM-DD"),'Price Data'!J:J,0)+1),""),"")</f>
        <v>0</v>
      </c>
      <c r="J1741" s="34">
        <f>IFERROR(INDEX('Price Data'!N:N,MATCH(TEXT(A1741,"YYYY-MM-DD"),'Price Data'!M:M,0)),"")</f>
        <v>2.5099999999999998</v>
      </c>
      <c r="K1741" s="10" cm="1">
        <f t="array" ref="K1741">IFERROR(IF(ISNUMBER(J1741),(J1741-INDEX('Price Data'!N:N,MATCH(TEXT(A1741,"YYYY-MM-DD"),'Price Data'!M:M,0)+1))/INDEX('Price Data'!N:N,MATCH(TEXT(A1741,"YYYY-MM-DD"),'Price Data'!M:M,0)+1),""),"")</f>
        <v>3.9999999999999151E-3</v>
      </c>
      <c r="L1741" s="34">
        <f>IFERROR(INDEX('Price Data'!Q:Q,MATCH(TEXT(A1741,"YYYY-MM-DD"),'Price Data'!P:P,0)),"")</f>
        <v>1.95</v>
      </c>
      <c r="M1741" s="10" cm="1">
        <f t="array" ref="M1741">IFERROR(IF(ISNUMBER(L1741),(L1741-INDEX('Price Data'!Q:Q,MATCH(TEXT(A1741,"YYYY-MM-DD"),'Price Data'!P:P,0)+1))/INDEX('Price Data'!Q:Q,MATCH(TEXT(A1741,"YYYY-MM-DD"),'Price Data'!P:P,0)+1),""),"")</f>
        <v>0</v>
      </c>
      <c r="N1741" s="34">
        <f>IFERROR(INDEX('Price Data'!T:T,MATCH(TEXT(A1741,"YYYY-MM-DD"),'Price Data'!S:S,0)),"")</f>
        <v>2.42</v>
      </c>
      <c r="O1741" s="10" cm="1">
        <f t="array" ref="O1741">IFERROR(IF(ISNUMBER(N1741),(N1741-INDEX('Price Data'!T:T,MATCH(TEXT(A1741,"YYYY-MM-DD"),'Price Data'!S:S,0)+1))/INDEX('Price Data'!T:T,MATCH(TEXT(A1741,"YYYY-MM-DD"),'Price Data'!S:S,0)+1),""),"")</f>
        <v>-1.2244897959183773E-2</v>
      </c>
    </row>
    <row r="1742" spans="1:15" x14ac:dyDescent="0.3">
      <c r="A1742" s="8">
        <v>43561</v>
      </c>
      <c r="B1742" s="34" t="str">
        <f>IFERROR(INDEX('Price Data'!B:B,MATCH(TEXT(A1742,"YYYY-MM-DD"),'Price Data'!A:A,0)),"")</f>
        <v/>
      </c>
      <c r="C1742" s="10" t="str" cm="1">
        <f t="array" ref="C1742">IFERROR(IF(ISNUMBER(B1742),(B1742-INDEX('Price Data'!B:B,MATCH(TEXT(A1742,"YYYY-MM-DD"),'Price Data'!A:A,0)+1))/INDEX('Price Data'!B:B,MATCH(TEXT(A1742,"YYYY-MM-DD"),'Price Data'!A:A,0)+1),""),"")</f>
        <v/>
      </c>
      <c r="D1742" s="34" t="str">
        <f>IFERROR(INDEX('Price Data'!E:E,MATCH(TEXT(A1742,"YYYY-MM-DD"),'Price Data'!D:D,0)),"")</f>
        <v/>
      </c>
      <c r="E1742" s="10" t="str" cm="1">
        <f t="array" ref="E1742">IFERROR(IF(ISNUMBER(D1742),(D1742-INDEX('Price Data'!E:E,MATCH(TEXT(A1742,"YYYY-MM-DD"),'Price Data'!D:D,0)+1))/INDEX('Price Data'!E:E,MATCH(TEXT(A1742,"YYYY-MM-DD"),'Price Data'!D:D,0)+1),""),"")</f>
        <v/>
      </c>
      <c r="F1742" s="34" t="str">
        <f>IFERROR(INDEX('Price Data'!H:H,MATCH(TEXT(A1742,"YYYY-MM-DD"),'Price Data'!G:G,0)),"")</f>
        <v/>
      </c>
      <c r="G1742" s="10" t="str" cm="1">
        <f t="array" ref="G1742">IFERROR(IF(ISNUMBER(F1742),(F1742-INDEX('Price Data'!H:H,MATCH(TEXT(A1742,"YYYY-MM-DD"),'Price Data'!G:G,0)+1))/INDEX('Price Data'!H:H,MATCH(TEXT(A1742,"YYYY-MM-DD"),'Price Data'!G:G,0)+1),""),"")</f>
        <v/>
      </c>
      <c r="H1742" s="34" t="str">
        <f>IFERROR(INDEX('Price Data'!K:K,MATCH(TEXT(A1742,"YYYY-MM-DD"),'Price Data'!J:J,0)),"")</f>
        <v/>
      </c>
      <c r="I1742" s="10" t="str" cm="1">
        <f t="array" ref="I1742">IFERROR(IF(ISNUMBER(H1742),(H1742-INDEX('Price Data'!K:K,MATCH(TEXT(A1742,"YYYY-MM-DD"),'Price Data'!J:J,0)+1))/INDEX('Price Data'!K:K,MATCH(TEXT(A1742,"YYYY-MM-DD"),'Price Data'!J:J,0)+1),""),"")</f>
        <v/>
      </c>
      <c r="J1742" s="34" t="str">
        <f>IFERROR(INDEX('Price Data'!N:N,MATCH(TEXT(A1742,"YYYY-MM-DD"),'Price Data'!M:M,0)),"")</f>
        <v/>
      </c>
      <c r="K1742" s="10" t="str" cm="1">
        <f t="array" ref="K1742">IFERROR(IF(ISNUMBER(J1742),(J1742-INDEX('Price Data'!N:N,MATCH(TEXT(A1742,"YYYY-MM-DD"),'Price Data'!M:M,0)+1))/INDEX('Price Data'!N:N,MATCH(TEXT(A1742,"YYYY-MM-DD"),'Price Data'!M:M,0)+1),""),"")</f>
        <v/>
      </c>
      <c r="L1742" s="34" t="str">
        <f>IFERROR(INDEX('Price Data'!Q:Q,MATCH(TEXT(A1742,"YYYY-MM-DD"),'Price Data'!P:P,0)),"")</f>
        <v/>
      </c>
      <c r="M1742" s="10" t="str" cm="1">
        <f t="array" ref="M1742">IFERROR(IF(ISNUMBER(L1742),(L1742-INDEX('Price Data'!Q:Q,MATCH(TEXT(A1742,"YYYY-MM-DD"),'Price Data'!P:P,0)+1))/INDEX('Price Data'!Q:Q,MATCH(TEXT(A1742,"YYYY-MM-DD"),'Price Data'!P:P,0)+1),""),"")</f>
        <v/>
      </c>
      <c r="N1742" s="34" t="str">
        <f>IFERROR(INDEX('Price Data'!T:T,MATCH(TEXT(A1742,"YYYY-MM-DD"),'Price Data'!S:S,0)),"")</f>
        <v/>
      </c>
      <c r="O1742" s="10" t="str" cm="1">
        <f t="array" ref="O1742">IFERROR(IF(ISNUMBER(N1742),(N1742-INDEX('Price Data'!T:T,MATCH(TEXT(A1742,"YYYY-MM-DD"),'Price Data'!S:S,0)+1))/INDEX('Price Data'!T:T,MATCH(TEXT(A1742,"YYYY-MM-DD"),'Price Data'!S:S,0)+1),""),"")</f>
        <v/>
      </c>
    </row>
    <row r="1743" spans="1:15" x14ac:dyDescent="0.3">
      <c r="A1743" s="8">
        <v>43562</v>
      </c>
      <c r="B1743" s="34" t="str">
        <f>IFERROR(INDEX('Price Data'!B:B,MATCH(TEXT(A1743,"YYYY-MM-DD"),'Price Data'!A:A,0)),"")</f>
        <v/>
      </c>
      <c r="C1743" s="10" t="str" cm="1">
        <f t="array" ref="C1743">IFERROR(IF(ISNUMBER(B1743),(B1743-INDEX('Price Data'!B:B,MATCH(TEXT(A1743,"YYYY-MM-DD"),'Price Data'!A:A,0)+1))/INDEX('Price Data'!B:B,MATCH(TEXT(A1743,"YYYY-MM-DD"),'Price Data'!A:A,0)+1),""),"")</f>
        <v/>
      </c>
      <c r="D1743" s="34" t="str">
        <f>IFERROR(INDEX('Price Data'!E:E,MATCH(TEXT(A1743,"YYYY-MM-DD"),'Price Data'!D:D,0)),"")</f>
        <v/>
      </c>
      <c r="E1743" s="10" t="str" cm="1">
        <f t="array" ref="E1743">IFERROR(IF(ISNUMBER(D1743),(D1743-INDEX('Price Data'!E:E,MATCH(TEXT(A1743,"YYYY-MM-DD"),'Price Data'!D:D,0)+1))/INDEX('Price Data'!E:E,MATCH(TEXT(A1743,"YYYY-MM-DD"),'Price Data'!D:D,0)+1),""),"")</f>
        <v/>
      </c>
      <c r="F1743" s="34" t="str">
        <f>IFERROR(INDEX('Price Data'!H:H,MATCH(TEXT(A1743,"YYYY-MM-DD"),'Price Data'!G:G,0)),"")</f>
        <v/>
      </c>
      <c r="G1743" s="10" t="str" cm="1">
        <f t="array" ref="G1743">IFERROR(IF(ISNUMBER(F1743),(F1743-INDEX('Price Data'!H:H,MATCH(TEXT(A1743,"YYYY-MM-DD"),'Price Data'!G:G,0)+1))/INDEX('Price Data'!H:H,MATCH(TEXT(A1743,"YYYY-MM-DD"),'Price Data'!G:G,0)+1),""),"")</f>
        <v/>
      </c>
      <c r="H1743" s="34" t="str">
        <f>IFERROR(INDEX('Price Data'!K:K,MATCH(TEXT(A1743,"YYYY-MM-DD"),'Price Data'!J:J,0)),"")</f>
        <v/>
      </c>
      <c r="I1743" s="10" t="str" cm="1">
        <f t="array" ref="I1743">IFERROR(IF(ISNUMBER(H1743),(H1743-INDEX('Price Data'!K:K,MATCH(TEXT(A1743,"YYYY-MM-DD"),'Price Data'!J:J,0)+1))/INDEX('Price Data'!K:K,MATCH(TEXT(A1743,"YYYY-MM-DD"),'Price Data'!J:J,0)+1),""),"")</f>
        <v/>
      </c>
      <c r="J1743" s="34" t="str">
        <f>IFERROR(INDEX('Price Data'!N:N,MATCH(TEXT(A1743,"YYYY-MM-DD"),'Price Data'!M:M,0)),"")</f>
        <v/>
      </c>
      <c r="K1743" s="10" t="str" cm="1">
        <f t="array" ref="K1743">IFERROR(IF(ISNUMBER(J1743),(J1743-INDEX('Price Data'!N:N,MATCH(TEXT(A1743,"YYYY-MM-DD"),'Price Data'!M:M,0)+1))/INDEX('Price Data'!N:N,MATCH(TEXT(A1743,"YYYY-MM-DD"),'Price Data'!M:M,0)+1),""),"")</f>
        <v/>
      </c>
      <c r="L1743" s="34" t="str">
        <f>IFERROR(INDEX('Price Data'!Q:Q,MATCH(TEXT(A1743,"YYYY-MM-DD"),'Price Data'!P:P,0)),"")</f>
        <v/>
      </c>
      <c r="M1743" s="10" t="str" cm="1">
        <f t="array" ref="M1743">IFERROR(IF(ISNUMBER(L1743),(L1743-INDEX('Price Data'!Q:Q,MATCH(TEXT(A1743,"YYYY-MM-DD"),'Price Data'!P:P,0)+1))/INDEX('Price Data'!Q:Q,MATCH(TEXT(A1743,"YYYY-MM-DD"),'Price Data'!P:P,0)+1),""),"")</f>
        <v/>
      </c>
      <c r="N1743" s="34" t="str">
        <f>IFERROR(INDEX('Price Data'!T:T,MATCH(TEXT(A1743,"YYYY-MM-DD"),'Price Data'!S:S,0)),"")</f>
        <v/>
      </c>
      <c r="O1743" s="10" t="str" cm="1">
        <f t="array" ref="O1743">IFERROR(IF(ISNUMBER(N1743),(N1743-INDEX('Price Data'!T:T,MATCH(TEXT(A1743,"YYYY-MM-DD"),'Price Data'!S:S,0)+1))/INDEX('Price Data'!T:T,MATCH(TEXT(A1743,"YYYY-MM-DD"),'Price Data'!S:S,0)+1),""),"")</f>
        <v/>
      </c>
    </row>
    <row r="1744" spans="1:15" x14ac:dyDescent="0.3">
      <c r="A1744" s="8">
        <v>43563</v>
      </c>
      <c r="B1744" s="34">
        <f>IFERROR(INDEX('Price Data'!B:B,MATCH(TEXT(A1744,"YYYY-MM-DD"),'Price Data'!A:A,0)),"")</f>
        <v>21772</v>
      </c>
      <c r="C1744" s="10" cm="1">
        <f t="array" ref="C1744">IFERROR(IF(ISNUMBER(B1744),(B1744-INDEX('Price Data'!B:B,MATCH(TEXT(A1744,"YYYY-MM-DD"),'Price Data'!A:A,0)+1))/INDEX('Price Data'!B:B,MATCH(TEXT(A1744,"YYYY-MM-DD"),'Price Data'!A:A,0)+1),""),"")</f>
        <v>5.9745392711062087E-4</v>
      </c>
      <c r="D1744" s="34">
        <f>IFERROR(INDEX('Price Data'!E:E,MATCH(TEXT(A1744,"YYYY-MM-DD"),'Price Data'!D:D,0)),"")</f>
        <v>11.91</v>
      </c>
      <c r="E1744" s="10" cm="1">
        <f t="array" ref="E1744">IFERROR(IF(ISNUMBER(D1744),(D1744-INDEX('Price Data'!E:E,MATCH(TEXT(A1744,"YYYY-MM-DD"),'Price Data'!D:D,0)+1))/INDEX('Price Data'!E:E,MATCH(TEXT(A1744,"YYYY-MM-DD"),'Price Data'!D:D,0)+1),""),"")</f>
        <v>-9.9750623441395864E-3</v>
      </c>
      <c r="F1744" s="34">
        <f>IFERROR(INDEX('Price Data'!H:H,MATCH(TEXT(A1744,"YYYY-MM-DD"),'Price Data'!G:G,0)),"")</f>
        <v>126.800003</v>
      </c>
      <c r="G1744" s="10" cm="1">
        <f t="array" ref="G1744">IFERROR(IF(ISNUMBER(F1744),(F1744-INDEX('Price Data'!H:H,MATCH(TEXT(A1744,"YYYY-MM-DD"),'Price Data'!G:G,0)+1))/INDEX('Price Data'!H:H,MATCH(TEXT(A1744,"YYYY-MM-DD"),'Price Data'!G:G,0)+1),""),"")</f>
        <v>-5.4901725490195778E-3</v>
      </c>
      <c r="H1744" s="34">
        <f>IFERROR(INDEX('Price Data'!K:K,MATCH(TEXT(A1744,"YYYY-MM-DD"),'Price Data'!J:J,0)),"")</f>
        <v>2.23</v>
      </c>
      <c r="I1744" s="10" cm="1">
        <f t="array" ref="I1744">IFERROR(IF(ISNUMBER(H1744),(H1744-INDEX('Price Data'!K:K,MATCH(TEXT(A1744,"YYYY-MM-DD"),'Price Data'!J:J,0)+1))/INDEX('Price Data'!K:K,MATCH(TEXT(A1744,"YYYY-MM-DD"),'Price Data'!J:J,0)+1),""),"")</f>
        <v>0</v>
      </c>
      <c r="J1744" s="34">
        <f>IFERROR(INDEX('Price Data'!N:N,MATCH(TEXT(A1744,"YYYY-MM-DD"),'Price Data'!M:M,0)),"")</f>
        <v>2.5299999999999998</v>
      </c>
      <c r="K1744" s="10" cm="1">
        <f t="array" ref="K1744">IFERROR(IF(ISNUMBER(J1744),(J1744-INDEX('Price Data'!N:N,MATCH(TEXT(A1744,"YYYY-MM-DD"),'Price Data'!M:M,0)+1))/INDEX('Price Data'!N:N,MATCH(TEXT(A1744,"YYYY-MM-DD"),'Price Data'!M:M,0)+1),""),"")</f>
        <v>7.9681274900398492E-3</v>
      </c>
      <c r="L1744" s="34">
        <f>IFERROR(INDEX('Price Data'!Q:Q,MATCH(TEXT(A1744,"YYYY-MM-DD"),'Price Data'!P:P,0)),"")</f>
        <v>1.95</v>
      </c>
      <c r="M1744" s="10" cm="1">
        <f t="array" ref="M1744">IFERROR(IF(ISNUMBER(L1744),(L1744-INDEX('Price Data'!Q:Q,MATCH(TEXT(A1744,"YYYY-MM-DD"),'Price Data'!P:P,0)+1))/INDEX('Price Data'!Q:Q,MATCH(TEXT(A1744,"YYYY-MM-DD"),'Price Data'!P:P,0)+1),""),"")</f>
        <v>0</v>
      </c>
      <c r="N1744" s="34">
        <f>IFERROR(INDEX('Price Data'!T:T,MATCH(TEXT(A1744,"YYYY-MM-DD"),'Price Data'!S:S,0)),"")</f>
        <v>2.38</v>
      </c>
      <c r="O1744" s="10" cm="1">
        <f t="array" ref="O1744">IFERROR(IF(ISNUMBER(N1744),(N1744-INDEX('Price Data'!T:T,MATCH(TEXT(A1744,"YYYY-MM-DD"),'Price Data'!S:S,0)+1))/INDEX('Price Data'!T:T,MATCH(TEXT(A1744,"YYYY-MM-DD"),'Price Data'!S:S,0)+1),""),"")</f>
        <v>-1.6528925619834725E-2</v>
      </c>
    </row>
    <row r="1745" spans="1:15" x14ac:dyDescent="0.3">
      <c r="A1745" s="8">
        <v>43564</v>
      </c>
      <c r="B1745" s="34">
        <f>IFERROR(INDEX('Price Data'!B:B,MATCH(TEXT(A1745,"YYYY-MM-DD"),'Price Data'!A:A,0)),"")</f>
        <v>21672</v>
      </c>
      <c r="C1745" s="10" cm="1">
        <f t="array" ref="C1745">IFERROR(IF(ISNUMBER(B1745),(B1745-INDEX('Price Data'!B:B,MATCH(TEXT(A1745,"YYYY-MM-DD"),'Price Data'!A:A,0)+1))/INDEX('Price Data'!B:B,MATCH(TEXT(A1745,"YYYY-MM-DD"),'Price Data'!A:A,0)+1),""),"")</f>
        <v>-4.5930553003858164E-3</v>
      </c>
      <c r="D1745" s="34">
        <f>IFERROR(INDEX('Price Data'!E:E,MATCH(TEXT(A1745,"YYYY-MM-DD"),'Price Data'!D:D,0)),"")</f>
        <v>11.95</v>
      </c>
      <c r="E1745" s="10" cm="1">
        <f t="array" ref="E1745">IFERROR(IF(ISNUMBER(D1745),(D1745-INDEX('Price Data'!E:E,MATCH(TEXT(A1745,"YYYY-MM-DD"),'Price Data'!D:D,0)+1))/INDEX('Price Data'!E:E,MATCH(TEXT(A1745,"YYYY-MM-DD"),'Price Data'!D:D,0)+1),""),"")</f>
        <v>3.358522250209836E-3</v>
      </c>
      <c r="F1745" s="34">
        <f>IFERROR(INDEX('Price Data'!H:H,MATCH(TEXT(A1745,"YYYY-MM-DD"),'Price Data'!G:G,0)),"")</f>
        <v>126.300003</v>
      </c>
      <c r="G1745" s="10" cm="1">
        <f t="array" ref="G1745">IFERROR(IF(ISNUMBER(F1745),(F1745-INDEX('Price Data'!H:H,MATCH(TEXT(A1745,"YYYY-MM-DD"),'Price Data'!G:G,0)+1))/INDEX('Price Data'!H:H,MATCH(TEXT(A1745,"YYYY-MM-DD"),'Price Data'!G:G,0)+1),""),"")</f>
        <v>-3.9432175723213506E-3</v>
      </c>
      <c r="H1745" s="34">
        <f>IFERROR(INDEX('Price Data'!K:K,MATCH(TEXT(A1745,"YYYY-MM-DD"),'Price Data'!J:J,0)),"")</f>
        <v>2.2400000000000002</v>
      </c>
      <c r="I1745" s="10" cm="1">
        <f t="array" ref="I1745">IFERROR(IF(ISNUMBER(H1745),(H1745-INDEX('Price Data'!K:K,MATCH(TEXT(A1745,"YYYY-MM-DD"),'Price Data'!J:J,0)+1))/INDEX('Price Data'!K:K,MATCH(TEXT(A1745,"YYYY-MM-DD"),'Price Data'!J:J,0)+1),""),"")</f>
        <v>4.48430493273553E-3</v>
      </c>
      <c r="J1745" s="34">
        <f>IFERROR(INDEX('Price Data'!N:N,MATCH(TEXT(A1745,"YYYY-MM-DD"),'Price Data'!M:M,0)),"")</f>
        <v>2.5299999999999998</v>
      </c>
      <c r="K1745" s="10" cm="1">
        <f t="array" ref="K1745">IFERROR(IF(ISNUMBER(J1745),(J1745-INDEX('Price Data'!N:N,MATCH(TEXT(A1745,"YYYY-MM-DD"),'Price Data'!M:M,0)+1))/INDEX('Price Data'!N:N,MATCH(TEXT(A1745,"YYYY-MM-DD"),'Price Data'!M:M,0)+1),""),"")</f>
        <v>0</v>
      </c>
      <c r="L1745" s="34">
        <f>IFERROR(INDEX('Price Data'!Q:Q,MATCH(TEXT(A1745,"YYYY-MM-DD"),'Price Data'!P:P,0)),"")</f>
        <v>1.96</v>
      </c>
      <c r="M1745" s="10" cm="1">
        <f t="array" ref="M1745">IFERROR(IF(ISNUMBER(L1745),(L1745-INDEX('Price Data'!Q:Q,MATCH(TEXT(A1745,"YYYY-MM-DD"),'Price Data'!P:P,0)+1))/INDEX('Price Data'!Q:Q,MATCH(TEXT(A1745,"YYYY-MM-DD"),'Price Data'!P:P,0)+1),""),"")</f>
        <v>5.1282051282051325E-3</v>
      </c>
      <c r="N1745" s="34">
        <f>IFERROR(INDEX('Price Data'!T:T,MATCH(TEXT(A1745,"YYYY-MM-DD"),'Price Data'!S:S,0)),"")</f>
        <v>2.3199999999999998</v>
      </c>
      <c r="O1745" s="10" cm="1">
        <f t="array" ref="O1745">IFERROR(IF(ISNUMBER(N1745),(N1745-INDEX('Price Data'!T:T,MATCH(TEXT(A1745,"YYYY-MM-DD"),'Price Data'!S:S,0)+1))/INDEX('Price Data'!T:T,MATCH(TEXT(A1745,"YYYY-MM-DD"),'Price Data'!S:S,0)+1),""),"")</f>
        <v>-2.521008403361347E-2</v>
      </c>
    </row>
    <row r="1746" spans="1:15" x14ac:dyDescent="0.3">
      <c r="A1746" s="8">
        <v>43565</v>
      </c>
      <c r="B1746" s="34">
        <f>IFERROR(INDEX('Price Data'!B:B,MATCH(TEXT(A1746,"YYYY-MM-DD"),'Price Data'!A:A,0)),"")</f>
        <v>21672</v>
      </c>
      <c r="C1746" s="10" cm="1">
        <f t="array" ref="C1746">IFERROR(IF(ISNUMBER(B1746),(B1746-INDEX('Price Data'!B:B,MATCH(TEXT(A1746,"YYYY-MM-DD"),'Price Data'!A:A,0)+1))/INDEX('Price Data'!B:B,MATCH(TEXT(A1746,"YYYY-MM-DD"),'Price Data'!A:A,0)+1),""),"")</f>
        <v>0</v>
      </c>
      <c r="D1746" s="34">
        <f>IFERROR(INDEX('Price Data'!E:E,MATCH(TEXT(A1746,"YYYY-MM-DD"),'Price Data'!D:D,0)),"")</f>
        <v>11.84</v>
      </c>
      <c r="E1746" s="10" cm="1">
        <f t="array" ref="E1746">IFERROR(IF(ISNUMBER(D1746),(D1746-INDEX('Price Data'!E:E,MATCH(TEXT(A1746,"YYYY-MM-DD"),'Price Data'!D:D,0)+1))/INDEX('Price Data'!E:E,MATCH(TEXT(A1746,"YYYY-MM-DD"),'Price Data'!D:D,0)+1),""),"")</f>
        <v>-9.2050209205020456E-3</v>
      </c>
      <c r="F1746" s="34">
        <f>IFERROR(INDEX('Price Data'!H:H,MATCH(TEXT(A1746,"YYYY-MM-DD"),'Price Data'!G:G,0)),"")</f>
        <v>125.199997</v>
      </c>
      <c r="G1746" s="10" cm="1">
        <f t="array" ref="G1746">IFERROR(IF(ISNUMBER(F1746),(F1746-INDEX('Price Data'!H:H,MATCH(TEXT(A1746,"YYYY-MM-DD"),'Price Data'!G:G,0)+1))/INDEX('Price Data'!H:H,MATCH(TEXT(A1746,"YYYY-MM-DD"),'Price Data'!G:G,0)+1),""),"")</f>
        <v>-8.7094693101472647E-3</v>
      </c>
      <c r="H1746" s="34">
        <f>IFERROR(INDEX('Price Data'!K:K,MATCH(TEXT(A1746,"YYYY-MM-DD"),'Price Data'!J:J,0)),"")</f>
        <v>2.2200000000000002</v>
      </c>
      <c r="I1746" s="10" cm="1">
        <f t="array" ref="I1746">IFERROR(IF(ISNUMBER(H1746),(H1746-INDEX('Price Data'!K:K,MATCH(TEXT(A1746,"YYYY-MM-DD"),'Price Data'!J:J,0)+1))/INDEX('Price Data'!K:K,MATCH(TEXT(A1746,"YYYY-MM-DD"),'Price Data'!J:J,0)+1),""),"")</f>
        <v>-8.928571428571435E-3</v>
      </c>
      <c r="J1746" s="34">
        <f>IFERROR(INDEX('Price Data'!N:N,MATCH(TEXT(A1746,"YYYY-MM-DD"),'Price Data'!M:M,0)),"")</f>
        <v>2.5499999999999998</v>
      </c>
      <c r="K1746" s="10" cm="1">
        <f t="array" ref="K1746">IFERROR(IF(ISNUMBER(J1746),(J1746-INDEX('Price Data'!N:N,MATCH(TEXT(A1746,"YYYY-MM-DD"),'Price Data'!M:M,0)+1))/INDEX('Price Data'!N:N,MATCH(TEXT(A1746,"YYYY-MM-DD"),'Price Data'!M:M,0)+1),""),"")</f>
        <v>7.9051383399209568E-3</v>
      </c>
      <c r="L1746" s="34">
        <f>IFERROR(INDEX('Price Data'!Q:Q,MATCH(TEXT(A1746,"YYYY-MM-DD"),'Price Data'!P:P,0)),"")</f>
        <v>1.97</v>
      </c>
      <c r="M1746" s="10" cm="1">
        <f t="array" ref="M1746">IFERROR(IF(ISNUMBER(L1746),(L1746-INDEX('Price Data'!Q:Q,MATCH(TEXT(A1746,"YYYY-MM-DD"),'Price Data'!P:P,0)+1))/INDEX('Price Data'!Q:Q,MATCH(TEXT(A1746,"YYYY-MM-DD"),'Price Data'!P:P,0)+1),""),"")</f>
        <v>5.1020408163265354E-3</v>
      </c>
      <c r="N1746" s="34">
        <f>IFERROR(INDEX('Price Data'!T:T,MATCH(TEXT(A1746,"YYYY-MM-DD"),'Price Data'!S:S,0)),"")</f>
        <v>2.3199999999999998</v>
      </c>
      <c r="O1746" s="10" cm="1">
        <f t="array" ref="O1746">IFERROR(IF(ISNUMBER(N1746),(N1746-INDEX('Price Data'!T:T,MATCH(TEXT(A1746,"YYYY-MM-DD"),'Price Data'!S:S,0)+1))/INDEX('Price Data'!T:T,MATCH(TEXT(A1746,"YYYY-MM-DD"),'Price Data'!S:S,0)+1),""),"")</f>
        <v>0</v>
      </c>
    </row>
    <row r="1747" spans="1:15" x14ac:dyDescent="0.3">
      <c r="A1747" s="8">
        <v>43566</v>
      </c>
      <c r="B1747" s="34">
        <f>IFERROR(INDEX('Price Data'!B:B,MATCH(TEXT(A1747,"YYYY-MM-DD"),'Price Data'!A:A,0)),"")</f>
        <v>21685</v>
      </c>
      <c r="C1747" s="10" cm="1">
        <f t="array" ref="C1747">IFERROR(IF(ISNUMBER(B1747),(B1747-INDEX('Price Data'!B:B,MATCH(TEXT(A1747,"YYYY-MM-DD"),'Price Data'!A:A,0)+1))/INDEX('Price Data'!B:B,MATCH(TEXT(A1747,"YYYY-MM-DD"),'Price Data'!A:A,0)+1),""),"")</f>
        <v>5.9985234403839055E-4</v>
      </c>
      <c r="D1747" s="34">
        <f>IFERROR(INDEX('Price Data'!E:E,MATCH(TEXT(A1747,"YYYY-MM-DD"),'Price Data'!D:D,0)),"")</f>
        <v>11.9</v>
      </c>
      <c r="E1747" s="10" cm="1">
        <f t="array" ref="E1747">IFERROR(IF(ISNUMBER(D1747),(D1747-INDEX('Price Data'!E:E,MATCH(TEXT(A1747,"YYYY-MM-DD"),'Price Data'!D:D,0)+1))/INDEX('Price Data'!E:E,MATCH(TEXT(A1747,"YYYY-MM-DD"),'Price Data'!D:D,0)+1),""),"")</f>
        <v>5.0675675675676095E-3</v>
      </c>
      <c r="F1747" s="34">
        <f>IFERROR(INDEX('Price Data'!H:H,MATCH(TEXT(A1747,"YYYY-MM-DD"),'Price Data'!G:G,0)),"")</f>
        <v>135.89999399999999</v>
      </c>
      <c r="G1747" s="10" cm="1">
        <f t="array" ref="G1747">IFERROR(IF(ISNUMBER(F1747),(F1747-INDEX('Price Data'!H:H,MATCH(TEXT(A1747,"YYYY-MM-DD"),'Price Data'!G:G,0)+1))/INDEX('Price Data'!H:H,MATCH(TEXT(A1747,"YYYY-MM-DD"),'Price Data'!G:G,0)+1),""),"")</f>
        <v>8.5463236872122261E-2</v>
      </c>
      <c r="H1747" s="34">
        <f>IFERROR(INDEX('Price Data'!K:K,MATCH(TEXT(A1747,"YYYY-MM-DD"),'Price Data'!J:J,0)),"")</f>
        <v>2.23</v>
      </c>
      <c r="I1747" s="10" cm="1">
        <f t="array" ref="I1747">IFERROR(IF(ISNUMBER(H1747),(H1747-INDEX('Price Data'!K:K,MATCH(TEXT(A1747,"YYYY-MM-DD"),'Price Data'!J:J,0)+1))/INDEX('Price Data'!K:K,MATCH(TEXT(A1747,"YYYY-MM-DD"),'Price Data'!J:J,0)+1),""),"")</f>
        <v>4.5045045045044082E-3</v>
      </c>
      <c r="J1747" s="34">
        <f>IFERROR(INDEX('Price Data'!N:N,MATCH(TEXT(A1747,"YYYY-MM-DD"),'Price Data'!M:M,0)),"")</f>
        <v>2.57</v>
      </c>
      <c r="K1747" s="10" cm="1">
        <f t="array" ref="K1747">IFERROR(IF(ISNUMBER(J1747),(J1747-INDEX('Price Data'!N:N,MATCH(TEXT(A1747,"YYYY-MM-DD"),'Price Data'!M:M,0)+1))/INDEX('Price Data'!N:N,MATCH(TEXT(A1747,"YYYY-MM-DD"),'Price Data'!M:M,0)+1),""),"")</f>
        <v>7.8431372549019676E-3</v>
      </c>
      <c r="L1747" s="34">
        <f>IFERROR(INDEX('Price Data'!Q:Q,MATCH(TEXT(A1747,"YYYY-MM-DD"),'Price Data'!P:P,0)),"")</f>
        <v>1.97</v>
      </c>
      <c r="M1747" s="10" cm="1">
        <f t="array" ref="M1747">IFERROR(IF(ISNUMBER(L1747),(L1747-INDEX('Price Data'!Q:Q,MATCH(TEXT(A1747,"YYYY-MM-DD"),'Price Data'!P:P,0)+1))/INDEX('Price Data'!Q:Q,MATCH(TEXT(A1747,"YYYY-MM-DD"),'Price Data'!P:P,0)+1),""),"")</f>
        <v>0</v>
      </c>
      <c r="N1747" s="34">
        <f>IFERROR(INDEX('Price Data'!T:T,MATCH(TEXT(A1747,"YYYY-MM-DD"),'Price Data'!S:S,0)),"")</f>
        <v>2.3199999999999998</v>
      </c>
      <c r="O1747" s="10" cm="1">
        <f t="array" ref="O1747">IFERROR(IF(ISNUMBER(N1747),(N1747-INDEX('Price Data'!T:T,MATCH(TEXT(A1747,"YYYY-MM-DD"),'Price Data'!S:S,0)+1))/INDEX('Price Data'!T:T,MATCH(TEXT(A1747,"YYYY-MM-DD"),'Price Data'!S:S,0)+1),""),"")</f>
        <v>0</v>
      </c>
    </row>
    <row r="1748" spans="1:15" x14ac:dyDescent="0.3">
      <c r="A1748" s="8">
        <v>43567</v>
      </c>
      <c r="B1748" s="34">
        <f>IFERROR(INDEX('Price Data'!B:B,MATCH(TEXT(A1748,"YYYY-MM-DD"),'Price Data'!A:A,0)),"")</f>
        <v>21858</v>
      </c>
      <c r="C1748" s="10" cm="1">
        <f t="array" ref="C1748">IFERROR(IF(ISNUMBER(B1748),(B1748-INDEX('Price Data'!B:B,MATCH(TEXT(A1748,"YYYY-MM-DD"),'Price Data'!A:A,0)+1))/INDEX('Price Data'!B:B,MATCH(TEXT(A1748,"YYYY-MM-DD"),'Price Data'!A:A,0)+1),""),"")</f>
        <v>7.9778648835600648E-3</v>
      </c>
      <c r="D1748" s="34">
        <f>IFERROR(INDEX('Price Data'!E:E,MATCH(TEXT(A1748,"YYYY-MM-DD"),'Price Data'!D:D,0)),"")</f>
        <v>12.4</v>
      </c>
      <c r="E1748" s="10" cm="1">
        <f t="array" ref="E1748">IFERROR(IF(ISNUMBER(D1748),(D1748-INDEX('Price Data'!E:E,MATCH(TEXT(A1748,"YYYY-MM-DD"),'Price Data'!D:D,0)+1))/INDEX('Price Data'!E:E,MATCH(TEXT(A1748,"YYYY-MM-DD"),'Price Data'!D:D,0)+1),""),"")</f>
        <v>4.2016806722689072E-2</v>
      </c>
      <c r="F1748" s="34">
        <f>IFERROR(INDEX('Price Data'!H:H,MATCH(TEXT(A1748,"YYYY-MM-DD"),'Price Data'!G:G,0)),"")</f>
        <v>134</v>
      </c>
      <c r="G1748" s="10" cm="1">
        <f t="array" ref="G1748">IFERROR(IF(ISNUMBER(F1748),(F1748-INDEX('Price Data'!H:H,MATCH(TEXT(A1748,"YYYY-MM-DD"),'Price Data'!G:G,0)+1))/INDEX('Price Data'!H:H,MATCH(TEXT(A1748,"YYYY-MM-DD"),'Price Data'!G:G,0)+1),""),"")</f>
        <v>-1.3980824752648573E-2</v>
      </c>
      <c r="H1748" s="34">
        <f>IFERROR(INDEX('Price Data'!K:K,MATCH(TEXT(A1748,"YYYY-MM-DD"),'Price Data'!J:J,0)),"")</f>
        <v>2.2799999999999998</v>
      </c>
      <c r="I1748" s="10" cm="1">
        <f t="array" ref="I1748">IFERROR(IF(ISNUMBER(H1748),(H1748-INDEX('Price Data'!K:K,MATCH(TEXT(A1748,"YYYY-MM-DD"),'Price Data'!J:J,0)+1))/INDEX('Price Data'!K:K,MATCH(TEXT(A1748,"YYYY-MM-DD"),'Price Data'!J:J,0)+1),""),"")</f>
        <v>2.2421524663677049E-2</v>
      </c>
      <c r="J1748" s="34">
        <f>IFERROR(INDEX('Price Data'!N:N,MATCH(TEXT(A1748,"YYYY-MM-DD"),'Price Data'!M:M,0)),"")</f>
        <v>2.62</v>
      </c>
      <c r="K1748" s="10" cm="1">
        <f t="array" ref="K1748">IFERROR(IF(ISNUMBER(J1748),(J1748-INDEX('Price Data'!N:N,MATCH(TEXT(A1748,"YYYY-MM-DD"),'Price Data'!M:M,0)+1))/INDEX('Price Data'!N:N,MATCH(TEXT(A1748,"YYYY-MM-DD"),'Price Data'!M:M,0)+1),""),"")</f>
        <v>1.9455252918288042E-2</v>
      </c>
      <c r="L1748" s="34">
        <f>IFERROR(INDEX('Price Data'!Q:Q,MATCH(TEXT(A1748,"YYYY-MM-DD"),'Price Data'!P:P,0)),"")</f>
        <v>2.0499999999999998</v>
      </c>
      <c r="M1748" s="10" cm="1">
        <f t="array" ref="M1748">IFERROR(IF(ISNUMBER(L1748),(L1748-INDEX('Price Data'!Q:Q,MATCH(TEXT(A1748,"YYYY-MM-DD"),'Price Data'!P:P,0)+1))/INDEX('Price Data'!Q:Q,MATCH(TEXT(A1748,"YYYY-MM-DD"),'Price Data'!P:P,0)+1),""),"")</f>
        <v>4.0609137055837484E-2</v>
      </c>
      <c r="N1748" s="34">
        <f>IFERROR(INDEX('Price Data'!T:T,MATCH(TEXT(A1748,"YYYY-MM-DD"),'Price Data'!S:S,0)),"")</f>
        <v>2.37</v>
      </c>
      <c r="O1748" s="10" cm="1">
        <f t="array" ref="O1748">IFERROR(IF(ISNUMBER(N1748),(N1748-INDEX('Price Data'!T:T,MATCH(TEXT(A1748,"YYYY-MM-DD"),'Price Data'!S:S,0)+1))/INDEX('Price Data'!T:T,MATCH(TEXT(A1748,"YYYY-MM-DD"),'Price Data'!S:S,0)+1),""),"")</f>
        <v>2.155172413793115E-2</v>
      </c>
    </row>
    <row r="1749" spans="1:15" x14ac:dyDescent="0.3">
      <c r="A1749" s="8">
        <v>43568</v>
      </c>
      <c r="B1749" s="34" t="str">
        <f>IFERROR(INDEX('Price Data'!B:B,MATCH(TEXT(A1749,"YYYY-MM-DD"),'Price Data'!A:A,0)),"")</f>
        <v/>
      </c>
      <c r="C1749" s="10" t="str" cm="1">
        <f t="array" ref="C1749">IFERROR(IF(ISNUMBER(B1749),(B1749-INDEX('Price Data'!B:B,MATCH(TEXT(A1749,"YYYY-MM-DD"),'Price Data'!A:A,0)+1))/INDEX('Price Data'!B:B,MATCH(TEXT(A1749,"YYYY-MM-DD"),'Price Data'!A:A,0)+1),""),"")</f>
        <v/>
      </c>
      <c r="D1749" s="34" t="str">
        <f>IFERROR(INDEX('Price Data'!E:E,MATCH(TEXT(A1749,"YYYY-MM-DD"),'Price Data'!D:D,0)),"")</f>
        <v/>
      </c>
      <c r="E1749" s="10" t="str" cm="1">
        <f t="array" ref="E1749">IFERROR(IF(ISNUMBER(D1749),(D1749-INDEX('Price Data'!E:E,MATCH(TEXT(A1749,"YYYY-MM-DD"),'Price Data'!D:D,0)+1))/INDEX('Price Data'!E:E,MATCH(TEXT(A1749,"YYYY-MM-DD"),'Price Data'!D:D,0)+1),""),"")</f>
        <v/>
      </c>
      <c r="F1749" s="34" t="str">
        <f>IFERROR(INDEX('Price Data'!H:H,MATCH(TEXT(A1749,"YYYY-MM-DD"),'Price Data'!G:G,0)),"")</f>
        <v/>
      </c>
      <c r="G1749" s="10" t="str" cm="1">
        <f t="array" ref="G1749">IFERROR(IF(ISNUMBER(F1749),(F1749-INDEX('Price Data'!H:H,MATCH(TEXT(A1749,"YYYY-MM-DD"),'Price Data'!G:G,0)+1))/INDEX('Price Data'!H:H,MATCH(TEXT(A1749,"YYYY-MM-DD"),'Price Data'!G:G,0)+1),""),"")</f>
        <v/>
      </c>
      <c r="H1749" s="34" t="str">
        <f>IFERROR(INDEX('Price Data'!K:K,MATCH(TEXT(A1749,"YYYY-MM-DD"),'Price Data'!J:J,0)),"")</f>
        <v/>
      </c>
      <c r="I1749" s="10" t="str" cm="1">
        <f t="array" ref="I1749">IFERROR(IF(ISNUMBER(H1749),(H1749-INDEX('Price Data'!K:K,MATCH(TEXT(A1749,"YYYY-MM-DD"),'Price Data'!J:J,0)+1))/INDEX('Price Data'!K:K,MATCH(TEXT(A1749,"YYYY-MM-DD"),'Price Data'!J:J,0)+1),""),"")</f>
        <v/>
      </c>
      <c r="J1749" s="34" t="str">
        <f>IFERROR(INDEX('Price Data'!N:N,MATCH(TEXT(A1749,"YYYY-MM-DD"),'Price Data'!M:M,0)),"")</f>
        <v/>
      </c>
      <c r="K1749" s="10" t="str" cm="1">
        <f t="array" ref="K1749">IFERROR(IF(ISNUMBER(J1749),(J1749-INDEX('Price Data'!N:N,MATCH(TEXT(A1749,"YYYY-MM-DD"),'Price Data'!M:M,0)+1))/INDEX('Price Data'!N:N,MATCH(TEXT(A1749,"YYYY-MM-DD"),'Price Data'!M:M,0)+1),""),"")</f>
        <v/>
      </c>
      <c r="L1749" s="34" t="str">
        <f>IFERROR(INDEX('Price Data'!Q:Q,MATCH(TEXT(A1749,"YYYY-MM-DD"),'Price Data'!P:P,0)),"")</f>
        <v/>
      </c>
      <c r="M1749" s="10" t="str" cm="1">
        <f t="array" ref="M1749">IFERROR(IF(ISNUMBER(L1749),(L1749-INDEX('Price Data'!Q:Q,MATCH(TEXT(A1749,"YYYY-MM-DD"),'Price Data'!P:P,0)+1))/INDEX('Price Data'!Q:Q,MATCH(TEXT(A1749,"YYYY-MM-DD"),'Price Data'!P:P,0)+1),""),"")</f>
        <v/>
      </c>
      <c r="N1749" s="34" t="str">
        <f>IFERROR(INDEX('Price Data'!T:T,MATCH(TEXT(A1749,"YYYY-MM-DD"),'Price Data'!S:S,0)),"")</f>
        <v/>
      </c>
      <c r="O1749" s="10" t="str" cm="1">
        <f t="array" ref="O1749">IFERROR(IF(ISNUMBER(N1749),(N1749-INDEX('Price Data'!T:T,MATCH(TEXT(A1749,"YYYY-MM-DD"),'Price Data'!S:S,0)+1))/INDEX('Price Data'!T:T,MATCH(TEXT(A1749,"YYYY-MM-DD"),'Price Data'!S:S,0)+1),""),"")</f>
        <v/>
      </c>
    </row>
    <row r="1750" spans="1:15" x14ac:dyDescent="0.3">
      <c r="A1750" s="8">
        <v>43569</v>
      </c>
      <c r="B1750" s="34" t="str">
        <f>IFERROR(INDEX('Price Data'!B:B,MATCH(TEXT(A1750,"YYYY-MM-DD"),'Price Data'!A:A,0)),"")</f>
        <v/>
      </c>
      <c r="C1750" s="10" t="str" cm="1">
        <f t="array" ref="C1750">IFERROR(IF(ISNUMBER(B1750),(B1750-INDEX('Price Data'!B:B,MATCH(TEXT(A1750,"YYYY-MM-DD"),'Price Data'!A:A,0)+1))/INDEX('Price Data'!B:B,MATCH(TEXT(A1750,"YYYY-MM-DD"),'Price Data'!A:A,0)+1),""),"")</f>
        <v/>
      </c>
      <c r="D1750" s="34" t="str">
        <f>IFERROR(INDEX('Price Data'!E:E,MATCH(TEXT(A1750,"YYYY-MM-DD"),'Price Data'!D:D,0)),"")</f>
        <v/>
      </c>
      <c r="E1750" s="10" t="str" cm="1">
        <f t="array" ref="E1750">IFERROR(IF(ISNUMBER(D1750),(D1750-INDEX('Price Data'!E:E,MATCH(TEXT(A1750,"YYYY-MM-DD"),'Price Data'!D:D,0)+1))/INDEX('Price Data'!E:E,MATCH(TEXT(A1750,"YYYY-MM-DD"),'Price Data'!D:D,0)+1),""),"")</f>
        <v/>
      </c>
      <c r="F1750" s="34" t="str">
        <f>IFERROR(INDEX('Price Data'!H:H,MATCH(TEXT(A1750,"YYYY-MM-DD"),'Price Data'!G:G,0)),"")</f>
        <v/>
      </c>
      <c r="G1750" s="10" t="str" cm="1">
        <f t="array" ref="G1750">IFERROR(IF(ISNUMBER(F1750),(F1750-INDEX('Price Data'!H:H,MATCH(TEXT(A1750,"YYYY-MM-DD"),'Price Data'!G:G,0)+1))/INDEX('Price Data'!H:H,MATCH(TEXT(A1750,"YYYY-MM-DD"),'Price Data'!G:G,0)+1),""),"")</f>
        <v/>
      </c>
      <c r="H1750" s="34" t="str">
        <f>IFERROR(INDEX('Price Data'!K:K,MATCH(TEXT(A1750,"YYYY-MM-DD"),'Price Data'!J:J,0)),"")</f>
        <v/>
      </c>
      <c r="I1750" s="10" t="str" cm="1">
        <f t="array" ref="I1750">IFERROR(IF(ISNUMBER(H1750),(H1750-INDEX('Price Data'!K:K,MATCH(TEXT(A1750,"YYYY-MM-DD"),'Price Data'!J:J,0)+1))/INDEX('Price Data'!K:K,MATCH(TEXT(A1750,"YYYY-MM-DD"),'Price Data'!J:J,0)+1),""),"")</f>
        <v/>
      </c>
      <c r="J1750" s="34" t="str">
        <f>IFERROR(INDEX('Price Data'!N:N,MATCH(TEXT(A1750,"YYYY-MM-DD"),'Price Data'!M:M,0)),"")</f>
        <v/>
      </c>
      <c r="K1750" s="10" t="str" cm="1">
        <f t="array" ref="K1750">IFERROR(IF(ISNUMBER(J1750),(J1750-INDEX('Price Data'!N:N,MATCH(TEXT(A1750,"YYYY-MM-DD"),'Price Data'!M:M,0)+1))/INDEX('Price Data'!N:N,MATCH(TEXT(A1750,"YYYY-MM-DD"),'Price Data'!M:M,0)+1),""),"")</f>
        <v/>
      </c>
      <c r="L1750" s="34" t="str">
        <f>IFERROR(INDEX('Price Data'!Q:Q,MATCH(TEXT(A1750,"YYYY-MM-DD"),'Price Data'!P:P,0)),"")</f>
        <v/>
      </c>
      <c r="M1750" s="10" t="str" cm="1">
        <f t="array" ref="M1750">IFERROR(IF(ISNUMBER(L1750),(L1750-INDEX('Price Data'!Q:Q,MATCH(TEXT(A1750,"YYYY-MM-DD"),'Price Data'!P:P,0)+1))/INDEX('Price Data'!Q:Q,MATCH(TEXT(A1750,"YYYY-MM-DD"),'Price Data'!P:P,0)+1),""),"")</f>
        <v/>
      </c>
      <c r="N1750" s="34" t="str">
        <f>IFERROR(INDEX('Price Data'!T:T,MATCH(TEXT(A1750,"YYYY-MM-DD"),'Price Data'!S:S,0)),"")</f>
        <v/>
      </c>
      <c r="O1750" s="10" t="str" cm="1">
        <f t="array" ref="O1750">IFERROR(IF(ISNUMBER(N1750),(N1750-INDEX('Price Data'!T:T,MATCH(TEXT(A1750,"YYYY-MM-DD"),'Price Data'!S:S,0)+1))/INDEX('Price Data'!T:T,MATCH(TEXT(A1750,"YYYY-MM-DD"),'Price Data'!S:S,0)+1),""),"")</f>
        <v/>
      </c>
    </row>
    <row r="1751" spans="1:15" x14ac:dyDescent="0.3">
      <c r="A1751" s="8">
        <v>43570</v>
      </c>
      <c r="B1751" s="34">
        <f>IFERROR(INDEX('Price Data'!B:B,MATCH(TEXT(A1751,"YYYY-MM-DD"),'Price Data'!A:A,0)),"")</f>
        <v>21892</v>
      </c>
      <c r="C1751" s="10" cm="1">
        <f t="array" ref="C1751">IFERROR(IF(ISNUMBER(B1751),(B1751-INDEX('Price Data'!B:B,MATCH(TEXT(A1751,"YYYY-MM-DD"),'Price Data'!A:A,0)+1))/INDEX('Price Data'!B:B,MATCH(TEXT(A1751,"YYYY-MM-DD"),'Price Data'!A:A,0)+1),""),"")</f>
        <v>1.5554945557690548E-3</v>
      </c>
      <c r="D1751" s="34">
        <f>IFERROR(INDEX('Price Data'!E:E,MATCH(TEXT(A1751,"YYYY-MM-DD"),'Price Data'!D:D,0)),"")</f>
        <v>12.48</v>
      </c>
      <c r="E1751" s="10" cm="1">
        <f t="array" ref="E1751">IFERROR(IF(ISNUMBER(D1751),(D1751-INDEX('Price Data'!E:E,MATCH(TEXT(A1751,"YYYY-MM-DD"),'Price Data'!D:D,0)+1))/INDEX('Price Data'!E:E,MATCH(TEXT(A1751,"YYYY-MM-DD"),'Price Data'!D:D,0)+1),""),"")</f>
        <v>6.4516129032258117E-3</v>
      </c>
      <c r="F1751" s="34">
        <f>IFERROR(INDEX('Price Data'!H:H,MATCH(TEXT(A1751,"YYYY-MM-DD"),'Price Data'!G:G,0)),"")</f>
        <v>136.699997</v>
      </c>
      <c r="G1751" s="10" cm="1">
        <f t="array" ref="G1751">IFERROR(IF(ISNUMBER(F1751),(F1751-INDEX('Price Data'!H:H,MATCH(TEXT(A1751,"YYYY-MM-DD"),'Price Data'!G:G,0)+1))/INDEX('Price Data'!H:H,MATCH(TEXT(A1751,"YYYY-MM-DD"),'Price Data'!G:G,0)+1),""),"")</f>
        <v>2.0149231343283554E-2</v>
      </c>
      <c r="H1751" s="34">
        <f>IFERROR(INDEX('Price Data'!K:K,MATCH(TEXT(A1751,"YYYY-MM-DD"),'Price Data'!J:J,0)),"")</f>
        <v>2.2999999999999998</v>
      </c>
      <c r="I1751" s="10" cm="1">
        <f t="array" ref="I1751">IFERROR(IF(ISNUMBER(H1751),(H1751-INDEX('Price Data'!K:K,MATCH(TEXT(A1751,"YYYY-MM-DD"),'Price Data'!J:J,0)+1))/INDEX('Price Data'!K:K,MATCH(TEXT(A1751,"YYYY-MM-DD"),'Price Data'!J:J,0)+1),""),"")</f>
        <v>8.7719298245614117E-3</v>
      </c>
      <c r="J1751" s="34">
        <f>IFERROR(INDEX('Price Data'!N:N,MATCH(TEXT(A1751,"YYYY-MM-DD"),'Price Data'!M:M,0)),"")</f>
        <v>2.69</v>
      </c>
      <c r="K1751" s="10" cm="1">
        <f t="array" ref="K1751">IFERROR(IF(ISNUMBER(J1751),(J1751-INDEX('Price Data'!N:N,MATCH(TEXT(A1751,"YYYY-MM-DD"),'Price Data'!M:M,0)+1))/INDEX('Price Data'!N:N,MATCH(TEXT(A1751,"YYYY-MM-DD"),'Price Data'!M:M,0)+1),""),"")</f>
        <v>2.6717557251908334E-2</v>
      </c>
      <c r="L1751" s="34">
        <f>IFERROR(INDEX('Price Data'!Q:Q,MATCH(TEXT(A1751,"YYYY-MM-DD"),'Price Data'!P:P,0)),"")</f>
        <v>2.08</v>
      </c>
      <c r="M1751" s="10" cm="1">
        <f t="array" ref="M1751">IFERROR(IF(ISNUMBER(L1751),(L1751-INDEX('Price Data'!Q:Q,MATCH(TEXT(A1751,"YYYY-MM-DD"),'Price Data'!P:P,0)+1))/INDEX('Price Data'!Q:Q,MATCH(TEXT(A1751,"YYYY-MM-DD"),'Price Data'!P:P,0)+1),""),"")</f>
        <v>1.4634146341463537E-2</v>
      </c>
      <c r="N1751" s="34">
        <f>IFERROR(INDEX('Price Data'!T:T,MATCH(TEXT(A1751,"YYYY-MM-DD"),'Price Data'!S:S,0)),"")</f>
        <v>2.38</v>
      </c>
      <c r="O1751" s="10" cm="1">
        <f t="array" ref="O1751">IFERROR(IF(ISNUMBER(N1751),(N1751-INDEX('Price Data'!T:T,MATCH(TEXT(A1751,"YYYY-MM-DD"),'Price Data'!S:S,0)+1))/INDEX('Price Data'!T:T,MATCH(TEXT(A1751,"YYYY-MM-DD"),'Price Data'!S:S,0)+1),""),"")</f>
        <v>4.2194092827003314E-3</v>
      </c>
    </row>
    <row r="1752" spans="1:15" x14ac:dyDescent="0.3">
      <c r="A1752" s="8">
        <v>43571</v>
      </c>
      <c r="B1752" s="34">
        <f>IFERROR(INDEX('Price Data'!B:B,MATCH(TEXT(A1752,"YYYY-MM-DD"),'Price Data'!A:A,0)),"")</f>
        <v>21919</v>
      </c>
      <c r="C1752" s="10" cm="1">
        <f t="array" ref="C1752">IFERROR(IF(ISNUMBER(B1752),(B1752-INDEX('Price Data'!B:B,MATCH(TEXT(A1752,"YYYY-MM-DD"),'Price Data'!A:A,0)+1))/INDEX('Price Data'!B:B,MATCH(TEXT(A1752,"YYYY-MM-DD"),'Price Data'!A:A,0)+1),""),"")</f>
        <v>1.2333272428284305E-3</v>
      </c>
      <c r="D1752" s="34">
        <f>IFERROR(INDEX('Price Data'!E:E,MATCH(TEXT(A1752,"YYYY-MM-DD"),'Price Data'!D:D,0)),"")</f>
        <v>12.88</v>
      </c>
      <c r="E1752" s="10" cm="1">
        <f t="array" ref="E1752">IFERROR(IF(ISNUMBER(D1752),(D1752-INDEX('Price Data'!E:E,MATCH(TEXT(A1752,"YYYY-MM-DD"),'Price Data'!D:D,0)+1))/INDEX('Price Data'!E:E,MATCH(TEXT(A1752,"YYYY-MM-DD"),'Price Data'!D:D,0)+1),""),"")</f>
        <v>3.2051282051282076E-2</v>
      </c>
      <c r="F1752" s="34">
        <f>IFERROR(INDEX('Price Data'!H:H,MATCH(TEXT(A1752,"YYYY-MM-DD"),'Price Data'!G:G,0)),"")</f>
        <v>138.5</v>
      </c>
      <c r="G1752" s="10" cm="1">
        <f t="array" ref="G1752">IFERROR(IF(ISNUMBER(F1752),(F1752-INDEX('Price Data'!H:H,MATCH(TEXT(A1752,"YYYY-MM-DD"),'Price Data'!G:G,0)+1))/INDEX('Price Data'!H:H,MATCH(TEXT(A1752,"YYYY-MM-DD"),'Price Data'!G:G,0)+1),""),"")</f>
        <v>1.3167542351884644E-2</v>
      </c>
      <c r="H1752" s="34">
        <f>IFERROR(INDEX('Price Data'!K:K,MATCH(TEXT(A1752,"YYYY-MM-DD"),'Price Data'!J:J,0)),"")</f>
        <v>2.3199999999999998</v>
      </c>
      <c r="I1752" s="10" cm="1">
        <f t="array" ref="I1752">IFERROR(IF(ISNUMBER(H1752),(H1752-INDEX('Price Data'!K:K,MATCH(TEXT(A1752,"YYYY-MM-DD"),'Price Data'!J:J,0)+1))/INDEX('Price Data'!K:K,MATCH(TEXT(A1752,"YYYY-MM-DD"),'Price Data'!J:J,0)+1),""),"")</f>
        <v>8.6956521739130523E-3</v>
      </c>
      <c r="J1752" s="34">
        <f>IFERROR(INDEX('Price Data'!N:N,MATCH(TEXT(A1752,"YYYY-MM-DD"),'Price Data'!M:M,0)),"")</f>
        <v>2.73</v>
      </c>
      <c r="K1752" s="10" cm="1">
        <f t="array" ref="K1752">IFERROR(IF(ISNUMBER(J1752),(J1752-INDEX('Price Data'!N:N,MATCH(TEXT(A1752,"YYYY-MM-DD"),'Price Data'!M:M,0)+1))/INDEX('Price Data'!N:N,MATCH(TEXT(A1752,"YYYY-MM-DD"),'Price Data'!M:M,0)+1),""),"")</f>
        <v>1.4869888475836444E-2</v>
      </c>
      <c r="L1752" s="34">
        <f>IFERROR(INDEX('Price Data'!Q:Q,MATCH(TEXT(A1752,"YYYY-MM-DD"),'Price Data'!P:P,0)),"")</f>
        <v>2.1</v>
      </c>
      <c r="M1752" s="10" cm="1">
        <f t="array" ref="M1752">IFERROR(IF(ISNUMBER(L1752),(L1752-INDEX('Price Data'!Q:Q,MATCH(TEXT(A1752,"YYYY-MM-DD"),'Price Data'!P:P,0)+1))/INDEX('Price Data'!Q:Q,MATCH(TEXT(A1752,"YYYY-MM-DD"),'Price Data'!P:P,0)+1),""),"")</f>
        <v>9.6153846153846229E-3</v>
      </c>
      <c r="N1752" s="34">
        <f>IFERROR(INDEX('Price Data'!T:T,MATCH(TEXT(A1752,"YYYY-MM-DD"),'Price Data'!S:S,0)),"")</f>
        <v>2.39</v>
      </c>
      <c r="O1752" s="10" cm="1">
        <f t="array" ref="O1752">IFERROR(IF(ISNUMBER(N1752),(N1752-INDEX('Price Data'!T:T,MATCH(TEXT(A1752,"YYYY-MM-DD"),'Price Data'!S:S,0)+1))/INDEX('Price Data'!T:T,MATCH(TEXT(A1752,"YYYY-MM-DD"),'Price Data'!S:S,0)+1),""),"")</f>
        <v>4.2016806722690045E-3</v>
      </c>
    </row>
    <row r="1753" spans="1:15" x14ac:dyDescent="0.3">
      <c r="A1753" s="8">
        <v>43572</v>
      </c>
      <c r="B1753" s="34">
        <f>IFERROR(INDEX('Price Data'!B:B,MATCH(TEXT(A1753,"YYYY-MM-DD"),'Price Data'!A:A,0)),"")</f>
        <v>22001</v>
      </c>
      <c r="C1753" s="10" cm="1">
        <f t="array" ref="C1753">IFERROR(IF(ISNUMBER(B1753),(B1753-INDEX('Price Data'!B:B,MATCH(TEXT(A1753,"YYYY-MM-DD"),'Price Data'!A:A,0)+1))/INDEX('Price Data'!B:B,MATCH(TEXT(A1753,"YYYY-MM-DD"),'Price Data'!A:A,0)+1),""),"")</f>
        <v>3.7410465805921803E-3</v>
      </c>
      <c r="D1753" s="34">
        <f>IFERROR(INDEX('Price Data'!E:E,MATCH(TEXT(A1753,"YYYY-MM-DD"),'Price Data'!D:D,0)),"")</f>
        <v>12.98</v>
      </c>
      <c r="E1753" s="10" cm="1">
        <f t="array" ref="E1753">IFERROR(IF(ISNUMBER(D1753),(D1753-INDEX('Price Data'!E:E,MATCH(TEXT(A1753,"YYYY-MM-DD"),'Price Data'!D:D,0)+1))/INDEX('Price Data'!E:E,MATCH(TEXT(A1753,"YYYY-MM-DD"),'Price Data'!D:D,0)+1),""),"")</f>
        <v>7.7639751552794753E-3</v>
      </c>
      <c r="F1753" s="34">
        <f>IFERROR(INDEX('Price Data'!H:H,MATCH(TEXT(A1753,"YYYY-MM-DD"),'Price Data'!G:G,0)),"")</f>
        <v>139.39999399999999</v>
      </c>
      <c r="G1753" s="10" cm="1">
        <f t="array" ref="G1753">IFERROR(IF(ISNUMBER(F1753),(F1753-INDEX('Price Data'!H:H,MATCH(TEXT(A1753,"YYYY-MM-DD"),'Price Data'!G:G,0)+1))/INDEX('Price Data'!H:H,MATCH(TEXT(A1753,"YYYY-MM-DD"),'Price Data'!G:G,0)+1),""),"")</f>
        <v>6.4981516245486816E-3</v>
      </c>
      <c r="H1753" s="34">
        <f>IFERROR(INDEX('Price Data'!K:K,MATCH(TEXT(A1753,"YYYY-MM-DD"),'Price Data'!J:J,0)),"")</f>
        <v>2.34</v>
      </c>
      <c r="I1753" s="10" cm="1">
        <f t="array" ref="I1753">IFERROR(IF(ISNUMBER(H1753),(H1753-INDEX('Price Data'!K:K,MATCH(TEXT(A1753,"YYYY-MM-DD"),'Price Data'!J:J,0)+1))/INDEX('Price Data'!K:K,MATCH(TEXT(A1753,"YYYY-MM-DD"),'Price Data'!J:J,0)+1),""),"")</f>
        <v>8.6206896551724223E-3</v>
      </c>
      <c r="J1753" s="34">
        <f>IFERROR(INDEX('Price Data'!N:N,MATCH(TEXT(A1753,"YYYY-MM-DD"),'Price Data'!M:M,0)),"")</f>
        <v>2.8</v>
      </c>
      <c r="K1753" s="10" cm="1">
        <f t="array" ref="K1753">IFERROR(IF(ISNUMBER(J1753),(J1753-INDEX('Price Data'!N:N,MATCH(TEXT(A1753,"YYYY-MM-DD"),'Price Data'!M:M,0)+1))/INDEX('Price Data'!N:N,MATCH(TEXT(A1753,"YYYY-MM-DD"),'Price Data'!M:M,0)+1),""),"")</f>
        <v>2.5641025641025581E-2</v>
      </c>
      <c r="L1753" s="34">
        <f>IFERROR(INDEX('Price Data'!Q:Q,MATCH(TEXT(A1753,"YYYY-MM-DD"),'Price Data'!P:P,0)),"")</f>
        <v>2.13</v>
      </c>
      <c r="M1753" s="10" cm="1">
        <f t="array" ref="M1753">IFERROR(IF(ISNUMBER(L1753),(L1753-INDEX('Price Data'!Q:Q,MATCH(TEXT(A1753,"YYYY-MM-DD"),'Price Data'!P:P,0)+1))/INDEX('Price Data'!Q:Q,MATCH(TEXT(A1753,"YYYY-MM-DD"),'Price Data'!P:P,0)+1),""),"")</f>
        <v>1.4285714285714192E-2</v>
      </c>
      <c r="N1753" s="34">
        <f>IFERROR(INDEX('Price Data'!T:T,MATCH(TEXT(A1753,"YYYY-MM-DD"),'Price Data'!S:S,0)),"")</f>
        <v>2.4500000000000002</v>
      </c>
      <c r="O1753" s="10" cm="1">
        <f t="array" ref="O1753">IFERROR(IF(ISNUMBER(N1753),(N1753-INDEX('Price Data'!T:T,MATCH(TEXT(A1753,"YYYY-MM-DD"),'Price Data'!S:S,0)+1))/INDEX('Price Data'!T:T,MATCH(TEXT(A1753,"YYYY-MM-DD"),'Price Data'!S:S,0)+1),""),"")</f>
        <v>2.5104602510460271E-2</v>
      </c>
    </row>
    <row r="1754" spans="1:15" x14ac:dyDescent="0.3">
      <c r="A1754" s="8">
        <v>43573</v>
      </c>
      <c r="B1754" s="34">
        <f>IFERROR(INDEX('Price Data'!B:B,MATCH(TEXT(A1754,"YYYY-MM-DD"),'Price Data'!A:A,0)),"")</f>
        <v>21957</v>
      </c>
      <c r="C1754" s="10" cm="1">
        <f t="array" ref="C1754">IFERROR(IF(ISNUMBER(B1754),(B1754-INDEX('Price Data'!B:B,MATCH(TEXT(A1754,"YYYY-MM-DD"),'Price Data'!A:A,0)+1))/INDEX('Price Data'!B:B,MATCH(TEXT(A1754,"YYYY-MM-DD"),'Price Data'!A:A,0)+1),""),"")</f>
        <v>-1.9999090950411345E-3</v>
      </c>
      <c r="D1754" s="34">
        <f>IFERROR(INDEX('Price Data'!E:E,MATCH(TEXT(A1754,"YYYY-MM-DD"),'Price Data'!D:D,0)),"")</f>
        <v>12.76</v>
      </c>
      <c r="E1754" s="10" cm="1">
        <f t="array" ref="E1754">IFERROR(IF(ISNUMBER(D1754),(D1754-INDEX('Price Data'!E:E,MATCH(TEXT(A1754,"YYYY-MM-DD"),'Price Data'!D:D,0)+1))/INDEX('Price Data'!E:E,MATCH(TEXT(A1754,"YYYY-MM-DD"),'Price Data'!D:D,0)+1),""),"")</f>
        <v>-1.694915254237293E-2</v>
      </c>
      <c r="F1754" s="34">
        <f>IFERROR(INDEX('Price Data'!H:H,MATCH(TEXT(A1754,"YYYY-MM-DD"),'Price Data'!G:G,0)),"")</f>
        <v>139.60000600000001</v>
      </c>
      <c r="G1754" s="10" cm="1">
        <f t="array" ref="G1754">IFERROR(IF(ISNUMBER(F1754),(F1754-INDEX('Price Data'!H:H,MATCH(TEXT(A1754,"YYYY-MM-DD"),'Price Data'!G:G,0)+1))/INDEX('Price Data'!H:H,MATCH(TEXT(A1754,"YYYY-MM-DD"),'Price Data'!G:G,0)+1),""),"")</f>
        <v>1.434806374525491E-3</v>
      </c>
      <c r="H1754" s="34">
        <f>IFERROR(INDEX('Price Data'!K:K,MATCH(TEXT(A1754,"YYYY-MM-DD"),'Price Data'!J:J,0)),"")</f>
        <v>2.33</v>
      </c>
      <c r="I1754" s="10" cm="1">
        <f t="array" ref="I1754">IFERROR(IF(ISNUMBER(H1754),(H1754-INDEX('Price Data'!K:K,MATCH(TEXT(A1754,"YYYY-MM-DD"),'Price Data'!J:J,0)+1))/INDEX('Price Data'!K:K,MATCH(TEXT(A1754,"YYYY-MM-DD"),'Price Data'!J:J,0)+1),""),"")</f>
        <v>-4.2735042735041829E-3</v>
      </c>
      <c r="J1754" s="34">
        <f>IFERROR(INDEX('Price Data'!N:N,MATCH(TEXT(A1754,"YYYY-MM-DD"),'Price Data'!M:M,0)),"")</f>
        <v>2.83</v>
      </c>
      <c r="K1754" s="10" cm="1">
        <f t="array" ref="K1754">IFERROR(IF(ISNUMBER(J1754),(J1754-INDEX('Price Data'!N:N,MATCH(TEXT(A1754,"YYYY-MM-DD"),'Price Data'!M:M,0)+1))/INDEX('Price Data'!N:N,MATCH(TEXT(A1754,"YYYY-MM-DD"),'Price Data'!M:M,0)+1),""),"")</f>
        <v>1.0714285714285805E-2</v>
      </c>
      <c r="L1754" s="34">
        <f>IFERROR(INDEX('Price Data'!Q:Q,MATCH(TEXT(A1754,"YYYY-MM-DD"),'Price Data'!P:P,0)),"")</f>
        <v>2.13</v>
      </c>
      <c r="M1754" s="10" cm="1">
        <f t="array" ref="M1754">IFERROR(IF(ISNUMBER(L1754),(L1754-INDEX('Price Data'!Q:Q,MATCH(TEXT(A1754,"YYYY-MM-DD"),'Price Data'!P:P,0)+1))/INDEX('Price Data'!Q:Q,MATCH(TEXT(A1754,"YYYY-MM-DD"),'Price Data'!P:P,0)+1),""),"")</f>
        <v>0</v>
      </c>
      <c r="N1754" s="34">
        <f>IFERROR(INDEX('Price Data'!T:T,MATCH(TEXT(A1754,"YYYY-MM-DD"),'Price Data'!S:S,0)),"")</f>
        <v>2.57</v>
      </c>
      <c r="O1754" s="10" cm="1">
        <f t="array" ref="O1754">IFERROR(IF(ISNUMBER(N1754),(N1754-INDEX('Price Data'!T:T,MATCH(TEXT(A1754,"YYYY-MM-DD"),'Price Data'!S:S,0)+1))/INDEX('Price Data'!T:T,MATCH(TEXT(A1754,"YYYY-MM-DD"),'Price Data'!S:S,0)+1),""),"")</f>
        <v>4.8979591836734553E-2</v>
      </c>
    </row>
    <row r="1755" spans="1:15" x14ac:dyDescent="0.3">
      <c r="A1755" s="8">
        <v>43574</v>
      </c>
      <c r="B1755" s="34" t="str">
        <f>IFERROR(INDEX('Price Data'!B:B,MATCH(TEXT(A1755,"YYYY-MM-DD"),'Price Data'!A:A,0)),"")</f>
        <v/>
      </c>
      <c r="C1755" s="10" t="str" cm="1">
        <f t="array" ref="C1755">IFERROR(IF(ISNUMBER(B1755),(B1755-INDEX('Price Data'!B:B,MATCH(TEXT(A1755,"YYYY-MM-DD"),'Price Data'!A:A,0)+1))/INDEX('Price Data'!B:B,MATCH(TEXT(A1755,"YYYY-MM-DD"),'Price Data'!A:A,0)+1),""),"")</f>
        <v/>
      </c>
      <c r="D1755" s="34" t="str">
        <f>IFERROR(INDEX('Price Data'!E:E,MATCH(TEXT(A1755,"YYYY-MM-DD"),'Price Data'!D:D,0)),"")</f>
        <v/>
      </c>
      <c r="E1755" s="10" t="str" cm="1">
        <f t="array" ref="E1755">IFERROR(IF(ISNUMBER(D1755),(D1755-INDEX('Price Data'!E:E,MATCH(TEXT(A1755,"YYYY-MM-DD"),'Price Data'!D:D,0)+1))/INDEX('Price Data'!E:E,MATCH(TEXT(A1755,"YYYY-MM-DD"),'Price Data'!D:D,0)+1),""),"")</f>
        <v/>
      </c>
      <c r="F1755" s="34" t="str">
        <f>IFERROR(INDEX('Price Data'!H:H,MATCH(TEXT(A1755,"YYYY-MM-DD"),'Price Data'!G:G,0)),"")</f>
        <v/>
      </c>
      <c r="G1755" s="10" t="str" cm="1">
        <f t="array" ref="G1755">IFERROR(IF(ISNUMBER(F1755),(F1755-INDEX('Price Data'!H:H,MATCH(TEXT(A1755,"YYYY-MM-DD"),'Price Data'!G:G,0)+1))/INDEX('Price Data'!H:H,MATCH(TEXT(A1755,"YYYY-MM-DD"),'Price Data'!G:G,0)+1),""),"")</f>
        <v/>
      </c>
      <c r="H1755" s="34" t="str">
        <f>IFERROR(INDEX('Price Data'!K:K,MATCH(TEXT(A1755,"YYYY-MM-DD"),'Price Data'!J:J,0)),"")</f>
        <v/>
      </c>
      <c r="I1755" s="10" t="str" cm="1">
        <f t="array" ref="I1755">IFERROR(IF(ISNUMBER(H1755),(H1755-INDEX('Price Data'!K:K,MATCH(TEXT(A1755,"YYYY-MM-DD"),'Price Data'!J:J,0)+1))/INDEX('Price Data'!K:K,MATCH(TEXT(A1755,"YYYY-MM-DD"),'Price Data'!J:J,0)+1),""),"")</f>
        <v/>
      </c>
      <c r="J1755" s="34" t="str">
        <f>IFERROR(INDEX('Price Data'!N:N,MATCH(TEXT(A1755,"YYYY-MM-DD"),'Price Data'!M:M,0)),"")</f>
        <v/>
      </c>
      <c r="K1755" s="10" t="str" cm="1">
        <f t="array" ref="K1755">IFERROR(IF(ISNUMBER(J1755),(J1755-INDEX('Price Data'!N:N,MATCH(TEXT(A1755,"YYYY-MM-DD"),'Price Data'!M:M,0)+1))/INDEX('Price Data'!N:N,MATCH(TEXT(A1755,"YYYY-MM-DD"),'Price Data'!M:M,0)+1),""),"")</f>
        <v/>
      </c>
      <c r="L1755" s="34" t="str">
        <f>IFERROR(INDEX('Price Data'!Q:Q,MATCH(TEXT(A1755,"YYYY-MM-DD"),'Price Data'!P:P,0)),"")</f>
        <v/>
      </c>
      <c r="M1755" s="10" t="str" cm="1">
        <f t="array" ref="M1755">IFERROR(IF(ISNUMBER(L1755),(L1755-INDEX('Price Data'!Q:Q,MATCH(TEXT(A1755,"YYYY-MM-DD"),'Price Data'!P:P,0)+1))/INDEX('Price Data'!Q:Q,MATCH(TEXT(A1755,"YYYY-MM-DD"),'Price Data'!P:P,0)+1),""),"")</f>
        <v/>
      </c>
      <c r="N1755" s="34" t="str">
        <f>IFERROR(INDEX('Price Data'!T:T,MATCH(TEXT(A1755,"YYYY-MM-DD"),'Price Data'!S:S,0)),"")</f>
        <v/>
      </c>
      <c r="O1755" s="10" t="str" cm="1">
        <f t="array" ref="O1755">IFERROR(IF(ISNUMBER(N1755),(N1755-INDEX('Price Data'!T:T,MATCH(TEXT(A1755,"YYYY-MM-DD"),'Price Data'!S:S,0)+1))/INDEX('Price Data'!T:T,MATCH(TEXT(A1755,"YYYY-MM-DD"),'Price Data'!S:S,0)+1),""),"")</f>
        <v/>
      </c>
    </row>
    <row r="1756" spans="1:15" x14ac:dyDescent="0.3">
      <c r="A1756" s="8">
        <v>43575</v>
      </c>
      <c r="B1756" s="34" t="str">
        <f>IFERROR(INDEX('Price Data'!B:B,MATCH(TEXT(A1756,"YYYY-MM-DD"),'Price Data'!A:A,0)),"")</f>
        <v/>
      </c>
      <c r="C1756" s="10" t="str" cm="1">
        <f t="array" ref="C1756">IFERROR(IF(ISNUMBER(B1756),(B1756-INDEX('Price Data'!B:B,MATCH(TEXT(A1756,"YYYY-MM-DD"),'Price Data'!A:A,0)+1))/INDEX('Price Data'!B:B,MATCH(TEXT(A1756,"YYYY-MM-DD"),'Price Data'!A:A,0)+1),""),"")</f>
        <v/>
      </c>
      <c r="D1756" s="34" t="str">
        <f>IFERROR(INDEX('Price Data'!E:E,MATCH(TEXT(A1756,"YYYY-MM-DD"),'Price Data'!D:D,0)),"")</f>
        <v/>
      </c>
      <c r="E1756" s="10" t="str" cm="1">
        <f t="array" ref="E1756">IFERROR(IF(ISNUMBER(D1756),(D1756-INDEX('Price Data'!E:E,MATCH(TEXT(A1756,"YYYY-MM-DD"),'Price Data'!D:D,0)+1))/INDEX('Price Data'!E:E,MATCH(TEXT(A1756,"YYYY-MM-DD"),'Price Data'!D:D,0)+1),""),"")</f>
        <v/>
      </c>
      <c r="F1756" s="34" t="str">
        <f>IFERROR(INDEX('Price Data'!H:H,MATCH(TEXT(A1756,"YYYY-MM-DD"),'Price Data'!G:G,0)),"")</f>
        <v/>
      </c>
      <c r="G1756" s="10" t="str" cm="1">
        <f t="array" ref="G1756">IFERROR(IF(ISNUMBER(F1756),(F1756-INDEX('Price Data'!H:H,MATCH(TEXT(A1756,"YYYY-MM-DD"),'Price Data'!G:G,0)+1))/INDEX('Price Data'!H:H,MATCH(TEXT(A1756,"YYYY-MM-DD"),'Price Data'!G:G,0)+1),""),"")</f>
        <v/>
      </c>
      <c r="H1756" s="34" t="str">
        <f>IFERROR(INDEX('Price Data'!K:K,MATCH(TEXT(A1756,"YYYY-MM-DD"),'Price Data'!J:J,0)),"")</f>
        <v/>
      </c>
      <c r="I1756" s="10" t="str" cm="1">
        <f t="array" ref="I1756">IFERROR(IF(ISNUMBER(H1756),(H1756-INDEX('Price Data'!K:K,MATCH(TEXT(A1756,"YYYY-MM-DD"),'Price Data'!J:J,0)+1))/INDEX('Price Data'!K:K,MATCH(TEXT(A1756,"YYYY-MM-DD"),'Price Data'!J:J,0)+1),""),"")</f>
        <v/>
      </c>
      <c r="J1756" s="34" t="str">
        <f>IFERROR(INDEX('Price Data'!N:N,MATCH(TEXT(A1756,"YYYY-MM-DD"),'Price Data'!M:M,0)),"")</f>
        <v/>
      </c>
      <c r="K1756" s="10" t="str" cm="1">
        <f t="array" ref="K1756">IFERROR(IF(ISNUMBER(J1756),(J1756-INDEX('Price Data'!N:N,MATCH(TEXT(A1756,"YYYY-MM-DD"),'Price Data'!M:M,0)+1))/INDEX('Price Data'!N:N,MATCH(TEXT(A1756,"YYYY-MM-DD"),'Price Data'!M:M,0)+1),""),"")</f>
        <v/>
      </c>
      <c r="L1756" s="34" t="str">
        <f>IFERROR(INDEX('Price Data'!Q:Q,MATCH(TEXT(A1756,"YYYY-MM-DD"),'Price Data'!P:P,0)),"")</f>
        <v/>
      </c>
      <c r="M1756" s="10" t="str" cm="1">
        <f t="array" ref="M1756">IFERROR(IF(ISNUMBER(L1756),(L1756-INDEX('Price Data'!Q:Q,MATCH(TEXT(A1756,"YYYY-MM-DD"),'Price Data'!P:P,0)+1))/INDEX('Price Data'!Q:Q,MATCH(TEXT(A1756,"YYYY-MM-DD"),'Price Data'!P:P,0)+1),""),"")</f>
        <v/>
      </c>
      <c r="N1756" s="34" t="str">
        <f>IFERROR(INDEX('Price Data'!T:T,MATCH(TEXT(A1756,"YYYY-MM-DD"),'Price Data'!S:S,0)),"")</f>
        <v/>
      </c>
      <c r="O1756" s="10" t="str" cm="1">
        <f t="array" ref="O1756">IFERROR(IF(ISNUMBER(N1756),(N1756-INDEX('Price Data'!T:T,MATCH(TEXT(A1756,"YYYY-MM-DD"),'Price Data'!S:S,0)+1))/INDEX('Price Data'!T:T,MATCH(TEXT(A1756,"YYYY-MM-DD"),'Price Data'!S:S,0)+1),""),"")</f>
        <v/>
      </c>
    </row>
    <row r="1757" spans="1:15" x14ac:dyDescent="0.3">
      <c r="A1757" s="8">
        <v>43576</v>
      </c>
      <c r="B1757" s="34" t="str">
        <f>IFERROR(INDEX('Price Data'!B:B,MATCH(TEXT(A1757,"YYYY-MM-DD"),'Price Data'!A:A,0)),"")</f>
        <v/>
      </c>
      <c r="C1757" s="10" t="str" cm="1">
        <f t="array" ref="C1757">IFERROR(IF(ISNUMBER(B1757),(B1757-INDEX('Price Data'!B:B,MATCH(TEXT(A1757,"YYYY-MM-DD"),'Price Data'!A:A,0)+1))/INDEX('Price Data'!B:B,MATCH(TEXT(A1757,"YYYY-MM-DD"),'Price Data'!A:A,0)+1),""),"")</f>
        <v/>
      </c>
      <c r="D1757" s="34" t="str">
        <f>IFERROR(INDEX('Price Data'!E:E,MATCH(TEXT(A1757,"YYYY-MM-DD"),'Price Data'!D:D,0)),"")</f>
        <v/>
      </c>
      <c r="E1757" s="10" t="str" cm="1">
        <f t="array" ref="E1757">IFERROR(IF(ISNUMBER(D1757),(D1757-INDEX('Price Data'!E:E,MATCH(TEXT(A1757,"YYYY-MM-DD"),'Price Data'!D:D,0)+1))/INDEX('Price Data'!E:E,MATCH(TEXT(A1757,"YYYY-MM-DD"),'Price Data'!D:D,0)+1),""),"")</f>
        <v/>
      </c>
      <c r="F1757" s="34" t="str">
        <f>IFERROR(INDEX('Price Data'!H:H,MATCH(TEXT(A1757,"YYYY-MM-DD"),'Price Data'!G:G,0)),"")</f>
        <v/>
      </c>
      <c r="G1757" s="10" t="str" cm="1">
        <f t="array" ref="G1757">IFERROR(IF(ISNUMBER(F1757),(F1757-INDEX('Price Data'!H:H,MATCH(TEXT(A1757,"YYYY-MM-DD"),'Price Data'!G:G,0)+1))/INDEX('Price Data'!H:H,MATCH(TEXT(A1757,"YYYY-MM-DD"),'Price Data'!G:G,0)+1),""),"")</f>
        <v/>
      </c>
      <c r="H1757" s="34" t="str">
        <f>IFERROR(INDEX('Price Data'!K:K,MATCH(TEXT(A1757,"YYYY-MM-DD"),'Price Data'!J:J,0)),"")</f>
        <v/>
      </c>
      <c r="I1757" s="10" t="str" cm="1">
        <f t="array" ref="I1757">IFERROR(IF(ISNUMBER(H1757),(H1757-INDEX('Price Data'!K:K,MATCH(TEXT(A1757,"YYYY-MM-DD"),'Price Data'!J:J,0)+1))/INDEX('Price Data'!K:K,MATCH(TEXT(A1757,"YYYY-MM-DD"),'Price Data'!J:J,0)+1),""),"")</f>
        <v/>
      </c>
      <c r="J1757" s="34" t="str">
        <f>IFERROR(INDEX('Price Data'!N:N,MATCH(TEXT(A1757,"YYYY-MM-DD"),'Price Data'!M:M,0)),"")</f>
        <v/>
      </c>
      <c r="K1757" s="10" t="str" cm="1">
        <f t="array" ref="K1757">IFERROR(IF(ISNUMBER(J1757),(J1757-INDEX('Price Data'!N:N,MATCH(TEXT(A1757,"YYYY-MM-DD"),'Price Data'!M:M,0)+1))/INDEX('Price Data'!N:N,MATCH(TEXT(A1757,"YYYY-MM-DD"),'Price Data'!M:M,0)+1),""),"")</f>
        <v/>
      </c>
      <c r="L1757" s="34" t="str">
        <f>IFERROR(INDEX('Price Data'!Q:Q,MATCH(TEXT(A1757,"YYYY-MM-DD"),'Price Data'!P:P,0)),"")</f>
        <v/>
      </c>
      <c r="M1757" s="10" t="str" cm="1">
        <f t="array" ref="M1757">IFERROR(IF(ISNUMBER(L1757),(L1757-INDEX('Price Data'!Q:Q,MATCH(TEXT(A1757,"YYYY-MM-DD"),'Price Data'!P:P,0)+1))/INDEX('Price Data'!Q:Q,MATCH(TEXT(A1757,"YYYY-MM-DD"),'Price Data'!P:P,0)+1),""),"")</f>
        <v/>
      </c>
      <c r="N1757" s="34" t="str">
        <f>IFERROR(INDEX('Price Data'!T:T,MATCH(TEXT(A1757,"YYYY-MM-DD"),'Price Data'!S:S,0)),"")</f>
        <v/>
      </c>
      <c r="O1757" s="10" t="str" cm="1">
        <f t="array" ref="O1757">IFERROR(IF(ISNUMBER(N1757),(N1757-INDEX('Price Data'!T:T,MATCH(TEXT(A1757,"YYYY-MM-DD"),'Price Data'!S:S,0)+1))/INDEX('Price Data'!T:T,MATCH(TEXT(A1757,"YYYY-MM-DD"),'Price Data'!S:S,0)+1),""),"")</f>
        <v/>
      </c>
    </row>
    <row r="1758" spans="1:15" x14ac:dyDescent="0.3">
      <c r="A1758" s="8">
        <v>43577</v>
      </c>
      <c r="B1758" s="34" t="str">
        <f>IFERROR(INDEX('Price Data'!B:B,MATCH(TEXT(A1758,"YYYY-MM-DD"),'Price Data'!A:A,0)),"")</f>
        <v/>
      </c>
      <c r="C1758" s="10" t="str" cm="1">
        <f t="array" ref="C1758">IFERROR(IF(ISNUMBER(B1758),(B1758-INDEX('Price Data'!B:B,MATCH(TEXT(A1758,"YYYY-MM-DD"),'Price Data'!A:A,0)+1))/INDEX('Price Data'!B:B,MATCH(TEXT(A1758,"YYYY-MM-DD"),'Price Data'!A:A,0)+1),""),"")</f>
        <v/>
      </c>
      <c r="D1758" s="34" t="str">
        <f>IFERROR(INDEX('Price Data'!E:E,MATCH(TEXT(A1758,"YYYY-MM-DD"),'Price Data'!D:D,0)),"")</f>
        <v/>
      </c>
      <c r="E1758" s="10" t="str" cm="1">
        <f t="array" ref="E1758">IFERROR(IF(ISNUMBER(D1758),(D1758-INDEX('Price Data'!E:E,MATCH(TEXT(A1758,"YYYY-MM-DD"),'Price Data'!D:D,0)+1))/INDEX('Price Data'!E:E,MATCH(TEXT(A1758,"YYYY-MM-DD"),'Price Data'!D:D,0)+1),""),"")</f>
        <v/>
      </c>
      <c r="F1758" s="34" t="str">
        <f>IFERROR(INDEX('Price Data'!H:H,MATCH(TEXT(A1758,"YYYY-MM-DD"),'Price Data'!G:G,0)),"")</f>
        <v/>
      </c>
      <c r="G1758" s="10" t="str" cm="1">
        <f t="array" ref="G1758">IFERROR(IF(ISNUMBER(F1758),(F1758-INDEX('Price Data'!H:H,MATCH(TEXT(A1758,"YYYY-MM-DD"),'Price Data'!G:G,0)+1))/INDEX('Price Data'!H:H,MATCH(TEXT(A1758,"YYYY-MM-DD"),'Price Data'!G:G,0)+1),""),"")</f>
        <v/>
      </c>
      <c r="H1758" s="34" t="str">
        <f>IFERROR(INDEX('Price Data'!K:K,MATCH(TEXT(A1758,"YYYY-MM-DD"),'Price Data'!J:J,0)),"")</f>
        <v/>
      </c>
      <c r="I1758" s="10" t="str" cm="1">
        <f t="array" ref="I1758">IFERROR(IF(ISNUMBER(H1758),(H1758-INDEX('Price Data'!K:K,MATCH(TEXT(A1758,"YYYY-MM-DD"),'Price Data'!J:J,0)+1))/INDEX('Price Data'!K:K,MATCH(TEXT(A1758,"YYYY-MM-DD"),'Price Data'!J:J,0)+1),""),"")</f>
        <v/>
      </c>
      <c r="J1758" s="34" t="str">
        <f>IFERROR(INDEX('Price Data'!N:N,MATCH(TEXT(A1758,"YYYY-MM-DD"),'Price Data'!M:M,0)),"")</f>
        <v/>
      </c>
      <c r="K1758" s="10" t="str" cm="1">
        <f t="array" ref="K1758">IFERROR(IF(ISNUMBER(J1758),(J1758-INDEX('Price Data'!N:N,MATCH(TEXT(A1758,"YYYY-MM-DD"),'Price Data'!M:M,0)+1))/INDEX('Price Data'!N:N,MATCH(TEXT(A1758,"YYYY-MM-DD"),'Price Data'!M:M,0)+1),""),"")</f>
        <v/>
      </c>
      <c r="L1758" s="34" t="str">
        <f>IFERROR(INDEX('Price Data'!Q:Q,MATCH(TEXT(A1758,"YYYY-MM-DD"),'Price Data'!P:P,0)),"")</f>
        <v/>
      </c>
      <c r="M1758" s="10" t="str" cm="1">
        <f t="array" ref="M1758">IFERROR(IF(ISNUMBER(L1758),(L1758-INDEX('Price Data'!Q:Q,MATCH(TEXT(A1758,"YYYY-MM-DD"),'Price Data'!P:P,0)+1))/INDEX('Price Data'!Q:Q,MATCH(TEXT(A1758,"YYYY-MM-DD"),'Price Data'!P:P,0)+1),""),"")</f>
        <v/>
      </c>
      <c r="N1758" s="34" t="str">
        <f>IFERROR(INDEX('Price Data'!T:T,MATCH(TEXT(A1758,"YYYY-MM-DD"),'Price Data'!S:S,0)),"")</f>
        <v/>
      </c>
      <c r="O1758" s="10" t="str" cm="1">
        <f t="array" ref="O1758">IFERROR(IF(ISNUMBER(N1758),(N1758-INDEX('Price Data'!T:T,MATCH(TEXT(A1758,"YYYY-MM-DD"),'Price Data'!S:S,0)+1))/INDEX('Price Data'!T:T,MATCH(TEXT(A1758,"YYYY-MM-DD"),'Price Data'!S:S,0)+1),""),"")</f>
        <v/>
      </c>
    </row>
    <row r="1759" spans="1:15" x14ac:dyDescent="0.3">
      <c r="A1759" s="8">
        <v>43578</v>
      </c>
      <c r="B1759" s="34">
        <f>IFERROR(INDEX('Price Data'!B:B,MATCH(TEXT(A1759,"YYYY-MM-DD"),'Price Data'!A:A,0)),"")</f>
        <v>21897</v>
      </c>
      <c r="C1759" s="10" cm="1">
        <f t="array" ref="C1759">IFERROR(IF(ISNUMBER(B1759),(B1759-INDEX('Price Data'!B:B,MATCH(TEXT(A1759,"YYYY-MM-DD"),'Price Data'!A:A,0)+1))/INDEX('Price Data'!B:B,MATCH(TEXT(A1759,"YYYY-MM-DD"),'Price Data'!A:A,0)+1),""),"")</f>
        <v>-2.7326137450471378E-3</v>
      </c>
      <c r="D1759" s="34">
        <f>IFERROR(INDEX('Price Data'!E:E,MATCH(TEXT(A1759,"YYYY-MM-DD"),'Price Data'!D:D,0)),"")</f>
        <v>12.34</v>
      </c>
      <c r="E1759" s="10" cm="1">
        <f t="array" ref="E1759">IFERROR(IF(ISNUMBER(D1759),(D1759-INDEX('Price Data'!E:E,MATCH(TEXT(A1759,"YYYY-MM-DD"),'Price Data'!D:D,0)+1))/INDEX('Price Data'!E:E,MATCH(TEXT(A1759,"YYYY-MM-DD"),'Price Data'!D:D,0)+1),""),"")</f>
        <v>-3.2915360501567396E-2</v>
      </c>
      <c r="F1759" s="34">
        <f>IFERROR(INDEX('Price Data'!H:H,MATCH(TEXT(A1759,"YYYY-MM-DD"),'Price Data'!G:G,0)),"")</f>
        <v>135</v>
      </c>
      <c r="G1759" s="10" cm="1">
        <f t="array" ref="G1759">IFERROR(IF(ISNUMBER(F1759),(F1759-INDEX('Price Data'!H:H,MATCH(TEXT(A1759,"YYYY-MM-DD"),'Price Data'!G:G,0)+1))/INDEX('Price Data'!H:H,MATCH(TEXT(A1759,"YYYY-MM-DD"),'Price Data'!G:G,0)+1),""),"")</f>
        <v>-3.2951330961977235E-2</v>
      </c>
      <c r="H1759" s="34">
        <f>IFERROR(INDEX('Price Data'!K:K,MATCH(TEXT(A1759,"YYYY-MM-DD"),'Price Data'!J:J,0)),"")</f>
        <v>2.3199999999999998</v>
      </c>
      <c r="I1759" s="10" cm="1">
        <f t="array" ref="I1759">IFERROR(IF(ISNUMBER(H1759),(H1759-INDEX('Price Data'!K:K,MATCH(TEXT(A1759,"YYYY-MM-DD"),'Price Data'!J:J,0)+1))/INDEX('Price Data'!K:K,MATCH(TEXT(A1759,"YYYY-MM-DD"),'Price Data'!J:J,0)+1),""),"")</f>
        <v>-4.2918454935623306E-3</v>
      </c>
      <c r="J1759" s="34">
        <f>IFERROR(INDEX('Price Data'!N:N,MATCH(TEXT(A1759,"YYYY-MM-DD"),'Price Data'!M:M,0)),"")</f>
        <v>2.8</v>
      </c>
      <c r="K1759" s="10" cm="1">
        <f t="array" ref="K1759">IFERROR(IF(ISNUMBER(J1759),(J1759-INDEX('Price Data'!N:N,MATCH(TEXT(A1759,"YYYY-MM-DD"),'Price Data'!M:M,0)+1))/INDEX('Price Data'!N:N,MATCH(TEXT(A1759,"YYYY-MM-DD"),'Price Data'!M:M,0)+1),""),"")</f>
        <v>-1.0600706713781006E-2</v>
      </c>
      <c r="L1759" s="34">
        <f>IFERROR(INDEX('Price Data'!Q:Q,MATCH(TEXT(A1759,"YYYY-MM-DD"),'Price Data'!P:P,0)),"")</f>
        <v>2.09</v>
      </c>
      <c r="M1759" s="10" cm="1">
        <f t="array" ref="M1759">IFERROR(IF(ISNUMBER(L1759),(L1759-INDEX('Price Data'!Q:Q,MATCH(TEXT(A1759,"YYYY-MM-DD"),'Price Data'!P:P,0)+1))/INDEX('Price Data'!Q:Q,MATCH(TEXT(A1759,"YYYY-MM-DD"),'Price Data'!P:P,0)+1),""),"")</f>
        <v>-1.8779342723004713E-2</v>
      </c>
      <c r="N1759" s="34">
        <f>IFERROR(INDEX('Price Data'!T:T,MATCH(TEXT(A1759,"YYYY-MM-DD"),'Price Data'!S:S,0)),"")</f>
        <v>2.5</v>
      </c>
      <c r="O1759" s="10" cm="1">
        <f t="array" ref="O1759">IFERROR(IF(ISNUMBER(N1759),(N1759-INDEX('Price Data'!T:T,MATCH(TEXT(A1759,"YYYY-MM-DD"),'Price Data'!S:S,0)+1))/INDEX('Price Data'!T:T,MATCH(TEXT(A1759,"YYYY-MM-DD"),'Price Data'!S:S,0)+1),""),"")</f>
        <v>-2.7237354085603051E-2</v>
      </c>
    </row>
    <row r="1760" spans="1:15" x14ac:dyDescent="0.3">
      <c r="A1760" s="8">
        <v>43579</v>
      </c>
      <c r="B1760" s="34">
        <f>IFERROR(INDEX('Price Data'!B:B,MATCH(TEXT(A1760,"YYYY-MM-DD"),'Price Data'!A:A,0)),"")</f>
        <v>21724</v>
      </c>
      <c r="C1760" s="10" cm="1">
        <f t="array" ref="C1760">IFERROR(IF(ISNUMBER(B1760),(B1760-INDEX('Price Data'!B:B,MATCH(TEXT(A1760,"YYYY-MM-DD"),'Price Data'!A:A,0)+1))/INDEX('Price Data'!B:B,MATCH(TEXT(A1760,"YYYY-MM-DD"),'Price Data'!A:A,0)+1),""),"")</f>
        <v>-7.9006256564826231E-3</v>
      </c>
      <c r="D1760" s="34">
        <f>IFERROR(INDEX('Price Data'!E:E,MATCH(TEXT(A1760,"YYYY-MM-DD"),'Price Data'!D:D,0)),"")</f>
        <v>12.11</v>
      </c>
      <c r="E1760" s="10" cm="1">
        <f t="array" ref="E1760">IFERROR(IF(ISNUMBER(D1760),(D1760-INDEX('Price Data'!E:E,MATCH(TEXT(A1760,"YYYY-MM-DD"),'Price Data'!D:D,0)+1))/INDEX('Price Data'!E:E,MATCH(TEXT(A1760,"YYYY-MM-DD"),'Price Data'!D:D,0)+1),""),"")</f>
        <v>-1.8638573743922238E-2</v>
      </c>
      <c r="F1760" s="34">
        <f>IFERROR(INDEX('Price Data'!H:H,MATCH(TEXT(A1760,"YYYY-MM-DD"),'Price Data'!G:G,0)),"")</f>
        <v>132.800003</v>
      </c>
      <c r="G1760" s="10" cm="1">
        <f t="array" ref="G1760">IFERROR(IF(ISNUMBER(F1760),(F1760-INDEX('Price Data'!H:H,MATCH(TEXT(A1760,"YYYY-MM-DD"),'Price Data'!G:G,0)+1))/INDEX('Price Data'!H:H,MATCH(TEXT(A1760,"YYYY-MM-DD"),'Price Data'!G:G,0)+1),""),"")</f>
        <v>-1.6296274074074045E-2</v>
      </c>
      <c r="H1760" s="34">
        <f>IFERROR(INDEX('Price Data'!K:K,MATCH(TEXT(A1760,"YYYY-MM-DD"),'Price Data'!J:J,0)),"")</f>
        <v>2.2799999999999998</v>
      </c>
      <c r="I1760" s="10" cm="1">
        <f t="array" ref="I1760">IFERROR(IF(ISNUMBER(H1760),(H1760-INDEX('Price Data'!K:K,MATCH(TEXT(A1760,"YYYY-MM-DD"),'Price Data'!J:J,0)+1))/INDEX('Price Data'!K:K,MATCH(TEXT(A1760,"YYYY-MM-DD"),'Price Data'!J:J,0)+1),""),"")</f>
        <v>-1.7241379310344845E-2</v>
      </c>
      <c r="J1760" s="34">
        <f>IFERROR(INDEX('Price Data'!N:N,MATCH(TEXT(A1760,"YYYY-MM-DD"),'Price Data'!M:M,0)),"")</f>
        <v>2.78</v>
      </c>
      <c r="K1760" s="10" cm="1">
        <f t="array" ref="K1760">IFERROR(IF(ISNUMBER(J1760),(J1760-INDEX('Price Data'!N:N,MATCH(TEXT(A1760,"YYYY-MM-DD"),'Price Data'!M:M,0)+1))/INDEX('Price Data'!N:N,MATCH(TEXT(A1760,"YYYY-MM-DD"),'Price Data'!M:M,0)+1),""),"")</f>
        <v>-7.1428571428571496E-3</v>
      </c>
      <c r="L1760" s="34">
        <f>IFERROR(INDEX('Price Data'!Q:Q,MATCH(TEXT(A1760,"YYYY-MM-DD"),'Price Data'!P:P,0)),"")</f>
        <v>2.0499999999999998</v>
      </c>
      <c r="M1760" s="10" cm="1">
        <f t="array" ref="M1760">IFERROR(IF(ISNUMBER(L1760),(L1760-INDEX('Price Data'!Q:Q,MATCH(TEXT(A1760,"YYYY-MM-DD"),'Price Data'!P:P,0)+1))/INDEX('Price Data'!Q:Q,MATCH(TEXT(A1760,"YYYY-MM-DD"),'Price Data'!P:P,0)+1),""),"")</f>
        <v>-1.9138755980861261E-2</v>
      </c>
      <c r="N1760" s="34">
        <f>IFERROR(INDEX('Price Data'!T:T,MATCH(TEXT(A1760,"YYYY-MM-DD"),'Price Data'!S:S,0)),"")</f>
        <v>2.4500000000000002</v>
      </c>
      <c r="O1760" s="10" cm="1">
        <f t="array" ref="O1760">IFERROR(IF(ISNUMBER(N1760),(N1760-INDEX('Price Data'!T:T,MATCH(TEXT(A1760,"YYYY-MM-DD"),'Price Data'!S:S,0)+1))/INDEX('Price Data'!T:T,MATCH(TEXT(A1760,"YYYY-MM-DD"),'Price Data'!S:S,0)+1),""),"")</f>
        <v>-1.9999999999999928E-2</v>
      </c>
    </row>
    <row r="1761" spans="1:15" x14ac:dyDescent="0.3">
      <c r="A1761" s="8">
        <v>43580</v>
      </c>
      <c r="B1761" s="34">
        <f>IFERROR(INDEX('Price Data'!B:B,MATCH(TEXT(A1761,"YYYY-MM-DD"),'Price Data'!A:A,0)),"")</f>
        <v>21720</v>
      </c>
      <c r="C1761" s="10" cm="1">
        <f t="array" ref="C1761">IFERROR(IF(ISNUMBER(B1761),(B1761-INDEX('Price Data'!B:B,MATCH(TEXT(A1761,"YYYY-MM-DD"),'Price Data'!A:A,0)+1))/INDEX('Price Data'!B:B,MATCH(TEXT(A1761,"YYYY-MM-DD"),'Price Data'!A:A,0)+1),""),"")</f>
        <v>-1.8412815319462345E-4</v>
      </c>
      <c r="D1761" s="34">
        <f>IFERROR(INDEX('Price Data'!E:E,MATCH(TEXT(A1761,"YYYY-MM-DD"),'Price Data'!D:D,0)),"")</f>
        <v>12.06</v>
      </c>
      <c r="E1761" s="10" cm="1">
        <f t="array" ref="E1761">IFERROR(IF(ISNUMBER(D1761),(D1761-INDEX('Price Data'!E:E,MATCH(TEXT(A1761,"YYYY-MM-DD"),'Price Data'!D:D,0)+1))/INDEX('Price Data'!E:E,MATCH(TEXT(A1761,"YYYY-MM-DD"),'Price Data'!D:D,0)+1),""),"")</f>
        <v>-4.128819157720804E-3</v>
      </c>
      <c r="F1761" s="34">
        <f>IFERROR(INDEX('Price Data'!H:H,MATCH(TEXT(A1761,"YYYY-MM-DD"),'Price Data'!G:G,0)),"")</f>
        <v>131.5</v>
      </c>
      <c r="G1761" s="10" cm="1">
        <f t="array" ref="G1761">IFERROR(IF(ISNUMBER(F1761),(F1761-INDEX('Price Data'!H:H,MATCH(TEXT(A1761,"YYYY-MM-DD"),'Price Data'!G:G,0)+1))/INDEX('Price Data'!H:H,MATCH(TEXT(A1761,"YYYY-MM-DD"),'Price Data'!G:G,0)+1),""),"")</f>
        <v>-9.7891789957264067E-3</v>
      </c>
      <c r="H1761" s="34">
        <f>IFERROR(INDEX('Price Data'!K:K,MATCH(TEXT(A1761,"YYYY-MM-DD"),'Price Data'!J:J,0)),"")</f>
        <v>2.2799999999999998</v>
      </c>
      <c r="I1761" s="10" cm="1">
        <f t="array" ref="I1761">IFERROR(IF(ISNUMBER(H1761),(H1761-INDEX('Price Data'!K:K,MATCH(TEXT(A1761,"YYYY-MM-DD"),'Price Data'!J:J,0)+1))/INDEX('Price Data'!K:K,MATCH(TEXT(A1761,"YYYY-MM-DD"),'Price Data'!J:J,0)+1),""),"")</f>
        <v>0</v>
      </c>
      <c r="J1761" s="34">
        <f>IFERROR(INDEX('Price Data'!N:N,MATCH(TEXT(A1761,"YYYY-MM-DD"),'Price Data'!M:M,0)),"")</f>
        <v>2.82</v>
      </c>
      <c r="K1761" s="10" cm="1">
        <f t="array" ref="K1761">IFERROR(IF(ISNUMBER(J1761),(J1761-INDEX('Price Data'!N:N,MATCH(TEXT(A1761,"YYYY-MM-DD"),'Price Data'!M:M,0)+1))/INDEX('Price Data'!N:N,MATCH(TEXT(A1761,"YYYY-MM-DD"),'Price Data'!M:M,0)+1),""),"")</f>
        <v>1.4388489208633108E-2</v>
      </c>
      <c r="L1761" s="34">
        <f>IFERROR(INDEX('Price Data'!Q:Q,MATCH(TEXT(A1761,"YYYY-MM-DD"),'Price Data'!P:P,0)),"")</f>
        <v>2.04</v>
      </c>
      <c r="M1761" s="10" cm="1">
        <f t="array" ref="M1761">IFERROR(IF(ISNUMBER(L1761),(L1761-INDEX('Price Data'!Q:Q,MATCH(TEXT(A1761,"YYYY-MM-DD"),'Price Data'!P:P,0)+1))/INDEX('Price Data'!Q:Q,MATCH(TEXT(A1761,"YYYY-MM-DD"),'Price Data'!P:P,0)+1),""),"")</f>
        <v>-4.8780487804877017E-3</v>
      </c>
      <c r="N1761" s="34">
        <f>IFERROR(INDEX('Price Data'!T:T,MATCH(TEXT(A1761,"YYYY-MM-DD"),'Price Data'!S:S,0)),"")</f>
        <v>2.42</v>
      </c>
      <c r="O1761" s="10" cm="1">
        <f t="array" ref="O1761">IFERROR(IF(ISNUMBER(N1761),(N1761-INDEX('Price Data'!T:T,MATCH(TEXT(A1761,"YYYY-MM-DD"),'Price Data'!S:S,0)+1))/INDEX('Price Data'!T:T,MATCH(TEXT(A1761,"YYYY-MM-DD"),'Price Data'!S:S,0)+1),""),"")</f>
        <v>-1.2244897959183773E-2</v>
      </c>
    </row>
    <row r="1762" spans="1:15" x14ac:dyDescent="0.3">
      <c r="A1762" s="8">
        <v>43581</v>
      </c>
      <c r="B1762" s="34">
        <f>IFERROR(INDEX('Price Data'!B:B,MATCH(TEXT(A1762,"YYYY-MM-DD"),'Price Data'!A:A,0)),"")</f>
        <v>21738</v>
      </c>
      <c r="C1762" s="10" cm="1">
        <f t="array" ref="C1762">IFERROR(IF(ISNUMBER(B1762),(B1762-INDEX('Price Data'!B:B,MATCH(TEXT(A1762,"YYYY-MM-DD"),'Price Data'!A:A,0)+1))/INDEX('Price Data'!B:B,MATCH(TEXT(A1762,"YYYY-MM-DD"),'Price Data'!A:A,0)+1),""),"")</f>
        <v>8.2872928176795581E-4</v>
      </c>
      <c r="D1762" s="34">
        <f>IFERROR(INDEX('Price Data'!E:E,MATCH(TEXT(A1762,"YYYY-MM-DD"),'Price Data'!D:D,0)),"")</f>
        <v>12.07</v>
      </c>
      <c r="E1762" s="10" cm="1">
        <f t="array" ref="E1762">IFERROR(IF(ISNUMBER(D1762),(D1762-INDEX('Price Data'!E:E,MATCH(TEXT(A1762,"YYYY-MM-DD"),'Price Data'!D:D,0)+1))/INDEX('Price Data'!E:E,MATCH(TEXT(A1762,"YYYY-MM-DD"),'Price Data'!D:D,0)+1),""),"")</f>
        <v>8.291873963515577E-4</v>
      </c>
      <c r="F1762" s="34">
        <f>IFERROR(INDEX('Price Data'!H:H,MATCH(TEXT(A1762,"YYYY-MM-DD"),'Price Data'!G:G,0)),"")</f>
        <v>131.39999399999999</v>
      </c>
      <c r="G1762" s="10" cm="1">
        <f t="array" ref="G1762">IFERROR(IF(ISNUMBER(F1762),(F1762-INDEX('Price Data'!H:H,MATCH(TEXT(A1762,"YYYY-MM-DD"),'Price Data'!G:G,0)+1))/INDEX('Price Data'!H:H,MATCH(TEXT(A1762,"YYYY-MM-DD"),'Price Data'!G:G,0)+1),""),"")</f>
        <v>-7.6050190114074212E-4</v>
      </c>
      <c r="H1762" s="34">
        <f>IFERROR(INDEX('Price Data'!K:K,MATCH(TEXT(A1762,"YYYY-MM-DD"),'Price Data'!J:J,0)),"")</f>
        <v>2.29</v>
      </c>
      <c r="I1762" s="10" cm="1">
        <f t="array" ref="I1762">IFERROR(IF(ISNUMBER(H1762),(H1762-INDEX('Price Data'!K:K,MATCH(TEXT(A1762,"YYYY-MM-DD"),'Price Data'!J:J,0)+1))/INDEX('Price Data'!K:K,MATCH(TEXT(A1762,"YYYY-MM-DD"),'Price Data'!J:J,0)+1),""),"")</f>
        <v>4.385964912280803E-3</v>
      </c>
      <c r="J1762" s="34">
        <f>IFERROR(INDEX('Price Data'!N:N,MATCH(TEXT(A1762,"YYYY-MM-DD"),'Price Data'!M:M,0)),"")</f>
        <v>2.85</v>
      </c>
      <c r="K1762" s="10" cm="1">
        <f t="array" ref="K1762">IFERROR(IF(ISNUMBER(J1762),(J1762-INDEX('Price Data'!N:N,MATCH(TEXT(A1762,"YYYY-MM-DD"),'Price Data'!M:M,0)+1))/INDEX('Price Data'!N:N,MATCH(TEXT(A1762,"YYYY-MM-DD"),'Price Data'!M:M,0)+1),""),"")</f>
        <v>1.0638297872340514E-2</v>
      </c>
      <c r="L1762" s="34">
        <f>IFERROR(INDEX('Price Data'!Q:Q,MATCH(TEXT(A1762,"YYYY-MM-DD"),'Price Data'!P:P,0)),"")</f>
        <v>2.06</v>
      </c>
      <c r="M1762" s="10" cm="1">
        <f t="array" ref="M1762">IFERROR(IF(ISNUMBER(L1762),(L1762-INDEX('Price Data'!Q:Q,MATCH(TEXT(A1762,"YYYY-MM-DD"),'Price Data'!P:P,0)+1))/INDEX('Price Data'!Q:Q,MATCH(TEXT(A1762,"YYYY-MM-DD"),'Price Data'!P:P,0)+1),""),"")</f>
        <v>9.8039215686274595E-3</v>
      </c>
      <c r="N1762" s="34">
        <f>IFERROR(INDEX('Price Data'!T:T,MATCH(TEXT(A1762,"YYYY-MM-DD"),'Price Data'!S:S,0)),"")</f>
        <v>2.4</v>
      </c>
      <c r="O1762" s="10" cm="1">
        <f t="array" ref="O1762">IFERROR(IF(ISNUMBER(N1762),(N1762-INDEX('Price Data'!T:T,MATCH(TEXT(A1762,"YYYY-MM-DD"),'Price Data'!S:S,0)+1))/INDEX('Price Data'!T:T,MATCH(TEXT(A1762,"YYYY-MM-DD"),'Price Data'!S:S,0)+1),""),"")</f>
        <v>-8.2644628099173625E-3</v>
      </c>
    </row>
    <row r="1763" spans="1:15" x14ac:dyDescent="0.3">
      <c r="A1763" s="8">
        <v>43582</v>
      </c>
      <c r="B1763" s="34" t="str">
        <f>IFERROR(INDEX('Price Data'!B:B,MATCH(TEXT(A1763,"YYYY-MM-DD"),'Price Data'!A:A,0)),"")</f>
        <v/>
      </c>
      <c r="C1763" s="10" t="str" cm="1">
        <f t="array" ref="C1763">IFERROR(IF(ISNUMBER(B1763),(B1763-INDEX('Price Data'!B:B,MATCH(TEXT(A1763,"YYYY-MM-DD"),'Price Data'!A:A,0)+1))/INDEX('Price Data'!B:B,MATCH(TEXT(A1763,"YYYY-MM-DD"),'Price Data'!A:A,0)+1),""),"")</f>
        <v/>
      </c>
      <c r="D1763" s="34" t="str">
        <f>IFERROR(INDEX('Price Data'!E:E,MATCH(TEXT(A1763,"YYYY-MM-DD"),'Price Data'!D:D,0)),"")</f>
        <v/>
      </c>
      <c r="E1763" s="10" t="str" cm="1">
        <f t="array" ref="E1763">IFERROR(IF(ISNUMBER(D1763),(D1763-INDEX('Price Data'!E:E,MATCH(TEXT(A1763,"YYYY-MM-DD"),'Price Data'!D:D,0)+1))/INDEX('Price Data'!E:E,MATCH(TEXT(A1763,"YYYY-MM-DD"),'Price Data'!D:D,0)+1),""),"")</f>
        <v/>
      </c>
      <c r="F1763" s="34" t="str">
        <f>IFERROR(INDEX('Price Data'!H:H,MATCH(TEXT(A1763,"YYYY-MM-DD"),'Price Data'!G:G,0)),"")</f>
        <v/>
      </c>
      <c r="G1763" s="10" t="str" cm="1">
        <f t="array" ref="G1763">IFERROR(IF(ISNUMBER(F1763),(F1763-INDEX('Price Data'!H:H,MATCH(TEXT(A1763,"YYYY-MM-DD"),'Price Data'!G:G,0)+1))/INDEX('Price Data'!H:H,MATCH(TEXT(A1763,"YYYY-MM-DD"),'Price Data'!G:G,0)+1),""),"")</f>
        <v/>
      </c>
      <c r="H1763" s="34" t="str">
        <f>IFERROR(INDEX('Price Data'!K:K,MATCH(TEXT(A1763,"YYYY-MM-DD"),'Price Data'!J:J,0)),"")</f>
        <v/>
      </c>
      <c r="I1763" s="10" t="str" cm="1">
        <f t="array" ref="I1763">IFERROR(IF(ISNUMBER(H1763),(H1763-INDEX('Price Data'!K:K,MATCH(TEXT(A1763,"YYYY-MM-DD"),'Price Data'!J:J,0)+1))/INDEX('Price Data'!K:K,MATCH(TEXT(A1763,"YYYY-MM-DD"),'Price Data'!J:J,0)+1),""),"")</f>
        <v/>
      </c>
      <c r="J1763" s="34" t="str">
        <f>IFERROR(INDEX('Price Data'!N:N,MATCH(TEXT(A1763,"YYYY-MM-DD"),'Price Data'!M:M,0)),"")</f>
        <v/>
      </c>
      <c r="K1763" s="10" t="str" cm="1">
        <f t="array" ref="K1763">IFERROR(IF(ISNUMBER(J1763),(J1763-INDEX('Price Data'!N:N,MATCH(TEXT(A1763,"YYYY-MM-DD"),'Price Data'!M:M,0)+1))/INDEX('Price Data'!N:N,MATCH(TEXT(A1763,"YYYY-MM-DD"),'Price Data'!M:M,0)+1),""),"")</f>
        <v/>
      </c>
      <c r="L1763" s="34" t="str">
        <f>IFERROR(INDEX('Price Data'!Q:Q,MATCH(TEXT(A1763,"YYYY-MM-DD"),'Price Data'!P:P,0)),"")</f>
        <v/>
      </c>
      <c r="M1763" s="10" t="str" cm="1">
        <f t="array" ref="M1763">IFERROR(IF(ISNUMBER(L1763),(L1763-INDEX('Price Data'!Q:Q,MATCH(TEXT(A1763,"YYYY-MM-DD"),'Price Data'!P:P,0)+1))/INDEX('Price Data'!Q:Q,MATCH(TEXT(A1763,"YYYY-MM-DD"),'Price Data'!P:P,0)+1),""),"")</f>
        <v/>
      </c>
      <c r="N1763" s="34" t="str">
        <f>IFERROR(INDEX('Price Data'!T:T,MATCH(TEXT(A1763,"YYYY-MM-DD"),'Price Data'!S:S,0)),"")</f>
        <v/>
      </c>
      <c r="O1763" s="10" t="str" cm="1">
        <f t="array" ref="O1763">IFERROR(IF(ISNUMBER(N1763),(N1763-INDEX('Price Data'!T:T,MATCH(TEXT(A1763,"YYYY-MM-DD"),'Price Data'!S:S,0)+1))/INDEX('Price Data'!T:T,MATCH(TEXT(A1763,"YYYY-MM-DD"),'Price Data'!S:S,0)+1),""),"")</f>
        <v/>
      </c>
    </row>
    <row r="1764" spans="1:15" x14ac:dyDescent="0.3">
      <c r="A1764" s="8">
        <v>43583</v>
      </c>
      <c r="B1764" s="34" t="str">
        <f>IFERROR(INDEX('Price Data'!B:B,MATCH(TEXT(A1764,"YYYY-MM-DD"),'Price Data'!A:A,0)),"")</f>
        <v/>
      </c>
      <c r="C1764" s="10" t="str" cm="1">
        <f t="array" ref="C1764">IFERROR(IF(ISNUMBER(B1764),(B1764-INDEX('Price Data'!B:B,MATCH(TEXT(A1764,"YYYY-MM-DD"),'Price Data'!A:A,0)+1))/INDEX('Price Data'!B:B,MATCH(TEXT(A1764,"YYYY-MM-DD"),'Price Data'!A:A,0)+1),""),"")</f>
        <v/>
      </c>
      <c r="D1764" s="34" t="str">
        <f>IFERROR(INDEX('Price Data'!E:E,MATCH(TEXT(A1764,"YYYY-MM-DD"),'Price Data'!D:D,0)),"")</f>
        <v/>
      </c>
      <c r="E1764" s="10" t="str" cm="1">
        <f t="array" ref="E1764">IFERROR(IF(ISNUMBER(D1764),(D1764-INDEX('Price Data'!E:E,MATCH(TEXT(A1764,"YYYY-MM-DD"),'Price Data'!D:D,0)+1))/INDEX('Price Data'!E:E,MATCH(TEXT(A1764,"YYYY-MM-DD"),'Price Data'!D:D,0)+1),""),"")</f>
        <v/>
      </c>
      <c r="F1764" s="34" t="str">
        <f>IFERROR(INDEX('Price Data'!H:H,MATCH(TEXT(A1764,"YYYY-MM-DD"),'Price Data'!G:G,0)),"")</f>
        <v/>
      </c>
      <c r="G1764" s="10" t="str" cm="1">
        <f t="array" ref="G1764">IFERROR(IF(ISNUMBER(F1764),(F1764-INDEX('Price Data'!H:H,MATCH(TEXT(A1764,"YYYY-MM-DD"),'Price Data'!G:G,0)+1))/INDEX('Price Data'!H:H,MATCH(TEXT(A1764,"YYYY-MM-DD"),'Price Data'!G:G,0)+1),""),"")</f>
        <v/>
      </c>
      <c r="H1764" s="34" t="str">
        <f>IFERROR(INDEX('Price Data'!K:K,MATCH(TEXT(A1764,"YYYY-MM-DD"),'Price Data'!J:J,0)),"")</f>
        <v/>
      </c>
      <c r="I1764" s="10" t="str" cm="1">
        <f t="array" ref="I1764">IFERROR(IF(ISNUMBER(H1764),(H1764-INDEX('Price Data'!K:K,MATCH(TEXT(A1764,"YYYY-MM-DD"),'Price Data'!J:J,0)+1))/INDEX('Price Data'!K:K,MATCH(TEXT(A1764,"YYYY-MM-DD"),'Price Data'!J:J,0)+1),""),"")</f>
        <v/>
      </c>
      <c r="J1764" s="34" t="str">
        <f>IFERROR(INDEX('Price Data'!N:N,MATCH(TEXT(A1764,"YYYY-MM-DD"),'Price Data'!M:M,0)),"")</f>
        <v/>
      </c>
      <c r="K1764" s="10" t="str" cm="1">
        <f t="array" ref="K1764">IFERROR(IF(ISNUMBER(J1764),(J1764-INDEX('Price Data'!N:N,MATCH(TEXT(A1764,"YYYY-MM-DD"),'Price Data'!M:M,0)+1))/INDEX('Price Data'!N:N,MATCH(TEXT(A1764,"YYYY-MM-DD"),'Price Data'!M:M,0)+1),""),"")</f>
        <v/>
      </c>
      <c r="L1764" s="34" t="str">
        <f>IFERROR(INDEX('Price Data'!Q:Q,MATCH(TEXT(A1764,"YYYY-MM-DD"),'Price Data'!P:P,0)),"")</f>
        <v/>
      </c>
      <c r="M1764" s="10" t="str" cm="1">
        <f t="array" ref="M1764">IFERROR(IF(ISNUMBER(L1764),(L1764-INDEX('Price Data'!Q:Q,MATCH(TEXT(A1764,"YYYY-MM-DD"),'Price Data'!P:P,0)+1))/INDEX('Price Data'!Q:Q,MATCH(TEXT(A1764,"YYYY-MM-DD"),'Price Data'!P:P,0)+1),""),"")</f>
        <v/>
      </c>
      <c r="N1764" s="34" t="str">
        <f>IFERROR(INDEX('Price Data'!T:T,MATCH(TEXT(A1764,"YYYY-MM-DD"),'Price Data'!S:S,0)),"")</f>
        <v/>
      </c>
      <c r="O1764" s="10" t="str" cm="1">
        <f t="array" ref="O1764">IFERROR(IF(ISNUMBER(N1764),(N1764-INDEX('Price Data'!T:T,MATCH(TEXT(A1764,"YYYY-MM-DD"),'Price Data'!S:S,0)+1))/INDEX('Price Data'!T:T,MATCH(TEXT(A1764,"YYYY-MM-DD"),'Price Data'!S:S,0)+1),""),"")</f>
        <v/>
      </c>
    </row>
    <row r="1765" spans="1:15" x14ac:dyDescent="0.3">
      <c r="A1765" s="8">
        <v>43584</v>
      </c>
      <c r="B1765" s="34">
        <f>IFERROR(INDEX('Price Data'!B:B,MATCH(TEXT(A1765,"YYYY-MM-DD"),'Price Data'!A:A,0)),"")</f>
        <v>21789</v>
      </c>
      <c r="C1765" s="10" cm="1">
        <f t="array" ref="C1765">IFERROR(IF(ISNUMBER(B1765),(B1765-INDEX('Price Data'!B:B,MATCH(TEXT(A1765,"YYYY-MM-DD"),'Price Data'!A:A,0)+1))/INDEX('Price Data'!B:B,MATCH(TEXT(A1765,"YYYY-MM-DD"),'Price Data'!A:A,0)+1),""),"")</f>
        <v>2.3461219983439137E-3</v>
      </c>
      <c r="D1765" s="34">
        <f>IFERROR(INDEX('Price Data'!E:E,MATCH(TEXT(A1765,"YYYY-MM-DD"),'Price Data'!D:D,0)),"")</f>
        <v>12.36</v>
      </c>
      <c r="E1765" s="10" cm="1">
        <f t="array" ref="E1765">IFERROR(IF(ISNUMBER(D1765),(D1765-INDEX('Price Data'!E:E,MATCH(TEXT(A1765,"YYYY-MM-DD"),'Price Data'!D:D,0)+1))/INDEX('Price Data'!E:E,MATCH(TEXT(A1765,"YYYY-MM-DD"),'Price Data'!D:D,0)+1),""),"")</f>
        <v>2.4026512013255934E-2</v>
      </c>
      <c r="F1765" s="34">
        <f>IFERROR(INDEX('Price Data'!H:H,MATCH(TEXT(A1765,"YYYY-MM-DD"),'Price Data'!G:G,0)),"")</f>
        <v>135.5</v>
      </c>
      <c r="G1765" s="10" cm="1">
        <f t="array" ref="G1765">IFERROR(IF(ISNUMBER(F1765),(F1765-INDEX('Price Data'!H:H,MATCH(TEXT(A1765,"YYYY-MM-DD"),'Price Data'!G:G,0)+1))/INDEX('Price Data'!H:H,MATCH(TEXT(A1765,"YYYY-MM-DD"),'Price Data'!G:G,0)+1),""),"")</f>
        <v>3.1202482398895753E-2</v>
      </c>
      <c r="H1765" s="34">
        <f>IFERROR(INDEX('Price Data'!K:K,MATCH(TEXT(A1765,"YYYY-MM-DD"),'Price Data'!J:J,0)),"")</f>
        <v>2.33</v>
      </c>
      <c r="I1765" s="10" cm="1">
        <f t="array" ref="I1765">IFERROR(IF(ISNUMBER(H1765),(H1765-INDEX('Price Data'!K:K,MATCH(TEXT(A1765,"YYYY-MM-DD"),'Price Data'!J:J,0)+1))/INDEX('Price Data'!K:K,MATCH(TEXT(A1765,"YYYY-MM-DD"),'Price Data'!J:J,0)+1),""),"")</f>
        <v>1.746724890829696E-2</v>
      </c>
      <c r="J1765" s="34">
        <f>IFERROR(INDEX('Price Data'!N:N,MATCH(TEXT(A1765,"YYYY-MM-DD"),'Price Data'!M:M,0)),"")</f>
        <v>2.86</v>
      </c>
      <c r="K1765" s="10" cm="1">
        <f t="array" ref="K1765">IFERROR(IF(ISNUMBER(J1765),(J1765-INDEX('Price Data'!N:N,MATCH(TEXT(A1765,"YYYY-MM-DD"),'Price Data'!M:M,0)+1))/INDEX('Price Data'!N:N,MATCH(TEXT(A1765,"YYYY-MM-DD"),'Price Data'!M:M,0)+1),""),"")</f>
        <v>3.5087719298244864E-3</v>
      </c>
      <c r="L1765" s="34">
        <f>IFERROR(INDEX('Price Data'!Q:Q,MATCH(TEXT(A1765,"YYYY-MM-DD"),'Price Data'!P:P,0)),"")</f>
        <v>2.13</v>
      </c>
      <c r="M1765" s="10" cm="1">
        <f t="array" ref="M1765">IFERROR(IF(ISNUMBER(L1765),(L1765-INDEX('Price Data'!Q:Q,MATCH(TEXT(A1765,"YYYY-MM-DD"),'Price Data'!P:P,0)+1))/INDEX('Price Data'!Q:Q,MATCH(TEXT(A1765,"YYYY-MM-DD"),'Price Data'!P:P,0)+1),""),"")</f>
        <v>3.3980582524271767E-2</v>
      </c>
      <c r="N1765" s="34">
        <f>IFERROR(INDEX('Price Data'!T:T,MATCH(TEXT(A1765,"YYYY-MM-DD"),'Price Data'!S:S,0)),"")</f>
        <v>2.41</v>
      </c>
      <c r="O1765" s="10" cm="1">
        <f t="array" ref="O1765">IFERROR(IF(ISNUMBER(N1765),(N1765-INDEX('Price Data'!T:T,MATCH(TEXT(A1765,"YYYY-MM-DD"),'Price Data'!S:S,0)+1))/INDEX('Price Data'!T:T,MATCH(TEXT(A1765,"YYYY-MM-DD"),'Price Data'!S:S,0)+1),""),"")</f>
        <v>4.1666666666667629E-3</v>
      </c>
    </row>
    <row r="1766" spans="1:15" x14ac:dyDescent="0.3">
      <c r="A1766" s="8">
        <v>43585</v>
      </c>
      <c r="B1766" s="34">
        <f>IFERROR(INDEX('Price Data'!B:B,MATCH(TEXT(A1766,"YYYY-MM-DD"),'Price Data'!A:A,0)),"")</f>
        <v>21881</v>
      </c>
      <c r="C1766" s="10" cm="1">
        <f t="array" ref="C1766">IFERROR(IF(ISNUMBER(B1766),(B1766-INDEX('Price Data'!B:B,MATCH(TEXT(A1766,"YYYY-MM-DD"),'Price Data'!A:A,0)+1))/INDEX('Price Data'!B:B,MATCH(TEXT(A1766,"YYYY-MM-DD"),'Price Data'!A:A,0)+1),""),"")</f>
        <v>4.2223140116572581E-3</v>
      </c>
      <c r="D1766" s="34">
        <f>IFERROR(INDEX('Price Data'!E:E,MATCH(TEXT(A1766,"YYYY-MM-DD"),'Price Data'!D:D,0)),"")</f>
        <v>12.33</v>
      </c>
      <c r="E1766" s="10" cm="1">
        <f t="array" ref="E1766">IFERROR(IF(ISNUMBER(D1766),(D1766-INDEX('Price Data'!E:E,MATCH(TEXT(A1766,"YYYY-MM-DD"),'Price Data'!D:D,0)+1))/INDEX('Price Data'!E:E,MATCH(TEXT(A1766,"YYYY-MM-DD"),'Price Data'!D:D,0)+1),""),"")</f>
        <v>-2.4271844660193657E-3</v>
      </c>
      <c r="F1766" s="34">
        <f>IFERROR(INDEX('Price Data'!H:H,MATCH(TEXT(A1766,"YYYY-MM-DD"),'Price Data'!G:G,0)),"")</f>
        <v>135.199997</v>
      </c>
      <c r="G1766" s="10" cm="1">
        <f t="array" ref="G1766">IFERROR(IF(ISNUMBER(F1766),(F1766-INDEX('Price Data'!H:H,MATCH(TEXT(A1766,"YYYY-MM-DD"),'Price Data'!G:G,0)+1))/INDEX('Price Data'!H:H,MATCH(TEXT(A1766,"YYYY-MM-DD"),'Price Data'!G:G,0)+1),""),"")</f>
        <v>-2.2140442804428322E-3</v>
      </c>
      <c r="H1766" s="34">
        <f>IFERROR(INDEX('Price Data'!K:K,MATCH(TEXT(A1766,"YYYY-MM-DD"),'Price Data'!J:J,0)),"")</f>
        <v>2.34</v>
      </c>
      <c r="I1766" s="10" cm="1">
        <f t="array" ref="I1766">IFERROR(IF(ISNUMBER(H1766),(H1766-INDEX('Price Data'!K:K,MATCH(TEXT(A1766,"YYYY-MM-DD"),'Price Data'!J:J,0)+1))/INDEX('Price Data'!K:K,MATCH(TEXT(A1766,"YYYY-MM-DD"),'Price Data'!J:J,0)+1),""),"")</f>
        <v>4.2918454935621398E-3</v>
      </c>
      <c r="J1766" s="34">
        <f>IFERROR(INDEX('Price Data'!N:N,MATCH(TEXT(A1766,"YYYY-MM-DD"),'Price Data'!M:M,0)),"")</f>
        <v>2.9</v>
      </c>
      <c r="K1766" s="10" cm="1">
        <f t="array" ref="K1766">IFERROR(IF(ISNUMBER(J1766),(J1766-INDEX('Price Data'!N:N,MATCH(TEXT(A1766,"YYYY-MM-DD"),'Price Data'!M:M,0)+1))/INDEX('Price Data'!N:N,MATCH(TEXT(A1766,"YYYY-MM-DD"),'Price Data'!M:M,0)+1),""),"")</f>
        <v>1.3986013986014E-2</v>
      </c>
      <c r="L1766" s="34">
        <f>IFERROR(INDEX('Price Data'!Q:Q,MATCH(TEXT(A1766,"YYYY-MM-DD"),'Price Data'!P:P,0)),"")</f>
        <v>2.12</v>
      </c>
      <c r="M1766" s="10" cm="1">
        <f t="array" ref="M1766">IFERROR(IF(ISNUMBER(L1766),(L1766-INDEX('Price Data'!Q:Q,MATCH(TEXT(A1766,"YYYY-MM-DD"),'Price Data'!P:P,0)+1))/INDEX('Price Data'!Q:Q,MATCH(TEXT(A1766,"YYYY-MM-DD"),'Price Data'!P:P,0)+1),""),"")</f>
        <v>-4.6948356807510741E-3</v>
      </c>
      <c r="N1766" s="34">
        <f>IFERROR(INDEX('Price Data'!T:T,MATCH(TEXT(A1766,"YYYY-MM-DD"),'Price Data'!S:S,0)),"")</f>
        <v>2.4300000000000002</v>
      </c>
      <c r="O1766" s="10" cm="1">
        <f t="array" ref="O1766">IFERROR(IF(ISNUMBER(N1766),(N1766-INDEX('Price Data'!T:T,MATCH(TEXT(A1766,"YYYY-MM-DD"),'Price Data'!S:S,0)+1))/INDEX('Price Data'!T:T,MATCH(TEXT(A1766,"YYYY-MM-DD"),'Price Data'!S:S,0)+1),""),"")</f>
        <v>8.2987551867219986E-3</v>
      </c>
    </row>
    <row r="1767" spans="1:15" x14ac:dyDescent="0.3">
      <c r="A1767" s="8">
        <v>43586</v>
      </c>
      <c r="B1767" s="34" t="str">
        <f>IFERROR(INDEX('Price Data'!B:B,MATCH(TEXT(A1767,"YYYY-MM-DD"),'Price Data'!A:A,0)),"")</f>
        <v/>
      </c>
      <c r="C1767" s="10" t="str" cm="1">
        <f t="array" ref="C1767">IFERROR(IF(ISNUMBER(B1767),(B1767-INDEX('Price Data'!B:B,MATCH(TEXT(A1767,"YYYY-MM-DD"),'Price Data'!A:A,0)+1))/INDEX('Price Data'!B:B,MATCH(TEXT(A1767,"YYYY-MM-DD"),'Price Data'!A:A,0)+1),""),"")</f>
        <v/>
      </c>
      <c r="D1767" s="34" t="str">
        <f>IFERROR(INDEX('Price Data'!E:E,MATCH(TEXT(A1767,"YYYY-MM-DD"),'Price Data'!D:D,0)),"")</f>
        <v/>
      </c>
      <c r="E1767" s="10" t="str" cm="1">
        <f t="array" ref="E1767">IFERROR(IF(ISNUMBER(D1767),(D1767-INDEX('Price Data'!E:E,MATCH(TEXT(A1767,"YYYY-MM-DD"),'Price Data'!D:D,0)+1))/INDEX('Price Data'!E:E,MATCH(TEXT(A1767,"YYYY-MM-DD"),'Price Data'!D:D,0)+1),""),"")</f>
        <v/>
      </c>
      <c r="F1767" s="34" t="str">
        <f>IFERROR(INDEX('Price Data'!H:H,MATCH(TEXT(A1767,"YYYY-MM-DD"),'Price Data'!G:G,0)),"")</f>
        <v/>
      </c>
      <c r="G1767" s="10" t="str" cm="1">
        <f t="array" ref="G1767">IFERROR(IF(ISNUMBER(F1767),(F1767-INDEX('Price Data'!H:H,MATCH(TEXT(A1767,"YYYY-MM-DD"),'Price Data'!G:G,0)+1))/INDEX('Price Data'!H:H,MATCH(TEXT(A1767,"YYYY-MM-DD"),'Price Data'!G:G,0)+1),""),"")</f>
        <v/>
      </c>
      <c r="H1767" s="34" t="str">
        <f>IFERROR(INDEX('Price Data'!K:K,MATCH(TEXT(A1767,"YYYY-MM-DD"),'Price Data'!J:J,0)),"")</f>
        <v/>
      </c>
      <c r="I1767" s="10" t="str" cm="1">
        <f t="array" ref="I1767">IFERROR(IF(ISNUMBER(H1767),(H1767-INDEX('Price Data'!K:K,MATCH(TEXT(A1767,"YYYY-MM-DD"),'Price Data'!J:J,0)+1))/INDEX('Price Data'!K:K,MATCH(TEXT(A1767,"YYYY-MM-DD"),'Price Data'!J:J,0)+1),""),"")</f>
        <v/>
      </c>
      <c r="J1767" s="34" t="str">
        <f>IFERROR(INDEX('Price Data'!N:N,MATCH(TEXT(A1767,"YYYY-MM-DD"),'Price Data'!M:M,0)),"")</f>
        <v/>
      </c>
      <c r="K1767" s="10" t="str" cm="1">
        <f t="array" ref="K1767">IFERROR(IF(ISNUMBER(J1767),(J1767-INDEX('Price Data'!N:N,MATCH(TEXT(A1767,"YYYY-MM-DD"),'Price Data'!M:M,0)+1))/INDEX('Price Data'!N:N,MATCH(TEXT(A1767,"YYYY-MM-DD"),'Price Data'!M:M,0)+1),""),"")</f>
        <v/>
      </c>
      <c r="L1767" s="34" t="str">
        <f>IFERROR(INDEX('Price Data'!Q:Q,MATCH(TEXT(A1767,"YYYY-MM-DD"),'Price Data'!P:P,0)),"")</f>
        <v/>
      </c>
      <c r="M1767" s="10" t="str" cm="1">
        <f t="array" ref="M1767">IFERROR(IF(ISNUMBER(L1767),(L1767-INDEX('Price Data'!Q:Q,MATCH(TEXT(A1767,"YYYY-MM-DD"),'Price Data'!P:P,0)+1))/INDEX('Price Data'!Q:Q,MATCH(TEXT(A1767,"YYYY-MM-DD"),'Price Data'!P:P,0)+1),""),"")</f>
        <v/>
      </c>
      <c r="N1767" s="34" t="str">
        <f>IFERROR(INDEX('Price Data'!T:T,MATCH(TEXT(A1767,"YYYY-MM-DD"),'Price Data'!S:S,0)),"")</f>
        <v/>
      </c>
      <c r="O1767" s="10" t="str" cm="1">
        <f t="array" ref="O1767">IFERROR(IF(ISNUMBER(N1767),(N1767-INDEX('Price Data'!T:T,MATCH(TEXT(A1767,"YYYY-MM-DD"),'Price Data'!S:S,0)+1))/INDEX('Price Data'!T:T,MATCH(TEXT(A1767,"YYYY-MM-DD"),'Price Data'!S:S,0)+1),""),"")</f>
        <v/>
      </c>
    </row>
    <row r="1768" spans="1:15" x14ac:dyDescent="0.3">
      <c r="A1768" s="8">
        <v>43587</v>
      </c>
      <c r="B1768" s="34">
        <f>IFERROR(INDEX('Price Data'!B:B,MATCH(TEXT(A1768,"YYYY-MM-DD"),'Price Data'!A:A,0)),"")</f>
        <v>21710</v>
      </c>
      <c r="C1768" s="10" cm="1">
        <f t="array" ref="C1768">IFERROR(IF(ISNUMBER(B1768),(B1768-INDEX('Price Data'!B:B,MATCH(TEXT(A1768,"YYYY-MM-DD"),'Price Data'!A:A,0)+1))/INDEX('Price Data'!B:B,MATCH(TEXT(A1768,"YYYY-MM-DD"),'Price Data'!A:A,0)+1),""),"")</f>
        <v>-7.8149993144737435E-3</v>
      </c>
      <c r="D1768" s="34">
        <f>IFERROR(INDEX('Price Data'!E:E,MATCH(TEXT(A1768,"YYYY-MM-DD"),'Price Data'!D:D,0)),"")</f>
        <v>12.38</v>
      </c>
      <c r="E1768" s="10" cm="1">
        <f t="array" ref="E1768">IFERROR(IF(ISNUMBER(D1768),(D1768-INDEX('Price Data'!E:E,MATCH(TEXT(A1768,"YYYY-MM-DD"),'Price Data'!D:D,0)+1))/INDEX('Price Data'!E:E,MATCH(TEXT(A1768,"YYYY-MM-DD"),'Price Data'!D:D,0)+1),""),"")</f>
        <v>4.0551500405515582E-3</v>
      </c>
      <c r="F1768" s="34">
        <f>IFERROR(INDEX('Price Data'!H:H,MATCH(TEXT(A1768,"YYYY-MM-DD"),'Price Data'!G:G,0)),"")</f>
        <v>134.300003</v>
      </c>
      <c r="G1768" s="10" cm="1">
        <f t="array" ref="G1768">IFERROR(IF(ISNUMBER(F1768),(F1768-INDEX('Price Data'!H:H,MATCH(TEXT(A1768,"YYYY-MM-DD"),'Price Data'!G:G,0)+1))/INDEX('Price Data'!H:H,MATCH(TEXT(A1768,"YYYY-MM-DD"),'Price Data'!G:G,0)+1),""),"")</f>
        <v>-6.6567605027387129E-3</v>
      </c>
      <c r="H1768" s="34">
        <f>IFERROR(INDEX('Price Data'!K:K,MATCH(TEXT(A1768,"YYYY-MM-DD"),'Price Data'!J:J,0)),"")</f>
        <v>2.33</v>
      </c>
      <c r="I1768" s="10" cm="1">
        <f t="array" ref="I1768">IFERROR(IF(ISNUMBER(H1768),(H1768-INDEX('Price Data'!K:K,MATCH(TEXT(A1768,"YYYY-MM-DD"),'Price Data'!J:J,0)+1))/INDEX('Price Data'!K:K,MATCH(TEXT(A1768,"YYYY-MM-DD"),'Price Data'!J:J,0)+1),""),"")</f>
        <v>-4.2735042735041829E-3</v>
      </c>
      <c r="J1768" s="34">
        <f>IFERROR(INDEX('Price Data'!N:N,MATCH(TEXT(A1768,"YYYY-MM-DD"),'Price Data'!M:M,0)),"")</f>
        <v>2.85</v>
      </c>
      <c r="K1768" s="10" cm="1">
        <f t="array" ref="K1768">IFERROR(IF(ISNUMBER(J1768),(J1768-INDEX('Price Data'!N:N,MATCH(TEXT(A1768,"YYYY-MM-DD"),'Price Data'!M:M,0)+1))/INDEX('Price Data'!N:N,MATCH(TEXT(A1768,"YYYY-MM-DD"),'Price Data'!M:M,0)+1),""),"")</f>
        <v>-1.7241379310344768E-2</v>
      </c>
      <c r="L1768" s="34">
        <f>IFERROR(INDEX('Price Data'!Q:Q,MATCH(TEXT(A1768,"YYYY-MM-DD"),'Price Data'!P:P,0)),"")</f>
        <v>2.11</v>
      </c>
      <c r="M1768" s="10" cm="1">
        <f t="array" ref="M1768">IFERROR(IF(ISNUMBER(L1768),(L1768-INDEX('Price Data'!Q:Q,MATCH(TEXT(A1768,"YYYY-MM-DD"),'Price Data'!P:P,0)+1))/INDEX('Price Data'!Q:Q,MATCH(TEXT(A1768,"YYYY-MM-DD"),'Price Data'!P:P,0)+1),""),"")</f>
        <v>-4.7169811320755808E-3</v>
      </c>
      <c r="N1768" s="34">
        <f>IFERROR(INDEX('Price Data'!T:T,MATCH(TEXT(A1768,"YYYY-MM-DD"),'Price Data'!S:S,0)),"")</f>
        <v>2.41</v>
      </c>
      <c r="O1768" s="10" cm="1">
        <f t="array" ref="O1768">IFERROR(IF(ISNUMBER(N1768),(N1768-INDEX('Price Data'!T:T,MATCH(TEXT(A1768,"YYYY-MM-DD"),'Price Data'!S:S,0)+1))/INDEX('Price Data'!T:T,MATCH(TEXT(A1768,"YYYY-MM-DD"),'Price Data'!S:S,0)+1),""),"")</f>
        <v>-8.2304526748971252E-3</v>
      </c>
    </row>
    <row r="1769" spans="1:15" x14ac:dyDescent="0.3">
      <c r="A1769" s="8">
        <v>43588</v>
      </c>
      <c r="B1769" s="34">
        <f>IFERROR(INDEX('Price Data'!B:B,MATCH(TEXT(A1769,"YYYY-MM-DD"),'Price Data'!A:A,0)),"")</f>
        <v>21763</v>
      </c>
      <c r="C1769" s="10" cm="1">
        <f t="array" ref="C1769">IFERROR(IF(ISNUMBER(B1769),(B1769-INDEX('Price Data'!B:B,MATCH(TEXT(A1769,"YYYY-MM-DD"),'Price Data'!A:A,0)+1))/INDEX('Price Data'!B:B,MATCH(TEXT(A1769,"YYYY-MM-DD"),'Price Data'!A:A,0)+1),""),"")</f>
        <v>2.4412713035467525E-3</v>
      </c>
      <c r="D1769" s="34">
        <f>IFERROR(INDEX('Price Data'!E:E,MATCH(TEXT(A1769,"YYYY-MM-DD"),'Price Data'!D:D,0)),"")</f>
        <v>12.23</v>
      </c>
      <c r="E1769" s="10" cm="1">
        <f t="array" ref="E1769">IFERROR(IF(ISNUMBER(D1769),(D1769-INDEX('Price Data'!E:E,MATCH(TEXT(A1769,"YYYY-MM-DD"),'Price Data'!D:D,0)+1))/INDEX('Price Data'!E:E,MATCH(TEXT(A1769,"YYYY-MM-DD"),'Price Data'!D:D,0)+1),""),"")</f>
        <v>-1.2116316639741546E-2</v>
      </c>
      <c r="F1769" s="34">
        <f>IFERROR(INDEX('Price Data'!H:H,MATCH(TEXT(A1769,"YYYY-MM-DD"),'Price Data'!G:G,0)),"")</f>
        <v>136.199997</v>
      </c>
      <c r="G1769" s="10" cm="1">
        <f t="array" ref="G1769">IFERROR(IF(ISNUMBER(F1769),(F1769-INDEX('Price Data'!H:H,MATCH(TEXT(A1769,"YYYY-MM-DD"),'Price Data'!G:G,0)+1))/INDEX('Price Data'!H:H,MATCH(TEXT(A1769,"YYYY-MM-DD"),'Price Data'!G:G,0)+1),""),"")</f>
        <v>1.4147386132225123E-2</v>
      </c>
      <c r="H1769" s="34">
        <f>IFERROR(INDEX('Price Data'!K:K,MATCH(TEXT(A1769,"YYYY-MM-DD"),'Price Data'!J:J,0)),"")</f>
        <v>2.3199999999999998</v>
      </c>
      <c r="I1769" s="10" cm="1">
        <f t="array" ref="I1769">IFERROR(IF(ISNUMBER(H1769),(H1769-INDEX('Price Data'!K:K,MATCH(TEXT(A1769,"YYYY-MM-DD"),'Price Data'!J:J,0)+1))/INDEX('Price Data'!K:K,MATCH(TEXT(A1769,"YYYY-MM-DD"),'Price Data'!J:J,0)+1),""),"")</f>
        <v>-4.2918454935623306E-3</v>
      </c>
      <c r="J1769" s="34">
        <f>IFERROR(INDEX('Price Data'!N:N,MATCH(TEXT(A1769,"YYYY-MM-DD"),'Price Data'!M:M,0)),"")</f>
        <v>2.84</v>
      </c>
      <c r="K1769" s="10" cm="1">
        <f t="array" ref="K1769">IFERROR(IF(ISNUMBER(J1769),(J1769-INDEX('Price Data'!N:N,MATCH(TEXT(A1769,"YYYY-MM-DD"),'Price Data'!M:M,0)+1))/INDEX('Price Data'!N:N,MATCH(TEXT(A1769,"YYYY-MM-DD"),'Price Data'!M:M,0)+1),""),"")</f>
        <v>-3.5087719298246421E-3</v>
      </c>
      <c r="L1769" s="34">
        <f>IFERROR(INDEX('Price Data'!Q:Q,MATCH(TEXT(A1769,"YYYY-MM-DD"),'Price Data'!P:P,0)),"")</f>
        <v>2.12</v>
      </c>
      <c r="M1769" s="10" cm="1">
        <f t="array" ref="M1769">IFERROR(IF(ISNUMBER(L1769),(L1769-INDEX('Price Data'!Q:Q,MATCH(TEXT(A1769,"YYYY-MM-DD"),'Price Data'!P:P,0)+1))/INDEX('Price Data'!Q:Q,MATCH(TEXT(A1769,"YYYY-MM-DD"),'Price Data'!P:P,0)+1),""),"")</f>
        <v>4.7393364928911049E-3</v>
      </c>
      <c r="N1769" s="34">
        <f>IFERROR(INDEX('Price Data'!T:T,MATCH(TEXT(A1769,"YYYY-MM-DD"),'Price Data'!S:S,0)),"")</f>
        <v>2.39</v>
      </c>
      <c r="O1769" s="10" cm="1">
        <f t="array" ref="O1769">IFERROR(IF(ISNUMBER(N1769),(N1769-INDEX('Price Data'!T:T,MATCH(TEXT(A1769,"YYYY-MM-DD"),'Price Data'!S:S,0)+1))/INDEX('Price Data'!T:T,MATCH(TEXT(A1769,"YYYY-MM-DD"),'Price Data'!S:S,0)+1),""),"")</f>
        <v>-8.2987551867219986E-3</v>
      </c>
    </row>
    <row r="1770" spans="1:15" x14ac:dyDescent="0.3">
      <c r="A1770" s="8">
        <v>43589</v>
      </c>
      <c r="B1770" s="34" t="str">
        <f>IFERROR(INDEX('Price Data'!B:B,MATCH(TEXT(A1770,"YYYY-MM-DD"),'Price Data'!A:A,0)),"")</f>
        <v/>
      </c>
      <c r="C1770" s="10" t="str" cm="1">
        <f t="array" ref="C1770">IFERROR(IF(ISNUMBER(B1770),(B1770-INDEX('Price Data'!B:B,MATCH(TEXT(A1770,"YYYY-MM-DD"),'Price Data'!A:A,0)+1))/INDEX('Price Data'!B:B,MATCH(TEXT(A1770,"YYYY-MM-DD"),'Price Data'!A:A,0)+1),""),"")</f>
        <v/>
      </c>
      <c r="D1770" s="34" t="str">
        <f>IFERROR(INDEX('Price Data'!E:E,MATCH(TEXT(A1770,"YYYY-MM-DD"),'Price Data'!D:D,0)),"")</f>
        <v/>
      </c>
      <c r="E1770" s="10" t="str" cm="1">
        <f t="array" ref="E1770">IFERROR(IF(ISNUMBER(D1770),(D1770-INDEX('Price Data'!E:E,MATCH(TEXT(A1770,"YYYY-MM-DD"),'Price Data'!D:D,0)+1))/INDEX('Price Data'!E:E,MATCH(TEXT(A1770,"YYYY-MM-DD"),'Price Data'!D:D,0)+1),""),"")</f>
        <v/>
      </c>
      <c r="F1770" s="34" t="str">
        <f>IFERROR(INDEX('Price Data'!H:H,MATCH(TEXT(A1770,"YYYY-MM-DD"),'Price Data'!G:G,0)),"")</f>
        <v/>
      </c>
      <c r="G1770" s="10" t="str" cm="1">
        <f t="array" ref="G1770">IFERROR(IF(ISNUMBER(F1770),(F1770-INDEX('Price Data'!H:H,MATCH(TEXT(A1770,"YYYY-MM-DD"),'Price Data'!G:G,0)+1))/INDEX('Price Data'!H:H,MATCH(TEXT(A1770,"YYYY-MM-DD"),'Price Data'!G:G,0)+1),""),"")</f>
        <v/>
      </c>
      <c r="H1770" s="34" t="str">
        <f>IFERROR(INDEX('Price Data'!K:K,MATCH(TEXT(A1770,"YYYY-MM-DD"),'Price Data'!J:J,0)),"")</f>
        <v/>
      </c>
      <c r="I1770" s="10" t="str" cm="1">
        <f t="array" ref="I1770">IFERROR(IF(ISNUMBER(H1770),(H1770-INDEX('Price Data'!K:K,MATCH(TEXT(A1770,"YYYY-MM-DD"),'Price Data'!J:J,0)+1))/INDEX('Price Data'!K:K,MATCH(TEXT(A1770,"YYYY-MM-DD"),'Price Data'!J:J,0)+1),""),"")</f>
        <v/>
      </c>
      <c r="J1770" s="34" t="str">
        <f>IFERROR(INDEX('Price Data'!N:N,MATCH(TEXT(A1770,"YYYY-MM-DD"),'Price Data'!M:M,0)),"")</f>
        <v/>
      </c>
      <c r="K1770" s="10" t="str" cm="1">
        <f t="array" ref="K1770">IFERROR(IF(ISNUMBER(J1770),(J1770-INDEX('Price Data'!N:N,MATCH(TEXT(A1770,"YYYY-MM-DD"),'Price Data'!M:M,0)+1))/INDEX('Price Data'!N:N,MATCH(TEXT(A1770,"YYYY-MM-DD"),'Price Data'!M:M,0)+1),""),"")</f>
        <v/>
      </c>
      <c r="L1770" s="34" t="str">
        <f>IFERROR(INDEX('Price Data'!Q:Q,MATCH(TEXT(A1770,"YYYY-MM-DD"),'Price Data'!P:P,0)),"")</f>
        <v/>
      </c>
      <c r="M1770" s="10" t="str" cm="1">
        <f t="array" ref="M1770">IFERROR(IF(ISNUMBER(L1770),(L1770-INDEX('Price Data'!Q:Q,MATCH(TEXT(A1770,"YYYY-MM-DD"),'Price Data'!P:P,0)+1))/INDEX('Price Data'!Q:Q,MATCH(TEXT(A1770,"YYYY-MM-DD"),'Price Data'!P:P,0)+1),""),"")</f>
        <v/>
      </c>
      <c r="N1770" s="34" t="str">
        <f>IFERROR(INDEX('Price Data'!T:T,MATCH(TEXT(A1770,"YYYY-MM-DD"),'Price Data'!S:S,0)),"")</f>
        <v/>
      </c>
      <c r="O1770" s="10" t="str" cm="1">
        <f t="array" ref="O1770">IFERROR(IF(ISNUMBER(N1770),(N1770-INDEX('Price Data'!T:T,MATCH(TEXT(A1770,"YYYY-MM-DD"),'Price Data'!S:S,0)+1))/INDEX('Price Data'!T:T,MATCH(TEXT(A1770,"YYYY-MM-DD"),'Price Data'!S:S,0)+1),""),"")</f>
        <v/>
      </c>
    </row>
    <row r="1771" spans="1:15" x14ac:dyDescent="0.3">
      <c r="A1771" s="8">
        <v>43590</v>
      </c>
      <c r="B1771" s="34" t="str">
        <f>IFERROR(INDEX('Price Data'!B:B,MATCH(TEXT(A1771,"YYYY-MM-DD"),'Price Data'!A:A,0)),"")</f>
        <v/>
      </c>
      <c r="C1771" s="10" t="str" cm="1">
        <f t="array" ref="C1771">IFERROR(IF(ISNUMBER(B1771),(B1771-INDEX('Price Data'!B:B,MATCH(TEXT(A1771,"YYYY-MM-DD"),'Price Data'!A:A,0)+1))/INDEX('Price Data'!B:B,MATCH(TEXT(A1771,"YYYY-MM-DD"),'Price Data'!A:A,0)+1),""),"")</f>
        <v/>
      </c>
      <c r="D1771" s="34" t="str">
        <f>IFERROR(INDEX('Price Data'!E:E,MATCH(TEXT(A1771,"YYYY-MM-DD"),'Price Data'!D:D,0)),"")</f>
        <v/>
      </c>
      <c r="E1771" s="10" t="str" cm="1">
        <f t="array" ref="E1771">IFERROR(IF(ISNUMBER(D1771),(D1771-INDEX('Price Data'!E:E,MATCH(TEXT(A1771,"YYYY-MM-DD"),'Price Data'!D:D,0)+1))/INDEX('Price Data'!E:E,MATCH(TEXT(A1771,"YYYY-MM-DD"),'Price Data'!D:D,0)+1),""),"")</f>
        <v/>
      </c>
      <c r="F1771" s="34" t="str">
        <f>IFERROR(INDEX('Price Data'!H:H,MATCH(TEXT(A1771,"YYYY-MM-DD"),'Price Data'!G:G,0)),"")</f>
        <v/>
      </c>
      <c r="G1771" s="10" t="str" cm="1">
        <f t="array" ref="G1771">IFERROR(IF(ISNUMBER(F1771),(F1771-INDEX('Price Data'!H:H,MATCH(TEXT(A1771,"YYYY-MM-DD"),'Price Data'!G:G,0)+1))/INDEX('Price Data'!H:H,MATCH(TEXT(A1771,"YYYY-MM-DD"),'Price Data'!G:G,0)+1),""),"")</f>
        <v/>
      </c>
      <c r="H1771" s="34" t="str">
        <f>IFERROR(INDEX('Price Data'!K:K,MATCH(TEXT(A1771,"YYYY-MM-DD"),'Price Data'!J:J,0)),"")</f>
        <v/>
      </c>
      <c r="I1771" s="10" t="str" cm="1">
        <f t="array" ref="I1771">IFERROR(IF(ISNUMBER(H1771),(H1771-INDEX('Price Data'!K:K,MATCH(TEXT(A1771,"YYYY-MM-DD"),'Price Data'!J:J,0)+1))/INDEX('Price Data'!K:K,MATCH(TEXT(A1771,"YYYY-MM-DD"),'Price Data'!J:J,0)+1),""),"")</f>
        <v/>
      </c>
      <c r="J1771" s="34" t="str">
        <f>IFERROR(INDEX('Price Data'!N:N,MATCH(TEXT(A1771,"YYYY-MM-DD"),'Price Data'!M:M,0)),"")</f>
        <v/>
      </c>
      <c r="K1771" s="10" t="str" cm="1">
        <f t="array" ref="K1771">IFERROR(IF(ISNUMBER(J1771),(J1771-INDEX('Price Data'!N:N,MATCH(TEXT(A1771,"YYYY-MM-DD"),'Price Data'!M:M,0)+1))/INDEX('Price Data'!N:N,MATCH(TEXT(A1771,"YYYY-MM-DD"),'Price Data'!M:M,0)+1),""),"")</f>
        <v/>
      </c>
      <c r="L1771" s="34" t="str">
        <f>IFERROR(INDEX('Price Data'!Q:Q,MATCH(TEXT(A1771,"YYYY-MM-DD"),'Price Data'!P:P,0)),"")</f>
        <v/>
      </c>
      <c r="M1771" s="10" t="str" cm="1">
        <f t="array" ref="M1771">IFERROR(IF(ISNUMBER(L1771),(L1771-INDEX('Price Data'!Q:Q,MATCH(TEXT(A1771,"YYYY-MM-DD"),'Price Data'!P:P,0)+1))/INDEX('Price Data'!Q:Q,MATCH(TEXT(A1771,"YYYY-MM-DD"),'Price Data'!P:P,0)+1),""),"")</f>
        <v/>
      </c>
      <c r="N1771" s="34" t="str">
        <f>IFERROR(INDEX('Price Data'!T:T,MATCH(TEXT(A1771,"YYYY-MM-DD"),'Price Data'!S:S,0)),"")</f>
        <v/>
      </c>
      <c r="O1771" s="10" t="str" cm="1">
        <f t="array" ref="O1771">IFERROR(IF(ISNUMBER(N1771),(N1771-INDEX('Price Data'!T:T,MATCH(TEXT(A1771,"YYYY-MM-DD"),'Price Data'!S:S,0)+1))/INDEX('Price Data'!T:T,MATCH(TEXT(A1771,"YYYY-MM-DD"),'Price Data'!S:S,0)+1),""),"")</f>
        <v/>
      </c>
    </row>
    <row r="1772" spans="1:15" x14ac:dyDescent="0.3">
      <c r="A1772" s="8">
        <v>43591</v>
      </c>
      <c r="B1772" s="34">
        <f>IFERROR(INDEX('Price Data'!B:B,MATCH(TEXT(A1772,"YYYY-MM-DD"),'Price Data'!A:A,0)),"")</f>
        <v>21409</v>
      </c>
      <c r="C1772" s="10" cm="1">
        <f t="array" ref="C1772">IFERROR(IF(ISNUMBER(B1772),(B1772-INDEX('Price Data'!B:B,MATCH(TEXT(A1772,"YYYY-MM-DD"),'Price Data'!A:A,0)+1))/INDEX('Price Data'!B:B,MATCH(TEXT(A1772,"YYYY-MM-DD"),'Price Data'!A:A,0)+1),""),"")</f>
        <v>-1.6266139778523182E-2</v>
      </c>
      <c r="D1772" s="34">
        <f>IFERROR(INDEX('Price Data'!E:E,MATCH(TEXT(A1772,"YYYY-MM-DD"),'Price Data'!D:D,0)),"")</f>
        <v>11.83</v>
      </c>
      <c r="E1772" s="10" cm="1">
        <f t="array" ref="E1772">IFERROR(IF(ISNUMBER(D1772),(D1772-INDEX('Price Data'!E:E,MATCH(TEXT(A1772,"YYYY-MM-DD"),'Price Data'!D:D,0)+1))/INDEX('Price Data'!E:E,MATCH(TEXT(A1772,"YYYY-MM-DD"),'Price Data'!D:D,0)+1),""),"")</f>
        <v>-3.2706459525756362E-2</v>
      </c>
      <c r="F1772" s="34">
        <f>IFERROR(INDEX('Price Data'!H:H,MATCH(TEXT(A1772,"YYYY-MM-DD"),'Price Data'!G:G,0)),"")</f>
        <v>132.39999399999999</v>
      </c>
      <c r="G1772" s="10" cm="1">
        <f t="array" ref="G1772">IFERROR(IF(ISNUMBER(F1772),(F1772-INDEX('Price Data'!H:H,MATCH(TEXT(A1772,"YYYY-MM-DD"),'Price Data'!G:G,0)+1))/INDEX('Price Data'!H:H,MATCH(TEXT(A1772,"YYYY-MM-DD"),'Price Data'!G:G,0)+1),""),"")</f>
        <v>-2.7900169483851045E-2</v>
      </c>
      <c r="H1772" s="34">
        <f>IFERROR(INDEX('Price Data'!K:K,MATCH(TEXT(A1772,"YYYY-MM-DD"),'Price Data'!J:J,0)),"")</f>
        <v>2.29</v>
      </c>
      <c r="I1772" s="10" cm="1">
        <f t="array" ref="I1772">IFERROR(IF(ISNUMBER(H1772),(H1772-INDEX('Price Data'!K:K,MATCH(TEXT(A1772,"YYYY-MM-DD"),'Price Data'!J:J,0)+1))/INDEX('Price Data'!K:K,MATCH(TEXT(A1772,"YYYY-MM-DD"),'Price Data'!J:J,0)+1),""),"")</f>
        <v>-1.2931034482758537E-2</v>
      </c>
      <c r="J1772" s="34">
        <f>IFERROR(INDEX('Price Data'!N:N,MATCH(TEXT(A1772,"YYYY-MM-DD"),'Price Data'!M:M,0)),"")</f>
        <v>2.81</v>
      </c>
      <c r="K1772" s="10" cm="1">
        <f t="array" ref="K1772">IFERROR(IF(ISNUMBER(J1772),(J1772-INDEX('Price Data'!N:N,MATCH(TEXT(A1772,"YYYY-MM-DD"),'Price Data'!M:M,0)+1))/INDEX('Price Data'!N:N,MATCH(TEXT(A1772,"YYYY-MM-DD"),'Price Data'!M:M,0)+1),""),"")</f>
        <v>-1.0563380281690073E-2</v>
      </c>
      <c r="L1772" s="34">
        <f>IFERROR(INDEX('Price Data'!Q:Q,MATCH(TEXT(A1772,"YYYY-MM-DD"),'Price Data'!P:P,0)),"")</f>
        <v>2.06</v>
      </c>
      <c r="M1772" s="10" cm="1">
        <f t="array" ref="M1772">IFERROR(IF(ISNUMBER(L1772),(L1772-INDEX('Price Data'!Q:Q,MATCH(TEXT(A1772,"YYYY-MM-DD"),'Price Data'!P:P,0)+1))/INDEX('Price Data'!Q:Q,MATCH(TEXT(A1772,"YYYY-MM-DD"),'Price Data'!P:P,0)+1),""),"")</f>
        <v>-2.8301886792452855E-2</v>
      </c>
      <c r="N1772" s="34">
        <f>IFERROR(INDEX('Price Data'!T:T,MATCH(TEXT(A1772,"YYYY-MM-DD"),'Price Data'!S:S,0)),"")</f>
        <v>2.37</v>
      </c>
      <c r="O1772" s="10" cm="1">
        <f t="array" ref="O1772">IFERROR(IF(ISNUMBER(N1772),(N1772-INDEX('Price Data'!T:T,MATCH(TEXT(A1772,"YYYY-MM-DD"),'Price Data'!S:S,0)+1))/INDEX('Price Data'!T:T,MATCH(TEXT(A1772,"YYYY-MM-DD"),'Price Data'!S:S,0)+1),""),"")</f>
        <v>-8.3682008368200899E-3</v>
      </c>
    </row>
    <row r="1773" spans="1:15" x14ac:dyDescent="0.3">
      <c r="A1773" s="8">
        <v>43592</v>
      </c>
      <c r="B1773" s="34">
        <f>IFERROR(INDEX('Price Data'!B:B,MATCH(TEXT(A1773,"YYYY-MM-DD"),'Price Data'!A:A,0)),"")</f>
        <v>21219</v>
      </c>
      <c r="C1773" s="10" cm="1">
        <f t="array" ref="C1773">IFERROR(IF(ISNUMBER(B1773),(B1773-INDEX('Price Data'!B:B,MATCH(TEXT(A1773,"YYYY-MM-DD"),'Price Data'!A:A,0)+1))/INDEX('Price Data'!B:B,MATCH(TEXT(A1773,"YYYY-MM-DD"),'Price Data'!A:A,0)+1),""),"")</f>
        <v>-8.8747722920267183E-3</v>
      </c>
      <c r="D1773" s="34">
        <f>IFERROR(INDEX('Price Data'!E:E,MATCH(TEXT(A1773,"YYYY-MM-DD"),'Price Data'!D:D,0)),"")</f>
        <v>11.45</v>
      </c>
      <c r="E1773" s="10" cm="1">
        <f t="array" ref="E1773">IFERROR(IF(ISNUMBER(D1773),(D1773-INDEX('Price Data'!E:E,MATCH(TEXT(A1773,"YYYY-MM-DD"),'Price Data'!D:D,0)+1))/INDEX('Price Data'!E:E,MATCH(TEXT(A1773,"YYYY-MM-DD"),'Price Data'!D:D,0)+1),""),"")</f>
        <v>-3.2121724429416805E-2</v>
      </c>
      <c r="F1773" s="34">
        <f>IFERROR(INDEX('Price Data'!H:H,MATCH(TEXT(A1773,"YYYY-MM-DD"),'Price Data'!G:G,0)),"")</f>
        <v>129.199997</v>
      </c>
      <c r="G1773" s="10" cm="1">
        <f t="array" ref="G1773">IFERROR(IF(ISNUMBER(F1773),(F1773-INDEX('Price Data'!H:H,MATCH(TEXT(A1773,"YYYY-MM-DD"),'Price Data'!G:G,0)+1))/INDEX('Price Data'!H:H,MATCH(TEXT(A1773,"YYYY-MM-DD"),'Price Data'!G:G,0)+1),""),"")</f>
        <v>-2.4169162726699191E-2</v>
      </c>
      <c r="H1773" s="34">
        <f>IFERROR(INDEX('Price Data'!K:K,MATCH(TEXT(A1773,"YYYY-MM-DD"),'Price Data'!J:J,0)),"")</f>
        <v>2.2400000000000002</v>
      </c>
      <c r="I1773" s="10" cm="1">
        <f t="array" ref="I1773">IFERROR(IF(ISNUMBER(H1773),(H1773-INDEX('Price Data'!K:K,MATCH(TEXT(A1773,"YYYY-MM-DD"),'Price Data'!J:J,0)+1))/INDEX('Price Data'!K:K,MATCH(TEXT(A1773,"YYYY-MM-DD"),'Price Data'!J:J,0)+1),""),"")</f>
        <v>-2.1834061135371102E-2</v>
      </c>
      <c r="J1773" s="34">
        <f>IFERROR(INDEX('Price Data'!N:N,MATCH(TEXT(A1773,"YYYY-MM-DD"),'Price Data'!M:M,0)),"")</f>
        <v>2.79</v>
      </c>
      <c r="K1773" s="10" cm="1">
        <f t="array" ref="K1773">IFERROR(IF(ISNUMBER(J1773),(J1773-INDEX('Price Data'!N:N,MATCH(TEXT(A1773,"YYYY-MM-DD"),'Price Data'!M:M,0)+1))/INDEX('Price Data'!N:N,MATCH(TEXT(A1773,"YYYY-MM-DD"),'Price Data'!M:M,0)+1),""),"")</f>
        <v>-7.1174377224199354E-3</v>
      </c>
      <c r="L1773" s="34">
        <f>IFERROR(INDEX('Price Data'!Q:Q,MATCH(TEXT(A1773,"YYYY-MM-DD"),'Price Data'!P:P,0)),"")</f>
        <v>1.97</v>
      </c>
      <c r="M1773" s="10" cm="1">
        <f t="array" ref="M1773">IFERROR(IF(ISNUMBER(L1773),(L1773-INDEX('Price Data'!Q:Q,MATCH(TEXT(A1773,"YYYY-MM-DD"),'Price Data'!P:P,0)+1))/INDEX('Price Data'!Q:Q,MATCH(TEXT(A1773,"YYYY-MM-DD"),'Price Data'!P:P,0)+1),""),"")</f>
        <v>-4.3689320388349551E-2</v>
      </c>
      <c r="N1773" s="34">
        <f>IFERROR(INDEX('Price Data'!T:T,MATCH(TEXT(A1773,"YYYY-MM-DD"),'Price Data'!S:S,0)),"")</f>
        <v>2.3199999999999998</v>
      </c>
      <c r="O1773" s="10" cm="1">
        <f t="array" ref="O1773">IFERROR(IF(ISNUMBER(N1773),(N1773-INDEX('Price Data'!T:T,MATCH(TEXT(A1773,"YYYY-MM-DD"),'Price Data'!S:S,0)+1))/INDEX('Price Data'!T:T,MATCH(TEXT(A1773,"YYYY-MM-DD"),'Price Data'!S:S,0)+1),""),"")</f>
        <v>-2.109704641350222E-2</v>
      </c>
    </row>
    <row r="1774" spans="1:15" x14ac:dyDescent="0.3">
      <c r="A1774" s="8">
        <v>43593</v>
      </c>
      <c r="B1774" s="34">
        <f>IFERROR(INDEX('Price Data'!B:B,MATCH(TEXT(A1774,"YYYY-MM-DD"),'Price Data'!A:A,0)),"")</f>
        <v>21204</v>
      </c>
      <c r="C1774" s="10" cm="1">
        <f t="array" ref="C1774">IFERROR(IF(ISNUMBER(B1774),(B1774-INDEX('Price Data'!B:B,MATCH(TEXT(A1774,"YYYY-MM-DD"),'Price Data'!A:A,0)+1))/INDEX('Price Data'!B:B,MATCH(TEXT(A1774,"YYYY-MM-DD"),'Price Data'!A:A,0)+1),""),"")</f>
        <v>-7.0691361515622792E-4</v>
      </c>
      <c r="D1774" s="34">
        <f>IFERROR(INDEX('Price Data'!E:E,MATCH(TEXT(A1774,"YYYY-MM-DD"),'Price Data'!D:D,0)),"")</f>
        <v>11.43</v>
      </c>
      <c r="E1774" s="10" cm="1">
        <f t="array" ref="E1774">IFERROR(IF(ISNUMBER(D1774),(D1774-INDEX('Price Data'!E:E,MATCH(TEXT(A1774,"YYYY-MM-DD"),'Price Data'!D:D,0)+1))/INDEX('Price Data'!E:E,MATCH(TEXT(A1774,"YYYY-MM-DD"),'Price Data'!D:D,0)+1),""),"")</f>
        <v>-1.7467248908296573E-3</v>
      </c>
      <c r="F1774" s="34">
        <f>IFERROR(INDEX('Price Data'!H:H,MATCH(TEXT(A1774,"YYYY-MM-DD"),'Price Data'!G:G,0)),"")</f>
        <v>127.5</v>
      </c>
      <c r="G1774" s="10" cm="1">
        <f t="array" ref="G1774">IFERROR(IF(ISNUMBER(F1774),(F1774-INDEX('Price Data'!H:H,MATCH(TEXT(A1774,"YYYY-MM-DD"),'Price Data'!G:G,0)+1))/INDEX('Price Data'!H:H,MATCH(TEXT(A1774,"YYYY-MM-DD"),'Price Data'!G:G,0)+1),""),"")</f>
        <v>-1.3157871822551175E-2</v>
      </c>
      <c r="H1774" s="34">
        <f>IFERROR(INDEX('Price Data'!K:K,MATCH(TEXT(A1774,"YYYY-MM-DD"),'Price Data'!J:J,0)),"")</f>
        <v>2.2200000000000002</v>
      </c>
      <c r="I1774" s="10" cm="1">
        <f t="array" ref="I1774">IFERROR(IF(ISNUMBER(H1774),(H1774-INDEX('Price Data'!K:K,MATCH(TEXT(A1774,"YYYY-MM-DD"),'Price Data'!J:J,0)+1))/INDEX('Price Data'!K:K,MATCH(TEXT(A1774,"YYYY-MM-DD"),'Price Data'!J:J,0)+1),""),"")</f>
        <v>-8.928571428571435E-3</v>
      </c>
      <c r="J1774" s="34">
        <f>IFERROR(INDEX('Price Data'!N:N,MATCH(TEXT(A1774,"YYYY-MM-DD"),'Price Data'!M:M,0)),"")</f>
        <v>2.77</v>
      </c>
      <c r="K1774" s="10" cm="1">
        <f t="array" ref="K1774">IFERROR(IF(ISNUMBER(J1774),(J1774-INDEX('Price Data'!N:N,MATCH(TEXT(A1774,"YYYY-MM-DD"),'Price Data'!M:M,0)+1))/INDEX('Price Data'!N:N,MATCH(TEXT(A1774,"YYYY-MM-DD"),'Price Data'!M:M,0)+1),""),"")</f>
        <v>-7.1684587813620132E-3</v>
      </c>
      <c r="L1774" s="34">
        <f>IFERROR(INDEX('Price Data'!Q:Q,MATCH(TEXT(A1774,"YYYY-MM-DD"),'Price Data'!P:P,0)),"")</f>
        <v>1.98</v>
      </c>
      <c r="M1774" s="10" cm="1">
        <f t="array" ref="M1774">IFERROR(IF(ISNUMBER(L1774),(L1774-INDEX('Price Data'!Q:Q,MATCH(TEXT(A1774,"YYYY-MM-DD"),'Price Data'!P:P,0)+1))/INDEX('Price Data'!Q:Q,MATCH(TEXT(A1774,"YYYY-MM-DD"),'Price Data'!P:P,0)+1),""),"")</f>
        <v>5.0761421319797002E-3</v>
      </c>
      <c r="N1774" s="34">
        <f>IFERROR(INDEX('Price Data'!T:T,MATCH(TEXT(A1774,"YYYY-MM-DD"),'Price Data'!S:S,0)),"")</f>
        <v>2.3199999999999998</v>
      </c>
      <c r="O1774" s="10" cm="1">
        <f t="array" ref="O1774">IFERROR(IF(ISNUMBER(N1774),(N1774-INDEX('Price Data'!T:T,MATCH(TEXT(A1774,"YYYY-MM-DD"),'Price Data'!S:S,0)+1))/INDEX('Price Data'!T:T,MATCH(TEXT(A1774,"YYYY-MM-DD"),'Price Data'!S:S,0)+1),""),"")</f>
        <v>0</v>
      </c>
    </row>
    <row r="1775" spans="1:15" x14ac:dyDescent="0.3">
      <c r="A1775" s="8">
        <v>43594</v>
      </c>
      <c r="B1775" s="34">
        <f>IFERROR(INDEX('Price Data'!B:B,MATCH(TEXT(A1775,"YYYY-MM-DD"),'Price Data'!A:A,0)),"")</f>
        <v>20817</v>
      </c>
      <c r="C1775" s="10" cm="1">
        <f t="array" ref="C1775">IFERROR(IF(ISNUMBER(B1775),(B1775-INDEX('Price Data'!B:B,MATCH(TEXT(A1775,"YYYY-MM-DD"),'Price Data'!A:A,0)+1))/INDEX('Price Data'!B:B,MATCH(TEXT(A1775,"YYYY-MM-DD"),'Price Data'!A:A,0)+1),""),"")</f>
        <v>-1.8251273344651951E-2</v>
      </c>
      <c r="D1775" s="34">
        <f>IFERROR(INDEX('Price Data'!E:E,MATCH(TEXT(A1775,"YYYY-MM-DD"),'Price Data'!D:D,0)),"")</f>
        <v>11.13</v>
      </c>
      <c r="E1775" s="10" cm="1">
        <f t="array" ref="E1775">IFERROR(IF(ISNUMBER(D1775),(D1775-INDEX('Price Data'!E:E,MATCH(TEXT(A1775,"YYYY-MM-DD"),'Price Data'!D:D,0)+1))/INDEX('Price Data'!E:E,MATCH(TEXT(A1775,"YYYY-MM-DD"),'Price Data'!D:D,0)+1),""),"")</f>
        <v>-2.6246719160104893E-2</v>
      </c>
      <c r="F1775" s="34">
        <f>IFERROR(INDEX('Price Data'!H:H,MATCH(TEXT(A1775,"YYYY-MM-DD"),'Price Data'!G:G,0)),"")</f>
        <v>121.900002</v>
      </c>
      <c r="G1775" s="10" cm="1">
        <f t="array" ref="G1775">IFERROR(IF(ISNUMBER(F1775),(F1775-INDEX('Price Data'!H:H,MATCH(TEXT(A1775,"YYYY-MM-DD"),'Price Data'!G:G,0)+1))/INDEX('Price Data'!H:H,MATCH(TEXT(A1775,"YYYY-MM-DD"),'Price Data'!G:G,0)+1),""),"")</f>
        <v>-4.3921552941176466E-2</v>
      </c>
      <c r="H1775" s="34">
        <f>IFERROR(INDEX('Price Data'!K:K,MATCH(TEXT(A1775,"YYYY-MM-DD"),'Price Data'!J:J,0)),"")</f>
        <v>2.16</v>
      </c>
      <c r="I1775" s="10" cm="1">
        <f t="array" ref="I1775">IFERROR(IF(ISNUMBER(H1775),(H1775-INDEX('Price Data'!K:K,MATCH(TEXT(A1775,"YYYY-MM-DD"),'Price Data'!J:J,0)+1))/INDEX('Price Data'!K:K,MATCH(TEXT(A1775,"YYYY-MM-DD"),'Price Data'!J:J,0)+1),""),"")</f>
        <v>-2.7027027027027049E-2</v>
      </c>
      <c r="J1775" s="34">
        <f>IFERROR(INDEX('Price Data'!N:N,MATCH(TEXT(A1775,"YYYY-MM-DD"),'Price Data'!M:M,0)),"")</f>
        <v>2.71</v>
      </c>
      <c r="K1775" s="10" cm="1">
        <f t="array" ref="K1775">IFERROR(IF(ISNUMBER(J1775),(J1775-INDEX('Price Data'!N:N,MATCH(TEXT(A1775,"YYYY-MM-DD"),'Price Data'!M:M,0)+1))/INDEX('Price Data'!N:N,MATCH(TEXT(A1775,"YYYY-MM-DD"),'Price Data'!M:M,0)+1),""),"")</f>
        <v>-2.1660649819494605E-2</v>
      </c>
      <c r="L1775" s="34">
        <f>IFERROR(INDEX('Price Data'!Q:Q,MATCH(TEXT(A1775,"YYYY-MM-DD"),'Price Data'!P:P,0)),"")</f>
        <v>1.82</v>
      </c>
      <c r="M1775" s="10" cm="1">
        <f t="array" ref="M1775">IFERROR(IF(ISNUMBER(L1775),(L1775-INDEX('Price Data'!Q:Q,MATCH(TEXT(A1775,"YYYY-MM-DD"),'Price Data'!P:P,0)+1))/INDEX('Price Data'!Q:Q,MATCH(TEXT(A1775,"YYYY-MM-DD"),'Price Data'!P:P,0)+1),""),"")</f>
        <v>-8.0808080808080773E-2</v>
      </c>
      <c r="N1775" s="34">
        <f>IFERROR(INDEX('Price Data'!T:T,MATCH(TEXT(A1775,"YYYY-MM-DD"),'Price Data'!S:S,0)),"")</f>
        <v>2.2599999999999998</v>
      </c>
      <c r="O1775" s="10" cm="1">
        <f t="array" ref="O1775">IFERROR(IF(ISNUMBER(N1775),(N1775-INDEX('Price Data'!T:T,MATCH(TEXT(A1775,"YYYY-MM-DD"),'Price Data'!S:S,0)+1))/INDEX('Price Data'!T:T,MATCH(TEXT(A1775,"YYYY-MM-DD"),'Price Data'!S:S,0)+1),""),"")</f>
        <v>-2.5862068965517265E-2</v>
      </c>
    </row>
    <row r="1776" spans="1:15" x14ac:dyDescent="0.3">
      <c r="A1776" s="8">
        <v>43595</v>
      </c>
      <c r="B1776" s="34">
        <f>IFERROR(INDEX('Price Data'!B:B,MATCH(TEXT(A1776,"YYYY-MM-DD"),'Price Data'!A:A,0)),"")</f>
        <v>20875</v>
      </c>
      <c r="C1776" s="10" cm="1">
        <f t="array" ref="C1776">IFERROR(IF(ISNUMBER(B1776),(B1776-INDEX('Price Data'!B:B,MATCH(TEXT(A1776,"YYYY-MM-DD"),'Price Data'!A:A,0)+1))/INDEX('Price Data'!B:B,MATCH(TEXT(A1776,"YYYY-MM-DD"),'Price Data'!A:A,0)+1),""),"")</f>
        <v>2.7861843685449391E-3</v>
      </c>
      <c r="D1776" s="34">
        <f>IFERROR(INDEX('Price Data'!E:E,MATCH(TEXT(A1776,"YYYY-MM-DD"),'Price Data'!D:D,0)),"")</f>
        <v>11.21</v>
      </c>
      <c r="E1776" s="10" cm="1">
        <f t="array" ref="E1776">IFERROR(IF(ISNUMBER(D1776),(D1776-INDEX('Price Data'!E:E,MATCH(TEXT(A1776,"YYYY-MM-DD"),'Price Data'!D:D,0)+1))/INDEX('Price Data'!E:E,MATCH(TEXT(A1776,"YYYY-MM-DD"),'Price Data'!D:D,0)+1),""),"")</f>
        <v>7.1877807726864387E-3</v>
      </c>
      <c r="F1776" s="34">
        <f>IFERROR(INDEX('Price Data'!H:H,MATCH(TEXT(A1776,"YYYY-MM-DD"),'Price Data'!G:G,0)),"")</f>
        <v>121.5</v>
      </c>
      <c r="G1776" s="10" cm="1">
        <f t="array" ref="G1776">IFERROR(IF(ISNUMBER(F1776),(F1776-INDEX('Price Data'!H:H,MATCH(TEXT(A1776,"YYYY-MM-DD"),'Price Data'!G:G,0)+1))/INDEX('Price Data'!H:H,MATCH(TEXT(A1776,"YYYY-MM-DD"),'Price Data'!G:G,0)+1),""),"")</f>
        <v>-3.281394531888528E-3</v>
      </c>
      <c r="H1776" s="34">
        <f>IFERROR(INDEX('Price Data'!K:K,MATCH(TEXT(A1776,"YYYY-MM-DD"),'Price Data'!J:J,0)),"")</f>
        <v>2.16</v>
      </c>
      <c r="I1776" s="10" cm="1">
        <f t="array" ref="I1776">IFERROR(IF(ISNUMBER(H1776),(H1776-INDEX('Price Data'!K:K,MATCH(TEXT(A1776,"YYYY-MM-DD"),'Price Data'!J:J,0)+1))/INDEX('Price Data'!K:K,MATCH(TEXT(A1776,"YYYY-MM-DD"),'Price Data'!J:J,0)+1),""),"")</f>
        <v>0</v>
      </c>
      <c r="J1776" s="34">
        <f>IFERROR(INDEX('Price Data'!N:N,MATCH(TEXT(A1776,"YYYY-MM-DD"),'Price Data'!M:M,0)),"")</f>
        <v>2.68</v>
      </c>
      <c r="K1776" s="10" cm="1">
        <f t="array" ref="K1776">IFERROR(IF(ISNUMBER(J1776),(J1776-INDEX('Price Data'!N:N,MATCH(TEXT(A1776,"YYYY-MM-DD"),'Price Data'!M:M,0)+1))/INDEX('Price Data'!N:N,MATCH(TEXT(A1776,"YYYY-MM-DD"),'Price Data'!M:M,0)+1),""),"")</f>
        <v>-1.1070110701106939E-2</v>
      </c>
      <c r="L1776" s="34">
        <f>IFERROR(INDEX('Price Data'!Q:Q,MATCH(TEXT(A1776,"YYYY-MM-DD"),'Price Data'!P:P,0)),"")</f>
        <v>1.78</v>
      </c>
      <c r="M1776" s="10" cm="1">
        <f t="array" ref="M1776">IFERROR(IF(ISNUMBER(L1776),(L1776-INDEX('Price Data'!Q:Q,MATCH(TEXT(A1776,"YYYY-MM-DD"),'Price Data'!P:P,0)+1))/INDEX('Price Data'!Q:Q,MATCH(TEXT(A1776,"YYYY-MM-DD"),'Price Data'!P:P,0)+1),""),"")</f>
        <v>-2.1978021978021997E-2</v>
      </c>
      <c r="N1776" s="34">
        <f>IFERROR(INDEX('Price Data'!T:T,MATCH(TEXT(A1776,"YYYY-MM-DD"),'Price Data'!S:S,0)),"")</f>
        <v>2.2799999999999998</v>
      </c>
      <c r="O1776" s="10" cm="1">
        <f t="array" ref="O1776">IFERROR(IF(ISNUMBER(N1776),(N1776-INDEX('Price Data'!T:T,MATCH(TEXT(A1776,"YYYY-MM-DD"),'Price Data'!S:S,0)+1))/INDEX('Price Data'!T:T,MATCH(TEXT(A1776,"YYYY-MM-DD"),'Price Data'!S:S,0)+1),""),"")</f>
        <v>8.8495575221239024E-3</v>
      </c>
    </row>
    <row r="1777" spans="1:15" x14ac:dyDescent="0.3">
      <c r="A1777" s="8">
        <v>43596</v>
      </c>
      <c r="B1777" s="34" t="str">
        <f>IFERROR(INDEX('Price Data'!B:B,MATCH(TEXT(A1777,"YYYY-MM-DD"),'Price Data'!A:A,0)),"")</f>
        <v/>
      </c>
      <c r="C1777" s="10" t="str" cm="1">
        <f t="array" ref="C1777">IFERROR(IF(ISNUMBER(B1777),(B1777-INDEX('Price Data'!B:B,MATCH(TEXT(A1777,"YYYY-MM-DD"),'Price Data'!A:A,0)+1))/INDEX('Price Data'!B:B,MATCH(TEXT(A1777,"YYYY-MM-DD"),'Price Data'!A:A,0)+1),""),"")</f>
        <v/>
      </c>
      <c r="D1777" s="34" t="str">
        <f>IFERROR(INDEX('Price Data'!E:E,MATCH(TEXT(A1777,"YYYY-MM-DD"),'Price Data'!D:D,0)),"")</f>
        <v/>
      </c>
      <c r="E1777" s="10" t="str" cm="1">
        <f t="array" ref="E1777">IFERROR(IF(ISNUMBER(D1777),(D1777-INDEX('Price Data'!E:E,MATCH(TEXT(A1777,"YYYY-MM-DD"),'Price Data'!D:D,0)+1))/INDEX('Price Data'!E:E,MATCH(TEXT(A1777,"YYYY-MM-DD"),'Price Data'!D:D,0)+1),""),"")</f>
        <v/>
      </c>
      <c r="F1777" s="34" t="str">
        <f>IFERROR(INDEX('Price Data'!H:H,MATCH(TEXT(A1777,"YYYY-MM-DD"),'Price Data'!G:G,0)),"")</f>
        <v/>
      </c>
      <c r="G1777" s="10" t="str" cm="1">
        <f t="array" ref="G1777">IFERROR(IF(ISNUMBER(F1777),(F1777-INDEX('Price Data'!H:H,MATCH(TEXT(A1777,"YYYY-MM-DD"),'Price Data'!G:G,0)+1))/INDEX('Price Data'!H:H,MATCH(TEXT(A1777,"YYYY-MM-DD"),'Price Data'!G:G,0)+1),""),"")</f>
        <v/>
      </c>
      <c r="H1777" s="34" t="str">
        <f>IFERROR(INDEX('Price Data'!K:K,MATCH(TEXT(A1777,"YYYY-MM-DD"),'Price Data'!J:J,0)),"")</f>
        <v/>
      </c>
      <c r="I1777" s="10" t="str" cm="1">
        <f t="array" ref="I1777">IFERROR(IF(ISNUMBER(H1777),(H1777-INDEX('Price Data'!K:K,MATCH(TEXT(A1777,"YYYY-MM-DD"),'Price Data'!J:J,0)+1))/INDEX('Price Data'!K:K,MATCH(TEXT(A1777,"YYYY-MM-DD"),'Price Data'!J:J,0)+1),""),"")</f>
        <v/>
      </c>
      <c r="J1777" s="34" t="str">
        <f>IFERROR(INDEX('Price Data'!N:N,MATCH(TEXT(A1777,"YYYY-MM-DD"),'Price Data'!M:M,0)),"")</f>
        <v/>
      </c>
      <c r="K1777" s="10" t="str" cm="1">
        <f t="array" ref="K1777">IFERROR(IF(ISNUMBER(J1777),(J1777-INDEX('Price Data'!N:N,MATCH(TEXT(A1777,"YYYY-MM-DD"),'Price Data'!M:M,0)+1))/INDEX('Price Data'!N:N,MATCH(TEXT(A1777,"YYYY-MM-DD"),'Price Data'!M:M,0)+1),""),"")</f>
        <v/>
      </c>
      <c r="L1777" s="34" t="str">
        <f>IFERROR(INDEX('Price Data'!Q:Q,MATCH(TEXT(A1777,"YYYY-MM-DD"),'Price Data'!P:P,0)),"")</f>
        <v/>
      </c>
      <c r="M1777" s="10" t="str" cm="1">
        <f t="array" ref="M1777">IFERROR(IF(ISNUMBER(L1777),(L1777-INDEX('Price Data'!Q:Q,MATCH(TEXT(A1777,"YYYY-MM-DD"),'Price Data'!P:P,0)+1))/INDEX('Price Data'!Q:Q,MATCH(TEXT(A1777,"YYYY-MM-DD"),'Price Data'!P:P,0)+1),""),"")</f>
        <v/>
      </c>
      <c r="N1777" s="34" t="str">
        <f>IFERROR(INDEX('Price Data'!T:T,MATCH(TEXT(A1777,"YYYY-MM-DD"),'Price Data'!S:S,0)),"")</f>
        <v/>
      </c>
      <c r="O1777" s="10" t="str" cm="1">
        <f t="array" ref="O1777">IFERROR(IF(ISNUMBER(N1777),(N1777-INDEX('Price Data'!T:T,MATCH(TEXT(A1777,"YYYY-MM-DD"),'Price Data'!S:S,0)+1))/INDEX('Price Data'!T:T,MATCH(TEXT(A1777,"YYYY-MM-DD"),'Price Data'!S:S,0)+1),""),"")</f>
        <v/>
      </c>
    </row>
    <row r="1778" spans="1:15" x14ac:dyDescent="0.3">
      <c r="A1778" s="8">
        <v>43597</v>
      </c>
      <c r="B1778" s="34" t="str">
        <f>IFERROR(INDEX('Price Data'!B:B,MATCH(TEXT(A1778,"YYYY-MM-DD"),'Price Data'!A:A,0)),"")</f>
        <v/>
      </c>
      <c r="C1778" s="10" t="str" cm="1">
        <f t="array" ref="C1778">IFERROR(IF(ISNUMBER(B1778),(B1778-INDEX('Price Data'!B:B,MATCH(TEXT(A1778,"YYYY-MM-DD"),'Price Data'!A:A,0)+1))/INDEX('Price Data'!B:B,MATCH(TEXT(A1778,"YYYY-MM-DD"),'Price Data'!A:A,0)+1),""),"")</f>
        <v/>
      </c>
      <c r="D1778" s="34" t="str">
        <f>IFERROR(INDEX('Price Data'!E:E,MATCH(TEXT(A1778,"YYYY-MM-DD"),'Price Data'!D:D,0)),"")</f>
        <v/>
      </c>
      <c r="E1778" s="10" t="str" cm="1">
        <f t="array" ref="E1778">IFERROR(IF(ISNUMBER(D1778),(D1778-INDEX('Price Data'!E:E,MATCH(TEXT(A1778,"YYYY-MM-DD"),'Price Data'!D:D,0)+1))/INDEX('Price Data'!E:E,MATCH(TEXT(A1778,"YYYY-MM-DD"),'Price Data'!D:D,0)+1),""),"")</f>
        <v/>
      </c>
      <c r="F1778" s="34" t="str">
        <f>IFERROR(INDEX('Price Data'!H:H,MATCH(TEXT(A1778,"YYYY-MM-DD"),'Price Data'!G:G,0)),"")</f>
        <v/>
      </c>
      <c r="G1778" s="10" t="str" cm="1">
        <f t="array" ref="G1778">IFERROR(IF(ISNUMBER(F1778),(F1778-INDEX('Price Data'!H:H,MATCH(TEXT(A1778,"YYYY-MM-DD"),'Price Data'!G:G,0)+1))/INDEX('Price Data'!H:H,MATCH(TEXT(A1778,"YYYY-MM-DD"),'Price Data'!G:G,0)+1),""),"")</f>
        <v/>
      </c>
      <c r="H1778" s="34" t="str">
        <f>IFERROR(INDEX('Price Data'!K:K,MATCH(TEXT(A1778,"YYYY-MM-DD"),'Price Data'!J:J,0)),"")</f>
        <v/>
      </c>
      <c r="I1778" s="10" t="str" cm="1">
        <f t="array" ref="I1778">IFERROR(IF(ISNUMBER(H1778),(H1778-INDEX('Price Data'!K:K,MATCH(TEXT(A1778,"YYYY-MM-DD"),'Price Data'!J:J,0)+1))/INDEX('Price Data'!K:K,MATCH(TEXT(A1778,"YYYY-MM-DD"),'Price Data'!J:J,0)+1),""),"")</f>
        <v/>
      </c>
      <c r="J1778" s="34" t="str">
        <f>IFERROR(INDEX('Price Data'!N:N,MATCH(TEXT(A1778,"YYYY-MM-DD"),'Price Data'!M:M,0)),"")</f>
        <v/>
      </c>
      <c r="K1778" s="10" t="str" cm="1">
        <f t="array" ref="K1778">IFERROR(IF(ISNUMBER(J1778),(J1778-INDEX('Price Data'!N:N,MATCH(TEXT(A1778,"YYYY-MM-DD"),'Price Data'!M:M,0)+1))/INDEX('Price Data'!N:N,MATCH(TEXT(A1778,"YYYY-MM-DD"),'Price Data'!M:M,0)+1),""),"")</f>
        <v/>
      </c>
      <c r="L1778" s="34" t="str">
        <f>IFERROR(INDEX('Price Data'!Q:Q,MATCH(TEXT(A1778,"YYYY-MM-DD"),'Price Data'!P:P,0)),"")</f>
        <v/>
      </c>
      <c r="M1778" s="10" t="str" cm="1">
        <f t="array" ref="M1778">IFERROR(IF(ISNUMBER(L1778),(L1778-INDEX('Price Data'!Q:Q,MATCH(TEXT(A1778,"YYYY-MM-DD"),'Price Data'!P:P,0)+1))/INDEX('Price Data'!Q:Q,MATCH(TEXT(A1778,"YYYY-MM-DD"),'Price Data'!P:P,0)+1),""),"")</f>
        <v/>
      </c>
      <c r="N1778" s="34" t="str">
        <f>IFERROR(INDEX('Price Data'!T:T,MATCH(TEXT(A1778,"YYYY-MM-DD"),'Price Data'!S:S,0)),"")</f>
        <v/>
      </c>
      <c r="O1778" s="10" t="str" cm="1">
        <f t="array" ref="O1778">IFERROR(IF(ISNUMBER(N1778),(N1778-INDEX('Price Data'!T:T,MATCH(TEXT(A1778,"YYYY-MM-DD"),'Price Data'!S:S,0)+1))/INDEX('Price Data'!T:T,MATCH(TEXT(A1778,"YYYY-MM-DD"),'Price Data'!S:S,0)+1),""),"")</f>
        <v/>
      </c>
    </row>
    <row r="1779" spans="1:15" x14ac:dyDescent="0.3">
      <c r="A1779" s="8">
        <v>43598</v>
      </c>
      <c r="B1779" s="34">
        <f>IFERROR(INDEX('Price Data'!B:B,MATCH(TEXT(A1779,"YYYY-MM-DD"),'Price Data'!A:A,0)),"")</f>
        <v>20594</v>
      </c>
      <c r="C1779" s="10" cm="1">
        <f t="array" ref="C1779">IFERROR(IF(ISNUMBER(B1779),(B1779-INDEX('Price Data'!B:B,MATCH(TEXT(A1779,"YYYY-MM-DD"),'Price Data'!A:A,0)+1))/INDEX('Price Data'!B:B,MATCH(TEXT(A1779,"YYYY-MM-DD"),'Price Data'!A:A,0)+1),""),"")</f>
        <v>-1.3461077844311378E-2</v>
      </c>
      <c r="D1779" s="34">
        <f>IFERROR(INDEX('Price Data'!E:E,MATCH(TEXT(A1779,"YYYY-MM-DD"),'Price Data'!D:D,0)),"")</f>
        <v>10.89</v>
      </c>
      <c r="E1779" s="10" cm="1">
        <f t="array" ref="E1779">IFERROR(IF(ISNUMBER(D1779),(D1779-INDEX('Price Data'!E:E,MATCH(TEXT(A1779,"YYYY-MM-DD"),'Price Data'!D:D,0)+1))/INDEX('Price Data'!E:E,MATCH(TEXT(A1779,"YYYY-MM-DD"),'Price Data'!D:D,0)+1),""),"")</f>
        <v>-2.8545941123996454E-2</v>
      </c>
      <c r="F1779" s="34">
        <f>IFERROR(INDEX('Price Data'!H:H,MATCH(TEXT(A1779,"YYYY-MM-DD"),'Price Data'!G:G,0)),"")</f>
        <v>118.5</v>
      </c>
      <c r="G1779" s="10" cm="1">
        <f t="array" ref="G1779">IFERROR(IF(ISNUMBER(F1779),(F1779-INDEX('Price Data'!H:H,MATCH(TEXT(A1779,"YYYY-MM-DD"),'Price Data'!G:G,0)+1))/INDEX('Price Data'!H:H,MATCH(TEXT(A1779,"YYYY-MM-DD"),'Price Data'!G:G,0)+1),""),"")</f>
        <v>-2.4691358024691357E-2</v>
      </c>
      <c r="H1779" s="34">
        <f>IFERROR(INDEX('Price Data'!K:K,MATCH(TEXT(A1779,"YYYY-MM-DD"),'Price Data'!J:J,0)),"")</f>
        <v>2.12</v>
      </c>
      <c r="I1779" s="10" cm="1">
        <f t="array" ref="I1779">IFERROR(IF(ISNUMBER(H1779),(H1779-INDEX('Price Data'!K:K,MATCH(TEXT(A1779,"YYYY-MM-DD"),'Price Data'!J:J,0)+1))/INDEX('Price Data'!K:K,MATCH(TEXT(A1779,"YYYY-MM-DD"),'Price Data'!J:J,0)+1),""),"")</f>
        <v>-1.8518518518518535E-2</v>
      </c>
      <c r="J1779" s="34">
        <f>IFERROR(INDEX('Price Data'!N:N,MATCH(TEXT(A1779,"YYYY-MM-DD"),'Price Data'!M:M,0)),"")</f>
        <v>2.64</v>
      </c>
      <c r="K1779" s="10" cm="1">
        <f t="array" ref="K1779">IFERROR(IF(ISNUMBER(J1779),(J1779-INDEX('Price Data'!N:N,MATCH(TEXT(A1779,"YYYY-MM-DD"),'Price Data'!M:M,0)+1))/INDEX('Price Data'!N:N,MATCH(TEXT(A1779,"YYYY-MM-DD"),'Price Data'!M:M,0)+1),""),"")</f>
        <v>-1.492537313432837E-2</v>
      </c>
      <c r="L1779" s="34">
        <f>IFERROR(INDEX('Price Data'!Q:Q,MATCH(TEXT(A1779,"YYYY-MM-DD"),'Price Data'!P:P,0)),"")</f>
        <v>1.71</v>
      </c>
      <c r="M1779" s="10" cm="1">
        <f t="array" ref="M1779">IFERROR(IF(ISNUMBER(L1779),(L1779-INDEX('Price Data'!Q:Q,MATCH(TEXT(A1779,"YYYY-MM-DD"),'Price Data'!P:P,0)+1))/INDEX('Price Data'!Q:Q,MATCH(TEXT(A1779,"YYYY-MM-DD"),'Price Data'!P:P,0)+1),""),"")</f>
        <v>-3.9325842696629247E-2</v>
      </c>
      <c r="N1779" s="34">
        <f>IFERROR(INDEX('Price Data'!T:T,MATCH(TEXT(A1779,"YYYY-MM-DD"),'Price Data'!S:S,0)),"")</f>
        <v>2.19</v>
      </c>
      <c r="O1779" s="10" cm="1">
        <f t="array" ref="O1779">IFERROR(IF(ISNUMBER(N1779),(N1779-INDEX('Price Data'!T:T,MATCH(TEXT(A1779,"YYYY-MM-DD"),'Price Data'!S:S,0)+1))/INDEX('Price Data'!T:T,MATCH(TEXT(A1779,"YYYY-MM-DD"),'Price Data'!S:S,0)+1),""),"")</f>
        <v>-3.9473684210526258E-2</v>
      </c>
    </row>
    <row r="1780" spans="1:15" x14ac:dyDescent="0.3">
      <c r="A1780" s="8">
        <v>43599</v>
      </c>
      <c r="B1780" s="34">
        <f>IFERROR(INDEX('Price Data'!B:B,MATCH(TEXT(A1780,"YYYY-MM-DD"),'Price Data'!A:A,0)),"")</f>
        <v>20893</v>
      </c>
      <c r="C1780" s="10" cm="1">
        <f t="array" ref="C1780">IFERROR(IF(ISNUMBER(B1780),(B1780-INDEX('Price Data'!B:B,MATCH(TEXT(A1780,"YYYY-MM-DD"),'Price Data'!A:A,0)+1))/INDEX('Price Data'!B:B,MATCH(TEXT(A1780,"YYYY-MM-DD"),'Price Data'!A:A,0)+1),""),"")</f>
        <v>1.4518791881130427E-2</v>
      </c>
      <c r="D1780" s="34">
        <f>IFERROR(INDEX('Price Data'!E:E,MATCH(TEXT(A1780,"YYYY-MM-DD"),'Price Data'!D:D,0)),"")</f>
        <v>10.71</v>
      </c>
      <c r="E1780" s="10" cm="1">
        <f t="array" ref="E1780">IFERROR(IF(ISNUMBER(D1780),(D1780-INDEX('Price Data'!E:E,MATCH(TEXT(A1780,"YYYY-MM-DD"),'Price Data'!D:D,0)+1))/INDEX('Price Data'!E:E,MATCH(TEXT(A1780,"YYYY-MM-DD"),'Price Data'!D:D,0)+1),""),"")</f>
        <v>-1.6528925619834683E-2</v>
      </c>
      <c r="F1780" s="34">
        <f>IFERROR(INDEX('Price Data'!H:H,MATCH(TEXT(A1780,"YYYY-MM-DD"),'Price Data'!G:G,0)),"")</f>
        <v>119</v>
      </c>
      <c r="G1780" s="10" cm="1">
        <f t="array" ref="G1780">IFERROR(IF(ISNUMBER(F1780),(F1780-INDEX('Price Data'!H:H,MATCH(TEXT(A1780,"YYYY-MM-DD"),'Price Data'!G:G,0)+1))/INDEX('Price Data'!H:H,MATCH(TEXT(A1780,"YYYY-MM-DD"),'Price Data'!G:G,0)+1),""),"")</f>
        <v>4.2194092827004216E-3</v>
      </c>
      <c r="H1780" s="34">
        <f>IFERROR(INDEX('Price Data'!K:K,MATCH(TEXT(A1780,"YYYY-MM-DD"),'Price Data'!J:J,0)),"")</f>
        <v>2.15</v>
      </c>
      <c r="I1780" s="10" cm="1">
        <f t="array" ref="I1780">IFERROR(IF(ISNUMBER(H1780),(H1780-INDEX('Price Data'!K:K,MATCH(TEXT(A1780,"YYYY-MM-DD"),'Price Data'!J:J,0)+1))/INDEX('Price Data'!K:K,MATCH(TEXT(A1780,"YYYY-MM-DD"),'Price Data'!J:J,0)+1),""),"")</f>
        <v>1.4150943396226322E-2</v>
      </c>
      <c r="J1780" s="34">
        <f>IFERROR(INDEX('Price Data'!N:N,MATCH(TEXT(A1780,"YYYY-MM-DD"),'Price Data'!M:M,0)),"")</f>
        <v>2.66</v>
      </c>
      <c r="K1780" s="10" cm="1">
        <f t="array" ref="K1780">IFERROR(IF(ISNUMBER(J1780),(J1780-INDEX('Price Data'!N:N,MATCH(TEXT(A1780,"YYYY-MM-DD"),'Price Data'!M:M,0)+1))/INDEX('Price Data'!N:N,MATCH(TEXT(A1780,"YYYY-MM-DD"),'Price Data'!M:M,0)+1),""),"")</f>
        <v>7.575757575757582E-3</v>
      </c>
      <c r="L1780" s="34">
        <f>IFERROR(INDEX('Price Data'!Q:Q,MATCH(TEXT(A1780,"YYYY-MM-DD"),'Price Data'!P:P,0)),"")</f>
        <v>1.7</v>
      </c>
      <c r="M1780" s="10" cm="1">
        <f t="array" ref="M1780">IFERROR(IF(ISNUMBER(L1780),(L1780-INDEX('Price Data'!Q:Q,MATCH(TEXT(A1780,"YYYY-MM-DD"),'Price Data'!P:P,0)+1))/INDEX('Price Data'!Q:Q,MATCH(TEXT(A1780,"YYYY-MM-DD"),'Price Data'!P:P,0)+1),""),"")</f>
        <v>-5.8479532163742748E-3</v>
      </c>
      <c r="N1780" s="34">
        <f>IFERROR(INDEX('Price Data'!T:T,MATCH(TEXT(A1780,"YYYY-MM-DD"),'Price Data'!S:S,0)),"")</f>
        <v>2.14</v>
      </c>
      <c r="O1780" s="10" cm="1">
        <f t="array" ref="O1780">IFERROR(IF(ISNUMBER(N1780),(N1780-INDEX('Price Data'!T:T,MATCH(TEXT(A1780,"YYYY-MM-DD"),'Price Data'!S:S,0)+1))/INDEX('Price Data'!T:T,MATCH(TEXT(A1780,"YYYY-MM-DD"),'Price Data'!S:S,0)+1),""),"")</f>
        <v>-2.2831050228310421E-2</v>
      </c>
    </row>
    <row r="1781" spans="1:15" x14ac:dyDescent="0.3">
      <c r="A1781" s="8">
        <v>43600</v>
      </c>
      <c r="B1781" s="34">
        <f>IFERROR(INDEX('Price Data'!B:B,MATCH(TEXT(A1781,"YYYY-MM-DD"),'Price Data'!A:A,0)),"")</f>
        <v>20863</v>
      </c>
      <c r="C1781" s="10" cm="1">
        <f t="array" ref="C1781">IFERROR(IF(ISNUMBER(B1781),(B1781-INDEX('Price Data'!B:B,MATCH(TEXT(A1781,"YYYY-MM-DD"),'Price Data'!A:A,0)+1))/INDEX('Price Data'!B:B,MATCH(TEXT(A1781,"YYYY-MM-DD"),'Price Data'!A:A,0)+1),""),"")</f>
        <v>-1.435887617862442E-3</v>
      </c>
      <c r="D1781" s="34">
        <f>IFERROR(INDEX('Price Data'!E:E,MATCH(TEXT(A1781,"YYYY-MM-DD"),'Price Data'!D:D,0)),"")</f>
        <v>10.64</v>
      </c>
      <c r="E1781" s="10" cm="1">
        <f t="array" ref="E1781">IFERROR(IF(ISNUMBER(D1781),(D1781-INDEX('Price Data'!E:E,MATCH(TEXT(A1781,"YYYY-MM-DD"),'Price Data'!D:D,0)+1))/INDEX('Price Data'!E:E,MATCH(TEXT(A1781,"YYYY-MM-DD"),'Price Data'!D:D,0)+1),""),"")</f>
        <v>-6.5359477124183269E-3</v>
      </c>
      <c r="F1781" s="34">
        <f>IFERROR(INDEX('Price Data'!H:H,MATCH(TEXT(A1781,"YYYY-MM-DD"),'Price Data'!G:G,0)),"")</f>
        <v>115.900002</v>
      </c>
      <c r="G1781" s="10" cm="1">
        <f t="array" ref="G1781">IFERROR(IF(ISNUMBER(F1781),(F1781-INDEX('Price Data'!H:H,MATCH(TEXT(A1781,"YYYY-MM-DD"),'Price Data'!G:G,0)+1))/INDEX('Price Data'!H:H,MATCH(TEXT(A1781,"YYYY-MM-DD"),'Price Data'!G:G,0)+1),""),"")</f>
        <v>-2.6050403361344534E-2</v>
      </c>
      <c r="H1781" s="34">
        <f>IFERROR(INDEX('Price Data'!K:K,MATCH(TEXT(A1781,"YYYY-MM-DD"),'Price Data'!J:J,0)),"")</f>
        <v>2.13</v>
      </c>
      <c r="I1781" s="10" cm="1">
        <f t="array" ref="I1781">IFERROR(IF(ISNUMBER(H1781),(H1781-INDEX('Price Data'!K:K,MATCH(TEXT(A1781,"YYYY-MM-DD"),'Price Data'!J:J,0)+1))/INDEX('Price Data'!K:K,MATCH(TEXT(A1781,"YYYY-MM-DD"),'Price Data'!J:J,0)+1),""),"")</f>
        <v>-9.3023255813953574E-3</v>
      </c>
      <c r="J1781" s="34">
        <f>IFERROR(INDEX('Price Data'!N:N,MATCH(TEXT(A1781,"YYYY-MM-DD"),'Price Data'!M:M,0)),"")</f>
        <v>2.62</v>
      </c>
      <c r="K1781" s="10" cm="1">
        <f t="array" ref="K1781">IFERROR(IF(ISNUMBER(J1781),(J1781-INDEX('Price Data'!N:N,MATCH(TEXT(A1781,"YYYY-MM-DD"),'Price Data'!M:M,0)+1))/INDEX('Price Data'!N:N,MATCH(TEXT(A1781,"YYYY-MM-DD"),'Price Data'!M:M,0)+1),""),"")</f>
        <v>-1.5037593984962419E-2</v>
      </c>
      <c r="L1781" s="34">
        <f>IFERROR(INDEX('Price Data'!Q:Q,MATCH(TEXT(A1781,"YYYY-MM-DD"),'Price Data'!P:P,0)),"")</f>
        <v>1.71</v>
      </c>
      <c r="M1781" s="10" cm="1">
        <f t="array" ref="M1781">IFERROR(IF(ISNUMBER(L1781),(L1781-INDEX('Price Data'!Q:Q,MATCH(TEXT(A1781,"YYYY-MM-DD"),'Price Data'!P:P,0)+1))/INDEX('Price Data'!Q:Q,MATCH(TEXT(A1781,"YYYY-MM-DD"),'Price Data'!P:P,0)+1),""),"")</f>
        <v>5.8823529411764757E-3</v>
      </c>
      <c r="N1781" s="34">
        <f>IFERROR(INDEX('Price Data'!T:T,MATCH(TEXT(A1781,"YYYY-MM-DD"),'Price Data'!S:S,0)),"")</f>
        <v>2.08</v>
      </c>
      <c r="O1781" s="10" cm="1">
        <f t="array" ref="O1781">IFERROR(IF(ISNUMBER(N1781),(N1781-INDEX('Price Data'!T:T,MATCH(TEXT(A1781,"YYYY-MM-DD"),'Price Data'!S:S,0)+1))/INDEX('Price Data'!T:T,MATCH(TEXT(A1781,"YYYY-MM-DD"),'Price Data'!S:S,0)+1),""),"")</f>
        <v>-2.8037383177570117E-2</v>
      </c>
    </row>
    <row r="1782" spans="1:15" x14ac:dyDescent="0.3">
      <c r="A1782" s="8">
        <v>43601</v>
      </c>
      <c r="B1782" s="34">
        <f>IFERROR(INDEX('Price Data'!B:B,MATCH(TEXT(A1782,"YYYY-MM-DD"),'Price Data'!A:A,0)),"")</f>
        <v>21152</v>
      </c>
      <c r="C1782" s="10" cm="1">
        <f t="array" ref="C1782">IFERROR(IF(ISNUMBER(B1782),(B1782-INDEX('Price Data'!B:B,MATCH(TEXT(A1782,"YYYY-MM-DD"),'Price Data'!A:A,0)+1))/INDEX('Price Data'!B:B,MATCH(TEXT(A1782,"YYYY-MM-DD"),'Price Data'!A:A,0)+1),""),"")</f>
        <v>1.3852274361309496E-2</v>
      </c>
      <c r="D1782" s="34">
        <f>IFERROR(INDEX('Price Data'!E:E,MATCH(TEXT(A1782,"YYYY-MM-DD"),'Price Data'!D:D,0)),"")</f>
        <v>10.82</v>
      </c>
      <c r="E1782" s="10" cm="1">
        <f t="array" ref="E1782">IFERROR(IF(ISNUMBER(D1782),(D1782-INDEX('Price Data'!E:E,MATCH(TEXT(A1782,"YYYY-MM-DD"),'Price Data'!D:D,0)+1))/INDEX('Price Data'!E:E,MATCH(TEXT(A1782,"YYYY-MM-DD"),'Price Data'!D:D,0)+1),""),"")</f>
        <v>1.6917293233082678E-2</v>
      </c>
      <c r="F1782" s="34">
        <f>IFERROR(INDEX('Price Data'!H:H,MATCH(TEXT(A1782,"YYYY-MM-DD"),'Price Data'!G:G,0)),"")</f>
        <v>117.099998</v>
      </c>
      <c r="G1782" s="10" cm="1">
        <f t="array" ref="G1782">IFERROR(IF(ISNUMBER(F1782),(F1782-INDEX('Price Data'!H:H,MATCH(TEXT(A1782,"YYYY-MM-DD"),'Price Data'!G:G,0)+1))/INDEX('Price Data'!H:H,MATCH(TEXT(A1782,"YYYY-MM-DD"),'Price Data'!G:G,0)+1),""),"")</f>
        <v>1.0353718544370678E-2</v>
      </c>
      <c r="H1782" s="34">
        <f>IFERROR(INDEX('Price Data'!K:K,MATCH(TEXT(A1782,"YYYY-MM-DD"),'Price Data'!J:J,0)),"")</f>
        <v>2.1800000000000002</v>
      </c>
      <c r="I1782" s="10" cm="1">
        <f t="array" ref="I1782">IFERROR(IF(ISNUMBER(H1782),(H1782-INDEX('Price Data'!K:K,MATCH(TEXT(A1782,"YYYY-MM-DD"),'Price Data'!J:J,0)+1))/INDEX('Price Data'!K:K,MATCH(TEXT(A1782,"YYYY-MM-DD"),'Price Data'!J:J,0)+1),""),"")</f>
        <v>2.3474178403755996E-2</v>
      </c>
      <c r="J1782" s="34">
        <f>IFERROR(INDEX('Price Data'!N:N,MATCH(TEXT(A1782,"YYYY-MM-DD"),'Price Data'!M:M,0)),"")</f>
        <v>2.68</v>
      </c>
      <c r="K1782" s="10" cm="1">
        <f t="array" ref="K1782">IFERROR(IF(ISNUMBER(J1782),(J1782-INDEX('Price Data'!N:N,MATCH(TEXT(A1782,"YYYY-MM-DD"),'Price Data'!M:M,0)+1))/INDEX('Price Data'!N:N,MATCH(TEXT(A1782,"YYYY-MM-DD"),'Price Data'!M:M,0)+1),""),"")</f>
        <v>2.2900763358778647E-2</v>
      </c>
      <c r="L1782" s="34">
        <f>IFERROR(INDEX('Price Data'!Q:Q,MATCH(TEXT(A1782,"YYYY-MM-DD"),'Price Data'!P:P,0)),"")</f>
        <v>1.78</v>
      </c>
      <c r="M1782" s="10" cm="1">
        <f t="array" ref="M1782">IFERROR(IF(ISNUMBER(L1782),(L1782-INDEX('Price Data'!Q:Q,MATCH(TEXT(A1782,"YYYY-MM-DD"),'Price Data'!P:P,0)+1))/INDEX('Price Data'!Q:Q,MATCH(TEXT(A1782,"YYYY-MM-DD"),'Price Data'!P:P,0)+1),""),"")</f>
        <v>4.0935672514619922E-2</v>
      </c>
      <c r="N1782" s="34">
        <f>IFERROR(INDEX('Price Data'!T:T,MATCH(TEXT(A1782,"YYYY-MM-DD"),'Price Data'!S:S,0)),"")</f>
        <v>2.11</v>
      </c>
      <c r="O1782" s="10" cm="1">
        <f t="array" ref="O1782">IFERROR(IF(ISNUMBER(N1782),(N1782-INDEX('Price Data'!T:T,MATCH(TEXT(A1782,"YYYY-MM-DD"),'Price Data'!S:S,0)+1))/INDEX('Price Data'!T:T,MATCH(TEXT(A1782,"YYYY-MM-DD"),'Price Data'!S:S,0)+1),""),"")</f>
        <v>1.4423076923076828E-2</v>
      </c>
    </row>
    <row r="1783" spans="1:15" x14ac:dyDescent="0.3">
      <c r="A1783" s="8">
        <v>43602</v>
      </c>
      <c r="B1783" s="34">
        <f>IFERROR(INDEX('Price Data'!B:B,MATCH(TEXT(A1783,"YYYY-MM-DD"),'Price Data'!A:A,0)),"")</f>
        <v>21105</v>
      </c>
      <c r="C1783" s="10" cm="1">
        <f t="array" ref="C1783">IFERROR(IF(ISNUMBER(B1783),(B1783-INDEX('Price Data'!B:B,MATCH(TEXT(A1783,"YYYY-MM-DD"),'Price Data'!A:A,0)+1))/INDEX('Price Data'!B:B,MATCH(TEXT(A1783,"YYYY-MM-DD"),'Price Data'!A:A,0)+1),""),"")</f>
        <v>-2.2220121028744327E-3</v>
      </c>
      <c r="D1783" s="34">
        <f>IFERROR(INDEX('Price Data'!E:E,MATCH(TEXT(A1783,"YYYY-MM-DD"),'Price Data'!D:D,0)),"")</f>
        <v>10.6</v>
      </c>
      <c r="E1783" s="10" cm="1">
        <f t="array" ref="E1783">IFERROR(IF(ISNUMBER(D1783),(D1783-INDEX('Price Data'!E:E,MATCH(TEXT(A1783,"YYYY-MM-DD"),'Price Data'!D:D,0)+1))/INDEX('Price Data'!E:E,MATCH(TEXT(A1783,"YYYY-MM-DD"),'Price Data'!D:D,0)+1),""),"")</f>
        <v>-2.033271719038823E-2</v>
      </c>
      <c r="F1783" s="34">
        <f>IFERROR(INDEX('Price Data'!H:H,MATCH(TEXT(A1783,"YYYY-MM-DD"),'Price Data'!G:G,0)),"")</f>
        <v>116</v>
      </c>
      <c r="G1783" s="10" cm="1">
        <f t="array" ref="G1783">IFERROR(IF(ISNUMBER(F1783),(F1783-INDEX('Price Data'!H:H,MATCH(TEXT(A1783,"YYYY-MM-DD"),'Price Data'!G:G,0)+1))/INDEX('Price Data'!H:H,MATCH(TEXT(A1783,"YYYY-MM-DD"),'Price Data'!G:G,0)+1),""),"")</f>
        <v>-9.3936636958781104E-3</v>
      </c>
      <c r="H1783" s="34">
        <f>IFERROR(INDEX('Price Data'!K:K,MATCH(TEXT(A1783,"YYYY-MM-DD"),'Price Data'!J:J,0)),"")</f>
        <v>2.17</v>
      </c>
      <c r="I1783" s="10" cm="1">
        <f t="array" ref="I1783">IFERROR(IF(ISNUMBER(H1783),(H1783-INDEX('Price Data'!K:K,MATCH(TEXT(A1783,"YYYY-MM-DD"),'Price Data'!J:J,0)+1))/INDEX('Price Data'!K:K,MATCH(TEXT(A1783,"YYYY-MM-DD"),'Price Data'!J:J,0)+1),""),"")</f>
        <v>-4.5871559633028575E-3</v>
      </c>
      <c r="J1783" s="34">
        <f>IFERROR(INDEX('Price Data'!N:N,MATCH(TEXT(A1783,"YYYY-MM-DD"),'Price Data'!M:M,0)),"")</f>
        <v>2.68</v>
      </c>
      <c r="K1783" s="10" cm="1">
        <f t="array" ref="K1783">IFERROR(IF(ISNUMBER(J1783),(J1783-INDEX('Price Data'!N:N,MATCH(TEXT(A1783,"YYYY-MM-DD"),'Price Data'!M:M,0)+1))/INDEX('Price Data'!N:N,MATCH(TEXT(A1783,"YYYY-MM-DD"),'Price Data'!M:M,0)+1),""),"")</f>
        <v>0</v>
      </c>
      <c r="L1783" s="34">
        <f>IFERROR(INDEX('Price Data'!Q:Q,MATCH(TEXT(A1783,"YYYY-MM-DD"),'Price Data'!P:P,0)),"")</f>
        <v>1.73</v>
      </c>
      <c r="M1783" s="10" cm="1">
        <f t="array" ref="M1783">IFERROR(IF(ISNUMBER(L1783),(L1783-INDEX('Price Data'!Q:Q,MATCH(TEXT(A1783,"YYYY-MM-DD"),'Price Data'!P:P,0)+1))/INDEX('Price Data'!Q:Q,MATCH(TEXT(A1783,"YYYY-MM-DD"),'Price Data'!P:P,0)+1),""),"")</f>
        <v>-2.8089887640449462E-2</v>
      </c>
      <c r="N1783" s="34">
        <f>IFERROR(INDEX('Price Data'!T:T,MATCH(TEXT(A1783,"YYYY-MM-DD"),'Price Data'!S:S,0)),"")</f>
        <v>2.09</v>
      </c>
      <c r="O1783" s="10" cm="1">
        <f t="array" ref="O1783">IFERROR(IF(ISNUMBER(N1783),(N1783-INDEX('Price Data'!T:T,MATCH(TEXT(A1783,"YYYY-MM-DD"),'Price Data'!S:S,0)+1))/INDEX('Price Data'!T:T,MATCH(TEXT(A1783,"YYYY-MM-DD"),'Price Data'!S:S,0)+1),""),"")</f>
        <v>-9.4786729857819999E-3</v>
      </c>
    </row>
    <row r="1784" spans="1:15" x14ac:dyDescent="0.3">
      <c r="A1784" s="8">
        <v>43603</v>
      </c>
      <c r="B1784" s="34" t="str">
        <f>IFERROR(INDEX('Price Data'!B:B,MATCH(TEXT(A1784,"YYYY-MM-DD"),'Price Data'!A:A,0)),"")</f>
        <v/>
      </c>
      <c r="C1784" s="10" t="str" cm="1">
        <f t="array" ref="C1784">IFERROR(IF(ISNUMBER(B1784),(B1784-INDEX('Price Data'!B:B,MATCH(TEXT(A1784,"YYYY-MM-DD"),'Price Data'!A:A,0)+1))/INDEX('Price Data'!B:B,MATCH(TEXT(A1784,"YYYY-MM-DD"),'Price Data'!A:A,0)+1),""),"")</f>
        <v/>
      </c>
      <c r="D1784" s="34" t="str">
        <f>IFERROR(INDEX('Price Data'!E:E,MATCH(TEXT(A1784,"YYYY-MM-DD"),'Price Data'!D:D,0)),"")</f>
        <v/>
      </c>
      <c r="E1784" s="10" t="str" cm="1">
        <f t="array" ref="E1784">IFERROR(IF(ISNUMBER(D1784),(D1784-INDEX('Price Data'!E:E,MATCH(TEXT(A1784,"YYYY-MM-DD"),'Price Data'!D:D,0)+1))/INDEX('Price Data'!E:E,MATCH(TEXT(A1784,"YYYY-MM-DD"),'Price Data'!D:D,0)+1),""),"")</f>
        <v/>
      </c>
      <c r="F1784" s="34" t="str">
        <f>IFERROR(INDEX('Price Data'!H:H,MATCH(TEXT(A1784,"YYYY-MM-DD"),'Price Data'!G:G,0)),"")</f>
        <v/>
      </c>
      <c r="G1784" s="10" t="str" cm="1">
        <f t="array" ref="G1784">IFERROR(IF(ISNUMBER(F1784),(F1784-INDEX('Price Data'!H:H,MATCH(TEXT(A1784,"YYYY-MM-DD"),'Price Data'!G:G,0)+1))/INDEX('Price Data'!H:H,MATCH(TEXT(A1784,"YYYY-MM-DD"),'Price Data'!G:G,0)+1),""),"")</f>
        <v/>
      </c>
      <c r="H1784" s="34" t="str">
        <f>IFERROR(INDEX('Price Data'!K:K,MATCH(TEXT(A1784,"YYYY-MM-DD"),'Price Data'!J:J,0)),"")</f>
        <v/>
      </c>
      <c r="I1784" s="10" t="str" cm="1">
        <f t="array" ref="I1784">IFERROR(IF(ISNUMBER(H1784),(H1784-INDEX('Price Data'!K:K,MATCH(TEXT(A1784,"YYYY-MM-DD"),'Price Data'!J:J,0)+1))/INDEX('Price Data'!K:K,MATCH(TEXT(A1784,"YYYY-MM-DD"),'Price Data'!J:J,0)+1),""),"")</f>
        <v/>
      </c>
      <c r="J1784" s="34" t="str">
        <f>IFERROR(INDEX('Price Data'!N:N,MATCH(TEXT(A1784,"YYYY-MM-DD"),'Price Data'!M:M,0)),"")</f>
        <v/>
      </c>
      <c r="K1784" s="10" t="str" cm="1">
        <f t="array" ref="K1784">IFERROR(IF(ISNUMBER(J1784),(J1784-INDEX('Price Data'!N:N,MATCH(TEXT(A1784,"YYYY-MM-DD"),'Price Data'!M:M,0)+1))/INDEX('Price Data'!N:N,MATCH(TEXT(A1784,"YYYY-MM-DD"),'Price Data'!M:M,0)+1),""),"")</f>
        <v/>
      </c>
      <c r="L1784" s="34" t="str">
        <f>IFERROR(INDEX('Price Data'!Q:Q,MATCH(TEXT(A1784,"YYYY-MM-DD"),'Price Data'!P:P,0)),"")</f>
        <v/>
      </c>
      <c r="M1784" s="10" t="str" cm="1">
        <f t="array" ref="M1784">IFERROR(IF(ISNUMBER(L1784),(L1784-INDEX('Price Data'!Q:Q,MATCH(TEXT(A1784,"YYYY-MM-DD"),'Price Data'!P:P,0)+1))/INDEX('Price Data'!Q:Q,MATCH(TEXT(A1784,"YYYY-MM-DD"),'Price Data'!P:P,0)+1),""),"")</f>
        <v/>
      </c>
      <c r="N1784" s="34" t="str">
        <f>IFERROR(INDEX('Price Data'!T:T,MATCH(TEXT(A1784,"YYYY-MM-DD"),'Price Data'!S:S,0)),"")</f>
        <v/>
      </c>
      <c r="O1784" s="10" t="str" cm="1">
        <f t="array" ref="O1784">IFERROR(IF(ISNUMBER(N1784),(N1784-INDEX('Price Data'!T:T,MATCH(TEXT(A1784,"YYYY-MM-DD"),'Price Data'!S:S,0)+1))/INDEX('Price Data'!T:T,MATCH(TEXT(A1784,"YYYY-MM-DD"),'Price Data'!S:S,0)+1),""),"")</f>
        <v/>
      </c>
    </row>
    <row r="1785" spans="1:15" x14ac:dyDescent="0.3">
      <c r="A1785" s="8">
        <v>43604</v>
      </c>
      <c r="B1785" s="34" t="str">
        <f>IFERROR(INDEX('Price Data'!B:B,MATCH(TEXT(A1785,"YYYY-MM-DD"),'Price Data'!A:A,0)),"")</f>
        <v/>
      </c>
      <c r="C1785" s="10" t="str" cm="1">
        <f t="array" ref="C1785">IFERROR(IF(ISNUMBER(B1785),(B1785-INDEX('Price Data'!B:B,MATCH(TEXT(A1785,"YYYY-MM-DD"),'Price Data'!A:A,0)+1))/INDEX('Price Data'!B:B,MATCH(TEXT(A1785,"YYYY-MM-DD"),'Price Data'!A:A,0)+1),""),"")</f>
        <v/>
      </c>
      <c r="D1785" s="34" t="str">
        <f>IFERROR(INDEX('Price Data'!E:E,MATCH(TEXT(A1785,"YYYY-MM-DD"),'Price Data'!D:D,0)),"")</f>
        <v/>
      </c>
      <c r="E1785" s="10" t="str" cm="1">
        <f t="array" ref="E1785">IFERROR(IF(ISNUMBER(D1785),(D1785-INDEX('Price Data'!E:E,MATCH(TEXT(A1785,"YYYY-MM-DD"),'Price Data'!D:D,0)+1))/INDEX('Price Data'!E:E,MATCH(TEXT(A1785,"YYYY-MM-DD"),'Price Data'!D:D,0)+1),""),"")</f>
        <v/>
      </c>
      <c r="F1785" s="34" t="str">
        <f>IFERROR(INDEX('Price Data'!H:H,MATCH(TEXT(A1785,"YYYY-MM-DD"),'Price Data'!G:G,0)),"")</f>
        <v/>
      </c>
      <c r="G1785" s="10" t="str" cm="1">
        <f t="array" ref="G1785">IFERROR(IF(ISNUMBER(F1785),(F1785-INDEX('Price Data'!H:H,MATCH(TEXT(A1785,"YYYY-MM-DD"),'Price Data'!G:G,0)+1))/INDEX('Price Data'!H:H,MATCH(TEXT(A1785,"YYYY-MM-DD"),'Price Data'!G:G,0)+1),""),"")</f>
        <v/>
      </c>
      <c r="H1785" s="34" t="str">
        <f>IFERROR(INDEX('Price Data'!K:K,MATCH(TEXT(A1785,"YYYY-MM-DD"),'Price Data'!J:J,0)),"")</f>
        <v/>
      </c>
      <c r="I1785" s="10" t="str" cm="1">
        <f t="array" ref="I1785">IFERROR(IF(ISNUMBER(H1785),(H1785-INDEX('Price Data'!K:K,MATCH(TEXT(A1785,"YYYY-MM-DD"),'Price Data'!J:J,0)+1))/INDEX('Price Data'!K:K,MATCH(TEXT(A1785,"YYYY-MM-DD"),'Price Data'!J:J,0)+1),""),"")</f>
        <v/>
      </c>
      <c r="J1785" s="34" t="str">
        <f>IFERROR(INDEX('Price Data'!N:N,MATCH(TEXT(A1785,"YYYY-MM-DD"),'Price Data'!M:M,0)),"")</f>
        <v/>
      </c>
      <c r="K1785" s="10" t="str" cm="1">
        <f t="array" ref="K1785">IFERROR(IF(ISNUMBER(J1785),(J1785-INDEX('Price Data'!N:N,MATCH(TEXT(A1785,"YYYY-MM-DD"),'Price Data'!M:M,0)+1))/INDEX('Price Data'!N:N,MATCH(TEXT(A1785,"YYYY-MM-DD"),'Price Data'!M:M,0)+1),""),"")</f>
        <v/>
      </c>
      <c r="L1785" s="34" t="str">
        <f>IFERROR(INDEX('Price Data'!Q:Q,MATCH(TEXT(A1785,"YYYY-MM-DD"),'Price Data'!P:P,0)),"")</f>
        <v/>
      </c>
      <c r="M1785" s="10" t="str" cm="1">
        <f t="array" ref="M1785">IFERROR(IF(ISNUMBER(L1785),(L1785-INDEX('Price Data'!Q:Q,MATCH(TEXT(A1785,"YYYY-MM-DD"),'Price Data'!P:P,0)+1))/INDEX('Price Data'!Q:Q,MATCH(TEXT(A1785,"YYYY-MM-DD"),'Price Data'!P:P,0)+1),""),"")</f>
        <v/>
      </c>
      <c r="N1785" s="34" t="str">
        <f>IFERROR(INDEX('Price Data'!T:T,MATCH(TEXT(A1785,"YYYY-MM-DD"),'Price Data'!S:S,0)),"")</f>
        <v/>
      </c>
      <c r="O1785" s="10" t="str" cm="1">
        <f t="array" ref="O1785">IFERROR(IF(ISNUMBER(N1785),(N1785-INDEX('Price Data'!T:T,MATCH(TEXT(A1785,"YYYY-MM-DD"),'Price Data'!S:S,0)+1))/INDEX('Price Data'!T:T,MATCH(TEXT(A1785,"YYYY-MM-DD"),'Price Data'!S:S,0)+1),""),"")</f>
        <v/>
      </c>
    </row>
    <row r="1786" spans="1:15" x14ac:dyDescent="0.3">
      <c r="A1786" s="8">
        <v>43605</v>
      </c>
      <c r="B1786" s="34">
        <f>IFERROR(INDEX('Price Data'!B:B,MATCH(TEXT(A1786,"YYYY-MM-DD"),'Price Data'!A:A,0)),"")</f>
        <v>20540</v>
      </c>
      <c r="C1786" s="10" cm="1">
        <f t="array" ref="C1786">IFERROR(IF(ISNUMBER(B1786),(B1786-INDEX('Price Data'!B:B,MATCH(TEXT(A1786,"YYYY-MM-DD"),'Price Data'!A:A,0)+1))/INDEX('Price Data'!B:B,MATCH(TEXT(A1786,"YYYY-MM-DD"),'Price Data'!A:A,0)+1),""),"")</f>
        <v>-2.6770907367922293E-2</v>
      </c>
      <c r="D1786" s="34">
        <f>IFERROR(INDEX('Price Data'!E:E,MATCH(TEXT(A1786,"YYYY-MM-DD"),'Price Data'!D:D,0)),"")</f>
        <v>10.37</v>
      </c>
      <c r="E1786" s="10" cm="1">
        <f t="array" ref="E1786">IFERROR(IF(ISNUMBER(D1786),(D1786-INDEX('Price Data'!E:E,MATCH(TEXT(A1786,"YYYY-MM-DD"),'Price Data'!D:D,0)+1))/INDEX('Price Data'!E:E,MATCH(TEXT(A1786,"YYYY-MM-DD"),'Price Data'!D:D,0)+1),""),"")</f>
        <v>-2.169811320754721E-2</v>
      </c>
      <c r="F1786" s="34">
        <f>IFERROR(INDEX('Price Data'!H:H,MATCH(TEXT(A1786,"YYYY-MM-DD"),'Price Data'!G:G,0)),"")</f>
        <v>113.400002</v>
      </c>
      <c r="G1786" s="10" cm="1">
        <f t="array" ref="G1786">IFERROR(IF(ISNUMBER(F1786),(F1786-INDEX('Price Data'!H:H,MATCH(TEXT(A1786,"YYYY-MM-DD"),'Price Data'!G:G,0)+1))/INDEX('Price Data'!H:H,MATCH(TEXT(A1786,"YYYY-MM-DD"),'Price Data'!G:G,0)+1),""),"")</f>
        <v>-2.2413775862068962E-2</v>
      </c>
      <c r="H1786" s="34">
        <f>IFERROR(INDEX('Price Data'!K:K,MATCH(TEXT(A1786,"YYYY-MM-DD"),'Price Data'!J:J,0)),"")</f>
        <v>1.98</v>
      </c>
      <c r="I1786" s="10" cm="1">
        <f t="array" ref="I1786">IFERROR(IF(ISNUMBER(H1786),(H1786-INDEX('Price Data'!K:K,MATCH(TEXT(A1786,"YYYY-MM-DD"),'Price Data'!J:J,0)+1))/INDEX('Price Data'!K:K,MATCH(TEXT(A1786,"YYYY-MM-DD"),'Price Data'!J:J,0)+1),""),"")</f>
        <v>-8.7557603686635926E-2</v>
      </c>
      <c r="J1786" s="34">
        <f>IFERROR(INDEX('Price Data'!N:N,MATCH(TEXT(A1786,"YYYY-MM-DD"),'Price Data'!M:M,0)),"")</f>
        <v>2.52</v>
      </c>
      <c r="K1786" s="10" cm="1">
        <f t="array" ref="K1786">IFERROR(IF(ISNUMBER(J1786),(J1786-INDEX('Price Data'!N:N,MATCH(TEXT(A1786,"YYYY-MM-DD"),'Price Data'!M:M,0)+1))/INDEX('Price Data'!N:N,MATCH(TEXT(A1786,"YYYY-MM-DD"),'Price Data'!M:M,0)+1),""),"")</f>
        <v>-5.970149253731348E-2</v>
      </c>
      <c r="L1786" s="34">
        <f>IFERROR(INDEX('Price Data'!Q:Q,MATCH(TEXT(A1786,"YYYY-MM-DD"),'Price Data'!P:P,0)),"")</f>
        <v>1.71</v>
      </c>
      <c r="M1786" s="10" cm="1">
        <f t="array" ref="M1786">IFERROR(IF(ISNUMBER(L1786),(L1786-INDEX('Price Data'!Q:Q,MATCH(TEXT(A1786,"YYYY-MM-DD"),'Price Data'!P:P,0)+1))/INDEX('Price Data'!Q:Q,MATCH(TEXT(A1786,"YYYY-MM-DD"),'Price Data'!P:P,0)+1),""),"")</f>
        <v>-1.1560693641618507E-2</v>
      </c>
      <c r="N1786" s="34">
        <f>IFERROR(INDEX('Price Data'!T:T,MATCH(TEXT(A1786,"YYYY-MM-DD"),'Price Data'!S:S,0)),"")</f>
        <v>2.0299999999999998</v>
      </c>
      <c r="O1786" s="10" cm="1">
        <f t="array" ref="O1786">IFERROR(IF(ISNUMBER(N1786),(N1786-INDEX('Price Data'!T:T,MATCH(TEXT(A1786,"YYYY-MM-DD"),'Price Data'!S:S,0)+1))/INDEX('Price Data'!T:T,MATCH(TEXT(A1786,"YYYY-MM-DD"),'Price Data'!S:S,0)+1),""),"")</f>
        <v>-2.8708133971291894E-2</v>
      </c>
    </row>
    <row r="1787" spans="1:15" x14ac:dyDescent="0.3">
      <c r="A1787" s="8">
        <v>43606</v>
      </c>
      <c r="B1787" s="34">
        <f>IFERROR(INDEX('Price Data'!B:B,MATCH(TEXT(A1787,"YYYY-MM-DD"),'Price Data'!A:A,0)),"")</f>
        <v>20699</v>
      </c>
      <c r="C1787" s="10" cm="1">
        <f t="array" ref="C1787">IFERROR(IF(ISNUMBER(B1787),(B1787-INDEX('Price Data'!B:B,MATCH(TEXT(A1787,"YYYY-MM-DD"),'Price Data'!A:A,0)+1))/INDEX('Price Data'!B:B,MATCH(TEXT(A1787,"YYYY-MM-DD"),'Price Data'!A:A,0)+1),""),"")</f>
        <v>7.7409931840311591E-3</v>
      </c>
      <c r="D1787" s="34">
        <f>IFERROR(INDEX('Price Data'!E:E,MATCH(TEXT(A1787,"YYYY-MM-DD"),'Price Data'!D:D,0)),"")</f>
        <v>10.34</v>
      </c>
      <c r="E1787" s="10" cm="1">
        <f t="array" ref="E1787">IFERROR(IF(ISNUMBER(D1787),(D1787-INDEX('Price Data'!E:E,MATCH(TEXT(A1787,"YYYY-MM-DD"),'Price Data'!D:D,0)+1))/INDEX('Price Data'!E:E,MATCH(TEXT(A1787,"YYYY-MM-DD"),'Price Data'!D:D,0)+1),""),"")</f>
        <v>-2.8929604628736127E-3</v>
      </c>
      <c r="F1787" s="34">
        <f>IFERROR(INDEX('Price Data'!H:H,MATCH(TEXT(A1787,"YYYY-MM-DD"),'Price Data'!G:G,0)),"")</f>
        <v>114.300003</v>
      </c>
      <c r="G1787" s="10" cm="1">
        <f t="array" ref="G1787">IFERROR(IF(ISNUMBER(F1787),(F1787-INDEX('Price Data'!H:H,MATCH(TEXT(A1787,"YYYY-MM-DD"),'Price Data'!G:G,0)+1))/INDEX('Price Data'!H:H,MATCH(TEXT(A1787,"YYYY-MM-DD"),'Price Data'!G:G,0)+1),""),"")</f>
        <v>7.9365166148762777E-3</v>
      </c>
      <c r="H1787" s="34">
        <f>IFERROR(INDEX('Price Data'!K:K,MATCH(TEXT(A1787,"YYYY-MM-DD"),'Price Data'!J:J,0)),"")</f>
        <v>1.98</v>
      </c>
      <c r="I1787" s="10" cm="1">
        <f t="array" ref="I1787">IFERROR(IF(ISNUMBER(H1787),(H1787-INDEX('Price Data'!K:K,MATCH(TEXT(A1787,"YYYY-MM-DD"),'Price Data'!J:J,0)+1))/INDEX('Price Data'!K:K,MATCH(TEXT(A1787,"YYYY-MM-DD"),'Price Data'!J:J,0)+1),""),"")</f>
        <v>0</v>
      </c>
      <c r="J1787" s="34">
        <f>IFERROR(INDEX('Price Data'!N:N,MATCH(TEXT(A1787,"YYYY-MM-DD"),'Price Data'!M:M,0)),"")</f>
        <v>2.4500000000000002</v>
      </c>
      <c r="K1787" s="10" cm="1">
        <f t="array" ref="K1787">IFERROR(IF(ISNUMBER(J1787),(J1787-INDEX('Price Data'!N:N,MATCH(TEXT(A1787,"YYYY-MM-DD"),'Price Data'!M:M,0)+1))/INDEX('Price Data'!N:N,MATCH(TEXT(A1787,"YYYY-MM-DD"),'Price Data'!M:M,0)+1),""),"")</f>
        <v>-2.7777777777777714E-2</v>
      </c>
      <c r="L1787" s="34">
        <f>IFERROR(INDEX('Price Data'!Q:Q,MATCH(TEXT(A1787,"YYYY-MM-DD"),'Price Data'!P:P,0)),"")</f>
        <v>1.7</v>
      </c>
      <c r="M1787" s="10" cm="1">
        <f t="array" ref="M1787">IFERROR(IF(ISNUMBER(L1787),(L1787-INDEX('Price Data'!Q:Q,MATCH(TEXT(A1787,"YYYY-MM-DD"),'Price Data'!P:P,0)+1))/INDEX('Price Data'!Q:Q,MATCH(TEXT(A1787,"YYYY-MM-DD"),'Price Data'!P:P,0)+1),""),"")</f>
        <v>-5.8479532163742748E-3</v>
      </c>
      <c r="N1787" s="34">
        <f>IFERROR(INDEX('Price Data'!T:T,MATCH(TEXT(A1787,"YYYY-MM-DD"),'Price Data'!S:S,0)),"")</f>
        <v>2.0299999999999998</v>
      </c>
      <c r="O1787" s="10" cm="1">
        <f t="array" ref="O1787">IFERROR(IF(ISNUMBER(N1787),(N1787-INDEX('Price Data'!T:T,MATCH(TEXT(A1787,"YYYY-MM-DD"),'Price Data'!S:S,0)+1))/INDEX('Price Data'!T:T,MATCH(TEXT(A1787,"YYYY-MM-DD"),'Price Data'!S:S,0)+1),""),"")</f>
        <v>0</v>
      </c>
    </row>
    <row r="1788" spans="1:15" x14ac:dyDescent="0.3">
      <c r="A1788" s="8">
        <v>43607</v>
      </c>
      <c r="B1788" s="34">
        <f>IFERROR(INDEX('Price Data'!B:B,MATCH(TEXT(A1788,"YYYY-MM-DD"),'Price Data'!A:A,0)),"")</f>
        <v>20573</v>
      </c>
      <c r="C1788" s="10" cm="1">
        <f t="array" ref="C1788">IFERROR(IF(ISNUMBER(B1788),(B1788-INDEX('Price Data'!B:B,MATCH(TEXT(A1788,"YYYY-MM-DD"),'Price Data'!A:A,0)+1))/INDEX('Price Data'!B:B,MATCH(TEXT(A1788,"YYYY-MM-DD"),'Price Data'!A:A,0)+1),""),"")</f>
        <v>-6.08725059181603E-3</v>
      </c>
      <c r="D1788" s="34">
        <f>IFERROR(INDEX('Price Data'!E:E,MATCH(TEXT(A1788,"YYYY-MM-DD"),'Price Data'!D:D,0)),"")</f>
        <v>10.24</v>
      </c>
      <c r="E1788" s="10" cm="1">
        <f t="array" ref="E1788">IFERROR(IF(ISNUMBER(D1788),(D1788-INDEX('Price Data'!E:E,MATCH(TEXT(A1788,"YYYY-MM-DD"),'Price Data'!D:D,0)+1))/INDEX('Price Data'!E:E,MATCH(TEXT(A1788,"YYYY-MM-DD"),'Price Data'!D:D,0)+1),""),"")</f>
        <v>-9.6711798839458074E-3</v>
      </c>
      <c r="F1788" s="34">
        <f>IFERROR(INDEX('Price Data'!H:H,MATCH(TEXT(A1788,"YYYY-MM-DD"),'Price Data'!G:G,0)),"")</f>
        <v>112.5</v>
      </c>
      <c r="G1788" s="10" cm="1">
        <f t="array" ref="G1788">IFERROR(IF(ISNUMBER(F1788),(F1788-INDEX('Price Data'!H:H,MATCH(TEXT(A1788,"YYYY-MM-DD"),'Price Data'!G:G,0)+1))/INDEX('Price Data'!H:H,MATCH(TEXT(A1788,"YYYY-MM-DD"),'Price Data'!G:G,0)+1),""),"")</f>
        <v>-1.5748057329447347E-2</v>
      </c>
      <c r="H1788" s="34">
        <f>IFERROR(INDEX('Price Data'!K:K,MATCH(TEXT(A1788,"YYYY-MM-DD"),'Price Data'!J:J,0)),"")</f>
        <v>1.94</v>
      </c>
      <c r="I1788" s="10" cm="1">
        <f t="array" ref="I1788">IFERROR(IF(ISNUMBER(H1788),(H1788-INDEX('Price Data'!K:K,MATCH(TEXT(A1788,"YYYY-MM-DD"),'Price Data'!J:J,0)+1))/INDEX('Price Data'!K:K,MATCH(TEXT(A1788,"YYYY-MM-DD"),'Price Data'!J:J,0)+1),""),"")</f>
        <v>-2.0202020202020221E-2</v>
      </c>
      <c r="J1788" s="34">
        <f>IFERROR(INDEX('Price Data'!N:N,MATCH(TEXT(A1788,"YYYY-MM-DD"),'Price Data'!M:M,0)),"")</f>
        <v>2.4</v>
      </c>
      <c r="K1788" s="10" cm="1">
        <f t="array" ref="K1788">IFERROR(IF(ISNUMBER(J1788),(J1788-INDEX('Price Data'!N:N,MATCH(TEXT(A1788,"YYYY-MM-DD"),'Price Data'!M:M,0)+1))/INDEX('Price Data'!N:N,MATCH(TEXT(A1788,"YYYY-MM-DD"),'Price Data'!M:M,0)+1),""),"")</f>
        <v>-2.0408163265306228E-2</v>
      </c>
      <c r="L1788" s="34">
        <f>IFERROR(INDEX('Price Data'!Q:Q,MATCH(TEXT(A1788,"YYYY-MM-DD"),'Price Data'!P:P,0)),"")</f>
        <v>1.69</v>
      </c>
      <c r="M1788" s="10" cm="1">
        <f t="array" ref="M1788">IFERROR(IF(ISNUMBER(L1788),(L1788-INDEX('Price Data'!Q:Q,MATCH(TEXT(A1788,"YYYY-MM-DD"),'Price Data'!P:P,0)+1))/INDEX('Price Data'!Q:Q,MATCH(TEXT(A1788,"YYYY-MM-DD"),'Price Data'!P:P,0)+1),""),"")</f>
        <v>-5.8823529411764757E-3</v>
      </c>
      <c r="N1788" s="34">
        <f>IFERROR(INDEX('Price Data'!T:T,MATCH(TEXT(A1788,"YYYY-MM-DD"),'Price Data'!S:S,0)),"")</f>
        <v>2.0699999999999998</v>
      </c>
      <c r="O1788" s="10" cm="1">
        <f t="array" ref="O1788">IFERROR(IF(ISNUMBER(N1788),(N1788-INDEX('Price Data'!T:T,MATCH(TEXT(A1788,"YYYY-MM-DD"),'Price Data'!S:S,0)+1))/INDEX('Price Data'!T:T,MATCH(TEXT(A1788,"YYYY-MM-DD"),'Price Data'!S:S,0)+1),""),"")</f>
        <v>1.9704433497536967E-2</v>
      </c>
    </row>
    <row r="1789" spans="1:15" x14ac:dyDescent="0.3">
      <c r="A1789" s="8">
        <v>43608</v>
      </c>
      <c r="B1789" s="34">
        <f>IFERROR(INDEX('Price Data'!B:B,MATCH(TEXT(A1789,"YYYY-MM-DD"),'Price Data'!A:A,0)),"")</f>
        <v>20136</v>
      </c>
      <c r="C1789" s="10" cm="1">
        <f t="array" ref="C1789">IFERROR(IF(ISNUMBER(B1789),(B1789-INDEX('Price Data'!B:B,MATCH(TEXT(A1789,"YYYY-MM-DD"),'Price Data'!A:A,0)+1))/INDEX('Price Data'!B:B,MATCH(TEXT(A1789,"YYYY-MM-DD"),'Price Data'!A:A,0)+1),""),"")</f>
        <v>-2.1241432946094395E-2</v>
      </c>
      <c r="D1789" s="34">
        <f>IFERROR(INDEX('Price Data'!E:E,MATCH(TEXT(A1789,"YYYY-MM-DD"),'Price Data'!D:D,0)),"")</f>
        <v>10.130000000000001</v>
      </c>
      <c r="E1789" s="10" cm="1">
        <f t="array" ref="E1789">IFERROR(IF(ISNUMBER(D1789),(D1789-INDEX('Price Data'!E:E,MATCH(TEXT(A1789,"YYYY-MM-DD"),'Price Data'!D:D,0)+1))/INDEX('Price Data'!E:E,MATCH(TEXT(A1789,"YYYY-MM-DD"),'Price Data'!D:D,0)+1),""),"")</f>
        <v>-1.0742187499999944E-2</v>
      </c>
      <c r="F1789" s="34">
        <f>IFERROR(INDEX('Price Data'!H:H,MATCH(TEXT(A1789,"YYYY-MM-DD"),'Price Data'!G:G,0)),"")</f>
        <v>109.099998</v>
      </c>
      <c r="G1789" s="10" cm="1">
        <f t="array" ref="G1789">IFERROR(IF(ISNUMBER(F1789),(F1789-INDEX('Price Data'!H:H,MATCH(TEXT(A1789,"YYYY-MM-DD"),'Price Data'!G:G,0)+1))/INDEX('Price Data'!H:H,MATCH(TEXT(A1789,"YYYY-MM-DD"),'Price Data'!G:G,0)+1),""),"")</f>
        <v>-3.0222240000000004E-2</v>
      </c>
      <c r="H1789" s="34">
        <f>IFERROR(INDEX('Price Data'!K:K,MATCH(TEXT(A1789,"YYYY-MM-DD"),'Price Data'!J:J,0)),"")</f>
        <v>1.9</v>
      </c>
      <c r="I1789" s="10" cm="1">
        <f t="array" ref="I1789">IFERROR(IF(ISNUMBER(H1789),(H1789-INDEX('Price Data'!K:K,MATCH(TEXT(A1789,"YYYY-MM-DD"),'Price Data'!J:J,0)+1))/INDEX('Price Data'!K:K,MATCH(TEXT(A1789,"YYYY-MM-DD"),'Price Data'!J:J,0)+1),""),"")</f>
        <v>-2.0618556701030948E-2</v>
      </c>
      <c r="J1789" s="34">
        <f>IFERROR(INDEX('Price Data'!N:N,MATCH(TEXT(A1789,"YYYY-MM-DD"),'Price Data'!M:M,0)),"")</f>
        <v>2.37</v>
      </c>
      <c r="K1789" s="10" cm="1">
        <f t="array" ref="K1789">IFERROR(IF(ISNUMBER(J1789),(J1789-INDEX('Price Data'!N:N,MATCH(TEXT(A1789,"YYYY-MM-DD"),'Price Data'!M:M,0)+1))/INDEX('Price Data'!N:N,MATCH(TEXT(A1789,"YYYY-MM-DD"),'Price Data'!M:M,0)+1),""),"")</f>
        <v>-1.2499999999999919E-2</v>
      </c>
      <c r="L1789" s="34">
        <f>IFERROR(INDEX('Price Data'!Q:Q,MATCH(TEXT(A1789,"YYYY-MM-DD"),'Price Data'!P:P,0)),"")</f>
        <v>1.65</v>
      </c>
      <c r="M1789" s="10" cm="1">
        <f t="array" ref="M1789">IFERROR(IF(ISNUMBER(L1789),(L1789-INDEX('Price Data'!Q:Q,MATCH(TEXT(A1789,"YYYY-MM-DD"),'Price Data'!P:P,0)+1))/INDEX('Price Data'!Q:Q,MATCH(TEXT(A1789,"YYYY-MM-DD"),'Price Data'!P:P,0)+1),""),"")</f>
        <v>-2.3668639053254458E-2</v>
      </c>
      <c r="N1789" s="34">
        <f>IFERROR(INDEX('Price Data'!T:T,MATCH(TEXT(A1789,"YYYY-MM-DD"),'Price Data'!S:S,0)),"")</f>
        <v>2.04</v>
      </c>
      <c r="O1789" s="10" cm="1">
        <f t="array" ref="O1789">IFERROR(IF(ISNUMBER(N1789),(N1789-INDEX('Price Data'!T:T,MATCH(TEXT(A1789,"YYYY-MM-DD"),'Price Data'!S:S,0)+1))/INDEX('Price Data'!T:T,MATCH(TEXT(A1789,"YYYY-MM-DD"),'Price Data'!S:S,0)+1),""),"")</f>
        <v>-1.4492753623188312E-2</v>
      </c>
    </row>
    <row r="1790" spans="1:15" x14ac:dyDescent="0.3">
      <c r="A1790" s="8">
        <v>43609</v>
      </c>
      <c r="B1790" s="34">
        <f>IFERROR(INDEX('Price Data'!B:B,MATCH(TEXT(A1790,"YYYY-MM-DD"),'Price Data'!A:A,0)),"")</f>
        <v>20376</v>
      </c>
      <c r="C1790" s="10" cm="1">
        <f t="array" ref="C1790">IFERROR(IF(ISNUMBER(B1790),(B1790-INDEX('Price Data'!B:B,MATCH(TEXT(A1790,"YYYY-MM-DD"),'Price Data'!A:A,0)+1))/INDEX('Price Data'!B:B,MATCH(TEXT(A1790,"YYYY-MM-DD"),'Price Data'!A:A,0)+1),""),"")</f>
        <v>1.1918951132300357E-2</v>
      </c>
      <c r="D1790" s="34">
        <f>IFERROR(INDEX('Price Data'!E:E,MATCH(TEXT(A1790,"YYYY-MM-DD"),'Price Data'!D:D,0)),"")</f>
        <v>10.36</v>
      </c>
      <c r="E1790" s="10" cm="1">
        <f t="array" ref="E1790">IFERROR(IF(ISNUMBER(D1790),(D1790-INDEX('Price Data'!E:E,MATCH(TEXT(A1790,"YYYY-MM-DD"),'Price Data'!D:D,0)+1))/INDEX('Price Data'!E:E,MATCH(TEXT(A1790,"YYYY-MM-DD"),'Price Data'!D:D,0)+1),""),"")</f>
        <v>2.2704837117472718E-2</v>
      </c>
      <c r="F1790" s="34">
        <f>IFERROR(INDEX('Price Data'!H:H,MATCH(TEXT(A1790,"YYYY-MM-DD"),'Price Data'!G:G,0)),"")</f>
        <v>110.900002</v>
      </c>
      <c r="G1790" s="10" cm="1">
        <f t="array" ref="G1790">IFERROR(IF(ISNUMBER(F1790),(F1790-INDEX('Price Data'!H:H,MATCH(TEXT(A1790,"YYYY-MM-DD"),'Price Data'!G:G,0)+1))/INDEX('Price Data'!H:H,MATCH(TEXT(A1790,"YYYY-MM-DD"),'Price Data'!G:G,0)+1),""),"")</f>
        <v>1.649866208063543E-2</v>
      </c>
      <c r="H1790" s="34">
        <f>IFERROR(INDEX('Price Data'!K:K,MATCH(TEXT(A1790,"YYYY-MM-DD"),'Price Data'!J:J,0)),"")</f>
        <v>1.92</v>
      </c>
      <c r="I1790" s="10" cm="1">
        <f t="array" ref="I1790">IFERROR(IF(ISNUMBER(H1790),(H1790-INDEX('Price Data'!K:K,MATCH(TEXT(A1790,"YYYY-MM-DD"),'Price Data'!J:J,0)+1))/INDEX('Price Data'!K:K,MATCH(TEXT(A1790,"YYYY-MM-DD"),'Price Data'!J:J,0)+1),""),"")</f>
        <v>1.0526315789473694E-2</v>
      </c>
      <c r="J1790" s="34">
        <f>IFERROR(INDEX('Price Data'!N:N,MATCH(TEXT(A1790,"YYYY-MM-DD"),'Price Data'!M:M,0)),"")</f>
        <v>2.39</v>
      </c>
      <c r="K1790" s="10" cm="1">
        <f t="array" ref="K1790">IFERROR(IF(ISNUMBER(J1790),(J1790-INDEX('Price Data'!N:N,MATCH(TEXT(A1790,"YYYY-MM-DD"),'Price Data'!M:M,0)+1))/INDEX('Price Data'!N:N,MATCH(TEXT(A1790,"YYYY-MM-DD"),'Price Data'!M:M,0)+1),""),"")</f>
        <v>8.4388185654008518E-3</v>
      </c>
      <c r="L1790" s="34">
        <f>IFERROR(INDEX('Price Data'!Q:Q,MATCH(TEXT(A1790,"YYYY-MM-DD"),'Price Data'!P:P,0)),"")</f>
        <v>1.67</v>
      </c>
      <c r="M1790" s="10" cm="1">
        <f t="array" ref="M1790">IFERROR(IF(ISNUMBER(L1790),(L1790-INDEX('Price Data'!Q:Q,MATCH(TEXT(A1790,"YYYY-MM-DD"),'Price Data'!P:P,0)+1))/INDEX('Price Data'!Q:Q,MATCH(TEXT(A1790,"YYYY-MM-DD"),'Price Data'!P:P,0)+1),""),"")</f>
        <v>1.2121212121212133E-2</v>
      </c>
      <c r="N1790" s="34">
        <f>IFERROR(INDEX('Price Data'!T:T,MATCH(TEXT(A1790,"YYYY-MM-DD"),'Price Data'!S:S,0)),"")</f>
        <v>2.06</v>
      </c>
      <c r="O1790" s="10" cm="1">
        <f t="array" ref="O1790">IFERROR(IF(ISNUMBER(N1790),(N1790-INDEX('Price Data'!T:T,MATCH(TEXT(A1790,"YYYY-MM-DD"),'Price Data'!S:S,0)+1))/INDEX('Price Data'!T:T,MATCH(TEXT(A1790,"YYYY-MM-DD"),'Price Data'!S:S,0)+1),""),"")</f>
        <v>9.8039215686274595E-3</v>
      </c>
    </row>
    <row r="1791" spans="1:15" x14ac:dyDescent="0.3">
      <c r="A1791" s="8">
        <v>43610</v>
      </c>
      <c r="B1791" s="34" t="str">
        <f>IFERROR(INDEX('Price Data'!B:B,MATCH(TEXT(A1791,"YYYY-MM-DD"),'Price Data'!A:A,0)),"")</f>
        <v/>
      </c>
      <c r="C1791" s="10" t="str" cm="1">
        <f t="array" ref="C1791">IFERROR(IF(ISNUMBER(B1791),(B1791-INDEX('Price Data'!B:B,MATCH(TEXT(A1791,"YYYY-MM-DD"),'Price Data'!A:A,0)+1))/INDEX('Price Data'!B:B,MATCH(TEXT(A1791,"YYYY-MM-DD"),'Price Data'!A:A,0)+1),""),"")</f>
        <v/>
      </c>
      <c r="D1791" s="34" t="str">
        <f>IFERROR(INDEX('Price Data'!E:E,MATCH(TEXT(A1791,"YYYY-MM-DD"),'Price Data'!D:D,0)),"")</f>
        <v/>
      </c>
      <c r="E1791" s="10" t="str" cm="1">
        <f t="array" ref="E1791">IFERROR(IF(ISNUMBER(D1791),(D1791-INDEX('Price Data'!E:E,MATCH(TEXT(A1791,"YYYY-MM-DD"),'Price Data'!D:D,0)+1))/INDEX('Price Data'!E:E,MATCH(TEXT(A1791,"YYYY-MM-DD"),'Price Data'!D:D,0)+1),""),"")</f>
        <v/>
      </c>
      <c r="F1791" s="34" t="str">
        <f>IFERROR(INDEX('Price Data'!H:H,MATCH(TEXT(A1791,"YYYY-MM-DD"),'Price Data'!G:G,0)),"")</f>
        <v/>
      </c>
      <c r="G1791" s="10" t="str" cm="1">
        <f t="array" ref="G1791">IFERROR(IF(ISNUMBER(F1791),(F1791-INDEX('Price Data'!H:H,MATCH(TEXT(A1791,"YYYY-MM-DD"),'Price Data'!G:G,0)+1))/INDEX('Price Data'!H:H,MATCH(TEXT(A1791,"YYYY-MM-DD"),'Price Data'!G:G,0)+1),""),"")</f>
        <v/>
      </c>
      <c r="H1791" s="34" t="str">
        <f>IFERROR(INDEX('Price Data'!K:K,MATCH(TEXT(A1791,"YYYY-MM-DD"),'Price Data'!J:J,0)),"")</f>
        <v/>
      </c>
      <c r="I1791" s="10" t="str" cm="1">
        <f t="array" ref="I1791">IFERROR(IF(ISNUMBER(H1791),(H1791-INDEX('Price Data'!K:K,MATCH(TEXT(A1791,"YYYY-MM-DD"),'Price Data'!J:J,0)+1))/INDEX('Price Data'!K:K,MATCH(TEXT(A1791,"YYYY-MM-DD"),'Price Data'!J:J,0)+1),""),"")</f>
        <v/>
      </c>
      <c r="J1791" s="34" t="str">
        <f>IFERROR(INDEX('Price Data'!N:N,MATCH(TEXT(A1791,"YYYY-MM-DD"),'Price Data'!M:M,0)),"")</f>
        <v/>
      </c>
      <c r="K1791" s="10" t="str" cm="1">
        <f t="array" ref="K1791">IFERROR(IF(ISNUMBER(J1791),(J1791-INDEX('Price Data'!N:N,MATCH(TEXT(A1791,"YYYY-MM-DD"),'Price Data'!M:M,0)+1))/INDEX('Price Data'!N:N,MATCH(TEXT(A1791,"YYYY-MM-DD"),'Price Data'!M:M,0)+1),""),"")</f>
        <v/>
      </c>
      <c r="L1791" s="34" t="str">
        <f>IFERROR(INDEX('Price Data'!Q:Q,MATCH(TEXT(A1791,"YYYY-MM-DD"),'Price Data'!P:P,0)),"")</f>
        <v/>
      </c>
      <c r="M1791" s="10" t="str" cm="1">
        <f t="array" ref="M1791">IFERROR(IF(ISNUMBER(L1791),(L1791-INDEX('Price Data'!Q:Q,MATCH(TEXT(A1791,"YYYY-MM-DD"),'Price Data'!P:P,0)+1))/INDEX('Price Data'!Q:Q,MATCH(TEXT(A1791,"YYYY-MM-DD"),'Price Data'!P:P,0)+1),""),"")</f>
        <v/>
      </c>
      <c r="N1791" s="34" t="str">
        <f>IFERROR(INDEX('Price Data'!T:T,MATCH(TEXT(A1791,"YYYY-MM-DD"),'Price Data'!S:S,0)),"")</f>
        <v/>
      </c>
      <c r="O1791" s="10" t="str" cm="1">
        <f t="array" ref="O1791">IFERROR(IF(ISNUMBER(N1791),(N1791-INDEX('Price Data'!T:T,MATCH(TEXT(A1791,"YYYY-MM-DD"),'Price Data'!S:S,0)+1))/INDEX('Price Data'!T:T,MATCH(TEXT(A1791,"YYYY-MM-DD"),'Price Data'!S:S,0)+1),""),"")</f>
        <v/>
      </c>
    </row>
    <row r="1792" spans="1:15" x14ac:dyDescent="0.3">
      <c r="A1792" s="8">
        <v>43611</v>
      </c>
      <c r="B1792" s="34" t="str">
        <f>IFERROR(INDEX('Price Data'!B:B,MATCH(TEXT(A1792,"YYYY-MM-DD"),'Price Data'!A:A,0)),"")</f>
        <v/>
      </c>
      <c r="C1792" s="10" t="str" cm="1">
        <f t="array" ref="C1792">IFERROR(IF(ISNUMBER(B1792),(B1792-INDEX('Price Data'!B:B,MATCH(TEXT(A1792,"YYYY-MM-DD"),'Price Data'!A:A,0)+1))/INDEX('Price Data'!B:B,MATCH(TEXT(A1792,"YYYY-MM-DD"),'Price Data'!A:A,0)+1),""),"")</f>
        <v/>
      </c>
      <c r="D1792" s="34" t="str">
        <f>IFERROR(INDEX('Price Data'!E:E,MATCH(TEXT(A1792,"YYYY-MM-DD"),'Price Data'!D:D,0)),"")</f>
        <v/>
      </c>
      <c r="E1792" s="10" t="str" cm="1">
        <f t="array" ref="E1792">IFERROR(IF(ISNUMBER(D1792),(D1792-INDEX('Price Data'!E:E,MATCH(TEXT(A1792,"YYYY-MM-DD"),'Price Data'!D:D,0)+1))/INDEX('Price Data'!E:E,MATCH(TEXT(A1792,"YYYY-MM-DD"),'Price Data'!D:D,0)+1),""),"")</f>
        <v/>
      </c>
      <c r="F1792" s="34" t="str">
        <f>IFERROR(INDEX('Price Data'!H:H,MATCH(TEXT(A1792,"YYYY-MM-DD"),'Price Data'!G:G,0)),"")</f>
        <v/>
      </c>
      <c r="G1792" s="10" t="str" cm="1">
        <f t="array" ref="G1792">IFERROR(IF(ISNUMBER(F1792),(F1792-INDEX('Price Data'!H:H,MATCH(TEXT(A1792,"YYYY-MM-DD"),'Price Data'!G:G,0)+1))/INDEX('Price Data'!H:H,MATCH(TEXT(A1792,"YYYY-MM-DD"),'Price Data'!G:G,0)+1),""),"")</f>
        <v/>
      </c>
      <c r="H1792" s="34" t="str">
        <f>IFERROR(INDEX('Price Data'!K:K,MATCH(TEXT(A1792,"YYYY-MM-DD"),'Price Data'!J:J,0)),"")</f>
        <v/>
      </c>
      <c r="I1792" s="10" t="str" cm="1">
        <f t="array" ref="I1792">IFERROR(IF(ISNUMBER(H1792),(H1792-INDEX('Price Data'!K:K,MATCH(TEXT(A1792,"YYYY-MM-DD"),'Price Data'!J:J,0)+1))/INDEX('Price Data'!K:K,MATCH(TEXT(A1792,"YYYY-MM-DD"),'Price Data'!J:J,0)+1),""),"")</f>
        <v/>
      </c>
      <c r="J1792" s="34" t="str">
        <f>IFERROR(INDEX('Price Data'!N:N,MATCH(TEXT(A1792,"YYYY-MM-DD"),'Price Data'!M:M,0)),"")</f>
        <v/>
      </c>
      <c r="K1792" s="10" t="str" cm="1">
        <f t="array" ref="K1792">IFERROR(IF(ISNUMBER(J1792),(J1792-INDEX('Price Data'!N:N,MATCH(TEXT(A1792,"YYYY-MM-DD"),'Price Data'!M:M,0)+1))/INDEX('Price Data'!N:N,MATCH(TEXT(A1792,"YYYY-MM-DD"),'Price Data'!M:M,0)+1),""),"")</f>
        <v/>
      </c>
      <c r="L1792" s="34" t="str">
        <f>IFERROR(INDEX('Price Data'!Q:Q,MATCH(TEXT(A1792,"YYYY-MM-DD"),'Price Data'!P:P,0)),"")</f>
        <v/>
      </c>
      <c r="M1792" s="10" t="str" cm="1">
        <f t="array" ref="M1792">IFERROR(IF(ISNUMBER(L1792),(L1792-INDEX('Price Data'!Q:Q,MATCH(TEXT(A1792,"YYYY-MM-DD"),'Price Data'!P:P,0)+1))/INDEX('Price Data'!Q:Q,MATCH(TEXT(A1792,"YYYY-MM-DD"),'Price Data'!P:P,0)+1),""),"")</f>
        <v/>
      </c>
      <c r="N1792" s="34" t="str">
        <f>IFERROR(INDEX('Price Data'!T:T,MATCH(TEXT(A1792,"YYYY-MM-DD"),'Price Data'!S:S,0)),"")</f>
        <v/>
      </c>
      <c r="O1792" s="10" t="str" cm="1">
        <f t="array" ref="O1792">IFERROR(IF(ISNUMBER(N1792),(N1792-INDEX('Price Data'!T:T,MATCH(TEXT(A1792,"YYYY-MM-DD"),'Price Data'!S:S,0)+1))/INDEX('Price Data'!T:T,MATCH(TEXT(A1792,"YYYY-MM-DD"),'Price Data'!S:S,0)+1),""),"")</f>
        <v/>
      </c>
    </row>
    <row r="1793" spans="1:15" x14ac:dyDescent="0.3">
      <c r="A1793" s="8">
        <v>43612</v>
      </c>
      <c r="B1793" s="34">
        <f>IFERROR(INDEX('Price Data'!B:B,MATCH(TEXT(A1793,"YYYY-MM-DD"),'Price Data'!A:A,0)),"")</f>
        <v>20363</v>
      </c>
      <c r="C1793" s="10" cm="1">
        <f t="array" ref="C1793">IFERROR(IF(ISNUMBER(B1793),(B1793-INDEX('Price Data'!B:B,MATCH(TEXT(A1793,"YYYY-MM-DD"),'Price Data'!A:A,0)+1))/INDEX('Price Data'!B:B,MATCH(TEXT(A1793,"YYYY-MM-DD"),'Price Data'!A:A,0)+1),""),"")</f>
        <v>-6.3800549666274053E-4</v>
      </c>
      <c r="D1793" s="34">
        <f>IFERROR(INDEX('Price Data'!E:E,MATCH(TEXT(A1793,"YYYY-MM-DD"),'Price Data'!D:D,0)),"")</f>
        <v>10.119999999999999</v>
      </c>
      <c r="E1793" s="10" cm="1">
        <f t="array" ref="E1793">IFERROR(IF(ISNUMBER(D1793),(D1793-INDEX('Price Data'!E:E,MATCH(TEXT(A1793,"YYYY-MM-DD"),'Price Data'!D:D,0)+1))/INDEX('Price Data'!E:E,MATCH(TEXT(A1793,"YYYY-MM-DD"),'Price Data'!D:D,0)+1),""),"")</f>
        <v>-2.3166023166023189E-2</v>
      </c>
      <c r="F1793" s="34">
        <f>IFERROR(INDEX('Price Data'!H:H,MATCH(TEXT(A1793,"YYYY-MM-DD"),'Price Data'!G:G,0)),"")</f>
        <v>110.300003</v>
      </c>
      <c r="G1793" s="10" cm="1">
        <f t="array" ref="G1793">IFERROR(IF(ISNUMBER(F1793),(F1793-INDEX('Price Data'!H:H,MATCH(TEXT(A1793,"YYYY-MM-DD"),'Price Data'!G:G,0)+1))/INDEX('Price Data'!H:H,MATCH(TEXT(A1793,"YYYY-MM-DD"),'Price Data'!G:G,0)+1),""),"")</f>
        <v>-5.4102704164062758E-3</v>
      </c>
      <c r="H1793" s="34">
        <f>IFERROR(INDEX('Price Data'!K:K,MATCH(TEXT(A1793,"YYYY-MM-DD"),'Price Data'!J:J,0)),"")</f>
        <v>1.91</v>
      </c>
      <c r="I1793" s="10" cm="1">
        <f t="array" ref="I1793">IFERROR(IF(ISNUMBER(H1793),(H1793-INDEX('Price Data'!K:K,MATCH(TEXT(A1793,"YYYY-MM-DD"),'Price Data'!J:J,0)+1))/INDEX('Price Data'!K:K,MATCH(TEXT(A1793,"YYYY-MM-DD"),'Price Data'!J:J,0)+1),""),"")</f>
        <v>-5.2083333333333382E-3</v>
      </c>
      <c r="J1793" s="34">
        <f>IFERROR(INDEX('Price Data'!N:N,MATCH(TEXT(A1793,"YYYY-MM-DD"),'Price Data'!M:M,0)),"")</f>
        <v>2.33</v>
      </c>
      <c r="K1793" s="10" cm="1">
        <f t="array" ref="K1793">IFERROR(IF(ISNUMBER(J1793),(J1793-INDEX('Price Data'!N:N,MATCH(TEXT(A1793,"YYYY-MM-DD"),'Price Data'!M:M,0)+1))/INDEX('Price Data'!N:N,MATCH(TEXT(A1793,"YYYY-MM-DD"),'Price Data'!M:M,0)+1),""),"")</f>
        <v>-2.5104602510460271E-2</v>
      </c>
      <c r="L1793" s="34">
        <f>IFERROR(INDEX('Price Data'!Q:Q,MATCH(TEXT(A1793,"YYYY-MM-DD"),'Price Data'!P:P,0)),"")</f>
        <v>1.63</v>
      </c>
      <c r="M1793" s="10" cm="1">
        <f t="array" ref="M1793">IFERROR(IF(ISNUMBER(L1793),(L1793-INDEX('Price Data'!Q:Q,MATCH(TEXT(A1793,"YYYY-MM-DD"),'Price Data'!P:P,0)+1))/INDEX('Price Data'!Q:Q,MATCH(TEXT(A1793,"YYYY-MM-DD"),'Price Data'!P:P,0)+1),""),"")</f>
        <v>-2.3952095808383256E-2</v>
      </c>
      <c r="N1793" s="34">
        <f>IFERROR(INDEX('Price Data'!T:T,MATCH(TEXT(A1793,"YYYY-MM-DD"),'Price Data'!S:S,0)),"")</f>
        <v>2.04</v>
      </c>
      <c r="O1793" s="10" cm="1">
        <f t="array" ref="O1793">IFERROR(IF(ISNUMBER(N1793),(N1793-INDEX('Price Data'!T:T,MATCH(TEXT(A1793,"YYYY-MM-DD"),'Price Data'!S:S,0)+1))/INDEX('Price Data'!T:T,MATCH(TEXT(A1793,"YYYY-MM-DD"),'Price Data'!S:S,0)+1),""),"")</f>
        <v>-9.7087378640776777E-3</v>
      </c>
    </row>
    <row r="1794" spans="1:15" x14ac:dyDescent="0.3">
      <c r="A1794" s="8">
        <v>43613</v>
      </c>
      <c r="B1794" s="34">
        <f>IFERROR(INDEX('Price Data'!B:B,MATCH(TEXT(A1794,"YYYY-MM-DD"),'Price Data'!A:A,0)),"")</f>
        <v>20261</v>
      </c>
      <c r="C1794" s="10" cm="1">
        <f t="array" ref="C1794">IFERROR(IF(ISNUMBER(B1794),(B1794-INDEX('Price Data'!B:B,MATCH(TEXT(A1794,"YYYY-MM-DD"),'Price Data'!A:A,0)+1))/INDEX('Price Data'!B:B,MATCH(TEXT(A1794,"YYYY-MM-DD"),'Price Data'!A:A,0)+1),""),"")</f>
        <v>-5.0090851053381132E-3</v>
      </c>
      <c r="D1794" s="34">
        <f>IFERROR(INDEX('Price Data'!E:E,MATCH(TEXT(A1794,"YYYY-MM-DD"),'Price Data'!D:D,0)),"")</f>
        <v>9.98</v>
      </c>
      <c r="E1794" s="10" cm="1">
        <f t="array" ref="E1794">IFERROR(IF(ISNUMBER(D1794),(D1794-INDEX('Price Data'!E:E,MATCH(TEXT(A1794,"YYYY-MM-DD"),'Price Data'!D:D,0)+1))/INDEX('Price Data'!E:E,MATCH(TEXT(A1794,"YYYY-MM-DD"),'Price Data'!D:D,0)+1),""),"")</f>
        <v>-1.3833992094861542E-2</v>
      </c>
      <c r="F1794" s="34">
        <f>IFERROR(INDEX('Price Data'!H:H,MATCH(TEXT(A1794,"YYYY-MM-DD"),'Price Data'!G:G,0)),"")</f>
        <v>106.900002</v>
      </c>
      <c r="G1794" s="10" cm="1">
        <f t="array" ref="G1794">IFERROR(IF(ISNUMBER(F1794),(F1794-INDEX('Price Data'!H:H,MATCH(TEXT(A1794,"YYYY-MM-DD"),'Price Data'!G:G,0)+1))/INDEX('Price Data'!H:H,MATCH(TEXT(A1794,"YYYY-MM-DD"),'Price Data'!G:G,0)+1),""),"")</f>
        <v>-3.0825030893244881E-2</v>
      </c>
      <c r="H1794" s="34">
        <f>IFERROR(INDEX('Price Data'!K:K,MATCH(TEXT(A1794,"YYYY-MM-DD"),'Price Data'!J:J,0)),"")</f>
        <v>1.89</v>
      </c>
      <c r="I1794" s="10" cm="1">
        <f t="array" ref="I1794">IFERROR(IF(ISNUMBER(H1794),(H1794-INDEX('Price Data'!K:K,MATCH(TEXT(A1794,"YYYY-MM-DD"),'Price Data'!J:J,0)+1))/INDEX('Price Data'!K:K,MATCH(TEXT(A1794,"YYYY-MM-DD"),'Price Data'!J:J,0)+1),""),"")</f>
        <v>-1.0471204188481685E-2</v>
      </c>
      <c r="J1794" s="34">
        <f>IFERROR(INDEX('Price Data'!N:N,MATCH(TEXT(A1794,"YYYY-MM-DD"),'Price Data'!M:M,0)),"")</f>
        <v>2.33</v>
      </c>
      <c r="K1794" s="10" cm="1">
        <f t="array" ref="K1794">IFERROR(IF(ISNUMBER(J1794),(J1794-INDEX('Price Data'!N:N,MATCH(TEXT(A1794,"YYYY-MM-DD"),'Price Data'!M:M,0)+1))/INDEX('Price Data'!N:N,MATCH(TEXT(A1794,"YYYY-MM-DD"),'Price Data'!M:M,0)+1),""),"")</f>
        <v>0</v>
      </c>
      <c r="L1794" s="34">
        <f>IFERROR(INDEX('Price Data'!Q:Q,MATCH(TEXT(A1794,"YYYY-MM-DD"),'Price Data'!P:P,0)),"")</f>
        <v>1.63</v>
      </c>
      <c r="M1794" s="10" cm="1">
        <f t="array" ref="M1794">IFERROR(IF(ISNUMBER(L1794),(L1794-INDEX('Price Data'!Q:Q,MATCH(TEXT(A1794,"YYYY-MM-DD"),'Price Data'!P:P,0)+1))/INDEX('Price Data'!Q:Q,MATCH(TEXT(A1794,"YYYY-MM-DD"),'Price Data'!P:P,0)+1),""),"")</f>
        <v>0</v>
      </c>
      <c r="N1794" s="34">
        <f>IFERROR(INDEX('Price Data'!T:T,MATCH(TEXT(A1794,"YYYY-MM-DD"),'Price Data'!S:S,0)),"")</f>
        <v>2.0499999999999998</v>
      </c>
      <c r="O1794" s="10" cm="1">
        <f t="array" ref="O1794">IFERROR(IF(ISNUMBER(N1794),(N1794-INDEX('Price Data'!T:T,MATCH(TEXT(A1794,"YYYY-MM-DD"),'Price Data'!S:S,0)+1))/INDEX('Price Data'!T:T,MATCH(TEXT(A1794,"YYYY-MM-DD"),'Price Data'!S:S,0)+1),""),"")</f>
        <v>4.9019607843136213E-3</v>
      </c>
    </row>
    <row r="1795" spans="1:15" x14ac:dyDescent="0.3">
      <c r="A1795" s="8">
        <v>43614</v>
      </c>
      <c r="B1795" s="34">
        <f>IFERROR(INDEX('Price Data'!B:B,MATCH(TEXT(A1795,"YYYY-MM-DD"),'Price Data'!A:A,0)),"")</f>
        <v>20000</v>
      </c>
      <c r="C1795" s="10" cm="1">
        <f t="array" ref="C1795">IFERROR(IF(ISNUMBER(B1795),(B1795-INDEX('Price Data'!B:B,MATCH(TEXT(A1795,"YYYY-MM-DD"),'Price Data'!A:A,0)+1))/INDEX('Price Data'!B:B,MATCH(TEXT(A1795,"YYYY-MM-DD"),'Price Data'!A:A,0)+1),""),"")</f>
        <v>-1.2881891318296234E-2</v>
      </c>
      <c r="D1795" s="34">
        <f>IFERROR(INDEX('Price Data'!E:E,MATCH(TEXT(A1795,"YYYY-MM-DD"),'Price Data'!D:D,0)),"")</f>
        <v>10.199999999999999</v>
      </c>
      <c r="E1795" s="10" cm="1">
        <f t="array" ref="E1795">IFERROR(IF(ISNUMBER(D1795),(D1795-INDEX('Price Data'!E:E,MATCH(TEXT(A1795,"YYYY-MM-DD"),'Price Data'!D:D,0)+1))/INDEX('Price Data'!E:E,MATCH(TEXT(A1795,"YYYY-MM-DD"),'Price Data'!D:D,0)+1),""),"")</f>
        <v>2.2044088176352592E-2</v>
      </c>
      <c r="F1795" s="34">
        <f>IFERROR(INDEX('Price Data'!H:H,MATCH(TEXT(A1795,"YYYY-MM-DD"),'Price Data'!G:G,0)),"")</f>
        <v>106.400002</v>
      </c>
      <c r="G1795" s="10" cm="1">
        <f t="array" ref="G1795">IFERROR(IF(ISNUMBER(F1795),(F1795-INDEX('Price Data'!H:H,MATCH(TEXT(A1795,"YYYY-MM-DD"),'Price Data'!G:G,0)+1))/INDEX('Price Data'!H:H,MATCH(TEXT(A1795,"YYYY-MM-DD"),'Price Data'!G:G,0)+1),""),"")</f>
        <v>-4.6772683877031171E-3</v>
      </c>
      <c r="H1795" s="34">
        <f>IFERROR(INDEX('Price Data'!K:K,MATCH(TEXT(A1795,"YYYY-MM-DD"),'Price Data'!J:J,0)),"")</f>
        <v>1.87</v>
      </c>
      <c r="I1795" s="10" cm="1">
        <f t="array" ref="I1795">IFERROR(IF(ISNUMBER(H1795),(H1795-INDEX('Price Data'!K:K,MATCH(TEXT(A1795,"YYYY-MM-DD"),'Price Data'!J:J,0)+1))/INDEX('Price Data'!K:K,MATCH(TEXT(A1795,"YYYY-MM-DD"),'Price Data'!J:J,0)+1),""),"")</f>
        <v>-1.0582010582010474E-2</v>
      </c>
      <c r="J1795" s="34">
        <f>IFERROR(INDEX('Price Data'!N:N,MATCH(TEXT(A1795,"YYYY-MM-DD"),'Price Data'!M:M,0)),"")</f>
        <v>2.3199999999999998</v>
      </c>
      <c r="K1795" s="10" cm="1">
        <f t="array" ref="K1795">IFERROR(IF(ISNUMBER(J1795),(J1795-INDEX('Price Data'!N:N,MATCH(TEXT(A1795,"YYYY-MM-DD"),'Price Data'!M:M,0)+1))/INDEX('Price Data'!N:N,MATCH(TEXT(A1795,"YYYY-MM-DD"),'Price Data'!M:M,0)+1),""),"")</f>
        <v>-4.2918454935623306E-3</v>
      </c>
      <c r="L1795" s="34">
        <f>IFERROR(INDEX('Price Data'!Q:Q,MATCH(TEXT(A1795,"YYYY-MM-DD"),'Price Data'!P:P,0)),"")</f>
        <v>1.64</v>
      </c>
      <c r="M1795" s="10" cm="1">
        <f t="array" ref="M1795">IFERROR(IF(ISNUMBER(L1795),(L1795-INDEX('Price Data'!Q:Q,MATCH(TEXT(A1795,"YYYY-MM-DD"),'Price Data'!P:P,0)+1))/INDEX('Price Data'!Q:Q,MATCH(TEXT(A1795,"YYYY-MM-DD"),'Price Data'!P:P,0)+1),""),"")</f>
        <v>6.1349693251533804E-3</v>
      </c>
      <c r="N1795" s="34">
        <f>IFERROR(INDEX('Price Data'!T:T,MATCH(TEXT(A1795,"YYYY-MM-DD"),'Price Data'!S:S,0)),"")</f>
        <v>2.13</v>
      </c>
      <c r="O1795" s="10" cm="1">
        <f t="array" ref="O1795">IFERROR(IF(ISNUMBER(N1795),(N1795-INDEX('Price Data'!T:T,MATCH(TEXT(A1795,"YYYY-MM-DD"),'Price Data'!S:S,0)+1))/INDEX('Price Data'!T:T,MATCH(TEXT(A1795,"YYYY-MM-DD"),'Price Data'!S:S,0)+1),""),"")</f>
        <v>3.9024390243902474E-2</v>
      </c>
    </row>
    <row r="1796" spans="1:15" x14ac:dyDescent="0.3">
      <c r="A1796" s="8">
        <v>43615</v>
      </c>
      <c r="B1796" s="34">
        <f>IFERROR(INDEX('Price Data'!B:B,MATCH(TEXT(A1796,"YYYY-MM-DD"),'Price Data'!A:A,0)),"")</f>
        <v>19948</v>
      </c>
      <c r="C1796" s="10" cm="1">
        <f t="array" ref="C1796">IFERROR(IF(ISNUMBER(B1796),(B1796-INDEX('Price Data'!B:B,MATCH(TEXT(A1796,"YYYY-MM-DD"),'Price Data'!A:A,0)+1))/INDEX('Price Data'!B:B,MATCH(TEXT(A1796,"YYYY-MM-DD"),'Price Data'!A:A,0)+1),""),"")</f>
        <v>-2.5999999999999999E-3</v>
      </c>
      <c r="D1796" s="34">
        <f>IFERROR(INDEX('Price Data'!E:E,MATCH(TEXT(A1796,"YYYY-MM-DD"),'Price Data'!D:D,0)),"")</f>
        <v>10.17</v>
      </c>
      <c r="E1796" s="10" cm="1">
        <f t="array" ref="E1796">IFERROR(IF(ISNUMBER(D1796),(D1796-INDEX('Price Data'!E:E,MATCH(TEXT(A1796,"YYYY-MM-DD"),'Price Data'!D:D,0)+1))/INDEX('Price Data'!E:E,MATCH(TEXT(A1796,"YYYY-MM-DD"),'Price Data'!D:D,0)+1),""),"")</f>
        <v>-2.9411764705881728E-3</v>
      </c>
      <c r="F1796" s="34">
        <f>IFERROR(INDEX('Price Data'!H:H,MATCH(TEXT(A1796,"YYYY-MM-DD"),'Price Data'!G:G,0)),"")</f>
        <v>104.900002</v>
      </c>
      <c r="G1796" s="10" cm="1">
        <f t="array" ref="G1796">IFERROR(IF(ISNUMBER(F1796),(F1796-INDEX('Price Data'!H:H,MATCH(TEXT(A1796,"YYYY-MM-DD"),'Price Data'!G:G,0)+1))/INDEX('Price Data'!H:H,MATCH(TEXT(A1796,"YYYY-MM-DD"),'Price Data'!G:G,0)+1),""),"")</f>
        <v>-1.4097744095907066E-2</v>
      </c>
      <c r="H1796" s="34">
        <f>IFERROR(INDEX('Price Data'!K:K,MATCH(TEXT(A1796,"YYYY-MM-DD"),'Price Data'!J:J,0)),"")</f>
        <v>1.87</v>
      </c>
      <c r="I1796" s="10" cm="1">
        <f t="array" ref="I1796">IFERROR(IF(ISNUMBER(H1796),(H1796-INDEX('Price Data'!K:K,MATCH(TEXT(A1796,"YYYY-MM-DD"),'Price Data'!J:J,0)+1))/INDEX('Price Data'!K:K,MATCH(TEXT(A1796,"YYYY-MM-DD"),'Price Data'!J:J,0)+1),""),"")</f>
        <v>0</v>
      </c>
      <c r="J1796" s="34">
        <f>IFERROR(INDEX('Price Data'!N:N,MATCH(TEXT(A1796,"YYYY-MM-DD"),'Price Data'!M:M,0)),"")</f>
        <v>2.2999999999999998</v>
      </c>
      <c r="K1796" s="10" cm="1">
        <f t="array" ref="K1796">IFERROR(IF(ISNUMBER(J1796),(J1796-INDEX('Price Data'!N:N,MATCH(TEXT(A1796,"YYYY-MM-DD"),'Price Data'!M:M,0)+1))/INDEX('Price Data'!N:N,MATCH(TEXT(A1796,"YYYY-MM-DD"),'Price Data'!M:M,0)+1),""),"")</f>
        <v>-8.6206896551724223E-3</v>
      </c>
      <c r="L1796" s="34">
        <f>IFERROR(INDEX('Price Data'!Q:Q,MATCH(TEXT(A1796,"YYYY-MM-DD"),'Price Data'!P:P,0)),"")</f>
        <v>1.66</v>
      </c>
      <c r="M1796" s="10" cm="1">
        <f t="array" ref="M1796">IFERROR(IF(ISNUMBER(L1796),(L1796-INDEX('Price Data'!Q:Q,MATCH(TEXT(A1796,"YYYY-MM-DD"),'Price Data'!P:P,0)+1))/INDEX('Price Data'!Q:Q,MATCH(TEXT(A1796,"YYYY-MM-DD"),'Price Data'!P:P,0)+1),""),"")</f>
        <v>1.2195121951219523E-2</v>
      </c>
      <c r="N1796" s="34">
        <f>IFERROR(INDEX('Price Data'!T:T,MATCH(TEXT(A1796,"YYYY-MM-DD"),'Price Data'!S:S,0)),"")</f>
        <v>2.1</v>
      </c>
      <c r="O1796" s="10" cm="1">
        <f t="array" ref="O1796">IFERROR(IF(ISNUMBER(N1796),(N1796-INDEX('Price Data'!T:T,MATCH(TEXT(A1796,"YYYY-MM-DD"),'Price Data'!S:S,0)+1))/INDEX('Price Data'!T:T,MATCH(TEXT(A1796,"YYYY-MM-DD"),'Price Data'!S:S,0)+1),""),"")</f>
        <v>-1.408450704225343E-2</v>
      </c>
    </row>
    <row r="1797" spans="1:15" x14ac:dyDescent="0.3">
      <c r="A1797" s="8">
        <v>43616</v>
      </c>
      <c r="B1797" s="34">
        <f>IFERROR(INDEX('Price Data'!B:B,MATCH(TEXT(A1797,"YYYY-MM-DD"),'Price Data'!A:A,0)),"")</f>
        <v>19802</v>
      </c>
      <c r="C1797" s="10" cm="1">
        <f t="array" ref="C1797">IFERROR(IF(ISNUMBER(B1797),(B1797-INDEX('Price Data'!B:B,MATCH(TEXT(A1797,"YYYY-MM-DD"),'Price Data'!A:A,0)+1))/INDEX('Price Data'!B:B,MATCH(TEXT(A1797,"YYYY-MM-DD"),'Price Data'!A:A,0)+1),""),"")</f>
        <v>-7.3190294766392622E-3</v>
      </c>
      <c r="D1797" s="34">
        <f>IFERROR(INDEX('Price Data'!E:E,MATCH(TEXT(A1797,"YYYY-MM-DD"),'Price Data'!D:D,0)),"")</f>
        <v>10.19</v>
      </c>
      <c r="E1797" s="10" cm="1">
        <f t="array" ref="E1797">IFERROR(IF(ISNUMBER(D1797),(D1797-INDEX('Price Data'!E:E,MATCH(TEXT(A1797,"YYYY-MM-DD"),'Price Data'!D:D,0)+1))/INDEX('Price Data'!E:E,MATCH(TEXT(A1797,"YYYY-MM-DD"),'Price Data'!D:D,0)+1),""),"")</f>
        <v>1.9665683382497122E-3</v>
      </c>
      <c r="F1797" s="34">
        <f>IFERROR(INDEX('Price Data'!H:H,MATCH(TEXT(A1797,"YYYY-MM-DD"),'Price Data'!G:G,0)),"")</f>
        <v>104.400002</v>
      </c>
      <c r="G1797" s="10" cm="1">
        <f t="array" ref="G1797">IFERROR(IF(ISNUMBER(F1797),(F1797-INDEX('Price Data'!H:H,MATCH(TEXT(A1797,"YYYY-MM-DD"),'Price Data'!G:G,0)+1))/INDEX('Price Data'!H:H,MATCH(TEXT(A1797,"YYYY-MM-DD"),'Price Data'!G:G,0)+1),""),"")</f>
        <v>-4.7664441417265176E-3</v>
      </c>
      <c r="H1797" s="34">
        <f>IFERROR(INDEX('Price Data'!K:K,MATCH(TEXT(A1797,"YYYY-MM-DD"),'Price Data'!J:J,0)),"")</f>
        <v>1.83</v>
      </c>
      <c r="I1797" s="10" cm="1">
        <f t="array" ref="I1797">IFERROR(IF(ISNUMBER(H1797),(H1797-INDEX('Price Data'!K:K,MATCH(TEXT(A1797,"YYYY-MM-DD"),'Price Data'!J:J,0)+1))/INDEX('Price Data'!K:K,MATCH(TEXT(A1797,"YYYY-MM-DD"),'Price Data'!J:J,0)+1),""),"")</f>
        <v>-2.1390374331550818E-2</v>
      </c>
      <c r="J1797" s="34">
        <f>IFERROR(INDEX('Price Data'!N:N,MATCH(TEXT(A1797,"YYYY-MM-DD"),'Price Data'!M:M,0)),"")</f>
        <v>2.29</v>
      </c>
      <c r="K1797" s="10" cm="1">
        <f t="array" ref="K1797">IFERROR(IF(ISNUMBER(J1797),(J1797-INDEX('Price Data'!N:N,MATCH(TEXT(A1797,"YYYY-MM-DD"),'Price Data'!M:M,0)+1))/INDEX('Price Data'!N:N,MATCH(TEXT(A1797,"YYYY-MM-DD"),'Price Data'!M:M,0)+1),""),"")</f>
        <v>-4.347826086956429E-3</v>
      </c>
      <c r="L1797" s="34">
        <f>IFERROR(INDEX('Price Data'!Q:Q,MATCH(TEXT(A1797,"YYYY-MM-DD"),'Price Data'!P:P,0)),"")</f>
        <v>1.67</v>
      </c>
      <c r="M1797" s="10" cm="1">
        <f t="array" ref="M1797">IFERROR(IF(ISNUMBER(L1797),(L1797-INDEX('Price Data'!Q:Q,MATCH(TEXT(A1797,"YYYY-MM-DD"),'Price Data'!P:P,0)+1))/INDEX('Price Data'!Q:Q,MATCH(TEXT(A1797,"YYYY-MM-DD"),'Price Data'!P:P,0)+1),""),"")</f>
        <v>6.0240963855421742E-3</v>
      </c>
      <c r="N1797" s="34">
        <f>IFERROR(INDEX('Price Data'!T:T,MATCH(TEXT(A1797,"YYYY-MM-DD"),'Price Data'!S:S,0)),"")</f>
        <v>2.08</v>
      </c>
      <c r="O1797" s="10" cm="1">
        <f t="array" ref="O1797">IFERROR(IF(ISNUMBER(N1797),(N1797-INDEX('Price Data'!T:T,MATCH(TEXT(A1797,"YYYY-MM-DD"),'Price Data'!S:S,0)+1))/INDEX('Price Data'!T:T,MATCH(TEXT(A1797,"YYYY-MM-DD"),'Price Data'!S:S,0)+1),""),"")</f>
        <v>-9.5238095238095316E-3</v>
      </c>
    </row>
    <row r="1798" spans="1:15" x14ac:dyDescent="0.3">
      <c r="A1798" s="8">
        <v>43617</v>
      </c>
      <c r="B1798" s="34" t="str">
        <f>IFERROR(INDEX('Price Data'!B:B,MATCH(TEXT(A1798,"YYYY-MM-DD"),'Price Data'!A:A,0)),"")</f>
        <v/>
      </c>
      <c r="C1798" s="10" t="str" cm="1">
        <f t="array" ref="C1798">IFERROR(IF(ISNUMBER(B1798),(B1798-INDEX('Price Data'!B:B,MATCH(TEXT(A1798,"YYYY-MM-DD"),'Price Data'!A:A,0)+1))/INDEX('Price Data'!B:B,MATCH(TEXT(A1798,"YYYY-MM-DD"),'Price Data'!A:A,0)+1),""),"")</f>
        <v/>
      </c>
      <c r="D1798" s="34" t="str">
        <f>IFERROR(INDEX('Price Data'!E:E,MATCH(TEXT(A1798,"YYYY-MM-DD"),'Price Data'!D:D,0)),"")</f>
        <v/>
      </c>
      <c r="E1798" s="10" t="str" cm="1">
        <f t="array" ref="E1798">IFERROR(IF(ISNUMBER(D1798),(D1798-INDEX('Price Data'!E:E,MATCH(TEXT(A1798,"YYYY-MM-DD"),'Price Data'!D:D,0)+1))/INDEX('Price Data'!E:E,MATCH(TEXT(A1798,"YYYY-MM-DD"),'Price Data'!D:D,0)+1),""),"")</f>
        <v/>
      </c>
      <c r="F1798" s="34" t="str">
        <f>IFERROR(INDEX('Price Data'!H:H,MATCH(TEXT(A1798,"YYYY-MM-DD"),'Price Data'!G:G,0)),"")</f>
        <v/>
      </c>
      <c r="G1798" s="10" t="str" cm="1">
        <f t="array" ref="G1798">IFERROR(IF(ISNUMBER(F1798),(F1798-INDEX('Price Data'!H:H,MATCH(TEXT(A1798,"YYYY-MM-DD"),'Price Data'!G:G,0)+1))/INDEX('Price Data'!H:H,MATCH(TEXT(A1798,"YYYY-MM-DD"),'Price Data'!G:G,0)+1),""),"")</f>
        <v/>
      </c>
      <c r="H1798" s="34" t="str">
        <f>IFERROR(INDEX('Price Data'!K:K,MATCH(TEXT(A1798,"YYYY-MM-DD"),'Price Data'!J:J,0)),"")</f>
        <v/>
      </c>
      <c r="I1798" s="10" t="str" cm="1">
        <f t="array" ref="I1798">IFERROR(IF(ISNUMBER(H1798),(H1798-INDEX('Price Data'!K:K,MATCH(TEXT(A1798,"YYYY-MM-DD"),'Price Data'!J:J,0)+1))/INDEX('Price Data'!K:K,MATCH(TEXT(A1798,"YYYY-MM-DD"),'Price Data'!J:J,0)+1),""),"")</f>
        <v/>
      </c>
      <c r="J1798" s="34" t="str">
        <f>IFERROR(INDEX('Price Data'!N:N,MATCH(TEXT(A1798,"YYYY-MM-DD"),'Price Data'!M:M,0)),"")</f>
        <v/>
      </c>
      <c r="K1798" s="10" t="str" cm="1">
        <f t="array" ref="K1798">IFERROR(IF(ISNUMBER(J1798),(J1798-INDEX('Price Data'!N:N,MATCH(TEXT(A1798,"YYYY-MM-DD"),'Price Data'!M:M,0)+1))/INDEX('Price Data'!N:N,MATCH(TEXT(A1798,"YYYY-MM-DD"),'Price Data'!M:M,0)+1),""),"")</f>
        <v/>
      </c>
      <c r="L1798" s="34" t="str">
        <f>IFERROR(INDEX('Price Data'!Q:Q,MATCH(TEXT(A1798,"YYYY-MM-DD"),'Price Data'!P:P,0)),"")</f>
        <v/>
      </c>
      <c r="M1798" s="10" t="str" cm="1">
        <f t="array" ref="M1798">IFERROR(IF(ISNUMBER(L1798),(L1798-INDEX('Price Data'!Q:Q,MATCH(TEXT(A1798,"YYYY-MM-DD"),'Price Data'!P:P,0)+1))/INDEX('Price Data'!Q:Q,MATCH(TEXT(A1798,"YYYY-MM-DD"),'Price Data'!P:P,0)+1),""),"")</f>
        <v/>
      </c>
      <c r="N1798" s="34" t="str">
        <f>IFERROR(INDEX('Price Data'!T:T,MATCH(TEXT(A1798,"YYYY-MM-DD"),'Price Data'!S:S,0)),"")</f>
        <v/>
      </c>
      <c r="O1798" s="10" t="str" cm="1">
        <f t="array" ref="O1798">IFERROR(IF(ISNUMBER(N1798),(N1798-INDEX('Price Data'!T:T,MATCH(TEXT(A1798,"YYYY-MM-DD"),'Price Data'!S:S,0)+1))/INDEX('Price Data'!T:T,MATCH(TEXT(A1798,"YYYY-MM-DD"),'Price Data'!S:S,0)+1),""),"")</f>
        <v/>
      </c>
    </row>
    <row r="1799" spans="1:15" x14ac:dyDescent="0.3">
      <c r="A1799" s="8">
        <v>43618</v>
      </c>
      <c r="B1799" s="34" t="str">
        <f>IFERROR(INDEX('Price Data'!B:B,MATCH(TEXT(A1799,"YYYY-MM-DD"),'Price Data'!A:A,0)),"")</f>
        <v/>
      </c>
      <c r="C1799" s="10" t="str" cm="1">
        <f t="array" ref="C1799">IFERROR(IF(ISNUMBER(B1799),(B1799-INDEX('Price Data'!B:B,MATCH(TEXT(A1799,"YYYY-MM-DD"),'Price Data'!A:A,0)+1))/INDEX('Price Data'!B:B,MATCH(TEXT(A1799,"YYYY-MM-DD"),'Price Data'!A:A,0)+1),""),"")</f>
        <v/>
      </c>
      <c r="D1799" s="34" t="str">
        <f>IFERROR(INDEX('Price Data'!E:E,MATCH(TEXT(A1799,"YYYY-MM-DD"),'Price Data'!D:D,0)),"")</f>
        <v/>
      </c>
      <c r="E1799" s="10" t="str" cm="1">
        <f t="array" ref="E1799">IFERROR(IF(ISNUMBER(D1799),(D1799-INDEX('Price Data'!E:E,MATCH(TEXT(A1799,"YYYY-MM-DD"),'Price Data'!D:D,0)+1))/INDEX('Price Data'!E:E,MATCH(TEXT(A1799,"YYYY-MM-DD"),'Price Data'!D:D,0)+1),""),"")</f>
        <v/>
      </c>
      <c r="F1799" s="34" t="str">
        <f>IFERROR(INDEX('Price Data'!H:H,MATCH(TEXT(A1799,"YYYY-MM-DD"),'Price Data'!G:G,0)),"")</f>
        <v/>
      </c>
      <c r="G1799" s="10" t="str" cm="1">
        <f t="array" ref="G1799">IFERROR(IF(ISNUMBER(F1799),(F1799-INDEX('Price Data'!H:H,MATCH(TEXT(A1799,"YYYY-MM-DD"),'Price Data'!G:G,0)+1))/INDEX('Price Data'!H:H,MATCH(TEXT(A1799,"YYYY-MM-DD"),'Price Data'!G:G,0)+1),""),"")</f>
        <v/>
      </c>
      <c r="H1799" s="34" t="str">
        <f>IFERROR(INDEX('Price Data'!K:K,MATCH(TEXT(A1799,"YYYY-MM-DD"),'Price Data'!J:J,0)),"")</f>
        <v/>
      </c>
      <c r="I1799" s="10" t="str" cm="1">
        <f t="array" ref="I1799">IFERROR(IF(ISNUMBER(H1799),(H1799-INDEX('Price Data'!K:K,MATCH(TEXT(A1799,"YYYY-MM-DD"),'Price Data'!J:J,0)+1))/INDEX('Price Data'!K:K,MATCH(TEXT(A1799,"YYYY-MM-DD"),'Price Data'!J:J,0)+1),""),"")</f>
        <v/>
      </c>
      <c r="J1799" s="34" t="str">
        <f>IFERROR(INDEX('Price Data'!N:N,MATCH(TEXT(A1799,"YYYY-MM-DD"),'Price Data'!M:M,0)),"")</f>
        <v/>
      </c>
      <c r="K1799" s="10" t="str" cm="1">
        <f t="array" ref="K1799">IFERROR(IF(ISNUMBER(J1799),(J1799-INDEX('Price Data'!N:N,MATCH(TEXT(A1799,"YYYY-MM-DD"),'Price Data'!M:M,0)+1))/INDEX('Price Data'!N:N,MATCH(TEXT(A1799,"YYYY-MM-DD"),'Price Data'!M:M,0)+1),""),"")</f>
        <v/>
      </c>
      <c r="L1799" s="34" t="str">
        <f>IFERROR(INDEX('Price Data'!Q:Q,MATCH(TEXT(A1799,"YYYY-MM-DD"),'Price Data'!P:P,0)),"")</f>
        <v/>
      </c>
      <c r="M1799" s="10" t="str" cm="1">
        <f t="array" ref="M1799">IFERROR(IF(ISNUMBER(L1799),(L1799-INDEX('Price Data'!Q:Q,MATCH(TEXT(A1799,"YYYY-MM-DD"),'Price Data'!P:P,0)+1))/INDEX('Price Data'!Q:Q,MATCH(TEXT(A1799,"YYYY-MM-DD"),'Price Data'!P:P,0)+1),""),"")</f>
        <v/>
      </c>
      <c r="N1799" s="34" t="str">
        <f>IFERROR(INDEX('Price Data'!T:T,MATCH(TEXT(A1799,"YYYY-MM-DD"),'Price Data'!S:S,0)),"")</f>
        <v/>
      </c>
      <c r="O1799" s="10" t="str" cm="1">
        <f t="array" ref="O1799">IFERROR(IF(ISNUMBER(N1799),(N1799-INDEX('Price Data'!T:T,MATCH(TEXT(A1799,"YYYY-MM-DD"),'Price Data'!S:S,0)+1))/INDEX('Price Data'!T:T,MATCH(TEXT(A1799,"YYYY-MM-DD"),'Price Data'!S:S,0)+1),""),"")</f>
        <v/>
      </c>
    </row>
    <row r="1800" spans="1:15" x14ac:dyDescent="0.3">
      <c r="A1800" s="8">
        <v>43619</v>
      </c>
      <c r="B1800" s="34">
        <f>IFERROR(INDEX('Price Data'!B:B,MATCH(TEXT(A1800,"YYYY-MM-DD"),'Price Data'!A:A,0)),"")</f>
        <v>19874</v>
      </c>
      <c r="C1800" s="10" cm="1">
        <f t="array" ref="C1800">IFERROR(IF(ISNUMBER(B1800),(B1800-INDEX('Price Data'!B:B,MATCH(TEXT(A1800,"YYYY-MM-DD"),'Price Data'!A:A,0)+1))/INDEX('Price Data'!B:B,MATCH(TEXT(A1800,"YYYY-MM-DD"),'Price Data'!A:A,0)+1),""),"")</f>
        <v>3.6359963640036361E-3</v>
      </c>
      <c r="D1800" s="34">
        <f>IFERROR(INDEX('Price Data'!E:E,MATCH(TEXT(A1800,"YYYY-MM-DD"),'Price Data'!D:D,0)),"")</f>
        <v>10.14</v>
      </c>
      <c r="E1800" s="10" cm="1">
        <f t="array" ref="E1800">IFERROR(IF(ISNUMBER(D1800),(D1800-INDEX('Price Data'!E:E,MATCH(TEXT(A1800,"YYYY-MM-DD"),'Price Data'!D:D,0)+1))/INDEX('Price Data'!E:E,MATCH(TEXT(A1800,"YYYY-MM-DD"),'Price Data'!D:D,0)+1),""),"")</f>
        <v>-4.9067713444552437E-3</v>
      </c>
      <c r="F1800" s="34">
        <f>IFERROR(INDEX('Price Data'!H:H,MATCH(TEXT(A1800,"YYYY-MM-DD"),'Price Data'!G:G,0)),"")</f>
        <v>103.099998</v>
      </c>
      <c r="G1800" s="10" cm="1">
        <f t="array" ref="G1800">IFERROR(IF(ISNUMBER(F1800),(F1800-INDEX('Price Data'!H:H,MATCH(TEXT(A1800,"YYYY-MM-DD"),'Price Data'!G:G,0)+1))/INDEX('Price Data'!H:H,MATCH(TEXT(A1800,"YYYY-MM-DD"),'Price Data'!G:G,0)+1),""),"")</f>
        <v>-1.2452145355322897E-2</v>
      </c>
      <c r="H1800" s="34">
        <f>IFERROR(INDEX('Price Data'!K:K,MATCH(TEXT(A1800,"YYYY-MM-DD"),'Price Data'!J:J,0)),"")</f>
        <v>1.83</v>
      </c>
      <c r="I1800" s="10" cm="1">
        <f t="array" ref="I1800">IFERROR(IF(ISNUMBER(H1800),(H1800-INDEX('Price Data'!K:K,MATCH(TEXT(A1800,"YYYY-MM-DD"),'Price Data'!J:J,0)+1))/INDEX('Price Data'!K:K,MATCH(TEXT(A1800,"YYYY-MM-DD"),'Price Data'!J:J,0)+1),""),"")</f>
        <v>0</v>
      </c>
      <c r="J1800" s="34">
        <f>IFERROR(INDEX('Price Data'!N:N,MATCH(TEXT(A1800,"YYYY-MM-DD"),'Price Data'!M:M,0)),"")</f>
        <v>2.27</v>
      </c>
      <c r="K1800" s="10" cm="1">
        <f t="array" ref="K1800">IFERROR(IF(ISNUMBER(J1800),(J1800-INDEX('Price Data'!N:N,MATCH(TEXT(A1800,"YYYY-MM-DD"),'Price Data'!M:M,0)+1))/INDEX('Price Data'!N:N,MATCH(TEXT(A1800,"YYYY-MM-DD"),'Price Data'!M:M,0)+1),""),"")</f>
        <v>-8.7336244541484798E-3</v>
      </c>
      <c r="L1800" s="34">
        <f>IFERROR(INDEX('Price Data'!Q:Q,MATCH(TEXT(A1800,"YYYY-MM-DD"),'Price Data'!P:P,0)),"")</f>
        <v>1.65</v>
      </c>
      <c r="M1800" s="10" cm="1">
        <f t="array" ref="M1800">IFERROR(IF(ISNUMBER(L1800),(L1800-INDEX('Price Data'!Q:Q,MATCH(TEXT(A1800,"YYYY-MM-DD"),'Price Data'!P:P,0)+1))/INDEX('Price Data'!Q:Q,MATCH(TEXT(A1800,"YYYY-MM-DD"),'Price Data'!P:P,0)+1),""),"")</f>
        <v>-1.1976047904191628E-2</v>
      </c>
      <c r="N1800" s="34">
        <f>IFERROR(INDEX('Price Data'!T:T,MATCH(TEXT(A1800,"YYYY-MM-DD"),'Price Data'!S:S,0)),"")</f>
        <v>2.08</v>
      </c>
      <c r="O1800" s="10" cm="1">
        <f t="array" ref="O1800">IFERROR(IF(ISNUMBER(N1800),(N1800-INDEX('Price Data'!T:T,MATCH(TEXT(A1800,"YYYY-MM-DD"),'Price Data'!S:S,0)+1))/INDEX('Price Data'!T:T,MATCH(TEXT(A1800,"YYYY-MM-DD"),'Price Data'!S:S,0)+1),""),"")</f>
        <v>0</v>
      </c>
    </row>
    <row r="1801" spans="1:15" x14ac:dyDescent="0.3">
      <c r="A1801" s="8">
        <v>43620</v>
      </c>
      <c r="B1801" s="34">
        <f>IFERROR(INDEX('Price Data'!B:B,MATCH(TEXT(A1801,"YYYY-MM-DD"),'Price Data'!A:A,0)),"")</f>
        <v>20229</v>
      </c>
      <c r="C1801" s="10" cm="1">
        <f t="array" ref="C1801">IFERROR(IF(ISNUMBER(B1801),(B1801-INDEX('Price Data'!B:B,MATCH(TEXT(A1801,"YYYY-MM-DD"),'Price Data'!A:A,0)+1))/INDEX('Price Data'!B:B,MATCH(TEXT(A1801,"YYYY-MM-DD"),'Price Data'!A:A,0)+1),""),"")</f>
        <v>1.786253396397303E-2</v>
      </c>
      <c r="D1801" s="34">
        <f>IFERROR(INDEX('Price Data'!E:E,MATCH(TEXT(A1801,"YYYY-MM-DD"),'Price Data'!D:D,0)),"")</f>
        <v>10.43</v>
      </c>
      <c r="E1801" s="10" cm="1">
        <f t="array" ref="E1801">IFERROR(IF(ISNUMBER(D1801),(D1801-INDEX('Price Data'!E:E,MATCH(TEXT(A1801,"YYYY-MM-DD"),'Price Data'!D:D,0)+1))/INDEX('Price Data'!E:E,MATCH(TEXT(A1801,"YYYY-MM-DD"),'Price Data'!D:D,0)+1),""),"")</f>
        <v>2.8599605522682359E-2</v>
      </c>
      <c r="F1801" s="34">
        <f>IFERROR(INDEX('Price Data'!H:H,MATCH(TEXT(A1801,"YYYY-MM-DD"),'Price Data'!G:G,0)),"")</f>
        <v>103.699997</v>
      </c>
      <c r="G1801" s="10" cm="1">
        <f t="array" ref="G1801">IFERROR(IF(ISNUMBER(F1801),(F1801-INDEX('Price Data'!H:H,MATCH(TEXT(A1801,"YYYY-MM-DD"),'Price Data'!G:G,0)+1))/INDEX('Price Data'!H:H,MATCH(TEXT(A1801,"YYYY-MM-DD"),'Price Data'!G:G,0)+1),""),"")</f>
        <v>5.8195830420869343E-3</v>
      </c>
      <c r="H1801" s="34">
        <f>IFERROR(INDEX('Price Data'!K:K,MATCH(TEXT(A1801,"YYYY-MM-DD"),'Price Data'!J:J,0)),"")</f>
        <v>1.87</v>
      </c>
      <c r="I1801" s="10" cm="1">
        <f t="array" ref="I1801">IFERROR(IF(ISNUMBER(H1801),(H1801-INDEX('Price Data'!K:K,MATCH(TEXT(A1801,"YYYY-MM-DD"),'Price Data'!J:J,0)+1))/INDEX('Price Data'!K:K,MATCH(TEXT(A1801,"YYYY-MM-DD"),'Price Data'!J:J,0)+1),""),"")</f>
        <v>2.1857923497267777E-2</v>
      </c>
      <c r="J1801" s="34">
        <f>IFERROR(INDEX('Price Data'!N:N,MATCH(TEXT(A1801,"YYYY-MM-DD"),'Price Data'!M:M,0)),"")</f>
        <v>2.31</v>
      </c>
      <c r="K1801" s="10" cm="1">
        <f t="array" ref="K1801">IFERROR(IF(ISNUMBER(J1801),(J1801-INDEX('Price Data'!N:N,MATCH(TEXT(A1801,"YYYY-MM-DD"),'Price Data'!M:M,0)+1))/INDEX('Price Data'!N:N,MATCH(TEXT(A1801,"YYYY-MM-DD"),'Price Data'!M:M,0)+1),""),"")</f>
        <v>1.7621145374449355E-2</v>
      </c>
      <c r="L1801" s="34">
        <f>IFERROR(INDEX('Price Data'!Q:Q,MATCH(TEXT(A1801,"YYYY-MM-DD"),'Price Data'!P:P,0)),"")</f>
        <v>1.7</v>
      </c>
      <c r="M1801" s="10" cm="1">
        <f t="array" ref="M1801">IFERROR(IF(ISNUMBER(L1801),(L1801-INDEX('Price Data'!Q:Q,MATCH(TEXT(A1801,"YYYY-MM-DD"),'Price Data'!P:P,0)+1))/INDEX('Price Data'!Q:Q,MATCH(TEXT(A1801,"YYYY-MM-DD"),'Price Data'!P:P,0)+1),""),"")</f>
        <v>3.0303030303030332E-2</v>
      </c>
      <c r="N1801" s="34">
        <f>IFERROR(INDEX('Price Data'!T:T,MATCH(TEXT(A1801,"YYYY-MM-DD"),'Price Data'!S:S,0)),"")</f>
        <v>2.1</v>
      </c>
      <c r="O1801" s="10" cm="1">
        <f t="array" ref="O1801">IFERROR(IF(ISNUMBER(N1801),(N1801-INDEX('Price Data'!T:T,MATCH(TEXT(A1801,"YYYY-MM-DD"),'Price Data'!S:S,0)+1))/INDEX('Price Data'!T:T,MATCH(TEXT(A1801,"YYYY-MM-DD"),'Price Data'!S:S,0)+1),""),"")</f>
        <v>9.6153846153846229E-3</v>
      </c>
    </row>
    <row r="1802" spans="1:15" x14ac:dyDescent="0.3">
      <c r="A1802" s="8">
        <v>43621</v>
      </c>
      <c r="B1802" s="34">
        <f>IFERROR(INDEX('Price Data'!B:B,MATCH(TEXT(A1802,"YYYY-MM-DD"),'Price Data'!A:A,0)),"")</f>
        <v>20156</v>
      </c>
      <c r="C1802" s="10" cm="1">
        <f t="array" ref="C1802">IFERROR(IF(ISNUMBER(B1802),(B1802-INDEX('Price Data'!B:B,MATCH(TEXT(A1802,"YYYY-MM-DD"),'Price Data'!A:A,0)+1))/INDEX('Price Data'!B:B,MATCH(TEXT(A1802,"YYYY-MM-DD"),'Price Data'!A:A,0)+1),""),"")</f>
        <v>-3.6086806070492858E-3</v>
      </c>
      <c r="D1802" s="34">
        <f>IFERROR(INDEX('Price Data'!E:E,MATCH(TEXT(A1802,"YYYY-MM-DD"),'Price Data'!D:D,0)),"")</f>
        <v>10.07</v>
      </c>
      <c r="E1802" s="10" cm="1">
        <f t="array" ref="E1802">IFERROR(IF(ISNUMBER(D1802),(D1802-INDEX('Price Data'!E:E,MATCH(TEXT(A1802,"YYYY-MM-DD"),'Price Data'!D:D,0)+1))/INDEX('Price Data'!E:E,MATCH(TEXT(A1802,"YYYY-MM-DD"),'Price Data'!D:D,0)+1),""),"")</f>
        <v>-3.4515819750719025E-2</v>
      </c>
      <c r="F1802" s="34">
        <f>IFERROR(INDEX('Price Data'!H:H,MATCH(TEXT(A1802,"YYYY-MM-DD"),'Price Data'!G:G,0)),"")</f>
        <v>101.599998</v>
      </c>
      <c r="G1802" s="10" cm="1">
        <f t="array" ref="G1802">IFERROR(IF(ISNUMBER(F1802),(F1802-INDEX('Price Data'!H:H,MATCH(TEXT(A1802,"YYYY-MM-DD"),'Price Data'!G:G,0)+1))/INDEX('Price Data'!H:H,MATCH(TEXT(A1802,"YYYY-MM-DD"),'Price Data'!G:G,0)+1),""),"")</f>
        <v>-2.02507141827593E-2</v>
      </c>
      <c r="H1802" s="34">
        <f>IFERROR(INDEX('Price Data'!K:K,MATCH(TEXT(A1802,"YYYY-MM-DD"),'Price Data'!J:J,0)),"")</f>
        <v>1.85</v>
      </c>
      <c r="I1802" s="10" cm="1">
        <f t="array" ref="I1802">IFERROR(IF(ISNUMBER(H1802),(H1802-INDEX('Price Data'!K:K,MATCH(TEXT(A1802,"YYYY-MM-DD"),'Price Data'!J:J,0)+1))/INDEX('Price Data'!K:K,MATCH(TEXT(A1802,"YYYY-MM-DD"),'Price Data'!J:J,0)+1),""),"")</f>
        <v>-1.0695187165775409E-2</v>
      </c>
      <c r="J1802" s="34">
        <f>IFERROR(INDEX('Price Data'!N:N,MATCH(TEXT(A1802,"YYYY-MM-DD"),'Price Data'!M:M,0)),"")</f>
        <v>2.27</v>
      </c>
      <c r="K1802" s="10" cm="1">
        <f t="array" ref="K1802">IFERROR(IF(ISNUMBER(J1802),(J1802-INDEX('Price Data'!N:N,MATCH(TEXT(A1802,"YYYY-MM-DD"),'Price Data'!M:M,0)+1))/INDEX('Price Data'!N:N,MATCH(TEXT(A1802,"YYYY-MM-DD"),'Price Data'!M:M,0)+1),""),"")</f>
        <v>-1.731601731601733E-2</v>
      </c>
      <c r="L1802" s="34">
        <f>IFERROR(INDEX('Price Data'!Q:Q,MATCH(TEXT(A1802,"YYYY-MM-DD"),'Price Data'!P:P,0)),"")</f>
        <v>1.67</v>
      </c>
      <c r="M1802" s="10" cm="1">
        <f t="array" ref="M1802">IFERROR(IF(ISNUMBER(L1802),(L1802-INDEX('Price Data'!Q:Q,MATCH(TEXT(A1802,"YYYY-MM-DD"),'Price Data'!P:P,0)+1))/INDEX('Price Data'!Q:Q,MATCH(TEXT(A1802,"YYYY-MM-DD"),'Price Data'!P:P,0)+1),""),"")</f>
        <v>-1.7647058823529429E-2</v>
      </c>
      <c r="N1802" s="34">
        <f>IFERROR(INDEX('Price Data'!T:T,MATCH(TEXT(A1802,"YYYY-MM-DD"),'Price Data'!S:S,0)),"")</f>
        <v>2.1</v>
      </c>
      <c r="O1802" s="10" cm="1">
        <f t="array" ref="O1802">IFERROR(IF(ISNUMBER(N1802),(N1802-INDEX('Price Data'!T:T,MATCH(TEXT(A1802,"YYYY-MM-DD"),'Price Data'!S:S,0)+1))/INDEX('Price Data'!T:T,MATCH(TEXT(A1802,"YYYY-MM-DD"),'Price Data'!S:S,0)+1),""),"")</f>
        <v>0</v>
      </c>
    </row>
    <row r="1803" spans="1:15" x14ac:dyDescent="0.3">
      <c r="A1803" s="8">
        <v>43622</v>
      </c>
      <c r="B1803" s="34">
        <f>IFERROR(INDEX('Price Data'!B:B,MATCH(TEXT(A1803,"YYYY-MM-DD"),'Price Data'!A:A,0)),"")</f>
        <v>20178</v>
      </c>
      <c r="C1803" s="10" cm="1">
        <f t="array" ref="C1803">IFERROR(IF(ISNUMBER(B1803),(B1803-INDEX('Price Data'!B:B,MATCH(TEXT(A1803,"YYYY-MM-DD"),'Price Data'!A:A,0)+1))/INDEX('Price Data'!B:B,MATCH(TEXT(A1803,"YYYY-MM-DD"),'Price Data'!A:A,0)+1),""),"")</f>
        <v>1.091486406032943E-3</v>
      </c>
      <c r="D1803" s="34">
        <f>IFERROR(INDEX('Price Data'!E:E,MATCH(TEXT(A1803,"YYYY-MM-DD"),'Price Data'!D:D,0)),"")</f>
        <v>9.9600000000000009</v>
      </c>
      <c r="E1803" s="10" cm="1">
        <f t="array" ref="E1803">IFERROR(IF(ISNUMBER(D1803),(D1803-INDEX('Price Data'!E:E,MATCH(TEXT(A1803,"YYYY-MM-DD"),'Price Data'!D:D,0)+1))/INDEX('Price Data'!E:E,MATCH(TEXT(A1803,"YYYY-MM-DD"),'Price Data'!D:D,0)+1),""),"")</f>
        <v>-1.0923535253227352E-2</v>
      </c>
      <c r="F1803" s="34">
        <f>IFERROR(INDEX('Price Data'!H:H,MATCH(TEXT(A1803,"YYYY-MM-DD"),'Price Data'!G:G,0)),"")</f>
        <v>100.699997</v>
      </c>
      <c r="G1803" s="10" cm="1">
        <f t="array" ref="G1803">IFERROR(IF(ISNUMBER(F1803),(F1803-INDEX('Price Data'!H:H,MATCH(TEXT(A1803,"YYYY-MM-DD"),'Price Data'!G:G,0)+1))/INDEX('Price Data'!H:H,MATCH(TEXT(A1803,"YYYY-MM-DD"),'Price Data'!G:G,0)+1),""),"")</f>
        <v>-8.8582777334306959E-3</v>
      </c>
      <c r="H1803" s="34">
        <f>IFERROR(INDEX('Price Data'!K:K,MATCH(TEXT(A1803,"YYYY-MM-DD"),'Price Data'!J:J,0)),"")</f>
        <v>1.83</v>
      </c>
      <c r="I1803" s="10" cm="1">
        <f t="array" ref="I1803">IFERROR(IF(ISNUMBER(H1803),(H1803-INDEX('Price Data'!K:K,MATCH(TEXT(A1803,"YYYY-MM-DD"),'Price Data'!J:J,0)+1))/INDEX('Price Data'!K:K,MATCH(TEXT(A1803,"YYYY-MM-DD"),'Price Data'!J:J,0)+1),""),"")</f>
        <v>-1.081081081081082E-2</v>
      </c>
      <c r="J1803" s="34">
        <f>IFERROR(INDEX('Price Data'!N:N,MATCH(TEXT(A1803,"YYYY-MM-DD"),'Price Data'!M:M,0)),"")</f>
        <v>2.2400000000000002</v>
      </c>
      <c r="K1803" s="10" cm="1">
        <f t="array" ref="K1803">IFERROR(IF(ISNUMBER(J1803),(J1803-INDEX('Price Data'!N:N,MATCH(TEXT(A1803,"YYYY-MM-DD"),'Price Data'!M:M,0)+1))/INDEX('Price Data'!N:N,MATCH(TEXT(A1803,"YYYY-MM-DD"),'Price Data'!M:M,0)+1),""),"")</f>
        <v>-1.3215859030836918E-2</v>
      </c>
      <c r="L1803" s="34">
        <f>IFERROR(INDEX('Price Data'!Q:Q,MATCH(TEXT(A1803,"YYYY-MM-DD"),'Price Data'!P:P,0)),"")</f>
        <v>1.63</v>
      </c>
      <c r="M1803" s="10" cm="1">
        <f t="array" ref="M1803">IFERROR(IF(ISNUMBER(L1803),(L1803-INDEX('Price Data'!Q:Q,MATCH(TEXT(A1803,"YYYY-MM-DD"),'Price Data'!P:P,0)+1))/INDEX('Price Data'!Q:Q,MATCH(TEXT(A1803,"YYYY-MM-DD"),'Price Data'!P:P,0)+1),""),"")</f>
        <v>-2.3952095808383256E-2</v>
      </c>
      <c r="N1803" s="34">
        <f>IFERROR(INDEX('Price Data'!T:T,MATCH(TEXT(A1803,"YYYY-MM-DD"),'Price Data'!S:S,0)),"")</f>
        <v>2.0299999999999998</v>
      </c>
      <c r="O1803" s="10" cm="1">
        <f t="array" ref="O1803">IFERROR(IF(ISNUMBER(N1803),(N1803-INDEX('Price Data'!T:T,MATCH(TEXT(A1803,"YYYY-MM-DD"),'Price Data'!S:S,0)+1))/INDEX('Price Data'!T:T,MATCH(TEXT(A1803,"YYYY-MM-DD"),'Price Data'!S:S,0)+1),""),"")</f>
        <v>-3.3333333333333465E-2</v>
      </c>
    </row>
    <row r="1804" spans="1:15" x14ac:dyDescent="0.3">
      <c r="A1804" s="8">
        <v>43623</v>
      </c>
      <c r="B1804" s="34">
        <f>IFERROR(INDEX('Price Data'!B:B,MATCH(TEXT(A1804,"YYYY-MM-DD"),'Price Data'!A:A,0)),"")</f>
        <v>20361</v>
      </c>
      <c r="C1804" s="10" cm="1">
        <f t="array" ref="C1804">IFERROR(IF(ISNUMBER(B1804),(B1804-INDEX('Price Data'!B:B,MATCH(TEXT(A1804,"YYYY-MM-DD"),'Price Data'!A:A,0)+1))/INDEX('Price Data'!B:B,MATCH(TEXT(A1804,"YYYY-MM-DD"),'Price Data'!A:A,0)+1),""),"")</f>
        <v>9.0692833779363671E-3</v>
      </c>
      <c r="D1804" s="34">
        <f>IFERROR(INDEX('Price Data'!E:E,MATCH(TEXT(A1804,"YYYY-MM-DD"),'Price Data'!D:D,0)),"")</f>
        <v>10.02</v>
      </c>
      <c r="E1804" s="10" cm="1">
        <f t="array" ref="E1804">IFERROR(IF(ISNUMBER(D1804),(D1804-INDEX('Price Data'!E:E,MATCH(TEXT(A1804,"YYYY-MM-DD"),'Price Data'!D:D,0)+1))/INDEX('Price Data'!E:E,MATCH(TEXT(A1804,"YYYY-MM-DD"),'Price Data'!D:D,0)+1),""),"")</f>
        <v>6.0240963855420398E-3</v>
      </c>
      <c r="F1804" s="34">
        <f>IFERROR(INDEX('Price Data'!H:H,MATCH(TEXT(A1804,"YYYY-MM-DD"),'Price Data'!G:G,0)),"")</f>
        <v>101.699997</v>
      </c>
      <c r="G1804" s="10" cm="1">
        <f t="array" ref="G1804">IFERROR(IF(ISNUMBER(F1804),(F1804-INDEX('Price Data'!H:H,MATCH(TEXT(A1804,"YYYY-MM-DD"),'Price Data'!G:G,0)+1))/INDEX('Price Data'!H:H,MATCH(TEXT(A1804,"YYYY-MM-DD"),'Price Data'!G:G,0)+1),""),"")</f>
        <v>9.9304868896867987E-3</v>
      </c>
      <c r="H1804" s="34">
        <f>IFERROR(INDEX('Price Data'!K:K,MATCH(TEXT(A1804,"YYYY-MM-DD"),'Price Data'!J:J,0)),"")</f>
        <v>1.83</v>
      </c>
      <c r="I1804" s="10" cm="1">
        <f t="array" ref="I1804">IFERROR(IF(ISNUMBER(H1804),(H1804-INDEX('Price Data'!K:K,MATCH(TEXT(A1804,"YYYY-MM-DD"),'Price Data'!J:J,0)+1))/INDEX('Price Data'!K:K,MATCH(TEXT(A1804,"YYYY-MM-DD"),'Price Data'!J:J,0)+1),""),"")</f>
        <v>0</v>
      </c>
      <c r="J1804" s="34">
        <f>IFERROR(INDEX('Price Data'!N:N,MATCH(TEXT(A1804,"YYYY-MM-DD"),'Price Data'!M:M,0)),"")</f>
        <v>2.2400000000000002</v>
      </c>
      <c r="K1804" s="10" cm="1">
        <f t="array" ref="K1804">IFERROR(IF(ISNUMBER(J1804),(J1804-INDEX('Price Data'!N:N,MATCH(TEXT(A1804,"YYYY-MM-DD"),'Price Data'!M:M,0)+1))/INDEX('Price Data'!N:N,MATCH(TEXT(A1804,"YYYY-MM-DD"),'Price Data'!M:M,0)+1),""),"")</f>
        <v>0</v>
      </c>
      <c r="L1804" s="34">
        <f>IFERROR(INDEX('Price Data'!Q:Q,MATCH(TEXT(A1804,"YYYY-MM-DD"),'Price Data'!P:P,0)),"")</f>
        <v>1.63</v>
      </c>
      <c r="M1804" s="10" cm="1">
        <f t="array" ref="M1804">IFERROR(IF(ISNUMBER(L1804),(L1804-INDEX('Price Data'!Q:Q,MATCH(TEXT(A1804,"YYYY-MM-DD"),'Price Data'!P:P,0)+1))/INDEX('Price Data'!Q:Q,MATCH(TEXT(A1804,"YYYY-MM-DD"),'Price Data'!P:P,0)+1),""),"")</f>
        <v>0</v>
      </c>
      <c r="N1804" s="34">
        <f>IFERROR(INDEX('Price Data'!T:T,MATCH(TEXT(A1804,"YYYY-MM-DD"),'Price Data'!S:S,0)),"")</f>
        <v>2</v>
      </c>
      <c r="O1804" s="10" cm="1">
        <f t="array" ref="O1804">IFERROR(IF(ISNUMBER(N1804),(N1804-INDEX('Price Data'!T:T,MATCH(TEXT(A1804,"YYYY-MM-DD"),'Price Data'!S:S,0)+1))/INDEX('Price Data'!T:T,MATCH(TEXT(A1804,"YYYY-MM-DD"),'Price Data'!S:S,0)+1),""),"")</f>
        <v>-1.4778325123152615E-2</v>
      </c>
    </row>
    <row r="1805" spans="1:15" x14ac:dyDescent="0.3">
      <c r="A1805" s="8">
        <v>43624</v>
      </c>
      <c r="B1805" s="34" t="str">
        <f>IFERROR(INDEX('Price Data'!B:B,MATCH(TEXT(A1805,"YYYY-MM-DD"),'Price Data'!A:A,0)),"")</f>
        <v/>
      </c>
      <c r="C1805" s="10" t="str" cm="1">
        <f t="array" ref="C1805">IFERROR(IF(ISNUMBER(B1805),(B1805-INDEX('Price Data'!B:B,MATCH(TEXT(A1805,"YYYY-MM-DD"),'Price Data'!A:A,0)+1))/INDEX('Price Data'!B:B,MATCH(TEXT(A1805,"YYYY-MM-DD"),'Price Data'!A:A,0)+1),""),"")</f>
        <v/>
      </c>
      <c r="D1805" s="34" t="str">
        <f>IFERROR(INDEX('Price Data'!E:E,MATCH(TEXT(A1805,"YYYY-MM-DD"),'Price Data'!D:D,0)),"")</f>
        <v/>
      </c>
      <c r="E1805" s="10" t="str" cm="1">
        <f t="array" ref="E1805">IFERROR(IF(ISNUMBER(D1805),(D1805-INDEX('Price Data'!E:E,MATCH(TEXT(A1805,"YYYY-MM-DD"),'Price Data'!D:D,0)+1))/INDEX('Price Data'!E:E,MATCH(TEXT(A1805,"YYYY-MM-DD"),'Price Data'!D:D,0)+1),""),"")</f>
        <v/>
      </c>
      <c r="F1805" s="34" t="str">
        <f>IFERROR(INDEX('Price Data'!H:H,MATCH(TEXT(A1805,"YYYY-MM-DD"),'Price Data'!G:G,0)),"")</f>
        <v/>
      </c>
      <c r="G1805" s="10" t="str" cm="1">
        <f t="array" ref="G1805">IFERROR(IF(ISNUMBER(F1805),(F1805-INDEX('Price Data'!H:H,MATCH(TEXT(A1805,"YYYY-MM-DD"),'Price Data'!G:G,0)+1))/INDEX('Price Data'!H:H,MATCH(TEXT(A1805,"YYYY-MM-DD"),'Price Data'!G:G,0)+1),""),"")</f>
        <v/>
      </c>
      <c r="H1805" s="34" t="str">
        <f>IFERROR(INDEX('Price Data'!K:K,MATCH(TEXT(A1805,"YYYY-MM-DD"),'Price Data'!J:J,0)),"")</f>
        <v/>
      </c>
      <c r="I1805" s="10" t="str" cm="1">
        <f t="array" ref="I1805">IFERROR(IF(ISNUMBER(H1805),(H1805-INDEX('Price Data'!K:K,MATCH(TEXT(A1805,"YYYY-MM-DD"),'Price Data'!J:J,0)+1))/INDEX('Price Data'!K:K,MATCH(TEXT(A1805,"YYYY-MM-DD"),'Price Data'!J:J,0)+1),""),"")</f>
        <v/>
      </c>
      <c r="J1805" s="34" t="str">
        <f>IFERROR(INDEX('Price Data'!N:N,MATCH(TEXT(A1805,"YYYY-MM-DD"),'Price Data'!M:M,0)),"")</f>
        <v/>
      </c>
      <c r="K1805" s="10" t="str" cm="1">
        <f t="array" ref="K1805">IFERROR(IF(ISNUMBER(J1805),(J1805-INDEX('Price Data'!N:N,MATCH(TEXT(A1805,"YYYY-MM-DD"),'Price Data'!M:M,0)+1))/INDEX('Price Data'!N:N,MATCH(TEXT(A1805,"YYYY-MM-DD"),'Price Data'!M:M,0)+1),""),"")</f>
        <v/>
      </c>
      <c r="L1805" s="34" t="str">
        <f>IFERROR(INDEX('Price Data'!Q:Q,MATCH(TEXT(A1805,"YYYY-MM-DD"),'Price Data'!P:P,0)),"")</f>
        <v/>
      </c>
      <c r="M1805" s="10" t="str" cm="1">
        <f t="array" ref="M1805">IFERROR(IF(ISNUMBER(L1805),(L1805-INDEX('Price Data'!Q:Q,MATCH(TEXT(A1805,"YYYY-MM-DD"),'Price Data'!P:P,0)+1))/INDEX('Price Data'!Q:Q,MATCH(TEXT(A1805,"YYYY-MM-DD"),'Price Data'!P:P,0)+1),""),"")</f>
        <v/>
      </c>
      <c r="N1805" s="34" t="str">
        <f>IFERROR(INDEX('Price Data'!T:T,MATCH(TEXT(A1805,"YYYY-MM-DD"),'Price Data'!S:S,0)),"")</f>
        <v/>
      </c>
      <c r="O1805" s="10" t="str" cm="1">
        <f t="array" ref="O1805">IFERROR(IF(ISNUMBER(N1805),(N1805-INDEX('Price Data'!T:T,MATCH(TEXT(A1805,"YYYY-MM-DD"),'Price Data'!S:S,0)+1))/INDEX('Price Data'!T:T,MATCH(TEXT(A1805,"YYYY-MM-DD"),'Price Data'!S:S,0)+1),""),"")</f>
        <v/>
      </c>
    </row>
    <row r="1806" spans="1:15" x14ac:dyDescent="0.3">
      <c r="A1806" s="8">
        <v>43625</v>
      </c>
      <c r="B1806" s="34" t="str">
        <f>IFERROR(INDEX('Price Data'!B:B,MATCH(TEXT(A1806,"YYYY-MM-DD"),'Price Data'!A:A,0)),"")</f>
        <v/>
      </c>
      <c r="C1806" s="10" t="str" cm="1">
        <f t="array" ref="C1806">IFERROR(IF(ISNUMBER(B1806),(B1806-INDEX('Price Data'!B:B,MATCH(TEXT(A1806,"YYYY-MM-DD"),'Price Data'!A:A,0)+1))/INDEX('Price Data'!B:B,MATCH(TEXT(A1806,"YYYY-MM-DD"),'Price Data'!A:A,0)+1),""),"")</f>
        <v/>
      </c>
      <c r="D1806" s="34" t="str">
        <f>IFERROR(INDEX('Price Data'!E:E,MATCH(TEXT(A1806,"YYYY-MM-DD"),'Price Data'!D:D,0)),"")</f>
        <v/>
      </c>
      <c r="E1806" s="10" t="str" cm="1">
        <f t="array" ref="E1806">IFERROR(IF(ISNUMBER(D1806),(D1806-INDEX('Price Data'!E:E,MATCH(TEXT(A1806,"YYYY-MM-DD"),'Price Data'!D:D,0)+1))/INDEX('Price Data'!E:E,MATCH(TEXT(A1806,"YYYY-MM-DD"),'Price Data'!D:D,0)+1),""),"")</f>
        <v/>
      </c>
      <c r="F1806" s="34" t="str">
        <f>IFERROR(INDEX('Price Data'!H:H,MATCH(TEXT(A1806,"YYYY-MM-DD"),'Price Data'!G:G,0)),"")</f>
        <v/>
      </c>
      <c r="G1806" s="10" t="str" cm="1">
        <f t="array" ref="G1806">IFERROR(IF(ISNUMBER(F1806),(F1806-INDEX('Price Data'!H:H,MATCH(TEXT(A1806,"YYYY-MM-DD"),'Price Data'!G:G,0)+1))/INDEX('Price Data'!H:H,MATCH(TEXT(A1806,"YYYY-MM-DD"),'Price Data'!G:G,0)+1),""),"")</f>
        <v/>
      </c>
      <c r="H1806" s="34" t="str">
        <f>IFERROR(INDEX('Price Data'!K:K,MATCH(TEXT(A1806,"YYYY-MM-DD"),'Price Data'!J:J,0)),"")</f>
        <v/>
      </c>
      <c r="I1806" s="10" t="str" cm="1">
        <f t="array" ref="I1806">IFERROR(IF(ISNUMBER(H1806),(H1806-INDEX('Price Data'!K:K,MATCH(TEXT(A1806,"YYYY-MM-DD"),'Price Data'!J:J,0)+1))/INDEX('Price Data'!K:K,MATCH(TEXT(A1806,"YYYY-MM-DD"),'Price Data'!J:J,0)+1),""),"")</f>
        <v/>
      </c>
      <c r="J1806" s="34" t="str">
        <f>IFERROR(INDEX('Price Data'!N:N,MATCH(TEXT(A1806,"YYYY-MM-DD"),'Price Data'!M:M,0)),"")</f>
        <v/>
      </c>
      <c r="K1806" s="10" t="str" cm="1">
        <f t="array" ref="K1806">IFERROR(IF(ISNUMBER(J1806),(J1806-INDEX('Price Data'!N:N,MATCH(TEXT(A1806,"YYYY-MM-DD"),'Price Data'!M:M,0)+1))/INDEX('Price Data'!N:N,MATCH(TEXT(A1806,"YYYY-MM-DD"),'Price Data'!M:M,0)+1),""),"")</f>
        <v/>
      </c>
      <c r="L1806" s="34" t="str">
        <f>IFERROR(INDEX('Price Data'!Q:Q,MATCH(TEXT(A1806,"YYYY-MM-DD"),'Price Data'!P:P,0)),"")</f>
        <v/>
      </c>
      <c r="M1806" s="10" t="str" cm="1">
        <f t="array" ref="M1806">IFERROR(IF(ISNUMBER(L1806),(L1806-INDEX('Price Data'!Q:Q,MATCH(TEXT(A1806,"YYYY-MM-DD"),'Price Data'!P:P,0)+1))/INDEX('Price Data'!Q:Q,MATCH(TEXT(A1806,"YYYY-MM-DD"),'Price Data'!P:P,0)+1),""),"")</f>
        <v/>
      </c>
      <c r="N1806" s="34" t="str">
        <f>IFERROR(INDEX('Price Data'!T:T,MATCH(TEXT(A1806,"YYYY-MM-DD"),'Price Data'!S:S,0)),"")</f>
        <v/>
      </c>
      <c r="O1806" s="10" t="str" cm="1">
        <f t="array" ref="O1806">IFERROR(IF(ISNUMBER(N1806),(N1806-INDEX('Price Data'!T:T,MATCH(TEXT(A1806,"YYYY-MM-DD"),'Price Data'!S:S,0)+1))/INDEX('Price Data'!T:T,MATCH(TEXT(A1806,"YYYY-MM-DD"),'Price Data'!S:S,0)+1),""),"")</f>
        <v/>
      </c>
    </row>
    <row r="1807" spans="1:15" x14ac:dyDescent="0.3">
      <c r="A1807" s="8">
        <v>43626</v>
      </c>
      <c r="B1807" s="34">
        <f>IFERROR(INDEX('Price Data'!B:B,MATCH(TEXT(A1807,"YYYY-MM-DD"),'Price Data'!A:A,0)),"")</f>
        <v>20485</v>
      </c>
      <c r="C1807" s="10" cm="1">
        <f t="array" ref="C1807">IFERROR(IF(ISNUMBER(B1807),(B1807-INDEX('Price Data'!B:B,MATCH(TEXT(A1807,"YYYY-MM-DD"),'Price Data'!A:A,0)+1))/INDEX('Price Data'!B:B,MATCH(TEXT(A1807,"YYYY-MM-DD"),'Price Data'!A:A,0)+1),""),"")</f>
        <v>6.0900741613869654E-3</v>
      </c>
      <c r="D1807" s="34">
        <f>IFERROR(INDEX('Price Data'!E:E,MATCH(TEXT(A1807,"YYYY-MM-DD"),'Price Data'!D:D,0)),"")</f>
        <v>10.24</v>
      </c>
      <c r="E1807" s="10" cm="1">
        <f t="array" ref="E1807">IFERROR(IF(ISNUMBER(D1807),(D1807-INDEX('Price Data'!E:E,MATCH(TEXT(A1807,"YYYY-MM-DD"),'Price Data'!D:D,0)+1))/INDEX('Price Data'!E:E,MATCH(TEXT(A1807,"YYYY-MM-DD"),'Price Data'!D:D,0)+1),""),"")</f>
        <v>2.1956087824351361E-2</v>
      </c>
      <c r="F1807" s="34">
        <f>IFERROR(INDEX('Price Data'!H:H,MATCH(TEXT(A1807,"YYYY-MM-DD"),'Price Data'!G:G,0)),"")</f>
        <v>103.300003</v>
      </c>
      <c r="G1807" s="10" cm="1">
        <f t="array" ref="G1807">IFERROR(IF(ISNUMBER(F1807),(F1807-INDEX('Price Data'!H:H,MATCH(TEXT(A1807,"YYYY-MM-DD"),'Price Data'!G:G,0)+1))/INDEX('Price Data'!H:H,MATCH(TEXT(A1807,"YYYY-MM-DD"),'Price Data'!G:G,0)+1),""),"")</f>
        <v>1.5732606167136932E-2</v>
      </c>
      <c r="H1807" s="34">
        <f>IFERROR(INDEX('Price Data'!K:K,MATCH(TEXT(A1807,"YYYY-MM-DD"),'Price Data'!J:J,0)),"")</f>
        <v>1.85</v>
      </c>
      <c r="I1807" s="10" cm="1">
        <f t="array" ref="I1807">IFERROR(IF(ISNUMBER(H1807),(H1807-INDEX('Price Data'!K:K,MATCH(TEXT(A1807,"YYYY-MM-DD"),'Price Data'!J:J,0)+1))/INDEX('Price Data'!K:K,MATCH(TEXT(A1807,"YYYY-MM-DD"),'Price Data'!J:J,0)+1),""),"")</f>
        <v>1.0928961748633888E-2</v>
      </c>
      <c r="J1807" s="34">
        <f>IFERROR(INDEX('Price Data'!N:N,MATCH(TEXT(A1807,"YYYY-MM-DD"),'Price Data'!M:M,0)),"")</f>
        <v>2.31</v>
      </c>
      <c r="K1807" s="10" cm="1">
        <f t="array" ref="K1807">IFERROR(IF(ISNUMBER(J1807),(J1807-INDEX('Price Data'!N:N,MATCH(TEXT(A1807,"YYYY-MM-DD"),'Price Data'!M:M,0)+1))/INDEX('Price Data'!N:N,MATCH(TEXT(A1807,"YYYY-MM-DD"),'Price Data'!M:M,0)+1),""),"")</f>
        <v>3.1249999999999927E-2</v>
      </c>
      <c r="L1807" s="34">
        <f>IFERROR(INDEX('Price Data'!Q:Q,MATCH(TEXT(A1807,"YYYY-MM-DD"),'Price Data'!P:P,0)),"")</f>
        <v>1.69</v>
      </c>
      <c r="M1807" s="10" cm="1">
        <f t="array" ref="M1807">IFERROR(IF(ISNUMBER(L1807),(L1807-INDEX('Price Data'!Q:Q,MATCH(TEXT(A1807,"YYYY-MM-DD"),'Price Data'!P:P,0)+1))/INDEX('Price Data'!Q:Q,MATCH(TEXT(A1807,"YYYY-MM-DD"),'Price Data'!P:P,0)+1),""),"")</f>
        <v>3.6809815950920283E-2</v>
      </c>
      <c r="N1807" s="34">
        <f>IFERROR(INDEX('Price Data'!T:T,MATCH(TEXT(A1807,"YYYY-MM-DD"),'Price Data'!S:S,0)),"")</f>
        <v>2.0099999999999998</v>
      </c>
      <c r="O1807" s="10" cm="1">
        <f t="array" ref="O1807">IFERROR(IF(ISNUMBER(N1807),(N1807-INDEX('Price Data'!T:T,MATCH(TEXT(A1807,"YYYY-MM-DD"),'Price Data'!S:S,0)+1))/INDEX('Price Data'!T:T,MATCH(TEXT(A1807,"YYYY-MM-DD"),'Price Data'!S:S,0)+1),""),"")</f>
        <v>4.9999999999998934E-3</v>
      </c>
    </row>
    <row r="1808" spans="1:15" x14ac:dyDescent="0.3">
      <c r="A1808" s="8">
        <v>43627</v>
      </c>
      <c r="B1808" s="34">
        <f>IFERROR(INDEX('Price Data'!B:B,MATCH(TEXT(A1808,"YYYY-MM-DD"),'Price Data'!A:A,0)),"")</f>
        <v>20610</v>
      </c>
      <c r="C1808" s="10" cm="1">
        <f t="array" ref="C1808">IFERROR(IF(ISNUMBER(B1808),(B1808-INDEX('Price Data'!B:B,MATCH(TEXT(A1808,"YYYY-MM-DD"),'Price Data'!A:A,0)+1))/INDEX('Price Data'!B:B,MATCH(TEXT(A1808,"YYYY-MM-DD"),'Price Data'!A:A,0)+1),""),"")</f>
        <v>6.1020258725896998E-3</v>
      </c>
      <c r="D1808" s="34">
        <f>IFERROR(INDEX('Price Data'!E:E,MATCH(TEXT(A1808,"YYYY-MM-DD"),'Price Data'!D:D,0)),"")</f>
        <v>10.27</v>
      </c>
      <c r="E1808" s="10" cm="1">
        <f t="array" ref="E1808">IFERROR(IF(ISNUMBER(D1808),(D1808-INDEX('Price Data'!E:E,MATCH(TEXT(A1808,"YYYY-MM-DD"),'Price Data'!D:D,0)+1))/INDEX('Price Data'!E:E,MATCH(TEXT(A1808,"YYYY-MM-DD"),'Price Data'!D:D,0)+1),""),"")</f>
        <v>2.9296874999999375E-3</v>
      </c>
      <c r="F1808" s="34">
        <f>IFERROR(INDEX('Price Data'!H:H,MATCH(TEXT(A1808,"YYYY-MM-DD"),'Price Data'!G:G,0)),"")</f>
        <v>103.599998</v>
      </c>
      <c r="G1808" s="10" cm="1">
        <f t="array" ref="G1808">IFERROR(IF(ISNUMBER(F1808),(F1808-INDEX('Price Data'!H:H,MATCH(TEXT(A1808,"YYYY-MM-DD"),'Price Data'!G:G,0)+1))/INDEX('Price Data'!H:H,MATCH(TEXT(A1808,"YYYY-MM-DD"),'Price Data'!G:G,0)+1),""),"")</f>
        <v>2.9041141460566613E-3</v>
      </c>
      <c r="H1808" s="34">
        <f>IFERROR(INDEX('Price Data'!K:K,MATCH(TEXT(A1808,"YYYY-MM-DD"),'Price Data'!J:J,0)),"")</f>
        <v>1.85</v>
      </c>
      <c r="I1808" s="10" cm="1">
        <f t="array" ref="I1808">IFERROR(IF(ISNUMBER(H1808),(H1808-INDEX('Price Data'!K:K,MATCH(TEXT(A1808,"YYYY-MM-DD"),'Price Data'!J:J,0)+1))/INDEX('Price Data'!K:K,MATCH(TEXT(A1808,"YYYY-MM-DD"),'Price Data'!J:J,0)+1),""),"")</f>
        <v>0</v>
      </c>
      <c r="J1808" s="34">
        <f>IFERROR(INDEX('Price Data'!N:N,MATCH(TEXT(A1808,"YYYY-MM-DD"),'Price Data'!M:M,0)),"")</f>
        <v>2.33</v>
      </c>
      <c r="K1808" s="10" cm="1">
        <f t="array" ref="K1808">IFERROR(IF(ISNUMBER(J1808),(J1808-INDEX('Price Data'!N:N,MATCH(TEXT(A1808,"YYYY-MM-DD"),'Price Data'!M:M,0)+1))/INDEX('Price Data'!N:N,MATCH(TEXT(A1808,"YYYY-MM-DD"),'Price Data'!M:M,0)+1),""),"")</f>
        <v>8.6580086580086649E-3</v>
      </c>
      <c r="L1808" s="34">
        <f>IFERROR(INDEX('Price Data'!Q:Q,MATCH(TEXT(A1808,"YYYY-MM-DD"),'Price Data'!P:P,0)),"")</f>
        <v>1.71</v>
      </c>
      <c r="M1808" s="10" cm="1">
        <f t="array" ref="M1808">IFERROR(IF(ISNUMBER(L1808),(L1808-INDEX('Price Data'!Q:Q,MATCH(TEXT(A1808,"YYYY-MM-DD"),'Price Data'!P:P,0)+1))/INDEX('Price Data'!Q:Q,MATCH(TEXT(A1808,"YYYY-MM-DD"),'Price Data'!P:P,0)+1),""),"")</f>
        <v>1.1834319526627229E-2</v>
      </c>
      <c r="N1808" s="34">
        <f>IFERROR(INDEX('Price Data'!T:T,MATCH(TEXT(A1808,"YYYY-MM-DD"),'Price Data'!S:S,0)),"")</f>
        <v>2.02</v>
      </c>
      <c r="O1808" s="10" cm="1">
        <f t="array" ref="O1808">IFERROR(IF(ISNUMBER(N1808),(N1808-INDEX('Price Data'!T:T,MATCH(TEXT(A1808,"YYYY-MM-DD"),'Price Data'!S:S,0)+1))/INDEX('Price Data'!T:T,MATCH(TEXT(A1808,"YYYY-MM-DD"),'Price Data'!S:S,0)+1),""),"")</f>
        <v>4.975124378109568E-3</v>
      </c>
    </row>
    <row r="1809" spans="1:15" x14ac:dyDescent="0.3">
      <c r="A1809" s="8">
        <v>43628</v>
      </c>
      <c r="B1809" s="34">
        <f>IFERROR(INDEX('Price Data'!B:B,MATCH(TEXT(A1809,"YYYY-MM-DD"),'Price Data'!A:A,0)),"")</f>
        <v>20463</v>
      </c>
      <c r="C1809" s="10" cm="1">
        <f t="array" ref="C1809">IFERROR(IF(ISNUMBER(B1809),(B1809-INDEX('Price Data'!B:B,MATCH(TEXT(A1809,"YYYY-MM-DD"),'Price Data'!A:A,0)+1))/INDEX('Price Data'!B:B,MATCH(TEXT(A1809,"YYYY-MM-DD"),'Price Data'!A:A,0)+1),""),"")</f>
        <v>-7.1324599708879185E-3</v>
      </c>
      <c r="D1809" s="34">
        <f>IFERROR(INDEX('Price Data'!E:E,MATCH(TEXT(A1809,"YYYY-MM-DD"),'Price Data'!D:D,0)),"")</f>
        <v>10.050000000000001</v>
      </c>
      <c r="E1809" s="10" cm="1">
        <f t="array" ref="E1809">IFERROR(IF(ISNUMBER(D1809),(D1809-INDEX('Price Data'!E:E,MATCH(TEXT(A1809,"YYYY-MM-DD"),'Price Data'!D:D,0)+1))/INDEX('Price Data'!E:E,MATCH(TEXT(A1809,"YYYY-MM-DD"),'Price Data'!D:D,0)+1),""),"")</f>
        <v>-2.142161635832511E-2</v>
      </c>
      <c r="F1809" s="34">
        <f>IFERROR(INDEX('Price Data'!H:H,MATCH(TEXT(A1809,"YYYY-MM-DD"),'Price Data'!G:G,0)),"")</f>
        <v>101.400002</v>
      </c>
      <c r="G1809" s="10" cm="1">
        <f t="array" ref="G1809">IFERROR(IF(ISNUMBER(F1809),(F1809-INDEX('Price Data'!H:H,MATCH(TEXT(A1809,"YYYY-MM-DD"),'Price Data'!G:G,0)+1))/INDEX('Price Data'!H:H,MATCH(TEXT(A1809,"YYYY-MM-DD"),'Price Data'!G:G,0)+1),""),"")</f>
        <v>-2.1235483035434023E-2</v>
      </c>
      <c r="H1809" s="34">
        <f>IFERROR(INDEX('Price Data'!K:K,MATCH(TEXT(A1809,"YYYY-MM-DD"),'Price Data'!J:J,0)),"")</f>
        <v>1.83</v>
      </c>
      <c r="I1809" s="10" cm="1">
        <f t="array" ref="I1809">IFERROR(IF(ISNUMBER(H1809),(H1809-INDEX('Price Data'!K:K,MATCH(TEXT(A1809,"YYYY-MM-DD"),'Price Data'!J:J,0)+1))/INDEX('Price Data'!K:K,MATCH(TEXT(A1809,"YYYY-MM-DD"),'Price Data'!J:J,0)+1),""),"")</f>
        <v>-1.081081081081082E-2</v>
      </c>
      <c r="J1809" s="34">
        <f>IFERROR(INDEX('Price Data'!N:N,MATCH(TEXT(A1809,"YYYY-MM-DD"),'Price Data'!M:M,0)),"")</f>
        <v>2.2999999999999998</v>
      </c>
      <c r="K1809" s="10" cm="1">
        <f t="array" ref="K1809">IFERROR(IF(ISNUMBER(J1809),(J1809-INDEX('Price Data'!N:N,MATCH(TEXT(A1809,"YYYY-MM-DD"),'Price Data'!M:M,0)+1))/INDEX('Price Data'!N:N,MATCH(TEXT(A1809,"YYYY-MM-DD"),'Price Data'!M:M,0)+1),""),"")</f>
        <v>-1.2875536480686801E-2</v>
      </c>
      <c r="L1809" s="34">
        <f>IFERROR(INDEX('Price Data'!Q:Q,MATCH(TEXT(A1809,"YYYY-MM-DD"),'Price Data'!P:P,0)),"")</f>
        <v>1.67</v>
      </c>
      <c r="M1809" s="10" cm="1">
        <f t="array" ref="M1809">IFERROR(IF(ISNUMBER(L1809),(L1809-INDEX('Price Data'!Q:Q,MATCH(TEXT(A1809,"YYYY-MM-DD"),'Price Data'!P:P,0)+1))/INDEX('Price Data'!Q:Q,MATCH(TEXT(A1809,"YYYY-MM-DD"),'Price Data'!P:P,0)+1),""),"")</f>
        <v>-2.3391812865497099E-2</v>
      </c>
      <c r="N1809" s="34">
        <f>IFERROR(INDEX('Price Data'!T:T,MATCH(TEXT(A1809,"YYYY-MM-DD"),'Price Data'!S:S,0)),"")</f>
        <v>1.95</v>
      </c>
      <c r="O1809" s="10" cm="1">
        <f t="array" ref="O1809">IFERROR(IF(ISNUMBER(N1809),(N1809-INDEX('Price Data'!T:T,MATCH(TEXT(A1809,"YYYY-MM-DD"),'Price Data'!S:S,0)+1))/INDEX('Price Data'!T:T,MATCH(TEXT(A1809,"YYYY-MM-DD"),'Price Data'!S:S,0)+1),""),"")</f>
        <v>-3.4653465346534684E-2</v>
      </c>
    </row>
    <row r="1810" spans="1:15" x14ac:dyDescent="0.3">
      <c r="A1810" s="8">
        <v>43629</v>
      </c>
      <c r="B1810" s="34">
        <f>IFERROR(INDEX('Price Data'!B:B,MATCH(TEXT(A1810,"YYYY-MM-DD"),'Price Data'!A:A,0)),"")</f>
        <v>20631</v>
      </c>
      <c r="C1810" s="10" cm="1">
        <f t="array" ref="C1810">IFERROR(IF(ISNUMBER(B1810),(B1810-INDEX('Price Data'!B:B,MATCH(TEXT(A1810,"YYYY-MM-DD"),'Price Data'!A:A,0)+1))/INDEX('Price Data'!B:B,MATCH(TEXT(A1810,"YYYY-MM-DD"),'Price Data'!A:A,0)+1),""),"")</f>
        <v>8.2099398915115081E-3</v>
      </c>
      <c r="D1810" s="34">
        <f>IFERROR(INDEX('Price Data'!E:E,MATCH(TEXT(A1810,"YYYY-MM-DD"),'Price Data'!D:D,0)),"")</f>
        <v>10.199999999999999</v>
      </c>
      <c r="E1810" s="10" cm="1">
        <f t="array" ref="E1810">IFERROR(IF(ISNUMBER(D1810),(D1810-INDEX('Price Data'!E:E,MATCH(TEXT(A1810,"YYYY-MM-DD"),'Price Data'!D:D,0)+1))/INDEX('Price Data'!E:E,MATCH(TEXT(A1810,"YYYY-MM-DD"),'Price Data'!D:D,0)+1),""),"")</f>
        <v>1.4925373134328216E-2</v>
      </c>
      <c r="F1810" s="34">
        <f>IFERROR(INDEX('Price Data'!H:H,MATCH(TEXT(A1810,"YYYY-MM-DD"),'Price Data'!G:G,0)),"")</f>
        <v>102.5</v>
      </c>
      <c r="G1810" s="10" cm="1">
        <f t="array" ref="G1810">IFERROR(IF(ISNUMBER(F1810),(F1810-INDEX('Price Data'!H:H,MATCH(TEXT(A1810,"YYYY-MM-DD"),'Price Data'!G:G,0)+1))/INDEX('Price Data'!H:H,MATCH(TEXT(A1810,"YYYY-MM-DD"),'Price Data'!G:G,0)+1),""),"")</f>
        <v>1.084810629490914E-2</v>
      </c>
      <c r="H1810" s="34">
        <f>IFERROR(INDEX('Price Data'!K:K,MATCH(TEXT(A1810,"YYYY-MM-DD"),'Price Data'!J:J,0)),"")</f>
        <v>1.84</v>
      </c>
      <c r="I1810" s="10" cm="1">
        <f t="array" ref="I1810">IFERROR(IF(ISNUMBER(H1810),(H1810-INDEX('Price Data'!K:K,MATCH(TEXT(A1810,"YYYY-MM-DD"),'Price Data'!J:J,0)+1))/INDEX('Price Data'!K:K,MATCH(TEXT(A1810,"YYYY-MM-DD"),'Price Data'!J:J,0)+1),""),"")</f>
        <v>5.4644808743169442E-3</v>
      </c>
      <c r="J1810" s="34">
        <f>IFERROR(INDEX('Price Data'!N:N,MATCH(TEXT(A1810,"YYYY-MM-DD"),'Price Data'!M:M,0)),"")</f>
        <v>2.33</v>
      </c>
      <c r="K1810" s="10" cm="1">
        <f t="array" ref="K1810">IFERROR(IF(ISNUMBER(J1810),(J1810-INDEX('Price Data'!N:N,MATCH(TEXT(A1810,"YYYY-MM-DD"),'Price Data'!M:M,0)+1))/INDEX('Price Data'!N:N,MATCH(TEXT(A1810,"YYYY-MM-DD"),'Price Data'!M:M,0)+1),""),"")</f>
        <v>1.3043478260869674E-2</v>
      </c>
      <c r="L1810" s="34">
        <f>IFERROR(INDEX('Price Data'!Q:Q,MATCH(TEXT(A1810,"YYYY-MM-DD"),'Price Data'!P:P,0)),"")</f>
        <v>1.67</v>
      </c>
      <c r="M1810" s="10" cm="1">
        <f t="array" ref="M1810">IFERROR(IF(ISNUMBER(L1810),(L1810-INDEX('Price Data'!Q:Q,MATCH(TEXT(A1810,"YYYY-MM-DD"),'Price Data'!P:P,0)+1))/INDEX('Price Data'!Q:Q,MATCH(TEXT(A1810,"YYYY-MM-DD"),'Price Data'!P:P,0)+1),""),"")</f>
        <v>0</v>
      </c>
      <c r="N1810" s="34">
        <f>IFERROR(INDEX('Price Data'!T:T,MATCH(TEXT(A1810,"YYYY-MM-DD"),'Price Data'!S:S,0)),"")</f>
        <v>1.95</v>
      </c>
      <c r="O1810" s="10" cm="1">
        <f t="array" ref="O1810">IFERROR(IF(ISNUMBER(N1810),(N1810-INDEX('Price Data'!T:T,MATCH(TEXT(A1810,"YYYY-MM-DD"),'Price Data'!S:S,0)+1))/INDEX('Price Data'!T:T,MATCH(TEXT(A1810,"YYYY-MM-DD"),'Price Data'!S:S,0)+1),""),"")</f>
        <v>0</v>
      </c>
    </row>
    <row r="1811" spans="1:15" x14ac:dyDescent="0.3">
      <c r="A1811" s="8">
        <v>43630</v>
      </c>
      <c r="B1811" s="34">
        <f>IFERROR(INDEX('Price Data'!B:B,MATCH(TEXT(A1811,"YYYY-MM-DD"),'Price Data'!A:A,0)),"")</f>
        <v>20612</v>
      </c>
      <c r="C1811" s="10" cm="1">
        <f t="array" ref="C1811">IFERROR(IF(ISNUMBER(B1811),(B1811-INDEX('Price Data'!B:B,MATCH(TEXT(A1811,"YYYY-MM-DD"),'Price Data'!A:A,0)+1))/INDEX('Price Data'!B:B,MATCH(TEXT(A1811,"YYYY-MM-DD"),'Price Data'!A:A,0)+1),""),"")</f>
        <v>-9.2094421016916293E-4</v>
      </c>
      <c r="D1811" s="34">
        <f>IFERROR(INDEX('Price Data'!E:E,MATCH(TEXT(A1811,"YYYY-MM-DD"),'Price Data'!D:D,0)),"")</f>
        <v>10.130000000000001</v>
      </c>
      <c r="E1811" s="10" cm="1">
        <f t="array" ref="E1811">IFERROR(IF(ISNUMBER(D1811),(D1811-INDEX('Price Data'!E:E,MATCH(TEXT(A1811,"YYYY-MM-DD"),'Price Data'!D:D,0)+1))/INDEX('Price Data'!E:E,MATCH(TEXT(A1811,"YYYY-MM-DD"),'Price Data'!D:D,0)+1),""),"")</f>
        <v>-6.8627450980390699E-3</v>
      </c>
      <c r="F1811" s="34">
        <f>IFERROR(INDEX('Price Data'!H:H,MATCH(TEXT(A1811,"YYYY-MM-DD"),'Price Data'!G:G,0)),"")</f>
        <v>101.099998</v>
      </c>
      <c r="G1811" s="10" cm="1">
        <f t="array" ref="G1811">IFERROR(IF(ISNUMBER(F1811),(F1811-INDEX('Price Data'!H:H,MATCH(TEXT(A1811,"YYYY-MM-DD"),'Price Data'!G:G,0)+1))/INDEX('Price Data'!H:H,MATCH(TEXT(A1811,"YYYY-MM-DD"),'Price Data'!G:G,0)+1),""),"")</f>
        <v>-1.3658556097560982E-2</v>
      </c>
      <c r="H1811" s="34">
        <f>IFERROR(INDEX('Price Data'!K:K,MATCH(TEXT(A1811,"YYYY-MM-DD"),'Price Data'!J:J,0)),"")</f>
        <v>1.84</v>
      </c>
      <c r="I1811" s="10" cm="1">
        <f t="array" ref="I1811">IFERROR(IF(ISNUMBER(H1811),(H1811-INDEX('Price Data'!K:K,MATCH(TEXT(A1811,"YYYY-MM-DD"),'Price Data'!J:J,0)+1))/INDEX('Price Data'!K:K,MATCH(TEXT(A1811,"YYYY-MM-DD"),'Price Data'!J:J,0)+1),""),"")</f>
        <v>0</v>
      </c>
      <c r="J1811" s="34">
        <f>IFERROR(INDEX('Price Data'!N:N,MATCH(TEXT(A1811,"YYYY-MM-DD"),'Price Data'!M:M,0)),"")</f>
        <v>2.3199999999999998</v>
      </c>
      <c r="K1811" s="10" cm="1">
        <f t="array" ref="K1811">IFERROR(IF(ISNUMBER(J1811),(J1811-INDEX('Price Data'!N:N,MATCH(TEXT(A1811,"YYYY-MM-DD"),'Price Data'!M:M,0)+1))/INDEX('Price Data'!N:N,MATCH(TEXT(A1811,"YYYY-MM-DD"),'Price Data'!M:M,0)+1),""),"")</f>
        <v>-4.2918454935623306E-3</v>
      </c>
      <c r="L1811" s="34">
        <f>IFERROR(INDEX('Price Data'!Q:Q,MATCH(TEXT(A1811,"YYYY-MM-DD"),'Price Data'!P:P,0)),"")</f>
        <v>1.65</v>
      </c>
      <c r="M1811" s="10" cm="1">
        <f t="array" ref="M1811">IFERROR(IF(ISNUMBER(L1811),(L1811-INDEX('Price Data'!Q:Q,MATCH(TEXT(A1811,"YYYY-MM-DD"),'Price Data'!P:P,0)+1))/INDEX('Price Data'!Q:Q,MATCH(TEXT(A1811,"YYYY-MM-DD"),'Price Data'!P:P,0)+1),""),"")</f>
        <v>-1.1976047904191628E-2</v>
      </c>
      <c r="N1811" s="34">
        <f>IFERROR(INDEX('Price Data'!T:T,MATCH(TEXT(A1811,"YYYY-MM-DD"),'Price Data'!S:S,0)),"")</f>
        <v>1.95</v>
      </c>
      <c r="O1811" s="10" cm="1">
        <f t="array" ref="O1811">IFERROR(IF(ISNUMBER(N1811),(N1811-INDEX('Price Data'!T:T,MATCH(TEXT(A1811,"YYYY-MM-DD"),'Price Data'!S:S,0)+1))/INDEX('Price Data'!T:T,MATCH(TEXT(A1811,"YYYY-MM-DD"),'Price Data'!S:S,0)+1),""),"")</f>
        <v>0</v>
      </c>
    </row>
    <row r="1812" spans="1:15" x14ac:dyDescent="0.3">
      <c r="A1812" s="8">
        <v>43631</v>
      </c>
      <c r="B1812" s="34" t="str">
        <f>IFERROR(INDEX('Price Data'!B:B,MATCH(TEXT(A1812,"YYYY-MM-DD"),'Price Data'!A:A,0)),"")</f>
        <v/>
      </c>
      <c r="C1812" s="10" t="str" cm="1">
        <f t="array" ref="C1812">IFERROR(IF(ISNUMBER(B1812),(B1812-INDEX('Price Data'!B:B,MATCH(TEXT(A1812,"YYYY-MM-DD"),'Price Data'!A:A,0)+1))/INDEX('Price Data'!B:B,MATCH(TEXT(A1812,"YYYY-MM-DD"),'Price Data'!A:A,0)+1),""),"")</f>
        <v/>
      </c>
      <c r="D1812" s="34" t="str">
        <f>IFERROR(INDEX('Price Data'!E:E,MATCH(TEXT(A1812,"YYYY-MM-DD"),'Price Data'!D:D,0)),"")</f>
        <v/>
      </c>
      <c r="E1812" s="10" t="str" cm="1">
        <f t="array" ref="E1812">IFERROR(IF(ISNUMBER(D1812),(D1812-INDEX('Price Data'!E:E,MATCH(TEXT(A1812,"YYYY-MM-DD"),'Price Data'!D:D,0)+1))/INDEX('Price Data'!E:E,MATCH(TEXT(A1812,"YYYY-MM-DD"),'Price Data'!D:D,0)+1),""),"")</f>
        <v/>
      </c>
      <c r="F1812" s="34" t="str">
        <f>IFERROR(INDEX('Price Data'!H:H,MATCH(TEXT(A1812,"YYYY-MM-DD"),'Price Data'!G:G,0)),"")</f>
        <v/>
      </c>
      <c r="G1812" s="10" t="str" cm="1">
        <f t="array" ref="G1812">IFERROR(IF(ISNUMBER(F1812),(F1812-INDEX('Price Data'!H:H,MATCH(TEXT(A1812,"YYYY-MM-DD"),'Price Data'!G:G,0)+1))/INDEX('Price Data'!H:H,MATCH(TEXT(A1812,"YYYY-MM-DD"),'Price Data'!G:G,0)+1),""),"")</f>
        <v/>
      </c>
      <c r="H1812" s="34" t="str">
        <f>IFERROR(INDEX('Price Data'!K:K,MATCH(TEXT(A1812,"YYYY-MM-DD"),'Price Data'!J:J,0)),"")</f>
        <v/>
      </c>
      <c r="I1812" s="10" t="str" cm="1">
        <f t="array" ref="I1812">IFERROR(IF(ISNUMBER(H1812),(H1812-INDEX('Price Data'!K:K,MATCH(TEXT(A1812,"YYYY-MM-DD"),'Price Data'!J:J,0)+1))/INDEX('Price Data'!K:K,MATCH(TEXT(A1812,"YYYY-MM-DD"),'Price Data'!J:J,0)+1),""),"")</f>
        <v/>
      </c>
      <c r="J1812" s="34" t="str">
        <f>IFERROR(INDEX('Price Data'!N:N,MATCH(TEXT(A1812,"YYYY-MM-DD"),'Price Data'!M:M,0)),"")</f>
        <v/>
      </c>
      <c r="K1812" s="10" t="str" cm="1">
        <f t="array" ref="K1812">IFERROR(IF(ISNUMBER(J1812),(J1812-INDEX('Price Data'!N:N,MATCH(TEXT(A1812,"YYYY-MM-DD"),'Price Data'!M:M,0)+1))/INDEX('Price Data'!N:N,MATCH(TEXT(A1812,"YYYY-MM-DD"),'Price Data'!M:M,0)+1),""),"")</f>
        <v/>
      </c>
      <c r="L1812" s="34" t="str">
        <f>IFERROR(INDEX('Price Data'!Q:Q,MATCH(TEXT(A1812,"YYYY-MM-DD"),'Price Data'!P:P,0)),"")</f>
        <v/>
      </c>
      <c r="M1812" s="10" t="str" cm="1">
        <f t="array" ref="M1812">IFERROR(IF(ISNUMBER(L1812),(L1812-INDEX('Price Data'!Q:Q,MATCH(TEXT(A1812,"YYYY-MM-DD"),'Price Data'!P:P,0)+1))/INDEX('Price Data'!Q:Q,MATCH(TEXT(A1812,"YYYY-MM-DD"),'Price Data'!P:P,0)+1),""),"")</f>
        <v/>
      </c>
      <c r="N1812" s="34" t="str">
        <f>IFERROR(INDEX('Price Data'!T:T,MATCH(TEXT(A1812,"YYYY-MM-DD"),'Price Data'!S:S,0)),"")</f>
        <v/>
      </c>
      <c r="O1812" s="10" t="str" cm="1">
        <f t="array" ref="O1812">IFERROR(IF(ISNUMBER(N1812),(N1812-INDEX('Price Data'!T:T,MATCH(TEXT(A1812,"YYYY-MM-DD"),'Price Data'!S:S,0)+1))/INDEX('Price Data'!T:T,MATCH(TEXT(A1812,"YYYY-MM-DD"),'Price Data'!S:S,0)+1),""),"")</f>
        <v/>
      </c>
    </row>
    <row r="1813" spans="1:15" x14ac:dyDescent="0.3">
      <c r="A1813" s="8">
        <v>43632</v>
      </c>
      <c r="B1813" s="34" t="str">
        <f>IFERROR(INDEX('Price Data'!B:B,MATCH(TEXT(A1813,"YYYY-MM-DD"),'Price Data'!A:A,0)),"")</f>
        <v/>
      </c>
      <c r="C1813" s="10" t="str" cm="1">
        <f t="array" ref="C1813">IFERROR(IF(ISNUMBER(B1813),(B1813-INDEX('Price Data'!B:B,MATCH(TEXT(A1813,"YYYY-MM-DD"),'Price Data'!A:A,0)+1))/INDEX('Price Data'!B:B,MATCH(TEXT(A1813,"YYYY-MM-DD"),'Price Data'!A:A,0)+1),""),"")</f>
        <v/>
      </c>
      <c r="D1813" s="34" t="str">
        <f>IFERROR(INDEX('Price Data'!E:E,MATCH(TEXT(A1813,"YYYY-MM-DD"),'Price Data'!D:D,0)),"")</f>
        <v/>
      </c>
      <c r="E1813" s="10" t="str" cm="1">
        <f t="array" ref="E1813">IFERROR(IF(ISNUMBER(D1813),(D1813-INDEX('Price Data'!E:E,MATCH(TEXT(A1813,"YYYY-MM-DD"),'Price Data'!D:D,0)+1))/INDEX('Price Data'!E:E,MATCH(TEXT(A1813,"YYYY-MM-DD"),'Price Data'!D:D,0)+1),""),"")</f>
        <v/>
      </c>
      <c r="F1813" s="34" t="str">
        <f>IFERROR(INDEX('Price Data'!H:H,MATCH(TEXT(A1813,"YYYY-MM-DD"),'Price Data'!G:G,0)),"")</f>
        <v/>
      </c>
      <c r="G1813" s="10" t="str" cm="1">
        <f t="array" ref="G1813">IFERROR(IF(ISNUMBER(F1813),(F1813-INDEX('Price Data'!H:H,MATCH(TEXT(A1813,"YYYY-MM-DD"),'Price Data'!G:G,0)+1))/INDEX('Price Data'!H:H,MATCH(TEXT(A1813,"YYYY-MM-DD"),'Price Data'!G:G,0)+1),""),"")</f>
        <v/>
      </c>
      <c r="H1813" s="34" t="str">
        <f>IFERROR(INDEX('Price Data'!K:K,MATCH(TEXT(A1813,"YYYY-MM-DD"),'Price Data'!J:J,0)),"")</f>
        <v/>
      </c>
      <c r="I1813" s="10" t="str" cm="1">
        <f t="array" ref="I1813">IFERROR(IF(ISNUMBER(H1813),(H1813-INDEX('Price Data'!K:K,MATCH(TEXT(A1813,"YYYY-MM-DD"),'Price Data'!J:J,0)+1))/INDEX('Price Data'!K:K,MATCH(TEXT(A1813,"YYYY-MM-DD"),'Price Data'!J:J,0)+1),""),"")</f>
        <v/>
      </c>
      <c r="J1813" s="34" t="str">
        <f>IFERROR(INDEX('Price Data'!N:N,MATCH(TEXT(A1813,"YYYY-MM-DD"),'Price Data'!M:M,0)),"")</f>
        <v/>
      </c>
      <c r="K1813" s="10" t="str" cm="1">
        <f t="array" ref="K1813">IFERROR(IF(ISNUMBER(J1813),(J1813-INDEX('Price Data'!N:N,MATCH(TEXT(A1813,"YYYY-MM-DD"),'Price Data'!M:M,0)+1))/INDEX('Price Data'!N:N,MATCH(TEXT(A1813,"YYYY-MM-DD"),'Price Data'!M:M,0)+1),""),"")</f>
        <v/>
      </c>
      <c r="L1813" s="34" t="str">
        <f>IFERROR(INDEX('Price Data'!Q:Q,MATCH(TEXT(A1813,"YYYY-MM-DD"),'Price Data'!P:P,0)),"")</f>
        <v/>
      </c>
      <c r="M1813" s="10" t="str" cm="1">
        <f t="array" ref="M1813">IFERROR(IF(ISNUMBER(L1813),(L1813-INDEX('Price Data'!Q:Q,MATCH(TEXT(A1813,"YYYY-MM-DD"),'Price Data'!P:P,0)+1))/INDEX('Price Data'!Q:Q,MATCH(TEXT(A1813,"YYYY-MM-DD"),'Price Data'!P:P,0)+1),""),"")</f>
        <v/>
      </c>
      <c r="N1813" s="34" t="str">
        <f>IFERROR(INDEX('Price Data'!T:T,MATCH(TEXT(A1813,"YYYY-MM-DD"),'Price Data'!S:S,0)),"")</f>
        <v/>
      </c>
      <c r="O1813" s="10" t="str" cm="1">
        <f t="array" ref="O1813">IFERROR(IF(ISNUMBER(N1813),(N1813-INDEX('Price Data'!T:T,MATCH(TEXT(A1813,"YYYY-MM-DD"),'Price Data'!S:S,0)+1))/INDEX('Price Data'!T:T,MATCH(TEXT(A1813,"YYYY-MM-DD"),'Price Data'!S:S,0)+1),""),"")</f>
        <v/>
      </c>
    </row>
    <row r="1814" spans="1:15" x14ac:dyDescent="0.3">
      <c r="A1814" s="8">
        <v>43633</v>
      </c>
      <c r="B1814" s="34">
        <f>IFERROR(INDEX('Price Data'!B:B,MATCH(TEXT(A1814,"YYYY-MM-DD"),'Price Data'!A:A,0)),"")</f>
        <v>20626</v>
      </c>
      <c r="C1814" s="10" cm="1">
        <f t="array" ref="C1814">IFERROR(IF(ISNUMBER(B1814),(B1814-INDEX('Price Data'!B:B,MATCH(TEXT(A1814,"YYYY-MM-DD"),'Price Data'!A:A,0)+1))/INDEX('Price Data'!B:B,MATCH(TEXT(A1814,"YYYY-MM-DD"),'Price Data'!A:A,0)+1),""),"")</f>
        <v>6.7921599068503785E-4</v>
      </c>
      <c r="D1814" s="34">
        <f>IFERROR(INDEX('Price Data'!E:E,MATCH(TEXT(A1814,"YYYY-MM-DD"),'Price Data'!D:D,0)),"")</f>
        <v>10.1</v>
      </c>
      <c r="E1814" s="10" cm="1">
        <f t="array" ref="E1814">IFERROR(IF(ISNUMBER(D1814),(D1814-INDEX('Price Data'!E:E,MATCH(TEXT(A1814,"YYYY-MM-DD"),'Price Data'!D:D,0)+1))/INDEX('Price Data'!E:E,MATCH(TEXT(A1814,"YYYY-MM-DD"),'Price Data'!D:D,0)+1),""),"")</f>
        <v>-2.9615004935835275E-3</v>
      </c>
      <c r="F1814" s="34">
        <f>IFERROR(INDEX('Price Data'!H:H,MATCH(TEXT(A1814,"YYYY-MM-DD"),'Price Data'!G:G,0)),"")</f>
        <v>100</v>
      </c>
      <c r="G1814" s="10" cm="1">
        <f t="array" ref="G1814">IFERROR(IF(ISNUMBER(F1814),(F1814-INDEX('Price Data'!H:H,MATCH(TEXT(A1814,"YYYY-MM-DD"),'Price Data'!G:G,0)+1))/INDEX('Price Data'!H:H,MATCH(TEXT(A1814,"YYYY-MM-DD"),'Price Data'!G:G,0)+1),""),"")</f>
        <v>-1.0880296951143356E-2</v>
      </c>
      <c r="H1814" s="34">
        <f>IFERROR(INDEX('Price Data'!K:K,MATCH(TEXT(A1814,"YYYY-MM-DD"),'Price Data'!J:J,0)),"")</f>
        <v>1.83</v>
      </c>
      <c r="I1814" s="10" cm="1">
        <f t="array" ref="I1814">IFERROR(IF(ISNUMBER(H1814),(H1814-INDEX('Price Data'!K:K,MATCH(TEXT(A1814,"YYYY-MM-DD"),'Price Data'!J:J,0)+1))/INDEX('Price Data'!K:K,MATCH(TEXT(A1814,"YYYY-MM-DD"),'Price Data'!J:J,0)+1),""),"")</f>
        <v>-5.4347826086956564E-3</v>
      </c>
      <c r="J1814" s="34">
        <f>IFERROR(INDEX('Price Data'!N:N,MATCH(TEXT(A1814,"YYYY-MM-DD"),'Price Data'!M:M,0)),"")</f>
        <v>2.34</v>
      </c>
      <c r="K1814" s="10" cm="1">
        <f t="array" ref="K1814">IFERROR(IF(ISNUMBER(J1814),(J1814-INDEX('Price Data'!N:N,MATCH(TEXT(A1814,"YYYY-MM-DD"),'Price Data'!M:M,0)+1))/INDEX('Price Data'!N:N,MATCH(TEXT(A1814,"YYYY-MM-DD"),'Price Data'!M:M,0)+1),""),"")</f>
        <v>8.6206896551724223E-3</v>
      </c>
      <c r="L1814" s="34">
        <f>IFERROR(INDEX('Price Data'!Q:Q,MATCH(TEXT(A1814,"YYYY-MM-DD"),'Price Data'!P:P,0)),"")</f>
        <v>1.66</v>
      </c>
      <c r="M1814" s="10" cm="1">
        <f t="array" ref="M1814">IFERROR(IF(ISNUMBER(L1814),(L1814-INDEX('Price Data'!Q:Q,MATCH(TEXT(A1814,"YYYY-MM-DD"),'Price Data'!P:P,0)+1))/INDEX('Price Data'!Q:Q,MATCH(TEXT(A1814,"YYYY-MM-DD"),'Price Data'!P:P,0)+1),""),"")</f>
        <v>6.0606060606060667E-3</v>
      </c>
      <c r="N1814" s="34">
        <f>IFERROR(INDEX('Price Data'!T:T,MATCH(TEXT(A1814,"YYYY-MM-DD"),'Price Data'!S:S,0)),"")</f>
        <v>1.92</v>
      </c>
      <c r="O1814" s="10" cm="1">
        <f t="array" ref="O1814">IFERROR(IF(ISNUMBER(N1814),(N1814-INDEX('Price Data'!T:T,MATCH(TEXT(A1814,"YYYY-MM-DD"),'Price Data'!S:S,0)+1))/INDEX('Price Data'!T:T,MATCH(TEXT(A1814,"YYYY-MM-DD"),'Price Data'!S:S,0)+1),""),"")</f>
        <v>-1.5384615384615399E-2</v>
      </c>
    </row>
    <row r="1815" spans="1:15" x14ac:dyDescent="0.3">
      <c r="A1815" s="8">
        <v>43634</v>
      </c>
      <c r="B1815" s="34">
        <f>IFERROR(INDEX('Price Data'!B:B,MATCH(TEXT(A1815,"YYYY-MM-DD"),'Price Data'!A:A,0)),"")</f>
        <v>21134</v>
      </c>
      <c r="C1815" s="10" cm="1">
        <f t="array" ref="C1815">IFERROR(IF(ISNUMBER(B1815),(B1815-INDEX('Price Data'!B:B,MATCH(TEXT(A1815,"YYYY-MM-DD"),'Price Data'!A:A,0)+1))/INDEX('Price Data'!B:B,MATCH(TEXT(A1815,"YYYY-MM-DD"),'Price Data'!A:A,0)+1),""),"")</f>
        <v>2.46291088916901E-2</v>
      </c>
      <c r="D1815" s="34">
        <f>IFERROR(INDEX('Price Data'!E:E,MATCH(TEXT(A1815,"YYYY-MM-DD"),'Price Data'!D:D,0)),"")</f>
        <v>10.49</v>
      </c>
      <c r="E1815" s="10" cm="1">
        <f t="array" ref="E1815">IFERROR(IF(ISNUMBER(D1815),(D1815-INDEX('Price Data'!E:E,MATCH(TEXT(A1815,"YYYY-MM-DD"),'Price Data'!D:D,0)+1))/INDEX('Price Data'!E:E,MATCH(TEXT(A1815,"YYYY-MM-DD"),'Price Data'!D:D,0)+1),""),"")</f>
        <v>3.8613861386138669E-2</v>
      </c>
      <c r="F1815" s="34">
        <f>IFERROR(INDEX('Price Data'!H:H,MATCH(TEXT(A1815,"YYYY-MM-DD"),'Price Data'!G:G,0)),"")</f>
        <v>101.400002</v>
      </c>
      <c r="G1815" s="10" cm="1">
        <f t="array" ref="G1815">IFERROR(IF(ISNUMBER(F1815),(F1815-INDEX('Price Data'!H:H,MATCH(TEXT(A1815,"YYYY-MM-DD"),'Price Data'!G:G,0)+1))/INDEX('Price Data'!H:H,MATCH(TEXT(A1815,"YYYY-MM-DD"),'Price Data'!G:G,0)+1),""),"")</f>
        <v>1.4000020000000007E-2</v>
      </c>
      <c r="H1815" s="34">
        <f>IFERROR(INDEX('Price Data'!K:K,MATCH(TEXT(A1815,"YYYY-MM-DD"),'Price Data'!J:J,0)),"")</f>
        <v>1.87</v>
      </c>
      <c r="I1815" s="10" cm="1">
        <f t="array" ref="I1815">IFERROR(IF(ISNUMBER(H1815),(H1815-INDEX('Price Data'!K:K,MATCH(TEXT(A1815,"YYYY-MM-DD"),'Price Data'!J:J,0)+1))/INDEX('Price Data'!K:K,MATCH(TEXT(A1815,"YYYY-MM-DD"),'Price Data'!J:J,0)+1),""),"")</f>
        <v>2.1857923497267777E-2</v>
      </c>
      <c r="J1815" s="34">
        <f>IFERROR(INDEX('Price Data'!N:N,MATCH(TEXT(A1815,"YYYY-MM-DD"),'Price Data'!M:M,0)),"")</f>
        <v>2.39</v>
      </c>
      <c r="K1815" s="10" cm="1">
        <f t="array" ref="K1815">IFERROR(IF(ISNUMBER(J1815),(J1815-INDEX('Price Data'!N:N,MATCH(TEXT(A1815,"YYYY-MM-DD"),'Price Data'!M:M,0)+1))/INDEX('Price Data'!N:N,MATCH(TEXT(A1815,"YYYY-MM-DD"),'Price Data'!M:M,0)+1),""),"")</f>
        <v>2.1367521367521482E-2</v>
      </c>
      <c r="L1815" s="34">
        <f>IFERROR(INDEX('Price Data'!Q:Q,MATCH(TEXT(A1815,"YYYY-MM-DD"),'Price Data'!P:P,0)),"")</f>
        <v>1.72</v>
      </c>
      <c r="M1815" s="10" cm="1">
        <f t="array" ref="M1815">IFERROR(IF(ISNUMBER(L1815),(L1815-INDEX('Price Data'!Q:Q,MATCH(TEXT(A1815,"YYYY-MM-DD"),'Price Data'!P:P,0)+1))/INDEX('Price Data'!Q:Q,MATCH(TEXT(A1815,"YYYY-MM-DD"),'Price Data'!P:P,0)+1),""),"")</f>
        <v>3.6144578313253045E-2</v>
      </c>
      <c r="N1815" s="34">
        <f>IFERROR(INDEX('Price Data'!T:T,MATCH(TEXT(A1815,"YYYY-MM-DD"),'Price Data'!S:S,0)),"")</f>
        <v>1.95</v>
      </c>
      <c r="O1815" s="10" cm="1">
        <f t="array" ref="O1815">IFERROR(IF(ISNUMBER(N1815),(N1815-INDEX('Price Data'!T:T,MATCH(TEXT(A1815,"YYYY-MM-DD"),'Price Data'!S:S,0)+1))/INDEX('Price Data'!T:T,MATCH(TEXT(A1815,"YYYY-MM-DD"),'Price Data'!S:S,0)+1),""),"")</f>
        <v>1.5625000000000014E-2</v>
      </c>
    </row>
    <row r="1816" spans="1:15" x14ac:dyDescent="0.3">
      <c r="A1816" s="8">
        <v>43635</v>
      </c>
      <c r="B1816" s="34">
        <f>IFERROR(INDEX('Price Data'!B:B,MATCH(TEXT(A1816,"YYYY-MM-DD"),'Price Data'!A:A,0)),"")</f>
        <v>21221</v>
      </c>
      <c r="C1816" s="10" cm="1">
        <f t="array" ref="C1816">IFERROR(IF(ISNUMBER(B1816),(B1816-INDEX('Price Data'!B:B,MATCH(TEXT(A1816,"YYYY-MM-DD"),'Price Data'!A:A,0)+1))/INDEX('Price Data'!B:B,MATCH(TEXT(A1816,"YYYY-MM-DD"),'Price Data'!A:A,0)+1),""),"")</f>
        <v>4.1165893820384212E-3</v>
      </c>
      <c r="D1816" s="34">
        <f>IFERROR(INDEX('Price Data'!E:E,MATCH(TEXT(A1816,"YYYY-MM-DD"),'Price Data'!D:D,0)),"")</f>
        <v>10.66</v>
      </c>
      <c r="E1816" s="10" cm="1">
        <f t="array" ref="E1816">IFERROR(IF(ISNUMBER(D1816),(D1816-INDEX('Price Data'!E:E,MATCH(TEXT(A1816,"YYYY-MM-DD"),'Price Data'!D:D,0)+1))/INDEX('Price Data'!E:E,MATCH(TEXT(A1816,"YYYY-MM-DD"),'Price Data'!D:D,0)+1),""),"")</f>
        <v>1.620591039084842E-2</v>
      </c>
      <c r="F1816" s="34">
        <f>IFERROR(INDEX('Price Data'!H:H,MATCH(TEXT(A1816,"YYYY-MM-DD"),'Price Data'!G:G,0)),"")</f>
        <v>104.199997</v>
      </c>
      <c r="G1816" s="10" cm="1">
        <f t="array" ref="G1816">IFERROR(IF(ISNUMBER(F1816),(F1816-INDEX('Price Data'!H:H,MATCH(TEXT(A1816,"YYYY-MM-DD"),'Price Data'!G:G,0)+1))/INDEX('Price Data'!H:H,MATCH(TEXT(A1816,"YYYY-MM-DD"),'Price Data'!G:G,0)+1),""),"")</f>
        <v>2.7613362374489851E-2</v>
      </c>
      <c r="H1816" s="34">
        <f>IFERROR(INDEX('Price Data'!K:K,MATCH(TEXT(A1816,"YYYY-MM-DD"),'Price Data'!J:J,0)),"")</f>
        <v>1.91</v>
      </c>
      <c r="I1816" s="10" cm="1">
        <f t="array" ref="I1816">IFERROR(IF(ISNUMBER(H1816),(H1816-INDEX('Price Data'!K:K,MATCH(TEXT(A1816,"YYYY-MM-DD"),'Price Data'!J:J,0)+1))/INDEX('Price Data'!K:K,MATCH(TEXT(A1816,"YYYY-MM-DD"),'Price Data'!J:J,0)+1),""),"")</f>
        <v>2.13903743315507E-2</v>
      </c>
      <c r="J1816" s="34">
        <f>IFERROR(INDEX('Price Data'!N:N,MATCH(TEXT(A1816,"YYYY-MM-DD"),'Price Data'!M:M,0)),"")</f>
        <v>2.44</v>
      </c>
      <c r="K1816" s="10" cm="1">
        <f t="array" ref="K1816">IFERROR(IF(ISNUMBER(J1816),(J1816-INDEX('Price Data'!N:N,MATCH(TEXT(A1816,"YYYY-MM-DD"),'Price Data'!M:M,0)+1))/INDEX('Price Data'!N:N,MATCH(TEXT(A1816,"YYYY-MM-DD"),'Price Data'!M:M,0)+1),""),"")</f>
        <v>2.0920502092050135E-2</v>
      </c>
      <c r="L1816" s="34">
        <f>IFERROR(INDEX('Price Data'!Q:Q,MATCH(TEXT(A1816,"YYYY-MM-DD"),'Price Data'!P:P,0)),"")</f>
        <v>1.79</v>
      </c>
      <c r="M1816" s="10" cm="1">
        <f t="array" ref="M1816">IFERROR(IF(ISNUMBER(L1816),(L1816-INDEX('Price Data'!Q:Q,MATCH(TEXT(A1816,"YYYY-MM-DD"),'Price Data'!P:P,0)+1))/INDEX('Price Data'!Q:Q,MATCH(TEXT(A1816,"YYYY-MM-DD"),'Price Data'!P:P,0)+1),""),"")</f>
        <v>4.0697674418604689E-2</v>
      </c>
      <c r="N1816" s="34">
        <f>IFERROR(INDEX('Price Data'!T:T,MATCH(TEXT(A1816,"YYYY-MM-DD"),'Price Data'!S:S,0)),"")</f>
        <v>1.98</v>
      </c>
      <c r="O1816" s="10" cm="1">
        <f t="array" ref="O1816">IFERROR(IF(ISNUMBER(N1816),(N1816-INDEX('Price Data'!T:T,MATCH(TEXT(A1816,"YYYY-MM-DD"),'Price Data'!S:S,0)+1))/INDEX('Price Data'!T:T,MATCH(TEXT(A1816,"YYYY-MM-DD"),'Price Data'!S:S,0)+1),""),"")</f>
        <v>1.5384615384615399E-2</v>
      </c>
    </row>
    <row r="1817" spans="1:15" x14ac:dyDescent="0.3">
      <c r="A1817" s="8">
        <v>43636</v>
      </c>
      <c r="B1817" s="34">
        <f>IFERROR(INDEX('Price Data'!B:B,MATCH(TEXT(A1817,"YYYY-MM-DD"),'Price Data'!A:A,0)),"")</f>
        <v>21361</v>
      </c>
      <c r="C1817" s="10" cm="1">
        <f t="array" ref="C1817">IFERROR(IF(ISNUMBER(B1817),(B1817-INDEX('Price Data'!B:B,MATCH(TEXT(A1817,"YYYY-MM-DD"),'Price Data'!A:A,0)+1))/INDEX('Price Data'!B:B,MATCH(TEXT(A1817,"YYYY-MM-DD"),'Price Data'!A:A,0)+1),""),"")</f>
        <v>6.5972385844210923E-3</v>
      </c>
      <c r="D1817" s="34">
        <f>IFERROR(INDEX('Price Data'!E:E,MATCH(TEXT(A1817,"YYYY-MM-DD"),'Price Data'!D:D,0)),"")</f>
        <v>10.6</v>
      </c>
      <c r="E1817" s="10" cm="1">
        <f t="array" ref="E1817">IFERROR(IF(ISNUMBER(D1817),(D1817-INDEX('Price Data'!E:E,MATCH(TEXT(A1817,"YYYY-MM-DD"),'Price Data'!D:D,0)+1))/INDEX('Price Data'!E:E,MATCH(TEXT(A1817,"YYYY-MM-DD"),'Price Data'!D:D,0)+1),""),"")</f>
        <v>-5.6285178236398217E-3</v>
      </c>
      <c r="F1817" s="34">
        <f>IFERROR(INDEX('Price Data'!H:H,MATCH(TEXT(A1817,"YYYY-MM-DD"),'Price Data'!G:G,0)),"")</f>
        <v>105</v>
      </c>
      <c r="G1817" s="10" cm="1">
        <f t="array" ref="G1817">IFERROR(IF(ISNUMBER(F1817),(F1817-INDEX('Price Data'!H:H,MATCH(TEXT(A1817,"YYYY-MM-DD"),'Price Data'!G:G,0)+1))/INDEX('Price Data'!H:H,MATCH(TEXT(A1817,"YYYY-MM-DD"),'Price Data'!G:G,0)+1),""),"")</f>
        <v>7.6775721980107525E-3</v>
      </c>
      <c r="H1817" s="34">
        <f>IFERROR(INDEX('Price Data'!K:K,MATCH(TEXT(A1817,"YYYY-MM-DD"),'Price Data'!J:J,0)),"")</f>
        <v>1.89</v>
      </c>
      <c r="I1817" s="10" cm="1">
        <f t="array" ref="I1817">IFERROR(IF(ISNUMBER(H1817),(H1817-INDEX('Price Data'!K:K,MATCH(TEXT(A1817,"YYYY-MM-DD"),'Price Data'!J:J,0)+1))/INDEX('Price Data'!K:K,MATCH(TEXT(A1817,"YYYY-MM-DD"),'Price Data'!J:J,0)+1),""),"")</f>
        <v>-1.0471204188481685E-2</v>
      </c>
      <c r="J1817" s="34">
        <f>IFERROR(INDEX('Price Data'!N:N,MATCH(TEXT(A1817,"YYYY-MM-DD"),'Price Data'!M:M,0)),"")</f>
        <v>2.44</v>
      </c>
      <c r="K1817" s="10" cm="1">
        <f t="array" ref="K1817">IFERROR(IF(ISNUMBER(J1817),(J1817-INDEX('Price Data'!N:N,MATCH(TEXT(A1817,"YYYY-MM-DD"),'Price Data'!M:M,0)+1))/INDEX('Price Data'!N:N,MATCH(TEXT(A1817,"YYYY-MM-DD"),'Price Data'!M:M,0)+1),""),"")</f>
        <v>0</v>
      </c>
      <c r="L1817" s="34">
        <f>IFERROR(INDEX('Price Data'!Q:Q,MATCH(TEXT(A1817,"YYYY-MM-DD"),'Price Data'!P:P,0)),"")</f>
        <v>1.78</v>
      </c>
      <c r="M1817" s="10" cm="1">
        <f t="array" ref="M1817">IFERROR(IF(ISNUMBER(L1817),(L1817-INDEX('Price Data'!Q:Q,MATCH(TEXT(A1817,"YYYY-MM-DD"),'Price Data'!P:P,0)+1))/INDEX('Price Data'!Q:Q,MATCH(TEXT(A1817,"YYYY-MM-DD"),'Price Data'!P:P,0)+1),""),"")</f>
        <v>-5.5865921787709542E-3</v>
      </c>
      <c r="N1817" s="34">
        <f>IFERROR(INDEX('Price Data'!T:T,MATCH(TEXT(A1817,"YYYY-MM-DD"),'Price Data'!S:S,0)),"")</f>
        <v>1.97</v>
      </c>
      <c r="O1817" s="10" cm="1">
        <f t="array" ref="O1817">IFERROR(IF(ISNUMBER(N1817),(N1817-INDEX('Price Data'!T:T,MATCH(TEXT(A1817,"YYYY-MM-DD"),'Price Data'!S:S,0)+1))/INDEX('Price Data'!T:T,MATCH(TEXT(A1817,"YYYY-MM-DD"),'Price Data'!S:S,0)+1),""),"")</f>
        <v>-5.0505050505050553E-3</v>
      </c>
    </row>
    <row r="1818" spans="1:15" x14ac:dyDescent="0.3">
      <c r="A1818" s="8">
        <v>43637</v>
      </c>
      <c r="B1818" s="34">
        <f>IFERROR(INDEX('Price Data'!B:B,MATCH(TEXT(A1818,"YYYY-MM-DD"),'Price Data'!A:A,0)),"")</f>
        <v>21389</v>
      </c>
      <c r="C1818" s="10" cm="1">
        <f t="array" ref="C1818">IFERROR(IF(ISNUMBER(B1818),(B1818-INDEX('Price Data'!B:B,MATCH(TEXT(A1818,"YYYY-MM-DD"),'Price Data'!A:A,0)+1))/INDEX('Price Data'!B:B,MATCH(TEXT(A1818,"YYYY-MM-DD"),'Price Data'!A:A,0)+1),""),"")</f>
        <v>1.3108000561771452E-3</v>
      </c>
      <c r="D1818" s="34">
        <f>IFERROR(INDEX('Price Data'!E:E,MATCH(TEXT(A1818,"YYYY-MM-DD"),'Price Data'!D:D,0)),"")</f>
        <v>10.63</v>
      </c>
      <c r="E1818" s="10" cm="1">
        <f t="array" ref="E1818">IFERROR(IF(ISNUMBER(D1818),(D1818-INDEX('Price Data'!E:E,MATCH(TEXT(A1818,"YYYY-MM-DD"),'Price Data'!D:D,0)+1))/INDEX('Price Data'!E:E,MATCH(TEXT(A1818,"YYYY-MM-DD"),'Price Data'!D:D,0)+1),""),"")</f>
        <v>2.8301886792453904E-3</v>
      </c>
      <c r="F1818" s="34">
        <f>IFERROR(INDEX('Price Data'!H:H,MATCH(TEXT(A1818,"YYYY-MM-DD"),'Price Data'!G:G,0)),"")</f>
        <v>106.800003</v>
      </c>
      <c r="G1818" s="10" cm="1">
        <f t="array" ref="G1818">IFERROR(IF(ISNUMBER(F1818),(F1818-INDEX('Price Data'!H:H,MATCH(TEXT(A1818,"YYYY-MM-DD"),'Price Data'!G:G,0)+1))/INDEX('Price Data'!H:H,MATCH(TEXT(A1818,"YYYY-MM-DD"),'Price Data'!G:G,0)+1),""),"")</f>
        <v>1.7142885714285752E-2</v>
      </c>
      <c r="H1818" s="34">
        <f>IFERROR(INDEX('Price Data'!K:K,MATCH(TEXT(A1818,"YYYY-MM-DD"),'Price Data'!J:J,0)),"")</f>
        <v>1.88</v>
      </c>
      <c r="I1818" s="10" cm="1">
        <f t="array" ref="I1818">IFERROR(IF(ISNUMBER(H1818),(H1818-INDEX('Price Data'!K:K,MATCH(TEXT(A1818,"YYYY-MM-DD"),'Price Data'!J:J,0)+1))/INDEX('Price Data'!K:K,MATCH(TEXT(A1818,"YYYY-MM-DD"),'Price Data'!J:J,0)+1),""),"")</f>
        <v>-5.2910052910052959E-3</v>
      </c>
      <c r="J1818" s="34">
        <f>IFERROR(INDEX('Price Data'!N:N,MATCH(TEXT(A1818,"YYYY-MM-DD"),'Price Data'!M:M,0)),"")</f>
        <v>2.48</v>
      </c>
      <c r="K1818" s="10" cm="1">
        <f t="array" ref="K1818">IFERROR(IF(ISNUMBER(J1818),(J1818-INDEX('Price Data'!N:N,MATCH(TEXT(A1818,"YYYY-MM-DD"),'Price Data'!M:M,0)+1))/INDEX('Price Data'!N:N,MATCH(TEXT(A1818,"YYYY-MM-DD"),'Price Data'!M:M,0)+1),""),"")</f>
        <v>1.6393442622950834E-2</v>
      </c>
      <c r="L1818" s="34">
        <f>IFERROR(INDEX('Price Data'!Q:Q,MATCH(TEXT(A1818,"YYYY-MM-DD"),'Price Data'!P:P,0)),"")</f>
        <v>1.79</v>
      </c>
      <c r="M1818" s="10" cm="1">
        <f t="array" ref="M1818">IFERROR(IF(ISNUMBER(L1818),(L1818-INDEX('Price Data'!Q:Q,MATCH(TEXT(A1818,"YYYY-MM-DD"),'Price Data'!P:P,0)+1))/INDEX('Price Data'!Q:Q,MATCH(TEXT(A1818,"YYYY-MM-DD"),'Price Data'!P:P,0)+1),""),"")</f>
        <v>5.6179775280898927E-3</v>
      </c>
      <c r="N1818" s="34">
        <f>IFERROR(INDEX('Price Data'!T:T,MATCH(TEXT(A1818,"YYYY-MM-DD"),'Price Data'!S:S,0)),"")</f>
        <v>2.0299999999999998</v>
      </c>
      <c r="O1818" s="10" cm="1">
        <f t="array" ref="O1818">IFERROR(IF(ISNUMBER(N1818),(N1818-INDEX('Price Data'!T:T,MATCH(TEXT(A1818,"YYYY-MM-DD"),'Price Data'!S:S,0)+1))/INDEX('Price Data'!T:T,MATCH(TEXT(A1818,"YYYY-MM-DD"),'Price Data'!S:S,0)+1),""),"")</f>
        <v>3.0456852791878087E-2</v>
      </c>
    </row>
    <row r="1819" spans="1:15" x14ac:dyDescent="0.3">
      <c r="A1819" s="8">
        <v>43638</v>
      </c>
      <c r="B1819" s="34" t="str">
        <f>IFERROR(INDEX('Price Data'!B:B,MATCH(TEXT(A1819,"YYYY-MM-DD"),'Price Data'!A:A,0)),"")</f>
        <v/>
      </c>
      <c r="C1819" s="10" t="str" cm="1">
        <f t="array" ref="C1819">IFERROR(IF(ISNUMBER(B1819),(B1819-INDEX('Price Data'!B:B,MATCH(TEXT(A1819,"YYYY-MM-DD"),'Price Data'!A:A,0)+1))/INDEX('Price Data'!B:B,MATCH(TEXT(A1819,"YYYY-MM-DD"),'Price Data'!A:A,0)+1),""),"")</f>
        <v/>
      </c>
      <c r="D1819" s="34" t="str">
        <f>IFERROR(INDEX('Price Data'!E:E,MATCH(TEXT(A1819,"YYYY-MM-DD"),'Price Data'!D:D,0)),"")</f>
        <v/>
      </c>
      <c r="E1819" s="10" t="str" cm="1">
        <f t="array" ref="E1819">IFERROR(IF(ISNUMBER(D1819),(D1819-INDEX('Price Data'!E:E,MATCH(TEXT(A1819,"YYYY-MM-DD"),'Price Data'!D:D,0)+1))/INDEX('Price Data'!E:E,MATCH(TEXT(A1819,"YYYY-MM-DD"),'Price Data'!D:D,0)+1),""),"")</f>
        <v/>
      </c>
      <c r="F1819" s="34" t="str">
        <f>IFERROR(INDEX('Price Data'!H:H,MATCH(TEXT(A1819,"YYYY-MM-DD"),'Price Data'!G:G,0)),"")</f>
        <v/>
      </c>
      <c r="G1819" s="10" t="str" cm="1">
        <f t="array" ref="G1819">IFERROR(IF(ISNUMBER(F1819),(F1819-INDEX('Price Data'!H:H,MATCH(TEXT(A1819,"YYYY-MM-DD"),'Price Data'!G:G,0)+1))/INDEX('Price Data'!H:H,MATCH(TEXT(A1819,"YYYY-MM-DD"),'Price Data'!G:G,0)+1),""),"")</f>
        <v/>
      </c>
      <c r="H1819" s="34" t="str">
        <f>IFERROR(INDEX('Price Data'!K:K,MATCH(TEXT(A1819,"YYYY-MM-DD"),'Price Data'!J:J,0)),"")</f>
        <v/>
      </c>
      <c r="I1819" s="10" t="str" cm="1">
        <f t="array" ref="I1819">IFERROR(IF(ISNUMBER(H1819),(H1819-INDEX('Price Data'!K:K,MATCH(TEXT(A1819,"YYYY-MM-DD"),'Price Data'!J:J,0)+1))/INDEX('Price Data'!K:K,MATCH(TEXT(A1819,"YYYY-MM-DD"),'Price Data'!J:J,0)+1),""),"")</f>
        <v/>
      </c>
      <c r="J1819" s="34" t="str">
        <f>IFERROR(INDEX('Price Data'!N:N,MATCH(TEXT(A1819,"YYYY-MM-DD"),'Price Data'!M:M,0)),"")</f>
        <v/>
      </c>
      <c r="K1819" s="10" t="str" cm="1">
        <f t="array" ref="K1819">IFERROR(IF(ISNUMBER(J1819),(J1819-INDEX('Price Data'!N:N,MATCH(TEXT(A1819,"YYYY-MM-DD"),'Price Data'!M:M,0)+1))/INDEX('Price Data'!N:N,MATCH(TEXT(A1819,"YYYY-MM-DD"),'Price Data'!M:M,0)+1),""),"")</f>
        <v/>
      </c>
      <c r="L1819" s="34" t="str">
        <f>IFERROR(INDEX('Price Data'!Q:Q,MATCH(TEXT(A1819,"YYYY-MM-DD"),'Price Data'!P:P,0)),"")</f>
        <v/>
      </c>
      <c r="M1819" s="10" t="str" cm="1">
        <f t="array" ref="M1819">IFERROR(IF(ISNUMBER(L1819),(L1819-INDEX('Price Data'!Q:Q,MATCH(TEXT(A1819,"YYYY-MM-DD"),'Price Data'!P:P,0)+1))/INDEX('Price Data'!Q:Q,MATCH(TEXT(A1819,"YYYY-MM-DD"),'Price Data'!P:P,0)+1),""),"")</f>
        <v/>
      </c>
      <c r="N1819" s="34" t="str">
        <f>IFERROR(INDEX('Price Data'!T:T,MATCH(TEXT(A1819,"YYYY-MM-DD"),'Price Data'!S:S,0)),"")</f>
        <v/>
      </c>
      <c r="O1819" s="10" t="str" cm="1">
        <f t="array" ref="O1819">IFERROR(IF(ISNUMBER(N1819),(N1819-INDEX('Price Data'!T:T,MATCH(TEXT(A1819,"YYYY-MM-DD"),'Price Data'!S:S,0)+1))/INDEX('Price Data'!T:T,MATCH(TEXT(A1819,"YYYY-MM-DD"),'Price Data'!S:S,0)+1),""),"")</f>
        <v/>
      </c>
    </row>
    <row r="1820" spans="1:15" x14ac:dyDescent="0.3">
      <c r="A1820" s="8">
        <v>43639</v>
      </c>
      <c r="B1820" s="34" t="str">
        <f>IFERROR(INDEX('Price Data'!B:B,MATCH(TEXT(A1820,"YYYY-MM-DD"),'Price Data'!A:A,0)),"")</f>
        <v/>
      </c>
      <c r="C1820" s="10" t="str" cm="1">
        <f t="array" ref="C1820">IFERROR(IF(ISNUMBER(B1820),(B1820-INDEX('Price Data'!B:B,MATCH(TEXT(A1820,"YYYY-MM-DD"),'Price Data'!A:A,0)+1))/INDEX('Price Data'!B:B,MATCH(TEXT(A1820,"YYYY-MM-DD"),'Price Data'!A:A,0)+1),""),"")</f>
        <v/>
      </c>
      <c r="D1820" s="34" t="str">
        <f>IFERROR(INDEX('Price Data'!E:E,MATCH(TEXT(A1820,"YYYY-MM-DD"),'Price Data'!D:D,0)),"")</f>
        <v/>
      </c>
      <c r="E1820" s="10" t="str" cm="1">
        <f t="array" ref="E1820">IFERROR(IF(ISNUMBER(D1820),(D1820-INDEX('Price Data'!E:E,MATCH(TEXT(A1820,"YYYY-MM-DD"),'Price Data'!D:D,0)+1))/INDEX('Price Data'!E:E,MATCH(TEXT(A1820,"YYYY-MM-DD"),'Price Data'!D:D,0)+1),""),"")</f>
        <v/>
      </c>
      <c r="F1820" s="34" t="str">
        <f>IFERROR(INDEX('Price Data'!H:H,MATCH(TEXT(A1820,"YYYY-MM-DD"),'Price Data'!G:G,0)),"")</f>
        <v/>
      </c>
      <c r="G1820" s="10" t="str" cm="1">
        <f t="array" ref="G1820">IFERROR(IF(ISNUMBER(F1820),(F1820-INDEX('Price Data'!H:H,MATCH(TEXT(A1820,"YYYY-MM-DD"),'Price Data'!G:G,0)+1))/INDEX('Price Data'!H:H,MATCH(TEXT(A1820,"YYYY-MM-DD"),'Price Data'!G:G,0)+1),""),"")</f>
        <v/>
      </c>
      <c r="H1820" s="34" t="str">
        <f>IFERROR(INDEX('Price Data'!K:K,MATCH(TEXT(A1820,"YYYY-MM-DD"),'Price Data'!J:J,0)),"")</f>
        <v/>
      </c>
      <c r="I1820" s="10" t="str" cm="1">
        <f t="array" ref="I1820">IFERROR(IF(ISNUMBER(H1820),(H1820-INDEX('Price Data'!K:K,MATCH(TEXT(A1820,"YYYY-MM-DD"),'Price Data'!J:J,0)+1))/INDEX('Price Data'!K:K,MATCH(TEXT(A1820,"YYYY-MM-DD"),'Price Data'!J:J,0)+1),""),"")</f>
        <v/>
      </c>
      <c r="J1820" s="34" t="str">
        <f>IFERROR(INDEX('Price Data'!N:N,MATCH(TEXT(A1820,"YYYY-MM-DD"),'Price Data'!M:M,0)),"")</f>
        <v/>
      </c>
      <c r="K1820" s="10" t="str" cm="1">
        <f t="array" ref="K1820">IFERROR(IF(ISNUMBER(J1820),(J1820-INDEX('Price Data'!N:N,MATCH(TEXT(A1820,"YYYY-MM-DD"),'Price Data'!M:M,0)+1))/INDEX('Price Data'!N:N,MATCH(TEXT(A1820,"YYYY-MM-DD"),'Price Data'!M:M,0)+1),""),"")</f>
        <v/>
      </c>
      <c r="L1820" s="34" t="str">
        <f>IFERROR(INDEX('Price Data'!Q:Q,MATCH(TEXT(A1820,"YYYY-MM-DD"),'Price Data'!P:P,0)),"")</f>
        <v/>
      </c>
      <c r="M1820" s="10" t="str" cm="1">
        <f t="array" ref="M1820">IFERROR(IF(ISNUMBER(L1820),(L1820-INDEX('Price Data'!Q:Q,MATCH(TEXT(A1820,"YYYY-MM-DD"),'Price Data'!P:P,0)+1))/INDEX('Price Data'!Q:Q,MATCH(TEXT(A1820,"YYYY-MM-DD"),'Price Data'!P:P,0)+1),""),"")</f>
        <v/>
      </c>
      <c r="N1820" s="34" t="str">
        <f>IFERROR(INDEX('Price Data'!T:T,MATCH(TEXT(A1820,"YYYY-MM-DD"),'Price Data'!S:S,0)),"")</f>
        <v/>
      </c>
      <c r="O1820" s="10" t="str" cm="1">
        <f t="array" ref="O1820">IFERROR(IF(ISNUMBER(N1820),(N1820-INDEX('Price Data'!T:T,MATCH(TEXT(A1820,"YYYY-MM-DD"),'Price Data'!S:S,0)+1))/INDEX('Price Data'!T:T,MATCH(TEXT(A1820,"YYYY-MM-DD"),'Price Data'!S:S,0)+1),""),"")</f>
        <v/>
      </c>
    </row>
    <row r="1821" spans="1:15" x14ac:dyDescent="0.3">
      <c r="A1821" s="8">
        <v>43640</v>
      </c>
      <c r="B1821" s="34">
        <f>IFERROR(INDEX('Price Data'!B:B,MATCH(TEXT(A1821,"YYYY-MM-DD"),'Price Data'!A:A,0)),"")</f>
        <v>21284</v>
      </c>
      <c r="C1821" s="10" cm="1">
        <f t="array" ref="C1821">IFERROR(IF(ISNUMBER(B1821),(B1821-INDEX('Price Data'!B:B,MATCH(TEXT(A1821,"YYYY-MM-DD"),'Price Data'!A:A,0)+1))/INDEX('Price Data'!B:B,MATCH(TEXT(A1821,"YYYY-MM-DD"),'Price Data'!A:A,0)+1),""),"")</f>
        <v>-4.9090654074524292E-3</v>
      </c>
      <c r="D1821" s="34">
        <f>IFERROR(INDEX('Price Data'!E:E,MATCH(TEXT(A1821,"YYYY-MM-DD"),'Price Data'!D:D,0)),"")</f>
        <v>10.45</v>
      </c>
      <c r="E1821" s="10" cm="1">
        <f t="array" ref="E1821">IFERROR(IF(ISNUMBER(D1821),(D1821-INDEX('Price Data'!E:E,MATCH(TEXT(A1821,"YYYY-MM-DD"),'Price Data'!D:D,0)+1))/INDEX('Price Data'!E:E,MATCH(TEXT(A1821,"YYYY-MM-DD"),'Price Data'!D:D,0)+1),""),"")</f>
        <v>-1.6933207902163828E-2</v>
      </c>
      <c r="F1821" s="34">
        <f>IFERROR(INDEX('Price Data'!H:H,MATCH(TEXT(A1821,"YYYY-MM-DD"),'Price Data'!G:G,0)),"")</f>
        <v>105.199997</v>
      </c>
      <c r="G1821" s="10" cm="1">
        <f t="array" ref="G1821">IFERROR(IF(ISNUMBER(F1821),(F1821-INDEX('Price Data'!H:H,MATCH(TEXT(A1821,"YYYY-MM-DD"),'Price Data'!G:G,0)+1))/INDEX('Price Data'!H:H,MATCH(TEXT(A1821,"YYYY-MM-DD"),'Price Data'!G:G,0)+1),""),"")</f>
        <v>-1.4981329167191198E-2</v>
      </c>
      <c r="H1821" s="34">
        <f>IFERROR(INDEX('Price Data'!K:K,MATCH(TEXT(A1821,"YYYY-MM-DD"),'Price Data'!J:J,0)),"")</f>
        <v>1.87</v>
      </c>
      <c r="I1821" s="10" cm="1">
        <f t="array" ref="I1821">IFERROR(IF(ISNUMBER(H1821),(H1821-INDEX('Price Data'!K:K,MATCH(TEXT(A1821,"YYYY-MM-DD"),'Price Data'!J:J,0)+1))/INDEX('Price Data'!K:K,MATCH(TEXT(A1821,"YYYY-MM-DD"),'Price Data'!J:J,0)+1),""),"")</f>
        <v>-5.3191489361700999E-3</v>
      </c>
      <c r="J1821" s="34">
        <f>IFERROR(INDEX('Price Data'!N:N,MATCH(TEXT(A1821,"YYYY-MM-DD"),'Price Data'!M:M,0)),"")</f>
        <v>2.4500000000000002</v>
      </c>
      <c r="K1821" s="10" cm="1">
        <f t="array" ref="K1821">IFERROR(IF(ISNUMBER(J1821),(J1821-INDEX('Price Data'!N:N,MATCH(TEXT(A1821,"YYYY-MM-DD"),'Price Data'!M:M,0)+1))/INDEX('Price Data'!N:N,MATCH(TEXT(A1821,"YYYY-MM-DD"),'Price Data'!M:M,0)+1),""),"")</f>
        <v>-1.2096774193548309E-2</v>
      </c>
      <c r="L1821" s="34">
        <f>IFERROR(INDEX('Price Data'!Q:Q,MATCH(TEXT(A1821,"YYYY-MM-DD"),'Price Data'!P:P,0)),"")</f>
        <v>1.77</v>
      </c>
      <c r="M1821" s="10" cm="1">
        <f t="array" ref="M1821">IFERROR(IF(ISNUMBER(L1821),(L1821-INDEX('Price Data'!Q:Q,MATCH(TEXT(A1821,"YYYY-MM-DD"),'Price Data'!P:P,0)+1))/INDEX('Price Data'!Q:Q,MATCH(TEXT(A1821,"YYYY-MM-DD"),'Price Data'!P:P,0)+1),""),"")</f>
        <v>-1.1173184357541908E-2</v>
      </c>
      <c r="N1821" s="34">
        <f>IFERROR(INDEX('Price Data'!T:T,MATCH(TEXT(A1821,"YYYY-MM-DD"),'Price Data'!S:S,0)),"")</f>
        <v>1.99</v>
      </c>
      <c r="O1821" s="10" cm="1">
        <f t="array" ref="O1821">IFERROR(IF(ISNUMBER(N1821),(N1821-INDEX('Price Data'!T:T,MATCH(TEXT(A1821,"YYYY-MM-DD"),'Price Data'!S:S,0)+1))/INDEX('Price Data'!T:T,MATCH(TEXT(A1821,"YYYY-MM-DD"),'Price Data'!S:S,0)+1),""),"")</f>
        <v>-1.9704433497536856E-2</v>
      </c>
    </row>
    <row r="1822" spans="1:15" x14ac:dyDescent="0.3">
      <c r="A1822" s="8">
        <v>43641</v>
      </c>
      <c r="B1822" s="34">
        <f>IFERROR(INDEX('Price Data'!B:B,MATCH(TEXT(A1822,"YYYY-MM-DD"),'Price Data'!A:A,0)),"")</f>
        <v>21128</v>
      </c>
      <c r="C1822" s="10" cm="1">
        <f t="array" ref="C1822">IFERROR(IF(ISNUMBER(B1822),(B1822-INDEX('Price Data'!B:B,MATCH(TEXT(A1822,"YYYY-MM-DD"),'Price Data'!A:A,0)+1))/INDEX('Price Data'!B:B,MATCH(TEXT(A1822,"YYYY-MM-DD"),'Price Data'!A:A,0)+1),""),"")</f>
        <v>-7.329449351625634E-3</v>
      </c>
      <c r="D1822" s="34">
        <f>IFERROR(INDEX('Price Data'!E:E,MATCH(TEXT(A1822,"YYYY-MM-DD"),'Price Data'!D:D,0)),"")</f>
        <v>10.27</v>
      </c>
      <c r="E1822" s="10" cm="1">
        <f t="array" ref="E1822">IFERROR(IF(ISNUMBER(D1822),(D1822-INDEX('Price Data'!E:E,MATCH(TEXT(A1822,"YYYY-MM-DD"),'Price Data'!D:D,0)+1))/INDEX('Price Data'!E:E,MATCH(TEXT(A1822,"YYYY-MM-DD"),'Price Data'!D:D,0)+1),""),"")</f>
        <v>-1.7224880382775094E-2</v>
      </c>
      <c r="F1822" s="34">
        <f>IFERROR(INDEX('Price Data'!H:H,MATCH(TEXT(A1822,"YYYY-MM-DD"),'Price Data'!G:G,0)),"")</f>
        <v>104</v>
      </c>
      <c r="G1822" s="10" cm="1">
        <f t="array" ref="G1822">IFERROR(IF(ISNUMBER(F1822),(F1822-INDEX('Price Data'!H:H,MATCH(TEXT(A1822,"YYYY-MM-DD"),'Price Data'!G:G,0)+1))/INDEX('Price Data'!H:H,MATCH(TEXT(A1822,"YYYY-MM-DD"),'Price Data'!G:G,0)+1),""),"")</f>
        <v>-1.1406815914643004E-2</v>
      </c>
      <c r="H1822" s="34">
        <f>IFERROR(INDEX('Price Data'!K:K,MATCH(TEXT(A1822,"YYYY-MM-DD"),'Price Data'!J:J,0)),"")</f>
        <v>1.87</v>
      </c>
      <c r="I1822" s="10" cm="1">
        <f t="array" ref="I1822">IFERROR(IF(ISNUMBER(H1822),(H1822-INDEX('Price Data'!K:K,MATCH(TEXT(A1822,"YYYY-MM-DD"),'Price Data'!J:J,0)+1))/INDEX('Price Data'!K:K,MATCH(TEXT(A1822,"YYYY-MM-DD"),'Price Data'!J:J,0)+1),""),"")</f>
        <v>0</v>
      </c>
      <c r="J1822" s="34">
        <f>IFERROR(INDEX('Price Data'!N:N,MATCH(TEXT(A1822,"YYYY-MM-DD"),'Price Data'!M:M,0)),"")</f>
        <v>2.39</v>
      </c>
      <c r="K1822" s="10" cm="1">
        <f t="array" ref="K1822">IFERROR(IF(ISNUMBER(J1822),(J1822-INDEX('Price Data'!N:N,MATCH(TEXT(A1822,"YYYY-MM-DD"),'Price Data'!M:M,0)+1))/INDEX('Price Data'!N:N,MATCH(TEXT(A1822,"YYYY-MM-DD"),'Price Data'!M:M,0)+1),""),"")</f>
        <v>-2.4489795918367366E-2</v>
      </c>
      <c r="L1822" s="34">
        <f>IFERROR(INDEX('Price Data'!Q:Q,MATCH(TEXT(A1822,"YYYY-MM-DD"),'Price Data'!P:P,0)),"")</f>
        <v>1.76</v>
      </c>
      <c r="M1822" s="10" cm="1">
        <f t="array" ref="M1822">IFERROR(IF(ISNUMBER(L1822),(L1822-INDEX('Price Data'!Q:Q,MATCH(TEXT(A1822,"YYYY-MM-DD"),'Price Data'!P:P,0)+1))/INDEX('Price Data'!Q:Q,MATCH(TEXT(A1822,"YYYY-MM-DD"),'Price Data'!P:P,0)+1),""),"")</f>
        <v>-5.649717514124299E-3</v>
      </c>
      <c r="N1822" s="34">
        <f>IFERROR(INDEX('Price Data'!T:T,MATCH(TEXT(A1822,"YYYY-MM-DD"),'Price Data'!S:S,0)),"")</f>
        <v>1.93</v>
      </c>
      <c r="O1822" s="10" cm="1">
        <f t="array" ref="O1822">IFERROR(IF(ISNUMBER(N1822),(N1822-INDEX('Price Data'!T:T,MATCH(TEXT(A1822,"YYYY-MM-DD"),'Price Data'!S:S,0)+1))/INDEX('Price Data'!T:T,MATCH(TEXT(A1822,"YYYY-MM-DD"),'Price Data'!S:S,0)+1),""),"")</f>
        <v>-3.0150753768844248E-2</v>
      </c>
    </row>
    <row r="1823" spans="1:15" x14ac:dyDescent="0.3">
      <c r="A1823" s="8">
        <v>43642</v>
      </c>
      <c r="B1823" s="34">
        <f>IFERROR(INDEX('Price Data'!B:B,MATCH(TEXT(A1823,"YYYY-MM-DD"),'Price Data'!A:A,0)),"")</f>
        <v>21057</v>
      </c>
      <c r="C1823" s="10" cm="1">
        <f t="array" ref="C1823">IFERROR(IF(ISNUMBER(B1823),(B1823-INDEX('Price Data'!B:B,MATCH(TEXT(A1823,"YYYY-MM-DD"),'Price Data'!A:A,0)+1))/INDEX('Price Data'!B:B,MATCH(TEXT(A1823,"YYYY-MM-DD"),'Price Data'!A:A,0)+1),""),"")</f>
        <v>-3.3604695191215448E-3</v>
      </c>
      <c r="D1823" s="34">
        <f>IFERROR(INDEX('Price Data'!E:E,MATCH(TEXT(A1823,"YYYY-MM-DD"),'Price Data'!D:D,0)),"")</f>
        <v>10.53</v>
      </c>
      <c r="E1823" s="10" cm="1">
        <f t="array" ref="E1823">IFERROR(IF(ISNUMBER(D1823),(D1823-INDEX('Price Data'!E:E,MATCH(TEXT(A1823,"YYYY-MM-DD"),'Price Data'!D:D,0)+1))/INDEX('Price Data'!E:E,MATCH(TEXT(A1823,"YYYY-MM-DD"),'Price Data'!D:D,0)+1),""),"")</f>
        <v>2.531645569620251E-2</v>
      </c>
      <c r="F1823" s="34">
        <f>IFERROR(INDEX('Price Data'!H:H,MATCH(TEXT(A1823,"YYYY-MM-DD"),'Price Data'!G:G,0)),"")</f>
        <v>105.699997</v>
      </c>
      <c r="G1823" s="10" cm="1">
        <f t="array" ref="G1823">IFERROR(IF(ISNUMBER(F1823),(F1823-INDEX('Price Data'!H:H,MATCH(TEXT(A1823,"YYYY-MM-DD"),'Price Data'!G:G,0)+1))/INDEX('Price Data'!H:H,MATCH(TEXT(A1823,"YYYY-MM-DD"),'Price Data'!G:G,0)+1),""),"")</f>
        <v>1.6346124999999965E-2</v>
      </c>
      <c r="H1823" s="34">
        <f>IFERROR(INDEX('Price Data'!K:K,MATCH(TEXT(A1823,"YYYY-MM-DD"),'Price Data'!J:J,0)),"")</f>
        <v>1.88</v>
      </c>
      <c r="I1823" s="10" cm="1">
        <f t="array" ref="I1823">IFERROR(IF(ISNUMBER(H1823),(H1823-INDEX('Price Data'!K:K,MATCH(TEXT(A1823,"YYYY-MM-DD"),'Price Data'!J:J,0)+1))/INDEX('Price Data'!K:K,MATCH(TEXT(A1823,"YYYY-MM-DD"),'Price Data'!J:J,0)+1),""),"")</f>
        <v>5.3475935828875866E-3</v>
      </c>
      <c r="J1823" s="34">
        <f>IFERROR(INDEX('Price Data'!N:N,MATCH(TEXT(A1823,"YYYY-MM-DD"),'Price Data'!M:M,0)),"")</f>
        <v>2.4500000000000002</v>
      </c>
      <c r="K1823" s="10" cm="1">
        <f t="array" ref="K1823">IFERROR(IF(ISNUMBER(J1823),(J1823-INDEX('Price Data'!N:N,MATCH(TEXT(A1823,"YYYY-MM-DD"),'Price Data'!M:M,0)+1))/INDEX('Price Data'!N:N,MATCH(TEXT(A1823,"YYYY-MM-DD"),'Price Data'!M:M,0)+1),""),"")</f>
        <v>2.5104602510460271E-2</v>
      </c>
      <c r="L1823" s="34">
        <f>IFERROR(INDEX('Price Data'!Q:Q,MATCH(TEXT(A1823,"YYYY-MM-DD"),'Price Data'!P:P,0)),"")</f>
        <v>1.78</v>
      </c>
      <c r="M1823" s="10" cm="1">
        <f t="array" ref="M1823">IFERROR(IF(ISNUMBER(L1823),(L1823-INDEX('Price Data'!Q:Q,MATCH(TEXT(A1823,"YYYY-MM-DD"),'Price Data'!P:P,0)+1))/INDEX('Price Data'!Q:Q,MATCH(TEXT(A1823,"YYYY-MM-DD"),'Price Data'!P:P,0)+1),""),"")</f>
        <v>1.1363636363636374E-2</v>
      </c>
      <c r="N1823" s="34">
        <f>IFERROR(INDEX('Price Data'!T:T,MATCH(TEXT(A1823,"YYYY-MM-DD"),'Price Data'!S:S,0)),"")</f>
        <v>1.94</v>
      </c>
      <c r="O1823" s="10" cm="1">
        <f t="array" ref="O1823">IFERROR(IF(ISNUMBER(N1823),(N1823-INDEX('Price Data'!T:T,MATCH(TEXT(A1823,"YYYY-MM-DD"),'Price Data'!S:S,0)+1))/INDEX('Price Data'!T:T,MATCH(TEXT(A1823,"YYYY-MM-DD"),'Price Data'!S:S,0)+1),""),"")</f>
        <v>5.1813471502590719E-3</v>
      </c>
    </row>
    <row r="1824" spans="1:15" x14ac:dyDescent="0.3">
      <c r="A1824" s="8">
        <v>43643</v>
      </c>
      <c r="B1824" s="34">
        <f>IFERROR(INDEX('Price Data'!B:B,MATCH(TEXT(A1824,"YYYY-MM-DD"),'Price Data'!A:A,0)),"")</f>
        <v>21111</v>
      </c>
      <c r="C1824" s="10" cm="1">
        <f t="array" ref="C1824">IFERROR(IF(ISNUMBER(B1824),(B1824-INDEX('Price Data'!B:B,MATCH(TEXT(A1824,"YYYY-MM-DD"),'Price Data'!A:A,0)+1))/INDEX('Price Data'!B:B,MATCH(TEXT(A1824,"YYYY-MM-DD"),'Price Data'!A:A,0)+1),""),"")</f>
        <v>2.5644678729163698E-3</v>
      </c>
      <c r="D1824" s="34">
        <f>IFERROR(INDEX('Price Data'!E:E,MATCH(TEXT(A1824,"YYYY-MM-DD"),'Price Data'!D:D,0)),"")</f>
        <v>10.75</v>
      </c>
      <c r="E1824" s="10" cm="1">
        <f t="array" ref="E1824">IFERROR(IF(ISNUMBER(D1824),(D1824-INDEX('Price Data'!E:E,MATCH(TEXT(A1824,"YYYY-MM-DD"),'Price Data'!D:D,0)+1))/INDEX('Price Data'!E:E,MATCH(TEXT(A1824,"YYYY-MM-DD"),'Price Data'!D:D,0)+1),""),"")</f>
        <v>2.0892687559354289E-2</v>
      </c>
      <c r="F1824" s="34">
        <f>IFERROR(INDEX('Price Data'!H:H,MATCH(TEXT(A1824,"YYYY-MM-DD"),'Price Data'!G:G,0)),"")</f>
        <v>107.199997</v>
      </c>
      <c r="G1824" s="10" cm="1">
        <f t="array" ref="G1824">IFERROR(IF(ISNUMBER(F1824),(F1824-INDEX('Price Data'!H:H,MATCH(TEXT(A1824,"YYYY-MM-DD"),'Price Data'!G:G,0)+1))/INDEX('Price Data'!H:H,MATCH(TEXT(A1824,"YYYY-MM-DD"),'Price Data'!G:G,0)+1),""),"")</f>
        <v>1.4191107309113736E-2</v>
      </c>
      <c r="H1824" s="34">
        <f>IFERROR(INDEX('Price Data'!K:K,MATCH(TEXT(A1824,"YYYY-MM-DD"),'Price Data'!J:J,0)),"")</f>
        <v>1.88</v>
      </c>
      <c r="I1824" s="10" cm="1">
        <f t="array" ref="I1824">IFERROR(IF(ISNUMBER(H1824),(H1824-INDEX('Price Data'!K:K,MATCH(TEXT(A1824,"YYYY-MM-DD"),'Price Data'!J:J,0)+1))/INDEX('Price Data'!K:K,MATCH(TEXT(A1824,"YYYY-MM-DD"),'Price Data'!J:J,0)+1),""),"")</f>
        <v>0</v>
      </c>
      <c r="J1824" s="34">
        <f>IFERROR(INDEX('Price Data'!N:N,MATCH(TEXT(A1824,"YYYY-MM-DD"),'Price Data'!M:M,0)),"")</f>
        <v>2.46</v>
      </c>
      <c r="K1824" s="10" cm="1">
        <f t="array" ref="K1824">IFERROR(IF(ISNUMBER(J1824),(J1824-INDEX('Price Data'!N:N,MATCH(TEXT(A1824,"YYYY-MM-DD"),'Price Data'!M:M,0)+1))/INDEX('Price Data'!N:N,MATCH(TEXT(A1824,"YYYY-MM-DD"),'Price Data'!M:M,0)+1),""),"")</f>
        <v>4.0816326530611373E-3</v>
      </c>
      <c r="L1824" s="34">
        <f>IFERROR(INDEX('Price Data'!Q:Q,MATCH(TEXT(A1824,"YYYY-MM-DD"),'Price Data'!P:P,0)),"")</f>
        <v>1.81</v>
      </c>
      <c r="M1824" s="10" cm="1">
        <f t="array" ref="M1824">IFERROR(IF(ISNUMBER(L1824),(L1824-INDEX('Price Data'!Q:Q,MATCH(TEXT(A1824,"YYYY-MM-DD"),'Price Data'!P:P,0)+1))/INDEX('Price Data'!Q:Q,MATCH(TEXT(A1824,"YYYY-MM-DD"),'Price Data'!P:P,0)+1),""),"")</f>
        <v>1.6853932584269676E-2</v>
      </c>
      <c r="N1824" s="34">
        <f>IFERROR(INDEX('Price Data'!T:T,MATCH(TEXT(A1824,"YYYY-MM-DD"),'Price Data'!S:S,0)),"")</f>
        <v>1.97</v>
      </c>
      <c r="O1824" s="10" cm="1">
        <f t="array" ref="O1824">IFERROR(IF(ISNUMBER(N1824),(N1824-INDEX('Price Data'!T:T,MATCH(TEXT(A1824,"YYYY-MM-DD"),'Price Data'!S:S,0)+1))/INDEX('Price Data'!T:T,MATCH(TEXT(A1824,"YYYY-MM-DD"),'Price Data'!S:S,0)+1),""),"")</f>
        <v>1.546391752577321E-2</v>
      </c>
    </row>
    <row r="1825" spans="1:15" x14ac:dyDescent="0.3">
      <c r="A1825" s="8">
        <v>43644</v>
      </c>
      <c r="B1825" s="34">
        <f>IFERROR(INDEX('Price Data'!B:B,MATCH(TEXT(A1825,"YYYY-MM-DD"),'Price Data'!A:A,0)),"")</f>
        <v>21235</v>
      </c>
      <c r="C1825" s="10" cm="1">
        <f t="array" ref="C1825">IFERROR(IF(ISNUMBER(B1825),(B1825-INDEX('Price Data'!B:B,MATCH(TEXT(A1825,"YYYY-MM-DD"),'Price Data'!A:A,0)+1))/INDEX('Price Data'!B:B,MATCH(TEXT(A1825,"YYYY-MM-DD"),'Price Data'!A:A,0)+1),""),"")</f>
        <v>5.8737151248164461E-3</v>
      </c>
      <c r="D1825" s="34">
        <f>IFERROR(INDEX('Price Data'!E:E,MATCH(TEXT(A1825,"YYYY-MM-DD"),'Price Data'!D:D,0)),"")</f>
        <v>10.83</v>
      </c>
      <c r="E1825" s="10" cm="1">
        <f t="array" ref="E1825">IFERROR(IF(ISNUMBER(D1825),(D1825-INDEX('Price Data'!E:E,MATCH(TEXT(A1825,"YYYY-MM-DD"),'Price Data'!D:D,0)+1))/INDEX('Price Data'!E:E,MATCH(TEXT(A1825,"YYYY-MM-DD"),'Price Data'!D:D,0)+1),""),"")</f>
        <v>7.4418604651162856E-3</v>
      </c>
      <c r="F1825" s="34">
        <f>IFERROR(INDEX('Price Data'!H:H,MATCH(TEXT(A1825,"YYYY-MM-DD"),'Price Data'!G:G,0)),"")</f>
        <v>107.800003</v>
      </c>
      <c r="G1825" s="10" cm="1">
        <f t="array" ref="G1825">IFERROR(IF(ISNUMBER(F1825),(F1825-INDEX('Price Data'!H:H,MATCH(TEXT(A1825,"YYYY-MM-DD"),'Price Data'!G:G,0)+1))/INDEX('Price Data'!H:H,MATCH(TEXT(A1825,"YYYY-MM-DD"),'Price Data'!G:G,0)+1),""),"")</f>
        <v>5.5970710521569102E-3</v>
      </c>
      <c r="H1825" s="34">
        <f>IFERROR(INDEX('Price Data'!K:K,MATCH(TEXT(A1825,"YYYY-MM-DD"),'Price Data'!J:J,0)),"")</f>
        <v>1.88</v>
      </c>
      <c r="I1825" s="10" cm="1">
        <f t="array" ref="I1825">IFERROR(IF(ISNUMBER(H1825),(H1825-INDEX('Price Data'!K:K,MATCH(TEXT(A1825,"YYYY-MM-DD"),'Price Data'!J:J,0)+1))/INDEX('Price Data'!K:K,MATCH(TEXT(A1825,"YYYY-MM-DD"),'Price Data'!J:J,0)+1),""),"")</f>
        <v>0</v>
      </c>
      <c r="J1825" s="34">
        <f>IFERROR(INDEX('Price Data'!N:N,MATCH(TEXT(A1825,"YYYY-MM-DD"),'Price Data'!M:M,0)),"")</f>
        <v>2.4300000000000002</v>
      </c>
      <c r="K1825" s="10" cm="1">
        <f t="array" ref="K1825">IFERROR(IF(ISNUMBER(J1825),(J1825-INDEX('Price Data'!N:N,MATCH(TEXT(A1825,"YYYY-MM-DD"),'Price Data'!M:M,0)+1))/INDEX('Price Data'!N:N,MATCH(TEXT(A1825,"YYYY-MM-DD"),'Price Data'!M:M,0)+1),""),"")</f>
        <v>-1.2195121951219433E-2</v>
      </c>
      <c r="L1825" s="34">
        <f>IFERROR(INDEX('Price Data'!Q:Q,MATCH(TEXT(A1825,"YYYY-MM-DD"),'Price Data'!P:P,0)),"")</f>
        <v>1.79</v>
      </c>
      <c r="M1825" s="10" cm="1">
        <f t="array" ref="M1825">IFERROR(IF(ISNUMBER(L1825),(L1825-INDEX('Price Data'!Q:Q,MATCH(TEXT(A1825,"YYYY-MM-DD"),'Price Data'!P:P,0)+1))/INDEX('Price Data'!Q:Q,MATCH(TEXT(A1825,"YYYY-MM-DD"),'Price Data'!P:P,0)+1),""),"")</f>
        <v>-1.1049723756906087E-2</v>
      </c>
      <c r="N1825" s="34">
        <f>IFERROR(INDEX('Price Data'!T:T,MATCH(TEXT(A1825,"YYYY-MM-DD"),'Price Data'!S:S,0)),"")</f>
        <v>1.95</v>
      </c>
      <c r="O1825" s="10" cm="1">
        <f t="array" ref="O1825">IFERROR(IF(ISNUMBER(N1825),(N1825-INDEX('Price Data'!T:T,MATCH(TEXT(A1825,"YYYY-MM-DD"),'Price Data'!S:S,0)+1))/INDEX('Price Data'!T:T,MATCH(TEXT(A1825,"YYYY-MM-DD"),'Price Data'!S:S,0)+1),""),"")</f>
        <v>-1.01522842639594E-2</v>
      </c>
    </row>
    <row r="1826" spans="1:15" x14ac:dyDescent="0.3">
      <c r="A1826" s="8">
        <v>43645</v>
      </c>
      <c r="B1826" s="34" t="str">
        <f>IFERROR(INDEX('Price Data'!B:B,MATCH(TEXT(A1826,"YYYY-MM-DD"),'Price Data'!A:A,0)),"")</f>
        <v/>
      </c>
      <c r="C1826" s="10" t="str" cm="1">
        <f t="array" ref="C1826">IFERROR(IF(ISNUMBER(B1826),(B1826-INDEX('Price Data'!B:B,MATCH(TEXT(A1826,"YYYY-MM-DD"),'Price Data'!A:A,0)+1))/INDEX('Price Data'!B:B,MATCH(TEXT(A1826,"YYYY-MM-DD"),'Price Data'!A:A,0)+1),""),"")</f>
        <v/>
      </c>
      <c r="D1826" s="34" t="str">
        <f>IFERROR(INDEX('Price Data'!E:E,MATCH(TEXT(A1826,"YYYY-MM-DD"),'Price Data'!D:D,0)),"")</f>
        <v/>
      </c>
      <c r="E1826" s="10" t="str" cm="1">
        <f t="array" ref="E1826">IFERROR(IF(ISNUMBER(D1826),(D1826-INDEX('Price Data'!E:E,MATCH(TEXT(A1826,"YYYY-MM-DD"),'Price Data'!D:D,0)+1))/INDEX('Price Data'!E:E,MATCH(TEXT(A1826,"YYYY-MM-DD"),'Price Data'!D:D,0)+1),""),"")</f>
        <v/>
      </c>
      <c r="F1826" s="34" t="str">
        <f>IFERROR(INDEX('Price Data'!H:H,MATCH(TEXT(A1826,"YYYY-MM-DD"),'Price Data'!G:G,0)),"")</f>
        <v/>
      </c>
      <c r="G1826" s="10" t="str" cm="1">
        <f t="array" ref="G1826">IFERROR(IF(ISNUMBER(F1826),(F1826-INDEX('Price Data'!H:H,MATCH(TEXT(A1826,"YYYY-MM-DD"),'Price Data'!G:G,0)+1))/INDEX('Price Data'!H:H,MATCH(TEXT(A1826,"YYYY-MM-DD"),'Price Data'!G:G,0)+1),""),"")</f>
        <v/>
      </c>
      <c r="H1826" s="34" t="str">
        <f>IFERROR(INDEX('Price Data'!K:K,MATCH(TEXT(A1826,"YYYY-MM-DD"),'Price Data'!J:J,0)),"")</f>
        <v/>
      </c>
      <c r="I1826" s="10" t="str" cm="1">
        <f t="array" ref="I1826">IFERROR(IF(ISNUMBER(H1826),(H1826-INDEX('Price Data'!K:K,MATCH(TEXT(A1826,"YYYY-MM-DD"),'Price Data'!J:J,0)+1))/INDEX('Price Data'!K:K,MATCH(TEXT(A1826,"YYYY-MM-DD"),'Price Data'!J:J,0)+1),""),"")</f>
        <v/>
      </c>
      <c r="J1826" s="34" t="str">
        <f>IFERROR(INDEX('Price Data'!N:N,MATCH(TEXT(A1826,"YYYY-MM-DD"),'Price Data'!M:M,0)),"")</f>
        <v/>
      </c>
      <c r="K1826" s="10" t="str" cm="1">
        <f t="array" ref="K1826">IFERROR(IF(ISNUMBER(J1826),(J1826-INDEX('Price Data'!N:N,MATCH(TEXT(A1826,"YYYY-MM-DD"),'Price Data'!M:M,0)+1))/INDEX('Price Data'!N:N,MATCH(TEXT(A1826,"YYYY-MM-DD"),'Price Data'!M:M,0)+1),""),"")</f>
        <v/>
      </c>
      <c r="L1826" s="34" t="str">
        <f>IFERROR(INDEX('Price Data'!Q:Q,MATCH(TEXT(A1826,"YYYY-MM-DD"),'Price Data'!P:P,0)),"")</f>
        <v/>
      </c>
      <c r="M1826" s="10" t="str" cm="1">
        <f t="array" ref="M1826">IFERROR(IF(ISNUMBER(L1826),(L1826-INDEX('Price Data'!Q:Q,MATCH(TEXT(A1826,"YYYY-MM-DD"),'Price Data'!P:P,0)+1))/INDEX('Price Data'!Q:Q,MATCH(TEXT(A1826,"YYYY-MM-DD"),'Price Data'!P:P,0)+1),""),"")</f>
        <v/>
      </c>
      <c r="N1826" s="34" t="str">
        <f>IFERROR(INDEX('Price Data'!T:T,MATCH(TEXT(A1826,"YYYY-MM-DD"),'Price Data'!S:S,0)),"")</f>
        <v/>
      </c>
      <c r="O1826" s="10" t="str" cm="1">
        <f t="array" ref="O1826">IFERROR(IF(ISNUMBER(N1826),(N1826-INDEX('Price Data'!T:T,MATCH(TEXT(A1826,"YYYY-MM-DD"),'Price Data'!S:S,0)+1))/INDEX('Price Data'!T:T,MATCH(TEXT(A1826,"YYYY-MM-DD"),'Price Data'!S:S,0)+1),""),"")</f>
        <v/>
      </c>
    </row>
    <row r="1827" spans="1:15" x14ac:dyDescent="0.3">
      <c r="A1827" s="8">
        <v>43646</v>
      </c>
      <c r="B1827" s="34" t="str">
        <f>IFERROR(INDEX('Price Data'!B:B,MATCH(TEXT(A1827,"YYYY-MM-DD"),'Price Data'!A:A,0)),"")</f>
        <v/>
      </c>
      <c r="C1827" s="10" t="str" cm="1">
        <f t="array" ref="C1827">IFERROR(IF(ISNUMBER(B1827),(B1827-INDEX('Price Data'!B:B,MATCH(TEXT(A1827,"YYYY-MM-DD"),'Price Data'!A:A,0)+1))/INDEX('Price Data'!B:B,MATCH(TEXT(A1827,"YYYY-MM-DD"),'Price Data'!A:A,0)+1),""),"")</f>
        <v/>
      </c>
      <c r="D1827" s="34" t="str">
        <f>IFERROR(INDEX('Price Data'!E:E,MATCH(TEXT(A1827,"YYYY-MM-DD"),'Price Data'!D:D,0)),"")</f>
        <v/>
      </c>
      <c r="E1827" s="10" t="str" cm="1">
        <f t="array" ref="E1827">IFERROR(IF(ISNUMBER(D1827),(D1827-INDEX('Price Data'!E:E,MATCH(TEXT(A1827,"YYYY-MM-DD"),'Price Data'!D:D,0)+1))/INDEX('Price Data'!E:E,MATCH(TEXT(A1827,"YYYY-MM-DD"),'Price Data'!D:D,0)+1),""),"")</f>
        <v/>
      </c>
      <c r="F1827" s="34" t="str">
        <f>IFERROR(INDEX('Price Data'!H:H,MATCH(TEXT(A1827,"YYYY-MM-DD"),'Price Data'!G:G,0)),"")</f>
        <v/>
      </c>
      <c r="G1827" s="10" t="str" cm="1">
        <f t="array" ref="G1827">IFERROR(IF(ISNUMBER(F1827),(F1827-INDEX('Price Data'!H:H,MATCH(TEXT(A1827,"YYYY-MM-DD"),'Price Data'!G:G,0)+1))/INDEX('Price Data'!H:H,MATCH(TEXT(A1827,"YYYY-MM-DD"),'Price Data'!G:G,0)+1),""),"")</f>
        <v/>
      </c>
      <c r="H1827" s="34" t="str">
        <f>IFERROR(INDEX('Price Data'!K:K,MATCH(TEXT(A1827,"YYYY-MM-DD"),'Price Data'!J:J,0)),"")</f>
        <v/>
      </c>
      <c r="I1827" s="10" t="str" cm="1">
        <f t="array" ref="I1827">IFERROR(IF(ISNUMBER(H1827),(H1827-INDEX('Price Data'!K:K,MATCH(TEXT(A1827,"YYYY-MM-DD"),'Price Data'!J:J,0)+1))/INDEX('Price Data'!K:K,MATCH(TEXT(A1827,"YYYY-MM-DD"),'Price Data'!J:J,0)+1),""),"")</f>
        <v/>
      </c>
      <c r="J1827" s="34" t="str">
        <f>IFERROR(INDEX('Price Data'!N:N,MATCH(TEXT(A1827,"YYYY-MM-DD"),'Price Data'!M:M,0)),"")</f>
        <v/>
      </c>
      <c r="K1827" s="10" t="str" cm="1">
        <f t="array" ref="K1827">IFERROR(IF(ISNUMBER(J1827),(J1827-INDEX('Price Data'!N:N,MATCH(TEXT(A1827,"YYYY-MM-DD"),'Price Data'!M:M,0)+1))/INDEX('Price Data'!N:N,MATCH(TEXT(A1827,"YYYY-MM-DD"),'Price Data'!M:M,0)+1),""),"")</f>
        <v/>
      </c>
      <c r="L1827" s="34" t="str">
        <f>IFERROR(INDEX('Price Data'!Q:Q,MATCH(TEXT(A1827,"YYYY-MM-DD"),'Price Data'!P:P,0)),"")</f>
        <v/>
      </c>
      <c r="M1827" s="10" t="str" cm="1">
        <f t="array" ref="M1827">IFERROR(IF(ISNUMBER(L1827),(L1827-INDEX('Price Data'!Q:Q,MATCH(TEXT(A1827,"YYYY-MM-DD"),'Price Data'!P:P,0)+1))/INDEX('Price Data'!Q:Q,MATCH(TEXT(A1827,"YYYY-MM-DD"),'Price Data'!P:P,0)+1),""),"")</f>
        <v/>
      </c>
      <c r="N1827" s="34" t="str">
        <f>IFERROR(INDEX('Price Data'!T:T,MATCH(TEXT(A1827,"YYYY-MM-DD"),'Price Data'!S:S,0)),"")</f>
        <v/>
      </c>
      <c r="O1827" s="10" t="str" cm="1">
        <f t="array" ref="O1827">IFERROR(IF(ISNUMBER(N1827),(N1827-INDEX('Price Data'!T:T,MATCH(TEXT(A1827,"YYYY-MM-DD"),'Price Data'!S:S,0)+1))/INDEX('Price Data'!T:T,MATCH(TEXT(A1827,"YYYY-MM-DD"),'Price Data'!S:S,0)+1),""),"")</f>
        <v/>
      </c>
    </row>
    <row r="1828" spans="1:15" x14ac:dyDescent="0.3">
      <c r="A1828" s="8">
        <v>43647</v>
      </c>
      <c r="B1828" s="34">
        <f>IFERROR(INDEX('Price Data'!B:B,MATCH(TEXT(A1828,"YYYY-MM-DD"),'Price Data'!A:A,0)),"")</f>
        <v>21254</v>
      </c>
      <c r="C1828" s="10" cm="1">
        <f t="array" ref="C1828">IFERROR(IF(ISNUMBER(B1828),(B1828-INDEX('Price Data'!B:B,MATCH(TEXT(A1828,"YYYY-MM-DD"),'Price Data'!A:A,0)+1))/INDEX('Price Data'!B:B,MATCH(TEXT(A1828,"YYYY-MM-DD"),'Price Data'!A:A,0)+1),""),"")</f>
        <v>8.9474923475394395E-4</v>
      </c>
      <c r="D1828" s="34">
        <f>IFERROR(INDEX('Price Data'!E:E,MATCH(TEXT(A1828,"YYYY-MM-DD"),'Price Data'!D:D,0)),"")</f>
        <v>10.66</v>
      </c>
      <c r="E1828" s="10" cm="1">
        <f t="array" ref="E1828">IFERROR(IF(ISNUMBER(D1828),(D1828-INDEX('Price Data'!E:E,MATCH(TEXT(A1828,"YYYY-MM-DD"),'Price Data'!D:D,0)+1))/INDEX('Price Data'!E:E,MATCH(TEXT(A1828,"YYYY-MM-DD"),'Price Data'!D:D,0)+1),""),"")</f>
        <v>-1.5697137580794083E-2</v>
      </c>
      <c r="F1828" s="34">
        <f>IFERROR(INDEX('Price Data'!H:H,MATCH(TEXT(A1828,"YYYY-MM-DD"),'Price Data'!G:G,0)),"")</f>
        <v>112.599998</v>
      </c>
      <c r="G1828" s="10" cm="1">
        <f t="array" ref="G1828">IFERROR(IF(ISNUMBER(F1828),(F1828-INDEX('Price Data'!H:H,MATCH(TEXT(A1828,"YYYY-MM-DD"),'Price Data'!G:G,0)+1))/INDEX('Price Data'!H:H,MATCH(TEXT(A1828,"YYYY-MM-DD"),'Price Data'!G:G,0)+1),""),"")</f>
        <v>4.4526854048417747E-2</v>
      </c>
      <c r="H1828" s="34">
        <f>IFERROR(INDEX('Price Data'!K:K,MATCH(TEXT(A1828,"YYYY-MM-DD"),'Price Data'!J:J,0)),"")</f>
        <v>1.87</v>
      </c>
      <c r="I1828" s="10" cm="1">
        <f t="array" ref="I1828">IFERROR(IF(ISNUMBER(H1828),(H1828-INDEX('Price Data'!K:K,MATCH(TEXT(A1828,"YYYY-MM-DD"),'Price Data'!J:J,0)+1))/INDEX('Price Data'!K:K,MATCH(TEXT(A1828,"YYYY-MM-DD"),'Price Data'!J:J,0)+1),""),"")</f>
        <v>-5.3191489361700999E-3</v>
      </c>
      <c r="J1828" s="34">
        <f>IFERROR(INDEX('Price Data'!N:N,MATCH(TEXT(A1828,"YYYY-MM-DD"),'Price Data'!M:M,0)),"")</f>
        <v>2.41</v>
      </c>
      <c r="K1828" s="10" cm="1">
        <f t="array" ref="K1828">IFERROR(IF(ISNUMBER(J1828),(J1828-INDEX('Price Data'!N:N,MATCH(TEXT(A1828,"YYYY-MM-DD"),'Price Data'!M:M,0)+1))/INDEX('Price Data'!N:N,MATCH(TEXT(A1828,"YYYY-MM-DD"),'Price Data'!M:M,0)+1),""),"")</f>
        <v>-8.2304526748971252E-3</v>
      </c>
      <c r="L1828" s="34">
        <f>IFERROR(INDEX('Price Data'!Q:Q,MATCH(TEXT(A1828,"YYYY-MM-DD"),'Price Data'!P:P,0)),"")</f>
        <v>1.77</v>
      </c>
      <c r="M1828" s="10" cm="1">
        <f t="array" ref="M1828">IFERROR(IF(ISNUMBER(L1828),(L1828-INDEX('Price Data'!Q:Q,MATCH(TEXT(A1828,"YYYY-MM-DD"),'Price Data'!P:P,0)+1))/INDEX('Price Data'!Q:Q,MATCH(TEXT(A1828,"YYYY-MM-DD"),'Price Data'!P:P,0)+1),""),"")</f>
        <v>-1.1173184357541908E-2</v>
      </c>
      <c r="N1828" s="34">
        <f>IFERROR(INDEX('Price Data'!T:T,MATCH(TEXT(A1828,"YYYY-MM-DD"),'Price Data'!S:S,0)),"")</f>
        <v>1.96</v>
      </c>
      <c r="O1828" s="10" cm="1">
        <f t="array" ref="O1828">IFERROR(IF(ISNUMBER(N1828),(N1828-INDEX('Price Data'!T:T,MATCH(TEXT(A1828,"YYYY-MM-DD"),'Price Data'!S:S,0)+1))/INDEX('Price Data'!T:T,MATCH(TEXT(A1828,"YYYY-MM-DD"),'Price Data'!S:S,0)+1),""),"")</f>
        <v>5.1282051282051325E-3</v>
      </c>
    </row>
    <row r="1829" spans="1:15" x14ac:dyDescent="0.3">
      <c r="A1829" s="8">
        <v>43648</v>
      </c>
      <c r="B1829" s="34">
        <f>IFERROR(INDEX('Price Data'!B:B,MATCH(TEXT(A1829,"YYYY-MM-DD"),'Price Data'!A:A,0)),"")</f>
        <v>21393</v>
      </c>
      <c r="C1829" s="10" cm="1">
        <f t="array" ref="C1829">IFERROR(IF(ISNUMBER(B1829),(B1829-INDEX('Price Data'!B:B,MATCH(TEXT(A1829,"YYYY-MM-DD"),'Price Data'!A:A,0)+1))/INDEX('Price Data'!B:B,MATCH(TEXT(A1829,"YYYY-MM-DD"),'Price Data'!A:A,0)+1),""),"")</f>
        <v>6.5399454220382049E-3</v>
      </c>
      <c r="D1829" s="34">
        <f>IFERROR(INDEX('Price Data'!E:E,MATCH(TEXT(A1829,"YYYY-MM-DD"),'Price Data'!D:D,0)),"")</f>
        <v>10.55</v>
      </c>
      <c r="E1829" s="10" cm="1">
        <f t="array" ref="E1829">IFERROR(IF(ISNUMBER(D1829),(D1829-INDEX('Price Data'!E:E,MATCH(TEXT(A1829,"YYYY-MM-DD"),'Price Data'!D:D,0)+1))/INDEX('Price Data'!E:E,MATCH(TEXT(A1829,"YYYY-MM-DD"),'Price Data'!D:D,0)+1),""),"")</f>
        <v>-1.0318949343339533E-2</v>
      </c>
      <c r="F1829" s="34">
        <f>IFERROR(INDEX('Price Data'!H:H,MATCH(TEXT(A1829,"YYYY-MM-DD"),'Price Data'!G:G,0)),"")</f>
        <v>113</v>
      </c>
      <c r="G1829" s="10" cm="1">
        <f t="array" ref="G1829">IFERROR(IF(ISNUMBER(F1829),(F1829-INDEX('Price Data'!H:H,MATCH(TEXT(A1829,"YYYY-MM-DD"),'Price Data'!G:G,0)+1))/INDEX('Price Data'!H:H,MATCH(TEXT(A1829,"YYYY-MM-DD"),'Price Data'!G:G,0)+1),""),"")</f>
        <v>3.5524156936485971E-3</v>
      </c>
      <c r="H1829" s="34">
        <f>IFERROR(INDEX('Price Data'!K:K,MATCH(TEXT(A1829,"YYYY-MM-DD"),'Price Data'!J:J,0)),"")</f>
        <v>1.89</v>
      </c>
      <c r="I1829" s="10" cm="1">
        <f t="array" ref="I1829">IFERROR(IF(ISNUMBER(H1829),(H1829-INDEX('Price Data'!K:K,MATCH(TEXT(A1829,"YYYY-MM-DD"),'Price Data'!J:J,0)+1))/INDEX('Price Data'!K:K,MATCH(TEXT(A1829,"YYYY-MM-DD"),'Price Data'!J:J,0)+1),""),"")</f>
        <v>1.0695187165775291E-2</v>
      </c>
      <c r="J1829" s="34">
        <f>IFERROR(INDEX('Price Data'!N:N,MATCH(TEXT(A1829,"YYYY-MM-DD"),'Price Data'!M:M,0)),"")</f>
        <v>2.46</v>
      </c>
      <c r="K1829" s="10" cm="1">
        <f t="array" ref="K1829">IFERROR(IF(ISNUMBER(J1829),(J1829-INDEX('Price Data'!N:N,MATCH(TEXT(A1829,"YYYY-MM-DD"),'Price Data'!M:M,0)+1))/INDEX('Price Data'!N:N,MATCH(TEXT(A1829,"YYYY-MM-DD"),'Price Data'!M:M,0)+1),""),"")</f>
        <v>2.0746887966804906E-2</v>
      </c>
      <c r="L1829" s="34">
        <f>IFERROR(INDEX('Price Data'!Q:Q,MATCH(TEXT(A1829,"YYYY-MM-DD"),'Price Data'!P:P,0)),"")</f>
        <v>1.77</v>
      </c>
      <c r="M1829" s="10" cm="1">
        <f t="array" ref="M1829">IFERROR(IF(ISNUMBER(L1829),(L1829-INDEX('Price Data'!Q:Q,MATCH(TEXT(A1829,"YYYY-MM-DD"),'Price Data'!P:P,0)+1))/INDEX('Price Data'!Q:Q,MATCH(TEXT(A1829,"YYYY-MM-DD"),'Price Data'!P:P,0)+1),""),"")</f>
        <v>0</v>
      </c>
      <c r="N1829" s="34">
        <f>IFERROR(INDEX('Price Data'!T:T,MATCH(TEXT(A1829,"YYYY-MM-DD"),'Price Data'!S:S,0)),"")</f>
        <v>1.96</v>
      </c>
      <c r="O1829" s="10" cm="1">
        <f t="array" ref="O1829">IFERROR(IF(ISNUMBER(N1829),(N1829-INDEX('Price Data'!T:T,MATCH(TEXT(A1829,"YYYY-MM-DD"),'Price Data'!S:S,0)+1))/INDEX('Price Data'!T:T,MATCH(TEXT(A1829,"YYYY-MM-DD"),'Price Data'!S:S,0)+1),""),"")</f>
        <v>0</v>
      </c>
    </row>
    <row r="1830" spans="1:15" x14ac:dyDescent="0.3">
      <c r="A1830" s="8">
        <v>43649</v>
      </c>
      <c r="B1830" s="34">
        <f>IFERROR(INDEX('Price Data'!B:B,MATCH(TEXT(A1830,"YYYY-MM-DD"),'Price Data'!A:A,0)),"")</f>
        <v>21905</v>
      </c>
      <c r="C1830" s="10" cm="1">
        <f t="array" ref="C1830">IFERROR(IF(ISNUMBER(B1830),(B1830-INDEX('Price Data'!B:B,MATCH(TEXT(A1830,"YYYY-MM-DD"),'Price Data'!A:A,0)+1))/INDEX('Price Data'!B:B,MATCH(TEXT(A1830,"YYYY-MM-DD"),'Price Data'!A:A,0)+1),""),"")</f>
        <v>2.393306221661291E-2</v>
      </c>
      <c r="D1830" s="34">
        <f>IFERROR(INDEX('Price Data'!E:E,MATCH(TEXT(A1830,"YYYY-MM-DD"),'Price Data'!D:D,0)),"")</f>
        <v>11.14</v>
      </c>
      <c r="E1830" s="10" cm="1">
        <f t="array" ref="E1830">IFERROR(IF(ISNUMBER(D1830),(D1830-INDEX('Price Data'!E:E,MATCH(TEXT(A1830,"YYYY-MM-DD"),'Price Data'!D:D,0)+1))/INDEX('Price Data'!E:E,MATCH(TEXT(A1830,"YYYY-MM-DD"),'Price Data'!D:D,0)+1),""),"")</f>
        <v>5.5924170616113725E-2</v>
      </c>
      <c r="F1830" s="34">
        <f>IFERROR(INDEX('Price Data'!H:H,MATCH(TEXT(A1830,"YYYY-MM-DD"),'Price Data'!G:G,0)),"")</f>
        <v>119.099998</v>
      </c>
      <c r="G1830" s="10" cm="1">
        <f t="array" ref="G1830">IFERROR(IF(ISNUMBER(F1830),(F1830-INDEX('Price Data'!H:H,MATCH(TEXT(A1830,"YYYY-MM-DD"),'Price Data'!G:G,0)+1))/INDEX('Price Data'!H:H,MATCH(TEXT(A1830,"YYYY-MM-DD"),'Price Data'!G:G,0)+1),""),"")</f>
        <v>5.3982283185840703E-2</v>
      </c>
      <c r="H1830" s="34">
        <f>IFERROR(INDEX('Price Data'!K:K,MATCH(TEXT(A1830,"YYYY-MM-DD"),'Price Data'!J:J,0)),"")</f>
        <v>1.98</v>
      </c>
      <c r="I1830" s="10" cm="1">
        <f t="array" ref="I1830">IFERROR(IF(ISNUMBER(H1830),(H1830-INDEX('Price Data'!K:K,MATCH(TEXT(A1830,"YYYY-MM-DD"),'Price Data'!J:J,0)+1))/INDEX('Price Data'!K:K,MATCH(TEXT(A1830,"YYYY-MM-DD"),'Price Data'!J:J,0)+1),""),"")</f>
        <v>4.7619047619047665E-2</v>
      </c>
      <c r="J1830" s="34">
        <f>IFERROR(INDEX('Price Data'!N:N,MATCH(TEXT(A1830,"YYYY-MM-DD"),'Price Data'!M:M,0)),"")</f>
        <v>2.56</v>
      </c>
      <c r="K1830" s="10" cm="1">
        <f t="array" ref="K1830">IFERROR(IF(ISNUMBER(J1830),(J1830-INDEX('Price Data'!N:N,MATCH(TEXT(A1830,"YYYY-MM-DD"),'Price Data'!M:M,0)+1))/INDEX('Price Data'!N:N,MATCH(TEXT(A1830,"YYYY-MM-DD"),'Price Data'!M:M,0)+1),""),"")</f>
        <v>4.0650406504065074E-2</v>
      </c>
      <c r="L1830" s="34">
        <f>IFERROR(INDEX('Price Data'!Q:Q,MATCH(TEXT(A1830,"YYYY-MM-DD"),'Price Data'!P:P,0)),"")</f>
        <v>1.88</v>
      </c>
      <c r="M1830" s="10" cm="1">
        <f t="array" ref="M1830">IFERROR(IF(ISNUMBER(L1830),(L1830-INDEX('Price Data'!Q:Q,MATCH(TEXT(A1830,"YYYY-MM-DD"),'Price Data'!P:P,0)+1))/INDEX('Price Data'!Q:Q,MATCH(TEXT(A1830,"YYYY-MM-DD"),'Price Data'!P:P,0)+1),""),"")</f>
        <v>6.2146892655367159E-2</v>
      </c>
      <c r="N1830" s="34">
        <f>IFERROR(INDEX('Price Data'!T:T,MATCH(TEXT(A1830,"YYYY-MM-DD"),'Price Data'!S:S,0)),"")</f>
        <v>2.0299999999999998</v>
      </c>
      <c r="O1830" s="10" cm="1">
        <f t="array" ref="O1830">IFERROR(IF(ISNUMBER(N1830),(N1830-INDEX('Price Data'!T:T,MATCH(TEXT(A1830,"YYYY-MM-DD"),'Price Data'!S:S,0)+1))/INDEX('Price Data'!T:T,MATCH(TEXT(A1830,"YYYY-MM-DD"),'Price Data'!S:S,0)+1),""),"")</f>
        <v>3.5714285714285636E-2</v>
      </c>
    </row>
    <row r="1831" spans="1:15" x14ac:dyDescent="0.3">
      <c r="A1831" s="8">
        <v>43650</v>
      </c>
      <c r="B1831" s="34">
        <f>IFERROR(INDEX('Price Data'!B:B,MATCH(TEXT(A1831,"YYYY-MM-DD"),'Price Data'!A:A,0)),"")</f>
        <v>22121</v>
      </c>
      <c r="C1831" s="10" cm="1">
        <f t="array" ref="C1831">IFERROR(IF(ISNUMBER(B1831),(B1831-INDEX('Price Data'!B:B,MATCH(TEXT(A1831,"YYYY-MM-DD"),'Price Data'!A:A,0)+1))/INDEX('Price Data'!B:B,MATCH(TEXT(A1831,"YYYY-MM-DD"),'Price Data'!A:A,0)+1),""),"")</f>
        <v>9.8607623830175763E-3</v>
      </c>
      <c r="D1831" s="34">
        <f>IFERROR(INDEX('Price Data'!E:E,MATCH(TEXT(A1831,"YYYY-MM-DD"),'Price Data'!D:D,0)),"")</f>
        <v>11.69</v>
      </c>
      <c r="E1831" s="10" cm="1">
        <f t="array" ref="E1831">IFERROR(IF(ISNUMBER(D1831),(D1831-INDEX('Price Data'!E:E,MATCH(TEXT(A1831,"YYYY-MM-DD"),'Price Data'!D:D,0)+1))/INDEX('Price Data'!E:E,MATCH(TEXT(A1831,"YYYY-MM-DD"),'Price Data'!D:D,0)+1),""),"")</f>
        <v>4.9371633752244064E-2</v>
      </c>
      <c r="F1831" s="34">
        <f>IFERROR(INDEX('Price Data'!H:H,MATCH(TEXT(A1831,"YYYY-MM-DD"),'Price Data'!G:G,0)),"")</f>
        <v>140</v>
      </c>
      <c r="G1831" s="10" cm="1">
        <f t="array" ref="G1831">IFERROR(IF(ISNUMBER(F1831),(F1831-INDEX('Price Data'!H:H,MATCH(TEXT(A1831,"YYYY-MM-DD"),'Price Data'!G:G,0)+1))/INDEX('Price Data'!H:H,MATCH(TEXT(A1831,"YYYY-MM-DD"),'Price Data'!G:G,0)+1),""),"")</f>
        <v>0.17548280731289351</v>
      </c>
      <c r="H1831" s="34">
        <f>IFERROR(INDEX('Price Data'!K:K,MATCH(TEXT(A1831,"YYYY-MM-DD"),'Price Data'!J:J,0)),"")</f>
        <v>2.0299999999999998</v>
      </c>
      <c r="I1831" s="10" cm="1">
        <f t="array" ref="I1831">IFERROR(IF(ISNUMBER(H1831),(H1831-INDEX('Price Data'!K:K,MATCH(TEXT(A1831,"YYYY-MM-DD"),'Price Data'!J:J,0)+1))/INDEX('Price Data'!K:K,MATCH(TEXT(A1831,"YYYY-MM-DD"),'Price Data'!J:J,0)+1),""),"")</f>
        <v>2.5252525252525162E-2</v>
      </c>
      <c r="J1831" s="34">
        <f>IFERROR(INDEX('Price Data'!N:N,MATCH(TEXT(A1831,"YYYY-MM-DD"),'Price Data'!M:M,0)),"")</f>
        <v>2.63</v>
      </c>
      <c r="K1831" s="10" cm="1">
        <f t="array" ref="K1831">IFERROR(IF(ISNUMBER(J1831),(J1831-INDEX('Price Data'!N:N,MATCH(TEXT(A1831,"YYYY-MM-DD"),'Price Data'!M:M,0)+1))/INDEX('Price Data'!N:N,MATCH(TEXT(A1831,"YYYY-MM-DD"),'Price Data'!M:M,0)+1),""),"")</f>
        <v>2.7343749999999938E-2</v>
      </c>
      <c r="L1831" s="34">
        <f>IFERROR(INDEX('Price Data'!Q:Q,MATCH(TEXT(A1831,"YYYY-MM-DD"),'Price Data'!P:P,0)),"")</f>
        <v>1.95</v>
      </c>
      <c r="M1831" s="10" cm="1">
        <f t="array" ref="M1831">IFERROR(IF(ISNUMBER(L1831),(L1831-INDEX('Price Data'!Q:Q,MATCH(TEXT(A1831,"YYYY-MM-DD"),'Price Data'!P:P,0)+1))/INDEX('Price Data'!Q:Q,MATCH(TEXT(A1831,"YYYY-MM-DD"),'Price Data'!P:P,0)+1),""),"")</f>
        <v>3.7234042553191522E-2</v>
      </c>
      <c r="N1831" s="34">
        <f>IFERROR(INDEX('Price Data'!T:T,MATCH(TEXT(A1831,"YYYY-MM-DD"),'Price Data'!S:S,0)),"")</f>
        <v>2.09</v>
      </c>
      <c r="O1831" s="10" cm="1">
        <f t="array" ref="O1831">IFERROR(IF(ISNUMBER(N1831),(N1831-INDEX('Price Data'!T:T,MATCH(TEXT(A1831,"YYYY-MM-DD"),'Price Data'!S:S,0)+1))/INDEX('Price Data'!T:T,MATCH(TEXT(A1831,"YYYY-MM-DD"),'Price Data'!S:S,0)+1),""),"")</f>
        <v>2.9556650246305449E-2</v>
      </c>
    </row>
    <row r="1832" spans="1:15" x14ac:dyDescent="0.3">
      <c r="A1832" s="8">
        <v>43651</v>
      </c>
      <c r="B1832" s="34">
        <f>IFERROR(INDEX('Price Data'!B:B,MATCH(TEXT(A1832,"YYYY-MM-DD"),'Price Data'!A:A,0)),"")</f>
        <v>21986</v>
      </c>
      <c r="C1832" s="10" cm="1">
        <f t="array" ref="C1832">IFERROR(IF(ISNUMBER(B1832),(B1832-INDEX('Price Data'!B:B,MATCH(TEXT(A1832,"YYYY-MM-DD"),'Price Data'!A:A,0)+1))/INDEX('Price Data'!B:B,MATCH(TEXT(A1832,"YYYY-MM-DD"),'Price Data'!A:A,0)+1),""),"")</f>
        <v>-6.1027982460105778E-3</v>
      </c>
      <c r="D1832" s="34">
        <f>IFERROR(INDEX('Price Data'!E:E,MATCH(TEXT(A1832,"YYYY-MM-DD"),'Price Data'!D:D,0)),"")</f>
        <v>11.55</v>
      </c>
      <c r="E1832" s="10" cm="1">
        <f t="array" ref="E1832">IFERROR(IF(ISNUMBER(D1832),(D1832-INDEX('Price Data'!E:E,MATCH(TEXT(A1832,"YYYY-MM-DD"),'Price Data'!D:D,0)+1))/INDEX('Price Data'!E:E,MATCH(TEXT(A1832,"YYYY-MM-DD"),'Price Data'!D:D,0)+1),""),"")</f>
        <v>-1.1976047904191513E-2</v>
      </c>
      <c r="F1832" s="34">
        <f>IFERROR(INDEX('Price Data'!H:H,MATCH(TEXT(A1832,"YYYY-MM-DD"),'Price Data'!G:G,0)),"")</f>
        <v>156.199997</v>
      </c>
      <c r="G1832" s="10" cm="1">
        <f t="array" ref="G1832">IFERROR(IF(ISNUMBER(F1832),(F1832-INDEX('Price Data'!H:H,MATCH(TEXT(A1832,"YYYY-MM-DD"),'Price Data'!G:G,0)+1))/INDEX('Price Data'!H:H,MATCH(TEXT(A1832,"YYYY-MM-DD"),'Price Data'!G:G,0)+1),""),"")</f>
        <v>0.11571426428571426</v>
      </c>
      <c r="H1832" s="34">
        <f>IFERROR(INDEX('Price Data'!K:K,MATCH(TEXT(A1832,"YYYY-MM-DD"),'Price Data'!J:J,0)),"")</f>
        <v>2.0299999999999998</v>
      </c>
      <c r="I1832" s="10" cm="1">
        <f t="array" ref="I1832">IFERROR(IF(ISNUMBER(H1832),(H1832-INDEX('Price Data'!K:K,MATCH(TEXT(A1832,"YYYY-MM-DD"),'Price Data'!J:J,0)+1))/INDEX('Price Data'!K:K,MATCH(TEXT(A1832,"YYYY-MM-DD"),'Price Data'!J:J,0)+1),""),"")</f>
        <v>0</v>
      </c>
      <c r="J1832" s="34">
        <f>IFERROR(INDEX('Price Data'!N:N,MATCH(TEXT(A1832,"YYYY-MM-DD"),'Price Data'!M:M,0)),"")</f>
        <v>2.64</v>
      </c>
      <c r="K1832" s="10" cm="1">
        <f t="array" ref="K1832">IFERROR(IF(ISNUMBER(J1832),(J1832-INDEX('Price Data'!N:N,MATCH(TEXT(A1832,"YYYY-MM-DD"),'Price Data'!M:M,0)+1))/INDEX('Price Data'!N:N,MATCH(TEXT(A1832,"YYYY-MM-DD"),'Price Data'!M:M,0)+1),""),"")</f>
        <v>3.8022813688213808E-3</v>
      </c>
      <c r="L1832" s="34">
        <f>IFERROR(INDEX('Price Data'!Q:Q,MATCH(TEXT(A1832,"YYYY-MM-DD"),'Price Data'!P:P,0)),"")</f>
        <v>1.96</v>
      </c>
      <c r="M1832" s="10" cm="1">
        <f t="array" ref="M1832">IFERROR(IF(ISNUMBER(L1832),(L1832-INDEX('Price Data'!Q:Q,MATCH(TEXT(A1832,"YYYY-MM-DD"),'Price Data'!P:P,0)+1))/INDEX('Price Data'!Q:Q,MATCH(TEXT(A1832,"YYYY-MM-DD"),'Price Data'!P:P,0)+1),""),"")</f>
        <v>5.1282051282051325E-3</v>
      </c>
      <c r="N1832" s="34">
        <f>IFERROR(INDEX('Price Data'!T:T,MATCH(TEXT(A1832,"YYYY-MM-DD"),'Price Data'!S:S,0)),"")</f>
        <v>2.0699999999999998</v>
      </c>
      <c r="O1832" s="10" cm="1">
        <f t="array" ref="O1832">IFERROR(IF(ISNUMBER(N1832),(N1832-INDEX('Price Data'!T:T,MATCH(TEXT(A1832,"YYYY-MM-DD"),'Price Data'!S:S,0)+1))/INDEX('Price Data'!T:T,MATCH(TEXT(A1832,"YYYY-MM-DD"),'Price Data'!S:S,0)+1),""),"")</f>
        <v>-9.5693779904306303E-3</v>
      </c>
    </row>
    <row r="1833" spans="1:15" x14ac:dyDescent="0.3">
      <c r="A1833" s="8">
        <v>43652</v>
      </c>
      <c r="B1833" s="34" t="str">
        <f>IFERROR(INDEX('Price Data'!B:B,MATCH(TEXT(A1833,"YYYY-MM-DD"),'Price Data'!A:A,0)),"")</f>
        <v/>
      </c>
      <c r="C1833" s="10" t="str" cm="1">
        <f t="array" ref="C1833">IFERROR(IF(ISNUMBER(B1833),(B1833-INDEX('Price Data'!B:B,MATCH(TEXT(A1833,"YYYY-MM-DD"),'Price Data'!A:A,0)+1))/INDEX('Price Data'!B:B,MATCH(TEXT(A1833,"YYYY-MM-DD"),'Price Data'!A:A,0)+1),""),"")</f>
        <v/>
      </c>
      <c r="D1833" s="34" t="str">
        <f>IFERROR(INDEX('Price Data'!E:E,MATCH(TEXT(A1833,"YYYY-MM-DD"),'Price Data'!D:D,0)),"")</f>
        <v/>
      </c>
      <c r="E1833" s="10" t="str" cm="1">
        <f t="array" ref="E1833">IFERROR(IF(ISNUMBER(D1833),(D1833-INDEX('Price Data'!E:E,MATCH(TEXT(A1833,"YYYY-MM-DD"),'Price Data'!D:D,0)+1))/INDEX('Price Data'!E:E,MATCH(TEXT(A1833,"YYYY-MM-DD"),'Price Data'!D:D,0)+1),""),"")</f>
        <v/>
      </c>
      <c r="F1833" s="34" t="str">
        <f>IFERROR(INDEX('Price Data'!H:H,MATCH(TEXT(A1833,"YYYY-MM-DD"),'Price Data'!G:G,0)),"")</f>
        <v/>
      </c>
      <c r="G1833" s="10" t="str" cm="1">
        <f t="array" ref="G1833">IFERROR(IF(ISNUMBER(F1833),(F1833-INDEX('Price Data'!H:H,MATCH(TEXT(A1833,"YYYY-MM-DD"),'Price Data'!G:G,0)+1))/INDEX('Price Data'!H:H,MATCH(TEXT(A1833,"YYYY-MM-DD"),'Price Data'!G:G,0)+1),""),"")</f>
        <v/>
      </c>
      <c r="H1833" s="34" t="str">
        <f>IFERROR(INDEX('Price Data'!K:K,MATCH(TEXT(A1833,"YYYY-MM-DD"),'Price Data'!J:J,0)),"")</f>
        <v/>
      </c>
      <c r="I1833" s="10" t="str" cm="1">
        <f t="array" ref="I1833">IFERROR(IF(ISNUMBER(H1833),(H1833-INDEX('Price Data'!K:K,MATCH(TEXT(A1833,"YYYY-MM-DD"),'Price Data'!J:J,0)+1))/INDEX('Price Data'!K:K,MATCH(TEXT(A1833,"YYYY-MM-DD"),'Price Data'!J:J,0)+1),""),"")</f>
        <v/>
      </c>
      <c r="J1833" s="34" t="str">
        <f>IFERROR(INDEX('Price Data'!N:N,MATCH(TEXT(A1833,"YYYY-MM-DD"),'Price Data'!M:M,0)),"")</f>
        <v/>
      </c>
      <c r="K1833" s="10" t="str" cm="1">
        <f t="array" ref="K1833">IFERROR(IF(ISNUMBER(J1833),(J1833-INDEX('Price Data'!N:N,MATCH(TEXT(A1833,"YYYY-MM-DD"),'Price Data'!M:M,0)+1))/INDEX('Price Data'!N:N,MATCH(TEXT(A1833,"YYYY-MM-DD"),'Price Data'!M:M,0)+1),""),"")</f>
        <v/>
      </c>
      <c r="L1833" s="34" t="str">
        <f>IFERROR(INDEX('Price Data'!Q:Q,MATCH(TEXT(A1833,"YYYY-MM-DD"),'Price Data'!P:P,0)),"")</f>
        <v/>
      </c>
      <c r="M1833" s="10" t="str" cm="1">
        <f t="array" ref="M1833">IFERROR(IF(ISNUMBER(L1833),(L1833-INDEX('Price Data'!Q:Q,MATCH(TEXT(A1833,"YYYY-MM-DD"),'Price Data'!P:P,0)+1))/INDEX('Price Data'!Q:Q,MATCH(TEXT(A1833,"YYYY-MM-DD"),'Price Data'!P:P,0)+1),""),"")</f>
        <v/>
      </c>
      <c r="N1833" s="34" t="str">
        <f>IFERROR(INDEX('Price Data'!T:T,MATCH(TEXT(A1833,"YYYY-MM-DD"),'Price Data'!S:S,0)),"")</f>
        <v/>
      </c>
      <c r="O1833" s="10" t="str" cm="1">
        <f t="array" ref="O1833">IFERROR(IF(ISNUMBER(N1833),(N1833-INDEX('Price Data'!T:T,MATCH(TEXT(A1833,"YYYY-MM-DD"),'Price Data'!S:S,0)+1))/INDEX('Price Data'!T:T,MATCH(TEXT(A1833,"YYYY-MM-DD"),'Price Data'!S:S,0)+1),""),"")</f>
        <v/>
      </c>
    </row>
    <row r="1834" spans="1:15" x14ac:dyDescent="0.3">
      <c r="A1834" s="8">
        <v>43653</v>
      </c>
      <c r="B1834" s="34" t="str">
        <f>IFERROR(INDEX('Price Data'!B:B,MATCH(TEXT(A1834,"YYYY-MM-DD"),'Price Data'!A:A,0)),"")</f>
        <v/>
      </c>
      <c r="C1834" s="10" t="str" cm="1">
        <f t="array" ref="C1834">IFERROR(IF(ISNUMBER(B1834),(B1834-INDEX('Price Data'!B:B,MATCH(TEXT(A1834,"YYYY-MM-DD"),'Price Data'!A:A,0)+1))/INDEX('Price Data'!B:B,MATCH(TEXT(A1834,"YYYY-MM-DD"),'Price Data'!A:A,0)+1),""),"")</f>
        <v/>
      </c>
      <c r="D1834" s="34" t="str">
        <f>IFERROR(INDEX('Price Data'!E:E,MATCH(TEXT(A1834,"YYYY-MM-DD"),'Price Data'!D:D,0)),"")</f>
        <v/>
      </c>
      <c r="E1834" s="10" t="str" cm="1">
        <f t="array" ref="E1834">IFERROR(IF(ISNUMBER(D1834),(D1834-INDEX('Price Data'!E:E,MATCH(TEXT(A1834,"YYYY-MM-DD"),'Price Data'!D:D,0)+1))/INDEX('Price Data'!E:E,MATCH(TEXT(A1834,"YYYY-MM-DD"),'Price Data'!D:D,0)+1),""),"")</f>
        <v/>
      </c>
      <c r="F1834" s="34" t="str">
        <f>IFERROR(INDEX('Price Data'!H:H,MATCH(TEXT(A1834,"YYYY-MM-DD"),'Price Data'!G:G,0)),"")</f>
        <v/>
      </c>
      <c r="G1834" s="10" t="str" cm="1">
        <f t="array" ref="G1834">IFERROR(IF(ISNUMBER(F1834),(F1834-INDEX('Price Data'!H:H,MATCH(TEXT(A1834,"YYYY-MM-DD"),'Price Data'!G:G,0)+1))/INDEX('Price Data'!H:H,MATCH(TEXT(A1834,"YYYY-MM-DD"),'Price Data'!G:G,0)+1),""),"")</f>
        <v/>
      </c>
      <c r="H1834" s="34" t="str">
        <f>IFERROR(INDEX('Price Data'!K:K,MATCH(TEXT(A1834,"YYYY-MM-DD"),'Price Data'!J:J,0)),"")</f>
        <v/>
      </c>
      <c r="I1834" s="10" t="str" cm="1">
        <f t="array" ref="I1834">IFERROR(IF(ISNUMBER(H1834),(H1834-INDEX('Price Data'!K:K,MATCH(TEXT(A1834,"YYYY-MM-DD"),'Price Data'!J:J,0)+1))/INDEX('Price Data'!K:K,MATCH(TEXT(A1834,"YYYY-MM-DD"),'Price Data'!J:J,0)+1),""),"")</f>
        <v/>
      </c>
      <c r="J1834" s="34" t="str">
        <f>IFERROR(INDEX('Price Data'!N:N,MATCH(TEXT(A1834,"YYYY-MM-DD"),'Price Data'!M:M,0)),"")</f>
        <v/>
      </c>
      <c r="K1834" s="10" t="str" cm="1">
        <f t="array" ref="K1834">IFERROR(IF(ISNUMBER(J1834),(J1834-INDEX('Price Data'!N:N,MATCH(TEXT(A1834,"YYYY-MM-DD"),'Price Data'!M:M,0)+1))/INDEX('Price Data'!N:N,MATCH(TEXT(A1834,"YYYY-MM-DD"),'Price Data'!M:M,0)+1),""),"")</f>
        <v/>
      </c>
      <c r="L1834" s="34" t="str">
        <f>IFERROR(INDEX('Price Data'!Q:Q,MATCH(TEXT(A1834,"YYYY-MM-DD"),'Price Data'!P:P,0)),"")</f>
        <v/>
      </c>
      <c r="M1834" s="10" t="str" cm="1">
        <f t="array" ref="M1834">IFERROR(IF(ISNUMBER(L1834),(L1834-INDEX('Price Data'!Q:Q,MATCH(TEXT(A1834,"YYYY-MM-DD"),'Price Data'!P:P,0)+1))/INDEX('Price Data'!Q:Q,MATCH(TEXT(A1834,"YYYY-MM-DD"),'Price Data'!P:P,0)+1),""),"")</f>
        <v/>
      </c>
      <c r="N1834" s="34" t="str">
        <f>IFERROR(INDEX('Price Data'!T:T,MATCH(TEXT(A1834,"YYYY-MM-DD"),'Price Data'!S:S,0)),"")</f>
        <v/>
      </c>
      <c r="O1834" s="10" t="str" cm="1">
        <f t="array" ref="O1834">IFERROR(IF(ISNUMBER(N1834),(N1834-INDEX('Price Data'!T:T,MATCH(TEXT(A1834,"YYYY-MM-DD"),'Price Data'!S:S,0)+1))/INDEX('Price Data'!T:T,MATCH(TEXT(A1834,"YYYY-MM-DD"),'Price Data'!S:S,0)+1),""),"")</f>
        <v/>
      </c>
    </row>
    <row r="1835" spans="1:15" x14ac:dyDescent="0.3">
      <c r="A1835" s="8">
        <v>43654</v>
      </c>
      <c r="B1835" s="34">
        <f>IFERROR(INDEX('Price Data'!B:B,MATCH(TEXT(A1835,"YYYY-MM-DD"),'Price Data'!A:A,0)),"")</f>
        <v>21976</v>
      </c>
      <c r="C1835" s="10" cm="1">
        <f t="array" ref="C1835">IFERROR(IF(ISNUMBER(B1835),(B1835-INDEX('Price Data'!B:B,MATCH(TEXT(A1835,"YYYY-MM-DD"),'Price Data'!A:A,0)+1))/INDEX('Price Data'!B:B,MATCH(TEXT(A1835,"YYYY-MM-DD"),'Price Data'!A:A,0)+1),""),"")</f>
        <v>-4.5483489493313925E-4</v>
      </c>
      <c r="D1835" s="34">
        <f>IFERROR(INDEX('Price Data'!E:E,MATCH(TEXT(A1835,"YYYY-MM-DD"),'Price Data'!D:D,0)),"")</f>
        <v>11.35</v>
      </c>
      <c r="E1835" s="10" cm="1">
        <f t="array" ref="E1835">IFERROR(IF(ISNUMBER(D1835),(D1835-INDEX('Price Data'!E:E,MATCH(TEXT(A1835,"YYYY-MM-DD"),'Price Data'!D:D,0)+1))/INDEX('Price Data'!E:E,MATCH(TEXT(A1835,"YYYY-MM-DD"),'Price Data'!D:D,0)+1),""),"")</f>
        <v>-1.7316017316017406E-2</v>
      </c>
      <c r="F1835" s="34">
        <f>IFERROR(INDEX('Price Data'!H:H,MATCH(TEXT(A1835,"YYYY-MM-DD"),'Price Data'!G:G,0)),"")</f>
        <v>162</v>
      </c>
      <c r="G1835" s="10" cm="1">
        <f t="array" ref="G1835">IFERROR(IF(ISNUMBER(F1835),(F1835-INDEX('Price Data'!H:H,MATCH(TEXT(A1835,"YYYY-MM-DD"),'Price Data'!G:G,0)+1))/INDEX('Price Data'!H:H,MATCH(TEXT(A1835,"YYYY-MM-DD"),'Price Data'!G:G,0)+1),""),"")</f>
        <v>3.7131902121611458E-2</v>
      </c>
      <c r="H1835" s="34">
        <f>IFERROR(INDEX('Price Data'!K:K,MATCH(TEXT(A1835,"YYYY-MM-DD"),'Price Data'!J:J,0)),"")</f>
        <v>2.02</v>
      </c>
      <c r="I1835" s="10" cm="1">
        <f t="array" ref="I1835">IFERROR(IF(ISNUMBER(H1835),(H1835-INDEX('Price Data'!K:K,MATCH(TEXT(A1835,"YYYY-MM-DD"),'Price Data'!J:J,0)+1))/INDEX('Price Data'!K:K,MATCH(TEXT(A1835,"YYYY-MM-DD"),'Price Data'!J:J,0)+1),""),"")</f>
        <v>-4.9261083743841316E-3</v>
      </c>
      <c r="J1835" s="34">
        <f>IFERROR(INDEX('Price Data'!N:N,MATCH(TEXT(A1835,"YYYY-MM-DD"),'Price Data'!M:M,0)),"")</f>
        <v>2.61</v>
      </c>
      <c r="K1835" s="10" cm="1">
        <f t="array" ref="K1835">IFERROR(IF(ISNUMBER(J1835),(J1835-INDEX('Price Data'!N:N,MATCH(TEXT(A1835,"YYYY-MM-DD"),'Price Data'!M:M,0)+1))/INDEX('Price Data'!N:N,MATCH(TEXT(A1835,"YYYY-MM-DD"),'Price Data'!M:M,0)+1),""),"")</f>
        <v>-1.1363636363636458E-2</v>
      </c>
      <c r="L1835" s="34">
        <f>IFERROR(INDEX('Price Data'!Q:Q,MATCH(TEXT(A1835,"YYYY-MM-DD"),'Price Data'!P:P,0)),"")</f>
        <v>1.91</v>
      </c>
      <c r="M1835" s="10" cm="1">
        <f t="array" ref="M1835">IFERROR(IF(ISNUMBER(L1835),(L1835-INDEX('Price Data'!Q:Q,MATCH(TEXT(A1835,"YYYY-MM-DD"),'Price Data'!P:P,0)+1))/INDEX('Price Data'!Q:Q,MATCH(TEXT(A1835,"YYYY-MM-DD"),'Price Data'!P:P,0)+1),""),"")</f>
        <v>-2.5510204081632678E-2</v>
      </c>
      <c r="N1835" s="34">
        <f>IFERROR(INDEX('Price Data'!T:T,MATCH(TEXT(A1835,"YYYY-MM-DD"),'Price Data'!S:S,0)),"")</f>
        <v>2.0299999999999998</v>
      </c>
      <c r="O1835" s="10" cm="1">
        <f t="array" ref="O1835">IFERROR(IF(ISNUMBER(N1835),(N1835-INDEX('Price Data'!T:T,MATCH(TEXT(A1835,"YYYY-MM-DD"),'Price Data'!S:S,0)+1))/INDEX('Price Data'!T:T,MATCH(TEXT(A1835,"YYYY-MM-DD"),'Price Data'!S:S,0)+1),""),"")</f>
        <v>-1.9323671497584561E-2</v>
      </c>
    </row>
    <row r="1836" spans="1:15" x14ac:dyDescent="0.3">
      <c r="A1836" s="8">
        <v>43655</v>
      </c>
      <c r="B1836" s="34">
        <f>IFERROR(INDEX('Price Data'!B:B,MATCH(TEXT(A1836,"YYYY-MM-DD"),'Price Data'!A:A,0)),"")</f>
        <v>21886</v>
      </c>
      <c r="C1836" s="10" cm="1">
        <f t="array" ref="C1836">IFERROR(IF(ISNUMBER(B1836),(B1836-INDEX('Price Data'!B:B,MATCH(TEXT(A1836,"YYYY-MM-DD"),'Price Data'!A:A,0)+1))/INDEX('Price Data'!B:B,MATCH(TEXT(A1836,"YYYY-MM-DD"),'Price Data'!A:A,0)+1),""),"")</f>
        <v>-4.0953767746632688E-3</v>
      </c>
      <c r="D1836" s="34">
        <f>IFERROR(INDEX('Price Data'!E:E,MATCH(TEXT(A1836,"YYYY-MM-DD"),'Price Data'!D:D,0)),"")</f>
        <v>11.38</v>
      </c>
      <c r="E1836" s="10" cm="1">
        <f t="array" ref="E1836">IFERROR(IF(ISNUMBER(D1836),(D1836-INDEX('Price Data'!E:E,MATCH(TEXT(A1836,"YYYY-MM-DD"),'Price Data'!D:D,0)+1))/INDEX('Price Data'!E:E,MATCH(TEXT(A1836,"YYYY-MM-DD"),'Price Data'!D:D,0)+1),""),"")</f>
        <v>2.643171806167501E-3</v>
      </c>
      <c r="F1836" s="34">
        <f>IFERROR(INDEX('Price Data'!H:H,MATCH(TEXT(A1836,"YYYY-MM-DD"),'Price Data'!G:G,0)),"")</f>
        <v>160</v>
      </c>
      <c r="G1836" s="10" cm="1">
        <f t="array" ref="G1836">IFERROR(IF(ISNUMBER(F1836),(F1836-INDEX('Price Data'!H:H,MATCH(TEXT(A1836,"YYYY-MM-DD"),'Price Data'!G:G,0)+1))/INDEX('Price Data'!H:H,MATCH(TEXT(A1836,"YYYY-MM-DD"),'Price Data'!G:G,0)+1),""),"")</f>
        <v>-1.2345679012345678E-2</v>
      </c>
      <c r="H1836" s="34">
        <f>IFERROR(INDEX('Price Data'!K:K,MATCH(TEXT(A1836,"YYYY-MM-DD"),'Price Data'!J:J,0)),"")</f>
        <v>2.0099999999999998</v>
      </c>
      <c r="I1836" s="10" cm="1">
        <f t="array" ref="I1836">IFERROR(IF(ISNUMBER(H1836),(H1836-INDEX('Price Data'!K:K,MATCH(TEXT(A1836,"YYYY-MM-DD"),'Price Data'!J:J,0)+1))/INDEX('Price Data'!K:K,MATCH(TEXT(A1836,"YYYY-MM-DD"),'Price Data'!J:J,0)+1),""),"")</f>
        <v>-4.950495049505065E-3</v>
      </c>
      <c r="J1836" s="34">
        <f>IFERROR(INDEX('Price Data'!N:N,MATCH(TEXT(A1836,"YYYY-MM-DD"),'Price Data'!M:M,0)),"")</f>
        <v>2.59</v>
      </c>
      <c r="K1836" s="10" cm="1">
        <f t="array" ref="K1836">IFERROR(IF(ISNUMBER(J1836),(J1836-INDEX('Price Data'!N:N,MATCH(TEXT(A1836,"YYYY-MM-DD"),'Price Data'!M:M,0)+1))/INDEX('Price Data'!N:N,MATCH(TEXT(A1836,"YYYY-MM-DD"),'Price Data'!M:M,0)+1),""),"")</f>
        <v>-7.662835249042153E-3</v>
      </c>
      <c r="L1836" s="34">
        <f>IFERROR(INDEX('Price Data'!Q:Q,MATCH(TEXT(A1836,"YYYY-MM-DD"),'Price Data'!P:P,0)),"")</f>
        <v>1.89</v>
      </c>
      <c r="M1836" s="10" cm="1">
        <f t="array" ref="M1836">IFERROR(IF(ISNUMBER(L1836),(L1836-INDEX('Price Data'!Q:Q,MATCH(TEXT(A1836,"YYYY-MM-DD"),'Price Data'!P:P,0)+1))/INDEX('Price Data'!Q:Q,MATCH(TEXT(A1836,"YYYY-MM-DD"),'Price Data'!P:P,0)+1),""),"")</f>
        <v>-1.0471204188481685E-2</v>
      </c>
      <c r="N1836" s="34">
        <f>IFERROR(INDEX('Price Data'!T:T,MATCH(TEXT(A1836,"YYYY-MM-DD"),'Price Data'!S:S,0)),"")</f>
        <v>2.0099999999999998</v>
      </c>
      <c r="O1836" s="10" cm="1">
        <f t="array" ref="O1836">IFERROR(IF(ISNUMBER(N1836),(N1836-INDEX('Price Data'!T:T,MATCH(TEXT(A1836,"YYYY-MM-DD"),'Price Data'!S:S,0)+1))/INDEX('Price Data'!T:T,MATCH(TEXT(A1836,"YYYY-MM-DD"),'Price Data'!S:S,0)+1),""),"")</f>
        <v>-9.8522167487684834E-3</v>
      </c>
    </row>
    <row r="1837" spans="1:15" x14ac:dyDescent="0.3">
      <c r="A1837" s="8">
        <v>43656</v>
      </c>
      <c r="B1837" s="34">
        <f>IFERROR(INDEX('Price Data'!B:B,MATCH(TEXT(A1837,"YYYY-MM-DD"),'Price Data'!A:A,0)),"")</f>
        <v>22045</v>
      </c>
      <c r="C1837" s="10" cm="1">
        <f t="array" ref="C1837">IFERROR(IF(ISNUMBER(B1837),(B1837-INDEX('Price Data'!B:B,MATCH(TEXT(A1837,"YYYY-MM-DD"),'Price Data'!A:A,0)+1))/INDEX('Price Data'!B:B,MATCH(TEXT(A1837,"YYYY-MM-DD"),'Price Data'!A:A,0)+1),""),"")</f>
        <v>7.2649182125559715E-3</v>
      </c>
      <c r="D1837" s="34">
        <f>IFERROR(INDEX('Price Data'!E:E,MATCH(TEXT(A1837,"YYYY-MM-DD"),'Price Data'!D:D,0)),"")</f>
        <v>11.46</v>
      </c>
      <c r="E1837" s="10" cm="1">
        <f t="array" ref="E1837">IFERROR(IF(ISNUMBER(D1837),(D1837-INDEX('Price Data'!E:E,MATCH(TEXT(A1837,"YYYY-MM-DD"),'Price Data'!D:D,0)+1))/INDEX('Price Data'!E:E,MATCH(TEXT(A1837,"YYYY-MM-DD"),'Price Data'!D:D,0)+1),""),"")</f>
        <v>7.0298769771529055E-3</v>
      </c>
      <c r="F1837" s="34">
        <f>IFERROR(INDEX('Price Data'!H:H,MATCH(TEXT(A1837,"YYYY-MM-DD"),'Price Data'!G:G,0)),"")</f>
        <v>168.699997</v>
      </c>
      <c r="G1837" s="10" cm="1">
        <f t="array" ref="G1837">IFERROR(IF(ISNUMBER(F1837),(F1837-INDEX('Price Data'!H:H,MATCH(TEXT(A1837,"YYYY-MM-DD"),'Price Data'!G:G,0)+1))/INDEX('Price Data'!H:H,MATCH(TEXT(A1837,"YYYY-MM-DD"),'Price Data'!G:G,0)+1),""),"")</f>
        <v>5.4374981249999975E-2</v>
      </c>
      <c r="H1837" s="34">
        <f>IFERROR(INDEX('Price Data'!K:K,MATCH(TEXT(A1837,"YYYY-MM-DD"),'Price Data'!J:J,0)),"")</f>
        <v>2.0299999999999998</v>
      </c>
      <c r="I1837" s="10" cm="1">
        <f t="array" ref="I1837">IFERROR(IF(ISNUMBER(H1837),(H1837-INDEX('Price Data'!K:K,MATCH(TEXT(A1837,"YYYY-MM-DD"),'Price Data'!J:J,0)+1))/INDEX('Price Data'!K:K,MATCH(TEXT(A1837,"YYYY-MM-DD"),'Price Data'!J:J,0)+1),""),"")</f>
        <v>9.9502487562189157E-3</v>
      </c>
      <c r="J1837" s="34">
        <f>IFERROR(INDEX('Price Data'!N:N,MATCH(TEXT(A1837,"YYYY-MM-DD"),'Price Data'!M:M,0)),"")</f>
        <v>2.6</v>
      </c>
      <c r="K1837" s="10" cm="1">
        <f t="array" ref="K1837">IFERROR(IF(ISNUMBER(J1837),(J1837-INDEX('Price Data'!N:N,MATCH(TEXT(A1837,"YYYY-MM-DD"),'Price Data'!M:M,0)+1))/INDEX('Price Data'!N:N,MATCH(TEXT(A1837,"YYYY-MM-DD"),'Price Data'!M:M,0)+1),""),"")</f>
        <v>3.8610038610039504E-3</v>
      </c>
      <c r="L1837" s="34">
        <f>IFERROR(INDEX('Price Data'!Q:Q,MATCH(TEXT(A1837,"YYYY-MM-DD"),'Price Data'!P:P,0)),"")</f>
        <v>1.9</v>
      </c>
      <c r="M1837" s="10" cm="1">
        <f t="array" ref="M1837">IFERROR(IF(ISNUMBER(L1837),(L1837-INDEX('Price Data'!Q:Q,MATCH(TEXT(A1837,"YYYY-MM-DD"),'Price Data'!P:P,0)+1))/INDEX('Price Data'!Q:Q,MATCH(TEXT(A1837,"YYYY-MM-DD"),'Price Data'!P:P,0)+1),""),"")</f>
        <v>5.2910052910052959E-3</v>
      </c>
      <c r="N1837" s="34">
        <f>IFERROR(INDEX('Price Data'!T:T,MATCH(TEXT(A1837,"YYYY-MM-DD"),'Price Data'!S:S,0)),"")</f>
        <v>2.0299999999999998</v>
      </c>
      <c r="O1837" s="10" cm="1">
        <f t="array" ref="O1837">IFERROR(IF(ISNUMBER(N1837),(N1837-INDEX('Price Data'!T:T,MATCH(TEXT(A1837,"YYYY-MM-DD"),'Price Data'!S:S,0)+1))/INDEX('Price Data'!T:T,MATCH(TEXT(A1837,"YYYY-MM-DD"),'Price Data'!S:S,0)+1),""),"")</f>
        <v>9.9502487562189157E-3</v>
      </c>
    </row>
    <row r="1838" spans="1:15" x14ac:dyDescent="0.3">
      <c r="A1838" s="8">
        <v>43657</v>
      </c>
      <c r="B1838" s="34">
        <f>IFERROR(INDEX('Price Data'!B:B,MATCH(TEXT(A1838,"YYYY-MM-DD"),'Price Data'!A:A,0)),"")</f>
        <v>22169</v>
      </c>
      <c r="C1838" s="10" cm="1">
        <f t="array" ref="C1838">IFERROR(IF(ISNUMBER(B1838),(B1838-INDEX('Price Data'!B:B,MATCH(TEXT(A1838,"YYYY-MM-DD"),'Price Data'!A:A,0)+1))/INDEX('Price Data'!B:B,MATCH(TEXT(A1838,"YYYY-MM-DD"),'Price Data'!A:A,0)+1),""),"")</f>
        <v>5.6248582444998864E-3</v>
      </c>
      <c r="D1838" s="34">
        <f>IFERROR(INDEX('Price Data'!E:E,MATCH(TEXT(A1838,"YYYY-MM-DD"),'Price Data'!D:D,0)),"")</f>
        <v>11.6</v>
      </c>
      <c r="E1838" s="10" cm="1">
        <f t="array" ref="E1838">IFERROR(IF(ISNUMBER(D1838),(D1838-INDEX('Price Data'!E:E,MATCH(TEXT(A1838,"YYYY-MM-DD"),'Price Data'!D:D,0)+1))/INDEX('Price Data'!E:E,MATCH(TEXT(A1838,"YYYY-MM-DD"),'Price Data'!D:D,0)+1),""),"")</f>
        <v>1.2216404886561848E-2</v>
      </c>
      <c r="F1838" s="34">
        <f>IFERROR(INDEX('Price Data'!H:H,MATCH(TEXT(A1838,"YYYY-MM-DD"),'Price Data'!G:G,0)),"")</f>
        <v>171</v>
      </c>
      <c r="G1838" s="10" cm="1">
        <f t="array" ref="G1838">IFERROR(IF(ISNUMBER(F1838),(F1838-INDEX('Price Data'!H:H,MATCH(TEXT(A1838,"YYYY-MM-DD"),'Price Data'!G:G,0)+1))/INDEX('Price Data'!H:H,MATCH(TEXT(A1838,"YYYY-MM-DD"),'Price Data'!G:G,0)+1),""),"")</f>
        <v>1.3633687260824336E-2</v>
      </c>
      <c r="H1838" s="34">
        <f>IFERROR(INDEX('Price Data'!K:K,MATCH(TEXT(A1838,"YYYY-MM-DD"),'Price Data'!J:J,0)),"")</f>
        <v>2.06</v>
      </c>
      <c r="I1838" s="10" cm="1">
        <f t="array" ref="I1838">IFERROR(IF(ISNUMBER(H1838),(H1838-INDEX('Price Data'!K:K,MATCH(TEXT(A1838,"YYYY-MM-DD"),'Price Data'!J:J,0)+1))/INDEX('Price Data'!K:K,MATCH(TEXT(A1838,"YYYY-MM-DD"),'Price Data'!J:J,0)+1),""),"")</f>
        <v>1.4778325123152834E-2</v>
      </c>
      <c r="J1838" s="34">
        <f>IFERROR(INDEX('Price Data'!N:N,MATCH(TEXT(A1838,"YYYY-MM-DD"),'Price Data'!M:M,0)),"")</f>
        <v>2.58</v>
      </c>
      <c r="K1838" s="10" cm="1">
        <f t="array" ref="K1838">IFERROR(IF(ISNUMBER(J1838),(J1838-INDEX('Price Data'!N:N,MATCH(TEXT(A1838,"YYYY-MM-DD"),'Price Data'!M:M,0)+1))/INDEX('Price Data'!N:N,MATCH(TEXT(A1838,"YYYY-MM-DD"),'Price Data'!M:M,0)+1),""),"")</f>
        <v>-7.6923076923076988E-3</v>
      </c>
      <c r="L1838" s="34">
        <f>IFERROR(INDEX('Price Data'!Q:Q,MATCH(TEXT(A1838,"YYYY-MM-DD"),'Price Data'!P:P,0)),"")</f>
        <v>1.91</v>
      </c>
      <c r="M1838" s="10" cm="1">
        <f t="array" ref="M1838">IFERROR(IF(ISNUMBER(L1838),(L1838-INDEX('Price Data'!Q:Q,MATCH(TEXT(A1838,"YYYY-MM-DD"),'Price Data'!P:P,0)+1))/INDEX('Price Data'!Q:Q,MATCH(TEXT(A1838,"YYYY-MM-DD"),'Price Data'!P:P,0)+1),""),"")</f>
        <v>5.2631578947368472E-3</v>
      </c>
      <c r="N1838" s="34">
        <f>IFERROR(INDEX('Price Data'!T:T,MATCH(TEXT(A1838,"YYYY-MM-DD"),'Price Data'!S:S,0)),"")</f>
        <v>2.02</v>
      </c>
      <c r="O1838" s="10" cm="1">
        <f t="array" ref="O1838">IFERROR(IF(ISNUMBER(N1838),(N1838-INDEX('Price Data'!T:T,MATCH(TEXT(A1838,"YYYY-MM-DD"),'Price Data'!S:S,0)+1))/INDEX('Price Data'!T:T,MATCH(TEXT(A1838,"YYYY-MM-DD"),'Price Data'!S:S,0)+1),""),"")</f>
        <v>-4.9261083743841316E-3</v>
      </c>
    </row>
    <row r="1839" spans="1:15" x14ac:dyDescent="0.3">
      <c r="A1839" s="8">
        <v>43658</v>
      </c>
      <c r="B1839" s="34">
        <f>IFERROR(INDEX('Price Data'!B:B,MATCH(TEXT(A1839,"YYYY-MM-DD"),'Price Data'!A:A,0)),"")</f>
        <v>22183</v>
      </c>
      <c r="C1839" s="10" cm="1">
        <f t="array" ref="C1839">IFERROR(IF(ISNUMBER(B1839),(B1839-INDEX('Price Data'!B:B,MATCH(TEXT(A1839,"YYYY-MM-DD"),'Price Data'!A:A,0)+1))/INDEX('Price Data'!B:B,MATCH(TEXT(A1839,"YYYY-MM-DD"),'Price Data'!A:A,0)+1),""),"")</f>
        <v>6.3151247237132932E-4</v>
      </c>
      <c r="D1839" s="34">
        <f>IFERROR(INDEX('Price Data'!E:E,MATCH(TEXT(A1839,"YYYY-MM-DD"),'Price Data'!D:D,0)),"")</f>
        <v>11.54</v>
      </c>
      <c r="E1839" s="10" cm="1">
        <f t="array" ref="E1839">IFERROR(IF(ISNUMBER(D1839),(D1839-INDEX('Price Data'!E:E,MATCH(TEXT(A1839,"YYYY-MM-DD"),'Price Data'!D:D,0)+1))/INDEX('Price Data'!E:E,MATCH(TEXT(A1839,"YYYY-MM-DD"),'Price Data'!D:D,0)+1),""),"")</f>
        <v>-5.1724137931034916E-3</v>
      </c>
      <c r="F1839" s="34">
        <f>IFERROR(INDEX('Price Data'!H:H,MATCH(TEXT(A1839,"YYYY-MM-DD"),'Price Data'!G:G,0)),"")</f>
        <v>170.300003</v>
      </c>
      <c r="G1839" s="10" cm="1">
        <f t="array" ref="G1839">IFERROR(IF(ISNUMBER(F1839),(F1839-INDEX('Price Data'!H:H,MATCH(TEXT(A1839,"YYYY-MM-DD"),'Price Data'!G:G,0)+1))/INDEX('Price Data'!H:H,MATCH(TEXT(A1839,"YYYY-MM-DD"),'Price Data'!G:G,0)+1),""),"")</f>
        <v>-4.0935497076023172E-3</v>
      </c>
      <c r="H1839" s="34">
        <f>IFERROR(INDEX('Price Data'!K:K,MATCH(TEXT(A1839,"YYYY-MM-DD"),'Price Data'!J:J,0)),"")</f>
        <v>2.0499999999999998</v>
      </c>
      <c r="I1839" s="10" cm="1">
        <f t="array" ref="I1839">IFERROR(IF(ISNUMBER(H1839),(H1839-INDEX('Price Data'!K:K,MATCH(TEXT(A1839,"YYYY-MM-DD"),'Price Data'!J:J,0)+1))/INDEX('Price Data'!K:K,MATCH(TEXT(A1839,"YYYY-MM-DD"),'Price Data'!J:J,0)+1),""),"")</f>
        <v>-4.8543689320389473E-3</v>
      </c>
      <c r="J1839" s="34">
        <f>IFERROR(INDEX('Price Data'!N:N,MATCH(TEXT(A1839,"YYYY-MM-DD"),'Price Data'!M:M,0)),"")</f>
        <v>2.59</v>
      </c>
      <c r="K1839" s="10" cm="1">
        <f t="array" ref="K1839">IFERROR(IF(ISNUMBER(J1839),(J1839-INDEX('Price Data'!N:N,MATCH(TEXT(A1839,"YYYY-MM-DD"),'Price Data'!M:M,0)+1))/INDEX('Price Data'!N:N,MATCH(TEXT(A1839,"YYYY-MM-DD"),'Price Data'!M:M,0)+1),""),"")</f>
        <v>3.8759689922479791E-3</v>
      </c>
      <c r="L1839" s="34">
        <f>IFERROR(INDEX('Price Data'!Q:Q,MATCH(TEXT(A1839,"YYYY-MM-DD"),'Price Data'!P:P,0)),"")</f>
        <v>1.92</v>
      </c>
      <c r="M1839" s="10" cm="1">
        <f t="array" ref="M1839">IFERROR(IF(ISNUMBER(L1839),(L1839-INDEX('Price Data'!Q:Q,MATCH(TEXT(A1839,"YYYY-MM-DD"),'Price Data'!P:P,0)+1))/INDEX('Price Data'!Q:Q,MATCH(TEXT(A1839,"YYYY-MM-DD"),'Price Data'!P:P,0)+1),""),"")</f>
        <v>5.2356020942408424E-3</v>
      </c>
      <c r="N1839" s="34">
        <f>IFERROR(INDEX('Price Data'!T:T,MATCH(TEXT(A1839,"YYYY-MM-DD"),'Price Data'!S:S,0)),"")</f>
        <v>1.99</v>
      </c>
      <c r="O1839" s="10" cm="1">
        <f t="array" ref="O1839">IFERROR(IF(ISNUMBER(N1839),(N1839-INDEX('Price Data'!T:T,MATCH(TEXT(A1839,"YYYY-MM-DD"),'Price Data'!S:S,0)+1))/INDEX('Price Data'!T:T,MATCH(TEXT(A1839,"YYYY-MM-DD"),'Price Data'!S:S,0)+1),""),"")</f>
        <v>-1.4851485148514865E-2</v>
      </c>
    </row>
    <row r="1840" spans="1:15" x14ac:dyDescent="0.3">
      <c r="A1840" s="8">
        <v>43659</v>
      </c>
      <c r="B1840" s="34" t="str">
        <f>IFERROR(INDEX('Price Data'!B:B,MATCH(TEXT(A1840,"YYYY-MM-DD"),'Price Data'!A:A,0)),"")</f>
        <v/>
      </c>
      <c r="C1840" s="10" t="str" cm="1">
        <f t="array" ref="C1840">IFERROR(IF(ISNUMBER(B1840),(B1840-INDEX('Price Data'!B:B,MATCH(TEXT(A1840,"YYYY-MM-DD"),'Price Data'!A:A,0)+1))/INDEX('Price Data'!B:B,MATCH(TEXT(A1840,"YYYY-MM-DD"),'Price Data'!A:A,0)+1),""),"")</f>
        <v/>
      </c>
      <c r="D1840" s="34" t="str">
        <f>IFERROR(INDEX('Price Data'!E:E,MATCH(TEXT(A1840,"YYYY-MM-DD"),'Price Data'!D:D,0)),"")</f>
        <v/>
      </c>
      <c r="E1840" s="10" t="str" cm="1">
        <f t="array" ref="E1840">IFERROR(IF(ISNUMBER(D1840),(D1840-INDEX('Price Data'!E:E,MATCH(TEXT(A1840,"YYYY-MM-DD"),'Price Data'!D:D,0)+1))/INDEX('Price Data'!E:E,MATCH(TEXT(A1840,"YYYY-MM-DD"),'Price Data'!D:D,0)+1),""),"")</f>
        <v/>
      </c>
      <c r="F1840" s="34" t="str">
        <f>IFERROR(INDEX('Price Data'!H:H,MATCH(TEXT(A1840,"YYYY-MM-DD"),'Price Data'!G:G,0)),"")</f>
        <v/>
      </c>
      <c r="G1840" s="10" t="str" cm="1">
        <f t="array" ref="G1840">IFERROR(IF(ISNUMBER(F1840),(F1840-INDEX('Price Data'!H:H,MATCH(TEXT(A1840,"YYYY-MM-DD"),'Price Data'!G:G,0)+1))/INDEX('Price Data'!H:H,MATCH(TEXT(A1840,"YYYY-MM-DD"),'Price Data'!G:G,0)+1),""),"")</f>
        <v/>
      </c>
      <c r="H1840" s="34" t="str">
        <f>IFERROR(INDEX('Price Data'!K:K,MATCH(TEXT(A1840,"YYYY-MM-DD"),'Price Data'!J:J,0)),"")</f>
        <v/>
      </c>
      <c r="I1840" s="10" t="str" cm="1">
        <f t="array" ref="I1840">IFERROR(IF(ISNUMBER(H1840),(H1840-INDEX('Price Data'!K:K,MATCH(TEXT(A1840,"YYYY-MM-DD"),'Price Data'!J:J,0)+1))/INDEX('Price Data'!K:K,MATCH(TEXT(A1840,"YYYY-MM-DD"),'Price Data'!J:J,0)+1),""),"")</f>
        <v/>
      </c>
      <c r="J1840" s="34" t="str">
        <f>IFERROR(INDEX('Price Data'!N:N,MATCH(TEXT(A1840,"YYYY-MM-DD"),'Price Data'!M:M,0)),"")</f>
        <v/>
      </c>
      <c r="K1840" s="10" t="str" cm="1">
        <f t="array" ref="K1840">IFERROR(IF(ISNUMBER(J1840),(J1840-INDEX('Price Data'!N:N,MATCH(TEXT(A1840,"YYYY-MM-DD"),'Price Data'!M:M,0)+1))/INDEX('Price Data'!N:N,MATCH(TEXT(A1840,"YYYY-MM-DD"),'Price Data'!M:M,0)+1),""),"")</f>
        <v/>
      </c>
      <c r="L1840" s="34" t="str">
        <f>IFERROR(INDEX('Price Data'!Q:Q,MATCH(TEXT(A1840,"YYYY-MM-DD"),'Price Data'!P:P,0)),"")</f>
        <v/>
      </c>
      <c r="M1840" s="10" t="str" cm="1">
        <f t="array" ref="M1840">IFERROR(IF(ISNUMBER(L1840),(L1840-INDEX('Price Data'!Q:Q,MATCH(TEXT(A1840,"YYYY-MM-DD"),'Price Data'!P:P,0)+1))/INDEX('Price Data'!Q:Q,MATCH(TEXT(A1840,"YYYY-MM-DD"),'Price Data'!P:P,0)+1),""),"")</f>
        <v/>
      </c>
      <c r="N1840" s="34" t="str">
        <f>IFERROR(INDEX('Price Data'!T:T,MATCH(TEXT(A1840,"YYYY-MM-DD"),'Price Data'!S:S,0)),"")</f>
        <v/>
      </c>
      <c r="O1840" s="10" t="str" cm="1">
        <f t="array" ref="O1840">IFERROR(IF(ISNUMBER(N1840),(N1840-INDEX('Price Data'!T:T,MATCH(TEXT(A1840,"YYYY-MM-DD"),'Price Data'!S:S,0)+1))/INDEX('Price Data'!T:T,MATCH(TEXT(A1840,"YYYY-MM-DD"),'Price Data'!S:S,0)+1),""),"")</f>
        <v/>
      </c>
    </row>
    <row r="1841" spans="1:15" x14ac:dyDescent="0.3">
      <c r="A1841" s="8">
        <v>43660</v>
      </c>
      <c r="B1841" s="34" t="str">
        <f>IFERROR(INDEX('Price Data'!B:B,MATCH(TEXT(A1841,"YYYY-MM-DD"),'Price Data'!A:A,0)),"")</f>
        <v/>
      </c>
      <c r="C1841" s="10" t="str" cm="1">
        <f t="array" ref="C1841">IFERROR(IF(ISNUMBER(B1841),(B1841-INDEX('Price Data'!B:B,MATCH(TEXT(A1841,"YYYY-MM-DD"),'Price Data'!A:A,0)+1))/INDEX('Price Data'!B:B,MATCH(TEXT(A1841,"YYYY-MM-DD"),'Price Data'!A:A,0)+1),""),"")</f>
        <v/>
      </c>
      <c r="D1841" s="34" t="str">
        <f>IFERROR(INDEX('Price Data'!E:E,MATCH(TEXT(A1841,"YYYY-MM-DD"),'Price Data'!D:D,0)),"")</f>
        <v/>
      </c>
      <c r="E1841" s="10" t="str" cm="1">
        <f t="array" ref="E1841">IFERROR(IF(ISNUMBER(D1841),(D1841-INDEX('Price Data'!E:E,MATCH(TEXT(A1841,"YYYY-MM-DD"),'Price Data'!D:D,0)+1))/INDEX('Price Data'!E:E,MATCH(TEXT(A1841,"YYYY-MM-DD"),'Price Data'!D:D,0)+1),""),"")</f>
        <v/>
      </c>
      <c r="F1841" s="34" t="str">
        <f>IFERROR(INDEX('Price Data'!H:H,MATCH(TEXT(A1841,"YYYY-MM-DD"),'Price Data'!G:G,0)),"")</f>
        <v/>
      </c>
      <c r="G1841" s="10" t="str" cm="1">
        <f t="array" ref="G1841">IFERROR(IF(ISNUMBER(F1841),(F1841-INDEX('Price Data'!H:H,MATCH(TEXT(A1841,"YYYY-MM-DD"),'Price Data'!G:G,0)+1))/INDEX('Price Data'!H:H,MATCH(TEXT(A1841,"YYYY-MM-DD"),'Price Data'!G:G,0)+1),""),"")</f>
        <v/>
      </c>
      <c r="H1841" s="34" t="str">
        <f>IFERROR(INDEX('Price Data'!K:K,MATCH(TEXT(A1841,"YYYY-MM-DD"),'Price Data'!J:J,0)),"")</f>
        <v/>
      </c>
      <c r="I1841" s="10" t="str" cm="1">
        <f t="array" ref="I1841">IFERROR(IF(ISNUMBER(H1841),(H1841-INDEX('Price Data'!K:K,MATCH(TEXT(A1841,"YYYY-MM-DD"),'Price Data'!J:J,0)+1))/INDEX('Price Data'!K:K,MATCH(TEXT(A1841,"YYYY-MM-DD"),'Price Data'!J:J,0)+1),""),"")</f>
        <v/>
      </c>
      <c r="J1841" s="34" t="str">
        <f>IFERROR(INDEX('Price Data'!N:N,MATCH(TEXT(A1841,"YYYY-MM-DD"),'Price Data'!M:M,0)),"")</f>
        <v/>
      </c>
      <c r="K1841" s="10" t="str" cm="1">
        <f t="array" ref="K1841">IFERROR(IF(ISNUMBER(J1841),(J1841-INDEX('Price Data'!N:N,MATCH(TEXT(A1841,"YYYY-MM-DD"),'Price Data'!M:M,0)+1))/INDEX('Price Data'!N:N,MATCH(TEXT(A1841,"YYYY-MM-DD"),'Price Data'!M:M,0)+1),""),"")</f>
        <v/>
      </c>
      <c r="L1841" s="34" t="str">
        <f>IFERROR(INDEX('Price Data'!Q:Q,MATCH(TEXT(A1841,"YYYY-MM-DD"),'Price Data'!P:P,0)),"")</f>
        <v/>
      </c>
      <c r="M1841" s="10" t="str" cm="1">
        <f t="array" ref="M1841">IFERROR(IF(ISNUMBER(L1841),(L1841-INDEX('Price Data'!Q:Q,MATCH(TEXT(A1841,"YYYY-MM-DD"),'Price Data'!P:P,0)+1))/INDEX('Price Data'!Q:Q,MATCH(TEXT(A1841,"YYYY-MM-DD"),'Price Data'!P:P,0)+1),""),"")</f>
        <v/>
      </c>
      <c r="N1841" s="34" t="str">
        <f>IFERROR(INDEX('Price Data'!T:T,MATCH(TEXT(A1841,"YYYY-MM-DD"),'Price Data'!S:S,0)),"")</f>
        <v/>
      </c>
      <c r="O1841" s="10" t="str" cm="1">
        <f t="array" ref="O1841">IFERROR(IF(ISNUMBER(N1841),(N1841-INDEX('Price Data'!T:T,MATCH(TEXT(A1841,"YYYY-MM-DD"),'Price Data'!S:S,0)+1))/INDEX('Price Data'!T:T,MATCH(TEXT(A1841,"YYYY-MM-DD"),'Price Data'!S:S,0)+1),""),"")</f>
        <v/>
      </c>
    </row>
    <row r="1842" spans="1:15" x14ac:dyDescent="0.3">
      <c r="A1842" s="8">
        <v>43661</v>
      </c>
      <c r="B1842" s="34">
        <f>IFERROR(INDEX('Price Data'!B:B,MATCH(TEXT(A1842,"YYYY-MM-DD"),'Price Data'!A:A,0)),"")</f>
        <v>22178</v>
      </c>
      <c r="C1842" s="10" cm="1">
        <f t="array" ref="C1842">IFERROR(IF(ISNUMBER(B1842),(B1842-INDEX('Price Data'!B:B,MATCH(TEXT(A1842,"YYYY-MM-DD"),'Price Data'!A:A,0)+1))/INDEX('Price Data'!B:B,MATCH(TEXT(A1842,"YYYY-MM-DD"),'Price Data'!A:A,0)+1),""),"")</f>
        <v>-2.2539782716494614E-4</v>
      </c>
      <c r="D1842" s="34">
        <f>IFERROR(INDEX('Price Data'!E:E,MATCH(TEXT(A1842,"YYYY-MM-DD"),'Price Data'!D:D,0)),"")</f>
        <v>11.44</v>
      </c>
      <c r="E1842" s="10" cm="1">
        <f t="array" ref="E1842">IFERROR(IF(ISNUMBER(D1842),(D1842-INDEX('Price Data'!E:E,MATCH(TEXT(A1842,"YYYY-MM-DD"),'Price Data'!D:D,0)+1))/INDEX('Price Data'!E:E,MATCH(TEXT(A1842,"YYYY-MM-DD"),'Price Data'!D:D,0)+1),""),"")</f>
        <v>-8.665511265164615E-3</v>
      </c>
      <c r="F1842" s="34">
        <f>IFERROR(INDEX('Price Data'!H:H,MATCH(TEXT(A1842,"YYYY-MM-DD"),'Price Data'!G:G,0)),"")</f>
        <v>159.10000600000001</v>
      </c>
      <c r="G1842" s="10" cm="1">
        <f t="array" ref="G1842">IFERROR(IF(ISNUMBER(F1842),(F1842-INDEX('Price Data'!H:H,MATCH(TEXT(A1842,"YYYY-MM-DD"),'Price Data'!G:G,0)+1))/INDEX('Price Data'!H:H,MATCH(TEXT(A1842,"YYYY-MM-DD"),'Price Data'!G:G,0)+1),""),"")</f>
        <v>-6.5766275999419657E-2</v>
      </c>
      <c r="H1842" s="34">
        <f>IFERROR(INDEX('Price Data'!K:K,MATCH(TEXT(A1842,"YYYY-MM-DD"),'Price Data'!J:J,0)),"")</f>
        <v>2.0499999999999998</v>
      </c>
      <c r="I1842" s="10" cm="1">
        <f t="array" ref="I1842">IFERROR(IF(ISNUMBER(H1842),(H1842-INDEX('Price Data'!K:K,MATCH(TEXT(A1842,"YYYY-MM-DD"),'Price Data'!J:J,0)+1))/INDEX('Price Data'!K:K,MATCH(TEXT(A1842,"YYYY-MM-DD"),'Price Data'!J:J,0)+1),""),"")</f>
        <v>0</v>
      </c>
      <c r="J1842" s="34">
        <f>IFERROR(INDEX('Price Data'!N:N,MATCH(TEXT(A1842,"YYYY-MM-DD"),'Price Data'!M:M,0)),"")</f>
        <v>2.57</v>
      </c>
      <c r="K1842" s="10" cm="1">
        <f t="array" ref="K1842">IFERROR(IF(ISNUMBER(J1842),(J1842-INDEX('Price Data'!N:N,MATCH(TEXT(A1842,"YYYY-MM-DD"),'Price Data'!M:M,0)+1))/INDEX('Price Data'!N:N,MATCH(TEXT(A1842,"YYYY-MM-DD"),'Price Data'!M:M,0)+1),""),"")</f>
        <v>-7.7220077220077291E-3</v>
      </c>
      <c r="L1842" s="34">
        <f>IFERROR(INDEX('Price Data'!Q:Q,MATCH(TEXT(A1842,"YYYY-MM-DD"),'Price Data'!P:P,0)),"")</f>
        <v>1.87</v>
      </c>
      <c r="M1842" s="10" cm="1">
        <f t="array" ref="M1842">IFERROR(IF(ISNUMBER(L1842),(L1842-INDEX('Price Data'!Q:Q,MATCH(TEXT(A1842,"YYYY-MM-DD"),'Price Data'!P:P,0)+1))/INDEX('Price Data'!Q:Q,MATCH(TEXT(A1842,"YYYY-MM-DD"),'Price Data'!P:P,0)+1),""),"")</f>
        <v>-2.6041666666666574E-2</v>
      </c>
      <c r="N1842" s="34">
        <f>IFERROR(INDEX('Price Data'!T:T,MATCH(TEXT(A1842,"YYYY-MM-DD"),'Price Data'!S:S,0)),"")</f>
        <v>1.97</v>
      </c>
      <c r="O1842" s="10" cm="1">
        <f t="array" ref="O1842">IFERROR(IF(ISNUMBER(N1842),(N1842-INDEX('Price Data'!T:T,MATCH(TEXT(A1842,"YYYY-MM-DD"),'Price Data'!S:S,0)+1))/INDEX('Price Data'!T:T,MATCH(TEXT(A1842,"YYYY-MM-DD"),'Price Data'!S:S,0)+1),""),"")</f>
        <v>-1.0050251256281416E-2</v>
      </c>
    </row>
    <row r="1843" spans="1:15" x14ac:dyDescent="0.3">
      <c r="A1843" s="8">
        <v>43662</v>
      </c>
      <c r="B1843" s="34">
        <f>IFERROR(INDEX('Price Data'!B:B,MATCH(TEXT(A1843,"YYYY-MM-DD"),'Price Data'!A:A,0)),"")</f>
        <v>22204</v>
      </c>
      <c r="C1843" s="10" cm="1">
        <f t="array" ref="C1843">IFERROR(IF(ISNUMBER(B1843),(B1843-INDEX('Price Data'!B:B,MATCH(TEXT(A1843,"YYYY-MM-DD"),'Price Data'!A:A,0)+1))/INDEX('Price Data'!B:B,MATCH(TEXT(A1843,"YYYY-MM-DD"),'Price Data'!A:A,0)+1),""),"")</f>
        <v>1.1723329425556857E-3</v>
      </c>
      <c r="D1843" s="34">
        <f>IFERROR(INDEX('Price Data'!E:E,MATCH(TEXT(A1843,"YYYY-MM-DD"),'Price Data'!D:D,0)),"")</f>
        <v>11.74</v>
      </c>
      <c r="E1843" s="10" cm="1">
        <f t="array" ref="E1843">IFERROR(IF(ISNUMBER(D1843),(D1843-INDEX('Price Data'!E:E,MATCH(TEXT(A1843,"YYYY-MM-DD"),'Price Data'!D:D,0)+1))/INDEX('Price Data'!E:E,MATCH(TEXT(A1843,"YYYY-MM-DD"),'Price Data'!D:D,0)+1),""),"")</f>
        <v>2.6223776223776286E-2</v>
      </c>
      <c r="F1843" s="34">
        <f>IFERROR(INDEX('Price Data'!H:H,MATCH(TEXT(A1843,"YYYY-MM-DD"),'Price Data'!G:G,0)),"")</f>
        <v>165.300003</v>
      </c>
      <c r="G1843" s="10" cm="1">
        <f t="array" ref="G1843">IFERROR(IF(ISNUMBER(F1843),(F1843-INDEX('Price Data'!H:H,MATCH(TEXT(A1843,"YYYY-MM-DD"),'Price Data'!G:G,0)+1))/INDEX('Price Data'!H:H,MATCH(TEXT(A1843,"YYYY-MM-DD"),'Price Data'!G:G,0)+1),""),"")</f>
        <v>3.8969181434223177E-2</v>
      </c>
      <c r="H1843" s="34">
        <f>IFERROR(INDEX('Price Data'!K:K,MATCH(TEXT(A1843,"YYYY-MM-DD"),'Price Data'!J:J,0)),"")</f>
        <v>2.06</v>
      </c>
      <c r="I1843" s="10" cm="1">
        <f t="array" ref="I1843">IFERROR(IF(ISNUMBER(H1843),(H1843-INDEX('Price Data'!K:K,MATCH(TEXT(A1843,"YYYY-MM-DD"),'Price Data'!J:J,0)+1))/INDEX('Price Data'!K:K,MATCH(TEXT(A1843,"YYYY-MM-DD"),'Price Data'!J:J,0)+1),""),"")</f>
        <v>4.8780487804879176E-3</v>
      </c>
      <c r="J1843" s="34">
        <f>IFERROR(INDEX('Price Data'!N:N,MATCH(TEXT(A1843,"YYYY-MM-DD"),'Price Data'!M:M,0)),"")</f>
        <v>2.61</v>
      </c>
      <c r="K1843" s="10" cm="1">
        <f t="array" ref="K1843">IFERROR(IF(ISNUMBER(J1843),(J1843-INDEX('Price Data'!N:N,MATCH(TEXT(A1843,"YYYY-MM-DD"),'Price Data'!M:M,0)+1))/INDEX('Price Data'!N:N,MATCH(TEXT(A1843,"YYYY-MM-DD"),'Price Data'!M:M,0)+1),""),"")</f>
        <v>1.5564202334630364E-2</v>
      </c>
      <c r="L1843" s="34">
        <f>IFERROR(INDEX('Price Data'!Q:Q,MATCH(TEXT(A1843,"YYYY-MM-DD"),'Price Data'!P:P,0)),"")</f>
        <v>1.92</v>
      </c>
      <c r="M1843" s="10" cm="1">
        <f t="array" ref="M1843">IFERROR(IF(ISNUMBER(L1843),(L1843-INDEX('Price Data'!Q:Q,MATCH(TEXT(A1843,"YYYY-MM-DD"),'Price Data'!P:P,0)+1))/INDEX('Price Data'!Q:Q,MATCH(TEXT(A1843,"YYYY-MM-DD"),'Price Data'!P:P,0)+1),""),"")</f>
        <v>2.6737967914438405E-2</v>
      </c>
      <c r="N1843" s="34">
        <f>IFERROR(INDEX('Price Data'!T:T,MATCH(TEXT(A1843,"YYYY-MM-DD"),'Price Data'!S:S,0)),"")</f>
        <v>1.95</v>
      </c>
      <c r="O1843" s="10" cm="1">
        <f t="array" ref="O1843">IFERROR(IF(ISNUMBER(N1843),(N1843-INDEX('Price Data'!T:T,MATCH(TEXT(A1843,"YYYY-MM-DD"),'Price Data'!S:S,0)+1))/INDEX('Price Data'!T:T,MATCH(TEXT(A1843,"YYYY-MM-DD"),'Price Data'!S:S,0)+1),""),"")</f>
        <v>-1.01522842639594E-2</v>
      </c>
    </row>
    <row r="1844" spans="1:15" x14ac:dyDescent="0.3">
      <c r="A1844" s="8">
        <v>43663</v>
      </c>
      <c r="B1844" s="34">
        <f>IFERROR(INDEX('Price Data'!B:B,MATCH(TEXT(A1844,"YYYY-MM-DD"),'Price Data'!A:A,0)),"")</f>
        <v>22079</v>
      </c>
      <c r="C1844" s="10" cm="1">
        <f t="array" ref="C1844">IFERROR(IF(ISNUMBER(B1844),(B1844-INDEX('Price Data'!B:B,MATCH(TEXT(A1844,"YYYY-MM-DD"),'Price Data'!A:A,0)+1))/INDEX('Price Data'!B:B,MATCH(TEXT(A1844,"YYYY-MM-DD"),'Price Data'!A:A,0)+1),""),"")</f>
        <v>-5.6296162853539901E-3</v>
      </c>
      <c r="D1844" s="34">
        <f>IFERROR(INDEX('Price Data'!E:E,MATCH(TEXT(A1844,"YYYY-MM-DD"),'Price Data'!D:D,0)),"")</f>
        <v>11.58</v>
      </c>
      <c r="E1844" s="10" cm="1">
        <f t="array" ref="E1844">IFERROR(IF(ISNUMBER(D1844),(D1844-INDEX('Price Data'!E:E,MATCH(TEXT(A1844,"YYYY-MM-DD"),'Price Data'!D:D,0)+1))/INDEX('Price Data'!E:E,MATCH(TEXT(A1844,"YYYY-MM-DD"),'Price Data'!D:D,0)+1),""),"")</f>
        <v>-1.3628620102214663E-2</v>
      </c>
      <c r="F1844" s="34">
        <f>IFERROR(INDEX('Price Data'!H:H,MATCH(TEXT(A1844,"YYYY-MM-DD"),'Price Data'!G:G,0)),"")</f>
        <v>162.10000600000001</v>
      </c>
      <c r="G1844" s="10" cm="1">
        <f t="array" ref="G1844">IFERROR(IF(ISNUMBER(F1844),(F1844-INDEX('Price Data'!H:H,MATCH(TEXT(A1844,"YYYY-MM-DD"),'Price Data'!G:G,0)+1))/INDEX('Price Data'!H:H,MATCH(TEXT(A1844,"YYYY-MM-DD"),'Price Data'!G:G,0)+1),""),"")</f>
        <v>-1.9358723181632346E-2</v>
      </c>
      <c r="H1844" s="34">
        <f>IFERROR(INDEX('Price Data'!K:K,MATCH(TEXT(A1844,"YYYY-MM-DD"),'Price Data'!J:J,0)),"")</f>
        <v>2.04</v>
      </c>
      <c r="I1844" s="10" cm="1">
        <f t="array" ref="I1844">IFERROR(IF(ISNUMBER(H1844),(H1844-INDEX('Price Data'!K:K,MATCH(TEXT(A1844,"YYYY-MM-DD"),'Price Data'!J:J,0)+1))/INDEX('Price Data'!K:K,MATCH(TEXT(A1844,"YYYY-MM-DD"),'Price Data'!J:J,0)+1),""),"")</f>
        <v>-9.7087378640776777E-3</v>
      </c>
      <c r="J1844" s="34">
        <f>IFERROR(INDEX('Price Data'!N:N,MATCH(TEXT(A1844,"YYYY-MM-DD"),'Price Data'!M:M,0)),"")</f>
        <v>2.57</v>
      </c>
      <c r="K1844" s="10" cm="1">
        <f t="array" ref="K1844">IFERROR(IF(ISNUMBER(J1844),(J1844-INDEX('Price Data'!N:N,MATCH(TEXT(A1844,"YYYY-MM-DD"),'Price Data'!M:M,0)+1))/INDEX('Price Data'!N:N,MATCH(TEXT(A1844,"YYYY-MM-DD"),'Price Data'!M:M,0)+1),""),"")</f>
        <v>-1.5325670498084306E-2</v>
      </c>
      <c r="L1844" s="34">
        <f>IFERROR(INDEX('Price Data'!Q:Q,MATCH(TEXT(A1844,"YYYY-MM-DD"),'Price Data'!P:P,0)),"")</f>
        <v>1.89</v>
      </c>
      <c r="M1844" s="10" cm="1">
        <f t="array" ref="M1844">IFERROR(IF(ISNUMBER(L1844),(L1844-INDEX('Price Data'!Q:Q,MATCH(TEXT(A1844,"YYYY-MM-DD"),'Price Data'!P:P,0)+1))/INDEX('Price Data'!Q:Q,MATCH(TEXT(A1844,"YYYY-MM-DD"),'Price Data'!P:P,0)+1),""),"")</f>
        <v>-1.5625000000000014E-2</v>
      </c>
      <c r="N1844" s="34">
        <f>IFERROR(INDEX('Price Data'!T:T,MATCH(TEXT(A1844,"YYYY-MM-DD"),'Price Data'!S:S,0)),"")</f>
        <v>1.95</v>
      </c>
      <c r="O1844" s="10" cm="1">
        <f t="array" ref="O1844">IFERROR(IF(ISNUMBER(N1844),(N1844-INDEX('Price Data'!T:T,MATCH(TEXT(A1844,"YYYY-MM-DD"),'Price Data'!S:S,0)+1))/INDEX('Price Data'!T:T,MATCH(TEXT(A1844,"YYYY-MM-DD"),'Price Data'!S:S,0)+1),""),"")</f>
        <v>0</v>
      </c>
    </row>
    <row r="1845" spans="1:15" x14ac:dyDescent="0.3">
      <c r="A1845" s="8">
        <v>43664</v>
      </c>
      <c r="B1845" s="34">
        <f>IFERROR(INDEX('Price Data'!B:B,MATCH(TEXT(A1845,"YYYY-MM-DD"),'Price Data'!A:A,0)),"")</f>
        <v>22091</v>
      </c>
      <c r="C1845" s="10" cm="1">
        <f t="array" ref="C1845">IFERROR(IF(ISNUMBER(B1845),(B1845-INDEX('Price Data'!B:B,MATCH(TEXT(A1845,"YYYY-MM-DD"),'Price Data'!A:A,0)+1))/INDEX('Price Data'!B:B,MATCH(TEXT(A1845,"YYYY-MM-DD"),'Price Data'!A:A,0)+1),""),"")</f>
        <v>5.4350287603605236E-4</v>
      </c>
      <c r="D1845" s="34">
        <f>IFERROR(INDEX('Price Data'!E:E,MATCH(TEXT(A1845,"YYYY-MM-DD"),'Price Data'!D:D,0)),"")</f>
        <v>11.65</v>
      </c>
      <c r="E1845" s="10" cm="1">
        <f t="array" ref="E1845">IFERROR(IF(ISNUMBER(D1845),(D1845-INDEX('Price Data'!E:E,MATCH(TEXT(A1845,"YYYY-MM-DD"),'Price Data'!D:D,0)+1))/INDEX('Price Data'!E:E,MATCH(TEXT(A1845,"YYYY-MM-DD"),'Price Data'!D:D,0)+1),""),"")</f>
        <v>6.0449050086356032E-3</v>
      </c>
      <c r="F1845" s="34">
        <f>IFERROR(INDEX('Price Data'!H:H,MATCH(TEXT(A1845,"YYYY-MM-DD"),'Price Data'!G:G,0)),"")</f>
        <v>160.60000600000001</v>
      </c>
      <c r="G1845" s="10" cm="1">
        <f t="array" ref="G1845">IFERROR(IF(ISNUMBER(F1845),(F1845-INDEX('Price Data'!H:H,MATCH(TEXT(A1845,"YYYY-MM-DD"),'Price Data'!G:G,0)+1))/INDEX('Price Data'!H:H,MATCH(TEXT(A1845,"YYYY-MM-DD"),'Price Data'!G:G,0)+1),""),"")</f>
        <v>-9.2535468505781544E-3</v>
      </c>
      <c r="H1845" s="34">
        <f>IFERROR(INDEX('Price Data'!K:K,MATCH(TEXT(A1845,"YYYY-MM-DD"),'Price Data'!J:J,0)),"")</f>
        <v>2.0499999999999998</v>
      </c>
      <c r="I1845" s="10" cm="1">
        <f t="array" ref="I1845">IFERROR(IF(ISNUMBER(H1845),(H1845-INDEX('Price Data'!K:K,MATCH(TEXT(A1845,"YYYY-MM-DD"),'Price Data'!J:J,0)+1))/INDEX('Price Data'!K:K,MATCH(TEXT(A1845,"YYYY-MM-DD"),'Price Data'!J:J,0)+1),""),"")</f>
        <v>4.9019607843136213E-3</v>
      </c>
      <c r="J1845" s="34">
        <f>IFERROR(INDEX('Price Data'!N:N,MATCH(TEXT(A1845,"YYYY-MM-DD"),'Price Data'!M:M,0)),"")</f>
        <v>2.59</v>
      </c>
      <c r="K1845" s="10" cm="1">
        <f t="array" ref="K1845">IFERROR(IF(ISNUMBER(J1845),(J1845-INDEX('Price Data'!N:N,MATCH(TEXT(A1845,"YYYY-MM-DD"),'Price Data'!M:M,0)+1))/INDEX('Price Data'!N:N,MATCH(TEXT(A1845,"YYYY-MM-DD"),'Price Data'!M:M,0)+1),""),"")</f>
        <v>7.7821011673151821E-3</v>
      </c>
      <c r="L1845" s="34">
        <f>IFERROR(INDEX('Price Data'!Q:Q,MATCH(TEXT(A1845,"YYYY-MM-DD"),'Price Data'!P:P,0)),"")</f>
        <v>1.88</v>
      </c>
      <c r="M1845" s="10" cm="1">
        <f t="array" ref="M1845">IFERROR(IF(ISNUMBER(L1845),(L1845-INDEX('Price Data'!Q:Q,MATCH(TEXT(A1845,"YYYY-MM-DD"),'Price Data'!P:P,0)+1))/INDEX('Price Data'!Q:Q,MATCH(TEXT(A1845,"YYYY-MM-DD"),'Price Data'!P:P,0)+1),""),"")</f>
        <v>-5.2910052910052959E-3</v>
      </c>
      <c r="N1845" s="34">
        <f>IFERROR(INDEX('Price Data'!T:T,MATCH(TEXT(A1845,"YYYY-MM-DD"),'Price Data'!S:S,0)),"")</f>
        <v>1.95</v>
      </c>
      <c r="O1845" s="10" cm="1">
        <f t="array" ref="O1845">IFERROR(IF(ISNUMBER(N1845),(N1845-INDEX('Price Data'!T:T,MATCH(TEXT(A1845,"YYYY-MM-DD"),'Price Data'!S:S,0)+1))/INDEX('Price Data'!T:T,MATCH(TEXT(A1845,"YYYY-MM-DD"),'Price Data'!S:S,0)+1),""),"")</f>
        <v>0</v>
      </c>
    </row>
    <row r="1846" spans="1:15" x14ac:dyDescent="0.3">
      <c r="A1846" s="8">
        <v>43665</v>
      </c>
      <c r="B1846" s="34">
        <f>IFERROR(INDEX('Price Data'!B:B,MATCH(TEXT(A1846,"YYYY-MM-DD"),'Price Data'!A:A,0)),"")</f>
        <v>21641</v>
      </c>
      <c r="C1846" s="10" cm="1">
        <f t="array" ref="C1846">IFERROR(IF(ISNUMBER(B1846),(B1846-INDEX('Price Data'!B:B,MATCH(TEXT(A1846,"YYYY-MM-DD"),'Price Data'!A:A,0)+1))/INDEX('Price Data'!B:B,MATCH(TEXT(A1846,"YYYY-MM-DD"),'Price Data'!A:A,0)+1),""),"")</f>
        <v>-2.0370286542030693E-2</v>
      </c>
      <c r="D1846" s="34">
        <f>IFERROR(INDEX('Price Data'!E:E,MATCH(TEXT(A1846,"YYYY-MM-DD"),'Price Data'!D:D,0)),"")</f>
        <v>11.23</v>
      </c>
      <c r="E1846" s="10" cm="1">
        <f t="array" ref="E1846">IFERROR(IF(ISNUMBER(D1846),(D1846-INDEX('Price Data'!E:E,MATCH(TEXT(A1846,"YYYY-MM-DD"),'Price Data'!D:D,0)+1))/INDEX('Price Data'!E:E,MATCH(TEXT(A1846,"YYYY-MM-DD"),'Price Data'!D:D,0)+1),""),"")</f>
        <v>-3.6051502145922738E-2</v>
      </c>
      <c r="F1846" s="34">
        <f>IFERROR(INDEX('Price Data'!H:H,MATCH(TEXT(A1846,"YYYY-MM-DD"),'Price Data'!G:G,0)),"")</f>
        <v>151.300003</v>
      </c>
      <c r="G1846" s="10" cm="1">
        <f t="array" ref="G1846">IFERROR(IF(ISNUMBER(F1846),(F1846-INDEX('Price Data'!H:H,MATCH(TEXT(A1846,"YYYY-MM-DD"),'Price Data'!G:G,0)+1))/INDEX('Price Data'!H:H,MATCH(TEXT(A1846,"YYYY-MM-DD"),'Price Data'!G:G,0)+1),""),"")</f>
        <v>-5.7907862095596702E-2</v>
      </c>
      <c r="H1846" s="34">
        <f>IFERROR(INDEX('Price Data'!K:K,MATCH(TEXT(A1846,"YYYY-MM-DD"),'Price Data'!J:J,0)),"")</f>
        <v>2.0099999999999998</v>
      </c>
      <c r="I1846" s="10" cm="1">
        <f t="array" ref="I1846">IFERROR(IF(ISNUMBER(H1846),(H1846-INDEX('Price Data'!K:K,MATCH(TEXT(A1846,"YYYY-MM-DD"),'Price Data'!J:J,0)+1))/INDEX('Price Data'!K:K,MATCH(TEXT(A1846,"YYYY-MM-DD"),'Price Data'!J:J,0)+1),""),"")</f>
        <v>-1.9512195121951237E-2</v>
      </c>
      <c r="J1846" s="34">
        <f>IFERROR(INDEX('Price Data'!N:N,MATCH(TEXT(A1846,"YYYY-MM-DD"),'Price Data'!M:M,0)),"")</f>
        <v>2.54</v>
      </c>
      <c r="K1846" s="10" cm="1">
        <f t="array" ref="K1846">IFERROR(IF(ISNUMBER(J1846),(J1846-INDEX('Price Data'!N:N,MATCH(TEXT(A1846,"YYYY-MM-DD"),'Price Data'!M:M,0)+1))/INDEX('Price Data'!N:N,MATCH(TEXT(A1846,"YYYY-MM-DD"),'Price Data'!M:M,0)+1),""),"")</f>
        <v>-1.9305019305019239E-2</v>
      </c>
      <c r="L1846" s="34">
        <f>IFERROR(INDEX('Price Data'!Q:Q,MATCH(TEXT(A1846,"YYYY-MM-DD"),'Price Data'!P:P,0)),"")</f>
        <v>1.77</v>
      </c>
      <c r="M1846" s="10" cm="1">
        <f t="array" ref="M1846">IFERROR(IF(ISNUMBER(L1846),(L1846-INDEX('Price Data'!Q:Q,MATCH(TEXT(A1846,"YYYY-MM-DD"),'Price Data'!P:P,0)+1))/INDEX('Price Data'!Q:Q,MATCH(TEXT(A1846,"YYYY-MM-DD"),'Price Data'!P:P,0)+1),""),"")</f>
        <v>-5.8510638297872279E-2</v>
      </c>
      <c r="N1846" s="34">
        <f>IFERROR(INDEX('Price Data'!T:T,MATCH(TEXT(A1846,"YYYY-MM-DD"),'Price Data'!S:S,0)),"")</f>
        <v>1.92</v>
      </c>
      <c r="O1846" s="10" cm="1">
        <f t="array" ref="O1846">IFERROR(IF(ISNUMBER(N1846),(N1846-INDEX('Price Data'!T:T,MATCH(TEXT(A1846,"YYYY-MM-DD"),'Price Data'!S:S,0)+1))/INDEX('Price Data'!T:T,MATCH(TEXT(A1846,"YYYY-MM-DD"),'Price Data'!S:S,0)+1),""),"")</f>
        <v>-1.5384615384615399E-2</v>
      </c>
    </row>
    <row r="1847" spans="1:15" x14ac:dyDescent="0.3">
      <c r="A1847" s="8">
        <v>43666</v>
      </c>
      <c r="B1847" s="34" t="str">
        <f>IFERROR(INDEX('Price Data'!B:B,MATCH(TEXT(A1847,"YYYY-MM-DD"),'Price Data'!A:A,0)),"")</f>
        <v/>
      </c>
      <c r="C1847" s="10" t="str" cm="1">
        <f t="array" ref="C1847">IFERROR(IF(ISNUMBER(B1847),(B1847-INDEX('Price Data'!B:B,MATCH(TEXT(A1847,"YYYY-MM-DD"),'Price Data'!A:A,0)+1))/INDEX('Price Data'!B:B,MATCH(TEXT(A1847,"YYYY-MM-DD"),'Price Data'!A:A,0)+1),""),"")</f>
        <v/>
      </c>
      <c r="D1847" s="34" t="str">
        <f>IFERROR(INDEX('Price Data'!E:E,MATCH(TEXT(A1847,"YYYY-MM-DD"),'Price Data'!D:D,0)),"")</f>
        <v/>
      </c>
      <c r="E1847" s="10" t="str" cm="1">
        <f t="array" ref="E1847">IFERROR(IF(ISNUMBER(D1847),(D1847-INDEX('Price Data'!E:E,MATCH(TEXT(A1847,"YYYY-MM-DD"),'Price Data'!D:D,0)+1))/INDEX('Price Data'!E:E,MATCH(TEXT(A1847,"YYYY-MM-DD"),'Price Data'!D:D,0)+1),""),"")</f>
        <v/>
      </c>
      <c r="F1847" s="34" t="str">
        <f>IFERROR(INDEX('Price Data'!H:H,MATCH(TEXT(A1847,"YYYY-MM-DD"),'Price Data'!G:G,0)),"")</f>
        <v/>
      </c>
      <c r="G1847" s="10" t="str" cm="1">
        <f t="array" ref="G1847">IFERROR(IF(ISNUMBER(F1847),(F1847-INDEX('Price Data'!H:H,MATCH(TEXT(A1847,"YYYY-MM-DD"),'Price Data'!G:G,0)+1))/INDEX('Price Data'!H:H,MATCH(TEXT(A1847,"YYYY-MM-DD"),'Price Data'!G:G,0)+1),""),"")</f>
        <v/>
      </c>
      <c r="H1847" s="34" t="str">
        <f>IFERROR(INDEX('Price Data'!K:K,MATCH(TEXT(A1847,"YYYY-MM-DD"),'Price Data'!J:J,0)),"")</f>
        <v/>
      </c>
      <c r="I1847" s="10" t="str" cm="1">
        <f t="array" ref="I1847">IFERROR(IF(ISNUMBER(H1847),(H1847-INDEX('Price Data'!K:K,MATCH(TEXT(A1847,"YYYY-MM-DD"),'Price Data'!J:J,0)+1))/INDEX('Price Data'!K:K,MATCH(TEXT(A1847,"YYYY-MM-DD"),'Price Data'!J:J,0)+1),""),"")</f>
        <v/>
      </c>
      <c r="J1847" s="34" t="str">
        <f>IFERROR(INDEX('Price Data'!N:N,MATCH(TEXT(A1847,"YYYY-MM-DD"),'Price Data'!M:M,0)),"")</f>
        <v/>
      </c>
      <c r="K1847" s="10" t="str" cm="1">
        <f t="array" ref="K1847">IFERROR(IF(ISNUMBER(J1847),(J1847-INDEX('Price Data'!N:N,MATCH(TEXT(A1847,"YYYY-MM-DD"),'Price Data'!M:M,0)+1))/INDEX('Price Data'!N:N,MATCH(TEXT(A1847,"YYYY-MM-DD"),'Price Data'!M:M,0)+1),""),"")</f>
        <v/>
      </c>
      <c r="L1847" s="34" t="str">
        <f>IFERROR(INDEX('Price Data'!Q:Q,MATCH(TEXT(A1847,"YYYY-MM-DD"),'Price Data'!P:P,0)),"")</f>
        <v/>
      </c>
      <c r="M1847" s="10" t="str" cm="1">
        <f t="array" ref="M1847">IFERROR(IF(ISNUMBER(L1847),(L1847-INDEX('Price Data'!Q:Q,MATCH(TEXT(A1847,"YYYY-MM-DD"),'Price Data'!P:P,0)+1))/INDEX('Price Data'!Q:Q,MATCH(TEXT(A1847,"YYYY-MM-DD"),'Price Data'!P:P,0)+1),""),"")</f>
        <v/>
      </c>
      <c r="N1847" s="34" t="str">
        <f>IFERROR(INDEX('Price Data'!T:T,MATCH(TEXT(A1847,"YYYY-MM-DD"),'Price Data'!S:S,0)),"")</f>
        <v/>
      </c>
      <c r="O1847" s="10" t="str" cm="1">
        <f t="array" ref="O1847">IFERROR(IF(ISNUMBER(N1847),(N1847-INDEX('Price Data'!T:T,MATCH(TEXT(A1847,"YYYY-MM-DD"),'Price Data'!S:S,0)+1))/INDEX('Price Data'!T:T,MATCH(TEXT(A1847,"YYYY-MM-DD"),'Price Data'!S:S,0)+1),""),"")</f>
        <v/>
      </c>
    </row>
    <row r="1848" spans="1:15" x14ac:dyDescent="0.3">
      <c r="A1848" s="8">
        <v>43667</v>
      </c>
      <c r="B1848" s="34" t="str">
        <f>IFERROR(INDEX('Price Data'!B:B,MATCH(TEXT(A1848,"YYYY-MM-DD"),'Price Data'!A:A,0)),"")</f>
        <v/>
      </c>
      <c r="C1848" s="10" t="str" cm="1">
        <f t="array" ref="C1848">IFERROR(IF(ISNUMBER(B1848),(B1848-INDEX('Price Data'!B:B,MATCH(TEXT(A1848,"YYYY-MM-DD"),'Price Data'!A:A,0)+1))/INDEX('Price Data'!B:B,MATCH(TEXT(A1848,"YYYY-MM-DD"),'Price Data'!A:A,0)+1),""),"")</f>
        <v/>
      </c>
      <c r="D1848" s="34" t="str">
        <f>IFERROR(INDEX('Price Data'!E:E,MATCH(TEXT(A1848,"YYYY-MM-DD"),'Price Data'!D:D,0)),"")</f>
        <v/>
      </c>
      <c r="E1848" s="10" t="str" cm="1">
        <f t="array" ref="E1848">IFERROR(IF(ISNUMBER(D1848),(D1848-INDEX('Price Data'!E:E,MATCH(TEXT(A1848,"YYYY-MM-DD"),'Price Data'!D:D,0)+1))/INDEX('Price Data'!E:E,MATCH(TEXT(A1848,"YYYY-MM-DD"),'Price Data'!D:D,0)+1),""),"")</f>
        <v/>
      </c>
      <c r="F1848" s="34" t="str">
        <f>IFERROR(INDEX('Price Data'!H:H,MATCH(TEXT(A1848,"YYYY-MM-DD"),'Price Data'!G:G,0)),"")</f>
        <v/>
      </c>
      <c r="G1848" s="10" t="str" cm="1">
        <f t="array" ref="G1848">IFERROR(IF(ISNUMBER(F1848),(F1848-INDEX('Price Data'!H:H,MATCH(TEXT(A1848,"YYYY-MM-DD"),'Price Data'!G:G,0)+1))/INDEX('Price Data'!H:H,MATCH(TEXT(A1848,"YYYY-MM-DD"),'Price Data'!G:G,0)+1),""),"")</f>
        <v/>
      </c>
      <c r="H1848" s="34" t="str">
        <f>IFERROR(INDEX('Price Data'!K:K,MATCH(TEXT(A1848,"YYYY-MM-DD"),'Price Data'!J:J,0)),"")</f>
        <v/>
      </c>
      <c r="I1848" s="10" t="str" cm="1">
        <f t="array" ref="I1848">IFERROR(IF(ISNUMBER(H1848),(H1848-INDEX('Price Data'!K:K,MATCH(TEXT(A1848,"YYYY-MM-DD"),'Price Data'!J:J,0)+1))/INDEX('Price Data'!K:K,MATCH(TEXT(A1848,"YYYY-MM-DD"),'Price Data'!J:J,0)+1),""),"")</f>
        <v/>
      </c>
      <c r="J1848" s="34" t="str">
        <f>IFERROR(INDEX('Price Data'!N:N,MATCH(TEXT(A1848,"YYYY-MM-DD"),'Price Data'!M:M,0)),"")</f>
        <v/>
      </c>
      <c r="K1848" s="10" t="str" cm="1">
        <f t="array" ref="K1848">IFERROR(IF(ISNUMBER(J1848),(J1848-INDEX('Price Data'!N:N,MATCH(TEXT(A1848,"YYYY-MM-DD"),'Price Data'!M:M,0)+1))/INDEX('Price Data'!N:N,MATCH(TEXT(A1848,"YYYY-MM-DD"),'Price Data'!M:M,0)+1),""),"")</f>
        <v/>
      </c>
      <c r="L1848" s="34" t="str">
        <f>IFERROR(INDEX('Price Data'!Q:Q,MATCH(TEXT(A1848,"YYYY-MM-DD"),'Price Data'!P:P,0)),"")</f>
        <v/>
      </c>
      <c r="M1848" s="10" t="str" cm="1">
        <f t="array" ref="M1848">IFERROR(IF(ISNUMBER(L1848),(L1848-INDEX('Price Data'!Q:Q,MATCH(TEXT(A1848,"YYYY-MM-DD"),'Price Data'!P:P,0)+1))/INDEX('Price Data'!Q:Q,MATCH(TEXT(A1848,"YYYY-MM-DD"),'Price Data'!P:P,0)+1),""),"")</f>
        <v/>
      </c>
      <c r="N1848" s="34" t="str">
        <f>IFERROR(INDEX('Price Data'!T:T,MATCH(TEXT(A1848,"YYYY-MM-DD"),'Price Data'!S:S,0)),"")</f>
        <v/>
      </c>
      <c r="O1848" s="10" t="str" cm="1">
        <f t="array" ref="O1848">IFERROR(IF(ISNUMBER(N1848),(N1848-INDEX('Price Data'!T:T,MATCH(TEXT(A1848,"YYYY-MM-DD"),'Price Data'!S:S,0)+1))/INDEX('Price Data'!T:T,MATCH(TEXT(A1848,"YYYY-MM-DD"),'Price Data'!S:S,0)+1),""),"")</f>
        <v/>
      </c>
    </row>
    <row r="1849" spans="1:15" x14ac:dyDescent="0.3">
      <c r="A1849" s="8">
        <v>43668</v>
      </c>
      <c r="B1849" s="34">
        <f>IFERROR(INDEX('Price Data'!B:B,MATCH(TEXT(A1849,"YYYY-MM-DD"),'Price Data'!A:A,0)),"")</f>
        <v>21736</v>
      </c>
      <c r="C1849" s="10" cm="1">
        <f t="array" ref="C1849">IFERROR(IF(ISNUMBER(B1849),(B1849-INDEX('Price Data'!B:B,MATCH(TEXT(A1849,"YYYY-MM-DD"),'Price Data'!A:A,0)+1))/INDEX('Price Data'!B:B,MATCH(TEXT(A1849,"YYYY-MM-DD"),'Price Data'!A:A,0)+1),""),"")</f>
        <v>4.3898156277436349E-3</v>
      </c>
      <c r="D1849" s="34">
        <f>IFERROR(INDEX('Price Data'!E:E,MATCH(TEXT(A1849,"YYYY-MM-DD"),'Price Data'!D:D,0)),"")</f>
        <v>11.19</v>
      </c>
      <c r="E1849" s="10" cm="1">
        <f t="array" ref="E1849">IFERROR(IF(ISNUMBER(D1849),(D1849-INDEX('Price Data'!E:E,MATCH(TEXT(A1849,"YYYY-MM-DD"),'Price Data'!D:D,0)+1))/INDEX('Price Data'!E:E,MATCH(TEXT(A1849,"YYYY-MM-DD"),'Price Data'!D:D,0)+1),""),"")</f>
        <v>-3.5618878005343655E-3</v>
      </c>
      <c r="F1849" s="34">
        <f>IFERROR(INDEX('Price Data'!H:H,MATCH(TEXT(A1849,"YYYY-MM-DD"),'Price Data'!G:G,0)),"")</f>
        <v>151.39999399999999</v>
      </c>
      <c r="G1849" s="10" cm="1">
        <f t="array" ref="G1849">IFERROR(IF(ISNUMBER(F1849),(F1849-INDEX('Price Data'!H:H,MATCH(TEXT(A1849,"YYYY-MM-DD"),'Price Data'!G:G,0)+1))/INDEX('Price Data'!H:H,MATCH(TEXT(A1849,"YYYY-MM-DD"),'Price Data'!G:G,0)+1),""),"")</f>
        <v>6.6087903514442509E-4</v>
      </c>
      <c r="H1849" s="34">
        <f>IFERROR(INDEX('Price Data'!K:K,MATCH(TEXT(A1849,"YYYY-MM-DD"),'Price Data'!J:J,0)),"")</f>
        <v>2.0099999999999998</v>
      </c>
      <c r="I1849" s="10" cm="1">
        <f t="array" ref="I1849">IFERROR(IF(ISNUMBER(H1849),(H1849-INDEX('Price Data'!K:K,MATCH(TEXT(A1849,"YYYY-MM-DD"),'Price Data'!J:J,0)+1))/INDEX('Price Data'!K:K,MATCH(TEXT(A1849,"YYYY-MM-DD"),'Price Data'!J:J,0)+1),""),"")</f>
        <v>0</v>
      </c>
      <c r="J1849" s="34">
        <f>IFERROR(INDEX('Price Data'!N:N,MATCH(TEXT(A1849,"YYYY-MM-DD"),'Price Data'!M:M,0)),"")</f>
        <v>2.5499999999999998</v>
      </c>
      <c r="K1849" s="10" cm="1">
        <f t="array" ref="K1849">IFERROR(IF(ISNUMBER(J1849),(J1849-INDEX('Price Data'!N:N,MATCH(TEXT(A1849,"YYYY-MM-DD"),'Price Data'!M:M,0)+1))/INDEX('Price Data'!N:N,MATCH(TEXT(A1849,"YYYY-MM-DD"),'Price Data'!M:M,0)+1),""),"")</f>
        <v>3.9370078740156638E-3</v>
      </c>
      <c r="L1849" s="34">
        <f>IFERROR(INDEX('Price Data'!Q:Q,MATCH(TEXT(A1849,"YYYY-MM-DD"),'Price Data'!P:P,0)),"")</f>
        <v>1.75</v>
      </c>
      <c r="M1849" s="10" cm="1">
        <f t="array" ref="M1849">IFERROR(IF(ISNUMBER(L1849),(L1849-INDEX('Price Data'!Q:Q,MATCH(TEXT(A1849,"YYYY-MM-DD"),'Price Data'!P:P,0)+1))/INDEX('Price Data'!Q:Q,MATCH(TEXT(A1849,"YYYY-MM-DD"),'Price Data'!P:P,0)+1),""),"")</f>
        <v>-1.1299435028248598E-2</v>
      </c>
      <c r="N1849" s="34">
        <f>IFERROR(INDEX('Price Data'!T:T,MATCH(TEXT(A1849,"YYYY-MM-DD"),'Price Data'!S:S,0)),"")</f>
        <v>1.93</v>
      </c>
      <c r="O1849" s="10" cm="1">
        <f t="array" ref="O1849">IFERROR(IF(ISNUMBER(N1849),(N1849-INDEX('Price Data'!T:T,MATCH(TEXT(A1849,"YYYY-MM-DD"),'Price Data'!S:S,0)+1))/INDEX('Price Data'!T:T,MATCH(TEXT(A1849,"YYYY-MM-DD"),'Price Data'!S:S,0)+1),""),"")</f>
        <v>5.2083333333333382E-3</v>
      </c>
    </row>
    <row r="1850" spans="1:15" x14ac:dyDescent="0.3">
      <c r="A1850" s="8">
        <v>43669</v>
      </c>
      <c r="B1850" s="34">
        <f>IFERROR(INDEX('Price Data'!B:B,MATCH(TEXT(A1850,"YYYY-MM-DD"),'Price Data'!A:A,0)),"")</f>
        <v>21955</v>
      </c>
      <c r="C1850" s="10" cm="1">
        <f t="array" ref="C1850">IFERROR(IF(ISNUMBER(B1850),(B1850-INDEX('Price Data'!B:B,MATCH(TEXT(A1850,"YYYY-MM-DD"),'Price Data'!A:A,0)+1))/INDEX('Price Data'!B:B,MATCH(TEXT(A1850,"YYYY-MM-DD"),'Price Data'!A:A,0)+1),""),"")</f>
        <v>1.0075450864924548E-2</v>
      </c>
      <c r="D1850" s="34">
        <f>IFERROR(INDEX('Price Data'!E:E,MATCH(TEXT(A1850,"YYYY-MM-DD"),'Price Data'!D:D,0)),"")</f>
        <v>11.48</v>
      </c>
      <c r="E1850" s="10" cm="1">
        <f t="array" ref="E1850">IFERROR(IF(ISNUMBER(D1850),(D1850-INDEX('Price Data'!E:E,MATCH(TEXT(A1850,"YYYY-MM-DD"),'Price Data'!D:D,0)+1))/INDEX('Price Data'!E:E,MATCH(TEXT(A1850,"YYYY-MM-DD"),'Price Data'!D:D,0)+1),""),"")</f>
        <v>2.5915996425379888E-2</v>
      </c>
      <c r="F1850" s="34">
        <f>IFERROR(INDEX('Price Data'!H:H,MATCH(TEXT(A1850,"YYYY-MM-DD"),'Price Data'!G:G,0)),"")</f>
        <v>153.89999399999999</v>
      </c>
      <c r="G1850" s="10" cm="1">
        <f t="array" ref="G1850">IFERROR(IF(ISNUMBER(F1850),(F1850-INDEX('Price Data'!H:H,MATCH(TEXT(A1850,"YYYY-MM-DD"),'Price Data'!G:G,0)+1))/INDEX('Price Data'!H:H,MATCH(TEXT(A1850,"YYYY-MM-DD"),'Price Data'!G:G,0)+1),""),"")</f>
        <v>1.6512550192042941E-2</v>
      </c>
      <c r="H1850" s="34">
        <f>IFERROR(INDEX('Price Data'!K:K,MATCH(TEXT(A1850,"YYYY-MM-DD"),'Price Data'!J:J,0)),"")</f>
        <v>2.04</v>
      </c>
      <c r="I1850" s="10" cm="1">
        <f t="array" ref="I1850">IFERROR(IF(ISNUMBER(H1850),(H1850-INDEX('Price Data'!K:K,MATCH(TEXT(A1850,"YYYY-MM-DD"),'Price Data'!J:J,0)+1))/INDEX('Price Data'!K:K,MATCH(TEXT(A1850,"YYYY-MM-DD"),'Price Data'!J:J,0)+1),""),"")</f>
        <v>1.4925373134328483E-2</v>
      </c>
      <c r="J1850" s="34">
        <f>IFERROR(INDEX('Price Data'!N:N,MATCH(TEXT(A1850,"YYYY-MM-DD"),'Price Data'!M:M,0)),"")</f>
        <v>2.5299999999999998</v>
      </c>
      <c r="K1850" s="10" cm="1">
        <f t="array" ref="K1850">IFERROR(IF(ISNUMBER(J1850),(J1850-INDEX('Price Data'!N:N,MATCH(TEXT(A1850,"YYYY-MM-DD"),'Price Data'!M:M,0)+1))/INDEX('Price Data'!N:N,MATCH(TEXT(A1850,"YYYY-MM-DD"),'Price Data'!M:M,0)+1),""),"")</f>
        <v>-7.8431372549019676E-3</v>
      </c>
      <c r="L1850" s="34">
        <f>IFERROR(INDEX('Price Data'!Q:Q,MATCH(TEXT(A1850,"YYYY-MM-DD"),'Price Data'!P:P,0)),"")</f>
        <v>1.76</v>
      </c>
      <c r="M1850" s="10" cm="1">
        <f t="array" ref="M1850">IFERROR(IF(ISNUMBER(L1850),(L1850-INDEX('Price Data'!Q:Q,MATCH(TEXT(A1850,"YYYY-MM-DD"),'Price Data'!P:P,0)+1))/INDEX('Price Data'!Q:Q,MATCH(TEXT(A1850,"YYYY-MM-DD"),'Price Data'!P:P,0)+1),""),"")</f>
        <v>5.7142857142857195E-3</v>
      </c>
      <c r="N1850" s="34">
        <f>IFERROR(INDEX('Price Data'!T:T,MATCH(TEXT(A1850,"YYYY-MM-DD"),'Price Data'!S:S,0)),"")</f>
        <v>1.94</v>
      </c>
      <c r="O1850" s="10" cm="1">
        <f t="array" ref="O1850">IFERROR(IF(ISNUMBER(N1850),(N1850-INDEX('Price Data'!T:T,MATCH(TEXT(A1850,"YYYY-MM-DD"),'Price Data'!S:S,0)+1))/INDEX('Price Data'!T:T,MATCH(TEXT(A1850,"YYYY-MM-DD"),'Price Data'!S:S,0)+1),""),"")</f>
        <v>5.1813471502590719E-3</v>
      </c>
    </row>
    <row r="1851" spans="1:15" x14ac:dyDescent="0.3">
      <c r="A1851" s="8">
        <v>43670</v>
      </c>
      <c r="B1851" s="34">
        <f>IFERROR(INDEX('Price Data'!B:B,MATCH(TEXT(A1851,"YYYY-MM-DD"),'Price Data'!A:A,0)),"")</f>
        <v>22080</v>
      </c>
      <c r="C1851" s="10" cm="1">
        <f t="array" ref="C1851">IFERROR(IF(ISNUMBER(B1851),(B1851-INDEX('Price Data'!B:B,MATCH(TEXT(A1851,"YYYY-MM-DD"),'Price Data'!A:A,0)+1))/INDEX('Price Data'!B:B,MATCH(TEXT(A1851,"YYYY-MM-DD"),'Price Data'!A:A,0)+1),""),"")</f>
        <v>5.6934639034388525E-3</v>
      </c>
      <c r="D1851" s="34">
        <f>IFERROR(INDEX('Price Data'!E:E,MATCH(TEXT(A1851,"YYYY-MM-DD"),'Price Data'!D:D,0)),"")</f>
        <v>11.45</v>
      </c>
      <c r="E1851" s="10" cm="1">
        <f t="array" ref="E1851">IFERROR(IF(ISNUMBER(D1851),(D1851-INDEX('Price Data'!E:E,MATCH(TEXT(A1851,"YYYY-MM-DD"),'Price Data'!D:D,0)+1))/INDEX('Price Data'!E:E,MATCH(TEXT(A1851,"YYYY-MM-DD"),'Price Data'!D:D,0)+1),""),"")</f>
        <v>-2.613240418118566E-3</v>
      </c>
      <c r="F1851" s="34">
        <f>IFERROR(INDEX('Price Data'!H:H,MATCH(TEXT(A1851,"YYYY-MM-DD"),'Price Data'!G:G,0)),"")</f>
        <v>148.300003</v>
      </c>
      <c r="G1851" s="10" cm="1">
        <f t="array" ref="G1851">IFERROR(IF(ISNUMBER(F1851),(F1851-INDEX('Price Data'!H:H,MATCH(TEXT(A1851,"YYYY-MM-DD"),'Price Data'!G:G,0)+1))/INDEX('Price Data'!H:H,MATCH(TEXT(A1851,"YYYY-MM-DD"),'Price Data'!G:G,0)+1),""),"")</f>
        <v>-3.6387207396512238E-2</v>
      </c>
      <c r="H1851" s="34">
        <f>IFERROR(INDEX('Price Data'!K:K,MATCH(TEXT(A1851,"YYYY-MM-DD"),'Price Data'!J:J,0)),"")</f>
        <v>2.04</v>
      </c>
      <c r="I1851" s="10" cm="1">
        <f t="array" ref="I1851">IFERROR(IF(ISNUMBER(H1851),(H1851-INDEX('Price Data'!K:K,MATCH(TEXT(A1851,"YYYY-MM-DD"),'Price Data'!J:J,0)+1))/INDEX('Price Data'!K:K,MATCH(TEXT(A1851,"YYYY-MM-DD"),'Price Data'!J:J,0)+1),""),"")</f>
        <v>0</v>
      </c>
      <c r="J1851" s="34">
        <f>IFERROR(INDEX('Price Data'!N:N,MATCH(TEXT(A1851,"YYYY-MM-DD"),'Price Data'!M:M,0)),"")</f>
        <v>2.4700000000000002</v>
      </c>
      <c r="K1851" s="10" cm="1">
        <f t="array" ref="K1851">IFERROR(IF(ISNUMBER(J1851),(J1851-INDEX('Price Data'!N:N,MATCH(TEXT(A1851,"YYYY-MM-DD"),'Price Data'!M:M,0)+1))/INDEX('Price Data'!N:N,MATCH(TEXT(A1851,"YYYY-MM-DD"),'Price Data'!M:M,0)+1),""),"")</f>
        <v>-2.3715415019762692E-2</v>
      </c>
      <c r="L1851" s="34">
        <f>IFERROR(INDEX('Price Data'!Q:Q,MATCH(TEXT(A1851,"YYYY-MM-DD"),'Price Data'!P:P,0)),"")</f>
        <v>1.77</v>
      </c>
      <c r="M1851" s="10" cm="1">
        <f t="array" ref="M1851">IFERROR(IF(ISNUMBER(L1851),(L1851-INDEX('Price Data'!Q:Q,MATCH(TEXT(A1851,"YYYY-MM-DD"),'Price Data'!P:P,0)+1))/INDEX('Price Data'!Q:Q,MATCH(TEXT(A1851,"YYYY-MM-DD"),'Price Data'!P:P,0)+1),""),"")</f>
        <v>5.6818181818181872E-3</v>
      </c>
      <c r="N1851" s="34">
        <f>IFERROR(INDEX('Price Data'!T:T,MATCH(TEXT(A1851,"YYYY-MM-DD"),'Price Data'!S:S,0)),"")</f>
        <v>1.92</v>
      </c>
      <c r="O1851" s="10" cm="1">
        <f t="array" ref="O1851">IFERROR(IF(ISNUMBER(N1851),(N1851-INDEX('Price Data'!T:T,MATCH(TEXT(A1851,"YYYY-MM-DD"),'Price Data'!S:S,0)+1))/INDEX('Price Data'!T:T,MATCH(TEXT(A1851,"YYYY-MM-DD"),'Price Data'!S:S,0)+1),""),"")</f>
        <v>-1.0309278350515474E-2</v>
      </c>
    </row>
    <row r="1852" spans="1:15" x14ac:dyDescent="0.3">
      <c r="A1852" s="8">
        <v>43671</v>
      </c>
      <c r="B1852" s="34">
        <f>IFERROR(INDEX('Price Data'!B:B,MATCH(TEXT(A1852,"YYYY-MM-DD"),'Price Data'!A:A,0)),"")</f>
        <v>21903</v>
      </c>
      <c r="C1852" s="10" cm="1">
        <f t="array" ref="C1852">IFERROR(IF(ISNUMBER(B1852),(B1852-INDEX('Price Data'!B:B,MATCH(TEXT(A1852,"YYYY-MM-DD"),'Price Data'!A:A,0)+1))/INDEX('Price Data'!B:B,MATCH(TEXT(A1852,"YYYY-MM-DD"),'Price Data'!A:A,0)+1),""),"")</f>
        <v>-8.0163043478260875E-3</v>
      </c>
      <c r="D1852" s="34">
        <f>IFERROR(INDEX('Price Data'!E:E,MATCH(TEXT(A1852,"YYYY-MM-DD"),'Price Data'!D:D,0)),"")</f>
        <v>11.44</v>
      </c>
      <c r="E1852" s="10" cm="1">
        <f t="array" ref="E1852">IFERROR(IF(ISNUMBER(D1852),(D1852-INDEX('Price Data'!E:E,MATCH(TEXT(A1852,"YYYY-MM-DD"),'Price Data'!D:D,0)+1))/INDEX('Price Data'!E:E,MATCH(TEXT(A1852,"YYYY-MM-DD"),'Price Data'!D:D,0)+1),""),"")</f>
        <v>-8.7336244541482864E-4</v>
      </c>
      <c r="F1852" s="34">
        <f>IFERROR(INDEX('Price Data'!H:H,MATCH(TEXT(A1852,"YYYY-MM-DD"),'Price Data'!G:G,0)),"")</f>
        <v>147</v>
      </c>
      <c r="G1852" s="10" cm="1">
        <f t="array" ref="G1852">IFERROR(IF(ISNUMBER(F1852),(F1852-INDEX('Price Data'!H:H,MATCH(TEXT(A1852,"YYYY-MM-DD"),'Price Data'!G:G,0)+1))/INDEX('Price Data'!H:H,MATCH(TEXT(A1852,"YYYY-MM-DD"),'Price Data'!G:G,0)+1),""),"")</f>
        <v>-8.7660348867289219E-3</v>
      </c>
      <c r="H1852" s="34">
        <f>IFERROR(INDEX('Price Data'!K:K,MATCH(TEXT(A1852,"YYYY-MM-DD"),'Price Data'!J:J,0)),"")</f>
        <v>2.02</v>
      </c>
      <c r="I1852" s="10" cm="1">
        <f t="array" ref="I1852">IFERROR(IF(ISNUMBER(H1852),(H1852-INDEX('Price Data'!K:K,MATCH(TEXT(A1852,"YYYY-MM-DD"),'Price Data'!J:J,0)+1))/INDEX('Price Data'!K:K,MATCH(TEXT(A1852,"YYYY-MM-DD"),'Price Data'!J:J,0)+1),""),"")</f>
        <v>-9.8039215686274595E-3</v>
      </c>
      <c r="J1852" s="34">
        <f>IFERROR(INDEX('Price Data'!N:N,MATCH(TEXT(A1852,"YYYY-MM-DD"),'Price Data'!M:M,0)),"")</f>
        <v>2.4500000000000002</v>
      </c>
      <c r="K1852" s="10" cm="1">
        <f t="array" ref="K1852">IFERROR(IF(ISNUMBER(J1852),(J1852-INDEX('Price Data'!N:N,MATCH(TEXT(A1852,"YYYY-MM-DD"),'Price Data'!M:M,0)+1))/INDEX('Price Data'!N:N,MATCH(TEXT(A1852,"YYYY-MM-DD"),'Price Data'!M:M,0)+1),""),"")</f>
        <v>-8.097165991902841E-3</v>
      </c>
      <c r="L1852" s="34">
        <f>IFERROR(INDEX('Price Data'!Q:Q,MATCH(TEXT(A1852,"YYYY-MM-DD"),'Price Data'!P:P,0)),"")</f>
        <v>1.76</v>
      </c>
      <c r="M1852" s="10" cm="1">
        <f t="array" ref="M1852">IFERROR(IF(ISNUMBER(L1852),(L1852-INDEX('Price Data'!Q:Q,MATCH(TEXT(A1852,"YYYY-MM-DD"),'Price Data'!P:P,0)+1))/INDEX('Price Data'!Q:Q,MATCH(TEXT(A1852,"YYYY-MM-DD"),'Price Data'!P:P,0)+1),""),"")</f>
        <v>-5.649717514124299E-3</v>
      </c>
      <c r="N1852" s="34">
        <f>IFERROR(INDEX('Price Data'!T:T,MATCH(TEXT(A1852,"YYYY-MM-DD"),'Price Data'!S:S,0)),"")</f>
        <v>1.92</v>
      </c>
      <c r="O1852" s="10" cm="1">
        <f t="array" ref="O1852">IFERROR(IF(ISNUMBER(N1852),(N1852-INDEX('Price Data'!T:T,MATCH(TEXT(A1852,"YYYY-MM-DD"),'Price Data'!S:S,0)+1))/INDEX('Price Data'!T:T,MATCH(TEXT(A1852,"YYYY-MM-DD"),'Price Data'!S:S,0)+1),""),"")</f>
        <v>0</v>
      </c>
    </row>
    <row r="1853" spans="1:15" x14ac:dyDescent="0.3">
      <c r="A1853" s="8">
        <v>43672</v>
      </c>
      <c r="B1853" s="34">
        <f>IFERROR(INDEX('Price Data'!B:B,MATCH(TEXT(A1853,"YYYY-MM-DD"),'Price Data'!A:A,0)),"")</f>
        <v>21838</v>
      </c>
      <c r="C1853" s="10" cm="1">
        <f t="array" ref="C1853">IFERROR(IF(ISNUMBER(B1853),(B1853-INDEX('Price Data'!B:B,MATCH(TEXT(A1853,"YYYY-MM-DD"),'Price Data'!A:A,0)+1))/INDEX('Price Data'!B:B,MATCH(TEXT(A1853,"YYYY-MM-DD"),'Price Data'!A:A,0)+1),""),"")</f>
        <v>-2.967630005022143E-3</v>
      </c>
      <c r="D1853" s="34">
        <f>IFERROR(INDEX('Price Data'!E:E,MATCH(TEXT(A1853,"YYYY-MM-DD"),'Price Data'!D:D,0)),"")</f>
        <v>11.35</v>
      </c>
      <c r="E1853" s="10" cm="1">
        <f t="array" ref="E1853">IFERROR(IF(ISNUMBER(D1853),(D1853-INDEX('Price Data'!E:E,MATCH(TEXT(A1853,"YYYY-MM-DD"),'Price Data'!D:D,0)+1))/INDEX('Price Data'!E:E,MATCH(TEXT(A1853,"YYYY-MM-DD"),'Price Data'!D:D,0)+1),""),"")</f>
        <v>-7.8671328671328557E-3</v>
      </c>
      <c r="F1853" s="34">
        <f>IFERROR(INDEX('Price Data'!H:H,MATCH(TEXT(A1853,"YYYY-MM-DD"),'Price Data'!G:G,0)),"")</f>
        <v>143.699997</v>
      </c>
      <c r="G1853" s="10" cm="1">
        <f t="array" ref="G1853">IFERROR(IF(ISNUMBER(F1853),(F1853-INDEX('Price Data'!H:H,MATCH(TEXT(A1853,"YYYY-MM-DD"),'Price Data'!G:G,0)+1))/INDEX('Price Data'!H:H,MATCH(TEXT(A1853,"YYYY-MM-DD"),'Price Data'!G:G,0)+1),""),"")</f>
        <v>-2.2449000000000024E-2</v>
      </c>
      <c r="H1853" s="34">
        <f>IFERROR(INDEX('Price Data'!K:K,MATCH(TEXT(A1853,"YYYY-MM-DD"),'Price Data'!J:J,0)),"")</f>
        <v>2.0099999999999998</v>
      </c>
      <c r="I1853" s="10" cm="1">
        <f t="array" ref="I1853">IFERROR(IF(ISNUMBER(H1853),(H1853-INDEX('Price Data'!K:K,MATCH(TEXT(A1853,"YYYY-MM-DD"),'Price Data'!J:J,0)+1))/INDEX('Price Data'!K:K,MATCH(TEXT(A1853,"YYYY-MM-DD"),'Price Data'!J:J,0)+1),""),"")</f>
        <v>-4.950495049505065E-3</v>
      </c>
      <c r="J1853" s="34">
        <f>IFERROR(INDEX('Price Data'!N:N,MATCH(TEXT(A1853,"YYYY-MM-DD"),'Price Data'!M:M,0)),"")</f>
        <v>2.42</v>
      </c>
      <c r="K1853" s="10" cm="1">
        <f t="array" ref="K1853">IFERROR(IF(ISNUMBER(J1853),(J1853-INDEX('Price Data'!N:N,MATCH(TEXT(A1853,"YYYY-MM-DD"),'Price Data'!M:M,0)+1))/INDEX('Price Data'!N:N,MATCH(TEXT(A1853,"YYYY-MM-DD"),'Price Data'!M:M,0)+1),""),"")</f>
        <v>-1.2244897959183773E-2</v>
      </c>
      <c r="L1853" s="34">
        <f>IFERROR(INDEX('Price Data'!Q:Q,MATCH(TEXT(A1853,"YYYY-MM-DD"),'Price Data'!P:P,0)),"")</f>
        <v>1.73</v>
      </c>
      <c r="M1853" s="10" cm="1">
        <f t="array" ref="M1853">IFERROR(IF(ISNUMBER(L1853),(L1853-INDEX('Price Data'!Q:Q,MATCH(TEXT(A1853,"YYYY-MM-DD"),'Price Data'!P:P,0)+1))/INDEX('Price Data'!Q:Q,MATCH(TEXT(A1853,"YYYY-MM-DD"),'Price Data'!P:P,0)+1),""),"")</f>
        <v>-1.7045454545454562E-2</v>
      </c>
      <c r="N1853" s="34">
        <f>IFERROR(INDEX('Price Data'!T:T,MATCH(TEXT(A1853,"YYYY-MM-DD"),'Price Data'!S:S,0)),"")</f>
        <v>1.92</v>
      </c>
      <c r="O1853" s="10" cm="1">
        <f t="array" ref="O1853">IFERROR(IF(ISNUMBER(N1853),(N1853-INDEX('Price Data'!T:T,MATCH(TEXT(A1853,"YYYY-MM-DD"),'Price Data'!S:S,0)+1))/INDEX('Price Data'!T:T,MATCH(TEXT(A1853,"YYYY-MM-DD"),'Price Data'!S:S,0)+1),""),"")</f>
        <v>0</v>
      </c>
    </row>
    <row r="1854" spans="1:15" x14ac:dyDescent="0.3">
      <c r="A1854" s="8">
        <v>43673</v>
      </c>
      <c r="B1854" s="34" t="str">
        <f>IFERROR(INDEX('Price Data'!B:B,MATCH(TEXT(A1854,"YYYY-MM-DD"),'Price Data'!A:A,0)),"")</f>
        <v/>
      </c>
      <c r="C1854" s="10" t="str" cm="1">
        <f t="array" ref="C1854">IFERROR(IF(ISNUMBER(B1854),(B1854-INDEX('Price Data'!B:B,MATCH(TEXT(A1854,"YYYY-MM-DD"),'Price Data'!A:A,0)+1))/INDEX('Price Data'!B:B,MATCH(TEXT(A1854,"YYYY-MM-DD"),'Price Data'!A:A,0)+1),""),"")</f>
        <v/>
      </c>
      <c r="D1854" s="34" t="str">
        <f>IFERROR(INDEX('Price Data'!E:E,MATCH(TEXT(A1854,"YYYY-MM-DD"),'Price Data'!D:D,0)),"")</f>
        <v/>
      </c>
      <c r="E1854" s="10" t="str" cm="1">
        <f t="array" ref="E1854">IFERROR(IF(ISNUMBER(D1854),(D1854-INDEX('Price Data'!E:E,MATCH(TEXT(A1854,"YYYY-MM-DD"),'Price Data'!D:D,0)+1))/INDEX('Price Data'!E:E,MATCH(TEXT(A1854,"YYYY-MM-DD"),'Price Data'!D:D,0)+1),""),"")</f>
        <v/>
      </c>
      <c r="F1854" s="34" t="str">
        <f>IFERROR(INDEX('Price Data'!H:H,MATCH(TEXT(A1854,"YYYY-MM-DD"),'Price Data'!G:G,0)),"")</f>
        <v/>
      </c>
      <c r="G1854" s="10" t="str" cm="1">
        <f t="array" ref="G1854">IFERROR(IF(ISNUMBER(F1854),(F1854-INDEX('Price Data'!H:H,MATCH(TEXT(A1854,"YYYY-MM-DD"),'Price Data'!G:G,0)+1))/INDEX('Price Data'!H:H,MATCH(TEXT(A1854,"YYYY-MM-DD"),'Price Data'!G:G,0)+1),""),"")</f>
        <v/>
      </c>
      <c r="H1854" s="34" t="str">
        <f>IFERROR(INDEX('Price Data'!K:K,MATCH(TEXT(A1854,"YYYY-MM-DD"),'Price Data'!J:J,0)),"")</f>
        <v/>
      </c>
      <c r="I1854" s="10" t="str" cm="1">
        <f t="array" ref="I1854">IFERROR(IF(ISNUMBER(H1854),(H1854-INDEX('Price Data'!K:K,MATCH(TEXT(A1854,"YYYY-MM-DD"),'Price Data'!J:J,0)+1))/INDEX('Price Data'!K:K,MATCH(TEXT(A1854,"YYYY-MM-DD"),'Price Data'!J:J,0)+1),""),"")</f>
        <v/>
      </c>
      <c r="J1854" s="34" t="str">
        <f>IFERROR(INDEX('Price Data'!N:N,MATCH(TEXT(A1854,"YYYY-MM-DD"),'Price Data'!M:M,0)),"")</f>
        <v/>
      </c>
      <c r="K1854" s="10" t="str" cm="1">
        <f t="array" ref="K1854">IFERROR(IF(ISNUMBER(J1854),(J1854-INDEX('Price Data'!N:N,MATCH(TEXT(A1854,"YYYY-MM-DD"),'Price Data'!M:M,0)+1))/INDEX('Price Data'!N:N,MATCH(TEXT(A1854,"YYYY-MM-DD"),'Price Data'!M:M,0)+1),""),"")</f>
        <v/>
      </c>
      <c r="L1854" s="34" t="str">
        <f>IFERROR(INDEX('Price Data'!Q:Q,MATCH(TEXT(A1854,"YYYY-MM-DD"),'Price Data'!P:P,0)),"")</f>
        <v/>
      </c>
      <c r="M1854" s="10" t="str" cm="1">
        <f t="array" ref="M1854">IFERROR(IF(ISNUMBER(L1854),(L1854-INDEX('Price Data'!Q:Q,MATCH(TEXT(A1854,"YYYY-MM-DD"),'Price Data'!P:P,0)+1))/INDEX('Price Data'!Q:Q,MATCH(TEXT(A1854,"YYYY-MM-DD"),'Price Data'!P:P,0)+1),""),"")</f>
        <v/>
      </c>
      <c r="N1854" s="34" t="str">
        <f>IFERROR(INDEX('Price Data'!T:T,MATCH(TEXT(A1854,"YYYY-MM-DD"),'Price Data'!S:S,0)),"")</f>
        <v/>
      </c>
      <c r="O1854" s="10" t="str" cm="1">
        <f t="array" ref="O1854">IFERROR(IF(ISNUMBER(N1854),(N1854-INDEX('Price Data'!T:T,MATCH(TEXT(A1854,"YYYY-MM-DD"),'Price Data'!S:S,0)+1))/INDEX('Price Data'!T:T,MATCH(TEXT(A1854,"YYYY-MM-DD"),'Price Data'!S:S,0)+1),""),"")</f>
        <v/>
      </c>
    </row>
    <row r="1855" spans="1:15" x14ac:dyDescent="0.3">
      <c r="A1855" s="8">
        <v>43674</v>
      </c>
      <c r="B1855" s="34" t="str">
        <f>IFERROR(INDEX('Price Data'!B:B,MATCH(TEXT(A1855,"YYYY-MM-DD"),'Price Data'!A:A,0)),"")</f>
        <v/>
      </c>
      <c r="C1855" s="10" t="str" cm="1">
        <f t="array" ref="C1855">IFERROR(IF(ISNUMBER(B1855),(B1855-INDEX('Price Data'!B:B,MATCH(TEXT(A1855,"YYYY-MM-DD"),'Price Data'!A:A,0)+1))/INDEX('Price Data'!B:B,MATCH(TEXT(A1855,"YYYY-MM-DD"),'Price Data'!A:A,0)+1),""),"")</f>
        <v/>
      </c>
      <c r="D1855" s="34" t="str">
        <f>IFERROR(INDEX('Price Data'!E:E,MATCH(TEXT(A1855,"YYYY-MM-DD"),'Price Data'!D:D,0)),"")</f>
        <v/>
      </c>
      <c r="E1855" s="10" t="str" cm="1">
        <f t="array" ref="E1855">IFERROR(IF(ISNUMBER(D1855),(D1855-INDEX('Price Data'!E:E,MATCH(TEXT(A1855,"YYYY-MM-DD"),'Price Data'!D:D,0)+1))/INDEX('Price Data'!E:E,MATCH(TEXT(A1855,"YYYY-MM-DD"),'Price Data'!D:D,0)+1),""),"")</f>
        <v/>
      </c>
      <c r="F1855" s="34" t="str">
        <f>IFERROR(INDEX('Price Data'!H:H,MATCH(TEXT(A1855,"YYYY-MM-DD"),'Price Data'!G:G,0)),"")</f>
        <v/>
      </c>
      <c r="G1855" s="10" t="str" cm="1">
        <f t="array" ref="G1855">IFERROR(IF(ISNUMBER(F1855),(F1855-INDEX('Price Data'!H:H,MATCH(TEXT(A1855,"YYYY-MM-DD"),'Price Data'!G:G,0)+1))/INDEX('Price Data'!H:H,MATCH(TEXT(A1855,"YYYY-MM-DD"),'Price Data'!G:G,0)+1),""),"")</f>
        <v/>
      </c>
      <c r="H1855" s="34" t="str">
        <f>IFERROR(INDEX('Price Data'!K:K,MATCH(TEXT(A1855,"YYYY-MM-DD"),'Price Data'!J:J,0)),"")</f>
        <v/>
      </c>
      <c r="I1855" s="10" t="str" cm="1">
        <f t="array" ref="I1855">IFERROR(IF(ISNUMBER(H1855),(H1855-INDEX('Price Data'!K:K,MATCH(TEXT(A1855,"YYYY-MM-DD"),'Price Data'!J:J,0)+1))/INDEX('Price Data'!K:K,MATCH(TEXT(A1855,"YYYY-MM-DD"),'Price Data'!J:J,0)+1),""),"")</f>
        <v/>
      </c>
      <c r="J1855" s="34" t="str">
        <f>IFERROR(INDEX('Price Data'!N:N,MATCH(TEXT(A1855,"YYYY-MM-DD"),'Price Data'!M:M,0)),"")</f>
        <v/>
      </c>
      <c r="K1855" s="10" t="str" cm="1">
        <f t="array" ref="K1855">IFERROR(IF(ISNUMBER(J1855),(J1855-INDEX('Price Data'!N:N,MATCH(TEXT(A1855,"YYYY-MM-DD"),'Price Data'!M:M,0)+1))/INDEX('Price Data'!N:N,MATCH(TEXT(A1855,"YYYY-MM-DD"),'Price Data'!M:M,0)+1),""),"")</f>
        <v/>
      </c>
      <c r="L1855" s="34" t="str">
        <f>IFERROR(INDEX('Price Data'!Q:Q,MATCH(TEXT(A1855,"YYYY-MM-DD"),'Price Data'!P:P,0)),"")</f>
        <v/>
      </c>
      <c r="M1855" s="10" t="str" cm="1">
        <f t="array" ref="M1855">IFERROR(IF(ISNUMBER(L1855),(L1855-INDEX('Price Data'!Q:Q,MATCH(TEXT(A1855,"YYYY-MM-DD"),'Price Data'!P:P,0)+1))/INDEX('Price Data'!Q:Q,MATCH(TEXT(A1855,"YYYY-MM-DD"),'Price Data'!P:P,0)+1),""),"")</f>
        <v/>
      </c>
      <c r="N1855" s="34" t="str">
        <f>IFERROR(INDEX('Price Data'!T:T,MATCH(TEXT(A1855,"YYYY-MM-DD"),'Price Data'!S:S,0)),"")</f>
        <v/>
      </c>
      <c r="O1855" s="10" t="str" cm="1">
        <f t="array" ref="O1855">IFERROR(IF(ISNUMBER(N1855),(N1855-INDEX('Price Data'!T:T,MATCH(TEXT(A1855,"YYYY-MM-DD"),'Price Data'!S:S,0)+1))/INDEX('Price Data'!T:T,MATCH(TEXT(A1855,"YYYY-MM-DD"),'Price Data'!S:S,0)+1),""),"")</f>
        <v/>
      </c>
    </row>
    <row r="1856" spans="1:15" x14ac:dyDescent="0.3">
      <c r="A1856" s="8">
        <v>43675</v>
      </c>
      <c r="B1856" s="34">
        <f>IFERROR(INDEX('Price Data'!B:B,MATCH(TEXT(A1856,"YYYY-MM-DD"),'Price Data'!A:A,0)),"")</f>
        <v>21709</v>
      </c>
      <c r="C1856" s="10" cm="1">
        <f t="array" ref="C1856">IFERROR(IF(ISNUMBER(B1856),(B1856-INDEX('Price Data'!B:B,MATCH(TEXT(A1856,"YYYY-MM-DD"),'Price Data'!A:A,0)+1))/INDEX('Price Data'!B:B,MATCH(TEXT(A1856,"YYYY-MM-DD"),'Price Data'!A:A,0)+1),""),"")</f>
        <v>-5.9071343529627255E-3</v>
      </c>
      <c r="D1856" s="34">
        <f>IFERROR(INDEX('Price Data'!E:E,MATCH(TEXT(A1856,"YYYY-MM-DD"),'Price Data'!D:D,0)),"")</f>
        <v>11.04</v>
      </c>
      <c r="E1856" s="10" cm="1">
        <f t="array" ref="E1856">IFERROR(IF(ISNUMBER(D1856),(D1856-INDEX('Price Data'!E:E,MATCH(TEXT(A1856,"YYYY-MM-DD"),'Price Data'!D:D,0)+1))/INDEX('Price Data'!E:E,MATCH(TEXT(A1856,"YYYY-MM-DD"),'Price Data'!D:D,0)+1),""),"")</f>
        <v>-2.731277533039652E-2</v>
      </c>
      <c r="F1856" s="34">
        <f>IFERROR(INDEX('Price Data'!H:H,MATCH(TEXT(A1856,"YYYY-MM-DD"),'Price Data'!G:G,0)),"")</f>
        <v>141.300003</v>
      </c>
      <c r="G1856" s="10" cm="1">
        <f t="array" ref="G1856">IFERROR(IF(ISNUMBER(F1856),(F1856-INDEX('Price Data'!H:H,MATCH(TEXT(A1856,"YYYY-MM-DD"),'Price Data'!G:G,0)+1))/INDEX('Price Data'!H:H,MATCH(TEXT(A1856,"YYYY-MM-DD"),'Price Data'!G:G,0)+1),""),"")</f>
        <v>-1.6701419972889719E-2</v>
      </c>
      <c r="H1856" s="34">
        <f>IFERROR(INDEX('Price Data'!K:K,MATCH(TEXT(A1856,"YYYY-MM-DD"),'Price Data'!J:J,0)),"")</f>
        <v>1.99</v>
      </c>
      <c r="I1856" s="10" cm="1">
        <f t="array" ref="I1856">IFERROR(IF(ISNUMBER(H1856),(H1856-INDEX('Price Data'!K:K,MATCH(TEXT(A1856,"YYYY-MM-DD"),'Price Data'!J:J,0)+1))/INDEX('Price Data'!K:K,MATCH(TEXT(A1856,"YYYY-MM-DD"),'Price Data'!J:J,0)+1),""),"")</f>
        <v>-9.9502487562188047E-3</v>
      </c>
      <c r="J1856" s="34">
        <f>IFERROR(INDEX('Price Data'!N:N,MATCH(TEXT(A1856,"YYYY-MM-DD"),'Price Data'!M:M,0)),"")</f>
        <v>2.39</v>
      </c>
      <c r="K1856" s="10" cm="1">
        <f t="array" ref="K1856">IFERROR(IF(ISNUMBER(J1856),(J1856-INDEX('Price Data'!N:N,MATCH(TEXT(A1856,"YYYY-MM-DD"),'Price Data'!M:M,0)+1))/INDEX('Price Data'!N:N,MATCH(TEXT(A1856,"YYYY-MM-DD"),'Price Data'!M:M,0)+1),""),"")</f>
        <v>-1.2396694214875952E-2</v>
      </c>
      <c r="L1856" s="34">
        <f>IFERROR(INDEX('Price Data'!Q:Q,MATCH(TEXT(A1856,"YYYY-MM-DD"),'Price Data'!P:P,0)),"")</f>
        <v>1.7</v>
      </c>
      <c r="M1856" s="10" cm="1">
        <f t="array" ref="M1856">IFERROR(IF(ISNUMBER(L1856),(L1856-INDEX('Price Data'!Q:Q,MATCH(TEXT(A1856,"YYYY-MM-DD"),'Price Data'!P:P,0)+1))/INDEX('Price Data'!Q:Q,MATCH(TEXT(A1856,"YYYY-MM-DD"),'Price Data'!P:P,0)+1),""),"")</f>
        <v>-1.7341040462427761E-2</v>
      </c>
      <c r="N1856" s="34">
        <f>IFERROR(INDEX('Price Data'!T:T,MATCH(TEXT(A1856,"YYYY-MM-DD"),'Price Data'!S:S,0)),"")</f>
        <v>1.9</v>
      </c>
      <c r="O1856" s="10" cm="1">
        <f t="array" ref="O1856">IFERROR(IF(ISNUMBER(N1856),(N1856-INDEX('Price Data'!T:T,MATCH(TEXT(A1856,"YYYY-MM-DD"),'Price Data'!S:S,0)+1))/INDEX('Price Data'!T:T,MATCH(TEXT(A1856,"YYYY-MM-DD"),'Price Data'!S:S,0)+1),""),"")</f>
        <v>-1.0416666666666676E-2</v>
      </c>
    </row>
    <row r="1857" spans="1:15" x14ac:dyDescent="0.3">
      <c r="A1857" s="8">
        <v>43676</v>
      </c>
      <c r="B1857" s="34">
        <f>IFERROR(INDEX('Price Data'!B:B,MATCH(TEXT(A1857,"YYYY-MM-DD"),'Price Data'!A:A,0)),"")</f>
        <v>21278</v>
      </c>
      <c r="C1857" s="10" cm="1">
        <f t="array" ref="C1857">IFERROR(IF(ISNUMBER(B1857),(B1857-INDEX('Price Data'!B:B,MATCH(TEXT(A1857,"YYYY-MM-DD"),'Price Data'!A:A,0)+1))/INDEX('Price Data'!B:B,MATCH(TEXT(A1857,"YYYY-MM-DD"),'Price Data'!A:A,0)+1),""),"")</f>
        <v>-1.9853516974526694E-2</v>
      </c>
      <c r="D1857" s="34">
        <f>IFERROR(INDEX('Price Data'!E:E,MATCH(TEXT(A1857,"YYYY-MM-DD"),'Price Data'!D:D,0)),"")</f>
        <v>10.68</v>
      </c>
      <c r="E1857" s="10" cm="1">
        <f t="array" ref="E1857">IFERROR(IF(ISNUMBER(D1857),(D1857-INDEX('Price Data'!E:E,MATCH(TEXT(A1857,"YYYY-MM-DD"),'Price Data'!D:D,0)+1))/INDEX('Price Data'!E:E,MATCH(TEXT(A1857,"YYYY-MM-DD"),'Price Data'!D:D,0)+1),""),"")</f>
        <v>-3.2608695652173864E-2</v>
      </c>
      <c r="F1857" s="34">
        <f>IFERROR(INDEX('Price Data'!H:H,MATCH(TEXT(A1857,"YYYY-MM-DD"),'Price Data'!G:G,0)),"")</f>
        <v>135</v>
      </c>
      <c r="G1857" s="10" cm="1">
        <f t="array" ref="G1857">IFERROR(IF(ISNUMBER(F1857),(F1857-INDEX('Price Data'!H:H,MATCH(TEXT(A1857,"YYYY-MM-DD"),'Price Data'!G:G,0)+1))/INDEX('Price Data'!H:H,MATCH(TEXT(A1857,"YYYY-MM-DD"),'Price Data'!G:G,0)+1),""),"")</f>
        <v>-4.4586007545944661E-2</v>
      </c>
      <c r="H1857" s="34">
        <f>IFERROR(INDEX('Price Data'!K:K,MATCH(TEXT(A1857,"YYYY-MM-DD"),'Price Data'!J:J,0)),"")</f>
        <v>1.97</v>
      </c>
      <c r="I1857" s="10" cm="1">
        <f t="array" ref="I1857">IFERROR(IF(ISNUMBER(H1857),(H1857-INDEX('Price Data'!K:K,MATCH(TEXT(A1857,"YYYY-MM-DD"),'Price Data'!J:J,0)+1))/INDEX('Price Data'!K:K,MATCH(TEXT(A1857,"YYYY-MM-DD"),'Price Data'!J:J,0)+1),""),"")</f>
        <v>-1.0050251256281416E-2</v>
      </c>
      <c r="J1857" s="34">
        <f>IFERROR(INDEX('Price Data'!N:N,MATCH(TEXT(A1857,"YYYY-MM-DD"),'Price Data'!M:M,0)),"")</f>
        <v>2.29</v>
      </c>
      <c r="K1857" s="10" cm="1">
        <f t="array" ref="K1857">IFERROR(IF(ISNUMBER(J1857),(J1857-INDEX('Price Data'!N:N,MATCH(TEXT(A1857,"YYYY-MM-DD"),'Price Data'!M:M,0)+1))/INDEX('Price Data'!N:N,MATCH(TEXT(A1857,"YYYY-MM-DD"),'Price Data'!M:M,0)+1),""),"")</f>
        <v>-4.1841004184100451E-2</v>
      </c>
      <c r="L1857" s="34">
        <f>IFERROR(INDEX('Price Data'!Q:Q,MATCH(TEXT(A1857,"YYYY-MM-DD"),'Price Data'!P:P,0)),"")</f>
        <v>1.67</v>
      </c>
      <c r="M1857" s="10" cm="1">
        <f t="array" ref="M1857">IFERROR(IF(ISNUMBER(L1857),(L1857-INDEX('Price Data'!Q:Q,MATCH(TEXT(A1857,"YYYY-MM-DD"),'Price Data'!P:P,0)+1))/INDEX('Price Data'!Q:Q,MATCH(TEXT(A1857,"YYYY-MM-DD"),'Price Data'!P:P,0)+1),""),"")</f>
        <v>-1.7647058823529429E-2</v>
      </c>
      <c r="N1857" s="34">
        <f>IFERROR(INDEX('Price Data'!T:T,MATCH(TEXT(A1857,"YYYY-MM-DD"),'Price Data'!S:S,0)),"")</f>
        <v>1.88</v>
      </c>
      <c r="O1857" s="10" cm="1">
        <f t="array" ref="O1857">IFERROR(IF(ISNUMBER(N1857),(N1857-INDEX('Price Data'!T:T,MATCH(TEXT(A1857,"YYYY-MM-DD"),'Price Data'!S:S,0)+1))/INDEX('Price Data'!T:T,MATCH(TEXT(A1857,"YYYY-MM-DD"),'Price Data'!S:S,0)+1),""),"")</f>
        <v>-1.0526315789473694E-2</v>
      </c>
    </row>
    <row r="1858" spans="1:15" x14ac:dyDescent="0.3">
      <c r="A1858" s="8">
        <v>43677</v>
      </c>
      <c r="B1858" s="34">
        <f>IFERROR(INDEX('Price Data'!B:B,MATCH(TEXT(A1858,"YYYY-MM-DD"),'Price Data'!A:A,0)),"")</f>
        <v>21398</v>
      </c>
      <c r="C1858" s="10" cm="1">
        <f t="array" ref="C1858">IFERROR(IF(ISNUMBER(B1858),(B1858-INDEX('Price Data'!B:B,MATCH(TEXT(A1858,"YYYY-MM-DD"),'Price Data'!A:A,0)+1))/INDEX('Price Data'!B:B,MATCH(TEXT(A1858,"YYYY-MM-DD"),'Price Data'!A:A,0)+1),""),"")</f>
        <v>5.6396277845662188E-3</v>
      </c>
      <c r="D1858" s="34">
        <f>IFERROR(INDEX('Price Data'!E:E,MATCH(TEXT(A1858,"YYYY-MM-DD"),'Price Data'!D:D,0)),"")</f>
        <v>10.66</v>
      </c>
      <c r="E1858" s="10" cm="1">
        <f t="array" ref="E1858">IFERROR(IF(ISNUMBER(D1858),(D1858-INDEX('Price Data'!E:E,MATCH(TEXT(A1858,"YYYY-MM-DD"),'Price Data'!D:D,0)+1))/INDEX('Price Data'!E:E,MATCH(TEXT(A1858,"YYYY-MM-DD"),'Price Data'!D:D,0)+1),""),"")</f>
        <v>-1.8726591760299227E-3</v>
      </c>
      <c r="F1858" s="34">
        <f>IFERROR(INDEX('Price Data'!H:H,MATCH(TEXT(A1858,"YYYY-MM-DD"),'Price Data'!G:G,0)),"")</f>
        <v>131.199997</v>
      </c>
      <c r="G1858" s="10" cm="1">
        <f t="array" ref="G1858">IFERROR(IF(ISNUMBER(F1858),(F1858-INDEX('Price Data'!H:H,MATCH(TEXT(A1858,"YYYY-MM-DD"),'Price Data'!G:G,0)+1))/INDEX('Price Data'!H:H,MATCH(TEXT(A1858,"YYYY-MM-DD"),'Price Data'!G:G,0)+1),""),"")</f>
        <v>-2.8148170370370398E-2</v>
      </c>
      <c r="H1858" s="34">
        <f>IFERROR(INDEX('Price Data'!K:K,MATCH(TEXT(A1858,"YYYY-MM-DD"),'Price Data'!J:J,0)),"")</f>
        <v>1.96</v>
      </c>
      <c r="I1858" s="10" cm="1">
        <f t="array" ref="I1858">IFERROR(IF(ISNUMBER(H1858),(H1858-INDEX('Price Data'!K:K,MATCH(TEXT(A1858,"YYYY-MM-DD"),'Price Data'!J:J,0)+1))/INDEX('Price Data'!K:K,MATCH(TEXT(A1858,"YYYY-MM-DD"),'Price Data'!J:J,0)+1),""),"")</f>
        <v>-5.0761421319797002E-3</v>
      </c>
      <c r="J1858" s="34">
        <f>IFERROR(INDEX('Price Data'!N:N,MATCH(TEXT(A1858,"YYYY-MM-DD"),'Price Data'!M:M,0)),"")</f>
        <v>2.2799999999999998</v>
      </c>
      <c r="K1858" s="10" cm="1">
        <f t="array" ref="K1858">IFERROR(IF(ISNUMBER(J1858),(J1858-INDEX('Price Data'!N:N,MATCH(TEXT(A1858,"YYYY-MM-DD"),'Price Data'!M:M,0)+1))/INDEX('Price Data'!N:N,MATCH(TEXT(A1858,"YYYY-MM-DD"),'Price Data'!M:M,0)+1),""),"")</f>
        <v>-4.3668122270743362E-3</v>
      </c>
      <c r="L1858" s="34">
        <f>IFERROR(INDEX('Price Data'!Q:Q,MATCH(TEXT(A1858,"YYYY-MM-DD"),'Price Data'!P:P,0)),"")</f>
        <v>1.69</v>
      </c>
      <c r="M1858" s="10" cm="1">
        <f t="array" ref="M1858">IFERROR(IF(ISNUMBER(L1858),(L1858-INDEX('Price Data'!Q:Q,MATCH(TEXT(A1858,"YYYY-MM-DD"),'Price Data'!P:P,0)+1))/INDEX('Price Data'!Q:Q,MATCH(TEXT(A1858,"YYYY-MM-DD"),'Price Data'!P:P,0)+1),""),"")</f>
        <v>1.1976047904191628E-2</v>
      </c>
      <c r="N1858" s="34">
        <f>IFERROR(INDEX('Price Data'!T:T,MATCH(TEXT(A1858,"YYYY-MM-DD"),'Price Data'!S:S,0)),"")</f>
        <v>1.88</v>
      </c>
      <c r="O1858" s="10" cm="1">
        <f t="array" ref="O1858">IFERROR(IF(ISNUMBER(N1858),(N1858-INDEX('Price Data'!T:T,MATCH(TEXT(A1858,"YYYY-MM-DD"),'Price Data'!S:S,0)+1))/INDEX('Price Data'!T:T,MATCH(TEXT(A1858,"YYYY-MM-DD"),'Price Data'!S:S,0)+1),""),"")</f>
        <v>0</v>
      </c>
    </row>
    <row r="1859" spans="1:15" x14ac:dyDescent="0.3">
      <c r="A1859" s="8">
        <v>43678</v>
      </c>
      <c r="B1859" s="34">
        <f>IFERROR(INDEX('Price Data'!B:B,MATCH(TEXT(A1859,"YYYY-MM-DD"),'Price Data'!A:A,0)),"")</f>
        <v>21567</v>
      </c>
      <c r="C1859" s="10" cm="1">
        <f t="array" ref="C1859">IFERROR(IF(ISNUMBER(B1859),(B1859-INDEX('Price Data'!B:B,MATCH(TEXT(A1859,"YYYY-MM-DD"),'Price Data'!A:A,0)+1))/INDEX('Price Data'!B:B,MATCH(TEXT(A1859,"YYYY-MM-DD"),'Price Data'!A:A,0)+1),""),"")</f>
        <v>7.8979343863912511E-3</v>
      </c>
      <c r="D1859" s="34">
        <f>IFERROR(INDEX('Price Data'!E:E,MATCH(TEXT(A1859,"YYYY-MM-DD"),'Price Data'!D:D,0)),"")</f>
        <v>10.67</v>
      </c>
      <c r="E1859" s="10" cm="1">
        <f t="array" ref="E1859">IFERROR(IF(ISNUMBER(D1859),(D1859-INDEX('Price Data'!E:E,MATCH(TEXT(A1859,"YYYY-MM-DD"),'Price Data'!D:D,0)+1))/INDEX('Price Data'!E:E,MATCH(TEXT(A1859,"YYYY-MM-DD"),'Price Data'!D:D,0)+1),""),"")</f>
        <v>9.3808630393994242E-4</v>
      </c>
      <c r="F1859" s="34">
        <f>IFERROR(INDEX('Price Data'!H:H,MATCH(TEXT(A1859,"YYYY-MM-DD"),'Price Data'!G:G,0)),"")</f>
        <v>133</v>
      </c>
      <c r="G1859" s="10" cm="1">
        <f t="array" ref="G1859">IFERROR(IF(ISNUMBER(F1859),(F1859-INDEX('Price Data'!H:H,MATCH(TEXT(A1859,"YYYY-MM-DD"),'Price Data'!G:G,0)+1))/INDEX('Price Data'!H:H,MATCH(TEXT(A1859,"YYYY-MM-DD"),'Price Data'!G:G,0)+1),""),"")</f>
        <v>1.3719535374684528E-2</v>
      </c>
      <c r="H1859" s="34">
        <f>IFERROR(INDEX('Price Data'!K:K,MATCH(TEXT(A1859,"YYYY-MM-DD"),'Price Data'!J:J,0)),"")</f>
        <v>2</v>
      </c>
      <c r="I1859" s="10" cm="1">
        <f t="array" ref="I1859">IFERROR(IF(ISNUMBER(H1859),(H1859-INDEX('Price Data'!K:K,MATCH(TEXT(A1859,"YYYY-MM-DD"),'Price Data'!J:J,0)+1))/INDEX('Price Data'!K:K,MATCH(TEXT(A1859,"YYYY-MM-DD"),'Price Data'!J:J,0)+1),""),"")</f>
        <v>2.0408163265306142E-2</v>
      </c>
      <c r="J1859" s="34">
        <f>IFERROR(INDEX('Price Data'!N:N,MATCH(TEXT(A1859,"YYYY-MM-DD"),'Price Data'!M:M,0)),"")</f>
        <v>2.34</v>
      </c>
      <c r="K1859" s="10" cm="1">
        <f t="array" ref="K1859">IFERROR(IF(ISNUMBER(J1859),(J1859-INDEX('Price Data'!N:N,MATCH(TEXT(A1859,"YYYY-MM-DD"),'Price Data'!M:M,0)+1))/INDEX('Price Data'!N:N,MATCH(TEXT(A1859,"YYYY-MM-DD"),'Price Data'!M:M,0)+1),""),"")</f>
        <v>2.6315789473684237E-2</v>
      </c>
      <c r="L1859" s="34">
        <f>IFERROR(INDEX('Price Data'!Q:Q,MATCH(TEXT(A1859,"YYYY-MM-DD"),'Price Data'!P:P,0)),"")</f>
        <v>1.7</v>
      </c>
      <c r="M1859" s="10" cm="1">
        <f t="array" ref="M1859">IFERROR(IF(ISNUMBER(L1859),(L1859-INDEX('Price Data'!Q:Q,MATCH(TEXT(A1859,"YYYY-MM-DD"),'Price Data'!P:P,0)+1))/INDEX('Price Data'!Q:Q,MATCH(TEXT(A1859,"YYYY-MM-DD"),'Price Data'!P:P,0)+1),""),"")</f>
        <v>5.9171597633136145E-3</v>
      </c>
      <c r="N1859" s="34">
        <f>IFERROR(INDEX('Price Data'!T:T,MATCH(TEXT(A1859,"YYYY-MM-DD"),'Price Data'!S:S,0)),"")</f>
        <v>1.89</v>
      </c>
      <c r="O1859" s="10" cm="1">
        <f t="array" ref="O1859">IFERROR(IF(ISNUMBER(N1859),(N1859-INDEX('Price Data'!T:T,MATCH(TEXT(A1859,"YYYY-MM-DD"),'Price Data'!S:S,0)+1))/INDEX('Price Data'!T:T,MATCH(TEXT(A1859,"YYYY-MM-DD"),'Price Data'!S:S,0)+1),""),"")</f>
        <v>5.3191489361702178E-3</v>
      </c>
    </row>
    <row r="1860" spans="1:15" x14ac:dyDescent="0.3">
      <c r="A1860" s="8">
        <v>43679</v>
      </c>
      <c r="B1860" s="34">
        <f>IFERROR(INDEX('Price Data'!B:B,MATCH(TEXT(A1860,"YYYY-MM-DD"),'Price Data'!A:A,0)),"")</f>
        <v>21047</v>
      </c>
      <c r="C1860" s="10" cm="1">
        <f t="array" ref="C1860">IFERROR(IF(ISNUMBER(B1860),(B1860-INDEX('Price Data'!B:B,MATCH(TEXT(A1860,"YYYY-MM-DD"),'Price Data'!A:A,0)+1))/INDEX('Price Data'!B:B,MATCH(TEXT(A1860,"YYYY-MM-DD"),'Price Data'!A:A,0)+1),""),"")</f>
        <v>-2.4110910186859555E-2</v>
      </c>
      <c r="D1860" s="34">
        <f>IFERROR(INDEX('Price Data'!E:E,MATCH(TEXT(A1860,"YYYY-MM-DD"),'Price Data'!D:D,0)),"")</f>
        <v>10.4</v>
      </c>
      <c r="E1860" s="10" cm="1">
        <f t="array" ref="E1860">IFERROR(IF(ISNUMBER(D1860),(D1860-INDEX('Price Data'!E:E,MATCH(TEXT(A1860,"YYYY-MM-DD"),'Price Data'!D:D,0)+1))/INDEX('Price Data'!E:E,MATCH(TEXT(A1860,"YYYY-MM-DD"),'Price Data'!D:D,0)+1),""),"")</f>
        <v>-2.5304592314901554E-2</v>
      </c>
      <c r="F1860" s="34">
        <f>IFERROR(INDEX('Price Data'!H:H,MATCH(TEXT(A1860,"YYYY-MM-DD"),'Price Data'!G:G,0)),"")</f>
        <v>130.5</v>
      </c>
      <c r="G1860" s="10" cm="1">
        <f t="array" ref="G1860">IFERROR(IF(ISNUMBER(F1860),(F1860-INDEX('Price Data'!H:H,MATCH(TEXT(A1860,"YYYY-MM-DD"),'Price Data'!G:G,0)+1))/INDEX('Price Data'!H:H,MATCH(TEXT(A1860,"YYYY-MM-DD"),'Price Data'!G:G,0)+1),""),"")</f>
        <v>-1.8796992481203006E-2</v>
      </c>
      <c r="H1860" s="34">
        <f>IFERROR(INDEX('Price Data'!K:K,MATCH(TEXT(A1860,"YYYY-MM-DD"),'Price Data'!J:J,0)),"")</f>
        <v>1.95</v>
      </c>
      <c r="I1860" s="10" cm="1">
        <f t="array" ref="I1860">IFERROR(IF(ISNUMBER(H1860),(H1860-INDEX('Price Data'!K:K,MATCH(TEXT(A1860,"YYYY-MM-DD"),'Price Data'!J:J,0)+1))/INDEX('Price Data'!K:K,MATCH(TEXT(A1860,"YYYY-MM-DD"),'Price Data'!J:J,0)+1),""),"")</f>
        <v>-2.5000000000000022E-2</v>
      </c>
      <c r="J1860" s="34">
        <f>IFERROR(INDEX('Price Data'!N:N,MATCH(TEXT(A1860,"YYYY-MM-DD"),'Price Data'!M:M,0)),"")</f>
        <v>2.31</v>
      </c>
      <c r="K1860" s="10" cm="1">
        <f t="array" ref="K1860">IFERROR(IF(ISNUMBER(J1860),(J1860-INDEX('Price Data'!N:N,MATCH(TEXT(A1860,"YYYY-MM-DD"),'Price Data'!M:M,0)+1))/INDEX('Price Data'!N:N,MATCH(TEXT(A1860,"YYYY-MM-DD"),'Price Data'!M:M,0)+1),""),"")</f>
        <v>-1.2820512820512739E-2</v>
      </c>
      <c r="L1860" s="34">
        <f>IFERROR(INDEX('Price Data'!Q:Q,MATCH(TEXT(A1860,"YYYY-MM-DD"),'Price Data'!P:P,0)),"")</f>
        <v>1.67</v>
      </c>
      <c r="M1860" s="10" cm="1">
        <f t="array" ref="M1860">IFERROR(IF(ISNUMBER(L1860),(L1860-INDEX('Price Data'!Q:Q,MATCH(TEXT(A1860,"YYYY-MM-DD"),'Price Data'!P:P,0)+1))/INDEX('Price Data'!Q:Q,MATCH(TEXT(A1860,"YYYY-MM-DD"),'Price Data'!P:P,0)+1),""),"")</f>
        <v>-1.7647058823529429E-2</v>
      </c>
      <c r="N1860" s="34">
        <f>IFERROR(INDEX('Price Data'!T:T,MATCH(TEXT(A1860,"YYYY-MM-DD"),'Price Data'!S:S,0)),"")</f>
        <v>1.88</v>
      </c>
      <c r="O1860" s="10" cm="1">
        <f t="array" ref="O1860">IFERROR(IF(ISNUMBER(N1860),(N1860-INDEX('Price Data'!T:T,MATCH(TEXT(A1860,"YYYY-MM-DD"),'Price Data'!S:S,0)+1))/INDEX('Price Data'!T:T,MATCH(TEXT(A1860,"YYYY-MM-DD"),'Price Data'!S:S,0)+1),""),"")</f>
        <v>-5.2910052910052959E-3</v>
      </c>
    </row>
    <row r="1861" spans="1:15" x14ac:dyDescent="0.3">
      <c r="A1861" s="8">
        <v>43680</v>
      </c>
      <c r="B1861" s="34" t="str">
        <f>IFERROR(INDEX('Price Data'!B:B,MATCH(TEXT(A1861,"YYYY-MM-DD"),'Price Data'!A:A,0)),"")</f>
        <v/>
      </c>
      <c r="C1861" s="10" t="str" cm="1">
        <f t="array" ref="C1861">IFERROR(IF(ISNUMBER(B1861),(B1861-INDEX('Price Data'!B:B,MATCH(TEXT(A1861,"YYYY-MM-DD"),'Price Data'!A:A,0)+1))/INDEX('Price Data'!B:B,MATCH(TEXT(A1861,"YYYY-MM-DD"),'Price Data'!A:A,0)+1),""),"")</f>
        <v/>
      </c>
      <c r="D1861" s="34" t="str">
        <f>IFERROR(INDEX('Price Data'!E:E,MATCH(TEXT(A1861,"YYYY-MM-DD"),'Price Data'!D:D,0)),"")</f>
        <v/>
      </c>
      <c r="E1861" s="10" t="str" cm="1">
        <f t="array" ref="E1861">IFERROR(IF(ISNUMBER(D1861),(D1861-INDEX('Price Data'!E:E,MATCH(TEXT(A1861,"YYYY-MM-DD"),'Price Data'!D:D,0)+1))/INDEX('Price Data'!E:E,MATCH(TEXT(A1861,"YYYY-MM-DD"),'Price Data'!D:D,0)+1),""),"")</f>
        <v/>
      </c>
      <c r="F1861" s="34" t="str">
        <f>IFERROR(INDEX('Price Data'!H:H,MATCH(TEXT(A1861,"YYYY-MM-DD"),'Price Data'!G:G,0)),"")</f>
        <v/>
      </c>
      <c r="G1861" s="10" t="str" cm="1">
        <f t="array" ref="G1861">IFERROR(IF(ISNUMBER(F1861),(F1861-INDEX('Price Data'!H:H,MATCH(TEXT(A1861,"YYYY-MM-DD"),'Price Data'!G:G,0)+1))/INDEX('Price Data'!H:H,MATCH(TEXT(A1861,"YYYY-MM-DD"),'Price Data'!G:G,0)+1),""),"")</f>
        <v/>
      </c>
      <c r="H1861" s="34" t="str">
        <f>IFERROR(INDEX('Price Data'!K:K,MATCH(TEXT(A1861,"YYYY-MM-DD"),'Price Data'!J:J,0)),"")</f>
        <v/>
      </c>
      <c r="I1861" s="10" t="str" cm="1">
        <f t="array" ref="I1861">IFERROR(IF(ISNUMBER(H1861),(H1861-INDEX('Price Data'!K:K,MATCH(TEXT(A1861,"YYYY-MM-DD"),'Price Data'!J:J,0)+1))/INDEX('Price Data'!K:K,MATCH(TEXT(A1861,"YYYY-MM-DD"),'Price Data'!J:J,0)+1),""),"")</f>
        <v/>
      </c>
      <c r="J1861" s="34" t="str">
        <f>IFERROR(INDEX('Price Data'!N:N,MATCH(TEXT(A1861,"YYYY-MM-DD"),'Price Data'!M:M,0)),"")</f>
        <v/>
      </c>
      <c r="K1861" s="10" t="str" cm="1">
        <f t="array" ref="K1861">IFERROR(IF(ISNUMBER(J1861),(J1861-INDEX('Price Data'!N:N,MATCH(TEXT(A1861,"YYYY-MM-DD"),'Price Data'!M:M,0)+1))/INDEX('Price Data'!N:N,MATCH(TEXT(A1861,"YYYY-MM-DD"),'Price Data'!M:M,0)+1),""),"")</f>
        <v/>
      </c>
      <c r="L1861" s="34" t="str">
        <f>IFERROR(INDEX('Price Data'!Q:Q,MATCH(TEXT(A1861,"YYYY-MM-DD"),'Price Data'!P:P,0)),"")</f>
        <v/>
      </c>
      <c r="M1861" s="10" t="str" cm="1">
        <f t="array" ref="M1861">IFERROR(IF(ISNUMBER(L1861),(L1861-INDEX('Price Data'!Q:Q,MATCH(TEXT(A1861,"YYYY-MM-DD"),'Price Data'!P:P,0)+1))/INDEX('Price Data'!Q:Q,MATCH(TEXT(A1861,"YYYY-MM-DD"),'Price Data'!P:P,0)+1),""),"")</f>
        <v/>
      </c>
      <c r="N1861" s="34" t="str">
        <f>IFERROR(INDEX('Price Data'!T:T,MATCH(TEXT(A1861,"YYYY-MM-DD"),'Price Data'!S:S,0)),"")</f>
        <v/>
      </c>
      <c r="O1861" s="10" t="str" cm="1">
        <f t="array" ref="O1861">IFERROR(IF(ISNUMBER(N1861),(N1861-INDEX('Price Data'!T:T,MATCH(TEXT(A1861,"YYYY-MM-DD"),'Price Data'!S:S,0)+1))/INDEX('Price Data'!T:T,MATCH(TEXT(A1861,"YYYY-MM-DD"),'Price Data'!S:S,0)+1),""),"")</f>
        <v/>
      </c>
    </row>
    <row r="1862" spans="1:15" x14ac:dyDescent="0.3">
      <c r="A1862" s="8">
        <v>43681</v>
      </c>
      <c r="B1862" s="34" t="str">
        <f>IFERROR(INDEX('Price Data'!B:B,MATCH(TEXT(A1862,"YYYY-MM-DD"),'Price Data'!A:A,0)),"")</f>
        <v/>
      </c>
      <c r="C1862" s="10" t="str" cm="1">
        <f t="array" ref="C1862">IFERROR(IF(ISNUMBER(B1862),(B1862-INDEX('Price Data'!B:B,MATCH(TEXT(A1862,"YYYY-MM-DD"),'Price Data'!A:A,0)+1))/INDEX('Price Data'!B:B,MATCH(TEXT(A1862,"YYYY-MM-DD"),'Price Data'!A:A,0)+1),""),"")</f>
        <v/>
      </c>
      <c r="D1862" s="34" t="str">
        <f>IFERROR(INDEX('Price Data'!E:E,MATCH(TEXT(A1862,"YYYY-MM-DD"),'Price Data'!D:D,0)),"")</f>
        <v/>
      </c>
      <c r="E1862" s="10" t="str" cm="1">
        <f t="array" ref="E1862">IFERROR(IF(ISNUMBER(D1862),(D1862-INDEX('Price Data'!E:E,MATCH(TEXT(A1862,"YYYY-MM-DD"),'Price Data'!D:D,0)+1))/INDEX('Price Data'!E:E,MATCH(TEXT(A1862,"YYYY-MM-DD"),'Price Data'!D:D,0)+1),""),"")</f>
        <v/>
      </c>
      <c r="F1862" s="34" t="str">
        <f>IFERROR(INDEX('Price Data'!H:H,MATCH(TEXT(A1862,"YYYY-MM-DD"),'Price Data'!G:G,0)),"")</f>
        <v/>
      </c>
      <c r="G1862" s="10" t="str" cm="1">
        <f t="array" ref="G1862">IFERROR(IF(ISNUMBER(F1862),(F1862-INDEX('Price Data'!H:H,MATCH(TEXT(A1862,"YYYY-MM-DD"),'Price Data'!G:G,0)+1))/INDEX('Price Data'!H:H,MATCH(TEXT(A1862,"YYYY-MM-DD"),'Price Data'!G:G,0)+1),""),"")</f>
        <v/>
      </c>
      <c r="H1862" s="34" t="str">
        <f>IFERROR(INDEX('Price Data'!K:K,MATCH(TEXT(A1862,"YYYY-MM-DD"),'Price Data'!J:J,0)),"")</f>
        <v/>
      </c>
      <c r="I1862" s="10" t="str" cm="1">
        <f t="array" ref="I1862">IFERROR(IF(ISNUMBER(H1862),(H1862-INDEX('Price Data'!K:K,MATCH(TEXT(A1862,"YYYY-MM-DD"),'Price Data'!J:J,0)+1))/INDEX('Price Data'!K:K,MATCH(TEXT(A1862,"YYYY-MM-DD"),'Price Data'!J:J,0)+1),""),"")</f>
        <v/>
      </c>
      <c r="J1862" s="34" t="str">
        <f>IFERROR(INDEX('Price Data'!N:N,MATCH(TEXT(A1862,"YYYY-MM-DD"),'Price Data'!M:M,0)),"")</f>
        <v/>
      </c>
      <c r="K1862" s="10" t="str" cm="1">
        <f t="array" ref="K1862">IFERROR(IF(ISNUMBER(J1862),(J1862-INDEX('Price Data'!N:N,MATCH(TEXT(A1862,"YYYY-MM-DD"),'Price Data'!M:M,0)+1))/INDEX('Price Data'!N:N,MATCH(TEXT(A1862,"YYYY-MM-DD"),'Price Data'!M:M,0)+1),""),"")</f>
        <v/>
      </c>
      <c r="L1862" s="34" t="str">
        <f>IFERROR(INDEX('Price Data'!Q:Q,MATCH(TEXT(A1862,"YYYY-MM-DD"),'Price Data'!P:P,0)),"")</f>
        <v/>
      </c>
      <c r="M1862" s="10" t="str" cm="1">
        <f t="array" ref="M1862">IFERROR(IF(ISNUMBER(L1862),(L1862-INDEX('Price Data'!Q:Q,MATCH(TEXT(A1862,"YYYY-MM-DD"),'Price Data'!P:P,0)+1))/INDEX('Price Data'!Q:Q,MATCH(TEXT(A1862,"YYYY-MM-DD"),'Price Data'!P:P,0)+1),""),"")</f>
        <v/>
      </c>
      <c r="N1862" s="34" t="str">
        <f>IFERROR(INDEX('Price Data'!T:T,MATCH(TEXT(A1862,"YYYY-MM-DD"),'Price Data'!S:S,0)),"")</f>
        <v/>
      </c>
      <c r="O1862" s="10" t="str" cm="1">
        <f t="array" ref="O1862">IFERROR(IF(ISNUMBER(N1862),(N1862-INDEX('Price Data'!T:T,MATCH(TEXT(A1862,"YYYY-MM-DD"),'Price Data'!S:S,0)+1))/INDEX('Price Data'!T:T,MATCH(TEXT(A1862,"YYYY-MM-DD"),'Price Data'!S:S,0)+1),""),"")</f>
        <v/>
      </c>
    </row>
    <row r="1863" spans="1:15" x14ac:dyDescent="0.3">
      <c r="A1863" s="8">
        <v>43682</v>
      </c>
      <c r="B1863" s="34">
        <f>IFERROR(INDEX('Price Data'!B:B,MATCH(TEXT(A1863,"YYYY-MM-DD"),'Price Data'!A:A,0)),"")</f>
        <v>20773</v>
      </c>
      <c r="C1863" s="10" cm="1">
        <f t="array" ref="C1863">IFERROR(IF(ISNUMBER(B1863),(B1863-INDEX('Price Data'!B:B,MATCH(TEXT(A1863,"YYYY-MM-DD"),'Price Data'!A:A,0)+1))/INDEX('Price Data'!B:B,MATCH(TEXT(A1863,"YYYY-MM-DD"),'Price Data'!A:A,0)+1),""),"")</f>
        <v>-1.3018482444053785E-2</v>
      </c>
      <c r="D1863" s="34">
        <f>IFERROR(INDEX('Price Data'!E:E,MATCH(TEXT(A1863,"YYYY-MM-DD"),'Price Data'!D:D,0)),"")</f>
        <v>10.36</v>
      </c>
      <c r="E1863" s="10" cm="1">
        <f t="array" ref="E1863">IFERROR(IF(ISNUMBER(D1863),(D1863-INDEX('Price Data'!E:E,MATCH(TEXT(A1863,"YYYY-MM-DD"),'Price Data'!D:D,0)+1))/INDEX('Price Data'!E:E,MATCH(TEXT(A1863,"YYYY-MM-DD"),'Price Data'!D:D,0)+1),""),"")</f>
        <v>-3.8461538461539348E-3</v>
      </c>
      <c r="F1863" s="34">
        <f>IFERROR(INDEX('Price Data'!H:H,MATCH(TEXT(A1863,"YYYY-MM-DD"),'Price Data'!G:G,0)),"")</f>
        <v>131</v>
      </c>
      <c r="G1863" s="10" cm="1">
        <f t="array" ref="G1863">IFERROR(IF(ISNUMBER(F1863),(F1863-INDEX('Price Data'!H:H,MATCH(TEXT(A1863,"YYYY-MM-DD"),'Price Data'!G:G,0)+1))/INDEX('Price Data'!H:H,MATCH(TEXT(A1863,"YYYY-MM-DD"),'Price Data'!G:G,0)+1),""),"")</f>
        <v>3.8314176245210726E-3</v>
      </c>
      <c r="H1863" s="34">
        <f>IFERROR(INDEX('Price Data'!K:K,MATCH(TEXT(A1863,"YYYY-MM-DD"),'Price Data'!J:J,0)),"")</f>
        <v>1.97</v>
      </c>
      <c r="I1863" s="10" cm="1">
        <f t="array" ref="I1863">IFERROR(IF(ISNUMBER(H1863),(H1863-INDEX('Price Data'!K:K,MATCH(TEXT(A1863,"YYYY-MM-DD"),'Price Data'!J:J,0)+1))/INDEX('Price Data'!K:K,MATCH(TEXT(A1863,"YYYY-MM-DD"),'Price Data'!J:J,0)+1),""),"")</f>
        <v>1.0256410256410265E-2</v>
      </c>
      <c r="J1863" s="34">
        <f>IFERROR(INDEX('Price Data'!N:N,MATCH(TEXT(A1863,"YYYY-MM-DD"),'Price Data'!M:M,0)),"")</f>
        <v>2.34</v>
      </c>
      <c r="K1863" s="10" cm="1">
        <f t="array" ref="K1863">IFERROR(IF(ISNUMBER(J1863),(J1863-INDEX('Price Data'!N:N,MATCH(TEXT(A1863,"YYYY-MM-DD"),'Price Data'!M:M,0)+1))/INDEX('Price Data'!N:N,MATCH(TEXT(A1863,"YYYY-MM-DD"),'Price Data'!M:M,0)+1),""),"")</f>
        <v>1.2987012987012903E-2</v>
      </c>
      <c r="L1863" s="34">
        <f>IFERROR(INDEX('Price Data'!Q:Q,MATCH(TEXT(A1863,"YYYY-MM-DD"),'Price Data'!P:P,0)),"")</f>
        <v>1.69</v>
      </c>
      <c r="M1863" s="10" cm="1">
        <f t="array" ref="M1863">IFERROR(IF(ISNUMBER(L1863),(L1863-INDEX('Price Data'!Q:Q,MATCH(TEXT(A1863,"YYYY-MM-DD"),'Price Data'!P:P,0)+1))/INDEX('Price Data'!Q:Q,MATCH(TEXT(A1863,"YYYY-MM-DD"),'Price Data'!P:P,0)+1),""),"")</f>
        <v>1.1976047904191628E-2</v>
      </c>
      <c r="N1863" s="34">
        <f>IFERROR(INDEX('Price Data'!T:T,MATCH(TEXT(A1863,"YYYY-MM-DD"),'Price Data'!S:S,0)),"")</f>
        <v>1.86</v>
      </c>
      <c r="O1863" s="10" cm="1">
        <f t="array" ref="O1863">IFERROR(IF(ISNUMBER(N1863),(N1863-INDEX('Price Data'!T:T,MATCH(TEXT(A1863,"YYYY-MM-DD"),'Price Data'!S:S,0)+1))/INDEX('Price Data'!T:T,MATCH(TEXT(A1863,"YYYY-MM-DD"),'Price Data'!S:S,0)+1),""),"")</f>
        <v>-1.0638297872340318E-2</v>
      </c>
    </row>
    <row r="1864" spans="1:15" x14ac:dyDescent="0.3">
      <c r="A1864" s="8">
        <v>43683</v>
      </c>
      <c r="B1864" s="34">
        <f>IFERROR(INDEX('Price Data'!B:B,MATCH(TEXT(A1864,"YYYY-MM-DD"),'Price Data'!A:A,0)),"")</f>
        <v>20632</v>
      </c>
      <c r="C1864" s="10" cm="1">
        <f t="array" ref="C1864">IFERROR(IF(ISNUMBER(B1864),(B1864-INDEX('Price Data'!B:B,MATCH(TEXT(A1864,"YYYY-MM-DD"),'Price Data'!A:A,0)+1))/INDEX('Price Data'!B:B,MATCH(TEXT(A1864,"YYYY-MM-DD"),'Price Data'!A:A,0)+1),""),"")</f>
        <v>-6.78765705483079E-3</v>
      </c>
      <c r="D1864" s="34">
        <f>IFERROR(INDEX('Price Data'!E:E,MATCH(TEXT(A1864,"YYYY-MM-DD"),'Price Data'!D:D,0)),"")</f>
        <v>10.28</v>
      </c>
      <c r="E1864" s="10" cm="1">
        <f t="array" ref="E1864">IFERROR(IF(ISNUMBER(D1864),(D1864-INDEX('Price Data'!E:E,MATCH(TEXT(A1864,"YYYY-MM-DD"),'Price Data'!D:D,0)+1))/INDEX('Price Data'!E:E,MATCH(TEXT(A1864,"YYYY-MM-DD"),'Price Data'!D:D,0)+1),""),"")</f>
        <v>-7.7220077220077291E-3</v>
      </c>
      <c r="F1864" s="34">
        <f>IFERROR(INDEX('Price Data'!H:H,MATCH(TEXT(A1864,"YYYY-MM-DD"),'Price Data'!G:G,0)),"")</f>
        <v>128.39999399999999</v>
      </c>
      <c r="G1864" s="10" cm="1">
        <f t="array" ref="G1864">IFERROR(IF(ISNUMBER(F1864),(F1864-INDEX('Price Data'!H:H,MATCH(TEXT(A1864,"YYYY-MM-DD"),'Price Data'!G:G,0)+1))/INDEX('Price Data'!H:H,MATCH(TEXT(A1864,"YYYY-MM-DD"),'Price Data'!G:G,0)+1),""),"")</f>
        <v>-1.9847374045801586E-2</v>
      </c>
      <c r="H1864" s="34">
        <f>IFERROR(INDEX('Price Data'!K:K,MATCH(TEXT(A1864,"YYYY-MM-DD"),'Price Data'!J:J,0)),"")</f>
        <v>1.94</v>
      </c>
      <c r="I1864" s="10" cm="1">
        <f t="array" ref="I1864">IFERROR(IF(ISNUMBER(H1864),(H1864-INDEX('Price Data'!K:K,MATCH(TEXT(A1864,"YYYY-MM-DD"),'Price Data'!J:J,0)+1))/INDEX('Price Data'!K:K,MATCH(TEXT(A1864,"YYYY-MM-DD"),'Price Data'!J:J,0)+1),""),"")</f>
        <v>-1.5228426395939101E-2</v>
      </c>
      <c r="J1864" s="34">
        <f>IFERROR(INDEX('Price Data'!N:N,MATCH(TEXT(A1864,"YYYY-MM-DD"),'Price Data'!M:M,0)),"")</f>
        <v>2.31</v>
      </c>
      <c r="K1864" s="10" cm="1">
        <f t="array" ref="K1864">IFERROR(IF(ISNUMBER(J1864),(J1864-INDEX('Price Data'!N:N,MATCH(TEXT(A1864,"YYYY-MM-DD"),'Price Data'!M:M,0)+1))/INDEX('Price Data'!N:N,MATCH(TEXT(A1864,"YYYY-MM-DD"),'Price Data'!M:M,0)+1),""),"")</f>
        <v>-1.2820512820512739E-2</v>
      </c>
      <c r="L1864" s="34">
        <f>IFERROR(INDEX('Price Data'!Q:Q,MATCH(TEXT(A1864,"YYYY-MM-DD"),'Price Data'!P:P,0)),"")</f>
        <v>1.69</v>
      </c>
      <c r="M1864" s="10" cm="1">
        <f t="array" ref="M1864">IFERROR(IF(ISNUMBER(L1864),(L1864-INDEX('Price Data'!Q:Q,MATCH(TEXT(A1864,"YYYY-MM-DD"),'Price Data'!P:P,0)+1))/INDEX('Price Data'!Q:Q,MATCH(TEXT(A1864,"YYYY-MM-DD"),'Price Data'!P:P,0)+1),""),"")</f>
        <v>0</v>
      </c>
      <c r="N1864" s="34">
        <f>IFERROR(INDEX('Price Data'!T:T,MATCH(TEXT(A1864,"YYYY-MM-DD"),'Price Data'!S:S,0)),"")</f>
        <v>1.86</v>
      </c>
      <c r="O1864" s="10" cm="1">
        <f t="array" ref="O1864">IFERROR(IF(ISNUMBER(N1864),(N1864-INDEX('Price Data'!T:T,MATCH(TEXT(A1864,"YYYY-MM-DD"),'Price Data'!S:S,0)+1))/INDEX('Price Data'!T:T,MATCH(TEXT(A1864,"YYYY-MM-DD"),'Price Data'!S:S,0)+1),""),"")</f>
        <v>0</v>
      </c>
    </row>
    <row r="1865" spans="1:15" x14ac:dyDescent="0.3">
      <c r="A1865" s="8">
        <v>43684</v>
      </c>
      <c r="B1865" s="34">
        <f>IFERROR(INDEX('Price Data'!B:B,MATCH(TEXT(A1865,"YYYY-MM-DD"),'Price Data'!A:A,0)),"")</f>
        <v>20539</v>
      </c>
      <c r="C1865" s="10" cm="1">
        <f t="array" ref="C1865">IFERROR(IF(ISNUMBER(B1865),(B1865-INDEX('Price Data'!B:B,MATCH(TEXT(A1865,"YYYY-MM-DD"),'Price Data'!A:A,0)+1))/INDEX('Price Data'!B:B,MATCH(TEXT(A1865,"YYYY-MM-DD"),'Price Data'!A:A,0)+1),""),"")</f>
        <v>-4.5075610701822413E-3</v>
      </c>
      <c r="D1865" s="34">
        <f>IFERROR(INDEX('Price Data'!E:E,MATCH(TEXT(A1865,"YYYY-MM-DD"),'Price Data'!D:D,0)),"")</f>
        <v>9.77</v>
      </c>
      <c r="E1865" s="10" cm="1">
        <f t="array" ref="E1865">IFERROR(IF(ISNUMBER(D1865),(D1865-INDEX('Price Data'!E:E,MATCH(TEXT(A1865,"YYYY-MM-DD"),'Price Data'!D:D,0)+1))/INDEX('Price Data'!E:E,MATCH(TEXT(A1865,"YYYY-MM-DD"),'Price Data'!D:D,0)+1),""),"")</f>
        <v>-4.9610894941634225E-2</v>
      </c>
      <c r="F1865" s="34">
        <f>IFERROR(INDEX('Price Data'!H:H,MATCH(TEXT(A1865,"YYYY-MM-DD"),'Price Data'!G:G,0)),"")</f>
        <v>127</v>
      </c>
      <c r="G1865" s="10" cm="1">
        <f t="array" ref="G1865">IFERROR(IF(ISNUMBER(F1865),(F1865-INDEX('Price Data'!H:H,MATCH(TEXT(A1865,"YYYY-MM-DD"),'Price Data'!G:G,0)+1))/INDEX('Price Data'!H:H,MATCH(TEXT(A1865,"YYYY-MM-DD"),'Price Data'!G:G,0)+1),""),"")</f>
        <v>-1.0903380571809002E-2</v>
      </c>
      <c r="H1865" s="34">
        <f>IFERROR(INDEX('Price Data'!K:K,MATCH(TEXT(A1865,"YYYY-MM-DD"),'Price Data'!J:J,0)),"")</f>
        <v>1.91</v>
      </c>
      <c r="I1865" s="10" cm="1">
        <f t="array" ref="I1865">IFERROR(IF(ISNUMBER(H1865),(H1865-INDEX('Price Data'!K:K,MATCH(TEXT(A1865,"YYYY-MM-DD"),'Price Data'!J:J,0)+1))/INDEX('Price Data'!K:K,MATCH(TEXT(A1865,"YYYY-MM-DD"),'Price Data'!J:J,0)+1),""),"")</f>
        <v>-1.546391752577321E-2</v>
      </c>
      <c r="J1865" s="34">
        <f>IFERROR(INDEX('Price Data'!N:N,MATCH(TEXT(A1865,"YYYY-MM-DD"),'Price Data'!M:M,0)),"")</f>
        <v>2.35</v>
      </c>
      <c r="K1865" s="10" cm="1">
        <f t="array" ref="K1865">IFERROR(IF(ISNUMBER(J1865),(J1865-INDEX('Price Data'!N:N,MATCH(TEXT(A1865,"YYYY-MM-DD"),'Price Data'!M:M,0)+1))/INDEX('Price Data'!N:N,MATCH(TEXT(A1865,"YYYY-MM-DD"),'Price Data'!M:M,0)+1),""),"")</f>
        <v>1.731601731601733E-2</v>
      </c>
      <c r="L1865" s="34">
        <f>IFERROR(INDEX('Price Data'!Q:Q,MATCH(TEXT(A1865,"YYYY-MM-DD"),'Price Data'!P:P,0)),"")</f>
        <v>1.77</v>
      </c>
      <c r="M1865" s="10" cm="1">
        <f t="array" ref="M1865">IFERROR(IF(ISNUMBER(L1865),(L1865-INDEX('Price Data'!Q:Q,MATCH(TEXT(A1865,"YYYY-MM-DD"),'Price Data'!P:P,0)+1))/INDEX('Price Data'!Q:Q,MATCH(TEXT(A1865,"YYYY-MM-DD"),'Price Data'!P:P,0)+1),""),"")</f>
        <v>4.7337278106508916E-2</v>
      </c>
      <c r="N1865" s="34">
        <f>IFERROR(INDEX('Price Data'!T:T,MATCH(TEXT(A1865,"YYYY-MM-DD"),'Price Data'!S:S,0)),"")</f>
        <v>1.84</v>
      </c>
      <c r="O1865" s="10" cm="1">
        <f t="array" ref="O1865">IFERROR(IF(ISNUMBER(N1865),(N1865-INDEX('Price Data'!T:T,MATCH(TEXT(A1865,"YYYY-MM-DD"),'Price Data'!S:S,0)+1))/INDEX('Price Data'!T:T,MATCH(TEXT(A1865,"YYYY-MM-DD"),'Price Data'!S:S,0)+1),""),"")</f>
        <v>-1.075268817204302E-2</v>
      </c>
    </row>
    <row r="1866" spans="1:15" x14ac:dyDescent="0.3">
      <c r="A1866" s="8">
        <v>43685</v>
      </c>
      <c r="B1866" s="34">
        <f>IFERROR(INDEX('Price Data'!B:B,MATCH(TEXT(A1866,"YYYY-MM-DD"),'Price Data'!A:A,0)),"")</f>
        <v>20841</v>
      </c>
      <c r="C1866" s="10" cm="1">
        <f t="array" ref="C1866">IFERROR(IF(ISNUMBER(B1866),(B1866-INDEX('Price Data'!B:B,MATCH(TEXT(A1866,"YYYY-MM-DD"),'Price Data'!A:A,0)+1))/INDEX('Price Data'!B:B,MATCH(TEXT(A1866,"YYYY-MM-DD"),'Price Data'!A:A,0)+1),""),"")</f>
        <v>1.4703734359024296E-2</v>
      </c>
      <c r="D1866" s="34">
        <f>IFERROR(INDEX('Price Data'!E:E,MATCH(TEXT(A1866,"YYYY-MM-DD"),'Price Data'!D:D,0)),"")</f>
        <v>9.91</v>
      </c>
      <c r="E1866" s="10" cm="1">
        <f t="array" ref="E1866">IFERROR(IF(ISNUMBER(D1866),(D1866-INDEX('Price Data'!E:E,MATCH(TEXT(A1866,"YYYY-MM-DD"),'Price Data'!D:D,0)+1))/INDEX('Price Data'!E:E,MATCH(TEXT(A1866,"YYYY-MM-DD"),'Price Data'!D:D,0)+1),""),"")</f>
        <v>1.4329580348004153E-2</v>
      </c>
      <c r="F1866" s="34">
        <f>IFERROR(INDEX('Price Data'!H:H,MATCH(TEXT(A1866,"YYYY-MM-DD"),'Price Data'!G:G,0)),"")</f>
        <v>130</v>
      </c>
      <c r="G1866" s="10" cm="1">
        <f t="array" ref="G1866">IFERROR(IF(ISNUMBER(F1866),(F1866-INDEX('Price Data'!H:H,MATCH(TEXT(A1866,"YYYY-MM-DD"),'Price Data'!G:G,0)+1))/INDEX('Price Data'!H:H,MATCH(TEXT(A1866,"YYYY-MM-DD"),'Price Data'!G:G,0)+1),""),"")</f>
        <v>2.3622047244094488E-2</v>
      </c>
      <c r="H1866" s="34">
        <f>IFERROR(INDEX('Price Data'!K:K,MATCH(TEXT(A1866,"YYYY-MM-DD"),'Price Data'!J:J,0)),"")</f>
        <v>1.95</v>
      </c>
      <c r="I1866" s="10" cm="1">
        <f t="array" ref="I1866">IFERROR(IF(ISNUMBER(H1866),(H1866-INDEX('Price Data'!K:K,MATCH(TEXT(A1866,"YYYY-MM-DD"),'Price Data'!J:J,0)+1))/INDEX('Price Data'!K:K,MATCH(TEXT(A1866,"YYYY-MM-DD"),'Price Data'!J:J,0)+1),""),"")</f>
        <v>2.0942408376963369E-2</v>
      </c>
      <c r="J1866" s="34">
        <f>IFERROR(INDEX('Price Data'!N:N,MATCH(TEXT(A1866,"YYYY-MM-DD"),'Price Data'!M:M,0)),"")</f>
        <v>2.33</v>
      </c>
      <c r="K1866" s="10" cm="1">
        <f t="array" ref="K1866">IFERROR(IF(ISNUMBER(J1866),(J1866-INDEX('Price Data'!N:N,MATCH(TEXT(A1866,"YYYY-MM-DD"),'Price Data'!M:M,0)+1))/INDEX('Price Data'!N:N,MATCH(TEXT(A1866,"YYYY-MM-DD"),'Price Data'!M:M,0)+1),""),"")</f>
        <v>-8.5106382978723475E-3</v>
      </c>
      <c r="L1866" s="34">
        <f>IFERROR(INDEX('Price Data'!Q:Q,MATCH(TEXT(A1866,"YYYY-MM-DD"),'Price Data'!P:P,0)),"")</f>
        <v>1.81</v>
      </c>
      <c r="M1866" s="10" cm="1">
        <f t="array" ref="M1866">IFERROR(IF(ISNUMBER(L1866),(L1866-INDEX('Price Data'!Q:Q,MATCH(TEXT(A1866,"YYYY-MM-DD"),'Price Data'!P:P,0)+1))/INDEX('Price Data'!Q:Q,MATCH(TEXT(A1866,"YYYY-MM-DD"),'Price Data'!P:P,0)+1),""),"")</f>
        <v>2.2598870056497196E-2</v>
      </c>
      <c r="N1866" s="34">
        <f>IFERROR(INDEX('Price Data'!T:T,MATCH(TEXT(A1866,"YYYY-MM-DD"),'Price Data'!S:S,0)),"")</f>
        <v>1.84</v>
      </c>
      <c r="O1866" s="10" cm="1">
        <f t="array" ref="O1866">IFERROR(IF(ISNUMBER(N1866),(N1866-INDEX('Price Data'!T:T,MATCH(TEXT(A1866,"YYYY-MM-DD"),'Price Data'!S:S,0)+1))/INDEX('Price Data'!T:T,MATCH(TEXT(A1866,"YYYY-MM-DD"),'Price Data'!S:S,0)+1),""),"")</f>
        <v>0</v>
      </c>
    </row>
    <row r="1867" spans="1:15" x14ac:dyDescent="0.3">
      <c r="A1867" s="8">
        <v>43686</v>
      </c>
      <c r="B1867" s="34">
        <f>IFERROR(INDEX('Price Data'!B:B,MATCH(TEXT(A1867,"YYYY-MM-DD"),'Price Data'!A:A,0)),"")</f>
        <v>20324</v>
      </c>
      <c r="C1867" s="10" cm="1">
        <f t="array" ref="C1867">IFERROR(IF(ISNUMBER(B1867),(B1867-INDEX('Price Data'!B:B,MATCH(TEXT(A1867,"YYYY-MM-DD"),'Price Data'!A:A,0)+1))/INDEX('Price Data'!B:B,MATCH(TEXT(A1867,"YYYY-MM-DD"),'Price Data'!A:A,0)+1),""),"")</f>
        <v>-2.4806871071445708E-2</v>
      </c>
      <c r="D1867" s="34">
        <f>IFERROR(INDEX('Price Data'!E:E,MATCH(TEXT(A1867,"YYYY-MM-DD"),'Price Data'!D:D,0)),"")</f>
        <v>9.4</v>
      </c>
      <c r="E1867" s="10" cm="1">
        <f t="array" ref="E1867">IFERROR(IF(ISNUMBER(D1867),(D1867-INDEX('Price Data'!E:E,MATCH(TEXT(A1867,"YYYY-MM-DD"),'Price Data'!D:D,0)+1))/INDEX('Price Data'!E:E,MATCH(TEXT(A1867,"YYYY-MM-DD"),'Price Data'!D:D,0)+1),""),"")</f>
        <v>-5.1463168516649824E-2</v>
      </c>
      <c r="F1867" s="34">
        <f>IFERROR(INDEX('Price Data'!H:H,MATCH(TEXT(A1867,"YYYY-MM-DD"),'Price Data'!G:G,0)),"")</f>
        <v>118.900002</v>
      </c>
      <c r="G1867" s="10" cm="1">
        <f t="array" ref="G1867">IFERROR(IF(ISNUMBER(F1867),(F1867-INDEX('Price Data'!H:H,MATCH(TEXT(A1867,"YYYY-MM-DD"),'Price Data'!G:G,0)+1))/INDEX('Price Data'!H:H,MATCH(TEXT(A1867,"YYYY-MM-DD"),'Price Data'!G:G,0)+1),""),"")</f>
        <v>-8.5384599999999991E-2</v>
      </c>
      <c r="H1867" s="34">
        <f>IFERROR(INDEX('Price Data'!K:K,MATCH(TEXT(A1867,"YYYY-MM-DD"),'Price Data'!J:J,0)),"")</f>
        <v>1.87</v>
      </c>
      <c r="I1867" s="10" cm="1">
        <f t="array" ref="I1867">IFERROR(IF(ISNUMBER(H1867),(H1867-INDEX('Price Data'!K:K,MATCH(TEXT(A1867,"YYYY-MM-DD"),'Price Data'!J:J,0)+1))/INDEX('Price Data'!K:K,MATCH(TEXT(A1867,"YYYY-MM-DD"),'Price Data'!J:J,0)+1),""),"")</f>
        <v>-4.1025641025640949E-2</v>
      </c>
      <c r="J1867" s="34">
        <f>IFERROR(INDEX('Price Data'!N:N,MATCH(TEXT(A1867,"YYYY-MM-DD"),'Price Data'!M:M,0)),"")</f>
        <v>2.17</v>
      </c>
      <c r="K1867" s="10" cm="1">
        <f t="array" ref="K1867">IFERROR(IF(ISNUMBER(J1867),(J1867-INDEX('Price Data'!N:N,MATCH(TEXT(A1867,"YYYY-MM-DD"),'Price Data'!M:M,0)+1))/INDEX('Price Data'!N:N,MATCH(TEXT(A1867,"YYYY-MM-DD"),'Price Data'!M:M,0)+1),""),"")</f>
        <v>-6.8669527896995763E-2</v>
      </c>
      <c r="L1867" s="34">
        <f>IFERROR(INDEX('Price Data'!Q:Q,MATCH(TEXT(A1867,"YYYY-MM-DD"),'Price Data'!P:P,0)),"")</f>
        <v>1.64</v>
      </c>
      <c r="M1867" s="10" cm="1">
        <f t="array" ref="M1867">IFERROR(IF(ISNUMBER(L1867),(L1867-INDEX('Price Data'!Q:Q,MATCH(TEXT(A1867,"YYYY-MM-DD"),'Price Data'!P:P,0)+1))/INDEX('Price Data'!Q:Q,MATCH(TEXT(A1867,"YYYY-MM-DD"),'Price Data'!P:P,0)+1),""),"")</f>
        <v>-9.3922651933701737E-2</v>
      </c>
      <c r="N1867" s="34">
        <f>IFERROR(INDEX('Price Data'!T:T,MATCH(TEXT(A1867,"YYYY-MM-DD"),'Price Data'!S:S,0)),"")</f>
        <v>1.7</v>
      </c>
      <c r="O1867" s="10" cm="1">
        <f t="array" ref="O1867">IFERROR(IF(ISNUMBER(N1867),(N1867-INDEX('Price Data'!T:T,MATCH(TEXT(A1867,"YYYY-MM-DD"),'Price Data'!S:S,0)+1))/INDEX('Price Data'!T:T,MATCH(TEXT(A1867,"YYYY-MM-DD"),'Price Data'!S:S,0)+1),""),"")</f>
        <v>-7.6086956521739191E-2</v>
      </c>
    </row>
    <row r="1868" spans="1:15" x14ac:dyDescent="0.3">
      <c r="A1868" s="8">
        <v>43687</v>
      </c>
      <c r="B1868" s="34" t="str">
        <f>IFERROR(INDEX('Price Data'!B:B,MATCH(TEXT(A1868,"YYYY-MM-DD"),'Price Data'!A:A,0)),"")</f>
        <v/>
      </c>
      <c r="C1868" s="10" t="str" cm="1">
        <f t="array" ref="C1868">IFERROR(IF(ISNUMBER(B1868),(B1868-INDEX('Price Data'!B:B,MATCH(TEXT(A1868,"YYYY-MM-DD"),'Price Data'!A:A,0)+1))/INDEX('Price Data'!B:B,MATCH(TEXT(A1868,"YYYY-MM-DD"),'Price Data'!A:A,0)+1),""),"")</f>
        <v/>
      </c>
      <c r="D1868" s="34" t="str">
        <f>IFERROR(INDEX('Price Data'!E:E,MATCH(TEXT(A1868,"YYYY-MM-DD"),'Price Data'!D:D,0)),"")</f>
        <v/>
      </c>
      <c r="E1868" s="10" t="str" cm="1">
        <f t="array" ref="E1868">IFERROR(IF(ISNUMBER(D1868),(D1868-INDEX('Price Data'!E:E,MATCH(TEXT(A1868,"YYYY-MM-DD"),'Price Data'!D:D,0)+1))/INDEX('Price Data'!E:E,MATCH(TEXT(A1868,"YYYY-MM-DD"),'Price Data'!D:D,0)+1),""),"")</f>
        <v/>
      </c>
      <c r="F1868" s="34" t="str">
        <f>IFERROR(INDEX('Price Data'!H:H,MATCH(TEXT(A1868,"YYYY-MM-DD"),'Price Data'!G:G,0)),"")</f>
        <v/>
      </c>
      <c r="G1868" s="10" t="str" cm="1">
        <f t="array" ref="G1868">IFERROR(IF(ISNUMBER(F1868),(F1868-INDEX('Price Data'!H:H,MATCH(TEXT(A1868,"YYYY-MM-DD"),'Price Data'!G:G,0)+1))/INDEX('Price Data'!H:H,MATCH(TEXT(A1868,"YYYY-MM-DD"),'Price Data'!G:G,0)+1),""),"")</f>
        <v/>
      </c>
      <c r="H1868" s="34" t="str">
        <f>IFERROR(INDEX('Price Data'!K:K,MATCH(TEXT(A1868,"YYYY-MM-DD"),'Price Data'!J:J,0)),"")</f>
        <v/>
      </c>
      <c r="I1868" s="10" t="str" cm="1">
        <f t="array" ref="I1868">IFERROR(IF(ISNUMBER(H1868),(H1868-INDEX('Price Data'!K:K,MATCH(TEXT(A1868,"YYYY-MM-DD"),'Price Data'!J:J,0)+1))/INDEX('Price Data'!K:K,MATCH(TEXT(A1868,"YYYY-MM-DD"),'Price Data'!J:J,0)+1),""),"")</f>
        <v/>
      </c>
      <c r="J1868" s="34" t="str">
        <f>IFERROR(INDEX('Price Data'!N:N,MATCH(TEXT(A1868,"YYYY-MM-DD"),'Price Data'!M:M,0)),"")</f>
        <v/>
      </c>
      <c r="K1868" s="10" t="str" cm="1">
        <f t="array" ref="K1868">IFERROR(IF(ISNUMBER(J1868),(J1868-INDEX('Price Data'!N:N,MATCH(TEXT(A1868,"YYYY-MM-DD"),'Price Data'!M:M,0)+1))/INDEX('Price Data'!N:N,MATCH(TEXT(A1868,"YYYY-MM-DD"),'Price Data'!M:M,0)+1),""),"")</f>
        <v/>
      </c>
      <c r="L1868" s="34" t="str">
        <f>IFERROR(INDEX('Price Data'!Q:Q,MATCH(TEXT(A1868,"YYYY-MM-DD"),'Price Data'!P:P,0)),"")</f>
        <v/>
      </c>
      <c r="M1868" s="10" t="str" cm="1">
        <f t="array" ref="M1868">IFERROR(IF(ISNUMBER(L1868),(L1868-INDEX('Price Data'!Q:Q,MATCH(TEXT(A1868,"YYYY-MM-DD"),'Price Data'!P:P,0)+1))/INDEX('Price Data'!Q:Q,MATCH(TEXT(A1868,"YYYY-MM-DD"),'Price Data'!P:P,0)+1),""),"")</f>
        <v/>
      </c>
      <c r="N1868" s="34" t="str">
        <f>IFERROR(INDEX('Price Data'!T:T,MATCH(TEXT(A1868,"YYYY-MM-DD"),'Price Data'!S:S,0)),"")</f>
        <v/>
      </c>
      <c r="O1868" s="10" t="str" cm="1">
        <f t="array" ref="O1868">IFERROR(IF(ISNUMBER(N1868),(N1868-INDEX('Price Data'!T:T,MATCH(TEXT(A1868,"YYYY-MM-DD"),'Price Data'!S:S,0)+1))/INDEX('Price Data'!T:T,MATCH(TEXT(A1868,"YYYY-MM-DD"),'Price Data'!S:S,0)+1),""),"")</f>
        <v/>
      </c>
    </row>
    <row r="1869" spans="1:15" x14ac:dyDescent="0.3">
      <c r="A1869" s="8">
        <v>43688</v>
      </c>
      <c r="B1869" s="34" t="str">
        <f>IFERROR(INDEX('Price Data'!B:B,MATCH(TEXT(A1869,"YYYY-MM-DD"),'Price Data'!A:A,0)),"")</f>
        <v/>
      </c>
      <c r="C1869" s="10" t="str" cm="1">
        <f t="array" ref="C1869">IFERROR(IF(ISNUMBER(B1869),(B1869-INDEX('Price Data'!B:B,MATCH(TEXT(A1869,"YYYY-MM-DD"),'Price Data'!A:A,0)+1))/INDEX('Price Data'!B:B,MATCH(TEXT(A1869,"YYYY-MM-DD"),'Price Data'!A:A,0)+1),""),"")</f>
        <v/>
      </c>
      <c r="D1869" s="34" t="str">
        <f>IFERROR(INDEX('Price Data'!E:E,MATCH(TEXT(A1869,"YYYY-MM-DD"),'Price Data'!D:D,0)),"")</f>
        <v/>
      </c>
      <c r="E1869" s="10" t="str" cm="1">
        <f t="array" ref="E1869">IFERROR(IF(ISNUMBER(D1869),(D1869-INDEX('Price Data'!E:E,MATCH(TEXT(A1869,"YYYY-MM-DD"),'Price Data'!D:D,0)+1))/INDEX('Price Data'!E:E,MATCH(TEXT(A1869,"YYYY-MM-DD"),'Price Data'!D:D,0)+1),""),"")</f>
        <v/>
      </c>
      <c r="F1869" s="34" t="str">
        <f>IFERROR(INDEX('Price Data'!H:H,MATCH(TEXT(A1869,"YYYY-MM-DD"),'Price Data'!G:G,0)),"")</f>
        <v/>
      </c>
      <c r="G1869" s="10" t="str" cm="1">
        <f t="array" ref="G1869">IFERROR(IF(ISNUMBER(F1869),(F1869-INDEX('Price Data'!H:H,MATCH(TEXT(A1869,"YYYY-MM-DD"),'Price Data'!G:G,0)+1))/INDEX('Price Data'!H:H,MATCH(TEXT(A1869,"YYYY-MM-DD"),'Price Data'!G:G,0)+1),""),"")</f>
        <v/>
      </c>
      <c r="H1869" s="34" t="str">
        <f>IFERROR(INDEX('Price Data'!K:K,MATCH(TEXT(A1869,"YYYY-MM-DD"),'Price Data'!J:J,0)),"")</f>
        <v/>
      </c>
      <c r="I1869" s="10" t="str" cm="1">
        <f t="array" ref="I1869">IFERROR(IF(ISNUMBER(H1869),(H1869-INDEX('Price Data'!K:K,MATCH(TEXT(A1869,"YYYY-MM-DD"),'Price Data'!J:J,0)+1))/INDEX('Price Data'!K:K,MATCH(TEXT(A1869,"YYYY-MM-DD"),'Price Data'!J:J,0)+1),""),"")</f>
        <v/>
      </c>
      <c r="J1869" s="34" t="str">
        <f>IFERROR(INDEX('Price Data'!N:N,MATCH(TEXT(A1869,"YYYY-MM-DD"),'Price Data'!M:M,0)),"")</f>
        <v/>
      </c>
      <c r="K1869" s="10" t="str" cm="1">
        <f t="array" ref="K1869">IFERROR(IF(ISNUMBER(J1869),(J1869-INDEX('Price Data'!N:N,MATCH(TEXT(A1869,"YYYY-MM-DD"),'Price Data'!M:M,0)+1))/INDEX('Price Data'!N:N,MATCH(TEXT(A1869,"YYYY-MM-DD"),'Price Data'!M:M,0)+1),""),"")</f>
        <v/>
      </c>
      <c r="L1869" s="34" t="str">
        <f>IFERROR(INDEX('Price Data'!Q:Q,MATCH(TEXT(A1869,"YYYY-MM-DD"),'Price Data'!P:P,0)),"")</f>
        <v/>
      </c>
      <c r="M1869" s="10" t="str" cm="1">
        <f t="array" ref="M1869">IFERROR(IF(ISNUMBER(L1869),(L1869-INDEX('Price Data'!Q:Q,MATCH(TEXT(A1869,"YYYY-MM-DD"),'Price Data'!P:P,0)+1))/INDEX('Price Data'!Q:Q,MATCH(TEXT(A1869,"YYYY-MM-DD"),'Price Data'!P:P,0)+1),""),"")</f>
        <v/>
      </c>
      <c r="N1869" s="34" t="str">
        <f>IFERROR(INDEX('Price Data'!T:T,MATCH(TEXT(A1869,"YYYY-MM-DD"),'Price Data'!S:S,0)),"")</f>
        <v/>
      </c>
      <c r="O1869" s="10" t="str" cm="1">
        <f t="array" ref="O1869">IFERROR(IF(ISNUMBER(N1869),(N1869-INDEX('Price Data'!T:T,MATCH(TEXT(A1869,"YYYY-MM-DD"),'Price Data'!S:S,0)+1))/INDEX('Price Data'!T:T,MATCH(TEXT(A1869,"YYYY-MM-DD"),'Price Data'!S:S,0)+1),""),"")</f>
        <v/>
      </c>
    </row>
    <row r="1870" spans="1:15" x14ac:dyDescent="0.3">
      <c r="A1870" s="8">
        <v>43689</v>
      </c>
      <c r="B1870" s="34">
        <f>IFERROR(INDEX('Price Data'!B:B,MATCH(TEXT(A1870,"YYYY-MM-DD"),'Price Data'!A:A,0)),"")</f>
        <v>20264</v>
      </c>
      <c r="C1870" s="10" cm="1">
        <f t="array" ref="C1870">IFERROR(IF(ISNUMBER(B1870),(B1870-INDEX('Price Data'!B:B,MATCH(TEXT(A1870,"YYYY-MM-DD"),'Price Data'!A:A,0)+1))/INDEX('Price Data'!B:B,MATCH(TEXT(A1870,"YYYY-MM-DD"),'Price Data'!A:A,0)+1),""),"")</f>
        <v>-2.9521747687463098E-3</v>
      </c>
      <c r="D1870" s="34">
        <f>IFERROR(INDEX('Price Data'!E:E,MATCH(TEXT(A1870,"YYYY-MM-DD"),'Price Data'!D:D,0)),"")</f>
        <v>9.26</v>
      </c>
      <c r="E1870" s="10" cm="1">
        <f t="array" ref="E1870">IFERROR(IF(ISNUMBER(D1870),(D1870-INDEX('Price Data'!E:E,MATCH(TEXT(A1870,"YYYY-MM-DD"),'Price Data'!D:D,0)+1))/INDEX('Price Data'!E:E,MATCH(TEXT(A1870,"YYYY-MM-DD"),'Price Data'!D:D,0)+1),""),"")</f>
        <v>-1.4893617021276655E-2</v>
      </c>
      <c r="F1870" s="34">
        <f>IFERROR(INDEX('Price Data'!H:H,MATCH(TEXT(A1870,"YYYY-MM-DD"),'Price Data'!G:G,0)),"")</f>
        <v>120.400002</v>
      </c>
      <c r="G1870" s="10" cm="1">
        <f t="array" ref="G1870">IFERROR(IF(ISNUMBER(F1870),(F1870-INDEX('Price Data'!H:H,MATCH(TEXT(A1870,"YYYY-MM-DD"),'Price Data'!G:G,0)+1))/INDEX('Price Data'!H:H,MATCH(TEXT(A1870,"YYYY-MM-DD"),'Price Data'!G:G,0)+1),""),"")</f>
        <v>1.2615643185607348E-2</v>
      </c>
      <c r="H1870" s="34">
        <f>IFERROR(INDEX('Price Data'!K:K,MATCH(TEXT(A1870,"YYYY-MM-DD"),'Price Data'!J:J,0)),"")</f>
        <v>1.84</v>
      </c>
      <c r="I1870" s="10" cm="1">
        <f t="array" ref="I1870">IFERROR(IF(ISNUMBER(H1870),(H1870-INDEX('Price Data'!K:K,MATCH(TEXT(A1870,"YYYY-MM-DD"),'Price Data'!J:J,0)+1))/INDEX('Price Data'!K:K,MATCH(TEXT(A1870,"YYYY-MM-DD"),'Price Data'!J:J,0)+1),""),"")</f>
        <v>-1.6042780748663114E-2</v>
      </c>
      <c r="J1870" s="34">
        <f>IFERROR(INDEX('Price Data'!N:N,MATCH(TEXT(A1870,"YYYY-MM-DD"),'Price Data'!M:M,0)),"")</f>
        <v>2.12</v>
      </c>
      <c r="K1870" s="10" cm="1">
        <f t="array" ref="K1870">IFERROR(IF(ISNUMBER(J1870),(J1870-INDEX('Price Data'!N:N,MATCH(TEXT(A1870,"YYYY-MM-DD"),'Price Data'!M:M,0)+1))/INDEX('Price Data'!N:N,MATCH(TEXT(A1870,"YYYY-MM-DD"),'Price Data'!M:M,0)+1),""),"")</f>
        <v>-2.3041474654377798E-2</v>
      </c>
      <c r="L1870" s="34">
        <f>IFERROR(INDEX('Price Data'!Q:Q,MATCH(TEXT(A1870,"YYYY-MM-DD"),'Price Data'!P:P,0)),"")</f>
        <v>1.62</v>
      </c>
      <c r="M1870" s="10" cm="1">
        <f t="array" ref="M1870">IFERROR(IF(ISNUMBER(L1870),(L1870-INDEX('Price Data'!Q:Q,MATCH(TEXT(A1870,"YYYY-MM-DD"),'Price Data'!P:P,0)+1))/INDEX('Price Data'!Q:Q,MATCH(TEXT(A1870,"YYYY-MM-DD"),'Price Data'!P:P,0)+1),""),"")</f>
        <v>-1.2195121951219388E-2</v>
      </c>
      <c r="N1870" s="34">
        <f>IFERROR(INDEX('Price Data'!T:T,MATCH(TEXT(A1870,"YYYY-MM-DD"),'Price Data'!S:S,0)),"")</f>
        <v>1.66</v>
      </c>
      <c r="O1870" s="10" cm="1">
        <f t="array" ref="O1870">IFERROR(IF(ISNUMBER(N1870),(N1870-INDEX('Price Data'!T:T,MATCH(TEXT(A1870,"YYYY-MM-DD"),'Price Data'!S:S,0)+1))/INDEX('Price Data'!T:T,MATCH(TEXT(A1870,"YYYY-MM-DD"),'Price Data'!S:S,0)+1),""),"")</f>
        <v>-2.3529411764705903E-2</v>
      </c>
    </row>
    <row r="1871" spans="1:15" x14ac:dyDescent="0.3">
      <c r="A1871" s="8">
        <v>43690</v>
      </c>
      <c r="B1871" s="34">
        <f>IFERROR(INDEX('Price Data'!B:B,MATCH(TEXT(A1871,"YYYY-MM-DD"),'Price Data'!A:A,0)),"")</f>
        <v>20539</v>
      </c>
      <c r="C1871" s="10" cm="1">
        <f t="array" ref="C1871">IFERROR(IF(ISNUMBER(B1871),(B1871-INDEX('Price Data'!B:B,MATCH(TEXT(A1871,"YYYY-MM-DD"),'Price Data'!A:A,0)+1))/INDEX('Price Data'!B:B,MATCH(TEXT(A1871,"YYYY-MM-DD"),'Price Data'!A:A,0)+1),""),"")</f>
        <v>1.3570864587445717E-2</v>
      </c>
      <c r="D1871" s="34">
        <f>IFERROR(INDEX('Price Data'!E:E,MATCH(TEXT(A1871,"YYYY-MM-DD"),'Price Data'!D:D,0)),"")</f>
        <v>9.5500000000000007</v>
      </c>
      <c r="E1871" s="10" cm="1">
        <f t="array" ref="E1871">IFERROR(IF(ISNUMBER(D1871),(D1871-INDEX('Price Data'!E:E,MATCH(TEXT(A1871,"YYYY-MM-DD"),'Price Data'!D:D,0)+1))/INDEX('Price Data'!E:E,MATCH(TEXT(A1871,"YYYY-MM-DD"),'Price Data'!D:D,0)+1),""),"")</f>
        <v>3.1317494600432066E-2</v>
      </c>
      <c r="F1871" s="34">
        <f>IFERROR(INDEX('Price Data'!H:H,MATCH(TEXT(A1871,"YYYY-MM-DD"),'Price Data'!G:G,0)),"")</f>
        <v>129.10000600000001</v>
      </c>
      <c r="G1871" s="10" cm="1">
        <f t="array" ref="G1871">IFERROR(IF(ISNUMBER(F1871),(F1871-INDEX('Price Data'!H:H,MATCH(TEXT(A1871,"YYYY-MM-DD"),'Price Data'!G:G,0)+1))/INDEX('Price Data'!H:H,MATCH(TEXT(A1871,"YYYY-MM-DD"),'Price Data'!G:G,0)+1),""),"")</f>
        <v>7.22591682348976E-2</v>
      </c>
      <c r="H1871" s="34">
        <f>IFERROR(INDEX('Price Data'!K:K,MATCH(TEXT(A1871,"YYYY-MM-DD"),'Price Data'!J:J,0)),"")</f>
        <v>1.89</v>
      </c>
      <c r="I1871" s="10" cm="1">
        <f t="array" ref="I1871">IFERROR(IF(ISNUMBER(H1871),(H1871-INDEX('Price Data'!K:K,MATCH(TEXT(A1871,"YYYY-MM-DD"),'Price Data'!J:J,0)+1))/INDEX('Price Data'!K:K,MATCH(TEXT(A1871,"YYYY-MM-DD"),'Price Data'!J:J,0)+1),""),"")</f>
        <v>2.7173913043478163E-2</v>
      </c>
      <c r="J1871" s="34">
        <f>IFERROR(INDEX('Price Data'!N:N,MATCH(TEXT(A1871,"YYYY-MM-DD"),'Price Data'!M:M,0)),"")</f>
        <v>2.14</v>
      </c>
      <c r="K1871" s="10" cm="1">
        <f t="array" ref="K1871">IFERROR(IF(ISNUMBER(J1871),(J1871-INDEX('Price Data'!N:N,MATCH(TEXT(A1871,"YYYY-MM-DD"),'Price Data'!M:M,0)+1))/INDEX('Price Data'!N:N,MATCH(TEXT(A1871,"YYYY-MM-DD"),'Price Data'!M:M,0)+1),""),"")</f>
        <v>9.4339622641509517E-3</v>
      </c>
      <c r="L1871" s="34">
        <f>IFERROR(INDEX('Price Data'!Q:Q,MATCH(TEXT(A1871,"YYYY-MM-DD"),'Price Data'!P:P,0)),"")</f>
        <v>1.69</v>
      </c>
      <c r="M1871" s="10" cm="1">
        <f t="array" ref="M1871">IFERROR(IF(ISNUMBER(L1871),(L1871-INDEX('Price Data'!Q:Q,MATCH(TEXT(A1871,"YYYY-MM-DD"),'Price Data'!P:P,0)+1))/INDEX('Price Data'!Q:Q,MATCH(TEXT(A1871,"YYYY-MM-DD"),'Price Data'!P:P,0)+1),""),"")</f>
        <v>4.3209876543209777E-2</v>
      </c>
      <c r="N1871" s="34">
        <f>IFERROR(INDEX('Price Data'!T:T,MATCH(TEXT(A1871,"YYYY-MM-DD"),'Price Data'!S:S,0)),"")</f>
        <v>1.66</v>
      </c>
      <c r="O1871" s="10" cm="1">
        <f t="array" ref="O1871">IFERROR(IF(ISNUMBER(N1871),(N1871-INDEX('Price Data'!T:T,MATCH(TEXT(A1871,"YYYY-MM-DD"),'Price Data'!S:S,0)+1))/INDEX('Price Data'!T:T,MATCH(TEXT(A1871,"YYYY-MM-DD"),'Price Data'!S:S,0)+1),""),"")</f>
        <v>0</v>
      </c>
    </row>
    <row r="1872" spans="1:15" x14ac:dyDescent="0.3">
      <c r="A1872" s="8">
        <v>43691</v>
      </c>
      <c r="B1872" s="34">
        <f>IFERROR(INDEX('Price Data'!B:B,MATCH(TEXT(A1872,"YYYY-MM-DD"),'Price Data'!A:A,0)),"")</f>
        <v>20020</v>
      </c>
      <c r="C1872" s="10" cm="1">
        <f t="array" ref="C1872">IFERROR(IF(ISNUMBER(B1872),(B1872-INDEX('Price Data'!B:B,MATCH(TEXT(A1872,"YYYY-MM-DD"),'Price Data'!A:A,0)+1))/INDEX('Price Data'!B:B,MATCH(TEXT(A1872,"YYYY-MM-DD"),'Price Data'!A:A,0)+1),""),"")</f>
        <v>-2.5269000438190758E-2</v>
      </c>
      <c r="D1872" s="34">
        <f>IFERROR(INDEX('Price Data'!E:E,MATCH(TEXT(A1872,"YYYY-MM-DD"),'Price Data'!D:D,0)),"")</f>
        <v>9.19</v>
      </c>
      <c r="E1872" s="10" cm="1">
        <f t="array" ref="E1872">IFERROR(IF(ISNUMBER(D1872),(D1872-INDEX('Price Data'!E:E,MATCH(TEXT(A1872,"YYYY-MM-DD"),'Price Data'!D:D,0)+1))/INDEX('Price Data'!E:E,MATCH(TEXT(A1872,"YYYY-MM-DD"),'Price Data'!D:D,0)+1),""),"")</f>
        <v>-3.7696335078534156E-2</v>
      </c>
      <c r="F1872" s="34">
        <f>IFERROR(INDEX('Price Data'!H:H,MATCH(TEXT(A1872,"YYYY-MM-DD"),'Price Data'!G:G,0)),"")</f>
        <v>130.300003</v>
      </c>
      <c r="G1872" s="10" cm="1">
        <f t="array" ref="G1872">IFERROR(IF(ISNUMBER(F1872),(F1872-INDEX('Price Data'!H:H,MATCH(TEXT(A1872,"YYYY-MM-DD"),'Price Data'!G:G,0)+1))/INDEX('Price Data'!H:H,MATCH(TEXT(A1872,"YYYY-MM-DD"),'Price Data'!G:G,0)+1),""),"")</f>
        <v>9.2950963921720978E-3</v>
      </c>
      <c r="H1872" s="34">
        <f>IFERROR(INDEX('Price Data'!K:K,MATCH(TEXT(A1872,"YYYY-MM-DD"),'Price Data'!J:J,0)),"")</f>
        <v>1.85</v>
      </c>
      <c r="I1872" s="10" cm="1">
        <f t="array" ref="I1872">IFERROR(IF(ISNUMBER(H1872),(H1872-INDEX('Price Data'!K:K,MATCH(TEXT(A1872,"YYYY-MM-DD"),'Price Data'!J:J,0)+1))/INDEX('Price Data'!K:K,MATCH(TEXT(A1872,"YYYY-MM-DD"),'Price Data'!J:J,0)+1),""),"")</f>
        <v>-2.1164021164021066E-2</v>
      </c>
      <c r="J1872" s="34">
        <f>IFERROR(INDEX('Price Data'!N:N,MATCH(TEXT(A1872,"YYYY-MM-DD"),'Price Data'!M:M,0)),"")</f>
        <v>2.04</v>
      </c>
      <c r="K1872" s="10" cm="1">
        <f t="array" ref="K1872">IFERROR(IF(ISNUMBER(J1872),(J1872-INDEX('Price Data'!N:N,MATCH(TEXT(A1872,"YYYY-MM-DD"),'Price Data'!M:M,0)+1))/INDEX('Price Data'!N:N,MATCH(TEXT(A1872,"YYYY-MM-DD"),'Price Data'!M:M,0)+1),""),"")</f>
        <v>-4.6728971962616862E-2</v>
      </c>
      <c r="L1872" s="34">
        <f>IFERROR(INDEX('Price Data'!Q:Q,MATCH(TEXT(A1872,"YYYY-MM-DD"),'Price Data'!P:P,0)),"")</f>
        <v>1.62</v>
      </c>
      <c r="M1872" s="10" cm="1">
        <f t="array" ref="M1872">IFERROR(IF(ISNUMBER(L1872),(L1872-INDEX('Price Data'!Q:Q,MATCH(TEXT(A1872,"YYYY-MM-DD"),'Price Data'!P:P,0)+1))/INDEX('Price Data'!Q:Q,MATCH(TEXT(A1872,"YYYY-MM-DD"),'Price Data'!P:P,0)+1),""),"")</f>
        <v>-4.1420118343195172E-2</v>
      </c>
      <c r="N1872" s="34">
        <f>IFERROR(INDEX('Price Data'!T:T,MATCH(TEXT(A1872,"YYYY-MM-DD"),'Price Data'!S:S,0)),"")</f>
        <v>1.59</v>
      </c>
      <c r="O1872" s="10" cm="1">
        <f t="array" ref="O1872">IFERROR(IF(ISNUMBER(N1872),(N1872-INDEX('Price Data'!T:T,MATCH(TEXT(A1872,"YYYY-MM-DD"),'Price Data'!S:S,0)+1))/INDEX('Price Data'!T:T,MATCH(TEXT(A1872,"YYYY-MM-DD"),'Price Data'!S:S,0)+1),""),"")</f>
        <v>-4.2168674698795088E-2</v>
      </c>
    </row>
    <row r="1873" spans="1:15" x14ac:dyDescent="0.3">
      <c r="A1873" s="8">
        <v>43692</v>
      </c>
      <c r="B1873" s="34" t="str">
        <f>IFERROR(INDEX('Price Data'!B:B,MATCH(TEXT(A1873,"YYYY-MM-DD"),'Price Data'!A:A,0)),"")</f>
        <v/>
      </c>
      <c r="C1873" s="10" t="str" cm="1">
        <f t="array" ref="C1873">IFERROR(IF(ISNUMBER(B1873),(B1873-INDEX('Price Data'!B:B,MATCH(TEXT(A1873,"YYYY-MM-DD"),'Price Data'!A:A,0)+1))/INDEX('Price Data'!B:B,MATCH(TEXT(A1873,"YYYY-MM-DD"),'Price Data'!A:A,0)+1),""),"")</f>
        <v/>
      </c>
      <c r="D1873" s="34" t="str">
        <f>IFERROR(INDEX('Price Data'!E:E,MATCH(TEXT(A1873,"YYYY-MM-DD"),'Price Data'!D:D,0)),"")</f>
        <v/>
      </c>
      <c r="E1873" s="10" t="str" cm="1">
        <f t="array" ref="E1873">IFERROR(IF(ISNUMBER(D1873),(D1873-INDEX('Price Data'!E:E,MATCH(TEXT(A1873,"YYYY-MM-DD"),'Price Data'!D:D,0)+1))/INDEX('Price Data'!E:E,MATCH(TEXT(A1873,"YYYY-MM-DD"),'Price Data'!D:D,0)+1),""),"")</f>
        <v/>
      </c>
      <c r="F1873" s="34" t="str">
        <f>IFERROR(INDEX('Price Data'!H:H,MATCH(TEXT(A1873,"YYYY-MM-DD"),'Price Data'!G:G,0)),"")</f>
        <v/>
      </c>
      <c r="G1873" s="10" t="str" cm="1">
        <f t="array" ref="G1873">IFERROR(IF(ISNUMBER(F1873),(F1873-INDEX('Price Data'!H:H,MATCH(TEXT(A1873,"YYYY-MM-DD"),'Price Data'!G:G,0)+1))/INDEX('Price Data'!H:H,MATCH(TEXT(A1873,"YYYY-MM-DD"),'Price Data'!G:G,0)+1),""),"")</f>
        <v/>
      </c>
      <c r="H1873" s="34" t="str">
        <f>IFERROR(INDEX('Price Data'!K:K,MATCH(TEXT(A1873,"YYYY-MM-DD"),'Price Data'!J:J,0)),"")</f>
        <v/>
      </c>
      <c r="I1873" s="10" t="str" cm="1">
        <f t="array" ref="I1873">IFERROR(IF(ISNUMBER(H1873),(H1873-INDEX('Price Data'!K:K,MATCH(TEXT(A1873,"YYYY-MM-DD"),'Price Data'!J:J,0)+1))/INDEX('Price Data'!K:K,MATCH(TEXT(A1873,"YYYY-MM-DD"),'Price Data'!J:J,0)+1),""),"")</f>
        <v/>
      </c>
      <c r="J1873" s="34" t="str">
        <f>IFERROR(INDEX('Price Data'!N:N,MATCH(TEXT(A1873,"YYYY-MM-DD"),'Price Data'!M:M,0)),"")</f>
        <v/>
      </c>
      <c r="K1873" s="10" t="str" cm="1">
        <f t="array" ref="K1873">IFERROR(IF(ISNUMBER(J1873),(J1873-INDEX('Price Data'!N:N,MATCH(TEXT(A1873,"YYYY-MM-DD"),'Price Data'!M:M,0)+1))/INDEX('Price Data'!N:N,MATCH(TEXT(A1873,"YYYY-MM-DD"),'Price Data'!M:M,0)+1),""),"")</f>
        <v/>
      </c>
      <c r="L1873" s="34" t="str">
        <f>IFERROR(INDEX('Price Data'!Q:Q,MATCH(TEXT(A1873,"YYYY-MM-DD"),'Price Data'!P:P,0)),"")</f>
        <v/>
      </c>
      <c r="M1873" s="10" t="str" cm="1">
        <f t="array" ref="M1873">IFERROR(IF(ISNUMBER(L1873),(L1873-INDEX('Price Data'!Q:Q,MATCH(TEXT(A1873,"YYYY-MM-DD"),'Price Data'!P:P,0)+1))/INDEX('Price Data'!Q:Q,MATCH(TEXT(A1873,"YYYY-MM-DD"),'Price Data'!P:P,0)+1),""),"")</f>
        <v/>
      </c>
      <c r="N1873" s="34" t="str">
        <f>IFERROR(INDEX('Price Data'!T:T,MATCH(TEXT(A1873,"YYYY-MM-DD"),'Price Data'!S:S,0)),"")</f>
        <v/>
      </c>
      <c r="O1873" s="10" t="str" cm="1">
        <f t="array" ref="O1873">IFERROR(IF(ISNUMBER(N1873),(N1873-INDEX('Price Data'!T:T,MATCH(TEXT(A1873,"YYYY-MM-DD"),'Price Data'!S:S,0)+1))/INDEX('Price Data'!T:T,MATCH(TEXT(A1873,"YYYY-MM-DD"),'Price Data'!S:S,0)+1),""),"")</f>
        <v/>
      </c>
    </row>
    <row r="1874" spans="1:15" x14ac:dyDescent="0.3">
      <c r="A1874" s="8">
        <v>43693</v>
      </c>
      <c r="B1874" s="34">
        <f>IFERROR(INDEX('Price Data'!B:B,MATCH(TEXT(A1874,"YYYY-MM-DD"),'Price Data'!A:A,0)),"")</f>
        <v>20323</v>
      </c>
      <c r="C1874" s="10" cm="1">
        <f t="array" ref="C1874">IFERROR(IF(ISNUMBER(B1874),(B1874-INDEX('Price Data'!B:B,MATCH(TEXT(A1874,"YYYY-MM-DD"),'Price Data'!A:A,0)+1))/INDEX('Price Data'!B:B,MATCH(TEXT(A1874,"YYYY-MM-DD"),'Price Data'!A:A,0)+1),""),"")</f>
        <v>1.5134865134865136E-2</v>
      </c>
      <c r="D1874" s="34">
        <f>IFERROR(INDEX('Price Data'!E:E,MATCH(TEXT(A1874,"YYYY-MM-DD"),'Price Data'!D:D,0)),"")</f>
        <v>9.5299999999999994</v>
      </c>
      <c r="E1874" s="10" cm="1">
        <f t="array" ref="E1874">IFERROR(IF(ISNUMBER(D1874),(D1874-INDEX('Price Data'!E:E,MATCH(TEXT(A1874,"YYYY-MM-DD"),'Price Data'!D:D,0)+1))/INDEX('Price Data'!E:E,MATCH(TEXT(A1874,"YYYY-MM-DD"),'Price Data'!D:D,0)+1),""),"")</f>
        <v>3.6996735582154501E-2</v>
      </c>
      <c r="F1874" s="34">
        <f>IFERROR(INDEX('Price Data'!H:H,MATCH(TEXT(A1874,"YYYY-MM-DD"),'Price Data'!G:G,0)),"")</f>
        <v>136</v>
      </c>
      <c r="G1874" s="10" cm="1">
        <f t="array" ref="G1874">IFERROR(IF(ISNUMBER(F1874),(F1874-INDEX('Price Data'!H:H,MATCH(TEXT(A1874,"YYYY-MM-DD"),'Price Data'!G:G,0)+1))/INDEX('Price Data'!H:H,MATCH(TEXT(A1874,"YYYY-MM-DD"),'Price Data'!G:G,0)+1),""),"")</f>
        <v>4.3745179345851558E-2</v>
      </c>
      <c r="H1874" s="34">
        <f>IFERROR(INDEX('Price Data'!K:K,MATCH(TEXT(A1874,"YYYY-MM-DD"),'Price Data'!J:J,0)),"")</f>
        <v>1.88</v>
      </c>
      <c r="I1874" s="10" cm="1">
        <f t="array" ref="I1874">IFERROR(IF(ISNUMBER(H1874),(H1874-INDEX('Price Data'!K:K,MATCH(TEXT(A1874,"YYYY-MM-DD"),'Price Data'!J:J,0)+1))/INDEX('Price Data'!K:K,MATCH(TEXT(A1874,"YYYY-MM-DD"),'Price Data'!J:J,0)+1),""),"")</f>
        <v>1.621621621621611E-2</v>
      </c>
      <c r="J1874" s="34">
        <f>IFERROR(INDEX('Price Data'!N:N,MATCH(TEXT(A1874,"YYYY-MM-DD"),'Price Data'!M:M,0)),"")</f>
        <v>2.08</v>
      </c>
      <c r="K1874" s="10" cm="1">
        <f t="array" ref="K1874">IFERROR(IF(ISNUMBER(J1874),(J1874-INDEX('Price Data'!N:N,MATCH(TEXT(A1874,"YYYY-MM-DD"),'Price Data'!M:M,0)+1))/INDEX('Price Data'!N:N,MATCH(TEXT(A1874,"YYYY-MM-DD"),'Price Data'!M:M,0)+1),""),"")</f>
        <v>1.9607843137254919E-2</v>
      </c>
      <c r="L1874" s="34">
        <f>IFERROR(INDEX('Price Data'!Q:Q,MATCH(TEXT(A1874,"YYYY-MM-DD"),'Price Data'!P:P,0)),"")</f>
        <v>1.69</v>
      </c>
      <c r="M1874" s="10" cm="1">
        <f t="array" ref="M1874">IFERROR(IF(ISNUMBER(L1874),(L1874-INDEX('Price Data'!Q:Q,MATCH(TEXT(A1874,"YYYY-MM-DD"),'Price Data'!P:P,0)+1))/INDEX('Price Data'!Q:Q,MATCH(TEXT(A1874,"YYYY-MM-DD"),'Price Data'!P:P,0)+1),""),"")</f>
        <v>4.3209876543209777E-2</v>
      </c>
      <c r="N1874" s="34">
        <f>IFERROR(INDEX('Price Data'!T:T,MATCH(TEXT(A1874,"YYYY-MM-DD"),'Price Data'!S:S,0)),"")</f>
        <v>1.64</v>
      </c>
      <c r="O1874" s="10" cm="1">
        <f t="array" ref="O1874">IFERROR(IF(ISNUMBER(N1874),(N1874-INDEX('Price Data'!T:T,MATCH(TEXT(A1874,"YYYY-MM-DD"),'Price Data'!S:S,0)+1))/INDEX('Price Data'!T:T,MATCH(TEXT(A1874,"YYYY-MM-DD"),'Price Data'!S:S,0)+1),""),"")</f>
        <v>3.1446540880503034E-2</v>
      </c>
    </row>
    <row r="1875" spans="1:15" x14ac:dyDescent="0.3">
      <c r="A1875" s="8">
        <v>43694</v>
      </c>
      <c r="B1875" s="34" t="str">
        <f>IFERROR(INDEX('Price Data'!B:B,MATCH(TEXT(A1875,"YYYY-MM-DD"),'Price Data'!A:A,0)),"")</f>
        <v/>
      </c>
      <c r="C1875" s="10" t="str" cm="1">
        <f t="array" ref="C1875">IFERROR(IF(ISNUMBER(B1875),(B1875-INDEX('Price Data'!B:B,MATCH(TEXT(A1875,"YYYY-MM-DD"),'Price Data'!A:A,0)+1))/INDEX('Price Data'!B:B,MATCH(TEXT(A1875,"YYYY-MM-DD"),'Price Data'!A:A,0)+1),""),"")</f>
        <v/>
      </c>
      <c r="D1875" s="34" t="str">
        <f>IFERROR(INDEX('Price Data'!E:E,MATCH(TEXT(A1875,"YYYY-MM-DD"),'Price Data'!D:D,0)),"")</f>
        <v/>
      </c>
      <c r="E1875" s="10" t="str" cm="1">
        <f t="array" ref="E1875">IFERROR(IF(ISNUMBER(D1875),(D1875-INDEX('Price Data'!E:E,MATCH(TEXT(A1875,"YYYY-MM-DD"),'Price Data'!D:D,0)+1))/INDEX('Price Data'!E:E,MATCH(TEXT(A1875,"YYYY-MM-DD"),'Price Data'!D:D,0)+1),""),"")</f>
        <v/>
      </c>
      <c r="F1875" s="34" t="str">
        <f>IFERROR(INDEX('Price Data'!H:H,MATCH(TEXT(A1875,"YYYY-MM-DD"),'Price Data'!G:G,0)),"")</f>
        <v/>
      </c>
      <c r="G1875" s="10" t="str" cm="1">
        <f t="array" ref="G1875">IFERROR(IF(ISNUMBER(F1875),(F1875-INDEX('Price Data'!H:H,MATCH(TEXT(A1875,"YYYY-MM-DD"),'Price Data'!G:G,0)+1))/INDEX('Price Data'!H:H,MATCH(TEXT(A1875,"YYYY-MM-DD"),'Price Data'!G:G,0)+1),""),"")</f>
        <v/>
      </c>
      <c r="H1875" s="34" t="str">
        <f>IFERROR(INDEX('Price Data'!K:K,MATCH(TEXT(A1875,"YYYY-MM-DD"),'Price Data'!J:J,0)),"")</f>
        <v/>
      </c>
      <c r="I1875" s="10" t="str" cm="1">
        <f t="array" ref="I1875">IFERROR(IF(ISNUMBER(H1875),(H1875-INDEX('Price Data'!K:K,MATCH(TEXT(A1875,"YYYY-MM-DD"),'Price Data'!J:J,0)+1))/INDEX('Price Data'!K:K,MATCH(TEXT(A1875,"YYYY-MM-DD"),'Price Data'!J:J,0)+1),""),"")</f>
        <v/>
      </c>
      <c r="J1875" s="34" t="str">
        <f>IFERROR(INDEX('Price Data'!N:N,MATCH(TEXT(A1875,"YYYY-MM-DD"),'Price Data'!M:M,0)),"")</f>
        <v/>
      </c>
      <c r="K1875" s="10" t="str" cm="1">
        <f t="array" ref="K1875">IFERROR(IF(ISNUMBER(J1875),(J1875-INDEX('Price Data'!N:N,MATCH(TEXT(A1875,"YYYY-MM-DD"),'Price Data'!M:M,0)+1))/INDEX('Price Data'!N:N,MATCH(TEXT(A1875,"YYYY-MM-DD"),'Price Data'!M:M,0)+1),""),"")</f>
        <v/>
      </c>
      <c r="L1875" s="34" t="str">
        <f>IFERROR(INDEX('Price Data'!Q:Q,MATCH(TEXT(A1875,"YYYY-MM-DD"),'Price Data'!P:P,0)),"")</f>
        <v/>
      </c>
      <c r="M1875" s="10" t="str" cm="1">
        <f t="array" ref="M1875">IFERROR(IF(ISNUMBER(L1875),(L1875-INDEX('Price Data'!Q:Q,MATCH(TEXT(A1875,"YYYY-MM-DD"),'Price Data'!P:P,0)+1))/INDEX('Price Data'!Q:Q,MATCH(TEXT(A1875,"YYYY-MM-DD"),'Price Data'!P:P,0)+1),""),"")</f>
        <v/>
      </c>
      <c r="N1875" s="34" t="str">
        <f>IFERROR(INDEX('Price Data'!T:T,MATCH(TEXT(A1875,"YYYY-MM-DD"),'Price Data'!S:S,0)),"")</f>
        <v/>
      </c>
      <c r="O1875" s="10" t="str" cm="1">
        <f t="array" ref="O1875">IFERROR(IF(ISNUMBER(N1875),(N1875-INDEX('Price Data'!T:T,MATCH(TEXT(A1875,"YYYY-MM-DD"),'Price Data'!S:S,0)+1))/INDEX('Price Data'!T:T,MATCH(TEXT(A1875,"YYYY-MM-DD"),'Price Data'!S:S,0)+1),""),"")</f>
        <v/>
      </c>
    </row>
    <row r="1876" spans="1:15" x14ac:dyDescent="0.3">
      <c r="A1876" s="8">
        <v>43695</v>
      </c>
      <c r="B1876" s="34" t="str">
        <f>IFERROR(INDEX('Price Data'!B:B,MATCH(TEXT(A1876,"YYYY-MM-DD"),'Price Data'!A:A,0)),"")</f>
        <v/>
      </c>
      <c r="C1876" s="10" t="str" cm="1">
        <f t="array" ref="C1876">IFERROR(IF(ISNUMBER(B1876),(B1876-INDEX('Price Data'!B:B,MATCH(TEXT(A1876,"YYYY-MM-DD"),'Price Data'!A:A,0)+1))/INDEX('Price Data'!B:B,MATCH(TEXT(A1876,"YYYY-MM-DD"),'Price Data'!A:A,0)+1),""),"")</f>
        <v/>
      </c>
      <c r="D1876" s="34" t="str">
        <f>IFERROR(INDEX('Price Data'!E:E,MATCH(TEXT(A1876,"YYYY-MM-DD"),'Price Data'!D:D,0)),"")</f>
        <v/>
      </c>
      <c r="E1876" s="10" t="str" cm="1">
        <f t="array" ref="E1876">IFERROR(IF(ISNUMBER(D1876),(D1876-INDEX('Price Data'!E:E,MATCH(TEXT(A1876,"YYYY-MM-DD"),'Price Data'!D:D,0)+1))/INDEX('Price Data'!E:E,MATCH(TEXT(A1876,"YYYY-MM-DD"),'Price Data'!D:D,0)+1),""),"")</f>
        <v/>
      </c>
      <c r="F1876" s="34" t="str">
        <f>IFERROR(INDEX('Price Data'!H:H,MATCH(TEXT(A1876,"YYYY-MM-DD"),'Price Data'!G:G,0)),"")</f>
        <v/>
      </c>
      <c r="G1876" s="10" t="str" cm="1">
        <f t="array" ref="G1876">IFERROR(IF(ISNUMBER(F1876),(F1876-INDEX('Price Data'!H:H,MATCH(TEXT(A1876,"YYYY-MM-DD"),'Price Data'!G:G,0)+1))/INDEX('Price Data'!H:H,MATCH(TEXT(A1876,"YYYY-MM-DD"),'Price Data'!G:G,0)+1),""),"")</f>
        <v/>
      </c>
      <c r="H1876" s="34" t="str">
        <f>IFERROR(INDEX('Price Data'!K:K,MATCH(TEXT(A1876,"YYYY-MM-DD"),'Price Data'!J:J,0)),"")</f>
        <v/>
      </c>
      <c r="I1876" s="10" t="str" cm="1">
        <f t="array" ref="I1876">IFERROR(IF(ISNUMBER(H1876),(H1876-INDEX('Price Data'!K:K,MATCH(TEXT(A1876,"YYYY-MM-DD"),'Price Data'!J:J,0)+1))/INDEX('Price Data'!K:K,MATCH(TEXT(A1876,"YYYY-MM-DD"),'Price Data'!J:J,0)+1),""),"")</f>
        <v/>
      </c>
      <c r="J1876" s="34" t="str">
        <f>IFERROR(INDEX('Price Data'!N:N,MATCH(TEXT(A1876,"YYYY-MM-DD"),'Price Data'!M:M,0)),"")</f>
        <v/>
      </c>
      <c r="K1876" s="10" t="str" cm="1">
        <f t="array" ref="K1876">IFERROR(IF(ISNUMBER(J1876),(J1876-INDEX('Price Data'!N:N,MATCH(TEXT(A1876,"YYYY-MM-DD"),'Price Data'!M:M,0)+1))/INDEX('Price Data'!N:N,MATCH(TEXT(A1876,"YYYY-MM-DD"),'Price Data'!M:M,0)+1),""),"")</f>
        <v/>
      </c>
      <c r="L1876" s="34" t="str">
        <f>IFERROR(INDEX('Price Data'!Q:Q,MATCH(TEXT(A1876,"YYYY-MM-DD"),'Price Data'!P:P,0)),"")</f>
        <v/>
      </c>
      <c r="M1876" s="10" t="str" cm="1">
        <f t="array" ref="M1876">IFERROR(IF(ISNUMBER(L1876),(L1876-INDEX('Price Data'!Q:Q,MATCH(TEXT(A1876,"YYYY-MM-DD"),'Price Data'!P:P,0)+1))/INDEX('Price Data'!Q:Q,MATCH(TEXT(A1876,"YYYY-MM-DD"),'Price Data'!P:P,0)+1),""),"")</f>
        <v/>
      </c>
      <c r="N1876" s="34" t="str">
        <f>IFERROR(INDEX('Price Data'!T:T,MATCH(TEXT(A1876,"YYYY-MM-DD"),'Price Data'!S:S,0)),"")</f>
        <v/>
      </c>
      <c r="O1876" s="10" t="str" cm="1">
        <f t="array" ref="O1876">IFERROR(IF(ISNUMBER(N1876),(N1876-INDEX('Price Data'!T:T,MATCH(TEXT(A1876,"YYYY-MM-DD"),'Price Data'!S:S,0)+1))/INDEX('Price Data'!T:T,MATCH(TEXT(A1876,"YYYY-MM-DD"),'Price Data'!S:S,0)+1),""),"")</f>
        <v/>
      </c>
    </row>
    <row r="1877" spans="1:15" x14ac:dyDescent="0.3">
      <c r="A1877" s="8">
        <v>43696</v>
      </c>
      <c r="B1877" s="34">
        <f>IFERROR(INDEX('Price Data'!B:B,MATCH(TEXT(A1877,"YYYY-MM-DD"),'Price Data'!A:A,0)),"")</f>
        <v>20715</v>
      </c>
      <c r="C1877" s="10" cm="1">
        <f t="array" ref="C1877">IFERROR(IF(ISNUMBER(B1877),(B1877-INDEX('Price Data'!B:B,MATCH(TEXT(A1877,"YYYY-MM-DD"),'Price Data'!A:A,0)+1))/INDEX('Price Data'!B:B,MATCH(TEXT(A1877,"YYYY-MM-DD"),'Price Data'!A:A,0)+1),""),"")</f>
        <v>1.9288490872410569E-2</v>
      </c>
      <c r="D1877" s="34">
        <f>IFERROR(INDEX('Price Data'!E:E,MATCH(TEXT(A1877,"YYYY-MM-DD"),'Price Data'!D:D,0)),"")</f>
        <v>9.76</v>
      </c>
      <c r="E1877" s="10" cm="1">
        <f t="array" ref="E1877">IFERROR(IF(ISNUMBER(D1877),(D1877-INDEX('Price Data'!E:E,MATCH(TEXT(A1877,"YYYY-MM-DD"),'Price Data'!D:D,0)+1))/INDEX('Price Data'!E:E,MATCH(TEXT(A1877,"YYYY-MM-DD"),'Price Data'!D:D,0)+1),""),"")</f>
        <v>2.4134312696747161E-2</v>
      </c>
      <c r="F1877" s="34">
        <f>IFERROR(INDEX('Price Data'!H:H,MATCH(TEXT(A1877,"YYYY-MM-DD"),'Price Data'!G:G,0)),"")</f>
        <v>137.800003</v>
      </c>
      <c r="G1877" s="10" cm="1">
        <f t="array" ref="G1877">IFERROR(IF(ISNUMBER(F1877),(F1877-INDEX('Price Data'!H:H,MATCH(TEXT(A1877,"YYYY-MM-DD"),'Price Data'!G:G,0)+1))/INDEX('Price Data'!H:H,MATCH(TEXT(A1877,"YYYY-MM-DD"),'Price Data'!G:G,0)+1),""),"")</f>
        <v>1.3235316176470616E-2</v>
      </c>
      <c r="H1877" s="34">
        <f>IFERROR(INDEX('Price Data'!K:K,MATCH(TEXT(A1877,"YYYY-MM-DD"),'Price Data'!J:J,0)),"")</f>
        <v>1.91</v>
      </c>
      <c r="I1877" s="10" cm="1">
        <f t="array" ref="I1877">IFERROR(IF(ISNUMBER(H1877),(H1877-INDEX('Price Data'!K:K,MATCH(TEXT(A1877,"YYYY-MM-DD"),'Price Data'!J:J,0)+1))/INDEX('Price Data'!K:K,MATCH(TEXT(A1877,"YYYY-MM-DD"),'Price Data'!J:J,0)+1),""),"")</f>
        <v>1.5957446808510654E-2</v>
      </c>
      <c r="J1877" s="34">
        <f>IFERROR(INDEX('Price Data'!N:N,MATCH(TEXT(A1877,"YYYY-MM-DD"),'Price Data'!M:M,0)),"")</f>
        <v>2.1</v>
      </c>
      <c r="K1877" s="10" cm="1">
        <f t="array" ref="K1877">IFERROR(IF(ISNUMBER(J1877),(J1877-INDEX('Price Data'!N:N,MATCH(TEXT(A1877,"YYYY-MM-DD"),'Price Data'!M:M,0)+1))/INDEX('Price Data'!N:N,MATCH(TEXT(A1877,"YYYY-MM-DD"),'Price Data'!M:M,0)+1),""),"")</f>
        <v>9.6153846153846229E-3</v>
      </c>
      <c r="L1877" s="34">
        <f>IFERROR(INDEX('Price Data'!Q:Q,MATCH(TEXT(A1877,"YYYY-MM-DD"),'Price Data'!P:P,0)),"")</f>
        <v>1.72</v>
      </c>
      <c r="M1877" s="10" cm="1">
        <f t="array" ref="M1877">IFERROR(IF(ISNUMBER(L1877),(L1877-INDEX('Price Data'!Q:Q,MATCH(TEXT(A1877,"YYYY-MM-DD"),'Price Data'!P:P,0)+1))/INDEX('Price Data'!Q:Q,MATCH(TEXT(A1877,"YYYY-MM-DD"),'Price Data'!P:P,0)+1),""),"")</f>
        <v>1.7751479289940846E-2</v>
      </c>
      <c r="N1877" s="34">
        <f>IFERROR(INDEX('Price Data'!T:T,MATCH(TEXT(A1877,"YYYY-MM-DD"),'Price Data'!S:S,0)),"")</f>
        <v>1.66</v>
      </c>
      <c r="O1877" s="10" cm="1">
        <f t="array" ref="O1877">IFERROR(IF(ISNUMBER(N1877),(N1877-INDEX('Price Data'!T:T,MATCH(TEXT(A1877,"YYYY-MM-DD"),'Price Data'!S:S,0)+1))/INDEX('Price Data'!T:T,MATCH(TEXT(A1877,"YYYY-MM-DD"),'Price Data'!S:S,0)+1),""),"")</f>
        <v>1.2195121951219523E-2</v>
      </c>
    </row>
    <row r="1878" spans="1:15" x14ac:dyDescent="0.3">
      <c r="A1878" s="8">
        <v>43697</v>
      </c>
      <c r="B1878" s="34">
        <f>IFERROR(INDEX('Price Data'!B:B,MATCH(TEXT(A1878,"YYYY-MM-DD"),'Price Data'!A:A,0)),"")</f>
        <v>20485</v>
      </c>
      <c r="C1878" s="10" cm="1">
        <f t="array" ref="C1878">IFERROR(IF(ISNUMBER(B1878),(B1878-INDEX('Price Data'!B:B,MATCH(TEXT(A1878,"YYYY-MM-DD"),'Price Data'!A:A,0)+1))/INDEX('Price Data'!B:B,MATCH(TEXT(A1878,"YYYY-MM-DD"),'Price Data'!A:A,0)+1),""),"")</f>
        <v>-1.1103065411537534E-2</v>
      </c>
      <c r="D1878" s="34">
        <f>IFERROR(INDEX('Price Data'!E:E,MATCH(TEXT(A1878,"YYYY-MM-DD"),'Price Data'!D:D,0)),"")</f>
        <v>9.5399999999999991</v>
      </c>
      <c r="E1878" s="10" cm="1">
        <f t="array" ref="E1878">IFERROR(IF(ISNUMBER(D1878),(D1878-INDEX('Price Data'!E:E,MATCH(TEXT(A1878,"YYYY-MM-DD"),'Price Data'!D:D,0)+1))/INDEX('Price Data'!E:E,MATCH(TEXT(A1878,"YYYY-MM-DD"),'Price Data'!D:D,0)+1),""),"")</f>
        <v>-2.2540983606557444E-2</v>
      </c>
      <c r="F1878" s="34">
        <f>IFERROR(INDEX('Price Data'!H:H,MATCH(TEXT(A1878,"YYYY-MM-DD"),'Price Data'!G:G,0)),"")</f>
        <v>133</v>
      </c>
      <c r="G1878" s="10" cm="1">
        <f t="array" ref="G1878">IFERROR(IF(ISNUMBER(F1878),(F1878-INDEX('Price Data'!H:H,MATCH(TEXT(A1878,"YYYY-MM-DD"),'Price Data'!G:G,0)+1))/INDEX('Price Data'!H:H,MATCH(TEXT(A1878,"YYYY-MM-DD"),'Price Data'!G:G,0)+1),""),"")</f>
        <v>-3.4833112449206574E-2</v>
      </c>
      <c r="H1878" s="34">
        <f>IFERROR(INDEX('Price Data'!K:K,MATCH(TEXT(A1878,"YYYY-MM-DD"),'Price Data'!J:J,0)),"")</f>
        <v>1.9</v>
      </c>
      <c r="I1878" s="10" cm="1">
        <f t="array" ref="I1878">IFERROR(IF(ISNUMBER(H1878),(H1878-INDEX('Price Data'!K:K,MATCH(TEXT(A1878,"YYYY-MM-DD"),'Price Data'!J:J,0)+1))/INDEX('Price Data'!K:K,MATCH(TEXT(A1878,"YYYY-MM-DD"),'Price Data'!J:J,0)+1),""),"")</f>
        <v>-5.2356020942408424E-3</v>
      </c>
      <c r="J1878" s="34">
        <f>IFERROR(INDEX('Price Data'!N:N,MATCH(TEXT(A1878,"YYYY-MM-DD"),'Price Data'!M:M,0)),"")</f>
        <v>2.04</v>
      </c>
      <c r="K1878" s="10" cm="1">
        <f t="array" ref="K1878">IFERROR(IF(ISNUMBER(J1878),(J1878-INDEX('Price Data'!N:N,MATCH(TEXT(A1878,"YYYY-MM-DD"),'Price Data'!M:M,0)+1))/INDEX('Price Data'!N:N,MATCH(TEXT(A1878,"YYYY-MM-DD"),'Price Data'!M:M,0)+1),""),"")</f>
        <v>-2.8571428571428595E-2</v>
      </c>
      <c r="L1878" s="34">
        <f>IFERROR(INDEX('Price Data'!Q:Q,MATCH(TEXT(A1878,"YYYY-MM-DD"),'Price Data'!P:P,0)),"")</f>
        <v>1.68</v>
      </c>
      <c r="M1878" s="10" cm="1">
        <f t="array" ref="M1878">IFERROR(IF(ISNUMBER(L1878),(L1878-INDEX('Price Data'!Q:Q,MATCH(TEXT(A1878,"YYYY-MM-DD"),'Price Data'!P:P,0)+1))/INDEX('Price Data'!Q:Q,MATCH(TEXT(A1878,"YYYY-MM-DD"),'Price Data'!P:P,0)+1),""),"")</f>
        <v>-2.3255813953488393E-2</v>
      </c>
      <c r="N1878" s="34">
        <f>IFERROR(INDEX('Price Data'!T:T,MATCH(TEXT(A1878,"YYYY-MM-DD"),'Price Data'!S:S,0)),"")</f>
        <v>1.62</v>
      </c>
      <c r="O1878" s="10" cm="1">
        <f t="array" ref="O1878">IFERROR(IF(ISNUMBER(N1878),(N1878-INDEX('Price Data'!T:T,MATCH(TEXT(A1878,"YYYY-MM-DD"),'Price Data'!S:S,0)+1))/INDEX('Price Data'!T:T,MATCH(TEXT(A1878,"YYYY-MM-DD"),'Price Data'!S:S,0)+1),""),"")</f>
        <v>-2.4096385542168565E-2</v>
      </c>
    </row>
    <row r="1879" spans="1:15" x14ac:dyDescent="0.3">
      <c r="A1879" s="8">
        <v>43698</v>
      </c>
      <c r="B1879" s="34">
        <f>IFERROR(INDEX('Price Data'!B:B,MATCH(TEXT(A1879,"YYYY-MM-DD"),'Price Data'!A:A,0)),"")</f>
        <v>20847</v>
      </c>
      <c r="C1879" s="10" cm="1">
        <f t="array" ref="C1879">IFERROR(IF(ISNUMBER(B1879),(B1879-INDEX('Price Data'!B:B,MATCH(TEXT(A1879,"YYYY-MM-DD"),'Price Data'!A:A,0)+1))/INDEX('Price Data'!B:B,MATCH(TEXT(A1879,"YYYY-MM-DD"),'Price Data'!A:A,0)+1),""),"")</f>
        <v>1.767146692701977E-2</v>
      </c>
      <c r="D1879" s="34">
        <f>IFERROR(INDEX('Price Data'!E:E,MATCH(TEXT(A1879,"YYYY-MM-DD"),'Price Data'!D:D,0)),"")</f>
        <v>9.6300000000000008</v>
      </c>
      <c r="E1879" s="10" cm="1">
        <f t="array" ref="E1879">IFERROR(IF(ISNUMBER(D1879),(D1879-INDEX('Price Data'!E:E,MATCH(TEXT(A1879,"YYYY-MM-DD"),'Price Data'!D:D,0)+1))/INDEX('Price Data'!E:E,MATCH(TEXT(A1879,"YYYY-MM-DD"),'Price Data'!D:D,0)+1),""),"")</f>
        <v>9.4339622641511148E-3</v>
      </c>
      <c r="F1879" s="34">
        <f>IFERROR(INDEX('Price Data'!H:H,MATCH(TEXT(A1879,"YYYY-MM-DD"),'Price Data'!G:G,0)),"")</f>
        <v>132.39999399999999</v>
      </c>
      <c r="G1879" s="10" cm="1">
        <f t="array" ref="G1879">IFERROR(IF(ISNUMBER(F1879),(F1879-INDEX('Price Data'!H:H,MATCH(TEXT(A1879,"YYYY-MM-DD"),'Price Data'!G:G,0)+1))/INDEX('Price Data'!H:H,MATCH(TEXT(A1879,"YYYY-MM-DD"),'Price Data'!G:G,0)+1),""),"")</f>
        <v>-4.5113233082707338E-3</v>
      </c>
      <c r="H1879" s="34">
        <f>IFERROR(INDEX('Price Data'!K:K,MATCH(TEXT(A1879,"YYYY-MM-DD"),'Price Data'!J:J,0)),"")</f>
        <v>1.92</v>
      </c>
      <c r="I1879" s="10" cm="1">
        <f t="array" ref="I1879">IFERROR(IF(ISNUMBER(H1879),(H1879-INDEX('Price Data'!K:K,MATCH(TEXT(A1879,"YYYY-MM-DD"),'Price Data'!J:J,0)+1))/INDEX('Price Data'!K:K,MATCH(TEXT(A1879,"YYYY-MM-DD"),'Price Data'!J:J,0)+1),""),"")</f>
        <v>1.0526315789473694E-2</v>
      </c>
      <c r="J1879" s="34">
        <f>IFERROR(INDEX('Price Data'!N:N,MATCH(TEXT(A1879,"YYYY-MM-DD"),'Price Data'!M:M,0)),"")</f>
        <v>2.0699999999999998</v>
      </c>
      <c r="K1879" s="10" cm="1">
        <f t="array" ref="K1879">IFERROR(IF(ISNUMBER(J1879),(J1879-INDEX('Price Data'!N:N,MATCH(TEXT(A1879,"YYYY-MM-DD"),'Price Data'!M:M,0)+1))/INDEX('Price Data'!N:N,MATCH(TEXT(A1879,"YYYY-MM-DD"),'Price Data'!M:M,0)+1),""),"")</f>
        <v>1.4705882352941081E-2</v>
      </c>
      <c r="L1879" s="34">
        <f>IFERROR(INDEX('Price Data'!Q:Q,MATCH(TEXT(A1879,"YYYY-MM-DD"),'Price Data'!P:P,0)),"")</f>
        <v>1.7</v>
      </c>
      <c r="M1879" s="10" cm="1">
        <f t="array" ref="M1879">IFERROR(IF(ISNUMBER(L1879),(L1879-INDEX('Price Data'!Q:Q,MATCH(TEXT(A1879,"YYYY-MM-DD"),'Price Data'!P:P,0)+1))/INDEX('Price Data'!Q:Q,MATCH(TEXT(A1879,"YYYY-MM-DD"),'Price Data'!P:P,0)+1),""),"")</f>
        <v>1.1904761904761916E-2</v>
      </c>
      <c r="N1879" s="34">
        <f>IFERROR(INDEX('Price Data'!T:T,MATCH(TEXT(A1879,"YYYY-MM-DD"),'Price Data'!S:S,0)),"")</f>
        <v>1.63</v>
      </c>
      <c r="O1879" s="10" cm="1">
        <f t="array" ref="O1879">IFERROR(IF(ISNUMBER(N1879),(N1879-INDEX('Price Data'!T:T,MATCH(TEXT(A1879,"YYYY-MM-DD"),'Price Data'!S:S,0)+1))/INDEX('Price Data'!T:T,MATCH(TEXT(A1879,"YYYY-MM-DD"),'Price Data'!S:S,0)+1),""),"")</f>
        <v>6.1728395061727073E-3</v>
      </c>
    </row>
    <row r="1880" spans="1:15" x14ac:dyDescent="0.3">
      <c r="A1880" s="8">
        <v>43699</v>
      </c>
      <c r="B1880" s="34">
        <f>IFERROR(INDEX('Price Data'!B:B,MATCH(TEXT(A1880,"YYYY-MM-DD"),'Price Data'!A:A,0)),"")</f>
        <v>20817</v>
      </c>
      <c r="C1880" s="10" cm="1">
        <f t="array" ref="C1880">IFERROR(IF(ISNUMBER(B1880),(B1880-INDEX('Price Data'!B:B,MATCH(TEXT(A1880,"YYYY-MM-DD"),'Price Data'!A:A,0)+1))/INDEX('Price Data'!B:B,MATCH(TEXT(A1880,"YYYY-MM-DD"),'Price Data'!A:A,0)+1),""),"")</f>
        <v>-1.439055979277594E-3</v>
      </c>
      <c r="D1880" s="34">
        <f>IFERROR(INDEX('Price Data'!E:E,MATCH(TEXT(A1880,"YYYY-MM-DD"),'Price Data'!D:D,0)),"")</f>
        <v>9.76</v>
      </c>
      <c r="E1880" s="10" cm="1">
        <f t="array" ref="E1880">IFERROR(IF(ISNUMBER(D1880),(D1880-INDEX('Price Data'!E:E,MATCH(TEXT(A1880,"YYYY-MM-DD"),'Price Data'!D:D,0)+1))/INDEX('Price Data'!E:E,MATCH(TEXT(A1880,"YYYY-MM-DD"),'Price Data'!D:D,0)+1),""),"")</f>
        <v>1.349948078920031E-2</v>
      </c>
      <c r="F1880" s="34">
        <f>IFERROR(INDEX('Price Data'!H:H,MATCH(TEXT(A1880,"YYYY-MM-DD"),'Price Data'!G:G,0)),"")</f>
        <v>132.5</v>
      </c>
      <c r="G1880" s="10" cm="1">
        <f t="array" ref="G1880">IFERROR(IF(ISNUMBER(F1880),(F1880-INDEX('Price Data'!H:H,MATCH(TEXT(A1880,"YYYY-MM-DD"),'Price Data'!G:G,0)+1))/INDEX('Price Data'!H:H,MATCH(TEXT(A1880,"YYYY-MM-DD"),'Price Data'!G:G,0)+1),""),"")</f>
        <v>7.5533236051360849E-4</v>
      </c>
      <c r="H1880" s="34">
        <f>IFERROR(INDEX('Price Data'!K:K,MATCH(TEXT(A1880,"YYYY-MM-DD"),'Price Data'!J:J,0)),"")</f>
        <v>1.94</v>
      </c>
      <c r="I1880" s="10" cm="1">
        <f t="array" ref="I1880">IFERROR(IF(ISNUMBER(H1880),(H1880-INDEX('Price Data'!K:K,MATCH(TEXT(A1880,"YYYY-MM-DD"),'Price Data'!J:J,0)+1))/INDEX('Price Data'!K:K,MATCH(TEXT(A1880,"YYYY-MM-DD"),'Price Data'!J:J,0)+1),""),"")</f>
        <v>1.0416666666666676E-2</v>
      </c>
      <c r="J1880" s="34">
        <f>IFERROR(INDEX('Price Data'!N:N,MATCH(TEXT(A1880,"YYYY-MM-DD"),'Price Data'!M:M,0)),"")</f>
        <v>2.08</v>
      </c>
      <c r="K1880" s="10" cm="1">
        <f t="array" ref="K1880">IFERROR(IF(ISNUMBER(J1880),(J1880-INDEX('Price Data'!N:N,MATCH(TEXT(A1880,"YYYY-MM-DD"),'Price Data'!M:M,0)+1))/INDEX('Price Data'!N:N,MATCH(TEXT(A1880,"YYYY-MM-DD"),'Price Data'!M:M,0)+1),""),"")</f>
        <v>4.8309178743962469E-3</v>
      </c>
      <c r="L1880" s="34">
        <f>IFERROR(INDEX('Price Data'!Q:Q,MATCH(TEXT(A1880,"YYYY-MM-DD"),'Price Data'!P:P,0)),"")</f>
        <v>1.74</v>
      </c>
      <c r="M1880" s="10" cm="1">
        <f t="array" ref="M1880">IFERROR(IF(ISNUMBER(L1880),(L1880-INDEX('Price Data'!Q:Q,MATCH(TEXT(A1880,"YYYY-MM-DD"),'Price Data'!P:P,0)+1))/INDEX('Price Data'!Q:Q,MATCH(TEXT(A1880,"YYYY-MM-DD"),'Price Data'!P:P,0)+1),""),"")</f>
        <v>2.3529411764705903E-2</v>
      </c>
      <c r="N1880" s="34">
        <f>IFERROR(INDEX('Price Data'!T:T,MATCH(TEXT(A1880,"YYYY-MM-DD"),'Price Data'!S:S,0)),"")</f>
        <v>1.7</v>
      </c>
      <c r="O1880" s="10" cm="1">
        <f t="array" ref="O1880">IFERROR(IF(ISNUMBER(N1880),(N1880-INDEX('Price Data'!T:T,MATCH(TEXT(A1880,"YYYY-MM-DD"),'Price Data'!S:S,0)+1))/INDEX('Price Data'!T:T,MATCH(TEXT(A1880,"YYYY-MM-DD"),'Price Data'!S:S,0)+1),""),"")</f>
        <v>4.2944785276073663E-2</v>
      </c>
    </row>
    <row r="1881" spans="1:15" x14ac:dyDescent="0.3">
      <c r="A1881" s="8">
        <v>43700</v>
      </c>
      <c r="B1881" s="34">
        <f>IFERROR(INDEX('Price Data'!B:B,MATCH(TEXT(A1881,"YYYY-MM-DD"),'Price Data'!A:A,0)),"")</f>
        <v>20474</v>
      </c>
      <c r="C1881" s="10" cm="1">
        <f t="array" ref="C1881">IFERROR(IF(ISNUMBER(B1881),(B1881-INDEX('Price Data'!B:B,MATCH(TEXT(A1881,"YYYY-MM-DD"),'Price Data'!A:A,0)+1))/INDEX('Price Data'!B:B,MATCH(TEXT(A1881,"YYYY-MM-DD"),'Price Data'!A:A,0)+1),""),"")</f>
        <v>-1.6476917903636451E-2</v>
      </c>
      <c r="D1881" s="34">
        <f>IFERROR(INDEX('Price Data'!E:E,MATCH(TEXT(A1881,"YYYY-MM-DD"),'Price Data'!D:D,0)),"")</f>
        <v>9.4499999999999993</v>
      </c>
      <c r="E1881" s="10" cm="1">
        <f t="array" ref="E1881">IFERROR(IF(ISNUMBER(D1881),(D1881-INDEX('Price Data'!E:E,MATCH(TEXT(A1881,"YYYY-MM-DD"),'Price Data'!D:D,0)+1))/INDEX('Price Data'!E:E,MATCH(TEXT(A1881,"YYYY-MM-DD"),'Price Data'!D:D,0)+1),""),"")</f>
        <v>-3.1762295081967262E-2</v>
      </c>
      <c r="F1881" s="34">
        <f>IFERROR(INDEX('Price Data'!H:H,MATCH(TEXT(A1881,"YYYY-MM-DD"),'Price Data'!G:G,0)),"")</f>
        <v>130.699997</v>
      </c>
      <c r="G1881" s="10" cm="1">
        <f t="array" ref="G1881">IFERROR(IF(ISNUMBER(F1881),(F1881-INDEX('Price Data'!H:H,MATCH(TEXT(A1881,"YYYY-MM-DD"),'Price Data'!G:G,0)+1))/INDEX('Price Data'!H:H,MATCH(TEXT(A1881,"YYYY-MM-DD"),'Price Data'!G:G,0)+1),""),"")</f>
        <v>-1.3584928301886821E-2</v>
      </c>
      <c r="H1881" s="34">
        <f>IFERROR(INDEX('Price Data'!K:K,MATCH(TEXT(A1881,"YYYY-MM-DD"),'Price Data'!J:J,0)),"")</f>
        <v>1.9</v>
      </c>
      <c r="I1881" s="10" cm="1">
        <f t="array" ref="I1881">IFERROR(IF(ISNUMBER(H1881),(H1881-INDEX('Price Data'!K:K,MATCH(TEXT(A1881,"YYYY-MM-DD"),'Price Data'!J:J,0)+1))/INDEX('Price Data'!K:K,MATCH(TEXT(A1881,"YYYY-MM-DD"),'Price Data'!J:J,0)+1),""),"")</f>
        <v>-2.0618556701030948E-2</v>
      </c>
      <c r="J1881" s="34">
        <f>IFERROR(INDEX('Price Data'!N:N,MATCH(TEXT(A1881,"YYYY-MM-DD"),'Price Data'!M:M,0)),"")</f>
        <v>2.06</v>
      </c>
      <c r="K1881" s="10" cm="1">
        <f t="array" ref="K1881">IFERROR(IF(ISNUMBER(J1881),(J1881-INDEX('Price Data'!N:N,MATCH(TEXT(A1881,"YYYY-MM-DD"),'Price Data'!M:M,0)+1))/INDEX('Price Data'!N:N,MATCH(TEXT(A1881,"YYYY-MM-DD"),'Price Data'!M:M,0)+1),""),"")</f>
        <v>-9.6153846153846229E-3</v>
      </c>
      <c r="L1881" s="34">
        <f>IFERROR(INDEX('Price Data'!Q:Q,MATCH(TEXT(A1881,"YYYY-MM-DD"),'Price Data'!P:P,0)),"")</f>
        <v>1.74</v>
      </c>
      <c r="M1881" s="10" cm="1">
        <f t="array" ref="M1881">IFERROR(IF(ISNUMBER(L1881),(L1881-INDEX('Price Data'!Q:Q,MATCH(TEXT(A1881,"YYYY-MM-DD"),'Price Data'!P:P,0)+1))/INDEX('Price Data'!Q:Q,MATCH(TEXT(A1881,"YYYY-MM-DD"),'Price Data'!P:P,0)+1),""),"")</f>
        <v>0</v>
      </c>
      <c r="N1881" s="34">
        <f>IFERROR(INDEX('Price Data'!T:T,MATCH(TEXT(A1881,"YYYY-MM-DD"),'Price Data'!S:S,0)),"")</f>
        <v>1.69</v>
      </c>
      <c r="O1881" s="10" cm="1">
        <f t="array" ref="O1881">IFERROR(IF(ISNUMBER(N1881),(N1881-INDEX('Price Data'!T:T,MATCH(TEXT(A1881,"YYYY-MM-DD"),'Price Data'!S:S,0)+1))/INDEX('Price Data'!T:T,MATCH(TEXT(A1881,"YYYY-MM-DD"),'Price Data'!S:S,0)+1),""),"")</f>
        <v>-5.8823529411764757E-3</v>
      </c>
    </row>
    <row r="1882" spans="1:15" x14ac:dyDescent="0.3">
      <c r="A1882" s="8">
        <v>43701</v>
      </c>
      <c r="B1882" s="34" t="str">
        <f>IFERROR(INDEX('Price Data'!B:B,MATCH(TEXT(A1882,"YYYY-MM-DD"),'Price Data'!A:A,0)),"")</f>
        <v/>
      </c>
      <c r="C1882" s="10" t="str" cm="1">
        <f t="array" ref="C1882">IFERROR(IF(ISNUMBER(B1882),(B1882-INDEX('Price Data'!B:B,MATCH(TEXT(A1882,"YYYY-MM-DD"),'Price Data'!A:A,0)+1))/INDEX('Price Data'!B:B,MATCH(TEXT(A1882,"YYYY-MM-DD"),'Price Data'!A:A,0)+1),""),"")</f>
        <v/>
      </c>
      <c r="D1882" s="34" t="str">
        <f>IFERROR(INDEX('Price Data'!E:E,MATCH(TEXT(A1882,"YYYY-MM-DD"),'Price Data'!D:D,0)),"")</f>
        <v/>
      </c>
      <c r="E1882" s="10" t="str" cm="1">
        <f t="array" ref="E1882">IFERROR(IF(ISNUMBER(D1882),(D1882-INDEX('Price Data'!E:E,MATCH(TEXT(A1882,"YYYY-MM-DD"),'Price Data'!D:D,0)+1))/INDEX('Price Data'!E:E,MATCH(TEXT(A1882,"YYYY-MM-DD"),'Price Data'!D:D,0)+1),""),"")</f>
        <v/>
      </c>
      <c r="F1882" s="34" t="str">
        <f>IFERROR(INDEX('Price Data'!H:H,MATCH(TEXT(A1882,"YYYY-MM-DD"),'Price Data'!G:G,0)),"")</f>
        <v/>
      </c>
      <c r="G1882" s="10" t="str" cm="1">
        <f t="array" ref="G1882">IFERROR(IF(ISNUMBER(F1882),(F1882-INDEX('Price Data'!H:H,MATCH(TEXT(A1882,"YYYY-MM-DD"),'Price Data'!G:G,0)+1))/INDEX('Price Data'!H:H,MATCH(TEXT(A1882,"YYYY-MM-DD"),'Price Data'!G:G,0)+1),""),"")</f>
        <v/>
      </c>
      <c r="H1882" s="34" t="str">
        <f>IFERROR(INDEX('Price Data'!K:K,MATCH(TEXT(A1882,"YYYY-MM-DD"),'Price Data'!J:J,0)),"")</f>
        <v/>
      </c>
      <c r="I1882" s="10" t="str" cm="1">
        <f t="array" ref="I1882">IFERROR(IF(ISNUMBER(H1882),(H1882-INDEX('Price Data'!K:K,MATCH(TEXT(A1882,"YYYY-MM-DD"),'Price Data'!J:J,0)+1))/INDEX('Price Data'!K:K,MATCH(TEXT(A1882,"YYYY-MM-DD"),'Price Data'!J:J,0)+1),""),"")</f>
        <v/>
      </c>
      <c r="J1882" s="34" t="str">
        <f>IFERROR(INDEX('Price Data'!N:N,MATCH(TEXT(A1882,"YYYY-MM-DD"),'Price Data'!M:M,0)),"")</f>
        <v/>
      </c>
      <c r="K1882" s="10" t="str" cm="1">
        <f t="array" ref="K1882">IFERROR(IF(ISNUMBER(J1882),(J1882-INDEX('Price Data'!N:N,MATCH(TEXT(A1882,"YYYY-MM-DD"),'Price Data'!M:M,0)+1))/INDEX('Price Data'!N:N,MATCH(TEXT(A1882,"YYYY-MM-DD"),'Price Data'!M:M,0)+1),""),"")</f>
        <v/>
      </c>
      <c r="L1882" s="34" t="str">
        <f>IFERROR(INDEX('Price Data'!Q:Q,MATCH(TEXT(A1882,"YYYY-MM-DD"),'Price Data'!P:P,0)),"")</f>
        <v/>
      </c>
      <c r="M1882" s="10" t="str" cm="1">
        <f t="array" ref="M1882">IFERROR(IF(ISNUMBER(L1882),(L1882-INDEX('Price Data'!Q:Q,MATCH(TEXT(A1882,"YYYY-MM-DD"),'Price Data'!P:P,0)+1))/INDEX('Price Data'!Q:Q,MATCH(TEXT(A1882,"YYYY-MM-DD"),'Price Data'!P:P,0)+1),""),"")</f>
        <v/>
      </c>
      <c r="N1882" s="34" t="str">
        <f>IFERROR(INDEX('Price Data'!T:T,MATCH(TEXT(A1882,"YYYY-MM-DD"),'Price Data'!S:S,0)),"")</f>
        <v/>
      </c>
      <c r="O1882" s="10" t="str" cm="1">
        <f t="array" ref="O1882">IFERROR(IF(ISNUMBER(N1882),(N1882-INDEX('Price Data'!T:T,MATCH(TEXT(A1882,"YYYY-MM-DD"),'Price Data'!S:S,0)+1))/INDEX('Price Data'!T:T,MATCH(TEXT(A1882,"YYYY-MM-DD"),'Price Data'!S:S,0)+1),""),"")</f>
        <v/>
      </c>
    </row>
    <row r="1883" spans="1:15" x14ac:dyDescent="0.3">
      <c r="A1883" s="8">
        <v>43702</v>
      </c>
      <c r="B1883" s="34" t="str">
        <f>IFERROR(INDEX('Price Data'!B:B,MATCH(TEXT(A1883,"YYYY-MM-DD"),'Price Data'!A:A,0)),"")</f>
        <v/>
      </c>
      <c r="C1883" s="10" t="str" cm="1">
        <f t="array" ref="C1883">IFERROR(IF(ISNUMBER(B1883),(B1883-INDEX('Price Data'!B:B,MATCH(TEXT(A1883,"YYYY-MM-DD"),'Price Data'!A:A,0)+1))/INDEX('Price Data'!B:B,MATCH(TEXT(A1883,"YYYY-MM-DD"),'Price Data'!A:A,0)+1),""),"")</f>
        <v/>
      </c>
      <c r="D1883" s="34" t="str">
        <f>IFERROR(INDEX('Price Data'!E:E,MATCH(TEXT(A1883,"YYYY-MM-DD"),'Price Data'!D:D,0)),"")</f>
        <v/>
      </c>
      <c r="E1883" s="10" t="str" cm="1">
        <f t="array" ref="E1883">IFERROR(IF(ISNUMBER(D1883),(D1883-INDEX('Price Data'!E:E,MATCH(TEXT(A1883,"YYYY-MM-DD"),'Price Data'!D:D,0)+1))/INDEX('Price Data'!E:E,MATCH(TEXT(A1883,"YYYY-MM-DD"),'Price Data'!D:D,0)+1),""),"")</f>
        <v/>
      </c>
      <c r="F1883" s="34" t="str">
        <f>IFERROR(INDEX('Price Data'!H:H,MATCH(TEXT(A1883,"YYYY-MM-DD"),'Price Data'!G:G,0)),"")</f>
        <v/>
      </c>
      <c r="G1883" s="10" t="str" cm="1">
        <f t="array" ref="G1883">IFERROR(IF(ISNUMBER(F1883),(F1883-INDEX('Price Data'!H:H,MATCH(TEXT(A1883,"YYYY-MM-DD"),'Price Data'!G:G,0)+1))/INDEX('Price Data'!H:H,MATCH(TEXT(A1883,"YYYY-MM-DD"),'Price Data'!G:G,0)+1),""),"")</f>
        <v/>
      </c>
      <c r="H1883" s="34" t="str">
        <f>IFERROR(INDEX('Price Data'!K:K,MATCH(TEXT(A1883,"YYYY-MM-DD"),'Price Data'!J:J,0)),"")</f>
        <v/>
      </c>
      <c r="I1883" s="10" t="str" cm="1">
        <f t="array" ref="I1883">IFERROR(IF(ISNUMBER(H1883),(H1883-INDEX('Price Data'!K:K,MATCH(TEXT(A1883,"YYYY-MM-DD"),'Price Data'!J:J,0)+1))/INDEX('Price Data'!K:K,MATCH(TEXT(A1883,"YYYY-MM-DD"),'Price Data'!J:J,0)+1),""),"")</f>
        <v/>
      </c>
      <c r="J1883" s="34" t="str">
        <f>IFERROR(INDEX('Price Data'!N:N,MATCH(TEXT(A1883,"YYYY-MM-DD"),'Price Data'!M:M,0)),"")</f>
        <v/>
      </c>
      <c r="K1883" s="10" t="str" cm="1">
        <f t="array" ref="K1883">IFERROR(IF(ISNUMBER(J1883),(J1883-INDEX('Price Data'!N:N,MATCH(TEXT(A1883,"YYYY-MM-DD"),'Price Data'!M:M,0)+1))/INDEX('Price Data'!N:N,MATCH(TEXT(A1883,"YYYY-MM-DD"),'Price Data'!M:M,0)+1),""),"")</f>
        <v/>
      </c>
      <c r="L1883" s="34" t="str">
        <f>IFERROR(INDEX('Price Data'!Q:Q,MATCH(TEXT(A1883,"YYYY-MM-DD"),'Price Data'!P:P,0)),"")</f>
        <v/>
      </c>
      <c r="M1883" s="10" t="str" cm="1">
        <f t="array" ref="M1883">IFERROR(IF(ISNUMBER(L1883),(L1883-INDEX('Price Data'!Q:Q,MATCH(TEXT(A1883,"YYYY-MM-DD"),'Price Data'!P:P,0)+1))/INDEX('Price Data'!Q:Q,MATCH(TEXT(A1883,"YYYY-MM-DD"),'Price Data'!P:P,0)+1),""),"")</f>
        <v/>
      </c>
      <c r="N1883" s="34" t="str">
        <f>IFERROR(INDEX('Price Data'!T:T,MATCH(TEXT(A1883,"YYYY-MM-DD"),'Price Data'!S:S,0)),"")</f>
        <v/>
      </c>
      <c r="O1883" s="10" t="str" cm="1">
        <f t="array" ref="O1883">IFERROR(IF(ISNUMBER(N1883),(N1883-INDEX('Price Data'!T:T,MATCH(TEXT(A1883,"YYYY-MM-DD"),'Price Data'!S:S,0)+1))/INDEX('Price Data'!T:T,MATCH(TEXT(A1883,"YYYY-MM-DD"),'Price Data'!S:S,0)+1),""),"")</f>
        <v/>
      </c>
    </row>
    <row r="1884" spans="1:15" x14ac:dyDescent="0.3">
      <c r="A1884" s="8">
        <v>43703</v>
      </c>
      <c r="B1884" s="34">
        <f>IFERROR(INDEX('Price Data'!B:B,MATCH(TEXT(A1884,"YYYY-MM-DD"),'Price Data'!A:A,0)),"")</f>
        <v>20677</v>
      </c>
      <c r="C1884" s="10" cm="1">
        <f t="array" ref="C1884">IFERROR(IF(ISNUMBER(B1884),(B1884-INDEX('Price Data'!B:B,MATCH(TEXT(A1884,"YYYY-MM-DD"),'Price Data'!A:A,0)+1))/INDEX('Price Data'!B:B,MATCH(TEXT(A1884,"YYYY-MM-DD"),'Price Data'!A:A,0)+1),""),"")</f>
        <v>9.9150141643059488E-3</v>
      </c>
      <c r="D1884" s="34">
        <f>IFERROR(INDEX('Price Data'!E:E,MATCH(TEXT(A1884,"YYYY-MM-DD"),'Price Data'!D:D,0)),"")</f>
        <v>9.59</v>
      </c>
      <c r="E1884" s="10" cm="1">
        <f t="array" ref="E1884">IFERROR(IF(ISNUMBER(D1884),(D1884-INDEX('Price Data'!E:E,MATCH(TEXT(A1884,"YYYY-MM-DD"),'Price Data'!D:D,0)+1))/INDEX('Price Data'!E:E,MATCH(TEXT(A1884,"YYYY-MM-DD"),'Price Data'!D:D,0)+1),""),"")</f>
        <v>1.4814814814814876E-2</v>
      </c>
      <c r="F1884" s="34">
        <f>IFERROR(INDEX('Price Data'!H:H,MATCH(TEXT(A1884,"YYYY-MM-DD"),'Price Data'!G:G,0)),"")</f>
        <v>132.300003</v>
      </c>
      <c r="G1884" s="10" cm="1">
        <f t="array" ref="G1884">IFERROR(IF(ISNUMBER(F1884),(F1884-INDEX('Price Data'!H:H,MATCH(TEXT(A1884,"YYYY-MM-DD"),'Price Data'!G:G,0)+1))/INDEX('Price Data'!H:H,MATCH(TEXT(A1884,"YYYY-MM-DD"),'Price Data'!G:G,0)+1),""),"")</f>
        <v>1.2241821245030385E-2</v>
      </c>
      <c r="H1884" s="34">
        <f>IFERROR(INDEX('Price Data'!K:K,MATCH(TEXT(A1884,"YYYY-MM-DD"),'Price Data'!J:J,0)),"")</f>
        <v>1.94</v>
      </c>
      <c r="I1884" s="10" cm="1">
        <f t="array" ref="I1884">IFERROR(IF(ISNUMBER(H1884),(H1884-INDEX('Price Data'!K:K,MATCH(TEXT(A1884,"YYYY-MM-DD"),'Price Data'!J:J,0)+1))/INDEX('Price Data'!K:K,MATCH(TEXT(A1884,"YYYY-MM-DD"),'Price Data'!J:J,0)+1),""),"")</f>
        <v>2.1052631578947389E-2</v>
      </c>
      <c r="J1884" s="34">
        <f>IFERROR(INDEX('Price Data'!N:N,MATCH(TEXT(A1884,"YYYY-MM-DD"),'Price Data'!M:M,0)),"")</f>
        <v>2.08</v>
      </c>
      <c r="K1884" s="10" cm="1">
        <f t="array" ref="K1884">IFERROR(IF(ISNUMBER(J1884),(J1884-INDEX('Price Data'!N:N,MATCH(TEXT(A1884,"YYYY-MM-DD"),'Price Data'!M:M,0)+1))/INDEX('Price Data'!N:N,MATCH(TEXT(A1884,"YYYY-MM-DD"),'Price Data'!M:M,0)+1),""),"")</f>
        <v>9.7087378640776777E-3</v>
      </c>
      <c r="L1884" s="34">
        <f>IFERROR(INDEX('Price Data'!Q:Q,MATCH(TEXT(A1884,"YYYY-MM-DD"),'Price Data'!P:P,0)),"")</f>
        <v>1.76</v>
      </c>
      <c r="M1884" s="10" cm="1">
        <f t="array" ref="M1884">IFERROR(IF(ISNUMBER(L1884),(L1884-INDEX('Price Data'!Q:Q,MATCH(TEXT(A1884,"YYYY-MM-DD"),'Price Data'!P:P,0)+1))/INDEX('Price Data'!Q:Q,MATCH(TEXT(A1884,"YYYY-MM-DD"),'Price Data'!P:P,0)+1),""),"")</f>
        <v>1.1494252873563229E-2</v>
      </c>
      <c r="N1884" s="34">
        <f>IFERROR(INDEX('Price Data'!T:T,MATCH(TEXT(A1884,"YYYY-MM-DD"),'Price Data'!S:S,0)),"")</f>
        <v>1.68</v>
      </c>
      <c r="O1884" s="10" cm="1">
        <f t="array" ref="O1884">IFERROR(IF(ISNUMBER(N1884),(N1884-INDEX('Price Data'!T:T,MATCH(TEXT(A1884,"YYYY-MM-DD"),'Price Data'!S:S,0)+1))/INDEX('Price Data'!T:T,MATCH(TEXT(A1884,"YYYY-MM-DD"),'Price Data'!S:S,0)+1),""),"")</f>
        <v>-5.9171597633136145E-3</v>
      </c>
    </row>
    <row r="1885" spans="1:15" x14ac:dyDescent="0.3">
      <c r="A1885" s="8">
        <v>43704</v>
      </c>
      <c r="B1885" s="34">
        <f>IFERROR(INDEX('Price Data'!B:B,MATCH(TEXT(A1885,"YYYY-MM-DD"),'Price Data'!A:A,0)),"")</f>
        <v>20991</v>
      </c>
      <c r="C1885" s="10" cm="1">
        <f t="array" ref="C1885">IFERROR(IF(ISNUMBER(B1885),(B1885-INDEX('Price Data'!B:B,MATCH(TEXT(A1885,"YYYY-MM-DD"),'Price Data'!A:A,0)+1))/INDEX('Price Data'!B:B,MATCH(TEXT(A1885,"YYYY-MM-DD"),'Price Data'!A:A,0)+1),""),"")</f>
        <v>1.5185955409392079E-2</v>
      </c>
      <c r="D1885" s="34">
        <f>IFERROR(INDEX('Price Data'!E:E,MATCH(TEXT(A1885,"YYYY-MM-DD"),'Price Data'!D:D,0)),"")</f>
        <v>9.7200000000000006</v>
      </c>
      <c r="E1885" s="10" cm="1">
        <f t="array" ref="E1885">IFERROR(IF(ISNUMBER(D1885),(D1885-INDEX('Price Data'!E:E,MATCH(TEXT(A1885,"YYYY-MM-DD"),'Price Data'!D:D,0)+1))/INDEX('Price Data'!E:E,MATCH(TEXT(A1885,"YYYY-MM-DD"),'Price Data'!D:D,0)+1),""),"")</f>
        <v>1.3555787278415098E-2</v>
      </c>
      <c r="F1885" s="34">
        <f>IFERROR(INDEX('Price Data'!H:H,MATCH(TEXT(A1885,"YYYY-MM-DD"),'Price Data'!G:G,0)),"")</f>
        <v>134.60000600000001</v>
      </c>
      <c r="G1885" s="10" cm="1">
        <f t="array" ref="G1885">IFERROR(IF(ISNUMBER(F1885),(F1885-INDEX('Price Data'!H:H,MATCH(TEXT(A1885,"YYYY-MM-DD"),'Price Data'!G:G,0)+1))/INDEX('Price Data'!H:H,MATCH(TEXT(A1885,"YYYY-MM-DD"),'Price Data'!G:G,0)+1),""),"")</f>
        <v>1.7384753951970838E-2</v>
      </c>
      <c r="H1885" s="34">
        <f>IFERROR(INDEX('Price Data'!K:K,MATCH(TEXT(A1885,"YYYY-MM-DD"),'Price Data'!J:J,0)),"")</f>
        <v>1.95</v>
      </c>
      <c r="I1885" s="10" cm="1">
        <f t="array" ref="I1885">IFERROR(IF(ISNUMBER(H1885),(H1885-INDEX('Price Data'!K:K,MATCH(TEXT(A1885,"YYYY-MM-DD"),'Price Data'!J:J,0)+1))/INDEX('Price Data'!K:K,MATCH(TEXT(A1885,"YYYY-MM-DD"),'Price Data'!J:J,0)+1),""),"")</f>
        <v>5.1546391752577371E-3</v>
      </c>
      <c r="J1885" s="34">
        <f>IFERROR(INDEX('Price Data'!N:N,MATCH(TEXT(A1885,"YYYY-MM-DD"),'Price Data'!M:M,0)),"")</f>
        <v>2.17</v>
      </c>
      <c r="K1885" s="10" cm="1">
        <f t="array" ref="K1885">IFERROR(IF(ISNUMBER(J1885),(J1885-INDEX('Price Data'!N:N,MATCH(TEXT(A1885,"YYYY-MM-DD"),'Price Data'!M:M,0)+1))/INDEX('Price Data'!N:N,MATCH(TEXT(A1885,"YYYY-MM-DD"),'Price Data'!M:M,0)+1),""),"")</f>
        <v>4.3269230769230699E-2</v>
      </c>
      <c r="L1885" s="34">
        <f>IFERROR(INDEX('Price Data'!Q:Q,MATCH(TEXT(A1885,"YYYY-MM-DD"),'Price Data'!P:P,0)),"")</f>
        <v>1.82</v>
      </c>
      <c r="M1885" s="10" cm="1">
        <f t="array" ref="M1885">IFERROR(IF(ISNUMBER(L1885),(L1885-INDEX('Price Data'!Q:Q,MATCH(TEXT(A1885,"YYYY-MM-DD"),'Price Data'!P:P,0)+1))/INDEX('Price Data'!Q:Q,MATCH(TEXT(A1885,"YYYY-MM-DD"),'Price Data'!P:P,0)+1),""),"")</f>
        <v>3.4090909090909123E-2</v>
      </c>
      <c r="N1885" s="34">
        <f>IFERROR(INDEX('Price Data'!T:T,MATCH(TEXT(A1885,"YYYY-MM-DD"),'Price Data'!S:S,0)),"")</f>
        <v>1.7</v>
      </c>
      <c r="O1885" s="10" cm="1">
        <f t="array" ref="O1885">IFERROR(IF(ISNUMBER(N1885),(N1885-INDEX('Price Data'!T:T,MATCH(TEXT(A1885,"YYYY-MM-DD"),'Price Data'!S:S,0)+1))/INDEX('Price Data'!T:T,MATCH(TEXT(A1885,"YYYY-MM-DD"),'Price Data'!S:S,0)+1),""),"")</f>
        <v>1.1904761904761916E-2</v>
      </c>
    </row>
    <row r="1886" spans="1:15" x14ac:dyDescent="0.3">
      <c r="A1886" s="8">
        <v>43705</v>
      </c>
      <c r="B1886" s="34">
        <f>IFERROR(INDEX('Price Data'!B:B,MATCH(TEXT(A1886,"YYYY-MM-DD"),'Price Data'!A:A,0)),"")</f>
        <v>20991</v>
      </c>
      <c r="C1886" s="10" cm="1">
        <f t="array" ref="C1886">IFERROR(IF(ISNUMBER(B1886),(B1886-INDEX('Price Data'!B:B,MATCH(TEXT(A1886,"YYYY-MM-DD"),'Price Data'!A:A,0)+1))/INDEX('Price Data'!B:B,MATCH(TEXT(A1886,"YYYY-MM-DD"),'Price Data'!A:A,0)+1),""),"")</f>
        <v>0</v>
      </c>
      <c r="D1886" s="34">
        <f>IFERROR(INDEX('Price Data'!E:E,MATCH(TEXT(A1886,"YYYY-MM-DD"),'Price Data'!D:D,0)),"")</f>
        <v>9.89</v>
      </c>
      <c r="E1886" s="10" cm="1">
        <f t="array" ref="E1886">IFERROR(IF(ISNUMBER(D1886),(D1886-INDEX('Price Data'!E:E,MATCH(TEXT(A1886,"YYYY-MM-DD"),'Price Data'!D:D,0)+1))/INDEX('Price Data'!E:E,MATCH(TEXT(A1886,"YYYY-MM-DD"),'Price Data'!D:D,0)+1),""),"")</f>
        <v>1.7489711934156372E-2</v>
      </c>
      <c r="F1886" s="34">
        <f>IFERROR(INDEX('Price Data'!H:H,MATCH(TEXT(A1886,"YYYY-MM-DD"),'Price Data'!G:G,0)),"")</f>
        <v>134.699997</v>
      </c>
      <c r="G1886" s="10" cm="1">
        <f t="array" ref="G1886">IFERROR(IF(ISNUMBER(F1886),(F1886-INDEX('Price Data'!H:H,MATCH(TEXT(A1886,"YYYY-MM-DD"),'Price Data'!G:G,0)+1))/INDEX('Price Data'!H:H,MATCH(TEXT(A1886,"YYYY-MM-DD"),'Price Data'!G:G,0)+1),""),"")</f>
        <v>7.4287515262063666E-4</v>
      </c>
      <c r="H1886" s="34">
        <f>IFERROR(INDEX('Price Data'!K:K,MATCH(TEXT(A1886,"YYYY-MM-DD"),'Price Data'!J:J,0)),"")</f>
        <v>1.97</v>
      </c>
      <c r="I1886" s="10" cm="1">
        <f t="array" ref="I1886">IFERROR(IF(ISNUMBER(H1886),(H1886-INDEX('Price Data'!K:K,MATCH(TEXT(A1886,"YYYY-MM-DD"),'Price Data'!J:J,0)+1))/INDEX('Price Data'!K:K,MATCH(TEXT(A1886,"YYYY-MM-DD"),'Price Data'!J:J,0)+1),""),"")</f>
        <v>1.0256410256410265E-2</v>
      </c>
      <c r="J1886" s="34">
        <f>IFERROR(INDEX('Price Data'!N:N,MATCH(TEXT(A1886,"YYYY-MM-DD"),'Price Data'!M:M,0)),"")</f>
        <v>2.16</v>
      </c>
      <c r="K1886" s="10" cm="1">
        <f t="array" ref="K1886">IFERROR(IF(ISNUMBER(J1886),(J1886-INDEX('Price Data'!N:N,MATCH(TEXT(A1886,"YYYY-MM-DD"),'Price Data'!M:M,0)+1))/INDEX('Price Data'!N:N,MATCH(TEXT(A1886,"YYYY-MM-DD"),'Price Data'!M:M,0)+1),""),"")</f>
        <v>-4.608294930875478E-3</v>
      </c>
      <c r="L1886" s="34">
        <f>IFERROR(INDEX('Price Data'!Q:Q,MATCH(TEXT(A1886,"YYYY-MM-DD"),'Price Data'!P:P,0)),"")</f>
        <v>1.84</v>
      </c>
      <c r="M1886" s="10" cm="1">
        <f t="array" ref="M1886">IFERROR(IF(ISNUMBER(L1886),(L1886-INDEX('Price Data'!Q:Q,MATCH(TEXT(A1886,"YYYY-MM-DD"),'Price Data'!P:P,0)+1))/INDEX('Price Data'!Q:Q,MATCH(TEXT(A1886,"YYYY-MM-DD"),'Price Data'!P:P,0)+1),""),"")</f>
        <v>1.0989010989010999E-2</v>
      </c>
      <c r="N1886" s="34">
        <f>IFERROR(INDEX('Price Data'!T:T,MATCH(TEXT(A1886,"YYYY-MM-DD"),'Price Data'!S:S,0)),"")</f>
        <v>1.69</v>
      </c>
      <c r="O1886" s="10" cm="1">
        <f t="array" ref="O1886">IFERROR(IF(ISNUMBER(N1886),(N1886-INDEX('Price Data'!T:T,MATCH(TEXT(A1886,"YYYY-MM-DD"),'Price Data'!S:S,0)+1))/INDEX('Price Data'!T:T,MATCH(TEXT(A1886,"YYYY-MM-DD"),'Price Data'!S:S,0)+1),""),"")</f>
        <v>-5.8823529411764757E-3</v>
      </c>
    </row>
    <row r="1887" spans="1:15" x14ac:dyDescent="0.3">
      <c r="A1887" s="8">
        <v>43706</v>
      </c>
      <c r="B1887" s="34">
        <f>IFERROR(INDEX('Price Data'!B:B,MATCH(TEXT(A1887,"YYYY-MM-DD"),'Price Data'!A:A,0)),"")</f>
        <v>21398</v>
      </c>
      <c r="C1887" s="10" cm="1">
        <f t="array" ref="C1887">IFERROR(IF(ISNUMBER(B1887),(B1887-INDEX('Price Data'!B:B,MATCH(TEXT(A1887,"YYYY-MM-DD"),'Price Data'!A:A,0)+1))/INDEX('Price Data'!B:B,MATCH(TEXT(A1887,"YYYY-MM-DD"),'Price Data'!A:A,0)+1),""),"")</f>
        <v>1.9389262064694393E-2</v>
      </c>
      <c r="D1887" s="34">
        <f>IFERROR(INDEX('Price Data'!E:E,MATCH(TEXT(A1887,"YYYY-MM-DD"),'Price Data'!D:D,0)),"")</f>
        <v>10.18</v>
      </c>
      <c r="E1887" s="10" cm="1">
        <f t="array" ref="E1887">IFERROR(IF(ISNUMBER(D1887),(D1887-INDEX('Price Data'!E:E,MATCH(TEXT(A1887,"YYYY-MM-DD"),'Price Data'!D:D,0)+1))/INDEX('Price Data'!E:E,MATCH(TEXT(A1887,"YYYY-MM-DD"),'Price Data'!D:D,0)+1),""),"")</f>
        <v>2.9322548028311336E-2</v>
      </c>
      <c r="F1887" s="34">
        <f>IFERROR(INDEX('Price Data'!H:H,MATCH(TEXT(A1887,"YYYY-MM-DD"),'Price Data'!G:G,0)),"")</f>
        <v>152.39999399999999</v>
      </c>
      <c r="G1887" s="10" cm="1">
        <f t="array" ref="G1887">IFERROR(IF(ISNUMBER(F1887),(F1887-INDEX('Price Data'!H:H,MATCH(TEXT(A1887,"YYYY-MM-DD"),'Price Data'!G:G,0)+1))/INDEX('Price Data'!H:H,MATCH(TEXT(A1887,"YYYY-MM-DD"),'Price Data'!G:G,0)+1),""),"")</f>
        <v>0.13140309869494649</v>
      </c>
      <c r="H1887" s="34">
        <f>IFERROR(INDEX('Price Data'!K:K,MATCH(TEXT(A1887,"YYYY-MM-DD"),'Price Data'!J:J,0)),"")</f>
        <v>2.0099999999999998</v>
      </c>
      <c r="I1887" s="10" cm="1">
        <f t="array" ref="I1887">IFERROR(IF(ISNUMBER(H1887),(H1887-INDEX('Price Data'!K:K,MATCH(TEXT(A1887,"YYYY-MM-DD"),'Price Data'!J:J,0)+1))/INDEX('Price Data'!K:K,MATCH(TEXT(A1887,"YYYY-MM-DD"),'Price Data'!J:J,0)+1),""),"")</f>
        <v>2.0304568527918686E-2</v>
      </c>
      <c r="J1887" s="34">
        <f>IFERROR(INDEX('Price Data'!N:N,MATCH(TEXT(A1887,"YYYY-MM-DD"),'Price Data'!M:M,0)),"")</f>
        <v>2.2000000000000002</v>
      </c>
      <c r="K1887" s="10" cm="1">
        <f t="array" ref="K1887">IFERROR(IF(ISNUMBER(J1887),(J1887-INDEX('Price Data'!N:N,MATCH(TEXT(A1887,"YYYY-MM-DD"),'Price Data'!M:M,0)+1))/INDEX('Price Data'!N:N,MATCH(TEXT(A1887,"YYYY-MM-DD"),'Price Data'!M:M,0)+1),""),"")</f>
        <v>1.8518518518518535E-2</v>
      </c>
      <c r="L1887" s="34">
        <f>IFERROR(INDEX('Price Data'!Q:Q,MATCH(TEXT(A1887,"YYYY-MM-DD"),'Price Data'!P:P,0)),"")</f>
        <v>1.89</v>
      </c>
      <c r="M1887" s="10" cm="1">
        <f t="array" ref="M1887">IFERROR(IF(ISNUMBER(L1887),(L1887-INDEX('Price Data'!Q:Q,MATCH(TEXT(A1887,"YYYY-MM-DD"),'Price Data'!P:P,0)+1))/INDEX('Price Data'!Q:Q,MATCH(TEXT(A1887,"YYYY-MM-DD"),'Price Data'!P:P,0)+1),""),"")</f>
        <v>2.7173913043478163E-2</v>
      </c>
      <c r="N1887" s="34">
        <f>IFERROR(INDEX('Price Data'!T:T,MATCH(TEXT(A1887,"YYYY-MM-DD"),'Price Data'!S:S,0)),"")</f>
        <v>1.74</v>
      </c>
      <c r="O1887" s="10" cm="1">
        <f t="array" ref="O1887">IFERROR(IF(ISNUMBER(N1887),(N1887-INDEX('Price Data'!T:T,MATCH(TEXT(A1887,"YYYY-MM-DD"),'Price Data'!S:S,0)+1))/INDEX('Price Data'!T:T,MATCH(TEXT(A1887,"YYYY-MM-DD"),'Price Data'!S:S,0)+1),""),"")</f>
        <v>2.9585798816568074E-2</v>
      </c>
    </row>
    <row r="1888" spans="1:15" x14ac:dyDescent="0.3">
      <c r="A1888" s="8">
        <v>43707</v>
      </c>
      <c r="B1888" s="34">
        <f>IFERROR(INDEX('Price Data'!B:B,MATCH(TEXT(A1888,"YYYY-MM-DD"),'Price Data'!A:A,0)),"")</f>
        <v>21323</v>
      </c>
      <c r="C1888" s="10" cm="1">
        <f t="array" ref="C1888">IFERROR(IF(ISNUMBER(B1888),(B1888-INDEX('Price Data'!B:B,MATCH(TEXT(A1888,"YYYY-MM-DD"),'Price Data'!A:A,0)+1))/INDEX('Price Data'!B:B,MATCH(TEXT(A1888,"YYYY-MM-DD"),'Price Data'!A:A,0)+1),""),"")</f>
        <v>-3.5050004673333958E-3</v>
      </c>
      <c r="D1888" s="34">
        <f>IFERROR(INDEX('Price Data'!E:E,MATCH(TEXT(A1888,"YYYY-MM-DD"),'Price Data'!D:D,0)),"")</f>
        <v>10.06</v>
      </c>
      <c r="E1888" s="10" cm="1">
        <f t="array" ref="E1888">IFERROR(IF(ISNUMBER(D1888),(D1888-INDEX('Price Data'!E:E,MATCH(TEXT(A1888,"YYYY-MM-DD"),'Price Data'!D:D,0)+1))/INDEX('Price Data'!E:E,MATCH(TEXT(A1888,"YYYY-MM-DD"),'Price Data'!D:D,0)+1),""),"")</f>
        <v>-1.1787819253438038E-2</v>
      </c>
      <c r="F1888" s="34">
        <f>IFERROR(INDEX('Price Data'!H:H,MATCH(TEXT(A1888,"YYYY-MM-DD"),'Price Data'!G:G,0)),"")</f>
        <v>145</v>
      </c>
      <c r="G1888" s="10" cm="1">
        <f t="array" ref="G1888">IFERROR(IF(ISNUMBER(F1888),(F1888-INDEX('Price Data'!H:H,MATCH(TEXT(A1888,"YYYY-MM-DD"),'Price Data'!G:G,0)+1))/INDEX('Price Data'!H:H,MATCH(TEXT(A1888,"YYYY-MM-DD"),'Price Data'!G:G,0)+1),""),"")</f>
        <v>-4.8556392987784455E-2</v>
      </c>
      <c r="H1888" s="34">
        <f>IFERROR(INDEX('Price Data'!K:K,MATCH(TEXT(A1888,"YYYY-MM-DD"),'Price Data'!J:J,0)),"")</f>
        <v>1.99</v>
      </c>
      <c r="I1888" s="10" cm="1">
        <f t="array" ref="I1888">IFERROR(IF(ISNUMBER(H1888),(H1888-INDEX('Price Data'!K:K,MATCH(TEXT(A1888,"YYYY-MM-DD"),'Price Data'!J:J,0)+1))/INDEX('Price Data'!K:K,MATCH(TEXT(A1888,"YYYY-MM-DD"),'Price Data'!J:J,0)+1),""),"")</f>
        <v>-9.9502487562188047E-3</v>
      </c>
      <c r="J1888" s="34">
        <f>IFERROR(INDEX('Price Data'!N:N,MATCH(TEXT(A1888,"YYYY-MM-DD"),'Price Data'!M:M,0)),"")</f>
        <v>2.1800000000000002</v>
      </c>
      <c r="K1888" s="10" cm="1">
        <f t="array" ref="K1888">IFERROR(IF(ISNUMBER(J1888),(J1888-INDEX('Price Data'!N:N,MATCH(TEXT(A1888,"YYYY-MM-DD"),'Price Data'!M:M,0)+1))/INDEX('Price Data'!N:N,MATCH(TEXT(A1888,"YYYY-MM-DD"),'Price Data'!M:M,0)+1),""),"")</f>
        <v>-9.0909090909090974E-3</v>
      </c>
      <c r="L1888" s="34">
        <f>IFERROR(INDEX('Price Data'!Q:Q,MATCH(TEXT(A1888,"YYYY-MM-DD"),'Price Data'!P:P,0)),"")</f>
        <v>1.83</v>
      </c>
      <c r="M1888" s="10" cm="1">
        <f t="array" ref="M1888">IFERROR(IF(ISNUMBER(L1888),(L1888-INDEX('Price Data'!Q:Q,MATCH(TEXT(A1888,"YYYY-MM-DD"),'Price Data'!P:P,0)+1))/INDEX('Price Data'!Q:Q,MATCH(TEXT(A1888,"YYYY-MM-DD"),'Price Data'!P:P,0)+1),""),"")</f>
        <v>-3.1746031746031661E-2</v>
      </c>
      <c r="N1888" s="34">
        <f>IFERROR(INDEX('Price Data'!T:T,MATCH(TEXT(A1888,"YYYY-MM-DD"),'Price Data'!S:S,0)),"")</f>
        <v>1.7</v>
      </c>
      <c r="O1888" s="10" cm="1">
        <f t="array" ref="O1888">IFERROR(IF(ISNUMBER(N1888),(N1888-INDEX('Price Data'!T:T,MATCH(TEXT(A1888,"YYYY-MM-DD"),'Price Data'!S:S,0)+1))/INDEX('Price Data'!T:T,MATCH(TEXT(A1888,"YYYY-MM-DD"),'Price Data'!S:S,0)+1),""),"")</f>
        <v>-2.2988505747126457E-2</v>
      </c>
    </row>
    <row r="1889" spans="1:15" x14ac:dyDescent="0.3">
      <c r="A1889" s="8">
        <v>43708</v>
      </c>
      <c r="B1889" s="34" t="str">
        <f>IFERROR(INDEX('Price Data'!B:B,MATCH(TEXT(A1889,"YYYY-MM-DD"),'Price Data'!A:A,0)),"")</f>
        <v/>
      </c>
      <c r="C1889" s="10" t="str" cm="1">
        <f t="array" ref="C1889">IFERROR(IF(ISNUMBER(B1889),(B1889-INDEX('Price Data'!B:B,MATCH(TEXT(A1889,"YYYY-MM-DD"),'Price Data'!A:A,0)+1))/INDEX('Price Data'!B:B,MATCH(TEXT(A1889,"YYYY-MM-DD"),'Price Data'!A:A,0)+1),""),"")</f>
        <v/>
      </c>
      <c r="D1889" s="34" t="str">
        <f>IFERROR(INDEX('Price Data'!E:E,MATCH(TEXT(A1889,"YYYY-MM-DD"),'Price Data'!D:D,0)),"")</f>
        <v/>
      </c>
      <c r="E1889" s="10" t="str" cm="1">
        <f t="array" ref="E1889">IFERROR(IF(ISNUMBER(D1889),(D1889-INDEX('Price Data'!E:E,MATCH(TEXT(A1889,"YYYY-MM-DD"),'Price Data'!D:D,0)+1))/INDEX('Price Data'!E:E,MATCH(TEXT(A1889,"YYYY-MM-DD"),'Price Data'!D:D,0)+1),""),"")</f>
        <v/>
      </c>
      <c r="F1889" s="34" t="str">
        <f>IFERROR(INDEX('Price Data'!H:H,MATCH(TEXT(A1889,"YYYY-MM-DD"),'Price Data'!G:G,0)),"")</f>
        <v/>
      </c>
      <c r="G1889" s="10" t="str" cm="1">
        <f t="array" ref="G1889">IFERROR(IF(ISNUMBER(F1889),(F1889-INDEX('Price Data'!H:H,MATCH(TEXT(A1889,"YYYY-MM-DD"),'Price Data'!G:G,0)+1))/INDEX('Price Data'!H:H,MATCH(TEXT(A1889,"YYYY-MM-DD"),'Price Data'!G:G,0)+1),""),"")</f>
        <v/>
      </c>
      <c r="H1889" s="34" t="str">
        <f>IFERROR(INDEX('Price Data'!K:K,MATCH(TEXT(A1889,"YYYY-MM-DD"),'Price Data'!J:J,0)),"")</f>
        <v/>
      </c>
      <c r="I1889" s="10" t="str" cm="1">
        <f t="array" ref="I1889">IFERROR(IF(ISNUMBER(H1889),(H1889-INDEX('Price Data'!K:K,MATCH(TEXT(A1889,"YYYY-MM-DD"),'Price Data'!J:J,0)+1))/INDEX('Price Data'!K:K,MATCH(TEXT(A1889,"YYYY-MM-DD"),'Price Data'!J:J,0)+1),""),"")</f>
        <v/>
      </c>
      <c r="J1889" s="34" t="str">
        <f>IFERROR(INDEX('Price Data'!N:N,MATCH(TEXT(A1889,"YYYY-MM-DD"),'Price Data'!M:M,0)),"")</f>
        <v/>
      </c>
      <c r="K1889" s="10" t="str" cm="1">
        <f t="array" ref="K1889">IFERROR(IF(ISNUMBER(J1889),(J1889-INDEX('Price Data'!N:N,MATCH(TEXT(A1889,"YYYY-MM-DD"),'Price Data'!M:M,0)+1))/INDEX('Price Data'!N:N,MATCH(TEXT(A1889,"YYYY-MM-DD"),'Price Data'!M:M,0)+1),""),"")</f>
        <v/>
      </c>
      <c r="L1889" s="34" t="str">
        <f>IFERROR(INDEX('Price Data'!Q:Q,MATCH(TEXT(A1889,"YYYY-MM-DD"),'Price Data'!P:P,0)),"")</f>
        <v/>
      </c>
      <c r="M1889" s="10" t="str" cm="1">
        <f t="array" ref="M1889">IFERROR(IF(ISNUMBER(L1889),(L1889-INDEX('Price Data'!Q:Q,MATCH(TEXT(A1889,"YYYY-MM-DD"),'Price Data'!P:P,0)+1))/INDEX('Price Data'!Q:Q,MATCH(TEXT(A1889,"YYYY-MM-DD"),'Price Data'!P:P,0)+1),""),"")</f>
        <v/>
      </c>
      <c r="N1889" s="34" t="str">
        <f>IFERROR(INDEX('Price Data'!T:T,MATCH(TEXT(A1889,"YYYY-MM-DD"),'Price Data'!S:S,0)),"")</f>
        <v/>
      </c>
      <c r="O1889" s="10" t="str" cm="1">
        <f t="array" ref="O1889">IFERROR(IF(ISNUMBER(N1889),(N1889-INDEX('Price Data'!T:T,MATCH(TEXT(A1889,"YYYY-MM-DD"),'Price Data'!S:S,0)+1))/INDEX('Price Data'!T:T,MATCH(TEXT(A1889,"YYYY-MM-DD"),'Price Data'!S:S,0)+1),""),"")</f>
        <v/>
      </c>
    </row>
    <row r="1890" spans="1:15" x14ac:dyDescent="0.3">
      <c r="A1890" s="8">
        <v>43709</v>
      </c>
      <c r="B1890" s="34" t="str">
        <f>IFERROR(INDEX('Price Data'!B:B,MATCH(TEXT(A1890,"YYYY-MM-DD"),'Price Data'!A:A,0)),"")</f>
        <v/>
      </c>
      <c r="C1890" s="10" t="str" cm="1">
        <f t="array" ref="C1890">IFERROR(IF(ISNUMBER(B1890),(B1890-INDEX('Price Data'!B:B,MATCH(TEXT(A1890,"YYYY-MM-DD"),'Price Data'!A:A,0)+1))/INDEX('Price Data'!B:B,MATCH(TEXT(A1890,"YYYY-MM-DD"),'Price Data'!A:A,0)+1),""),"")</f>
        <v/>
      </c>
      <c r="D1890" s="34" t="str">
        <f>IFERROR(INDEX('Price Data'!E:E,MATCH(TEXT(A1890,"YYYY-MM-DD"),'Price Data'!D:D,0)),"")</f>
        <v/>
      </c>
      <c r="E1890" s="10" t="str" cm="1">
        <f t="array" ref="E1890">IFERROR(IF(ISNUMBER(D1890),(D1890-INDEX('Price Data'!E:E,MATCH(TEXT(A1890,"YYYY-MM-DD"),'Price Data'!D:D,0)+1))/INDEX('Price Data'!E:E,MATCH(TEXT(A1890,"YYYY-MM-DD"),'Price Data'!D:D,0)+1),""),"")</f>
        <v/>
      </c>
      <c r="F1890" s="34" t="str">
        <f>IFERROR(INDEX('Price Data'!H:H,MATCH(TEXT(A1890,"YYYY-MM-DD"),'Price Data'!G:G,0)),"")</f>
        <v/>
      </c>
      <c r="G1890" s="10" t="str" cm="1">
        <f t="array" ref="G1890">IFERROR(IF(ISNUMBER(F1890),(F1890-INDEX('Price Data'!H:H,MATCH(TEXT(A1890,"YYYY-MM-DD"),'Price Data'!G:G,0)+1))/INDEX('Price Data'!H:H,MATCH(TEXT(A1890,"YYYY-MM-DD"),'Price Data'!G:G,0)+1),""),"")</f>
        <v/>
      </c>
      <c r="H1890" s="34" t="str">
        <f>IFERROR(INDEX('Price Data'!K:K,MATCH(TEXT(A1890,"YYYY-MM-DD"),'Price Data'!J:J,0)),"")</f>
        <v/>
      </c>
      <c r="I1890" s="10" t="str" cm="1">
        <f t="array" ref="I1890">IFERROR(IF(ISNUMBER(H1890),(H1890-INDEX('Price Data'!K:K,MATCH(TEXT(A1890,"YYYY-MM-DD"),'Price Data'!J:J,0)+1))/INDEX('Price Data'!K:K,MATCH(TEXT(A1890,"YYYY-MM-DD"),'Price Data'!J:J,0)+1),""),"")</f>
        <v/>
      </c>
      <c r="J1890" s="34" t="str">
        <f>IFERROR(INDEX('Price Data'!N:N,MATCH(TEXT(A1890,"YYYY-MM-DD"),'Price Data'!M:M,0)),"")</f>
        <v/>
      </c>
      <c r="K1890" s="10" t="str" cm="1">
        <f t="array" ref="K1890">IFERROR(IF(ISNUMBER(J1890),(J1890-INDEX('Price Data'!N:N,MATCH(TEXT(A1890,"YYYY-MM-DD"),'Price Data'!M:M,0)+1))/INDEX('Price Data'!N:N,MATCH(TEXT(A1890,"YYYY-MM-DD"),'Price Data'!M:M,0)+1),""),"")</f>
        <v/>
      </c>
      <c r="L1890" s="34" t="str">
        <f>IFERROR(INDEX('Price Data'!Q:Q,MATCH(TEXT(A1890,"YYYY-MM-DD"),'Price Data'!P:P,0)),"")</f>
        <v/>
      </c>
      <c r="M1890" s="10" t="str" cm="1">
        <f t="array" ref="M1890">IFERROR(IF(ISNUMBER(L1890),(L1890-INDEX('Price Data'!Q:Q,MATCH(TEXT(A1890,"YYYY-MM-DD"),'Price Data'!P:P,0)+1))/INDEX('Price Data'!Q:Q,MATCH(TEXT(A1890,"YYYY-MM-DD"),'Price Data'!P:P,0)+1),""),"")</f>
        <v/>
      </c>
      <c r="N1890" s="34" t="str">
        <f>IFERROR(INDEX('Price Data'!T:T,MATCH(TEXT(A1890,"YYYY-MM-DD"),'Price Data'!S:S,0)),"")</f>
        <v/>
      </c>
      <c r="O1890" s="10" t="str" cm="1">
        <f t="array" ref="O1890">IFERROR(IF(ISNUMBER(N1890),(N1890-INDEX('Price Data'!T:T,MATCH(TEXT(A1890,"YYYY-MM-DD"),'Price Data'!S:S,0)+1))/INDEX('Price Data'!T:T,MATCH(TEXT(A1890,"YYYY-MM-DD"),'Price Data'!S:S,0)+1),""),"")</f>
        <v/>
      </c>
    </row>
    <row r="1891" spans="1:15" x14ac:dyDescent="0.3">
      <c r="A1891" s="8">
        <v>43710</v>
      </c>
      <c r="B1891" s="34">
        <f>IFERROR(INDEX('Price Data'!B:B,MATCH(TEXT(A1891,"YYYY-MM-DD"),'Price Data'!A:A,0)),"")</f>
        <v>21452</v>
      </c>
      <c r="C1891" s="10" cm="1">
        <f t="array" ref="C1891">IFERROR(IF(ISNUMBER(B1891),(B1891-INDEX('Price Data'!B:B,MATCH(TEXT(A1891,"YYYY-MM-DD"),'Price Data'!A:A,0)+1))/INDEX('Price Data'!B:B,MATCH(TEXT(A1891,"YYYY-MM-DD"),'Price Data'!A:A,0)+1),""),"")</f>
        <v>6.0498053744782627E-3</v>
      </c>
      <c r="D1891" s="34">
        <f>IFERROR(INDEX('Price Data'!E:E,MATCH(TEXT(A1891,"YYYY-MM-DD"),'Price Data'!D:D,0)),"")</f>
        <v>10.11</v>
      </c>
      <c r="E1891" s="10" cm="1">
        <f t="array" ref="E1891">IFERROR(IF(ISNUMBER(D1891),(D1891-INDEX('Price Data'!E:E,MATCH(TEXT(A1891,"YYYY-MM-DD"),'Price Data'!D:D,0)+1))/INDEX('Price Data'!E:E,MATCH(TEXT(A1891,"YYYY-MM-DD"),'Price Data'!D:D,0)+1),""),"")</f>
        <v>4.9701789264412453E-3</v>
      </c>
      <c r="F1891" s="34">
        <f>IFERROR(INDEX('Price Data'!H:H,MATCH(TEXT(A1891,"YYYY-MM-DD"),'Price Data'!G:G,0)),"")</f>
        <v>154.5</v>
      </c>
      <c r="G1891" s="10" cm="1">
        <f t="array" ref="G1891">IFERROR(IF(ISNUMBER(F1891),(F1891-INDEX('Price Data'!H:H,MATCH(TEXT(A1891,"YYYY-MM-DD"),'Price Data'!G:G,0)+1))/INDEX('Price Data'!H:H,MATCH(TEXT(A1891,"YYYY-MM-DD"),'Price Data'!G:G,0)+1),""),"")</f>
        <v>6.5517241379310351E-2</v>
      </c>
      <c r="H1891" s="34">
        <f>IFERROR(INDEX('Price Data'!K:K,MATCH(TEXT(A1891,"YYYY-MM-DD"),'Price Data'!J:J,0)),"")</f>
        <v>2</v>
      </c>
      <c r="I1891" s="10" cm="1">
        <f t="array" ref="I1891">IFERROR(IF(ISNUMBER(H1891),(H1891-INDEX('Price Data'!K:K,MATCH(TEXT(A1891,"YYYY-MM-DD"),'Price Data'!J:J,0)+1))/INDEX('Price Data'!K:K,MATCH(TEXT(A1891,"YYYY-MM-DD"),'Price Data'!J:J,0)+1),""),"")</f>
        <v>5.0251256281407079E-3</v>
      </c>
      <c r="J1891" s="34">
        <f>IFERROR(INDEX('Price Data'!N:N,MATCH(TEXT(A1891,"YYYY-MM-DD"),'Price Data'!M:M,0)),"")</f>
        <v>2.19</v>
      </c>
      <c r="K1891" s="10" cm="1">
        <f t="array" ref="K1891">IFERROR(IF(ISNUMBER(J1891),(J1891-INDEX('Price Data'!N:N,MATCH(TEXT(A1891,"YYYY-MM-DD"),'Price Data'!M:M,0)+1))/INDEX('Price Data'!N:N,MATCH(TEXT(A1891,"YYYY-MM-DD"),'Price Data'!M:M,0)+1),""),"")</f>
        <v>4.5871559633026545E-3</v>
      </c>
      <c r="L1891" s="34">
        <f>IFERROR(INDEX('Price Data'!Q:Q,MATCH(TEXT(A1891,"YYYY-MM-DD"),'Price Data'!P:P,0)),"")</f>
        <v>1.82</v>
      </c>
      <c r="M1891" s="10" cm="1">
        <f t="array" ref="M1891">IFERROR(IF(ISNUMBER(L1891),(L1891-INDEX('Price Data'!Q:Q,MATCH(TEXT(A1891,"YYYY-MM-DD"),'Price Data'!P:P,0)+1))/INDEX('Price Data'!Q:Q,MATCH(TEXT(A1891,"YYYY-MM-DD"),'Price Data'!P:P,0)+1),""),"")</f>
        <v>-5.4644808743169442E-3</v>
      </c>
      <c r="N1891" s="34">
        <f>IFERROR(INDEX('Price Data'!T:T,MATCH(TEXT(A1891,"YYYY-MM-DD"),'Price Data'!S:S,0)),"")</f>
        <v>1.7</v>
      </c>
      <c r="O1891" s="10" cm="1">
        <f t="array" ref="O1891">IFERROR(IF(ISNUMBER(N1891),(N1891-INDEX('Price Data'!T:T,MATCH(TEXT(A1891,"YYYY-MM-DD"),'Price Data'!S:S,0)+1))/INDEX('Price Data'!T:T,MATCH(TEXT(A1891,"YYYY-MM-DD"),'Price Data'!S:S,0)+1),""),"")</f>
        <v>0</v>
      </c>
    </row>
    <row r="1892" spans="1:15" x14ac:dyDescent="0.3">
      <c r="A1892" s="8">
        <v>43711</v>
      </c>
      <c r="B1892" s="34">
        <f>IFERROR(INDEX('Price Data'!B:B,MATCH(TEXT(A1892,"YYYY-MM-DD"),'Price Data'!A:A,0)),"")</f>
        <v>21399</v>
      </c>
      <c r="C1892" s="10" cm="1">
        <f t="array" ref="C1892">IFERROR(IF(ISNUMBER(B1892),(B1892-INDEX('Price Data'!B:B,MATCH(TEXT(A1892,"YYYY-MM-DD"),'Price Data'!A:A,0)+1))/INDEX('Price Data'!B:B,MATCH(TEXT(A1892,"YYYY-MM-DD"),'Price Data'!A:A,0)+1),""),"")</f>
        <v>-2.4706321088942755E-3</v>
      </c>
      <c r="D1892" s="34">
        <f>IFERROR(INDEX('Price Data'!E:E,MATCH(TEXT(A1892,"YYYY-MM-DD"),'Price Data'!D:D,0)),"")</f>
        <v>10.119999999999999</v>
      </c>
      <c r="E1892" s="10" cm="1">
        <f t="array" ref="E1892">IFERROR(IF(ISNUMBER(D1892),(D1892-INDEX('Price Data'!E:E,MATCH(TEXT(A1892,"YYYY-MM-DD"),'Price Data'!D:D,0)+1))/INDEX('Price Data'!E:E,MATCH(TEXT(A1892,"YYYY-MM-DD"),'Price Data'!D:D,0)+1),""),"")</f>
        <v>9.8911968348168022E-4</v>
      </c>
      <c r="F1892" s="34">
        <f>IFERROR(INDEX('Price Data'!H:H,MATCH(TEXT(A1892,"YYYY-MM-DD"),'Price Data'!G:G,0)),"")</f>
        <v>158.800003</v>
      </c>
      <c r="G1892" s="10" cm="1">
        <f t="array" ref="G1892">IFERROR(IF(ISNUMBER(F1892),(F1892-INDEX('Price Data'!H:H,MATCH(TEXT(A1892,"YYYY-MM-DD"),'Price Data'!G:G,0)+1))/INDEX('Price Data'!H:H,MATCH(TEXT(A1892,"YYYY-MM-DD"),'Price Data'!G:G,0)+1),""),"")</f>
        <v>2.7831734627831738E-2</v>
      </c>
      <c r="H1892" s="34">
        <f>IFERROR(INDEX('Price Data'!K:K,MATCH(TEXT(A1892,"YYYY-MM-DD"),'Price Data'!J:J,0)),"")</f>
        <v>2</v>
      </c>
      <c r="I1892" s="10" cm="1">
        <f t="array" ref="I1892">IFERROR(IF(ISNUMBER(H1892),(H1892-INDEX('Price Data'!K:K,MATCH(TEXT(A1892,"YYYY-MM-DD"),'Price Data'!J:J,0)+1))/INDEX('Price Data'!K:K,MATCH(TEXT(A1892,"YYYY-MM-DD"),'Price Data'!J:J,0)+1),""),"")</f>
        <v>0</v>
      </c>
      <c r="J1892" s="34">
        <f>IFERROR(INDEX('Price Data'!N:N,MATCH(TEXT(A1892,"YYYY-MM-DD"),'Price Data'!M:M,0)),"")</f>
        <v>2.2200000000000002</v>
      </c>
      <c r="K1892" s="10" cm="1">
        <f t="array" ref="K1892">IFERROR(IF(ISNUMBER(J1892),(J1892-INDEX('Price Data'!N:N,MATCH(TEXT(A1892,"YYYY-MM-DD"),'Price Data'!M:M,0)+1))/INDEX('Price Data'!N:N,MATCH(TEXT(A1892,"YYYY-MM-DD"),'Price Data'!M:M,0)+1),""),"")</f>
        <v>1.3698630136986415E-2</v>
      </c>
      <c r="L1892" s="34">
        <f>IFERROR(INDEX('Price Data'!Q:Q,MATCH(TEXT(A1892,"YYYY-MM-DD"),'Price Data'!P:P,0)),"")</f>
        <v>1.81</v>
      </c>
      <c r="M1892" s="10" cm="1">
        <f t="array" ref="M1892">IFERROR(IF(ISNUMBER(L1892),(L1892-INDEX('Price Data'!Q:Q,MATCH(TEXT(A1892,"YYYY-MM-DD"),'Price Data'!P:P,0)+1))/INDEX('Price Data'!Q:Q,MATCH(TEXT(A1892,"YYYY-MM-DD"),'Price Data'!P:P,0)+1),""),"")</f>
        <v>-5.4945054945054993E-3</v>
      </c>
      <c r="N1892" s="34">
        <f>IFERROR(INDEX('Price Data'!T:T,MATCH(TEXT(A1892,"YYYY-MM-DD"),'Price Data'!S:S,0)),"")</f>
        <v>1.68</v>
      </c>
      <c r="O1892" s="10" cm="1">
        <f t="array" ref="O1892">IFERROR(IF(ISNUMBER(N1892),(N1892-INDEX('Price Data'!T:T,MATCH(TEXT(A1892,"YYYY-MM-DD"),'Price Data'!S:S,0)+1))/INDEX('Price Data'!T:T,MATCH(TEXT(A1892,"YYYY-MM-DD"),'Price Data'!S:S,0)+1),""),"")</f>
        <v>-1.1764705882352951E-2</v>
      </c>
    </row>
    <row r="1893" spans="1:15" x14ac:dyDescent="0.3">
      <c r="A1893" s="8">
        <v>43712</v>
      </c>
      <c r="B1893" s="34">
        <f>IFERROR(INDEX('Price Data'!B:B,MATCH(TEXT(A1893,"YYYY-MM-DD"),'Price Data'!A:A,0)),"")</f>
        <v>21738</v>
      </c>
      <c r="C1893" s="10" cm="1">
        <f t="array" ref="C1893">IFERROR(IF(ISNUMBER(B1893),(B1893-INDEX('Price Data'!B:B,MATCH(TEXT(A1893,"YYYY-MM-DD"),'Price Data'!A:A,0)+1))/INDEX('Price Data'!B:B,MATCH(TEXT(A1893,"YYYY-MM-DD"),'Price Data'!A:A,0)+1),""),"")</f>
        <v>1.5841861769241555E-2</v>
      </c>
      <c r="D1893" s="34">
        <f>IFERROR(INDEX('Price Data'!E:E,MATCH(TEXT(A1893,"YYYY-MM-DD"),'Price Data'!D:D,0)),"")</f>
        <v>10.33</v>
      </c>
      <c r="E1893" s="10" cm="1">
        <f t="array" ref="E1893">IFERROR(IF(ISNUMBER(D1893),(D1893-INDEX('Price Data'!E:E,MATCH(TEXT(A1893,"YYYY-MM-DD"),'Price Data'!D:D,0)+1))/INDEX('Price Data'!E:E,MATCH(TEXT(A1893,"YYYY-MM-DD"),'Price Data'!D:D,0)+1),""),"")</f>
        <v>2.0750988142292575E-2</v>
      </c>
      <c r="F1893" s="34">
        <f>IFERROR(INDEX('Price Data'!H:H,MATCH(TEXT(A1893,"YYYY-MM-DD"),'Price Data'!G:G,0)),"")</f>
        <v>164.199997</v>
      </c>
      <c r="G1893" s="10" cm="1">
        <f t="array" ref="G1893">IFERROR(IF(ISNUMBER(F1893),(F1893-INDEX('Price Data'!H:H,MATCH(TEXT(A1893,"YYYY-MM-DD"),'Price Data'!G:G,0)+1))/INDEX('Price Data'!H:H,MATCH(TEXT(A1893,"YYYY-MM-DD"),'Price Data'!G:G,0)+1),""),"")</f>
        <v>3.4004999357588127E-2</v>
      </c>
      <c r="H1893" s="34">
        <f>IFERROR(INDEX('Price Data'!K:K,MATCH(TEXT(A1893,"YYYY-MM-DD"),'Price Data'!J:J,0)),"")</f>
        <v>2.0299999999999998</v>
      </c>
      <c r="I1893" s="10" cm="1">
        <f t="array" ref="I1893">IFERROR(IF(ISNUMBER(H1893),(H1893-INDEX('Price Data'!K:K,MATCH(TEXT(A1893,"YYYY-MM-DD"),'Price Data'!J:J,0)+1))/INDEX('Price Data'!K:K,MATCH(TEXT(A1893,"YYYY-MM-DD"),'Price Data'!J:J,0)+1),""),"")</f>
        <v>1.4999999999999902E-2</v>
      </c>
      <c r="J1893" s="34">
        <f>IFERROR(INDEX('Price Data'!N:N,MATCH(TEXT(A1893,"YYYY-MM-DD"),'Price Data'!M:M,0)),"")</f>
        <v>2.25</v>
      </c>
      <c r="K1893" s="10" cm="1">
        <f t="array" ref="K1893">IFERROR(IF(ISNUMBER(J1893),(J1893-INDEX('Price Data'!N:N,MATCH(TEXT(A1893,"YYYY-MM-DD"),'Price Data'!M:M,0)+1))/INDEX('Price Data'!N:N,MATCH(TEXT(A1893,"YYYY-MM-DD"),'Price Data'!M:M,0)+1),""),"")</f>
        <v>1.3513513513513424E-2</v>
      </c>
      <c r="L1893" s="34">
        <f>IFERROR(INDEX('Price Data'!Q:Q,MATCH(TEXT(A1893,"YYYY-MM-DD"),'Price Data'!P:P,0)),"")</f>
        <v>1.86</v>
      </c>
      <c r="M1893" s="10" cm="1">
        <f t="array" ref="M1893">IFERROR(IF(ISNUMBER(L1893),(L1893-INDEX('Price Data'!Q:Q,MATCH(TEXT(A1893,"YYYY-MM-DD"),'Price Data'!P:P,0)+1))/INDEX('Price Data'!Q:Q,MATCH(TEXT(A1893,"YYYY-MM-DD"),'Price Data'!P:P,0)+1),""),"")</f>
        <v>2.7624309392265217E-2</v>
      </c>
      <c r="N1893" s="34">
        <f>IFERROR(INDEX('Price Data'!T:T,MATCH(TEXT(A1893,"YYYY-MM-DD"),'Price Data'!S:S,0)),"")</f>
        <v>1.7</v>
      </c>
      <c r="O1893" s="10" cm="1">
        <f t="array" ref="O1893">IFERROR(IF(ISNUMBER(N1893),(N1893-INDEX('Price Data'!T:T,MATCH(TEXT(A1893,"YYYY-MM-DD"),'Price Data'!S:S,0)+1))/INDEX('Price Data'!T:T,MATCH(TEXT(A1893,"YYYY-MM-DD"),'Price Data'!S:S,0)+1),""),"")</f>
        <v>1.1904761904761916E-2</v>
      </c>
    </row>
    <row r="1894" spans="1:15" x14ac:dyDescent="0.3">
      <c r="A1894" s="8">
        <v>43713</v>
      </c>
      <c r="B1894" s="34">
        <f>IFERROR(INDEX('Price Data'!B:B,MATCH(TEXT(A1894,"YYYY-MM-DD"),'Price Data'!A:A,0)),"")</f>
        <v>21955</v>
      </c>
      <c r="C1894" s="10" cm="1">
        <f t="array" ref="C1894">IFERROR(IF(ISNUMBER(B1894),(B1894-INDEX('Price Data'!B:B,MATCH(TEXT(A1894,"YYYY-MM-DD"),'Price Data'!A:A,0)+1))/INDEX('Price Data'!B:B,MATCH(TEXT(A1894,"YYYY-MM-DD"),'Price Data'!A:A,0)+1),""),"")</f>
        <v>9.9825190909927312E-3</v>
      </c>
      <c r="D1894" s="34">
        <f>IFERROR(INDEX('Price Data'!E:E,MATCH(TEXT(A1894,"YYYY-MM-DD"),'Price Data'!D:D,0)),"")</f>
        <v>10.69</v>
      </c>
      <c r="E1894" s="10" cm="1">
        <f t="array" ref="E1894">IFERROR(IF(ISNUMBER(D1894),(D1894-INDEX('Price Data'!E:E,MATCH(TEXT(A1894,"YYYY-MM-DD"),'Price Data'!D:D,0)+1))/INDEX('Price Data'!E:E,MATCH(TEXT(A1894,"YYYY-MM-DD"),'Price Data'!D:D,0)+1),""),"")</f>
        <v>3.4849951597289396E-2</v>
      </c>
      <c r="F1894" s="34">
        <f>IFERROR(INDEX('Price Data'!H:H,MATCH(TEXT(A1894,"YYYY-MM-DD"),'Price Data'!G:G,0)),"")</f>
        <v>162</v>
      </c>
      <c r="G1894" s="10" cm="1">
        <f t="array" ref="G1894">IFERROR(IF(ISNUMBER(F1894),(F1894-INDEX('Price Data'!H:H,MATCH(TEXT(A1894,"YYYY-MM-DD"),'Price Data'!G:G,0)+1))/INDEX('Price Data'!H:H,MATCH(TEXT(A1894,"YYYY-MM-DD"),'Price Data'!G:G,0)+1),""),"")</f>
        <v>-1.3398276736874704E-2</v>
      </c>
      <c r="H1894" s="34">
        <f>IFERROR(INDEX('Price Data'!K:K,MATCH(TEXT(A1894,"YYYY-MM-DD"),'Price Data'!J:J,0)),"")</f>
        <v>2.06</v>
      </c>
      <c r="I1894" s="10" cm="1">
        <f t="array" ref="I1894">IFERROR(IF(ISNUMBER(H1894),(H1894-INDEX('Price Data'!K:K,MATCH(TEXT(A1894,"YYYY-MM-DD"),'Price Data'!J:J,0)+1))/INDEX('Price Data'!K:K,MATCH(TEXT(A1894,"YYYY-MM-DD"),'Price Data'!J:J,0)+1),""),"")</f>
        <v>1.4778325123152834E-2</v>
      </c>
      <c r="J1894" s="34">
        <f>IFERROR(INDEX('Price Data'!N:N,MATCH(TEXT(A1894,"YYYY-MM-DD"),'Price Data'!M:M,0)),"")</f>
        <v>2.25</v>
      </c>
      <c r="K1894" s="10" cm="1">
        <f t="array" ref="K1894">IFERROR(IF(ISNUMBER(J1894),(J1894-INDEX('Price Data'!N:N,MATCH(TEXT(A1894,"YYYY-MM-DD"),'Price Data'!M:M,0)+1))/INDEX('Price Data'!N:N,MATCH(TEXT(A1894,"YYYY-MM-DD"),'Price Data'!M:M,0)+1),""),"")</f>
        <v>0</v>
      </c>
      <c r="L1894" s="34">
        <f>IFERROR(INDEX('Price Data'!Q:Q,MATCH(TEXT(A1894,"YYYY-MM-DD"),'Price Data'!P:P,0)),"")</f>
        <v>1.89</v>
      </c>
      <c r="M1894" s="10" cm="1">
        <f t="array" ref="M1894">IFERROR(IF(ISNUMBER(L1894),(L1894-INDEX('Price Data'!Q:Q,MATCH(TEXT(A1894,"YYYY-MM-DD"),'Price Data'!P:P,0)+1))/INDEX('Price Data'!Q:Q,MATCH(TEXT(A1894,"YYYY-MM-DD"),'Price Data'!P:P,0)+1),""),"")</f>
        <v>1.6129032258064412E-2</v>
      </c>
      <c r="N1894" s="34">
        <f>IFERROR(INDEX('Price Data'!T:T,MATCH(TEXT(A1894,"YYYY-MM-DD"),'Price Data'!S:S,0)),"")</f>
        <v>1.7</v>
      </c>
      <c r="O1894" s="10" cm="1">
        <f t="array" ref="O1894">IFERROR(IF(ISNUMBER(N1894),(N1894-INDEX('Price Data'!T:T,MATCH(TEXT(A1894,"YYYY-MM-DD"),'Price Data'!S:S,0)+1))/INDEX('Price Data'!T:T,MATCH(TEXT(A1894,"YYYY-MM-DD"),'Price Data'!S:S,0)+1),""),"")</f>
        <v>0</v>
      </c>
    </row>
    <row r="1895" spans="1:15" x14ac:dyDescent="0.3">
      <c r="A1895" s="8">
        <v>43714</v>
      </c>
      <c r="B1895" s="34">
        <f>IFERROR(INDEX('Price Data'!B:B,MATCH(TEXT(A1895,"YYYY-MM-DD"),'Price Data'!A:A,0)),"")</f>
        <v>21947</v>
      </c>
      <c r="C1895" s="10" cm="1">
        <f t="array" ref="C1895">IFERROR(IF(ISNUMBER(B1895),(B1895-INDEX('Price Data'!B:B,MATCH(TEXT(A1895,"YYYY-MM-DD"),'Price Data'!A:A,0)+1))/INDEX('Price Data'!B:B,MATCH(TEXT(A1895,"YYYY-MM-DD"),'Price Data'!A:A,0)+1),""),"")</f>
        <v>-3.6438168982008652E-4</v>
      </c>
      <c r="D1895" s="34">
        <f>IFERROR(INDEX('Price Data'!E:E,MATCH(TEXT(A1895,"YYYY-MM-DD"),'Price Data'!D:D,0)),"")</f>
        <v>10.63</v>
      </c>
      <c r="E1895" s="10" cm="1">
        <f t="array" ref="E1895">IFERROR(IF(ISNUMBER(D1895),(D1895-INDEX('Price Data'!E:E,MATCH(TEXT(A1895,"YYYY-MM-DD"),'Price Data'!D:D,0)+1))/INDEX('Price Data'!E:E,MATCH(TEXT(A1895,"YYYY-MM-DD"),'Price Data'!D:D,0)+1),""),"")</f>
        <v>-5.6127221702524533E-3</v>
      </c>
      <c r="F1895" s="34">
        <f>IFERROR(INDEX('Price Data'!H:H,MATCH(TEXT(A1895,"YYYY-MM-DD"),'Price Data'!G:G,0)),"")</f>
        <v>158.60000600000001</v>
      </c>
      <c r="G1895" s="10" cm="1">
        <f t="array" ref="G1895">IFERROR(IF(ISNUMBER(F1895),(F1895-INDEX('Price Data'!H:H,MATCH(TEXT(A1895,"YYYY-MM-DD"),'Price Data'!G:G,0)+1))/INDEX('Price Data'!H:H,MATCH(TEXT(A1895,"YYYY-MM-DD"),'Price Data'!G:G,0)+1),""),"")</f>
        <v>-2.0987617283950571E-2</v>
      </c>
      <c r="H1895" s="34">
        <f>IFERROR(INDEX('Price Data'!K:K,MATCH(TEXT(A1895,"YYYY-MM-DD"),'Price Data'!J:J,0)),"")</f>
        <v>2.0699999999999998</v>
      </c>
      <c r="I1895" s="10" cm="1">
        <f t="array" ref="I1895">IFERROR(IF(ISNUMBER(H1895),(H1895-INDEX('Price Data'!K:K,MATCH(TEXT(A1895,"YYYY-MM-DD"),'Price Data'!J:J,0)+1))/INDEX('Price Data'!K:K,MATCH(TEXT(A1895,"YYYY-MM-DD"),'Price Data'!J:J,0)+1),""),"")</f>
        <v>4.8543689320387313E-3</v>
      </c>
      <c r="J1895" s="34">
        <f>IFERROR(INDEX('Price Data'!N:N,MATCH(TEXT(A1895,"YYYY-MM-DD"),'Price Data'!M:M,0)),"")</f>
        <v>2.2599999999999998</v>
      </c>
      <c r="K1895" s="10" cm="1">
        <f t="array" ref="K1895">IFERROR(IF(ISNUMBER(J1895),(J1895-INDEX('Price Data'!N:N,MATCH(TEXT(A1895,"YYYY-MM-DD"),'Price Data'!M:M,0)+1))/INDEX('Price Data'!N:N,MATCH(TEXT(A1895,"YYYY-MM-DD"),'Price Data'!M:M,0)+1),""),"")</f>
        <v>4.4444444444443499E-3</v>
      </c>
      <c r="L1895" s="34">
        <f>IFERROR(INDEX('Price Data'!Q:Q,MATCH(TEXT(A1895,"YYYY-MM-DD"),'Price Data'!P:P,0)),"")</f>
        <v>1.88</v>
      </c>
      <c r="M1895" s="10" cm="1">
        <f t="array" ref="M1895">IFERROR(IF(ISNUMBER(L1895),(L1895-INDEX('Price Data'!Q:Q,MATCH(TEXT(A1895,"YYYY-MM-DD"),'Price Data'!P:P,0)+1))/INDEX('Price Data'!Q:Q,MATCH(TEXT(A1895,"YYYY-MM-DD"),'Price Data'!P:P,0)+1),""),"")</f>
        <v>-5.2910052910052959E-3</v>
      </c>
      <c r="N1895" s="34">
        <f>IFERROR(INDEX('Price Data'!T:T,MATCH(TEXT(A1895,"YYYY-MM-DD"),'Price Data'!S:S,0)),"")</f>
        <v>1.71</v>
      </c>
      <c r="O1895" s="10" cm="1">
        <f t="array" ref="O1895">IFERROR(IF(ISNUMBER(N1895),(N1895-INDEX('Price Data'!T:T,MATCH(TEXT(A1895,"YYYY-MM-DD"),'Price Data'!S:S,0)+1))/INDEX('Price Data'!T:T,MATCH(TEXT(A1895,"YYYY-MM-DD"),'Price Data'!S:S,0)+1),""),"")</f>
        <v>5.8823529411764757E-3</v>
      </c>
    </row>
    <row r="1896" spans="1:15" x14ac:dyDescent="0.3">
      <c r="A1896" s="8">
        <v>43715</v>
      </c>
      <c r="B1896" s="34" t="str">
        <f>IFERROR(INDEX('Price Data'!B:B,MATCH(TEXT(A1896,"YYYY-MM-DD"),'Price Data'!A:A,0)),"")</f>
        <v/>
      </c>
      <c r="C1896" s="10" t="str" cm="1">
        <f t="array" ref="C1896">IFERROR(IF(ISNUMBER(B1896),(B1896-INDEX('Price Data'!B:B,MATCH(TEXT(A1896,"YYYY-MM-DD"),'Price Data'!A:A,0)+1))/INDEX('Price Data'!B:B,MATCH(TEXT(A1896,"YYYY-MM-DD"),'Price Data'!A:A,0)+1),""),"")</f>
        <v/>
      </c>
      <c r="D1896" s="34" t="str">
        <f>IFERROR(INDEX('Price Data'!E:E,MATCH(TEXT(A1896,"YYYY-MM-DD"),'Price Data'!D:D,0)),"")</f>
        <v/>
      </c>
      <c r="E1896" s="10" t="str" cm="1">
        <f t="array" ref="E1896">IFERROR(IF(ISNUMBER(D1896),(D1896-INDEX('Price Data'!E:E,MATCH(TEXT(A1896,"YYYY-MM-DD"),'Price Data'!D:D,0)+1))/INDEX('Price Data'!E:E,MATCH(TEXT(A1896,"YYYY-MM-DD"),'Price Data'!D:D,0)+1),""),"")</f>
        <v/>
      </c>
      <c r="F1896" s="34" t="str">
        <f>IFERROR(INDEX('Price Data'!H:H,MATCH(TEXT(A1896,"YYYY-MM-DD"),'Price Data'!G:G,0)),"")</f>
        <v/>
      </c>
      <c r="G1896" s="10" t="str" cm="1">
        <f t="array" ref="G1896">IFERROR(IF(ISNUMBER(F1896),(F1896-INDEX('Price Data'!H:H,MATCH(TEXT(A1896,"YYYY-MM-DD"),'Price Data'!G:G,0)+1))/INDEX('Price Data'!H:H,MATCH(TEXT(A1896,"YYYY-MM-DD"),'Price Data'!G:G,0)+1),""),"")</f>
        <v/>
      </c>
      <c r="H1896" s="34" t="str">
        <f>IFERROR(INDEX('Price Data'!K:K,MATCH(TEXT(A1896,"YYYY-MM-DD"),'Price Data'!J:J,0)),"")</f>
        <v/>
      </c>
      <c r="I1896" s="10" t="str" cm="1">
        <f t="array" ref="I1896">IFERROR(IF(ISNUMBER(H1896),(H1896-INDEX('Price Data'!K:K,MATCH(TEXT(A1896,"YYYY-MM-DD"),'Price Data'!J:J,0)+1))/INDEX('Price Data'!K:K,MATCH(TEXT(A1896,"YYYY-MM-DD"),'Price Data'!J:J,0)+1),""),"")</f>
        <v/>
      </c>
      <c r="J1896" s="34" t="str">
        <f>IFERROR(INDEX('Price Data'!N:N,MATCH(TEXT(A1896,"YYYY-MM-DD"),'Price Data'!M:M,0)),"")</f>
        <v/>
      </c>
      <c r="K1896" s="10" t="str" cm="1">
        <f t="array" ref="K1896">IFERROR(IF(ISNUMBER(J1896),(J1896-INDEX('Price Data'!N:N,MATCH(TEXT(A1896,"YYYY-MM-DD"),'Price Data'!M:M,0)+1))/INDEX('Price Data'!N:N,MATCH(TEXT(A1896,"YYYY-MM-DD"),'Price Data'!M:M,0)+1),""),"")</f>
        <v/>
      </c>
      <c r="L1896" s="34" t="str">
        <f>IFERROR(INDEX('Price Data'!Q:Q,MATCH(TEXT(A1896,"YYYY-MM-DD"),'Price Data'!P:P,0)),"")</f>
        <v/>
      </c>
      <c r="M1896" s="10" t="str" cm="1">
        <f t="array" ref="M1896">IFERROR(IF(ISNUMBER(L1896),(L1896-INDEX('Price Data'!Q:Q,MATCH(TEXT(A1896,"YYYY-MM-DD"),'Price Data'!P:P,0)+1))/INDEX('Price Data'!Q:Q,MATCH(TEXT(A1896,"YYYY-MM-DD"),'Price Data'!P:P,0)+1),""),"")</f>
        <v/>
      </c>
      <c r="N1896" s="34" t="str">
        <f>IFERROR(INDEX('Price Data'!T:T,MATCH(TEXT(A1896,"YYYY-MM-DD"),'Price Data'!S:S,0)),"")</f>
        <v/>
      </c>
      <c r="O1896" s="10" t="str" cm="1">
        <f t="array" ref="O1896">IFERROR(IF(ISNUMBER(N1896),(N1896-INDEX('Price Data'!T:T,MATCH(TEXT(A1896,"YYYY-MM-DD"),'Price Data'!S:S,0)+1))/INDEX('Price Data'!T:T,MATCH(TEXT(A1896,"YYYY-MM-DD"),'Price Data'!S:S,0)+1),""),"")</f>
        <v/>
      </c>
    </row>
    <row r="1897" spans="1:15" x14ac:dyDescent="0.3">
      <c r="A1897" s="8">
        <v>43716</v>
      </c>
      <c r="B1897" s="34" t="str">
        <f>IFERROR(INDEX('Price Data'!B:B,MATCH(TEXT(A1897,"YYYY-MM-DD"),'Price Data'!A:A,0)),"")</f>
        <v/>
      </c>
      <c r="C1897" s="10" t="str" cm="1">
        <f t="array" ref="C1897">IFERROR(IF(ISNUMBER(B1897),(B1897-INDEX('Price Data'!B:B,MATCH(TEXT(A1897,"YYYY-MM-DD"),'Price Data'!A:A,0)+1))/INDEX('Price Data'!B:B,MATCH(TEXT(A1897,"YYYY-MM-DD"),'Price Data'!A:A,0)+1),""),"")</f>
        <v/>
      </c>
      <c r="D1897" s="34" t="str">
        <f>IFERROR(INDEX('Price Data'!E:E,MATCH(TEXT(A1897,"YYYY-MM-DD"),'Price Data'!D:D,0)),"")</f>
        <v/>
      </c>
      <c r="E1897" s="10" t="str" cm="1">
        <f t="array" ref="E1897">IFERROR(IF(ISNUMBER(D1897),(D1897-INDEX('Price Data'!E:E,MATCH(TEXT(A1897,"YYYY-MM-DD"),'Price Data'!D:D,0)+1))/INDEX('Price Data'!E:E,MATCH(TEXT(A1897,"YYYY-MM-DD"),'Price Data'!D:D,0)+1),""),"")</f>
        <v/>
      </c>
      <c r="F1897" s="34" t="str">
        <f>IFERROR(INDEX('Price Data'!H:H,MATCH(TEXT(A1897,"YYYY-MM-DD"),'Price Data'!G:G,0)),"")</f>
        <v/>
      </c>
      <c r="G1897" s="10" t="str" cm="1">
        <f t="array" ref="G1897">IFERROR(IF(ISNUMBER(F1897),(F1897-INDEX('Price Data'!H:H,MATCH(TEXT(A1897,"YYYY-MM-DD"),'Price Data'!G:G,0)+1))/INDEX('Price Data'!H:H,MATCH(TEXT(A1897,"YYYY-MM-DD"),'Price Data'!G:G,0)+1),""),"")</f>
        <v/>
      </c>
      <c r="H1897" s="34" t="str">
        <f>IFERROR(INDEX('Price Data'!K:K,MATCH(TEXT(A1897,"YYYY-MM-DD"),'Price Data'!J:J,0)),"")</f>
        <v/>
      </c>
      <c r="I1897" s="10" t="str" cm="1">
        <f t="array" ref="I1897">IFERROR(IF(ISNUMBER(H1897),(H1897-INDEX('Price Data'!K:K,MATCH(TEXT(A1897,"YYYY-MM-DD"),'Price Data'!J:J,0)+1))/INDEX('Price Data'!K:K,MATCH(TEXT(A1897,"YYYY-MM-DD"),'Price Data'!J:J,0)+1),""),"")</f>
        <v/>
      </c>
      <c r="J1897" s="34" t="str">
        <f>IFERROR(INDEX('Price Data'!N:N,MATCH(TEXT(A1897,"YYYY-MM-DD"),'Price Data'!M:M,0)),"")</f>
        <v/>
      </c>
      <c r="K1897" s="10" t="str" cm="1">
        <f t="array" ref="K1897">IFERROR(IF(ISNUMBER(J1897),(J1897-INDEX('Price Data'!N:N,MATCH(TEXT(A1897,"YYYY-MM-DD"),'Price Data'!M:M,0)+1))/INDEX('Price Data'!N:N,MATCH(TEXT(A1897,"YYYY-MM-DD"),'Price Data'!M:M,0)+1),""),"")</f>
        <v/>
      </c>
      <c r="L1897" s="34" t="str">
        <f>IFERROR(INDEX('Price Data'!Q:Q,MATCH(TEXT(A1897,"YYYY-MM-DD"),'Price Data'!P:P,0)),"")</f>
        <v/>
      </c>
      <c r="M1897" s="10" t="str" cm="1">
        <f t="array" ref="M1897">IFERROR(IF(ISNUMBER(L1897),(L1897-INDEX('Price Data'!Q:Q,MATCH(TEXT(A1897,"YYYY-MM-DD"),'Price Data'!P:P,0)+1))/INDEX('Price Data'!Q:Q,MATCH(TEXT(A1897,"YYYY-MM-DD"),'Price Data'!P:P,0)+1),""),"")</f>
        <v/>
      </c>
      <c r="N1897" s="34" t="str">
        <f>IFERROR(INDEX('Price Data'!T:T,MATCH(TEXT(A1897,"YYYY-MM-DD"),'Price Data'!S:S,0)),"")</f>
        <v/>
      </c>
      <c r="O1897" s="10" t="str" cm="1">
        <f t="array" ref="O1897">IFERROR(IF(ISNUMBER(N1897),(N1897-INDEX('Price Data'!T:T,MATCH(TEXT(A1897,"YYYY-MM-DD"),'Price Data'!S:S,0)+1))/INDEX('Price Data'!T:T,MATCH(TEXT(A1897,"YYYY-MM-DD"),'Price Data'!S:S,0)+1),""),"")</f>
        <v/>
      </c>
    </row>
    <row r="1898" spans="1:15" x14ac:dyDescent="0.3">
      <c r="A1898" s="8">
        <v>43717</v>
      </c>
      <c r="B1898" s="34">
        <f>IFERROR(INDEX('Price Data'!B:B,MATCH(TEXT(A1898,"YYYY-MM-DD"),'Price Data'!A:A,0)),"")</f>
        <v>21990</v>
      </c>
      <c r="C1898" s="10" cm="1">
        <f t="array" ref="C1898">IFERROR(IF(ISNUMBER(B1898),(B1898-INDEX('Price Data'!B:B,MATCH(TEXT(A1898,"YYYY-MM-DD"),'Price Data'!A:A,0)+1))/INDEX('Price Data'!B:B,MATCH(TEXT(A1898,"YYYY-MM-DD"),'Price Data'!A:A,0)+1),""),"")</f>
        <v>1.9592655032578486E-3</v>
      </c>
      <c r="D1898" s="34">
        <f>IFERROR(INDEX('Price Data'!E:E,MATCH(TEXT(A1898,"YYYY-MM-DD"),'Price Data'!D:D,0)),"")</f>
        <v>10.94</v>
      </c>
      <c r="E1898" s="10" cm="1">
        <f t="array" ref="E1898">IFERROR(IF(ISNUMBER(D1898),(D1898-INDEX('Price Data'!E:E,MATCH(TEXT(A1898,"YYYY-MM-DD"),'Price Data'!D:D,0)+1))/INDEX('Price Data'!E:E,MATCH(TEXT(A1898,"YYYY-MM-DD"),'Price Data'!D:D,0)+1),""),"")</f>
        <v>2.9162746942615118E-2</v>
      </c>
      <c r="F1898" s="34">
        <f>IFERROR(INDEX('Price Data'!H:H,MATCH(TEXT(A1898,"YYYY-MM-DD"),'Price Data'!G:G,0)),"")</f>
        <v>160.39999399999999</v>
      </c>
      <c r="G1898" s="10" cm="1">
        <f t="array" ref="G1898">IFERROR(IF(ISNUMBER(F1898),(F1898-INDEX('Price Data'!H:H,MATCH(TEXT(A1898,"YYYY-MM-DD"),'Price Data'!G:G,0)+1))/INDEX('Price Data'!H:H,MATCH(TEXT(A1898,"YYYY-MM-DD"),'Price Data'!G:G,0)+1),""),"")</f>
        <v>1.1349230339877697E-2</v>
      </c>
      <c r="H1898" s="34">
        <f>IFERROR(INDEX('Price Data'!K:K,MATCH(TEXT(A1898,"YYYY-MM-DD"),'Price Data'!J:J,0)),"")</f>
        <v>2.1</v>
      </c>
      <c r="I1898" s="10" cm="1">
        <f t="array" ref="I1898">IFERROR(IF(ISNUMBER(H1898),(H1898-INDEX('Price Data'!K:K,MATCH(TEXT(A1898,"YYYY-MM-DD"),'Price Data'!J:J,0)+1))/INDEX('Price Data'!K:K,MATCH(TEXT(A1898,"YYYY-MM-DD"),'Price Data'!J:J,0)+1),""),"")</f>
        <v>1.4492753623188527E-2</v>
      </c>
      <c r="J1898" s="34">
        <f>IFERROR(INDEX('Price Data'!N:N,MATCH(TEXT(A1898,"YYYY-MM-DD"),'Price Data'!M:M,0)),"")</f>
        <v>2.34</v>
      </c>
      <c r="K1898" s="10" cm="1">
        <f t="array" ref="K1898">IFERROR(IF(ISNUMBER(J1898),(J1898-INDEX('Price Data'!N:N,MATCH(TEXT(A1898,"YYYY-MM-DD"),'Price Data'!M:M,0)+1))/INDEX('Price Data'!N:N,MATCH(TEXT(A1898,"YYYY-MM-DD"),'Price Data'!M:M,0)+1),""),"")</f>
        <v>3.5398230088495609E-2</v>
      </c>
      <c r="L1898" s="34">
        <f>IFERROR(INDEX('Price Data'!Q:Q,MATCH(TEXT(A1898,"YYYY-MM-DD"),'Price Data'!P:P,0)),"")</f>
        <v>1.93</v>
      </c>
      <c r="M1898" s="10" cm="1">
        <f t="array" ref="M1898">IFERROR(IF(ISNUMBER(L1898),(L1898-INDEX('Price Data'!Q:Q,MATCH(TEXT(A1898,"YYYY-MM-DD"),'Price Data'!P:P,0)+1))/INDEX('Price Data'!Q:Q,MATCH(TEXT(A1898,"YYYY-MM-DD"),'Price Data'!P:P,0)+1),""),"")</f>
        <v>2.6595744680851088E-2</v>
      </c>
      <c r="N1898" s="34">
        <f>IFERROR(INDEX('Price Data'!T:T,MATCH(TEXT(A1898,"YYYY-MM-DD"),'Price Data'!S:S,0)),"")</f>
        <v>1.8</v>
      </c>
      <c r="O1898" s="10" cm="1">
        <f t="array" ref="O1898">IFERROR(IF(ISNUMBER(N1898),(N1898-INDEX('Price Data'!T:T,MATCH(TEXT(A1898,"YYYY-MM-DD"),'Price Data'!S:S,0)+1))/INDEX('Price Data'!T:T,MATCH(TEXT(A1898,"YYYY-MM-DD"),'Price Data'!S:S,0)+1),""),"")</f>
        <v>5.2631578947368467E-2</v>
      </c>
    </row>
    <row r="1899" spans="1:15" x14ac:dyDescent="0.3">
      <c r="A1899" s="8">
        <v>43718</v>
      </c>
      <c r="B1899" s="34">
        <f>IFERROR(INDEX('Price Data'!B:B,MATCH(TEXT(A1899,"YYYY-MM-DD"),'Price Data'!A:A,0)),"")</f>
        <v>21869</v>
      </c>
      <c r="C1899" s="10" cm="1">
        <f t="array" ref="C1899">IFERROR(IF(ISNUMBER(B1899),(B1899-INDEX('Price Data'!B:B,MATCH(TEXT(A1899,"YYYY-MM-DD"),'Price Data'!A:A,0)+1))/INDEX('Price Data'!B:B,MATCH(TEXT(A1899,"YYYY-MM-DD"),'Price Data'!A:A,0)+1),""),"")</f>
        <v>-5.5025011368804002E-3</v>
      </c>
      <c r="D1899" s="34">
        <f>IFERROR(INDEX('Price Data'!E:E,MATCH(TEXT(A1899,"YYYY-MM-DD"),'Price Data'!D:D,0)),"")</f>
        <v>10.9</v>
      </c>
      <c r="E1899" s="10" cm="1">
        <f t="array" ref="E1899">IFERROR(IF(ISNUMBER(D1899),(D1899-INDEX('Price Data'!E:E,MATCH(TEXT(A1899,"YYYY-MM-DD"),'Price Data'!D:D,0)+1))/INDEX('Price Data'!E:E,MATCH(TEXT(A1899,"YYYY-MM-DD"),'Price Data'!D:D,0)+1),""),"")</f>
        <v>-3.6563071297988255E-3</v>
      </c>
      <c r="F1899" s="34">
        <f>IFERROR(INDEX('Price Data'!H:H,MATCH(TEXT(A1899,"YYYY-MM-DD"),'Price Data'!G:G,0)),"")</f>
        <v>160.699997</v>
      </c>
      <c r="G1899" s="10" cm="1">
        <f t="array" ref="G1899">IFERROR(IF(ISNUMBER(F1899),(F1899-INDEX('Price Data'!H:H,MATCH(TEXT(A1899,"YYYY-MM-DD"),'Price Data'!G:G,0)+1))/INDEX('Price Data'!H:H,MATCH(TEXT(A1899,"YYYY-MM-DD"),'Price Data'!G:G,0)+1),""),"")</f>
        <v>1.8703429627310573E-3</v>
      </c>
      <c r="H1899" s="34">
        <f>IFERROR(INDEX('Price Data'!K:K,MATCH(TEXT(A1899,"YYYY-MM-DD"),'Price Data'!J:J,0)),"")</f>
        <v>2.12</v>
      </c>
      <c r="I1899" s="10" cm="1">
        <f t="array" ref="I1899">IFERROR(IF(ISNUMBER(H1899),(H1899-INDEX('Price Data'!K:K,MATCH(TEXT(A1899,"YYYY-MM-DD"),'Price Data'!J:J,0)+1))/INDEX('Price Data'!K:K,MATCH(TEXT(A1899,"YYYY-MM-DD"),'Price Data'!J:J,0)+1),""),"")</f>
        <v>9.5238095238095316E-3</v>
      </c>
      <c r="J1899" s="34">
        <f>IFERROR(INDEX('Price Data'!N:N,MATCH(TEXT(A1899,"YYYY-MM-DD"),'Price Data'!M:M,0)),"")</f>
        <v>2.37</v>
      </c>
      <c r="K1899" s="10" cm="1">
        <f t="array" ref="K1899">IFERROR(IF(ISNUMBER(J1899),(J1899-INDEX('Price Data'!N:N,MATCH(TEXT(A1899,"YYYY-MM-DD"),'Price Data'!M:M,0)+1))/INDEX('Price Data'!N:N,MATCH(TEXT(A1899,"YYYY-MM-DD"),'Price Data'!M:M,0)+1),""),"")</f>
        <v>1.2820512820512928E-2</v>
      </c>
      <c r="L1899" s="34">
        <f>IFERROR(INDEX('Price Data'!Q:Q,MATCH(TEXT(A1899,"YYYY-MM-DD"),'Price Data'!P:P,0)),"")</f>
        <v>1.92</v>
      </c>
      <c r="M1899" s="10" cm="1">
        <f t="array" ref="M1899">IFERROR(IF(ISNUMBER(L1899),(L1899-INDEX('Price Data'!Q:Q,MATCH(TEXT(A1899,"YYYY-MM-DD"),'Price Data'!P:P,0)+1))/INDEX('Price Data'!Q:Q,MATCH(TEXT(A1899,"YYYY-MM-DD"),'Price Data'!P:P,0)+1),""),"")</f>
        <v>-5.1813471502590719E-3</v>
      </c>
      <c r="N1899" s="34">
        <f>IFERROR(INDEX('Price Data'!T:T,MATCH(TEXT(A1899,"YYYY-MM-DD"),'Price Data'!S:S,0)),"")</f>
        <v>1.83</v>
      </c>
      <c r="O1899" s="10" cm="1">
        <f t="array" ref="O1899">IFERROR(IF(ISNUMBER(N1899),(N1899-INDEX('Price Data'!T:T,MATCH(TEXT(A1899,"YYYY-MM-DD"),'Price Data'!S:S,0)+1))/INDEX('Price Data'!T:T,MATCH(TEXT(A1899,"YYYY-MM-DD"),'Price Data'!S:S,0)+1),""),"")</f>
        <v>1.666666666666668E-2</v>
      </c>
    </row>
    <row r="1900" spans="1:15" x14ac:dyDescent="0.3">
      <c r="A1900" s="8">
        <v>43719</v>
      </c>
      <c r="B1900" s="34">
        <f>IFERROR(INDEX('Price Data'!B:B,MATCH(TEXT(A1900,"YYYY-MM-DD"),'Price Data'!A:A,0)),"")</f>
        <v>21892</v>
      </c>
      <c r="C1900" s="10" cm="1">
        <f t="array" ref="C1900">IFERROR(IF(ISNUMBER(B1900),(B1900-INDEX('Price Data'!B:B,MATCH(TEXT(A1900,"YYYY-MM-DD"),'Price Data'!A:A,0)+1))/INDEX('Price Data'!B:B,MATCH(TEXT(A1900,"YYYY-MM-DD"),'Price Data'!A:A,0)+1),""),"")</f>
        <v>1.0517170423887696E-3</v>
      </c>
      <c r="D1900" s="34">
        <f>IFERROR(INDEX('Price Data'!E:E,MATCH(TEXT(A1900,"YYYY-MM-DD"),'Price Data'!D:D,0)),"")</f>
        <v>10.76</v>
      </c>
      <c r="E1900" s="10" cm="1">
        <f t="array" ref="E1900">IFERROR(IF(ISNUMBER(D1900),(D1900-INDEX('Price Data'!E:E,MATCH(TEXT(A1900,"YYYY-MM-DD"),'Price Data'!D:D,0)+1))/INDEX('Price Data'!E:E,MATCH(TEXT(A1900,"YYYY-MM-DD"),'Price Data'!D:D,0)+1),""),"")</f>
        <v>-1.2844036697247757E-2</v>
      </c>
      <c r="F1900" s="34">
        <f>IFERROR(INDEX('Price Data'!H:H,MATCH(TEXT(A1900,"YYYY-MM-DD"),'Price Data'!G:G,0)),"")</f>
        <v>160.5</v>
      </c>
      <c r="G1900" s="10" cm="1">
        <f t="array" ref="G1900">IFERROR(IF(ISNUMBER(F1900),(F1900-INDEX('Price Data'!H:H,MATCH(TEXT(A1900,"YYYY-MM-DD"),'Price Data'!G:G,0)+1))/INDEX('Price Data'!H:H,MATCH(TEXT(A1900,"YYYY-MM-DD"),'Price Data'!G:G,0)+1),""),"")</f>
        <v>-1.2445364264692313E-3</v>
      </c>
      <c r="H1900" s="34">
        <f>IFERROR(INDEX('Price Data'!K:K,MATCH(TEXT(A1900,"YYYY-MM-DD"),'Price Data'!J:J,0)),"")</f>
        <v>2.11</v>
      </c>
      <c r="I1900" s="10" cm="1">
        <f t="array" ref="I1900">IFERROR(IF(ISNUMBER(H1900),(H1900-INDEX('Price Data'!K:K,MATCH(TEXT(A1900,"YYYY-MM-DD"),'Price Data'!J:J,0)+1))/INDEX('Price Data'!K:K,MATCH(TEXT(A1900,"YYYY-MM-DD"),'Price Data'!J:J,0)+1),""),"")</f>
        <v>-4.7169811320755808E-3</v>
      </c>
      <c r="J1900" s="34">
        <f>IFERROR(INDEX('Price Data'!N:N,MATCH(TEXT(A1900,"YYYY-MM-DD"),'Price Data'!M:M,0)),"")</f>
        <v>2.34</v>
      </c>
      <c r="K1900" s="10" cm="1">
        <f t="array" ref="K1900">IFERROR(IF(ISNUMBER(J1900),(J1900-INDEX('Price Data'!N:N,MATCH(TEXT(A1900,"YYYY-MM-DD"),'Price Data'!M:M,0)+1))/INDEX('Price Data'!N:N,MATCH(TEXT(A1900,"YYYY-MM-DD"),'Price Data'!M:M,0)+1),""),"")</f>
        <v>-1.265822784810137E-2</v>
      </c>
      <c r="L1900" s="34">
        <f>IFERROR(INDEX('Price Data'!Q:Q,MATCH(TEXT(A1900,"YYYY-MM-DD"),'Price Data'!P:P,0)),"")</f>
        <v>1.88</v>
      </c>
      <c r="M1900" s="10" cm="1">
        <f t="array" ref="M1900">IFERROR(IF(ISNUMBER(L1900),(L1900-INDEX('Price Data'!Q:Q,MATCH(TEXT(A1900,"YYYY-MM-DD"),'Price Data'!P:P,0)+1))/INDEX('Price Data'!Q:Q,MATCH(TEXT(A1900,"YYYY-MM-DD"),'Price Data'!P:P,0)+1),""),"")</f>
        <v>-2.0833333333333353E-2</v>
      </c>
      <c r="N1900" s="34">
        <f>IFERROR(INDEX('Price Data'!T:T,MATCH(TEXT(A1900,"YYYY-MM-DD"),'Price Data'!S:S,0)),"")</f>
        <v>1.82</v>
      </c>
      <c r="O1900" s="10" cm="1">
        <f t="array" ref="O1900">IFERROR(IF(ISNUMBER(N1900),(N1900-INDEX('Price Data'!T:T,MATCH(TEXT(A1900,"YYYY-MM-DD"),'Price Data'!S:S,0)+1))/INDEX('Price Data'!T:T,MATCH(TEXT(A1900,"YYYY-MM-DD"),'Price Data'!S:S,0)+1),""),"")</f>
        <v>-5.4644808743169442E-3</v>
      </c>
    </row>
    <row r="1901" spans="1:15" x14ac:dyDescent="0.3">
      <c r="A1901" s="8">
        <v>43720</v>
      </c>
      <c r="B1901" s="34">
        <f>IFERROR(INDEX('Price Data'!B:B,MATCH(TEXT(A1901,"YYYY-MM-DD"),'Price Data'!A:A,0)),"")</f>
        <v>22083</v>
      </c>
      <c r="C1901" s="10" cm="1">
        <f t="array" ref="C1901">IFERROR(IF(ISNUMBER(B1901),(B1901-INDEX('Price Data'!B:B,MATCH(TEXT(A1901,"YYYY-MM-DD"),'Price Data'!A:A,0)+1))/INDEX('Price Data'!B:B,MATCH(TEXT(A1901,"YYYY-MM-DD"),'Price Data'!A:A,0)+1),""),"")</f>
        <v>8.7246482733418593E-3</v>
      </c>
      <c r="D1901" s="34">
        <f>IFERROR(INDEX('Price Data'!E:E,MATCH(TEXT(A1901,"YYYY-MM-DD"),'Price Data'!D:D,0)),"")</f>
        <v>10.98</v>
      </c>
      <c r="E1901" s="10" cm="1">
        <f t="array" ref="E1901">IFERROR(IF(ISNUMBER(D1901),(D1901-INDEX('Price Data'!E:E,MATCH(TEXT(A1901,"YYYY-MM-DD"),'Price Data'!D:D,0)+1))/INDEX('Price Data'!E:E,MATCH(TEXT(A1901,"YYYY-MM-DD"),'Price Data'!D:D,0)+1),""),"")</f>
        <v>2.0446096654275152E-2</v>
      </c>
      <c r="F1901" s="34">
        <f>IFERROR(INDEX('Price Data'!H:H,MATCH(TEXT(A1901,"YYYY-MM-DD"),'Price Data'!G:G,0)),"")</f>
        <v>161.5</v>
      </c>
      <c r="G1901" s="10" cm="1">
        <f t="array" ref="G1901">IFERROR(IF(ISNUMBER(F1901),(F1901-INDEX('Price Data'!H:H,MATCH(TEXT(A1901,"YYYY-MM-DD"),'Price Data'!G:G,0)+1))/INDEX('Price Data'!H:H,MATCH(TEXT(A1901,"YYYY-MM-DD"),'Price Data'!G:G,0)+1),""),"")</f>
        <v>6.2305295950155761E-3</v>
      </c>
      <c r="H1901" s="34">
        <f>IFERROR(INDEX('Price Data'!K:K,MATCH(TEXT(A1901,"YYYY-MM-DD"),'Price Data'!J:J,0)),"")</f>
        <v>2.12</v>
      </c>
      <c r="I1901" s="10" cm="1">
        <f t="array" ref="I1901">IFERROR(IF(ISNUMBER(H1901),(H1901-INDEX('Price Data'!K:K,MATCH(TEXT(A1901,"YYYY-MM-DD"),'Price Data'!J:J,0)+1))/INDEX('Price Data'!K:K,MATCH(TEXT(A1901,"YYYY-MM-DD"),'Price Data'!J:J,0)+1),""),"")</f>
        <v>4.7393364928911049E-3</v>
      </c>
      <c r="J1901" s="34">
        <f>IFERROR(INDEX('Price Data'!N:N,MATCH(TEXT(A1901,"YYYY-MM-DD"),'Price Data'!M:M,0)),"")</f>
        <v>2.38</v>
      </c>
      <c r="K1901" s="10" cm="1">
        <f t="array" ref="K1901">IFERROR(IF(ISNUMBER(J1901),(J1901-INDEX('Price Data'!N:N,MATCH(TEXT(A1901,"YYYY-MM-DD"),'Price Data'!M:M,0)+1))/INDEX('Price Data'!N:N,MATCH(TEXT(A1901,"YYYY-MM-DD"),'Price Data'!M:M,0)+1),""),"")</f>
        <v>1.709401709401711E-2</v>
      </c>
      <c r="L1901" s="34">
        <f>IFERROR(INDEX('Price Data'!Q:Q,MATCH(TEXT(A1901,"YYYY-MM-DD"),'Price Data'!P:P,0)),"")</f>
        <v>1.91</v>
      </c>
      <c r="M1901" s="10" cm="1">
        <f t="array" ref="M1901">IFERROR(IF(ISNUMBER(L1901),(L1901-INDEX('Price Data'!Q:Q,MATCH(TEXT(A1901,"YYYY-MM-DD"),'Price Data'!P:P,0)+1))/INDEX('Price Data'!Q:Q,MATCH(TEXT(A1901,"YYYY-MM-DD"),'Price Data'!P:P,0)+1),""),"")</f>
        <v>1.5957446808510654E-2</v>
      </c>
      <c r="N1901" s="34">
        <f>IFERROR(INDEX('Price Data'!T:T,MATCH(TEXT(A1901,"YYYY-MM-DD"),'Price Data'!S:S,0)),"")</f>
        <v>1.79</v>
      </c>
      <c r="O1901" s="10" cm="1">
        <f t="array" ref="O1901">IFERROR(IF(ISNUMBER(N1901),(N1901-INDEX('Price Data'!T:T,MATCH(TEXT(A1901,"YYYY-MM-DD"),'Price Data'!S:S,0)+1))/INDEX('Price Data'!T:T,MATCH(TEXT(A1901,"YYYY-MM-DD"),'Price Data'!S:S,0)+1),""),"")</f>
        <v>-1.6483516483516498E-2</v>
      </c>
    </row>
    <row r="1902" spans="1:15" x14ac:dyDescent="0.3">
      <c r="A1902" s="8">
        <v>43721</v>
      </c>
      <c r="B1902" s="34">
        <f>IFERROR(INDEX('Price Data'!B:B,MATCH(TEXT(A1902,"YYYY-MM-DD"),'Price Data'!A:A,0)),"")</f>
        <v>22181</v>
      </c>
      <c r="C1902" s="10" cm="1">
        <f t="array" ref="C1902">IFERROR(IF(ISNUMBER(B1902),(B1902-INDEX('Price Data'!B:B,MATCH(TEXT(A1902,"YYYY-MM-DD"),'Price Data'!A:A,0)+1))/INDEX('Price Data'!B:B,MATCH(TEXT(A1902,"YYYY-MM-DD"),'Price Data'!A:A,0)+1),""),"")</f>
        <v>4.4378028347597702E-3</v>
      </c>
      <c r="D1902" s="34">
        <f>IFERROR(INDEX('Price Data'!E:E,MATCH(TEXT(A1902,"YYYY-MM-DD"),'Price Data'!D:D,0)),"")</f>
        <v>11.46</v>
      </c>
      <c r="E1902" s="10" cm="1">
        <f t="array" ref="E1902">IFERROR(IF(ISNUMBER(D1902),(D1902-INDEX('Price Data'!E:E,MATCH(TEXT(A1902,"YYYY-MM-DD"),'Price Data'!D:D,0)+1))/INDEX('Price Data'!E:E,MATCH(TEXT(A1902,"YYYY-MM-DD"),'Price Data'!D:D,0)+1),""),"")</f>
        <v>4.3715846994535554E-2</v>
      </c>
      <c r="F1902" s="34">
        <f>IFERROR(INDEX('Price Data'!H:H,MATCH(TEXT(A1902,"YYYY-MM-DD"),'Price Data'!G:G,0)),"")</f>
        <v>163.300003</v>
      </c>
      <c r="G1902" s="10" cm="1">
        <f t="array" ref="G1902">IFERROR(IF(ISNUMBER(F1902),(F1902-INDEX('Price Data'!H:H,MATCH(TEXT(A1902,"YYYY-MM-DD"),'Price Data'!G:G,0)+1))/INDEX('Price Data'!H:H,MATCH(TEXT(A1902,"YYYY-MM-DD"),'Price Data'!G:G,0)+1),""),"")</f>
        <v>1.1145529411764729E-2</v>
      </c>
      <c r="H1902" s="34">
        <f>IFERROR(INDEX('Price Data'!K:K,MATCH(TEXT(A1902,"YYYY-MM-DD"),'Price Data'!J:J,0)),"")</f>
        <v>2.1800000000000002</v>
      </c>
      <c r="I1902" s="10" cm="1">
        <f t="array" ref="I1902">IFERROR(IF(ISNUMBER(H1902),(H1902-INDEX('Price Data'!K:K,MATCH(TEXT(A1902,"YYYY-MM-DD"),'Price Data'!J:J,0)+1))/INDEX('Price Data'!K:K,MATCH(TEXT(A1902,"YYYY-MM-DD"),'Price Data'!J:J,0)+1),""),"")</f>
        <v>2.8301886792452855E-2</v>
      </c>
      <c r="J1902" s="34">
        <f>IFERROR(INDEX('Price Data'!N:N,MATCH(TEXT(A1902,"YYYY-MM-DD"),'Price Data'!M:M,0)),"")</f>
        <v>2.44</v>
      </c>
      <c r="K1902" s="10" cm="1">
        <f t="array" ref="K1902">IFERROR(IF(ISNUMBER(J1902),(J1902-INDEX('Price Data'!N:N,MATCH(TEXT(A1902,"YYYY-MM-DD"),'Price Data'!M:M,0)+1))/INDEX('Price Data'!N:N,MATCH(TEXT(A1902,"YYYY-MM-DD"),'Price Data'!M:M,0)+1),""),"")</f>
        <v>2.521008403361347E-2</v>
      </c>
      <c r="L1902" s="34">
        <f>IFERROR(INDEX('Price Data'!Q:Q,MATCH(TEXT(A1902,"YYYY-MM-DD"),'Price Data'!P:P,0)),"")</f>
        <v>1.95</v>
      </c>
      <c r="M1902" s="10" cm="1">
        <f t="array" ref="M1902">IFERROR(IF(ISNUMBER(L1902),(L1902-INDEX('Price Data'!Q:Q,MATCH(TEXT(A1902,"YYYY-MM-DD"),'Price Data'!P:P,0)+1))/INDEX('Price Data'!Q:Q,MATCH(TEXT(A1902,"YYYY-MM-DD"),'Price Data'!P:P,0)+1),""),"")</f>
        <v>2.0942408376963369E-2</v>
      </c>
      <c r="N1902" s="34">
        <f>IFERROR(INDEX('Price Data'!T:T,MATCH(TEXT(A1902,"YYYY-MM-DD"),'Price Data'!S:S,0)),"")</f>
        <v>1.87</v>
      </c>
      <c r="O1902" s="10" cm="1">
        <f t="array" ref="O1902">IFERROR(IF(ISNUMBER(N1902),(N1902-INDEX('Price Data'!T:T,MATCH(TEXT(A1902,"YYYY-MM-DD"),'Price Data'!S:S,0)+1))/INDEX('Price Data'!T:T,MATCH(TEXT(A1902,"YYYY-MM-DD"),'Price Data'!S:S,0)+1),""),"")</f>
        <v>4.4692737430167634E-2</v>
      </c>
    </row>
    <row r="1903" spans="1:15" x14ac:dyDescent="0.3">
      <c r="A1903" s="8">
        <v>43722</v>
      </c>
      <c r="B1903" s="34" t="str">
        <f>IFERROR(INDEX('Price Data'!B:B,MATCH(TEXT(A1903,"YYYY-MM-DD"),'Price Data'!A:A,0)),"")</f>
        <v/>
      </c>
      <c r="C1903" s="10" t="str" cm="1">
        <f t="array" ref="C1903">IFERROR(IF(ISNUMBER(B1903),(B1903-INDEX('Price Data'!B:B,MATCH(TEXT(A1903,"YYYY-MM-DD"),'Price Data'!A:A,0)+1))/INDEX('Price Data'!B:B,MATCH(TEXT(A1903,"YYYY-MM-DD"),'Price Data'!A:A,0)+1),""),"")</f>
        <v/>
      </c>
      <c r="D1903" s="34" t="str">
        <f>IFERROR(INDEX('Price Data'!E:E,MATCH(TEXT(A1903,"YYYY-MM-DD"),'Price Data'!D:D,0)),"")</f>
        <v/>
      </c>
      <c r="E1903" s="10" t="str" cm="1">
        <f t="array" ref="E1903">IFERROR(IF(ISNUMBER(D1903),(D1903-INDEX('Price Data'!E:E,MATCH(TEXT(A1903,"YYYY-MM-DD"),'Price Data'!D:D,0)+1))/INDEX('Price Data'!E:E,MATCH(TEXT(A1903,"YYYY-MM-DD"),'Price Data'!D:D,0)+1),""),"")</f>
        <v/>
      </c>
      <c r="F1903" s="34" t="str">
        <f>IFERROR(INDEX('Price Data'!H:H,MATCH(TEXT(A1903,"YYYY-MM-DD"),'Price Data'!G:G,0)),"")</f>
        <v/>
      </c>
      <c r="G1903" s="10" t="str" cm="1">
        <f t="array" ref="G1903">IFERROR(IF(ISNUMBER(F1903),(F1903-INDEX('Price Data'!H:H,MATCH(TEXT(A1903,"YYYY-MM-DD"),'Price Data'!G:G,0)+1))/INDEX('Price Data'!H:H,MATCH(TEXT(A1903,"YYYY-MM-DD"),'Price Data'!G:G,0)+1),""),"")</f>
        <v/>
      </c>
      <c r="H1903" s="34" t="str">
        <f>IFERROR(INDEX('Price Data'!K:K,MATCH(TEXT(A1903,"YYYY-MM-DD"),'Price Data'!J:J,0)),"")</f>
        <v/>
      </c>
      <c r="I1903" s="10" t="str" cm="1">
        <f t="array" ref="I1903">IFERROR(IF(ISNUMBER(H1903),(H1903-INDEX('Price Data'!K:K,MATCH(TEXT(A1903,"YYYY-MM-DD"),'Price Data'!J:J,0)+1))/INDEX('Price Data'!K:K,MATCH(TEXT(A1903,"YYYY-MM-DD"),'Price Data'!J:J,0)+1),""),"")</f>
        <v/>
      </c>
      <c r="J1903" s="34" t="str">
        <f>IFERROR(INDEX('Price Data'!N:N,MATCH(TEXT(A1903,"YYYY-MM-DD"),'Price Data'!M:M,0)),"")</f>
        <v/>
      </c>
      <c r="K1903" s="10" t="str" cm="1">
        <f t="array" ref="K1903">IFERROR(IF(ISNUMBER(J1903),(J1903-INDEX('Price Data'!N:N,MATCH(TEXT(A1903,"YYYY-MM-DD"),'Price Data'!M:M,0)+1))/INDEX('Price Data'!N:N,MATCH(TEXT(A1903,"YYYY-MM-DD"),'Price Data'!M:M,0)+1),""),"")</f>
        <v/>
      </c>
      <c r="L1903" s="34" t="str">
        <f>IFERROR(INDEX('Price Data'!Q:Q,MATCH(TEXT(A1903,"YYYY-MM-DD"),'Price Data'!P:P,0)),"")</f>
        <v/>
      </c>
      <c r="M1903" s="10" t="str" cm="1">
        <f t="array" ref="M1903">IFERROR(IF(ISNUMBER(L1903),(L1903-INDEX('Price Data'!Q:Q,MATCH(TEXT(A1903,"YYYY-MM-DD"),'Price Data'!P:P,0)+1))/INDEX('Price Data'!Q:Q,MATCH(TEXT(A1903,"YYYY-MM-DD"),'Price Data'!P:P,0)+1),""),"")</f>
        <v/>
      </c>
      <c r="N1903" s="34" t="str">
        <f>IFERROR(INDEX('Price Data'!T:T,MATCH(TEXT(A1903,"YYYY-MM-DD"),'Price Data'!S:S,0)),"")</f>
        <v/>
      </c>
      <c r="O1903" s="10" t="str" cm="1">
        <f t="array" ref="O1903">IFERROR(IF(ISNUMBER(N1903),(N1903-INDEX('Price Data'!T:T,MATCH(TEXT(A1903,"YYYY-MM-DD"),'Price Data'!S:S,0)+1))/INDEX('Price Data'!T:T,MATCH(TEXT(A1903,"YYYY-MM-DD"),'Price Data'!S:S,0)+1),""),"")</f>
        <v/>
      </c>
    </row>
    <row r="1904" spans="1:15" x14ac:dyDescent="0.3">
      <c r="A1904" s="8">
        <v>43723</v>
      </c>
      <c r="B1904" s="34" t="str">
        <f>IFERROR(INDEX('Price Data'!B:B,MATCH(TEXT(A1904,"YYYY-MM-DD"),'Price Data'!A:A,0)),"")</f>
        <v/>
      </c>
      <c r="C1904" s="10" t="str" cm="1">
        <f t="array" ref="C1904">IFERROR(IF(ISNUMBER(B1904),(B1904-INDEX('Price Data'!B:B,MATCH(TEXT(A1904,"YYYY-MM-DD"),'Price Data'!A:A,0)+1))/INDEX('Price Data'!B:B,MATCH(TEXT(A1904,"YYYY-MM-DD"),'Price Data'!A:A,0)+1),""),"")</f>
        <v/>
      </c>
      <c r="D1904" s="34" t="str">
        <f>IFERROR(INDEX('Price Data'!E:E,MATCH(TEXT(A1904,"YYYY-MM-DD"),'Price Data'!D:D,0)),"")</f>
        <v/>
      </c>
      <c r="E1904" s="10" t="str" cm="1">
        <f t="array" ref="E1904">IFERROR(IF(ISNUMBER(D1904),(D1904-INDEX('Price Data'!E:E,MATCH(TEXT(A1904,"YYYY-MM-DD"),'Price Data'!D:D,0)+1))/INDEX('Price Data'!E:E,MATCH(TEXT(A1904,"YYYY-MM-DD"),'Price Data'!D:D,0)+1),""),"")</f>
        <v/>
      </c>
      <c r="F1904" s="34" t="str">
        <f>IFERROR(INDEX('Price Data'!H:H,MATCH(TEXT(A1904,"YYYY-MM-DD"),'Price Data'!G:G,0)),"")</f>
        <v/>
      </c>
      <c r="G1904" s="10" t="str" cm="1">
        <f t="array" ref="G1904">IFERROR(IF(ISNUMBER(F1904),(F1904-INDEX('Price Data'!H:H,MATCH(TEXT(A1904,"YYYY-MM-DD"),'Price Data'!G:G,0)+1))/INDEX('Price Data'!H:H,MATCH(TEXT(A1904,"YYYY-MM-DD"),'Price Data'!G:G,0)+1),""),"")</f>
        <v/>
      </c>
      <c r="H1904" s="34" t="str">
        <f>IFERROR(INDEX('Price Data'!K:K,MATCH(TEXT(A1904,"YYYY-MM-DD"),'Price Data'!J:J,0)),"")</f>
        <v/>
      </c>
      <c r="I1904" s="10" t="str" cm="1">
        <f t="array" ref="I1904">IFERROR(IF(ISNUMBER(H1904),(H1904-INDEX('Price Data'!K:K,MATCH(TEXT(A1904,"YYYY-MM-DD"),'Price Data'!J:J,0)+1))/INDEX('Price Data'!K:K,MATCH(TEXT(A1904,"YYYY-MM-DD"),'Price Data'!J:J,0)+1),""),"")</f>
        <v/>
      </c>
      <c r="J1904" s="34" t="str">
        <f>IFERROR(INDEX('Price Data'!N:N,MATCH(TEXT(A1904,"YYYY-MM-DD"),'Price Data'!M:M,0)),"")</f>
        <v/>
      </c>
      <c r="K1904" s="10" t="str" cm="1">
        <f t="array" ref="K1904">IFERROR(IF(ISNUMBER(J1904),(J1904-INDEX('Price Data'!N:N,MATCH(TEXT(A1904,"YYYY-MM-DD"),'Price Data'!M:M,0)+1))/INDEX('Price Data'!N:N,MATCH(TEXT(A1904,"YYYY-MM-DD"),'Price Data'!M:M,0)+1),""),"")</f>
        <v/>
      </c>
      <c r="L1904" s="34" t="str">
        <f>IFERROR(INDEX('Price Data'!Q:Q,MATCH(TEXT(A1904,"YYYY-MM-DD"),'Price Data'!P:P,0)),"")</f>
        <v/>
      </c>
      <c r="M1904" s="10" t="str" cm="1">
        <f t="array" ref="M1904">IFERROR(IF(ISNUMBER(L1904),(L1904-INDEX('Price Data'!Q:Q,MATCH(TEXT(A1904,"YYYY-MM-DD"),'Price Data'!P:P,0)+1))/INDEX('Price Data'!Q:Q,MATCH(TEXT(A1904,"YYYY-MM-DD"),'Price Data'!P:P,0)+1),""),"")</f>
        <v/>
      </c>
      <c r="N1904" s="34" t="str">
        <f>IFERROR(INDEX('Price Data'!T:T,MATCH(TEXT(A1904,"YYYY-MM-DD"),'Price Data'!S:S,0)),"")</f>
        <v/>
      </c>
      <c r="O1904" s="10" t="str" cm="1">
        <f t="array" ref="O1904">IFERROR(IF(ISNUMBER(N1904),(N1904-INDEX('Price Data'!T:T,MATCH(TEXT(A1904,"YYYY-MM-DD"),'Price Data'!S:S,0)+1))/INDEX('Price Data'!T:T,MATCH(TEXT(A1904,"YYYY-MM-DD"),'Price Data'!S:S,0)+1),""),"")</f>
        <v/>
      </c>
    </row>
    <row r="1905" spans="1:15" x14ac:dyDescent="0.3">
      <c r="A1905" s="8">
        <v>43724</v>
      </c>
      <c r="B1905" s="34">
        <f>IFERROR(INDEX('Price Data'!B:B,MATCH(TEXT(A1905,"YYYY-MM-DD"),'Price Data'!A:A,0)),"")</f>
        <v>21969</v>
      </c>
      <c r="C1905" s="10" cm="1">
        <f t="array" ref="C1905">IFERROR(IF(ISNUMBER(B1905),(B1905-INDEX('Price Data'!B:B,MATCH(TEXT(A1905,"YYYY-MM-DD"),'Price Data'!A:A,0)+1))/INDEX('Price Data'!B:B,MATCH(TEXT(A1905,"YYYY-MM-DD"),'Price Data'!A:A,0)+1),""),"")</f>
        <v>-9.5577295883864568E-3</v>
      </c>
      <c r="D1905" s="34">
        <f>IFERROR(INDEX('Price Data'!E:E,MATCH(TEXT(A1905,"YYYY-MM-DD"),'Price Data'!D:D,0)),"")</f>
        <v>11.26</v>
      </c>
      <c r="E1905" s="10" cm="1">
        <f t="array" ref="E1905">IFERROR(IF(ISNUMBER(D1905),(D1905-INDEX('Price Data'!E:E,MATCH(TEXT(A1905,"YYYY-MM-DD"),'Price Data'!D:D,0)+1))/INDEX('Price Data'!E:E,MATCH(TEXT(A1905,"YYYY-MM-DD"),'Price Data'!D:D,0)+1),""),"")</f>
        <v>-1.7452006980802882E-2</v>
      </c>
      <c r="F1905" s="34">
        <f>IFERROR(INDEX('Price Data'!H:H,MATCH(TEXT(A1905,"YYYY-MM-DD"),'Price Data'!G:G,0)),"")</f>
        <v>166.300003</v>
      </c>
      <c r="G1905" s="10" cm="1">
        <f t="array" ref="G1905">IFERROR(IF(ISNUMBER(F1905),(F1905-INDEX('Price Data'!H:H,MATCH(TEXT(A1905,"YYYY-MM-DD"),'Price Data'!G:G,0)+1))/INDEX('Price Data'!H:H,MATCH(TEXT(A1905,"YYYY-MM-DD"),'Price Data'!G:G,0)+1),""),"")</f>
        <v>1.8371095804572642E-2</v>
      </c>
      <c r="H1905" s="34">
        <f>IFERROR(INDEX('Price Data'!K:K,MATCH(TEXT(A1905,"YYYY-MM-DD"),'Price Data'!J:J,0)),"")</f>
        <v>2.14</v>
      </c>
      <c r="I1905" s="10" cm="1">
        <f t="array" ref="I1905">IFERROR(IF(ISNUMBER(H1905),(H1905-INDEX('Price Data'!K:K,MATCH(TEXT(A1905,"YYYY-MM-DD"),'Price Data'!J:J,0)+1))/INDEX('Price Data'!K:K,MATCH(TEXT(A1905,"YYYY-MM-DD"),'Price Data'!J:J,0)+1),""),"")</f>
        <v>-1.8348623853211024E-2</v>
      </c>
      <c r="J1905" s="34">
        <f>IFERROR(INDEX('Price Data'!N:N,MATCH(TEXT(A1905,"YYYY-MM-DD"),'Price Data'!M:M,0)),"")</f>
        <v>2.4500000000000002</v>
      </c>
      <c r="K1905" s="10" cm="1">
        <f t="array" ref="K1905">IFERROR(IF(ISNUMBER(J1905),(J1905-INDEX('Price Data'!N:N,MATCH(TEXT(A1905,"YYYY-MM-DD"),'Price Data'!M:M,0)+1))/INDEX('Price Data'!N:N,MATCH(TEXT(A1905,"YYYY-MM-DD"),'Price Data'!M:M,0)+1),""),"")</f>
        <v>4.0983606557377997E-3</v>
      </c>
      <c r="L1905" s="34">
        <f>IFERROR(INDEX('Price Data'!Q:Q,MATCH(TEXT(A1905,"YYYY-MM-DD"),'Price Data'!P:P,0)),"")</f>
        <v>1.93</v>
      </c>
      <c r="M1905" s="10" cm="1">
        <f t="array" ref="M1905">IFERROR(IF(ISNUMBER(L1905),(L1905-INDEX('Price Data'!Q:Q,MATCH(TEXT(A1905,"YYYY-MM-DD"),'Price Data'!P:P,0)+1))/INDEX('Price Data'!Q:Q,MATCH(TEXT(A1905,"YYYY-MM-DD"),'Price Data'!P:P,0)+1),""),"")</f>
        <v>-1.0256410256410265E-2</v>
      </c>
      <c r="N1905" s="34">
        <f>IFERROR(INDEX('Price Data'!T:T,MATCH(TEXT(A1905,"YYYY-MM-DD"),'Price Data'!S:S,0)),"")</f>
        <v>1.85</v>
      </c>
      <c r="O1905" s="10" cm="1">
        <f t="array" ref="O1905">IFERROR(IF(ISNUMBER(N1905),(N1905-INDEX('Price Data'!T:T,MATCH(TEXT(A1905,"YYYY-MM-DD"),'Price Data'!S:S,0)+1))/INDEX('Price Data'!T:T,MATCH(TEXT(A1905,"YYYY-MM-DD"),'Price Data'!S:S,0)+1),""),"")</f>
        <v>-1.0695187165775409E-2</v>
      </c>
    </row>
    <row r="1906" spans="1:15" x14ac:dyDescent="0.3">
      <c r="A1906" s="8">
        <v>43725</v>
      </c>
      <c r="B1906" s="34">
        <f>IFERROR(INDEX('Price Data'!B:B,MATCH(TEXT(A1906,"YYYY-MM-DD"),'Price Data'!A:A,0)),"")</f>
        <v>21802</v>
      </c>
      <c r="C1906" s="10" cm="1">
        <f t="array" ref="C1906">IFERROR(IF(ISNUMBER(B1906),(B1906-INDEX('Price Data'!B:B,MATCH(TEXT(A1906,"YYYY-MM-DD"),'Price Data'!A:A,0)+1))/INDEX('Price Data'!B:B,MATCH(TEXT(A1906,"YYYY-MM-DD"),'Price Data'!A:A,0)+1),""),"")</f>
        <v>-7.6016204652009653E-3</v>
      </c>
      <c r="D1906" s="34">
        <f>IFERROR(INDEX('Price Data'!E:E,MATCH(TEXT(A1906,"YYYY-MM-DD"),'Price Data'!D:D,0)),"")</f>
        <v>10.88</v>
      </c>
      <c r="E1906" s="10" cm="1">
        <f t="array" ref="E1906">IFERROR(IF(ISNUMBER(D1906),(D1906-INDEX('Price Data'!E:E,MATCH(TEXT(A1906,"YYYY-MM-DD"),'Price Data'!D:D,0)+1))/INDEX('Price Data'!E:E,MATCH(TEXT(A1906,"YYYY-MM-DD"),'Price Data'!D:D,0)+1),""),"")</f>
        <v>-3.3747779751332065E-2</v>
      </c>
      <c r="F1906" s="34">
        <f>IFERROR(INDEX('Price Data'!H:H,MATCH(TEXT(A1906,"YYYY-MM-DD"),'Price Data'!G:G,0)),"")</f>
        <v>162.10000600000001</v>
      </c>
      <c r="G1906" s="10" cm="1">
        <f t="array" ref="G1906">IFERROR(IF(ISNUMBER(F1906),(F1906-INDEX('Price Data'!H:H,MATCH(TEXT(A1906,"YYYY-MM-DD"),'Price Data'!G:G,0)+1))/INDEX('Price Data'!H:H,MATCH(TEXT(A1906,"YYYY-MM-DD"),'Price Data'!G:G,0)+1),""),"")</f>
        <v>-2.5255543741631779E-2</v>
      </c>
      <c r="H1906" s="34">
        <f>IFERROR(INDEX('Price Data'!K:K,MATCH(TEXT(A1906,"YYYY-MM-DD"),'Price Data'!J:J,0)),"")</f>
        <v>2.13</v>
      </c>
      <c r="I1906" s="10" cm="1">
        <f t="array" ref="I1906">IFERROR(IF(ISNUMBER(H1906),(H1906-INDEX('Price Data'!K:K,MATCH(TEXT(A1906,"YYYY-MM-DD"),'Price Data'!J:J,0)+1))/INDEX('Price Data'!K:K,MATCH(TEXT(A1906,"YYYY-MM-DD"),'Price Data'!J:J,0)+1),""),"")</f>
        <v>-4.6728971962617903E-3</v>
      </c>
      <c r="J1906" s="34">
        <f>IFERROR(INDEX('Price Data'!N:N,MATCH(TEXT(A1906,"YYYY-MM-DD"),'Price Data'!M:M,0)),"")</f>
        <v>2.37</v>
      </c>
      <c r="K1906" s="10" cm="1">
        <f t="array" ref="K1906">IFERROR(IF(ISNUMBER(J1906),(J1906-INDEX('Price Data'!N:N,MATCH(TEXT(A1906,"YYYY-MM-DD"),'Price Data'!M:M,0)+1))/INDEX('Price Data'!N:N,MATCH(TEXT(A1906,"YYYY-MM-DD"),'Price Data'!M:M,0)+1),""),"")</f>
        <v>-3.265306122448982E-2</v>
      </c>
      <c r="L1906" s="34">
        <f>IFERROR(INDEX('Price Data'!Q:Q,MATCH(TEXT(A1906,"YYYY-MM-DD"),'Price Data'!P:P,0)),"")</f>
        <v>1.85</v>
      </c>
      <c r="M1906" s="10" cm="1">
        <f t="array" ref="M1906">IFERROR(IF(ISNUMBER(L1906),(L1906-INDEX('Price Data'!Q:Q,MATCH(TEXT(A1906,"YYYY-MM-DD"),'Price Data'!P:P,0)+1))/INDEX('Price Data'!Q:Q,MATCH(TEXT(A1906,"YYYY-MM-DD"),'Price Data'!P:P,0)+1),""),"")</f>
        <v>-4.1450777202072464E-2</v>
      </c>
      <c r="N1906" s="34">
        <f>IFERROR(INDEX('Price Data'!T:T,MATCH(TEXT(A1906,"YYYY-MM-DD"),'Price Data'!S:S,0)),"")</f>
        <v>1.81</v>
      </c>
      <c r="O1906" s="10" cm="1">
        <f t="array" ref="O1906">IFERROR(IF(ISNUMBER(N1906),(N1906-INDEX('Price Data'!T:T,MATCH(TEXT(A1906,"YYYY-MM-DD"),'Price Data'!S:S,0)+1))/INDEX('Price Data'!T:T,MATCH(TEXT(A1906,"YYYY-MM-DD"),'Price Data'!S:S,0)+1),""),"")</f>
        <v>-2.162162162162164E-2</v>
      </c>
    </row>
    <row r="1907" spans="1:15" x14ac:dyDescent="0.3">
      <c r="A1907" s="8">
        <v>43726</v>
      </c>
      <c r="B1907" s="34">
        <f>IFERROR(INDEX('Price Data'!B:B,MATCH(TEXT(A1907,"YYYY-MM-DD"),'Price Data'!A:A,0)),"")</f>
        <v>21948</v>
      </c>
      <c r="C1907" s="10" cm="1">
        <f t="array" ref="C1907">IFERROR(IF(ISNUMBER(B1907),(B1907-INDEX('Price Data'!B:B,MATCH(TEXT(A1907,"YYYY-MM-DD"),'Price Data'!A:A,0)+1))/INDEX('Price Data'!B:B,MATCH(TEXT(A1907,"YYYY-MM-DD"),'Price Data'!A:A,0)+1),""),"")</f>
        <v>6.6966333363911567E-3</v>
      </c>
      <c r="D1907" s="34">
        <f>IFERROR(INDEX('Price Data'!E:E,MATCH(TEXT(A1907,"YYYY-MM-DD"),'Price Data'!D:D,0)),"")</f>
        <v>10.9</v>
      </c>
      <c r="E1907" s="10" cm="1">
        <f t="array" ref="E1907">IFERROR(IF(ISNUMBER(D1907),(D1907-INDEX('Price Data'!E:E,MATCH(TEXT(A1907,"YYYY-MM-DD"),'Price Data'!D:D,0)+1))/INDEX('Price Data'!E:E,MATCH(TEXT(A1907,"YYYY-MM-DD"),'Price Data'!D:D,0)+1),""),"")</f>
        <v>1.8382352941176078E-3</v>
      </c>
      <c r="F1907" s="34">
        <f>IFERROR(INDEX('Price Data'!H:H,MATCH(TEXT(A1907,"YYYY-MM-DD"),'Price Data'!G:G,0)),"")</f>
        <v>162.199997</v>
      </c>
      <c r="G1907" s="10" cm="1">
        <f t="array" ref="G1907">IFERROR(IF(ISNUMBER(F1907),(F1907-INDEX('Price Data'!H:H,MATCH(TEXT(A1907,"YYYY-MM-DD"),'Price Data'!G:G,0)+1))/INDEX('Price Data'!H:H,MATCH(TEXT(A1907,"YYYY-MM-DD"),'Price Data'!G:G,0)+1),""),"")</f>
        <v>6.1684760209070326E-4</v>
      </c>
      <c r="H1907" s="34">
        <f>IFERROR(INDEX('Price Data'!K:K,MATCH(TEXT(A1907,"YYYY-MM-DD"),'Price Data'!J:J,0)),"")</f>
        <v>2.13</v>
      </c>
      <c r="I1907" s="10" cm="1">
        <f t="array" ref="I1907">IFERROR(IF(ISNUMBER(H1907),(H1907-INDEX('Price Data'!K:K,MATCH(TEXT(A1907,"YYYY-MM-DD"),'Price Data'!J:J,0)+1))/INDEX('Price Data'!K:K,MATCH(TEXT(A1907,"YYYY-MM-DD"),'Price Data'!J:J,0)+1),""),"")</f>
        <v>0</v>
      </c>
      <c r="J1907" s="34">
        <f>IFERROR(INDEX('Price Data'!N:N,MATCH(TEXT(A1907,"YYYY-MM-DD"),'Price Data'!M:M,0)),"")</f>
        <v>2.38</v>
      </c>
      <c r="K1907" s="10" cm="1">
        <f t="array" ref="K1907">IFERROR(IF(ISNUMBER(J1907),(J1907-INDEX('Price Data'!N:N,MATCH(TEXT(A1907,"YYYY-MM-DD"),'Price Data'!M:M,0)+1))/INDEX('Price Data'!N:N,MATCH(TEXT(A1907,"YYYY-MM-DD"),'Price Data'!M:M,0)+1),""),"")</f>
        <v>4.2194092827003314E-3</v>
      </c>
      <c r="L1907" s="34">
        <f>IFERROR(INDEX('Price Data'!Q:Q,MATCH(TEXT(A1907,"YYYY-MM-DD"),'Price Data'!P:P,0)),"")</f>
        <v>1.87</v>
      </c>
      <c r="M1907" s="10" cm="1">
        <f t="array" ref="M1907">IFERROR(IF(ISNUMBER(L1907),(L1907-INDEX('Price Data'!Q:Q,MATCH(TEXT(A1907,"YYYY-MM-DD"),'Price Data'!P:P,0)+1))/INDEX('Price Data'!Q:Q,MATCH(TEXT(A1907,"YYYY-MM-DD"),'Price Data'!P:P,0)+1),""),"")</f>
        <v>1.081081081081082E-2</v>
      </c>
      <c r="N1907" s="34">
        <f>IFERROR(INDEX('Price Data'!T:T,MATCH(TEXT(A1907,"YYYY-MM-DD"),'Price Data'!S:S,0)),"")</f>
        <v>1.79</v>
      </c>
      <c r="O1907" s="10" cm="1">
        <f t="array" ref="O1907">IFERROR(IF(ISNUMBER(N1907),(N1907-INDEX('Price Data'!T:T,MATCH(TEXT(A1907,"YYYY-MM-DD"),'Price Data'!S:S,0)+1))/INDEX('Price Data'!T:T,MATCH(TEXT(A1907,"YYYY-MM-DD"),'Price Data'!S:S,0)+1),""),"")</f>
        <v>-1.1049723756906087E-2</v>
      </c>
    </row>
    <row r="1908" spans="1:15" x14ac:dyDescent="0.3">
      <c r="A1908" s="8">
        <v>43727</v>
      </c>
      <c r="B1908" s="34">
        <f>IFERROR(INDEX('Price Data'!B:B,MATCH(TEXT(A1908,"YYYY-MM-DD"),'Price Data'!A:A,0)),"")</f>
        <v>22128</v>
      </c>
      <c r="C1908" s="10" cm="1">
        <f t="array" ref="C1908">IFERROR(IF(ISNUMBER(B1908),(B1908-INDEX('Price Data'!B:B,MATCH(TEXT(A1908,"YYYY-MM-DD"),'Price Data'!A:A,0)+1))/INDEX('Price Data'!B:B,MATCH(TEXT(A1908,"YYYY-MM-DD"),'Price Data'!A:A,0)+1),""),"")</f>
        <v>8.2012028430836527E-3</v>
      </c>
      <c r="D1908" s="34">
        <f>IFERROR(INDEX('Price Data'!E:E,MATCH(TEXT(A1908,"YYYY-MM-DD"),'Price Data'!D:D,0)),"")</f>
        <v>11.15</v>
      </c>
      <c r="E1908" s="10" cm="1">
        <f t="array" ref="E1908">IFERROR(IF(ISNUMBER(D1908),(D1908-INDEX('Price Data'!E:E,MATCH(TEXT(A1908,"YYYY-MM-DD"),'Price Data'!D:D,0)+1))/INDEX('Price Data'!E:E,MATCH(TEXT(A1908,"YYYY-MM-DD"),'Price Data'!D:D,0)+1),""),"")</f>
        <v>2.2935779816513759E-2</v>
      </c>
      <c r="F1908" s="34">
        <f>IFERROR(INDEX('Price Data'!H:H,MATCH(TEXT(A1908,"YYYY-MM-DD"),'Price Data'!G:G,0)),"")</f>
        <v>162</v>
      </c>
      <c r="G1908" s="10" cm="1">
        <f t="array" ref="G1908">IFERROR(IF(ISNUMBER(F1908),(F1908-INDEX('Price Data'!H:H,MATCH(TEXT(A1908,"YYYY-MM-DD"),'Price Data'!G:G,0)+1))/INDEX('Price Data'!H:H,MATCH(TEXT(A1908,"YYYY-MM-DD"),'Price Data'!G:G,0)+1),""),"")</f>
        <v>-1.2330271498093568E-3</v>
      </c>
      <c r="H1908" s="34">
        <f>IFERROR(INDEX('Price Data'!K:K,MATCH(TEXT(A1908,"YYYY-MM-DD"),'Price Data'!J:J,0)),"")</f>
        <v>2.16</v>
      </c>
      <c r="I1908" s="10" cm="1">
        <f t="array" ref="I1908">IFERROR(IF(ISNUMBER(H1908),(H1908-INDEX('Price Data'!K:K,MATCH(TEXT(A1908,"YYYY-MM-DD"),'Price Data'!J:J,0)+1))/INDEX('Price Data'!K:K,MATCH(TEXT(A1908,"YYYY-MM-DD"),'Price Data'!J:J,0)+1),""),"")</f>
        <v>1.4084507042253639E-2</v>
      </c>
      <c r="J1908" s="34">
        <f>IFERROR(INDEX('Price Data'!N:N,MATCH(TEXT(A1908,"YYYY-MM-DD"),'Price Data'!M:M,0)),"")</f>
        <v>2.4900000000000002</v>
      </c>
      <c r="K1908" s="10" cm="1">
        <f t="array" ref="K1908">IFERROR(IF(ISNUMBER(J1908),(J1908-INDEX('Price Data'!N:N,MATCH(TEXT(A1908,"YYYY-MM-DD"),'Price Data'!M:M,0)+1))/INDEX('Price Data'!N:N,MATCH(TEXT(A1908,"YYYY-MM-DD"),'Price Data'!M:M,0)+1),""),"")</f>
        <v>4.6218487394958117E-2</v>
      </c>
      <c r="L1908" s="34">
        <f>IFERROR(INDEX('Price Data'!Q:Q,MATCH(TEXT(A1908,"YYYY-MM-DD"),'Price Data'!P:P,0)),"")</f>
        <v>1.91</v>
      </c>
      <c r="M1908" s="10" cm="1">
        <f t="array" ref="M1908">IFERROR(IF(ISNUMBER(L1908),(L1908-INDEX('Price Data'!Q:Q,MATCH(TEXT(A1908,"YYYY-MM-DD"),'Price Data'!P:P,0)+1))/INDEX('Price Data'!Q:Q,MATCH(TEXT(A1908,"YYYY-MM-DD"),'Price Data'!P:P,0)+1),""),"")</f>
        <v>2.13903743315507E-2</v>
      </c>
      <c r="N1908" s="34">
        <f>IFERROR(INDEX('Price Data'!T:T,MATCH(TEXT(A1908,"YYYY-MM-DD"),'Price Data'!S:S,0)),"")</f>
        <v>1.8</v>
      </c>
      <c r="O1908" s="10" cm="1">
        <f t="array" ref="O1908">IFERROR(IF(ISNUMBER(N1908),(N1908-INDEX('Price Data'!T:T,MATCH(TEXT(A1908,"YYYY-MM-DD"),'Price Data'!S:S,0)+1))/INDEX('Price Data'!T:T,MATCH(TEXT(A1908,"YYYY-MM-DD"),'Price Data'!S:S,0)+1),""),"")</f>
        <v>5.5865921787709542E-3</v>
      </c>
    </row>
    <row r="1909" spans="1:15" x14ac:dyDescent="0.3">
      <c r="A1909" s="8">
        <v>43728</v>
      </c>
      <c r="B1909" s="34">
        <f>IFERROR(INDEX('Price Data'!B:B,MATCH(TEXT(A1909,"YYYY-MM-DD"),'Price Data'!A:A,0)),"")</f>
        <v>22123</v>
      </c>
      <c r="C1909" s="10" cm="1">
        <f t="array" ref="C1909">IFERROR(IF(ISNUMBER(B1909),(B1909-INDEX('Price Data'!B:B,MATCH(TEXT(A1909,"YYYY-MM-DD"),'Price Data'!A:A,0)+1))/INDEX('Price Data'!B:B,MATCH(TEXT(A1909,"YYYY-MM-DD"),'Price Data'!A:A,0)+1),""),"")</f>
        <v>-2.259580621836587E-4</v>
      </c>
      <c r="D1909" s="34">
        <f>IFERROR(INDEX('Price Data'!E:E,MATCH(TEXT(A1909,"YYYY-MM-DD"),'Price Data'!D:D,0)),"")</f>
        <v>11.17</v>
      </c>
      <c r="E1909" s="10" cm="1">
        <f t="array" ref="E1909">IFERROR(IF(ISNUMBER(D1909),(D1909-INDEX('Price Data'!E:E,MATCH(TEXT(A1909,"YYYY-MM-DD"),'Price Data'!D:D,0)+1))/INDEX('Price Data'!E:E,MATCH(TEXT(A1909,"YYYY-MM-DD"),'Price Data'!D:D,0)+1),""),"")</f>
        <v>1.793721973094132E-3</v>
      </c>
      <c r="F1909" s="34">
        <f>IFERROR(INDEX('Price Data'!H:H,MATCH(TEXT(A1909,"YYYY-MM-DD"),'Price Data'!G:G,0)),"")</f>
        <v>162</v>
      </c>
      <c r="G1909" s="10" cm="1">
        <f t="array" ref="G1909">IFERROR(IF(ISNUMBER(F1909),(F1909-INDEX('Price Data'!H:H,MATCH(TEXT(A1909,"YYYY-MM-DD"),'Price Data'!G:G,0)+1))/INDEX('Price Data'!H:H,MATCH(TEXT(A1909,"YYYY-MM-DD"),'Price Data'!G:G,0)+1),""),"")</f>
        <v>0</v>
      </c>
      <c r="H1909" s="34">
        <f>IFERROR(INDEX('Price Data'!K:K,MATCH(TEXT(A1909,"YYYY-MM-DD"),'Price Data'!J:J,0)),"")</f>
        <v>2.17</v>
      </c>
      <c r="I1909" s="10" cm="1">
        <f t="array" ref="I1909">IFERROR(IF(ISNUMBER(H1909),(H1909-INDEX('Price Data'!K:K,MATCH(TEXT(A1909,"YYYY-MM-DD"),'Price Data'!J:J,0)+1))/INDEX('Price Data'!K:K,MATCH(TEXT(A1909,"YYYY-MM-DD"),'Price Data'!J:J,0)+1),""),"")</f>
        <v>4.6296296296295305E-3</v>
      </c>
      <c r="J1909" s="34">
        <f>IFERROR(INDEX('Price Data'!N:N,MATCH(TEXT(A1909,"YYYY-MM-DD"),'Price Data'!M:M,0)),"")</f>
        <v>2.4500000000000002</v>
      </c>
      <c r="K1909" s="10" cm="1">
        <f t="array" ref="K1909">IFERROR(IF(ISNUMBER(J1909),(J1909-INDEX('Price Data'!N:N,MATCH(TEXT(A1909,"YYYY-MM-DD"),'Price Data'!M:M,0)+1))/INDEX('Price Data'!N:N,MATCH(TEXT(A1909,"YYYY-MM-DD"),'Price Data'!M:M,0)+1),""),"")</f>
        <v>-1.6064257028112462E-2</v>
      </c>
      <c r="L1909" s="34">
        <f>IFERROR(INDEX('Price Data'!Q:Q,MATCH(TEXT(A1909,"YYYY-MM-DD"),'Price Data'!P:P,0)),"")</f>
        <v>1.9</v>
      </c>
      <c r="M1909" s="10" cm="1">
        <f t="array" ref="M1909">IFERROR(IF(ISNUMBER(L1909),(L1909-INDEX('Price Data'!Q:Q,MATCH(TEXT(A1909,"YYYY-MM-DD"),'Price Data'!P:P,0)+1))/INDEX('Price Data'!Q:Q,MATCH(TEXT(A1909,"YYYY-MM-DD"),'Price Data'!P:P,0)+1),""),"")</f>
        <v>-5.2356020942408424E-3</v>
      </c>
      <c r="N1909" s="34">
        <f>IFERROR(INDEX('Price Data'!T:T,MATCH(TEXT(A1909,"YYYY-MM-DD"),'Price Data'!S:S,0)),"")</f>
        <v>1.81</v>
      </c>
      <c r="O1909" s="10" cm="1">
        <f t="array" ref="O1909">IFERROR(IF(ISNUMBER(N1909),(N1909-INDEX('Price Data'!T:T,MATCH(TEXT(A1909,"YYYY-MM-DD"),'Price Data'!S:S,0)+1))/INDEX('Price Data'!T:T,MATCH(TEXT(A1909,"YYYY-MM-DD"),'Price Data'!S:S,0)+1),""),"")</f>
        <v>5.5555555555555601E-3</v>
      </c>
    </row>
    <row r="1910" spans="1:15" x14ac:dyDescent="0.3">
      <c r="A1910" s="8">
        <v>43729</v>
      </c>
      <c r="B1910" s="34" t="str">
        <f>IFERROR(INDEX('Price Data'!B:B,MATCH(TEXT(A1910,"YYYY-MM-DD"),'Price Data'!A:A,0)),"")</f>
        <v/>
      </c>
      <c r="C1910" s="10" t="str" cm="1">
        <f t="array" ref="C1910">IFERROR(IF(ISNUMBER(B1910),(B1910-INDEX('Price Data'!B:B,MATCH(TEXT(A1910,"YYYY-MM-DD"),'Price Data'!A:A,0)+1))/INDEX('Price Data'!B:B,MATCH(TEXT(A1910,"YYYY-MM-DD"),'Price Data'!A:A,0)+1),""),"")</f>
        <v/>
      </c>
      <c r="D1910" s="34" t="str">
        <f>IFERROR(INDEX('Price Data'!E:E,MATCH(TEXT(A1910,"YYYY-MM-DD"),'Price Data'!D:D,0)),"")</f>
        <v/>
      </c>
      <c r="E1910" s="10" t="str" cm="1">
        <f t="array" ref="E1910">IFERROR(IF(ISNUMBER(D1910),(D1910-INDEX('Price Data'!E:E,MATCH(TEXT(A1910,"YYYY-MM-DD"),'Price Data'!D:D,0)+1))/INDEX('Price Data'!E:E,MATCH(TEXT(A1910,"YYYY-MM-DD"),'Price Data'!D:D,0)+1),""),"")</f>
        <v/>
      </c>
      <c r="F1910" s="34" t="str">
        <f>IFERROR(INDEX('Price Data'!H:H,MATCH(TEXT(A1910,"YYYY-MM-DD"),'Price Data'!G:G,0)),"")</f>
        <v/>
      </c>
      <c r="G1910" s="10" t="str" cm="1">
        <f t="array" ref="G1910">IFERROR(IF(ISNUMBER(F1910),(F1910-INDEX('Price Data'!H:H,MATCH(TEXT(A1910,"YYYY-MM-DD"),'Price Data'!G:G,0)+1))/INDEX('Price Data'!H:H,MATCH(TEXT(A1910,"YYYY-MM-DD"),'Price Data'!G:G,0)+1),""),"")</f>
        <v/>
      </c>
      <c r="H1910" s="34" t="str">
        <f>IFERROR(INDEX('Price Data'!K:K,MATCH(TEXT(A1910,"YYYY-MM-DD"),'Price Data'!J:J,0)),"")</f>
        <v/>
      </c>
      <c r="I1910" s="10" t="str" cm="1">
        <f t="array" ref="I1910">IFERROR(IF(ISNUMBER(H1910),(H1910-INDEX('Price Data'!K:K,MATCH(TEXT(A1910,"YYYY-MM-DD"),'Price Data'!J:J,0)+1))/INDEX('Price Data'!K:K,MATCH(TEXT(A1910,"YYYY-MM-DD"),'Price Data'!J:J,0)+1),""),"")</f>
        <v/>
      </c>
      <c r="J1910" s="34" t="str">
        <f>IFERROR(INDEX('Price Data'!N:N,MATCH(TEXT(A1910,"YYYY-MM-DD"),'Price Data'!M:M,0)),"")</f>
        <v/>
      </c>
      <c r="K1910" s="10" t="str" cm="1">
        <f t="array" ref="K1910">IFERROR(IF(ISNUMBER(J1910),(J1910-INDEX('Price Data'!N:N,MATCH(TEXT(A1910,"YYYY-MM-DD"),'Price Data'!M:M,0)+1))/INDEX('Price Data'!N:N,MATCH(TEXT(A1910,"YYYY-MM-DD"),'Price Data'!M:M,0)+1),""),"")</f>
        <v/>
      </c>
      <c r="L1910" s="34" t="str">
        <f>IFERROR(INDEX('Price Data'!Q:Q,MATCH(TEXT(A1910,"YYYY-MM-DD"),'Price Data'!P:P,0)),"")</f>
        <v/>
      </c>
      <c r="M1910" s="10" t="str" cm="1">
        <f t="array" ref="M1910">IFERROR(IF(ISNUMBER(L1910),(L1910-INDEX('Price Data'!Q:Q,MATCH(TEXT(A1910,"YYYY-MM-DD"),'Price Data'!P:P,0)+1))/INDEX('Price Data'!Q:Q,MATCH(TEXT(A1910,"YYYY-MM-DD"),'Price Data'!P:P,0)+1),""),"")</f>
        <v/>
      </c>
      <c r="N1910" s="34" t="str">
        <f>IFERROR(INDEX('Price Data'!T:T,MATCH(TEXT(A1910,"YYYY-MM-DD"),'Price Data'!S:S,0)),"")</f>
        <v/>
      </c>
      <c r="O1910" s="10" t="str" cm="1">
        <f t="array" ref="O1910">IFERROR(IF(ISNUMBER(N1910),(N1910-INDEX('Price Data'!T:T,MATCH(TEXT(A1910,"YYYY-MM-DD"),'Price Data'!S:S,0)+1))/INDEX('Price Data'!T:T,MATCH(TEXT(A1910,"YYYY-MM-DD"),'Price Data'!S:S,0)+1),""),"")</f>
        <v/>
      </c>
    </row>
    <row r="1911" spans="1:15" x14ac:dyDescent="0.3">
      <c r="A1911" s="8">
        <v>43730</v>
      </c>
      <c r="B1911" s="34" t="str">
        <f>IFERROR(INDEX('Price Data'!B:B,MATCH(TEXT(A1911,"YYYY-MM-DD"),'Price Data'!A:A,0)),"")</f>
        <v/>
      </c>
      <c r="C1911" s="10" t="str" cm="1">
        <f t="array" ref="C1911">IFERROR(IF(ISNUMBER(B1911),(B1911-INDEX('Price Data'!B:B,MATCH(TEXT(A1911,"YYYY-MM-DD"),'Price Data'!A:A,0)+1))/INDEX('Price Data'!B:B,MATCH(TEXT(A1911,"YYYY-MM-DD"),'Price Data'!A:A,0)+1),""),"")</f>
        <v/>
      </c>
      <c r="D1911" s="34" t="str">
        <f>IFERROR(INDEX('Price Data'!E:E,MATCH(TEXT(A1911,"YYYY-MM-DD"),'Price Data'!D:D,0)),"")</f>
        <v/>
      </c>
      <c r="E1911" s="10" t="str" cm="1">
        <f t="array" ref="E1911">IFERROR(IF(ISNUMBER(D1911),(D1911-INDEX('Price Data'!E:E,MATCH(TEXT(A1911,"YYYY-MM-DD"),'Price Data'!D:D,0)+1))/INDEX('Price Data'!E:E,MATCH(TEXT(A1911,"YYYY-MM-DD"),'Price Data'!D:D,0)+1),""),"")</f>
        <v/>
      </c>
      <c r="F1911" s="34" t="str">
        <f>IFERROR(INDEX('Price Data'!H:H,MATCH(TEXT(A1911,"YYYY-MM-DD"),'Price Data'!G:G,0)),"")</f>
        <v/>
      </c>
      <c r="G1911" s="10" t="str" cm="1">
        <f t="array" ref="G1911">IFERROR(IF(ISNUMBER(F1911),(F1911-INDEX('Price Data'!H:H,MATCH(TEXT(A1911,"YYYY-MM-DD"),'Price Data'!G:G,0)+1))/INDEX('Price Data'!H:H,MATCH(TEXT(A1911,"YYYY-MM-DD"),'Price Data'!G:G,0)+1),""),"")</f>
        <v/>
      </c>
      <c r="H1911" s="34" t="str">
        <f>IFERROR(INDEX('Price Data'!K:K,MATCH(TEXT(A1911,"YYYY-MM-DD"),'Price Data'!J:J,0)),"")</f>
        <v/>
      </c>
      <c r="I1911" s="10" t="str" cm="1">
        <f t="array" ref="I1911">IFERROR(IF(ISNUMBER(H1911),(H1911-INDEX('Price Data'!K:K,MATCH(TEXT(A1911,"YYYY-MM-DD"),'Price Data'!J:J,0)+1))/INDEX('Price Data'!K:K,MATCH(TEXT(A1911,"YYYY-MM-DD"),'Price Data'!J:J,0)+1),""),"")</f>
        <v/>
      </c>
      <c r="J1911" s="34" t="str">
        <f>IFERROR(INDEX('Price Data'!N:N,MATCH(TEXT(A1911,"YYYY-MM-DD"),'Price Data'!M:M,0)),"")</f>
        <v/>
      </c>
      <c r="K1911" s="10" t="str" cm="1">
        <f t="array" ref="K1911">IFERROR(IF(ISNUMBER(J1911),(J1911-INDEX('Price Data'!N:N,MATCH(TEXT(A1911,"YYYY-MM-DD"),'Price Data'!M:M,0)+1))/INDEX('Price Data'!N:N,MATCH(TEXT(A1911,"YYYY-MM-DD"),'Price Data'!M:M,0)+1),""),"")</f>
        <v/>
      </c>
      <c r="L1911" s="34" t="str">
        <f>IFERROR(INDEX('Price Data'!Q:Q,MATCH(TEXT(A1911,"YYYY-MM-DD"),'Price Data'!P:P,0)),"")</f>
        <v/>
      </c>
      <c r="M1911" s="10" t="str" cm="1">
        <f t="array" ref="M1911">IFERROR(IF(ISNUMBER(L1911),(L1911-INDEX('Price Data'!Q:Q,MATCH(TEXT(A1911,"YYYY-MM-DD"),'Price Data'!P:P,0)+1))/INDEX('Price Data'!Q:Q,MATCH(TEXT(A1911,"YYYY-MM-DD"),'Price Data'!P:P,0)+1),""),"")</f>
        <v/>
      </c>
      <c r="N1911" s="34" t="str">
        <f>IFERROR(INDEX('Price Data'!T:T,MATCH(TEXT(A1911,"YYYY-MM-DD"),'Price Data'!S:S,0)),"")</f>
        <v/>
      </c>
      <c r="O1911" s="10" t="str" cm="1">
        <f t="array" ref="O1911">IFERROR(IF(ISNUMBER(N1911),(N1911-INDEX('Price Data'!T:T,MATCH(TEXT(A1911,"YYYY-MM-DD"),'Price Data'!S:S,0)+1))/INDEX('Price Data'!T:T,MATCH(TEXT(A1911,"YYYY-MM-DD"),'Price Data'!S:S,0)+1),""),"")</f>
        <v/>
      </c>
    </row>
    <row r="1912" spans="1:15" x14ac:dyDescent="0.3">
      <c r="A1912" s="8">
        <v>43731</v>
      </c>
      <c r="B1912" s="34">
        <f>IFERROR(INDEX('Price Data'!B:B,MATCH(TEXT(A1912,"YYYY-MM-DD"),'Price Data'!A:A,0)),"")</f>
        <v>21900</v>
      </c>
      <c r="C1912" s="10" cm="1">
        <f t="array" ref="C1912">IFERROR(IF(ISNUMBER(B1912),(B1912-INDEX('Price Data'!B:B,MATCH(TEXT(A1912,"YYYY-MM-DD"),'Price Data'!A:A,0)+1))/INDEX('Price Data'!B:B,MATCH(TEXT(A1912,"YYYY-MM-DD"),'Price Data'!A:A,0)+1),""),"")</f>
        <v>-1.0080007232292184E-2</v>
      </c>
      <c r="D1912" s="34">
        <f>IFERROR(INDEX('Price Data'!E:E,MATCH(TEXT(A1912,"YYYY-MM-DD"),'Price Data'!D:D,0)),"")</f>
        <v>10.79</v>
      </c>
      <c r="E1912" s="10" cm="1">
        <f t="array" ref="E1912">IFERROR(IF(ISNUMBER(D1912),(D1912-INDEX('Price Data'!E:E,MATCH(TEXT(A1912,"YYYY-MM-DD"),'Price Data'!D:D,0)+1))/INDEX('Price Data'!E:E,MATCH(TEXT(A1912,"YYYY-MM-DD"),'Price Data'!D:D,0)+1),""),"")</f>
        <v>-3.4019695613249849E-2</v>
      </c>
      <c r="F1912" s="34">
        <f>IFERROR(INDEX('Price Data'!H:H,MATCH(TEXT(A1912,"YYYY-MM-DD"),'Price Data'!G:G,0)),"")</f>
        <v>155.39999399999999</v>
      </c>
      <c r="G1912" s="10" cm="1">
        <f t="array" ref="G1912">IFERROR(IF(ISNUMBER(F1912),(F1912-INDEX('Price Data'!H:H,MATCH(TEXT(A1912,"YYYY-MM-DD"),'Price Data'!G:G,0)+1))/INDEX('Price Data'!H:H,MATCH(TEXT(A1912,"YYYY-MM-DD"),'Price Data'!G:G,0)+1),""),"")</f>
        <v>-4.0740777777777827E-2</v>
      </c>
      <c r="H1912" s="34">
        <f>IFERROR(INDEX('Price Data'!K:K,MATCH(TEXT(A1912,"YYYY-MM-DD"),'Price Data'!J:J,0)),"")</f>
        <v>2.14</v>
      </c>
      <c r="I1912" s="10" cm="1">
        <f t="array" ref="I1912">IFERROR(IF(ISNUMBER(H1912),(H1912-INDEX('Price Data'!K:K,MATCH(TEXT(A1912,"YYYY-MM-DD"),'Price Data'!J:J,0)+1))/INDEX('Price Data'!K:K,MATCH(TEXT(A1912,"YYYY-MM-DD"),'Price Data'!J:J,0)+1),""),"")</f>
        <v>-1.3824884792626639E-2</v>
      </c>
      <c r="J1912" s="34">
        <f>IFERROR(INDEX('Price Data'!N:N,MATCH(TEXT(A1912,"YYYY-MM-DD"),'Price Data'!M:M,0)),"")</f>
        <v>2.41</v>
      </c>
      <c r="K1912" s="10" cm="1">
        <f t="array" ref="K1912">IFERROR(IF(ISNUMBER(J1912),(J1912-INDEX('Price Data'!N:N,MATCH(TEXT(A1912,"YYYY-MM-DD"),'Price Data'!M:M,0)+1))/INDEX('Price Data'!N:N,MATCH(TEXT(A1912,"YYYY-MM-DD"),'Price Data'!M:M,0)+1),""),"")</f>
        <v>-1.632653061224491E-2</v>
      </c>
      <c r="L1912" s="34">
        <f>IFERROR(INDEX('Price Data'!Q:Q,MATCH(TEXT(A1912,"YYYY-MM-DD"),'Price Data'!P:P,0)),"")</f>
        <v>1.84</v>
      </c>
      <c r="M1912" s="10" cm="1">
        <f t="array" ref="M1912">IFERROR(IF(ISNUMBER(L1912),(L1912-INDEX('Price Data'!Q:Q,MATCH(TEXT(A1912,"YYYY-MM-DD"),'Price Data'!P:P,0)+1))/INDEX('Price Data'!Q:Q,MATCH(TEXT(A1912,"YYYY-MM-DD"),'Price Data'!P:P,0)+1),""),"")</f>
        <v>-3.1578947368420963E-2</v>
      </c>
      <c r="N1912" s="34">
        <f>IFERROR(INDEX('Price Data'!T:T,MATCH(TEXT(A1912,"YYYY-MM-DD"),'Price Data'!S:S,0)),"")</f>
        <v>1.77</v>
      </c>
      <c r="O1912" s="10" cm="1">
        <f t="array" ref="O1912">IFERROR(IF(ISNUMBER(N1912),(N1912-INDEX('Price Data'!T:T,MATCH(TEXT(A1912,"YYYY-MM-DD"),'Price Data'!S:S,0)+1))/INDEX('Price Data'!T:T,MATCH(TEXT(A1912,"YYYY-MM-DD"),'Price Data'!S:S,0)+1),""),"")</f>
        <v>-2.2099447513812175E-2</v>
      </c>
    </row>
    <row r="1913" spans="1:15" x14ac:dyDescent="0.3">
      <c r="A1913" s="8">
        <v>43732</v>
      </c>
      <c r="B1913" s="34">
        <f>IFERROR(INDEX('Price Data'!B:B,MATCH(TEXT(A1913,"YYYY-MM-DD"),'Price Data'!A:A,0)),"")</f>
        <v>21901</v>
      </c>
      <c r="C1913" s="10" cm="1">
        <f t="array" ref="C1913">IFERROR(IF(ISNUMBER(B1913),(B1913-INDEX('Price Data'!B:B,MATCH(TEXT(A1913,"YYYY-MM-DD"),'Price Data'!A:A,0)+1))/INDEX('Price Data'!B:B,MATCH(TEXT(A1913,"YYYY-MM-DD"),'Price Data'!A:A,0)+1),""),"")</f>
        <v>4.5662100456621006E-5</v>
      </c>
      <c r="D1913" s="34">
        <f>IFERROR(INDEX('Price Data'!E:E,MATCH(TEXT(A1913,"YYYY-MM-DD"),'Price Data'!D:D,0)),"")</f>
        <v>10.7</v>
      </c>
      <c r="E1913" s="10" cm="1">
        <f t="array" ref="E1913">IFERROR(IF(ISNUMBER(D1913),(D1913-INDEX('Price Data'!E:E,MATCH(TEXT(A1913,"YYYY-MM-DD"),'Price Data'!D:D,0)+1))/INDEX('Price Data'!E:E,MATCH(TEXT(A1913,"YYYY-MM-DD"),'Price Data'!D:D,0)+1),""),"")</f>
        <v>-8.3410565338276049E-3</v>
      </c>
      <c r="F1913" s="34">
        <f>IFERROR(INDEX('Price Data'!H:H,MATCH(TEXT(A1913,"YYYY-MM-DD"),'Price Data'!G:G,0)),"")</f>
        <v>156</v>
      </c>
      <c r="G1913" s="10" cm="1">
        <f t="array" ref="G1913">IFERROR(IF(ISNUMBER(F1913),(F1913-INDEX('Price Data'!H:H,MATCH(TEXT(A1913,"YYYY-MM-DD"),'Price Data'!G:G,0)+1))/INDEX('Price Data'!H:H,MATCH(TEXT(A1913,"YYYY-MM-DD"),'Price Data'!G:G,0)+1),""),"")</f>
        <v>3.8610426201175249E-3</v>
      </c>
      <c r="H1913" s="34">
        <f>IFERROR(INDEX('Price Data'!K:K,MATCH(TEXT(A1913,"YYYY-MM-DD"),'Price Data'!J:J,0)),"")</f>
        <v>2.13</v>
      </c>
      <c r="I1913" s="10" cm="1">
        <f t="array" ref="I1913">IFERROR(IF(ISNUMBER(H1913),(H1913-INDEX('Price Data'!K:K,MATCH(TEXT(A1913,"YYYY-MM-DD"),'Price Data'!J:J,0)+1))/INDEX('Price Data'!K:K,MATCH(TEXT(A1913,"YYYY-MM-DD"),'Price Data'!J:J,0)+1),""),"")</f>
        <v>-4.6728971962617903E-3</v>
      </c>
      <c r="J1913" s="34">
        <f>IFERROR(INDEX('Price Data'!N:N,MATCH(TEXT(A1913,"YYYY-MM-DD"),'Price Data'!M:M,0)),"")</f>
        <v>2.38</v>
      </c>
      <c r="K1913" s="10" cm="1">
        <f t="array" ref="K1913">IFERROR(IF(ISNUMBER(J1913),(J1913-INDEX('Price Data'!N:N,MATCH(TEXT(A1913,"YYYY-MM-DD"),'Price Data'!M:M,0)+1))/INDEX('Price Data'!N:N,MATCH(TEXT(A1913,"YYYY-MM-DD"),'Price Data'!M:M,0)+1),""),"")</f>
        <v>-1.2448132780083091E-2</v>
      </c>
      <c r="L1913" s="34">
        <f>IFERROR(INDEX('Price Data'!Q:Q,MATCH(TEXT(A1913,"YYYY-MM-DD"),'Price Data'!P:P,0)),"")</f>
        <v>1.81</v>
      </c>
      <c r="M1913" s="10" cm="1">
        <f t="array" ref="M1913">IFERROR(IF(ISNUMBER(L1913),(L1913-INDEX('Price Data'!Q:Q,MATCH(TEXT(A1913,"YYYY-MM-DD"),'Price Data'!P:P,0)+1))/INDEX('Price Data'!Q:Q,MATCH(TEXT(A1913,"YYYY-MM-DD"),'Price Data'!P:P,0)+1),""),"")</f>
        <v>-1.630434782608697E-2</v>
      </c>
      <c r="N1913" s="34">
        <f>IFERROR(INDEX('Price Data'!T:T,MATCH(TEXT(A1913,"YYYY-MM-DD"),'Price Data'!S:S,0)),"")</f>
        <v>1.73</v>
      </c>
      <c r="O1913" s="10" cm="1">
        <f t="array" ref="O1913">IFERROR(IF(ISNUMBER(N1913),(N1913-INDEX('Price Data'!T:T,MATCH(TEXT(A1913,"YYYY-MM-DD"),'Price Data'!S:S,0)+1))/INDEX('Price Data'!T:T,MATCH(TEXT(A1913,"YYYY-MM-DD"),'Price Data'!S:S,0)+1),""),"")</f>
        <v>-2.2598870056497196E-2</v>
      </c>
    </row>
    <row r="1914" spans="1:15" x14ac:dyDescent="0.3">
      <c r="A1914" s="8">
        <v>43733</v>
      </c>
      <c r="B1914" s="34">
        <f>IFERROR(INDEX('Price Data'!B:B,MATCH(TEXT(A1914,"YYYY-MM-DD"),'Price Data'!A:A,0)),"")</f>
        <v>21788</v>
      </c>
      <c r="C1914" s="10" cm="1">
        <f t="array" ref="C1914">IFERROR(IF(ISNUMBER(B1914),(B1914-INDEX('Price Data'!B:B,MATCH(TEXT(A1914,"YYYY-MM-DD"),'Price Data'!A:A,0)+1))/INDEX('Price Data'!B:B,MATCH(TEXT(A1914,"YYYY-MM-DD"),'Price Data'!A:A,0)+1),""),"")</f>
        <v>-5.1595817542577967E-3</v>
      </c>
      <c r="D1914" s="34">
        <f>IFERROR(INDEX('Price Data'!E:E,MATCH(TEXT(A1914,"YYYY-MM-DD"),'Price Data'!D:D,0)),"")</f>
        <v>10.57</v>
      </c>
      <c r="E1914" s="10" cm="1">
        <f t="array" ref="E1914">IFERROR(IF(ISNUMBER(D1914),(D1914-INDEX('Price Data'!E:E,MATCH(TEXT(A1914,"YYYY-MM-DD"),'Price Data'!D:D,0)+1))/INDEX('Price Data'!E:E,MATCH(TEXT(A1914,"YYYY-MM-DD"),'Price Data'!D:D,0)+1),""),"")</f>
        <v>-1.2149532710280282E-2</v>
      </c>
      <c r="F1914" s="34">
        <f>IFERROR(INDEX('Price Data'!H:H,MATCH(TEXT(A1914,"YYYY-MM-DD"),'Price Data'!G:G,0)),"")</f>
        <v>152</v>
      </c>
      <c r="G1914" s="10" cm="1">
        <f t="array" ref="G1914">IFERROR(IF(ISNUMBER(F1914),(F1914-INDEX('Price Data'!H:H,MATCH(TEXT(A1914,"YYYY-MM-DD"),'Price Data'!G:G,0)+1))/INDEX('Price Data'!H:H,MATCH(TEXT(A1914,"YYYY-MM-DD"),'Price Data'!G:G,0)+1),""),"")</f>
        <v>-2.564102564102564E-2</v>
      </c>
      <c r="H1914" s="34">
        <f>IFERROR(INDEX('Price Data'!K:K,MATCH(TEXT(A1914,"YYYY-MM-DD"),'Price Data'!J:J,0)),"")</f>
        <v>2.13</v>
      </c>
      <c r="I1914" s="10" cm="1">
        <f t="array" ref="I1914">IFERROR(IF(ISNUMBER(H1914),(H1914-INDEX('Price Data'!K:K,MATCH(TEXT(A1914,"YYYY-MM-DD"),'Price Data'!J:J,0)+1))/INDEX('Price Data'!K:K,MATCH(TEXT(A1914,"YYYY-MM-DD"),'Price Data'!J:J,0)+1),""),"")</f>
        <v>0</v>
      </c>
      <c r="J1914" s="34">
        <f>IFERROR(INDEX('Price Data'!N:N,MATCH(TEXT(A1914,"YYYY-MM-DD"),'Price Data'!M:M,0)),"")</f>
        <v>2.35</v>
      </c>
      <c r="K1914" s="10" cm="1">
        <f t="array" ref="K1914">IFERROR(IF(ISNUMBER(J1914),(J1914-INDEX('Price Data'!N:N,MATCH(TEXT(A1914,"YYYY-MM-DD"),'Price Data'!M:M,0)+1))/INDEX('Price Data'!N:N,MATCH(TEXT(A1914,"YYYY-MM-DD"),'Price Data'!M:M,0)+1),""),"")</f>
        <v>-1.2605042016806641E-2</v>
      </c>
      <c r="L1914" s="34">
        <f>IFERROR(INDEX('Price Data'!Q:Q,MATCH(TEXT(A1914,"YYYY-MM-DD"),'Price Data'!P:P,0)),"")</f>
        <v>1.81</v>
      </c>
      <c r="M1914" s="10" cm="1">
        <f t="array" ref="M1914">IFERROR(IF(ISNUMBER(L1914),(L1914-INDEX('Price Data'!Q:Q,MATCH(TEXT(A1914,"YYYY-MM-DD"),'Price Data'!P:P,0)+1))/INDEX('Price Data'!Q:Q,MATCH(TEXT(A1914,"YYYY-MM-DD"),'Price Data'!P:P,0)+1),""),"")</f>
        <v>0</v>
      </c>
      <c r="N1914" s="34">
        <f>IFERROR(INDEX('Price Data'!T:T,MATCH(TEXT(A1914,"YYYY-MM-DD"),'Price Data'!S:S,0)),"")</f>
        <v>1.71</v>
      </c>
      <c r="O1914" s="10" cm="1">
        <f t="array" ref="O1914">IFERROR(IF(ISNUMBER(N1914),(N1914-INDEX('Price Data'!T:T,MATCH(TEXT(A1914,"YYYY-MM-DD"),'Price Data'!S:S,0)+1))/INDEX('Price Data'!T:T,MATCH(TEXT(A1914,"YYYY-MM-DD"),'Price Data'!S:S,0)+1),""),"")</f>
        <v>-1.1560693641618507E-2</v>
      </c>
    </row>
    <row r="1915" spans="1:15" x14ac:dyDescent="0.3">
      <c r="A1915" s="8">
        <v>43734</v>
      </c>
      <c r="B1915" s="34">
        <f>IFERROR(INDEX('Price Data'!B:B,MATCH(TEXT(A1915,"YYYY-MM-DD"),'Price Data'!A:A,0)),"")</f>
        <v>21948</v>
      </c>
      <c r="C1915" s="10" cm="1">
        <f t="array" ref="C1915">IFERROR(IF(ISNUMBER(B1915),(B1915-INDEX('Price Data'!B:B,MATCH(TEXT(A1915,"YYYY-MM-DD"),'Price Data'!A:A,0)+1))/INDEX('Price Data'!B:B,MATCH(TEXT(A1915,"YYYY-MM-DD"),'Price Data'!A:A,0)+1),""),"")</f>
        <v>7.3434918303653387E-3</v>
      </c>
      <c r="D1915" s="34">
        <f>IFERROR(INDEX('Price Data'!E:E,MATCH(TEXT(A1915,"YYYY-MM-DD"),'Price Data'!D:D,0)),"")</f>
        <v>10.65</v>
      </c>
      <c r="E1915" s="10" cm="1">
        <f t="array" ref="E1915">IFERROR(IF(ISNUMBER(D1915),(D1915-INDEX('Price Data'!E:E,MATCH(TEXT(A1915,"YYYY-MM-DD"),'Price Data'!D:D,0)+1))/INDEX('Price Data'!E:E,MATCH(TEXT(A1915,"YYYY-MM-DD"),'Price Data'!D:D,0)+1),""),"")</f>
        <v>7.5685903500473106E-3</v>
      </c>
      <c r="F1915" s="34">
        <f>IFERROR(INDEX('Price Data'!H:H,MATCH(TEXT(A1915,"YYYY-MM-DD"),'Price Data'!G:G,0)),"")</f>
        <v>149</v>
      </c>
      <c r="G1915" s="10" cm="1">
        <f t="array" ref="G1915">IFERROR(IF(ISNUMBER(F1915),(F1915-INDEX('Price Data'!H:H,MATCH(TEXT(A1915,"YYYY-MM-DD"),'Price Data'!G:G,0)+1))/INDEX('Price Data'!H:H,MATCH(TEXT(A1915,"YYYY-MM-DD"),'Price Data'!G:G,0)+1),""),"")</f>
        <v>-1.9736842105263157E-2</v>
      </c>
      <c r="H1915" s="34">
        <f>IFERROR(INDEX('Price Data'!K:K,MATCH(TEXT(A1915,"YYYY-MM-DD"),'Price Data'!J:J,0)),"")</f>
        <v>2.14</v>
      </c>
      <c r="I1915" s="10" cm="1">
        <f t="array" ref="I1915">IFERROR(IF(ISNUMBER(H1915),(H1915-INDEX('Price Data'!K:K,MATCH(TEXT(A1915,"YYYY-MM-DD"),'Price Data'!J:J,0)+1))/INDEX('Price Data'!K:K,MATCH(TEXT(A1915,"YYYY-MM-DD"),'Price Data'!J:J,0)+1),""),"")</f>
        <v>4.6948356807512822E-3</v>
      </c>
      <c r="J1915" s="34">
        <f>IFERROR(INDEX('Price Data'!N:N,MATCH(TEXT(A1915,"YYYY-MM-DD"),'Price Data'!M:M,0)),"")</f>
        <v>2.37</v>
      </c>
      <c r="K1915" s="10" cm="1">
        <f t="array" ref="K1915">IFERROR(IF(ISNUMBER(J1915),(J1915-INDEX('Price Data'!N:N,MATCH(TEXT(A1915,"YYYY-MM-DD"),'Price Data'!M:M,0)+1))/INDEX('Price Data'!N:N,MATCH(TEXT(A1915,"YYYY-MM-DD"),'Price Data'!M:M,0)+1),""),"")</f>
        <v>8.5106382978723475E-3</v>
      </c>
      <c r="L1915" s="34">
        <f>IFERROR(INDEX('Price Data'!Q:Q,MATCH(TEXT(A1915,"YYYY-MM-DD"),'Price Data'!P:P,0)),"")</f>
        <v>1.82</v>
      </c>
      <c r="M1915" s="10" cm="1">
        <f t="array" ref="M1915">IFERROR(IF(ISNUMBER(L1915),(L1915-INDEX('Price Data'!Q:Q,MATCH(TEXT(A1915,"YYYY-MM-DD"),'Price Data'!P:P,0)+1))/INDEX('Price Data'!Q:Q,MATCH(TEXT(A1915,"YYYY-MM-DD"),'Price Data'!P:P,0)+1),""),"")</f>
        <v>5.5248618784530436E-3</v>
      </c>
      <c r="N1915" s="34">
        <f>IFERROR(INDEX('Price Data'!T:T,MATCH(TEXT(A1915,"YYYY-MM-DD"),'Price Data'!S:S,0)),"")</f>
        <v>1.68</v>
      </c>
      <c r="O1915" s="10" cm="1">
        <f t="array" ref="O1915">IFERROR(IF(ISNUMBER(N1915),(N1915-INDEX('Price Data'!T:T,MATCH(TEXT(A1915,"YYYY-MM-DD"),'Price Data'!S:S,0)+1))/INDEX('Price Data'!T:T,MATCH(TEXT(A1915,"YYYY-MM-DD"),'Price Data'!S:S,0)+1),""),"")</f>
        <v>-1.7543859649122823E-2</v>
      </c>
    </row>
    <row r="1916" spans="1:15" x14ac:dyDescent="0.3">
      <c r="A1916" s="8">
        <v>43735</v>
      </c>
      <c r="B1916" s="34" t="str">
        <f>IFERROR(INDEX('Price Data'!B:B,MATCH(TEXT(A1916,"YYYY-MM-DD"),'Price Data'!A:A,0)),"")</f>
        <v/>
      </c>
      <c r="C1916" s="10" t="str" cm="1">
        <f t="array" ref="C1916">IFERROR(IF(ISNUMBER(B1916),(B1916-INDEX('Price Data'!B:B,MATCH(TEXT(A1916,"YYYY-MM-DD"),'Price Data'!A:A,0)+1))/INDEX('Price Data'!B:B,MATCH(TEXT(A1916,"YYYY-MM-DD"),'Price Data'!A:A,0)+1),""),"")</f>
        <v/>
      </c>
      <c r="D1916" s="34">
        <f>IFERROR(INDEX('Price Data'!E:E,MATCH(TEXT(A1916,"YYYY-MM-DD"),'Price Data'!D:D,0)),"")</f>
        <v>10.8</v>
      </c>
      <c r="E1916" s="10" cm="1">
        <f t="array" ref="E1916">IFERROR(IF(ISNUMBER(D1916),(D1916-INDEX('Price Data'!E:E,MATCH(TEXT(A1916,"YYYY-MM-DD"),'Price Data'!D:D,0)+1))/INDEX('Price Data'!E:E,MATCH(TEXT(A1916,"YYYY-MM-DD"),'Price Data'!D:D,0)+1),""),"")</f>
        <v>1.4084507042253554E-2</v>
      </c>
      <c r="F1916" s="34">
        <f>IFERROR(INDEX('Price Data'!H:H,MATCH(TEXT(A1916,"YYYY-MM-DD"),'Price Data'!G:G,0)),"")</f>
        <v>150.5</v>
      </c>
      <c r="G1916" s="10" cm="1">
        <f t="array" ref="G1916">IFERROR(IF(ISNUMBER(F1916),(F1916-INDEX('Price Data'!H:H,MATCH(TEXT(A1916,"YYYY-MM-DD"),'Price Data'!G:G,0)+1))/INDEX('Price Data'!H:H,MATCH(TEXT(A1916,"YYYY-MM-DD"),'Price Data'!G:G,0)+1),""),"")</f>
        <v>1.0067114093959731E-2</v>
      </c>
      <c r="H1916" s="34">
        <f>IFERROR(INDEX('Price Data'!K:K,MATCH(TEXT(A1916,"YYYY-MM-DD"),'Price Data'!J:J,0)),"")</f>
        <v>2.16</v>
      </c>
      <c r="I1916" s="10" cm="1">
        <f t="array" ref="I1916">IFERROR(IF(ISNUMBER(H1916),(H1916-INDEX('Price Data'!K:K,MATCH(TEXT(A1916,"YYYY-MM-DD"),'Price Data'!J:J,0)+1))/INDEX('Price Data'!K:K,MATCH(TEXT(A1916,"YYYY-MM-DD"),'Price Data'!J:J,0)+1),""),"")</f>
        <v>9.3457943925233725E-3</v>
      </c>
      <c r="J1916" s="34">
        <f>IFERROR(INDEX('Price Data'!N:N,MATCH(TEXT(A1916,"YYYY-MM-DD"),'Price Data'!M:M,0)),"")</f>
        <v>2.38</v>
      </c>
      <c r="K1916" s="10" cm="1">
        <f t="array" ref="K1916">IFERROR(IF(ISNUMBER(J1916),(J1916-INDEX('Price Data'!N:N,MATCH(TEXT(A1916,"YYYY-MM-DD"),'Price Data'!M:M,0)+1))/INDEX('Price Data'!N:N,MATCH(TEXT(A1916,"YYYY-MM-DD"),'Price Data'!M:M,0)+1),""),"")</f>
        <v>4.2194092827003314E-3</v>
      </c>
      <c r="L1916" s="34">
        <f>IFERROR(INDEX('Price Data'!Q:Q,MATCH(TEXT(A1916,"YYYY-MM-DD"),'Price Data'!P:P,0)),"")</f>
        <v>1.84</v>
      </c>
      <c r="M1916" s="10" cm="1">
        <f t="array" ref="M1916">IFERROR(IF(ISNUMBER(L1916),(L1916-INDEX('Price Data'!Q:Q,MATCH(TEXT(A1916,"YYYY-MM-DD"),'Price Data'!P:P,0)+1))/INDEX('Price Data'!Q:Q,MATCH(TEXT(A1916,"YYYY-MM-DD"),'Price Data'!P:P,0)+1),""),"")</f>
        <v>1.0989010989010999E-2</v>
      </c>
      <c r="N1916" s="34">
        <f>IFERROR(INDEX('Price Data'!T:T,MATCH(TEXT(A1916,"YYYY-MM-DD"),'Price Data'!S:S,0)),"")</f>
        <v>1.67</v>
      </c>
      <c r="O1916" s="10" cm="1">
        <f t="array" ref="O1916">IFERROR(IF(ISNUMBER(N1916),(N1916-INDEX('Price Data'!T:T,MATCH(TEXT(A1916,"YYYY-MM-DD"),'Price Data'!S:S,0)+1))/INDEX('Price Data'!T:T,MATCH(TEXT(A1916,"YYYY-MM-DD"),'Price Data'!S:S,0)+1),""),"")</f>
        <v>-5.9523809523809581E-3</v>
      </c>
    </row>
    <row r="1917" spans="1:15" x14ac:dyDescent="0.3">
      <c r="A1917" s="8">
        <v>43736</v>
      </c>
      <c r="B1917" s="34" t="str">
        <f>IFERROR(INDEX('Price Data'!B:B,MATCH(TEXT(A1917,"YYYY-MM-DD"),'Price Data'!A:A,0)),"")</f>
        <v/>
      </c>
      <c r="C1917" s="10" t="str" cm="1">
        <f t="array" ref="C1917">IFERROR(IF(ISNUMBER(B1917),(B1917-INDEX('Price Data'!B:B,MATCH(TEXT(A1917,"YYYY-MM-DD"),'Price Data'!A:A,0)+1))/INDEX('Price Data'!B:B,MATCH(TEXT(A1917,"YYYY-MM-DD"),'Price Data'!A:A,0)+1),""),"")</f>
        <v/>
      </c>
      <c r="D1917" s="34" t="str">
        <f>IFERROR(INDEX('Price Data'!E:E,MATCH(TEXT(A1917,"YYYY-MM-DD"),'Price Data'!D:D,0)),"")</f>
        <v/>
      </c>
      <c r="E1917" s="10" t="str" cm="1">
        <f t="array" ref="E1917">IFERROR(IF(ISNUMBER(D1917),(D1917-INDEX('Price Data'!E:E,MATCH(TEXT(A1917,"YYYY-MM-DD"),'Price Data'!D:D,0)+1))/INDEX('Price Data'!E:E,MATCH(TEXT(A1917,"YYYY-MM-DD"),'Price Data'!D:D,0)+1),""),"")</f>
        <v/>
      </c>
      <c r="F1917" s="34" t="str">
        <f>IFERROR(INDEX('Price Data'!H:H,MATCH(TEXT(A1917,"YYYY-MM-DD"),'Price Data'!G:G,0)),"")</f>
        <v/>
      </c>
      <c r="G1917" s="10" t="str" cm="1">
        <f t="array" ref="G1917">IFERROR(IF(ISNUMBER(F1917),(F1917-INDEX('Price Data'!H:H,MATCH(TEXT(A1917,"YYYY-MM-DD"),'Price Data'!G:G,0)+1))/INDEX('Price Data'!H:H,MATCH(TEXT(A1917,"YYYY-MM-DD"),'Price Data'!G:G,0)+1),""),"")</f>
        <v/>
      </c>
      <c r="H1917" s="34" t="str">
        <f>IFERROR(INDEX('Price Data'!K:K,MATCH(TEXT(A1917,"YYYY-MM-DD"),'Price Data'!J:J,0)),"")</f>
        <v/>
      </c>
      <c r="I1917" s="10" t="str" cm="1">
        <f t="array" ref="I1917">IFERROR(IF(ISNUMBER(H1917),(H1917-INDEX('Price Data'!K:K,MATCH(TEXT(A1917,"YYYY-MM-DD"),'Price Data'!J:J,0)+1))/INDEX('Price Data'!K:K,MATCH(TEXT(A1917,"YYYY-MM-DD"),'Price Data'!J:J,0)+1),""),"")</f>
        <v/>
      </c>
      <c r="J1917" s="34" t="str">
        <f>IFERROR(INDEX('Price Data'!N:N,MATCH(TEXT(A1917,"YYYY-MM-DD"),'Price Data'!M:M,0)),"")</f>
        <v/>
      </c>
      <c r="K1917" s="10" t="str" cm="1">
        <f t="array" ref="K1917">IFERROR(IF(ISNUMBER(J1917),(J1917-INDEX('Price Data'!N:N,MATCH(TEXT(A1917,"YYYY-MM-DD"),'Price Data'!M:M,0)+1))/INDEX('Price Data'!N:N,MATCH(TEXT(A1917,"YYYY-MM-DD"),'Price Data'!M:M,0)+1),""),"")</f>
        <v/>
      </c>
      <c r="L1917" s="34" t="str">
        <f>IFERROR(INDEX('Price Data'!Q:Q,MATCH(TEXT(A1917,"YYYY-MM-DD"),'Price Data'!P:P,0)),"")</f>
        <v/>
      </c>
      <c r="M1917" s="10" t="str" cm="1">
        <f t="array" ref="M1917">IFERROR(IF(ISNUMBER(L1917),(L1917-INDEX('Price Data'!Q:Q,MATCH(TEXT(A1917,"YYYY-MM-DD"),'Price Data'!P:P,0)+1))/INDEX('Price Data'!Q:Q,MATCH(TEXT(A1917,"YYYY-MM-DD"),'Price Data'!P:P,0)+1),""),"")</f>
        <v/>
      </c>
      <c r="N1917" s="34" t="str">
        <f>IFERROR(INDEX('Price Data'!T:T,MATCH(TEXT(A1917,"YYYY-MM-DD"),'Price Data'!S:S,0)),"")</f>
        <v/>
      </c>
      <c r="O1917" s="10" t="str" cm="1">
        <f t="array" ref="O1917">IFERROR(IF(ISNUMBER(N1917),(N1917-INDEX('Price Data'!T:T,MATCH(TEXT(A1917,"YYYY-MM-DD"),'Price Data'!S:S,0)+1))/INDEX('Price Data'!T:T,MATCH(TEXT(A1917,"YYYY-MM-DD"),'Price Data'!S:S,0)+1),""),"")</f>
        <v/>
      </c>
    </row>
    <row r="1918" spans="1:15" x14ac:dyDescent="0.3">
      <c r="A1918" s="8">
        <v>43737</v>
      </c>
      <c r="B1918" s="34" t="str">
        <f>IFERROR(INDEX('Price Data'!B:B,MATCH(TEXT(A1918,"YYYY-MM-DD"),'Price Data'!A:A,0)),"")</f>
        <v/>
      </c>
      <c r="C1918" s="10" t="str" cm="1">
        <f t="array" ref="C1918">IFERROR(IF(ISNUMBER(B1918),(B1918-INDEX('Price Data'!B:B,MATCH(TEXT(A1918,"YYYY-MM-DD"),'Price Data'!A:A,0)+1))/INDEX('Price Data'!B:B,MATCH(TEXT(A1918,"YYYY-MM-DD"),'Price Data'!A:A,0)+1),""),"")</f>
        <v/>
      </c>
      <c r="D1918" s="34" t="str">
        <f>IFERROR(INDEX('Price Data'!E:E,MATCH(TEXT(A1918,"YYYY-MM-DD"),'Price Data'!D:D,0)),"")</f>
        <v/>
      </c>
      <c r="E1918" s="10" t="str" cm="1">
        <f t="array" ref="E1918">IFERROR(IF(ISNUMBER(D1918),(D1918-INDEX('Price Data'!E:E,MATCH(TEXT(A1918,"YYYY-MM-DD"),'Price Data'!D:D,0)+1))/INDEX('Price Data'!E:E,MATCH(TEXT(A1918,"YYYY-MM-DD"),'Price Data'!D:D,0)+1),""),"")</f>
        <v/>
      </c>
      <c r="F1918" s="34" t="str">
        <f>IFERROR(INDEX('Price Data'!H:H,MATCH(TEXT(A1918,"YYYY-MM-DD"),'Price Data'!G:G,0)),"")</f>
        <v/>
      </c>
      <c r="G1918" s="10" t="str" cm="1">
        <f t="array" ref="G1918">IFERROR(IF(ISNUMBER(F1918),(F1918-INDEX('Price Data'!H:H,MATCH(TEXT(A1918,"YYYY-MM-DD"),'Price Data'!G:G,0)+1))/INDEX('Price Data'!H:H,MATCH(TEXT(A1918,"YYYY-MM-DD"),'Price Data'!G:G,0)+1),""),"")</f>
        <v/>
      </c>
      <c r="H1918" s="34" t="str">
        <f>IFERROR(INDEX('Price Data'!K:K,MATCH(TEXT(A1918,"YYYY-MM-DD"),'Price Data'!J:J,0)),"")</f>
        <v/>
      </c>
      <c r="I1918" s="10" t="str" cm="1">
        <f t="array" ref="I1918">IFERROR(IF(ISNUMBER(H1918),(H1918-INDEX('Price Data'!K:K,MATCH(TEXT(A1918,"YYYY-MM-DD"),'Price Data'!J:J,0)+1))/INDEX('Price Data'!K:K,MATCH(TEXT(A1918,"YYYY-MM-DD"),'Price Data'!J:J,0)+1),""),"")</f>
        <v/>
      </c>
      <c r="J1918" s="34" t="str">
        <f>IFERROR(INDEX('Price Data'!N:N,MATCH(TEXT(A1918,"YYYY-MM-DD"),'Price Data'!M:M,0)),"")</f>
        <v/>
      </c>
      <c r="K1918" s="10" t="str" cm="1">
        <f t="array" ref="K1918">IFERROR(IF(ISNUMBER(J1918),(J1918-INDEX('Price Data'!N:N,MATCH(TEXT(A1918,"YYYY-MM-DD"),'Price Data'!M:M,0)+1))/INDEX('Price Data'!N:N,MATCH(TEXT(A1918,"YYYY-MM-DD"),'Price Data'!M:M,0)+1),""),"")</f>
        <v/>
      </c>
      <c r="L1918" s="34" t="str">
        <f>IFERROR(INDEX('Price Data'!Q:Q,MATCH(TEXT(A1918,"YYYY-MM-DD"),'Price Data'!P:P,0)),"")</f>
        <v/>
      </c>
      <c r="M1918" s="10" t="str" cm="1">
        <f t="array" ref="M1918">IFERROR(IF(ISNUMBER(L1918),(L1918-INDEX('Price Data'!Q:Q,MATCH(TEXT(A1918,"YYYY-MM-DD"),'Price Data'!P:P,0)+1))/INDEX('Price Data'!Q:Q,MATCH(TEXT(A1918,"YYYY-MM-DD"),'Price Data'!P:P,0)+1),""),"")</f>
        <v/>
      </c>
      <c r="N1918" s="34" t="str">
        <f>IFERROR(INDEX('Price Data'!T:T,MATCH(TEXT(A1918,"YYYY-MM-DD"),'Price Data'!S:S,0)),"")</f>
        <v/>
      </c>
      <c r="O1918" s="10" t="str" cm="1">
        <f t="array" ref="O1918">IFERROR(IF(ISNUMBER(N1918),(N1918-INDEX('Price Data'!T:T,MATCH(TEXT(A1918,"YYYY-MM-DD"),'Price Data'!S:S,0)+1))/INDEX('Price Data'!T:T,MATCH(TEXT(A1918,"YYYY-MM-DD"),'Price Data'!S:S,0)+1),""),"")</f>
        <v/>
      </c>
    </row>
    <row r="1919" spans="1:15" x14ac:dyDescent="0.3">
      <c r="A1919" s="8">
        <v>43738</v>
      </c>
      <c r="B1919" s="34">
        <f>IFERROR(INDEX('Price Data'!B:B,MATCH(TEXT(A1919,"YYYY-MM-DD"),'Price Data'!A:A,0)),"")</f>
        <v>22108</v>
      </c>
      <c r="C1919" s="10" cm="1">
        <f t="array" ref="C1919">IFERROR(IF(ISNUMBER(B1919),(B1919-INDEX('Price Data'!B:B,MATCH(TEXT(A1919,"YYYY-MM-DD"),'Price Data'!A:A,0)+1))/INDEX('Price Data'!B:B,MATCH(TEXT(A1919,"YYYY-MM-DD"),'Price Data'!A:A,0)+1),""),"")</f>
        <v>7.2899580827410241E-3</v>
      </c>
      <c r="D1919" s="34">
        <f>IFERROR(INDEX('Price Data'!E:E,MATCH(TEXT(A1919,"YYYY-MM-DD"),'Price Data'!D:D,0)),"")</f>
        <v>10.82</v>
      </c>
      <c r="E1919" s="10" cm="1">
        <f t="array" ref="E1919">IFERROR(IF(ISNUMBER(D1919),(D1919-INDEX('Price Data'!E:E,MATCH(TEXT(A1919,"YYYY-MM-DD"),'Price Data'!D:D,0)+1))/INDEX('Price Data'!E:E,MATCH(TEXT(A1919,"YYYY-MM-DD"),'Price Data'!D:D,0)+1),""),"")</f>
        <v>1.8518518518518122E-3</v>
      </c>
      <c r="F1919" s="34">
        <f>IFERROR(INDEX('Price Data'!H:H,MATCH(TEXT(A1919,"YYYY-MM-DD"),'Price Data'!G:G,0)),"")</f>
        <v>152.800003</v>
      </c>
      <c r="G1919" s="10" cm="1">
        <f t="array" ref="G1919">IFERROR(IF(ISNUMBER(F1919),(F1919-INDEX('Price Data'!H:H,MATCH(TEXT(A1919,"YYYY-MM-DD"),'Price Data'!G:G,0)+1))/INDEX('Price Data'!H:H,MATCH(TEXT(A1919,"YYYY-MM-DD"),'Price Data'!G:G,0)+1),""),"")</f>
        <v>1.5282411960132915E-2</v>
      </c>
      <c r="H1919" s="34">
        <f>IFERROR(INDEX('Price Data'!K:K,MATCH(TEXT(A1919,"YYYY-MM-DD"),'Price Data'!J:J,0)),"")</f>
        <v>2.1800000000000002</v>
      </c>
      <c r="I1919" s="10" cm="1">
        <f t="array" ref="I1919">IFERROR(IF(ISNUMBER(H1919),(H1919-INDEX('Price Data'!K:K,MATCH(TEXT(A1919,"YYYY-MM-DD"),'Price Data'!J:J,0)+1))/INDEX('Price Data'!K:K,MATCH(TEXT(A1919,"YYYY-MM-DD"),'Price Data'!J:J,0)+1),""),"")</f>
        <v>9.2592592592592674E-3</v>
      </c>
      <c r="J1919" s="34">
        <f>IFERROR(INDEX('Price Data'!N:N,MATCH(TEXT(A1919,"YYYY-MM-DD"),'Price Data'!M:M,0)),"")</f>
        <v>2.4</v>
      </c>
      <c r="K1919" s="10" cm="1">
        <f t="array" ref="K1919">IFERROR(IF(ISNUMBER(J1919),(J1919-INDEX('Price Data'!N:N,MATCH(TEXT(A1919,"YYYY-MM-DD"),'Price Data'!M:M,0)+1))/INDEX('Price Data'!N:N,MATCH(TEXT(A1919,"YYYY-MM-DD"),'Price Data'!M:M,0)+1),""),"")</f>
        <v>8.4033613445378234E-3</v>
      </c>
      <c r="L1919" s="34">
        <f>IFERROR(INDEX('Price Data'!Q:Q,MATCH(TEXT(A1919,"YYYY-MM-DD"),'Price Data'!P:P,0)),"")</f>
        <v>1.87</v>
      </c>
      <c r="M1919" s="10" cm="1">
        <f t="array" ref="M1919">IFERROR(IF(ISNUMBER(L1919),(L1919-INDEX('Price Data'!Q:Q,MATCH(TEXT(A1919,"YYYY-MM-DD"),'Price Data'!P:P,0)+1))/INDEX('Price Data'!Q:Q,MATCH(TEXT(A1919,"YYYY-MM-DD"),'Price Data'!P:P,0)+1),""),"")</f>
        <v>1.630434782608697E-2</v>
      </c>
      <c r="N1919" s="34">
        <f>IFERROR(INDEX('Price Data'!T:T,MATCH(TEXT(A1919,"YYYY-MM-DD"),'Price Data'!S:S,0)),"")</f>
        <v>1.68</v>
      </c>
      <c r="O1919" s="10" cm="1">
        <f t="array" ref="O1919">IFERROR(IF(ISNUMBER(N1919),(N1919-INDEX('Price Data'!T:T,MATCH(TEXT(A1919,"YYYY-MM-DD"),'Price Data'!S:S,0)+1))/INDEX('Price Data'!T:T,MATCH(TEXT(A1919,"YYYY-MM-DD"),'Price Data'!S:S,0)+1),""),"")</f>
        <v>5.988023952095814E-3</v>
      </c>
    </row>
    <row r="1920" spans="1:15" x14ac:dyDescent="0.3">
      <c r="A1920" s="8">
        <v>43739</v>
      </c>
      <c r="B1920" s="34">
        <f>IFERROR(INDEX('Price Data'!B:B,MATCH(TEXT(A1920,"YYYY-MM-DD"),'Price Data'!A:A,0)),"")</f>
        <v>21928</v>
      </c>
      <c r="C1920" s="10" cm="1">
        <f t="array" ref="C1920">IFERROR(IF(ISNUMBER(B1920),(B1920-INDEX('Price Data'!B:B,MATCH(TEXT(A1920,"YYYY-MM-DD"),'Price Data'!A:A,0)+1))/INDEX('Price Data'!B:B,MATCH(TEXT(A1920,"YYYY-MM-DD"),'Price Data'!A:A,0)+1),""),"")</f>
        <v>-8.1418491043965986E-3</v>
      </c>
      <c r="D1920" s="34">
        <f>IFERROR(INDEX('Price Data'!E:E,MATCH(TEXT(A1920,"YYYY-MM-DD"),'Price Data'!D:D,0)),"")</f>
        <v>10.69</v>
      </c>
      <c r="E1920" s="10" cm="1">
        <f t="array" ref="E1920">IFERROR(IF(ISNUMBER(D1920),(D1920-INDEX('Price Data'!E:E,MATCH(TEXT(A1920,"YYYY-MM-DD"),'Price Data'!D:D,0)+1))/INDEX('Price Data'!E:E,MATCH(TEXT(A1920,"YYYY-MM-DD"),'Price Data'!D:D,0)+1),""),"")</f>
        <v>-1.2014787430683991E-2</v>
      </c>
      <c r="F1920" s="34">
        <f>IFERROR(INDEX('Price Data'!H:H,MATCH(TEXT(A1920,"YYYY-MM-DD"),'Price Data'!G:G,0)),"")</f>
        <v>149.800003</v>
      </c>
      <c r="G1920" s="10" cm="1">
        <f t="array" ref="G1920">IFERROR(IF(ISNUMBER(F1920),(F1920-INDEX('Price Data'!H:H,MATCH(TEXT(A1920,"YYYY-MM-DD"),'Price Data'!G:G,0)+1))/INDEX('Price Data'!H:H,MATCH(TEXT(A1920,"YYYY-MM-DD"),'Price Data'!G:G,0)+1),""),"")</f>
        <v>-1.9633507467928517E-2</v>
      </c>
      <c r="H1920" s="34">
        <f>IFERROR(INDEX('Price Data'!K:K,MATCH(TEXT(A1920,"YYYY-MM-DD"),'Price Data'!J:J,0)),"")</f>
        <v>2.15</v>
      </c>
      <c r="I1920" s="10" cm="1">
        <f t="array" ref="I1920">IFERROR(IF(ISNUMBER(H1920),(H1920-INDEX('Price Data'!K:K,MATCH(TEXT(A1920,"YYYY-MM-DD"),'Price Data'!J:J,0)+1))/INDEX('Price Data'!K:K,MATCH(TEXT(A1920,"YYYY-MM-DD"),'Price Data'!J:J,0)+1),""),"")</f>
        <v>-1.376146788990837E-2</v>
      </c>
      <c r="J1920" s="34">
        <f>IFERROR(INDEX('Price Data'!N:N,MATCH(TEXT(A1920,"YYYY-MM-DD"),'Price Data'!M:M,0)),"")</f>
        <v>2.4</v>
      </c>
      <c r="K1920" s="10" cm="1">
        <f t="array" ref="K1920">IFERROR(IF(ISNUMBER(J1920),(J1920-INDEX('Price Data'!N:N,MATCH(TEXT(A1920,"YYYY-MM-DD"),'Price Data'!M:M,0)+1))/INDEX('Price Data'!N:N,MATCH(TEXT(A1920,"YYYY-MM-DD"),'Price Data'!M:M,0)+1),""),"")</f>
        <v>0</v>
      </c>
      <c r="L1920" s="34">
        <f>IFERROR(INDEX('Price Data'!Q:Q,MATCH(TEXT(A1920,"YYYY-MM-DD"),'Price Data'!P:P,0)),"")</f>
        <v>1.9</v>
      </c>
      <c r="M1920" s="10" cm="1">
        <f t="array" ref="M1920">IFERROR(IF(ISNUMBER(L1920),(L1920-INDEX('Price Data'!Q:Q,MATCH(TEXT(A1920,"YYYY-MM-DD"),'Price Data'!P:P,0)+1))/INDEX('Price Data'!Q:Q,MATCH(TEXT(A1920,"YYYY-MM-DD"),'Price Data'!P:P,0)+1),""),"")</f>
        <v>1.6042780748662996E-2</v>
      </c>
      <c r="N1920" s="34">
        <f>IFERROR(INDEX('Price Data'!T:T,MATCH(TEXT(A1920,"YYYY-MM-DD"),'Price Data'!S:S,0)),"")</f>
        <v>1.68</v>
      </c>
      <c r="O1920" s="10" cm="1">
        <f t="array" ref="O1920">IFERROR(IF(ISNUMBER(N1920),(N1920-INDEX('Price Data'!T:T,MATCH(TEXT(A1920,"YYYY-MM-DD"),'Price Data'!S:S,0)+1))/INDEX('Price Data'!T:T,MATCH(TEXT(A1920,"YYYY-MM-DD"),'Price Data'!S:S,0)+1),""),"")</f>
        <v>0</v>
      </c>
    </row>
    <row r="1921" spans="1:15" x14ac:dyDescent="0.3">
      <c r="A1921" s="8">
        <v>43740</v>
      </c>
      <c r="B1921" s="34">
        <f>IFERROR(INDEX('Price Data'!B:B,MATCH(TEXT(A1921,"YYYY-MM-DD"),'Price Data'!A:A,0)),"")</f>
        <v>21298</v>
      </c>
      <c r="C1921" s="10" cm="1">
        <f t="array" ref="C1921">IFERROR(IF(ISNUMBER(B1921),(B1921-INDEX('Price Data'!B:B,MATCH(TEXT(A1921,"YYYY-MM-DD"),'Price Data'!A:A,0)+1))/INDEX('Price Data'!B:B,MATCH(TEXT(A1921,"YYYY-MM-DD"),'Price Data'!A:A,0)+1),""),"")</f>
        <v>-2.8730390368478659E-2</v>
      </c>
      <c r="D1921" s="34">
        <f>IFERROR(INDEX('Price Data'!E:E,MATCH(TEXT(A1921,"YYYY-MM-DD"),'Price Data'!D:D,0)),"")</f>
        <v>10.26</v>
      </c>
      <c r="E1921" s="10" cm="1">
        <f t="array" ref="E1921">IFERROR(IF(ISNUMBER(D1921),(D1921-INDEX('Price Data'!E:E,MATCH(TEXT(A1921,"YYYY-MM-DD"),'Price Data'!D:D,0)+1))/INDEX('Price Data'!E:E,MATCH(TEXT(A1921,"YYYY-MM-DD"),'Price Data'!D:D,0)+1),""),"")</f>
        <v>-4.0224508886810076E-2</v>
      </c>
      <c r="F1921" s="34">
        <f>IFERROR(INDEX('Price Data'!H:H,MATCH(TEXT(A1921,"YYYY-MM-DD"),'Price Data'!G:G,0)),"")</f>
        <v>145.5</v>
      </c>
      <c r="G1921" s="10" cm="1">
        <f t="array" ref="G1921">IFERROR(IF(ISNUMBER(F1921),(F1921-INDEX('Price Data'!H:H,MATCH(TEXT(A1921,"YYYY-MM-DD"),'Price Data'!G:G,0)+1))/INDEX('Price Data'!H:H,MATCH(TEXT(A1921,"YYYY-MM-DD"),'Price Data'!G:G,0)+1),""),"")</f>
        <v>-2.8704959371729809E-2</v>
      </c>
      <c r="H1921" s="34">
        <f>IFERROR(INDEX('Price Data'!K:K,MATCH(TEXT(A1921,"YYYY-MM-DD"),'Price Data'!J:J,0)),"")</f>
        <v>2.09</v>
      </c>
      <c r="I1921" s="10" cm="1">
        <f t="array" ref="I1921">IFERROR(IF(ISNUMBER(H1921),(H1921-INDEX('Price Data'!K:K,MATCH(TEXT(A1921,"YYYY-MM-DD"),'Price Data'!J:J,0)+1))/INDEX('Price Data'!K:K,MATCH(TEXT(A1921,"YYYY-MM-DD"),'Price Data'!J:J,0)+1),""),"")</f>
        <v>-2.7906976744186074E-2</v>
      </c>
      <c r="J1921" s="34">
        <f>IFERROR(INDEX('Price Data'!N:N,MATCH(TEXT(A1921,"YYYY-MM-DD"),'Price Data'!M:M,0)),"")</f>
        <v>2.36</v>
      </c>
      <c r="K1921" s="10" cm="1">
        <f t="array" ref="K1921">IFERROR(IF(ISNUMBER(J1921),(J1921-INDEX('Price Data'!N:N,MATCH(TEXT(A1921,"YYYY-MM-DD"),'Price Data'!M:M,0)+1))/INDEX('Price Data'!N:N,MATCH(TEXT(A1921,"YYYY-MM-DD"),'Price Data'!M:M,0)+1),""),"")</f>
        <v>-1.6666666666666684E-2</v>
      </c>
      <c r="L1921" s="34">
        <f>IFERROR(INDEX('Price Data'!Q:Q,MATCH(TEXT(A1921,"YYYY-MM-DD"),'Price Data'!P:P,0)),"")</f>
        <v>1.89</v>
      </c>
      <c r="M1921" s="10" cm="1">
        <f t="array" ref="M1921">IFERROR(IF(ISNUMBER(L1921),(L1921-INDEX('Price Data'!Q:Q,MATCH(TEXT(A1921,"YYYY-MM-DD"),'Price Data'!P:P,0)+1))/INDEX('Price Data'!Q:Q,MATCH(TEXT(A1921,"YYYY-MM-DD"),'Price Data'!P:P,0)+1),""),"")</f>
        <v>-5.2631578947368472E-3</v>
      </c>
      <c r="N1921" s="34">
        <f>IFERROR(INDEX('Price Data'!T:T,MATCH(TEXT(A1921,"YYYY-MM-DD"),'Price Data'!S:S,0)),"")</f>
        <v>1.66</v>
      </c>
      <c r="O1921" s="10" cm="1">
        <f t="array" ref="O1921">IFERROR(IF(ISNUMBER(N1921),(N1921-INDEX('Price Data'!T:T,MATCH(TEXT(A1921,"YYYY-MM-DD"),'Price Data'!S:S,0)+1))/INDEX('Price Data'!T:T,MATCH(TEXT(A1921,"YYYY-MM-DD"),'Price Data'!S:S,0)+1),""),"")</f>
        <v>-1.1904761904761916E-2</v>
      </c>
    </row>
    <row r="1922" spans="1:15" x14ac:dyDescent="0.3">
      <c r="A1922" s="8">
        <v>43741</v>
      </c>
      <c r="B1922" s="34">
        <f>IFERROR(INDEX('Price Data'!B:B,MATCH(TEXT(A1922,"YYYY-MM-DD"),'Price Data'!A:A,0)),"")</f>
        <v>21312</v>
      </c>
      <c r="C1922" s="10" cm="1">
        <f t="array" ref="C1922">IFERROR(IF(ISNUMBER(B1922),(B1922-INDEX('Price Data'!B:B,MATCH(TEXT(A1922,"YYYY-MM-DD"),'Price Data'!A:A,0)+1))/INDEX('Price Data'!B:B,MATCH(TEXT(A1922,"YYYY-MM-DD"),'Price Data'!A:A,0)+1),""),"")</f>
        <v>6.5733871725044603E-4</v>
      </c>
      <c r="D1922" s="34">
        <f>IFERROR(INDEX('Price Data'!E:E,MATCH(TEXT(A1922,"YYYY-MM-DD"),'Price Data'!D:D,0)),"")</f>
        <v>10.199999999999999</v>
      </c>
      <c r="E1922" s="10" cm="1">
        <f t="array" ref="E1922">IFERROR(IF(ISNUMBER(D1922),(D1922-INDEX('Price Data'!E:E,MATCH(TEXT(A1922,"YYYY-MM-DD"),'Price Data'!D:D,0)+1))/INDEX('Price Data'!E:E,MATCH(TEXT(A1922,"YYYY-MM-DD"),'Price Data'!D:D,0)+1),""),"")</f>
        <v>-5.8479532163743173E-3</v>
      </c>
      <c r="F1922" s="34">
        <f>IFERROR(INDEX('Price Data'!H:H,MATCH(TEXT(A1922,"YYYY-MM-DD"),'Price Data'!G:G,0)),"")</f>
        <v>146.5</v>
      </c>
      <c r="G1922" s="10" cm="1">
        <f t="array" ref="G1922">IFERROR(IF(ISNUMBER(F1922),(F1922-INDEX('Price Data'!H:H,MATCH(TEXT(A1922,"YYYY-MM-DD"),'Price Data'!G:G,0)+1))/INDEX('Price Data'!H:H,MATCH(TEXT(A1922,"YYYY-MM-DD"),'Price Data'!G:G,0)+1),""),"")</f>
        <v>6.8728522336769758E-3</v>
      </c>
      <c r="H1922" s="34">
        <f>IFERROR(INDEX('Price Data'!K:K,MATCH(TEXT(A1922,"YYYY-MM-DD"),'Price Data'!J:J,0)),"")</f>
        <v>2.09</v>
      </c>
      <c r="I1922" s="10" cm="1">
        <f t="array" ref="I1922">IFERROR(IF(ISNUMBER(H1922),(H1922-INDEX('Price Data'!K:K,MATCH(TEXT(A1922,"YYYY-MM-DD"),'Price Data'!J:J,0)+1))/INDEX('Price Data'!K:K,MATCH(TEXT(A1922,"YYYY-MM-DD"),'Price Data'!J:J,0)+1),""),"")</f>
        <v>0</v>
      </c>
      <c r="J1922" s="34">
        <f>IFERROR(INDEX('Price Data'!N:N,MATCH(TEXT(A1922,"YYYY-MM-DD"),'Price Data'!M:M,0)),"")</f>
        <v>2.38</v>
      </c>
      <c r="K1922" s="10" cm="1">
        <f t="array" ref="K1922">IFERROR(IF(ISNUMBER(J1922),(J1922-INDEX('Price Data'!N:N,MATCH(TEXT(A1922,"YYYY-MM-DD"),'Price Data'!M:M,0)+1))/INDEX('Price Data'!N:N,MATCH(TEXT(A1922,"YYYY-MM-DD"),'Price Data'!M:M,0)+1),""),"")</f>
        <v>8.4745762711864493E-3</v>
      </c>
      <c r="L1922" s="34">
        <f>IFERROR(INDEX('Price Data'!Q:Q,MATCH(TEXT(A1922,"YYYY-MM-DD"),'Price Data'!P:P,0)),"")</f>
        <v>1.94</v>
      </c>
      <c r="M1922" s="10" cm="1">
        <f t="array" ref="M1922">IFERROR(IF(ISNUMBER(L1922),(L1922-INDEX('Price Data'!Q:Q,MATCH(TEXT(A1922,"YYYY-MM-DD"),'Price Data'!P:P,0)+1))/INDEX('Price Data'!Q:Q,MATCH(TEXT(A1922,"YYYY-MM-DD"),'Price Data'!P:P,0)+1),""),"")</f>
        <v>2.6455026455026481E-2</v>
      </c>
      <c r="N1922" s="34">
        <f>IFERROR(INDEX('Price Data'!T:T,MATCH(TEXT(A1922,"YYYY-MM-DD"),'Price Data'!S:S,0)),"")</f>
        <v>1.69</v>
      </c>
      <c r="O1922" s="10" cm="1">
        <f t="array" ref="O1922">IFERROR(IF(ISNUMBER(N1922),(N1922-INDEX('Price Data'!T:T,MATCH(TEXT(A1922,"YYYY-MM-DD"),'Price Data'!S:S,0)+1))/INDEX('Price Data'!T:T,MATCH(TEXT(A1922,"YYYY-MM-DD"),'Price Data'!S:S,0)+1),""),"")</f>
        <v>1.8072289156626523E-2</v>
      </c>
    </row>
    <row r="1923" spans="1:15" x14ac:dyDescent="0.3">
      <c r="A1923" s="8">
        <v>43742</v>
      </c>
      <c r="B1923" s="34">
        <f>IFERROR(INDEX('Price Data'!B:B,MATCH(TEXT(A1923,"YYYY-MM-DD"),'Price Data'!A:A,0)),"")</f>
        <v>21470</v>
      </c>
      <c r="C1923" s="10" cm="1">
        <f t="array" ref="C1923">IFERROR(IF(ISNUMBER(B1923),(B1923-INDEX('Price Data'!B:B,MATCH(TEXT(A1923,"YYYY-MM-DD"),'Price Data'!A:A,0)+1))/INDEX('Price Data'!B:B,MATCH(TEXT(A1923,"YYYY-MM-DD"),'Price Data'!A:A,0)+1),""),"")</f>
        <v>7.413663663663664E-3</v>
      </c>
      <c r="D1923" s="34">
        <f>IFERROR(INDEX('Price Data'!E:E,MATCH(TEXT(A1923,"YYYY-MM-DD"),'Price Data'!D:D,0)),"")</f>
        <v>10.210000000000001</v>
      </c>
      <c r="E1923" s="10" cm="1">
        <f t="array" ref="E1923">IFERROR(IF(ISNUMBER(D1923),(D1923-INDEX('Price Data'!E:E,MATCH(TEXT(A1923,"YYYY-MM-DD"),'Price Data'!D:D,0)+1))/INDEX('Price Data'!E:E,MATCH(TEXT(A1923,"YYYY-MM-DD"),'Price Data'!D:D,0)+1),""),"")</f>
        <v>9.8039215686289839E-4</v>
      </c>
      <c r="F1923" s="34">
        <f>IFERROR(INDEX('Price Data'!H:H,MATCH(TEXT(A1923,"YYYY-MM-DD"),'Price Data'!G:G,0)),"")</f>
        <v>150.5</v>
      </c>
      <c r="G1923" s="10" cm="1">
        <f t="array" ref="G1923">IFERROR(IF(ISNUMBER(F1923),(F1923-INDEX('Price Data'!H:H,MATCH(TEXT(A1923,"YYYY-MM-DD"),'Price Data'!G:G,0)+1))/INDEX('Price Data'!H:H,MATCH(TEXT(A1923,"YYYY-MM-DD"),'Price Data'!G:G,0)+1),""),"")</f>
        <v>2.7303754266211604E-2</v>
      </c>
      <c r="H1923" s="34">
        <f>IFERROR(INDEX('Price Data'!K:K,MATCH(TEXT(A1923,"YYYY-MM-DD"),'Price Data'!J:J,0)),"")</f>
        <v>2.1</v>
      </c>
      <c r="I1923" s="10" cm="1">
        <f t="array" ref="I1923">IFERROR(IF(ISNUMBER(H1923),(H1923-INDEX('Price Data'!K:K,MATCH(TEXT(A1923,"YYYY-MM-DD"),'Price Data'!J:J,0)+1))/INDEX('Price Data'!K:K,MATCH(TEXT(A1923,"YYYY-MM-DD"),'Price Data'!J:J,0)+1),""),"")</f>
        <v>4.7846889952154218E-3</v>
      </c>
      <c r="J1923" s="34">
        <f>IFERROR(INDEX('Price Data'!N:N,MATCH(TEXT(A1923,"YYYY-MM-DD"),'Price Data'!M:M,0)),"")</f>
        <v>2.35</v>
      </c>
      <c r="K1923" s="10" cm="1">
        <f t="array" ref="K1923">IFERROR(IF(ISNUMBER(J1923),(J1923-INDEX('Price Data'!N:N,MATCH(TEXT(A1923,"YYYY-MM-DD"),'Price Data'!M:M,0)+1))/INDEX('Price Data'!N:N,MATCH(TEXT(A1923,"YYYY-MM-DD"),'Price Data'!M:M,0)+1),""),"")</f>
        <v>-1.2605042016806641E-2</v>
      </c>
      <c r="L1923" s="34">
        <f>IFERROR(INDEX('Price Data'!Q:Q,MATCH(TEXT(A1923,"YYYY-MM-DD"),'Price Data'!P:P,0)),"")</f>
        <v>1.83</v>
      </c>
      <c r="M1923" s="10" cm="1">
        <f t="array" ref="M1923">IFERROR(IF(ISNUMBER(L1923),(L1923-INDEX('Price Data'!Q:Q,MATCH(TEXT(A1923,"YYYY-MM-DD"),'Price Data'!P:P,0)+1))/INDEX('Price Data'!Q:Q,MATCH(TEXT(A1923,"YYYY-MM-DD"),'Price Data'!P:P,0)+1),""),"")</f>
        <v>-5.6701030927834989E-2</v>
      </c>
      <c r="N1923" s="34">
        <f>IFERROR(INDEX('Price Data'!T:T,MATCH(TEXT(A1923,"YYYY-MM-DD"),'Price Data'!S:S,0)),"")</f>
        <v>1.66</v>
      </c>
      <c r="O1923" s="10" cm="1">
        <f t="array" ref="O1923">IFERROR(IF(ISNUMBER(N1923),(N1923-INDEX('Price Data'!T:T,MATCH(TEXT(A1923,"YYYY-MM-DD"),'Price Data'!S:S,0)+1))/INDEX('Price Data'!T:T,MATCH(TEXT(A1923,"YYYY-MM-DD"),'Price Data'!S:S,0)+1),""),"")</f>
        <v>-1.7751479289940846E-2</v>
      </c>
    </row>
    <row r="1924" spans="1:15" x14ac:dyDescent="0.3">
      <c r="A1924" s="8">
        <v>43743</v>
      </c>
      <c r="B1924" s="34" t="str">
        <f>IFERROR(INDEX('Price Data'!B:B,MATCH(TEXT(A1924,"YYYY-MM-DD"),'Price Data'!A:A,0)),"")</f>
        <v/>
      </c>
      <c r="C1924" s="10" t="str" cm="1">
        <f t="array" ref="C1924">IFERROR(IF(ISNUMBER(B1924),(B1924-INDEX('Price Data'!B:B,MATCH(TEXT(A1924,"YYYY-MM-DD"),'Price Data'!A:A,0)+1))/INDEX('Price Data'!B:B,MATCH(TEXT(A1924,"YYYY-MM-DD"),'Price Data'!A:A,0)+1),""),"")</f>
        <v/>
      </c>
      <c r="D1924" s="34" t="str">
        <f>IFERROR(INDEX('Price Data'!E:E,MATCH(TEXT(A1924,"YYYY-MM-DD"),'Price Data'!D:D,0)),"")</f>
        <v/>
      </c>
      <c r="E1924" s="10" t="str" cm="1">
        <f t="array" ref="E1924">IFERROR(IF(ISNUMBER(D1924),(D1924-INDEX('Price Data'!E:E,MATCH(TEXT(A1924,"YYYY-MM-DD"),'Price Data'!D:D,0)+1))/INDEX('Price Data'!E:E,MATCH(TEXT(A1924,"YYYY-MM-DD"),'Price Data'!D:D,0)+1),""),"")</f>
        <v/>
      </c>
      <c r="F1924" s="34" t="str">
        <f>IFERROR(INDEX('Price Data'!H:H,MATCH(TEXT(A1924,"YYYY-MM-DD"),'Price Data'!G:G,0)),"")</f>
        <v/>
      </c>
      <c r="G1924" s="10" t="str" cm="1">
        <f t="array" ref="G1924">IFERROR(IF(ISNUMBER(F1924),(F1924-INDEX('Price Data'!H:H,MATCH(TEXT(A1924,"YYYY-MM-DD"),'Price Data'!G:G,0)+1))/INDEX('Price Data'!H:H,MATCH(TEXT(A1924,"YYYY-MM-DD"),'Price Data'!G:G,0)+1),""),"")</f>
        <v/>
      </c>
      <c r="H1924" s="34" t="str">
        <f>IFERROR(INDEX('Price Data'!K:K,MATCH(TEXT(A1924,"YYYY-MM-DD"),'Price Data'!J:J,0)),"")</f>
        <v/>
      </c>
      <c r="I1924" s="10" t="str" cm="1">
        <f t="array" ref="I1924">IFERROR(IF(ISNUMBER(H1924),(H1924-INDEX('Price Data'!K:K,MATCH(TEXT(A1924,"YYYY-MM-DD"),'Price Data'!J:J,0)+1))/INDEX('Price Data'!K:K,MATCH(TEXT(A1924,"YYYY-MM-DD"),'Price Data'!J:J,0)+1),""),"")</f>
        <v/>
      </c>
      <c r="J1924" s="34" t="str">
        <f>IFERROR(INDEX('Price Data'!N:N,MATCH(TEXT(A1924,"YYYY-MM-DD"),'Price Data'!M:M,0)),"")</f>
        <v/>
      </c>
      <c r="K1924" s="10" t="str" cm="1">
        <f t="array" ref="K1924">IFERROR(IF(ISNUMBER(J1924),(J1924-INDEX('Price Data'!N:N,MATCH(TEXT(A1924,"YYYY-MM-DD"),'Price Data'!M:M,0)+1))/INDEX('Price Data'!N:N,MATCH(TEXT(A1924,"YYYY-MM-DD"),'Price Data'!M:M,0)+1),""),"")</f>
        <v/>
      </c>
      <c r="L1924" s="34" t="str">
        <f>IFERROR(INDEX('Price Data'!Q:Q,MATCH(TEXT(A1924,"YYYY-MM-DD"),'Price Data'!P:P,0)),"")</f>
        <v/>
      </c>
      <c r="M1924" s="10" t="str" cm="1">
        <f t="array" ref="M1924">IFERROR(IF(ISNUMBER(L1924),(L1924-INDEX('Price Data'!Q:Q,MATCH(TEXT(A1924,"YYYY-MM-DD"),'Price Data'!P:P,0)+1))/INDEX('Price Data'!Q:Q,MATCH(TEXT(A1924,"YYYY-MM-DD"),'Price Data'!P:P,0)+1),""),"")</f>
        <v/>
      </c>
      <c r="N1924" s="34" t="str">
        <f>IFERROR(INDEX('Price Data'!T:T,MATCH(TEXT(A1924,"YYYY-MM-DD"),'Price Data'!S:S,0)),"")</f>
        <v/>
      </c>
      <c r="O1924" s="10" t="str" cm="1">
        <f t="array" ref="O1924">IFERROR(IF(ISNUMBER(N1924),(N1924-INDEX('Price Data'!T:T,MATCH(TEXT(A1924,"YYYY-MM-DD"),'Price Data'!S:S,0)+1))/INDEX('Price Data'!T:T,MATCH(TEXT(A1924,"YYYY-MM-DD"),'Price Data'!S:S,0)+1),""),"")</f>
        <v/>
      </c>
    </row>
    <row r="1925" spans="1:15" x14ac:dyDescent="0.3">
      <c r="A1925" s="8">
        <v>43744</v>
      </c>
      <c r="B1925" s="34" t="str">
        <f>IFERROR(INDEX('Price Data'!B:B,MATCH(TEXT(A1925,"YYYY-MM-DD"),'Price Data'!A:A,0)),"")</f>
        <v/>
      </c>
      <c r="C1925" s="10" t="str" cm="1">
        <f t="array" ref="C1925">IFERROR(IF(ISNUMBER(B1925),(B1925-INDEX('Price Data'!B:B,MATCH(TEXT(A1925,"YYYY-MM-DD"),'Price Data'!A:A,0)+1))/INDEX('Price Data'!B:B,MATCH(TEXT(A1925,"YYYY-MM-DD"),'Price Data'!A:A,0)+1),""),"")</f>
        <v/>
      </c>
      <c r="D1925" s="34" t="str">
        <f>IFERROR(INDEX('Price Data'!E:E,MATCH(TEXT(A1925,"YYYY-MM-DD"),'Price Data'!D:D,0)),"")</f>
        <v/>
      </c>
      <c r="E1925" s="10" t="str" cm="1">
        <f t="array" ref="E1925">IFERROR(IF(ISNUMBER(D1925),(D1925-INDEX('Price Data'!E:E,MATCH(TEXT(A1925,"YYYY-MM-DD"),'Price Data'!D:D,0)+1))/INDEX('Price Data'!E:E,MATCH(TEXT(A1925,"YYYY-MM-DD"),'Price Data'!D:D,0)+1),""),"")</f>
        <v/>
      </c>
      <c r="F1925" s="34" t="str">
        <f>IFERROR(INDEX('Price Data'!H:H,MATCH(TEXT(A1925,"YYYY-MM-DD"),'Price Data'!G:G,0)),"")</f>
        <v/>
      </c>
      <c r="G1925" s="10" t="str" cm="1">
        <f t="array" ref="G1925">IFERROR(IF(ISNUMBER(F1925),(F1925-INDEX('Price Data'!H:H,MATCH(TEXT(A1925,"YYYY-MM-DD"),'Price Data'!G:G,0)+1))/INDEX('Price Data'!H:H,MATCH(TEXT(A1925,"YYYY-MM-DD"),'Price Data'!G:G,0)+1),""),"")</f>
        <v/>
      </c>
      <c r="H1925" s="34" t="str">
        <f>IFERROR(INDEX('Price Data'!K:K,MATCH(TEXT(A1925,"YYYY-MM-DD"),'Price Data'!J:J,0)),"")</f>
        <v/>
      </c>
      <c r="I1925" s="10" t="str" cm="1">
        <f t="array" ref="I1925">IFERROR(IF(ISNUMBER(H1925),(H1925-INDEX('Price Data'!K:K,MATCH(TEXT(A1925,"YYYY-MM-DD"),'Price Data'!J:J,0)+1))/INDEX('Price Data'!K:K,MATCH(TEXT(A1925,"YYYY-MM-DD"),'Price Data'!J:J,0)+1),""),"")</f>
        <v/>
      </c>
      <c r="J1925" s="34" t="str">
        <f>IFERROR(INDEX('Price Data'!N:N,MATCH(TEXT(A1925,"YYYY-MM-DD"),'Price Data'!M:M,0)),"")</f>
        <v/>
      </c>
      <c r="K1925" s="10" t="str" cm="1">
        <f t="array" ref="K1925">IFERROR(IF(ISNUMBER(J1925),(J1925-INDEX('Price Data'!N:N,MATCH(TEXT(A1925,"YYYY-MM-DD"),'Price Data'!M:M,0)+1))/INDEX('Price Data'!N:N,MATCH(TEXT(A1925,"YYYY-MM-DD"),'Price Data'!M:M,0)+1),""),"")</f>
        <v/>
      </c>
      <c r="L1925" s="34" t="str">
        <f>IFERROR(INDEX('Price Data'!Q:Q,MATCH(TEXT(A1925,"YYYY-MM-DD"),'Price Data'!P:P,0)),"")</f>
        <v/>
      </c>
      <c r="M1925" s="10" t="str" cm="1">
        <f t="array" ref="M1925">IFERROR(IF(ISNUMBER(L1925),(L1925-INDEX('Price Data'!Q:Q,MATCH(TEXT(A1925,"YYYY-MM-DD"),'Price Data'!P:P,0)+1))/INDEX('Price Data'!Q:Q,MATCH(TEXT(A1925,"YYYY-MM-DD"),'Price Data'!P:P,0)+1),""),"")</f>
        <v/>
      </c>
      <c r="N1925" s="34" t="str">
        <f>IFERROR(INDEX('Price Data'!T:T,MATCH(TEXT(A1925,"YYYY-MM-DD"),'Price Data'!S:S,0)),"")</f>
        <v/>
      </c>
      <c r="O1925" s="10" t="str" cm="1">
        <f t="array" ref="O1925">IFERROR(IF(ISNUMBER(N1925),(N1925-INDEX('Price Data'!T:T,MATCH(TEXT(A1925,"YYYY-MM-DD"),'Price Data'!S:S,0)+1))/INDEX('Price Data'!T:T,MATCH(TEXT(A1925,"YYYY-MM-DD"),'Price Data'!S:S,0)+1),""),"")</f>
        <v/>
      </c>
    </row>
    <row r="1926" spans="1:15" x14ac:dyDescent="0.3">
      <c r="A1926" s="8">
        <v>43745</v>
      </c>
      <c r="B1926" s="34">
        <f>IFERROR(INDEX('Price Data'!B:B,MATCH(TEXT(A1926,"YYYY-MM-DD"),'Price Data'!A:A,0)),"")</f>
        <v>21652</v>
      </c>
      <c r="C1926" s="10" cm="1">
        <f t="array" ref="C1926">IFERROR(IF(ISNUMBER(B1926),(B1926-INDEX('Price Data'!B:B,MATCH(TEXT(A1926,"YYYY-MM-DD"),'Price Data'!A:A,0)+1))/INDEX('Price Data'!B:B,MATCH(TEXT(A1926,"YYYY-MM-DD"),'Price Data'!A:A,0)+1),""),"")</f>
        <v>8.4769445738239399E-3</v>
      </c>
      <c r="D1926" s="34">
        <f>IFERROR(INDEX('Price Data'!E:E,MATCH(TEXT(A1926,"YYYY-MM-DD"),'Price Data'!D:D,0)),"")</f>
        <v>10.29</v>
      </c>
      <c r="E1926" s="10" cm="1">
        <f t="array" ref="E1926">IFERROR(IF(ISNUMBER(D1926),(D1926-INDEX('Price Data'!E:E,MATCH(TEXT(A1926,"YYYY-MM-DD"),'Price Data'!D:D,0)+1))/INDEX('Price Data'!E:E,MATCH(TEXT(A1926,"YYYY-MM-DD"),'Price Data'!D:D,0)+1),""),"")</f>
        <v>7.8354554358470406E-3</v>
      </c>
      <c r="F1926" s="34">
        <f>IFERROR(INDEX('Price Data'!H:H,MATCH(TEXT(A1926,"YYYY-MM-DD"),'Price Data'!G:G,0)),"")</f>
        <v>148.800003</v>
      </c>
      <c r="G1926" s="10" cm="1">
        <f t="array" ref="G1926">IFERROR(IF(ISNUMBER(F1926),(F1926-INDEX('Price Data'!H:H,MATCH(TEXT(A1926,"YYYY-MM-DD"),'Price Data'!G:G,0)+1))/INDEX('Price Data'!H:H,MATCH(TEXT(A1926,"YYYY-MM-DD"),'Price Data'!G:G,0)+1),""),"")</f>
        <v>-1.129566112956808E-2</v>
      </c>
      <c r="H1926" s="34">
        <f>IFERROR(INDEX('Price Data'!K:K,MATCH(TEXT(A1926,"YYYY-MM-DD"),'Price Data'!J:J,0)),"")</f>
        <v>2.11</v>
      </c>
      <c r="I1926" s="10" cm="1">
        <f t="array" ref="I1926">IFERROR(IF(ISNUMBER(H1926),(H1926-INDEX('Price Data'!K:K,MATCH(TEXT(A1926,"YYYY-MM-DD"),'Price Data'!J:J,0)+1))/INDEX('Price Data'!K:K,MATCH(TEXT(A1926,"YYYY-MM-DD"),'Price Data'!J:J,0)+1),""),"")</f>
        <v>4.76190476190466E-3</v>
      </c>
      <c r="J1926" s="34">
        <f>IFERROR(INDEX('Price Data'!N:N,MATCH(TEXT(A1926,"YYYY-MM-DD"),'Price Data'!M:M,0)),"")</f>
        <v>2.37</v>
      </c>
      <c r="K1926" s="10" cm="1">
        <f t="array" ref="K1926">IFERROR(IF(ISNUMBER(J1926),(J1926-INDEX('Price Data'!N:N,MATCH(TEXT(A1926,"YYYY-MM-DD"),'Price Data'!M:M,0)+1))/INDEX('Price Data'!N:N,MATCH(TEXT(A1926,"YYYY-MM-DD"),'Price Data'!M:M,0)+1),""),"")</f>
        <v>8.5106382978723475E-3</v>
      </c>
      <c r="L1926" s="34">
        <f>IFERROR(INDEX('Price Data'!Q:Q,MATCH(TEXT(A1926,"YYYY-MM-DD"),'Price Data'!P:P,0)),"")</f>
        <v>1.86</v>
      </c>
      <c r="M1926" s="10" cm="1">
        <f t="array" ref="M1926">IFERROR(IF(ISNUMBER(L1926),(L1926-INDEX('Price Data'!Q:Q,MATCH(TEXT(A1926,"YYYY-MM-DD"),'Price Data'!P:P,0)+1))/INDEX('Price Data'!Q:Q,MATCH(TEXT(A1926,"YYYY-MM-DD"),'Price Data'!P:P,0)+1),""),"")</f>
        <v>1.6393442622950834E-2</v>
      </c>
      <c r="N1926" s="34">
        <f>IFERROR(INDEX('Price Data'!T:T,MATCH(TEXT(A1926,"YYYY-MM-DD"),'Price Data'!S:S,0)),"")</f>
        <v>1.7</v>
      </c>
      <c r="O1926" s="10" cm="1">
        <f t="array" ref="O1926">IFERROR(IF(ISNUMBER(N1926),(N1926-INDEX('Price Data'!T:T,MATCH(TEXT(A1926,"YYYY-MM-DD"),'Price Data'!S:S,0)+1))/INDEX('Price Data'!T:T,MATCH(TEXT(A1926,"YYYY-MM-DD"),'Price Data'!S:S,0)+1),""),"")</f>
        <v>2.4096385542168697E-2</v>
      </c>
    </row>
    <row r="1927" spans="1:15" x14ac:dyDescent="0.3">
      <c r="A1927" s="8">
        <v>43746</v>
      </c>
      <c r="B1927" s="34">
        <f>IFERROR(INDEX('Price Data'!B:B,MATCH(TEXT(A1927,"YYYY-MM-DD"),'Price Data'!A:A,0)),"")</f>
        <v>21406</v>
      </c>
      <c r="C1927" s="10" cm="1">
        <f t="array" ref="C1927">IFERROR(IF(ISNUMBER(B1927),(B1927-INDEX('Price Data'!B:B,MATCH(TEXT(A1927,"YYYY-MM-DD"),'Price Data'!A:A,0)+1))/INDEX('Price Data'!B:B,MATCH(TEXT(A1927,"YYYY-MM-DD"),'Price Data'!A:A,0)+1),""),"")</f>
        <v>-1.1361537040458156E-2</v>
      </c>
      <c r="D1927" s="34">
        <f>IFERROR(INDEX('Price Data'!E:E,MATCH(TEXT(A1927,"YYYY-MM-DD"),'Price Data'!D:D,0)),"")</f>
        <v>10.17</v>
      </c>
      <c r="E1927" s="10" cm="1">
        <f t="array" ref="E1927">IFERROR(IF(ISNUMBER(D1927),(D1927-INDEX('Price Data'!E:E,MATCH(TEXT(A1927,"YYYY-MM-DD"),'Price Data'!D:D,0)+1))/INDEX('Price Data'!E:E,MATCH(TEXT(A1927,"YYYY-MM-DD"),'Price Data'!D:D,0)+1),""),"")</f>
        <v>-1.1661807580174852E-2</v>
      </c>
      <c r="F1927" s="34">
        <f>IFERROR(INDEX('Price Data'!H:H,MATCH(TEXT(A1927,"YYYY-MM-DD"),'Price Data'!G:G,0)),"")</f>
        <v>145.800003</v>
      </c>
      <c r="G1927" s="10" cm="1">
        <f t="array" ref="G1927">IFERROR(IF(ISNUMBER(F1927),(F1927-INDEX('Price Data'!H:H,MATCH(TEXT(A1927,"YYYY-MM-DD"),'Price Data'!G:G,0)+1))/INDEX('Price Data'!H:H,MATCH(TEXT(A1927,"YYYY-MM-DD"),'Price Data'!G:G,0)+1),""),"")</f>
        <v>-2.0161289916103026E-2</v>
      </c>
      <c r="H1927" s="34">
        <f>IFERROR(INDEX('Price Data'!K:K,MATCH(TEXT(A1927,"YYYY-MM-DD"),'Price Data'!J:J,0)),"")</f>
        <v>2.09</v>
      </c>
      <c r="I1927" s="10" cm="1">
        <f t="array" ref="I1927">IFERROR(IF(ISNUMBER(H1927),(H1927-INDEX('Price Data'!K:K,MATCH(TEXT(A1927,"YYYY-MM-DD"),'Price Data'!J:J,0)+1))/INDEX('Price Data'!K:K,MATCH(TEXT(A1927,"YYYY-MM-DD"),'Price Data'!J:J,0)+1),""),"")</f>
        <v>-9.4786729857819999E-3</v>
      </c>
      <c r="J1927" s="34">
        <f>IFERROR(INDEX('Price Data'!N:N,MATCH(TEXT(A1927,"YYYY-MM-DD"),'Price Data'!M:M,0)),"")</f>
        <v>2.36</v>
      </c>
      <c r="K1927" s="10" cm="1">
        <f t="array" ref="K1927">IFERROR(IF(ISNUMBER(J1927),(J1927-INDEX('Price Data'!N:N,MATCH(TEXT(A1927,"YYYY-MM-DD"),'Price Data'!M:M,0)+1))/INDEX('Price Data'!N:N,MATCH(TEXT(A1927,"YYYY-MM-DD"),'Price Data'!M:M,0)+1),""),"")</f>
        <v>-4.2194092827005196E-3</v>
      </c>
      <c r="L1927" s="34">
        <f>IFERROR(INDEX('Price Data'!Q:Q,MATCH(TEXT(A1927,"YYYY-MM-DD"),'Price Data'!P:P,0)),"")</f>
        <v>1.87</v>
      </c>
      <c r="M1927" s="10" cm="1">
        <f t="array" ref="M1927">IFERROR(IF(ISNUMBER(L1927),(L1927-INDEX('Price Data'!Q:Q,MATCH(TEXT(A1927,"YYYY-MM-DD"),'Price Data'!P:P,0)+1))/INDEX('Price Data'!Q:Q,MATCH(TEXT(A1927,"YYYY-MM-DD"),'Price Data'!P:P,0)+1),""),"")</f>
        <v>5.3763440860215101E-3</v>
      </c>
      <c r="N1927" s="34">
        <f>IFERROR(INDEX('Price Data'!T:T,MATCH(TEXT(A1927,"YYYY-MM-DD"),'Price Data'!S:S,0)),"")</f>
        <v>1.67</v>
      </c>
      <c r="O1927" s="10" cm="1">
        <f t="array" ref="O1927">IFERROR(IF(ISNUMBER(N1927),(N1927-INDEX('Price Data'!T:T,MATCH(TEXT(A1927,"YYYY-MM-DD"),'Price Data'!S:S,0)+1))/INDEX('Price Data'!T:T,MATCH(TEXT(A1927,"YYYY-MM-DD"),'Price Data'!S:S,0)+1),""),"")</f>
        <v>-1.7647058823529429E-2</v>
      </c>
    </row>
    <row r="1928" spans="1:15" x14ac:dyDescent="0.3">
      <c r="A1928" s="8">
        <v>43747</v>
      </c>
      <c r="B1928" s="34">
        <f>IFERROR(INDEX('Price Data'!B:B,MATCH(TEXT(A1928,"YYYY-MM-DD"),'Price Data'!A:A,0)),"")</f>
        <v>21534</v>
      </c>
      <c r="C1928" s="10" cm="1">
        <f t="array" ref="C1928">IFERROR(IF(ISNUMBER(B1928),(B1928-INDEX('Price Data'!B:B,MATCH(TEXT(A1928,"YYYY-MM-DD"),'Price Data'!A:A,0)+1))/INDEX('Price Data'!B:B,MATCH(TEXT(A1928,"YYYY-MM-DD"),'Price Data'!A:A,0)+1),""),"")</f>
        <v>5.9796318789124541E-3</v>
      </c>
      <c r="D1928" s="34">
        <f>IFERROR(INDEX('Price Data'!E:E,MATCH(TEXT(A1928,"YYYY-MM-DD"),'Price Data'!D:D,0)),"")</f>
        <v>10.16</v>
      </c>
      <c r="E1928" s="10" cm="1">
        <f t="array" ref="E1928">IFERROR(IF(ISNUMBER(D1928),(D1928-INDEX('Price Data'!E:E,MATCH(TEXT(A1928,"YYYY-MM-DD"),'Price Data'!D:D,0)+1))/INDEX('Price Data'!E:E,MATCH(TEXT(A1928,"YYYY-MM-DD"),'Price Data'!D:D,0)+1),""),"")</f>
        <v>-9.8328416912485611E-4</v>
      </c>
      <c r="F1928" s="34">
        <f>IFERROR(INDEX('Price Data'!H:H,MATCH(TEXT(A1928,"YYYY-MM-DD"),'Price Data'!G:G,0)),"")</f>
        <v>143.699997</v>
      </c>
      <c r="G1928" s="10" cm="1">
        <f t="array" ref="G1928">IFERROR(IF(ISNUMBER(F1928),(F1928-INDEX('Price Data'!H:H,MATCH(TEXT(A1928,"YYYY-MM-DD"),'Price Data'!G:G,0)+1))/INDEX('Price Data'!H:H,MATCH(TEXT(A1928,"YYYY-MM-DD"),'Price Data'!G:G,0)+1),""),"")</f>
        <v>-1.4403333036968507E-2</v>
      </c>
      <c r="H1928" s="34">
        <f>IFERROR(INDEX('Price Data'!K:K,MATCH(TEXT(A1928,"YYYY-MM-DD"),'Price Data'!J:J,0)),"")</f>
        <v>2.1</v>
      </c>
      <c r="I1928" s="10" cm="1">
        <f t="array" ref="I1928">IFERROR(IF(ISNUMBER(H1928),(H1928-INDEX('Price Data'!K:K,MATCH(TEXT(A1928,"YYYY-MM-DD"),'Price Data'!J:J,0)+1))/INDEX('Price Data'!K:K,MATCH(TEXT(A1928,"YYYY-MM-DD"),'Price Data'!J:J,0)+1),""),"")</f>
        <v>4.7846889952154218E-3</v>
      </c>
      <c r="J1928" s="34">
        <f>IFERROR(INDEX('Price Data'!N:N,MATCH(TEXT(A1928,"YYYY-MM-DD"),'Price Data'!M:M,0)),"")</f>
        <v>2.36</v>
      </c>
      <c r="K1928" s="10" cm="1">
        <f t="array" ref="K1928">IFERROR(IF(ISNUMBER(J1928),(J1928-INDEX('Price Data'!N:N,MATCH(TEXT(A1928,"YYYY-MM-DD"),'Price Data'!M:M,0)+1))/INDEX('Price Data'!N:N,MATCH(TEXT(A1928,"YYYY-MM-DD"),'Price Data'!M:M,0)+1),""),"")</f>
        <v>0</v>
      </c>
      <c r="L1928" s="34">
        <f>IFERROR(INDEX('Price Data'!Q:Q,MATCH(TEXT(A1928,"YYYY-MM-DD"),'Price Data'!P:P,0)),"")</f>
        <v>1.87</v>
      </c>
      <c r="M1928" s="10" cm="1">
        <f t="array" ref="M1928">IFERROR(IF(ISNUMBER(L1928),(L1928-INDEX('Price Data'!Q:Q,MATCH(TEXT(A1928,"YYYY-MM-DD"),'Price Data'!P:P,0)+1))/INDEX('Price Data'!Q:Q,MATCH(TEXT(A1928,"YYYY-MM-DD"),'Price Data'!P:P,0)+1),""),"")</f>
        <v>0</v>
      </c>
      <c r="N1928" s="34">
        <f>IFERROR(INDEX('Price Data'!T:T,MATCH(TEXT(A1928,"YYYY-MM-DD"),'Price Data'!S:S,0)),"")</f>
        <v>1.66</v>
      </c>
      <c r="O1928" s="10" cm="1">
        <f t="array" ref="O1928">IFERROR(IF(ISNUMBER(N1928),(N1928-INDEX('Price Data'!T:T,MATCH(TEXT(A1928,"YYYY-MM-DD"),'Price Data'!S:S,0)+1))/INDEX('Price Data'!T:T,MATCH(TEXT(A1928,"YYYY-MM-DD"),'Price Data'!S:S,0)+1),""),"")</f>
        <v>-5.988023952095814E-3</v>
      </c>
    </row>
    <row r="1929" spans="1:15" x14ac:dyDescent="0.3">
      <c r="A1929" s="8">
        <v>43748</v>
      </c>
      <c r="B1929" s="34">
        <f>IFERROR(INDEX('Price Data'!B:B,MATCH(TEXT(A1929,"YYYY-MM-DD"),'Price Data'!A:A,0)),"")</f>
        <v>21756</v>
      </c>
      <c r="C1929" s="10" cm="1">
        <f t="array" ref="C1929">IFERROR(IF(ISNUMBER(B1929),(B1929-INDEX('Price Data'!B:B,MATCH(TEXT(A1929,"YYYY-MM-DD"),'Price Data'!A:A,0)+1))/INDEX('Price Data'!B:B,MATCH(TEXT(A1929,"YYYY-MM-DD"),'Price Data'!A:A,0)+1),""),"")</f>
        <v>1.0309278350515464E-2</v>
      </c>
      <c r="D1929" s="34">
        <f>IFERROR(INDEX('Price Data'!E:E,MATCH(TEXT(A1929,"YYYY-MM-DD"),'Price Data'!D:D,0)),"")</f>
        <v>10.56</v>
      </c>
      <c r="E1929" s="10" cm="1">
        <f t="array" ref="E1929">IFERROR(IF(ISNUMBER(D1929),(D1929-INDEX('Price Data'!E:E,MATCH(TEXT(A1929,"YYYY-MM-DD"),'Price Data'!D:D,0)+1))/INDEX('Price Data'!E:E,MATCH(TEXT(A1929,"YYYY-MM-DD"),'Price Data'!D:D,0)+1),""),"")</f>
        <v>3.9370078740157514E-2</v>
      </c>
      <c r="F1929" s="34">
        <f>IFERROR(INDEX('Price Data'!H:H,MATCH(TEXT(A1929,"YYYY-MM-DD"),'Price Data'!G:G,0)),"")</f>
        <v>146.800003</v>
      </c>
      <c r="G1929" s="10" cm="1">
        <f t="array" ref="G1929">IFERROR(IF(ISNUMBER(F1929),(F1929-INDEX('Price Data'!H:H,MATCH(TEXT(A1929,"YYYY-MM-DD"),'Price Data'!G:G,0)+1))/INDEX('Price Data'!H:H,MATCH(TEXT(A1929,"YYYY-MM-DD"),'Price Data'!G:G,0)+1),""),"")</f>
        <v>2.1572763150440481E-2</v>
      </c>
      <c r="H1929" s="34">
        <f>IFERROR(INDEX('Price Data'!K:K,MATCH(TEXT(A1929,"YYYY-MM-DD"),'Price Data'!J:J,0)),"")</f>
        <v>2.15</v>
      </c>
      <c r="I1929" s="10" cm="1">
        <f t="array" ref="I1929">IFERROR(IF(ISNUMBER(H1929),(H1929-INDEX('Price Data'!K:K,MATCH(TEXT(A1929,"YYYY-MM-DD"),'Price Data'!J:J,0)+1))/INDEX('Price Data'!K:K,MATCH(TEXT(A1929,"YYYY-MM-DD"),'Price Data'!J:J,0)+1),""),"")</f>
        <v>2.3809523809523725E-2</v>
      </c>
      <c r="J1929" s="34">
        <f>IFERROR(INDEX('Price Data'!N:N,MATCH(TEXT(A1929,"YYYY-MM-DD"),'Price Data'!M:M,0)),"")</f>
        <v>2.38</v>
      </c>
      <c r="K1929" s="10" cm="1">
        <f t="array" ref="K1929">IFERROR(IF(ISNUMBER(J1929),(J1929-INDEX('Price Data'!N:N,MATCH(TEXT(A1929,"YYYY-MM-DD"),'Price Data'!M:M,0)+1))/INDEX('Price Data'!N:N,MATCH(TEXT(A1929,"YYYY-MM-DD"),'Price Data'!M:M,0)+1),""),"")</f>
        <v>8.4745762711864493E-3</v>
      </c>
      <c r="L1929" s="34">
        <f>IFERROR(INDEX('Price Data'!Q:Q,MATCH(TEXT(A1929,"YYYY-MM-DD"),'Price Data'!P:P,0)),"")</f>
        <v>1.93</v>
      </c>
      <c r="M1929" s="10" cm="1">
        <f t="array" ref="M1929">IFERROR(IF(ISNUMBER(L1929),(L1929-INDEX('Price Data'!Q:Q,MATCH(TEXT(A1929,"YYYY-MM-DD"),'Price Data'!P:P,0)+1))/INDEX('Price Data'!Q:Q,MATCH(TEXT(A1929,"YYYY-MM-DD"),'Price Data'!P:P,0)+1),""),"")</f>
        <v>3.2085561497326109E-2</v>
      </c>
      <c r="N1929" s="34">
        <f>IFERROR(INDEX('Price Data'!T:T,MATCH(TEXT(A1929,"YYYY-MM-DD"),'Price Data'!S:S,0)),"")</f>
        <v>1.66</v>
      </c>
      <c r="O1929" s="10" cm="1">
        <f t="array" ref="O1929">IFERROR(IF(ISNUMBER(N1929),(N1929-INDEX('Price Data'!T:T,MATCH(TEXT(A1929,"YYYY-MM-DD"),'Price Data'!S:S,0)+1))/INDEX('Price Data'!T:T,MATCH(TEXT(A1929,"YYYY-MM-DD"),'Price Data'!S:S,0)+1),""),"")</f>
        <v>0</v>
      </c>
    </row>
    <row r="1930" spans="1:15" x14ac:dyDescent="0.3">
      <c r="A1930" s="8">
        <v>43749</v>
      </c>
      <c r="B1930" s="34">
        <f>IFERROR(INDEX('Price Data'!B:B,MATCH(TEXT(A1930,"YYYY-MM-DD"),'Price Data'!A:A,0)),"")</f>
        <v>22165</v>
      </c>
      <c r="C1930" s="10" cm="1">
        <f t="array" ref="C1930">IFERROR(IF(ISNUMBER(B1930),(B1930-INDEX('Price Data'!B:B,MATCH(TEXT(A1930,"YYYY-MM-DD"),'Price Data'!A:A,0)+1))/INDEX('Price Data'!B:B,MATCH(TEXT(A1930,"YYYY-MM-DD"),'Price Data'!A:A,0)+1),""),"")</f>
        <v>1.8799411656554514E-2</v>
      </c>
      <c r="D1930" s="34">
        <f>IFERROR(INDEX('Price Data'!E:E,MATCH(TEXT(A1930,"YYYY-MM-DD"),'Price Data'!D:D,0)),"")</f>
        <v>10.92</v>
      </c>
      <c r="E1930" s="10" cm="1">
        <f t="array" ref="E1930">IFERROR(IF(ISNUMBER(D1930),(D1930-INDEX('Price Data'!E:E,MATCH(TEXT(A1930,"YYYY-MM-DD"),'Price Data'!D:D,0)+1))/INDEX('Price Data'!E:E,MATCH(TEXT(A1930,"YYYY-MM-DD"),'Price Data'!D:D,0)+1),""),"")</f>
        <v>3.4090909090909033E-2</v>
      </c>
      <c r="F1930" s="34">
        <f>IFERROR(INDEX('Price Data'!H:H,MATCH(TEXT(A1930,"YYYY-MM-DD"),'Price Data'!G:G,0)),"")</f>
        <v>148.300003</v>
      </c>
      <c r="G1930" s="10" cm="1">
        <f t="array" ref="G1930">IFERROR(IF(ISNUMBER(F1930),(F1930-INDEX('Price Data'!H:H,MATCH(TEXT(A1930,"YYYY-MM-DD"),'Price Data'!G:G,0)+1))/INDEX('Price Data'!H:H,MATCH(TEXT(A1930,"YYYY-MM-DD"),'Price Data'!G:G,0)+1),""),"")</f>
        <v>1.0217983442411782E-2</v>
      </c>
      <c r="H1930" s="34">
        <f>IFERROR(INDEX('Price Data'!K:K,MATCH(TEXT(A1930,"YYYY-MM-DD"),'Price Data'!J:J,0)),"")</f>
        <v>2.19</v>
      </c>
      <c r="I1930" s="10" cm="1">
        <f t="array" ref="I1930">IFERROR(IF(ISNUMBER(H1930),(H1930-INDEX('Price Data'!K:K,MATCH(TEXT(A1930,"YYYY-MM-DD"),'Price Data'!J:J,0)+1))/INDEX('Price Data'!K:K,MATCH(TEXT(A1930,"YYYY-MM-DD"),'Price Data'!J:J,0)+1),""),"")</f>
        <v>1.8604651162790715E-2</v>
      </c>
      <c r="J1930" s="34">
        <f>IFERROR(INDEX('Price Data'!N:N,MATCH(TEXT(A1930,"YYYY-MM-DD"),'Price Data'!M:M,0)),"")</f>
        <v>2.46</v>
      </c>
      <c r="K1930" s="10" cm="1">
        <f t="array" ref="K1930">IFERROR(IF(ISNUMBER(J1930),(J1930-INDEX('Price Data'!N:N,MATCH(TEXT(A1930,"YYYY-MM-DD"),'Price Data'!M:M,0)+1))/INDEX('Price Data'!N:N,MATCH(TEXT(A1930,"YYYY-MM-DD"),'Price Data'!M:M,0)+1),""),"")</f>
        <v>3.3613445378151294E-2</v>
      </c>
      <c r="L1930" s="34">
        <f>IFERROR(INDEX('Price Data'!Q:Q,MATCH(TEXT(A1930,"YYYY-MM-DD"),'Price Data'!P:P,0)),"")</f>
        <v>2</v>
      </c>
      <c r="M1930" s="10" cm="1">
        <f t="array" ref="M1930">IFERROR(IF(ISNUMBER(L1930),(L1930-INDEX('Price Data'!Q:Q,MATCH(TEXT(A1930,"YYYY-MM-DD"),'Price Data'!P:P,0)+1))/INDEX('Price Data'!Q:Q,MATCH(TEXT(A1930,"YYYY-MM-DD"),'Price Data'!P:P,0)+1),""),"")</f>
        <v>3.6269430051813503E-2</v>
      </c>
      <c r="N1930" s="34">
        <f>IFERROR(INDEX('Price Data'!T:T,MATCH(TEXT(A1930,"YYYY-MM-DD"),'Price Data'!S:S,0)),"")</f>
        <v>1.68</v>
      </c>
      <c r="O1930" s="10" cm="1">
        <f t="array" ref="O1930">IFERROR(IF(ISNUMBER(N1930),(N1930-INDEX('Price Data'!T:T,MATCH(TEXT(A1930,"YYYY-MM-DD"),'Price Data'!S:S,0)+1))/INDEX('Price Data'!T:T,MATCH(TEXT(A1930,"YYYY-MM-DD"),'Price Data'!S:S,0)+1),""),"")</f>
        <v>1.2048192771084348E-2</v>
      </c>
    </row>
    <row r="1931" spans="1:15" x14ac:dyDescent="0.3">
      <c r="A1931" s="8">
        <v>43750</v>
      </c>
      <c r="B1931" s="34" t="str">
        <f>IFERROR(INDEX('Price Data'!B:B,MATCH(TEXT(A1931,"YYYY-MM-DD"),'Price Data'!A:A,0)),"")</f>
        <v/>
      </c>
      <c r="C1931" s="10" t="str" cm="1">
        <f t="array" ref="C1931">IFERROR(IF(ISNUMBER(B1931),(B1931-INDEX('Price Data'!B:B,MATCH(TEXT(A1931,"YYYY-MM-DD"),'Price Data'!A:A,0)+1))/INDEX('Price Data'!B:B,MATCH(TEXT(A1931,"YYYY-MM-DD"),'Price Data'!A:A,0)+1),""),"")</f>
        <v/>
      </c>
      <c r="D1931" s="34" t="str">
        <f>IFERROR(INDEX('Price Data'!E:E,MATCH(TEXT(A1931,"YYYY-MM-DD"),'Price Data'!D:D,0)),"")</f>
        <v/>
      </c>
      <c r="E1931" s="10" t="str" cm="1">
        <f t="array" ref="E1931">IFERROR(IF(ISNUMBER(D1931),(D1931-INDEX('Price Data'!E:E,MATCH(TEXT(A1931,"YYYY-MM-DD"),'Price Data'!D:D,0)+1))/INDEX('Price Data'!E:E,MATCH(TEXT(A1931,"YYYY-MM-DD"),'Price Data'!D:D,0)+1),""),"")</f>
        <v/>
      </c>
      <c r="F1931" s="34" t="str">
        <f>IFERROR(INDEX('Price Data'!H:H,MATCH(TEXT(A1931,"YYYY-MM-DD"),'Price Data'!G:G,0)),"")</f>
        <v/>
      </c>
      <c r="G1931" s="10" t="str" cm="1">
        <f t="array" ref="G1931">IFERROR(IF(ISNUMBER(F1931),(F1931-INDEX('Price Data'!H:H,MATCH(TEXT(A1931,"YYYY-MM-DD"),'Price Data'!G:G,0)+1))/INDEX('Price Data'!H:H,MATCH(TEXT(A1931,"YYYY-MM-DD"),'Price Data'!G:G,0)+1),""),"")</f>
        <v/>
      </c>
      <c r="H1931" s="34" t="str">
        <f>IFERROR(INDEX('Price Data'!K:K,MATCH(TEXT(A1931,"YYYY-MM-DD"),'Price Data'!J:J,0)),"")</f>
        <v/>
      </c>
      <c r="I1931" s="10" t="str" cm="1">
        <f t="array" ref="I1931">IFERROR(IF(ISNUMBER(H1931),(H1931-INDEX('Price Data'!K:K,MATCH(TEXT(A1931,"YYYY-MM-DD"),'Price Data'!J:J,0)+1))/INDEX('Price Data'!K:K,MATCH(TEXT(A1931,"YYYY-MM-DD"),'Price Data'!J:J,0)+1),""),"")</f>
        <v/>
      </c>
      <c r="J1931" s="34" t="str">
        <f>IFERROR(INDEX('Price Data'!N:N,MATCH(TEXT(A1931,"YYYY-MM-DD"),'Price Data'!M:M,0)),"")</f>
        <v/>
      </c>
      <c r="K1931" s="10" t="str" cm="1">
        <f t="array" ref="K1931">IFERROR(IF(ISNUMBER(J1931),(J1931-INDEX('Price Data'!N:N,MATCH(TEXT(A1931,"YYYY-MM-DD"),'Price Data'!M:M,0)+1))/INDEX('Price Data'!N:N,MATCH(TEXT(A1931,"YYYY-MM-DD"),'Price Data'!M:M,0)+1),""),"")</f>
        <v/>
      </c>
      <c r="L1931" s="34" t="str">
        <f>IFERROR(INDEX('Price Data'!Q:Q,MATCH(TEXT(A1931,"YYYY-MM-DD"),'Price Data'!P:P,0)),"")</f>
        <v/>
      </c>
      <c r="M1931" s="10" t="str" cm="1">
        <f t="array" ref="M1931">IFERROR(IF(ISNUMBER(L1931),(L1931-INDEX('Price Data'!Q:Q,MATCH(TEXT(A1931,"YYYY-MM-DD"),'Price Data'!P:P,0)+1))/INDEX('Price Data'!Q:Q,MATCH(TEXT(A1931,"YYYY-MM-DD"),'Price Data'!P:P,0)+1),""),"")</f>
        <v/>
      </c>
      <c r="N1931" s="34" t="str">
        <f>IFERROR(INDEX('Price Data'!T:T,MATCH(TEXT(A1931,"YYYY-MM-DD"),'Price Data'!S:S,0)),"")</f>
        <v/>
      </c>
      <c r="O1931" s="10" t="str" cm="1">
        <f t="array" ref="O1931">IFERROR(IF(ISNUMBER(N1931),(N1931-INDEX('Price Data'!T:T,MATCH(TEXT(A1931,"YYYY-MM-DD"),'Price Data'!S:S,0)+1))/INDEX('Price Data'!T:T,MATCH(TEXT(A1931,"YYYY-MM-DD"),'Price Data'!S:S,0)+1),""),"")</f>
        <v/>
      </c>
    </row>
    <row r="1932" spans="1:15" x14ac:dyDescent="0.3">
      <c r="A1932" s="8">
        <v>43751</v>
      </c>
      <c r="B1932" s="34" t="str">
        <f>IFERROR(INDEX('Price Data'!B:B,MATCH(TEXT(A1932,"YYYY-MM-DD"),'Price Data'!A:A,0)),"")</f>
        <v/>
      </c>
      <c r="C1932" s="10" t="str" cm="1">
        <f t="array" ref="C1932">IFERROR(IF(ISNUMBER(B1932),(B1932-INDEX('Price Data'!B:B,MATCH(TEXT(A1932,"YYYY-MM-DD"),'Price Data'!A:A,0)+1))/INDEX('Price Data'!B:B,MATCH(TEXT(A1932,"YYYY-MM-DD"),'Price Data'!A:A,0)+1),""),"")</f>
        <v/>
      </c>
      <c r="D1932" s="34" t="str">
        <f>IFERROR(INDEX('Price Data'!E:E,MATCH(TEXT(A1932,"YYYY-MM-DD"),'Price Data'!D:D,0)),"")</f>
        <v/>
      </c>
      <c r="E1932" s="10" t="str" cm="1">
        <f t="array" ref="E1932">IFERROR(IF(ISNUMBER(D1932),(D1932-INDEX('Price Data'!E:E,MATCH(TEXT(A1932,"YYYY-MM-DD"),'Price Data'!D:D,0)+1))/INDEX('Price Data'!E:E,MATCH(TEXT(A1932,"YYYY-MM-DD"),'Price Data'!D:D,0)+1),""),"")</f>
        <v/>
      </c>
      <c r="F1932" s="34" t="str">
        <f>IFERROR(INDEX('Price Data'!H:H,MATCH(TEXT(A1932,"YYYY-MM-DD"),'Price Data'!G:G,0)),"")</f>
        <v/>
      </c>
      <c r="G1932" s="10" t="str" cm="1">
        <f t="array" ref="G1932">IFERROR(IF(ISNUMBER(F1932),(F1932-INDEX('Price Data'!H:H,MATCH(TEXT(A1932,"YYYY-MM-DD"),'Price Data'!G:G,0)+1))/INDEX('Price Data'!H:H,MATCH(TEXT(A1932,"YYYY-MM-DD"),'Price Data'!G:G,0)+1),""),"")</f>
        <v/>
      </c>
      <c r="H1932" s="34" t="str">
        <f>IFERROR(INDEX('Price Data'!K:K,MATCH(TEXT(A1932,"YYYY-MM-DD"),'Price Data'!J:J,0)),"")</f>
        <v/>
      </c>
      <c r="I1932" s="10" t="str" cm="1">
        <f t="array" ref="I1932">IFERROR(IF(ISNUMBER(H1932),(H1932-INDEX('Price Data'!K:K,MATCH(TEXT(A1932,"YYYY-MM-DD"),'Price Data'!J:J,0)+1))/INDEX('Price Data'!K:K,MATCH(TEXT(A1932,"YYYY-MM-DD"),'Price Data'!J:J,0)+1),""),"")</f>
        <v/>
      </c>
      <c r="J1932" s="34" t="str">
        <f>IFERROR(INDEX('Price Data'!N:N,MATCH(TEXT(A1932,"YYYY-MM-DD"),'Price Data'!M:M,0)),"")</f>
        <v/>
      </c>
      <c r="K1932" s="10" t="str" cm="1">
        <f t="array" ref="K1932">IFERROR(IF(ISNUMBER(J1932),(J1932-INDEX('Price Data'!N:N,MATCH(TEXT(A1932,"YYYY-MM-DD"),'Price Data'!M:M,0)+1))/INDEX('Price Data'!N:N,MATCH(TEXT(A1932,"YYYY-MM-DD"),'Price Data'!M:M,0)+1),""),"")</f>
        <v/>
      </c>
      <c r="L1932" s="34" t="str">
        <f>IFERROR(INDEX('Price Data'!Q:Q,MATCH(TEXT(A1932,"YYYY-MM-DD"),'Price Data'!P:P,0)),"")</f>
        <v/>
      </c>
      <c r="M1932" s="10" t="str" cm="1">
        <f t="array" ref="M1932">IFERROR(IF(ISNUMBER(L1932),(L1932-INDEX('Price Data'!Q:Q,MATCH(TEXT(A1932,"YYYY-MM-DD"),'Price Data'!P:P,0)+1))/INDEX('Price Data'!Q:Q,MATCH(TEXT(A1932,"YYYY-MM-DD"),'Price Data'!P:P,0)+1),""),"")</f>
        <v/>
      </c>
      <c r="N1932" s="34" t="str">
        <f>IFERROR(INDEX('Price Data'!T:T,MATCH(TEXT(A1932,"YYYY-MM-DD"),'Price Data'!S:S,0)),"")</f>
        <v/>
      </c>
      <c r="O1932" s="10" t="str" cm="1">
        <f t="array" ref="O1932">IFERROR(IF(ISNUMBER(N1932),(N1932-INDEX('Price Data'!T:T,MATCH(TEXT(A1932,"YYYY-MM-DD"),'Price Data'!S:S,0)+1))/INDEX('Price Data'!T:T,MATCH(TEXT(A1932,"YYYY-MM-DD"),'Price Data'!S:S,0)+1),""),"")</f>
        <v/>
      </c>
    </row>
    <row r="1933" spans="1:15" x14ac:dyDescent="0.3">
      <c r="A1933" s="8">
        <v>43752</v>
      </c>
      <c r="B1933" s="34">
        <f>IFERROR(INDEX('Price Data'!B:B,MATCH(TEXT(A1933,"YYYY-MM-DD"),'Price Data'!A:A,0)),"")</f>
        <v>22098</v>
      </c>
      <c r="C1933" s="10" cm="1">
        <f t="array" ref="C1933">IFERROR(IF(ISNUMBER(B1933),(B1933-INDEX('Price Data'!B:B,MATCH(TEXT(A1933,"YYYY-MM-DD"),'Price Data'!A:A,0)+1))/INDEX('Price Data'!B:B,MATCH(TEXT(A1933,"YYYY-MM-DD"),'Price Data'!A:A,0)+1),""),"")</f>
        <v>-3.0227836679449583E-3</v>
      </c>
      <c r="D1933" s="34">
        <f>IFERROR(INDEX('Price Data'!E:E,MATCH(TEXT(A1933,"YYYY-MM-DD"),'Price Data'!D:D,0)),"")</f>
        <v>10.87</v>
      </c>
      <c r="E1933" s="10" cm="1">
        <f t="array" ref="E1933">IFERROR(IF(ISNUMBER(D1933),(D1933-INDEX('Price Data'!E:E,MATCH(TEXT(A1933,"YYYY-MM-DD"),'Price Data'!D:D,0)+1))/INDEX('Price Data'!E:E,MATCH(TEXT(A1933,"YYYY-MM-DD"),'Price Data'!D:D,0)+1),""),"")</f>
        <v>-4.578754578754644E-3</v>
      </c>
      <c r="F1933" s="34">
        <f>IFERROR(INDEX('Price Data'!H:H,MATCH(TEXT(A1933,"YYYY-MM-DD"),'Price Data'!G:G,0)),"")</f>
        <v>147</v>
      </c>
      <c r="G1933" s="10" cm="1">
        <f t="array" ref="G1933">IFERROR(IF(ISNUMBER(F1933),(F1933-INDEX('Price Data'!H:H,MATCH(TEXT(A1933,"YYYY-MM-DD"),'Price Data'!G:G,0)+1))/INDEX('Price Data'!H:H,MATCH(TEXT(A1933,"YYYY-MM-DD"),'Price Data'!G:G,0)+1),""),"")</f>
        <v>-8.7660348867289219E-3</v>
      </c>
      <c r="H1933" s="34">
        <f>IFERROR(INDEX('Price Data'!K:K,MATCH(TEXT(A1933,"YYYY-MM-DD"),'Price Data'!J:J,0)),"")</f>
        <v>2.1800000000000002</v>
      </c>
      <c r="I1933" s="10" cm="1">
        <f t="array" ref="I1933">IFERROR(IF(ISNUMBER(H1933),(H1933-INDEX('Price Data'!K:K,MATCH(TEXT(A1933,"YYYY-MM-DD"),'Price Data'!J:J,0)+1))/INDEX('Price Data'!K:K,MATCH(TEXT(A1933,"YYYY-MM-DD"),'Price Data'!J:J,0)+1),""),"")</f>
        <v>-4.5662100456620031E-3</v>
      </c>
      <c r="J1933" s="34">
        <f>IFERROR(INDEX('Price Data'!N:N,MATCH(TEXT(A1933,"YYYY-MM-DD"),'Price Data'!M:M,0)),"")</f>
        <v>2.4900000000000002</v>
      </c>
      <c r="K1933" s="10" cm="1">
        <f t="array" ref="K1933">IFERROR(IF(ISNUMBER(J1933),(J1933-INDEX('Price Data'!N:N,MATCH(TEXT(A1933,"YYYY-MM-DD"),'Price Data'!M:M,0)+1))/INDEX('Price Data'!N:N,MATCH(TEXT(A1933,"YYYY-MM-DD"),'Price Data'!M:M,0)+1),""),"")</f>
        <v>1.2195121951219613E-2</v>
      </c>
      <c r="L1933" s="34">
        <f>IFERROR(INDEX('Price Data'!Q:Q,MATCH(TEXT(A1933,"YYYY-MM-DD"),'Price Data'!P:P,0)),"")</f>
        <v>2.0299999999999998</v>
      </c>
      <c r="M1933" s="10" cm="1">
        <f t="array" ref="M1933">IFERROR(IF(ISNUMBER(L1933),(L1933-INDEX('Price Data'!Q:Q,MATCH(TEXT(A1933,"YYYY-MM-DD"),'Price Data'!P:P,0)+1))/INDEX('Price Data'!Q:Q,MATCH(TEXT(A1933,"YYYY-MM-DD"),'Price Data'!P:P,0)+1),""),"")</f>
        <v>1.4999999999999902E-2</v>
      </c>
      <c r="N1933" s="34">
        <f>IFERROR(INDEX('Price Data'!T:T,MATCH(TEXT(A1933,"YYYY-MM-DD"),'Price Data'!S:S,0)),"")</f>
        <v>1.7</v>
      </c>
      <c r="O1933" s="10" cm="1">
        <f t="array" ref="O1933">IFERROR(IF(ISNUMBER(N1933),(N1933-INDEX('Price Data'!T:T,MATCH(TEXT(A1933,"YYYY-MM-DD"),'Price Data'!S:S,0)+1))/INDEX('Price Data'!T:T,MATCH(TEXT(A1933,"YYYY-MM-DD"),'Price Data'!S:S,0)+1),""),"")</f>
        <v>1.1904761904761916E-2</v>
      </c>
    </row>
    <row r="1934" spans="1:15" x14ac:dyDescent="0.3">
      <c r="A1934" s="8">
        <v>43753</v>
      </c>
      <c r="B1934" s="34">
        <f>IFERROR(INDEX('Price Data'!B:B,MATCH(TEXT(A1934,"YYYY-MM-DD"),'Price Data'!A:A,0)),"")</f>
        <v>22365</v>
      </c>
      <c r="C1934" s="10" cm="1">
        <f t="array" ref="C1934">IFERROR(IF(ISNUMBER(B1934),(B1934-INDEX('Price Data'!B:B,MATCH(TEXT(A1934,"YYYY-MM-DD"),'Price Data'!A:A,0)+1))/INDEX('Price Data'!B:B,MATCH(TEXT(A1934,"YYYY-MM-DD"),'Price Data'!A:A,0)+1),""),"")</f>
        <v>1.2082541406462123E-2</v>
      </c>
      <c r="D1934" s="34">
        <f>IFERROR(INDEX('Price Data'!E:E,MATCH(TEXT(A1934,"YYYY-MM-DD"),'Price Data'!D:D,0)),"")</f>
        <v>11.21</v>
      </c>
      <c r="E1934" s="10" cm="1">
        <f t="array" ref="E1934">IFERROR(IF(ISNUMBER(D1934),(D1934-INDEX('Price Data'!E:E,MATCH(TEXT(A1934,"YYYY-MM-DD"),'Price Data'!D:D,0)+1))/INDEX('Price Data'!E:E,MATCH(TEXT(A1934,"YYYY-MM-DD"),'Price Data'!D:D,0)+1),""),"")</f>
        <v>3.1278748850046154E-2</v>
      </c>
      <c r="F1934" s="34">
        <f>IFERROR(INDEX('Price Data'!H:H,MATCH(TEXT(A1934,"YYYY-MM-DD"),'Price Data'!G:G,0)),"")</f>
        <v>148.10000600000001</v>
      </c>
      <c r="G1934" s="10" cm="1">
        <f t="array" ref="G1934">IFERROR(IF(ISNUMBER(F1934),(F1934-INDEX('Price Data'!H:H,MATCH(TEXT(A1934,"YYYY-MM-DD"),'Price Data'!G:G,0)+1))/INDEX('Price Data'!H:H,MATCH(TEXT(A1934,"YYYY-MM-DD"),'Price Data'!G:G,0)+1),""),"")</f>
        <v>7.4830340136054939E-3</v>
      </c>
      <c r="H1934" s="34">
        <f>IFERROR(INDEX('Price Data'!K:K,MATCH(TEXT(A1934,"YYYY-MM-DD"),'Price Data'!J:J,0)),"")</f>
        <v>2.21</v>
      </c>
      <c r="I1934" s="10" cm="1">
        <f t="array" ref="I1934">IFERROR(IF(ISNUMBER(H1934),(H1934-INDEX('Price Data'!K:K,MATCH(TEXT(A1934,"YYYY-MM-DD"),'Price Data'!J:J,0)+1))/INDEX('Price Data'!K:K,MATCH(TEXT(A1934,"YYYY-MM-DD"),'Price Data'!J:J,0)+1),""),"")</f>
        <v>1.3761467889908166E-2</v>
      </c>
      <c r="J1934" s="34">
        <f>IFERROR(INDEX('Price Data'!N:N,MATCH(TEXT(A1934,"YYYY-MM-DD"),'Price Data'!M:M,0)),"")</f>
        <v>2.54</v>
      </c>
      <c r="K1934" s="10" cm="1">
        <f t="array" ref="K1934">IFERROR(IF(ISNUMBER(J1934),(J1934-INDEX('Price Data'!N:N,MATCH(TEXT(A1934,"YYYY-MM-DD"),'Price Data'!M:M,0)+1))/INDEX('Price Data'!N:N,MATCH(TEXT(A1934,"YYYY-MM-DD"),'Price Data'!M:M,0)+1),""),"")</f>
        <v>2.0080321285140489E-2</v>
      </c>
      <c r="L1934" s="34">
        <f>IFERROR(INDEX('Price Data'!Q:Q,MATCH(TEXT(A1934,"YYYY-MM-DD"),'Price Data'!P:P,0)),"")</f>
        <v>2.09</v>
      </c>
      <c r="M1934" s="10" cm="1">
        <f t="array" ref="M1934">IFERROR(IF(ISNUMBER(L1934),(L1934-INDEX('Price Data'!Q:Q,MATCH(TEXT(A1934,"YYYY-MM-DD"),'Price Data'!P:P,0)+1))/INDEX('Price Data'!Q:Q,MATCH(TEXT(A1934,"YYYY-MM-DD"),'Price Data'!P:P,0)+1),""),"")</f>
        <v>2.9556650246305449E-2</v>
      </c>
      <c r="N1934" s="34">
        <f>IFERROR(INDEX('Price Data'!T:T,MATCH(TEXT(A1934,"YYYY-MM-DD"),'Price Data'!S:S,0)),"")</f>
        <v>1.73</v>
      </c>
      <c r="O1934" s="10" cm="1">
        <f t="array" ref="O1934">IFERROR(IF(ISNUMBER(N1934),(N1934-INDEX('Price Data'!T:T,MATCH(TEXT(A1934,"YYYY-MM-DD"),'Price Data'!S:S,0)+1))/INDEX('Price Data'!T:T,MATCH(TEXT(A1934,"YYYY-MM-DD"),'Price Data'!S:S,0)+1),""),"")</f>
        <v>1.7647058823529429E-2</v>
      </c>
    </row>
    <row r="1935" spans="1:15" x14ac:dyDescent="0.3">
      <c r="A1935" s="8">
        <v>43754</v>
      </c>
      <c r="B1935" s="34">
        <f>IFERROR(INDEX('Price Data'!B:B,MATCH(TEXT(A1935,"YYYY-MM-DD"),'Price Data'!A:A,0)),"")</f>
        <v>22428</v>
      </c>
      <c r="C1935" s="10" cm="1">
        <f t="array" ref="C1935">IFERROR(IF(ISNUMBER(B1935),(B1935-INDEX('Price Data'!B:B,MATCH(TEXT(A1935,"YYYY-MM-DD"),'Price Data'!A:A,0)+1))/INDEX('Price Data'!B:B,MATCH(TEXT(A1935,"YYYY-MM-DD"),'Price Data'!A:A,0)+1),""),"")</f>
        <v>2.8169014084507044E-3</v>
      </c>
      <c r="D1935" s="34">
        <f>IFERROR(INDEX('Price Data'!E:E,MATCH(TEXT(A1935,"YYYY-MM-DD"),'Price Data'!D:D,0)),"")</f>
        <v>11.41</v>
      </c>
      <c r="E1935" s="10" cm="1">
        <f t="array" ref="E1935">IFERROR(IF(ISNUMBER(D1935),(D1935-INDEX('Price Data'!E:E,MATCH(TEXT(A1935,"YYYY-MM-DD"),'Price Data'!D:D,0)+1))/INDEX('Price Data'!E:E,MATCH(TEXT(A1935,"YYYY-MM-DD"),'Price Data'!D:D,0)+1),""),"")</f>
        <v>1.7841213202497704E-2</v>
      </c>
      <c r="F1935" s="34">
        <f>IFERROR(INDEX('Price Data'!H:H,MATCH(TEXT(A1935,"YYYY-MM-DD"),'Price Data'!G:G,0)),"")</f>
        <v>150.39999399999999</v>
      </c>
      <c r="G1935" s="10" cm="1">
        <f t="array" ref="G1935">IFERROR(IF(ISNUMBER(F1935),(F1935-INDEX('Price Data'!H:H,MATCH(TEXT(A1935,"YYYY-MM-DD"),'Price Data'!G:G,0)+1))/INDEX('Price Data'!H:H,MATCH(TEXT(A1935,"YYYY-MM-DD"),'Price Data'!G:G,0)+1),""),"")</f>
        <v>1.5529965609859494E-2</v>
      </c>
      <c r="H1935" s="34">
        <f>IFERROR(INDEX('Price Data'!K:K,MATCH(TEXT(A1935,"YYYY-MM-DD"),'Price Data'!J:J,0)),"")</f>
        <v>2.2400000000000002</v>
      </c>
      <c r="I1935" s="10" cm="1">
        <f t="array" ref="I1935">IFERROR(IF(ISNUMBER(H1935),(H1935-INDEX('Price Data'!K:K,MATCH(TEXT(A1935,"YYYY-MM-DD"),'Price Data'!J:J,0)+1))/INDEX('Price Data'!K:K,MATCH(TEXT(A1935,"YYYY-MM-DD"),'Price Data'!J:J,0)+1),""),"")</f>
        <v>1.3574660633484276E-2</v>
      </c>
      <c r="J1935" s="34">
        <f>IFERROR(INDEX('Price Data'!N:N,MATCH(TEXT(A1935,"YYYY-MM-DD"),'Price Data'!M:M,0)),"")</f>
        <v>2.58</v>
      </c>
      <c r="K1935" s="10" cm="1">
        <f t="array" ref="K1935">IFERROR(IF(ISNUMBER(J1935),(J1935-INDEX('Price Data'!N:N,MATCH(TEXT(A1935,"YYYY-MM-DD"),'Price Data'!M:M,0)+1))/INDEX('Price Data'!N:N,MATCH(TEXT(A1935,"YYYY-MM-DD"),'Price Data'!M:M,0)+1),""),"")</f>
        <v>1.5748031496063006E-2</v>
      </c>
      <c r="L1935" s="34">
        <f>IFERROR(INDEX('Price Data'!Q:Q,MATCH(TEXT(A1935,"YYYY-MM-DD"),'Price Data'!P:P,0)),"")</f>
        <v>2.15</v>
      </c>
      <c r="M1935" s="10" cm="1">
        <f t="array" ref="M1935">IFERROR(IF(ISNUMBER(L1935),(L1935-INDEX('Price Data'!Q:Q,MATCH(TEXT(A1935,"YYYY-MM-DD"),'Price Data'!P:P,0)+1))/INDEX('Price Data'!Q:Q,MATCH(TEXT(A1935,"YYYY-MM-DD"),'Price Data'!P:P,0)+1),""),"")</f>
        <v>2.8708133971291894E-2</v>
      </c>
      <c r="N1935" s="34">
        <f>IFERROR(INDEX('Price Data'!T:T,MATCH(TEXT(A1935,"YYYY-MM-DD"),'Price Data'!S:S,0)),"")</f>
        <v>1.77</v>
      </c>
      <c r="O1935" s="10" cm="1">
        <f t="array" ref="O1935">IFERROR(IF(ISNUMBER(N1935),(N1935-INDEX('Price Data'!T:T,MATCH(TEXT(A1935,"YYYY-MM-DD"),'Price Data'!S:S,0)+1))/INDEX('Price Data'!T:T,MATCH(TEXT(A1935,"YYYY-MM-DD"),'Price Data'!S:S,0)+1),""),"")</f>
        <v>2.3121387283237014E-2</v>
      </c>
    </row>
    <row r="1936" spans="1:15" x14ac:dyDescent="0.3">
      <c r="A1936" s="8">
        <v>43755</v>
      </c>
      <c r="B1936" s="34">
        <f>IFERROR(INDEX('Price Data'!B:B,MATCH(TEXT(A1936,"YYYY-MM-DD"),'Price Data'!A:A,0)),"")</f>
        <v>22376</v>
      </c>
      <c r="C1936" s="10" cm="1">
        <f t="array" ref="C1936">IFERROR(IF(ISNUMBER(B1936),(B1936-INDEX('Price Data'!B:B,MATCH(TEXT(A1936,"YYYY-MM-DD"),'Price Data'!A:A,0)+1))/INDEX('Price Data'!B:B,MATCH(TEXT(A1936,"YYYY-MM-DD"),'Price Data'!A:A,0)+1),""),"")</f>
        <v>-2.318530408418049E-3</v>
      </c>
      <c r="D1936" s="34">
        <f>IFERROR(INDEX('Price Data'!E:E,MATCH(TEXT(A1936,"YYYY-MM-DD"),'Price Data'!D:D,0)),"")</f>
        <v>11.44</v>
      </c>
      <c r="E1936" s="10" cm="1">
        <f t="array" ref="E1936">IFERROR(IF(ISNUMBER(D1936),(D1936-INDEX('Price Data'!E:E,MATCH(TEXT(A1936,"YYYY-MM-DD"),'Price Data'!D:D,0)+1))/INDEX('Price Data'!E:E,MATCH(TEXT(A1936,"YYYY-MM-DD"),'Price Data'!D:D,0)+1),""),"")</f>
        <v>2.6292725679228188E-3</v>
      </c>
      <c r="F1936" s="34">
        <f>IFERROR(INDEX('Price Data'!H:H,MATCH(TEXT(A1936,"YYYY-MM-DD"),'Price Data'!G:G,0)),"")</f>
        <v>150.10000600000001</v>
      </c>
      <c r="G1936" s="10" cm="1">
        <f t="array" ref="G1936">IFERROR(IF(ISNUMBER(F1936),(F1936-INDEX('Price Data'!H:H,MATCH(TEXT(A1936,"YYYY-MM-DD"),'Price Data'!G:G,0)+1))/INDEX('Price Data'!H:H,MATCH(TEXT(A1936,"YYYY-MM-DD"),'Price Data'!G:G,0)+1),""),"")</f>
        <v>-1.9946011434015406E-3</v>
      </c>
      <c r="H1936" s="34">
        <f>IFERROR(INDEX('Price Data'!K:K,MATCH(TEXT(A1936,"YYYY-MM-DD"),'Price Data'!J:J,0)),"")</f>
        <v>2.23</v>
      </c>
      <c r="I1936" s="10" cm="1">
        <f t="array" ref="I1936">IFERROR(IF(ISNUMBER(H1936),(H1936-INDEX('Price Data'!K:K,MATCH(TEXT(A1936,"YYYY-MM-DD"),'Price Data'!J:J,0)+1))/INDEX('Price Data'!K:K,MATCH(TEXT(A1936,"YYYY-MM-DD"),'Price Data'!J:J,0)+1),""),"")</f>
        <v>-4.4642857142858173E-3</v>
      </c>
      <c r="J1936" s="34">
        <f>IFERROR(INDEX('Price Data'!N:N,MATCH(TEXT(A1936,"YYYY-MM-DD"),'Price Data'!M:M,0)),"")</f>
        <v>2.59</v>
      </c>
      <c r="K1936" s="10" cm="1">
        <f t="array" ref="K1936">IFERROR(IF(ISNUMBER(J1936),(J1936-INDEX('Price Data'!N:N,MATCH(TEXT(A1936,"YYYY-MM-DD"),'Price Data'!M:M,0)+1))/INDEX('Price Data'!N:N,MATCH(TEXT(A1936,"YYYY-MM-DD"),'Price Data'!M:M,0)+1),""),"")</f>
        <v>3.8759689922479791E-3</v>
      </c>
      <c r="L1936" s="34">
        <f>IFERROR(INDEX('Price Data'!Q:Q,MATCH(TEXT(A1936,"YYYY-MM-DD"),'Price Data'!P:P,0)),"")</f>
        <v>2.15</v>
      </c>
      <c r="M1936" s="10" cm="1">
        <f t="array" ref="M1936">IFERROR(IF(ISNUMBER(L1936),(L1936-INDEX('Price Data'!Q:Q,MATCH(TEXT(A1936,"YYYY-MM-DD"),'Price Data'!P:P,0)+1))/INDEX('Price Data'!Q:Q,MATCH(TEXT(A1936,"YYYY-MM-DD"),'Price Data'!P:P,0)+1),""),"")</f>
        <v>0</v>
      </c>
      <c r="N1936" s="34">
        <f>IFERROR(INDEX('Price Data'!T:T,MATCH(TEXT(A1936,"YYYY-MM-DD"),'Price Data'!S:S,0)),"")</f>
        <v>1.8</v>
      </c>
      <c r="O1936" s="10" cm="1">
        <f t="array" ref="O1936">IFERROR(IF(ISNUMBER(N1936),(N1936-INDEX('Price Data'!T:T,MATCH(TEXT(A1936,"YYYY-MM-DD"),'Price Data'!S:S,0)+1))/INDEX('Price Data'!T:T,MATCH(TEXT(A1936,"YYYY-MM-DD"),'Price Data'!S:S,0)+1),""),"")</f>
        <v>1.6949152542372895E-2</v>
      </c>
    </row>
    <row r="1937" spans="1:15" x14ac:dyDescent="0.3">
      <c r="A1937" s="8">
        <v>43756</v>
      </c>
      <c r="B1937" s="34">
        <f>IFERROR(INDEX('Price Data'!B:B,MATCH(TEXT(A1937,"YYYY-MM-DD"),'Price Data'!A:A,0)),"")</f>
        <v>22322</v>
      </c>
      <c r="C1937" s="10" cm="1">
        <f t="array" ref="C1937">IFERROR(IF(ISNUMBER(B1937),(B1937-INDEX('Price Data'!B:B,MATCH(TEXT(A1937,"YYYY-MM-DD"),'Price Data'!A:A,0)+1))/INDEX('Price Data'!B:B,MATCH(TEXT(A1937,"YYYY-MM-DD"),'Price Data'!A:A,0)+1),""),"")</f>
        <v>-2.4132999642474079E-3</v>
      </c>
      <c r="D1937" s="34">
        <f>IFERROR(INDEX('Price Data'!E:E,MATCH(TEXT(A1937,"YYYY-MM-DD"),'Price Data'!D:D,0)),"")</f>
        <v>11.5</v>
      </c>
      <c r="E1937" s="10" cm="1">
        <f t="array" ref="E1937">IFERROR(IF(ISNUMBER(D1937),(D1937-INDEX('Price Data'!E:E,MATCH(TEXT(A1937,"YYYY-MM-DD"),'Price Data'!D:D,0)+1))/INDEX('Price Data'!E:E,MATCH(TEXT(A1937,"YYYY-MM-DD"),'Price Data'!D:D,0)+1),""),"")</f>
        <v>5.2447552447552883E-3</v>
      </c>
      <c r="F1937" s="34">
        <f>IFERROR(INDEX('Price Data'!H:H,MATCH(TEXT(A1937,"YYYY-MM-DD"),'Price Data'!G:G,0)),"")</f>
        <v>151.199997</v>
      </c>
      <c r="G1937" s="10" cm="1">
        <f t="array" ref="G1937">IFERROR(IF(ISNUMBER(F1937),(F1937-INDEX('Price Data'!H:H,MATCH(TEXT(A1937,"YYYY-MM-DD"),'Price Data'!G:G,0)+1))/INDEX('Price Data'!H:H,MATCH(TEXT(A1937,"YYYY-MM-DD"),'Price Data'!G:G,0)+1),""),"")</f>
        <v>7.3283874485653823E-3</v>
      </c>
      <c r="H1937" s="34">
        <f>IFERROR(INDEX('Price Data'!K:K,MATCH(TEXT(A1937,"YYYY-MM-DD"),'Price Data'!J:J,0)),"")</f>
        <v>2.23</v>
      </c>
      <c r="I1937" s="10" cm="1">
        <f t="array" ref="I1937">IFERROR(IF(ISNUMBER(H1937),(H1937-INDEX('Price Data'!K:K,MATCH(TEXT(A1937,"YYYY-MM-DD"),'Price Data'!J:J,0)+1))/INDEX('Price Data'!K:K,MATCH(TEXT(A1937,"YYYY-MM-DD"),'Price Data'!J:J,0)+1),""),"")</f>
        <v>0</v>
      </c>
      <c r="J1937" s="34">
        <f>IFERROR(INDEX('Price Data'!N:N,MATCH(TEXT(A1937,"YYYY-MM-DD"),'Price Data'!M:M,0)),"")</f>
        <v>2.65</v>
      </c>
      <c r="K1937" s="10" cm="1">
        <f t="array" ref="K1937">IFERROR(IF(ISNUMBER(J1937),(J1937-INDEX('Price Data'!N:N,MATCH(TEXT(A1937,"YYYY-MM-DD"),'Price Data'!M:M,0)+1))/INDEX('Price Data'!N:N,MATCH(TEXT(A1937,"YYYY-MM-DD"),'Price Data'!M:M,0)+1),""),"")</f>
        <v>2.3166023166023189E-2</v>
      </c>
      <c r="L1937" s="34">
        <f>IFERROR(INDEX('Price Data'!Q:Q,MATCH(TEXT(A1937,"YYYY-MM-DD"),'Price Data'!P:P,0)),"")</f>
        <v>2.15</v>
      </c>
      <c r="M1937" s="10" cm="1">
        <f t="array" ref="M1937">IFERROR(IF(ISNUMBER(L1937),(L1937-INDEX('Price Data'!Q:Q,MATCH(TEXT(A1937,"YYYY-MM-DD"),'Price Data'!P:P,0)+1))/INDEX('Price Data'!Q:Q,MATCH(TEXT(A1937,"YYYY-MM-DD"),'Price Data'!P:P,0)+1),""),"")</f>
        <v>0</v>
      </c>
      <c r="N1937" s="34">
        <f>IFERROR(INDEX('Price Data'!T:T,MATCH(TEXT(A1937,"YYYY-MM-DD"),'Price Data'!S:S,0)),"")</f>
        <v>1.81</v>
      </c>
      <c r="O1937" s="10" cm="1">
        <f t="array" ref="O1937">IFERROR(IF(ISNUMBER(N1937),(N1937-INDEX('Price Data'!T:T,MATCH(TEXT(A1937,"YYYY-MM-DD"),'Price Data'!S:S,0)+1))/INDEX('Price Data'!T:T,MATCH(TEXT(A1937,"YYYY-MM-DD"),'Price Data'!S:S,0)+1),""),"")</f>
        <v>5.5555555555555601E-3</v>
      </c>
    </row>
    <row r="1938" spans="1:15" x14ac:dyDescent="0.3">
      <c r="A1938" s="8">
        <v>43757</v>
      </c>
      <c r="B1938" s="34" t="str">
        <f>IFERROR(INDEX('Price Data'!B:B,MATCH(TEXT(A1938,"YYYY-MM-DD"),'Price Data'!A:A,0)),"")</f>
        <v/>
      </c>
      <c r="C1938" s="10" t="str" cm="1">
        <f t="array" ref="C1938">IFERROR(IF(ISNUMBER(B1938),(B1938-INDEX('Price Data'!B:B,MATCH(TEXT(A1938,"YYYY-MM-DD"),'Price Data'!A:A,0)+1))/INDEX('Price Data'!B:B,MATCH(TEXT(A1938,"YYYY-MM-DD"),'Price Data'!A:A,0)+1),""),"")</f>
        <v/>
      </c>
      <c r="D1938" s="34" t="str">
        <f>IFERROR(INDEX('Price Data'!E:E,MATCH(TEXT(A1938,"YYYY-MM-DD"),'Price Data'!D:D,0)),"")</f>
        <v/>
      </c>
      <c r="E1938" s="10" t="str" cm="1">
        <f t="array" ref="E1938">IFERROR(IF(ISNUMBER(D1938),(D1938-INDEX('Price Data'!E:E,MATCH(TEXT(A1938,"YYYY-MM-DD"),'Price Data'!D:D,0)+1))/INDEX('Price Data'!E:E,MATCH(TEXT(A1938,"YYYY-MM-DD"),'Price Data'!D:D,0)+1),""),"")</f>
        <v/>
      </c>
      <c r="F1938" s="34" t="str">
        <f>IFERROR(INDEX('Price Data'!H:H,MATCH(TEXT(A1938,"YYYY-MM-DD"),'Price Data'!G:G,0)),"")</f>
        <v/>
      </c>
      <c r="G1938" s="10" t="str" cm="1">
        <f t="array" ref="G1938">IFERROR(IF(ISNUMBER(F1938),(F1938-INDEX('Price Data'!H:H,MATCH(TEXT(A1938,"YYYY-MM-DD"),'Price Data'!G:G,0)+1))/INDEX('Price Data'!H:H,MATCH(TEXT(A1938,"YYYY-MM-DD"),'Price Data'!G:G,0)+1),""),"")</f>
        <v/>
      </c>
      <c r="H1938" s="34" t="str">
        <f>IFERROR(INDEX('Price Data'!K:K,MATCH(TEXT(A1938,"YYYY-MM-DD"),'Price Data'!J:J,0)),"")</f>
        <v/>
      </c>
      <c r="I1938" s="10" t="str" cm="1">
        <f t="array" ref="I1938">IFERROR(IF(ISNUMBER(H1938),(H1938-INDEX('Price Data'!K:K,MATCH(TEXT(A1938,"YYYY-MM-DD"),'Price Data'!J:J,0)+1))/INDEX('Price Data'!K:K,MATCH(TEXT(A1938,"YYYY-MM-DD"),'Price Data'!J:J,0)+1),""),"")</f>
        <v/>
      </c>
      <c r="J1938" s="34" t="str">
        <f>IFERROR(INDEX('Price Data'!N:N,MATCH(TEXT(A1938,"YYYY-MM-DD"),'Price Data'!M:M,0)),"")</f>
        <v/>
      </c>
      <c r="K1938" s="10" t="str" cm="1">
        <f t="array" ref="K1938">IFERROR(IF(ISNUMBER(J1938),(J1938-INDEX('Price Data'!N:N,MATCH(TEXT(A1938,"YYYY-MM-DD"),'Price Data'!M:M,0)+1))/INDEX('Price Data'!N:N,MATCH(TEXT(A1938,"YYYY-MM-DD"),'Price Data'!M:M,0)+1),""),"")</f>
        <v/>
      </c>
      <c r="L1938" s="34" t="str">
        <f>IFERROR(INDEX('Price Data'!Q:Q,MATCH(TEXT(A1938,"YYYY-MM-DD"),'Price Data'!P:P,0)),"")</f>
        <v/>
      </c>
      <c r="M1938" s="10" t="str" cm="1">
        <f t="array" ref="M1938">IFERROR(IF(ISNUMBER(L1938),(L1938-INDEX('Price Data'!Q:Q,MATCH(TEXT(A1938,"YYYY-MM-DD"),'Price Data'!P:P,0)+1))/INDEX('Price Data'!Q:Q,MATCH(TEXT(A1938,"YYYY-MM-DD"),'Price Data'!P:P,0)+1),""),"")</f>
        <v/>
      </c>
      <c r="N1938" s="34" t="str">
        <f>IFERROR(INDEX('Price Data'!T:T,MATCH(TEXT(A1938,"YYYY-MM-DD"),'Price Data'!S:S,0)),"")</f>
        <v/>
      </c>
      <c r="O1938" s="10" t="str" cm="1">
        <f t="array" ref="O1938">IFERROR(IF(ISNUMBER(N1938),(N1938-INDEX('Price Data'!T:T,MATCH(TEXT(A1938,"YYYY-MM-DD"),'Price Data'!S:S,0)+1))/INDEX('Price Data'!T:T,MATCH(TEXT(A1938,"YYYY-MM-DD"),'Price Data'!S:S,0)+1),""),"")</f>
        <v/>
      </c>
    </row>
    <row r="1939" spans="1:15" x14ac:dyDescent="0.3">
      <c r="A1939" s="8">
        <v>43758</v>
      </c>
      <c r="B1939" s="34" t="str">
        <f>IFERROR(INDEX('Price Data'!B:B,MATCH(TEXT(A1939,"YYYY-MM-DD"),'Price Data'!A:A,0)),"")</f>
        <v/>
      </c>
      <c r="C1939" s="10" t="str" cm="1">
        <f t="array" ref="C1939">IFERROR(IF(ISNUMBER(B1939),(B1939-INDEX('Price Data'!B:B,MATCH(TEXT(A1939,"YYYY-MM-DD"),'Price Data'!A:A,0)+1))/INDEX('Price Data'!B:B,MATCH(TEXT(A1939,"YYYY-MM-DD"),'Price Data'!A:A,0)+1),""),"")</f>
        <v/>
      </c>
      <c r="D1939" s="34" t="str">
        <f>IFERROR(INDEX('Price Data'!E:E,MATCH(TEXT(A1939,"YYYY-MM-DD"),'Price Data'!D:D,0)),"")</f>
        <v/>
      </c>
      <c r="E1939" s="10" t="str" cm="1">
        <f t="array" ref="E1939">IFERROR(IF(ISNUMBER(D1939),(D1939-INDEX('Price Data'!E:E,MATCH(TEXT(A1939,"YYYY-MM-DD"),'Price Data'!D:D,0)+1))/INDEX('Price Data'!E:E,MATCH(TEXT(A1939,"YYYY-MM-DD"),'Price Data'!D:D,0)+1),""),"")</f>
        <v/>
      </c>
      <c r="F1939" s="34" t="str">
        <f>IFERROR(INDEX('Price Data'!H:H,MATCH(TEXT(A1939,"YYYY-MM-DD"),'Price Data'!G:G,0)),"")</f>
        <v/>
      </c>
      <c r="G1939" s="10" t="str" cm="1">
        <f t="array" ref="G1939">IFERROR(IF(ISNUMBER(F1939),(F1939-INDEX('Price Data'!H:H,MATCH(TEXT(A1939,"YYYY-MM-DD"),'Price Data'!G:G,0)+1))/INDEX('Price Data'!H:H,MATCH(TEXT(A1939,"YYYY-MM-DD"),'Price Data'!G:G,0)+1),""),"")</f>
        <v/>
      </c>
      <c r="H1939" s="34" t="str">
        <f>IFERROR(INDEX('Price Data'!K:K,MATCH(TEXT(A1939,"YYYY-MM-DD"),'Price Data'!J:J,0)),"")</f>
        <v/>
      </c>
      <c r="I1939" s="10" t="str" cm="1">
        <f t="array" ref="I1939">IFERROR(IF(ISNUMBER(H1939),(H1939-INDEX('Price Data'!K:K,MATCH(TEXT(A1939,"YYYY-MM-DD"),'Price Data'!J:J,0)+1))/INDEX('Price Data'!K:K,MATCH(TEXT(A1939,"YYYY-MM-DD"),'Price Data'!J:J,0)+1),""),"")</f>
        <v/>
      </c>
      <c r="J1939" s="34" t="str">
        <f>IFERROR(INDEX('Price Data'!N:N,MATCH(TEXT(A1939,"YYYY-MM-DD"),'Price Data'!M:M,0)),"")</f>
        <v/>
      </c>
      <c r="K1939" s="10" t="str" cm="1">
        <f t="array" ref="K1939">IFERROR(IF(ISNUMBER(J1939),(J1939-INDEX('Price Data'!N:N,MATCH(TEXT(A1939,"YYYY-MM-DD"),'Price Data'!M:M,0)+1))/INDEX('Price Data'!N:N,MATCH(TEXT(A1939,"YYYY-MM-DD"),'Price Data'!M:M,0)+1),""),"")</f>
        <v/>
      </c>
      <c r="L1939" s="34" t="str">
        <f>IFERROR(INDEX('Price Data'!Q:Q,MATCH(TEXT(A1939,"YYYY-MM-DD"),'Price Data'!P:P,0)),"")</f>
        <v/>
      </c>
      <c r="M1939" s="10" t="str" cm="1">
        <f t="array" ref="M1939">IFERROR(IF(ISNUMBER(L1939),(L1939-INDEX('Price Data'!Q:Q,MATCH(TEXT(A1939,"YYYY-MM-DD"),'Price Data'!P:P,0)+1))/INDEX('Price Data'!Q:Q,MATCH(TEXT(A1939,"YYYY-MM-DD"),'Price Data'!P:P,0)+1),""),"")</f>
        <v/>
      </c>
      <c r="N1939" s="34" t="str">
        <f>IFERROR(INDEX('Price Data'!T:T,MATCH(TEXT(A1939,"YYYY-MM-DD"),'Price Data'!S:S,0)),"")</f>
        <v/>
      </c>
      <c r="O1939" s="10" t="str" cm="1">
        <f t="array" ref="O1939">IFERROR(IF(ISNUMBER(N1939),(N1939-INDEX('Price Data'!T:T,MATCH(TEXT(A1939,"YYYY-MM-DD"),'Price Data'!S:S,0)+1))/INDEX('Price Data'!T:T,MATCH(TEXT(A1939,"YYYY-MM-DD"),'Price Data'!S:S,0)+1),""),"")</f>
        <v/>
      </c>
    </row>
    <row r="1940" spans="1:15" x14ac:dyDescent="0.3">
      <c r="A1940" s="8">
        <v>43759</v>
      </c>
      <c r="B1940" s="34">
        <f>IFERROR(INDEX('Price Data'!B:B,MATCH(TEXT(A1940,"YYYY-MM-DD"),'Price Data'!A:A,0)),"")</f>
        <v>22478</v>
      </c>
      <c r="C1940" s="10" cm="1">
        <f t="array" ref="C1940">IFERROR(IF(ISNUMBER(B1940),(B1940-INDEX('Price Data'!B:B,MATCH(TEXT(A1940,"YYYY-MM-DD"),'Price Data'!A:A,0)+1))/INDEX('Price Data'!B:B,MATCH(TEXT(A1940,"YYYY-MM-DD"),'Price Data'!A:A,0)+1),""),"")</f>
        <v>6.9886210913000625E-3</v>
      </c>
      <c r="D1940" s="34">
        <f>IFERROR(INDEX('Price Data'!E:E,MATCH(TEXT(A1940,"YYYY-MM-DD"),'Price Data'!D:D,0)),"")</f>
        <v>11.74</v>
      </c>
      <c r="E1940" s="10" cm="1">
        <f t="array" ref="E1940">IFERROR(IF(ISNUMBER(D1940),(D1940-INDEX('Price Data'!E:E,MATCH(TEXT(A1940,"YYYY-MM-DD"),'Price Data'!D:D,0)+1))/INDEX('Price Data'!E:E,MATCH(TEXT(A1940,"YYYY-MM-DD"),'Price Data'!D:D,0)+1),""),"")</f>
        <v>2.0869565217391323E-2</v>
      </c>
      <c r="F1940" s="34">
        <f>IFERROR(INDEX('Price Data'!H:H,MATCH(TEXT(A1940,"YYYY-MM-DD"),'Price Data'!G:G,0)),"")</f>
        <v>153.300003</v>
      </c>
      <c r="G1940" s="10" cm="1">
        <f t="array" ref="G1940">IFERROR(IF(ISNUMBER(F1940),(F1940-INDEX('Price Data'!H:H,MATCH(TEXT(A1940,"YYYY-MM-DD"),'Price Data'!G:G,0)+1))/INDEX('Price Data'!H:H,MATCH(TEXT(A1940,"YYYY-MM-DD"),'Price Data'!G:G,0)+1),""),"")</f>
        <v>1.3888928847002607E-2</v>
      </c>
      <c r="H1940" s="34">
        <f>IFERROR(INDEX('Price Data'!K:K,MATCH(TEXT(A1940,"YYYY-MM-DD"),'Price Data'!J:J,0)),"")</f>
        <v>2.25</v>
      </c>
      <c r="I1940" s="10" cm="1">
        <f t="array" ref="I1940">IFERROR(IF(ISNUMBER(H1940),(H1940-INDEX('Price Data'!K:K,MATCH(TEXT(A1940,"YYYY-MM-DD"),'Price Data'!J:J,0)+1))/INDEX('Price Data'!K:K,MATCH(TEXT(A1940,"YYYY-MM-DD"),'Price Data'!J:J,0)+1),""),"")</f>
        <v>8.9686098654708606E-3</v>
      </c>
      <c r="J1940" s="34">
        <f>IFERROR(INDEX('Price Data'!N:N,MATCH(TEXT(A1940,"YYYY-MM-DD"),'Price Data'!M:M,0)),"")</f>
        <v>2.72</v>
      </c>
      <c r="K1940" s="10" cm="1">
        <f t="array" ref="K1940">IFERROR(IF(ISNUMBER(J1940),(J1940-INDEX('Price Data'!N:N,MATCH(TEXT(A1940,"YYYY-MM-DD"),'Price Data'!M:M,0)+1))/INDEX('Price Data'!N:N,MATCH(TEXT(A1940,"YYYY-MM-DD"),'Price Data'!M:M,0)+1),""),"")</f>
        <v>2.641509433962275E-2</v>
      </c>
      <c r="L1940" s="34">
        <f>IFERROR(INDEX('Price Data'!Q:Q,MATCH(TEXT(A1940,"YYYY-MM-DD"),'Price Data'!P:P,0)),"")</f>
        <v>2.15</v>
      </c>
      <c r="M1940" s="10" cm="1">
        <f t="array" ref="M1940">IFERROR(IF(ISNUMBER(L1940),(L1940-INDEX('Price Data'!Q:Q,MATCH(TEXT(A1940,"YYYY-MM-DD"),'Price Data'!P:P,0)+1))/INDEX('Price Data'!Q:Q,MATCH(TEXT(A1940,"YYYY-MM-DD"),'Price Data'!P:P,0)+1),""),"")</f>
        <v>0</v>
      </c>
      <c r="N1940" s="34">
        <f>IFERROR(INDEX('Price Data'!T:T,MATCH(TEXT(A1940,"YYYY-MM-DD"),'Price Data'!S:S,0)),"")</f>
        <v>1.84</v>
      </c>
      <c r="O1940" s="10" cm="1">
        <f t="array" ref="O1940">IFERROR(IF(ISNUMBER(N1940),(N1940-INDEX('Price Data'!T:T,MATCH(TEXT(A1940,"YYYY-MM-DD"),'Price Data'!S:S,0)+1))/INDEX('Price Data'!T:T,MATCH(TEXT(A1940,"YYYY-MM-DD"),'Price Data'!S:S,0)+1),""),"")</f>
        <v>1.6574585635359129E-2</v>
      </c>
    </row>
    <row r="1941" spans="1:15" x14ac:dyDescent="0.3">
      <c r="A1941" s="8">
        <v>43760</v>
      </c>
      <c r="B1941" s="34">
        <f>IFERROR(INDEX('Price Data'!B:B,MATCH(TEXT(A1941,"YYYY-MM-DD"),'Price Data'!A:A,0)),"")</f>
        <v>22487</v>
      </c>
      <c r="C1941" s="10" cm="1">
        <f t="array" ref="C1941">IFERROR(IF(ISNUMBER(B1941),(B1941-INDEX('Price Data'!B:B,MATCH(TEXT(A1941,"YYYY-MM-DD"),'Price Data'!A:A,0)+1))/INDEX('Price Data'!B:B,MATCH(TEXT(A1941,"YYYY-MM-DD"),'Price Data'!A:A,0)+1),""),"")</f>
        <v>4.0039149390515169E-4</v>
      </c>
      <c r="D1941" s="34">
        <f>IFERROR(INDEX('Price Data'!E:E,MATCH(TEXT(A1941,"YYYY-MM-DD"),'Price Data'!D:D,0)),"")</f>
        <v>11.68</v>
      </c>
      <c r="E1941" s="10" cm="1">
        <f t="array" ref="E1941">IFERROR(IF(ISNUMBER(D1941),(D1941-INDEX('Price Data'!E:E,MATCH(TEXT(A1941,"YYYY-MM-DD"),'Price Data'!D:D,0)+1))/INDEX('Price Data'!E:E,MATCH(TEXT(A1941,"YYYY-MM-DD"),'Price Data'!D:D,0)+1),""),"")</f>
        <v>-5.1107325383305362E-3</v>
      </c>
      <c r="F1941" s="34">
        <f>IFERROR(INDEX('Price Data'!H:H,MATCH(TEXT(A1941,"YYYY-MM-DD"),'Price Data'!G:G,0)),"")</f>
        <v>148.699997</v>
      </c>
      <c r="G1941" s="10" cm="1">
        <f t="array" ref="G1941">IFERROR(IF(ISNUMBER(F1941),(F1941-INDEX('Price Data'!H:H,MATCH(TEXT(A1941,"YYYY-MM-DD"),'Price Data'!G:G,0)+1))/INDEX('Price Data'!H:H,MATCH(TEXT(A1941,"YYYY-MM-DD"),'Price Data'!G:G,0)+1),""),"")</f>
        <v>-3.0006561708938829E-2</v>
      </c>
      <c r="H1941" s="34">
        <f>IFERROR(INDEX('Price Data'!K:K,MATCH(TEXT(A1941,"YYYY-MM-DD"),'Price Data'!J:J,0)),"")</f>
        <v>2.2799999999999998</v>
      </c>
      <c r="I1941" s="10" cm="1">
        <f t="array" ref="I1941">IFERROR(IF(ISNUMBER(H1941),(H1941-INDEX('Price Data'!K:K,MATCH(TEXT(A1941,"YYYY-MM-DD"),'Price Data'!J:J,0)+1))/INDEX('Price Data'!K:K,MATCH(TEXT(A1941,"YYYY-MM-DD"),'Price Data'!J:J,0)+1),""),"")</f>
        <v>1.3333333333333246E-2</v>
      </c>
      <c r="J1941" s="34">
        <f>IFERROR(INDEX('Price Data'!N:N,MATCH(TEXT(A1941,"YYYY-MM-DD"),'Price Data'!M:M,0)),"")</f>
        <v>2.75</v>
      </c>
      <c r="K1941" s="10" cm="1">
        <f t="array" ref="K1941">IFERROR(IF(ISNUMBER(J1941),(J1941-INDEX('Price Data'!N:N,MATCH(TEXT(A1941,"YYYY-MM-DD"),'Price Data'!M:M,0)+1))/INDEX('Price Data'!N:N,MATCH(TEXT(A1941,"YYYY-MM-DD"),'Price Data'!M:M,0)+1),""),"")</f>
        <v>1.102941176470581E-2</v>
      </c>
      <c r="L1941" s="34">
        <f>IFERROR(INDEX('Price Data'!Q:Q,MATCH(TEXT(A1941,"YYYY-MM-DD"),'Price Data'!P:P,0)),"")</f>
        <v>2.14</v>
      </c>
      <c r="M1941" s="10" cm="1">
        <f t="array" ref="M1941">IFERROR(IF(ISNUMBER(L1941),(L1941-INDEX('Price Data'!Q:Q,MATCH(TEXT(A1941,"YYYY-MM-DD"),'Price Data'!P:P,0)+1))/INDEX('Price Data'!Q:Q,MATCH(TEXT(A1941,"YYYY-MM-DD"),'Price Data'!P:P,0)+1),""),"")</f>
        <v>-4.6511627906975755E-3</v>
      </c>
      <c r="N1941" s="34">
        <f>IFERROR(INDEX('Price Data'!T:T,MATCH(TEXT(A1941,"YYYY-MM-DD"),'Price Data'!S:S,0)),"")</f>
        <v>1.83</v>
      </c>
      <c r="O1941" s="10" cm="1">
        <f t="array" ref="O1941">IFERROR(IF(ISNUMBER(N1941),(N1941-INDEX('Price Data'!T:T,MATCH(TEXT(A1941,"YYYY-MM-DD"),'Price Data'!S:S,0)+1))/INDEX('Price Data'!T:T,MATCH(TEXT(A1941,"YYYY-MM-DD"),'Price Data'!S:S,0)+1),""),"")</f>
        <v>-5.4347826086956564E-3</v>
      </c>
    </row>
    <row r="1942" spans="1:15" x14ac:dyDescent="0.3">
      <c r="A1942" s="8">
        <v>43761</v>
      </c>
      <c r="B1942" s="34">
        <f>IFERROR(INDEX('Price Data'!B:B,MATCH(TEXT(A1942,"YYYY-MM-DD"),'Price Data'!A:A,0)),"")</f>
        <v>22351</v>
      </c>
      <c r="C1942" s="10" cm="1">
        <f t="array" ref="C1942">IFERROR(IF(ISNUMBER(B1942),(B1942-INDEX('Price Data'!B:B,MATCH(TEXT(A1942,"YYYY-MM-DD"),'Price Data'!A:A,0)+1))/INDEX('Price Data'!B:B,MATCH(TEXT(A1942,"YYYY-MM-DD"),'Price Data'!A:A,0)+1),""),"")</f>
        <v>-6.0479388090896964E-3</v>
      </c>
      <c r="D1942" s="34">
        <f>IFERROR(INDEX('Price Data'!E:E,MATCH(TEXT(A1942,"YYYY-MM-DD"),'Price Data'!D:D,0)),"")</f>
        <v>11.66</v>
      </c>
      <c r="E1942" s="10" cm="1">
        <f t="array" ref="E1942">IFERROR(IF(ISNUMBER(D1942),(D1942-INDEX('Price Data'!E:E,MATCH(TEXT(A1942,"YYYY-MM-DD"),'Price Data'!D:D,0)+1))/INDEX('Price Data'!E:E,MATCH(TEXT(A1942,"YYYY-MM-DD"),'Price Data'!D:D,0)+1),""),"")</f>
        <v>-1.7123287671232511E-3</v>
      </c>
      <c r="F1942" s="34">
        <f>IFERROR(INDEX('Price Data'!H:H,MATCH(TEXT(A1942,"YYYY-MM-DD"),'Price Data'!G:G,0)),"")</f>
        <v>148.699997</v>
      </c>
      <c r="G1942" s="10" cm="1">
        <f t="array" ref="G1942">IFERROR(IF(ISNUMBER(F1942),(F1942-INDEX('Price Data'!H:H,MATCH(TEXT(A1942,"YYYY-MM-DD"),'Price Data'!G:G,0)+1))/INDEX('Price Data'!H:H,MATCH(TEXT(A1942,"YYYY-MM-DD"),'Price Data'!G:G,0)+1),""),"")</f>
        <v>0</v>
      </c>
      <c r="H1942" s="34">
        <f>IFERROR(INDEX('Price Data'!K:K,MATCH(TEXT(A1942,"YYYY-MM-DD"),'Price Data'!J:J,0)),"")</f>
        <v>2.27</v>
      </c>
      <c r="I1942" s="10" cm="1">
        <f t="array" ref="I1942">IFERROR(IF(ISNUMBER(H1942),(H1942-INDEX('Price Data'!K:K,MATCH(TEXT(A1942,"YYYY-MM-DD"),'Price Data'!J:J,0)+1))/INDEX('Price Data'!K:K,MATCH(TEXT(A1942,"YYYY-MM-DD"),'Price Data'!J:J,0)+1),""),"")</f>
        <v>-4.3859649122806087E-3</v>
      </c>
      <c r="J1942" s="34">
        <f>IFERROR(INDEX('Price Data'!N:N,MATCH(TEXT(A1942,"YYYY-MM-DD"),'Price Data'!M:M,0)),"")</f>
        <v>2.79</v>
      </c>
      <c r="K1942" s="10" cm="1">
        <f t="array" ref="K1942">IFERROR(IF(ISNUMBER(J1942),(J1942-INDEX('Price Data'!N:N,MATCH(TEXT(A1942,"YYYY-MM-DD"),'Price Data'!M:M,0)+1))/INDEX('Price Data'!N:N,MATCH(TEXT(A1942,"YYYY-MM-DD"),'Price Data'!M:M,0)+1),""),"")</f>
        <v>1.4545454545454558E-2</v>
      </c>
      <c r="L1942" s="34">
        <f>IFERROR(INDEX('Price Data'!Q:Q,MATCH(TEXT(A1942,"YYYY-MM-DD"),'Price Data'!P:P,0)),"")</f>
        <v>2.11</v>
      </c>
      <c r="M1942" s="10" cm="1">
        <f t="array" ref="M1942">IFERROR(IF(ISNUMBER(L1942),(L1942-INDEX('Price Data'!Q:Q,MATCH(TEXT(A1942,"YYYY-MM-DD"),'Price Data'!P:P,0)+1))/INDEX('Price Data'!Q:Q,MATCH(TEXT(A1942,"YYYY-MM-DD"),'Price Data'!P:P,0)+1),""),"")</f>
        <v>-1.4018691588785163E-2</v>
      </c>
      <c r="N1942" s="34">
        <f>IFERROR(INDEX('Price Data'!T:T,MATCH(TEXT(A1942,"YYYY-MM-DD"),'Price Data'!S:S,0)),"")</f>
        <v>1.83</v>
      </c>
      <c r="O1942" s="10" cm="1">
        <f t="array" ref="O1942">IFERROR(IF(ISNUMBER(N1942),(N1942-INDEX('Price Data'!T:T,MATCH(TEXT(A1942,"YYYY-MM-DD"),'Price Data'!S:S,0)+1))/INDEX('Price Data'!T:T,MATCH(TEXT(A1942,"YYYY-MM-DD"),'Price Data'!S:S,0)+1),""),"")</f>
        <v>0</v>
      </c>
    </row>
    <row r="1943" spans="1:15" x14ac:dyDescent="0.3">
      <c r="A1943" s="8">
        <v>43762</v>
      </c>
      <c r="B1943" s="34">
        <f>IFERROR(INDEX('Price Data'!B:B,MATCH(TEXT(A1943,"YYYY-MM-DD"),'Price Data'!A:A,0)),"")</f>
        <v>22527</v>
      </c>
      <c r="C1943" s="10" cm="1">
        <f t="array" ref="C1943">IFERROR(IF(ISNUMBER(B1943),(B1943-INDEX('Price Data'!B:B,MATCH(TEXT(A1943,"YYYY-MM-DD"),'Price Data'!A:A,0)+1))/INDEX('Price Data'!B:B,MATCH(TEXT(A1943,"YYYY-MM-DD"),'Price Data'!A:A,0)+1),""),"")</f>
        <v>7.8743680372242858E-3</v>
      </c>
      <c r="D1943" s="34">
        <f>IFERROR(INDEX('Price Data'!E:E,MATCH(TEXT(A1943,"YYYY-MM-DD"),'Price Data'!D:D,0)),"")</f>
        <v>11.61</v>
      </c>
      <c r="E1943" s="10" cm="1">
        <f t="array" ref="E1943">IFERROR(IF(ISNUMBER(D1943),(D1943-INDEX('Price Data'!E:E,MATCH(TEXT(A1943,"YYYY-MM-DD"),'Price Data'!D:D,0)+1))/INDEX('Price Data'!E:E,MATCH(TEXT(A1943,"YYYY-MM-DD"),'Price Data'!D:D,0)+1),""),"")</f>
        <v>-4.288164665523217E-3</v>
      </c>
      <c r="F1943" s="34">
        <f>IFERROR(INDEX('Price Data'!H:H,MATCH(TEXT(A1943,"YYYY-MM-DD"),'Price Data'!G:G,0)),"")</f>
        <v>148</v>
      </c>
      <c r="G1943" s="10" cm="1">
        <f t="array" ref="G1943">IFERROR(IF(ISNUMBER(F1943),(F1943-INDEX('Price Data'!H:H,MATCH(TEXT(A1943,"YYYY-MM-DD"),'Price Data'!G:G,0)+1))/INDEX('Price Data'!H:H,MATCH(TEXT(A1943,"YYYY-MM-DD"),'Price Data'!G:G,0)+1),""),"")</f>
        <v>-4.7074446141380641E-3</v>
      </c>
      <c r="H1943" s="34">
        <f>IFERROR(INDEX('Price Data'!K:K,MATCH(TEXT(A1943,"YYYY-MM-DD"),'Price Data'!J:J,0)),"")</f>
        <v>2.27</v>
      </c>
      <c r="I1943" s="10" cm="1">
        <f t="array" ref="I1943">IFERROR(IF(ISNUMBER(H1943),(H1943-INDEX('Price Data'!K:K,MATCH(TEXT(A1943,"YYYY-MM-DD"),'Price Data'!J:J,0)+1))/INDEX('Price Data'!K:K,MATCH(TEXT(A1943,"YYYY-MM-DD"),'Price Data'!J:J,0)+1),""),"")</f>
        <v>0</v>
      </c>
      <c r="J1943" s="34">
        <f>IFERROR(INDEX('Price Data'!N:N,MATCH(TEXT(A1943,"YYYY-MM-DD"),'Price Data'!M:M,0)),"")</f>
        <v>2.73</v>
      </c>
      <c r="K1943" s="10" cm="1">
        <f t="array" ref="K1943">IFERROR(IF(ISNUMBER(J1943),(J1943-INDEX('Price Data'!N:N,MATCH(TEXT(A1943,"YYYY-MM-DD"),'Price Data'!M:M,0)+1))/INDEX('Price Data'!N:N,MATCH(TEXT(A1943,"YYYY-MM-DD"),'Price Data'!M:M,0)+1),""),"")</f>
        <v>-2.1505376344086041E-2</v>
      </c>
      <c r="L1943" s="34">
        <f>IFERROR(INDEX('Price Data'!Q:Q,MATCH(TEXT(A1943,"YYYY-MM-DD"),'Price Data'!P:P,0)),"")</f>
        <v>2.0699999999999998</v>
      </c>
      <c r="M1943" s="10" cm="1">
        <f t="array" ref="M1943">IFERROR(IF(ISNUMBER(L1943),(L1943-INDEX('Price Data'!Q:Q,MATCH(TEXT(A1943,"YYYY-MM-DD"),'Price Data'!P:P,0)+1))/INDEX('Price Data'!Q:Q,MATCH(TEXT(A1943,"YYYY-MM-DD"),'Price Data'!P:P,0)+1),""),"")</f>
        <v>-1.8957345971564E-2</v>
      </c>
      <c r="N1943" s="34">
        <f>IFERROR(INDEX('Price Data'!T:T,MATCH(TEXT(A1943,"YYYY-MM-DD"),'Price Data'!S:S,0)),"")</f>
        <v>1.79</v>
      </c>
      <c r="O1943" s="10" cm="1">
        <f t="array" ref="O1943">IFERROR(IF(ISNUMBER(N1943),(N1943-INDEX('Price Data'!T:T,MATCH(TEXT(A1943,"YYYY-MM-DD"),'Price Data'!S:S,0)+1))/INDEX('Price Data'!T:T,MATCH(TEXT(A1943,"YYYY-MM-DD"),'Price Data'!S:S,0)+1),""),"")</f>
        <v>-2.1857923497267777E-2</v>
      </c>
    </row>
    <row r="1944" spans="1:15" x14ac:dyDescent="0.3">
      <c r="A1944" s="8">
        <v>43763</v>
      </c>
      <c r="B1944" s="34">
        <f>IFERROR(INDEX('Price Data'!B:B,MATCH(TEXT(A1944,"YYYY-MM-DD"),'Price Data'!A:A,0)),"")</f>
        <v>22609</v>
      </c>
      <c r="C1944" s="10" cm="1">
        <f t="array" ref="C1944">IFERROR(IF(ISNUMBER(B1944),(B1944-INDEX('Price Data'!B:B,MATCH(TEXT(A1944,"YYYY-MM-DD"),'Price Data'!A:A,0)+1))/INDEX('Price Data'!B:B,MATCH(TEXT(A1944,"YYYY-MM-DD"),'Price Data'!A:A,0)+1),""),"")</f>
        <v>3.6400763528210592E-3</v>
      </c>
      <c r="D1944" s="34">
        <f>IFERROR(INDEX('Price Data'!E:E,MATCH(TEXT(A1944,"YYYY-MM-DD"),'Price Data'!D:D,0)),"")</f>
        <v>11.53</v>
      </c>
      <c r="E1944" s="10" cm="1">
        <f t="array" ref="E1944">IFERROR(IF(ISNUMBER(D1944),(D1944-INDEX('Price Data'!E:E,MATCH(TEXT(A1944,"YYYY-MM-DD"),'Price Data'!D:D,0)+1))/INDEX('Price Data'!E:E,MATCH(TEXT(A1944,"YYYY-MM-DD"),'Price Data'!D:D,0)+1),""),"")</f>
        <v>-6.8906115417743385E-3</v>
      </c>
      <c r="F1944" s="34">
        <f>IFERROR(INDEX('Price Data'!H:H,MATCH(TEXT(A1944,"YYYY-MM-DD"),'Price Data'!G:G,0)),"")</f>
        <v>148.5</v>
      </c>
      <c r="G1944" s="10" cm="1">
        <f t="array" ref="G1944">IFERROR(IF(ISNUMBER(F1944),(F1944-INDEX('Price Data'!H:H,MATCH(TEXT(A1944,"YYYY-MM-DD"),'Price Data'!G:G,0)+1))/INDEX('Price Data'!H:H,MATCH(TEXT(A1944,"YYYY-MM-DD"),'Price Data'!G:G,0)+1),""),"")</f>
        <v>3.3783783783783786E-3</v>
      </c>
      <c r="H1944" s="34">
        <f>IFERROR(INDEX('Price Data'!K:K,MATCH(TEXT(A1944,"YYYY-MM-DD"),'Price Data'!J:J,0)),"")</f>
        <v>2.27</v>
      </c>
      <c r="I1944" s="10" cm="1">
        <f t="array" ref="I1944">IFERROR(IF(ISNUMBER(H1944),(H1944-INDEX('Price Data'!K:K,MATCH(TEXT(A1944,"YYYY-MM-DD"),'Price Data'!J:J,0)+1))/INDEX('Price Data'!K:K,MATCH(TEXT(A1944,"YYYY-MM-DD"),'Price Data'!J:J,0)+1),""),"")</f>
        <v>0</v>
      </c>
      <c r="J1944" s="34">
        <f>IFERROR(INDEX('Price Data'!N:N,MATCH(TEXT(A1944,"YYYY-MM-DD"),'Price Data'!M:M,0)),"")</f>
        <v>2.73</v>
      </c>
      <c r="K1944" s="10" cm="1">
        <f t="array" ref="K1944">IFERROR(IF(ISNUMBER(J1944),(J1944-INDEX('Price Data'!N:N,MATCH(TEXT(A1944,"YYYY-MM-DD"),'Price Data'!M:M,0)+1))/INDEX('Price Data'!N:N,MATCH(TEXT(A1944,"YYYY-MM-DD"),'Price Data'!M:M,0)+1),""),"")</f>
        <v>0</v>
      </c>
      <c r="L1944" s="34">
        <f>IFERROR(INDEX('Price Data'!Q:Q,MATCH(TEXT(A1944,"YYYY-MM-DD"),'Price Data'!P:P,0)),"")</f>
        <v>2.08</v>
      </c>
      <c r="M1944" s="10" cm="1">
        <f t="array" ref="M1944">IFERROR(IF(ISNUMBER(L1944),(L1944-INDEX('Price Data'!Q:Q,MATCH(TEXT(A1944,"YYYY-MM-DD"),'Price Data'!P:P,0)+1))/INDEX('Price Data'!Q:Q,MATCH(TEXT(A1944,"YYYY-MM-DD"),'Price Data'!P:P,0)+1),""),"")</f>
        <v>4.8309178743962469E-3</v>
      </c>
      <c r="N1944" s="34">
        <f>IFERROR(INDEX('Price Data'!T:T,MATCH(TEXT(A1944,"YYYY-MM-DD"),'Price Data'!S:S,0)),"")</f>
        <v>1.8</v>
      </c>
      <c r="O1944" s="10" cm="1">
        <f t="array" ref="O1944">IFERROR(IF(ISNUMBER(N1944),(N1944-INDEX('Price Data'!T:T,MATCH(TEXT(A1944,"YYYY-MM-DD"),'Price Data'!S:S,0)+1))/INDEX('Price Data'!T:T,MATCH(TEXT(A1944,"YYYY-MM-DD"),'Price Data'!S:S,0)+1),""),"")</f>
        <v>5.5865921787709542E-3</v>
      </c>
    </row>
    <row r="1945" spans="1:15" x14ac:dyDescent="0.3">
      <c r="A1945" s="8">
        <v>43764</v>
      </c>
      <c r="B1945" s="34" t="str">
        <f>IFERROR(INDEX('Price Data'!B:B,MATCH(TEXT(A1945,"YYYY-MM-DD"),'Price Data'!A:A,0)),"")</f>
        <v/>
      </c>
      <c r="C1945" s="10" t="str" cm="1">
        <f t="array" ref="C1945">IFERROR(IF(ISNUMBER(B1945),(B1945-INDEX('Price Data'!B:B,MATCH(TEXT(A1945,"YYYY-MM-DD"),'Price Data'!A:A,0)+1))/INDEX('Price Data'!B:B,MATCH(TEXT(A1945,"YYYY-MM-DD"),'Price Data'!A:A,0)+1),""),"")</f>
        <v/>
      </c>
      <c r="D1945" s="34" t="str">
        <f>IFERROR(INDEX('Price Data'!E:E,MATCH(TEXT(A1945,"YYYY-MM-DD"),'Price Data'!D:D,0)),"")</f>
        <v/>
      </c>
      <c r="E1945" s="10" t="str" cm="1">
        <f t="array" ref="E1945">IFERROR(IF(ISNUMBER(D1945),(D1945-INDEX('Price Data'!E:E,MATCH(TEXT(A1945,"YYYY-MM-DD"),'Price Data'!D:D,0)+1))/INDEX('Price Data'!E:E,MATCH(TEXT(A1945,"YYYY-MM-DD"),'Price Data'!D:D,0)+1),""),"")</f>
        <v/>
      </c>
      <c r="F1945" s="34" t="str">
        <f>IFERROR(INDEX('Price Data'!H:H,MATCH(TEXT(A1945,"YYYY-MM-DD"),'Price Data'!G:G,0)),"")</f>
        <v/>
      </c>
      <c r="G1945" s="10" t="str" cm="1">
        <f t="array" ref="G1945">IFERROR(IF(ISNUMBER(F1945),(F1945-INDEX('Price Data'!H:H,MATCH(TEXT(A1945,"YYYY-MM-DD"),'Price Data'!G:G,0)+1))/INDEX('Price Data'!H:H,MATCH(TEXT(A1945,"YYYY-MM-DD"),'Price Data'!G:G,0)+1),""),"")</f>
        <v/>
      </c>
      <c r="H1945" s="34" t="str">
        <f>IFERROR(INDEX('Price Data'!K:K,MATCH(TEXT(A1945,"YYYY-MM-DD"),'Price Data'!J:J,0)),"")</f>
        <v/>
      </c>
      <c r="I1945" s="10" t="str" cm="1">
        <f t="array" ref="I1945">IFERROR(IF(ISNUMBER(H1945),(H1945-INDEX('Price Data'!K:K,MATCH(TEXT(A1945,"YYYY-MM-DD"),'Price Data'!J:J,0)+1))/INDEX('Price Data'!K:K,MATCH(TEXT(A1945,"YYYY-MM-DD"),'Price Data'!J:J,0)+1),""),"")</f>
        <v/>
      </c>
      <c r="J1945" s="34" t="str">
        <f>IFERROR(INDEX('Price Data'!N:N,MATCH(TEXT(A1945,"YYYY-MM-DD"),'Price Data'!M:M,0)),"")</f>
        <v/>
      </c>
      <c r="K1945" s="10" t="str" cm="1">
        <f t="array" ref="K1945">IFERROR(IF(ISNUMBER(J1945),(J1945-INDEX('Price Data'!N:N,MATCH(TEXT(A1945,"YYYY-MM-DD"),'Price Data'!M:M,0)+1))/INDEX('Price Data'!N:N,MATCH(TEXT(A1945,"YYYY-MM-DD"),'Price Data'!M:M,0)+1),""),"")</f>
        <v/>
      </c>
      <c r="L1945" s="34" t="str">
        <f>IFERROR(INDEX('Price Data'!Q:Q,MATCH(TEXT(A1945,"YYYY-MM-DD"),'Price Data'!P:P,0)),"")</f>
        <v/>
      </c>
      <c r="M1945" s="10" t="str" cm="1">
        <f t="array" ref="M1945">IFERROR(IF(ISNUMBER(L1945),(L1945-INDEX('Price Data'!Q:Q,MATCH(TEXT(A1945,"YYYY-MM-DD"),'Price Data'!P:P,0)+1))/INDEX('Price Data'!Q:Q,MATCH(TEXT(A1945,"YYYY-MM-DD"),'Price Data'!P:P,0)+1),""),"")</f>
        <v/>
      </c>
      <c r="N1945" s="34" t="str">
        <f>IFERROR(INDEX('Price Data'!T:T,MATCH(TEXT(A1945,"YYYY-MM-DD"),'Price Data'!S:S,0)),"")</f>
        <v/>
      </c>
      <c r="O1945" s="10" t="str" cm="1">
        <f t="array" ref="O1945">IFERROR(IF(ISNUMBER(N1945),(N1945-INDEX('Price Data'!T:T,MATCH(TEXT(A1945,"YYYY-MM-DD"),'Price Data'!S:S,0)+1))/INDEX('Price Data'!T:T,MATCH(TEXT(A1945,"YYYY-MM-DD"),'Price Data'!S:S,0)+1),""),"")</f>
        <v/>
      </c>
    </row>
    <row r="1946" spans="1:15" x14ac:dyDescent="0.3">
      <c r="A1946" s="8">
        <v>43765</v>
      </c>
      <c r="B1946" s="34" t="str">
        <f>IFERROR(INDEX('Price Data'!B:B,MATCH(TEXT(A1946,"YYYY-MM-DD"),'Price Data'!A:A,0)),"")</f>
        <v/>
      </c>
      <c r="C1946" s="10" t="str" cm="1">
        <f t="array" ref="C1946">IFERROR(IF(ISNUMBER(B1946),(B1946-INDEX('Price Data'!B:B,MATCH(TEXT(A1946,"YYYY-MM-DD"),'Price Data'!A:A,0)+1))/INDEX('Price Data'!B:B,MATCH(TEXT(A1946,"YYYY-MM-DD"),'Price Data'!A:A,0)+1),""),"")</f>
        <v/>
      </c>
      <c r="D1946" s="34" t="str">
        <f>IFERROR(INDEX('Price Data'!E:E,MATCH(TEXT(A1946,"YYYY-MM-DD"),'Price Data'!D:D,0)),"")</f>
        <v/>
      </c>
      <c r="E1946" s="10" t="str" cm="1">
        <f t="array" ref="E1946">IFERROR(IF(ISNUMBER(D1946),(D1946-INDEX('Price Data'!E:E,MATCH(TEXT(A1946,"YYYY-MM-DD"),'Price Data'!D:D,0)+1))/INDEX('Price Data'!E:E,MATCH(TEXT(A1946,"YYYY-MM-DD"),'Price Data'!D:D,0)+1),""),"")</f>
        <v/>
      </c>
      <c r="F1946" s="34" t="str">
        <f>IFERROR(INDEX('Price Data'!H:H,MATCH(TEXT(A1946,"YYYY-MM-DD"),'Price Data'!G:G,0)),"")</f>
        <v/>
      </c>
      <c r="G1946" s="10" t="str" cm="1">
        <f t="array" ref="G1946">IFERROR(IF(ISNUMBER(F1946),(F1946-INDEX('Price Data'!H:H,MATCH(TEXT(A1946,"YYYY-MM-DD"),'Price Data'!G:G,0)+1))/INDEX('Price Data'!H:H,MATCH(TEXT(A1946,"YYYY-MM-DD"),'Price Data'!G:G,0)+1),""),"")</f>
        <v/>
      </c>
      <c r="H1946" s="34" t="str">
        <f>IFERROR(INDEX('Price Data'!K:K,MATCH(TEXT(A1946,"YYYY-MM-DD"),'Price Data'!J:J,0)),"")</f>
        <v/>
      </c>
      <c r="I1946" s="10" t="str" cm="1">
        <f t="array" ref="I1946">IFERROR(IF(ISNUMBER(H1946),(H1946-INDEX('Price Data'!K:K,MATCH(TEXT(A1946,"YYYY-MM-DD"),'Price Data'!J:J,0)+1))/INDEX('Price Data'!K:K,MATCH(TEXT(A1946,"YYYY-MM-DD"),'Price Data'!J:J,0)+1),""),"")</f>
        <v/>
      </c>
      <c r="J1946" s="34" t="str">
        <f>IFERROR(INDEX('Price Data'!N:N,MATCH(TEXT(A1946,"YYYY-MM-DD"),'Price Data'!M:M,0)),"")</f>
        <v/>
      </c>
      <c r="K1946" s="10" t="str" cm="1">
        <f t="array" ref="K1946">IFERROR(IF(ISNUMBER(J1946),(J1946-INDEX('Price Data'!N:N,MATCH(TEXT(A1946,"YYYY-MM-DD"),'Price Data'!M:M,0)+1))/INDEX('Price Data'!N:N,MATCH(TEXT(A1946,"YYYY-MM-DD"),'Price Data'!M:M,0)+1),""),"")</f>
        <v/>
      </c>
      <c r="L1946" s="34" t="str">
        <f>IFERROR(INDEX('Price Data'!Q:Q,MATCH(TEXT(A1946,"YYYY-MM-DD"),'Price Data'!P:P,0)),"")</f>
        <v/>
      </c>
      <c r="M1946" s="10" t="str" cm="1">
        <f t="array" ref="M1946">IFERROR(IF(ISNUMBER(L1946),(L1946-INDEX('Price Data'!Q:Q,MATCH(TEXT(A1946,"YYYY-MM-DD"),'Price Data'!P:P,0)+1))/INDEX('Price Data'!Q:Q,MATCH(TEXT(A1946,"YYYY-MM-DD"),'Price Data'!P:P,0)+1),""),"")</f>
        <v/>
      </c>
      <c r="N1946" s="34" t="str">
        <f>IFERROR(INDEX('Price Data'!T:T,MATCH(TEXT(A1946,"YYYY-MM-DD"),'Price Data'!S:S,0)),"")</f>
        <v/>
      </c>
      <c r="O1946" s="10" t="str" cm="1">
        <f t="array" ref="O1946">IFERROR(IF(ISNUMBER(N1946),(N1946-INDEX('Price Data'!T:T,MATCH(TEXT(A1946,"YYYY-MM-DD"),'Price Data'!S:S,0)+1))/INDEX('Price Data'!T:T,MATCH(TEXT(A1946,"YYYY-MM-DD"),'Price Data'!S:S,0)+1),""),"")</f>
        <v/>
      </c>
    </row>
    <row r="1947" spans="1:15" x14ac:dyDescent="0.3">
      <c r="A1947" s="8">
        <v>43766</v>
      </c>
      <c r="B1947" s="34">
        <f>IFERROR(INDEX('Price Data'!B:B,MATCH(TEXT(A1947,"YYYY-MM-DD"),'Price Data'!A:A,0)),"")</f>
        <v>22696</v>
      </c>
      <c r="C1947" s="10" cm="1">
        <f t="array" ref="C1947">IFERROR(IF(ISNUMBER(B1947),(B1947-INDEX('Price Data'!B:B,MATCH(TEXT(A1947,"YYYY-MM-DD"),'Price Data'!A:A,0)+1))/INDEX('Price Data'!B:B,MATCH(TEXT(A1947,"YYYY-MM-DD"),'Price Data'!A:A,0)+1),""),"")</f>
        <v>3.8480251227387325E-3</v>
      </c>
      <c r="D1947" s="34">
        <f>IFERROR(INDEX('Price Data'!E:E,MATCH(TEXT(A1947,"YYYY-MM-DD"),'Price Data'!D:D,0)),"")</f>
        <v>11.58</v>
      </c>
      <c r="E1947" s="10" cm="1">
        <f t="array" ref="E1947">IFERROR(IF(ISNUMBER(D1947),(D1947-INDEX('Price Data'!E:E,MATCH(TEXT(A1947,"YYYY-MM-DD"),'Price Data'!D:D,0)+1))/INDEX('Price Data'!E:E,MATCH(TEXT(A1947,"YYYY-MM-DD"),'Price Data'!D:D,0)+1),""),"")</f>
        <v>4.3365134431917361E-3</v>
      </c>
      <c r="F1947" s="34">
        <f>IFERROR(INDEX('Price Data'!H:H,MATCH(TEXT(A1947,"YYYY-MM-DD"),'Price Data'!G:G,0)),"")</f>
        <v>149</v>
      </c>
      <c r="G1947" s="10" cm="1">
        <f t="array" ref="G1947">IFERROR(IF(ISNUMBER(F1947),(F1947-INDEX('Price Data'!H:H,MATCH(TEXT(A1947,"YYYY-MM-DD"),'Price Data'!G:G,0)+1))/INDEX('Price Data'!H:H,MATCH(TEXT(A1947,"YYYY-MM-DD"),'Price Data'!G:G,0)+1),""),"")</f>
        <v>3.3670033670033669E-3</v>
      </c>
      <c r="H1947" s="34">
        <f>IFERROR(INDEX('Price Data'!K:K,MATCH(TEXT(A1947,"YYYY-MM-DD"),'Price Data'!J:J,0)),"")</f>
        <v>2.2799999999999998</v>
      </c>
      <c r="I1947" s="10" cm="1">
        <f t="array" ref="I1947">IFERROR(IF(ISNUMBER(H1947),(H1947-INDEX('Price Data'!K:K,MATCH(TEXT(A1947,"YYYY-MM-DD"),'Price Data'!J:J,0)+1))/INDEX('Price Data'!K:K,MATCH(TEXT(A1947,"YYYY-MM-DD"),'Price Data'!J:J,0)+1),""),"")</f>
        <v>4.4052863436122407E-3</v>
      </c>
      <c r="J1947" s="34">
        <f>IFERROR(INDEX('Price Data'!N:N,MATCH(TEXT(A1947,"YYYY-MM-DD"),'Price Data'!M:M,0)),"")</f>
        <v>2.75</v>
      </c>
      <c r="K1947" s="10" cm="1">
        <f t="array" ref="K1947">IFERROR(IF(ISNUMBER(J1947),(J1947-INDEX('Price Data'!N:N,MATCH(TEXT(A1947,"YYYY-MM-DD"),'Price Data'!M:M,0)+1))/INDEX('Price Data'!N:N,MATCH(TEXT(A1947,"YYYY-MM-DD"),'Price Data'!M:M,0)+1),""),"")</f>
        <v>7.3260073260073329E-3</v>
      </c>
      <c r="L1947" s="34">
        <f>IFERROR(INDEX('Price Data'!Q:Q,MATCH(TEXT(A1947,"YYYY-MM-DD"),'Price Data'!P:P,0)),"")</f>
        <v>2.09</v>
      </c>
      <c r="M1947" s="10" cm="1">
        <f t="array" ref="M1947">IFERROR(IF(ISNUMBER(L1947),(L1947-INDEX('Price Data'!Q:Q,MATCH(TEXT(A1947,"YYYY-MM-DD"),'Price Data'!P:P,0)+1))/INDEX('Price Data'!Q:Q,MATCH(TEXT(A1947,"YYYY-MM-DD"),'Price Data'!P:P,0)+1),""),"")</f>
        <v>4.8076923076922047E-3</v>
      </c>
      <c r="N1947" s="34">
        <f>IFERROR(INDEX('Price Data'!T:T,MATCH(TEXT(A1947,"YYYY-MM-DD"),'Price Data'!S:S,0)),"")</f>
        <v>1.8</v>
      </c>
      <c r="O1947" s="10" cm="1">
        <f t="array" ref="O1947">IFERROR(IF(ISNUMBER(N1947),(N1947-INDEX('Price Data'!T:T,MATCH(TEXT(A1947,"YYYY-MM-DD"),'Price Data'!S:S,0)+1))/INDEX('Price Data'!T:T,MATCH(TEXT(A1947,"YYYY-MM-DD"),'Price Data'!S:S,0)+1),""),"")</f>
        <v>0</v>
      </c>
    </row>
    <row r="1948" spans="1:15" x14ac:dyDescent="0.3">
      <c r="A1948" s="8">
        <v>43767</v>
      </c>
      <c r="B1948" s="34">
        <f>IFERROR(INDEX('Price Data'!B:B,MATCH(TEXT(A1948,"YYYY-MM-DD"),'Price Data'!A:A,0)),"")</f>
        <v>22681</v>
      </c>
      <c r="C1948" s="10" cm="1">
        <f t="array" ref="C1948">IFERROR(IF(ISNUMBER(B1948),(B1948-INDEX('Price Data'!B:B,MATCH(TEXT(A1948,"YYYY-MM-DD"),'Price Data'!A:A,0)+1))/INDEX('Price Data'!B:B,MATCH(TEXT(A1948,"YYYY-MM-DD"),'Price Data'!A:A,0)+1),""),"")</f>
        <v>-6.6090941135001763E-4</v>
      </c>
      <c r="D1948" s="34">
        <f>IFERROR(INDEX('Price Data'!E:E,MATCH(TEXT(A1948,"YYYY-MM-DD"),'Price Data'!D:D,0)),"")</f>
        <v>11.7</v>
      </c>
      <c r="E1948" s="10" cm="1">
        <f t="array" ref="E1948">IFERROR(IF(ISNUMBER(D1948),(D1948-INDEX('Price Data'!E:E,MATCH(TEXT(A1948,"YYYY-MM-DD"),'Price Data'!D:D,0)+1))/INDEX('Price Data'!E:E,MATCH(TEXT(A1948,"YYYY-MM-DD"),'Price Data'!D:D,0)+1),""),"")</f>
        <v>1.0362694300518067E-2</v>
      </c>
      <c r="F1948" s="34">
        <f>IFERROR(INDEX('Price Data'!H:H,MATCH(TEXT(A1948,"YYYY-MM-DD"),'Price Data'!G:G,0)),"")</f>
        <v>146.60000600000001</v>
      </c>
      <c r="G1948" s="10" cm="1">
        <f t="array" ref="G1948">IFERROR(IF(ISNUMBER(F1948),(F1948-INDEX('Price Data'!H:H,MATCH(TEXT(A1948,"YYYY-MM-DD"),'Price Data'!G:G,0)+1))/INDEX('Price Data'!H:H,MATCH(TEXT(A1948,"YYYY-MM-DD"),'Price Data'!G:G,0)+1),""),"")</f>
        <v>-1.6107342281879145E-2</v>
      </c>
      <c r="H1948" s="34">
        <f>IFERROR(INDEX('Price Data'!K:K,MATCH(TEXT(A1948,"YYYY-MM-DD"),'Price Data'!J:J,0)),"")</f>
        <v>2.27</v>
      </c>
      <c r="I1948" s="10" cm="1">
        <f t="array" ref="I1948">IFERROR(IF(ISNUMBER(H1948),(H1948-INDEX('Price Data'!K:K,MATCH(TEXT(A1948,"YYYY-MM-DD"),'Price Data'!J:J,0)+1))/INDEX('Price Data'!K:K,MATCH(TEXT(A1948,"YYYY-MM-DD"),'Price Data'!J:J,0)+1),""),"")</f>
        <v>-4.3859649122806087E-3</v>
      </c>
      <c r="J1948" s="34">
        <f>IFERROR(INDEX('Price Data'!N:N,MATCH(TEXT(A1948,"YYYY-MM-DD"),'Price Data'!M:M,0)),"")</f>
        <v>2.75</v>
      </c>
      <c r="K1948" s="10" cm="1">
        <f t="array" ref="K1948">IFERROR(IF(ISNUMBER(J1948),(J1948-INDEX('Price Data'!N:N,MATCH(TEXT(A1948,"YYYY-MM-DD"),'Price Data'!M:M,0)+1))/INDEX('Price Data'!N:N,MATCH(TEXT(A1948,"YYYY-MM-DD"),'Price Data'!M:M,0)+1),""),"")</f>
        <v>0</v>
      </c>
      <c r="L1948" s="34">
        <f>IFERROR(INDEX('Price Data'!Q:Q,MATCH(TEXT(A1948,"YYYY-MM-DD"),'Price Data'!P:P,0)),"")</f>
        <v>2.1</v>
      </c>
      <c r="M1948" s="10" cm="1">
        <f t="array" ref="M1948">IFERROR(IF(ISNUMBER(L1948),(L1948-INDEX('Price Data'!Q:Q,MATCH(TEXT(A1948,"YYYY-MM-DD"),'Price Data'!P:P,0)+1))/INDEX('Price Data'!Q:Q,MATCH(TEXT(A1948,"YYYY-MM-DD"),'Price Data'!P:P,0)+1),""),"")</f>
        <v>4.7846889952154218E-3</v>
      </c>
      <c r="N1948" s="34">
        <f>IFERROR(INDEX('Price Data'!T:T,MATCH(TEXT(A1948,"YYYY-MM-DD"),'Price Data'!S:S,0)),"")</f>
        <v>1.8</v>
      </c>
      <c r="O1948" s="10" cm="1">
        <f t="array" ref="O1948">IFERROR(IF(ISNUMBER(N1948),(N1948-INDEX('Price Data'!T:T,MATCH(TEXT(A1948,"YYYY-MM-DD"),'Price Data'!S:S,0)+1))/INDEX('Price Data'!T:T,MATCH(TEXT(A1948,"YYYY-MM-DD"),'Price Data'!S:S,0)+1),""),"")</f>
        <v>0</v>
      </c>
    </row>
    <row r="1949" spans="1:15" x14ac:dyDescent="0.3">
      <c r="A1949" s="8">
        <v>43768</v>
      </c>
      <c r="B1949" s="34">
        <f>IFERROR(INDEX('Price Data'!B:B,MATCH(TEXT(A1949,"YYYY-MM-DD"),'Price Data'!A:A,0)),"")</f>
        <v>22646</v>
      </c>
      <c r="C1949" s="10" cm="1">
        <f t="array" ref="C1949">IFERROR(IF(ISNUMBER(B1949),(B1949-INDEX('Price Data'!B:B,MATCH(TEXT(A1949,"YYYY-MM-DD"),'Price Data'!A:A,0)+1))/INDEX('Price Data'!B:B,MATCH(TEXT(A1949,"YYYY-MM-DD"),'Price Data'!A:A,0)+1),""),"")</f>
        <v>-1.5431418367796833E-3</v>
      </c>
      <c r="D1949" s="34">
        <f>IFERROR(INDEX('Price Data'!E:E,MATCH(TEXT(A1949,"YYYY-MM-DD"),'Price Data'!D:D,0)),"")</f>
        <v>11.48</v>
      </c>
      <c r="E1949" s="10" cm="1">
        <f t="array" ref="E1949">IFERROR(IF(ISNUMBER(D1949),(D1949-INDEX('Price Data'!E:E,MATCH(TEXT(A1949,"YYYY-MM-DD"),'Price Data'!D:D,0)+1))/INDEX('Price Data'!E:E,MATCH(TEXT(A1949,"YYYY-MM-DD"),'Price Data'!D:D,0)+1),""),"")</f>
        <v>-1.8803418803418709E-2</v>
      </c>
      <c r="F1949" s="34">
        <f>IFERROR(INDEX('Price Data'!H:H,MATCH(TEXT(A1949,"YYYY-MM-DD"),'Price Data'!G:G,0)),"")</f>
        <v>144.699997</v>
      </c>
      <c r="G1949" s="10" cm="1">
        <f t="array" ref="G1949">IFERROR(IF(ISNUMBER(F1949),(F1949-INDEX('Price Data'!H:H,MATCH(TEXT(A1949,"YYYY-MM-DD"),'Price Data'!G:G,0)+1))/INDEX('Price Data'!H:H,MATCH(TEXT(A1949,"YYYY-MM-DD"),'Price Data'!G:G,0)+1),""),"")</f>
        <v>-1.2960497423172079E-2</v>
      </c>
      <c r="H1949" s="34">
        <f>IFERROR(INDEX('Price Data'!K:K,MATCH(TEXT(A1949,"YYYY-MM-DD"),'Price Data'!J:J,0)),"")</f>
        <v>2.25</v>
      </c>
      <c r="I1949" s="10" cm="1">
        <f t="array" ref="I1949">IFERROR(IF(ISNUMBER(H1949),(H1949-INDEX('Price Data'!K:K,MATCH(TEXT(A1949,"YYYY-MM-DD"),'Price Data'!J:J,0)+1))/INDEX('Price Data'!K:K,MATCH(TEXT(A1949,"YYYY-MM-DD"),'Price Data'!J:J,0)+1),""),"")</f>
        <v>-8.8105726872246774E-3</v>
      </c>
      <c r="J1949" s="34">
        <f>IFERROR(INDEX('Price Data'!N:N,MATCH(TEXT(A1949,"YYYY-MM-DD"),'Price Data'!M:M,0)),"")</f>
        <v>2.7</v>
      </c>
      <c r="K1949" s="10" cm="1">
        <f t="array" ref="K1949">IFERROR(IF(ISNUMBER(J1949),(J1949-INDEX('Price Data'!N:N,MATCH(TEXT(A1949,"YYYY-MM-DD"),'Price Data'!M:M,0)+1))/INDEX('Price Data'!N:N,MATCH(TEXT(A1949,"YYYY-MM-DD"),'Price Data'!M:M,0)+1),""),"")</f>
        <v>-1.8181818181818118E-2</v>
      </c>
      <c r="L1949" s="34">
        <f>IFERROR(INDEX('Price Data'!Q:Q,MATCH(TEXT(A1949,"YYYY-MM-DD"),'Price Data'!P:P,0)),"")</f>
        <v>2.0299999999999998</v>
      </c>
      <c r="M1949" s="10" cm="1">
        <f t="array" ref="M1949">IFERROR(IF(ISNUMBER(L1949),(L1949-INDEX('Price Data'!Q:Q,MATCH(TEXT(A1949,"YYYY-MM-DD"),'Price Data'!P:P,0)+1))/INDEX('Price Data'!Q:Q,MATCH(TEXT(A1949,"YYYY-MM-DD"),'Price Data'!P:P,0)+1),""),"")</f>
        <v>-3.3333333333333465E-2</v>
      </c>
      <c r="N1949" s="34">
        <f>IFERROR(INDEX('Price Data'!T:T,MATCH(TEXT(A1949,"YYYY-MM-DD"),'Price Data'!S:S,0)),"")</f>
        <v>1.78</v>
      </c>
      <c r="O1949" s="10" cm="1">
        <f t="array" ref="O1949">IFERROR(IF(ISNUMBER(N1949),(N1949-INDEX('Price Data'!T:T,MATCH(TEXT(A1949,"YYYY-MM-DD"),'Price Data'!S:S,0)+1))/INDEX('Price Data'!T:T,MATCH(TEXT(A1949,"YYYY-MM-DD"),'Price Data'!S:S,0)+1),""),"")</f>
        <v>-1.111111111111112E-2</v>
      </c>
    </row>
    <row r="1950" spans="1:15" x14ac:dyDescent="0.3">
      <c r="A1950" s="8">
        <v>43769</v>
      </c>
      <c r="B1950" s="34">
        <f>IFERROR(INDEX('Price Data'!B:B,MATCH(TEXT(A1950,"YYYY-MM-DD"),'Price Data'!A:A,0)),"")</f>
        <v>22694</v>
      </c>
      <c r="C1950" s="10" cm="1">
        <f t="array" ref="C1950">IFERROR(IF(ISNUMBER(B1950),(B1950-INDEX('Price Data'!B:B,MATCH(TEXT(A1950,"YYYY-MM-DD"),'Price Data'!A:A,0)+1))/INDEX('Price Data'!B:B,MATCH(TEXT(A1950,"YYYY-MM-DD"),'Price Data'!A:A,0)+1),""),"")</f>
        <v>2.1195796167093528E-3</v>
      </c>
      <c r="D1950" s="34">
        <f>IFERROR(INDEX('Price Data'!E:E,MATCH(TEXT(A1950,"YYYY-MM-DD"),'Price Data'!D:D,0)),"")</f>
        <v>11.37</v>
      </c>
      <c r="E1950" s="10" cm="1">
        <f t="array" ref="E1950">IFERROR(IF(ISNUMBER(D1950),(D1950-INDEX('Price Data'!E:E,MATCH(TEXT(A1950,"YYYY-MM-DD"),'Price Data'!D:D,0)+1))/INDEX('Price Data'!E:E,MATCH(TEXT(A1950,"YYYY-MM-DD"),'Price Data'!D:D,0)+1),""),"")</f>
        <v>-9.5818815331011505E-3</v>
      </c>
      <c r="F1950" s="34">
        <f>IFERROR(INDEX('Price Data'!H:H,MATCH(TEXT(A1950,"YYYY-MM-DD"),'Price Data'!G:G,0)),"")</f>
        <v>144.300003</v>
      </c>
      <c r="G1950" s="10" cm="1">
        <f t="array" ref="G1950">IFERROR(IF(ISNUMBER(F1950),(F1950-INDEX('Price Data'!H:H,MATCH(TEXT(A1950,"YYYY-MM-DD"),'Price Data'!G:G,0)+1))/INDEX('Price Data'!H:H,MATCH(TEXT(A1950,"YYYY-MM-DD"),'Price Data'!G:G,0)+1),""),"")</f>
        <v>-2.7642986060323997E-3</v>
      </c>
      <c r="H1950" s="34">
        <f>IFERROR(INDEX('Price Data'!K:K,MATCH(TEXT(A1950,"YYYY-MM-DD"),'Price Data'!J:J,0)),"")</f>
        <v>2.25</v>
      </c>
      <c r="I1950" s="10" cm="1">
        <f t="array" ref="I1950">IFERROR(IF(ISNUMBER(H1950),(H1950-INDEX('Price Data'!K:K,MATCH(TEXT(A1950,"YYYY-MM-DD"),'Price Data'!J:J,0)+1))/INDEX('Price Data'!K:K,MATCH(TEXT(A1950,"YYYY-MM-DD"),'Price Data'!J:J,0)+1),""),"")</f>
        <v>0</v>
      </c>
      <c r="J1950" s="34">
        <f>IFERROR(INDEX('Price Data'!N:N,MATCH(TEXT(A1950,"YYYY-MM-DD"),'Price Data'!M:M,0)),"")</f>
        <v>2.71</v>
      </c>
      <c r="K1950" s="10" cm="1">
        <f t="array" ref="K1950">IFERROR(IF(ISNUMBER(J1950),(J1950-INDEX('Price Data'!N:N,MATCH(TEXT(A1950,"YYYY-MM-DD"),'Price Data'!M:M,0)+1))/INDEX('Price Data'!N:N,MATCH(TEXT(A1950,"YYYY-MM-DD"),'Price Data'!M:M,0)+1),""),"")</f>
        <v>3.7037037037036245E-3</v>
      </c>
      <c r="L1950" s="34">
        <f>IFERROR(INDEX('Price Data'!Q:Q,MATCH(TEXT(A1950,"YYYY-MM-DD"),'Price Data'!P:P,0)),"")</f>
        <v>2.04</v>
      </c>
      <c r="M1950" s="10" cm="1">
        <f t="array" ref="M1950">IFERROR(IF(ISNUMBER(L1950),(L1950-INDEX('Price Data'!Q:Q,MATCH(TEXT(A1950,"YYYY-MM-DD"),'Price Data'!P:P,0)+1))/INDEX('Price Data'!Q:Q,MATCH(TEXT(A1950,"YYYY-MM-DD"),'Price Data'!P:P,0)+1),""),"")</f>
        <v>4.926108374384351E-3</v>
      </c>
      <c r="N1950" s="34">
        <f>IFERROR(INDEX('Price Data'!T:T,MATCH(TEXT(A1950,"YYYY-MM-DD"),'Price Data'!S:S,0)),"")</f>
        <v>1.79</v>
      </c>
      <c r="O1950" s="10" cm="1">
        <f t="array" ref="O1950">IFERROR(IF(ISNUMBER(N1950),(N1950-INDEX('Price Data'!T:T,MATCH(TEXT(A1950,"YYYY-MM-DD"),'Price Data'!S:S,0)+1))/INDEX('Price Data'!T:T,MATCH(TEXT(A1950,"YYYY-MM-DD"),'Price Data'!S:S,0)+1),""),"")</f>
        <v>5.6179775280898927E-3</v>
      </c>
    </row>
    <row r="1951" spans="1:15" x14ac:dyDescent="0.3">
      <c r="A1951" s="8">
        <v>43770</v>
      </c>
      <c r="B1951" s="34">
        <f>IFERROR(INDEX('Price Data'!B:B,MATCH(TEXT(A1951,"YYYY-MM-DD"),'Price Data'!A:A,0)),"")</f>
        <v>22934</v>
      </c>
      <c r="C1951" s="10" cm="1">
        <f t="array" ref="C1951">IFERROR(IF(ISNUMBER(B1951),(B1951-INDEX('Price Data'!B:B,MATCH(TEXT(A1951,"YYYY-MM-DD"),'Price Data'!A:A,0)+1))/INDEX('Price Data'!B:B,MATCH(TEXT(A1951,"YYYY-MM-DD"),'Price Data'!A:A,0)+1),""),"")</f>
        <v>1.0575482506389355E-2</v>
      </c>
      <c r="D1951" s="34">
        <f>IFERROR(INDEX('Price Data'!E:E,MATCH(TEXT(A1951,"YYYY-MM-DD"),'Price Data'!D:D,0)),"")</f>
        <v>11.52</v>
      </c>
      <c r="E1951" s="10" cm="1">
        <f t="array" ref="E1951">IFERROR(IF(ISNUMBER(D1951),(D1951-INDEX('Price Data'!E:E,MATCH(TEXT(A1951,"YYYY-MM-DD"),'Price Data'!D:D,0)+1))/INDEX('Price Data'!E:E,MATCH(TEXT(A1951,"YYYY-MM-DD"),'Price Data'!D:D,0)+1),""),"")</f>
        <v>1.3192612137203198E-2</v>
      </c>
      <c r="F1951" s="34">
        <f>IFERROR(INDEX('Price Data'!H:H,MATCH(TEXT(A1951,"YYYY-MM-DD"),'Price Data'!G:G,0)),"")</f>
        <v>145.199997</v>
      </c>
      <c r="G1951" s="10" cm="1">
        <f t="array" ref="G1951">IFERROR(IF(ISNUMBER(F1951),(F1951-INDEX('Price Data'!H:H,MATCH(TEXT(A1951,"YYYY-MM-DD"),'Price Data'!G:G,0)+1))/INDEX('Price Data'!H:H,MATCH(TEXT(A1951,"YYYY-MM-DD"),'Price Data'!G:G,0)+1),""),"")</f>
        <v>6.2369645272979824E-3</v>
      </c>
      <c r="H1951" s="34">
        <f>IFERROR(INDEX('Price Data'!K:K,MATCH(TEXT(A1951,"YYYY-MM-DD"),'Price Data'!J:J,0)),"")</f>
        <v>2.27</v>
      </c>
      <c r="I1951" s="10" cm="1">
        <f t="array" ref="I1951">IFERROR(IF(ISNUMBER(H1951),(H1951-INDEX('Price Data'!K:K,MATCH(TEXT(A1951,"YYYY-MM-DD"),'Price Data'!J:J,0)+1))/INDEX('Price Data'!K:K,MATCH(TEXT(A1951,"YYYY-MM-DD"),'Price Data'!J:J,0)+1),""),"")</f>
        <v>8.8888888888888976E-3</v>
      </c>
      <c r="J1951" s="34">
        <f>IFERROR(INDEX('Price Data'!N:N,MATCH(TEXT(A1951,"YYYY-MM-DD"),'Price Data'!M:M,0)),"")</f>
        <v>2.71</v>
      </c>
      <c r="K1951" s="10" cm="1">
        <f t="array" ref="K1951">IFERROR(IF(ISNUMBER(J1951),(J1951-INDEX('Price Data'!N:N,MATCH(TEXT(A1951,"YYYY-MM-DD"),'Price Data'!M:M,0)+1))/INDEX('Price Data'!N:N,MATCH(TEXT(A1951,"YYYY-MM-DD"),'Price Data'!M:M,0)+1),""),"")</f>
        <v>0</v>
      </c>
      <c r="L1951" s="34">
        <f>IFERROR(INDEX('Price Data'!Q:Q,MATCH(TEXT(A1951,"YYYY-MM-DD"),'Price Data'!P:P,0)),"")</f>
        <v>2.0499999999999998</v>
      </c>
      <c r="M1951" s="10" cm="1">
        <f t="array" ref="M1951">IFERROR(IF(ISNUMBER(L1951),(L1951-INDEX('Price Data'!Q:Q,MATCH(TEXT(A1951,"YYYY-MM-DD"),'Price Data'!P:P,0)+1))/INDEX('Price Data'!Q:Q,MATCH(TEXT(A1951,"YYYY-MM-DD"),'Price Data'!P:P,0)+1),""),"")</f>
        <v>4.9019607843136213E-3</v>
      </c>
      <c r="N1951" s="34">
        <f>IFERROR(INDEX('Price Data'!T:T,MATCH(TEXT(A1951,"YYYY-MM-DD"),'Price Data'!S:S,0)),"")</f>
        <v>1.81</v>
      </c>
      <c r="O1951" s="10" cm="1">
        <f t="array" ref="O1951">IFERROR(IF(ISNUMBER(N1951),(N1951-INDEX('Price Data'!T:T,MATCH(TEXT(A1951,"YYYY-MM-DD"),'Price Data'!S:S,0)+1))/INDEX('Price Data'!T:T,MATCH(TEXT(A1951,"YYYY-MM-DD"),'Price Data'!S:S,0)+1),""),"")</f>
        <v>1.1173184357541908E-2</v>
      </c>
    </row>
    <row r="1952" spans="1:15" x14ac:dyDescent="0.3">
      <c r="A1952" s="8">
        <v>43771</v>
      </c>
      <c r="B1952" s="34" t="str">
        <f>IFERROR(INDEX('Price Data'!B:B,MATCH(TEXT(A1952,"YYYY-MM-DD"),'Price Data'!A:A,0)),"")</f>
        <v/>
      </c>
      <c r="C1952" s="10" t="str" cm="1">
        <f t="array" ref="C1952">IFERROR(IF(ISNUMBER(B1952),(B1952-INDEX('Price Data'!B:B,MATCH(TEXT(A1952,"YYYY-MM-DD"),'Price Data'!A:A,0)+1))/INDEX('Price Data'!B:B,MATCH(TEXT(A1952,"YYYY-MM-DD"),'Price Data'!A:A,0)+1),""),"")</f>
        <v/>
      </c>
      <c r="D1952" s="34" t="str">
        <f>IFERROR(INDEX('Price Data'!E:E,MATCH(TEXT(A1952,"YYYY-MM-DD"),'Price Data'!D:D,0)),"")</f>
        <v/>
      </c>
      <c r="E1952" s="10" t="str" cm="1">
        <f t="array" ref="E1952">IFERROR(IF(ISNUMBER(D1952),(D1952-INDEX('Price Data'!E:E,MATCH(TEXT(A1952,"YYYY-MM-DD"),'Price Data'!D:D,0)+1))/INDEX('Price Data'!E:E,MATCH(TEXT(A1952,"YYYY-MM-DD"),'Price Data'!D:D,0)+1),""),"")</f>
        <v/>
      </c>
      <c r="F1952" s="34" t="str">
        <f>IFERROR(INDEX('Price Data'!H:H,MATCH(TEXT(A1952,"YYYY-MM-DD"),'Price Data'!G:G,0)),"")</f>
        <v/>
      </c>
      <c r="G1952" s="10" t="str" cm="1">
        <f t="array" ref="G1952">IFERROR(IF(ISNUMBER(F1952),(F1952-INDEX('Price Data'!H:H,MATCH(TEXT(A1952,"YYYY-MM-DD"),'Price Data'!G:G,0)+1))/INDEX('Price Data'!H:H,MATCH(TEXT(A1952,"YYYY-MM-DD"),'Price Data'!G:G,0)+1),""),"")</f>
        <v/>
      </c>
      <c r="H1952" s="34" t="str">
        <f>IFERROR(INDEX('Price Data'!K:K,MATCH(TEXT(A1952,"YYYY-MM-DD"),'Price Data'!J:J,0)),"")</f>
        <v/>
      </c>
      <c r="I1952" s="10" t="str" cm="1">
        <f t="array" ref="I1952">IFERROR(IF(ISNUMBER(H1952),(H1952-INDEX('Price Data'!K:K,MATCH(TEXT(A1952,"YYYY-MM-DD"),'Price Data'!J:J,0)+1))/INDEX('Price Data'!K:K,MATCH(TEXT(A1952,"YYYY-MM-DD"),'Price Data'!J:J,0)+1),""),"")</f>
        <v/>
      </c>
      <c r="J1952" s="34" t="str">
        <f>IFERROR(INDEX('Price Data'!N:N,MATCH(TEXT(A1952,"YYYY-MM-DD"),'Price Data'!M:M,0)),"")</f>
        <v/>
      </c>
      <c r="K1952" s="10" t="str" cm="1">
        <f t="array" ref="K1952">IFERROR(IF(ISNUMBER(J1952),(J1952-INDEX('Price Data'!N:N,MATCH(TEXT(A1952,"YYYY-MM-DD"),'Price Data'!M:M,0)+1))/INDEX('Price Data'!N:N,MATCH(TEXT(A1952,"YYYY-MM-DD"),'Price Data'!M:M,0)+1),""),"")</f>
        <v/>
      </c>
      <c r="L1952" s="34" t="str">
        <f>IFERROR(INDEX('Price Data'!Q:Q,MATCH(TEXT(A1952,"YYYY-MM-DD"),'Price Data'!P:P,0)),"")</f>
        <v/>
      </c>
      <c r="M1952" s="10" t="str" cm="1">
        <f t="array" ref="M1952">IFERROR(IF(ISNUMBER(L1952),(L1952-INDEX('Price Data'!Q:Q,MATCH(TEXT(A1952,"YYYY-MM-DD"),'Price Data'!P:P,0)+1))/INDEX('Price Data'!Q:Q,MATCH(TEXT(A1952,"YYYY-MM-DD"),'Price Data'!P:P,0)+1),""),"")</f>
        <v/>
      </c>
      <c r="N1952" s="34" t="str">
        <f>IFERROR(INDEX('Price Data'!T:T,MATCH(TEXT(A1952,"YYYY-MM-DD"),'Price Data'!S:S,0)),"")</f>
        <v/>
      </c>
      <c r="O1952" s="10" t="str" cm="1">
        <f t="array" ref="O1952">IFERROR(IF(ISNUMBER(N1952),(N1952-INDEX('Price Data'!T:T,MATCH(TEXT(A1952,"YYYY-MM-DD"),'Price Data'!S:S,0)+1))/INDEX('Price Data'!T:T,MATCH(TEXT(A1952,"YYYY-MM-DD"),'Price Data'!S:S,0)+1),""),"")</f>
        <v/>
      </c>
    </row>
    <row r="1953" spans="1:15" x14ac:dyDescent="0.3">
      <c r="A1953" s="8">
        <v>43772</v>
      </c>
      <c r="B1953" s="34" t="str">
        <f>IFERROR(INDEX('Price Data'!B:B,MATCH(TEXT(A1953,"YYYY-MM-DD"),'Price Data'!A:A,0)),"")</f>
        <v/>
      </c>
      <c r="C1953" s="10" t="str" cm="1">
        <f t="array" ref="C1953">IFERROR(IF(ISNUMBER(B1953),(B1953-INDEX('Price Data'!B:B,MATCH(TEXT(A1953,"YYYY-MM-DD"),'Price Data'!A:A,0)+1))/INDEX('Price Data'!B:B,MATCH(TEXT(A1953,"YYYY-MM-DD"),'Price Data'!A:A,0)+1),""),"")</f>
        <v/>
      </c>
      <c r="D1953" s="34" t="str">
        <f>IFERROR(INDEX('Price Data'!E:E,MATCH(TEXT(A1953,"YYYY-MM-DD"),'Price Data'!D:D,0)),"")</f>
        <v/>
      </c>
      <c r="E1953" s="10" t="str" cm="1">
        <f t="array" ref="E1953">IFERROR(IF(ISNUMBER(D1953),(D1953-INDEX('Price Data'!E:E,MATCH(TEXT(A1953,"YYYY-MM-DD"),'Price Data'!D:D,0)+1))/INDEX('Price Data'!E:E,MATCH(TEXT(A1953,"YYYY-MM-DD"),'Price Data'!D:D,0)+1),""),"")</f>
        <v/>
      </c>
      <c r="F1953" s="34" t="str">
        <f>IFERROR(INDEX('Price Data'!H:H,MATCH(TEXT(A1953,"YYYY-MM-DD"),'Price Data'!G:G,0)),"")</f>
        <v/>
      </c>
      <c r="G1953" s="10" t="str" cm="1">
        <f t="array" ref="G1953">IFERROR(IF(ISNUMBER(F1953),(F1953-INDEX('Price Data'!H:H,MATCH(TEXT(A1953,"YYYY-MM-DD"),'Price Data'!G:G,0)+1))/INDEX('Price Data'!H:H,MATCH(TEXT(A1953,"YYYY-MM-DD"),'Price Data'!G:G,0)+1),""),"")</f>
        <v/>
      </c>
      <c r="H1953" s="34" t="str">
        <f>IFERROR(INDEX('Price Data'!K:K,MATCH(TEXT(A1953,"YYYY-MM-DD"),'Price Data'!J:J,0)),"")</f>
        <v/>
      </c>
      <c r="I1953" s="10" t="str" cm="1">
        <f t="array" ref="I1953">IFERROR(IF(ISNUMBER(H1953),(H1953-INDEX('Price Data'!K:K,MATCH(TEXT(A1953,"YYYY-MM-DD"),'Price Data'!J:J,0)+1))/INDEX('Price Data'!K:K,MATCH(TEXT(A1953,"YYYY-MM-DD"),'Price Data'!J:J,0)+1),""),"")</f>
        <v/>
      </c>
      <c r="J1953" s="34" t="str">
        <f>IFERROR(INDEX('Price Data'!N:N,MATCH(TEXT(A1953,"YYYY-MM-DD"),'Price Data'!M:M,0)),"")</f>
        <v/>
      </c>
      <c r="K1953" s="10" t="str" cm="1">
        <f t="array" ref="K1953">IFERROR(IF(ISNUMBER(J1953),(J1953-INDEX('Price Data'!N:N,MATCH(TEXT(A1953,"YYYY-MM-DD"),'Price Data'!M:M,0)+1))/INDEX('Price Data'!N:N,MATCH(TEXT(A1953,"YYYY-MM-DD"),'Price Data'!M:M,0)+1),""),"")</f>
        <v/>
      </c>
      <c r="L1953" s="34" t="str">
        <f>IFERROR(INDEX('Price Data'!Q:Q,MATCH(TEXT(A1953,"YYYY-MM-DD"),'Price Data'!P:P,0)),"")</f>
        <v/>
      </c>
      <c r="M1953" s="10" t="str" cm="1">
        <f t="array" ref="M1953">IFERROR(IF(ISNUMBER(L1953),(L1953-INDEX('Price Data'!Q:Q,MATCH(TEXT(A1953,"YYYY-MM-DD"),'Price Data'!P:P,0)+1))/INDEX('Price Data'!Q:Q,MATCH(TEXT(A1953,"YYYY-MM-DD"),'Price Data'!P:P,0)+1),""),"")</f>
        <v/>
      </c>
      <c r="N1953" s="34" t="str">
        <f>IFERROR(INDEX('Price Data'!T:T,MATCH(TEXT(A1953,"YYYY-MM-DD"),'Price Data'!S:S,0)),"")</f>
        <v/>
      </c>
      <c r="O1953" s="10" t="str" cm="1">
        <f t="array" ref="O1953">IFERROR(IF(ISNUMBER(N1953),(N1953-INDEX('Price Data'!T:T,MATCH(TEXT(A1953,"YYYY-MM-DD"),'Price Data'!S:S,0)+1))/INDEX('Price Data'!T:T,MATCH(TEXT(A1953,"YYYY-MM-DD"),'Price Data'!S:S,0)+1),""),"")</f>
        <v/>
      </c>
    </row>
    <row r="1954" spans="1:15" x14ac:dyDescent="0.3">
      <c r="A1954" s="8">
        <v>43773</v>
      </c>
      <c r="B1954" s="34">
        <f>IFERROR(INDEX('Price Data'!B:B,MATCH(TEXT(A1954,"YYYY-MM-DD"),'Price Data'!A:A,0)),"")</f>
        <v>23311</v>
      </c>
      <c r="C1954" s="10" cm="1">
        <f t="array" ref="C1954">IFERROR(IF(ISNUMBER(B1954),(B1954-INDEX('Price Data'!B:B,MATCH(TEXT(A1954,"YYYY-MM-DD"),'Price Data'!A:A,0)+1))/INDEX('Price Data'!B:B,MATCH(TEXT(A1954,"YYYY-MM-DD"),'Price Data'!A:A,0)+1),""),"")</f>
        <v>1.6438475625708555E-2</v>
      </c>
      <c r="D1954" s="34">
        <f>IFERROR(INDEX('Price Data'!E:E,MATCH(TEXT(A1954,"YYYY-MM-DD"),'Price Data'!D:D,0)),"")</f>
        <v>11.77</v>
      </c>
      <c r="E1954" s="10" cm="1">
        <f t="array" ref="E1954">IFERROR(IF(ISNUMBER(D1954),(D1954-INDEX('Price Data'!E:E,MATCH(TEXT(A1954,"YYYY-MM-DD"),'Price Data'!D:D,0)+1))/INDEX('Price Data'!E:E,MATCH(TEXT(A1954,"YYYY-MM-DD"),'Price Data'!D:D,0)+1),""),"")</f>
        <v>2.1701388888888888E-2</v>
      </c>
      <c r="F1954" s="34">
        <f>IFERROR(INDEX('Price Data'!H:H,MATCH(TEXT(A1954,"YYYY-MM-DD"),'Price Data'!G:G,0)),"")</f>
        <v>149.89999399999999</v>
      </c>
      <c r="G1954" s="10" cm="1">
        <f t="array" ref="G1954">IFERROR(IF(ISNUMBER(F1954),(F1954-INDEX('Price Data'!H:H,MATCH(TEXT(A1954,"YYYY-MM-DD"),'Price Data'!G:G,0)+1))/INDEX('Price Data'!H:H,MATCH(TEXT(A1954,"YYYY-MM-DD"),'Price Data'!G:G,0)+1),""),"")</f>
        <v>3.2369126013136185E-2</v>
      </c>
      <c r="H1954" s="34">
        <f>IFERROR(INDEX('Price Data'!K:K,MATCH(TEXT(A1954,"YYYY-MM-DD"),'Price Data'!J:J,0)),"")</f>
        <v>2.31</v>
      </c>
      <c r="I1954" s="10" cm="1">
        <f t="array" ref="I1954">IFERROR(IF(ISNUMBER(H1954),(H1954-INDEX('Price Data'!K:K,MATCH(TEXT(A1954,"YYYY-MM-DD"),'Price Data'!J:J,0)+1))/INDEX('Price Data'!K:K,MATCH(TEXT(A1954,"YYYY-MM-DD"),'Price Data'!J:J,0)+1),""),"")</f>
        <v>1.7621145374449355E-2</v>
      </c>
      <c r="J1954" s="34">
        <f>IFERROR(INDEX('Price Data'!N:N,MATCH(TEXT(A1954,"YYYY-MM-DD"),'Price Data'!M:M,0)),"")</f>
        <v>2.79</v>
      </c>
      <c r="K1954" s="10" cm="1">
        <f t="array" ref="K1954">IFERROR(IF(ISNUMBER(J1954),(J1954-INDEX('Price Data'!N:N,MATCH(TEXT(A1954,"YYYY-MM-DD"),'Price Data'!M:M,0)+1))/INDEX('Price Data'!N:N,MATCH(TEXT(A1954,"YYYY-MM-DD"),'Price Data'!M:M,0)+1),""),"")</f>
        <v>2.9520295202952056E-2</v>
      </c>
      <c r="L1954" s="34">
        <f>IFERROR(INDEX('Price Data'!Q:Q,MATCH(TEXT(A1954,"YYYY-MM-DD"),'Price Data'!P:P,0)),"")</f>
        <v>2.11</v>
      </c>
      <c r="M1954" s="10" cm="1">
        <f t="array" ref="M1954">IFERROR(IF(ISNUMBER(L1954),(L1954-INDEX('Price Data'!Q:Q,MATCH(TEXT(A1954,"YYYY-MM-DD"),'Price Data'!P:P,0)+1))/INDEX('Price Data'!Q:Q,MATCH(TEXT(A1954,"YYYY-MM-DD"),'Price Data'!P:P,0)+1),""),"")</f>
        <v>2.9268292682926859E-2</v>
      </c>
      <c r="N1954" s="34">
        <f>IFERROR(INDEX('Price Data'!T:T,MATCH(TEXT(A1954,"YYYY-MM-DD"),'Price Data'!S:S,0)),"")</f>
        <v>1.86</v>
      </c>
      <c r="O1954" s="10" cm="1">
        <f t="array" ref="O1954">IFERROR(IF(ISNUMBER(N1954),(N1954-INDEX('Price Data'!T:T,MATCH(TEXT(A1954,"YYYY-MM-DD"),'Price Data'!S:S,0)+1))/INDEX('Price Data'!T:T,MATCH(TEXT(A1954,"YYYY-MM-DD"),'Price Data'!S:S,0)+1),""),"")</f>
        <v>2.7624309392265217E-2</v>
      </c>
    </row>
    <row r="1955" spans="1:15" x14ac:dyDescent="0.3">
      <c r="A1955" s="8">
        <v>43774</v>
      </c>
      <c r="B1955" s="34">
        <f>IFERROR(INDEX('Price Data'!B:B,MATCH(TEXT(A1955,"YYYY-MM-DD"),'Price Data'!A:A,0)),"")</f>
        <v>23365</v>
      </c>
      <c r="C1955" s="10" cm="1">
        <f t="array" ref="C1955">IFERROR(IF(ISNUMBER(B1955),(B1955-INDEX('Price Data'!B:B,MATCH(TEXT(A1955,"YYYY-MM-DD"),'Price Data'!A:A,0)+1))/INDEX('Price Data'!B:B,MATCH(TEXT(A1955,"YYYY-MM-DD"),'Price Data'!A:A,0)+1),""),"")</f>
        <v>2.3165029385268758E-3</v>
      </c>
      <c r="D1955" s="34">
        <f>IFERROR(INDEX('Price Data'!E:E,MATCH(TEXT(A1955,"YYYY-MM-DD"),'Price Data'!D:D,0)),"")</f>
        <v>11.96</v>
      </c>
      <c r="E1955" s="10" cm="1">
        <f t="array" ref="E1955">IFERROR(IF(ISNUMBER(D1955),(D1955-INDEX('Price Data'!E:E,MATCH(TEXT(A1955,"YYYY-MM-DD"),'Price Data'!D:D,0)+1))/INDEX('Price Data'!E:E,MATCH(TEXT(A1955,"YYYY-MM-DD"),'Price Data'!D:D,0)+1),""),"")</f>
        <v>1.6142735768904102E-2</v>
      </c>
      <c r="F1955" s="34">
        <f>IFERROR(INDEX('Price Data'!H:H,MATCH(TEXT(A1955,"YYYY-MM-DD"),'Price Data'!G:G,0)),"")</f>
        <v>156.5</v>
      </c>
      <c r="G1955" s="10" cm="1">
        <f t="array" ref="G1955">IFERROR(IF(ISNUMBER(F1955),(F1955-INDEX('Price Data'!H:H,MATCH(TEXT(A1955,"YYYY-MM-DD"),'Price Data'!G:G,0)+1))/INDEX('Price Data'!H:H,MATCH(TEXT(A1955,"YYYY-MM-DD"),'Price Data'!G:G,0)+1),""),"")</f>
        <v>4.4029394690969823E-2</v>
      </c>
      <c r="H1955" s="34">
        <f>IFERROR(INDEX('Price Data'!K:K,MATCH(TEXT(A1955,"YYYY-MM-DD"),'Price Data'!J:J,0)),"")</f>
        <v>2.34</v>
      </c>
      <c r="I1955" s="10" cm="1">
        <f t="array" ref="I1955">IFERROR(IF(ISNUMBER(H1955),(H1955-INDEX('Price Data'!K:K,MATCH(TEXT(A1955,"YYYY-MM-DD"),'Price Data'!J:J,0)+1))/INDEX('Price Data'!K:K,MATCH(TEXT(A1955,"YYYY-MM-DD"),'Price Data'!J:J,0)+1),""),"")</f>
        <v>1.2987012987012903E-2</v>
      </c>
      <c r="J1955" s="34">
        <f>IFERROR(INDEX('Price Data'!N:N,MATCH(TEXT(A1955,"YYYY-MM-DD"),'Price Data'!M:M,0)),"")</f>
        <v>2.83</v>
      </c>
      <c r="K1955" s="10" cm="1">
        <f t="array" ref="K1955">IFERROR(IF(ISNUMBER(J1955),(J1955-INDEX('Price Data'!N:N,MATCH(TEXT(A1955,"YYYY-MM-DD"),'Price Data'!M:M,0)+1))/INDEX('Price Data'!N:N,MATCH(TEXT(A1955,"YYYY-MM-DD"),'Price Data'!M:M,0)+1),""),"")</f>
        <v>1.4336917562724026E-2</v>
      </c>
      <c r="L1955" s="34">
        <f>IFERROR(INDEX('Price Data'!Q:Q,MATCH(TEXT(A1955,"YYYY-MM-DD"),'Price Data'!P:P,0)),"")</f>
        <v>2.13</v>
      </c>
      <c r="M1955" s="10" cm="1">
        <f t="array" ref="M1955">IFERROR(IF(ISNUMBER(L1955),(L1955-INDEX('Price Data'!Q:Q,MATCH(TEXT(A1955,"YYYY-MM-DD"),'Price Data'!P:P,0)+1))/INDEX('Price Data'!Q:Q,MATCH(TEXT(A1955,"YYYY-MM-DD"),'Price Data'!P:P,0)+1),""),"")</f>
        <v>9.4786729857819999E-3</v>
      </c>
      <c r="N1955" s="34">
        <f>IFERROR(INDEX('Price Data'!T:T,MATCH(TEXT(A1955,"YYYY-MM-DD"),'Price Data'!S:S,0)),"")</f>
        <v>1.89</v>
      </c>
      <c r="O1955" s="10" cm="1">
        <f t="array" ref="O1955">IFERROR(IF(ISNUMBER(N1955),(N1955-INDEX('Price Data'!T:T,MATCH(TEXT(A1955,"YYYY-MM-DD"),'Price Data'!S:S,0)+1))/INDEX('Price Data'!T:T,MATCH(TEXT(A1955,"YYYY-MM-DD"),'Price Data'!S:S,0)+1),""),"")</f>
        <v>1.6129032258064412E-2</v>
      </c>
    </row>
    <row r="1956" spans="1:15" x14ac:dyDescent="0.3">
      <c r="A1956" s="8">
        <v>43775</v>
      </c>
      <c r="B1956" s="34">
        <f>IFERROR(INDEX('Price Data'!B:B,MATCH(TEXT(A1956,"YYYY-MM-DD"),'Price Data'!A:A,0)),"")</f>
        <v>23373</v>
      </c>
      <c r="C1956" s="10" cm="1">
        <f t="array" ref="C1956">IFERROR(IF(ISNUMBER(B1956),(B1956-INDEX('Price Data'!B:B,MATCH(TEXT(A1956,"YYYY-MM-DD"),'Price Data'!A:A,0)+1))/INDEX('Price Data'!B:B,MATCH(TEXT(A1956,"YYYY-MM-DD"),'Price Data'!A:A,0)+1),""),"")</f>
        <v>3.4239246736571797E-4</v>
      </c>
      <c r="D1956" s="34">
        <f>IFERROR(INDEX('Price Data'!E:E,MATCH(TEXT(A1956,"YYYY-MM-DD"),'Price Data'!D:D,0)),"")</f>
        <v>12.09</v>
      </c>
      <c r="E1956" s="10" cm="1">
        <f t="array" ref="E1956">IFERROR(IF(ISNUMBER(D1956),(D1956-INDEX('Price Data'!E:E,MATCH(TEXT(A1956,"YYYY-MM-DD"),'Price Data'!D:D,0)+1))/INDEX('Price Data'!E:E,MATCH(TEXT(A1956,"YYYY-MM-DD"),'Price Data'!D:D,0)+1),""),"")</f>
        <v>1.0869565217391221E-2</v>
      </c>
      <c r="F1956" s="34">
        <f>IFERROR(INDEX('Price Data'!H:H,MATCH(TEXT(A1956,"YYYY-MM-DD"),'Price Data'!G:G,0)),"")</f>
        <v>152</v>
      </c>
      <c r="G1956" s="10" cm="1">
        <f t="array" ref="G1956">IFERROR(IF(ISNUMBER(F1956),(F1956-INDEX('Price Data'!H:H,MATCH(TEXT(A1956,"YYYY-MM-DD"),'Price Data'!G:G,0)+1))/INDEX('Price Data'!H:H,MATCH(TEXT(A1956,"YYYY-MM-DD"),'Price Data'!G:G,0)+1),""),"")</f>
        <v>-2.8753993610223641E-2</v>
      </c>
      <c r="H1956" s="34">
        <f>IFERROR(INDEX('Price Data'!K:K,MATCH(TEXT(A1956,"YYYY-MM-DD"),'Price Data'!J:J,0)),"")</f>
        <v>2.34</v>
      </c>
      <c r="I1956" s="10" cm="1">
        <f t="array" ref="I1956">IFERROR(IF(ISNUMBER(H1956),(H1956-INDEX('Price Data'!K:K,MATCH(TEXT(A1956,"YYYY-MM-DD"),'Price Data'!J:J,0)+1))/INDEX('Price Data'!K:K,MATCH(TEXT(A1956,"YYYY-MM-DD"),'Price Data'!J:J,0)+1),""),"")</f>
        <v>0</v>
      </c>
      <c r="J1956" s="34">
        <f>IFERROR(INDEX('Price Data'!N:N,MATCH(TEXT(A1956,"YYYY-MM-DD"),'Price Data'!M:M,0)),"")</f>
        <v>2.85</v>
      </c>
      <c r="K1956" s="10" cm="1">
        <f t="array" ref="K1956">IFERROR(IF(ISNUMBER(J1956),(J1956-INDEX('Price Data'!N:N,MATCH(TEXT(A1956,"YYYY-MM-DD"),'Price Data'!M:M,0)+1))/INDEX('Price Data'!N:N,MATCH(TEXT(A1956,"YYYY-MM-DD"),'Price Data'!M:M,0)+1),""),"")</f>
        <v>7.0671378091872851E-3</v>
      </c>
      <c r="L1956" s="34">
        <f>IFERROR(INDEX('Price Data'!Q:Q,MATCH(TEXT(A1956,"YYYY-MM-DD"),'Price Data'!P:P,0)),"")</f>
        <v>2.11</v>
      </c>
      <c r="M1956" s="10" cm="1">
        <f t="array" ref="M1956">IFERROR(IF(ISNUMBER(L1956),(L1956-INDEX('Price Data'!Q:Q,MATCH(TEXT(A1956,"YYYY-MM-DD"),'Price Data'!P:P,0)+1))/INDEX('Price Data'!Q:Q,MATCH(TEXT(A1956,"YYYY-MM-DD"),'Price Data'!P:P,0)+1),""),"")</f>
        <v>-9.3896713615023563E-3</v>
      </c>
      <c r="N1956" s="34">
        <f>IFERROR(INDEX('Price Data'!T:T,MATCH(TEXT(A1956,"YYYY-MM-DD"),'Price Data'!S:S,0)),"")</f>
        <v>1.88</v>
      </c>
      <c r="O1956" s="10" cm="1">
        <f t="array" ref="O1956">IFERROR(IF(ISNUMBER(N1956),(N1956-INDEX('Price Data'!T:T,MATCH(TEXT(A1956,"YYYY-MM-DD"),'Price Data'!S:S,0)+1))/INDEX('Price Data'!T:T,MATCH(TEXT(A1956,"YYYY-MM-DD"),'Price Data'!S:S,0)+1),""),"")</f>
        <v>-5.2910052910052959E-3</v>
      </c>
    </row>
    <row r="1957" spans="1:15" x14ac:dyDescent="0.3">
      <c r="A1957" s="8">
        <v>43776</v>
      </c>
      <c r="B1957" s="34">
        <f>IFERROR(INDEX('Price Data'!B:B,MATCH(TEXT(A1957,"YYYY-MM-DD"),'Price Data'!A:A,0)),"")</f>
        <v>23503</v>
      </c>
      <c r="C1957" s="10" cm="1">
        <f t="array" ref="C1957">IFERROR(IF(ISNUMBER(B1957),(B1957-INDEX('Price Data'!B:B,MATCH(TEXT(A1957,"YYYY-MM-DD"),'Price Data'!A:A,0)+1))/INDEX('Price Data'!B:B,MATCH(TEXT(A1957,"YYYY-MM-DD"),'Price Data'!A:A,0)+1),""),"")</f>
        <v>5.5619732169597397E-3</v>
      </c>
      <c r="D1957" s="34">
        <f>IFERROR(INDEX('Price Data'!E:E,MATCH(TEXT(A1957,"YYYY-MM-DD"),'Price Data'!D:D,0)),"")</f>
        <v>12.81</v>
      </c>
      <c r="E1957" s="10" cm="1">
        <f t="array" ref="E1957">IFERROR(IF(ISNUMBER(D1957),(D1957-INDEX('Price Data'!E:E,MATCH(TEXT(A1957,"YYYY-MM-DD"),'Price Data'!D:D,0)+1))/INDEX('Price Data'!E:E,MATCH(TEXT(A1957,"YYYY-MM-DD"),'Price Data'!D:D,0)+1),""),"")</f>
        <v>5.9553349875930577E-2</v>
      </c>
      <c r="F1957" s="34">
        <f>IFERROR(INDEX('Price Data'!H:H,MATCH(TEXT(A1957,"YYYY-MM-DD"),'Price Data'!G:G,0)),"")</f>
        <v>151.5</v>
      </c>
      <c r="G1957" s="10" cm="1">
        <f t="array" ref="G1957">IFERROR(IF(ISNUMBER(F1957),(F1957-INDEX('Price Data'!H:H,MATCH(TEXT(A1957,"YYYY-MM-DD"),'Price Data'!G:G,0)+1))/INDEX('Price Data'!H:H,MATCH(TEXT(A1957,"YYYY-MM-DD"),'Price Data'!G:G,0)+1),""),"")</f>
        <v>-3.2894736842105261E-3</v>
      </c>
      <c r="H1957" s="34">
        <f>IFERROR(INDEX('Price Data'!K:K,MATCH(TEXT(A1957,"YYYY-MM-DD"),'Price Data'!J:J,0)),"")</f>
        <v>2.36</v>
      </c>
      <c r="I1957" s="10" cm="1">
        <f t="array" ref="I1957">IFERROR(IF(ISNUMBER(H1957),(H1957-INDEX('Price Data'!K:K,MATCH(TEXT(A1957,"YYYY-MM-DD"),'Price Data'!J:J,0)+1))/INDEX('Price Data'!K:K,MATCH(TEXT(A1957,"YYYY-MM-DD"),'Price Data'!J:J,0)+1),""),"")</f>
        <v>8.5470085470085548E-3</v>
      </c>
      <c r="J1957" s="34">
        <f>IFERROR(INDEX('Price Data'!N:N,MATCH(TEXT(A1957,"YYYY-MM-DD"),'Price Data'!M:M,0)),"")</f>
        <v>2.89</v>
      </c>
      <c r="K1957" s="10" cm="1">
        <f t="array" ref="K1957">IFERROR(IF(ISNUMBER(J1957),(J1957-INDEX('Price Data'!N:N,MATCH(TEXT(A1957,"YYYY-MM-DD"),'Price Data'!M:M,0)+1))/INDEX('Price Data'!N:N,MATCH(TEXT(A1957,"YYYY-MM-DD"),'Price Data'!M:M,0)+1),""),"")</f>
        <v>1.4035087719298258E-2</v>
      </c>
      <c r="L1957" s="34">
        <f>IFERROR(INDEX('Price Data'!Q:Q,MATCH(TEXT(A1957,"YYYY-MM-DD"),'Price Data'!P:P,0)),"")</f>
        <v>2.13</v>
      </c>
      <c r="M1957" s="10" cm="1">
        <f t="array" ref="M1957">IFERROR(IF(ISNUMBER(L1957),(L1957-INDEX('Price Data'!Q:Q,MATCH(TEXT(A1957,"YYYY-MM-DD"),'Price Data'!P:P,0)+1))/INDEX('Price Data'!Q:Q,MATCH(TEXT(A1957,"YYYY-MM-DD"),'Price Data'!P:P,0)+1),""),"")</f>
        <v>9.4786729857819999E-3</v>
      </c>
      <c r="N1957" s="34">
        <f>IFERROR(INDEX('Price Data'!T:T,MATCH(TEXT(A1957,"YYYY-MM-DD"),'Price Data'!S:S,0)),"")</f>
        <v>1.9</v>
      </c>
      <c r="O1957" s="10" cm="1">
        <f t="array" ref="O1957">IFERROR(IF(ISNUMBER(N1957),(N1957-INDEX('Price Data'!T:T,MATCH(TEXT(A1957,"YYYY-MM-DD"),'Price Data'!S:S,0)+1))/INDEX('Price Data'!T:T,MATCH(TEXT(A1957,"YYYY-MM-DD"),'Price Data'!S:S,0)+1),""),"")</f>
        <v>1.0638297872340436E-2</v>
      </c>
    </row>
    <row r="1958" spans="1:15" x14ac:dyDescent="0.3">
      <c r="A1958" s="8">
        <v>43777</v>
      </c>
      <c r="B1958" s="34">
        <f>IFERROR(INDEX('Price Data'!B:B,MATCH(TEXT(A1958,"YYYY-MM-DD"),'Price Data'!A:A,0)),"")</f>
        <v>23534</v>
      </c>
      <c r="C1958" s="10" cm="1">
        <f t="array" ref="C1958">IFERROR(IF(ISNUMBER(B1958),(B1958-INDEX('Price Data'!B:B,MATCH(TEXT(A1958,"YYYY-MM-DD"),'Price Data'!A:A,0)+1))/INDEX('Price Data'!B:B,MATCH(TEXT(A1958,"YYYY-MM-DD"),'Price Data'!A:A,0)+1),""),"")</f>
        <v>1.3189805556737438E-3</v>
      </c>
      <c r="D1958" s="34">
        <f>IFERROR(INDEX('Price Data'!E:E,MATCH(TEXT(A1958,"YYYY-MM-DD"),'Price Data'!D:D,0)),"")</f>
        <v>12.61</v>
      </c>
      <c r="E1958" s="10" cm="1">
        <f t="array" ref="E1958">IFERROR(IF(ISNUMBER(D1958),(D1958-INDEX('Price Data'!E:E,MATCH(TEXT(A1958,"YYYY-MM-DD"),'Price Data'!D:D,0)+1))/INDEX('Price Data'!E:E,MATCH(TEXT(A1958,"YYYY-MM-DD"),'Price Data'!D:D,0)+1),""),"")</f>
        <v>-1.5612802498048483E-2</v>
      </c>
      <c r="F1958" s="34">
        <f>IFERROR(INDEX('Price Data'!H:H,MATCH(TEXT(A1958,"YYYY-MM-DD"),'Price Data'!G:G,0)),"")</f>
        <v>148</v>
      </c>
      <c r="G1958" s="10" cm="1">
        <f t="array" ref="G1958">IFERROR(IF(ISNUMBER(F1958),(F1958-INDEX('Price Data'!H:H,MATCH(TEXT(A1958,"YYYY-MM-DD"),'Price Data'!G:G,0)+1))/INDEX('Price Data'!H:H,MATCH(TEXT(A1958,"YYYY-MM-DD"),'Price Data'!G:G,0)+1),""),"")</f>
        <v>-2.3102310231023101E-2</v>
      </c>
      <c r="H1958" s="34">
        <f>IFERROR(INDEX('Price Data'!K:K,MATCH(TEXT(A1958,"YYYY-MM-DD"),'Price Data'!J:J,0)),"")</f>
        <v>2.34</v>
      </c>
      <c r="I1958" s="10" cm="1">
        <f t="array" ref="I1958">IFERROR(IF(ISNUMBER(H1958),(H1958-INDEX('Price Data'!K:K,MATCH(TEXT(A1958,"YYYY-MM-DD"),'Price Data'!J:J,0)+1))/INDEX('Price Data'!K:K,MATCH(TEXT(A1958,"YYYY-MM-DD"),'Price Data'!J:J,0)+1),""),"")</f>
        <v>-8.4745762711864493E-3</v>
      </c>
      <c r="J1958" s="34">
        <f>IFERROR(INDEX('Price Data'!N:N,MATCH(TEXT(A1958,"YYYY-MM-DD"),'Price Data'!M:M,0)),"")</f>
        <v>2.86</v>
      </c>
      <c r="K1958" s="10" cm="1">
        <f t="array" ref="K1958">IFERROR(IF(ISNUMBER(J1958),(J1958-INDEX('Price Data'!N:N,MATCH(TEXT(A1958,"YYYY-MM-DD"),'Price Data'!M:M,0)+1))/INDEX('Price Data'!N:N,MATCH(TEXT(A1958,"YYYY-MM-DD"),'Price Data'!M:M,0)+1),""),"")</f>
        <v>-1.0380622837370328E-2</v>
      </c>
      <c r="L1958" s="34">
        <f>IFERROR(INDEX('Price Data'!Q:Q,MATCH(TEXT(A1958,"YYYY-MM-DD"),'Price Data'!P:P,0)),"")</f>
        <v>2.0699999999999998</v>
      </c>
      <c r="M1958" s="10" cm="1">
        <f t="array" ref="M1958">IFERROR(IF(ISNUMBER(L1958),(L1958-INDEX('Price Data'!Q:Q,MATCH(TEXT(A1958,"YYYY-MM-DD"),'Price Data'!P:P,0)+1))/INDEX('Price Data'!Q:Q,MATCH(TEXT(A1958,"YYYY-MM-DD"),'Price Data'!P:P,0)+1),""),"")</f>
        <v>-2.8169014084507067E-2</v>
      </c>
      <c r="N1958" s="34">
        <f>IFERROR(INDEX('Price Data'!T:T,MATCH(TEXT(A1958,"YYYY-MM-DD"),'Price Data'!S:S,0)),"")</f>
        <v>1.86</v>
      </c>
      <c r="O1958" s="10" cm="1">
        <f t="array" ref="O1958">IFERROR(IF(ISNUMBER(N1958),(N1958-INDEX('Price Data'!T:T,MATCH(TEXT(A1958,"YYYY-MM-DD"),'Price Data'!S:S,0)+1))/INDEX('Price Data'!T:T,MATCH(TEXT(A1958,"YYYY-MM-DD"),'Price Data'!S:S,0)+1),""),"")</f>
        <v>-2.1052631578947271E-2</v>
      </c>
    </row>
    <row r="1959" spans="1:15" x14ac:dyDescent="0.3">
      <c r="A1959" s="8">
        <v>43778</v>
      </c>
      <c r="B1959" s="34" t="str">
        <f>IFERROR(INDEX('Price Data'!B:B,MATCH(TEXT(A1959,"YYYY-MM-DD"),'Price Data'!A:A,0)),"")</f>
        <v/>
      </c>
      <c r="C1959" s="10" t="str" cm="1">
        <f t="array" ref="C1959">IFERROR(IF(ISNUMBER(B1959),(B1959-INDEX('Price Data'!B:B,MATCH(TEXT(A1959,"YYYY-MM-DD"),'Price Data'!A:A,0)+1))/INDEX('Price Data'!B:B,MATCH(TEXT(A1959,"YYYY-MM-DD"),'Price Data'!A:A,0)+1),""),"")</f>
        <v/>
      </c>
      <c r="D1959" s="34" t="str">
        <f>IFERROR(INDEX('Price Data'!E:E,MATCH(TEXT(A1959,"YYYY-MM-DD"),'Price Data'!D:D,0)),"")</f>
        <v/>
      </c>
      <c r="E1959" s="10" t="str" cm="1">
        <f t="array" ref="E1959">IFERROR(IF(ISNUMBER(D1959),(D1959-INDEX('Price Data'!E:E,MATCH(TEXT(A1959,"YYYY-MM-DD"),'Price Data'!D:D,0)+1))/INDEX('Price Data'!E:E,MATCH(TEXT(A1959,"YYYY-MM-DD"),'Price Data'!D:D,0)+1),""),"")</f>
        <v/>
      </c>
      <c r="F1959" s="34" t="str">
        <f>IFERROR(INDEX('Price Data'!H:H,MATCH(TEXT(A1959,"YYYY-MM-DD"),'Price Data'!G:G,0)),"")</f>
        <v/>
      </c>
      <c r="G1959" s="10" t="str" cm="1">
        <f t="array" ref="G1959">IFERROR(IF(ISNUMBER(F1959),(F1959-INDEX('Price Data'!H:H,MATCH(TEXT(A1959,"YYYY-MM-DD"),'Price Data'!G:G,0)+1))/INDEX('Price Data'!H:H,MATCH(TEXT(A1959,"YYYY-MM-DD"),'Price Data'!G:G,0)+1),""),"")</f>
        <v/>
      </c>
      <c r="H1959" s="34" t="str">
        <f>IFERROR(INDEX('Price Data'!K:K,MATCH(TEXT(A1959,"YYYY-MM-DD"),'Price Data'!J:J,0)),"")</f>
        <v/>
      </c>
      <c r="I1959" s="10" t="str" cm="1">
        <f t="array" ref="I1959">IFERROR(IF(ISNUMBER(H1959),(H1959-INDEX('Price Data'!K:K,MATCH(TEXT(A1959,"YYYY-MM-DD"),'Price Data'!J:J,0)+1))/INDEX('Price Data'!K:K,MATCH(TEXT(A1959,"YYYY-MM-DD"),'Price Data'!J:J,0)+1),""),"")</f>
        <v/>
      </c>
      <c r="J1959" s="34" t="str">
        <f>IFERROR(INDEX('Price Data'!N:N,MATCH(TEXT(A1959,"YYYY-MM-DD"),'Price Data'!M:M,0)),"")</f>
        <v/>
      </c>
      <c r="K1959" s="10" t="str" cm="1">
        <f t="array" ref="K1959">IFERROR(IF(ISNUMBER(J1959),(J1959-INDEX('Price Data'!N:N,MATCH(TEXT(A1959,"YYYY-MM-DD"),'Price Data'!M:M,0)+1))/INDEX('Price Data'!N:N,MATCH(TEXT(A1959,"YYYY-MM-DD"),'Price Data'!M:M,0)+1),""),"")</f>
        <v/>
      </c>
      <c r="L1959" s="34" t="str">
        <f>IFERROR(INDEX('Price Data'!Q:Q,MATCH(TEXT(A1959,"YYYY-MM-DD"),'Price Data'!P:P,0)),"")</f>
        <v/>
      </c>
      <c r="M1959" s="10" t="str" cm="1">
        <f t="array" ref="M1959">IFERROR(IF(ISNUMBER(L1959),(L1959-INDEX('Price Data'!Q:Q,MATCH(TEXT(A1959,"YYYY-MM-DD"),'Price Data'!P:P,0)+1))/INDEX('Price Data'!Q:Q,MATCH(TEXT(A1959,"YYYY-MM-DD"),'Price Data'!P:P,0)+1),""),"")</f>
        <v/>
      </c>
      <c r="N1959" s="34" t="str">
        <f>IFERROR(INDEX('Price Data'!T:T,MATCH(TEXT(A1959,"YYYY-MM-DD"),'Price Data'!S:S,0)),"")</f>
        <v/>
      </c>
      <c r="O1959" s="10" t="str" cm="1">
        <f t="array" ref="O1959">IFERROR(IF(ISNUMBER(N1959),(N1959-INDEX('Price Data'!T:T,MATCH(TEXT(A1959,"YYYY-MM-DD"),'Price Data'!S:S,0)+1))/INDEX('Price Data'!T:T,MATCH(TEXT(A1959,"YYYY-MM-DD"),'Price Data'!S:S,0)+1),""),"")</f>
        <v/>
      </c>
    </row>
    <row r="1960" spans="1:15" x14ac:dyDescent="0.3">
      <c r="A1960" s="8">
        <v>43779</v>
      </c>
      <c r="B1960" s="34" t="str">
        <f>IFERROR(INDEX('Price Data'!B:B,MATCH(TEXT(A1960,"YYYY-MM-DD"),'Price Data'!A:A,0)),"")</f>
        <v/>
      </c>
      <c r="C1960" s="10" t="str" cm="1">
        <f t="array" ref="C1960">IFERROR(IF(ISNUMBER(B1960),(B1960-INDEX('Price Data'!B:B,MATCH(TEXT(A1960,"YYYY-MM-DD"),'Price Data'!A:A,0)+1))/INDEX('Price Data'!B:B,MATCH(TEXT(A1960,"YYYY-MM-DD"),'Price Data'!A:A,0)+1),""),"")</f>
        <v/>
      </c>
      <c r="D1960" s="34" t="str">
        <f>IFERROR(INDEX('Price Data'!E:E,MATCH(TEXT(A1960,"YYYY-MM-DD"),'Price Data'!D:D,0)),"")</f>
        <v/>
      </c>
      <c r="E1960" s="10" t="str" cm="1">
        <f t="array" ref="E1960">IFERROR(IF(ISNUMBER(D1960),(D1960-INDEX('Price Data'!E:E,MATCH(TEXT(A1960,"YYYY-MM-DD"),'Price Data'!D:D,0)+1))/INDEX('Price Data'!E:E,MATCH(TEXT(A1960,"YYYY-MM-DD"),'Price Data'!D:D,0)+1),""),"")</f>
        <v/>
      </c>
      <c r="F1960" s="34" t="str">
        <f>IFERROR(INDEX('Price Data'!H:H,MATCH(TEXT(A1960,"YYYY-MM-DD"),'Price Data'!G:G,0)),"")</f>
        <v/>
      </c>
      <c r="G1960" s="10" t="str" cm="1">
        <f t="array" ref="G1960">IFERROR(IF(ISNUMBER(F1960),(F1960-INDEX('Price Data'!H:H,MATCH(TEXT(A1960,"YYYY-MM-DD"),'Price Data'!G:G,0)+1))/INDEX('Price Data'!H:H,MATCH(TEXT(A1960,"YYYY-MM-DD"),'Price Data'!G:G,0)+1),""),"")</f>
        <v/>
      </c>
      <c r="H1960" s="34" t="str">
        <f>IFERROR(INDEX('Price Data'!K:K,MATCH(TEXT(A1960,"YYYY-MM-DD"),'Price Data'!J:J,0)),"")</f>
        <v/>
      </c>
      <c r="I1960" s="10" t="str" cm="1">
        <f t="array" ref="I1960">IFERROR(IF(ISNUMBER(H1960),(H1960-INDEX('Price Data'!K:K,MATCH(TEXT(A1960,"YYYY-MM-DD"),'Price Data'!J:J,0)+1))/INDEX('Price Data'!K:K,MATCH(TEXT(A1960,"YYYY-MM-DD"),'Price Data'!J:J,0)+1),""),"")</f>
        <v/>
      </c>
      <c r="J1960" s="34" t="str">
        <f>IFERROR(INDEX('Price Data'!N:N,MATCH(TEXT(A1960,"YYYY-MM-DD"),'Price Data'!M:M,0)),"")</f>
        <v/>
      </c>
      <c r="K1960" s="10" t="str" cm="1">
        <f t="array" ref="K1960">IFERROR(IF(ISNUMBER(J1960),(J1960-INDEX('Price Data'!N:N,MATCH(TEXT(A1960,"YYYY-MM-DD"),'Price Data'!M:M,0)+1))/INDEX('Price Data'!N:N,MATCH(TEXT(A1960,"YYYY-MM-DD"),'Price Data'!M:M,0)+1),""),"")</f>
        <v/>
      </c>
      <c r="L1960" s="34" t="str">
        <f>IFERROR(INDEX('Price Data'!Q:Q,MATCH(TEXT(A1960,"YYYY-MM-DD"),'Price Data'!P:P,0)),"")</f>
        <v/>
      </c>
      <c r="M1960" s="10" t="str" cm="1">
        <f t="array" ref="M1960">IFERROR(IF(ISNUMBER(L1960),(L1960-INDEX('Price Data'!Q:Q,MATCH(TEXT(A1960,"YYYY-MM-DD"),'Price Data'!P:P,0)+1))/INDEX('Price Data'!Q:Q,MATCH(TEXT(A1960,"YYYY-MM-DD"),'Price Data'!P:P,0)+1),""),"")</f>
        <v/>
      </c>
      <c r="N1960" s="34" t="str">
        <f>IFERROR(INDEX('Price Data'!T:T,MATCH(TEXT(A1960,"YYYY-MM-DD"),'Price Data'!S:S,0)),"")</f>
        <v/>
      </c>
      <c r="O1960" s="10" t="str" cm="1">
        <f t="array" ref="O1960">IFERROR(IF(ISNUMBER(N1960),(N1960-INDEX('Price Data'!T:T,MATCH(TEXT(A1960,"YYYY-MM-DD"),'Price Data'!S:S,0)+1))/INDEX('Price Data'!T:T,MATCH(TEXT(A1960,"YYYY-MM-DD"),'Price Data'!S:S,0)+1),""),"")</f>
        <v/>
      </c>
    </row>
    <row r="1961" spans="1:15" x14ac:dyDescent="0.3">
      <c r="A1961" s="8">
        <v>43780</v>
      </c>
      <c r="B1961" s="34">
        <f>IFERROR(INDEX('Price Data'!B:B,MATCH(TEXT(A1961,"YYYY-MM-DD"),'Price Data'!A:A,0)),"")</f>
        <v>23490</v>
      </c>
      <c r="C1961" s="10" cm="1">
        <f t="array" ref="C1961">IFERROR(IF(ISNUMBER(B1961),(B1961-INDEX('Price Data'!B:B,MATCH(TEXT(A1961,"YYYY-MM-DD"),'Price Data'!A:A,0)+1))/INDEX('Price Data'!B:B,MATCH(TEXT(A1961,"YYYY-MM-DD"),'Price Data'!A:A,0)+1),""),"")</f>
        <v>-1.8696354210928868E-3</v>
      </c>
      <c r="D1961" s="34">
        <f>IFERROR(INDEX('Price Data'!E:E,MATCH(TEXT(A1961,"YYYY-MM-DD"),'Price Data'!D:D,0)),"")</f>
        <v>12.5</v>
      </c>
      <c r="E1961" s="10" cm="1">
        <f t="array" ref="E1961">IFERROR(IF(ISNUMBER(D1961),(D1961-INDEX('Price Data'!E:E,MATCH(TEXT(A1961,"YYYY-MM-DD"),'Price Data'!D:D,0)+1))/INDEX('Price Data'!E:E,MATCH(TEXT(A1961,"YYYY-MM-DD"),'Price Data'!D:D,0)+1),""),"")</f>
        <v>-8.7232355273591938E-3</v>
      </c>
      <c r="F1961" s="34">
        <f>IFERROR(INDEX('Price Data'!H:H,MATCH(TEXT(A1961,"YYYY-MM-DD"),'Price Data'!G:G,0)),"")</f>
        <v>148.5</v>
      </c>
      <c r="G1961" s="10" cm="1">
        <f t="array" ref="G1961">IFERROR(IF(ISNUMBER(F1961),(F1961-INDEX('Price Data'!H:H,MATCH(TEXT(A1961,"YYYY-MM-DD"),'Price Data'!G:G,0)+1))/INDEX('Price Data'!H:H,MATCH(TEXT(A1961,"YYYY-MM-DD"),'Price Data'!G:G,0)+1),""),"")</f>
        <v>3.3783783783783786E-3</v>
      </c>
      <c r="H1961" s="34">
        <f>IFERROR(INDEX('Price Data'!K:K,MATCH(TEXT(A1961,"YYYY-MM-DD"),'Price Data'!J:J,0)),"")</f>
        <v>2.36</v>
      </c>
      <c r="I1961" s="10" cm="1">
        <f t="array" ref="I1961">IFERROR(IF(ISNUMBER(H1961),(H1961-INDEX('Price Data'!K:K,MATCH(TEXT(A1961,"YYYY-MM-DD"),'Price Data'!J:J,0)+1))/INDEX('Price Data'!K:K,MATCH(TEXT(A1961,"YYYY-MM-DD"),'Price Data'!J:J,0)+1),""),"")</f>
        <v>8.5470085470085548E-3</v>
      </c>
      <c r="J1961" s="34">
        <f>IFERROR(INDEX('Price Data'!N:N,MATCH(TEXT(A1961,"YYYY-MM-DD"),'Price Data'!M:M,0)),"")</f>
        <v>2.9</v>
      </c>
      <c r="K1961" s="10" cm="1">
        <f t="array" ref="K1961">IFERROR(IF(ISNUMBER(J1961),(J1961-INDEX('Price Data'!N:N,MATCH(TEXT(A1961,"YYYY-MM-DD"),'Price Data'!M:M,0)+1))/INDEX('Price Data'!N:N,MATCH(TEXT(A1961,"YYYY-MM-DD"),'Price Data'!M:M,0)+1),""),"")</f>
        <v>1.3986013986014E-2</v>
      </c>
      <c r="L1961" s="34">
        <f>IFERROR(INDEX('Price Data'!Q:Q,MATCH(TEXT(A1961,"YYYY-MM-DD"),'Price Data'!P:P,0)),"")</f>
        <v>2.06</v>
      </c>
      <c r="M1961" s="10" cm="1">
        <f t="array" ref="M1961">IFERROR(IF(ISNUMBER(L1961),(L1961-INDEX('Price Data'!Q:Q,MATCH(TEXT(A1961,"YYYY-MM-DD"),'Price Data'!P:P,0)+1))/INDEX('Price Data'!Q:Q,MATCH(TEXT(A1961,"YYYY-MM-DD"),'Price Data'!P:P,0)+1),""),"")</f>
        <v>-4.8309178743960327E-3</v>
      </c>
      <c r="N1961" s="34">
        <f>IFERROR(INDEX('Price Data'!T:T,MATCH(TEXT(A1961,"YYYY-MM-DD"),'Price Data'!S:S,0)),"")</f>
        <v>1.9</v>
      </c>
      <c r="O1961" s="10" cm="1">
        <f t="array" ref="O1961">IFERROR(IF(ISNUMBER(N1961),(N1961-INDEX('Price Data'!T:T,MATCH(TEXT(A1961,"YYYY-MM-DD"),'Price Data'!S:S,0)+1))/INDEX('Price Data'!T:T,MATCH(TEXT(A1961,"YYYY-MM-DD"),'Price Data'!S:S,0)+1),""),"")</f>
        <v>2.1505376344085919E-2</v>
      </c>
    </row>
    <row r="1962" spans="1:15" x14ac:dyDescent="0.3">
      <c r="A1962" s="8">
        <v>43781</v>
      </c>
      <c r="B1962" s="34">
        <f>IFERROR(INDEX('Price Data'!B:B,MATCH(TEXT(A1962,"YYYY-MM-DD"),'Price Data'!A:A,0)),"")</f>
        <v>23782</v>
      </c>
      <c r="C1962" s="10" cm="1">
        <f t="array" ref="C1962">IFERROR(IF(ISNUMBER(B1962),(B1962-INDEX('Price Data'!B:B,MATCH(TEXT(A1962,"YYYY-MM-DD"),'Price Data'!A:A,0)+1))/INDEX('Price Data'!B:B,MATCH(TEXT(A1962,"YYYY-MM-DD"),'Price Data'!A:A,0)+1),""),"")</f>
        <v>1.2430821626223925E-2</v>
      </c>
      <c r="D1962" s="34">
        <f>IFERROR(INDEX('Price Data'!E:E,MATCH(TEXT(A1962,"YYYY-MM-DD"),'Price Data'!D:D,0)),"")</f>
        <v>12.75</v>
      </c>
      <c r="E1962" s="10" cm="1">
        <f t="array" ref="E1962">IFERROR(IF(ISNUMBER(D1962),(D1962-INDEX('Price Data'!E:E,MATCH(TEXT(A1962,"YYYY-MM-DD"),'Price Data'!D:D,0)+1))/INDEX('Price Data'!E:E,MATCH(TEXT(A1962,"YYYY-MM-DD"),'Price Data'!D:D,0)+1),""),"")</f>
        <v>0.02</v>
      </c>
      <c r="F1962" s="34">
        <f>IFERROR(INDEX('Price Data'!H:H,MATCH(TEXT(A1962,"YYYY-MM-DD"),'Price Data'!G:G,0)),"")</f>
        <v>149.800003</v>
      </c>
      <c r="G1962" s="10" cm="1">
        <f t="array" ref="G1962">IFERROR(IF(ISNUMBER(F1962),(F1962-INDEX('Price Data'!H:H,MATCH(TEXT(A1962,"YYYY-MM-DD"),'Price Data'!G:G,0)+1))/INDEX('Price Data'!H:H,MATCH(TEXT(A1962,"YYYY-MM-DD"),'Price Data'!G:G,0)+1),""),"")</f>
        <v>8.7542289562289825E-3</v>
      </c>
      <c r="H1962" s="34">
        <f>IFERROR(INDEX('Price Data'!K:K,MATCH(TEXT(A1962,"YYYY-MM-DD"),'Price Data'!J:J,0)),"")</f>
        <v>2.38</v>
      </c>
      <c r="I1962" s="10" cm="1">
        <f t="array" ref="I1962">IFERROR(IF(ISNUMBER(H1962),(H1962-INDEX('Price Data'!K:K,MATCH(TEXT(A1962,"YYYY-MM-DD"),'Price Data'!J:J,0)+1))/INDEX('Price Data'!K:K,MATCH(TEXT(A1962,"YYYY-MM-DD"),'Price Data'!J:J,0)+1),""),"")</f>
        <v>8.4745762711864493E-3</v>
      </c>
      <c r="J1962" s="34">
        <f>IFERROR(INDEX('Price Data'!N:N,MATCH(TEXT(A1962,"YYYY-MM-DD"),'Price Data'!M:M,0)),"")</f>
        <v>2.92</v>
      </c>
      <c r="K1962" s="10" cm="1">
        <f t="array" ref="K1962">IFERROR(IF(ISNUMBER(J1962),(J1962-INDEX('Price Data'!N:N,MATCH(TEXT(A1962,"YYYY-MM-DD"),'Price Data'!M:M,0)+1))/INDEX('Price Data'!N:N,MATCH(TEXT(A1962,"YYYY-MM-DD"),'Price Data'!M:M,0)+1),""),"")</f>
        <v>6.896551724137937E-3</v>
      </c>
      <c r="L1962" s="34">
        <f>IFERROR(INDEX('Price Data'!Q:Q,MATCH(TEXT(A1962,"YYYY-MM-DD"),'Price Data'!P:P,0)),"")</f>
        <v>2.0699999999999998</v>
      </c>
      <c r="M1962" s="10" cm="1">
        <f t="array" ref="M1962">IFERROR(IF(ISNUMBER(L1962),(L1962-INDEX('Price Data'!Q:Q,MATCH(TEXT(A1962,"YYYY-MM-DD"),'Price Data'!P:P,0)+1))/INDEX('Price Data'!Q:Q,MATCH(TEXT(A1962,"YYYY-MM-DD"),'Price Data'!P:P,0)+1),""),"")</f>
        <v>4.8543689320387313E-3</v>
      </c>
      <c r="N1962" s="34">
        <f>IFERROR(INDEX('Price Data'!T:T,MATCH(TEXT(A1962,"YYYY-MM-DD"),'Price Data'!S:S,0)),"")</f>
        <v>2.16</v>
      </c>
      <c r="O1962" s="10" cm="1">
        <f t="array" ref="O1962">IFERROR(IF(ISNUMBER(N1962),(N1962-INDEX('Price Data'!T:T,MATCH(TEXT(A1962,"YYYY-MM-DD"),'Price Data'!S:S,0)+1))/INDEX('Price Data'!T:T,MATCH(TEXT(A1962,"YYYY-MM-DD"),'Price Data'!S:S,0)+1),""),"")</f>
        <v>0.13684210526315801</v>
      </c>
    </row>
    <row r="1963" spans="1:15" x14ac:dyDescent="0.3">
      <c r="A1963" s="8">
        <v>43782</v>
      </c>
      <c r="B1963" s="34">
        <f>IFERROR(INDEX('Price Data'!B:B,MATCH(TEXT(A1963,"YYYY-MM-DD"),'Price Data'!A:A,0)),"")</f>
        <v>23578</v>
      </c>
      <c r="C1963" s="10" cm="1">
        <f t="array" ref="C1963">IFERROR(IF(ISNUMBER(B1963),(B1963-INDEX('Price Data'!B:B,MATCH(TEXT(A1963,"YYYY-MM-DD"),'Price Data'!A:A,0)+1))/INDEX('Price Data'!B:B,MATCH(TEXT(A1963,"YYYY-MM-DD"),'Price Data'!A:A,0)+1),""),"")</f>
        <v>-8.5779160709780512E-3</v>
      </c>
      <c r="D1963" s="34">
        <f>IFERROR(INDEX('Price Data'!E:E,MATCH(TEXT(A1963,"YYYY-MM-DD"),'Price Data'!D:D,0)),"")</f>
        <v>12.48</v>
      </c>
      <c r="E1963" s="10" cm="1">
        <f t="array" ref="E1963">IFERROR(IF(ISNUMBER(D1963),(D1963-INDEX('Price Data'!E:E,MATCH(TEXT(A1963,"YYYY-MM-DD"),'Price Data'!D:D,0)+1))/INDEX('Price Data'!E:E,MATCH(TEXT(A1963,"YYYY-MM-DD"),'Price Data'!D:D,0)+1),""),"")</f>
        <v>-2.1176470588235262E-2</v>
      </c>
      <c r="F1963" s="34">
        <f>IFERROR(INDEX('Price Data'!H:H,MATCH(TEXT(A1963,"YYYY-MM-DD"),'Price Data'!G:G,0)),"")</f>
        <v>148</v>
      </c>
      <c r="G1963" s="10" cm="1">
        <f t="array" ref="G1963">IFERROR(IF(ISNUMBER(F1963),(F1963-INDEX('Price Data'!H:H,MATCH(TEXT(A1963,"YYYY-MM-DD"),'Price Data'!G:G,0)+1))/INDEX('Price Data'!H:H,MATCH(TEXT(A1963,"YYYY-MM-DD"),'Price Data'!G:G,0)+1),""),"")</f>
        <v>-1.2016041147876371E-2</v>
      </c>
      <c r="H1963" s="34">
        <f>IFERROR(INDEX('Price Data'!K:K,MATCH(TEXT(A1963,"YYYY-MM-DD"),'Price Data'!J:J,0)),"")</f>
        <v>2.35</v>
      </c>
      <c r="I1963" s="10" cm="1">
        <f t="array" ref="I1963">IFERROR(IF(ISNUMBER(H1963),(H1963-INDEX('Price Data'!K:K,MATCH(TEXT(A1963,"YYYY-MM-DD"),'Price Data'!J:J,0)+1))/INDEX('Price Data'!K:K,MATCH(TEXT(A1963,"YYYY-MM-DD"),'Price Data'!J:J,0)+1),""),"")</f>
        <v>-1.2605042016806641E-2</v>
      </c>
      <c r="J1963" s="34">
        <f>IFERROR(INDEX('Price Data'!N:N,MATCH(TEXT(A1963,"YYYY-MM-DD"),'Price Data'!M:M,0)),"")</f>
        <v>2.94</v>
      </c>
      <c r="K1963" s="10" cm="1">
        <f t="array" ref="K1963">IFERROR(IF(ISNUMBER(J1963),(J1963-INDEX('Price Data'!N:N,MATCH(TEXT(A1963,"YYYY-MM-DD"),'Price Data'!M:M,0)+1))/INDEX('Price Data'!N:N,MATCH(TEXT(A1963,"YYYY-MM-DD"),'Price Data'!M:M,0)+1),""),"")</f>
        <v>6.8493150684931572E-3</v>
      </c>
      <c r="L1963" s="34">
        <f>IFERROR(INDEX('Price Data'!Q:Q,MATCH(TEXT(A1963,"YYYY-MM-DD"),'Price Data'!P:P,0)),"")</f>
        <v>2.0299999999999998</v>
      </c>
      <c r="M1963" s="10" cm="1">
        <f t="array" ref="M1963">IFERROR(IF(ISNUMBER(L1963),(L1963-INDEX('Price Data'!Q:Q,MATCH(TEXT(A1963,"YYYY-MM-DD"),'Price Data'!P:P,0)+1))/INDEX('Price Data'!Q:Q,MATCH(TEXT(A1963,"YYYY-MM-DD"),'Price Data'!P:P,0)+1),""),"")</f>
        <v>-1.9323671497584561E-2</v>
      </c>
      <c r="N1963" s="34">
        <f>IFERROR(INDEX('Price Data'!T:T,MATCH(TEXT(A1963,"YYYY-MM-DD"),'Price Data'!S:S,0)),"")</f>
        <v>2.1</v>
      </c>
      <c r="O1963" s="10" cm="1">
        <f t="array" ref="O1963">IFERROR(IF(ISNUMBER(N1963),(N1963-INDEX('Price Data'!T:T,MATCH(TEXT(A1963,"YYYY-MM-DD"),'Price Data'!S:S,0)+1))/INDEX('Price Data'!T:T,MATCH(TEXT(A1963,"YYYY-MM-DD"),'Price Data'!S:S,0)+1),""),"")</f>
        <v>-2.7777777777777801E-2</v>
      </c>
    </row>
    <row r="1964" spans="1:15" x14ac:dyDescent="0.3">
      <c r="A1964" s="8">
        <v>43783</v>
      </c>
      <c r="B1964" s="34">
        <f>IFERROR(INDEX('Price Data'!B:B,MATCH(TEXT(A1964,"YYYY-MM-DD"),'Price Data'!A:A,0)),"")</f>
        <v>23481</v>
      </c>
      <c r="C1964" s="10" cm="1">
        <f t="array" ref="C1964">IFERROR(IF(ISNUMBER(B1964),(B1964-INDEX('Price Data'!B:B,MATCH(TEXT(A1964,"YYYY-MM-DD"),'Price Data'!A:A,0)+1))/INDEX('Price Data'!B:B,MATCH(TEXT(A1964,"YYYY-MM-DD"),'Price Data'!A:A,0)+1),""),"")</f>
        <v>-4.1140045805411821E-3</v>
      </c>
      <c r="D1964" s="34">
        <f>IFERROR(INDEX('Price Data'!E:E,MATCH(TEXT(A1964,"YYYY-MM-DD"),'Price Data'!D:D,0)),"")</f>
        <v>12.37</v>
      </c>
      <c r="E1964" s="10" cm="1">
        <f t="array" ref="E1964">IFERROR(IF(ISNUMBER(D1964),(D1964-INDEX('Price Data'!E:E,MATCH(TEXT(A1964,"YYYY-MM-DD"),'Price Data'!D:D,0)+1))/INDEX('Price Data'!E:E,MATCH(TEXT(A1964,"YYYY-MM-DD"),'Price Data'!D:D,0)+1),""),"")</f>
        <v>-8.8141025641026612E-3</v>
      </c>
      <c r="F1964" s="34">
        <f>IFERROR(INDEX('Price Data'!H:H,MATCH(TEXT(A1964,"YYYY-MM-DD"),'Price Data'!G:G,0)),"")</f>
        <v>147.800003</v>
      </c>
      <c r="G1964" s="10" cm="1">
        <f t="array" ref="G1964">IFERROR(IF(ISNUMBER(F1964),(F1964-INDEX('Price Data'!H:H,MATCH(TEXT(A1964,"YYYY-MM-DD"),'Price Data'!G:G,0)+1))/INDEX('Price Data'!H:H,MATCH(TEXT(A1964,"YYYY-MM-DD"),'Price Data'!G:G,0)+1),""),"")</f>
        <v>-1.3513310810810554E-3</v>
      </c>
      <c r="H1964" s="34">
        <f>IFERROR(INDEX('Price Data'!K:K,MATCH(TEXT(A1964,"YYYY-MM-DD"),'Price Data'!J:J,0)),"")</f>
        <v>2.33</v>
      </c>
      <c r="I1964" s="10" cm="1">
        <f t="array" ref="I1964">IFERROR(IF(ISNUMBER(H1964),(H1964-INDEX('Price Data'!K:K,MATCH(TEXT(A1964,"YYYY-MM-DD"),'Price Data'!J:J,0)+1))/INDEX('Price Data'!K:K,MATCH(TEXT(A1964,"YYYY-MM-DD"),'Price Data'!J:J,0)+1),""),"")</f>
        <v>-8.5106382978723475E-3</v>
      </c>
      <c r="J1964" s="34">
        <f>IFERROR(INDEX('Price Data'!N:N,MATCH(TEXT(A1964,"YYYY-MM-DD"),'Price Data'!M:M,0)),"")</f>
        <v>2.93</v>
      </c>
      <c r="K1964" s="10" cm="1">
        <f t="array" ref="K1964">IFERROR(IF(ISNUMBER(J1964),(J1964-INDEX('Price Data'!N:N,MATCH(TEXT(A1964,"YYYY-MM-DD"),'Price Data'!M:M,0)+1))/INDEX('Price Data'!N:N,MATCH(TEXT(A1964,"YYYY-MM-DD"),'Price Data'!M:M,0)+1),""),"")</f>
        <v>-3.4013605442176145E-3</v>
      </c>
      <c r="L1964" s="34">
        <f>IFERROR(INDEX('Price Data'!Q:Q,MATCH(TEXT(A1964,"YYYY-MM-DD"),'Price Data'!P:P,0)),"")</f>
        <v>2.02</v>
      </c>
      <c r="M1964" s="10" cm="1">
        <f t="array" ref="M1964">IFERROR(IF(ISNUMBER(L1964),(L1964-INDEX('Price Data'!Q:Q,MATCH(TEXT(A1964,"YYYY-MM-DD"),'Price Data'!P:P,0)+1))/INDEX('Price Data'!Q:Q,MATCH(TEXT(A1964,"YYYY-MM-DD"),'Price Data'!P:P,0)+1),""),"")</f>
        <v>-4.9261083743841316E-3</v>
      </c>
      <c r="N1964" s="34">
        <f>IFERROR(INDEX('Price Data'!T:T,MATCH(TEXT(A1964,"YYYY-MM-DD"),'Price Data'!S:S,0)),"")</f>
        <v>2.09</v>
      </c>
      <c r="O1964" s="10" cm="1">
        <f t="array" ref="O1964">IFERROR(IF(ISNUMBER(N1964),(N1964-INDEX('Price Data'!T:T,MATCH(TEXT(A1964,"YYYY-MM-DD"),'Price Data'!S:S,0)+1))/INDEX('Price Data'!T:T,MATCH(TEXT(A1964,"YYYY-MM-DD"),'Price Data'!S:S,0)+1),""),"")</f>
        <v>-4.7619047619048716E-3</v>
      </c>
    </row>
    <row r="1965" spans="1:15" x14ac:dyDescent="0.3">
      <c r="A1965" s="8">
        <v>43784</v>
      </c>
      <c r="B1965" s="34">
        <f>IFERROR(INDEX('Price Data'!B:B,MATCH(TEXT(A1965,"YYYY-MM-DD"),'Price Data'!A:A,0)),"")</f>
        <v>23589</v>
      </c>
      <c r="C1965" s="10" cm="1">
        <f t="array" ref="C1965">IFERROR(IF(ISNUMBER(B1965),(B1965-INDEX('Price Data'!B:B,MATCH(TEXT(A1965,"YYYY-MM-DD"),'Price Data'!A:A,0)+1))/INDEX('Price Data'!B:B,MATCH(TEXT(A1965,"YYYY-MM-DD"),'Price Data'!A:A,0)+1),""),"")</f>
        <v>4.5994633959371405E-3</v>
      </c>
      <c r="D1965" s="34">
        <f>IFERROR(INDEX('Price Data'!E:E,MATCH(TEXT(A1965,"YYYY-MM-DD"),'Price Data'!D:D,0)),"")</f>
        <v>12.44</v>
      </c>
      <c r="E1965" s="10" cm="1">
        <f t="array" ref="E1965">IFERROR(IF(ISNUMBER(D1965),(D1965-INDEX('Price Data'!E:E,MATCH(TEXT(A1965,"YYYY-MM-DD"),'Price Data'!D:D,0)+1))/INDEX('Price Data'!E:E,MATCH(TEXT(A1965,"YYYY-MM-DD"),'Price Data'!D:D,0)+1),""),"")</f>
        <v>5.6588520614389883E-3</v>
      </c>
      <c r="F1965" s="34">
        <f>IFERROR(INDEX('Price Data'!H:H,MATCH(TEXT(A1965,"YYYY-MM-DD"),'Price Data'!G:G,0)),"")</f>
        <v>147.5</v>
      </c>
      <c r="G1965" s="10" cm="1">
        <f t="array" ref="G1965">IFERROR(IF(ISNUMBER(F1965),(F1965-INDEX('Price Data'!H:H,MATCH(TEXT(A1965,"YYYY-MM-DD"),'Price Data'!G:G,0)+1))/INDEX('Price Data'!H:H,MATCH(TEXT(A1965,"YYYY-MM-DD"),'Price Data'!G:G,0)+1),""),"")</f>
        <v>-2.0297902159041484E-3</v>
      </c>
      <c r="H1965" s="34">
        <f>IFERROR(INDEX('Price Data'!K:K,MATCH(TEXT(A1965,"YYYY-MM-DD"),'Price Data'!J:J,0)),"")</f>
        <v>2.34</v>
      </c>
      <c r="I1965" s="10" cm="1">
        <f t="array" ref="I1965">IFERROR(IF(ISNUMBER(H1965),(H1965-INDEX('Price Data'!K:K,MATCH(TEXT(A1965,"YYYY-MM-DD"),'Price Data'!J:J,0)+1))/INDEX('Price Data'!K:K,MATCH(TEXT(A1965,"YYYY-MM-DD"),'Price Data'!J:J,0)+1),""),"")</f>
        <v>4.2918454935621398E-3</v>
      </c>
      <c r="J1965" s="34">
        <f>IFERROR(INDEX('Price Data'!N:N,MATCH(TEXT(A1965,"YYYY-MM-DD"),'Price Data'!M:M,0)),"")</f>
        <v>2.96</v>
      </c>
      <c r="K1965" s="10" cm="1">
        <f t="array" ref="K1965">IFERROR(IF(ISNUMBER(J1965),(J1965-INDEX('Price Data'!N:N,MATCH(TEXT(A1965,"YYYY-MM-DD"),'Price Data'!M:M,0)+1))/INDEX('Price Data'!N:N,MATCH(TEXT(A1965,"YYYY-MM-DD"),'Price Data'!M:M,0)+1),""),"")</f>
        <v>1.0238907849829284E-2</v>
      </c>
      <c r="L1965" s="34">
        <f>IFERROR(INDEX('Price Data'!Q:Q,MATCH(TEXT(A1965,"YYYY-MM-DD"),'Price Data'!P:P,0)),"")</f>
        <v>2.02</v>
      </c>
      <c r="M1965" s="10" cm="1">
        <f t="array" ref="M1965">IFERROR(IF(ISNUMBER(L1965),(L1965-INDEX('Price Data'!Q:Q,MATCH(TEXT(A1965,"YYYY-MM-DD"),'Price Data'!P:P,0)+1))/INDEX('Price Data'!Q:Q,MATCH(TEXT(A1965,"YYYY-MM-DD"),'Price Data'!P:P,0)+1),""),"")</f>
        <v>0</v>
      </c>
      <c r="N1965" s="34">
        <f>IFERROR(INDEX('Price Data'!T:T,MATCH(TEXT(A1965,"YYYY-MM-DD"),'Price Data'!S:S,0)),"")</f>
        <v>2.09</v>
      </c>
      <c r="O1965" s="10" cm="1">
        <f t="array" ref="O1965">IFERROR(IF(ISNUMBER(N1965),(N1965-INDEX('Price Data'!T:T,MATCH(TEXT(A1965,"YYYY-MM-DD"),'Price Data'!S:S,0)+1))/INDEX('Price Data'!T:T,MATCH(TEXT(A1965,"YYYY-MM-DD"),'Price Data'!S:S,0)+1),""),"")</f>
        <v>0</v>
      </c>
    </row>
    <row r="1966" spans="1:15" x14ac:dyDescent="0.3">
      <c r="A1966" s="8">
        <v>43785</v>
      </c>
      <c r="B1966" s="34" t="str">
        <f>IFERROR(INDEX('Price Data'!B:B,MATCH(TEXT(A1966,"YYYY-MM-DD"),'Price Data'!A:A,0)),"")</f>
        <v/>
      </c>
      <c r="C1966" s="10" t="str" cm="1">
        <f t="array" ref="C1966">IFERROR(IF(ISNUMBER(B1966),(B1966-INDEX('Price Data'!B:B,MATCH(TEXT(A1966,"YYYY-MM-DD"),'Price Data'!A:A,0)+1))/INDEX('Price Data'!B:B,MATCH(TEXT(A1966,"YYYY-MM-DD"),'Price Data'!A:A,0)+1),""),"")</f>
        <v/>
      </c>
      <c r="D1966" s="34" t="str">
        <f>IFERROR(INDEX('Price Data'!E:E,MATCH(TEXT(A1966,"YYYY-MM-DD"),'Price Data'!D:D,0)),"")</f>
        <v/>
      </c>
      <c r="E1966" s="10" t="str" cm="1">
        <f t="array" ref="E1966">IFERROR(IF(ISNUMBER(D1966),(D1966-INDEX('Price Data'!E:E,MATCH(TEXT(A1966,"YYYY-MM-DD"),'Price Data'!D:D,0)+1))/INDEX('Price Data'!E:E,MATCH(TEXT(A1966,"YYYY-MM-DD"),'Price Data'!D:D,0)+1),""),"")</f>
        <v/>
      </c>
      <c r="F1966" s="34" t="str">
        <f>IFERROR(INDEX('Price Data'!H:H,MATCH(TEXT(A1966,"YYYY-MM-DD"),'Price Data'!G:G,0)),"")</f>
        <v/>
      </c>
      <c r="G1966" s="10" t="str" cm="1">
        <f t="array" ref="G1966">IFERROR(IF(ISNUMBER(F1966),(F1966-INDEX('Price Data'!H:H,MATCH(TEXT(A1966,"YYYY-MM-DD"),'Price Data'!G:G,0)+1))/INDEX('Price Data'!H:H,MATCH(TEXT(A1966,"YYYY-MM-DD"),'Price Data'!G:G,0)+1),""),"")</f>
        <v/>
      </c>
      <c r="H1966" s="34" t="str">
        <f>IFERROR(INDEX('Price Data'!K:K,MATCH(TEXT(A1966,"YYYY-MM-DD"),'Price Data'!J:J,0)),"")</f>
        <v/>
      </c>
      <c r="I1966" s="10" t="str" cm="1">
        <f t="array" ref="I1966">IFERROR(IF(ISNUMBER(H1966),(H1966-INDEX('Price Data'!K:K,MATCH(TEXT(A1966,"YYYY-MM-DD"),'Price Data'!J:J,0)+1))/INDEX('Price Data'!K:K,MATCH(TEXT(A1966,"YYYY-MM-DD"),'Price Data'!J:J,0)+1),""),"")</f>
        <v/>
      </c>
      <c r="J1966" s="34" t="str">
        <f>IFERROR(INDEX('Price Data'!N:N,MATCH(TEXT(A1966,"YYYY-MM-DD"),'Price Data'!M:M,0)),"")</f>
        <v/>
      </c>
      <c r="K1966" s="10" t="str" cm="1">
        <f t="array" ref="K1966">IFERROR(IF(ISNUMBER(J1966),(J1966-INDEX('Price Data'!N:N,MATCH(TEXT(A1966,"YYYY-MM-DD"),'Price Data'!M:M,0)+1))/INDEX('Price Data'!N:N,MATCH(TEXT(A1966,"YYYY-MM-DD"),'Price Data'!M:M,0)+1),""),"")</f>
        <v/>
      </c>
      <c r="L1966" s="34" t="str">
        <f>IFERROR(INDEX('Price Data'!Q:Q,MATCH(TEXT(A1966,"YYYY-MM-DD"),'Price Data'!P:P,0)),"")</f>
        <v/>
      </c>
      <c r="M1966" s="10" t="str" cm="1">
        <f t="array" ref="M1966">IFERROR(IF(ISNUMBER(L1966),(L1966-INDEX('Price Data'!Q:Q,MATCH(TEXT(A1966,"YYYY-MM-DD"),'Price Data'!P:P,0)+1))/INDEX('Price Data'!Q:Q,MATCH(TEXT(A1966,"YYYY-MM-DD"),'Price Data'!P:P,0)+1),""),"")</f>
        <v/>
      </c>
      <c r="N1966" s="34" t="str">
        <f>IFERROR(INDEX('Price Data'!T:T,MATCH(TEXT(A1966,"YYYY-MM-DD"),'Price Data'!S:S,0)),"")</f>
        <v/>
      </c>
      <c r="O1966" s="10" t="str" cm="1">
        <f t="array" ref="O1966">IFERROR(IF(ISNUMBER(N1966),(N1966-INDEX('Price Data'!T:T,MATCH(TEXT(A1966,"YYYY-MM-DD"),'Price Data'!S:S,0)+1))/INDEX('Price Data'!T:T,MATCH(TEXT(A1966,"YYYY-MM-DD"),'Price Data'!S:S,0)+1),""),"")</f>
        <v/>
      </c>
    </row>
    <row r="1967" spans="1:15" x14ac:dyDescent="0.3">
      <c r="A1967" s="8">
        <v>43786</v>
      </c>
      <c r="B1967" s="34" t="str">
        <f>IFERROR(INDEX('Price Data'!B:B,MATCH(TEXT(A1967,"YYYY-MM-DD"),'Price Data'!A:A,0)),"")</f>
        <v/>
      </c>
      <c r="C1967" s="10" t="str" cm="1">
        <f t="array" ref="C1967">IFERROR(IF(ISNUMBER(B1967),(B1967-INDEX('Price Data'!B:B,MATCH(TEXT(A1967,"YYYY-MM-DD"),'Price Data'!A:A,0)+1))/INDEX('Price Data'!B:B,MATCH(TEXT(A1967,"YYYY-MM-DD"),'Price Data'!A:A,0)+1),""),"")</f>
        <v/>
      </c>
      <c r="D1967" s="34" t="str">
        <f>IFERROR(INDEX('Price Data'!E:E,MATCH(TEXT(A1967,"YYYY-MM-DD"),'Price Data'!D:D,0)),"")</f>
        <v/>
      </c>
      <c r="E1967" s="10" t="str" cm="1">
        <f t="array" ref="E1967">IFERROR(IF(ISNUMBER(D1967),(D1967-INDEX('Price Data'!E:E,MATCH(TEXT(A1967,"YYYY-MM-DD"),'Price Data'!D:D,0)+1))/INDEX('Price Data'!E:E,MATCH(TEXT(A1967,"YYYY-MM-DD"),'Price Data'!D:D,0)+1),""),"")</f>
        <v/>
      </c>
      <c r="F1967" s="34" t="str">
        <f>IFERROR(INDEX('Price Data'!H:H,MATCH(TEXT(A1967,"YYYY-MM-DD"),'Price Data'!G:G,0)),"")</f>
        <v/>
      </c>
      <c r="G1967" s="10" t="str" cm="1">
        <f t="array" ref="G1967">IFERROR(IF(ISNUMBER(F1967),(F1967-INDEX('Price Data'!H:H,MATCH(TEXT(A1967,"YYYY-MM-DD"),'Price Data'!G:G,0)+1))/INDEX('Price Data'!H:H,MATCH(TEXT(A1967,"YYYY-MM-DD"),'Price Data'!G:G,0)+1),""),"")</f>
        <v/>
      </c>
      <c r="H1967" s="34" t="str">
        <f>IFERROR(INDEX('Price Data'!K:K,MATCH(TEXT(A1967,"YYYY-MM-DD"),'Price Data'!J:J,0)),"")</f>
        <v/>
      </c>
      <c r="I1967" s="10" t="str" cm="1">
        <f t="array" ref="I1967">IFERROR(IF(ISNUMBER(H1967),(H1967-INDEX('Price Data'!K:K,MATCH(TEXT(A1967,"YYYY-MM-DD"),'Price Data'!J:J,0)+1))/INDEX('Price Data'!K:K,MATCH(TEXT(A1967,"YYYY-MM-DD"),'Price Data'!J:J,0)+1),""),"")</f>
        <v/>
      </c>
      <c r="J1967" s="34" t="str">
        <f>IFERROR(INDEX('Price Data'!N:N,MATCH(TEXT(A1967,"YYYY-MM-DD"),'Price Data'!M:M,0)),"")</f>
        <v/>
      </c>
      <c r="K1967" s="10" t="str" cm="1">
        <f t="array" ref="K1967">IFERROR(IF(ISNUMBER(J1967),(J1967-INDEX('Price Data'!N:N,MATCH(TEXT(A1967,"YYYY-MM-DD"),'Price Data'!M:M,0)+1))/INDEX('Price Data'!N:N,MATCH(TEXT(A1967,"YYYY-MM-DD"),'Price Data'!M:M,0)+1),""),"")</f>
        <v/>
      </c>
      <c r="L1967" s="34" t="str">
        <f>IFERROR(INDEX('Price Data'!Q:Q,MATCH(TEXT(A1967,"YYYY-MM-DD"),'Price Data'!P:P,0)),"")</f>
        <v/>
      </c>
      <c r="M1967" s="10" t="str" cm="1">
        <f t="array" ref="M1967">IFERROR(IF(ISNUMBER(L1967),(L1967-INDEX('Price Data'!Q:Q,MATCH(TEXT(A1967,"YYYY-MM-DD"),'Price Data'!P:P,0)+1))/INDEX('Price Data'!Q:Q,MATCH(TEXT(A1967,"YYYY-MM-DD"),'Price Data'!P:P,0)+1),""),"")</f>
        <v/>
      </c>
      <c r="N1967" s="34" t="str">
        <f>IFERROR(INDEX('Price Data'!T:T,MATCH(TEXT(A1967,"YYYY-MM-DD"),'Price Data'!S:S,0)),"")</f>
        <v/>
      </c>
      <c r="O1967" s="10" t="str" cm="1">
        <f t="array" ref="O1967">IFERROR(IF(ISNUMBER(N1967),(N1967-INDEX('Price Data'!T:T,MATCH(TEXT(A1967,"YYYY-MM-DD"),'Price Data'!S:S,0)+1))/INDEX('Price Data'!T:T,MATCH(TEXT(A1967,"YYYY-MM-DD"),'Price Data'!S:S,0)+1),""),"")</f>
        <v/>
      </c>
    </row>
    <row r="1968" spans="1:15" x14ac:dyDescent="0.3">
      <c r="A1968" s="8">
        <v>43787</v>
      </c>
      <c r="B1968" s="34">
        <f>IFERROR(INDEX('Price Data'!B:B,MATCH(TEXT(A1968,"YYYY-MM-DD"),'Price Data'!A:A,0)),"")</f>
        <v>23464</v>
      </c>
      <c r="C1968" s="10" cm="1">
        <f t="array" ref="C1968">IFERROR(IF(ISNUMBER(B1968),(B1968-INDEX('Price Data'!B:B,MATCH(TEXT(A1968,"YYYY-MM-DD"),'Price Data'!A:A,0)+1))/INDEX('Price Data'!B:B,MATCH(TEXT(A1968,"YYYY-MM-DD"),'Price Data'!A:A,0)+1),""),"")</f>
        <v>-5.2990800796981642E-3</v>
      </c>
      <c r="D1968" s="34">
        <f>IFERROR(INDEX('Price Data'!E:E,MATCH(TEXT(A1968,"YYYY-MM-DD"),'Price Data'!D:D,0)),"")</f>
        <v>12.34</v>
      </c>
      <c r="E1968" s="10" cm="1">
        <f t="array" ref="E1968">IFERROR(IF(ISNUMBER(D1968),(D1968-INDEX('Price Data'!E:E,MATCH(TEXT(A1968,"YYYY-MM-DD"),'Price Data'!D:D,0)+1))/INDEX('Price Data'!E:E,MATCH(TEXT(A1968,"YYYY-MM-DD"),'Price Data'!D:D,0)+1),""),"")</f>
        <v>-8.0385852090031872E-3</v>
      </c>
      <c r="F1968" s="34">
        <f>IFERROR(INDEX('Price Data'!H:H,MATCH(TEXT(A1968,"YYYY-MM-DD"),'Price Data'!G:G,0)),"")</f>
        <v>148.5</v>
      </c>
      <c r="G1968" s="10" cm="1">
        <f t="array" ref="G1968">IFERROR(IF(ISNUMBER(F1968),(F1968-INDEX('Price Data'!H:H,MATCH(TEXT(A1968,"YYYY-MM-DD"),'Price Data'!G:G,0)+1))/INDEX('Price Data'!H:H,MATCH(TEXT(A1968,"YYYY-MM-DD"),'Price Data'!G:G,0)+1),""),"")</f>
        <v>6.7796610169491523E-3</v>
      </c>
      <c r="H1968" s="34">
        <f>IFERROR(INDEX('Price Data'!K:K,MATCH(TEXT(A1968,"YYYY-MM-DD"),'Price Data'!J:J,0)),"")</f>
        <v>2.35</v>
      </c>
      <c r="I1968" s="10" cm="1">
        <f t="array" ref="I1968">IFERROR(IF(ISNUMBER(H1968),(H1968-INDEX('Price Data'!K:K,MATCH(TEXT(A1968,"YYYY-MM-DD"),'Price Data'!J:J,0)+1))/INDEX('Price Data'!K:K,MATCH(TEXT(A1968,"YYYY-MM-DD"),'Price Data'!J:J,0)+1),""),"")</f>
        <v>4.2735042735043728E-3</v>
      </c>
      <c r="J1968" s="34">
        <f>IFERROR(INDEX('Price Data'!N:N,MATCH(TEXT(A1968,"YYYY-MM-DD"),'Price Data'!M:M,0)),"")</f>
        <v>2.99</v>
      </c>
      <c r="K1968" s="10" cm="1">
        <f t="array" ref="K1968">IFERROR(IF(ISNUMBER(J1968),(J1968-INDEX('Price Data'!N:N,MATCH(TEXT(A1968,"YYYY-MM-DD"),'Price Data'!M:M,0)+1))/INDEX('Price Data'!N:N,MATCH(TEXT(A1968,"YYYY-MM-DD"),'Price Data'!M:M,0)+1),""),"")</f>
        <v>1.0135135135135219E-2</v>
      </c>
      <c r="L1968" s="34">
        <f>IFERROR(INDEX('Price Data'!Q:Q,MATCH(TEXT(A1968,"YYYY-MM-DD"),'Price Data'!P:P,0)),"")</f>
        <v>2.04</v>
      </c>
      <c r="M1968" s="10" cm="1">
        <f t="array" ref="M1968">IFERROR(IF(ISNUMBER(L1968),(L1968-INDEX('Price Data'!Q:Q,MATCH(TEXT(A1968,"YYYY-MM-DD"),'Price Data'!P:P,0)+1))/INDEX('Price Data'!Q:Q,MATCH(TEXT(A1968,"YYYY-MM-DD"),'Price Data'!P:P,0)+1),""),"")</f>
        <v>9.9009900990099098E-3</v>
      </c>
      <c r="N1968" s="34">
        <f>IFERROR(INDEX('Price Data'!T:T,MATCH(TEXT(A1968,"YYYY-MM-DD"),'Price Data'!S:S,0)),"")</f>
        <v>2.0499999999999998</v>
      </c>
      <c r="O1968" s="10" cm="1">
        <f t="array" ref="O1968">IFERROR(IF(ISNUMBER(N1968),(N1968-INDEX('Price Data'!T:T,MATCH(TEXT(A1968,"YYYY-MM-DD"),'Price Data'!S:S,0)+1))/INDEX('Price Data'!T:T,MATCH(TEXT(A1968,"YYYY-MM-DD"),'Price Data'!S:S,0)+1),""),"")</f>
        <v>-1.9138755980861261E-2</v>
      </c>
    </row>
    <row r="1969" spans="1:15" x14ac:dyDescent="0.3">
      <c r="A1969" s="8">
        <v>43788</v>
      </c>
      <c r="B1969" s="34">
        <f>IFERROR(INDEX('Price Data'!B:B,MATCH(TEXT(A1969,"YYYY-MM-DD"),'Price Data'!A:A,0)),"")</f>
        <v>23329</v>
      </c>
      <c r="C1969" s="10" cm="1">
        <f t="array" ref="C1969">IFERROR(IF(ISNUMBER(B1969),(B1969-INDEX('Price Data'!B:B,MATCH(TEXT(A1969,"YYYY-MM-DD"),'Price Data'!A:A,0)+1))/INDEX('Price Data'!B:B,MATCH(TEXT(A1969,"YYYY-MM-DD"),'Price Data'!A:A,0)+1),""),"")</f>
        <v>-5.7534947153085577E-3</v>
      </c>
      <c r="D1969" s="34">
        <f>IFERROR(INDEX('Price Data'!E:E,MATCH(TEXT(A1969,"YYYY-MM-DD"),'Price Data'!D:D,0)),"")</f>
        <v>12.38</v>
      </c>
      <c r="E1969" s="10" cm="1">
        <f t="array" ref="E1969">IFERROR(IF(ISNUMBER(D1969),(D1969-INDEX('Price Data'!E:E,MATCH(TEXT(A1969,"YYYY-MM-DD"),'Price Data'!D:D,0)+1))/INDEX('Price Data'!E:E,MATCH(TEXT(A1969,"YYYY-MM-DD"),'Price Data'!D:D,0)+1),""),"")</f>
        <v>3.2414910858995886E-3</v>
      </c>
      <c r="F1969" s="34">
        <f>IFERROR(INDEX('Price Data'!H:H,MATCH(TEXT(A1969,"YYYY-MM-DD"),'Price Data'!G:G,0)),"")</f>
        <v>146.10000600000001</v>
      </c>
      <c r="G1969" s="10" cm="1">
        <f t="array" ref="G1969">IFERROR(IF(ISNUMBER(F1969),(F1969-INDEX('Price Data'!H:H,MATCH(TEXT(A1969,"YYYY-MM-DD"),'Price Data'!G:G,0)+1))/INDEX('Price Data'!H:H,MATCH(TEXT(A1969,"YYYY-MM-DD"),'Price Data'!G:G,0)+1),""),"")</f>
        <v>-1.6161575757575708E-2</v>
      </c>
      <c r="H1969" s="34">
        <f>IFERROR(INDEX('Price Data'!K:K,MATCH(TEXT(A1969,"YYYY-MM-DD"),'Price Data'!J:J,0)),"")</f>
        <v>2.35</v>
      </c>
      <c r="I1969" s="10" cm="1">
        <f t="array" ref="I1969">IFERROR(IF(ISNUMBER(H1969),(H1969-INDEX('Price Data'!K:K,MATCH(TEXT(A1969,"YYYY-MM-DD"),'Price Data'!J:J,0)+1))/INDEX('Price Data'!K:K,MATCH(TEXT(A1969,"YYYY-MM-DD"),'Price Data'!J:J,0)+1),""),"")</f>
        <v>0</v>
      </c>
      <c r="J1969" s="34">
        <f>IFERROR(INDEX('Price Data'!N:N,MATCH(TEXT(A1969,"YYYY-MM-DD"),'Price Data'!M:M,0)),"")</f>
        <v>3.08</v>
      </c>
      <c r="K1969" s="10" cm="1">
        <f t="array" ref="K1969">IFERROR(IF(ISNUMBER(J1969),(J1969-INDEX('Price Data'!N:N,MATCH(TEXT(A1969,"YYYY-MM-DD"),'Price Data'!M:M,0)+1))/INDEX('Price Data'!N:N,MATCH(TEXT(A1969,"YYYY-MM-DD"),'Price Data'!M:M,0)+1),""),"")</f>
        <v>3.0100334448160484E-2</v>
      </c>
      <c r="L1969" s="34">
        <f>IFERROR(INDEX('Price Data'!Q:Q,MATCH(TEXT(A1969,"YYYY-MM-DD"),'Price Data'!P:P,0)),"")</f>
        <v>2.02</v>
      </c>
      <c r="M1969" s="10" cm="1">
        <f t="array" ref="M1969">IFERROR(IF(ISNUMBER(L1969),(L1969-INDEX('Price Data'!Q:Q,MATCH(TEXT(A1969,"YYYY-MM-DD"),'Price Data'!P:P,0)+1))/INDEX('Price Data'!Q:Q,MATCH(TEXT(A1969,"YYYY-MM-DD"),'Price Data'!P:P,0)+1),""),"")</f>
        <v>-9.8039215686274595E-3</v>
      </c>
      <c r="N1969" s="34">
        <f>IFERROR(INDEX('Price Data'!T:T,MATCH(TEXT(A1969,"YYYY-MM-DD"),'Price Data'!S:S,0)),"")</f>
        <v>2.04</v>
      </c>
      <c r="O1969" s="10" cm="1">
        <f t="array" ref="O1969">IFERROR(IF(ISNUMBER(N1969),(N1969-INDEX('Price Data'!T:T,MATCH(TEXT(A1969,"YYYY-MM-DD"),'Price Data'!S:S,0)+1))/INDEX('Price Data'!T:T,MATCH(TEXT(A1969,"YYYY-MM-DD"),'Price Data'!S:S,0)+1),""),"")</f>
        <v>-4.8780487804877017E-3</v>
      </c>
    </row>
    <row r="1970" spans="1:15" x14ac:dyDescent="0.3">
      <c r="A1970" s="8">
        <v>43789</v>
      </c>
      <c r="B1970" s="34">
        <f>IFERROR(INDEX('Price Data'!B:B,MATCH(TEXT(A1970,"YYYY-MM-DD"),'Price Data'!A:A,0)),"")</f>
        <v>23352</v>
      </c>
      <c r="C1970" s="10" cm="1">
        <f t="array" ref="C1970">IFERROR(IF(ISNUMBER(B1970),(B1970-INDEX('Price Data'!B:B,MATCH(TEXT(A1970,"YYYY-MM-DD"),'Price Data'!A:A,0)+1))/INDEX('Price Data'!B:B,MATCH(TEXT(A1970,"YYYY-MM-DD"),'Price Data'!A:A,0)+1),""),"")</f>
        <v>9.8589738094217506E-4</v>
      </c>
      <c r="D1970" s="34">
        <f>IFERROR(INDEX('Price Data'!E:E,MATCH(TEXT(A1970,"YYYY-MM-DD"),'Price Data'!D:D,0)),"")</f>
        <v>12.36</v>
      </c>
      <c r="E1970" s="10" cm="1">
        <f t="array" ref="E1970">IFERROR(IF(ISNUMBER(D1970),(D1970-INDEX('Price Data'!E:E,MATCH(TEXT(A1970,"YYYY-MM-DD"),'Price Data'!D:D,0)+1))/INDEX('Price Data'!E:E,MATCH(TEXT(A1970,"YYYY-MM-DD"),'Price Data'!D:D,0)+1),""),"")</f>
        <v>-1.6155088852989781E-3</v>
      </c>
      <c r="F1970" s="34">
        <f>IFERROR(INDEX('Price Data'!H:H,MATCH(TEXT(A1970,"YYYY-MM-DD"),'Price Data'!G:G,0)),"")</f>
        <v>145.89999399999999</v>
      </c>
      <c r="G1970" s="10" cm="1">
        <f t="array" ref="G1970">IFERROR(IF(ISNUMBER(F1970),(F1970-INDEX('Price Data'!H:H,MATCH(TEXT(A1970,"YYYY-MM-DD"),'Price Data'!G:G,0)+1))/INDEX('Price Data'!H:H,MATCH(TEXT(A1970,"YYYY-MM-DD"),'Price Data'!G:G,0)+1),""),"")</f>
        <v>-1.3690074728676955E-3</v>
      </c>
      <c r="H1970" s="34">
        <f>IFERROR(INDEX('Price Data'!K:K,MATCH(TEXT(A1970,"YYYY-MM-DD"),'Price Data'!J:J,0)),"")</f>
        <v>2.35</v>
      </c>
      <c r="I1970" s="10" cm="1">
        <f t="array" ref="I1970">IFERROR(IF(ISNUMBER(H1970),(H1970-INDEX('Price Data'!K:K,MATCH(TEXT(A1970,"YYYY-MM-DD"),'Price Data'!J:J,0)+1))/INDEX('Price Data'!K:K,MATCH(TEXT(A1970,"YYYY-MM-DD"),'Price Data'!J:J,0)+1),""),"")</f>
        <v>0</v>
      </c>
      <c r="J1970" s="34">
        <f>IFERROR(INDEX('Price Data'!N:N,MATCH(TEXT(A1970,"YYYY-MM-DD"),'Price Data'!M:M,0)),"")</f>
        <v>3.12</v>
      </c>
      <c r="K1970" s="10" cm="1">
        <f t="array" ref="K1970">IFERROR(IF(ISNUMBER(J1970),(J1970-INDEX('Price Data'!N:N,MATCH(TEXT(A1970,"YYYY-MM-DD"),'Price Data'!M:M,0)+1))/INDEX('Price Data'!N:N,MATCH(TEXT(A1970,"YYYY-MM-DD"),'Price Data'!M:M,0)+1),""),"")</f>
        <v>1.2987012987012998E-2</v>
      </c>
      <c r="L1970" s="34">
        <f>IFERROR(INDEX('Price Data'!Q:Q,MATCH(TEXT(A1970,"YYYY-MM-DD"),'Price Data'!P:P,0)),"")</f>
        <v>2</v>
      </c>
      <c r="M1970" s="10" cm="1">
        <f t="array" ref="M1970">IFERROR(IF(ISNUMBER(L1970),(L1970-INDEX('Price Data'!Q:Q,MATCH(TEXT(A1970,"YYYY-MM-DD"),'Price Data'!P:P,0)+1))/INDEX('Price Data'!Q:Q,MATCH(TEXT(A1970,"YYYY-MM-DD"),'Price Data'!P:P,0)+1),""),"")</f>
        <v>-9.9009900990099098E-3</v>
      </c>
      <c r="N1970" s="34">
        <f>IFERROR(INDEX('Price Data'!T:T,MATCH(TEXT(A1970,"YYYY-MM-DD"),'Price Data'!S:S,0)),"")</f>
        <v>2.02</v>
      </c>
      <c r="O1970" s="10" cm="1">
        <f t="array" ref="O1970">IFERROR(IF(ISNUMBER(N1970),(N1970-INDEX('Price Data'!T:T,MATCH(TEXT(A1970,"YYYY-MM-DD"),'Price Data'!S:S,0)+1))/INDEX('Price Data'!T:T,MATCH(TEXT(A1970,"YYYY-MM-DD"),'Price Data'!S:S,0)+1),""),"")</f>
        <v>-9.8039215686274595E-3</v>
      </c>
    </row>
    <row r="1971" spans="1:15" x14ac:dyDescent="0.3">
      <c r="A1971" s="8">
        <v>43790</v>
      </c>
      <c r="B1971" s="34">
        <f>IFERROR(INDEX('Price Data'!B:B,MATCH(TEXT(A1971,"YYYY-MM-DD"),'Price Data'!A:A,0)),"")</f>
        <v>23280</v>
      </c>
      <c r="C1971" s="10" cm="1">
        <f t="array" ref="C1971">IFERROR(IF(ISNUMBER(B1971),(B1971-INDEX('Price Data'!B:B,MATCH(TEXT(A1971,"YYYY-MM-DD"),'Price Data'!A:A,0)+1))/INDEX('Price Data'!B:B,MATCH(TEXT(A1971,"YYYY-MM-DD"),'Price Data'!A:A,0)+1),""),"")</f>
        <v>-3.0832476875642342E-3</v>
      </c>
      <c r="D1971" s="34">
        <f>IFERROR(INDEX('Price Data'!E:E,MATCH(TEXT(A1971,"YYYY-MM-DD"),'Price Data'!D:D,0)),"")</f>
        <v>12.47</v>
      </c>
      <c r="E1971" s="10" cm="1">
        <f t="array" ref="E1971">IFERROR(IF(ISNUMBER(D1971),(D1971-INDEX('Price Data'!E:E,MATCH(TEXT(A1971,"YYYY-MM-DD"),'Price Data'!D:D,0)+1))/INDEX('Price Data'!E:E,MATCH(TEXT(A1971,"YYYY-MM-DD"),'Price Data'!D:D,0)+1),""),"")</f>
        <v>8.8996763754046297E-3</v>
      </c>
      <c r="F1971" s="34">
        <f>IFERROR(INDEX('Price Data'!H:H,MATCH(TEXT(A1971,"YYYY-MM-DD"),'Price Data'!G:G,0)),"")</f>
        <v>147.5</v>
      </c>
      <c r="G1971" s="10" cm="1">
        <f t="array" ref="G1971">IFERROR(IF(ISNUMBER(F1971),(F1971-INDEX('Price Data'!H:H,MATCH(TEXT(A1971,"YYYY-MM-DD"),'Price Data'!G:G,0)+1))/INDEX('Price Data'!H:H,MATCH(TEXT(A1971,"YYYY-MM-DD"),'Price Data'!G:G,0)+1),""),"")</f>
        <v>1.0966456928024327E-2</v>
      </c>
      <c r="H1971" s="34">
        <f>IFERROR(INDEX('Price Data'!K:K,MATCH(TEXT(A1971,"YYYY-MM-DD"),'Price Data'!J:J,0)),"")</f>
        <v>2.35</v>
      </c>
      <c r="I1971" s="10" cm="1">
        <f t="array" ref="I1971">IFERROR(IF(ISNUMBER(H1971),(H1971-INDEX('Price Data'!K:K,MATCH(TEXT(A1971,"YYYY-MM-DD"),'Price Data'!J:J,0)+1))/INDEX('Price Data'!K:K,MATCH(TEXT(A1971,"YYYY-MM-DD"),'Price Data'!J:J,0)+1),""),"")</f>
        <v>0</v>
      </c>
      <c r="J1971" s="34">
        <f>IFERROR(INDEX('Price Data'!N:N,MATCH(TEXT(A1971,"YYYY-MM-DD"),'Price Data'!M:M,0)),"")</f>
        <v>3.1</v>
      </c>
      <c r="K1971" s="10" cm="1">
        <f t="array" ref="K1971">IFERROR(IF(ISNUMBER(J1971),(J1971-INDEX('Price Data'!N:N,MATCH(TEXT(A1971,"YYYY-MM-DD"),'Price Data'!M:M,0)+1))/INDEX('Price Data'!N:N,MATCH(TEXT(A1971,"YYYY-MM-DD"),'Price Data'!M:M,0)+1),""),"")</f>
        <v>-6.4102564102564161E-3</v>
      </c>
      <c r="L1971" s="34">
        <f>IFERROR(INDEX('Price Data'!Q:Q,MATCH(TEXT(A1971,"YYYY-MM-DD"),'Price Data'!P:P,0)),"")</f>
        <v>2.06</v>
      </c>
      <c r="M1971" s="10" cm="1">
        <f t="array" ref="M1971">IFERROR(IF(ISNUMBER(L1971),(L1971-INDEX('Price Data'!Q:Q,MATCH(TEXT(A1971,"YYYY-MM-DD"),'Price Data'!P:P,0)+1))/INDEX('Price Data'!Q:Q,MATCH(TEXT(A1971,"YYYY-MM-DD"),'Price Data'!P:P,0)+1),""),"")</f>
        <v>3.0000000000000027E-2</v>
      </c>
      <c r="N1971" s="34">
        <f>IFERROR(INDEX('Price Data'!T:T,MATCH(TEXT(A1971,"YYYY-MM-DD"),'Price Data'!S:S,0)),"")</f>
        <v>2.06</v>
      </c>
      <c r="O1971" s="10" cm="1">
        <f t="array" ref="O1971">IFERROR(IF(ISNUMBER(N1971),(N1971-INDEX('Price Data'!T:T,MATCH(TEXT(A1971,"YYYY-MM-DD"),'Price Data'!S:S,0)+1))/INDEX('Price Data'!T:T,MATCH(TEXT(A1971,"YYYY-MM-DD"),'Price Data'!S:S,0)+1),""),"")</f>
        <v>1.980198019801982E-2</v>
      </c>
    </row>
    <row r="1972" spans="1:15" x14ac:dyDescent="0.3">
      <c r="A1972" s="8">
        <v>43791</v>
      </c>
      <c r="B1972" s="34">
        <f>IFERROR(INDEX('Price Data'!B:B,MATCH(TEXT(A1972,"YYYY-MM-DD"),'Price Data'!A:A,0)),"")</f>
        <v>23260</v>
      </c>
      <c r="C1972" s="10" cm="1">
        <f t="array" ref="C1972">IFERROR(IF(ISNUMBER(B1972),(B1972-INDEX('Price Data'!B:B,MATCH(TEXT(A1972,"YYYY-MM-DD"),'Price Data'!A:A,0)+1))/INDEX('Price Data'!B:B,MATCH(TEXT(A1972,"YYYY-MM-DD"),'Price Data'!A:A,0)+1),""),"")</f>
        <v>-8.5910652920962198E-4</v>
      </c>
      <c r="D1972" s="34">
        <f>IFERROR(INDEX('Price Data'!E:E,MATCH(TEXT(A1972,"YYYY-MM-DD"),'Price Data'!D:D,0)),"")</f>
        <v>12.44</v>
      </c>
      <c r="E1972" s="10" cm="1">
        <f t="array" ref="E1972">IFERROR(IF(ISNUMBER(D1972),(D1972-INDEX('Price Data'!E:E,MATCH(TEXT(A1972,"YYYY-MM-DD"),'Price Data'!D:D,0)+1))/INDEX('Price Data'!E:E,MATCH(TEXT(A1972,"YYYY-MM-DD"),'Price Data'!D:D,0)+1),""),"")</f>
        <v>-2.4057738572575088E-3</v>
      </c>
      <c r="F1972" s="34">
        <f>IFERROR(INDEX('Price Data'!H:H,MATCH(TEXT(A1972,"YYYY-MM-DD"),'Price Data'!G:G,0)),"")</f>
        <v>146.699997</v>
      </c>
      <c r="G1972" s="10" cm="1">
        <f t="array" ref="G1972">IFERROR(IF(ISNUMBER(F1972),(F1972-INDEX('Price Data'!H:H,MATCH(TEXT(A1972,"YYYY-MM-DD"),'Price Data'!G:G,0)+1))/INDEX('Price Data'!H:H,MATCH(TEXT(A1972,"YYYY-MM-DD"),'Price Data'!G:G,0)+1),""),"")</f>
        <v>-5.4237491525423983E-3</v>
      </c>
      <c r="H1972" s="34">
        <f>IFERROR(INDEX('Price Data'!K:K,MATCH(TEXT(A1972,"YYYY-MM-DD"),'Price Data'!J:J,0)),"")</f>
        <v>2.34</v>
      </c>
      <c r="I1972" s="10" cm="1">
        <f t="array" ref="I1972">IFERROR(IF(ISNUMBER(H1972),(H1972-INDEX('Price Data'!K:K,MATCH(TEXT(A1972,"YYYY-MM-DD"),'Price Data'!J:J,0)+1))/INDEX('Price Data'!K:K,MATCH(TEXT(A1972,"YYYY-MM-DD"),'Price Data'!J:J,0)+1),""),"")</f>
        <v>-4.2553191489362683E-3</v>
      </c>
      <c r="J1972" s="34">
        <f>IFERROR(INDEX('Price Data'!N:N,MATCH(TEXT(A1972,"YYYY-MM-DD"),'Price Data'!M:M,0)),"")</f>
        <v>3.03</v>
      </c>
      <c r="K1972" s="10" cm="1">
        <f t="array" ref="K1972">IFERROR(IF(ISNUMBER(J1972),(J1972-INDEX('Price Data'!N:N,MATCH(TEXT(A1972,"YYYY-MM-DD"),'Price Data'!M:M,0)+1))/INDEX('Price Data'!N:N,MATCH(TEXT(A1972,"YYYY-MM-DD"),'Price Data'!M:M,0)+1),""),"")</f>
        <v>-2.2580645161290415E-2</v>
      </c>
      <c r="L1972" s="34">
        <f>IFERROR(INDEX('Price Data'!Q:Q,MATCH(TEXT(A1972,"YYYY-MM-DD"),'Price Data'!P:P,0)),"")</f>
        <v>2.08</v>
      </c>
      <c r="M1972" s="10" cm="1">
        <f t="array" ref="M1972">IFERROR(IF(ISNUMBER(L1972),(L1972-INDEX('Price Data'!Q:Q,MATCH(TEXT(A1972,"YYYY-MM-DD"),'Price Data'!P:P,0)+1))/INDEX('Price Data'!Q:Q,MATCH(TEXT(A1972,"YYYY-MM-DD"),'Price Data'!P:P,0)+1),""),"")</f>
        <v>9.7087378640776777E-3</v>
      </c>
      <c r="N1972" s="34">
        <f>IFERROR(INDEX('Price Data'!T:T,MATCH(TEXT(A1972,"YYYY-MM-DD"),'Price Data'!S:S,0)),"")</f>
        <v>2.0699999999999998</v>
      </c>
      <c r="O1972" s="10" cm="1">
        <f t="array" ref="O1972">IFERROR(IF(ISNUMBER(N1972),(N1972-INDEX('Price Data'!T:T,MATCH(TEXT(A1972,"YYYY-MM-DD"),'Price Data'!S:S,0)+1))/INDEX('Price Data'!T:T,MATCH(TEXT(A1972,"YYYY-MM-DD"),'Price Data'!S:S,0)+1),""),"")</f>
        <v>4.8543689320387313E-3</v>
      </c>
    </row>
    <row r="1973" spans="1:15" x14ac:dyDescent="0.3">
      <c r="A1973" s="8">
        <v>43792</v>
      </c>
      <c r="B1973" s="34" t="str">
        <f>IFERROR(INDEX('Price Data'!B:B,MATCH(TEXT(A1973,"YYYY-MM-DD"),'Price Data'!A:A,0)),"")</f>
        <v/>
      </c>
      <c r="C1973" s="10" t="str" cm="1">
        <f t="array" ref="C1973">IFERROR(IF(ISNUMBER(B1973),(B1973-INDEX('Price Data'!B:B,MATCH(TEXT(A1973,"YYYY-MM-DD"),'Price Data'!A:A,0)+1))/INDEX('Price Data'!B:B,MATCH(TEXT(A1973,"YYYY-MM-DD"),'Price Data'!A:A,0)+1),""),"")</f>
        <v/>
      </c>
      <c r="D1973" s="34" t="str">
        <f>IFERROR(INDEX('Price Data'!E:E,MATCH(TEXT(A1973,"YYYY-MM-DD"),'Price Data'!D:D,0)),"")</f>
        <v/>
      </c>
      <c r="E1973" s="10" t="str" cm="1">
        <f t="array" ref="E1973">IFERROR(IF(ISNUMBER(D1973),(D1973-INDEX('Price Data'!E:E,MATCH(TEXT(A1973,"YYYY-MM-DD"),'Price Data'!D:D,0)+1))/INDEX('Price Data'!E:E,MATCH(TEXT(A1973,"YYYY-MM-DD"),'Price Data'!D:D,0)+1),""),"")</f>
        <v/>
      </c>
      <c r="F1973" s="34" t="str">
        <f>IFERROR(INDEX('Price Data'!H:H,MATCH(TEXT(A1973,"YYYY-MM-DD"),'Price Data'!G:G,0)),"")</f>
        <v/>
      </c>
      <c r="G1973" s="10" t="str" cm="1">
        <f t="array" ref="G1973">IFERROR(IF(ISNUMBER(F1973),(F1973-INDEX('Price Data'!H:H,MATCH(TEXT(A1973,"YYYY-MM-DD"),'Price Data'!G:G,0)+1))/INDEX('Price Data'!H:H,MATCH(TEXT(A1973,"YYYY-MM-DD"),'Price Data'!G:G,0)+1),""),"")</f>
        <v/>
      </c>
      <c r="H1973" s="34" t="str">
        <f>IFERROR(INDEX('Price Data'!K:K,MATCH(TEXT(A1973,"YYYY-MM-DD"),'Price Data'!J:J,0)),"")</f>
        <v/>
      </c>
      <c r="I1973" s="10" t="str" cm="1">
        <f t="array" ref="I1973">IFERROR(IF(ISNUMBER(H1973),(H1973-INDEX('Price Data'!K:K,MATCH(TEXT(A1973,"YYYY-MM-DD"),'Price Data'!J:J,0)+1))/INDEX('Price Data'!K:K,MATCH(TEXT(A1973,"YYYY-MM-DD"),'Price Data'!J:J,0)+1),""),"")</f>
        <v/>
      </c>
      <c r="J1973" s="34" t="str">
        <f>IFERROR(INDEX('Price Data'!N:N,MATCH(TEXT(A1973,"YYYY-MM-DD"),'Price Data'!M:M,0)),"")</f>
        <v/>
      </c>
      <c r="K1973" s="10" t="str" cm="1">
        <f t="array" ref="K1973">IFERROR(IF(ISNUMBER(J1973),(J1973-INDEX('Price Data'!N:N,MATCH(TEXT(A1973,"YYYY-MM-DD"),'Price Data'!M:M,0)+1))/INDEX('Price Data'!N:N,MATCH(TEXT(A1973,"YYYY-MM-DD"),'Price Data'!M:M,0)+1),""),"")</f>
        <v/>
      </c>
      <c r="L1973" s="34" t="str">
        <f>IFERROR(INDEX('Price Data'!Q:Q,MATCH(TEXT(A1973,"YYYY-MM-DD"),'Price Data'!P:P,0)),"")</f>
        <v/>
      </c>
      <c r="M1973" s="10" t="str" cm="1">
        <f t="array" ref="M1973">IFERROR(IF(ISNUMBER(L1973),(L1973-INDEX('Price Data'!Q:Q,MATCH(TEXT(A1973,"YYYY-MM-DD"),'Price Data'!P:P,0)+1))/INDEX('Price Data'!Q:Q,MATCH(TEXT(A1973,"YYYY-MM-DD"),'Price Data'!P:P,0)+1),""),"")</f>
        <v/>
      </c>
      <c r="N1973" s="34" t="str">
        <f>IFERROR(INDEX('Price Data'!T:T,MATCH(TEXT(A1973,"YYYY-MM-DD"),'Price Data'!S:S,0)),"")</f>
        <v/>
      </c>
      <c r="O1973" s="10" t="str" cm="1">
        <f t="array" ref="O1973">IFERROR(IF(ISNUMBER(N1973),(N1973-INDEX('Price Data'!T:T,MATCH(TEXT(A1973,"YYYY-MM-DD"),'Price Data'!S:S,0)+1))/INDEX('Price Data'!T:T,MATCH(TEXT(A1973,"YYYY-MM-DD"),'Price Data'!S:S,0)+1),""),"")</f>
        <v/>
      </c>
    </row>
    <row r="1974" spans="1:15" x14ac:dyDescent="0.3">
      <c r="A1974" s="8">
        <v>43793</v>
      </c>
      <c r="B1974" s="34" t="str">
        <f>IFERROR(INDEX('Price Data'!B:B,MATCH(TEXT(A1974,"YYYY-MM-DD"),'Price Data'!A:A,0)),"")</f>
        <v/>
      </c>
      <c r="C1974" s="10" t="str" cm="1">
        <f t="array" ref="C1974">IFERROR(IF(ISNUMBER(B1974),(B1974-INDEX('Price Data'!B:B,MATCH(TEXT(A1974,"YYYY-MM-DD"),'Price Data'!A:A,0)+1))/INDEX('Price Data'!B:B,MATCH(TEXT(A1974,"YYYY-MM-DD"),'Price Data'!A:A,0)+1),""),"")</f>
        <v/>
      </c>
      <c r="D1974" s="34" t="str">
        <f>IFERROR(INDEX('Price Data'!E:E,MATCH(TEXT(A1974,"YYYY-MM-DD"),'Price Data'!D:D,0)),"")</f>
        <v/>
      </c>
      <c r="E1974" s="10" t="str" cm="1">
        <f t="array" ref="E1974">IFERROR(IF(ISNUMBER(D1974),(D1974-INDEX('Price Data'!E:E,MATCH(TEXT(A1974,"YYYY-MM-DD"),'Price Data'!D:D,0)+1))/INDEX('Price Data'!E:E,MATCH(TEXT(A1974,"YYYY-MM-DD"),'Price Data'!D:D,0)+1),""),"")</f>
        <v/>
      </c>
      <c r="F1974" s="34" t="str">
        <f>IFERROR(INDEX('Price Data'!H:H,MATCH(TEXT(A1974,"YYYY-MM-DD"),'Price Data'!G:G,0)),"")</f>
        <v/>
      </c>
      <c r="G1974" s="10" t="str" cm="1">
        <f t="array" ref="G1974">IFERROR(IF(ISNUMBER(F1974),(F1974-INDEX('Price Data'!H:H,MATCH(TEXT(A1974,"YYYY-MM-DD"),'Price Data'!G:G,0)+1))/INDEX('Price Data'!H:H,MATCH(TEXT(A1974,"YYYY-MM-DD"),'Price Data'!G:G,0)+1),""),"")</f>
        <v/>
      </c>
      <c r="H1974" s="34" t="str">
        <f>IFERROR(INDEX('Price Data'!K:K,MATCH(TEXT(A1974,"YYYY-MM-DD"),'Price Data'!J:J,0)),"")</f>
        <v/>
      </c>
      <c r="I1974" s="10" t="str" cm="1">
        <f t="array" ref="I1974">IFERROR(IF(ISNUMBER(H1974),(H1974-INDEX('Price Data'!K:K,MATCH(TEXT(A1974,"YYYY-MM-DD"),'Price Data'!J:J,0)+1))/INDEX('Price Data'!K:K,MATCH(TEXT(A1974,"YYYY-MM-DD"),'Price Data'!J:J,0)+1),""),"")</f>
        <v/>
      </c>
      <c r="J1974" s="34" t="str">
        <f>IFERROR(INDEX('Price Data'!N:N,MATCH(TEXT(A1974,"YYYY-MM-DD"),'Price Data'!M:M,0)),"")</f>
        <v/>
      </c>
      <c r="K1974" s="10" t="str" cm="1">
        <f t="array" ref="K1974">IFERROR(IF(ISNUMBER(J1974),(J1974-INDEX('Price Data'!N:N,MATCH(TEXT(A1974,"YYYY-MM-DD"),'Price Data'!M:M,0)+1))/INDEX('Price Data'!N:N,MATCH(TEXT(A1974,"YYYY-MM-DD"),'Price Data'!M:M,0)+1),""),"")</f>
        <v/>
      </c>
      <c r="L1974" s="34" t="str">
        <f>IFERROR(INDEX('Price Data'!Q:Q,MATCH(TEXT(A1974,"YYYY-MM-DD"),'Price Data'!P:P,0)),"")</f>
        <v/>
      </c>
      <c r="M1974" s="10" t="str" cm="1">
        <f t="array" ref="M1974">IFERROR(IF(ISNUMBER(L1974),(L1974-INDEX('Price Data'!Q:Q,MATCH(TEXT(A1974,"YYYY-MM-DD"),'Price Data'!P:P,0)+1))/INDEX('Price Data'!Q:Q,MATCH(TEXT(A1974,"YYYY-MM-DD"),'Price Data'!P:P,0)+1),""),"")</f>
        <v/>
      </c>
      <c r="N1974" s="34" t="str">
        <f>IFERROR(INDEX('Price Data'!T:T,MATCH(TEXT(A1974,"YYYY-MM-DD"),'Price Data'!S:S,0)),"")</f>
        <v/>
      </c>
      <c r="O1974" s="10" t="str" cm="1">
        <f t="array" ref="O1974">IFERROR(IF(ISNUMBER(N1974),(N1974-INDEX('Price Data'!T:T,MATCH(TEXT(A1974,"YYYY-MM-DD"),'Price Data'!S:S,0)+1))/INDEX('Price Data'!T:T,MATCH(TEXT(A1974,"YYYY-MM-DD"),'Price Data'!S:S,0)+1),""),"")</f>
        <v/>
      </c>
    </row>
    <row r="1975" spans="1:15" x14ac:dyDescent="0.3">
      <c r="A1975" s="8">
        <v>43794</v>
      </c>
      <c r="B1975" s="34">
        <f>IFERROR(INDEX('Price Data'!B:B,MATCH(TEXT(A1975,"YYYY-MM-DD"),'Price Data'!A:A,0)),"")</f>
        <v>23455</v>
      </c>
      <c r="C1975" s="10" cm="1">
        <f t="array" ref="C1975">IFERROR(IF(ISNUMBER(B1975),(B1975-INDEX('Price Data'!B:B,MATCH(TEXT(A1975,"YYYY-MM-DD"),'Price Data'!A:A,0)+1))/INDEX('Price Data'!B:B,MATCH(TEXT(A1975,"YYYY-MM-DD"),'Price Data'!A:A,0)+1),""),"")</f>
        <v>8.3834909716251071E-3</v>
      </c>
      <c r="D1975" s="34">
        <f>IFERROR(INDEX('Price Data'!E:E,MATCH(TEXT(A1975,"YYYY-MM-DD"),'Price Data'!D:D,0)),"")</f>
        <v>12.8</v>
      </c>
      <c r="E1975" s="10" cm="1">
        <f t="array" ref="E1975">IFERROR(IF(ISNUMBER(D1975),(D1975-INDEX('Price Data'!E:E,MATCH(TEXT(A1975,"YYYY-MM-DD"),'Price Data'!D:D,0)+1))/INDEX('Price Data'!E:E,MATCH(TEXT(A1975,"YYYY-MM-DD"),'Price Data'!D:D,0)+1),""),"")</f>
        <v>2.8938906752411675E-2</v>
      </c>
      <c r="F1975" s="34">
        <f>IFERROR(INDEX('Price Data'!H:H,MATCH(TEXT(A1975,"YYYY-MM-DD"),'Price Data'!G:G,0)),"")</f>
        <v>146.39999399999999</v>
      </c>
      <c r="G1975" s="10" cm="1">
        <f t="array" ref="G1975">IFERROR(IF(ISNUMBER(F1975),(F1975-INDEX('Price Data'!H:H,MATCH(TEXT(A1975,"YYYY-MM-DD"),'Price Data'!G:G,0)+1))/INDEX('Price Data'!H:H,MATCH(TEXT(A1975,"YYYY-MM-DD"),'Price Data'!G:G,0)+1),""),"")</f>
        <v>-2.0450102667691522E-3</v>
      </c>
      <c r="H1975" s="34">
        <f>IFERROR(INDEX('Price Data'!K:K,MATCH(TEXT(A1975,"YYYY-MM-DD"),'Price Data'!J:J,0)),"")</f>
        <v>2.35</v>
      </c>
      <c r="I1975" s="10" cm="1">
        <f t="array" ref="I1975">IFERROR(IF(ISNUMBER(H1975),(H1975-INDEX('Price Data'!K:K,MATCH(TEXT(A1975,"YYYY-MM-DD"),'Price Data'!J:J,0)+1))/INDEX('Price Data'!K:K,MATCH(TEXT(A1975,"YYYY-MM-DD"),'Price Data'!J:J,0)+1),""),"")</f>
        <v>4.2735042735043728E-3</v>
      </c>
      <c r="J1975" s="34">
        <f>IFERROR(INDEX('Price Data'!N:N,MATCH(TEXT(A1975,"YYYY-MM-DD"),'Price Data'!M:M,0)),"")</f>
        <v>3.04</v>
      </c>
      <c r="K1975" s="10" cm="1">
        <f t="array" ref="K1975">IFERROR(IF(ISNUMBER(J1975),(J1975-INDEX('Price Data'!N:N,MATCH(TEXT(A1975,"YYYY-MM-DD"),'Price Data'!M:M,0)+1))/INDEX('Price Data'!N:N,MATCH(TEXT(A1975,"YYYY-MM-DD"),'Price Data'!M:M,0)+1),""),"")</f>
        <v>3.3003300330033767E-3</v>
      </c>
      <c r="L1975" s="34">
        <f>IFERROR(INDEX('Price Data'!Q:Q,MATCH(TEXT(A1975,"YYYY-MM-DD"),'Price Data'!P:P,0)),"")</f>
        <v>2.09</v>
      </c>
      <c r="M1975" s="10" cm="1">
        <f t="array" ref="M1975">IFERROR(IF(ISNUMBER(L1975),(L1975-INDEX('Price Data'!Q:Q,MATCH(TEXT(A1975,"YYYY-MM-DD"),'Price Data'!P:P,0)+1))/INDEX('Price Data'!Q:Q,MATCH(TEXT(A1975,"YYYY-MM-DD"),'Price Data'!P:P,0)+1),""),"")</f>
        <v>4.8076923076922047E-3</v>
      </c>
      <c r="N1975" s="34">
        <f>IFERROR(INDEX('Price Data'!T:T,MATCH(TEXT(A1975,"YYYY-MM-DD"),'Price Data'!S:S,0)),"")</f>
        <v>2.09</v>
      </c>
      <c r="O1975" s="10" cm="1">
        <f t="array" ref="O1975">IFERROR(IF(ISNUMBER(N1975),(N1975-INDEX('Price Data'!T:T,MATCH(TEXT(A1975,"YYYY-MM-DD"),'Price Data'!S:S,0)+1))/INDEX('Price Data'!T:T,MATCH(TEXT(A1975,"YYYY-MM-DD"),'Price Data'!S:S,0)+1),""),"")</f>
        <v>9.6618357487922805E-3</v>
      </c>
    </row>
    <row r="1976" spans="1:15" x14ac:dyDescent="0.3">
      <c r="A1976" s="8">
        <v>43795</v>
      </c>
      <c r="B1976" s="34">
        <f>IFERROR(INDEX('Price Data'!B:B,MATCH(TEXT(A1976,"YYYY-MM-DD"),'Price Data'!A:A,0)),"")</f>
        <v>23547</v>
      </c>
      <c r="C1976" s="10" cm="1">
        <f t="array" ref="C1976">IFERROR(IF(ISNUMBER(B1976),(B1976-INDEX('Price Data'!B:B,MATCH(TEXT(A1976,"YYYY-MM-DD"),'Price Data'!A:A,0)+1))/INDEX('Price Data'!B:B,MATCH(TEXT(A1976,"YYYY-MM-DD"),'Price Data'!A:A,0)+1),""),"")</f>
        <v>3.9224046045619274E-3</v>
      </c>
      <c r="D1976" s="34">
        <f>IFERROR(INDEX('Price Data'!E:E,MATCH(TEXT(A1976,"YYYY-MM-DD"),'Price Data'!D:D,0)),"")</f>
        <v>12.73</v>
      </c>
      <c r="E1976" s="10" cm="1">
        <f t="array" ref="E1976">IFERROR(IF(ISNUMBER(D1976),(D1976-INDEX('Price Data'!E:E,MATCH(TEXT(A1976,"YYYY-MM-DD"),'Price Data'!D:D,0)+1))/INDEX('Price Data'!E:E,MATCH(TEXT(A1976,"YYYY-MM-DD"),'Price Data'!D:D,0)+1),""),"")</f>
        <v>-5.4687500000000222E-3</v>
      </c>
      <c r="F1976" s="34">
        <f>IFERROR(INDEX('Price Data'!H:H,MATCH(TEXT(A1976,"YYYY-MM-DD"),'Price Data'!G:G,0)),"")</f>
        <v>147.699997</v>
      </c>
      <c r="G1976" s="10" cm="1">
        <f t="array" ref="G1976">IFERROR(IF(ISNUMBER(F1976),(F1976-INDEX('Price Data'!H:H,MATCH(TEXT(A1976,"YYYY-MM-DD"),'Price Data'!G:G,0)+1))/INDEX('Price Data'!H:H,MATCH(TEXT(A1976,"YYYY-MM-DD"),'Price Data'!G:G,0)+1),""),"")</f>
        <v>8.8798022764946544E-3</v>
      </c>
      <c r="H1976" s="34">
        <f>IFERROR(INDEX('Price Data'!K:K,MATCH(TEXT(A1976,"YYYY-MM-DD"),'Price Data'!J:J,0)),"")</f>
        <v>2.34</v>
      </c>
      <c r="I1976" s="10" cm="1">
        <f t="array" ref="I1976">IFERROR(IF(ISNUMBER(H1976),(H1976-INDEX('Price Data'!K:K,MATCH(TEXT(A1976,"YYYY-MM-DD"),'Price Data'!J:J,0)+1))/INDEX('Price Data'!K:K,MATCH(TEXT(A1976,"YYYY-MM-DD"),'Price Data'!J:J,0)+1),""),"")</f>
        <v>-4.2553191489362683E-3</v>
      </c>
      <c r="J1976" s="34">
        <f>IFERROR(INDEX('Price Data'!N:N,MATCH(TEXT(A1976,"YYYY-MM-DD"),'Price Data'!M:M,0)),"")</f>
        <v>3.04</v>
      </c>
      <c r="K1976" s="10" cm="1">
        <f t="array" ref="K1976">IFERROR(IF(ISNUMBER(J1976),(J1976-INDEX('Price Data'!N:N,MATCH(TEXT(A1976,"YYYY-MM-DD"),'Price Data'!M:M,0)+1))/INDEX('Price Data'!N:N,MATCH(TEXT(A1976,"YYYY-MM-DD"),'Price Data'!M:M,0)+1),""),"")</f>
        <v>0</v>
      </c>
      <c r="L1976" s="34">
        <f>IFERROR(INDEX('Price Data'!Q:Q,MATCH(TEXT(A1976,"YYYY-MM-DD"),'Price Data'!P:P,0)),"")</f>
        <v>2.08</v>
      </c>
      <c r="M1976" s="10" cm="1">
        <f t="array" ref="M1976">IFERROR(IF(ISNUMBER(L1976),(L1976-INDEX('Price Data'!Q:Q,MATCH(TEXT(A1976,"YYYY-MM-DD"),'Price Data'!P:P,0)+1))/INDEX('Price Data'!Q:Q,MATCH(TEXT(A1976,"YYYY-MM-DD"),'Price Data'!P:P,0)+1),""),"")</f>
        <v>-4.7846889952152093E-3</v>
      </c>
      <c r="N1976" s="34">
        <f>IFERROR(INDEX('Price Data'!T:T,MATCH(TEXT(A1976,"YYYY-MM-DD"),'Price Data'!S:S,0)),"")</f>
        <v>2.12</v>
      </c>
      <c r="O1976" s="10" cm="1">
        <f t="array" ref="O1976">IFERROR(IF(ISNUMBER(N1976),(N1976-INDEX('Price Data'!T:T,MATCH(TEXT(A1976,"YYYY-MM-DD"),'Price Data'!S:S,0)+1))/INDEX('Price Data'!T:T,MATCH(TEXT(A1976,"YYYY-MM-DD"),'Price Data'!S:S,0)+1),""),"")</f>
        <v>1.4354066985646053E-2</v>
      </c>
    </row>
    <row r="1977" spans="1:15" x14ac:dyDescent="0.3">
      <c r="A1977" s="8">
        <v>43796</v>
      </c>
      <c r="B1977" s="34">
        <f>IFERROR(INDEX('Price Data'!B:B,MATCH(TEXT(A1977,"YYYY-MM-DD"),'Price Data'!A:A,0)),"")</f>
        <v>23485</v>
      </c>
      <c r="C1977" s="10" cm="1">
        <f t="array" ref="C1977">IFERROR(IF(ISNUMBER(B1977),(B1977-INDEX('Price Data'!B:B,MATCH(TEXT(A1977,"YYYY-MM-DD"),'Price Data'!A:A,0)+1))/INDEX('Price Data'!B:B,MATCH(TEXT(A1977,"YYYY-MM-DD"),'Price Data'!A:A,0)+1),""),"")</f>
        <v>-2.6330318087229797E-3</v>
      </c>
      <c r="D1977" s="34">
        <f>IFERROR(INDEX('Price Data'!E:E,MATCH(TEXT(A1977,"YYYY-MM-DD"),'Price Data'!D:D,0)),"")</f>
        <v>12.66</v>
      </c>
      <c r="E1977" s="10" cm="1">
        <f t="array" ref="E1977">IFERROR(IF(ISNUMBER(D1977),(D1977-INDEX('Price Data'!E:E,MATCH(TEXT(A1977,"YYYY-MM-DD"),'Price Data'!D:D,0)+1))/INDEX('Price Data'!E:E,MATCH(TEXT(A1977,"YYYY-MM-DD"),'Price Data'!D:D,0)+1),""),"")</f>
        <v>-5.498821681068365E-3</v>
      </c>
      <c r="F1977" s="34">
        <f>IFERROR(INDEX('Price Data'!H:H,MATCH(TEXT(A1977,"YYYY-MM-DD"),'Price Data'!G:G,0)),"")</f>
        <v>148.800003</v>
      </c>
      <c r="G1977" s="10" cm="1">
        <f t="array" ref="G1977">IFERROR(IF(ISNUMBER(F1977),(F1977-INDEX('Price Data'!H:H,MATCH(TEXT(A1977,"YYYY-MM-DD"),'Price Data'!G:G,0)+1))/INDEX('Price Data'!H:H,MATCH(TEXT(A1977,"YYYY-MM-DD"),'Price Data'!G:G,0)+1),""),"")</f>
        <v>7.4475695486981471E-3</v>
      </c>
      <c r="H1977" s="34">
        <f>IFERROR(INDEX('Price Data'!K:K,MATCH(TEXT(A1977,"YYYY-MM-DD"),'Price Data'!J:J,0)),"")</f>
        <v>2.33</v>
      </c>
      <c r="I1977" s="10" cm="1">
        <f t="array" ref="I1977">IFERROR(IF(ISNUMBER(H1977),(H1977-INDEX('Price Data'!K:K,MATCH(TEXT(A1977,"YYYY-MM-DD"),'Price Data'!J:J,0)+1))/INDEX('Price Data'!K:K,MATCH(TEXT(A1977,"YYYY-MM-DD"),'Price Data'!J:J,0)+1),""),"")</f>
        <v>-4.2735042735041829E-3</v>
      </c>
      <c r="J1977" s="34">
        <f>IFERROR(INDEX('Price Data'!N:N,MATCH(TEXT(A1977,"YYYY-MM-DD"),'Price Data'!M:M,0)),"")</f>
        <v>3.01</v>
      </c>
      <c r="K1977" s="10" cm="1">
        <f t="array" ref="K1977">IFERROR(IF(ISNUMBER(J1977),(J1977-INDEX('Price Data'!N:N,MATCH(TEXT(A1977,"YYYY-MM-DD"),'Price Data'!M:M,0)+1))/INDEX('Price Data'!N:N,MATCH(TEXT(A1977,"YYYY-MM-DD"),'Price Data'!M:M,0)+1),""),"")</f>
        <v>-9.8684210526316599E-3</v>
      </c>
      <c r="L1977" s="34">
        <f>IFERROR(INDEX('Price Data'!Q:Q,MATCH(TEXT(A1977,"YYYY-MM-DD"),'Price Data'!P:P,0)),"")</f>
        <v>2.04</v>
      </c>
      <c r="M1977" s="10" cm="1">
        <f t="array" ref="M1977">IFERROR(IF(ISNUMBER(L1977),(L1977-INDEX('Price Data'!Q:Q,MATCH(TEXT(A1977,"YYYY-MM-DD"),'Price Data'!P:P,0)+1))/INDEX('Price Data'!Q:Q,MATCH(TEXT(A1977,"YYYY-MM-DD"),'Price Data'!P:P,0)+1),""),"")</f>
        <v>-1.9230769230769246E-2</v>
      </c>
      <c r="N1977" s="34">
        <f>IFERROR(INDEX('Price Data'!T:T,MATCH(TEXT(A1977,"YYYY-MM-DD"),'Price Data'!S:S,0)),"")</f>
        <v>2.16</v>
      </c>
      <c r="O1977" s="10" cm="1">
        <f t="array" ref="O1977">IFERROR(IF(ISNUMBER(N1977),(N1977-INDEX('Price Data'!T:T,MATCH(TEXT(A1977,"YYYY-MM-DD"),'Price Data'!S:S,0)+1))/INDEX('Price Data'!T:T,MATCH(TEXT(A1977,"YYYY-MM-DD"),'Price Data'!S:S,0)+1),""),"")</f>
        <v>1.8867924528301903E-2</v>
      </c>
    </row>
    <row r="1978" spans="1:15" x14ac:dyDescent="0.3">
      <c r="A1978" s="8">
        <v>43797</v>
      </c>
      <c r="B1978" s="34">
        <f>IFERROR(INDEX('Price Data'!B:B,MATCH(TEXT(A1978,"YYYY-MM-DD"),'Price Data'!A:A,0)),"")</f>
        <v>23342</v>
      </c>
      <c r="C1978" s="10" cm="1">
        <f t="array" ref="C1978">IFERROR(IF(ISNUMBER(B1978),(B1978-INDEX('Price Data'!B:B,MATCH(TEXT(A1978,"YYYY-MM-DD"),'Price Data'!A:A,0)+1))/INDEX('Price Data'!B:B,MATCH(TEXT(A1978,"YYYY-MM-DD"),'Price Data'!A:A,0)+1),""),"")</f>
        <v>-6.0889929742388759E-3</v>
      </c>
      <c r="D1978" s="34">
        <f>IFERROR(INDEX('Price Data'!E:E,MATCH(TEXT(A1978,"YYYY-MM-DD"),'Price Data'!D:D,0)),"")</f>
        <v>12.53</v>
      </c>
      <c r="E1978" s="10" cm="1">
        <f t="array" ref="E1978">IFERROR(IF(ISNUMBER(D1978),(D1978-INDEX('Price Data'!E:E,MATCH(TEXT(A1978,"YYYY-MM-DD"),'Price Data'!D:D,0)+1))/INDEX('Price Data'!E:E,MATCH(TEXT(A1978,"YYYY-MM-DD"),'Price Data'!D:D,0)+1),""),"")</f>
        <v>-1.0268562401263885E-2</v>
      </c>
      <c r="F1978" s="34">
        <f>IFERROR(INDEX('Price Data'!H:H,MATCH(TEXT(A1978,"YYYY-MM-DD"),'Price Data'!G:G,0)),"")</f>
        <v>149</v>
      </c>
      <c r="G1978" s="10" cm="1">
        <f t="array" ref="G1978">IFERROR(IF(ISNUMBER(F1978),(F1978-INDEX('Price Data'!H:H,MATCH(TEXT(A1978,"YYYY-MM-DD"),'Price Data'!G:G,0)+1))/INDEX('Price Data'!H:H,MATCH(TEXT(A1978,"YYYY-MM-DD"),'Price Data'!G:G,0)+1),""),"")</f>
        <v>1.3440658331169268E-3</v>
      </c>
      <c r="H1978" s="34">
        <f>IFERROR(INDEX('Price Data'!K:K,MATCH(TEXT(A1978,"YYYY-MM-DD"),'Price Data'!J:J,0)),"")</f>
        <v>2.31</v>
      </c>
      <c r="I1978" s="10" cm="1">
        <f t="array" ref="I1978">IFERROR(IF(ISNUMBER(H1978),(H1978-INDEX('Price Data'!K:K,MATCH(TEXT(A1978,"YYYY-MM-DD"),'Price Data'!J:J,0)+1))/INDEX('Price Data'!K:K,MATCH(TEXT(A1978,"YYYY-MM-DD"),'Price Data'!J:J,0)+1),""),"")</f>
        <v>-8.5836909871244704E-3</v>
      </c>
      <c r="J1978" s="34">
        <f>IFERROR(INDEX('Price Data'!N:N,MATCH(TEXT(A1978,"YYYY-MM-DD"),'Price Data'!M:M,0)),"")</f>
        <v>2.97</v>
      </c>
      <c r="K1978" s="10" cm="1">
        <f t="array" ref="K1978">IFERROR(IF(ISNUMBER(J1978),(J1978-INDEX('Price Data'!N:N,MATCH(TEXT(A1978,"YYYY-MM-DD"),'Price Data'!M:M,0)+1))/INDEX('Price Data'!N:N,MATCH(TEXT(A1978,"YYYY-MM-DD"),'Price Data'!M:M,0)+1),""),"")</f>
        <v>-1.3289036544850363E-2</v>
      </c>
      <c r="L1978" s="34">
        <f>IFERROR(INDEX('Price Data'!Q:Q,MATCH(TEXT(A1978,"YYYY-MM-DD"),'Price Data'!P:P,0)),"")</f>
        <v>2.0299999999999998</v>
      </c>
      <c r="M1978" s="10" cm="1">
        <f t="array" ref="M1978">IFERROR(IF(ISNUMBER(L1978),(L1978-INDEX('Price Data'!Q:Q,MATCH(TEXT(A1978,"YYYY-MM-DD"),'Price Data'!P:P,0)+1))/INDEX('Price Data'!Q:Q,MATCH(TEXT(A1978,"YYYY-MM-DD"),'Price Data'!P:P,0)+1),""),"")</f>
        <v>-4.9019607843138382E-3</v>
      </c>
      <c r="N1978" s="34">
        <f>IFERROR(INDEX('Price Data'!T:T,MATCH(TEXT(A1978,"YYYY-MM-DD"),'Price Data'!S:S,0)),"")</f>
        <v>2.12</v>
      </c>
      <c r="O1978" s="10" cm="1">
        <f t="array" ref="O1978">IFERROR(IF(ISNUMBER(N1978),(N1978-INDEX('Price Data'!T:T,MATCH(TEXT(A1978,"YYYY-MM-DD"),'Price Data'!S:S,0)+1))/INDEX('Price Data'!T:T,MATCH(TEXT(A1978,"YYYY-MM-DD"),'Price Data'!S:S,0)+1),""),"")</f>
        <v>-1.8518518518518535E-2</v>
      </c>
    </row>
    <row r="1979" spans="1:15" x14ac:dyDescent="0.3">
      <c r="A1979" s="8">
        <v>43798</v>
      </c>
      <c r="B1979" s="34">
        <f>IFERROR(INDEX('Price Data'!B:B,MATCH(TEXT(A1979,"YYYY-MM-DD"),'Price Data'!A:A,0)),"")</f>
        <v>23259</v>
      </c>
      <c r="C1979" s="10" cm="1">
        <f t="array" ref="C1979">IFERROR(IF(ISNUMBER(B1979),(B1979-INDEX('Price Data'!B:B,MATCH(TEXT(A1979,"YYYY-MM-DD"),'Price Data'!A:A,0)+1))/INDEX('Price Data'!B:B,MATCH(TEXT(A1979,"YYYY-MM-DD"),'Price Data'!A:A,0)+1),""),"")</f>
        <v>-3.5558221232113787E-3</v>
      </c>
      <c r="D1979" s="34">
        <f>IFERROR(INDEX('Price Data'!E:E,MATCH(TEXT(A1979,"YYYY-MM-DD"),'Price Data'!D:D,0)),"")</f>
        <v>12.56</v>
      </c>
      <c r="E1979" s="10" cm="1">
        <f t="array" ref="E1979">IFERROR(IF(ISNUMBER(D1979),(D1979-INDEX('Price Data'!E:E,MATCH(TEXT(A1979,"YYYY-MM-DD"),'Price Data'!D:D,0)+1))/INDEX('Price Data'!E:E,MATCH(TEXT(A1979,"YYYY-MM-DD"),'Price Data'!D:D,0)+1),""),"")</f>
        <v>2.3942537909019262E-3</v>
      </c>
      <c r="F1979" s="34">
        <f>IFERROR(INDEX('Price Data'!H:H,MATCH(TEXT(A1979,"YYYY-MM-DD"),'Price Data'!G:G,0)),"")</f>
        <v>147.5</v>
      </c>
      <c r="G1979" s="10" cm="1">
        <f t="array" ref="G1979">IFERROR(IF(ISNUMBER(F1979),(F1979-INDEX('Price Data'!H:H,MATCH(TEXT(A1979,"YYYY-MM-DD"),'Price Data'!G:G,0)+1))/INDEX('Price Data'!H:H,MATCH(TEXT(A1979,"YYYY-MM-DD"),'Price Data'!G:G,0)+1),""),"")</f>
        <v>-1.0067114093959731E-2</v>
      </c>
      <c r="H1979" s="34">
        <f>IFERROR(INDEX('Price Data'!K:K,MATCH(TEXT(A1979,"YYYY-MM-DD"),'Price Data'!J:J,0)),"")</f>
        <v>2.2999999999999998</v>
      </c>
      <c r="I1979" s="10" cm="1">
        <f t="array" ref="I1979">IFERROR(IF(ISNUMBER(H1979),(H1979-INDEX('Price Data'!K:K,MATCH(TEXT(A1979,"YYYY-MM-DD"),'Price Data'!J:J,0)+1))/INDEX('Price Data'!K:K,MATCH(TEXT(A1979,"YYYY-MM-DD"),'Price Data'!J:J,0)+1),""),"")</f>
        <v>-4.3290043290044287E-3</v>
      </c>
      <c r="J1979" s="34">
        <f>IFERROR(INDEX('Price Data'!N:N,MATCH(TEXT(A1979,"YYYY-MM-DD"),'Price Data'!M:M,0)),"")</f>
        <v>2.97</v>
      </c>
      <c r="K1979" s="10" cm="1">
        <f t="array" ref="K1979">IFERROR(IF(ISNUMBER(J1979),(J1979-INDEX('Price Data'!N:N,MATCH(TEXT(A1979,"YYYY-MM-DD"),'Price Data'!M:M,0)+1))/INDEX('Price Data'!N:N,MATCH(TEXT(A1979,"YYYY-MM-DD"),'Price Data'!M:M,0)+1),""),"")</f>
        <v>0</v>
      </c>
      <c r="L1979" s="34">
        <f>IFERROR(INDEX('Price Data'!Q:Q,MATCH(TEXT(A1979,"YYYY-MM-DD"),'Price Data'!P:P,0)),"")</f>
        <v>2.02</v>
      </c>
      <c r="M1979" s="10" cm="1">
        <f t="array" ref="M1979">IFERROR(IF(ISNUMBER(L1979),(L1979-INDEX('Price Data'!Q:Q,MATCH(TEXT(A1979,"YYYY-MM-DD"),'Price Data'!P:P,0)+1))/INDEX('Price Data'!Q:Q,MATCH(TEXT(A1979,"YYYY-MM-DD"),'Price Data'!P:P,0)+1),""),"")</f>
        <v>-4.9261083743841316E-3</v>
      </c>
      <c r="N1979" s="34">
        <f>IFERROR(INDEX('Price Data'!T:T,MATCH(TEXT(A1979,"YYYY-MM-DD"),'Price Data'!S:S,0)),"")</f>
        <v>2.15</v>
      </c>
      <c r="O1979" s="10" cm="1">
        <f t="array" ref="O1979">IFERROR(IF(ISNUMBER(N1979),(N1979-INDEX('Price Data'!T:T,MATCH(TEXT(A1979,"YYYY-MM-DD"),'Price Data'!S:S,0)+1))/INDEX('Price Data'!T:T,MATCH(TEXT(A1979,"YYYY-MM-DD"),'Price Data'!S:S,0)+1),""),"")</f>
        <v>1.4150943396226322E-2</v>
      </c>
    </row>
    <row r="1980" spans="1:15" x14ac:dyDescent="0.3">
      <c r="A1980" s="8">
        <v>43799</v>
      </c>
      <c r="B1980" s="34" t="str">
        <f>IFERROR(INDEX('Price Data'!B:B,MATCH(TEXT(A1980,"YYYY-MM-DD"),'Price Data'!A:A,0)),"")</f>
        <v/>
      </c>
      <c r="C1980" s="10" t="str" cm="1">
        <f t="array" ref="C1980">IFERROR(IF(ISNUMBER(B1980),(B1980-INDEX('Price Data'!B:B,MATCH(TEXT(A1980,"YYYY-MM-DD"),'Price Data'!A:A,0)+1))/INDEX('Price Data'!B:B,MATCH(TEXT(A1980,"YYYY-MM-DD"),'Price Data'!A:A,0)+1),""),"")</f>
        <v/>
      </c>
      <c r="D1980" s="34" t="str">
        <f>IFERROR(INDEX('Price Data'!E:E,MATCH(TEXT(A1980,"YYYY-MM-DD"),'Price Data'!D:D,0)),"")</f>
        <v/>
      </c>
      <c r="E1980" s="10" t="str" cm="1">
        <f t="array" ref="E1980">IFERROR(IF(ISNUMBER(D1980),(D1980-INDEX('Price Data'!E:E,MATCH(TEXT(A1980,"YYYY-MM-DD"),'Price Data'!D:D,0)+1))/INDEX('Price Data'!E:E,MATCH(TEXT(A1980,"YYYY-MM-DD"),'Price Data'!D:D,0)+1),""),"")</f>
        <v/>
      </c>
      <c r="F1980" s="34" t="str">
        <f>IFERROR(INDEX('Price Data'!H:H,MATCH(TEXT(A1980,"YYYY-MM-DD"),'Price Data'!G:G,0)),"")</f>
        <v/>
      </c>
      <c r="G1980" s="10" t="str" cm="1">
        <f t="array" ref="G1980">IFERROR(IF(ISNUMBER(F1980),(F1980-INDEX('Price Data'!H:H,MATCH(TEXT(A1980,"YYYY-MM-DD"),'Price Data'!G:G,0)+1))/INDEX('Price Data'!H:H,MATCH(TEXT(A1980,"YYYY-MM-DD"),'Price Data'!G:G,0)+1),""),"")</f>
        <v/>
      </c>
      <c r="H1980" s="34" t="str">
        <f>IFERROR(INDEX('Price Data'!K:K,MATCH(TEXT(A1980,"YYYY-MM-DD"),'Price Data'!J:J,0)),"")</f>
        <v/>
      </c>
      <c r="I1980" s="10" t="str" cm="1">
        <f t="array" ref="I1980">IFERROR(IF(ISNUMBER(H1980),(H1980-INDEX('Price Data'!K:K,MATCH(TEXT(A1980,"YYYY-MM-DD"),'Price Data'!J:J,0)+1))/INDEX('Price Data'!K:K,MATCH(TEXT(A1980,"YYYY-MM-DD"),'Price Data'!J:J,0)+1),""),"")</f>
        <v/>
      </c>
      <c r="J1980" s="34" t="str">
        <f>IFERROR(INDEX('Price Data'!N:N,MATCH(TEXT(A1980,"YYYY-MM-DD"),'Price Data'!M:M,0)),"")</f>
        <v/>
      </c>
      <c r="K1980" s="10" t="str" cm="1">
        <f t="array" ref="K1980">IFERROR(IF(ISNUMBER(J1980),(J1980-INDEX('Price Data'!N:N,MATCH(TEXT(A1980,"YYYY-MM-DD"),'Price Data'!M:M,0)+1))/INDEX('Price Data'!N:N,MATCH(TEXT(A1980,"YYYY-MM-DD"),'Price Data'!M:M,0)+1),""),"")</f>
        <v/>
      </c>
      <c r="L1980" s="34" t="str">
        <f>IFERROR(INDEX('Price Data'!Q:Q,MATCH(TEXT(A1980,"YYYY-MM-DD"),'Price Data'!P:P,0)),"")</f>
        <v/>
      </c>
      <c r="M1980" s="10" t="str" cm="1">
        <f t="array" ref="M1980">IFERROR(IF(ISNUMBER(L1980),(L1980-INDEX('Price Data'!Q:Q,MATCH(TEXT(A1980,"YYYY-MM-DD"),'Price Data'!P:P,0)+1))/INDEX('Price Data'!Q:Q,MATCH(TEXT(A1980,"YYYY-MM-DD"),'Price Data'!P:P,0)+1),""),"")</f>
        <v/>
      </c>
      <c r="N1980" s="34" t="str">
        <f>IFERROR(INDEX('Price Data'!T:T,MATCH(TEXT(A1980,"YYYY-MM-DD"),'Price Data'!S:S,0)),"")</f>
        <v/>
      </c>
      <c r="O1980" s="10" t="str" cm="1">
        <f t="array" ref="O1980">IFERROR(IF(ISNUMBER(N1980),(N1980-INDEX('Price Data'!T:T,MATCH(TEXT(A1980,"YYYY-MM-DD"),'Price Data'!S:S,0)+1))/INDEX('Price Data'!T:T,MATCH(TEXT(A1980,"YYYY-MM-DD"),'Price Data'!S:S,0)+1),""),"")</f>
        <v/>
      </c>
    </row>
    <row r="1981" spans="1:15" x14ac:dyDescent="0.3">
      <c r="A1981" s="8">
        <v>43800</v>
      </c>
      <c r="B1981" s="34" t="str">
        <f>IFERROR(INDEX('Price Data'!B:B,MATCH(TEXT(A1981,"YYYY-MM-DD"),'Price Data'!A:A,0)),"")</f>
        <v/>
      </c>
      <c r="C1981" s="10" t="str" cm="1">
        <f t="array" ref="C1981">IFERROR(IF(ISNUMBER(B1981),(B1981-INDEX('Price Data'!B:B,MATCH(TEXT(A1981,"YYYY-MM-DD"),'Price Data'!A:A,0)+1))/INDEX('Price Data'!B:B,MATCH(TEXT(A1981,"YYYY-MM-DD"),'Price Data'!A:A,0)+1),""),"")</f>
        <v/>
      </c>
      <c r="D1981" s="34" t="str">
        <f>IFERROR(INDEX('Price Data'!E:E,MATCH(TEXT(A1981,"YYYY-MM-DD"),'Price Data'!D:D,0)),"")</f>
        <v/>
      </c>
      <c r="E1981" s="10" t="str" cm="1">
        <f t="array" ref="E1981">IFERROR(IF(ISNUMBER(D1981),(D1981-INDEX('Price Data'!E:E,MATCH(TEXT(A1981,"YYYY-MM-DD"),'Price Data'!D:D,0)+1))/INDEX('Price Data'!E:E,MATCH(TEXT(A1981,"YYYY-MM-DD"),'Price Data'!D:D,0)+1),""),"")</f>
        <v/>
      </c>
      <c r="F1981" s="34" t="str">
        <f>IFERROR(INDEX('Price Data'!H:H,MATCH(TEXT(A1981,"YYYY-MM-DD"),'Price Data'!G:G,0)),"")</f>
        <v/>
      </c>
      <c r="G1981" s="10" t="str" cm="1">
        <f t="array" ref="G1981">IFERROR(IF(ISNUMBER(F1981),(F1981-INDEX('Price Data'!H:H,MATCH(TEXT(A1981,"YYYY-MM-DD"),'Price Data'!G:G,0)+1))/INDEX('Price Data'!H:H,MATCH(TEXT(A1981,"YYYY-MM-DD"),'Price Data'!G:G,0)+1),""),"")</f>
        <v/>
      </c>
      <c r="H1981" s="34" t="str">
        <f>IFERROR(INDEX('Price Data'!K:K,MATCH(TEXT(A1981,"YYYY-MM-DD"),'Price Data'!J:J,0)),"")</f>
        <v/>
      </c>
      <c r="I1981" s="10" t="str" cm="1">
        <f t="array" ref="I1981">IFERROR(IF(ISNUMBER(H1981),(H1981-INDEX('Price Data'!K:K,MATCH(TEXT(A1981,"YYYY-MM-DD"),'Price Data'!J:J,0)+1))/INDEX('Price Data'!K:K,MATCH(TEXT(A1981,"YYYY-MM-DD"),'Price Data'!J:J,0)+1),""),"")</f>
        <v/>
      </c>
      <c r="J1981" s="34" t="str">
        <f>IFERROR(INDEX('Price Data'!N:N,MATCH(TEXT(A1981,"YYYY-MM-DD"),'Price Data'!M:M,0)),"")</f>
        <v/>
      </c>
      <c r="K1981" s="10" t="str" cm="1">
        <f t="array" ref="K1981">IFERROR(IF(ISNUMBER(J1981),(J1981-INDEX('Price Data'!N:N,MATCH(TEXT(A1981,"YYYY-MM-DD"),'Price Data'!M:M,0)+1))/INDEX('Price Data'!N:N,MATCH(TEXT(A1981,"YYYY-MM-DD"),'Price Data'!M:M,0)+1),""),"")</f>
        <v/>
      </c>
      <c r="L1981" s="34" t="str">
        <f>IFERROR(INDEX('Price Data'!Q:Q,MATCH(TEXT(A1981,"YYYY-MM-DD"),'Price Data'!P:P,0)),"")</f>
        <v/>
      </c>
      <c r="M1981" s="10" t="str" cm="1">
        <f t="array" ref="M1981">IFERROR(IF(ISNUMBER(L1981),(L1981-INDEX('Price Data'!Q:Q,MATCH(TEXT(A1981,"YYYY-MM-DD"),'Price Data'!P:P,0)+1))/INDEX('Price Data'!Q:Q,MATCH(TEXT(A1981,"YYYY-MM-DD"),'Price Data'!P:P,0)+1),""),"")</f>
        <v/>
      </c>
      <c r="N1981" s="34" t="str">
        <f>IFERROR(INDEX('Price Data'!T:T,MATCH(TEXT(A1981,"YYYY-MM-DD"),'Price Data'!S:S,0)),"")</f>
        <v/>
      </c>
      <c r="O1981" s="10" t="str" cm="1">
        <f t="array" ref="O1981">IFERROR(IF(ISNUMBER(N1981),(N1981-INDEX('Price Data'!T:T,MATCH(TEXT(A1981,"YYYY-MM-DD"),'Price Data'!S:S,0)+1))/INDEX('Price Data'!T:T,MATCH(TEXT(A1981,"YYYY-MM-DD"),'Price Data'!S:S,0)+1),""),"")</f>
        <v/>
      </c>
    </row>
    <row r="1982" spans="1:15" x14ac:dyDescent="0.3">
      <c r="A1982" s="8">
        <v>43801</v>
      </c>
      <c r="B1982" s="34">
        <f>IFERROR(INDEX('Price Data'!B:B,MATCH(TEXT(A1982,"YYYY-MM-DD"),'Price Data'!A:A,0)),"")</f>
        <v>22729</v>
      </c>
      <c r="C1982" s="10" cm="1">
        <f t="array" ref="C1982">IFERROR(IF(ISNUMBER(B1982),(B1982-INDEX('Price Data'!B:B,MATCH(TEXT(A1982,"YYYY-MM-DD"),'Price Data'!A:A,0)+1))/INDEX('Price Data'!B:B,MATCH(TEXT(A1982,"YYYY-MM-DD"),'Price Data'!A:A,0)+1),""),"")</f>
        <v>-2.2786878197686915E-2</v>
      </c>
      <c r="D1982" s="34">
        <f>IFERROR(INDEX('Price Data'!E:E,MATCH(TEXT(A1982,"YYYY-MM-DD"),'Price Data'!D:D,0)),"")</f>
        <v>12.37</v>
      </c>
      <c r="E1982" s="10" cm="1">
        <f t="array" ref="E1982">IFERROR(IF(ISNUMBER(D1982),(D1982-INDEX('Price Data'!E:E,MATCH(TEXT(A1982,"YYYY-MM-DD"),'Price Data'!D:D,0)+1))/INDEX('Price Data'!E:E,MATCH(TEXT(A1982,"YYYY-MM-DD"),'Price Data'!D:D,0)+1),""),"")</f>
        <v>-1.5127388535031948E-2</v>
      </c>
      <c r="F1982" s="34">
        <f>IFERROR(INDEX('Price Data'!H:H,MATCH(TEXT(A1982,"YYYY-MM-DD"),'Price Data'!G:G,0)),"")</f>
        <v>143.10000600000001</v>
      </c>
      <c r="G1982" s="10" cm="1">
        <f t="array" ref="G1982">IFERROR(IF(ISNUMBER(F1982),(F1982-INDEX('Price Data'!H:H,MATCH(TEXT(A1982,"YYYY-MM-DD"),'Price Data'!G:G,0)+1))/INDEX('Price Data'!H:H,MATCH(TEXT(A1982,"YYYY-MM-DD"),'Price Data'!G:G,0)+1),""),"")</f>
        <v>-2.9830467796610118E-2</v>
      </c>
      <c r="H1982" s="34">
        <f>IFERROR(INDEX('Price Data'!K:K,MATCH(TEXT(A1982,"YYYY-MM-DD"),'Price Data'!J:J,0)),"")</f>
        <v>2.27</v>
      </c>
      <c r="I1982" s="10" cm="1">
        <f t="array" ref="I1982">IFERROR(IF(ISNUMBER(H1982),(H1982-INDEX('Price Data'!K:K,MATCH(TEXT(A1982,"YYYY-MM-DD"),'Price Data'!J:J,0)+1))/INDEX('Price Data'!K:K,MATCH(TEXT(A1982,"YYYY-MM-DD"),'Price Data'!J:J,0)+1),""),"")</f>
        <v>-1.3043478260869481E-2</v>
      </c>
      <c r="J1982" s="34">
        <f>IFERROR(INDEX('Price Data'!N:N,MATCH(TEXT(A1982,"YYYY-MM-DD"),'Price Data'!M:M,0)),"")</f>
        <v>2.91</v>
      </c>
      <c r="K1982" s="10" cm="1">
        <f t="array" ref="K1982">IFERROR(IF(ISNUMBER(J1982),(J1982-INDEX('Price Data'!N:N,MATCH(TEXT(A1982,"YYYY-MM-DD"),'Price Data'!M:M,0)+1))/INDEX('Price Data'!N:N,MATCH(TEXT(A1982,"YYYY-MM-DD"),'Price Data'!M:M,0)+1),""),"")</f>
        <v>-2.0202020202020218E-2</v>
      </c>
      <c r="L1982" s="34">
        <f>IFERROR(INDEX('Price Data'!Q:Q,MATCH(TEXT(A1982,"YYYY-MM-DD"),'Price Data'!P:P,0)),"")</f>
        <v>1.98</v>
      </c>
      <c r="M1982" s="10" cm="1">
        <f t="array" ref="M1982">IFERROR(IF(ISNUMBER(L1982),(L1982-INDEX('Price Data'!Q:Q,MATCH(TEXT(A1982,"YYYY-MM-DD"),'Price Data'!P:P,0)+1))/INDEX('Price Data'!Q:Q,MATCH(TEXT(A1982,"YYYY-MM-DD"),'Price Data'!P:P,0)+1),""),"")</f>
        <v>-1.980198019801982E-2</v>
      </c>
      <c r="N1982" s="34">
        <f>IFERROR(INDEX('Price Data'!T:T,MATCH(TEXT(A1982,"YYYY-MM-DD"),'Price Data'!S:S,0)),"")</f>
        <v>2.12</v>
      </c>
      <c r="O1982" s="10" cm="1">
        <f t="array" ref="O1982">IFERROR(IF(ISNUMBER(N1982),(N1982-INDEX('Price Data'!T:T,MATCH(TEXT(A1982,"YYYY-MM-DD"),'Price Data'!S:S,0)+1))/INDEX('Price Data'!T:T,MATCH(TEXT(A1982,"YYYY-MM-DD"),'Price Data'!S:S,0)+1),""),"")</f>
        <v>-1.3953488372092933E-2</v>
      </c>
    </row>
    <row r="1983" spans="1:15" x14ac:dyDescent="0.3">
      <c r="A1983" s="8">
        <v>43802</v>
      </c>
      <c r="B1983" s="34">
        <f>IFERROR(INDEX('Price Data'!B:B,MATCH(TEXT(A1983,"YYYY-MM-DD"),'Price Data'!A:A,0)),"")</f>
        <v>22737</v>
      </c>
      <c r="C1983" s="10" cm="1">
        <f t="array" ref="C1983">IFERROR(IF(ISNUMBER(B1983),(B1983-INDEX('Price Data'!B:B,MATCH(TEXT(A1983,"YYYY-MM-DD"),'Price Data'!A:A,0)+1))/INDEX('Price Data'!B:B,MATCH(TEXT(A1983,"YYYY-MM-DD"),'Price Data'!A:A,0)+1),""),"")</f>
        <v>3.5197325003299751E-4</v>
      </c>
      <c r="D1983" s="34">
        <f>IFERROR(INDEX('Price Data'!E:E,MATCH(TEXT(A1983,"YYYY-MM-DD"),'Price Data'!D:D,0)),"")</f>
        <v>12.31</v>
      </c>
      <c r="E1983" s="10" cm="1">
        <f t="array" ref="E1983">IFERROR(IF(ISNUMBER(D1983),(D1983-INDEX('Price Data'!E:E,MATCH(TEXT(A1983,"YYYY-MM-DD"),'Price Data'!D:D,0)+1))/INDEX('Price Data'!E:E,MATCH(TEXT(A1983,"YYYY-MM-DD"),'Price Data'!D:D,0)+1),""),"")</f>
        <v>-4.8504446240904388E-3</v>
      </c>
      <c r="F1983" s="34">
        <f>IFERROR(INDEX('Price Data'!H:H,MATCH(TEXT(A1983,"YYYY-MM-DD"),'Price Data'!G:G,0)),"")</f>
        <v>141.199997</v>
      </c>
      <c r="G1983" s="10" cm="1">
        <f t="array" ref="G1983">IFERROR(IF(ISNUMBER(F1983),(F1983-INDEX('Price Data'!H:H,MATCH(TEXT(A1983,"YYYY-MM-DD"),'Price Data'!G:G,0)+1))/INDEX('Price Data'!H:H,MATCH(TEXT(A1983,"YYYY-MM-DD"),'Price Data'!G:G,0)+1),""),"")</f>
        <v>-1.3277490708141628E-2</v>
      </c>
      <c r="H1983" s="34">
        <f>IFERROR(INDEX('Price Data'!K:K,MATCH(TEXT(A1983,"YYYY-MM-DD"),'Price Data'!J:J,0)),"")</f>
        <v>2.25</v>
      </c>
      <c r="I1983" s="10" cm="1">
        <f t="array" ref="I1983">IFERROR(IF(ISNUMBER(H1983),(H1983-INDEX('Price Data'!K:K,MATCH(TEXT(A1983,"YYYY-MM-DD"),'Price Data'!J:J,0)+1))/INDEX('Price Data'!K:K,MATCH(TEXT(A1983,"YYYY-MM-DD"),'Price Data'!J:J,0)+1),""),"")</f>
        <v>-8.8105726872246774E-3</v>
      </c>
      <c r="J1983" s="34">
        <f>IFERROR(INDEX('Price Data'!N:N,MATCH(TEXT(A1983,"YYYY-MM-DD"),'Price Data'!M:M,0)),"")</f>
        <v>2.94</v>
      </c>
      <c r="K1983" s="10" cm="1">
        <f t="array" ref="K1983">IFERROR(IF(ISNUMBER(J1983),(J1983-INDEX('Price Data'!N:N,MATCH(TEXT(A1983,"YYYY-MM-DD"),'Price Data'!M:M,0)+1))/INDEX('Price Data'!N:N,MATCH(TEXT(A1983,"YYYY-MM-DD"),'Price Data'!M:M,0)+1),""),"")</f>
        <v>1.0309278350515396E-2</v>
      </c>
      <c r="L1983" s="34">
        <f>IFERROR(INDEX('Price Data'!Q:Q,MATCH(TEXT(A1983,"YYYY-MM-DD"),'Price Data'!P:P,0)),"")</f>
        <v>1.96</v>
      </c>
      <c r="M1983" s="10" cm="1">
        <f t="array" ref="M1983">IFERROR(IF(ISNUMBER(L1983),(L1983-INDEX('Price Data'!Q:Q,MATCH(TEXT(A1983,"YYYY-MM-DD"),'Price Data'!P:P,0)+1))/INDEX('Price Data'!Q:Q,MATCH(TEXT(A1983,"YYYY-MM-DD"),'Price Data'!P:P,0)+1),""),"")</f>
        <v>-1.0101010101010111E-2</v>
      </c>
      <c r="N1983" s="34">
        <f>IFERROR(INDEX('Price Data'!T:T,MATCH(TEXT(A1983,"YYYY-MM-DD"),'Price Data'!S:S,0)),"")</f>
        <v>2.0499999999999998</v>
      </c>
      <c r="O1983" s="10" cm="1">
        <f t="array" ref="O1983">IFERROR(IF(ISNUMBER(N1983),(N1983-INDEX('Price Data'!T:T,MATCH(TEXT(A1983,"YYYY-MM-DD"),'Price Data'!S:S,0)+1))/INDEX('Price Data'!T:T,MATCH(TEXT(A1983,"YYYY-MM-DD"),'Price Data'!S:S,0)+1),""),"")</f>
        <v>-3.3018867924528433E-2</v>
      </c>
    </row>
    <row r="1984" spans="1:15" x14ac:dyDescent="0.3">
      <c r="A1984" s="8">
        <v>43803</v>
      </c>
      <c r="B1984" s="34">
        <f>IFERROR(INDEX('Price Data'!B:B,MATCH(TEXT(A1984,"YYYY-MM-DD"),'Price Data'!A:A,0)),"")</f>
        <v>23034</v>
      </c>
      <c r="C1984" s="10" cm="1">
        <f t="array" ref="C1984">IFERROR(IF(ISNUMBER(B1984),(B1984-INDEX('Price Data'!B:B,MATCH(TEXT(A1984,"YYYY-MM-DD"),'Price Data'!A:A,0)+1))/INDEX('Price Data'!B:B,MATCH(TEXT(A1984,"YYYY-MM-DD"),'Price Data'!A:A,0)+1),""),"")</f>
        <v>1.3062409288824383E-2</v>
      </c>
      <c r="D1984" s="34">
        <f>IFERROR(INDEX('Price Data'!E:E,MATCH(TEXT(A1984,"YYYY-MM-DD"),'Price Data'!D:D,0)),"")</f>
        <v>12.55</v>
      </c>
      <c r="E1984" s="10" cm="1">
        <f t="array" ref="E1984">IFERROR(IF(ISNUMBER(D1984),(D1984-INDEX('Price Data'!E:E,MATCH(TEXT(A1984,"YYYY-MM-DD"),'Price Data'!D:D,0)+1))/INDEX('Price Data'!E:E,MATCH(TEXT(A1984,"YYYY-MM-DD"),'Price Data'!D:D,0)+1),""),"")</f>
        <v>1.9496344435418377E-2</v>
      </c>
      <c r="F1984" s="34">
        <f>IFERROR(INDEX('Price Data'!H:H,MATCH(TEXT(A1984,"YYYY-MM-DD"),'Price Data'!G:G,0)),"")</f>
        <v>140.89999399999999</v>
      </c>
      <c r="G1984" s="10" cm="1">
        <f t="array" ref="G1984">IFERROR(IF(ISNUMBER(F1984),(F1984-INDEX('Price Data'!H:H,MATCH(TEXT(A1984,"YYYY-MM-DD"),'Price Data'!G:G,0)+1))/INDEX('Price Data'!H:H,MATCH(TEXT(A1984,"YYYY-MM-DD"),'Price Data'!G:G,0)+1),""),"")</f>
        <v>-2.1246671839518791E-3</v>
      </c>
      <c r="H1984" s="34">
        <f>IFERROR(INDEX('Price Data'!K:K,MATCH(TEXT(A1984,"YYYY-MM-DD"),'Price Data'!J:J,0)),"")</f>
        <v>2.29</v>
      </c>
      <c r="I1984" s="10" cm="1">
        <f t="array" ref="I1984">IFERROR(IF(ISNUMBER(H1984),(H1984-INDEX('Price Data'!K:K,MATCH(TEXT(A1984,"YYYY-MM-DD"),'Price Data'!J:J,0)+1))/INDEX('Price Data'!K:K,MATCH(TEXT(A1984,"YYYY-MM-DD"),'Price Data'!J:J,0)+1),""),"")</f>
        <v>1.7777777777777795E-2</v>
      </c>
      <c r="J1984" s="34">
        <f>IFERROR(INDEX('Price Data'!N:N,MATCH(TEXT(A1984,"YYYY-MM-DD"),'Price Data'!M:M,0)),"")</f>
        <v>2.97</v>
      </c>
      <c r="K1984" s="10" cm="1">
        <f t="array" ref="K1984">IFERROR(IF(ISNUMBER(J1984),(J1984-INDEX('Price Data'!N:N,MATCH(TEXT(A1984,"YYYY-MM-DD"),'Price Data'!M:M,0)+1))/INDEX('Price Data'!N:N,MATCH(TEXT(A1984,"YYYY-MM-DD"),'Price Data'!M:M,0)+1),""),"")</f>
        <v>1.0204081632653145E-2</v>
      </c>
      <c r="L1984" s="34">
        <f>IFERROR(INDEX('Price Data'!Q:Q,MATCH(TEXT(A1984,"YYYY-MM-DD"),'Price Data'!P:P,0)),"")</f>
        <v>2.02</v>
      </c>
      <c r="M1984" s="10" cm="1">
        <f t="array" ref="M1984">IFERROR(IF(ISNUMBER(L1984),(L1984-INDEX('Price Data'!Q:Q,MATCH(TEXT(A1984,"YYYY-MM-DD"),'Price Data'!P:P,0)+1))/INDEX('Price Data'!Q:Q,MATCH(TEXT(A1984,"YYYY-MM-DD"),'Price Data'!P:P,0)+1),""),"")</f>
        <v>3.0612244897959211E-2</v>
      </c>
      <c r="N1984" s="34">
        <f>IFERROR(INDEX('Price Data'!T:T,MATCH(TEXT(A1984,"YYYY-MM-DD"),'Price Data'!S:S,0)),"")</f>
        <v>2.08</v>
      </c>
      <c r="O1984" s="10" cm="1">
        <f t="array" ref="O1984">IFERROR(IF(ISNUMBER(N1984),(N1984-INDEX('Price Data'!T:T,MATCH(TEXT(A1984,"YYYY-MM-DD"),'Price Data'!S:S,0)+1))/INDEX('Price Data'!T:T,MATCH(TEXT(A1984,"YYYY-MM-DD"),'Price Data'!S:S,0)+1),""),"")</f>
        <v>1.4634146341463537E-2</v>
      </c>
    </row>
    <row r="1985" spans="1:15" x14ac:dyDescent="0.3">
      <c r="A1985" s="8">
        <v>43804</v>
      </c>
      <c r="B1985" s="34">
        <f>IFERROR(INDEX('Price Data'!B:B,MATCH(TEXT(A1985,"YYYY-MM-DD"),'Price Data'!A:A,0)),"")</f>
        <v>22969</v>
      </c>
      <c r="C1985" s="10" cm="1">
        <f t="array" ref="C1985">IFERROR(IF(ISNUMBER(B1985),(B1985-INDEX('Price Data'!B:B,MATCH(TEXT(A1985,"YYYY-MM-DD"),'Price Data'!A:A,0)+1))/INDEX('Price Data'!B:B,MATCH(TEXT(A1985,"YYYY-MM-DD"),'Price Data'!A:A,0)+1),""),"")</f>
        <v>-2.8219154293652863E-3</v>
      </c>
      <c r="D1985" s="34">
        <f>IFERROR(INDEX('Price Data'!E:E,MATCH(TEXT(A1985,"YYYY-MM-DD"),'Price Data'!D:D,0)),"")</f>
        <v>12.38</v>
      </c>
      <c r="E1985" s="10" cm="1">
        <f t="array" ref="E1985">IFERROR(IF(ISNUMBER(D1985),(D1985-INDEX('Price Data'!E:E,MATCH(TEXT(A1985,"YYYY-MM-DD"),'Price Data'!D:D,0)+1))/INDEX('Price Data'!E:E,MATCH(TEXT(A1985,"YYYY-MM-DD"),'Price Data'!D:D,0)+1),""),"")</f>
        <v>-1.3545816733067723E-2</v>
      </c>
      <c r="F1985" s="34">
        <f>IFERROR(INDEX('Price Data'!H:H,MATCH(TEXT(A1985,"YYYY-MM-DD"),'Price Data'!G:G,0)),"")</f>
        <v>139.800003</v>
      </c>
      <c r="G1985" s="10" cm="1">
        <f t="array" ref="G1985">IFERROR(IF(ISNUMBER(F1985),(F1985-INDEX('Price Data'!H:H,MATCH(TEXT(A1985,"YYYY-MM-DD"),'Price Data'!G:G,0)+1))/INDEX('Price Data'!H:H,MATCH(TEXT(A1985,"YYYY-MM-DD"),'Price Data'!G:G,0)+1),""),"")</f>
        <v>-7.8068917447930387E-3</v>
      </c>
      <c r="H1985" s="34">
        <f>IFERROR(INDEX('Price Data'!K:K,MATCH(TEXT(A1985,"YYYY-MM-DD"),'Price Data'!J:J,0)),"")</f>
        <v>2.29</v>
      </c>
      <c r="I1985" s="10" cm="1">
        <f t="array" ref="I1985">IFERROR(IF(ISNUMBER(H1985),(H1985-INDEX('Price Data'!K:K,MATCH(TEXT(A1985,"YYYY-MM-DD"),'Price Data'!J:J,0)+1))/INDEX('Price Data'!K:K,MATCH(TEXT(A1985,"YYYY-MM-DD"),'Price Data'!J:J,0)+1),""),"")</f>
        <v>0</v>
      </c>
      <c r="J1985" s="34">
        <f>IFERROR(INDEX('Price Data'!N:N,MATCH(TEXT(A1985,"YYYY-MM-DD"),'Price Data'!M:M,0)),"")</f>
        <v>2.99</v>
      </c>
      <c r="K1985" s="10" cm="1">
        <f t="array" ref="K1985">IFERROR(IF(ISNUMBER(J1985),(J1985-INDEX('Price Data'!N:N,MATCH(TEXT(A1985,"YYYY-MM-DD"),'Price Data'!M:M,0)+1))/INDEX('Price Data'!N:N,MATCH(TEXT(A1985,"YYYY-MM-DD"),'Price Data'!M:M,0)+1),""),"")</f>
        <v>6.7340067340067398E-3</v>
      </c>
      <c r="L1985" s="34">
        <f>IFERROR(INDEX('Price Data'!Q:Q,MATCH(TEXT(A1985,"YYYY-MM-DD"),'Price Data'!P:P,0)),"")</f>
        <v>1.99</v>
      </c>
      <c r="M1985" s="10" cm="1">
        <f t="array" ref="M1985">IFERROR(IF(ISNUMBER(L1985),(L1985-INDEX('Price Data'!Q:Q,MATCH(TEXT(A1985,"YYYY-MM-DD"),'Price Data'!P:P,0)+1))/INDEX('Price Data'!Q:Q,MATCH(TEXT(A1985,"YYYY-MM-DD"),'Price Data'!P:P,0)+1),""),"")</f>
        <v>-1.4851485148514865E-2</v>
      </c>
      <c r="N1985" s="34">
        <f>IFERROR(INDEX('Price Data'!T:T,MATCH(TEXT(A1985,"YYYY-MM-DD"),'Price Data'!S:S,0)),"")</f>
        <v>2.09</v>
      </c>
      <c r="O1985" s="10" cm="1">
        <f t="array" ref="O1985">IFERROR(IF(ISNUMBER(N1985),(N1985-INDEX('Price Data'!T:T,MATCH(TEXT(A1985,"YYYY-MM-DD"),'Price Data'!S:S,0)+1))/INDEX('Price Data'!T:T,MATCH(TEXT(A1985,"YYYY-MM-DD"),'Price Data'!S:S,0)+1),""),"")</f>
        <v>4.8076923076922047E-3</v>
      </c>
    </row>
    <row r="1986" spans="1:15" x14ac:dyDescent="0.3">
      <c r="A1986" s="8">
        <v>43805</v>
      </c>
      <c r="B1986" s="34">
        <f>IFERROR(INDEX('Price Data'!B:B,MATCH(TEXT(A1986,"YYYY-MM-DD"),'Price Data'!A:A,0)),"")</f>
        <v>23183</v>
      </c>
      <c r="C1986" s="10" cm="1">
        <f t="array" ref="C1986">IFERROR(IF(ISNUMBER(B1986),(B1986-INDEX('Price Data'!B:B,MATCH(TEXT(A1986,"YYYY-MM-DD"),'Price Data'!A:A,0)+1))/INDEX('Price Data'!B:B,MATCH(TEXT(A1986,"YYYY-MM-DD"),'Price Data'!A:A,0)+1),""),"")</f>
        <v>9.3169053942270021E-3</v>
      </c>
      <c r="D1986" s="34">
        <f>IFERROR(INDEX('Price Data'!E:E,MATCH(TEXT(A1986,"YYYY-MM-DD"),'Price Data'!D:D,0)),"")</f>
        <v>12.75</v>
      </c>
      <c r="E1986" s="10" cm="1">
        <f t="array" ref="E1986">IFERROR(IF(ISNUMBER(D1986),(D1986-INDEX('Price Data'!E:E,MATCH(TEXT(A1986,"YYYY-MM-DD"),'Price Data'!D:D,0)+1))/INDEX('Price Data'!E:E,MATCH(TEXT(A1986,"YYYY-MM-DD"),'Price Data'!D:D,0)+1),""),"")</f>
        <v>2.9886914378029015E-2</v>
      </c>
      <c r="F1986" s="34">
        <f>IFERROR(INDEX('Price Data'!H:H,MATCH(TEXT(A1986,"YYYY-MM-DD"),'Price Data'!G:G,0)),"")</f>
        <v>140.5</v>
      </c>
      <c r="G1986" s="10" cm="1">
        <f t="array" ref="G1986">IFERROR(IF(ISNUMBER(F1986),(F1986-INDEX('Price Data'!H:H,MATCH(TEXT(A1986,"YYYY-MM-DD"),'Price Data'!G:G,0)+1))/INDEX('Price Data'!H:H,MATCH(TEXT(A1986,"YYYY-MM-DD"),'Price Data'!G:G,0)+1),""),"")</f>
        <v>5.0071315091459343E-3</v>
      </c>
      <c r="H1986" s="34">
        <f>IFERROR(INDEX('Price Data'!K:K,MATCH(TEXT(A1986,"YYYY-MM-DD"),'Price Data'!J:J,0)),"")</f>
        <v>2.31</v>
      </c>
      <c r="I1986" s="10" cm="1">
        <f t="array" ref="I1986">IFERROR(IF(ISNUMBER(H1986),(H1986-INDEX('Price Data'!K:K,MATCH(TEXT(A1986,"YYYY-MM-DD"),'Price Data'!J:J,0)+1))/INDEX('Price Data'!K:K,MATCH(TEXT(A1986,"YYYY-MM-DD"),'Price Data'!J:J,0)+1),""),"")</f>
        <v>8.7336244541484798E-3</v>
      </c>
      <c r="J1986" s="34">
        <f>IFERROR(INDEX('Price Data'!N:N,MATCH(TEXT(A1986,"YYYY-MM-DD"),'Price Data'!M:M,0)),"")</f>
        <v>3.02</v>
      </c>
      <c r="K1986" s="10" cm="1">
        <f t="array" ref="K1986">IFERROR(IF(ISNUMBER(J1986),(J1986-INDEX('Price Data'!N:N,MATCH(TEXT(A1986,"YYYY-MM-DD"),'Price Data'!M:M,0)+1))/INDEX('Price Data'!N:N,MATCH(TEXT(A1986,"YYYY-MM-DD"),'Price Data'!M:M,0)+1),""),"")</f>
        <v>1.0033444816053446E-2</v>
      </c>
      <c r="L1986" s="34">
        <f>IFERROR(INDEX('Price Data'!Q:Q,MATCH(TEXT(A1986,"YYYY-MM-DD"),'Price Data'!P:P,0)),"")</f>
        <v>2.0099999999999998</v>
      </c>
      <c r="M1986" s="10" cm="1">
        <f t="array" ref="M1986">IFERROR(IF(ISNUMBER(L1986),(L1986-INDEX('Price Data'!Q:Q,MATCH(TEXT(A1986,"YYYY-MM-DD"),'Price Data'!P:P,0)+1))/INDEX('Price Data'!Q:Q,MATCH(TEXT(A1986,"YYYY-MM-DD"),'Price Data'!P:P,0)+1),""),"")</f>
        <v>1.0050251256281305E-2</v>
      </c>
      <c r="N1986" s="34">
        <f>IFERROR(INDEX('Price Data'!T:T,MATCH(TEXT(A1986,"YYYY-MM-DD"),'Price Data'!S:S,0)),"")</f>
        <v>2.09</v>
      </c>
      <c r="O1986" s="10" cm="1">
        <f t="array" ref="O1986">IFERROR(IF(ISNUMBER(N1986),(N1986-INDEX('Price Data'!T:T,MATCH(TEXT(A1986,"YYYY-MM-DD"),'Price Data'!S:S,0)+1))/INDEX('Price Data'!T:T,MATCH(TEXT(A1986,"YYYY-MM-DD"),'Price Data'!S:S,0)+1),""),"")</f>
        <v>0</v>
      </c>
    </row>
    <row r="1987" spans="1:15" x14ac:dyDescent="0.3">
      <c r="A1987" s="8">
        <v>43806</v>
      </c>
      <c r="B1987" s="34" t="str">
        <f>IFERROR(INDEX('Price Data'!B:B,MATCH(TEXT(A1987,"YYYY-MM-DD"),'Price Data'!A:A,0)),"")</f>
        <v/>
      </c>
      <c r="C1987" s="10" t="str" cm="1">
        <f t="array" ref="C1987">IFERROR(IF(ISNUMBER(B1987),(B1987-INDEX('Price Data'!B:B,MATCH(TEXT(A1987,"YYYY-MM-DD"),'Price Data'!A:A,0)+1))/INDEX('Price Data'!B:B,MATCH(TEXT(A1987,"YYYY-MM-DD"),'Price Data'!A:A,0)+1),""),"")</f>
        <v/>
      </c>
      <c r="D1987" s="34" t="str">
        <f>IFERROR(INDEX('Price Data'!E:E,MATCH(TEXT(A1987,"YYYY-MM-DD"),'Price Data'!D:D,0)),"")</f>
        <v/>
      </c>
      <c r="E1987" s="10" t="str" cm="1">
        <f t="array" ref="E1987">IFERROR(IF(ISNUMBER(D1987),(D1987-INDEX('Price Data'!E:E,MATCH(TEXT(A1987,"YYYY-MM-DD"),'Price Data'!D:D,0)+1))/INDEX('Price Data'!E:E,MATCH(TEXT(A1987,"YYYY-MM-DD"),'Price Data'!D:D,0)+1),""),"")</f>
        <v/>
      </c>
      <c r="F1987" s="34" t="str">
        <f>IFERROR(INDEX('Price Data'!H:H,MATCH(TEXT(A1987,"YYYY-MM-DD"),'Price Data'!G:G,0)),"")</f>
        <v/>
      </c>
      <c r="G1987" s="10" t="str" cm="1">
        <f t="array" ref="G1987">IFERROR(IF(ISNUMBER(F1987),(F1987-INDEX('Price Data'!H:H,MATCH(TEXT(A1987,"YYYY-MM-DD"),'Price Data'!G:G,0)+1))/INDEX('Price Data'!H:H,MATCH(TEXT(A1987,"YYYY-MM-DD"),'Price Data'!G:G,0)+1),""),"")</f>
        <v/>
      </c>
      <c r="H1987" s="34" t="str">
        <f>IFERROR(INDEX('Price Data'!K:K,MATCH(TEXT(A1987,"YYYY-MM-DD"),'Price Data'!J:J,0)),"")</f>
        <v/>
      </c>
      <c r="I1987" s="10" t="str" cm="1">
        <f t="array" ref="I1987">IFERROR(IF(ISNUMBER(H1987),(H1987-INDEX('Price Data'!K:K,MATCH(TEXT(A1987,"YYYY-MM-DD"),'Price Data'!J:J,0)+1))/INDEX('Price Data'!K:K,MATCH(TEXT(A1987,"YYYY-MM-DD"),'Price Data'!J:J,0)+1),""),"")</f>
        <v/>
      </c>
      <c r="J1987" s="34" t="str">
        <f>IFERROR(INDEX('Price Data'!N:N,MATCH(TEXT(A1987,"YYYY-MM-DD"),'Price Data'!M:M,0)),"")</f>
        <v/>
      </c>
      <c r="K1987" s="10" t="str" cm="1">
        <f t="array" ref="K1987">IFERROR(IF(ISNUMBER(J1987),(J1987-INDEX('Price Data'!N:N,MATCH(TEXT(A1987,"YYYY-MM-DD"),'Price Data'!M:M,0)+1))/INDEX('Price Data'!N:N,MATCH(TEXT(A1987,"YYYY-MM-DD"),'Price Data'!M:M,0)+1),""),"")</f>
        <v/>
      </c>
      <c r="L1987" s="34" t="str">
        <f>IFERROR(INDEX('Price Data'!Q:Q,MATCH(TEXT(A1987,"YYYY-MM-DD"),'Price Data'!P:P,0)),"")</f>
        <v/>
      </c>
      <c r="M1987" s="10" t="str" cm="1">
        <f t="array" ref="M1987">IFERROR(IF(ISNUMBER(L1987),(L1987-INDEX('Price Data'!Q:Q,MATCH(TEXT(A1987,"YYYY-MM-DD"),'Price Data'!P:P,0)+1))/INDEX('Price Data'!Q:Q,MATCH(TEXT(A1987,"YYYY-MM-DD"),'Price Data'!P:P,0)+1),""),"")</f>
        <v/>
      </c>
      <c r="N1987" s="34" t="str">
        <f>IFERROR(INDEX('Price Data'!T:T,MATCH(TEXT(A1987,"YYYY-MM-DD"),'Price Data'!S:S,0)),"")</f>
        <v/>
      </c>
      <c r="O1987" s="10" t="str" cm="1">
        <f t="array" ref="O1987">IFERROR(IF(ISNUMBER(N1987),(N1987-INDEX('Price Data'!T:T,MATCH(TEXT(A1987,"YYYY-MM-DD"),'Price Data'!S:S,0)+1))/INDEX('Price Data'!T:T,MATCH(TEXT(A1987,"YYYY-MM-DD"),'Price Data'!S:S,0)+1),""),"")</f>
        <v/>
      </c>
    </row>
    <row r="1988" spans="1:15" x14ac:dyDescent="0.3">
      <c r="A1988" s="8">
        <v>43807</v>
      </c>
      <c r="B1988" s="34" t="str">
        <f>IFERROR(INDEX('Price Data'!B:B,MATCH(TEXT(A1988,"YYYY-MM-DD"),'Price Data'!A:A,0)),"")</f>
        <v/>
      </c>
      <c r="C1988" s="10" t="str" cm="1">
        <f t="array" ref="C1988">IFERROR(IF(ISNUMBER(B1988),(B1988-INDEX('Price Data'!B:B,MATCH(TEXT(A1988,"YYYY-MM-DD"),'Price Data'!A:A,0)+1))/INDEX('Price Data'!B:B,MATCH(TEXT(A1988,"YYYY-MM-DD"),'Price Data'!A:A,0)+1),""),"")</f>
        <v/>
      </c>
      <c r="D1988" s="34" t="str">
        <f>IFERROR(INDEX('Price Data'!E:E,MATCH(TEXT(A1988,"YYYY-MM-DD"),'Price Data'!D:D,0)),"")</f>
        <v/>
      </c>
      <c r="E1988" s="10" t="str" cm="1">
        <f t="array" ref="E1988">IFERROR(IF(ISNUMBER(D1988),(D1988-INDEX('Price Data'!E:E,MATCH(TEXT(A1988,"YYYY-MM-DD"),'Price Data'!D:D,0)+1))/INDEX('Price Data'!E:E,MATCH(TEXT(A1988,"YYYY-MM-DD"),'Price Data'!D:D,0)+1),""),"")</f>
        <v/>
      </c>
      <c r="F1988" s="34" t="str">
        <f>IFERROR(INDEX('Price Data'!H:H,MATCH(TEXT(A1988,"YYYY-MM-DD"),'Price Data'!G:G,0)),"")</f>
        <v/>
      </c>
      <c r="G1988" s="10" t="str" cm="1">
        <f t="array" ref="G1988">IFERROR(IF(ISNUMBER(F1988),(F1988-INDEX('Price Data'!H:H,MATCH(TEXT(A1988,"YYYY-MM-DD"),'Price Data'!G:G,0)+1))/INDEX('Price Data'!H:H,MATCH(TEXT(A1988,"YYYY-MM-DD"),'Price Data'!G:G,0)+1),""),"")</f>
        <v/>
      </c>
      <c r="H1988" s="34" t="str">
        <f>IFERROR(INDEX('Price Data'!K:K,MATCH(TEXT(A1988,"YYYY-MM-DD"),'Price Data'!J:J,0)),"")</f>
        <v/>
      </c>
      <c r="I1988" s="10" t="str" cm="1">
        <f t="array" ref="I1988">IFERROR(IF(ISNUMBER(H1988),(H1988-INDEX('Price Data'!K:K,MATCH(TEXT(A1988,"YYYY-MM-DD"),'Price Data'!J:J,0)+1))/INDEX('Price Data'!K:K,MATCH(TEXT(A1988,"YYYY-MM-DD"),'Price Data'!J:J,0)+1),""),"")</f>
        <v/>
      </c>
      <c r="J1988" s="34" t="str">
        <f>IFERROR(INDEX('Price Data'!N:N,MATCH(TEXT(A1988,"YYYY-MM-DD"),'Price Data'!M:M,0)),"")</f>
        <v/>
      </c>
      <c r="K1988" s="10" t="str" cm="1">
        <f t="array" ref="K1988">IFERROR(IF(ISNUMBER(J1988),(J1988-INDEX('Price Data'!N:N,MATCH(TEXT(A1988,"YYYY-MM-DD"),'Price Data'!M:M,0)+1))/INDEX('Price Data'!N:N,MATCH(TEXT(A1988,"YYYY-MM-DD"),'Price Data'!M:M,0)+1),""),"")</f>
        <v/>
      </c>
      <c r="L1988" s="34" t="str">
        <f>IFERROR(INDEX('Price Data'!Q:Q,MATCH(TEXT(A1988,"YYYY-MM-DD"),'Price Data'!P:P,0)),"")</f>
        <v/>
      </c>
      <c r="M1988" s="10" t="str" cm="1">
        <f t="array" ref="M1988">IFERROR(IF(ISNUMBER(L1988),(L1988-INDEX('Price Data'!Q:Q,MATCH(TEXT(A1988,"YYYY-MM-DD"),'Price Data'!P:P,0)+1))/INDEX('Price Data'!Q:Q,MATCH(TEXT(A1988,"YYYY-MM-DD"),'Price Data'!P:P,0)+1),""),"")</f>
        <v/>
      </c>
      <c r="N1988" s="34" t="str">
        <f>IFERROR(INDEX('Price Data'!T:T,MATCH(TEXT(A1988,"YYYY-MM-DD"),'Price Data'!S:S,0)),"")</f>
        <v/>
      </c>
      <c r="O1988" s="10" t="str" cm="1">
        <f t="array" ref="O1988">IFERROR(IF(ISNUMBER(N1988),(N1988-INDEX('Price Data'!T:T,MATCH(TEXT(A1988,"YYYY-MM-DD"),'Price Data'!S:S,0)+1))/INDEX('Price Data'!T:T,MATCH(TEXT(A1988,"YYYY-MM-DD"),'Price Data'!S:S,0)+1),""),"")</f>
        <v/>
      </c>
    </row>
    <row r="1989" spans="1:15" x14ac:dyDescent="0.3">
      <c r="A1989" s="8">
        <v>43808</v>
      </c>
      <c r="B1989" s="34">
        <f>IFERROR(INDEX('Price Data'!B:B,MATCH(TEXT(A1989,"YYYY-MM-DD"),'Price Data'!A:A,0)),"")</f>
        <v>22957</v>
      </c>
      <c r="C1989" s="10" cm="1">
        <f t="array" ref="C1989">IFERROR(IF(ISNUMBER(B1989),(B1989-INDEX('Price Data'!B:B,MATCH(TEXT(A1989,"YYYY-MM-DD"),'Price Data'!A:A,0)+1))/INDEX('Price Data'!B:B,MATCH(TEXT(A1989,"YYYY-MM-DD"),'Price Data'!A:A,0)+1),""),"")</f>
        <v>-9.7485226243367983E-3</v>
      </c>
      <c r="D1989" s="34">
        <f>IFERROR(INDEX('Price Data'!E:E,MATCH(TEXT(A1989,"YYYY-MM-DD"),'Price Data'!D:D,0)),"")</f>
        <v>12.74</v>
      </c>
      <c r="E1989" s="10" cm="1">
        <f t="array" ref="E1989">IFERROR(IF(ISNUMBER(D1989),(D1989-INDEX('Price Data'!E:E,MATCH(TEXT(A1989,"YYYY-MM-DD"),'Price Data'!D:D,0)+1))/INDEX('Price Data'!E:E,MATCH(TEXT(A1989,"YYYY-MM-DD"),'Price Data'!D:D,0)+1),""),"")</f>
        <v>-7.8431372549017935E-4</v>
      </c>
      <c r="F1989" s="34">
        <f>IFERROR(INDEX('Price Data'!H:H,MATCH(TEXT(A1989,"YYYY-MM-DD"),'Price Data'!G:G,0)),"")</f>
        <v>142.800003</v>
      </c>
      <c r="G1989" s="10" cm="1">
        <f t="array" ref="G1989">IFERROR(IF(ISNUMBER(F1989),(F1989-INDEX('Price Data'!H:H,MATCH(TEXT(A1989,"YYYY-MM-DD"),'Price Data'!G:G,0)+1))/INDEX('Price Data'!H:H,MATCH(TEXT(A1989,"YYYY-MM-DD"),'Price Data'!G:G,0)+1),""),"")</f>
        <v>1.6370128113879029E-2</v>
      </c>
      <c r="H1989" s="34">
        <f>IFERROR(INDEX('Price Data'!K:K,MATCH(TEXT(A1989,"YYYY-MM-DD"),'Price Data'!J:J,0)),"")</f>
        <v>2.2999999999999998</v>
      </c>
      <c r="I1989" s="10" cm="1">
        <f t="array" ref="I1989">IFERROR(IF(ISNUMBER(H1989),(H1989-INDEX('Price Data'!K:K,MATCH(TEXT(A1989,"YYYY-MM-DD"),'Price Data'!J:J,0)+1))/INDEX('Price Data'!K:K,MATCH(TEXT(A1989,"YYYY-MM-DD"),'Price Data'!J:J,0)+1),""),"")</f>
        <v>-4.3290043290044287E-3</v>
      </c>
      <c r="J1989" s="34">
        <f>IFERROR(INDEX('Price Data'!N:N,MATCH(TEXT(A1989,"YYYY-MM-DD"),'Price Data'!M:M,0)),"")</f>
        <v>2.98</v>
      </c>
      <c r="K1989" s="10" cm="1">
        <f t="array" ref="K1989">IFERROR(IF(ISNUMBER(J1989),(J1989-INDEX('Price Data'!N:N,MATCH(TEXT(A1989,"YYYY-MM-DD"),'Price Data'!M:M,0)+1))/INDEX('Price Data'!N:N,MATCH(TEXT(A1989,"YYYY-MM-DD"),'Price Data'!M:M,0)+1),""),"")</f>
        <v>-1.3245033112582794E-2</v>
      </c>
      <c r="L1989" s="34">
        <f>IFERROR(INDEX('Price Data'!Q:Q,MATCH(TEXT(A1989,"YYYY-MM-DD"),'Price Data'!P:P,0)),"")</f>
        <v>2</v>
      </c>
      <c r="M1989" s="10" cm="1">
        <f t="array" ref="M1989">IFERROR(IF(ISNUMBER(L1989),(L1989-INDEX('Price Data'!Q:Q,MATCH(TEXT(A1989,"YYYY-MM-DD"),'Price Data'!P:P,0)+1))/INDEX('Price Data'!Q:Q,MATCH(TEXT(A1989,"YYYY-MM-DD"),'Price Data'!P:P,0)+1),""),"")</f>
        <v>-4.9751243781093468E-3</v>
      </c>
      <c r="N1989" s="34">
        <f>IFERROR(INDEX('Price Data'!T:T,MATCH(TEXT(A1989,"YYYY-MM-DD"),'Price Data'!S:S,0)),"")</f>
        <v>2.1</v>
      </c>
      <c r="O1989" s="10" cm="1">
        <f t="array" ref="O1989">IFERROR(IF(ISNUMBER(N1989),(N1989-INDEX('Price Data'!T:T,MATCH(TEXT(A1989,"YYYY-MM-DD"),'Price Data'!S:S,0)+1))/INDEX('Price Data'!T:T,MATCH(TEXT(A1989,"YYYY-MM-DD"),'Price Data'!S:S,0)+1),""),"")</f>
        <v>4.7846889952154218E-3</v>
      </c>
    </row>
    <row r="1990" spans="1:15" x14ac:dyDescent="0.3">
      <c r="A1990" s="8">
        <v>43809</v>
      </c>
      <c r="B1990" s="34">
        <f>IFERROR(INDEX('Price Data'!B:B,MATCH(TEXT(A1990,"YYYY-MM-DD"),'Price Data'!A:A,0)),"")</f>
        <v>23123</v>
      </c>
      <c r="C1990" s="10" cm="1">
        <f t="array" ref="C1990">IFERROR(IF(ISNUMBER(B1990),(B1990-INDEX('Price Data'!B:B,MATCH(TEXT(A1990,"YYYY-MM-DD"),'Price Data'!A:A,0)+1))/INDEX('Price Data'!B:B,MATCH(TEXT(A1990,"YYYY-MM-DD"),'Price Data'!A:A,0)+1),""),"")</f>
        <v>7.2309099621030619E-3</v>
      </c>
      <c r="D1990" s="34">
        <f>IFERROR(INDEX('Price Data'!E:E,MATCH(TEXT(A1990,"YYYY-MM-DD"),'Price Data'!D:D,0)),"")</f>
        <v>12.86</v>
      </c>
      <c r="E1990" s="10" cm="1">
        <f t="array" ref="E1990">IFERROR(IF(ISNUMBER(D1990),(D1990-INDEX('Price Data'!E:E,MATCH(TEXT(A1990,"YYYY-MM-DD"),'Price Data'!D:D,0)+1))/INDEX('Price Data'!E:E,MATCH(TEXT(A1990,"YYYY-MM-DD"),'Price Data'!D:D,0)+1),""),"")</f>
        <v>9.419152276295072E-3</v>
      </c>
      <c r="F1990" s="34">
        <f>IFERROR(INDEX('Price Data'!H:H,MATCH(TEXT(A1990,"YYYY-MM-DD"),'Price Data'!G:G,0)),"")</f>
        <v>143.300003</v>
      </c>
      <c r="G1990" s="10" cm="1">
        <f t="array" ref="G1990">IFERROR(IF(ISNUMBER(F1990),(F1990-INDEX('Price Data'!H:H,MATCH(TEXT(A1990,"YYYY-MM-DD"),'Price Data'!G:G,0)+1))/INDEX('Price Data'!H:H,MATCH(TEXT(A1990,"YYYY-MM-DD"),'Price Data'!G:G,0)+1),""),"")</f>
        <v>3.5014004866652558E-3</v>
      </c>
      <c r="H1990" s="34">
        <f>IFERROR(INDEX('Price Data'!K:K,MATCH(TEXT(A1990,"YYYY-MM-DD"),'Price Data'!J:J,0)),"")</f>
        <v>2.2999999999999998</v>
      </c>
      <c r="I1990" s="10" cm="1">
        <f t="array" ref="I1990">IFERROR(IF(ISNUMBER(H1990),(H1990-INDEX('Price Data'!K:K,MATCH(TEXT(A1990,"YYYY-MM-DD"),'Price Data'!J:J,0)+1))/INDEX('Price Data'!K:K,MATCH(TEXT(A1990,"YYYY-MM-DD"),'Price Data'!J:J,0)+1),""),"")</f>
        <v>0</v>
      </c>
      <c r="J1990" s="34">
        <f>IFERROR(INDEX('Price Data'!N:N,MATCH(TEXT(A1990,"YYYY-MM-DD"),'Price Data'!M:M,0)),"")</f>
        <v>3.01</v>
      </c>
      <c r="K1990" s="10" cm="1">
        <f t="array" ref="K1990">IFERROR(IF(ISNUMBER(J1990),(J1990-INDEX('Price Data'!N:N,MATCH(TEXT(A1990,"YYYY-MM-DD"),'Price Data'!M:M,0)+1))/INDEX('Price Data'!N:N,MATCH(TEXT(A1990,"YYYY-MM-DD"),'Price Data'!M:M,0)+1),""),"")</f>
        <v>1.0067114093959667E-2</v>
      </c>
      <c r="L1990" s="34">
        <f>IFERROR(INDEX('Price Data'!Q:Q,MATCH(TEXT(A1990,"YYYY-MM-DD"),'Price Data'!P:P,0)),"")</f>
        <v>2.0099999999999998</v>
      </c>
      <c r="M1990" s="10" cm="1">
        <f t="array" ref="M1990">IFERROR(IF(ISNUMBER(L1990),(L1990-INDEX('Price Data'!Q:Q,MATCH(TEXT(A1990,"YYYY-MM-DD"),'Price Data'!P:P,0)+1))/INDEX('Price Data'!Q:Q,MATCH(TEXT(A1990,"YYYY-MM-DD"),'Price Data'!P:P,0)+1),""),"")</f>
        <v>4.9999999999998934E-3</v>
      </c>
      <c r="N1990" s="34">
        <f>IFERROR(INDEX('Price Data'!T:T,MATCH(TEXT(A1990,"YYYY-MM-DD"),'Price Data'!S:S,0)),"")</f>
        <v>2.13</v>
      </c>
      <c r="O1990" s="10" cm="1">
        <f t="array" ref="O1990">IFERROR(IF(ISNUMBER(N1990),(N1990-INDEX('Price Data'!T:T,MATCH(TEXT(A1990,"YYYY-MM-DD"),'Price Data'!S:S,0)+1))/INDEX('Price Data'!T:T,MATCH(TEXT(A1990,"YYYY-MM-DD"),'Price Data'!S:S,0)+1),""),"")</f>
        <v>1.4285714285714192E-2</v>
      </c>
    </row>
    <row r="1991" spans="1:15" x14ac:dyDescent="0.3">
      <c r="A1991" s="8">
        <v>43810</v>
      </c>
      <c r="B1991" s="34">
        <f>IFERROR(INDEX('Price Data'!B:B,MATCH(TEXT(A1991,"YYYY-MM-DD"),'Price Data'!A:A,0)),"")</f>
        <v>23156</v>
      </c>
      <c r="C1991" s="10" cm="1">
        <f t="array" ref="C1991">IFERROR(IF(ISNUMBER(B1991),(B1991-INDEX('Price Data'!B:B,MATCH(TEXT(A1991,"YYYY-MM-DD"),'Price Data'!A:A,0)+1))/INDEX('Price Data'!B:B,MATCH(TEXT(A1991,"YYYY-MM-DD"),'Price Data'!A:A,0)+1),""),"")</f>
        <v>1.4271504562556761E-3</v>
      </c>
      <c r="D1991" s="34">
        <f>IFERROR(INDEX('Price Data'!E:E,MATCH(TEXT(A1991,"YYYY-MM-DD"),'Price Data'!D:D,0)),"")</f>
        <v>12.86</v>
      </c>
      <c r="E1991" s="10" cm="1">
        <f t="array" ref="E1991">IFERROR(IF(ISNUMBER(D1991),(D1991-INDEX('Price Data'!E:E,MATCH(TEXT(A1991,"YYYY-MM-DD"),'Price Data'!D:D,0)+1))/INDEX('Price Data'!E:E,MATCH(TEXT(A1991,"YYYY-MM-DD"),'Price Data'!D:D,0)+1),""),"")</f>
        <v>0</v>
      </c>
      <c r="F1991" s="34">
        <f>IFERROR(INDEX('Price Data'!H:H,MATCH(TEXT(A1991,"YYYY-MM-DD"),'Price Data'!G:G,0)),"")</f>
        <v>139.5</v>
      </c>
      <c r="G1991" s="10" cm="1">
        <f t="array" ref="G1991">IFERROR(IF(ISNUMBER(F1991),(F1991-INDEX('Price Data'!H:H,MATCH(TEXT(A1991,"YYYY-MM-DD"),'Price Data'!G:G,0)+1))/INDEX('Price Data'!H:H,MATCH(TEXT(A1991,"YYYY-MM-DD"),'Price Data'!G:G,0)+1),""),"")</f>
        <v>-2.651781521595644E-2</v>
      </c>
      <c r="H1991" s="34">
        <f>IFERROR(INDEX('Price Data'!K:K,MATCH(TEXT(A1991,"YYYY-MM-DD"),'Price Data'!J:J,0)),"")</f>
        <v>2.31</v>
      </c>
      <c r="I1991" s="10" cm="1">
        <f t="array" ref="I1991">IFERROR(IF(ISNUMBER(H1991),(H1991-INDEX('Price Data'!K:K,MATCH(TEXT(A1991,"YYYY-MM-DD"),'Price Data'!J:J,0)+1))/INDEX('Price Data'!K:K,MATCH(TEXT(A1991,"YYYY-MM-DD"),'Price Data'!J:J,0)+1),""),"")</f>
        <v>4.3478260869566224E-3</v>
      </c>
      <c r="J1991" s="34">
        <f>IFERROR(INDEX('Price Data'!N:N,MATCH(TEXT(A1991,"YYYY-MM-DD"),'Price Data'!M:M,0)),"")</f>
        <v>3.01</v>
      </c>
      <c r="K1991" s="10" cm="1">
        <f t="array" ref="K1991">IFERROR(IF(ISNUMBER(J1991),(J1991-INDEX('Price Data'!N:N,MATCH(TEXT(A1991,"YYYY-MM-DD"),'Price Data'!M:M,0)+1))/INDEX('Price Data'!N:N,MATCH(TEXT(A1991,"YYYY-MM-DD"),'Price Data'!M:M,0)+1),""),"")</f>
        <v>0</v>
      </c>
      <c r="L1991" s="34">
        <f>IFERROR(INDEX('Price Data'!Q:Q,MATCH(TEXT(A1991,"YYYY-MM-DD"),'Price Data'!P:P,0)),"")</f>
        <v>2.0099999999999998</v>
      </c>
      <c r="M1991" s="10" cm="1">
        <f t="array" ref="M1991">IFERROR(IF(ISNUMBER(L1991),(L1991-INDEX('Price Data'!Q:Q,MATCH(TEXT(A1991,"YYYY-MM-DD"),'Price Data'!P:P,0)+1))/INDEX('Price Data'!Q:Q,MATCH(TEXT(A1991,"YYYY-MM-DD"),'Price Data'!P:P,0)+1),""),"")</f>
        <v>0</v>
      </c>
      <c r="N1991" s="34">
        <f>IFERROR(INDEX('Price Data'!T:T,MATCH(TEXT(A1991,"YYYY-MM-DD"),'Price Data'!S:S,0)),"")</f>
        <v>2.13</v>
      </c>
      <c r="O1991" s="10" cm="1">
        <f t="array" ref="O1991">IFERROR(IF(ISNUMBER(N1991),(N1991-INDEX('Price Data'!T:T,MATCH(TEXT(A1991,"YYYY-MM-DD"),'Price Data'!S:S,0)+1))/INDEX('Price Data'!T:T,MATCH(TEXT(A1991,"YYYY-MM-DD"),'Price Data'!S:S,0)+1),""),"")</f>
        <v>0</v>
      </c>
    </row>
    <row r="1992" spans="1:15" x14ac:dyDescent="0.3">
      <c r="A1992" s="8">
        <v>43811</v>
      </c>
      <c r="B1992" s="34">
        <f>IFERROR(INDEX('Price Data'!B:B,MATCH(TEXT(A1992,"YYYY-MM-DD"),'Price Data'!A:A,0)),"")</f>
        <v>23391</v>
      </c>
      <c r="C1992" s="10" cm="1">
        <f t="array" ref="C1992">IFERROR(IF(ISNUMBER(B1992),(B1992-INDEX('Price Data'!B:B,MATCH(TEXT(A1992,"YYYY-MM-DD"),'Price Data'!A:A,0)+1))/INDEX('Price Data'!B:B,MATCH(TEXT(A1992,"YYYY-MM-DD"),'Price Data'!A:A,0)+1),""),"")</f>
        <v>1.0148557609258939E-2</v>
      </c>
      <c r="D1992" s="34">
        <f>IFERROR(INDEX('Price Data'!E:E,MATCH(TEXT(A1992,"YYYY-MM-DD"),'Price Data'!D:D,0)),"")</f>
        <v>13.27</v>
      </c>
      <c r="E1992" s="10" cm="1">
        <f t="array" ref="E1992">IFERROR(IF(ISNUMBER(D1992),(D1992-INDEX('Price Data'!E:E,MATCH(TEXT(A1992,"YYYY-MM-DD"),'Price Data'!D:D,0)+1))/INDEX('Price Data'!E:E,MATCH(TEXT(A1992,"YYYY-MM-DD"),'Price Data'!D:D,0)+1),""),"")</f>
        <v>3.1881804043545889E-2</v>
      </c>
      <c r="F1992" s="34">
        <f>IFERROR(INDEX('Price Data'!H:H,MATCH(TEXT(A1992,"YYYY-MM-DD"),'Price Data'!G:G,0)),"")</f>
        <v>142.800003</v>
      </c>
      <c r="G1992" s="10" cm="1">
        <f t="array" ref="G1992">IFERROR(IF(ISNUMBER(F1992),(F1992-INDEX('Price Data'!H:H,MATCH(TEXT(A1992,"YYYY-MM-DD"),'Price Data'!G:G,0)+1))/INDEX('Price Data'!H:H,MATCH(TEXT(A1992,"YYYY-MM-DD"),'Price Data'!G:G,0)+1),""),"")</f>
        <v>2.3655935483870995E-2</v>
      </c>
      <c r="H1992" s="34">
        <f>IFERROR(INDEX('Price Data'!K:K,MATCH(TEXT(A1992,"YYYY-MM-DD"),'Price Data'!J:J,0)),"")</f>
        <v>2.35</v>
      </c>
      <c r="I1992" s="10" cm="1">
        <f t="array" ref="I1992">IFERROR(IF(ISNUMBER(H1992),(H1992-INDEX('Price Data'!K:K,MATCH(TEXT(A1992,"YYYY-MM-DD"),'Price Data'!J:J,0)+1))/INDEX('Price Data'!K:K,MATCH(TEXT(A1992,"YYYY-MM-DD"),'Price Data'!J:J,0)+1),""),"")</f>
        <v>1.731601731601733E-2</v>
      </c>
      <c r="J1992" s="34">
        <f>IFERROR(INDEX('Price Data'!N:N,MATCH(TEXT(A1992,"YYYY-MM-DD"),'Price Data'!M:M,0)),"")</f>
        <v>3.05</v>
      </c>
      <c r="K1992" s="10" cm="1">
        <f t="array" ref="K1992">IFERROR(IF(ISNUMBER(J1992),(J1992-INDEX('Price Data'!N:N,MATCH(TEXT(A1992,"YYYY-MM-DD"),'Price Data'!M:M,0)+1))/INDEX('Price Data'!N:N,MATCH(TEXT(A1992,"YYYY-MM-DD"),'Price Data'!M:M,0)+1),""),"")</f>
        <v>1.3289036544850511E-2</v>
      </c>
      <c r="L1992" s="34">
        <f>IFERROR(INDEX('Price Data'!Q:Q,MATCH(TEXT(A1992,"YYYY-MM-DD"),'Price Data'!P:P,0)),"")</f>
        <v>2.08</v>
      </c>
      <c r="M1992" s="10" cm="1">
        <f t="array" ref="M1992">IFERROR(IF(ISNUMBER(L1992),(L1992-INDEX('Price Data'!Q:Q,MATCH(TEXT(A1992,"YYYY-MM-DD"),'Price Data'!P:P,0)+1))/INDEX('Price Data'!Q:Q,MATCH(TEXT(A1992,"YYYY-MM-DD"),'Price Data'!P:P,0)+1),""),"")</f>
        <v>3.4825870646766316E-2</v>
      </c>
      <c r="N1992" s="34">
        <f>IFERROR(INDEX('Price Data'!T:T,MATCH(TEXT(A1992,"YYYY-MM-DD"),'Price Data'!S:S,0)),"")</f>
        <v>2.17</v>
      </c>
      <c r="O1992" s="10" cm="1">
        <f t="array" ref="O1992">IFERROR(IF(ISNUMBER(N1992),(N1992-INDEX('Price Data'!T:T,MATCH(TEXT(A1992,"YYYY-MM-DD"),'Price Data'!S:S,0)+1))/INDEX('Price Data'!T:T,MATCH(TEXT(A1992,"YYYY-MM-DD"),'Price Data'!S:S,0)+1),""),"")</f>
        <v>1.8779342723004713E-2</v>
      </c>
    </row>
    <row r="1993" spans="1:15" x14ac:dyDescent="0.3">
      <c r="A1993" s="8">
        <v>43812</v>
      </c>
      <c r="B1993" s="34">
        <f>IFERROR(INDEX('Price Data'!B:B,MATCH(TEXT(A1993,"YYYY-MM-DD"),'Price Data'!A:A,0)),"")</f>
        <v>23329</v>
      </c>
      <c r="C1993" s="10" cm="1">
        <f t="array" ref="C1993">IFERROR(IF(ISNUMBER(B1993),(B1993-INDEX('Price Data'!B:B,MATCH(TEXT(A1993,"YYYY-MM-DD"),'Price Data'!A:A,0)+1))/INDEX('Price Data'!B:B,MATCH(TEXT(A1993,"YYYY-MM-DD"),'Price Data'!A:A,0)+1),""),"")</f>
        <v>-2.6505921080757556E-3</v>
      </c>
      <c r="D1993" s="34">
        <f>IFERROR(INDEX('Price Data'!E:E,MATCH(TEXT(A1993,"YYYY-MM-DD"),'Price Data'!D:D,0)),"")</f>
        <v>13.09</v>
      </c>
      <c r="E1993" s="10" cm="1">
        <f t="array" ref="E1993">IFERROR(IF(ISNUMBER(D1993),(D1993-INDEX('Price Data'!E:E,MATCH(TEXT(A1993,"YYYY-MM-DD"),'Price Data'!D:D,0)+1))/INDEX('Price Data'!E:E,MATCH(TEXT(A1993,"YYYY-MM-DD"),'Price Data'!D:D,0)+1),""),"")</f>
        <v>-1.3564431047475487E-2</v>
      </c>
      <c r="F1993" s="34">
        <f>IFERROR(INDEX('Price Data'!H:H,MATCH(TEXT(A1993,"YYYY-MM-DD"),'Price Data'!G:G,0)),"")</f>
        <v>141.5</v>
      </c>
      <c r="G1993" s="10" cm="1">
        <f t="array" ref="G1993">IFERROR(IF(ISNUMBER(F1993),(F1993-INDEX('Price Data'!H:H,MATCH(TEXT(A1993,"YYYY-MM-DD"),'Price Data'!G:G,0)+1))/INDEX('Price Data'!H:H,MATCH(TEXT(A1993,"YYYY-MM-DD"),'Price Data'!G:G,0)+1),""),"")</f>
        <v>-9.1036622737326114E-3</v>
      </c>
      <c r="H1993" s="34">
        <f>IFERROR(INDEX('Price Data'!K:K,MATCH(TEXT(A1993,"YYYY-MM-DD"),'Price Data'!J:J,0)),"")</f>
        <v>2.33</v>
      </c>
      <c r="I1993" s="10" cm="1">
        <f t="array" ref="I1993">IFERROR(IF(ISNUMBER(H1993),(H1993-INDEX('Price Data'!K:K,MATCH(TEXT(A1993,"YYYY-MM-DD"),'Price Data'!J:J,0)+1))/INDEX('Price Data'!K:K,MATCH(TEXT(A1993,"YYYY-MM-DD"),'Price Data'!J:J,0)+1),""),"")</f>
        <v>-8.5106382978723475E-3</v>
      </c>
      <c r="J1993" s="34">
        <f>IFERROR(INDEX('Price Data'!N:N,MATCH(TEXT(A1993,"YYYY-MM-DD"),'Price Data'!M:M,0)),"")</f>
        <v>3.03</v>
      </c>
      <c r="K1993" s="10" cm="1">
        <f t="array" ref="K1993">IFERROR(IF(ISNUMBER(J1993),(J1993-INDEX('Price Data'!N:N,MATCH(TEXT(A1993,"YYYY-MM-DD"),'Price Data'!M:M,0)+1))/INDEX('Price Data'!N:N,MATCH(TEXT(A1993,"YYYY-MM-DD"),'Price Data'!M:M,0)+1),""),"")</f>
        <v>-6.5573770491803339E-3</v>
      </c>
      <c r="L1993" s="34">
        <f>IFERROR(INDEX('Price Data'!Q:Q,MATCH(TEXT(A1993,"YYYY-MM-DD"),'Price Data'!P:P,0)),"")</f>
        <v>2.02</v>
      </c>
      <c r="M1993" s="10" cm="1">
        <f t="array" ref="M1993">IFERROR(IF(ISNUMBER(L1993),(L1993-INDEX('Price Data'!Q:Q,MATCH(TEXT(A1993,"YYYY-MM-DD"),'Price Data'!P:P,0)+1))/INDEX('Price Data'!Q:Q,MATCH(TEXT(A1993,"YYYY-MM-DD"),'Price Data'!P:P,0)+1),""),"")</f>
        <v>-2.8846153846153872E-2</v>
      </c>
      <c r="N1993" s="34">
        <f>IFERROR(INDEX('Price Data'!T:T,MATCH(TEXT(A1993,"YYYY-MM-DD"),'Price Data'!S:S,0)),"")</f>
        <v>2.14</v>
      </c>
      <c r="O1993" s="10" cm="1">
        <f t="array" ref="O1993">IFERROR(IF(ISNUMBER(N1993),(N1993-INDEX('Price Data'!T:T,MATCH(TEXT(A1993,"YYYY-MM-DD"),'Price Data'!S:S,0)+1))/INDEX('Price Data'!T:T,MATCH(TEXT(A1993,"YYYY-MM-DD"),'Price Data'!S:S,0)+1),""),"")</f>
        <v>-1.3824884792626639E-2</v>
      </c>
    </row>
    <row r="1994" spans="1:15" x14ac:dyDescent="0.3">
      <c r="A1994" s="8">
        <v>43813</v>
      </c>
      <c r="B1994" s="34" t="str">
        <f>IFERROR(INDEX('Price Data'!B:B,MATCH(TEXT(A1994,"YYYY-MM-DD"),'Price Data'!A:A,0)),"")</f>
        <v/>
      </c>
      <c r="C1994" s="10" t="str" cm="1">
        <f t="array" ref="C1994">IFERROR(IF(ISNUMBER(B1994),(B1994-INDEX('Price Data'!B:B,MATCH(TEXT(A1994,"YYYY-MM-DD"),'Price Data'!A:A,0)+1))/INDEX('Price Data'!B:B,MATCH(TEXT(A1994,"YYYY-MM-DD"),'Price Data'!A:A,0)+1),""),"")</f>
        <v/>
      </c>
      <c r="D1994" s="34" t="str">
        <f>IFERROR(INDEX('Price Data'!E:E,MATCH(TEXT(A1994,"YYYY-MM-DD"),'Price Data'!D:D,0)),"")</f>
        <v/>
      </c>
      <c r="E1994" s="10" t="str" cm="1">
        <f t="array" ref="E1994">IFERROR(IF(ISNUMBER(D1994),(D1994-INDEX('Price Data'!E:E,MATCH(TEXT(A1994,"YYYY-MM-DD"),'Price Data'!D:D,0)+1))/INDEX('Price Data'!E:E,MATCH(TEXT(A1994,"YYYY-MM-DD"),'Price Data'!D:D,0)+1),""),"")</f>
        <v/>
      </c>
      <c r="F1994" s="34" t="str">
        <f>IFERROR(INDEX('Price Data'!H:H,MATCH(TEXT(A1994,"YYYY-MM-DD"),'Price Data'!G:G,0)),"")</f>
        <v/>
      </c>
      <c r="G1994" s="10" t="str" cm="1">
        <f t="array" ref="G1994">IFERROR(IF(ISNUMBER(F1994),(F1994-INDEX('Price Data'!H:H,MATCH(TEXT(A1994,"YYYY-MM-DD"),'Price Data'!G:G,0)+1))/INDEX('Price Data'!H:H,MATCH(TEXT(A1994,"YYYY-MM-DD"),'Price Data'!G:G,0)+1),""),"")</f>
        <v/>
      </c>
      <c r="H1994" s="34" t="str">
        <f>IFERROR(INDEX('Price Data'!K:K,MATCH(TEXT(A1994,"YYYY-MM-DD"),'Price Data'!J:J,0)),"")</f>
        <v/>
      </c>
      <c r="I1994" s="10" t="str" cm="1">
        <f t="array" ref="I1994">IFERROR(IF(ISNUMBER(H1994),(H1994-INDEX('Price Data'!K:K,MATCH(TEXT(A1994,"YYYY-MM-DD"),'Price Data'!J:J,0)+1))/INDEX('Price Data'!K:K,MATCH(TEXT(A1994,"YYYY-MM-DD"),'Price Data'!J:J,0)+1),""),"")</f>
        <v/>
      </c>
      <c r="J1994" s="34" t="str">
        <f>IFERROR(INDEX('Price Data'!N:N,MATCH(TEXT(A1994,"YYYY-MM-DD"),'Price Data'!M:M,0)),"")</f>
        <v/>
      </c>
      <c r="K1994" s="10" t="str" cm="1">
        <f t="array" ref="K1994">IFERROR(IF(ISNUMBER(J1994),(J1994-INDEX('Price Data'!N:N,MATCH(TEXT(A1994,"YYYY-MM-DD"),'Price Data'!M:M,0)+1))/INDEX('Price Data'!N:N,MATCH(TEXT(A1994,"YYYY-MM-DD"),'Price Data'!M:M,0)+1),""),"")</f>
        <v/>
      </c>
      <c r="L1994" s="34" t="str">
        <f>IFERROR(INDEX('Price Data'!Q:Q,MATCH(TEXT(A1994,"YYYY-MM-DD"),'Price Data'!P:P,0)),"")</f>
        <v/>
      </c>
      <c r="M1994" s="10" t="str" cm="1">
        <f t="array" ref="M1994">IFERROR(IF(ISNUMBER(L1994),(L1994-INDEX('Price Data'!Q:Q,MATCH(TEXT(A1994,"YYYY-MM-DD"),'Price Data'!P:P,0)+1))/INDEX('Price Data'!Q:Q,MATCH(TEXT(A1994,"YYYY-MM-DD"),'Price Data'!P:P,0)+1),""),"")</f>
        <v/>
      </c>
      <c r="N1994" s="34" t="str">
        <f>IFERROR(INDEX('Price Data'!T:T,MATCH(TEXT(A1994,"YYYY-MM-DD"),'Price Data'!S:S,0)),"")</f>
        <v/>
      </c>
      <c r="O1994" s="10" t="str" cm="1">
        <f t="array" ref="O1994">IFERROR(IF(ISNUMBER(N1994),(N1994-INDEX('Price Data'!T:T,MATCH(TEXT(A1994,"YYYY-MM-DD"),'Price Data'!S:S,0)+1))/INDEX('Price Data'!T:T,MATCH(TEXT(A1994,"YYYY-MM-DD"),'Price Data'!S:S,0)+1),""),"")</f>
        <v/>
      </c>
    </row>
    <row r="1995" spans="1:15" x14ac:dyDescent="0.3">
      <c r="A1995" s="8">
        <v>43814</v>
      </c>
      <c r="B1995" s="34" t="str">
        <f>IFERROR(INDEX('Price Data'!B:B,MATCH(TEXT(A1995,"YYYY-MM-DD"),'Price Data'!A:A,0)),"")</f>
        <v/>
      </c>
      <c r="C1995" s="10" t="str" cm="1">
        <f t="array" ref="C1995">IFERROR(IF(ISNUMBER(B1995),(B1995-INDEX('Price Data'!B:B,MATCH(TEXT(A1995,"YYYY-MM-DD"),'Price Data'!A:A,0)+1))/INDEX('Price Data'!B:B,MATCH(TEXT(A1995,"YYYY-MM-DD"),'Price Data'!A:A,0)+1),""),"")</f>
        <v/>
      </c>
      <c r="D1995" s="34" t="str">
        <f>IFERROR(INDEX('Price Data'!E:E,MATCH(TEXT(A1995,"YYYY-MM-DD"),'Price Data'!D:D,0)),"")</f>
        <v/>
      </c>
      <c r="E1995" s="10" t="str" cm="1">
        <f t="array" ref="E1995">IFERROR(IF(ISNUMBER(D1995),(D1995-INDEX('Price Data'!E:E,MATCH(TEXT(A1995,"YYYY-MM-DD"),'Price Data'!D:D,0)+1))/INDEX('Price Data'!E:E,MATCH(TEXT(A1995,"YYYY-MM-DD"),'Price Data'!D:D,0)+1),""),"")</f>
        <v/>
      </c>
      <c r="F1995" s="34" t="str">
        <f>IFERROR(INDEX('Price Data'!H:H,MATCH(TEXT(A1995,"YYYY-MM-DD"),'Price Data'!G:G,0)),"")</f>
        <v/>
      </c>
      <c r="G1995" s="10" t="str" cm="1">
        <f t="array" ref="G1995">IFERROR(IF(ISNUMBER(F1995),(F1995-INDEX('Price Data'!H:H,MATCH(TEXT(A1995,"YYYY-MM-DD"),'Price Data'!G:G,0)+1))/INDEX('Price Data'!H:H,MATCH(TEXT(A1995,"YYYY-MM-DD"),'Price Data'!G:G,0)+1),""),"")</f>
        <v/>
      </c>
      <c r="H1995" s="34" t="str">
        <f>IFERROR(INDEX('Price Data'!K:K,MATCH(TEXT(A1995,"YYYY-MM-DD"),'Price Data'!J:J,0)),"")</f>
        <v/>
      </c>
      <c r="I1995" s="10" t="str" cm="1">
        <f t="array" ref="I1995">IFERROR(IF(ISNUMBER(H1995),(H1995-INDEX('Price Data'!K:K,MATCH(TEXT(A1995,"YYYY-MM-DD"),'Price Data'!J:J,0)+1))/INDEX('Price Data'!K:K,MATCH(TEXT(A1995,"YYYY-MM-DD"),'Price Data'!J:J,0)+1),""),"")</f>
        <v/>
      </c>
      <c r="J1995" s="34" t="str">
        <f>IFERROR(INDEX('Price Data'!N:N,MATCH(TEXT(A1995,"YYYY-MM-DD"),'Price Data'!M:M,0)),"")</f>
        <v/>
      </c>
      <c r="K1995" s="10" t="str" cm="1">
        <f t="array" ref="K1995">IFERROR(IF(ISNUMBER(J1995),(J1995-INDEX('Price Data'!N:N,MATCH(TEXT(A1995,"YYYY-MM-DD"),'Price Data'!M:M,0)+1))/INDEX('Price Data'!N:N,MATCH(TEXT(A1995,"YYYY-MM-DD"),'Price Data'!M:M,0)+1),""),"")</f>
        <v/>
      </c>
      <c r="L1995" s="34" t="str">
        <f>IFERROR(INDEX('Price Data'!Q:Q,MATCH(TEXT(A1995,"YYYY-MM-DD"),'Price Data'!P:P,0)),"")</f>
        <v/>
      </c>
      <c r="M1995" s="10" t="str" cm="1">
        <f t="array" ref="M1995">IFERROR(IF(ISNUMBER(L1995),(L1995-INDEX('Price Data'!Q:Q,MATCH(TEXT(A1995,"YYYY-MM-DD"),'Price Data'!P:P,0)+1))/INDEX('Price Data'!Q:Q,MATCH(TEXT(A1995,"YYYY-MM-DD"),'Price Data'!P:P,0)+1),""),"")</f>
        <v/>
      </c>
      <c r="N1995" s="34" t="str">
        <f>IFERROR(INDEX('Price Data'!T:T,MATCH(TEXT(A1995,"YYYY-MM-DD"),'Price Data'!S:S,0)),"")</f>
        <v/>
      </c>
      <c r="O1995" s="10" t="str" cm="1">
        <f t="array" ref="O1995">IFERROR(IF(ISNUMBER(N1995),(N1995-INDEX('Price Data'!T:T,MATCH(TEXT(A1995,"YYYY-MM-DD"),'Price Data'!S:S,0)+1))/INDEX('Price Data'!T:T,MATCH(TEXT(A1995,"YYYY-MM-DD"),'Price Data'!S:S,0)+1),""),"")</f>
        <v/>
      </c>
    </row>
    <row r="1996" spans="1:15" x14ac:dyDescent="0.3">
      <c r="A1996" s="8">
        <v>43815</v>
      </c>
      <c r="B1996" s="34">
        <f>IFERROR(INDEX('Price Data'!B:B,MATCH(TEXT(A1996,"YYYY-MM-DD"),'Price Data'!A:A,0)),"")</f>
        <v>23525</v>
      </c>
      <c r="C1996" s="10" cm="1">
        <f t="array" ref="C1996">IFERROR(IF(ISNUMBER(B1996),(B1996-INDEX('Price Data'!B:B,MATCH(TEXT(A1996,"YYYY-MM-DD"),'Price Data'!A:A,0)+1))/INDEX('Price Data'!B:B,MATCH(TEXT(A1996,"YYYY-MM-DD"),'Price Data'!A:A,0)+1),""),"")</f>
        <v>8.401560289768099E-3</v>
      </c>
      <c r="D1996" s="34">
        <f>IFERROR(INDEX('Price Data'!E:E,MATCH(TEXT(A1996,"YYYY-MM-DD"),'Price Data'!D:D,0)),"")</f>
        <v>13.32</v>
      </c>
      <c r="E1996" s="10" cm="1">
        <f t="array" ref="E1996">IFERROR(IF(ISNUMBER(D1996),(D1996-INDEX('Price Data'!E:E,MATCH(TEXT(A1996,"YYYY-MM-DD"),'Price Data'!D:D,0)+1))/INDEX('Price Data'!E:E,MATCH(TEXT(A1996,"YYYY-MM-DD"),'Price Data'!D:D,0)+1),""),"")</f>
        <v>1.757066462948819E-2</v>
      </c>
      <c r="F1996" s="34">
        <f>IFERROR(INDEX('Price Data'!H:H,MATCH(TEXT(A1996,"YYYY-MM-DD"),'Price Data'!G:G,0)),"")</f>
        <v>140.60000600000001</v>
      </c>
      <c r="G1996" s="10" cm="1">
        <f t="array" ref="G1996">IFERROR(IF(ISNUMBER(F1996),(F1996-INDEX('Price Data'!H:H,MATCH(TEXT(A1996,"YYYY-MM-DD"),'Price Data'!G:G,0)+1))/INDEX('Price Data'!H:H,MATCH(TEXT(A1996,"YYYY-MM-DD"),'Price Data'!G:G,0)+1),""),"")</f>
        <v>-6.3603816254416421E-3</v>
      </c>
      <c r="H1996" s="34">
        <f>IFERROR(INDEX('Price Data'!K:K,MATCH(TEXT(A1996,"YYYY-MM-DD"),'Price Data'!J:J,0)),"")</f>
        <v>2.35</v>
      </c>
      <c r="I1996" s="10" cm="1">
        <f t="array" ref="I1996">IFERROR(IF(ISNUMBER(H1996),(H1996-INDEX('Price Data'!K:K,MATCH(TEXT(A1996,"YYYY-MM-DD"),'Price Data'!J:J,0)+1))/INDEX('Price Data'!K:K,MATCH(TEXT(A1996,"YYYY-MM-DD"),'Price Data'!J:J,0)+1),""),"")</f>
        <v>8.5836909871244704E-3</v>
      </c>
      <c r="J1996" s="34">
        <f>IFERROR(INDEX('Price Data'!N:N,MATCH(TEXT(A1996,"YYYY-MM-DD"),'Price Data'!M:M,0)),"")</f>
        <v>3.04</v>
      </c>
      <c r="K1996" s="10" cm="1">
        <f t="array" ref="K1996">IFERROR(IF(ISNUMBER(J1996),(J1996-INDEX('Price Data'!N:N,MATCH(TEXT(A1996,"YYYY-MM-DD"),'Price Data'!M:M,0)+1))/INDEX('Price Data'!N:N,MATCH(TEXT(A1996,"YYYY-MM-DD"),'Price Data'!M:M,0)+1),""),"")</f>
        <v>3.3003300330033767E-3</v>
      </c>
      <c r="L1996" s="34">
        <f>IFERROR(INDEX('Price Data'!Q:Q,MATCH(TEXT(A1996,"YYYY-MM-DD"),'Price Data'!P:P,0)),"")</f>
        <v>2.0299999999999998</v>
      </c>
      <c r="M1996" s="10" cm="1">
        <f t="array" ref="M1996">IFERROR(IF(ISNUMBER(L1996),(L1996-INDEX('Price Data'!Q:Q,MATCH(TEXT(A1996,"YYYY-MM-DD"),'Price Data'!P:P,0)+1))/INDEX('Price Data'!Q:Q,MATCH(TEXT(A1996,"YYYY-MM-DD"),'Price Data'!P:P,0)+1),""),"")</f>
        <v>4.9504950495048447E-3</v>
      </c>
      <c r="N1996" s="34">
        <f>IFERROR(INDEX('Price Data'!T:T,MATCH(TEXT(A1996,"YYYY-MM-DD"),'Price Data'!S:S,0)),"")</f>
        <v>2.14</v>
      </c>
      <c r="O1996" s="10" cm="1">
        <f t="array" ref="O1996">IFERROR(IF(ISNUMBER(N1996),(N1996-INDEX('Price Data'!T:T,MATCH(TEXT(A1996,"YYYY-MM-DD"),'Price Data'!S:S,0)+1))/INDEX('Price Data'!T:T,MATCH(TEXT(A1996,"YYYY-MM-DD"),'Price Data'!S:S,0)+1),""),"")</f>
        <v>0</v>
      </c>
    </row>
    <row r="1997" spans="1:15" x14ac:dyDescent="0.3">
      <c r="A1997" s="8">
        <v>43816</v>
      </c>
      <c r="B1997" s="34">
        <f>IFERROR(INDEX('Price Data'!B:B,MATCH(TEXT(A1997,"YYYY-MM-DD"),'Price Data'!A:A,0)),"")</f>
        <v>23631</v>
      </c>
      <c r="C1997" s="10" cm="1">
        <f t="array" ref="C1997">IFERROR(IF(ISNUMBER(B1997),(B1997-INDEX('Price Data'!B:B,MATCH(TEXT(A1997,"YYYY-MM-DD"),'Price Data'!A:A,0)+1))/INDEX('Price Data'!B:B,MATCH(TEXT(A1997,"YYYY-MM-DD"),'Price Data'!A:A,0)+1),""),"")</f>
        <v>4.5058448459086081E-3</v>
      </c>
      <c r="D1997" s="34">
        <f>IFERROR(INDEX('Price Data'!E:E,MATCH(TEXT(A1997,"YYYY-MM-DD"),'Price Data'!D:D,0)),"")</f>
        <v>13.24</v>
      </c>
      <c r="E1997" s="10" cm="1">
        <f t="array" ref="E1997">IFERROR(IF(ISNUMBER(D1997),(D1997-INDEX('Price Data'!E:E,MATCH(TEXT(A1997,"YYYY-MM-DD"),'Price Data'!D:D,0)+1))/INDEX('Price Data'!E:E,MATCH(TEXT(A1997,"YYYY-MM-DD"),'Price Data'!D:D,0)+1),""),"")</f>
        <v>-6.0060060060060112E-3</v>
      </c>
      <c r="F1997" s="34">
        <f>IFERROR(INDEX('Price Data'!H:H,MATCH(TEXT(A1997,"YYYY-MM-DD"),'Price Data'!G:G,0)),"")</f>
        <v>139.5</v>
      </c>
      <c r="G1997" s="10" cm="1">
        <f t="array" ref="G1997">IFERROR(IF(ISNUMBER(F1997),(F1997-INDEX('Price Data'!H:H,MATCH(TEXT(A1997,"YYYY-MM-DD"),'Price Data'!G:G,0)+1))/INDEX('Price Data'!H:H,MATCH(TEXT(A1997,"YYYY-MM-DD"),'Price Data'!G:G,0)+1),""),"")</f>
        <v>-7.8236554271555823E-3</v>
      </c>
      <c r="H1997" s="34">
        <f>IFERROR(INDEX('Price Data'!K:K,MATCH(TEXT(A1997,"YYYY-MM-DD"),'Price Data'!J:J,0)),"")</f>
        <v>2.36</v>
      </c>
      <c r="I1997" s="10" cm="1">
        <f t="array" ref="I1997">IFERROR(IF(ISNUMBER(H1997),(H1997-INDEX('Price Data'!K:K,MATCH(TEXT(A1997,"YYYY-MM-DD"),'Price Data'!J:J,0)+1))/INDEX('Price Data'!K:K,MATCH(TEXT(A1997,"YYYY-MM-DD"),'Price Data'!J:J,0)+1),""),"")</f>
        <v>4.2553191489360792E-3</v>
      </c>
      <c r="J1997" s="34">
        <f>IFERROR(INDEX('Price Data'!N:N,MATCH(TEXT(A1997,"YYYY-MM-DD"),'Price Data'!M:M,0)),"")</f>
        <v>3.05</v>
      </c>
      <c r="K1997" s="10" cm="1">
        <f t="array" ref="K1997">IFERROR(IF(ISNUMBER(J1997),(J1997-INDEX('Price Data'!N:N,MATCH(TEXT(A1997,"YYYY-MM-DD"),'Price Data'!M:M,0)+1))/INDEX('Price Data'!N:N,MATCH(TEXT(A1997,"YYYY-MM-DD"),'Price Data'!M:M,0)+1),""),"")</f>
        <v>3.2894736842104563E-3</v>
      </c>
      <c r="L1997" s="34">
        <f>IFERROR(INDEX('Price Data'!Q:Q,MATCH(TEXT(A1997,"YYYY-MM-DD"),'Price Data'!P:P,0)),"")</f>
        <v>2.04</v>
      </c>
      <c r="M1997" s="10" cm="1">
        <f t="array" ref="M1997">IFERROR(IF(ISNUMBER(L1997),(L1997-INDEX('Price Data'!Q:Q,MATCH(TEXT(A1997,"YYYY-MM-DD"),'Price Data'!P:P,0)+1))/INDEX('Price Data'!Q:Q,MATCH(TEXT(A1997,"YYYY-MM-DD"),'Price Data'!P:P,0)+1),""),"")</f>
        <v>4.926108374384351E-3</v>
      </c>
      <c r="N1997" s="34">
        <f>IFERROR(INDEX('Price Data'!T:T,MATCH(TEXT(A1997,"YYYY-MM-DD"),'Price Data'!S:S,0)),"")</f>
        <v>2.16</v>
      </c>
      <c r="O1997" s="10" cm="1">
        <f t="array" ref="O1997">IFERROR(IF(ISNUMBER(N1997),(N1997-INDEX('Price Data'!T:T,MATCH(TEXT(A1997,"YYYY-MM-DD"),'Price Data'!S:S,0)+1))/INDEX('Price Data'!T:T,MATCH(TEXT(A1997,"YYYY-MM-DD"),'Price Data'!S:S,0)+1),""),"")</f>
        <v>9.3457943925233725E-3</v>
      </c>
    </row>
    <row r="1998" spans="1:15" x14ac:dyDescent="0.3">
      <c r="A1998" s="8">
        <v>43817</v>
      </c>
      <c r="B1998" s="34">
        <f>IFERROR(INDEX('Price Data'!B:B,MATCH(TEXT(A1998,"YYYY-MM-DD"),'Price Data'!A:A,0)),"")</f>
        <v>23629</v>
      </c>
      <c r="C1998" s="10" cm="1">
        <f t="array" ref="C1998">IFERROR(IF(ISNUMBER(B1998),(B1998-INDEX('Price Data'!B:B,MATCH(TEXT(A1998,"YYYY-MM-DD"),'Price Data'!A:A,0)+1))/INDEX('Price Data'!B:B,MATCH(TEXT(A1998,"YYYY-MM-DD"),'Price Data'!A:A,0)+1),""),"")</f>
        <v>-8.4634590156997168E-5</v>
      </c>
      <c r="D1998" s="34">
        <f>IFERROR(INDEX('Price Data'!E:E,MATCH(TEXT(A1998,"YYYY-MM-DD"),'Price Data'!D:D,0)),"")</f>
        <v>13.29</v>
      </c>
      <c r="E1998" s="10" cm="1">
        <f t="array" ref="E1998">IFERROR(IF(ISNUMBER(D1998),(D1998-INDEX('Price Data'!E:E,MATCH(TEXT(A1998,"YYYY-MM-DD"),'Price Data'!D:D,0)+1))/INDEX('Price Data'!E:E,MATCH(TEXT(A1998,"YYYY-MM-DD"),'Price Data'!D:D,0)+1),""),"")</f>
        <v>3.7764350453171401E-3</v>
      </c>
      <c r="F1998" s="34">
        <f>IFERROR(INDEX('Price Data'!H:H,MATCH(TEXT(A1998,"YYYY-MM-DD"),'Price Data'!G:G,0)),"")</f>
        <v>136.5</v>
      </c>
      <c r="G1998" s="10" cm="1">
        <f t="array" ref="G1998">IFERROR(IF(ISNUMBER(F1998),(F1998-INDEX('Price Data'!H:H,MATCH(TEXT(A1998,"YYYY-MM-DD"),'Price Data'!G:G,0)+1))/INDEX('Price Data'!H:H,MATCH(TEXT(A1998,"YYYY-MM-DD"),'Price Data'!G:G,0)+1),""),"")</f>
        <v>-2.1505376344086023E-2</v>
      </c>
      <c r="H1998" s="34">
        <f>IFERROR(INDEX('Price Data'!K:K,MATCH(TEXT(A1998,"YYYY-MM-DD"),'Price Data'!J:J,0)),"")</f>
        <v>2.37</v>
      </c>
      <c r="I1998" s="10" cm="1">
        <f t="array" ref="I1998">IFERROR(IF(ISNUMBER(H1998),(H1998-INDEX('Price Data'!K:K,MATCH(TEXT(A1998,"YYYY-MM-DD"),'Price Data'!J:J,0)+1))/INDEX('Price Data'!K:K,MATCH(TEXT(A1998,"YYYY-MM-DD"),'Price Data'!J:J,0)+1),""),"")</f>
        <v>4.2372881355933183E-3</v>
      </c>
      <c r="J1998" s="34">
        <f>IFERROR(INDEX('Price Data'!N:N,MATCH(TEXT(A1998,"YYYY-MM-DD"),'Price Data'!M:M,0)),"")</f>
        <v>3.06</v>
      </c>
      <c r="K1998" s="10" cm="1">
        <f t="array" ref="K1998">IFERROR(IF(ISNUMBER(J1998),(J1998-INDEX('Price Data'!N:N,MATCH(TEXT(A1998,"YYYY-MM-DD"),'Price Data'!M:M,0)+1))/INDEX('Price Data'!N:N,MATCH(TEXT(A1998,"YYYY-MM-DD"),'Price Data'!M:M,0)+1),""),"")</f>
        <v>3.2786885245902398E-3</v>
      </c>
      <c r="L1998" s="34">
        <f>IFERROR(INDEX('Price Data'!Q:Q,MATCH(TEXT(A1998,"YYYY-MM-DD"),'Price Data'!P:P,0)),"")</f>
        <v>2.0299999999999998</v>
      </c>
      <c r="M1998" s="10" cm="1">
        <f t="array" ref="M1998">IFERROR(IF(ISNUMBER(L1998),(L1998-INDEX('Price Data'!Q:Q,MATCH(TEXT(A1998,"YYYY-MM-DD"),'Price Data'!P:P,0)+1))/INDEX('Price Data'!Q:Q,MATCH(TEXT(A1998,"YYYY-MM-DD"),'Price Data'!P:P,0)+1),""),"")</f>
        <v>-4.9019607843138382E-3</v>
      </c>
      <c r="N1998" s="34">
        <f>IFERROR(INDEX('Price Data'!T:T,MATCH(TEXT(A1998,"YYYY-MM-DD"),'Price Data'!S:S,0)),"")</f>
        <v>2.11</v>
      </c>
      <c r="O1998" s="10" cm="1">
        <f t="array" ref="O1998">IFERROR(IF(ISNUMBER(N1998),(N1998-INDEX('Price Data'!T:T,MATCH(TEXT(A1998,"YYYY-MM-DD"),'Price Data'!S:S,0)+1))/INDEX('Price Data'!T:T,MATCH(TEXT(A1998,"YYYY-MM-DD"),'Price Data'!S:S,0)+1),""),"")</f>
        <v>-2.3148148148148268E-2</v>
      </c>
    </row>
    <row r="1999" spans="1:15" x14ac:dyDescent="0.3">
      <c r="A1999" s="8">
        <v>43818</v>
      </c>
      <c r="B1999" s="34">
        <f>IFERROR(INDEX('Price Data'!B:B,MATCH(TEXT(A1999,"YYYY-MM-DD"),'Price Data'!A:A,0)),"")</f>
        <v>23709</v>
      </c>
      <c r="C1999" s="10" cm="1">
        <f t="array" ref="C1999">IFERROR(IF(ISNUMBER(B1999),(B1999-INDEX('Price Data'!B:B,MATCH(TEXT(A1999,"YYYY-MM-DD"),'Price Data'!A:A,0)+1))/INDEX('Price Data'!B:B,MATCH(TEXT(A1999,"YYYY-MM-DD"),'Price Data'!A:A,0)+1),""),"")</f>
        <v>3.3856701510855303E-3</v>
      </c>
      <c r="D1999" s="34">
        <f>IFERROR(INDEX('Price Data'!E:E,MATCH(TEXT(A1999,"YYYY-MM-DD"),'Price Data'!D:D,0)),"")</f>
        <v>13.49</v>
      </c>
      <c r="E1999" s="10" cm="1">
        <f t="array" ref="E1999">IFERROR(IF(ISNUMBER(D1999),(D1999-INDEX('Price Data'!E:E,MATCH(TEXT(A1999,"YYYY-MM-DD"),'Price Data'!D:D,0)+1))/INDEX('Price Data'!E:E,MATCH(TEXT(A1999,"YYYY-MM-DD"),'Price Data'!D:D,0)+1),""),"")</f>
        <v>1.5048908954100909E-2</v>
      </c>
      <c r="F1999" s="34">
        <f>IFERROR(INDEX('Price Data'!H:H,MATCH(TEXT(A1999,"YYYY-MM-DD"),'Price Data'!G:G,0)),"")</f>
        <v>137.699997</v>
      </c>
      <c r="G1999" s="10" cm="1">
        <f t="array" ref="G1999">IFERROR(IF(ISNUMBER(F1999),(F1999-INDEX('Price Data'!H:H,MATCH(TEXT(A1999,"YYYY-MM-DD"),'Price Data'!G:G,0)+1))/INDEX('Price Data'!H:H,MATCH(TEXT(A1999,"YYYY-MM-DD"),'Price Data'!G:G,0)+1),""),"")</f>
        <v>8.7911868131867847E-3</v>
      </c>
      <c r="H1999" s="34">
        <f>IFERROR(INDEX('Price Data'!K:K,MATCH(TEXT(A1999,"YYYY-MM-DD"),'Price Data'!J:J,0)),"")</f>
        <v>2.38</v>
      </c>
      <c r="I1999" s="10" cm="1">
        <f t="array" ref="I1999">IFERROR(IF(ISNUMBER(H1999),(H1999-INDEX('Price Data'!K:K,MATCH(TEXT(A1999,"YYYY-MM-DD"),'Price Data'!J:J,0)+1))/INDEX('Price Data'!K:K,MATCH(TEXT(A1999,"YYYY-MM-DD"),'Price Data'!J:J,0)+1),""),"")</f>
        <v>4.2194092827003314E-3</v>
      </c>
      <c r="J1999" s="34">
        <f>IFERROR(INDEX('Price Data'!N:N,MATCH(TEXT(A1999,"YYYY-MM-DD"),'Price Data'!M:M,0)),"")</f>
        <v>3.09</v>
      </c>
      <c r="K1999" s="10" cm="1">
        <f t="array" ref="K1999">IFERROR(IF(ISNUMBER(J1999),(J1999-INDEX('Price Data'!N:N,MATCH(TEXT(A1999,"YYYY-MM-DD"),'Price Data'!M:M,0)+1))/INDEX('Price Data'!N:N,MATCH(TEXT(A1999,"YYYY-MM-DD"),'Price Data'!M:M,0)+1),""),"")</f>
        <v>9.8039215686273867E-3</v>
      </c>
      <c r="L1999" s="34">
        <f>IFERROR(INDEX('Price Data'!Q:Q,MATCH(TEXT(A1999,"YYYY-MM-DD"),'Price Data'!P:P,0)),"")</f>
        <v>2.0499999999999998</v>
      </c>
      <c r="M1999" s="10" cm="1">
        <f t="array" ref="M1999">IFERROR(IF(ISNUMBER(L1999),(L1999-INDEX('Price Data'!Q:Q,MATCH(TEXT(A1999,"YYYY-MM-DD"),'Price Data'!P:P,0)+1))/INDEX('Price Data'!Q:Q,MATCH(TEXT(A1999,"YYYY-MM-DD"),'Price Data'!P:P,0)+1),""),"")</f>
        <v>9.8522167487684834E-3</v>
      </c>
      <c r="N1999" s="34">
        <f>IFERROR(INDEX('Price Data'!T:T,MATCH(TEXT(A1999,"YYYY-MM-DD"),'Price Data'!S:S,0)),"")</f>
        <v>2.1</v>
      </c>
      <c r="O1999" s="10" cm="1">
        <f t="array" ref="O1999">IFERROR(IF(ISNUMBER(N1999),(N1999-INDEX('Price Data'!T:T,MATCH(TEXT(A1999,"YYYY-MM-DD"),'Price Data'!S:S,0)+1))/INDEX('Price Data'!T:T,MATCH(TEXT(A1999,"YYYY-MM-DD"),'Price Data'!S:S,0)+1),""),"")</f>
        <v>-4.7393364928908941E-3</v>
      </c>
    </row>
    <row r="2000" spans="1:15" x14ac:dyDescent="0.3">
      <c r="A2000" s="8">
        <v>43819</v>
      </c>
      <c r="B2000" s="34">
        <f>IFERROR(INDEX('Price Data'!B:B,MATCH(TEXT(A2000,"YYYY-MM-DD"),'Price Data'!A:A,0)),"")</f>
        <v>24004</v>
      </c>
      <c r="C2000" s="10" cm="1">
        <f t="array" ref="C2000">IFERROR(IF(ISNUMBER(B2000),(B2000-INDEX('Price Data'!B:B,MATCH(TEXT(A2000,"YYYY-MM-DD"),'Price Data'!A:A,0)+1))/INDEX('Price Data'!B:B,MATCH(TEXT(A2000,"YYYY-MM-DD"),'Price Data'!A:A,0)+1),""),"")</f>
        <v>1.2442532371673204E-2</v>
      </c>
      <c r="D2000" s="34">
        <f>IFERROR(INDEX('Price Data'!E:E,MATCH(TEXT(A2000,"YYYY-MM-DD"),'Price Data'!D:D,0)),"")</f>
        <v>13.46</v>
      </c>
      <c r="E2000" s="10" cm="1">
        <f t="array" ref="E2000">IFERROR(IF(ISNUMBER(D2000),(D2000-INDEX('Price Data'!E:E,MATCH(TEXT(A2000,"YYYY-MM-DD"),'Price Data'!D:D,0)+1))/INDEX('Price Data'!E:E,MATCH(TEXT(A2000,"YYYY-MM-DD"),'Price Data'!D:D,0)+1),""),"")</f>
        <v>-2.2238695329873507E-3</v>
      </c>
      <c r="F2000" s="34">
        <f>IFERROR(INDEX('Price Data'!H:H,MATCH(TEXT(A2000,"YYYY-MM-DD"),'Price Data'!G:G,0)),"")</f>
        <v>140</v>
      </c>
      <c r="G2000" s="10" cm="1">
        <f t="array" ref="G2000">IFERROR(IF(ISNUMBER(F2000),(F2000-INDEX('Price Data'!H:H,MATCH(TEXT(A2000,"YYYY-MM-DD"),'Price Data'!G:G,0)+1))/INDEX('Price Data'!H:H,MATCH(TEXT(A2000,"YYYY-MM-DD"),'Price Data'!G:G,0)+1),""),"")</f>
        <v>1.6702999637683388E-2</v>
      </c>
      <c r="H2000" s="34">
        <f>IFERROR(INDEX('Price Data'!K:K,MATCH(TEXT(A2000,"YYYY-MM-DD"),'Price Data'!J:J,0)),"")</f>
        <v>2.4</v>
      </c>
      <c r="I2000" s="10" cm="1">
        <f t="array" ref="I2000">IFERROR(IF(ISNUMBER(H2000),(H2000-INDEX('Price Data'!K:K,MATCH(TEXT(A2000,"YYYY-MM-DD"),'Price Data'!J:J,0)+1))/INDEX('Price Data'!K:K,MATCH(TEXT(A2000,"YYYY-MM-DD"),'Price Data'!J:J,0)+1),""),"")</f>
        <v>8.4033613445378234E-3</v>
      </c>
      <c r="J2000" s="34">
        <f>IFERROR(INDEX('Price Data'!N:N,MATCH(TEXT(A2000,"YYYY-MM-DD"),'Price Data'!M:M,0)),"")</f>
        <v>3.06</v>
      </c>
      <c r="K2000" s="10" cm="1">
        <f t="array" ref="K2000">IFERROR(IF(ISNUMBER(J2000),(J2000-INDEX('Price Data'!N:N,MATCH(TEXT(A2000,"YYYY-MM-DD"),'Price Data'!M:M,0)+1))/INDEX('Price Data'!N:N,MATCH(TEXT(A2000,"YYYY-MM-DD"),'Price Data'!M:M,0)+1),""),"")</f>
        <v>-9.7087378640776066E-3</v>
      </c>
      <c r="L2000" s="34">
        <f>IFERROR(INDEX('Price Data'!Q:Q,MATCH(TEXT(A2000,"YYYY-MM-DD"),'Price Data'!P:P,0)),"")</f>
        <v>2.04</v>
      </c>
      <c r="M2000" s="10" cm="1">
        <f t="array" ref="M2000">IFERROR(IF(ISNUMBER(L2000),(L2000-INDEX('Price Data'!Q:Q,MATCH(TEXT(A2000,"YYYY-MM-DD"),'Price Data'!P:P,0)+1))/INDEX('Price Data'!Q:Q,MATCH(TEXT(A2000,"YYYY-MM-DD"),'Price Data'!P:P,0)+1),""),"")</f>
        <v>-4.8780487804877017E-3</v>
      </c>
      <c r="N2000" s="34">
        <f>IFERROR(INDEX('Price Data'!T:T,MATCH(TEXT(A2000,"YYYY-MM-DD"),'Price Data'!S:S,0)),"")</f>
        <v>2.1</v>
      </c>
      <c r="O2000" s="10" cm="1">
        <f t="array" ref="O2000">IFERROR(IF(ISNUMBER(N2000),(N2000-INDEX('Price Data'!T:T,MATCH(TEXT(A2000,"YYYY-MM-DD"),'Price Data'!S:S,0)+1))/INDEX('Price Data'!T:T,MATCH(TEXT(A2000,"YYYY-MM-DD"),'Price Data'!S:S,0)+1),""),"")</f>
        <v>0</v>
      </c>
    </row>
    <row r="2001" spans="1:15" x14ac:dyDescent="0.3">
      <c r="A2001" s="8">
        <v>43820</v>
      </c>
      <c r="B2001" s="34" t="str">
        <f>IFERROR(INDEX('Price Data'!B:B,MATCH(TEXT(A2001,"YYYY-MM-DD"),'Price Data'!A:A,0)),"")</f>
        <v/>
      </c>
      <c r="C2001" s="10" t="str" cm="1">
        <f t="array" ref="C2001">IFERROR(IF(ISNUMBER(B2001),(B2001-INDEX('Price Data'!B:B,MATCH(TEXT(A2001,"YYYY-MM-DD"),'Price Data'!A:A,0)+1))/INDEX('Price Data'!B:B,MATCH(TEXT(A2001,"YYYY-MM-DD"),'Price Data'!A:A,0)+1),""),"")</f>
        <v/>
      </c>
      <c r="D2001" s="34" t="str">
        <f>IFERROR(INDEX('Price Data'!E:E,MATCH(TEXT(A2001,"YYYY-MM-DD"),'Price Data'!D:D,0)),"")</f>
        <v/>
      </c>
      <c r="E2001" s="10" t="str" cm="1">
        <f t="array" ref="E2001">IFERROR(IF(ISNUMBER(D2001),(D2001-INDEX('Price Data'!E:E,MATCH(TEXT(A2001,"YYYY-MM-DD"),'Price Data'!D:D,0)+1))/INDEX('Price Data'!E:E,MATCH(TEXT(A2001,"YYYY-MM-DD"),'Price Data'!D:D,0)+1),""),"")</f>
        <v/>
      </c>
      <c r="F2001" s="34" t="str">
        <f>IFERROR(INDEX('Price Data'!H:H,MATCH(TEXT(A2001,"YYYY-MM-DD"),'Price Data'!G:G,0)),"")</f>
        <v/>
      </c>
      <c r="G2001" s="10" t="str" cm="1">
        <f t="array" ref="G2001">IFERROR(IF(ISNUMBER(F2001),(F2001-INDEX('Price Data'!H:H,MATCH(TEXT(A2001,"YYYY-MM-DD"),'Price Data'!G:G,0)+1))/INDEX('Price Data'!H:H,MATCH(TEXT(A2001,"YYYY-MM-DD"),'Price Data'!G:G,0)+1),""),"")</f>
        <v/>
      </c>
      <c r="H2001" s="34" t="str">
        <f>IFERROR(INDEX('Price Data'!K:K,MATCH(TEXT(A2001,"YYYY-MM-DD"),'Price Data'!J:J,0)),"")</f>
        <v/>
      </c>
      <c r="I2001" s="10" t="str" cm="1">
        <f t="array" ref="I2001">IFERROR(IF(ISNUMBER(H2001),(H2001-INDEX('Price Data'!K:K,MATCH(TEXT(A2001,"YYYY-MM-DD"),'Price Data'!J:J,0)+1))/INDEX('Price Data'!K:K,MATCH(TEXT(A2001,"YYYY-MM-DD"),'Price Data'!J:J,0)+1),""),"")</f>
        <v/>
      </c>
      <c r="J2001" s="34" t="str">
        <f>IFERROR(INDEX('Price Data'!N:N,MATCH(TEXT(A2001,"YYYY-MM-DD"),'Price Data'!M:M,0)),"")</f>
        <v/>
      </c>
      <c r="K2001" s="10" t="str" cm="1">
        <f t="array" ref="K2001">IFERROR(IF(ISNUMBER(J2001),(J2001-INDEX('Price Data'!N:N,MATCH(TEXT(A2001,"YYYY-MM-DD"),'Price Data'!M:M,0)+1))/INDEX('Price Data'!N:N,MATCH(TEXT(A2001,"YYYY-MM-DD"),'Price Data'!M:M,0)+1),""),"")</f>
        <v/>
      </c>
      <c r="L2001" s="34" t="str">
        <f>IFERROR(INDEX('Price Data'!Q:Q,MATCH(TEXT(A2001,"YYYY-MM-DD"),'Price Data'!P:P,0)),"")</f>
        <v/>
      </c>
      <c r="M2001" s="10" t="str" cm="1">
        <f t="array" ref="M2001">IFERROR(IF(ISNUMBER(L2001),(L2001-INDEX('Price Data'!Q:Q,MATCH(TEXT(A2001,"YYYY-MM-DD"),'Price Data'!P:P,0)+1))/INDEX('Price Data'!Q:Q,MATCH(TEXT(A2001,"YYYY-MM-DD"),'Price Data'!P:P,0)+1),""),"")</f>
        <v/>
      </c>
      <c r="N2001" s="34" t="str">
        <f>IFERROR(INDEX('Price Data'!T:T,MATCH(TEXT(A2001,"YYYY-MM-DD"),'Price Data'!S:S,0)),"")</f>
        <v/>
      </c>
      <c r="O2001" s="10" t="str" cm="1">
        <f t="array" ref="O2001">IFERROR(IF(ISNUMBER(N2001),(N2001-INDEX('Price Data'!T:T,MATCH(TEXT(A2001,"YYYY-MM-DD"),'Price Data'!S:S,0)+1))/INDEX('Price Data'!T:T,MATCH(TEXT(A2001,"YYYY-MM-DD"),'Price Data'!S:S,0)+1),""),"")</f>
        <v/>
      </c>
    </row>
    <row r="2002" spans="1:15" x14ac:dyDescent="0.3">
      <c r="A2002" s="8">
        <v>43821</v>
      </c>
      <c r="B2002" s="34" t="str">
        <f>IFERROR(INDEX('Price Data'!B:B,MATCH(TEXT(A2002,"YYYY-MM-DD"),'Price Data'!A:A,0)),"")</f>
        <v/>
      </c>
      <c r="C2002" s="10" t="str" cm="1">
        <f t="array" ref="C2002">IFERROR(IF(ISNUMBER(B2002),(B2002-INDEX('Price Data'!B:B,MATCH(TEXT(A2002,"YYYY-MM-DD"),'Price Data'!A:A,0)+1))/INDEX('Price Data'!B:B,MATCH(TEXT(A2002,"YYYY-MM-DD"),'Price Data'!A:A,0)+1),""),"")</f>
        <v/>
      </c>
      <c r="D2002" s="34" t="str">
        <f>IFERROR(INDEX('Price Data'!E:E,MATCH(TEXT(A2002,"YYYY-MM-DD"),'Price Data'!D:D,0)),"")</f>
        <v/>
      </c>
      <c r="E2002" s="10" t="str" cm="1">
        <f t="array" ref="E2002">IFERROR(IF(ISNUMBER(D2002),(D2002-INDEX('Price Data'!E:E,MATCH(TEXT(A2002,"YYYY-MM-DD"),'Price Data'!D:D,0)+1))/INDEX('Price Data'!E:E,MATCH(TEXT(A2002,"YYYY-MM-DD"),'Price Data'!D:D,0)+1),""),"")</f>
        <v/>
      </c>
      <c r="F2002" s="34" t="str">
        <f>IFERROR(INDEX('Price Data'!H:H,MATCH(TEXT(A2002,"YYYY-MM-DD"),'Price Data'!G:G,0)),"")</f>
        <v/>
      </c>
      <c r="G2002" s="10" t="str" cm="1">
        <f t="array" ref="G2002">IFERROR(IF(ISNUMBER(F2002),(F2002-INDEX('Price Data'!H:H,MATCH(TEXT(A2002,"YYYY-MM-DD"),'Price Data'!G:G,0)+1))/INDEX('Price Data'!H:H,MATCH(TEXT(A2002,"YYYY-MM-DD"),'Price Data'!G:G,0)+1),""),"")</f>
        <v/>
      </c>
      <c r="H2002" s="34" t="str">
        <f>IFERROR(INDEX('Price Data'!K:K,MATCH(TEXT(A2002,"YYYY-MM-DD"),'Price Data'!J:J,0)),"")</f>
        <v/>
      </c>
      <c r="I2002" s="10" t="str" cm="1">
        <f t="array" ref="I2002">IFERROR(IF(ISNUMBER(H2002),(H2002-INDEX('Price Data'!K:K,MATCH(TEXT(A2002,"YYYY-MM-DD"),'Price Data'!J:J,0)+1))/INDEX('Price Data'!K:K,MATCH(TEXT(A2002,"YYYY-MM-DD"),'Price Data'!J:J,0)+1),""),"")</f>
        <v/>
      </c>
      <c r="J2002" s="34" t="str">
        <f>IFERROR(INDEX('Price Data'!N:N,MATCH(TEXT(A2002,"YYYY-MM-DD"),'Price Data'!M:M,0)),"")</f>
        <v/>
      </c>
      <c r="K2002" s="10" t="str" cm="1">
        <f t="array" ref="K2002">IFERROR(IF(ISNUMBER(J2002),(J2002-INDEX('Price Data'!N:N,MATCH(TEXT(A2002,"YYYY-MM-DD"),'Price Data'!M:M,0)+1))/INDEX('Price Data'!N:N,MATCH(TEXT(A2002,"YYYY-MM-DD"),'Price Data'!M:M,0)+1),""),"")</f>
        <v/>
      </c>
      <c r="L2002" s="34" t="str">
        <f>IFERROR(INDEX('Price Data'!Q:Q,MATCH(TEXT(A2002,"YYYY-MM-DD"),'Price Data'!P:P,0)),"")</f>
        <v/>
      </c>
      <c r="M2002" s="10" t="str" cm="1">
        <f t="array" ref="M2002">IFERROR(IF(ISNUMBER(L2002),(L2002-INDEX('Price Data'!Q:Q,MATCH(TEXT(A2002,"YYYY-MM-DD"),'Price Data'!P:P,0)+1))/INDEX('Price Data'!Q:Q,MATCH(TEXT(A2002,"YYYY-MM-DD"),'Price Data'!P:P,0)+1),""),"")</f>
        <v/>
      </c>
      <c r="N2002" s="34" t="str">
        <f>IFERROR(INDEX('Price Data'!T:T,MATCH(TEXT(A2002,"YYYY-MM-DD"),'Price Data'!S:S,0)),"")</f>
        <v/>
      </c>
      <c r="O2002" s="10" t="str" cm="1">
        <f t="array" ref="O2002">IFERROR(IF(ISNUMBER(N2002),(N2002-INDEX('Price Data'!T:T,MATCH(TEXT(A2002,"YYYY-MM-DD"),'Price Data'!S:S,0)+1))/INDEX('Price Data'!T:T,MATCH(TEXT(A2002,"YYYY-MM-DD"),'Price Data'!S:S,0)+1),""),"")</f>
        <v/>
      </c>
    </row>
    <row r="2003" spans="1:15" x14ac:dyDescent="0.3">
      <c r="A2003" s="8">
        <v>43822</v>
      </c>
      <c r="B2003" s="34">
        <f>IFERROR(INDEX('Price Data'!B:B,MATCH(TEXT(A2003,"YYYY-MM-DD"),'Price Data'!A:A,0)),"")</f>
        <v>23898</v>
      </c>
      <c r="C2003" s="10" cm="1">
        <f t="array" ref="C2003">IFERROR(IF(ISNUMBER(B2003),(B2003-INDEX('Price Data'!B:B,MATCH(TEXT(A2003,"YYYY-MM-DD"),'Price Data'!A:A,0)+1))/INDEX('Price Data'!B:B,MATCH(TEXT(A2003,"YYYY-MM-DD"),'Price Data'!A:A,0)+1),""),"")</f>
        <v>-4.415930678220297E-3</v>
      </c>
      <c r="D2003" s="34">
        <f>IFERROR(INDEX('Price Data'!E:E,MATCH(TEXT(A2003,"YYYY-MM-DD"),'Price Data'!D:D,0)),"")</f>
        <v>13.34</v>
      </c>
      <c r="E2003" s="10" cm="1">
        <f t="array" ref="E2003">IFERROR(IF(ISNUMBER(D2003),(D2003-INDEX('Price Data'!E:E,MATCH(TEXT(A2003,"YYYY-MM-DD"),'Price Data'!D:D,0)+1))/INDEX('Price Data'!E:E,MATCH(TEXT(A2003,"YYYY-MM-DD"),'Price Data'!D:D,0)+1),""),"")</f>
        <v>-8.9153046062407874E-3</v>
      </c>
      <c r="F2003" s="34">
        <f>IFERROR(INDEX('Price Data'!H:H,MATCH(TEXT(A2003,"YYYY-MM-DD"),'Price Data'!G:G,0)),"")</f>
        <v>138.800003</v>
      </c>
      <c r="G2003" s="10" cm="1">
        <f t="array" ref="G2003">IFERROR(IF(ISNUMBER(F2003),(F2003-INDEX('Price Data'!H:H,MATCH(TEXT(A2003,"YYYY-MM-DD"),'Price Data'!G:G,0)+1))/INDEX('Price Data'!H:H,MATCH(TEXT(A2003,"YYYY-MM-DD"),'Price Data'!G:G,0)+1),""),"")</f>
        <v>-8.5714071428571164E-3</v>
      </c>
      <c r="H2003" s="34">
        <f>IFERROR(INDEX('Price Data'!K:K,MATCH(TEXT(A2003,"YYYY-MM-DD"),'Price Data'!J:J,0)),"")</f>
        <v>2.4</v>
      </c>
      <c r="I2003" s="10" cm="1">
        <f t="array" ref="I2003">IFERROR(IF(ISNUMBER(H2003),(H2003-INDEX('Price Data'!K:K,MATCH(TEXT(A2003,"YYYY-MM-DD"),'Price Data'!J:J,0)+1))/INDEX('Price Data'!K:K,MATCH(TEXT(A2003,"YYYY-MM-DD"),'Price Data'!J:J,0)+1),""),"")</f>
        <v>0</v>
      </c>
      <c r="J2003" s="34">
        <f>IFERROR(INDEX('Price Data'!N:N,MATCH(TEXT(A2003,"YYYY-MM-DD"),'Price Data'!M:M,0)),"")</f>
        <v>3.05</v>
      </c>
      <c r="K2003" s="10" cm="1">
        <f t="array" ref="K2003">IFERROR(IF(ISNUMBER(J2003),(J2003-INDEX('Price Data'!N:N,MATCH(TEXT(A2003,"YYYY-MM-DD"),'Price Data'!M:M,0)+1))/INDEX('Price Data'!N:N,MATCH(TEXT(A2003,"YYYY-MM-DD"),'Price Data'!M:M,0)+1),""),"")</f>
        <v>-3.2679738562092259E-3</v>
      </c>
      <c r="L2003" s="34">
        <f>IFERROR(INDEX('Price Data'!Q:Q,MATCH(TEXT(A2003,"YYYY-MM-DD"),'Price Data'!P:P,0)),"")</f>
        <v>2.0299999999999998</v>
      </c>
      <c r="M2003" s="10" cm="1">
        <f t="array" ref="M2003">IFERROR(IF(ISNUMBER(L2003),(L2003-INDEX('Price Data'!Q:Q,MATCH(TEXT(A2003,"YYYY-MM-DD"),'Price Data'!P:P,0)+1))/INDEX('Price Data'!Q:Q,MATCH(TEXT(A2003,"YYYY-MM-DD"),'Price Data'!P:P,0)+1),""),"")</f>
        <v>-4.9019607843138382E-3</v>
      </c>
      <c r="N2003" s="34">
        <f>IFERROR(INDEX('Price Data'!T:T,MATCH(TEXT(A2003,"YYYY-MM-DD"),'Price Data'!S:S,0)),"")</f>
        <v>2.1</v>
      </c>
      <c r="O2003" s="10" cm="1">
        <f t="array" ref="O2003">IFERROR(IF(ISNUMBER(N2003),(N2003-INDEX('Price Data'!T:T,MATCH(TEXT(A2003,"YYYY-MM-DD"),'Price Data'!S:S,0)+1))/INDEX('Price Data'!T:T,MATCH(TEXT(A2003,"YYYY-MM-DD"),'Price Data'!S:S,0)+1),""),"")</f>
        <v>0</v>
      </c>
    </row>
    <row r="2004" spans="1:15" x14ac:dyDescent="0.3">
      <c r="A2004" s="8">
        <v>43823</v>
      </c>
      <c r="B2004" s="34" t="str">
        <f>IFERROR(INDEX('Price Data'!B:B,MATCH(TEXT(A2004,"YYYY-MM-DD"),'Price Data'!A:A,0)),"")</f>
        <v/>
      </c>
      <c r="C2004" s="10" t="str" cm="1">
        <f t="array" ref="C2004">IFERROR(IF(ISNUMBER(B2004),(B2004-INDEX('Price Data'!B:B,MATCH(TEXT(A2004,"YYYY-MM-DD"),'Price Data'!A:A,0)+1))/INDEX('Price Data'!B:B,MATCH(TEXT(A2004,"YYYY-MM-DD"),'Price Data'!A:A,0)+1),""),"")</f>
        <v/>
      </c>
      <c r="D2004" s="34" t="str">
        <f>IFERROR(INDEX('Price Data'!E:E,MATCH(TEXT(A2004,"YYYY-MM-DD"),'Price Data'!D:D,0)),"")</f>
        <v/>
      </c>
      <c r="E2004" s="10" t="str" cm="1">
        <f t="array" ref="E2004">IFERROR(IF(ISNUMBER(D2004),(D2004-INDEX('Price Data'!E:E,MATCH(TEXT(A2004,"YYYY-MM-DD"),'Price Data'!D:D,0)+1))/INDEX('Price Data'!E:E,MATCH(TEXT(A2004,"YYYY-MM-DD"),'Price Data'!D:D,0)+1),""),"")</f>
        <v/>
      </c>
      <c r="F2004" s="34" t="str">
        <f>IFERROR(INDEX('Price Data'!H:H,MATCH(TEXT(A2004,"YYYY-MM-DD"),'Price Data'!G:G,0)),"")</f>
        <v/>
      </c>
      <c r="G2004" s="10" t="str" cm="1">
        <f t="array" ref="G2004">IFERROR(IF(ISNUMBER(F2004),(F2004-INDEX('Price Data'!H:H,MATCH(TEXT(A2004,"YYYY-MM-DD"),'Price Data'!G:G,0)+1))/INDEX('Price Data'!H:H,MATCH(TEXT(A2004,"YYYY-MM-DD"),'Price Data'!G:G,0)+1),""),"")</f>
        <v/>
      </c>
      <c r="H2004" s="34" t="str">
        <f>IFERROR(INDEX('Price Data'!K:K,MATCH(TEXT(A2004,"YYYY-MM-DD"),'Price Data'!J:J,0)),"")</f>
        <v/>
      </c>
      <c r="I2004" s="10" t="str" cm="1">
        <f t="array" ref="I2004">IFERROR(IF(ISNUMBER(H2004),(H2004-INDEX('Price Data'!K:K,MATCH(TEXT(A2004,"YYYY-MM-DD"),'Price Data'!J:J,0)+1))/INDEX('Price Data'!K:K,MATCH(TEXT(A2004,"YYYY-MM-DD"),'Price Data'!J:J,0)+1),""),"")</f>
        <v/>
      </c>
      <c r="J2004" s="34" t="str">
        <f>IFERROR(INDEX('Price Data'!N:N,MATCH(TEXT(A2004,"YYYY-MM-DD"),'Price Data'!M:M,0)),"")</f>
        <v/>
      </c>
      <c r="K2004" s="10" t="str" cm="1">
        <f t="array" ref="K2004">IFERROR(IF(ISNUMBER(J2004),(J2004-INDEX('Price Data'!N:N,MATCH(TEXT(A2004,"YYYY-MM-DD"),'Price Data'!M:M,0)+1))/INDEX('Price Data'!N:N,MATCH(TEXT(A2004,"YYYY-MM-DD"),'Price Data'!M:M,0)+1),""),"")</f>
        <v/>
      </c>
      <c r="L2004" s="34" t="str">
        <f>IFERROR(INDEX('Price Data'!Q:Q,MATCH(TEXT(A2004,"YYYY-MM-DD"),'Price Data'!P:P,0)),"")</f>
        <v/>
      </c>
      <c r="M2004" s="10" t="str" cm="1">
        <f t="array" ref="M2004">IFERROR(IF(ISNUMBER(L2004),(L2004-INDEX('Price Data'!Q:Q,MATCH(TEXT(A2004,"YYYY-MM-DD"),'Price Data'!P:P,0)+1))/INDEX('Price Data'!Q:Q,MATCH(TEXT(A2004,"YYYY-MM-DD"),'Price Data'!P:P,0)+1),""),"")</f>
        <v/>
      </c>
      <c r="N2004" s="34" t="str">
        <f>IFERROR(INDEX('Price Data'!T:T,MATCH(TEXT(A2004,"YYYY-MM-DD"),'Price Data'!S:S,0)),"")</f>
        <v/>
      </c>
      <c r="O2004" s="10" t="str" cm="1">
        <f t="array" ref="O2004">IFERROR(IF(ISNUMBER(N2004),(N2004-INDEX('Price Data'!T:T,MATCH(TEXT(A2004,"YYYY-MM-DD"),'Price Data'!S:S,0)+1))/INDEX('Price Data'!T:T,MATCH(TEXT(A2004,"YYYY-MM-DD"),'Price Data'!S:S,0)+1),""),"")</f>
        <v/>
      </c>
    </row>
    <row r="2005" spans="1:15" x14ac:dyDescent="0.3">
      <c r="A2005" s="8">
        <v>43824</v>
      </c>
      <c r="B2005" s="34" t="str">
        <f>IFERROR(INDEX('Price Data'!B:B,MATCH(TEXT(A2005,"YYYY-MM-DD"),'Price Data'!A:A,0)),"")</f>
        <v/>
      </c>
      <c r="C2005" s="10" t="str" cm="1">
        <f t="array" ref="C2005">IFERROR(IF(ISNUMBER(B2005),(B2005-INDEX('Price Data'!B:B,MATCH(TEXT(A2005,"YYYY-MM-DD"),'Price Data'!A:A,0)+1))/INDEX('Price Data'!B:B,MATCH(TEXT(A2005,"YYYY-MM-DD"),'Price Data'!A:A,0)+1),""),"")</f>
        <v/>
      </c>
      <c r="D2005" s="34" t="str">
        <f>IFERROR(INDEX('Price Data'!E:E,MATCH(TEXT(A2005,"YYYY-MM-DD"),'Price Data'!D:D,0)),"")</f>
        <v/>
      </c>
      <c r="E2005" s="10" t="str" cm="1">
        <f t="array" ref="E2005">IFERROR(IF(ISNUMBER(D2005),(D2005-INDEX('Price Data'!E:E,MATCH(TEXT(A2005,"YYYY-MM-DD"),'Price Data'!D:D,0)+1))/INDEX('Price Data'!E:E,MATCH(TEXT(A2005,"YYYY-MM-DD"),'Price Data'!D:D,0)+1),""),"")</f>
        <v/>
      </c>
      <c r="F2005" s="34" t="str">
        <f>IFERROR(INDEX('Price Data'!H:H,MATCH(TEXT(A2005,"YYYY-MM-DD"),'Price Data'!G:G,0)),"")</f>
        <v/>
      </c>
      <c r="G2005" s="10" t="str" cm="1">
        <f t="array" ref="G2005">IFERROR(IF(ISNUMBER(F2005),(F2005-INDEX('Price Data'!H:H,MATCH(TEXT(A2005,"YYYY-MM-DD"),'Price Data'!G:G,0)+1))/INDEX('Price Data'!H:H,MATCH(TEXT(A2005,"YYYY-MM-DD"),'Price Data'!G:G,0)+1),""),"")</f>
        <v/>
      </c>
      <c r="H2005" s="34" t="str">
        <f>IFERROR(INDEX('Price Data'!K:K,MATCH(TEXT(A2005,"YYYY-MM-DD"),'Price Data'!J:J,0)),"")</f>
        <v/>
      </c>
      <c r="I2005" s="10" t="str" cm="1">
        <f t="array" ref="I2005">IFERROR(IF(ISNUMBER(H2005),(H2005-INDEX('Price Data'!K:K,MATCH(TEXT(A2005,"YYYY-MM-DD"),'Price Data'!J:J,0)+1))/INDEX('Price Data'!K:K,MATCH(TEXT(A2005,"YYYY-MM-DD"),'Price Data'!J:J,0)+1),""),"")</f>
        <v/>
      </c>
      <c r="J2005" s="34" t="str">
        <f>IFERROR(INDEX('Price Data'!N:N,MATCH(TEXT(A2005,"YYYY-MM-DD"),'Price Data'!M:M,0)),"")</f>
        <v/>
      </c>
      <c r="K2005" s="10" t="str" cm="1">
        <f t="array" ref="K2005">IFERROR(IF(ISNUMBER(J2005),(J2005-INDEX('Price Data'!N:N,MATCH(TEXT(A2005,"YYYY-MM-DD"),'Price Data'!M:M,0)+1))/INDEX('Price Data'!N:N,MATCH(TEXT(A2005,"YYYY-MM-DD"),'Price Data'!M:M,0)+1),""),"")</f>
        <v/>
      </c>
      <c r="L2005" s="34" t="str">
        <f>IFERROR(INDEX('Price Data'!Q:Q,MATCH(TEXT(A2005,"YYYY-MM-DD"),'Price Data'!P:P,0)),"")</f>
        <v/>
      </c>
      <c r="M2005" s="10" t="str" cm="1">
        <f t="array" ref="M2005">IFERROR(IF(ISNUMBER(L2005),(L2005-INDEX('Price Data'!Q:Q,MATCH(TEXT(A2005,"YYYY-MM-DD"),'Price Data'!P:P,0)+1))/INDEX('Price Data'!Q:Q,MATCH(TEXT(A2005,"YYYY-MM-DD"),'Price Data'!P:P,0)+1),""),"")</f>
        <v/>
      </c>
      <c r="N2005" s="34" t="str">
        <f>IFERROR(INDEX('Price Data'!T:T,MATCH(TEXT(A2005,"YYYY-MM-DD"),'Price Data'!S:S,0)),"")</f>
        <v/>
      </c>
      <c r="O2005" s="10" t="str" cm="1">
        <f t="array" ref="O2005">IFERROR(IF(ISNUMBER(N2005),(N2005-INDEX('Price Data'!T:T,MATCH(TEXT(A2005,"YYYY-MM-DD"),'Price Data'!S:S,0)+1))/INDEX('Price Data'!T:T,MATCH(TEXT(A2005,"YYYY-MM-DD"),'Price Data'!S:S,0)+1),""),"")</f>
        <v/>
      </c>
    </row>
    <row r="2006" spans="1:15" x14ac:dyDescent="0.3">
      <c r="A2006" s="8">
        <v>43825</v>
      </c>
      <c r="B2006" s="34" t="str">
        <f>IFERROR(INDEX('Price Data'!B:B,MATCH(TEXT(A2006,"YYYY-MM-DD"),'Price Data'!A:A,0)),"")</f>
        <v/>
      </c>
      <c r="C2006" s="10" t="str" cm="1">
        <f t="array" ref="C2006">IFERROR(IF(ISNUMBER(B2006),(B2006-INDEX('Price Data'!B:B,MATCH(TEXT(A2006,"YYYY-MM-DD"),'Price Data'!A:A,0)+1))/INDEX('Price Data'!B:B,MATCH(TEXT(A2006,"YYYY-MM-DD"),'Price Data'!A:A,0)+1),""),"")</f>
        <v/>
      </c>
      <c r="D2006" s="34" t="str">
        <f>IFERROR(INDEX('Price Data'!E:E,MATCH(TEXT(A2006,"YYYY-MM-DD"),'Price Data'!D:D,0)),"")</f>
        <v/>
      </c>
      <c r="E2006" s="10" t="str" cm="1">
        <f t="array" ref="E2006">IFERROR(IF(ISNUMBER(D2006),(D2006-INDEX('Price Data'!E:E,MATCH(TEXT(A2006,"YYYY-MM-DD"),'Price Data'!D:D,0)+1))/INDEX('Price Data'!E:E,MATCH(TEXT(A2006,"YYYY-MM-DD"),'Price Data'!D:D,0)+1),""),"")</f>
        <v/>
      </c>
      <c r="F2006" s="34" t="str">
        <f>IFERROR(INDEX('Price Data'!H:H,MATCH(TEXT(A2006,"YYYY-MM-DD"),'Price Data'!G:G,0)),"")</f>
        <v/>
      </c>
      <c r="G2006" s="10" t="str" cm="1">
        <f t="array" ref="G2006">IFERROR(IF(ISNUMBER(F2006),(F2006-INDEX('Price Data'!H:H,MATCH(TEXT(A2006,"YYYY-MM-DD"),'Price Data'!G:G,0)+1))/INDEX('Price Data'!H:H,MATCH(TEXT(A2006,"YYYY-MM-DD"),'Price Data'!G:G,0)+1),""),"")</f>
        <v/>
      </c>
      <c r="H2006" s="34" t="str">
        <f>IFERROR(INDEX('Price Data'!K:K,MATCH(TEXT(A2006,"YYYY-MM-DD"),'Price Data'!J:J,0)),"")</f>
        <v/>
      </c>
      <c r="I2006" s="10" t="str" cm="1">
        <f t="array" ref="I2006">IFERROR(IF(ISNUMBER(H2006),(H2006-INDEX('Price Data'!K:K,MATCH(TEXT(A2006,"YYYY-MM-DD"),'Price Data'!J:J,0)+1))/INDEX('Price Data'!K:K,MATCH(TEXT(A2006,"YYYY-MM-DD"),'Price Data'!J:J,0)+1),""),"")</f>
        <v/>
      </c>
      <c r="J2006" s="34" t="str">
        <f>IFERROR(INDEX('Price Data'!N:N,MATCH(TEXT(A2006,"YYYY-MM-DD"),'Price Data'!M:M,0)),"")</f>
        <v/>
      </c>
      <c r="K2006" s="10" t="str" cm="1">
        <f t="array" ref="K2006">IFERROR(IF(ISNUMBER(J2006),(J2006-INDEX('Price Data'!N:N,MATCH(TEXT(A2006,"YYYY-MM-DD"),'Price Data'!M:M,0)+1))/INDEX('Price Data'!N:N,MATCH(TEXT(A2006,"YYYY-MM-DD"),'Price Data'!M:M,0)+1),""),"")</f>
        <v/>
      </c>
      <c r="L2006" s="34" t="str">
        <f>IFERROR(INDEX('Price Data'!Q:Q,MATCH(TEXT(A2006,"YYYY-MM-DD"),'Price Data'!P:P,0)),"")</f>
        <v/>
      </c>
      <c r="M2006" s="10" t="str" cm="1">
        <f t="array" ref="M2006">IFERROR(IF(ISNUMBER(L2006),(L2006-INDEX('Price Data'!Q:Q,MATCH(TEXT(A2006,"YYYY-MM-DD"),'Price Data'!P:P,0)+1))/INDEX('Price Data'!Q:Q,MATCH(TEXT(A2006,"YYYY-MM-DD"),'Price Data'!P:P,0)+1),""),"")</f>
        <v/>
      </c>
      <c r="N2006" s="34" t="str">
        <f>IFERROR(INDEX('Price Data'!T:T,MATCH(TEXT(A2006,"YYYY-MM-DD"),'Price Data'!S:S,0)),"")</f>
        <v/>
      </c>
      <c r="O2006" s="10" t="str" cm="1">
        <f t="array" ref="O2006">IFERROR(IF(ISNUMBER(N2006),(N2006-INDEX('Price Data'!T:T,MATCH(TEXT(A2006,"YYYY-MM-DD"),'Price Data'!S:S,0)+1))/INDEX('Price Data'!T:T,MATCH(TEXT(A2006,"YYYY-MM-DD"),'Price Data'!S:S,0)+1),""),"")</f>
        <v/>
      </c>
    </row>
    <row r="2007" spans="1:15" x14ac:dyDescent="0.3">
      <c r="A2007" s="8">
        <v>43826</v>
      </c>
      <c r="B2007" s="34">
        <f>IFERROR(INDEX('Price Data'!B:B,MATCH(TEXT(A2007,"YYYY-MM-DD"),'Price Data'!A:A,0)),"")</f>
        <v>23758</v>
      </c>
      <c r="C2007" s="10" cm="1">
        <f t="array" ref="C2007">IFERROR(IF(ISNUMBER(B2007),(B2007-INDEX('Price Data'!B:B,MATCH(TEXT(A2007,"YYYY-MM-DD"),'Price Data'!A:A,0)+1))/INDEX('Price Data'!B:B,MATCH(TEXT(A2007,"YYYY-MM-DD"),'Price Data'!A:A,0)+1),""),"")</f>
        <v>-5.8582308142940834E-3</v>
      </c>
      <c r="D2007" s="34">
        <f>IFERROR(INDEX('Price Data'!E:E,MATCH(TEXT(A2007,"YYYY-MM-DD"),'Price Data'!D:D,0)),"")</f>
        <v>13.12</v>
      </c>
      <c r="E2007" s="10" cm="1">
        <f t="array" ref="E2007">IFERROR(IF(ISNUMBER(D2007),(D2007-INDEX('Price Data'!E:E,MATCH(TEXT(A2007,"YYYY-MM-DD"),'Price Data'!D:D,0)+1))/INDEX('Price Data'!E:E,MATCH(TEXT(A2007,"YYYY-MM-DD"),'Price Data'!D:D,0)+1),""),"")</f>
        <v>-1.649175412293858E-2</v>
      </c>
      <c r="F2007" s="34">
        <f>IFERROR(INDEX('Price Data'!H:H,MATCH(TEXT(A2007,"YYYY-MM-DD"),'Price Data'!G:G,0)),"")</f>
        <v>138.800003</v>
      </c>
      <c r="G2007" s="10" cm="1">
        <f t="array" ref="G2007">IFERROR(IF(ISNUMBER(F2007),(F2007-INDEX('Price Data'!H:H,MATCH(TEXT(A2007,"YYYY-MM-DD"),'Price Data'!G:G,0)+1))/INDEX('Price Data'!H:H,MATCH(TEXT(A2007,"YYYY-MM-DD"),'Price Data'!G:G,0)+1),""),"")</f>
        <v>0</v>
      </c>
      <c r="H2007" s="34">
        <f>IFERROR(INDEX('Price Data'!K:K,MATCH(TEXT(A2007,"YYYY-MM-DD"),'Price Data'!J:J,0)),"")</f>
        <v>2.36</v>
      </c>
      <c r="I2007" s="10" cm="1">
        <f t="array" ref="I2007">IFERROR(IF(ISNUMBER(H2007),(H2007-INDEX('Price Data'!K:K,MATCH(TEXT(A2007,"YYYY-MM-DD"),'Price Data'!J:J,0)+1))/INDEX('Price Data'!K:K,MATCH(TEXT(A2007,"YYYY-MM-DD"),'Price Data'!J:J,0)+1),""),"")</f>
        <v>-1.6666666666666684E-2</v>
      </c>
      <c r="J2007" s="34">
        <f>IFERROR(INDEX('Price Data'!N:N,MATCH(TEXT(A2007,"YYYY-MM-DD"),'Price Data'!M:M,0)),"")</f>
        <v>3.01</v>
      </c>
      <c r="K2007" s="10" cm="1">
        <f t="array" ref="K2007">IFERROR(IF(ISNUMBER(J2007),(J2007-INDEX('Price Data'!N:N,MATCH(TEXT(A2007,"YYYY-MM-DD"),'Price Data'!M:M,0)+1))/INDEX('Price Data'!N:N,MATCH(TEXT(A2007,"YYYY-MM-DD"),'Price Data'!M:M,0)+1),""),"")</f>
        <v>-1.3114754098360668E-2</v>
      </c>
      <c r="L2007" s="34">
        <f>IFERROR(INDEX('Price Data'!Q:Q,MATCH(TEXT(A2007,"YYYY-MM-DD"),'Price Data'!P:P,0)),"")</f>
        <v>2</v>
      </c>
      <c r="M2007" s="10" cm="1">
        <f t="array" ref="M2007">IFERROR(IF(ISNUMBER(L2007),(L2007-INDEX('Price Data'!Q:Q,MATCH(TEXT(A2007,"YYYY-MM-DD"),'Price Data'!P:P,0)+1))/INDEX('Price Data'!Q:Q,MATCH(TEXT(A2007,"YYYY-MM-DD"),'Price Data'!P:P,0)+1),""),"")</f>
        <v>-1.4778325123152615E-2</v>
      </c>
      <c r="N2007" s="34">
        <f>IFERROR(INDEX('Price Data'!T:T,MATCH(TEXT(A2007,"YYYY-MM-DD"),'Price Data'!S:S,0)),"")</f>
        <v>2.12</v>
      </c>
      <c r="O2007" s="10" cm="1">
        <f t="array" ref="O2007">IFERROR(IF(ISNUMBER(N2007),(N2007-INDEX('Price Data'!T:T,MATCH(TEXT(A2007,"YYYY-MM-DD"),'Price Data'!S:S,0)+1))/INDEX('Price Data'!T:T,MATCH(TEXT(A2007,"YYYY-MM-DD"),'Price Data'!S:S,0)+1),""),"")</f>
        <v>9.5238095238095316E-3</v>
      </c>
    </row>
    <row r="2008" spans="1:15" x14ac:dyDescent="0.3">
      <c r="A2008" s="8">
        <v>43827</v>
      </c>
      <c r="B2008" s="34" t="str">
        <f>IFERROR(INDEX('Price Data'!B:B,MATCH(TEXT(A2008,"YYYY-MM-DD"),'Price Data'!A:A,0)),"")</f>
        <v/>
      </c>
      <c r="C2008" s="10" t="str" cm="1">
        <f t="array" ref="C2008">IFERROR(IF(ISNUMBER(B2008),(B2008-INDEX('Price Data'!B:B,MATCH(TEXT(A2008,"YYYY-MM-DD"),'Price Data'!A:A,0)+1))/INDEX('Price Data'!B:B,MATCH(TEXT(A2008,"YYYY-MM-DD"),'Price Data'!A:A,0)+1),""),"")</f>
        <v/>
      </c>
      <c r="D2008" s="34" t="str">
        <f>IFERROR(INDEX('Price Data'!E:E,MATCH(TEXT(A2008,"YYYY-MM-DD"),'Price Data'!D:D,0)),"")</f>
        <v/>
      </c>
      <c r="E2008" s="10" t="str" cm="1">
        <f t="array" ref="E2008">IFERROR(IF(ISNUMBER(D2008),(D2008-INDEX('Price Data'!E:E,MATCH(TEXT(A2008,"YYYY-MM-DD"),'Price Data'!D:D,0)+1))/INDEX('Price Data'!E:E,MATCH(TEXT(A2008,"YYYY-MM-DD"),'Price Data'!D:D,0)+1),""),"")</f>
        <v/>
      </c>
      <c r="F2008" s="34" t="str">
        <f>IFERROR(INDEX('Price Data'!H:H,MATCH(TEXT(A2008,"YYYY-MM-DD"),'Price Data'!G:G,0)),"")</f>
        <v/>
      </c>
      <c r="G2008" s="10" t="str" cm="1">
        <f t="array" ref="G2008">IFERROR(IF(ISNUMBER(F2008),(F2008-INDEX('Price Data'!H:H,MATCH(TEXT(A2008,"YYYY-MM-DD"),'Price Data'!G:G,0)+1))/INDEX('Price Data'!H:H,MATCH(TEXT(A2008,"YYYY-MM-DD"),'Price Data'!G:G,0)+1),""),"")</f>
        <v/>
      </c>
      <c r="H2008" s="34" t="str">
        <f>IFERROR(INDEX('Price Data'!K:K,MATCH(TEXT(A2008,"YYYY-MM-DD"),'Price Data'!J:J,0)),"")</f>
        <v/>
      </c>
      <c r="I2008" s="10" t="str" cm="1">
        <f t="array" ref="I2008">IFERROR(IF(ISNUMBER(H2008),(H2008-INDEX('Price Data'!K:K,MATCH(TEXT(A2008,"YYYY-MM-DD"),'Price Data'!J:J,0)+1))/INDEX('Price Data'!K:K,MATCH(TEXT(A2008,"YYYY-MM-DD"),'Price Data'!J:J,0)+1),""),"")</f>
        <v/>
      </c>
      <c r="J2008" s="34" t="str">
        <f>IFERROR(INDEX('Price Data'!N:N,MATCH(TEXT(A2008,"YYYY-MM-DD"),'Price Data'!M:M,0)),"")</f>
        <v/>
      </c>
      <c r="K2008" s="10" t="str" cm="1">
        <f t="array" ref="K2008">IFERROR(IF(ISNUMBER(J2008),(J2008-INDEX('Price Data'!N:N,MATCH(TEXT(A2008,"YYYY-MM-DD"),'Price Data'!M:M,0)+1))/INDEX('Price Data'!N:N,MATCH(TEXT(A2008,"YYYY-MM-DD"),'Price Data'!M:M,0)+1),""),"")</f>
        <v/>
      </c>
      <c r="L2008" s="34" t="str">
        <f>IFERROR(INDEX('Price Data'!Q:Q,MATCH(TEXT(A2008,"YYYY-MM-DD"),'Price Data'!P:P,0)),"")</f>
        <v/>
      </c>
      <c r="M2008" s="10" t="str" cm="1">
        <f t="array" ref="M2008">IFERROR(IF(ISNUMBER(L2008),(L2008-INDEX('Price Data'!Q:Q,MATCH(TEXT(A2008,"YYYY-MM-DD"),'Price Data'!P:P,0)+1))/INDEX('Price Data'!Q:Q,MATCH(TEXT(A2008,"YYYY-MM-DD"),'Price Data'!P:P,0)+1),""),"")</f>
        <v/>
      </c>
      <c r="N2008" s="34" t="str">
        <f>IFERROR(INDEX('Price Data'!T:T,MATCH(TEXT(A2008,"YYYY-MM-DD"),'Price Data'!S:S,0)),"")</f>
        <v/>
      </c>
      <c r="O2008" s="10" t="str" cm="1">
        <f t="array" ref="O2008">IFERROR(IF(ISNUMBER(N2008),(N2008-INDEX('Price Data'!T:T,MATCH(TEXT(A2008,"YYYY-MM-DD"),'Price Data'!S:S,0)+1))/INDEX('Price Data'!T:T,MATCH(TEXT(A2008,"YYYY-MM-DD"),'Price Data'!S:S,0)+1),""),"")</f>
        <v/>
      </c>
    </row>
    <row r="2009" spans="1:15" x14ac:dyDescent="0.3">
      <c r="A2009" s="8">
        <v>43828</v>
      </c>
      <c r="B2009" s="34" t="str">
        <f>IFERROR(INDEX('Price Data'!B:B,MATCH(TEXT(A2009,"YYYY-MM-DD"),'Price Data'!A:A,0)),"")</f>
        <v/>
      </c>
      <c r="C2009" s="10" t="str" cm="1">
        <f t="array" ref="C2009">IFERROR(IF(ISNUMBER(B2009),(B2009-INDEX('Price Data'!B:B,MATCH(TEXT(A2009,"YYYY-MM-DD"),'Price Data'!A:A,0)+1))/INDEX('Price Data'!B:B,MATCH(TEXT(A2009,"YYYY-MM-DD"),'Price Data'!A:A,0)+1),""),"")</f>
        <v/>
      </c>
      <c r="D2009" s="34" t="str">
        <f>IFERROR(INDEX('Price Data'!E:E,MATCH(TEXT(A2009,"YYYY-MM-DD"),'Price Data'!D:D,0)),"")</f>
        <v/>
      </c>
      <c r="E2009" s="10" t="str" cm="1">
        <f t="array" ref="E2009">IFERROR(IF(ISNUMBER(D2009),(D2009-INDEX('Price Data'!E:E,MATCH(TEXT(A2009,"YYYY-MM-DD"),'Price Data'!D:D,0)+1))/INDEX('Price Data'!E:E,MATCH(TEXT(A2009,"YYYY-MM-DD"),'Price Data'!D:D,0)+1),""),"")</f>
        <v/>
      </c>
      <c r="F2009" s="34" t="str">
        <f>IFERROR(INDEX('Price Data'!H:H,MATCH(TEXT(A2009,"YYYY-MM-DD"),'Price Data'!G:G,0)),"")</f>
        <v/>
      </c>
      <c r="G2009" s="10" t="str" cm="1">
        <f t="array" ref="G2009">IFERROR(IF(ISNUMBER(F2009),(F2009-INDEX('Price Data'!H:H,MATCH(TEXT(A2009,"YYYY-MM-DD"),'Price Data'!G:G,0)+1))/INDEX('Price Data'!H:H,MATCH(TEXT(A2009,"YYYY-MM-DD"),'Price Data'!G:G,0)+1),""),"")</f>
        <v/>
      </c>
      <c r="H2009" s="34" t="str">
        <f>IFERROR(INDEX('Price Data'!K:K,MATCH(TEXT(A2009,"YYYY-MM-DD"),'Price Data'!J:J,0)),"")</f>
        <v/>
      </c>
      <c r="I2009" s="10" t="str" cm="1">
        <f t="array" ref="I2009">IFERROR(IF(ISNUMBER(H2009),(H2009-INDEX('Price Data'!K:K,MATCH(TEXT(A2009,"YYYY-MM-DD"),'Price Data'!J:J,0)+1))/INDEX('Price Data'!K:K,MATCH(TEXT(A2009,"YYYY-MM-DD"),'Price Data'!J:J,0)+1),""),"")</f>
        <v/>
      </c>
      <c r="J2009" s="34" t="str">
        <f>IFERROR(INDEX('Price Data'!N:N,MATCH(TEXT(A2009,"YYYY-MM-DD"),'Price Data'!M:M,0)),"")</f>
        <v/>
      </c>
      <c r="K2009" s="10" t="str" cm="1">
        <f t="array" ref="K2009">IFERROR(IF(ISNUMBER(J2009),(J2009-INDEX('Price Data'!N:N,MATCH(TEXT(A2009,"YYYY-MM-DD"),'Price Data'!M:M,0)+1))/INDEX('Price Data'!N:N,MATCH(TEXT(A2009,"YYYY-MM-DD"),'Price Data'!M:M,0)+1),""),"")</f>
        <v/>
      </c>
      <c r="L2009" s="34" t="str">
        <f>IFERROR(INDEX('Price Data'!Q:Q,MATCH(TEXT(A2009,"YYYY-MM-DD"),'Price Data'!P:P,0)),"")</f>
        <v/>
      </c>
      <c r="M2009" s="10" t="str" cm="1">
        <f t="array" ref="M2009">IFERROR(IF(ISNUMBER(L2009),(L2009-INDEX('Price Data'!Q:Q,MATCH(TEXT(A2009,"YYYY-MM-DD"),'Price Data'!P:P,0)+1))/INDEX('Price Data'!Q:Q,MATCH(TEXT(A2009,"YYYY-MM-DD"),'Price Data'!P:P,0)+1),""),"")</f>
        <v/>
      </c>
      <c r="N2009" s="34" t="str">
        <f>IFERROR(INDEX('Price Data'!T:T,MATCH(TEXT(A2009,"YYYY-MM-DD"),'Price Data'!S:S,0)),"")</f>
        <v/>
      </c>
      <c r="O2009" s="10" t="str" cm="1">
        <f t="array" ref="O2009">IFERROR(IF(ISNUMBER(N2009),(N2009-INDEX('Price Data'!T:T,MATCH(TEXT(A2009,"YYYY-MM-DD"),'Price Data'!S:S,0)+1))/INDEX('Price Data'!T:T,MATCH(TEXT(A2009,"YYYY-MM-DD"),'Price Data'!S:S,0)+1),""),"")</f>
        <v/>
      </c>
    </row>
    <row r="2010" spans="1:15" x14ac:dyDescent="0.3">
      <c r="A2010" s="8">
        <v>43829</v>
      </c>
      <c r="B2010" s="34">
        <f>IFERROR(INDEX('Price Data'!B:B,MATCH(TEXT(A2010,"YYYY-MM-DD"),'Price Data'!A:A,0)),"")</f>
        <v>23506</v>
      </c>
      <c r="C2010" s="10" cm="1">
        <f t="array" ref="C2010">IFERROR(IF(ISNUMBER(B2010),(B2010-INDEX('Price Data'!B:B,MATCH(TEXT(A2010,"YYYY-MM-DD"),'Price Data'!A:A,0)+1))/INDEX('Price Data'!B:B,MATCH(TEXT(A2010,"YYYY-MM-DD"),'Price Data'!A:A,0)+1),""),"")</f>
        <v>-1.060695344725987E-2</v>
      </c>
      <c r="D2010" s="34">
        <f>IFERROR(INDEX('Price Data'!E:E,MATCH(TEXT(A2010,"YYYY-MM-DD"),'Price Data'!D:D,0)),"")</f>
        <v>13.02</v>
      </c>
      <c r="E2010" s="10" cm="1">
        <f t="array" ref="E2010">IFERROR(IF(ISNUMBER(D2010),(D2010-INDEX('Price Data'!E:E,MATCH(TEXT(A2010,"YYYY-MM-DD"),'Price Data'!D:D,0)+1))/INDEX('Price Data'!E:E,MATCH(TEXT(A2010,"YYYY-MM-DD"),'Price Data'!D:D,0)+1),""),"")</f>
        <v>-7.6219512195121681E-3</v>
      </c>
      <c r="F2010" s="34">
        <f>IFERROR(INDEX('Price Data'!H:H,MATCH(TEXT(A2010,"YYYY-MM-DD"),'Price Data'!G:G,0)),"")</f>
        <v>139.800003</v>
      </c>
      <c r="G2010" s="10" cm="1">
        <f t="array" ref="G2010">IFERROR(IF(ISNUMBER(F2010),(F2010-INDEX('Price Data'!H:H,MATCH(TEXT(A2010,"YYYY-MM-DD"),'Price Data'!G:G,0)+1))/INDEX('Price Data'!H:H,MATCH(TEXT(A2010,"YYYY-MM-DD"),'Price Data'!G:G,0)+1),""),"")</f>
        <v>7.2046107952893918E-3</v>
      </c>
      <c r="H2010" s="34">
        <f>IFERROR(INDEX('Price Data'!K:K,MATCH(TEXT(A2010,"YYYY-MM-DD"),'Price Data'!J:J,0)),"")</f>
        <v>2.35</v>
      </c>
      <c r="I2010" s="10" cm="1">
        <f t="array" ref="I2010">IFERROR(IF(ISNUMBER(H2010),(H2010-INDEX('Price Data'!K:K,MATCH(TEXT(A2010,"YYYY-MM-DD"),'Price Data'!J:J,0)+1))/INDEX('Price Data'!K:K,MATCH(TEXT(A2010,"YYYY-MM-DD"),'Price Data'!J:J,0)+1),""),"")</f>
        <v>-4.2372881355931301E-3</v>
      </c>
      <c r="J2010" s="34">
        <f>IFERROR(INDEX('Price Data'!N:N,MATCH(TEXT(A2010,"YYYY-MM-DD"),'Price Data'!M:M,0)),"")</f>
        <v>3.03</v>
      </c>
      <c r="K2010" s="10" cm="1">
        <f t="array" ref="K2010">IFERROR(IF(ISNUMBER(J2010),(J2010-INDEX('Price Data'!N:N,MATCH(TEXT(A2010,"YYYY-MM-DD"),'Price Data'!M:M,0)+1))/INDEX('Price Data'!N:N,MATCH(TEXT(A2010,"YYYY-MM-DD"),'Price Data'!M:M,0)+1),""),"")</f>
        <v>6.6445182724252554E-3</v>
      </c>
      <c r="L2010" s="34">
        <f>IFERROR(INDEX('Price Data'!Q:Q,MATCH(TEXT(A2010,"YYYY-MM-DD"),'Price Data'!P:P,0)),"")</f>
        <v>2.0299999999999998</v>
      </c>
      <c r="M2010" s="10" cm="1">
        <f t="array" ref="M2010">IFERROR(IF(ISNUMBER(L2010),(L2010-INDEX('Price Data'!Q:Q,MATCH(TEXT(A2010,"YYYY-MM-DD"),'Price Data'!P:P,0)+1))/INDEX('Price Data'!Q:Q,MATCH(TEXT(A2010,"YYYY-MM-DD"),'Price Data'!P:P,0)+1),""),"")</f>
        <v>1.4999999999999902E-2</v>
      </c>
      <c r="N2010" s="34">
        <f>IFERROR(INDEX('Price Data'!T:T,MATCH(TEXT(A2010,"YYYY-MM-DD"),'Price Data'!S:S,0)),"")</f>
        <v>2.11</v>
      </c>
      <c r="O2010" s="10" cm="1">
        <f t="array" ref="O2010">IFERROR(IF(ISNUMBER(N2010),(N2010-INDEX('Price Data'!T:T,MATCH(TEXT(A2010,"YYYY-MM-DD"),'Price Data'!S:S,0)+1))/INDEX('Price Data'!T:T,MATCH(TEXT(A2010,"YYYY-MM-DD"),'Price Data'!S:S,0)+1),""),"")</f>
        <v>-4.7169811320755808E-3</v>
      </c>
    </row>
    <row r="2011" spans="1:15" x14ac:dyDescent="0.3">
      <c r="A2011" s="8">
        <v>43830</v>
      </c>
      <c r="B2011" s="34" t="str">
        <f>IFERROR(INDEX('Price Data'!B:B,MATCH(TEXT(A2011,"YYYY-MM-DD"),'Price Data'!A:A,0)),"")</f>
        <v/>
      </c>
      <c r="C2011" s="10" t="str" cm="1">
        <f t="array" ref="C2011">IFERROR(IF(ISNUMBER(B2011),(B2011-INDEX('Price Data'!B:B,MATCH(TEXT(A2011,"YYYY-MM-DD"),'Price Data'!A:A,0)+1))/INDEX('Price Data'!B:B,MATCH(TEXT(A2011,"YYYY-MM-DD"),'Price Data'!A:A,0)+1),""),"")</f>
        <v/>
      </c>
      <c r="D2011" s="34" t="str">
        <f>IFERROR(INDEX('Price Data'!E:E,MATCH(TEXT(A2011,"YYYY-MM-DD"),'Price Data'!D:D,0)),"")</f>
        <v/>
      </c>
      <c r="E2011" s="10" t="str" cm="1">
        <f t="array" ref="E2011">IFERROR(IF(ISNUMBER(D2011),(D2011-INDEX('Price Data'!E:E,MATCH(TEXT(A2011,"YYYY-MM-DD"),'Price Data'!D:D,0)+1))/INDEX('Price Data'!E:E,MATCH(TEXT(A2011,"YYYY-MM-DD"),'Price Data'!D:D,0)+1),""),"")</f>
        <v/>
      </c>
      <c r="F2011" s="34" t="str">
        <f>IFERROR(INDEX('Price Data'!H:H,MATCH(TEXT(A2011,"YYYY-MM-DD"),'Price Data'!G:G,0)),"")</f>
        <v/>
      </c>
      <c r="G2011" s="10" t="str" cm="1">
        <f t="array" ref="G2011">IFERROR(IF(ISNUMBER(F2011),(F2011-INDEX('Price Data'!H:H,MATCH(TEXT(A2011,"YYYY-MM-DD"),'Price Data'!G:G,0)+1))/INDEX('Price Data'!H:H,MATCH(TEXT(A2011,"YYYY-MM-DD"),'Price Data'!G:G,0)+1),""),"")</f>
        <v/>
      </c>
      <c r="H2011" s="34" t="str">
        <f>IFERROR(INDEX('Price Data'!K:K,MATCH(TEXT(A2011,"YYYY-MM-DD"),'Price Data'!J:J,0)),"")</f>
        <v/>
      </c>
      <c r="I2011" s="10" t="str" cm="1">
        <f t="array" ref="I2011">IFERROR(IF(ISNUMBER(H2011),(H2011-INDEX('Price Data'!K:K,MATCH(TEXT(A2011,"YYYY-MM-DD"),'Price Data'!J:J,0)+1))/INDEX('Price Data'!K:K,MATCH(TEXT(A2011,"YYYY-MM-DD"),'Price Data'!J:J,0)+1),""),"")</f>
        <v/>
      </c>
      <c r="J2011" s="34" t="str">
        <f>IFERROR(INDEX('Price Data'!N:N,MATCH(TEXT(A2011,"YYYY-MM-DD"),'Price Data'!M:M,0)),"")</f>
        <v/>
      </c>
      <c r="K2011" s="10" t="str" cm="1">
        <f t="array" ref="K2011">IFERROR(IF(ISNUMBER(J2011),(J2011-INDEX('Price Data'!N:N,MATCH(TEXT(A2011,"YYYY-MM-DD"),'Price Data'!M:M,0)+1))/INDEX('Price Data'!N:N,MATCH(TEXT(A2011,"YYYY-MM-DD"),'Price Data'!M:M,0)+1),""),"")</f>
        <v/>
      </c>
      <c r="L2011" s="34" t="str">
        <f>IFERROR(INDEX('Price Data'!Q:Q,MATCH(TEXT(A2011,"YYYY-MM-DD"),'Price Data'!P:P,0)),"")</f>
        <v/>
      </c>
      <c r="M2011" s="10" t="str" cm="1">
        <f t="array" ref="M2011">IFERROR(IF(ISNUMBER(L2011),(L2011-INDEX('Price Data'!Q:Q,MATCH(TEXT(A2011,"YYYY-MM-DD"),'Price Data'!P:P,0)+1))/INDEX('Price Data'!Q:Q,MATCH(TEXT(A2011,"YYYY-MM-DD"),'Price Data'!P:P,0)+1),""),"")</f>
        <v/>
      </c>
      <c r="N2011" s="34" t="str">
        <f>IFERROR(INDEX('Price Data'!T:T,MATCH(TEXT(A2011,"YYYY-MM-DD"),'Price Data'!S:S,0)),"")</f>
        <v/>
      </c>
      <c r="O2011" s="10" t="str" cm="1">
        <f t="array" ref="O2011">IFERROR(IF(ISNUMBER(N2011),(N2011-INDEX('Price Data'!T:T,MATCH(TEXT(A2011,"YYYY-MM-DD"),'Price Data'!S:S,0)+1))/INDEX('Price Data'!T:T,MATCH(TEXT(A2011,"YYYY-MM-DD"),'Price Data'!S:S,0)+1),""),"")</f>
        <v/>
      </c>
    </row>
    <row r="2012" spans="1:15" x14ac:dyDescent="0.3">
      <c r="A2012" s="8">
        <v>43831</v>
      </c>
      <c r="B2012" s="34" t="str">
        <f>IFERROR(INDEX('Price Data'!B:B,MATCH(TEXT(A2012,"YYYY-MM-DD"),'Price Data'!A:A,0)),"")</f>
        <v/>
      </c>
      <c r="C2012" s="10" t="str" cm="1">
        <f t="array" ref="C2012">IFERROR(IF(ISNUMBER(B2012),(B2012-INDEX('Price Data'!B:B,MATCH(TEXT(A2012,"YYYY-MM-DD"),'Price Data'!A:A,0)+1))/INDEX('Price Data'!B:B,MATCH(TEXT(A2012,"YYYY-MM-DD"),'Price Data'!A:A,0)+1),""),"")</f>
        <v/>
      </c>
      <c r="D2012" s="34" t="str">
        <f>IFERROR(INDEX('Price Data'!E:E,MATCH(TEXT(A2012,"YYYY-MM-DD"),'Price Data'!D:D,0)),"")</f>
        <v/>
      </c>
      <c r="E2012" s="10" t="str" cm="1">
        <f t="array" ref="E2012">IFERROR(IF(ISNUMBER(D2012),(D2012-INDEX('Price Data'!E:E,MATCH(TEXT(A2012,"YYYY-MM-DD"),'Price Data'!D:D,0)+1))/INDEX('Price Data'!E:E,MATCH(TEXT(A2012,"YYYY-MM-DD"),'Price Data'!D:D,0)+1),""),"")</f>
        <v/>
      </c>
      <c r="F2012" s="34" t="str">
        <f>IFERROR(INDEX('Price Data'!H:H,MATCH(TEXT(A2012,"YYYY-MM-DD"),'Price Data'!G:G,0)),"")</f>
        <v/>
      </c>
      <c r="G2012" s="10" t="str" cm="1">
        <f t="array" ref="G2012">IFERROR(IF(ISNUMBER(F2012),(F2012-INDEX('Price Data'!H:H,MATCH(TEXT(A2012,"YYYY-MM-DD"),'Price Data'!G:G,0)+1))/INDEX('Price Data'!H:H,MATCH(TEXT(A2012,"YYYY-MM-DD"),'Price Data'!G:G,0)+1),""),"")</f>
        <v/>
      </c>
      <c r="H2012" s="34" t="str">
        <f>IFERROR(INDEX('Price Data'!K:K,MATCH(TEXT(A2012,"YYYY-MM-DD"),'Price Data'!J:J,0)),"")</f>
        <v/>
      </c>
      <c r="I2012" s="10" t="str" cm="1">
        <f t="array" ref="I2012">IFERROR(IF(ISNUMBER(H2012),(H2012-INDEX('Price Data'!K:K,MATCH(TEXT(A2012,"YYYY-MM-DD"),'Price Data'!J:J,0)+1))/INDEX('Price Data'!K:K,MATCH(TEXT(A2012,"YYYY-MM-DD"),'Price Data'!J:J,0)+1),""),"")</f>
        <v/>
      </c>
      <c r="J2012" s="34" t="str">
        <f>IFERROR(INDEX('Price Data'!N:N,MATCH(TEXT(A2012,"YYYY-MM-DD"),'Price Data'!M:M,0)),"")</f>
        <v/>
      </c>
      <c r="K2012" s="10" t="str" cm="1">
        <f t="array" ref="K2012">IFERROR(IF(ISNUMBER(J2012),(J2012-INDEX('Price Data'!N:N,MATCH(TEXT(A2012,"YYYY-MM-DD"),'Price Data'!M:M,0)+1))/INDEX('Price Data'!N:N,MATCH(TEXT(A2012,"YYYY-MM-DD"),'Price Data'!M:M,0)+1),""),"")</f>
        <v/>
      </c>
      <c r="L2012" s="34" t="str">
        <f>IFERROR(INDEX('Price Data'!Q:Q,MATCH(TEXT(A2012,"YYYY-MM-DD"),'Price Data'!P:P,0)),"")</f>
        <v/>
      </c>
      <c r="M2012" s="10" t="str" cm="1">
        <f t="array" ref="M2012">IFERROR(IF(ISNUMBER(L2012),(L2012-INDEX('Price Data'!Q:Q,MATCH(TEXT(A2012,"YYYY-MM-DD"),'Price Data'!P:P,0)+1))/INDEX('Price Data'!Q:Q,MATCH(TEXT(A2012,"YYYY-MM-DD"),'Price Data'!P:P,0)+1),""),"")</f>
        <v/>
      </c>
      <c r="N2012" s="34" t="str">
        <f>IFERROR(INDEX('Price Data'!T:T,MATCH(TEXT(A2012,"YYYY-MM-DD"),'Price Data'!S:S,0)),"")</f>
        <v/>
      </c>
      <c r="O2012" s="10" t="str" cm="1">
        <f t="array" ref="O2012">IFERROR(IF(ISNUMBER(N2012),(N2012-INDEX('Price Data'!T:T,MATCH(TEXT(A2012,"YYYY-MM-DD"),'Price Data'!S:S,0)+1))/INDEX('Price Data'!T:T,MATCH(TEXT(A2012,"YYYY-MM-DD"),'Price Data'!S:S,0)+1),""),"")</f>
        <v/>
      </c>
    </row>
    <row r="2013" spans="1:15" x14ac:dyDescent="0.3">
      <c r="A2013" s="8">
        <v>43832</v>
      </c>
      <c r="B2013" s="34">
        <f>IFERROR(INDEX('Price Data'!B:B,MATCH(TEXT(A2013,"YYYY-MM-DD"),'Price Data'!A:A,0)),"")</f>
        <v>23836</v>
      </c>
      <c r="C2013" s="10" cm="1">
        <f t="array" ref="C2013">IFERROR(IF(ISNUMBER(B2013),(B2013-INDEX('Price Data'!B:B,MATCH(TEXT(A2013,"YYYY-MM-DD"),'Price Data'!A:A,0)+1))/INDEX('Price Data'!B:B,MATCH(TEXT(A2013,"YYYY-MM-DD"),'Price Data'!A:A,0)+1),""),"")</f>
        <v>1.403896877393006E-2</v>
      </c>
      <c r="D2013" s="34">
        <f>IFERROR(INDEX('Price Data'!E:E,MATCH(TEXT(A2013,"YYYY-MM-DD"),'Price Data'!D:D,0)),"")</f>
        <v>13.49</v>
      </c>
      <c r="E2013" s="10" cm="1">
        <f t="array" ref="E2013">IFERROR(IF(ISNUMBER(D2013),(D2013-INDEX('Price Data'!E:E,MATCH(TEXT(A2013,"YYYY-MM-DD"),'Price Data'!D:D,0)+1))/INDEX('Price Data'!E:E,MATCH(TEXT(A2013,"YYYY-MM-DD"),'Price Data'!D:D,0)+1),""),"")</f>
        <v>3.6098310291858726E-2</v>
      </c>
      <c r="F2013" s="34">
        <f>IFERROR(INDEX('Price Data'!H:H,MATCH(TEXT(A2013,"YYYY-MM-DD"),'Price Data'!G:G,0)),"")</f>
        <v>141.199997</v>
      </c>
      <c r="G2013" s="10" cm="1">
        <f t="array" ref="G2013">IFERROR(IF(ISNUMBER(F2013),(F2013-INDEX('Price Data'!H:H,MATCH(TEXT(A2013,"YYYY-MM-DD"),'Price Data'!G:G,0)+1))/INDEX('Price Data'!H:H,MATCH(TEXT(A2013,"YYYY-MM-DD"),'Price Data'!G:G,0)+1),""),"")</f>
        <v>1.0014263018291869E-2</v>
      </c>
      <c r="H2013" s="34">
        <f>IFERROR(INDEX('Price Data'!K:K,MATCH(TEXT(A2013,"YYYY-MM-DD"),'Price Data'!J:J,0)),"")</f>
        <v>2.38</v>
      </c>
      <c r="I2013" s="10" cm="1">
        <f t="array" ref="I2013">IFERROR(IF(ISNUMBER(H2013),(H2013-INDEX('Price Data'!K:K,MATCH(TEXT(A2013,"YYYY-MM-DD"),'Price Data'!J:J,0)+1))/INDEX('Price Data'!K:K,MATCH(TEXT(A2013,"YYYY-MM-DD"),'Price Data'!J:J,0)+1),""),"")</f>
        <v>1.2765957446808427E-2</v>
      </c>
      <c r="J2013" s="34">
        <f>IFERROR(INDEX('Price Data'!N:N,MATCH(TEXT(A2013,"YYYY-MM-DD"),'Price Data'!M:M,0)),"")</f>
        <v>3.11</v>
      </c>
      <c r="K2013" s="10" cm="1">
        <f t="array" ref="K2013">IFERROR(IF(ISNUMBER(J2013),(J2013-INDEX('Price Data'!N:N,MATCH(TEXT(A2013,"YYYY-MM-DD"),'Price Data'!M:M,0)+1))/INDEX('Price Data'!N:N,MATCH(TEXT(A2013,"YYYY-MM-DD"),'Price Data'!M:M,0)+1),""),"")</f>
        <v>2.6402640264026427E-2</v>
      </c>
      <c r="L2013" s="34">
        <f>IFERROR(INDEX('Price Data'!Q:Q,MATCH(TEXT(A2013,"YYYY-MM-DD"),'Price Data'!P:P,0)),"")</f>
        <v>2.0499999999999998</v>
      </c>
      <c r="M2013" s="10" cm="1">
        <f t="array" ref="M2013">IFERROR(IF(ISNUMBER(L2013),(L2013-INDEX('Price Data'!Q:Q,MATCH(TEXT(A2013,"YYYY-MM-DD"),'Price Data'!P:P,0)+1))/INDEX('Price Data'!Q:Q,MATCH(TEXT(A2013,"YYYY-MM-DD"),'Price Data'!P:P,0)+1),""),"")</f>
        <v>9.8522167487684834E-3</v>
      </c>
      <c r="N2013" s="34">
        <f>IFERROR(INDEX('Price Data'!T:T,MATCH(TEXT(A2013,"YYYY-MM-DD"),'Price Data'!S:S,0)),"")</f>
        <v>2.14</v>
      </c>
      <c r="O2013" s="10" cm="1">
        <f t="array" ref="O2013">IFERROR(IF(ISNUMBER(N2013),(N2013-INDEX('Price Data'!T:T,MATCH(TEXT(A2013,"YYYY-MM-DD"),'Price Data'!S:S,0)+1))/INDEX('Price Data'!T:T,MATCH(TEXT(A2013,"YYYY-MM-DD"),'Price Data'!S:S,0)+1),""),"")</f>
        <v>1.4218009478673105E-2</v>
      </c>
    </row>
    <row r="2014" spans="1:15" x14ac:dyDescent="0.3">
      <c r="A2014" s="8">
        <v>43833</v>
      </c>
      <c r="B2014" s="34">
        <f>IFERROR(INDEX('Price Data'!B:B,MATCH(TEXT(A2014,"YYYY-MM-DD"),'Price Data'!A:A,0)),"")</f>
        <v>23702</v>
      </c>
      <c r="C2014" s="10" cm="1">
        <f t="array" ref="C2014">IFERROR(IF(ISNUMBER(B2014),(B2014-INDEX('Price Data'!B:B,MATCH(TEXT(A2014,"YYYY-MM-DD"),'Price Data'!A:A,0)+1))/INDEX('Price Data'!B:B,MATCH(TEXT(A2014,"YYYY-MM-DD"),'Price Data'!A:A,0)+1),""),"")</f>
        <v>-5.6217486155395197E-3</v>
      </c>
      <c r="D2014" s="34">
        <f>IFERROR(INDEX('Price Data'!E:E,MATCH(TEXT(A2014,"YYYY-MM-DD"),'Price Data'!D:D,0)),"")</f>
        <v>13.33</v>
      </c>
      <c r="E2014" s="10" cm="1">
        <f t="array" ref="E2014">IFERROR(IF(ISNUMBER(D2014),(D2014-INDEX('Price Data'!E:E,MATCH(TEXT(A2014,"YYYY-MM-DD"),'Price Data'!D:D,0)+1))/INDEX('Price Data'!E:E,MATCH(TEXT(A2014,"YYYY-MM-DD"),'Price Data'!D:D,0)+1),""),"")</f>
        <v>-1.1860637509266133E-2</v>
      </c>
      <c r="F2014" s="34">
        <f>IFERROR(INDEX('Price Data'!H:H,MATCH(TEXT(A2014,"YYYY-MM-DD"),'Price Data'!G:G,0)),"")</f>
        <v>139.39999399999999</v>
      </c>
      <c r="G2014" s="10" cm="1">
        <f t="array" ref="G2014">IFERROR(IF(ISNUMBER(F2014),(F2014-INDEX('Price Data'!H:H,MATCH(TEXT(A2014,"YYYY-MM-DD"),'Price Data'!G:G,0)+1))/INDEX('Price Data'!H:H,MATCH(TEXT(A2014,"YYYY-MM-DD"),'Price Data'!G:G,0)+1),""),"")</f>
        <v>-1.2747896871414267E-2</v>
      </c>
      <c r="H2014" s="34">
        <f>IFERROR(INDEX('Price Data'!K:K,MATCH(TEXT(A2014,"YYYY-MM-DD"),'Price Data'!J:J,0)),"")</f>
        <v>2.35</v>
      </c>
      <c r="I2014" s="10" cm="1">
        <f t="array" ref="I2014">IFERROR(IF(ISNUMBER(H2014),(H2014-INDEX('Price Data'!K:K,MATCH(TEXT(A2014,"YYYY-MM-DD"),'Price Data'!J:J,0)+1))/INDEX('Price Data'!K:K,MATCH(TEXT(A2014,"YYYY-MM-DD"),'Price Data'!J:J,0)+1),""),"")</f>
        <v>-1.2605042016806641E-2</v>
      </c>
      <c r="J2014" s="34">
        <f>IFERROR(INDEX('Price Data'!N:N,MATCH(TEXT(A2014,"YYYY-MM-DD"),'Price Data'!M:M,0)),"")</f>
        <v>3.11</v>
      </c>
      <c r="K2014" s="10" cm="1">
        <f t="array" ref="K2014">IFERROR(IF(ISNUMBER(J2014),(J2014-INDEX('Price Data'!N:N,MATCH(TEXT(A2014,"YYYY-MM-DD"),'Price Data'!M:M,0)+1))/INDEX('Price Data'!N:N,MATCH(TEXT(A2014,"YYYY-MM-DD"),'Price Data'!M:M,0)+1),""),"")</f>
        <v>0</v>
      </c>
      <c r="L2014" s="34">
        <f>IFERROR(INDEX('Price Data'!Q:Q,MATCH(TEXT(A2014,"YYYY-MM-DD"),'Price Data'!P:P,0)),"")</f>
        <v>2</v>
      </c>
      <c r="M2014" s="10" cm="1">
        <f t="array" ref="M2014">IFERROR(IF(ISNUMBER(L2014),(L2014-INDEX('Price Data'!Q:Q,MATCH(TEXT(A2014,"YYYY-MM-DD"),'Price Data'!P:P,0)+1))/INDEX('Price Data'!Q:Q,MATCH(TEXT(A2014,"YYYY-MM-DD"),'Price Data'!P:P,0)+1),""),"")</f>
        <v>-2.4390243902438939E-2</v>
      </c>
      <c r="N2014" s="34">
        <f>IFERROR(INDEX('Price Data'!T:T,MATCH(TEXT(A2014,"YYYY-MM-DD"),'Price Data'!S:S,0)),"")</f>
        <v>2.09</v>
      </c>
      <c r="O2014" s="10" cm="1">
        <f t="array" ref="O2014">IFERROR(IF(ISNUMBER(N2014),(N2014-INDEX('Price Data'!T:T,MATCH(TEXT(A2014,"YYYY-MM-DD"),'Price Data'!S:S,0)+1))/INDEX('Price Data'!T:T,MATCH(TEXT(A2014,"YYYY-MM-DD"),'Price Data'!S:S,0)+1),""),"")</f>
        <v>-2.3364485981308535E-2</v>
      </c>
    </row>
    <row r="2015" spans="1:15" x14ac:dyDescent="0.3">
      <c r="A2015" s="8">
        <v>43834</v>
      </c>
      <c r="B2015" s="34" t="str">
        <f>IFERROR(INDEX('Price Data'!B:B,MATCH(TEXT(A2015,"YYYY-MM-DD"),'Price Data'!A:A,0)),"")</f>
        <v/>
      </c>
      <c r="C2015" s="10" t="str" cm="1">
        <f t="array" ref="C2015">IFERROR(IF(ISNUMBER(B2015),(B2015-INDEX('Price Data'!B:B,MATCH(TEXT(A2015,"YYYY-MM-DD"),'Price Data'!A:A,0)+1))/INDEX('Price Data'!B:B,MATCH(TEXT(A2015,"YYYY-MM-DD"),'Price Data'!A:A,0)+1),""),"")</f>
        <v/>
      </c>
      <c r="D2015" s="34" t="str">
        <f>IFERROR(INDEX('Price Data'!E:E,MATCH(TEXT(A2015,"YYYY-MM-DD"),'Price Data'!D:D,0)),"")</f>
        <v/>
      </c>
      <c r="E2015" s="10" t="str" cm="1">
        <f t="array" ref="E2015">IFERROR(IF(ISNUMBER(D2015),(D2015-INDEX('Price Data'!E:E,MATCH(TEXT(A2015,"YYYY-MM-DD"),'Price Data'!D:D,0)+1))/INDEX('Price Data'!E:E,MATCH(TEXT(A2015,"YYYY-MM-DD"),'Price Data'!D:D,0)+1),""),"")</f>
        <v/>
      </c>
      <c r="F2015" s="34" t="str">
        <f>IFERROR(INDEX('Price Data'!H:H,MATCH(TEXT(A2015,"YYYY-MM-DD"),'Price Data'!G:G,0)),"")</f>
        <v/>
      </c>
      <c r="G2015" s="10" t="str" cm="1">
        <f t="array" ref="G2015">IFERROR(IF(ISNUMBER(F2015),(F2015-INDEX('Price Data'!H:H,MATCH(TEXT(A2015,"YYYY-MM-DD"),'Price Data'!G:G,0)+1))/INDEX('Price Data'!H:H,MATCH(TEXT(A2015,"YYYY-MM-DD"),'Price Data'!G:G,0)+1),""),"")</f>
        <v/>
      </c>
      <c r="H2015" s="34" t="str">
        <f>IFERROR(INDEX('Price Data'!K:K,MATCH(TEXT(A2015,"YYYY-MM-DD"),'Price Data'!J:J,0)),"")</f>
        <v/>
      </c>
      <c r="I2015" s="10" t="str" cm="1">
        <f t="array" ref="I2015">IFERROR(IF(ISNUMBER(H2015),(H2015-INDEX('Price Data'!K:K,MATCH(TEXT(A2015,"YYYY-MM-DD"),'Price Data'!J:J,0)+1))/INDEX('Price Data'!K:K,MATCH(TEXT(A2015,"YYYY-MM-DD"),'Price Data'!J:J,0)+1),""),"")</f>
        <v/>
      </c>
      <c r="J2015" s="34" t="str">
        <f>IFERROR(INDEX('Price Data'!N:N,MATCH(TEXT(A2015,"YYYY-MM-DD"),'Price Data'!M:M,0)),"")</f>
        <v/>
      </c>
      <c r="K2015" s="10" t="str" cm="1">
        <f t="array" ref="K2015">IFERROR(IF(ISNUMBER(J2015),(J2015-INDEX('Price Data'!N:N,MATCH(TEXT(A2015,"YYYY-MM-DD"),'Price Data'!M:M,0)+1))/INDEX('Price Data'!N:N,MATCH(TEXT(A2015,"YYYY-MM-DD"),'Price Data'!M:M,0)+1),""),"")</f>
        <v/>
      </c>
      <c r="L2015" s="34" t="str">
        <f>IFERROR(INDEX('Price Data'!Q:Q,MATCH(TEXT(A2015,"YYYY-MM-DD"),'Price Data'!P:P,0)),"")</f>
        <v/>
      </c>
      <c r="M2015" s="10" t="str" cm="1">
        <f t="array" ref="M2015">IFERROR(IF(ISNUMBER(L2015),(L2015-INDEX('Price Data'!Q:Q,MATCH(TEXT(A2015,"YYYY-MM-DD"),'Price Data'!P:P,0)+1))/INDEX('Price Data'!Q:Q,MATCH(TEXT(A2015,"YYYY-MM-DD"),'Price Data'!P:P,0)+1),""),"")</f>
        <v/>
      </c>
      <c r="N2015" s="34" t="str">
        <f>IFERROR(INDEX('Price Data'!T:T,MATCH(TEXT(A2015,"YYYY-MM-DD"),'Price Data'!S:S,0)),"")</f>
        <v/>
      </c>
      <c r="O2015" s="10" t="str" cm="1">
        <f t="array" ref="O2015">IFERROR(IF(ISNUMBER(N2015),(N2015-INDEX('Price Data'!T:T,MATCH(TEXT(A2015,"YYYY-MM-DD"),'Price Data'!S:S,0)+1))/INDEX('Price Data'!T:T,MATCH(TEXT(A2015,"YYYY-MM-DD"),'Price Data'!S:S,0)+1),""),"")</f>
        <v/>
      </c>
    </row>
    <row r="2016" spans="1:15" x14ac:dyDescent="0.3">
      <c r="A2016" s="8">
        <v>43835</v>
      </c>
      <c r="B2016" s="34" t="str">
        <f>IFERROR(INDEX('Price Data'!B:B,MATCH(TEXT(A2016,"YYYY-MM-DD"),'Price Data'!A:A,0)),"")</f>
        <v/>
      </c>
      <c r="C2016" s="10" t="str" cm="1">
        <f t="array" ref="C2016">IFERROR(IF(ISNUMBER(B2016),(B2016-INDEX('Price Data'!B:B,MATCH(TEXT(A2016,"YYYY-MM-DD"),'Price Data'!A:A,0)+1))/INDEX('Price Data'!B:B,MATCH(TEXT(A2016,"YYYY-MM-DD"),'Price Data'!A:A,0)+1),""),"")</f>
        <v/>
      </c>
      <c r="D2016" s="34" t="str">
        <f>IFERROR(INDEX('Price Data'!E:E,MATCH(TEXT(A2016,"YYYY-MM-DD"),'Price Data'!D:D,0)),"")</f>
        <v/>
      </c>
      <c r="E2016" s="10" t="str" cm="1">
        <f t="array" ref="E2016">IFERROR(IF(ISNUMBER(D2016),(D2016-INDEX('Price Data'!E:E,MATCH(TEXT(A2016,"YYYY-MM-DD"),'Price Data'!D:D,0)+1))/INDEX('Price Data'!E:E,MATCH(TEXT(A2016,"YYYY-MM-DD"),'Price Data'!D:D,0)+1),""),"")</f>
        <v/>
      </c>
      <c r="F2016" s="34" t="str">
        <f>IFERROR(INDEX('Price Data'!H:H,MATCH(TEXT(A2016,"YYYY-MM-DD"),'Price Data'!G:G,0)),"")</f>
        <v/>
      </c>
      <c r="G2016" s="10" t="str" cm="1">
        <f t="array" ref="G2016">IFERROR(IF(ISNUMBER(F2016),(F2016-INDEX('Price Data'!H:H,MATCH(TEXT(A2016,"YYYY-MM-DD"),'Price Data'!G:G,0)+1))/INDEX('Price Data'!H:H,MATCH(TEXT(A2016,"YYYY-MM-DD"),'Price Data'!G:G,0)+1),""),"")</f>
        <v/>
      </c>
      <c r="H2016" s="34" t="str">
        <f>IFERROR(INDEX('Price Data'!K:K,MATCH(TEXT(A2016,"YYYY-MM-DD"),'Price Data'!J:J,0)),"")</f>
        <v/>
      </c>
      <c r="I2016" s="10" t="str" cm="1">
        <f t="array" ref="I2016">IFERROR(IF(ISNUMBER(H2016),(H2016-INDEX('Price Data'!K:K,MATCH(TEXT(A2016,"YYYY-MM-DD"),'Price Data'!J:J,0)+1))/INDEX('Price Data'!K:K,MATCH(TEXT(A2016,"YYYY-MM-DD"),'Price Data'!J:J,0)+1),""),"")</f>
        <v/>
      </c>
      <c r="J2016" s="34" t="str">
        <f>IFERROR(INDEX('Price Data'!N:N,MATCH(TEXT(A2016,"YYYY-MM-DD"),'Price Data'!M:M,0)),"")</f>
        <v/>
      </c>
      <c r="K2016" s="10" t="str" cm="1">
        <f t="array" ref="K2016">IFERROR(IF(ISNUMBER(J2016),(J2016-INDEX('Price Data'!N:N,MATCH(TEXT(A2016,"YYYY-MM-DD"),'Price Data'!M:M,0)+1))/INDEX('Price Data'!N:N,MATCH(TEXT(A2016,"YYYY-MM-DD"),'Price Data'!M:M,0)+1),""),"")</f>
        <v/>
      </c>
      <c r="L2016" s="34" t="str">
        <f>IFERROR(INDEX('Price Data'!Q:Q,MATCH(TEXT(A2016,"YYYY-MM-DD"),'Price Data'!P:P,0)),"")</f>
        <v/>
      </c>
      <c r="M2016" s="10" t="str" cm="1">
        <f t="array" ref="M2016">IFERROR(IF(ISNUMBER(L2016),(L2016-INDEX('Price Data'!Q:Q,MATCH(TEXT(A2016,"YYYY-MM-DD"),'Price Data'!P:P,0)+1))/INDEX('Price Data'!Q:Q,MATCH(TEXT(A2016,"YYYY-MM-DD"),'Price Data'!P:P,0)+1),""),"")</f>
        <v/>
      </c>
      <c r="N2016" s="34" t="str">
        <f>IFERROR(INDEX('Price Data'!T:T,MATCH(TEXT(A2016,"YYYY-MM-DD"),'Price Data'!S:S,0)),"")</f>
        <v/>
      </c>
      <c r="O2016" s="10" t="str" cm="1">
        <f t="array" ref="O2016">IFERROR(IF(ISNUMBER(N2016),(N2016-INDEX('Price Data'!T:T,MATCH(TEXT(A2016,"YYYY-MM-DD"),'Price Data'!S:S,0)+1))/INDEX('Price Data'!T:T,MATCH(TEXT(A2016,"YYYY-MM-DD"),'Price Data'!S:S,0)+1),""),"")</f>
        <v/>
      </c>
    </row>
    <row r="2017" spans="1:15" x14ac:dyDescent="0.3">
      <c r="A2017" s="8">
        <v>43836</v>
      </c>
      <c r="B2017" s="34">
        <f>IFERROR(INDEX('Price Data'!B:B,MATCH(TEXT(A2017,"YYYY-MM-DD"),'Price Data'!A:A,0)),"")</f>
        <v>23581</v>
      </c>
      <c r="C2017" s="10" cm="1">
        <f t="array" ref="C2017">IFERROR(IF(ISNUMBER(B2017),(B2017-INDEX('Price Data'!B:B,MATCH(TEXT(A2017,"YYYY-MM-DD"),'Price Data'!A:A,0)+1))/INDEX('Price Data'!B:B,MATCH(TEXT(A2017,"YYYY-MM-DD"),'Price Data'!A:A,0)+1),""),"")</f>
        <v>-5.1050544257868532E-3</v>
      </c>
      <c r="D2017" s="34">
        <f>IFERROR(INDEX('Price Data'!E:E,MATCH(TEXT(A2017,"YYYY-MM-DD"),'Price Data'!D:D,0)),"")</f>
        <v>13.08</v>
      </c>
      <c r="E2017" s="10" cm="1">
        <f t="array" ref="E2017">IFERROR(IF(ISNUMBER(D2017),(D2017-INDEX('Price Data'!E:E,MATCH(TEXT(A2017,"YYYY-MM-DD"),'Price Data'!D:D,0)+1))/INDEX('Price Data'!E:E,MATCH(TEXT(A2017,"YYYY-MM-DD"),'Price Data'!D:D,0)+1),""),"")</f>
        <v>-1.8754688672168042E-2</v>
      </c>
      <c r="F2017" s="34">
        <f>IFERROR(INDEX('Price Data'!H:H,MATCH(TEXT(A2017,"YYYY-MM-DD"),'Price Data'!G:G,0)),"")</f>
        <v>137.89999399999999</v>
      </c>
      <c r="G2017" s="10" cm="1">
        <f t="array" ref="G2017">IFERROR(IF(ISNUMBER(F2017),(F2017-INDEX('Price Data'!H:H,MATCH(TEXT(A2017,"YYYY-MM-DD"),'Price Data'!G:G,0)+1))/INDEX('Price Data'!H:H,MATCH(TEXT(A2017,"YYYY-MM-DD"),'Price Data'!G:G,0)+1),""),"")</f>
        <v>-1.0760402184809276E-2</v>
      </c>
      <c r="H2017" s="34">
        <f>IFERROR(INDEX('Price Data'!K:K,MATCH(TEXT(A2017,"YYYY-MM-DD"),'Price Data'!J:J,0)),"")</f>
        <v>2.34</v>
      </c>
      <c r="I2017" s="10" cm="1">
        <f t="array" ref="I2017">IFERROR(IF(ISNUMBER(H2017),(H2017-INDEX('Price Data'!K:K,MATCH(TEXT(A2017,"YYYY-MM-DD"),'Price Data'!J:J,0)+1))/INDEX('Price Data'!K:K,MATCH(TEXT(A2017,"YYYY-MM-DD"),'Price Data'!J:J,0)+1),""),"")</f>
        <v>-4.2553191489362683E-3</v>
      </c>
      <c r="J2017" s="34">
        <f>IFERROR(INDEX('Price Data'!N:N,MATCH(TEXT(A2017,"YYYY-MM-DD"),'Price Data'!M:M,0)),"")</f>
        <v>3.04</v>
      </c>
      <c r="K2017" s="10" cm="1">
        <f t="array" ref="K2017">IFERROR(IF(ISNUMBER(J2017),(J2017-INDEX('Price Data'!N:N,MATCH(TEXT(A2017,"YYYY-MM-DD"),'Price Data'!M:M,0)+1))/INDEX('Price Data'!N:N,MATCH(TEXT(A2017,"YYYY-MM-DD"),'Price Data'!M:M,0)+1),""),"")</f>
        <v>-2.2508038585208952E-2</v>
      </c>
      <c r="L2017" s="34">
        <f>IFERROR(INDEX('Price Data'!Q:Q,MATCH(TEXT(A2017,"YYYY-MM-DD"),'Price Data'!P:P,0)),"")</f>
        <v>1.95</v>
      </c>
      <c r="M2017" s="10" cm="1">
        <f t="array" ref="M2017">IFERROR(IF(ISNUMBER(L2017),(L2017-INDEX('Price Data'!Q:Q,MATCH(TEXT(A2017,"YYYY-MM-DD"),'Price Data'!P:P,0)+1))/INDEX('Price Data'!Q:Q,MATCH(TEXT(A2017,"YYYY-MM-DD"),'Price Data'!P:P,0)+1),""),"")</f>
        <v>-2.5000000000000022E-2</v>
      </c>
      <c r="N2017" s="34">
        <f>IFERROR(INDEX('Price Data'!T:T,MATCH(TEXT(A2017,"YYYY-MM-DD"),'Price Data'!S:S,0)),"")</f>
        <v>2.0699999999999998</v>
      </c>
      <c r="O2017" s="10" cm="1">
        <f t="array" ref="O2017">IFERROR(IF(ISNUMBER(N2017),(N2017-INDEX('Price Data'!T:T,MATCH(TEXT(A2017,"YYYY-MM-DD"),'Price Data'!S:S,0)+1))/INDEX('Price Data'!T:T,MATCH(TEXT(A2017,"YYYY-MM-DD"),'Price Data'!S:S,0)+1),""),"")</f>
        <v>-9.5693779904306303E-3</v>
      </c>
    </row>
    <row r="2018" spans="1:15" x14ac:dyDescent="0.3">
      <c r="A2018" s="8">
        <v>43837</v>
      </c>
      <c r="B2018" s="34">
        <f>IFERROR(INDEX('Price Data'!B:B,MATCH(TEXT(A2018,"YYYY-MM-DD"),'Price Data'!A:A,0)),"")</f>
        <v>23723</v>
      </c>
      <c r="C2018" s="10" cm="1">
        <f t="array" ref="C2018">IFERROR(IF(ISNUMBER(B2018),(B2018-INDEX('Price Data'!B:B,MATCH(TEXT(A2018,"YYYY-MM-DD"),'Price Data'!A:A,0)+1))/INDEX('Price Data'!B:B,MATCH(TEXT(A2018,"YYYY-MM-DD"),'Price Data'!A:A,0)+1),""),"")</f>
        <v>6.021797209617913E-3</v>
      </c>
      <c r="D2018" s="34">
        <f>IFERROR(INDEX('Price Data'!E:E,MATCH(TEXT(A2018,"YYYY-MM-DD"),'Price Data'!D:D,0)),"")</f>
        <v>13.16</v>
      </c>
      <c r="E2018" s="10" cm="1">
        <f t="array" ref="E2018">IFERROR(IF(ISNUMBER(D2018),(D2018-INDEX('Price Data'!E:E,MATCH(TEXT(A2018,"YYYY-MM-DD"),'Price Data'!D:D,0)+1))/INDEX('Price Data'!E:E,MATCH(TEXT(A2018,"YYYY-MM-DD"),'Price Data'!D:D,0)+1),""),"")</f>
        <v>6.1162079510703416E-3</v>
      </c>
      <c r="F2018" s="34">
        <f>IFERROR(INDEX('Price Data'!H:H,MATCH(TEXT(A2018,"YYYY-MM-DD"),'Price Data'!G:G,0)),"")</f>
        <v>137.300003</v>
      </c>
      <c r="G2018" s="10" cm="1">
        <f t="array" ref="G2018">IFERROR(IF(ISNUMBER(F2018),(F2018-INDEX('Price Data'!H:H,MATCH(TEXT(A2018,"YYYY-MM-DD"),'Price Data'!G:G,0)+1))/INDEX('Price Data'!H:H,MATCH(TEXT(A2018,"YYYY-MM-DD"),'Price Data'!G:G,0)+1),""),"")</f>
        <v>-4.3509138948910229E-3</v>
      </c>
      <c r="H2018" s="34">
        <f>IFERROR(INDEX('Price Data'!K:K,MATCH(TEXT(A2018,"YYYY-MM-DD"),'Price Data'!J:J,0)),"")</f>
        <v>2.35</v>
      </c>
      <c r="I2018" s="10" cm="1">
        <f t="array" ref="I2018">IFERROR(IF(ISNUMBER(H2018),(H2018-INDEX('Price Data'!K:K,MATCH(TEXT(A2018,"YYYY-MM-DD"),'Price Data'!J:J,0)+1))/INDEX('Price Data'!K:K,MATCH(TEXT(A2018,"YYYY-MM-DD"),'Price Data'!J:J,0)+1),""),"")</f>
        <v>4.2735042735043728E-3</v>
      </c>
      <c r="J2018" s="34">
        <f>IFERROR(INDEX('Price Data'!N:N,MATCH(TEXT(A2018,"YYYY-MM-DD"),'Price Data'!M:M,0)),"")</f>
        <v>3.05</v>
      </c>
      <c r="K2018" s="10" cm="1">
        <f t="array" ref="K2018">IFERROR(IF(ISNUMBER(J2018),(J2018-INDEX('Price Data'!N:N,MATCH(TEXT(A2018,"YYYY-MM-DD"),'Price Data'!M:M,0)+1))/INDEX('Price Data'!N:N,MATCH(TEXT(A2018,"YYYY-MM-DD"),'Price Data'!M:M,0)+1),""),"")</f>
        <v>3.2894736842104563E-3</v>
      </c>
      <c r="L2018" s="34">
        <f>IFERROR(INDEX('Price Data'!Q:Q,MATCH(TEXT(A2018,"YYYY-MM-DD"),'Price Data'!P:P,0)),"")</f>
        <v>1.97</v>
      </c>
      <c r="M2018" s="10" cm="1">
        <f t="array" ref="M2018">IFERROR(IF(ISNUMBER(L2018),(L2018-INDEX('Price Data'!Q:Q,MATCH(TEXT(A2018,"YYYY-MM-DD"),'Price Data'!P:P,0)+1))/INDEX('Price Data'!Q:Q,MATCH(TEXT(A2018,"YYYY-MM-DD"),'Price Data'!P:P,0)+1),""),"")</f>
        <v>1.0256410256410265E-2</v>
      </c>
      <c r="N2018" s="34">
        <f>IFERROR(INDEX('Price Data'!T:T,MATCH(TEXT(A2018,"YYYY-MM-DD"),'Price Data'!S:S,0)),"")</f>
        <v>2.06</v>
      </c>
      <c r="O2018" s="10" cm="1">
        <f t="array" ref="O2018">IFERROR(IF(ISNUMBER(N2018),(N2018-INDEX('Price Data'!T:T,MATCH(TEXT(A2018,"YYYY-MM-DD"),'Price Data'!S:S,0)+1))/INDEX('Price Data'!T:T,MATCH(TEXT(A2018,"YYYY-MM-DD"),'Price Data'!S:S,0)+1),""),"")</f>
        <v>-4.8309178743960327E-3</v>
      </c>
    </row>
    <row r="2019" spans="1:15" x14ac:dyDescent="0.3">
      <c r="A2019" s="8">
        <v>43838</v>
      </c>
      <c r="B2019" s="34">
        <f>IFERROR(INDEX('Price Data'!B:B,MATCH(TEXT(A2019,"YYYY-MM-DD"),'Price Data'!A:A,0)),"")</f>
        <v>23832</v>
      </c>
      <c r="C2019" s="10" cm="1">
        <f t="array" ref="C2019">IFERROR(IF(ISNUMBER(B2019),(B2019-INDEX('Price Data'!B:B,MATCH(TEXT(A2019,"YYYY-MM-DD"),'Price Data'!A:A,0)+1))/INDEX('Price Data'!B:B,MATCH(TEXT(A2019,"YYYY-MM-DD"),'Price Data'!A:A,0)+1),""),"")</f>
        <v>4.5946971293681239E-3</v>
      </c>
      <c r="D2019" s="34">
        <f>IFERROR(INDEX('Price Data'!E:E,MATCH(TEXT(A2019,"YYYY-MM-DD"),'Price Data'!D:D,0)),"")</f>
        <v>13.33</v>
      </c>
      <c r="E2019" s="10" cm="1">
        <f t="array" ref="E2019">IFERROR(IF(ISNUMBER(D2019),(D2019-INDEX('Price Data'!E:E,MATCH(TEXT(A2019,"YYYY-MM-DD"),'Price Data'!D:D,0)+1))/INDEX('Price Data'!E:E,MATCH(TEXT(A2019,"YYYY-MM-DD"),'Price Data'!D:D,0)+1),""),"")</f>
        <v>1.2917933130699083E-2</v>
      </c>
      <c r="F2019" s="34">
        <f>IFERROR(INDEX('Price Data'!H:H,MATCH(TEXT(A2019,"YYYY-MM-DD"),'Price Data'!G:G,0)),"")</f>
        <v>141.5</v>
      </c>
      <c r="G2019" s="10" cm="1">
        <f t="array" ref="G2019">IFERROR(IF(ISNUMBER(F2019),(F2019-INDEX('Price Data'!H:H,MATCH(TEXT(A2019,"YYYY-MM-DD"),'Price Data'!G:G,0)+1))/INDEX('Price Data'!H:H,MATCH(TEXT(A2019,"YYYY-MM-DD"),'Price Data'!G:G,0)+1),""),"")</f>
        <v>3.0589926498399245E-2</v>
      </c>
      <c r="H2019" s="34">
        <f>IFERROR(INDEX('Price Data'!K:K,MATCH(TEXT(A2019,"YYYY-MM-DD"),'Price Data'!J:J,0)),"")</f>
        <v>2.34</v>
      </c>
      <c r="I2019" s="10" cm="1">
        <f t="array" ref="I2019">IFERROR(IF(ISNUMBER(H2019),(H2019-INDEX('Price Data'!K:K,MATCH(TEXT(A2019,"YYYY-MM-DD"),'Price Data'!J:J,0)+1))/INDEX('Price Data'!K:K,MATCH(TEXT(A2019,"YYYY-MM-DD"),'Price Data'!J:J,0)+1),""),"")</f>
        <v>-4.2553191489362683E-3</v>
      </c>
      <c r="J2019" s="34">
        <f>IFERROR(INDEX('Price Data'!N:N,MATCH(TEXT(A2019,"YYYY-MM-DD"),'Price Data'!M:M,0)),"")</f>
        <v>3.08</v>
      </c>
      <c r="K2019" s="10" cm="1">
        <f t="array" ref="K2019">IFERROR(IF(ISNUMBER(J2019),(J2019-INDEX('Price Data'!N:N,MATCH(TEXT(A2019,"YYYY-MM-DD"),'Price Data'!M:M,0)+1))/INDEX('Price Data'!N:N,MATCH(TEXT(A2019,"YYYY-MM-DD"),'Price Data'!M:M,0)+1),""),"")</f>
        <v>9.8360655737705742E-3</v>
      </c>
      <c r="L2019" s="34">
        <f>IFERROR(INDEX('Price Data'!Q:Q,MATCH(TEXT(A2019,"YYYY-MM-DD"),'Price Data'!P:P,0)),"")</f>
        <v>1.98</v>
      </c>
      <c r="M2019" s="10" cm="1">
        <f t="array" ref="M2019">IFERROR(IF(ISNUMBER(L2019),(L2019-INDEX('Price Data'!Q:Q,MATCH(TEXT(A2019,"YYYY-MM-DD"),'Price Data'!P:P,0)+1))/INDEX('Price Data'!Q:Q,MATCH(TEXT(A2019,"YYYY-MM-DD"),'Price Data'!P:P,0)+1),""),"")</f>
        <v>5.0761421319797002E-3</v>
      </c>
      <c r="N2019" s="34">
        <f>IFERROR(INDEX('Price Data'!T:T,MATCH(TEXT(A2019,"YYYY-MM-DD"),'Price Data'!S:S,0)),"")</f>
        <v>2.0699999999999998</v>
      </c>
      <c r="O2019" s="10" cm="1">
        <f t="array" ref="O2019">IFERROR(IF(ISNUMBER(N2019),(N2019-INDEX('Price Data'!T:T,MATCH(TEXT(A2019,"YYYY-MM-DD"),'Price Data'!S:S,0)+1))/INDEX('Price Data'!T:T,MATCH(TEXT(A2019,"YYYY-MM-DD"),'Price Data'!S:S,0)+1),""),"")</f>
        <v>4.8543689320387313E-3</v>
      </c>
    </row>
    <row r="2020" spans="1:15" x14ac:dyDescent="0.3">
      <c r="A2020" s="8">
        <v>43839</v>
      </c>
      <c r="B2020" s="34">
        <f>IFERROR(INDEX('Price Data'!B:B,MATCH(TEXT(A2020,"YYYY-MM-DD"),'Price Data'!A:A,0)),"")</f>
        <v>24017</v>
      </c>
      <c r="C2020" s="10" cm="1">
        <f t="array" ref="C2020">IFERROR(IF(ISNUMBER(B2020),(B2020-INDEX('Price Data'!B:B,MATCH(TEXT(A2020,"YYYY-MM-DD"),'Price Data'!A:A,0)+1))/INDEX('Price Data'!B:B,MATCH(TEXT(A2020,"YYYY-MM-DD"),'Price Data'!A:A,0)+1),""),"")</f>
        <v>7.7626720375965092E-3</v>
      </c>
      <c r="D2020" s="34">
        <f>IFERROR(INDEX('Price Data'!E:E,MATCH(TEXT(A2020,"YYYY-MM-DD"),'Price Data'!D:D,0)),"")</f>
        <v>13.52</v>
      </c>
      <c r="E2020" s="10" cm="1">
        <f t="array" ref="E2020">IFERROR(IF(ISNUMBER(D2020),(D2020-INDEX('Price Data'!E:E,MATCH(TEXT(A2020,"YYYY-MM-DD"),'Price Data'!D:D,0)+1))/INDEX('Price Data'!E:E,MATCH(TEXT(A2020,"YYYY-MM-DD"),'Price Data'!D:D,0)+1),""),"")</f>
        <v>1.4253563390847674E-2</v>
      </c>
      <c r="F2020" s="34">
        <f>IFERROR(INDEX('Price Data'!H:H,MATCH(TEXT(A2020,"YYYY-MM-DD"),'Price Data'!G:G,0)),"")</f>
        <v>143.699997</v>
      </c>
      <c r="G2020" s="10" cm="1">
        <f t="array" ref="G2020">IFERROR(IF(ISNUMBER(F2020),(F2020-INDEX('Price Data'!H:H,MATCH(TEXT(A2020,"YYYY-MM-DD"),'Price Data'!G:G,0)+1))/INDEX('Price Data'!H:H,MATCH(TEXT(A2020,"YYYY-MM-DD"),'Price Data'!G:G,0)+1),""),"")</f>
        <v>1.554768197879856E-2</v>
      </c>
      <c r="H2020" s="34">
        <f>IFERROR(INDEX('Price Data'!K:K,MATCH(TEXT(A2020,"YYYY-MM-DD"),'Price Data'!J:J,0)),"")</f>
        <v>2.37</v>
      </c>
      <c r="I2020" s="10" cm="1">
        <f t="array" ref="I2020">IFERROR(IF(ISNUMBER(H2020),(H2020-INDEX('Price Data'!K:K,MATCH(TEXT(A2020,"YYYY-MM-DD"),'Price Data'!J:J,0)+1))/INDEX('Price Data'!K:K,MATCH(TEXT(A2020,"YYYY-MM-DD"),'Price Data'!J:J,0)+1),""),"")</f>
        <v>1.2820512820512928E-2</v>
      </c>
      <c r="J2020" s="34">
        <f>IFERROR(INDEX('Price Data'!N:N,MATCH(TEXT(A2020,"YYYY-MM-DD"),'Price Data'!M:M,0)),"")</f>
        <v>3.12</v>
      </c>
      <c r="K2020" s="10" cm="1">
        <f t="array" ref="K2020">IFERROR(IF(ISNUMBER(J2020),(J2020-INDEX('Price Data'!N:N,MATCH(TEXT(A2020,"YYYY-MM-DD"),'Price Data'!M:M,0)+1))/INDEX('Price Data'!N:N,MATCH(TEXT(A2020,"YYYY-MM-DD"),'Price Data'!M:M,0)+1),""),"")</f>
        <v>1.2987012987012998E-2</v>
      </c>
      <c r="L2020" s="34">
        <f>IFERROR(INDEX('Price Data'!Q:Q,MATCH(TEXT(A2020,"YYYY-MM-DD"),'Price Data'!P:P,0)),"")</f>
        <v>2.09</v>
      </c>
      <c r="M2020" s="10" cm="1">
        <f t="array" ref="M2020">IFERROR(IF(ISNUMBER(L2020),(L2020-INDEX('Price Data'!Q:Q,MATCH(TEXT(A2020,"YYYY-MM-DD"),'Price Data'!P:P,0)+1))/INDEX('Price Data'!Q:Q,MATCH(TEXT(A2020,"YYYY-MM-DD"),'Price Data'!P:P,0)+1),""),"")</f>
        <v>5.555555555555549E-2</v>
      </c>
      <c r="N2020" s="34">
        <f>IFERROR(INDEX('Price Data'!T:T,MATCH(TEXT(A2020,"YYYY-MM-DD"),'Price Data'!S:S,0)),"")</f>
        <v>2.16</v>
      </c>
      <c r="O2020" s="10" cm="1">
        <f t="array" ref="O2020">IFERROR(IF(ISNUMBER(N2020),(N2020-INDEX('Price Data'!T:T,MATCH(TEXT(A2020,"YYYY-MM-DD"),'Price Data'!S:S,0)+1))/INDEX('Price Data'!T:T,MATCH(TEXT(A2020,"YYYY-MM-DD"),'Price Data'!S:S,0)+1),""),"")</f>
        <v>4.3478260869565369E-2</v>
      </c>
    </row>
    <row r="2021" spans="1:15" x14ac:dyDescent="0.3">
      <c r="A2021" s="8">
        <v>43840</v>
      </c>
      <c r="B2021" s="34">
        <f>IFERROR(INDEX('Price Data'!B:B,MATCH(TEXT(A2021,"YYYY-MM-DD"),'Price Data'!A:A,0)),"")</f>
        <v>24021</v>
      </c>
      <c r="C2021" s="10" cm="1">
        <f t="array" ref="C2021">IFERROR(IF(ISNUMBER(B2021),(B2021-INDEX('Price Data'!B:B,MATCH(TEXT(A2021,"YYYY-MM-DD"),'Price Data'!A:A,0)+1))/INDEX('Price Data'!B:B,MATCH(TEXT(A2021,"YYYY-MM-DD"),'Price Data'!A:A,0)+1),""),"")</f>
        <v>1.665486946746055E-4</v>
      </c>
      <c r="D2021" s="34">
        <f>IFERROR(INDEX('Price Data'!E:E,MATCH(TEXT(A2021,"YYYY-MM-DD"),'Price Data'!D:D,0)),"")</f>
        <v>13.4</v>
      </c>
      <c r="E2021" s="10" cm="1">
        <f t="array" ref="E2021">IFERROR(IF(ISNUMBER(D2021),(D2021-INDEX('Price Data'!E:E,MATCH(TEXT(A2021,"YYYY-MM-DD"),'Price Data'!D:D,0)+1))/INDEX('Price Data'!E:E,MATCH(TEXT(A2021,"YYYY-MM-DD"),'Price Data'!D:D,0)+1),""),"")</f>
        <v>-8.8757396449703572E-3</v>
      </c>
      <c r="F2021" s="34">
        <f>IFERROR(INDEX('Price Data'!H:H,MATCH(TEXT(A2021,"YYYY-MM-DD"),'Price Data'!G:G,0)),"")</f>
        <v>172</v>
      </c>
      <c r="G2021" s="10" cm="1">
        <f t="array" ref="G2021">IFERROR(IF(ISNUMBER(F2021),(F2021-INDEX('Price Data'!H:H,MATCH(TEXT(A2021,"YYYY-MM-DD"),'Price Data'!G:G,0)+1))/INDEX('Price Data'!H:H,MATCH(TEXT(A2021,"YYYY-MM-DD"),'Price Data'!G:G,0)+1),""),"")</f>
        <v>0.19693809040232621</v>
      </c>
      <c r="H2021" s="34">
        <f>IFERROR(INDEX('Price Data'!K:K,MATCH(TEXT(A2021,"YYYY-MM-DD"),'Price Data'!J:J,0)),"")</f>
        <v>2.36</v>
      </c>
      <c r="I2021" s="10" cm="1">
        <f t="array" ref="I2021">IFERROR(IF(ISNUMBER(H2021),(H2021-INDEX('Price Data'!K:K,MATCH(TEXT(A2021,"YYYY-MM-DD"),'Price Data'!J:J,0)+1))/INDEX('Price Data'!K:K,MATCH(TEXT(A2021,"YYYY-MM-DD"),'Price Data'!J:J,0)+1),""),"")</f>
        <v>-4.2194092827005196E-3</v>
      </c>
      <c r="J2021" s="34">
        <f>IFERROR(INDEX('Price Data'!N:N,MATCH(TEXT(A2021,"YYYY-MM-DD"),'Price Data'!M:M,0)),"")</f>
        <v>3.13</v>
      </c>
      <c r="K2021" s="10" cm="1">
        <f t="array" ref="K2021">IFERROR(IF(ISNUMBER(J2021),(J2021-INDEX('Price Data'!N:N,MATCH(TEXT(A2021,"YYYY-MM-DD"),'Price Data'!M:M,0)+1))/INDEX('Price Data'!N:N,MATCH(TEXT(A2021,"YYYY-MM-DD"),'Price Data'!M:M,0)+1),""),"")</f>
        <v>3.2051282051281365E-3</v>
      </c>
      <c r="L2021" s="34">
        <f>IFERROR(INDEX('Price Data'!Q:Q,MATCH(TEXT(A2021,"YYYY-MM-DD"),'Price Data'!P:P,0)),"")</f>
        <v>2.06</v>
      </c>
      <c r="M2021" s="10" cm="1">
        <f t="array" ref="M2021">IFERROR(IF(ISNUMBER(L2021),(L2021-INDEX('Price Data'!Q:Q,MATCH(TEXT(A2021,"YYYY-MM-DD"),'Price Data'!P:P,0)+1))/INDEX('Price Data'!Q:Q,MATCH(TEXT(A2021,"YYYY-MM-DD"),'Price Data'!P:P,0)+1),""),"")</f>
        <v>-1.435406698564584E-2</v>
      </c>
      <c r="N2021" s="34">
        <f>IFERROR(INDEX('Price Data'!T:T,MATCH(TEXT(A2021,"YYYY-MM-DD"),'Price Data'!S:S,0)),"")</f>
        <v>2.12</v>
      </c>
      <c r="O2021" s="10" cm="1">
        <f t="array" ref="O2021">IFERROR(IF(ISNUMBER(N2021),(N2021-INDEX('Price Data'!T:T,MATCH(TEXT(A2021,"YYYY-MM-DD"),'Price Data'!S:S,0)+1))/INDEX('Price Data'!T:T,MATCH(TEXT(A2021,"YYYY-MM-DD"),'Price Data'!S:S,0)+1),""),"")</f>
        <v>-1.8518518518518535E-2</v>
      </c>
    </row>
    <row r="2022" spans="1:15" x14ac:dyDescent="0.3">
      <c r="A2022" s="8">
        <v>43841</v>
      </c>
      <c r="B2022" s="34" t="str">
        <f>IFERROR(INDEX('Price Data'!B:B,MATCH(TEXT(A2022,"YYYY-MM-DD"),'Price Data'!A:A,0)),"")</f>
        <v/>
      </c>
      <c r="C2022" s="10" t="str" cm="1">
        <f t="array" ref="C2022">IFERROR(IF(ISNUMBER(B2022),(B2022-INDEX('Price Data'!B:B,MATCH(TEXT(A2022,"YYYY-MM-DD"),'Price Data'!A:A,0)+1))/INDEX('Price Data'!B:B,MATCH(TEXT(A2022,"YYYY-MM-DD"),'Price Data'!A:A,0)+1),""),"")</f>
        <v/>
      </c>
      <c r="D2022" s="34" t="str">
        <f>IFERROR(INDEX('Price Data'!E:E,MATCH(TEXT(A2022,"YYYY-MM-DD"),'Price Data'!D:D,0)),"")</f>
        <v/>
      </c>
      <c r="E2022" s="10" t="str" cm="1">
        <f t="array" ref="E2022">IFERROR(IF(ISNUMBER(D2022),(D2022-INDEX('Price Data'!E:E,MATCH(TEXT(A2022,"YYYY-MM-DD"),'Price Data'!D:D,0)+1))/INDEX('Price Data'!E:E,MATCH(TEXT(A2022,"YYYY-MM-DD"),'Price Data'!D:D,0)+1),""),"")</f>
        <v/>
      </c>
      <c r="F2022" s="34" t="str">
        <f>IFERROR(INDEX('Price Data'!H:H,MATCH(TEXT(A2022,"YYYY-MM-DD"),'Price Data'!G:G,0)),"")</f>
        <v/>
      </c>
      <c r="G2022" s="10" t="str" cm="1">
        <f t="array" ref="G2022">IFERROR(IF(ISNUMBER(F2022),(F2022-INDEX('Price Data'!H:H,MATCH(TEXT(A2022,"YYYY-MM-DD"),'Price Data'!G:G,0)+1))/INDEX('Price Data'!H:H,MATCH(TEXT(A2022,"YYYY-MM-DD"),'Price Data'!G:G,0)+1),""),"")</f>
        <v/>
      </c>
      <c r="H2022" s="34" t="str">
        <f>IFERROR(INDEX('Price Data'!K:K,MATCH(TEXT(A2022,"YYYY-MM-DD"),'Price Data'!J:J,0)),"")</f>
        <v/>
      </c>
      <c r="I2022" s="10" t="str" cm="1">
        <f t="array" ref="I2022">IFERROR(IF(ISNUMBER(H2022),(H2022-INDEX('Price Data'!K:K,MATCH(TEXT(A2022,"YYYY-MM-DD"),'Price Data'!J:J,0)+1))/INDEX('Price Data'!K:K,MATCH(TEXT(A2022,"YYYY-MM-DD"),'Price Data'!J:J,0)+1),""),"")</f>
        <v/>
      </c>
      <c r="J2022" s="34" t="str">
        <f>IFERROR(INDEX('Price Data'!N:N,MATCH(TEXT(A2022,"YYYY-MM-DD"),'Price Data'!M:M,0)),"")</f>
        <v/>
      </c>
      <c r="K2022" s="10" t="str" cm="1">
        <f t="array" ref="K2022">IFERROR(IF(ISNUMBER(J2022),(J2022-INDEX('Price Data'!N:N,MATCH(TEXT(A2022,"YYYY-MM-DD"),'Price Data'!M:M,0)+1))/INDEX('Price Data'!N:N,MATCH(TEXT(A2022,"YYYY-MM-DD"),'Price Data'!M:M,0)+1),""),"")</f>
        <v/>
      </c>
      <c r="L2022" s="34" t="str">
        <f>IFERROR(INDEX('Price Data'!Q:Q,MATCH(TEXT(A2022,"YYYY-MM-DD"),'Price Data'!P:P,0)),"")</f>
        <v/>
      </c>
      <c r="M2022" s="10" t="str" cm="1">
        <f t="array" ref="M2022">IFERROR(IF(ISNUMBER(L2022),(L2022-INDEX('Price Data'!Q:Q,MATCH(TEXT(A2022,"YYYY-MM-DD"),'Price Data'!P:P,0)+1))/INDEX('Price Data'!Q:Q,MATCH(TEXT(A2022,"YYYY-MM-DD"),'Price Data'!P:P,0)+1),""),"")</f>
        <v/>
      </c>
      <c r="N2022" s="34" t="str">
        <f>IFERROR(INDEX('Price Data'!T:T,MATCH(TEXT(A2022,"YYYY-MM-DD"),'Price Data'!S:S,0)),"")</f>
        <v/>
      </c>
      <c r="O2022" s="10" t="str" cm="1">
        <f t="array" ref="O2022">IFERROR(IF(ISNUMBER(N2022),(N2022-INDEX('Price Data'!T:T,MATCH(TEXT(A2022,"YYYY-MM-DD"),'Price Data'!S:S,0)+1))/INDEX('Price Data'!T:T,MATCH(TEXT(A2022,"YYYY-MM-DD"),'Price Data'!S:S,0)+1),""),"")</f>
        <v/>
      </c>
    </row>
    <row r="2023" spans="1:15" x14ac:dyDescent="0.3">
      <c r="A2023" s="8">
        <v>43842</v>
      </c>
      <c r="B2023" s="34" t="str">
        <f>IFERROR(INDEX('Price Data'!B:B,MATCH(TEXT(A2023,"YYYY-MM-DD"),'Price Data'!A:A,0)),"")</f>
        <v/>
      </c>
      <c r="C2023" s="10" t="str" cm="1">
        <f t="array" ref="C2023">IFERROR(IF(ISNUMBER(B2023),(B2023-INDEX('Price Data'!B:B,MATCH(TEXT(A2023,"YYYY-MM-DD"),'Price Data'!A:A,0)+1))/INDEX('Price Data'!B:B,MATCH(TEXT(A2023,"YYYY-MM-DD"),'Price Data'!A:A,0)+1),""),"")</f>
        <v/>
      </c>
      <c r="D2023" s="34" t="str">
        <f>IFERROR(INDEX('Price Data'!E:E,MATCH(TEXT(A2023,"YYYY-MM-DD"),'Price Data'!D:D,0)),"")</f>
        <v/>
      </c>
      <c r="E2023" s="10" t="str" cm="1">
        <f t="array" ref="E2023">IFERROR(IF(ISNUMBER(D2023),(D2023-INDEX('Price Data'!E:E,MATCH(TEXT(A2023,"YYYY-MM-DD"),'Price Data'!D:D,0)+1))/INDEX('Price Data'!E:E,MATCH(TEXT(A2023,"YYYY-MM-DD"),'Price Data'!D:D,0)+1),""),"")</f>
        <v/>
      </c>
      <c r="F2023" s="34" t="str">
        <f>IFERROR(INDEX('Price Data'!H:H,MATCH(TEXT(A2023,"YYYY-MM-DD"),'Price Data'!G:G,0)),"")</f>
        <v/>
      </c>
      <c r="G2023" s="10" t="str" cm="1">
        <f t="array" ref="G2023">IFERROR(IF(ISNUMBER(F2023),(F2023-INDEX('Price Data'!H:H,MATCH(TEXT(A2023,"YYYY-MM-DD"),'Price Data'!G:G,0)+1))/INDEX('Price Data'!H:H,MATCH(TEXT(A2023,"YYYY-MM-DD"),'Price Data'!G:G,0)+1),""),"")</f>
        <v/>
      </c>
      <c r="H2023" s="34" t="str">
        <f>IFERROR(INDEX('Price Data'!K:K,MATCH(TEXT(A2023,"YYYY-MM-DD"),'Price Data'!J:J,0)),"")</f>
        <v/>
      </c>
      <c r="I2023" s="10" t="str" cm="1">
        <f t="array" ref="I2023">IFERROR(IF(ISNUMBER(H2023),(H2023-INDEX('Price Data'!K:K,MATCH(TEXT(A2023,"YYYY-MM-DD"),'Price Data'!J:J,0)+1))/INDEX('Price Data'!K:K,MATCH(TEXT(A2023,"YYYY-MM-DD"),'Price Data'!J:J,0)+1),""),"")</f>
        <v/>
      </c>
      <c r="J2023" s="34" t="str">
        <f>IFERROR(INDEX('Price Data'!N:N,MATCH(TEXT(A2023,"YYYY-MM-DD"),'Price Data'!M:M,0)),"")</f>
        <v/>
      </c>
      <c r="K2023" s="10" t="str" cm="1">
        <f t="array" ref="K2023">IFERROR(IF(ISNUMBER(J2023),(J2023-INDEX('Price Data'!N:N,MATCH(TEXT(A2023,"YYYY-MM-DD"),'Price Data'!M:M,0)+1))/INDEX('Price Data'!N:N,MATCH(TEXT(A2023,"YYYY-MM-DD"),'Price Data'!M:M,0)+1),""),"")</f>
        <v/>
      </c>
      <c r="L2023" s="34" t="str">
        <f>IFERROR(INDEX('Price Data'!Q:Q,MATCH(TEXT(A2023,"YYYY-MM-DD"),'Price Data'!P:P,0)),"")</f>
        <v/>
      </c>
      <c r="M2023" s="10" t="str" cm="1">
        <f t="array" ref="M2023">IFERROR(IF(ISNUMBER(L2023),(L2023-INDEX('Price Data'!Q:Q,MATCH(TEXT(A2023,"YYYY-MM-DD"),'Price Data'!P:P,0)+1))/INDEX('Price Data'!Q:Q,MATCH(TEXT(A2023,"YYYY-MM-DD"),'Price Data'!P:P,0)+1),""),"")</f>
        <v/>
      </c>
      <c r="N2023" s="34" t="str">
        <f>IFERROR(INDEX('Price Data'!T:T,MATCH(TEXT(A2023,"YYYY-MM-DD"),'Price Data'!S:S,0)),"")</f>
        <v/>
      </c>
      <c r="O2023" s="10" t="str" cm="1">
        <f t="array" ref="O2023">IFERROR(IF(ISNUMBER(N2023),(N2023-INDEX('Price Data'!T:T,MATCH(TEXT(A2023,"YYYY-MM-DD"),'Price Data'!S:S,0)+1))/INDEX('Price Data'!T:T,MATCH(TEXT(A2023,"YYYY-MM-DD"),'Price Data'!S:S,0)+1),""),"")</f>
        <v/>
      </c>
    </row>
    <row r="2024" spans="1:15" x14ac:dyDescent="0.3">
      <c r="A2024" s="8">
        <v>43843</v>
      </c>
      <c r="B2024" s="34">
        <f>IFERROR(INDEX('Price Data'!B:B,MATCH(TEXT(A2024,"YYYY-MM-DD"),'Price Data'!A:A,0)),"")</f>
        <v>23897</v>
      </c>
      <c r="C2024" s="10" cm="1">
        <f t="array" ref="C2024">IFERROR(IF(ISNUMBER(B2024),(B2024-INDEX('Price Data'!B:B,MATCH(TEXT(A2024,"YYYY-MM-DD"),'Price Data'!A:A,0)+1))/INDEX('Price Data'!B:B,MATCH(TEXT(A2024,"YYYY-MM-DD"),'Price Data'!A:A,0)+1),""),"")</f>
        <v>-5.1621497856042626E-3</v>
      </c>
      <c r="D2024" s="34">
        <f>IFERROR(INDEX('Price Data'!E:E,MATCH(TEXT(A2024,"YYYY-MM-DD"),'Price Data'!D:D,0)),"")</f>
        <v>13.29</v>
      </c>
      <c r="E2024" s="10" cm="1">
        <f t="array" ref="E2024">IFERROR(IF(ISNUMBER(D2024),(D2024-INDEX('Price Data'!E:E,MATCH(TEXT(A2024,"YYYY-MM-DD"),'Price Data'!D:D,0)+1))/INDEX('Price Data'!E:E,MATCH(TEXT(A2024,"YYYY-MM-DD"),'Price Data'!D:D,0)+1),""),"")</f>
        <v>-8.208955223880687E-3</v>
      </c>
      <c r="F2024" s="34">
        <f>IFERROR(INDEX('Price Data'!H:H,MATCH(TEXT(A2024,"YYYY-MM-DD"),'Price Data'!G:G,0)),"")</f>
        <v>163</v>
      </c>
      <c r="G2024" s="10" cm="1">
        <f t="array" ref="G2024">IFERROR(IF(ISNUMBER(F2024),(F2024-INDEX('Price Data'!H:H,MATCH(TEXT(A2024,"YYYY-MM-DD"),'Price Data'!G:G,0)+1))/INDEX('Price Data'!H:H,MATCH(TEXT(A2024,"YYYY-MM-DD"),'Price Data'!G:G,0)+1),""),"")</f>
        <v>-5.232558139534884E-2</v>
      </c>
      <c r="H2024" s="34">
        <f>IFERROR(INDEX('Price Data'!K:K,MATCH(TEXT(A2024,"YYYY-MM-DD"),'Price Data'!J:J,0)),"")</f>
        <v>2.34</v>
      </c>
      <c r="I2024" s="10" cm="1">
        <f t="array" ref="I2024">IFERROR(IF(ISNUMBER(H2024),(H2024-INDEX('Price Data'!K:K,MATCH(TEXT(A2024,"YYYY-MM-DD"),'Price Data'!J:J,0)+1))/INDEX('Price Data'!K:K,MATCH(TEXT(A2024,"YYYY-MM-DD"),'Price Data'!J:J,0)+1),""),"")</f>
        <v>-8.4745762711864493E-3</v>
      </c>
      <c r="J2024" s="34">
        <f>IFERROR(INDEX('Price Data'!N:N,MATCH(TEXT(A2024,"YYYY-MM-DD"),'Price Data'!M:M,0)),"")</f>
        <v>3.11</v>
      </c>
      <c r="K2024" s="10" cm="1">
        <f t="array" ref="K2024">IFERROR(IF(ISNUMBER(J2024),(J2024-INDEX('Price Data'!N:N,MATCH(TEXT(A2024,"YYYY-MM-DD"),'Price Data'!M:M,0)+1))/INDEX('Price Data'!N:N,MATCH(TEXT(A2024,"YYYY-MM-DD"),'Price Data'!M:M,0)+1),""),"")</f>
        <v>-6.3897763578274818E-3</v>
      </c>
      <c r="L2024" s="34">
        <f>IFERROR(INDEX('Price Data'!Q:Q,MATCH(TEXT(A2024,"YYYY-MM-DD"),'Price Data'!P:P,0)),"")</f>
        <v>2.0299999999999998</v>
      </c>
      <c r="M2024" s="10" cm="1">
        <f t="array" ref="M2024">IFERROR(IF(ISNUMBER(L2024),(L2024-INDEX('Price Data'!Q:Q,MATCH(TEXT(A2024,"YYYY-MM-DD"),'Price Data'!P:P,0)+1))/INDEX('Price Data'!Q:Q,MATCH(TEXT(A2024,"YYYY-MM-DD"),'Price Data'!P:P,0)+1),""),"")</f>
        <v>-1.4563106796116625E-2</v>
      </c>
      <c r="N2024" s="34">
        <f>IFERROR(INDEX('Price Data'!T:T,MATCH(TEXT(A2024,"YYYY-MM-DD"),'Price Data'!S:S,0)),"")</f>
        <v>2.12</v>
      </c>
      <c r="O2024" s="10" cm="1">
        <f t="array" ref="O2024">IFERROR(IF(ISNUMBER(N2024),(N2024-INDEX('Price Data'!T:T,MATCH(TEXT(A2024,"YYYY-MM-DD"),'Price Data'!S:S,0)+1))/INDEX('Price Data'!T:T,MATCH(TEXT(A2024,"YYYY-MM-DD"),'Price Data'!S:S,0)+1),""),"")</f>
        <v>0</v>
      </c>
    </row>
    <row r="2025" spans="1:15" x14ac:dyDescent="0.3">
      <c r="A2025" s="8">
        <v>43844</v>
      </c>
      <c r="B2025" s="34">
        <f>IFERROR(INDEX('Price Data'!B:B,MATCH(TEXT(A2025,"YYYY-MM-DD"),'Price Data'!A:A,0)),"")</f>
        <v>23928</v>
      </c>
      <c r="C2025" s="10" cm="1">
        <f t="array" ref="C2025">IFERROR(IF(ISNUMBER(B2025),(B2025-INDEX('Price Data'!B:B,MATCH(TEXT(A2025,"YYYY-MM-DD"),'Price Data'!A:A,0)+1))/INDEX('Price Data'!B:B,MATCH(TEXT(A2025,"YYYY-MM-DD"),'Price Data'!A:A,0)+1),""),"")</f>
        <v>1.2972339624220614E-3</v>
      </c>
      <c r="D2025" s="34">
        <f>IFERROR(INDEX('Price Data'!E:E,MATCH(TEXT(A2025,"YYYY-MM-DD"),'Price Data'!D:D,0)),"")</f>
        <v>13.4</v>
      </c>
      <c r="E2025" s="10" cm="1">
        <f t="array" ref="E2025">IFERROR(IF(ISNUMBER(D2025),(D2025-INDEX('Price Data'!E:E,MATCH(TEXT(A2025,"YYYY-MM-DD"),'Price Data'!D:D,0)+1))/INDEX('Price Data'!E:E,MATCH(TEXT(A2025,"YYYY-MM-DD"),'Price Data'!D:D,0)+1),""),"")</f>
        <v>8.2768999247555472E-3</v>
      </c>
      <c r="F2025" s="34">
        <f>IFERROR(INDEX('Price Data'!H:H,MATCH(TEXT(A2025,"YYYY-MM-DD"),'Price Data'!G:G,0)),"")</f>
        <v>171</v>
      </c>
      <c r="G2025" s="10" cm="1">
        <f t="array" ref="G2025">IFERROR(IF(ISNUMBER(F2025),(F2025-INDEX('Price Data'!H:H,MATCH(TEXT(A2025,"YYYY-MM-DD"),'Price Data'!G:G,0)+1))/INDEX('Price Data'!H:H,MATCH(TEXT(A2025,"YYYY-MM-DD"),'Price Data'!G:G,0)+1),""),"")</f>
        <v>4.9079754601226995E-2</v>
      </c>
      <c r="H2025" s="34">
        <f>IFERROR(INDEX('Price Data'!K:K,MATCH(TEXT(A2025,"YYYY-MM-DD"),'Price Data'!J:J,0)),"")</f>
        <v>2.35</v>
      </c>
      <c r="I2025" s="10" cm="1">
        <f t="array" ref="I2025">IFERROR(IF(ISNUMBER(H2025),(H2025-INDEX('Price Data'!K:K,MATCH(TEXT(A2025,"YYYY-MM-DD"),'Price Data'!J:J,0)+1))/INDEX('Price Data'!K:K,MATCH(TEXT(A2025,"YYYY-MM-DD"),'Price Data'!J:J,0)+1),""),"")</f>
        <v>4.2735042735043728E-3</v>
      </c>
      <c r="J2025" s="34">
        <f>IFERROR(INDEX('Price Data'!N:N,MATCH(TEXT(A2025,"YYYY-MM-DD"),'Price Data'!M:M,0)),"")</f>
        <v>3.12</v>
      </c>
      <c r="K2025" s="10" cm="1">
        <f t="array" ref="K2025">IFERROR(IF(ISNUMBER(J2025),(J2025-INDEX('Price Data'!N:N,MATCH(TEXT(A2025,"YYYY-MM-DD"),'Price Data'!M:M,0)+1))/INDEX('Price Data'!N:N,MATCH(TEXT(A2025,"YYYY-MM-DD"),'Price Data'!M:M,0)+1),""),"")</f>
        <v>3.2154340836013607E-3</v>
      </c>
      <c r="L2025" s="34">
        <f>IFERROR(INDEX('Price Data'!Q:Q,MATCH(TEXT(A2025,"YYYY-MM-DD"),'Price Data'!P:P,0)),"")</f>
        <v>2.04</v>
      </c>
      <c r="M2025" s="10" cm="1">
        <f t="array" ref="M2025">IFERROR(IF(ISNUMBER(L2025),(L2025-INDEX('Price Data'!Q:Q,MATCH(TEXT(A2025,"YYYY-MM-DD"),'Price Data'!P:P,0)+1))/INDEX('Price Data'!Q:Q,MATCH(TEXT(A2025,"YYYY-MM-DD"),'Price Data'!P:P,0)+1),""),"")</f>
        <v>4.926108374384351E-3</v>
      </c>
      <c r="N2025" s="34">
        <f>IFERROR(INDEX('Price Data'!T:T,MATCH(TEXT(A2025,"YYYY-MM-DD"),'Price Data'!S:S,0)),"")</f>
        <v>2.12</v>
      </c>
      <c r="O2025" s="10" cm="1">
        <f t="array" ref="O2025">IFERROR(IF(ISNUMBER(N2025),(N2025-INDEX('Price Data'!T:T,MATCH(TEXT(A2025,"YYYY-MM-DD"),'Price Data'!S:S,0)+1))/INDEX('Price Data'!T:T,MATCH(TEXT(A2025,"YYYY-MM-DD"),'Price Data'!S:S,0)+1),""),"")</f>
        <v>0</v>
      </c>
    </row>
    <row r="2026" spans="1:15" x14ac:dyDescent="0.3">
      <c r="A2026" s="8">
        <v>43845</v>
      </c>
      <c r="B2026" s="34">
        <f>IFERROR(INDEX('Price Data'!B:B,MATCH(TEXT(A2026,"YYYY-MM-DD"),'Price Data'!A:A,0)),"")</f>
        <v>23764</v>
      </c>
      <c r="C2026" s="10" cm="1">
        <f t="array" ref="C2026">IFERROR(IF(ISNUMBER(B2026),(B2026-INDEX('Price Data'!B:B,MATCH(TEXT(A2026,"YYYY-MM-DD"),'Price Data'!A:A,0)+1))/INDEX('Price Data'!B:B,MATCH(TEXT(A2026,"YYYY-MM-DD"),'Price Data'!A:A,0)+1),""),"")</f>
        <v>-6.8538950183884987E-3</v>
      </c>
      <c r="D2026" s="34">
        <f>IFERROR(INDEX('Price Data'!E:E,MATCH(TEXT(A2026,"YYYY-MM-DD"),'Price Data'!D:D,0)),"")</f>
        <v>13.05</v>
      </c>
      <c r="E2026" s="10" cm="1">
        <f t="array" ref="E2026">IFERROR(IF(ISNUMBER(D2026),(D2026-INDEX('Price Data'!E:E,MATCH(TEXT(A2026,"YYYY-MM-DD"),'Price Data'!D:D,0)+1))/INDEX('Price Data'!E:E,MATCH(TEXT(A2026,"YYYY-MM-DD"),'Price Data'!D:D,0)+1),""),"")</f>
        <v>-2.6119402985074598E-2</v>
      </c>
      <c r="F2026" s="34">
        <f>IFERROR(INDEX('Price Data'!H:H,MATCH(TEXT(A2026,"YYYY-MM-DD"),'Price Data'!G:G,0)),"")</f>
        <v>168.10000600000001</v>
      </c>
      <c r="G2026" s="10" cm="1">
        <f t="array" ref="G2026">IFERROR(IF(ISNUMBER(F2026),(F2026-INDEX('Price Data'!H:H,MATCH(TEXT(A2026,"YYYY-MM-DD"),'Price Data'!G:G,0)+1))/INDEX('Price Data'!H:H,MATCH(TEXT(A2026,"YYYY-MM-DD"),'Price Data'!G:G,0)+1),""),"")</f>
        <v>-1.6959029239766037E-2</v>
      </c>
      <c r="H2026" s="34">
        <f>IFERROR(INDEX('Price Data'!K:K,MATCH(TEXT(A2026,"YYYY-MM-DD"),'Price Data'!J:J,0)),"")</f>
        <v>2.3199999999999998</v>
      </c>
      <c r="I2026" s="10" cm="1">
        <f t="array" ref="I2026">IFERROR(IF(ISNUMBER(H2026),(H2026-INDEX('Price Data'!K:K,MATCH(TEXT(A2026,"YYYY-MM-DD"),'Price Data'!J:J,0)+1))/INDEX('Price Data'!K:K,MATCH(TEXT(A2026,"YYYY-MM-DD"),'Price Data'!J:J,0)+1),""),"")</f>
        <v>-1.2765957446808616E-2</v>
      </c>
      <c r="J2026" s="34">
        <f>IFERROR(INDEX('Price Data'!N:N,MATCH(TEXT(A2026,"YYYY-MM-DD"),'Price Data'!M:M,0)),"")</f>
        <v>3.1</v>
      </c>
      <c r="K2026" s="10" cm="1">
        <f t="array" ref="K2026">IFERROR(IF(ISNUMBER(J2026),(J2026-INDEX('Price Data'!N:N,MATCH(TEXT(A2026,"YYYY-MM-DD"),'Price Data'!M:M,0)+1))/INDEX('Price Data'!N:N,MATCH(TEXT(A2026,"YYYY-MM-DD"),'Price Data'!M:M,0)+1),""),"")</f>
        <v>-6.4102564102564161E-3</v>
      </c>
      <c r="L2026" s="34">
        <f>IFERROR(INDEX('Price Data'!Q:Q,MATCH(TEXT(A2026,"YYYY-MM-DD"),'Price Data'!P:P,0)),"")</f>
        <v>2</v>
      </c>
      <c r="M2026" s="10" cm="1">
        <f t="array" ref="M2026">IFERROR(IF(ISNUMBER(L2026),(L2026-INDEX('Price Data'!Q:Q,MATCH(TEXT(A2026,"YYYY-MM-DD"),'Price Data'!P:P,0)+1))/INDEX('Price Data'!Q:Q,MATCH(TEXT(A2026,"YYYY-MM-DD"),'Price Data'!P:P,0)+1),""),"")</f>
        <v>-1.9607843137254919E-2</v>
      </c>
      <c r="N2026" s="34">
        <f>IFERROR(INDEX('Price Data'!T:T,MATCH(TEXT(A2026,"YYYY-MM-DD"),'Price Data'!S:S,0)),"")</f>
        <v>2.1</v>
      </c>
      <c r="O2026" s="10" cm="1">
        <f t="array" ref="O2026">IFERROR(IF(ISNUMBER(N2026),(N2026-INDEX('Price Data'!T:T,MATCH(TEXT(A2026,"YYYY-MM-DD"),'Price Data'!S:S,0)+1))/INDEX('Price Data'!T:T,MATCH(TEXT(A2026,"YYYY-MM-DD"),'Price Data'!S:S,0)+1),""),"")</f>
        <v>-9.4339622641509517E-3</v>
      </c>
    </row>
    <row r="2027" spans="1:15" x14ac:dyDescent="0.3">
      <c r="A2027" s="8">
        <v>43846</v>
      </c>
      <c r="B2027" s="34">
        <f>IFERROR(INDEX('Price Data'!B:B,MATCH(TEXT(A2027,"YYYY-MM-DD"),'Price Data'!A:A,0)),"")</f>
        <v>23940</v>
      </c>
      <c r="C2027" s="10" cm="1">
        <f t="array" ref="C2027">IFERROR(IF(ISNUMBER(B2027),(B2027-INDEX('Price Data'!B:B,MATCH(TEXT(A2027,"YYYY-MM-DD"),'Price Data'!A:A,0)+1))/INDEX('Price Data'!B:B,MATCH(TEXT(A2027,"YYYY-MM-DD"),'Price Data'!A:A,0)+1),""),"")</f>
        <v>7.4061605790270999E-3</v>
      </c>
      <c r="D2027" s="34">
        <f>IFERROR(INDEX('Price Data'!E:E,MATCH(TEXT(A2027,"YYYY-MM-DD"),'Price Data'!D:D,0)),"")</f>
        <v>13.12</v>
      </c>
      <c r="E2027" s="10" cm="1">
        <f t="array" ref="E2027">IFERROR(IF(ISNUMBER(D2027),(D2027-INDEX('Price Data'!E:E,MATCH(TEXT(A2027,"YYYY-MM-DD"),'Price Data'!D:D,0)+1))/INDEX('Price Data'!E:E,MATCH(TEXT(A2027,"YYYY-MM-DD"),'Price Data'!D:D,0)+1),""),"")</f>
        <v>5.3639846743293871E-3</v>
      </c>
      <c r="F2027" s="34">
        <f>IFERROR(INDEX('Price Data'!H:H,MATCH(TEXT(A2027,"YYYY-MM-DD"),'Price Data'!G:G,0)),"")</f>
        <v>169.5</v>
      </c>
      <c r="G2027" s="10" cm="1">
        <f t="array" ref="G2027">IFERROR(IF(ISNUMBER(F2027),(F2027-INDEX('Price Data'!H:H,MATCH(TEXT(A2027,"YYYY-MM-DD"),'Price Data'!G:G,0)+1))/INDEX('Price Data'!H:H,MATCH(TEXT(A2027,"YYYY-MM-DD"),'Price Data'!G:G,0)+1),""),"")</f>
        <v>8.3283399763828224E-3</v>
      </c>
      <c r="H2027" s="34">
        <f>IFERROR(INDEX('Price Data'!K:K,MATCH(TEXT(A2027,"YYYY-MM-DD"),'Price Data'!J:J,0)),"")</f>
        <v>2.3199999999999998</v>
      </c>
      <c r="I2027" s="10" cm="1">
        <f t="array" ref="I2027">IFERROR(IF(ISNUMBER(H2027),(H2027-INDEX('Price Data'!K:K,MATCH(TEXT(A2027,"YYYY-MM-DD"),'Price Data'!J:J,0)+1))/INDEX('Price Data'!K:K,MATCH(TEXT(A2027,"YYYY-MM-DD"),'Price Data'!J:J,0)+1),""),"")</f>
        <v>0</v>
      </c>
      <c r="J2027" s="34">
        <f>IFERROR(INDEX('Price Data'!N:N,MATCH(TEXT(A2027,"YYYY-MM-DD"),'Price Data'!M:M,0)),"")</f>
        <v>3.09</v>
      </c>
      <c r="K2027" s="10" cm="1">
        <f t="array" ref="K2027">IFERROR(IF(ISNUMBER(J2027),(J2027-INDEX('Price Data'!N:N,MATCH(TEXT(A2027,"YYYY-MM-DD"),'Price Data'!M:M,0)+1))/INDEX('Price Data'!N:N,MATCH(TEXT(A2027,"YYYY-MM-DD"),'Price Data'!M:M,0)+1),""),"")</f>
        <v>-3.2258064516129778E-3</v>
      </c>
      <c r="L2027" s="34">
        <f>IFERROR(INDEX('Price Data'!Q:Q,MATCH(TEXT(A2027,"YYYY-MM-DD"),'Price Data'!P:P,0)),"")</f>
        <v>2.0499999999999998</v>
      </c>
      <c r="M2027" s="10" cm="1">
        <f t="array" ref="M2027">IFERROR(IF(ISNUMBER(L2027),(L2027-INDEX('Price Data'!Q:Q,MATCH(TEXT(A2027,"YYYY-MM-DD"),'Price Data'!P:P,0)+1))/INDEX('Price Data'!Q:Q,MATCH(TEXT(A2027,"YYYY-MM-DD"),'Price Data'!P:P,0)+1),""),"")</f>
        <v>2.4999999999999911E-2</v>
      </c>
      <c r="N2027" s="34">
        <f>IFERROR(INDEX('Price Data'!T:T,MATCH(TEXT(A2027,"YYYY-MM-DD"),'Price Data'!S:S,0)),"")</f>
        <v>2.12</v>
      </c>
      <c r="O2027" s="10" cm="1">
        <f t="array" ref="O2027">IFERROR(IF(ISNUMBER(N2027),(N2027-INDEX('Price Data'!T:T,MATCH(TEXT(A2027,"YYYY-MM-DD"),'Price Data'!S:S,0)+1))/INDEX('Price Data'!T:T,MATCH(TEXT(A2027,"YYYY-MM-DD"),'Price Data'!S:S,0)+1),""),"")</f>
        <v>9.5238095238095316E-3</v>
      </c>
    </row>
    <row r="2028" spans="1:15" x14ac:dyDescent="0.3">
      <c r="A2028" s="8">
        <v>43847</v>
      </c>
      <c r="B2028" s="34">
        <f>IFERROR(INDEX('Price Data'!B:B,MATCH(TEXT(A2028,"YYYY-MM-DD"),'Price Data'!A:A,0)),"")</f>
        <v>24141</v>
      </c>
      <c r="C2028" s="10" cm="1">
        <f t="array" ref="C2028">IFERROR(IF(ISNUMBER(B2028),(B2028-INDEX('Price Data'!B:B,MATCH(TEXT(A2028,"YYYY-MM-DD"),'Price Data'!A:A,0)+1))/INDEX('Price Data'!B:B,MATCH(TEXT(A2028,"YYYY-MM-DD"),'Price Data'!A:A,0)+1),""),"")</f>
        <v>8.3959899749373439E-3</v>
      </c>
      <c r="D2028" s="34">
        <f>IFERROR(INDEX('Price Data'!E:E,MATCH(TEXT(A2028,"YYYY-MM-DD"),'Price Data'!D:D,0)),"")</f>
        <v>13.15</v>
      </c>
      <c r="E2028" s="10" cm="1">
        <f t="array" ref="E2028">IFERROR(IF(ISNUMBER(D2028),(D2028-INDEX('Price Data'!E:E,MATCH(TEXT(A2028,"YYYY-MM-DD"),'Price Data'!D:D,0)+1))/INDEX('Price Data'!E:E,MATCH(TEXT(A2028,"YYYY-MM-DD"),'Price Data'!D:D,0)+1),""),"")</f>
        <v>2.2865853658537451E-3</v>
      </c>
      <c r="F2028" s="34">
        <f>IFERROR(INDEX('Price Data'!H:H,MATCH(TEXT(A2028,"YYYY-MM-DD"),'Price Data'!G:G,0)),"")</f>
        <v>170.699997</v>
      </c>
      <c r="G2028" s="10" cm="1">
        <f t="array" ref="G2028">IFERROR(IF(ISNUMBER(F2028),(F2028-INDEX('Price Data'!H:H,MATCH(TEXT(A2028,"YYYY-MM-DD"),'Price Data'!G:G,0)+1))/INDEX('Price Data'!H:H,MATCH(TEXT(A2028,"YYYY-MM-DD"),'Price Data'!G:G,0)+1),""),"")</f>
        <v>7.0796283185840482E-3</v>
      </c>
      <c r="H2028" s="34">
        <f>IFERROR(INDEX('Price Data'!K:K,MATCH(TEXT(A2028,"YYYY-MM-DD"),'Price Data'!J:J,0)),"")</f>
        <v>2.34</v>
      </c>
      <c r="I2028" s="10" cm="1">
        <f t="array" ref="I2028">IFERROR(IF(ISNUMBER(H2028),(H2028-INDEX('Price Data'!K:K,MATCH(TEXT(A2028,"YYYY-MM-DD"),'Price Data'!J:J,0)+1))/INDEX('Price Data'!K:K,MATCH(TEXT(A2028,"YYYY-MM-DD"),'Price Data'!J:J,0)+1),""),"")</f>
        <v>8.6206896551724223E-3</v>
      </c>
      <c r="J2028" s="34">
        <f>IFERROR(INDEX('Price Data'!N:N,MATCH(TEXT(A2028,"YYYY-MM-DD"),'Price Data'!M:M,0)),"")</f>
        <v>3.11</v>
      </c>
      <c r="K2028" s="10" cm="1">
        <f t="array" ref="K2028">IFERROR(IF(ISNUMBER(J2028),(J2028-INDEX('Price Data'!N:N,MATCH(TEXT(A2028,"YYYY-MM-DD"),'Price Data'!M:M,0)+1))/INDEX('Price Data'!N:N,MATCH(TEXT(A2028,"YYYY-MM-DD"),'Price Data'!M:M,0)+1),""),"")</f>
        <v>6.4724919093851196E-3</v>
      </c>
      <c r="L2028" s="34">
        <f>IFERROR(INDEX('Price Data'!Q:Q,MATCH(TEXT(A2028,"YYYY-MM-DD"),'Price Data'!P:P,0)),"")</f>
        <v>2.0499999999999998</v>
      </c>
      <c r="M2028" s="10" cm="1">
        <f t="array" ref="M2028">IFERROR(IF(ISNUMBER(L2028),(L2028-INDEX('Price Data'!Q:Q,MATCH(TEXT(A2028,"YYYY-MM-DD"),'Price Data'!P:P,0)+1))/INDEX('Price Data'!Q:Q,MATCH(TEXT(A2028,"YYYY-MM-DD"),'Price Data'!P:P,0)+1),""),"")</f>
        <v>0</v>
      </c>
      <c r="N2028" s="34">
        <f>IFERROR(INDEX('Price Data'!T:T,MATCH(TEXT(A2028,"YYYY-MM-DD"),'Price Data'!S:S,0)),"")</f>
        <v>2.11</v>
      </c>
      <c r="O2028" s="10" cm="1">
        <f t="array" ref="O2028">IFERROR(IF(ISNUMBER(N2028),(N2028-INDEX('Price Data'!T:T,MATCH(TEXT(A2028,"YYYY-MM-DD"),'Price Data'!S:S,0)+1))/INDEX('Price Data'!T:T,MATCH(TEXT(A2028,"YYYY-MM-DD"),'Price Data'!S:S,0)+1),""),"")</f>
        <v>-4.7169811320755808E-3</v>
      </c>
    </row>
    <row r="2029" spans="1:15" x14ac:dyDescent="0.3">
      <c r="A2029" s="8">
        <v>43848</v>
      </c>
      <c r="B2029" s="34" t="str">
        <f>IFERROR(INDEX('Price Data'!B:B,MATCH(TEXT(A2029,"YYYY-MM-DD"),'Price Data'!A:A,0)),"")</f>
        <v/>
      </c>
      <c r="C2029" s="10" t="str" cm="1">
        <f t="array" ref="C2029">IFERROR(IF(ISNUMBER(B2029),(B2029-INDEX('Price Data'!B:B,MATCH(TEXT(A2029,"YYYY-MM-DD"),'Price Data'!A:A,0)+1))/INDEX('Price Data'!B:B,MATCH(TEXT(A2029,"YYYY-MM-DD"),'Price Data'!A:A,0)+1),""),"")</f>
        <v/>
      </c>
      <c r="D2029" s="34" t="str">
        <f>IFERROR(INDEX('Price Data'!E:E,MATCH(TEXT(A2029,"YYYY-MM-DD"),'Price Data'!D:D,0)),"")</f>
        <v/>
      </c>
      <c r="E2029" s="10" t="str" cm="1">
        <f t="array" ref="E2029">IFERROR(IF(ISNUMBER(D2029),(D2029-INDEX('Price Data'!E:E,MATCH(TEXT(A2029,"YYYY-MM-DD"),'Price Data'!D:D,0)+1))/INDEX('Price Data'!E:E,MATCH(TEXT(A2029,"YYYY-MM-DD"),'Price Data'!D:D,0)+1),""),"")</f>
        <v/>
      </c>
      <c r="F2029" s="34" t="str">
        <f>IFERROR(INDEX('Price Data'!H:H,MATCH(TEXT(A2029,"YYYY-MM-DD"),'Price Data'!G:G,0)),"")</f>
        <v/>
      </c>
      <c r="G2029" s="10" t="str" cm="1">
        <f t="array" ref="G2029">IFERROR(IF(ISNUMBER(F2029),(F2029-INDEX('Price Data'!H:H,MATCH(TEXT(A2029,"YYYY-MM-DD"),'Price Data'!G:G,0)+1))/INDEX('Price Data'!H:H,MATCH(TEXT(A2029,"YYYY-MM-DD"),'Price Data'!G:G,0)+1),""),"")</f>
        <v/>
      </c>
      <c r="H2029" s="34" t="str">
        <f>IFERROR(INDEX('Price Data'!K:K,MATCH(TEXT(A2029,"YYYY-MM-DD"),'Price Data'!J:J,0)),"")</f>
        <v/>
      </c>
      <c r="I2029" s="10" t="str" cm="1">
        <f t="array" ref="I2029">IFERROR(IF(ISNUMBER(H2029),(H2029-INDEX('Price Data'!K:K,MATCH(TEXT(A2029,"YYYY-MM-DD"),'Price Data'!J:J,0)+1))/INDEX('Price Data'!K:K,MATCH(TEXT(A2029,"YYYY-MM-DD"),'Price Data'!J:J,0)+1),""),"")</f>
        <v/>
      </c>
      <c r="J2029" s="34" t="str">
        <f>IFERROR(INDEX('Price Data'!N:N,MATCH(TEXT(A2029,"YYYY-MM-DD"),'Price Data'!M:M,0)),"")</f>
        <v/>
      </c>
      <c r="K2029" s="10" t="str" cm="1">
        <f t="array" ref="K2029">IFERROR(IF(ISNUMBER(J2029),(J2029-INDEX('Price Data'!N:N,MATCH(TEXT(A2029,"YYYY-MM-DD"),'Price Data'!M:M,0)+1))/INDEX('Price Data'!N:N,MATCH(TEXT(A2029,"YYYY-MM-DD"),'Price Data'!M:M,0)+1),""),"")</f>
        <v/>
      </c>
      <c r="L2029" s="34" t="str">
        <f>IFERROR(INDEX('Price Data'!Q:Q,MATCH(TEXT(A2029,"YYYY-MM-DD"),'Price Data'!P:P,0)),"")</f>
        <v/>
      </c>
      <c r="M2029" s="10" t="str" cm="1">
        <f t="array" ref="M2029">IFERROR(IF(ISNUMBER(L2029),(L2029-INDEX('Price Data'!Q:Q,MATCH(TEXT(A2029,"YYYY-MM-DD"),'Price Data'!P:P,0)+1))/INDEX('Price Data'!Q:Q,MATCH(TEXT(A2029,"YYYY-MM-DD"),'Price Data'!P:P,0)+1),""),"")</f>
        <v/>
      </c>
      <c r="N2029" s="34" t="str">
        <f>IFERROR(INDEX('Price Data'!T:T,MATCH(TEXT(A2029,"YYYY-MM-DD"),'Price Data'!S:S,0)),"")</f>
        <v/>
      </c>
      <c r="O2029" s="10" t="str" cm="1">
        <f t="array" ref="O2029">IFERROR(IF(ISNUMBER(N2029),(N2029-INDEX('Price Data'!T:T,MATCH(TEXT(A2029,"YYYY-MM-DD"),'Price Data'!S:S,0)+1))/INDEX('Price Data'!T:T,MATCH(TEXT(A2029,"YYYY-MM-DD"),'Price Data'!S:S,0)+1),""),"")</f>
        <v/>
      </c>
    </row>
    <row r="2030" spans="1:15" x14ac:dyDescent="0.3">
      <c r="A2030" s="8">
        <v>43849</v>
      </c>
      <c r="B2030" s="34" t="str">
        <f>IFERROR(INDEX('Price Data'!B:B,MATCH(TEXT(A2030,"YYYY-MM-DD"),'Price Data'!A:A,0)),"")</f>
        <v/>
      </c>
      <c r="C2030" s="10" t="str" cm="1">
        <f t="array" ref="C2030">IFERROR(IF(ISNUMBER(B2030),(B2030-INDEX('Price Data'!B:B,MATCH(TEXT(A2030,"YYYY-MM-DD"),'Price Data'!A:A,0)+1))/INDEX('Price Data'!B:B,MATCH(TEXT(A2030,"YYYY-MM-DD"),'Price Data'!A:A,0)+1),""),"")</f>
        <v/>
      </c>
      <c r="D2030" s="34" t="str">
        <f>IFERROR(INDEX('Price Data'!E:E,MATCH(TEXT(A2030,"YYYY-MM-DD"),'Price Data'!D:D,0)),"")</f>
        <v/>
      </c>
      <c r="E2030" s="10" t="str" cm="1">
        <f t="array" ref="E2030">IFERROR(IF(ISNUMBER(D2030),(D2030-INDEX('Price Data'!E:E,MATCH(TEXT(A2030,"YYYY-MM-DD"),'Price Data'!D:D,0)+1))/INDEX('Price Data'!E:E,MATCH(TEXT(A2030,"YYYY-MM-DD"),'Price Data'!D:D,0)+1),""),"")</f>
        <v/>
      </c>
      <c r="F2030" s="34" t="str">
        <f>IFERROR(INDEX('Price Data'!H:H,MATCH(TEXT(A2030,"YYYY-MM-DD"),'Price Data'!G:G,0)),"")</f>
        <v/>
      </c>
      <c r="G2030" s="10" t="str" cm="1">
        <f t="array" ref="G2030">IFERROR(IF(ISNUMBER(F2030),(F2030-INDEX('Price Data'!H:H,MATCH(TEXT(A2030,"YYYY-MM-DD"),'Price Data'!G:G,0)+1))/INDEX('Price Data'!H:H,MATCH(TEXT(A2030,"YYYY-MM-DD"),'Price Data'!G:G,0)+1),""),"")</f>
        <v/>
      </c>
      <c r="H2030" s="34" t="str">
        <f>IFERROR(INDEX('Price Data'!K:K,MATCH(TEXT(A2030,"YYYY-MM-DD"),'Price Data'!J:J,0)),"")</f>
        <v/>
      </c>
      <c r="I2030" s="10" t="str" cm="1">
        <f t="array" ref="I2030">IFERROR(IF(ISNUMBER(H2030),(H2030-INDEX('Price Data'!K:K,MATCH(TEXT(A2030,"YYYY-MM-DD"),'Price Data'!J:J,0)+1))/INDEX('Price Data'!K:K,MATCH(TEXT(A2030,"YYYY-MM-DD"),'Price Data'!J:J,0)+1),""),"")</f>
        <v/>
      </c>
      <c r="J2030" s="34" t="str">
        <f>IFERROR(INDEX('Price Data'!N:N,MATCH(TEXT(A2030,"YYYY-MM-DD"),'Price Data'!M:M,0)),"")</f>
        <v/>
      </c>
      <c r="K2030" s="10" t="str" cm="1">
        <f t="array" ref="K2030">IFERROR(IF(ISNUMBER(J2030),(J2030-INDEX('Price Data'!N:N,MATCH(TEXT(A2030,"YYYY-MM-DD"),'Price Data'!M:M,0)+1))/INDEX('Price Data'!N:N,MATCH(TEXT(A2030,"YYYY-MM-DD"),'Price Data'!M:M,0)+1),""),"")</f>
        <v/>
      </c>
      <c r="L2030" s="34" t="str">
        <f>IFERROR(INDEX('Price Data'!Q:Q,MATCH(TEXT(A2030,"YYYY-MM-DD"),'Price Data'!P:P,0)),"")</f>
        <v/>
      </c>
      <c r="M2030" s="10" t="str" cm="1">
        <f t="array" ref="M2030">IFERROR(IF(ISNUMBER(L2030),(L2030-INDEX('Price Data'!Q:Q,MATCH(TEXT(A2030,"YYYY-MM-DD"),'Price Data'!P:P,0)+1))/INDEX('Price Data'!Q:Q,MATCH(TEXT(A2030,"YYYY-MM-DD"),'Price Data'!P:P,0)+1),""),"")</f>
        <v/>
      </c>
      <c r="N2030" s="34" t="str">
        <f>IFERROR(INDEX('Price Data'!T:T,MATCH(TEXT(A2030,"YYYY-MM-DD"),'Price Data'!S:S,0)),"")</f>
        <v/>
      </c>
      <c r="O2030" s="10" t="str" cm="1">
        <f t="array" ref="O2030">IFERROR(IF(ISNUMBER(N2030),(N2030-INDEX('Price Data'!T:T,MATCH(TEXT(A2030,"YYYY-MM-DD"),'Price Data'!S:S,0)+1))/INDEX('Price Data'!T:T,MATCH(TEXT(A2030,"YYYY-MM-DD"),'Price Data'!S:S,0)+1),""),"")</f>
        <v/>
      </c>
    </row>
    <row r="2031" spans="1:15" x14ac:dyDescent="0.3">
      <c r="A2031" s="8">
        <v>43850</v>
      </c>
      <c r="B2031" s="34">
        <f>IFERROR(INDEX('Price Data'!B:B,MATCH(TEXT(A2031,"YYYY-MM-DD"),'Price Data'!A:A,0)),"")</f>
        <v>24002</v>
      </c>
      <c r="C2031" s="10" cm="1">
        <f t="array" ref="C2031">IFERROR(IF(ISNUMBER(B2031),(B2031-INDEX('Price Data'!B:B,MATCH(TEXT(A2031,"YYYY-MM-DD"),'Price Data'!A:A,0)+1))/INDEX('Price Data'!B:B,MATCH(TEXT(A2031,"YYYY-MM-DD"),'Price Data'!A:A,0)+1),""),"")</f>
        <v>-5.7578393604241747E-3</v>
      </c>
      <c r="D2031" s="34">
        <f>IFERROR(INDEX('Price Data'!E:E,MATCH(TEXT(A2031,"YYYY-MM-DD"),'Price Data'!D:D,0)),"")</f>
        <v>12.92</v>
      </c>
      <c r="E2031" s="10" cm="1">
        <f t="array" ref="E2031">IFERROR(IF(ISNUMBER(D2031),(D2031-INDEX('Price Data'!E:E,MATCH(TEXT(A2031,"YYYY-MM-DD"),'Price Data'!D:D,0)+1))/INDEX('Price Data'!E:E,MATCH(TEXT(A2031,"YYYY-MM-DD"),'Price Data'!D:D,0)+1),""),"")</f>
        <v>-1.749049429657798E-2</v>
      </c>
      <c r="F2031" s="34">
        <f>IFERROR(INDEX('Price Data'!H:H,MATCH(TEXT(A2031,"YYYY-MM-DD"),'Price Data'!G:G,0)),"")</f>
        <v>171.39999399999999</v>
      </c>
      <c r="G2031" s="10" cm="1">
        <f t="array" ref="G2031">IFERROR(IF(ISNUMBER(F2031),(F2031-INDEX('Price Data'!H:H,MATCH(TEXT(A2031,"YYYY-MM-DD"),'Price Data'!G:G,0)+1))/INDEX('Price Data'!H:H,MATCH(TEXT(A2031,"YYYY-MM-DD"),'Price Data'!G:G,0)+1),""),"")</f>
        <v>4.1007440673827087E-3</v>
      </c>
      <c r="H2031" s="34">
        <f>IFERROR(INDEX('Price Data'!K:K,MATCH(TEXT(A2031,"YYYY-MM-DD"),'Price Data'!J:J,0)),"")</f>
        <v>2.3199999999999998</v>
      </c>
      <c r="I2031" s="10" cm="1">
        <f t="array" ref="I2031">IFERROR(IF(ISNUMBER(H2031),(H2031-INDEX('Price Data'!K:K,MATCH(TEXT(A2031,"YYYY-MM-DD"),'Price Data'!J:J,0)+1))/INDEX('Price Data'!K:K,MATCH(TEXT(A2031,"YYYY-MM-DD"),'Price Data'!J:J,0)+1),""),"")</f>
        <v>-8.5470085470085548E-3</v>
      </c>
      <c r="J2031" s="34">
        <f>IFERROR(INDEX('Price Data'!N:N,MATCH(TEXT(A2031,"YYYY-MM-DD"),'Price Data'!M:M,0)),"")</f>
        <v>3.09</v>
      </c>
      <c r="K2031" s="10" cm="1">
        <f t="array" ref="K2031">IFERROR(IF(ISNUMBER(J2031),(J2031-INDEX('Price Data'!N:N,MATCH(TEXT(A2031,"YYYY-MM-DD"),'Price Data'!M:M,0)+1))/INDEX('Price Data'!N:N,MATCH(TEXT(A2031,"YYYY-MM-DD"),'Price Data'!M:M,0)+1),""),"")</f>
        <v>-6.4308681672025783E-3</v>
      </c>
      <c r="L2031" s="34">
        <f>IFERROR(INDEX('Price Data'!Q:Q,MATCH(TEXT(A2031,"YYYY-MM-DD"),'Price Data'!P:P,0)),"")</f>
        <v>2.02</v>
      </c>
      <c r="M2031" s="10" cm="1">
        <f t="array" ref="M2031">IFERROR(IF(ISNUMBER(L2031),(L2031-INDEX('Price Data'!Q:Q,MATCH(TEXT(A2031,"YYYY-MM-DD"),'Price Data'!P:P,0)+1))/INDEX('Price Data'!Q:Q,MATCH(TEXT(A2031,"YYYY-MM-DD"),'Price Data'!P:P,0)+1),""),"")</f>
        <v>-1.463414634146332E-2</v>
      </c>
      <c r="N2031" s="34">
        <f>IFERROR(INDEX('Price Data'!T:T,MATCH(TEXT(A2031,"YYYY-MM-DD"),'Price Data'!S:S,0)),"")</f>
        <v>2.11</v>
      </c>
      <c r="O2031" s="10" cm="1">
        <f t="array" ref="O2031">IFERROR(IF(ISNUMBER(N2031),(N2031-INDEX('Price Data'!T:T,MATCH(TEXT(A2031,"YYYY-MM-DD"),'Price Data'!S:S,0)+1))/INDEX('Price Data'!T:T,MATCH(TEXT(A2031,"YYYY-MM-DD"),'Price Data'!S:S,0)+1),""),"")</f>
        <v>0</v>
      </c>
    </row>
    <row r="2032" spans="1:15" x14ac:dyDescent="0.3">
      <c r="A2032" s="8">
        <v>43851</v>
      </c>
      <c r="B2032" s="34">
        <f>IFERROR(INDEX('Price Data'!B:B,MATCH(TEXT(A2032,"YYYY-MM-DD"),'Price Data'!A:A,0)),"")</f>
        <v>23845</v>
      </c>
      <c r="C2032" s="10" cm="1">
        <f t="array" ref="C2032">IFERROR(IF(ISNUMBER(B2032),(B2032-INDEX('Price Data'!B:B,MATCH(TEXT(A2032,"YYYY-MM-DD"),'Price Data'!A:A,0)+1))/INDEX('Price Data'!B:B,MATCH(TEXT(A2032,"YYYY-MM-DD"),'Price Data'!A:A,0)+1),""),"")</f>
        <v>-6.5411215732022335E-3</v>
      </c>
      <c r="D2032" s="34">
        <f>IFERROR(INDEX('Price Data'!E:E,MATCH(TEXT(A2032,"YYYY-MM-DD"),'Price Data'!D:D,0)),"")</f>
        <v>12.99</v>
      </c>
      <c r="E2032" s="10" cm="1">
        <f t="array" ref="E2032">IFERROR(IF(ISNUMBER(D2032),(D2032-INDEX('Price Data'!E:E,MATCH(TEXT(A2032,"YYYY-MM-DD"),'Price Data'!D:D,0)+1))/INDEX('Price Data'!E:E,MATCH(TEXT(A2032,"YYYY-MM-DD"),'Price Data'!D:D,0)+1),""),"")</f>
        <v>5.417956656346771E-3</v>
      </c>
      <c r="F2032" s="34">
        <f>IFERROR(INDEX('Price Data'!H:H,MATCH(TEXT(A2032,"YYYY-MM-DD"),'Price Data'!G:G,0)),"")</f>
        <v>187.5</v>
      </c>
      <c r="G2032" s="10" cm="1">
        <f t="array" ref="G2032">IFERROR(IF(ISNUMBER(F2032),(F2032-INDEX('Price Data'!H:H,MATCH(TEXT(A2032,"YYYY-MM-DD"),'Price Data'!G:G,0)+1))/INDEX('Price Data'!H:H,MATCH(TEXT(A2032,"YYYY-MM-DD"),'Price Data'!G:G,0)+1),""),"")</f>
        <v>9.3932360347690605E-2</v>
      </c>
      <c r="H2032" s="34">
        <f>IFERROR(INDEX('Price Data'!K:K,MATCH(TEXT(A2032,"YYYY-MM-DD"),'Price Data'!J:J,0)),"")</f>
        <v>2.2999999999999998</v>
      </c>
      <c r="I2032" s="10" cm="1">
        <f t="array" ref="I2032">IFERROR(IF(ISNUMBER(H2032),(H2032-INDEX('Price Data'!K:K,MATCH(TEXT(A2032,"YYYY-MM-DD"),'Price Data'!J:J,0)+1))/INDEX('Price Data'!K:K,MATCH(TEXT(A2032,"YYYY-MM-DD"),'Price Data'!J:J,0)+1),""),"")</f>
        <v>-8.6206896551724223E-3</v>
      </c>
      <c r="J2032" s="34">
        <f>IFERROR(INDEX('Price Data'!N:N,MATCH(TEXT(A2032,"YYYY-MM-DD"),'Price Data'!M:M,0)),"")</f>
        <v>3.13</v>
      </c>
      <c r="K2032" s="10" cm="1">
        <f t="array" ref="K2032">IFERROR(IF(ISNUMBER(J2032),(J2032-INDEX('Price Data'!N:N,MATCH(TEXT(A2032,"YYYY-MM-DD"),'Price Data'!M:M,0)+1))/INDEX('Price Data'!N:N,MATCH(TEXT(A2032,"YYYY-MM-DD"),'Price Data'!M:M,0)+1),""),"")</f>
        <v>1.2944983818770239E-2</v>
      </c>
      <c r="L2032" s="34">
        <f>IFERROR(INDEX('Price Data'!Q:Q,MATCH(TEXT(A2032,"YYYY-MM-DD"),'Price Data'!P:P,0)),"")</f>
        <v>2.0699999999999998</v>
      </c>
      <c r="M2032" s="10" cm="1">
        <f t="array" ref="M2032">IFERROR(IF(ISNUMBER(L2032),(L2032-INDEX('Price Data'!Q:Q,MATCH(TEXT(A2032,"YYYY-MM-DD"),'Price Data'!P:P,0)+1))/INDEX('Price Data'!Q:Q,MATCH(TEXT(A2032,"YYYY-MM-DD"),'Price Data'!P:P,0)+1),""),"")</f>
        <v>2.4752475247524663E-2</v>
      </c>
      <c r="N2032" s="34">
        <f>IFERROR(INDEX('Price Data'!T:T,MATCH(TEXT(A2032,"YYYY-MM-DD"),'Price Data'!S:S,0)),"")</f>
        <v>2.1</v>
      </c>
      <c r="O2032" s="10" cm="1">
        <f t="array" ref="O2032">IFERROR(IF(ISNUMBER(N2032),(N2032-INDEX('Price Data'!T:T,MATCH(TEXT(A2032,"YYYY-MM-DD"),'Price Data'!S:S,0)+1))/INDEX('Price Data'!T:T,MATCH(TEXT(A2032,"YYYY-MM-DD"),'Price Data'!S:S,0)+1),""),"")</f>
        <v>-4.7393364928908941E-3</v>
      </c>
    </row>
    <row r="2033" spans="1:15" x14ac:dyDescent="0.3">
      <c r="A2033" s="8">
        <v>43852</v>
      </c>
      <c r="B2033" s="34">
        <f>IFERROR(INDEX('Price Data'!B:B,MATCH(TEXT(A2033,"YYYY-MM-DD"),'Price Data'!A:A,0)),"")</f>
        <v>23706</v>
      </c>
      <c r="C2033" s="10" cm="1">
        <f t="array" ref="C2033">IFERROR(IF(ISNUMBER(B2033),(B2033-INDEX('Price Data'!B:B,MATCH(TEXT(A2033,"YYYY-MM-DD"),'Price Data'!A:A,0)+1))/INDEX('Price Data'!B:B,MATCH(TEXT(A2033,"YYYY-MM-DD"),'Price Data'!A:A,0)+1),""),"")</f>
        <v>-5.8293143216607253E-3</v>
      </c>
      <c r="D2033" s="34">
        <f>IFERROR(INDEX('Price Data'!E:E,MATCH(TEXT(A2033,"YYYY-MM-DD"),'Price Data'!D:D,0)),"")</f>
        <v>12.57</v>
      </c>
      <c r="E2033" s="10" cm="1">
        <f t="array" ref="E2033">IFERROR(IF(ISNUMBER(D2033),(D2033-INDEX('Price Data'!E:E,MATCH(TEXT(A2033,"YYYY-MM-DD"),'Price Data'!D:D,0)+1))/INDEX('Price Data'!E:E,MATCH(TEXT(A2033,"YYYY-MM-DD"),'Price Data'!D:D,0)+1),""),"")</f>
        <v>-3.2332563510392605E-2</v>
      </c>
      <c r="F2033" s="34">
        <f>IFERROR(INDEX('Price Data'!H:H,MATCH(TEXT(A2033,"YYYY-MM-DD"),'Price Data'!G:G,0)),"")</f>
        <v>187</v>
      </c>
      <c r="G2033" s="10" cm="1">
        <f t="array" ref="G2033">IFERROR(IF(ISNUMBER(F2033),(F2033-INDEX('Price Data'!H:H,MATCH(TEXT(A2033,"YYYY-MM-DD"),'Price Data'!G:G,0)+1))/INDEX('Price Data'!H:H,MATCH(TEXT(A2033,"YYYY-MM-DD"),'Price Data'!G:G,0)+1),""),"")</f>
        <v>-2.6666666666666666E-3</v>
      </c>
      <c r="H2033" s="34">
        <f>IFERROR(INDEX('Price Data'!K:K,MATCH(TEXT(A2033,"YYYY-MM-DD"),'Price Data'!J:J,0)),"")</f>
        <v>2.2799999999999998</v>
      </c>
      <c r="I2033" s="10" cm="1">
        <f t="array" ref="I2033">IFERROR(IF(ISNUMBER(H2033),(H2033-INDEX('Price Data'!K:K,MATCH(TEXT(A2033,"YYYY-MM-DD"),'Price Data'!J:J,0)+1))/INDEX('Price Data'!K:K,MATCH(TEXT(A2033,"YYYY-MM-DD"),'Price Data'!J:J,0)+1),""),"")</f>
        <v>-8.6956521739130523E-3</v>
      </c>
      <c r="J2033" s="34">
        <f>IFERROR(INDEX('Price Data'!N:N,MATCH(TEXT(A2033,"YYYY-MM-DD"),'Price Data'!M:M,0)),"")</f>
        <v>3.04</v>
      </c>
      <c r="K2033" s="10" cm="1">
        <f t="array" ref="K2033">IFERROR(IF(ISNUMBER(J2033),(J2033-INDEX('Price Data'!N:N,MATCH(TEXT(A2033,"YYYY-MM-DD"),'Price Data'!M:M,0)+1))/INDEX('Price Data'!N:N,MATCH(TEXT(A2033,"YYYY-MM-DD"),'Price Data'!M:M,0)+1),""),"")</f>
        <v>-2.8753993610223599E-2</v>
      </c>
      <c r="L2033" s="34">
        <f>IFERROR(INDEX('Price Data'!Q:Q,MATCH(TEXT(A2033,"YYYY-MM-DD"),'Price Data'!P:P,0)),"")</f>
        <v>2.0099999999999998</v>
      </c>
      <c r="M2033" s="10" cm="1">
        <f t="array" ref="M2033">IFERROR(IF(ISNUMBER(L2033),(L2033-INDEX('Price Data'!Q:Q,MATCH(TEXT(A2033,"YYYY-MM-DD"),'Price Data'!P:P,0)+1))/INDEX('Price Data'!Q:Q,MATCH(TEXT(A2033,"YYYY-MM-DD"),'Price Data'!P:P,0)+1),""),"")</f>
        <v>-2.898550724637684E-2</v>
      </c>
      <c r="N2033" s="34">
        <f>IFERROR(INDEX('Price Data'!T:T,MATCH(TEXT(A2033,"YYYY-MM-DD"),'Price Data'!S:S,0)),"")</f>
        <v>2.06</v>
      </c>
      <c r="O2033" s="10" cm="1">
        <f t="array" ref="O2033">IFERROR(IF(ISNUMBER(N2033),(N2033-INDEX('Price Data'!T:T,MATCH(TEXT(A2033,"YYYY-MM-DD"),'Price Data'!S:S,0)+1))/INDEX('Price Data'!T:T,MATCH(TEXT(A2033,"YYYY-MM-DD"),'Price Data'!S:S,0)+1),""),"")</f>
        <v>-1.9047619047619063E-2</v>
      </c>
    </row>
    <row r="2034" spans="1:15" x14ac:dyDescent="0.3">
      <c r="A2034" s="8">
        <v>43853</v>
      </c>
      <c r="B2034" s="34">
        <f>IFERROR(INDEX('Price Data'!B:B,MATCH(TEXT(A2034,"YYYY-MM-DD"),'Price Data'!A:A,0)),"")</f>
        <v>23707</v>
      </c>
      <c r="C2034" s="10" cm="1">
        <f t="array" ref="C2034">IFERROR(IF(ISNUMBER(B2034),(B2034-INDEX('Price Data'!B:B,MATCH(TEXT(A2034,"YYYY-MM-DD"),'Price Data'!A:A,0)+1))/INDEX('Price Data'!B:B,MATCH(TEXT(A2034,"YYYY-MM-DD"),'Price Data'!A:A,0)+1),""),"")</f>
        <v>4.2183413481818946E-5</v>
      </c>
      <c r="D2034" s="34">
        <f>IFERROR(INDEX('Price Data'!E:E,MATCH(TEXT(A2034,"YYYY-MM-DD"),'Price Data'!D:D,0)),"")</f>
        <v>12.56</v>
      </c>
      <c r="E2034" s="10" cm="1">
        <f t="array" ref="E2034">IFERROR(IF(ISNUMBER(D2034),(D2034-INDEX('Price Data'!E:E,MATCH(TEXT(A2034,"YYYY-MM-DD"),'Price Data'!D:D,0)+1))/INDEX('Price Data'!E:E,MATCH(TEXT(A2034,"YYYY-MM-DD"),'Price Data'!D:D,0)+1),""),"")</f>
        <v>-7.9554494828956138E-4</v>
      </c>
      <c r="F2034" s="34">
        <f>IFERROR(INDEX('Price Data'!H:H,MATCH(TEXT(A2034,"YYYY-MM-DD"),'Price Data'!G:G,0)),"")</f>
        <v>182.199997</v>
      </c>
      <c r="G2034" s="10" cm="1">
        <f t="array" ref="G2034">IFERROR(IF(ISNUMBER(F2034),(F2034-INDEX('Price Data'!H:H,MATCH(TEXT(A2034,"YYYY-MM-DD"),'Price Data'!G:G,0)+1))/INDEX('Price Data'!H:H,MATCH(TEXT(A2034,"YYYY-MM-DD"),'Price Data'!G:G,0)+1),""),"")</f>
        <v>-2.566846524064173E-2</v>
      </c>
      <c r="H2034" s="34">
        <f>IFERROR(INDEX('Price Data'!K:K,MATCH(TEXT(A2034,"YYYY-MM-DD"),'Price Data'!J:J,0)),"")</f>
        <v>2.27</v>
      </c>
      <c r="I2034" s="10" cm="1">
        <f t="array" ref="I2034">IFERROR(IF(ISNUMBER(H2034),(H2034-INDEX('Price Data'!K:K,MATCH(TEXT(A2034,"YYYY-MM-DD"),'Price Data'!J:J,0)+1))/INDEX('Price Data'!K:K,MATCH(TEXT(A2034,"YYYY-MM-DD"),'Price Data'!J:J,0)+1),""),"")</f>
        <v>-4.3859649122806087E-3</v>
      </c>
      <c r="J2034" s="34">
        <f>IFERROR(INDEX('Price Data'!N:N,MATCH(TEXT(A2034,"YYYY-MM-DD"),'Price Data'!M:M,0)),"")</f>
        <v>3.02</v>
      </c>
      <c r="K2034" s="10" cm="1">
        <f t="array" ref="K2034">IFERROR(IF(ISNUMBER(J2034),(J2034-INDEX('Price Data'!N:N,MATCH(TEXT(A2034,"YYYY-MM-DD"),'Price Data'!M:M,0)+1))/INDEX('Price Data'!N:N,MATCH(TEXT(A2034,"YYYY-MM-DD"),'Price Data'!M:M,0)+1),""),"")</f>
        <v>-6.5789473684210583E-3</v>
      </c>
      <c r="L2034" s="34">
        <f>IFERROR(INDEX('Price Data'!Q:Q,MATCH(TEXT(A2034,"YYYY-MM-DD"),'Price Data'!P:P,0)),"")</f>
        <v>1.97</v>
      </c>
      <c r="M2034" s="10" cm="1">
        <f t="array" ref="M2034">IFERROR(IF(ISNUMBER(L2034),(L2034-INDEX('Price Data'!Q:Q,MATCH(TEXT(A2034,"YYYY-MM-DD"),'Price Data'!P:P,0)+1))/INDEX('Price Data'!Q:Q,MATCH(TEXT(A2034,"YYYY-MM-DD"),'Price Data'!P:P,0)+1),""),"")</f>
        <v>-1.990049751243772E-2</v>
      </c>
      <c r="N2034" s="34">
        <f>IFERROR(INDEX('Price Data'!T:T,MATCH(TEXT(A2034,"YYYY-MM-DD"),'Price Data'!S:S,0)),"")</f>
        <v>2.0299999999999998</v>
      </c>
      <c r="O2034" s="10" cm="1">
        <f t="array" ref="O2034">IFERROR(IF(ISNUMBER(N2034),(N2034-INDEX('Price Data'!T:T,MATCH(TEXT(A2034,"YYYY-MM-DD"),'Price Data'!S:S,0)+1))/INDEX('Price Data'!T:T,MATCH(TEXT(A2034,"YYYY-MM-DD"),'Price Data'!S:S,0)+1),""),"")</f>
        <v>-1.4563106796116625E-2</v>
      </c>
    </row>
    <row r="2035" spans="1:15" x14ac:dyDescent="0.3">
      <c r="A2035" s="8">
        <v>43854</v>
      </c>
      <c r="B2035" s="34">
        <f>IFERROR(INDEX('Price Data'!B:B,MATCH(TEXT(A2035,"YYYY-MM-DD"),'Price Data'!A:A,0)),"")</f>
        <v>23969</v>
      </c>
      <c r="C2035" s="10" cm="1">
        <f t="array" ref="C2035">IFERROR(IF(ISNUMBER(B2035),(B2035-INDEX('Price Data'!B:B,MATCH(TEXT(A2035,"YYYY-MM-DD"),'Price Data'!A:A,0)+1))/INDEX('Price Data'!B:B,MATCH(TEXT(A2035,"YYYY-MM-DD"),'Price Data'!A:A,0)+1),""),"")</f>
        <v>1.1051588138524486E-2</v>
      </c>
      <c r="D2035" s="34">
        <f>IFERROR(INDEX('Price Data'!E:E,MATCH(TEXT(A2035,"YYYY-MM-DD"),'Price Data'!D:D,0)),"")</f>
        <v>12.44</v>
      </c>
      <c r="E2035" s="10" cm="1">
        <f t="array" ref="E2035">IFERROR(IF(ISNUMBER(D2035),(D2035-INDEX('Price Data'!E:E,MATCH(TEXT(A2035,"YYYY-MM-DD"),'Price Data'!D:D,0)+1))/INDEX('Price Data'!E:E,MATCH(TEXT(A2035,"YYYY-MM-DD"),'Price Data'!D:D,0)+1),""),"")</f>
        <v>-9.5541401273886144E-3</v>
      </c>
      <c r="F2035" s="34">
        <f>IFERROR(INDEX('Price Data'!H:H,MATCH(TEXT(A2035,"YYYY-MM-DD"),'Price Data'!G:G,0)),"")</f>
        <v>179</v>
      </c>
      <c r="G2035" s="10" cm="1">
        <f t="array" ref="G2035">IFERROR(IF(ISNUMBER(F2035),(F2035-INDEX('Price Data'!H:H,MATCH(TEXT(A2035,"YYYY-MM-DD"),'Price Data'!G:G,0)+1))/INDEX('Price Data'!H:H,MATCH(TEXT(A2035,"YYYY-MM-DD"),'Price Data'!G:G,0)+1),""),"")</f>
        <v>-1.7563101277109222E-2</v>
      </c>
      <c r="H2035" s="34">
        <f>IFERROR(INDEX('Price Data'!K:K,MATCH(TEXT(A2035,"YYYY-MM-DD"),'Price Data'!J:J,0)),"")</f>
        <v>2.2799999999999998</v>
      </c>
      <c r="I2035" s="10" cm="1">
        <f t="array" ref="I2035">IFERROR(IF(ISNUMBER(H2035),(H2035-INDEX('Price Data'!K:K,MATCH(TEXT(A2035,"YYYY-MM-DD"),'Price Data'!J:J,0)+1))/INDEX('Price Data'!K:K,MATCH(TEXT(A2035,"YYYY-MM-DD"),'Price Data'!J:J,0)+1),""),"")</f>
        <v>4.4052863436122407E-3</v>
      </c>
      <c r="J2035" s="34">
        <f>IFERROR(INDEX('Price Data'!N:N,MATCH(TEXT(A2035,"YYYY-MM-DD"),'Price Data'!M:M,0)),"")</f>
        <v>3.02</v>
      </c>
      <c r="K2035" s="10" cm="1">
        <f t="array" ref="K2035">IFERROR(IF(ISNUMBER(J2035),(J2035-INDEX('Price Data'!N:N,MATCH(TEXT(A2035,"YYYY-MM-DD"),'Price Data'!M:M,0)+1))/INDEX('Price Data'!N:N,MATCH(TEXT(A2035,"YYYY-MM-DD"),'Price Data'!M:M,0)+1),""),"")</f>
        <v>0</v>
      </c>
      <c r="L2035" s="34">
        <f>IFERROR(INDEX('Price Data'!Q:Q,MATCH(TEXT(A2035,"YYYY-MM-DD"),'Price Data'!P:P,0)),"")</f>
        <v>1.95</v>
      </c>
      <c r="M2035" s="10" cm="1">
        <f t="array" ref="M2035">IFERROR(IF(ISNUMBER(L2035),(L2035-INDEX('Price Data'!Q:Q,MATCH(TEXT(A2035,"YYYY-MM-DD"),'Price Data'!P:P,0)+1))/INDEX('Price Data'!Q:Q,MATCH(TEXT(A2035,"YYYY-MM-DD"),'Price Data'!P:P,0)+1),""),"")</f>
        <v>-1.01522842639594E-2</v>
      </c>
      <c r="N2035" s="34">
        <f>IFERROR(INDEX('Price Data'!T:T,MATCH(TEXT(A2035,"YYYY-MM-DD"),'Price Data'!S:S,0)),"")</f>
        <v>2.0299999999999998</v>
      </c>
      <c r="O2035" s="10" cm="1">
        <f t="array" ref="O2035">IFERROR(IF(ISNUMBER(N2035),(N2035-INDEX('Price Data'!T:T,MATCH(TEXT(A2035,"YYYY-MM-DD"),'Price Data'!S:S,0)+1))/INDEX('Price Data'!T:T,MATCH(TEXT(A2035,"YYYY-MM-DD"),'Price Data'!S:S,0)+1),""),"")</f>
        <v>0</v>
      </c>
    </row>
    <row r="2036" spans="1:15" x14ac:dyDescent="0.3">
      <c r="A2036" s="8">
        <v>43855</v>
      </c>
      <c r="B2036" s="34" t="str">
        <f>IFERROR(INDEX('Price Data'!B:B,MATCH(TEXT(A2036,"YYYY-MM-DD"),'Price Data'!A:A,0)),"")</f>
        <v/>
      </c>
      <c r="C2036" s="10" t="str" cm="1">
        <f t="array" ref="C2036">IFERROR(IF(ISNUMBER(B2036),(B2036-INDEX('Price Data'!B:B,MATCH(TEXT(A2036,"YYYY-MM-DD"),'Price Data'!A:A,0)+1))/INDEX('Price Data'!B:B,MATCH(TEXT(A2036,"YYYY-MM-DD"),'Price Data'!A:A,0)+1),""),"")</f>
        <v/>
      </c>
      <c r="D2036" s="34" t="str">
        <f>IFERROR(INDEX('Price Data'!E:E,MATCH(TEXT(A2036,"YYYY-MM-DD"),'Price Data'!D:D,0)),"")</f>
        <v/>
      </c>
      <c r="E2036" s="10" t="str" cm="1">
        <f t="array" ref="E2036">IFERROR(IF(ISNUMBER(D2036),(D2036-INDEX('Price Data'!E:E,MATCH(TEXT(A2036,"YYYY-MM-DD"),'Price Data'!D:D,0)+1))/INDEX('Price Data'!E:E,MATCH(TEXT(A2036,"YYYY-MM-DD"),'Price Data'!D:D,0)+1),""),"")</f>
        <v/>
      </c>
      <c r="F2036" s="34" t="str">
        <f>IFERROR(INDEX('Price Data'!H:H,MATCH(TEXT(A2036,"YYYY-MM-DD"),'Price Data'!G:G,0)),"")</f>
        <v/>
      </c>
      <c r="G2036" s="10" t="str" cm="1">
        <f t="array" ref="G2036">IFERROR(IF(ISNUMBER(F2036),(F2036-INDEX('Price Data'!H:H,MATCH(TEXT(A2036,"YYYY-MM-DD"),'Price Data'!G:G,0)+1))/INDEX('Price Data'!H:H,MATCH(TEXT(A2036,"YYYY-MM-DD"),'Price Data'!G:G,0)+1),""),"")</f>
        <v/>
      </c>
      <c r="H2036" s="34" t="str">
        <f>IFERROR(INDEX('Price Data'!K:K,MATCH(TEXT(A2036,"YYYY-MM-DD"),'Price Data'!J:J,0)),"")</f>
        <v/>
      </c>
      <c r="I2036" s="10" t="str" cm="1">
        <f t="array" ref="I2036">IFERROR(IF(ISNUMBER(H2036),(H2036-INDEX('Price Data'!K:K,MATCH(TEXT(A2036,"YYYY-MM-DD"),'Price Data'!J:J,0)+1))/INDEX('Price Data'!K:K,MATCH(TEXT(A2036,"YYYY-MM-DD"),'Price Data'!J:J,0)+1),""),"")</f>
        <v/>
      </c>
      <c r="J2036" s="34" t="str">
        <f>IFERROR(INDEX('Price Data'!N:N,MATCH(TEXT(A2036,"YYYY-MM-DD"),'Price Data'!M:M,0)),"")</f>
        <v/>
      </c>
      <c r="K2036" s="10" t="str" cm="1">
        <f t="array" ref="K2036">IFERROR(IF(ISNUMBER(J2036),(J2036-INDEX('Price Data'!N:N,MATCH(TEXT(A2036,"YYYY-MM-DD"),'Price Data'!M:M,0)+1))/INDEX('Price Data'!N:N,MATCH(TEXT(A2036,"YYYY-MM-DD"),'Price Data'!M:M,0)+1),""),"")</f>
        <v/>
      </c>
      <c r="L2036" s="34" t="str">
        <f>IFERROR(INDEX('Price Data'!Q:Q,MATCH(TEXT(A2036,"YYYY-MM-DD"),'Price Data'!P:P,0)),"")</f>
        <v/>
      </c>
      <c r="M2036" s="10" t="str" cm="1">
        <f t="array" ref="M2036">IFERROR(IF(ISNUMBER(L2036),(L2036-INDEX('Price Data'!Q:Q,MATCH(TEXT(A2036,"YYYY-MM-DD"),'Price Data'!P:P,0)+1))/INDEX('Price Data'!Q:Q,MATCH(TEXT(A2036,"YYYY-MM-DD"),'Price Data'!P:P,0)+1),""),"")</f>
        <v/>
      </c>
      <c r="N2036" s="34" t="str">
        <f>IFERROR(INDEX('Price Data'!T:T,MATCH(TEXT(A2036,"YYYY-MM-DD"),'Price Data'!S:S,0)),"")</f>
        <v/>
      </c>
      <c r="O2036" s="10" t="str" cm="1">
        <f t="array" ref="O2036">IFERROR(IF(ISNUMBER(N2036),(N2036-INDEX('Price Data'!T:T,MATCH(TEXT(A2036,"YYYY-MM-DD"),'Price Data'!S:S,0)+1))/INDEX('Price Data'!T:T,MATCH(TEXT(A2036,"YYYY-MM-DD"),'Price Data'!S:S,0)+1),""),"")</f>
        <v/>
      </c>
    </row>
    <row r="2037" spans="1:15" x14ac:dyDescent="0.3">
      <c r="A2037" s="8">
        <v>43856</v>
      </c>
      <c r="B2037" s="34" t="str">
        <f>IFERROR(INDEX('Price Data'!B:B,MATCH(TEXT(A2037,"YYYY-MM-DD"),'Price Data'!A:A,0)),"")</f>
        <v/>
      </c>
      <c r="C2037" s="10" t="str" cm="1">
        <f t="array" ref="C2037">IFERROR(IF(ISNUMBER(B2037),(B2037-INDEX('Price Data'!B:B,MATCH(TEXT(A2037,"YYYY-MM-DD"),'Price Data'!A:A,0)+1))/INDEX('Price Data'!B:B,MATCH(TEXT(A2037,"YYYY-MM-DD"),'Price Data'!A:A,0)+1),""),"")</f>
        <v/>
      </c>
      <c r="D2037" s="34" t="str">
        <f>IFERROR(INDEX('Price Data'!E:E,MATCH(TEXT(A2037,"YYYY-MM-DD"),'Price Data'!D:D,0)),"")</f>
        <v/>
      </c>
      <c r="E2037" s="10" t="str" cm="1">
        <f t="array" ref="E2037">IFERROR(IF(ISNUMBER(D2037),(D2037-INDEX('Price Data'!E:E,MATCH(TEXT(A2037,"YYYY-MM-DD"),'Price Data'!D:D,0)+1))/INDEX('Price Data'!E:E,MATCH(TEXT(A2037,"YYYY-MM-DD"),'Price Data'!D:D,0)+1),""),"")</f>
        <v/>
      </c>
      <c r="F2037" s="34" t="str">
        <f>IFERROR(INDEX('Price Data'!H:H,MATCH(TEXT(A2037,"YYYY-MM-DD"),'Price Data'!G:G,0)),"")</f>
        <v/>
      </c>
      <c r="G2037" s="10" t="str" cm="1">
        <f t="array" ref="G2037">IFERROR(IF(ISNUMBER(F2037),(F2037-INDEX('Price Data'!H:H,MATCH(TEXT(A2037,"YYYY-MM-DD"),'Price Data'!G:G,0)+1))/INDEX('Price Data'!H:H,MATCH(TEXT(A2037,"YYYY-MM-DD"),'Price Data'!G:G,0)+1),""),"")</f>
        <v/>
      </c>
      <c r="H2037" s="34" t="str">
        <f>IFERROR(INDEX('Price Data'!K:K,MATCH(TEXT(A2037,"YYYY-MM-DD"),'Price Data'!J:J,0)),"")</f>
        <v/>
      </c>
      <c r="I2037" s="10" t="str" cm="1">
        <f t="array" ref="I2037">IFERROR(IF(ISNUMBER(H2037),(H2037-INDEX('Price Data'!K:K,MATCH(TEXT(A2037,"YYYY-MM-DD"),'Price Data'!J:J,0)+1))/INDEX('Price Data'!K:K,MATCH(TEXT(A2037,"YYYY-MM-DD"),'Price Data'!J:J,0)+1),""),"")</f>
        <v/>
      </c>
      <c r="J2037" s="34" t="str">
        <f>IFERROR(INDEX('Price Data'!N:N,MATCH(TEXT(A2037,"YYYY-MM-DD"),'Price Data'!M:M,0)),"")</f>
        <v/>
      </c>
      <c r="K2037" s="10" t="str" cm="1">
        <f t="array" ref="K2037">IFERROR(IF(ISNUMBER(J2037),(J2037-INDEX('Price Data'!N:N,MATCH(TEXT(A2037,"YYYY-MM-DD"),'Price Data'!M:M,0)+1))/INDEX('Price Data'!N:N,MATCH(TEXT(A2037,"YYYY-MM-DD"),'Price Data'!M:M,0)+1),""),"")</f>
        <v/>
      </c>
      <c r="L2037" s="34" t="str">
        <f>IFERROR(INDEX('Price Data'!Q:Q,MATCH(TEXT(A2037,"YYYY-MM-DD"),'Price Data'!P:P,0)),"")</f>
        <v/>
      </c>
      <c r="M2037" s="10" t="str" cm="1">
        <f t="array" ref="M2037">IFERROR(IF(ISNUMBER(L2037),(L2037-INDEX('Price Data'!Q:Q,MATCH(TEXT(A2037,"YYYY-MM-DD"),'Price Data'!P:P,0)+1))/INDEX('Price Data'!Q:Q,MATCH(TEXT(A2037,"YYYY-MM-DD"),'Price Data'!P:P,0)+1),""),"")</f>
        <v/>
      </c>
      <c r="N2037" s="34" t="str">
        <f>IFERROR(INDEX('Price Data'!T:T,MATCH(TEXT(A2037,"YYYY-MM-DD"),'Price Data'!S:S,0)),"")</f>
        <v/>
      </c>
      <c r="O2037" s="10" t="str" cm="1">
        <f t="array" ref="O2037">IFERROR(IF(ISNUMBER(N2037),(N2037-INDEX('Price Data'!T:T,MATCH(TEXT(A2037,"YYYY-MM-DD"),'Price Data'!S:S,0)+1))/INDEX('Price Data'!T:T,MATCH(TEXT(A2037,"YYYY-MM-DD"),'Price Data'!S:S,0)+1),""),"")</f>
        <v/>
      </c>
    </row>
    <row r="2038" spans="1:15" x14ac:dyDescent="0.3">
      <c r="A2038" s="8">
        <v>43857</v>
      </c>
      <c r="B2038" s="34">
        <f>IFERROR(INDEX('Price Data'!B:B,MATCH(TEXT(A2038,"YYYY-MM-DD"),'Price Data'!A:A,0)),"")</f>
        <v>23416</v>
      </c>
      <c r="C2038" s="10" cm="1">
        <f t="array" ref="C2038">IFERROR(IF(ISNUMBER(B2038),(B2038-INDEX('Price Data'!B:B,MATCH(TEXT(A2038,"YYYY-MM-DD"),'Price Data'!A:A,0)+1))/INDEX('Price Data'!B:B,MATCH(TEXT(A2038,"YYYY-MM-DD"),'Price Data'!A:A,0)+1),""),"")</f>
        <v>-2.3071467311944593E-2</v>
      </c>
      <c r="D2038" s="34">
        <f>IFERROR(INDEX('Price Data'!E:E,MATCH(TEXT(A2038,"YYYY-MM-DD"),'Price Data'!D:D,0)),"")</f>
        <v>12.34</v>
      </c>
      <c r="E2038" s="10" cm="1">
        <f t="array" ref="E2038">IFERROR(IF(ISNUMBER(D2038),(D2038-INDEX('Price Data'!E:E,MATCH(TEXT(A2038,"YYYY-MM-DD"),'Price Data'!D:D,0)+1))/INDEX('Price Data'!E:E,MATCH(TEXT(A2038,"YYYY-MM-DD"),'Price Data'!D:D,0)+1),""),"")</f>
        <v>-8.0385852090031872E-3</v>
      </c>
      <c r="F2038" s="34">
        <f>IFERROR(INDEX('Price Data'!H:H,MATCH(TEXT(A2038,"YYYY-MM-DD"),'Price Data'!G:G,0)),"")</f>
        <v>183.89999399999999</v>
      </c>
      <c r="G2038" s="10" cm="1">
        <f t="array" ref="G2038">IFERROR(IF(ISNUMBER(F2038),(F2038-INDEX('Price Data'!H:H,MATCH(TEXT(A2038,"YYYY-MM-DD"),'Price Data'!G:G,0)+1))/INDEX('Price Data'!H:H,MATCH(TEXT(A2038,"YYYY-MM-DD"),'Price Data'!G:G,0)+1),""),"")</f>
        <v>2.737426815642454E-2</v>
      </c>
      <c r="H2038" s="34">
        <f>IFERROR(INDEX('Price Data'!K:K,MATCH(TEXT(A2038,"YYYY-MM-DD"),'Price Data'!J:J,0)),"")</f>
        <v>2.2599999999999998</v>
      </c>
      <c r="I2038" s="10" cm="1">
        <f t="array" ref="I2038">IFERROR(IF(ISNUMBER(H2038),(H2038-INDEX('Price Data'!K:K,MATCH(TEXT(A2038,"YYYY-MM-DD"),'Price Data'!J:J,0)+1))/INDEX('Price Data'!K:K,MATCH(TEXT(A2038,"YYYY-MM-DD"),'Price Data'!J:J,0)+1),""),"")</f>
        <v>-8.7719298245614117E-3</v>
      </c>
      <c r="J2038" s="34">
        <f>IFERROR(INDEX('Price Data'!N:N,MATCH(TEXT(A2038,"YYYY-MM-DD"),'Price Data'!M:M,0)),"")</f>
        <v>3</v>
      </c>
      <c r="K2038" s="10" cm="1">
        <f t="array" ref="K2038">IFERROR(IF(ISNUMBER(J2038),(J2038-INDEX('Price Data'!N:N,MATCH(TEXT(A2038,"YYYY-MM-DD"),'Price Data'!M:M,0)+1))/INDEX('Price Data'!N:N,MATCH(TEXT(A2038,"YYYY-MM-DD"),'Price Data'!M:M,0)+1),""),"")</f>
        <v>-6.6225165562913968E-3</v>
      </c>
      <c r="L2038" s="34">
        <f>IFERROR(INDEX('Price Data'!Q:Q,MATCH(TEXT(A2038,"YYYY-MM-DD"),'Price Data'!P:P,0)),"")</f>
        <v>1.95</v>
      </c>
      <c r="M2038" s="10" cm="1">
        <f t="array" ref="M2038">IFERROR(IF(ISNUMBER(L2038),(L2038-INDEX('Price Data'!Q:Q,MATCH(TEXT(A2038,"YYYY-MM-DD"),'Price Data'!P:P,0)+1))/INDEX('Price Data'!Q:Q,MATCH(TEXT(A2038,"YYYY-MM-DD"),'Price Data'!P:P,0)+1),""),"")</f>
        <v>0</v>
      </c>
      <c r="N2038" s="34">
        <f>IFERROR(INDEX('Price Data'!T:T,MATCH(TEXT(A2038,"YYYY-MM-DD"),'Price Data'!S:S,0)),"")</f>
        <v>2</v>
      </c>
      <c r="O2038" s="10" cm="1">
        <f t="array" ref="O2038">IFERROR(IF(ISNUMBER(N2038),(N2038-INDEX('Price Data'!T:T,MATCH(TEXT(A2038,"YYYY-MM-DD"),'Price Data'!S:S,0)+1))/INDEX('Price Data'!T:T,MATCH(TEXT(A2038,"YYYY-MM-DD"),'Price Data'!S:S,0)+1),""),"")</f>
        <v>-1.4778325123152615E-2</v>
      </c>
    </row>
    <row r="2039" spans="1:15" x14ac:dyDescent="0.3">
      <c r="A2039" s="8">
        <v>43858</v>
      </c>
      <c r="B2039" s="34">
        <f>IFERROR(INDEX('Price Data'!B:B,MATCH(TEXT(A2039,"YYYY-MM-DD"),'Price Data'!A:A,0)),"")</f>
        <v>24028</v>
      </c>
      <c r="C2039" s="10" cm="1">
        <f t="array" ref="C2039">IFERROR(IF(ISNUMBER(B2039),(B2039-INDEX('Price Data'!B:B,MATCH(TEXT(A2039,"YYYY-MM-DD"),'Price Data'!A:A,0)+1))/INDEX('Price Data'!B:B,MATCH(TEXT(A2039,"YYYY-MM-DD"),'Price Data'!A:A,0)+1),""),"")</f>
        <v>2.6135975401434915E-2</v>
      </c>
      <c r="D2039" s="34">
        <f>IFERROR(INDEX('Price Data'!E:E,MATCH(TEXT(A2039,"YYYY-MM-DD"),'Price Data'!D:D,0)),"")</f>
        <v>12.64</v>
      </c>
      <c r="E2039" s="10" cm="1">
        <f t="array" ref="E2039">IFERROR(IF(ISNUMBER(D2039),(D2039-INDEX('Price Data'!E:E,MATCH(TEXT(A2039,"YYYY-MM-DD"),'Price Data'!D:D,0)+1))/INDEX('Price Data'!E:E,MATCH(TEXT(A2039,"YYYY-MM-DD"),'Price Data'!D:D,0)+1),""),"")</f>
        <v>2.431118314424641E-2</v>
      </c>
      <c r="F2039" s="34">
        <f>IFERROR(INDEX('Price Data'!H:H,MATCH(TEXT(A2039,"YYYY-MM-DD"),'Price Data'!G:G,0)),"")</f>
        <v>183.5</v>
      </c>
      <c r="G2039" s="10" cm="1">
        <f t="array" ref="G2039">IFERROR(IF(ISNUMBER(F2039),(F2039-INDEX('Price Data'!H:H,MATCH(TEXT(A2039,"YYYY-MM-DD"),'Price Data'!G:G,0)+1))/INDEX('Price Data'!H:H,MATCH(TEXT(A2039,"YYYY-MM-DD"),'Price Data'!G:G,0)+1),""),"")</f>
        <v>-2.175062604950343E-3</v>
      </c>
      <c r="H2039" s="34">
        <f>IFERROR(INDEX('Price Data'!K:K,MATCH(TEXT(A2039,"YYYY-MM-DD"),'Price Data'!J:J,0)),"")</f>
        <v>2.31</v>
      </c>
      <c r="I2039" s="10" cm="1">
        <f t="array" ref="I2039">IFERROR(IF(ISNUMBER(H2039),(H2039-INDEX('Price Data'!K:K,MATCH(TEXT(A2039,"YYYY-MM-DD"),'Price Data'!J:J,0)+1))/INDEX('Price Data'!K:K,MATCH(TEXT(A2039,"YYYY-MM-DD"),'Price Data'!J:J,0)+1),""),"")</f>
        <v>2.2123893805309856E-2</v>
      </c>
      <c r="J2039" s="34">
        <f>IFERROR(INDEX('Price Data'!N:N,MATCH(TEXT(A2039,"YYYY-MM-DD"),'Price Data'!M:M,0)),"")</f>
        <v>3.06</v>
      </c>
      <c r="K2039" s="10" cm="1">
        <f t="array" ref="K2039">IFERROR(IF(ISNUMBER(J2039),(J2039-INDEX('Price Data'!N:N,MATCH(TEXT(A2039,"YYYY-MM-DD"),'Price Data'!M:M,0)+1))/INDEX('Price Data'!N:N,MATCH(TEXT(A2039,"YYYY-MM-DD"),'Price Data'!M:M,0)+1),""),"")</f>
        <v>2.0000000000000018E-2</v>
      </c>
      <c r="L2039" s="34">
        <f>IFERROR(INDEX('Price Data'!Q:Q,MATCH(TEXT(A2039,"YYYY-MM-DD"),'Price Data'!P:P,0)),"")</f>
        <v>1.99</v>
      </c>
      <c r="M2039" s="10" cm="1">
        <f t="array" ref="M2039">IFERROR(IF(ISNUMBER(L2039),(L2039-INDEX('Price Data'!Q:Q,MATCH(TEXT(A2039,"YYYY-MM-DD"),'Price Data'!P:P,0)+1))/INDEX('Price Data'!Q:Q,MATCH(TEXT(A2039,"YYYY-MM-DD"),'Price Data'!P:P,0)+1),""),"")</f>
        <v>2.051282051282053E-2</v>
      </c>
      <c r="N2039" s="34">
        <f>IFERROR(INDEX('Price Data'!T:T,MATCH(TEXT(A2039,"YYYY-MM-DD"),'Price Data'!S:S,0)),"")</f>
        <v>2.02</v>
      </c>
      <c r="O2039" s="10" cm="1">
        <f t="array" ref="O2039">IFERROR(IF(ISNUMBER(N2039),(N2039-INDEX('Price Data'!T:T,MATCH(TEXT(A2039,"YYYY-MM-DD"),'Price Data'!S:S,0)+1))/INDEX('Price Data'!T:T,MATCH(TEXT(A2039,"YYYY-MM-DD"),'Price Data'!S:S,0)+1),""),"")</f>
        <v>1.0000000000000009E-2</v>
      </c>
    </row>
    <row r="2040" spans="1:15" x14ac:dyDescent="0.3">
      <c r="A2040" s="8">
        <v>43859</v>
      </c>
      <c r="B2040" s="34">
        <f>IFERROR(INDEX('Price Data'!B:B,MATCH(TEXT(A2040,"YYYY-MM-DD"),'Price Data'!A:A,0)),"")</f>
        <v>24165</v>
      </c>
      <c r="C2040" s="10" cm="1">
        <f t="array" ref="C2040">IFERROR(IF(ISNUMBER(B2040),(B2040-INDEX('Price Data'!B:B,MATCH(TEXT(A2040,"YYYY-MM-DD"),'Price Data'!A:A,0)+1))/INDEX('Price Data'!B:B,MATCH(TEXT(A2040,"YYYY-MM-DD"),'Price Data'!A:A,0)+1),""),"")</f>
        <v>5.7016813717329778E-3</v>
      </c>
      <c r="D2040" s="34">
        <f>IFERROR(INDEX('Price Data'!E:E,MATCH(TEXT(A2040,"YYYY-MM-DD"),'Price Data'!D:D,0)),"")</f>
        <v>12.64</v>
      </c>
      <c r="E2040" s="10" cm="1">
        <f t="array" ref="E2040">IFERROR(IF(ISNUMBER(D2040),(D2040-INDEX('Price Data'!E:E,MATCH(TEXT(A2040,"YYYY-MM-DD"),'Price Data'!D:D,0)+1))/INDEX('Price Data'!E:E,MATCH(TEXT(A2040,"YYYY-MM-DD"),'Price Data'!D:D,0)+1),""),"")</f>
        <v>0</v>
      </c>
      <c r="F2040" s="34">
        <f>IFERROR(INDEX('Price Data'!H:H,MATCH(TEXT(A2040,"YYYY-MM-DD"),'Price Data'!G:G,0)),"")</f>
        <v>181.10000600000001</v>
      </c>
      <c r="G2040" s="10" cm="1">
        <f t="array" ref="G2040">IFERROR(IF(ISNUMBER(F2040),(F2040-INDEX('Price Data'!H:H,MATCH(TEXT(A2040,"YYYY-MM-DD"),'Price Data'!G:G,0)+1))/INDEX('Price Data'!H:H,MATCH(TEXT(A2040,"YYYY-MM-DD"),'Price Data'!G:G,0)+1),""),"")</f>
        <v>-1.3078986376021756E-2</v>
      </c>
      <c r="H2040" s="34">
        <f>IFERROR(INDEX('Price Data'!K:K,MATCH(TEXT(A2040,"YYYY-MM-DD"),'Price Data'!J:J,0)),"")</f>
        <v>2.3199999999999998</v>
      </c>
      <c r="I2040" s="10" cm="1">
        <f t="array" ref="I2040">IFERROR(IF(ISNUMBER(H2040),(H2040-INDEX('Price Data'!K:K,MATCH(TEXT(A2040,"YYYY-MM-DD"),'Price Data'!J:J,0)+1))/INDEX('Price Data'!K:K,MATCH(TEXT(A2040,"YYYY-MM-DD"),'Price Data'!J:J,0)+1),""),"")</f>
        <v>4.3290043290042362E-3</v>
      </c>
      <c r="J2040" s="34">
        <f>IFERROR(INDEX('Price Data'!N:N,MATCH(TEXT(A2040,"YYYY-MM-DD"),'Price Data'!M:M,0)),"")</f>
        <v>3.03</v>
      </c>
      <c r="K2040" s="10" cm="1">
        <f t="array" ref="K2040">IFERROR(IF(ISNUMBER(J2040),(J2040-INDEX('Price Data'!N:N,MATCH(TEXT(A2040,"YYYY-MM-DD"),'Price Data'!M:M,0)+1))/INDEX('Price Data'!N:N,MATCH(TEXT(A2040,"YYYY-MM-DD"),'Price Data'!M:M,0)+1),""),"")</f>
        <v>-9.8039215686275324E-3</v>
      </c>
      <c r="L2040" s="34">
        <f>IFERROR(INDEX('Price Data'!Q:Q,MATCH(TEXT(A2040,"YYYY-MM-DD"),'Price Data'!P:P,0)),"")</f>
        <v>2.02</v>
      </c>
      <c r="M2040" s="10" cm="1">
        <f t="array" ref="M2040">IFERROR(IF(ISNUMBER(L2040),(L2040-INDEX('Price Data'!Q:Q,MATCH(TEXT(A2040,"YYYY-MM-DD"),'Price Data'!P:P,0)+1))/INDEX('Price Data'!Q:Q,MATCH(TEXT(A2040,"YYYY-MM-DD"),'Price Data'!P:P,0)+1),""),"")</f>
        <v>1.5075376884422124E-2</v>
      </c>
      <c r="N2040" s="34">
        <f>IFERROR(INDEX('Price Data'!T:T,MATCH(TEXT(A2040,"YYYY-MM-DD"),'Price Data'!S:S,0)),"")</f>
        <v>2.02</v>
      </c>
      <c r="O2040" s="10" cm="1">
        <f t="array" ref="O2040">IFERROR(IF(ISNUMBER(N2040),(N2040-INDEX('Price Data'!T:T,MATCH(TEXT(A2040,"YYYY-MM-DD"),'Price Data'!S:S,0)+1))/INDEX('Price Data'!T:T,MATCH(TEXT(A2040,"YYYY-MM-DD"),'Price Data'!S:S,0)+1),""),"")</f>
        <v>0</v>
      </c>
    </row>
    <row r="2041" spans="1:15" x14ac:dyDescent="0.3">
      <c r="A2041" s="8">
        <v>43860</v>
      </c>
      <c r="B2041" s="34">
        <f>IFERROR(INDEX('Price Data'!B:B,MATCH(TEXT(A2041,"YYYY-MM-DD"),'Price Data'!A:A,0)),"")</f>
        <v>23781</v>
      </c>
      <c r="C2041" s="10" cm="1">
        <f t="array" ref="C2041">IFERROR(IF(ISNUMBER(B2041),(B2041-INDEX('Price Data'!B:B,MATCH(TEXT(A2041,"YYYY-MM-DD"),'Price Data'!A:A,0)+1))/INDEX('Price Data'!B:B,MATCH(TEXT(A2041,"YYYY-MM-DD"),'Price Data'!A:A,0)+1),""),"")</f>
        <v>-1.5890751086281813E-2</v>
      </c>
      <c r="D2041" s="34">
        <f>IFERROR(INDEX('Price Data'!E:E,MATCH(TEXT(A2041,"YYYY-MM-DD"),'Price Data'!D:D,0)),"")</f>
        <v>12.38</v>
      </c>
      <c r="E2041" s="10" cm="1">
        <f t="array" ref="E2041">IFERROR(IF(ISNUMBER(D2041),(D2041-INDEX('Price Data'!E:E,MATCH(TEXT(A2041,"YYYY-MM-DD"),'Price Data'!D:D,0)+1))/INDEX('Price Data'!E:E,MATCH(TEXT(A2041,"YYYY-MM-DD"),'Price Data'!D:D,0)+1),""),"")</f>
        <v>-2.0569620253164538E-2</v>
      </c>
      <c r="F2041" s="34">
        <f>IFERROR(INDEX('Price Data'!H:H,MATCH(TEXT(A2041,"YYYY-MM-DD"),'Price Data'!G:G,0)),"")</f>
        <v>174</v>
      </c>
      <c r="G2041" s="10" cm="1">
        <f t="array" ref="G2041">IFERROR(IF(ISNUMBER(F2041),(F2041-INDEX('Price Data'!H:H,MATCH(TEXT(A2041,"YYYY-MM-DD"),'Price Data'!G:G,0)+1))/INDEX('Price Data'!H:H,MATCH(TEXT(A2041,"YYYY-MM-DD"),'Price Data'!G:G,0)+1),""),"")</f>
        <v>-3.9204891025790507E-2</v>
      </c>
      <c r="H2041" s="34">
        <f>IFERROR(INDEX('Price Data'!K:K,MATCH(TEXT(A2041,"YYYY-MM-DD"),'Price Data'!J:J,0)),"")</f>
        <v>2.29</v>
      </c>
      <c r="I2041" s="10" cm="1">
        <f t="array" ref="I2041">IFERROR(IF(ISNUMBER(H2041),(H2041-INDEX('Price Data'!K:K,MATCH(TEXT(A2041,"YYYY-MM-DD"),'Price Data'!J:J,0)+1))/INDEX('Price Data'!K:K,MATCH(TEXT(A2041,"YYYY-MM-DD"),'Price Data'!J:J,0)+1),""),"")</f>
        <v>-1.2931034482758537E-2</v>
      </c>
      <c r="J2041" s="34">
        <f>IFERROR(INDEX('Price Data'!N:N,MATCH(TEXT(A2041,"YYYY-MM-DD"),'Price Data'!M:M,0)),"")</f>
        <v>2.93</v>
      </c>
      <c r="K2041" s="10" cm="1">
        <f t="array" ref="K2041">IFERROR(IF(ISNUMBER(J2041),(J2041-INDEX('Price Data'!N:N,MATCH(TEXT(A2041,"YYYY-MM-DD"),'Price Data'!M:M,0)+1))/INDEX('Price Data'!N:N,MATCH(TEXT(A2041,"YYYY-MM-DD"),'Price Data'!M:M,0)+1),""),"")</f>
        <v>-3.3003300330032889E-2</v>
      </c>
      <c r="L2041" s="34">
        <f>IFERROR(INDEX('Price Data'!Q:Q,MATCH(TEXT(A2041,"YYYY-MM-DD"),'Price Data'!P:P,0)),"")</f>
        <v>1.95</v>
      </c>
      <c r="M2041" s="10" cm="1">
        <f t="array" ref="M2041">IFERROR(IF(ISNUMBER(L2041),(L2041-INDEX('Price Data'!Q:Q,MATCH(TEXT(A2041,"YYYY-MM-DD"),'Price Data'!P:P,0)+1))/INDEX('Price Data'!Q:Q,MATCH(TEXT(A2041,"YYYY-MM-DD"),'Price Data'!P:P,0)+1),""),"")</f>
        <v>-3.4653465346534684E-2</v>
      </c>
      <c r="N2041" s="34">
        <f>IFERROR(INDEX('Price Data'!T:T,MATCH(TEXT(A2041,"YYYY-MM-DD"),'Price Data'!S:S,0)),"")</f>
        <v>2</v>
      </c>
      <c r="O2041" s="10" cm="1">
        <f t="array" ref="O2041">IFERROR(IF(ISNUMBER(N2041),(N2041-INDEX('Price Data'!T:T,MATCH(TEXT(A2041,"YYYY-MM-DD"),'Price Data'!S:S,0)+1))/INDEX('Price Data'!T:T,MATCH(TEXT(A2041,"YYYY-MM-DD"),'Price Data'!S:S,0)+1),""),"")</f>
        <v>-9.9009900990099098E-3</v>
      </c>
    </row>
    <row r="2042" spans="1:15" x14ac:dyDescent="0.3">
      <c r="A2042" s="8">
        <v>43861</v>
      </c>
      <c r="B2042" s="34">
        <f>IFERROR(INDEX('Price Data'!B:B,MATCH(TEXT(A2042,"YYYY-MM-DD"),'Price Data'!A:A,0)),"")</f>
        <v>23237</v>
      </c>
      <c r="C2042" s="10" cm="1">
        <f t="array" ref="C2042">IFERROR(IF(ISNUMBER(B2042),(B2042-INDEX('Price Data'!B:B,MATCH(TEXT(A2042,"YYYY-MM-DD"),'Price Data'!A:A,0)+1))/INDEX('Price Data'!B:B,MATCH(TEXT(A2042,"YYYY-MM-DD"),'Price Data'!A:A,0)+1),""),"")</f>
        <v>-2.2875404734872377E-2</v>
      </c>
      <c r="D2042" s="34">
        <f>IFERROR(INDEX('Price Data'!E:E,MATCH(TEXT(A2042,"YYYY-MM-DD"),'Price Data'!D:D,0)),"")</f>
        <v>12.08</v>
      </c>
      <c r="E2042" s="10" cm="1">
        <f t="array" ref="E2042">IFERROR(IF(ISNUMBER(D2042),(D2042-INDEX('Price Data'!E:E,MATCH(TEXT(A2042,"YYYY-MM-DD"),'Price Data'!D:D,0)+1))/INDEX('Price Data'!E:E,MATCH(TEXT(A2042,"YYYY-MM-DD"),'Price Data'!D:D,0)+1),""),"")</f>
        <v>-2.4232633279483093E-2</v>
      </c>
      <c r="F2042" s="34">
        <f>IFERROR(INDEX('Price Data'!H:H,MATCH(TEXT(A2042,"YYYY-MM-DD"),'Price Data'!G:G,0)),"")</f>
        <v>169.5</v>
      </c>
      <c r="G2042" s="10" cm="1">
        <f t="array" ref="G2042">IFERROR(IF(ISNUMBER(F2042),(F2042-INDEX('Price Data'!H:H,MATCH(TEXT(A2042,"YYYY-MM-DD"),'Price Data'!G:G,0)+1))/INDEX('Price Data'!H:H,MATCH(TEXT(A2042,"YYYY-MM-DD"),'Price Data'!G:G,0)+1),""),"")</f>
        <v>-2.5862068965517241E-2</v>
      </c>
      <c r="H2042" s="34">
        <f>IFERROR(INDEX('Price Data'!K:K,MATCH(TEXT(A2042,"YYYY-MM-DD"),'Price Data'!J:J,0)),"")</f>
        <v>2.25</v>
      </c>
      <c r="I2042" s="10" cm="1">
        <f t="array" ref="I2042">IFERROR(IF(ISNUMBER(H2042),(H2042-INDEX('Price Data'!K:K,MATCH(TEXT(A2042,"YYYY-MM-DD"),'Price Data'!J:J,0)+1))/INDEX('Price Data'!K:K,MATCH(TEXT(A2042,"YYYY-MM-DD"),'Price Data'!J:J,0)+1),""),"")</f>
        <v>-1.746724890829696E-2</v>
      </c>
      <c r="J2042" s="34">
        <f>IFERROR(INDEX('Price Data'!N:N,MATCH(TEXT(A2042,"YYYY-MM-DD"),'Price Data'!M:M,0)),"")</f>
        <v>2.81</v>
      </c>
      <c r="K2042" s="10" cm="1">
        <f t="array" ref="K2042">IFERROR(IF(ISNUMBER(J2042),(J2042-INDEX('Price Data'!N:N,MATCH(TEXT(A2042,"YYYY-MM-DD"),'Price Data'!M:M,0)+1))/INDEX('Price Data'!N:N,MATCH(TEXT(A2042,"YYYY-MM-DD"),'Price Data'!M:M,0)+1),""),"")</f>
        <v>-4.095563139931744E-2</v>
      </c>
      <c r="L2042" s="34">
        <f>IFERROR(INDEX('Price Data'!Q:Q,MATCH(TEXT(A2042,"YYYY-MM-DD"),'Price Data'!P:P,0)),"")</f>
        <v>1.85</v>
      </c>
      <c r="M2042" s="10" cm="1">
        <f t="array" ref="M2042">IFERROR(IF(ISNUMBER(L2042),(L2042-INDEX('Price Data'!Q:Q,MATCH(TEXT(A2042,"YYYY-MM-DD"),'Price Data'!P:P,0)+1))/INDEX('Price Data'!Q:Q,MATCH(TEXT(A2042,"YYYY-MM-DD"),'Price Data'!P:P,0)+1),""),"")</f>
        <v>-5.1282051282051218E-2</v>
      </c>
      <c r="N2042" s="34">
        <f>IFERROR(INDEX('Price Data'!T:T,MATCH(TEXT(A2042,"YYYY-MM-DD"),'Price Data'!S:S,0)),"")</f>
        <v>1.94</v>
      </c>
      <c r="O2042" s="10" cm="1">
        <f t="array" ref="O2042">IFERROR(IF(ISNUMBER(N2042),(N2042-INDEX('Price Data'!T:T,MATCH(TEXT(A2042,"YYYY-MM-DD"),'Price Data'!S:S,0)+1))/INDEX('Price Data'!T:T,MATCH(TEXT(A2042,"YYYY-MM-DD"),'Price Data'!S:S,0)+1),""),"")</f>
        <v>-3.0000000000000027E-2</v>
      </c>
    </row>
    <row r="2043" spans="1:15" x14ac:dyDescent="0.3">
      <c r="A2043" s="8">
        <v>43862</v>
      </c>
      <c r="B2043" s="34" t="str">
        <f>IFERROR(INDEX('Price Data'!B:B,MATCH(TEXT(A2043,"YYYY-MM-DD"),'Price Data'!A:A,0)),"")</f>
        <v/>
      </c>
      <c r="C2043" s="10" t="str" cm="1">
        <f t="array" ref="C2043">IFERROR(IF(ISNUMBER(B2043),(B2043-INDEX('Price Data'!B:B,MATCH(TEXT(A2043,"YYYY-MM-DD"),'Price Data'!A:A,0)+1))/INDEX('Price Data'!B:B,MATCH(TEXT(A2043,"YYYY-MM-DD"),'Price Data'!A:A,0)+1),""),"")</f>
        <v/>
      </c>
      <c r="D2043" s="34" t="str">
        <f>IFERROR(INDEX('Price Data'!E:E,MATCH(TEXT(A2043,"YYYY-MM-DD"),'Price Data'!D:D,0)),"")</f>
        <v/>
      </c>
      <c r="E2043" s="10" t="str" cm="1">
        <f t="array" ref="E2043">IFERROR(IF(ISNUMBER(D2043),(D2043-INDEX('Price Data'!E:E,MATCH(TEXT(A2043,"YYYY-MM-DD"),'Price Data'!D:D,0)+1))/INDEX('Price Data'!E:E,MATCH(TEXT(A2043,"YYYY-MM-DD"),'Price Data'!D:D,0)+1),""),"")</f>
        <v/>
      </c>
      <c r="F2043" s="34" t="str">
        <f>IFERROR(INDEX('Price Data'!H:H,MATCH(TEXT(A2043,"YYYY-MM-DD"),'Price Data'!G:G,0)),"")</f>
        <v/>
      </c>
      <c r="G2043" s="10" t="str" cm="1">
        <f t="array" ref="G2043">IFERROR(IF(ISNUMBER(F2043),(F2043-INDEX('Price Data'!H:H,MATCH(TEXT(A2043,"YYYY-MM-DD"),'Price Data'!G:G,0)+1))/INDEX('Price Data'!H:H,MATCH(TEXT(A2043,"YYYY-MM-DD"),'Price Data'!G:G,0)+1),""),"")</f>
        <v/>
      </c>
      <c r="H2043" s="34" t="str">
        <f>IFERROR(INDEX('Price Data'!K:K,MATCH(TEXT(A2043,"YYYY-MM-DD"),'Price Data'!J:J,0)),"")</f>
        <v/>
      </c>
      <c r="I2043" s="10" t="str" cm="1">
        <f t="array" ref="I2043">IFERROR(IF(ISNUMBER(H2043),(H2043-INDEX('Price Data'!K:K,MATCH(TEXT(A2043,"YYYY-MM-DD"),'Price Data'!J:J,0)+1))/INDEX('Price Data'!K:K,MATCH(TEXT(A2043,"YYYY-MM-DD"),'Price Data'!J:J,0)+1),""),"")</f>
        <v/>
      </c>
      <c r="J2043" s="34" t="str">
        <f>IFERROR(INDEX('Price Data'!N:N,MATCH(TEXT(A2043,"YYYY-MM-DD"),'Price Data'!M:M,0)),"")</f>
        <v/>
      </c>
      <c r="K2043" s="10" t="str" cm="1">
        <f t="array" ref="K2043">IFERROR(IF(ISNUMBER(J2043),(J2043-INDEX('Price Data'!N:N,MATCH(TEXT(A2043,"YYYY-MM-DD"),'Price Data'!M:M,0)+1))/INDEX('Price Data'!N:N,MATCH(TEXT(A2043,"YYYY-MM-DD"),'Price Data'!M:M,0)+1),""),"")</f>
        <v/>
      </c>
      <c r="L2043" s="34" t="str">
        <f>IFERROR(INDEX('Price Data'!Q:Q,MATCH(TEXT(A2043,"YYYY-MM-DD"),'Price Data'!P:P,0)),"")</f>
        <v/>
      </c>
      <c r="M2043" s="10" t="str" cm="1">
        <f t="array" ref="M2043">IFERROR(IF(ISNUMBER(L2043),(L2043-INDEX('Price Data'!Q:Q,MATCH(TEXT(A2043,"YYYY-MM-DD"),'Price Data'!P:P,0)+1))/INDEX('Price Data'!Q:Q,MATCH(TEXT(A2043,"YYYY-MM-DD"),'Price Data'!P:P,0)+1),""),"")</f>
        <v/>
      </c>
      <c r="N2043" s="34" t="str">
        <f>IFERROR(INDEX('Price Data'!T:T,MATCH(TEXT(A2043,"YYYY-MM-DD"),'Price Data'!S:S,0)),"")</f>
        <v/>
      </c>
      <c r="O2043" s="10" t="str" cm="1">
        <f t="array" ref="O2043">IFERROR(IF(ISNUMBER(N2043),(N2043-INDEX('Price Data'!T:T,MATCH(TEXT(A2043,"YYYY-MM-DD"),'Price Data'!S:S,0)+1))/INDEX('Price Data'!T:T,MATCH(TEXT(A2043,"YYYY-MM-DD"),'Price Data'!S:S,0)+1),""),"")</f>
        <v/>
      </c>
    </row>
    <row r="2044" spans="1:15" x14ac:dyDescent="0.3">
      <c r="A2044" s="8">
        <v>43863</v>
      </c>
      <c r="B2044" s="34" t="str">
        <f>IFERROR(INDEX('Price Data'!B:B,MATCH(TEXT(A2044,"YYYY-MM-DD"),'Price Data'!A:A,0)),"")</f>
        <v/>
      </c>
      <c r="C2044" s="10" t="str" cm="1">
        <f t="array" ref="C2044">IFERROR(IF(ISNUMBER(B2044),(B2044-INDEX('Price Data'!B:B,MATCH(TEXT(A2044,"YYYY-MM-DD"),'Price Data'!A:A,0)+1))/INDEX('Price Data'!B:B,MATCH(TEXT(A2044,"YYYY-MM-DD"),'Price Data'!A:A,0)+1),""),"")</f>
        <v/>
      </c>
      <c r="D2044" s="34" t="str">
        <f>IFERROR(INDEX('Price Data'!E:E,MATCH(TEXT(A2044,"YYYY-MM-DD"),'Price Data'!D:D,0)),"")</f>
        <v/>
      </c>
      <c r="E2044" s="10" t="str" cm="1">
        <f t="array" ref="E2044">IFERROR(IF(ISNUMBER(D2044),(D2044-INDEX('Price Data'!E:E,MATCH(TEXT(A2044,"YYYY-MM-DD"),'Price Data'!D:D,0)+1))/INDEX('Price Data'!E:E,MATCH(TEXT(A2044,"YYYY-MM-DD"),'Price Data'!D:D,0)+1),""),"")</f>
        <v/>
      </c>
      <c r="F2044" s="34" t="str">
        <f>IFERROR(INDEX('Price Data'!H:H,MATCH(TEXT(A2044,"YYYY-MM-DD"),'Price Data'!G:G,0)),"")</f>
        <v/>
      </c>
      <c r="G2044" s="10" t="str" cm="1">
        <f t="array" ref="G2044">IFERROR(IF(ISNUMBER(F2044),(F2044-INDEX('Price Data'!H:H,MATCH(TEXT(A2044,"YYYY-MM-DD"),'Price Data'!G:G,0)+1))/INDEX('Price Data'!H:H,MATCH(TEXT(A2044,"YYYY-MM-DD"),'Price Data'!G:G,0)+1),""),"")</f>
        <v/>
      </c>
      <c r="H2044" s="34" t="str">
        <f>IFERROR(INDEX('Price Data'!K:K,MATCH(TEXT(A2044,"YYYY-MM-DD"),'Price Data'!J:J,0)),"")</f>
        <v/>
      </c>
      <c r="I2044" s="10" t="str" cm="1">
        <f t="array" ref="I2044">IFERROR(IF(ISNUMBER(H2044),(H2044-INDEX('Price Data'!K:K,MATCH(TEXT(A2044,"YYYY-MM-DD"),'Price Data'!J:J,0)+1))/INDEX('Price Data'!K:K,MATCH(TEXT(A2044,"YYYY-MM-DD"),'Price Data'!J:J,0)+1),""),"")</f>
        <v/>
      </c>
      <c r="J2044" s="34" t="str">
        <f>IFERROR(INDEX('Price Data'!N:N,MATCH(TEXT(A2044,"YYYY-MM-DD"),'Price Data'!M:M,0)),"")</f>
        <v/>
      </c>
      <c r="K2044" s="10" t="str" cm="1">
        <f t="array" ref="K2044">IFERROR(IF(ISNUMBER(J2044),(J2044-INDEX('Price Data'!N:N,MATCH(TEXT(A2044,"YYYY-MM-DD"),'Price Data'!M:M,0)+1))/INDEX('Price Data'!N:N,MATCH(TEXT(A2044,"YYYY-MM-DD"),'Price Data'!M:M,0)+1),""),"")</f>
        <v/>
      </c>
      <c r="L2044" s="34" t="str">
        <f>IFERROR(INDEX('Price Data'!Q:Q,MATCH(TEXT(A2044,"YYYY-MM-DD"),'Price Data'!P:P,0)),"")</f>
        <v/>
      </c>
      <c r="M2044" s="10" t="str" cm="1">
        <f t="array" ref="M2044">IFERROR(IF(ISNUMBER(L2044),(L2044-INDEX('Price Data'!Q:Q,MATCH(TEXT(A2044,"YYYY-MM-DD"),'Price Data'!P:P,0)+1))/INDEX('Price Data'!Q:Q,MATCH(TEXT(A2044,"YYYY-MM-DD"),'Price Data'!P:P,0)+1),""),"")</f>
        <v/>
      </c>
      <c r="N2044" s="34" t="str">
        <f>IFERROR(INDEX('Price Data'!T:T,MATCH(TEXT(A2044,"YYYY-MM-DD"),'Price Data'!S:S,0)),"")</f>
        <v/>
      </c>
      <c r="O2044" s="10" t="str" cm="1">
        <f t="array" ref="O2044">IFERROR(IF(ISNUMBER(N2044),(N2044-INDEX('Price Data'!T:T,MATCH(TEXT(A2044,"YYYY-MM-DD"),'Price Data'!S:S,0)+1))/INDEX('Price Data'!T:T,MATCH(TEXT(A2044,"YYYY-MM-DD"),'Price Data'!S:S,0)+1),""),"")</f>
        <v/>
      </c>
    </row>
    <row r="2045" spans="1:15" x14ac:dyDescent="0.3">
      <c r="A2045" s="8">
        <v>43864</v>
      </c>
      <c r="B2045" s="34">
        <f>IFERROR(INDEX('Price Data'!B:B,MATCH(TEXT(A2045,"YYYY-MM-DD"),'Price Data'!A:A,0)),"")</f>
        <v>23460</v>
      </c>
      <c r="C2045" s="10" cm="1">
        <f t="array" ref="C2045">IFERROR(IF(ISNUMBER(B2045),(B2045-INDEX('Price Data'!B:B,MATCH(TEXT(A2045,"YYYY-MM-DD"),'Price Data'!A:A,0)+1))/INDEX('Price Data'!B:B,MATCH(TEXT(A2045,"YYYY-MM-DD"),'Price Data'!A:A,0)+1),""),"")</f>
        <v>9.5967637818995567E-3</v>
      </c>
      <c r="D2045" s="34">
        <f>IFERROR(INDEX('Price Data'!E:E,MATCH(TEXT(A2045,"YYYY-MM-DD"),'Price Data'!D:D,0)),"")</f>
        <v>12.21</v>
      </c>
      <c r="E2045" s="10" cm="1">
        <f t="array" ref="E2045">IFERROR(IF(ISNUMBER(D2045),(D2045-INDEX('Price Data'!E:E,MATCH(TEXT(A2045,"YYYY-MM-DD"),'Price Data'!D:D,0)+1))/INDEX('Price Data'!E:E,MATCH(TEXT(A2045,"YYYY-MM-DD"),'Price Data'!D:D,0)+1),""),"")</f>
        <v>1.0761589403973575E-2</v>
      </c>
      <c r="F2045" s="34">
        <f>IFERROR(INDEX('Price Data'!H:H,MATCH(TEXT(A2045,"YYYY-MM-DD"),'Price Data'!G:G,0)),"")</f>
        <v>169.5</v>
      </c>
      <c r="G2045" s="10" cm="1">
        <f t="array" ref="G2045">IFERROR(IF(ISNUMBER(F2045),(F2045-INDEX('Price Data'!H:H,MATCH(TEXT(A2045,"YYYY-MM-DD"),'Price Data'!G:G,0)+1))/INDEX('Price Data'!H:H,MATCH(TEXT(A2045,"YYYY-MM-DD"),'Price Data'!G:G,0)+1),""),"")</f>
        <v>0</v>
      </c>
      <c r="H2045" s="34">
        <f>IFERROR(INDEX('Price Data'!K:K,MATCH(TEXT(A2045,"YYYY-MM-DD"),'Price Data'!J:J,0)),"")</f>
        <v>2.29</v>
      </c>
      <c r="I2045" s="10" cm="1">
        <f t="array" ref="I2045">IFERROR(IF(ISNUMBER(H2045),(H2045-INDEX('Price Data'!K:K,MATCH(TEXT(A2045,"YYYY-MM-DD"),'Price Data'!J:J,0)+1))/INDEX('Price Data'!K:K,MATCH(TEXT(A2045,"YYYY-MM-DD"),'Price Data'!J:J,0)+1),""),"")</f>
        <v>1.7777777777777795E-2</v>
      </c>
      <c r="J2045" s="34">
        <f>IFERROR(INDEX('Price Data'!N:N,MATCH(TEXT(A2045,"YYYY-MM-DD"),'Price Data'!M:M,0)),"")</f>
        <v>2.79</v>
      </c>
      <c r="K2045" s="10" cm="1">
        <f t="array" ref="K2045">IFERROR(IF(ISNUMBER(J2045),(J2045-INDEX('Price Data'!N:N,MATCH(TEXT(A2045,"YYYY-MM-DD"),'Price Data'!M:M,0)+1))/INDEX('Price Data'!N:N,MATCH(TEXT(A2045,"YYYY-MM-DD"),'Price Data'!M:M,0)+1),""),"")</f>
        <v>-7.1174377224199354E-3</v>
      </c>
      <c r="L2045" s="34">
        <f>IFERROR(INDEX('Price Data'!Q:Q,MATCH(TEXT(A2045,"YYYY-MM-DD"),'Price Data'!P:P,0)),"")</f>
        <v>1.87</v>
      </c>
      <c r="M2045" s="10" cm="1">
        <f t="array" ref="M2045">IFERROR(IF(ISNUMBER(L2045),(L2045-INDEX('Price Data'!Q:Q,MATCH(TEXT(A2045,"YYYY-MM-DD"),'Price Data'!P:P,0)+1))/INDEX('Price Data'!Q:Q,MATCH(TEXT(A2045,"YYYY-MM-DD"),'Price Data'!P:P,0)+1),""),"")</f>
        <v>1.081081081081082E-2</v>
      </c>
      <c r="N2045" s="34">
        <f>IFERROR(INDEX('Price Data'!T:T,MATCH(TEXT(A2045,"YYYY-MM-DD"),'Price Data'!S:S,0)),"")</f>
        <v>1.92</v>
      </c>
      <c r="O2045" s="10" cm="1">
        <f t="array" ref="O2045">IFERROR(IF(ISNUMBER(N2045),(N2045-INDEX('Price Data'!T:T,MATCH(TEXT(A2045,"YYYY-MM-DD"),'Price Data'!S:S,0)+1))/INDEX('Price Data'!T:T,MATCH(TEXT(A2045,"YYYY-MM-DD"),'Price Data'!S:S,0)+1),""),"")</f>
        <v>-1.0309278350515474E-2</v>
      </c>
    </row>
    <row r="2046" spans="1:15" x14ac:dyDescent="0.3">
      <c r="A2046" s="8">
        <v>43865</v>
      </c>
      <c r="B2046" s="34">
        <f>IFERROR(INDEX('Price Data'!B:B,MATCH(TEXT(A2046,"YYYY-MM-DD"),'Price Data'!A:A,0)),"")</f>
        <v>23845</v>
      </c>
      <c r="C2046" s="10" cm="1">
        <f t="array" ref="C2046">IFERROR(IF(ISNUMBER(B2046),(B2046-INDEX('Price Data'!B:B,MATCH(TEXT(A2046,"YYYY-MM-DD"),'Price Data'!A:A,0)+1))/INDEX('Price Data'!B:B,MATCH(TEXT(A2046,"YYYY-MM-DD"),'Price Data'!A:A,0)+1),""),"")</f>
        <v>1.6410912190963342E-2</v>
      </c>
      <c r="D2046" s="34">
        <f>IFERROR(INDEX('Price Data'!E:E,MATCH(TEXT(A2046,"YYYY-MM-DD"),'Price Data'!D:D,0)),"")</f>
        <v>12.58</v>
      </c>
      <c r="E2046" s="10" cm="1">
        <f t="array" ref="E2046">IFERROR(IF(ISNUMBER(D2046),(D2046-INDEX('Price Data'!E:E,MATCH(TEXT(A2046,"YYYY-MM-DD"),'Price Data'!D:D,0)+1))/INDEX('Price Data'!E:E,MATCH(TEXT(A2046,"YYYY-MM-DD"),'Price Data'!D:D,0)+1),""),"")</f>
        <v>3.0303030303030238E-2</v>
      </c>
      <c r="F2046" s="34">
        <f>IFERROR(INDEX('Price Data'!H:H,MATCH(TEXT(A2046,"YYYY-MM-DD"),'Price Data'!G:G,0)),"")</f>
        <v>178.89999399999999</v>
      </c>
      <c r="G2046" s="10" cm="1">
        <f t="array" ref="G2046">IFERROR(IF(ISNUMBER(F2046),(F2046-INDEX('Price Data'!H:H,MATCH(TEXT(A2046,"YYYY-MM-DD"),'Price Data'!G:G,0)+1))/INDEX('Price Data'!H:H,MATCH(TEXT(A2046,"YYYY-MM-DD"),'Price Data'!G:G,0)+1),""),"")</f>
        <v>5.5457191740412935E-2</v>
      </c>
      <c r="H2046" s="34">
        <f>IFERROR(INDEX('Price Data'!K:K,MATCH(TEXT(A2046,"YYYY-MM-DD"),'Price Data'!J:J,0)),"")</f>
        <v>2.35</v>
      </c>
      <c r="I2046" s="10" cm="1">
        <f t="array" ref="I2046">IFERROR(IF(ISNUMBER(H2046),(H2046-INDEX('Price Data'!K:K,MATCH(TEXT(A2046,"YYYY-MM-DD"),'Price Data'!J:J,0)+1))/INDEX('Price Data'!K:K,MATCH(TEXT(A2046,"YYYY-MM-DD"),'Price Data'!J:J,0)+1),""),"")</f>
        <v>2.6200873362445438E-2</v>
      </c>
      <c r="J2046" s="34">
        <f>IFERROR(INDEX('Price Data'!N:N,MATCH(TEXT(A2046,"YYYY-MM-DD"),'Price Data'!M:M,0)),"")</f>
        <v>2.87</v>
      </c>
      <c r="K2046" s="10" cm="1">
        <f t="array" ref="K2046">IFERROR(IF(ISNUMBER(J2046),(J2046-INDEX('Price Data'!N:N,MATCH(TEXT(A2046,"YYYY-MM-DD"),'Price Data'!M:M,0)+1))/INDEX('Price Data'!N:N,MATCH(TEXT(A2046,"YYYY-MM-DD"),'Price Data'!M:M,0)+1),""),"")</f>
        <v>2.8673835125448053E-2</v>
      </c>
      <c r="L2046" s="34">
        <f>IFERROR(INDEX('Price Data'!Q:Q,MATCH(TEXT(A2046,"YYYY-MM-DD"),'Price Data'!P:P,0)),"")</f>
        <v>1.94</v>
      </c>
      <c r="M2046" s="10" cm="1">
        <f t="array" ref="M2046">IFERROR(IF(ISNUMBER(L2046),(L2046-INDEX('Price Data'!Q:Q,MATCH(TEXT(A2046,"YYYY-MM-DD"),'Price Data'!P:P,0)+1))/INDEX('Price Data'!Q:Q,MATCH(TEXT(A2046,"YYYY-MM-DD"),'Price Data'!P:P,0)+1),""),"")</f>
        <v>3.7433155080213817E-2</v>
      </c>
      <c r="N2046" s="34">
        <f>IFERROR(INDEX('Price Data'!T:T,MATCH(TEXT(A2046,"YYYY-MM-DD"),'Price Data'!S:S,0)),"")</f>
        <v>1.99</v>
      </c>
      <c r="O2046" s="10" cm="1">
        <f t="array" ref="O2046">IFERROR(IF(ISNUMBER(N2046),(N2046-INDEX('Price Data'!T:T,MATCH(TEXT(A2046,"YYYY-MM-DD"),'Price Data'!S:S,0)+1))/INDEX('Price Data'!T:T,MATCH(TEXT(A2046,"YYYY-MM-DD"),'Price Data'!S:S,0)+1),""),"")</f>
        <v>3.645833333333337E-2</v>
      </c>
    </row>
    <row r="2047" spans="1:15" x14ac:dyDescent="0.3">
      <c r="A2047" s="8">
        <v>43866</v>
      </c>
      <c r="B2047" s="34">
        <f>IFERROR(INDEX('Price Data'!B:B,MATCH(TEXT(A2047,"YYYY-MM-DD"),'Price Data'!A:A,0)),"")</f>
        <v>24237</v>
      </c>
      <c r="C2047" s="10" cm="1">
        <f t="array" ref="C2047">IFERROR(IF(ISNUMBER(B2047),(B2047-INDEX('Price Data'!B:B,MATCH(TEXT(A2047,"YYYY-MM-DD"),'Price Data'!A:A,0)+1))/INDEX('Price Data'!B:B,MATCH(TEXT(A2047,"YYYY-MM-DD"),'Price Data'!A:A,0)+1),""),"")</f>
        <v>1.6439505137345354E-2</v>
      </c>
      <c r="D2047" s="34">
        <f>IFERROR(INDEX('Price Data'!E:E,MATCH(TEXT(A2047,"YYYY-MM-DD"),'Price Data'!D:D,0)),"")</f>
        <v>12.83</v>
      </c>
      <c r="E2047" s="10" cm="1">
        <f t="array" ref="E2047">IFERROR(IF(ISNUMBER(D2047),(D2047-INDEX('Price Data'!E:E,MATCH(TEXT(A2047,"YYYY-MM-DD"),'Price Data'!D:D,0)+1))/INDEX('Price Data'!E:E,MATCH(TEXT(A2047,"YYYY-MM-DD"),'Price Data'!D:D,0)+1),""),"")</f>
        <v>1.987281399046105E-2</v>
      </c>
      <c r="F2047" s="34">
        <f>IFERROR(INDEX('Price Data'!H:H,MATCH(TEXT(A2047,"YYYY-MM-DD"),'Price Data'!G:G,0)),"")</f>
        <v>178.5</v>
      </c>
      <c r="G2047" s="10" cm="1">
        <f t="array" ref="G2047">IFERROR(IF(ISNUMBER(F2047),(F2047-INDEX('Price Data'!H:H,MATCH(TEXT(A2047,"YYYY-MM-DD"),'Price Data'!G:G,0)+1))/INDEX('Price Data'!H:H,MATCH(TEXT(A2047,"YYYY-MM-DD"),'Price Data'!G:G,0)+1),""),"")</f>
        <v>-2.2358525065126187E-3</v>
      </c>
      <c r="H2047" s="34">
        <f>IFERROR(INDEX('Price Data'!K:K,MATCH(TEXT(A2047,"YYYY-MM-DD"),'Price Data'!J:J,0)),"")</f>
        <v>2.4500000000000002</v>
      </c>
      <c r="I2047" s="10" cm="1">
        <f t="array" ref="I2047">IFERROR(IF(ISNUMBER(H2047),(H2047-INDEX('Price Data'!K:K,MATCH(TEXT(A2047,"YYYY-MM-DD"),'Price Data'!J:J,0)+1))/INDEX('Price Data'!K:K,MATCH(TEXT(A2047,"YYYY-MM-DD"),'Price Data'!J:J,0)+1),""),"")</f>
        <v>4.2553191489361736E-2</v>
      </c>
      <c r="J2047" s="34">
        <f>IFERROR(INDEX('Price Data'!N:N,MATCH(TEXT(A2047,"YYYY-MM-DD"),'Price Data'!M:M,0)),"")</f>
        <v>2.93</v>
      </c>
      <c r="K2047" s="10" cm="1">
        <f t="array" ref="K2047">IFERROR(IF(ISNUMBER(J2047),(J2047-INDEX('Price Data'!N:N,MATCH(TEXT(A2047,"YYYY-MM-DD"),'Price Data'!M:M,0)+1))/INDEX('Price Data'!N:N,MATCH(TEXT(A2047,"YYYY-MM-DD"),'Price Data'!M:M,0)+1),""),"")</f>
        <v>2.0905923344947754E-2</v>
      </c>
      <c r="L2047" s="34">
        <f>IFERROR(INDEX('Price Data'!Q:Q,MATCH(TEXT(A2047,"YYYY-MM-DD"),'Price Data'!P:P,0)),"")</f>
        <v>1.96</v>
      </c>
      <c r="M2047" s="10" cm="1">
        <f t="array" ref="M2047">IFERROR(IF(ISNUMBER(L2047),(L2047-INDEX('Price Data'!Q:Q,MATCH(TEXT(A2047,"YYYY-MM-DD"),'Price Data'!P:P,0)+1))/INDEX('Price Data'!Q:Q,MATCH(TEXT(A2047,"YYYY-MM-DD"),'Price Data'!P:P,0)+1),""),"")</f>
        <v>1.0309278350515474E-2</v>
      </c>
      <c r="N2047" s="34">
        <f>IFERROR(INDEX('Price Data'!T:T,MATCH(TEXT(A2047,"YYYY-MM-DD"),'Price Data'!S:S,0)),"")</f>
        <v>2.02</v>
      </c>
      <c r="O2047" s="10" cm="1">
        <f t="array" ref="O2047">IFERROR(IF(ISNUMBER(N2047),(N2047-INDEX('Price Data'!T:T,MATCH(TEXT(A2047,"YYYY-MM-DD"),'Price Data'!S:S,0)+1))/INDEX('Price Data'!T:T,MATCH(TEXT(A2047,"YYYY-MM-DD"),'Price Data'!S:S,0)+1),""),"")</f>
        <v>1.5075376884422124E-2</v>
      </c>
    </row>
    <row r="2048" spans="1:15" x14ac:dyDescent="0.3">
      <c r="A2048" s="8">
        <v>43867</v>
      </c>
      <c r="B2048" s="34">
        <f>IFERROR(INDEX('Price Data'!B:B,MATCH(TEXT(A2048,"YYYY-MM-DD"),'Price Data'!A:A,0)),"")</f>
        <v>24490</v>
      </c>
      <c r="C2048" s="10" cm="1">
        <f t="array" ref="C2048">IFERROR(IF(ISNUMBER(B2048),(B2048-INDEX('Price Data'!B:B,MATCH(TEXT(A2048,"YYYY-MM-DD"),'Price Data'!A:A,0)+1))/INDEX('Price Data'!B:B,MATCH(TEXT(A2048,"YYYY-MM-DD"),'Price Data'!A:A,0)+1),""),"")</f>
        <v>1.0438585633535504E-2</v>
      </c>
      <c r="D2048" s="34">
        <f>IFERROR(INDEX('Price Data'!E:E,MATCH(TEXT(A2048,"YYYY-MM-DD"),'Price Data'!D:D,0)),"")</f>
        <v>13.88</v>
      </c>
      <c r="E2048" s="10" cm="1">
        <f t="array" ref="E2048">IFERROR(IF(ISNUMBER(D2048),(D2048-INDEX('Price Data'!E:E,MATCH(TEXT(A2048,"YYYY-MM-DD"),'Price Data'!D:D,0)+1))/INDEX('Price Data'!E:E,MATCH(TEXT(A2048,"YYYY-MM-DD"),'Price Data'!D:D,0)+1),""),"")</f>
        <v>8.1839438815276749E-2</v>
      </c>
      <c r="F2048" s="34">
        <f>IFERROR(INDEX('Price Data'!H:H,MATCH(TEXT(A2048,"YYYY-MM-DD"),'Price Data'!G:G,0)),"")</f>
        <v>182</v>
      </c>
      <c r="G2048" s="10" cm="1">
        <f t="array" ref="G2048">IFERROR(IF(ISNUMBER(F2048),(F2048-INDEX('Price Data'!H:H,MATCH(TEXT(A2048,"YYYY-MM-DD"),'Price Data'!G:G,0)+1))/INDEX('Price Data'!H:H,MATCH(TEXT(A2048,"YYYY-MM-DD"),'Price Data'!G:G,0)+1),""),"")</f>
        <v>1.9607843137254902E-2</v>
      </c>
      <c r="H2048" s="34">
        <f>IFERROR(INDEX('Price Data'!K:K,MATCH(TEXT(A2048,"YYYY-MM-DD"),'Price Data'!J:J,0)),"")</f>
        <v>2.4700000000000002</v>
      </c>
      <c r="I2048" s="10" cm="1">
        <f t="array" ref="I2048">IFERROR(IF(ISNUMBER(H2048),(H2048-INDEX('Price Data'!K:K,MATCH(TEXT(A2048,"YYYY-MM-DD"),'Price Data'!J:J,0)+1))/INDEX('Price Data'!K:K,MATCH(TEXT(A2048,"YYYY-MM-DD"),'Price Data'!J:J,0)+1),""),"")</f>
        <v>8.1632653061224549E-3</v>
      </c>
      <c r="J2048" s="34">
        <f>IFERROR(INDEX('Price Data'!N:N,MATCH(TEXT(A2048,"YYYY-MM-DD"),'Price Data'!M:M,0)),"")</f>
        <v>2.96</v>
      </c>
      <c r="K2048" s="10" cm="1">
        <f t="array" ref="K2048">IFERROR(IF(ISNUMBER(J2048),(J2048-INDEX('Price Data'!N:N,MATCH(TEXT(A2048,"YYYY-MM-DD"),'Price Data'!M:M,0)+1))/INDEX('Price Data'!N:N,MATCH(TEXT(A2048,"YYYY-MM-DD"),'Price Data'!M:M,0)+1),""),"")</f>
        <v>1.0238907849829284E-2</v>
      </c>
      <c r="L2048" s="34">
        <f>IFERROR(INDEX('Price Data'!Q:Q,MATCH(TEXT(A2048,"YYYY-MM-DD"),'Price Data'!P:P,0)),"")</f>
        <v>2.04</v>
      </c>
      <c r="M2048" s="10" cm="1">
        <f t="array" ref="M2048">IFERROR(IF(ISNUMBER(L2048),(L2048-INDEX('Price Data'!Q:Q,MATCH(TEXT(A2048,"YYYY-MM-DD"),'Price Data'!P:P,0)+1))/INDEX('Price Data'!Q:Q,MATCH(TEXT(A2048,"YYYY-MM-DD"),'Price Data'!P:P,0)+1),""),"")</f>
        <v>4.0816326530612283E-2</v>
      </c>
      <c r="N2048" s="34">
        <f>IFERROR(INDEX('Price Data'!T:T,MATCH(TEXT(A2048,"YYYY-MM-DD"),'Price Data'!S:S,0)),"")</f>
        <v>2.0699999999999998</v>
      </c>
      <c r="O2048" s="10" cm="1">
        <f t="array" ref="O2048">IFERROR(IF(ISNUMBER(N2048),(N2048-INDEX('Price Data'!T:T,MATCH(TEXT(A2048,"YYYY-MM-DD"),'Price Data'!S:S,0)+1))/INDEX('Price Data'!T:T,MATCH(TEXT(A2048,"YYYY-MM-DD"),'Price Data'!S:S,0)+1),""),"")</f>
        <v>2.4752475247524663E-2</v>
      </c>
    </row>
    <row r="2049" spans="1:15" x14ac:dyDescent="0.3">
      <c r="A2049" s="8">
        <v>43868</v>
      </c>
      <c r="B2049" s="34">
        <f>IFERROR(INDEX('Price Data'!B:B,MATCH(TEXT(A2049,"YYYY-MM-DD"),'Price Data'!A:A,0)),"")</f>
        <v>24478</v>
      </c>
      <c r="C2049" s="10" cm="1">
        <f t="array" ref="C2049">IFERROR(IF(ISNUMBER(B2049),(B2049-INDEX('Price Data'!B:B,MATCH(TEXT(A2049,"YYYY-MM-DD"),'Price Data'!A:A,0)+1))/INDEX('Price Data'!B:B,MATCH(TEXT(A2049,"YYYY-MM-DD"),'Price Data'!A:A,0)+1),""),"")</f>
        <v>-4.8999591670069421E-4</v>
      </c>
      <c r="D2049" s="34">
        <f>IFERROR(INDEX('Price Data'!E:E,MATCH(TEXT(A2049,"YYYY-MM-DD"),'Price Data'!D:D,0)),"")</f>
        <v>13.91</v>
      </c>
      <c r="E2049" s="10" cm="1">
        <f t="array" ref="E2049">IFERROR(IF(ISNUMBER(D2049),(D2049-INDEX('Price Data'!E:E,MATCH(TEXT(A2049,"YYYY-MM-DD"),'Price Data'!D:D,0)+1))/INDEX('Price Data'!E:E,MATCH(TEXT(A2049,"YYYY-MM-DD"),'Price Data'!D:D,0)+1),""),"")</f>
        <v>2.1613832853025474E-3</v>
      </c>
      <c r="F2049" s="34">
        <f>IFERROR(INDEX('Price Data'!H:H,MATCH(TEXT(A2049,"YYYY-MM-DD"),'Price Data'!G:G,0)),"")</f>
        <v>179</v>
      </c>
      <c r="G2049" s="10" cm="1">
        <f t="array" ref="G2049">IFERROR(IF(ISNUMBER(F2049),(F2049-INDEX('Price Data'!H:H,MATCH(TEXT(A2049,"YYYY-MM-DD"),'Price Data'!G:G,0)+1))/INDEX('Price Data'!H:H,MATCH(TEXT(A2049,"YYYY-MM-DD"),'Price Data'!G:G,0)+1),""),"")</f>
        <v>-1.6483516483516484E-2</v>
      </c>
      <c r="H2049" s="34">
        <f>IFERROR(INDEX('Price Data'!K:K,MATCH(TEXT(A2049,"YYYY-MM-DD"),'Price Data'!J:J,0)),"")</f>
        <v>2.48</v>
      </c>
      <c r="I2049" s="10" cm="1">
        <f t="array" ref="I2049">IFERROR(IF(ISNUMBER(H2049),(H2049-INDEX('Price Data'!K:K,MATCH(TEXT(A2049,"YYYY-MM-DD"),'Price Data'!J:J,0)+1))/INDEX('Price Data'!K:K,MATCH(TEXT(A2049,"YYYY-MM-DD"),'Price Data'!J:J,0)+1),""),"")</f>
        <v>4.0485829959513303E-3</v>
      </c>
      <c r="J2049" s="34">
        <f>IFERROR(INDEX('Price Data'!N:N,MATCH(TEXT(A2049,"YYYY-MM-DD"),'Price Data'!M:M,0)),"")</f>
        <v>2.93</v>
      </c>
      <c r="K2049" s="10" cm="1">
        <f t="array" ref="K2049">IFERROR(IF(ISNUMBER(J2049),(J2049-INDEX('Price Data'!N:N,MATCH(TEXT(A2049,"YYYY-MM-DD"),'Price Data'!M:M,0)+1))/INDEX('Price Data'!N:N,MATCH(TEXT(A2049,"YYYY-MM-DD"),'Price Data'!M:M,0)+1),""),"")</f>
        <v>-1.013513513513507E-2</v>
      </c>
      <c r="L2049" s="34">
        <f>IFERROR(INDEX('Price Data'!Q:Q,MATCH(TEXT(A2049,"YYYY-MM-DD"),'Price Data'!P:P,0)),"")</f>
        <v>2.1</v>
      </c>
      <c r="M2049" s="10" cm="1">
        <f t="array" ref="M2049">IFERROR(IF(ISNUMBER(L2049),(L2049-INDEX('Price Data'!Q:Q,MATCH(TEXT(A2049,"YYYY-MM-DD"),'Price Data'!P:P,0)+1))/INDEX('Price Data'!Q:Q,MATCH(TEXT(A2049,"YYYY-MM-DD"),'Price Data'!P:P,0)+1),""),"")</f>
        <v>2.9411764705882377E-2</v>
      </c>
      <c r="N2049" s="34">
        <f>IFERROR(INDEX('Price Data'!T:T,MATCH(TEXT(A2049,"YYYY-MM-DD"),'Price Data'!S:S,0)),"")</f>
        <v>2.0499999999999998</v>
      </c>
      <c r="O2049" s="10" cm="1">
        <f t="array" ref="O2049">IFERROR(IF(ISNUMBER(N2049),(N2049-INDEX('Price Data'!T:T,MATCH(TEXT(A2049,"YYYY-MM-DD"),'Price Data'!S:S,0)+1))/INDEX('Price Data'!T:T,MATCH(TEXT(A2049,"YYYY-MM-DD"),'Price Data'!S:S,0)+1),""),"")</f>
        <v>-9.6618357487922805E-3</v>
      </c>
    </row>
    <row r="2050" spans="1:15" x14ac:dyDescent="0.3">
      <c r="A2050" s="8">
        <v>43869</v>
      </c>
      <c r="B2050" s="34" t="str">
        <f>IFERROR(INDEX('Price Data'!B:B,MATCH(TEXT(A2050,"YYYY-MM-DD"),'Price Data'!A:A,0)),"")</f>
        <v/>
      </c>
      <c r="C2050" s="10" t="str" cm="1">
        <f t="array" ref="C2050">IFERROR(IF(ISNUMBER(B2050),(B2050-INDEX('Price Data'!B:B,MATCH(TEXT(A2050,"YYYY-MM-DD"),'Price Data'!A:A,0)+1))/INDEX('Price Data'!B:B,MATCH(TEXT(A2050,"YYYY-MM-DD"),'Price Data'!A:A,0)+1),""),"")</f>
        <v/>
      </c>
      <c r="D2050" s="34" t="str">
        <f>IFERROR(INDEX('Price Data'!E:E,MATCH(TEXT(A2050,"YYYY-MM-DD"),'Price Data'!D:D,0)),"")</f>
        <v/>
      </c>
      <c r="E2050" s="10" t="str" cm="1">
        <f t="array" ref="E2050">IFERROR(IF(ISNUMBER(D2050),(D2050-INDEX('Price Data'!E:E,MATCH(TEXT(A2050,"YYYY-MM-DD"),'Price Data'!D:D,0)+1))/INDEX('Price Data'!E:E,MATCH(TEXT(A2050,"YYYY-MM-DD"),'Price Data'!D:D,0)+1),""),"")</f>
        <v/>
      </c>
      <c r="F2050" s="34" t="str">
        <f>IFERROR(INDEX('Price Data'!H:H,MATCH(TEXT(A2050,"YYYY-MM-DD"),'Price Data'!G:G,0)),"")</f>
        <v/>
      </c>
      <c r="G2050" s="10" t="str" cm="1">
        <f t="array" ref="G2050">IFERROR(IF(ISNUMBER(F2050),(F2050-INDEX('Price Data'!H:H,MATCH(TEXT(A2050,"YYYY-MM-DD"),'Price Data'!G:G,0)+1))/INDEX('Price Data'!H:H,MATCH(TEXT(A2050,"YYYY-MM-DD"),'Price Data'!G:G,0)+1),""),"")</f>
        <v/>
      </c>
      <c r="H2050" s="34" t="str">
        <f>IFERROR(INDEX('Price Data'!K:K,MATCH(TEXT(A2050,"YYYY-MM-DD"),'Price Data'!J:J,0)),"")</f>
        <v/>
      </c>
      <c r="I2050" s="10" t="str" cm="1">
        <f t="array" ref="I2050">IFERROR(IF(ISNUMBER(H2050),(H2050-INDEX('Price Data'!K:K,MATCH(TEXT(A2050,"YYYY-MM-DD"),'Price Data'!J:J,0)+1))/INDEX('Price Data'!K:K,MATCH(TEXT(A2050,"YYYY-MM-DD"),'Price Data'!J:J,0)+1),""),"")</f>
        <v/>
      </c>
      <c r="J2050" s="34" t="str">
        <f>IFERROR(INDEX('Price Data'!N:N,MATCH(TEXT(A2050,"YYYY-MM-DD"),'Price Data'!M:M,0)),"")</f>
        <v/>
      </c>
      <c r="K2050" s="10" t="str" cm="1">
        <f t="array" ref="K2050">IFERROR(IF(ISNUMBER(J2050),(J2050-INDEX('Price Data'!N:N,MATCH(TEXT(A2050,"YYYY-MM-DD"),'Price Data'!M:M,0)+1))/INDEX('Price Data'!N:N,MATCH(TEXT(A2050,"YYYY-MM-DD"),'Price Data'!M:M,0)+1),""),"")</f>
        <v/>
      </c>
      <c r="L2050" s="34" t="str">
        <f>IFERROR(INDEX('Price Data'!Q:Q,MATCH(TEXT(A2050,"YYYY-MM-DD"),'Price Data'!P:P,0)),"")</f>
        <v/>
      </c>
      <c r="M2050" s="10" t="str" cm="1">
        <f t="array" ref="M2050">IFERROR(IF(ISNUMBER(L2050),(L2050-INDEX('Price Data'!Q:Q,MATCH(TEXT(A2050,"YYYY-MM-DD"),'Price Data'!P:P,0)+1))/INDEX('Price Data'!Q:Q,MATCH(TEXT(A2050,"YYYY-MM-DD"),'Price Data'!P:P,0)+1),""),"")</f>
        <v/>
      </c>
      <c r="N2050" s="34" t="str">
        <f>IFERROR(INDEX('Price Data'!T:T,MATCH(TEXT(A2050,"YYYY-MM-DD"),'Price Data'!S:S,0)),"")</f>
        <v/>
      </c>
      <c r="O2050" s="10" t="str" cm="1">
        <f t="array" ref="O2050">IFERROR(IF(ISNUMBER(N2050),(N2050-INDEX('Price Data'!T:T,MATCH(TEXT(A2050,"YYYY-MM-DD"),'Price Data'!S:S,0)+1))/INDEX('Price Data'!T:T,MATCH(TEXT(A2050,"YYYY-MM-DD"),'Price Data'!S:S,0)+1),""),"")</f>
        <v/>
      </c>
    </row>
    <row r="2051" spans="1:15" x14ac:dyDescent="0.3">
      <c r="A2051" s="8">
        <v>43870</v>
      </c>
      <c r="B2051" s="34" t="str">
        <f>IFERROR(INDEX('Price Data'!B:B,MATCH(TEXT(A2051,"YYYY-MM-DD"),'Price Data'!A:A,0)),"")</f>
        <v/>
      </c>
      <c r="C2051" s="10" t="str" cm="1">
        <f t="array" ref="C2051">IFERROR(IF(ISNUMBER(B2051),(B2051-INDEX('Price Data'!B:B,MATCH(TEXT(A2051,"YYYY-MM-DD"),'Price Data'!A:A,0)+1))/INDEX('Price Data'!B:B,MATCH(TEXT(A2051,"YYYY-MM-DD"),'Price Data'!A:A,0)+1),""),"")</f>
        <v/>
      </c>
      <c r="D2051" s="34" t="str">
        <f>IFERROR(INDEX('Price Data'!E:E,MATCH(TEXT(A2051,"YYYY-MM-DD"),'Price Data'!D:D,0)),"")</f>
        <v/>
      </c>
      <c r="E2051" s="10" t="str" cm="1">
        <f t="array" ref="E2051">IFERROR(IF(ISNUMBER(D2051),(D2051-INDEX('Price Data'!E:E,MATCH(TEXT(A2051,"YYYY-MM-DD"),'Price Data'!D:D,0)+1))/INDEX('Price Data'!E:E,MATCH(TEXT(A2051,"YYYY-MM-DD"),'Price Data'!D:D,0)+1),""),"")</f>
        <v/>
      </c>
      <c r="F2051" s="34" t="str">
        <f>IFERROR(INDEX('Price Data'!H:H,MATCH(TEXT(A2051,"YYYY-MM-DD"),'Price Data'!G:G,0)),"")</f>
        <v/>
      </c>
      <c r="G2051" s="10" t="str" cm="1">
        <f t="array" ref="G2051">IFERROR(IF(ISNUMBER(F2051),(F2051-INDEX('Price Data'!H:H,MATCH(TEXT(A2051,"YYYY-MM-DD"),'Price Data'!G:G,0)+1))/INDEX('Price Data'!H:H,MATCH(TEXT(A2051,"YYYY-MM-DD"),'Price Data'!G:G,0)+1),""),"")</f>
        <v/>
      </c>
      <c r="H2051" s="34" t="str">
        <f>IFERROR(INDEX('Price Data'!K:K,MATCH(TEXT(A2051,"YYYY-MM-DD"),'Price Data'!J:J,0)),"")</f>
        <v/>
      </c>
      <c r="I2051" s="10" t="str" cm="1">
        <f t="array" ref="I2051">IFERROR(IF(ISNUMBER(H2051),(H2051-INDEX('Price Data'!K:K,MATCH(TEXT(A2051,"YYYY-MM-DD"),'Price Data'!J:J,0)+1))/INDEX('Price Data'!K:K,MATCH(TEXT(A2051,"YYYY-MM-DD"),'Price Data'!J:J,0)+1),""),"")</f>
        <v/>
      </c>
      <c r="J2051" s="34" t="str">
        <f>IFERROR(INDEX('Price Data'!N:N,MATCH(TEXT(A2051,"YYYY-MM-DD"),'Price Data'!M:M,0)),"")</f>
        <v/>
      </c>
      <c r="K2051" s="10" t="str" cm="1">
        <f t="array" ref="K2051">IFERROR(IF(ISNUMBER(J2051),(J2051-INDEX('Price Data'!N:N,MATCH(TEXT(A2051,"YYYY-MM-DD"),'Price Data'!M:M,0)+1))/INDEX('Price Data'!N:N,MATCH(TEXT(A2051,"YYYY-MM-DD"),'Price Data'!M:M,0)+1),""),"")</f>
        <v/>
      </c>
      <c r="L2051" s="34" t="str">
        <f>IFERROR(INDEX('Price Data'!Q:Q,MATCH(TEXT(A2051,"YYYY-MM-DD"),'Price Data'!P:P,0)),"")</f>
        <v/>
      </c>
      <c r="M2051" s="10" t="str" cm="1">
        <f t="array" ref="M2051">IFERROR(IF(ISNUMBER(L2051),(L2051-INDEX('Price Data'!Q:Q,MATCH(TEXT(A2051,"YYYY-MM-DD"),'Price Data'!P:P,0)+1))/INDEX('Price Data'!Q:Q,MATCH(TEXT(A2051,"YYYY-MM-DD"),'Price Data'!P:P,0)+1),""),"")</f>
        <v/>
      </c>
      <c r="N2051" s="34" t="str">
        <f>IFERROR(INDEX('Price Data'!T:T,MATCH(TEXT(A2051,"YYYY-MM-DD"),'Price Data'!S:S,0)),"")</f>
        <v/>
      </c>
      <c r="O2051" s="10" t="str" cm="1">
        <f t="array" ref="O2051">IFERROR(IF(ISNUMBER(N2051),(N2051-INDEX('Price Data'!T:T,MATCH(TEXT(A2051,"YYYY-MM-DD"),'Price Data'!S:S,0)+1))/INDEX('Price Data'!T:T,MATCH(TEXT(A2051,"YYYY-MM-DD"),'Price Data'!S:S,0)+1),""),"")</f>
        <v/>
      </c>
    </row>
    <row r="2052" spans="1:15" x14ac:dyDescent="0.3">
      <c r="A2052" s="8">
        <v>43871</v>
      </c>
      <c r="B2052" s="34">
        <f>IFERROR(INDEX('Price Data'!B:B,MATCH(TEXT(A2052,"YYYY-MM-DD"),'Price Data'!A:A,0)),"")</f>
        <v>24508</v>
      </c>
      <c r="C2052" s="10" cm="1">
        <f t="array" ref="C2052">IFERROR(IF(ISNUMBER(B2052),(B2052-INDEX('Price Data'!B:B,MATCH(TEXT(A2052,"YYYY-MM-DD"),'Price Data'!A:A,0)+1))/INDEX('Price Data'!B:B,MATCH(TEXT(A2052,"YYYY-MM-DD"),'Price Data'!A:A,0)+1),""),"")</f>
        <v>1.2255903260070266E-3</v>
      </c>
      <c r="D2052" s="34">
        <f>IFERROR(INDEX('Price Data'!E:E,MATCH(TEXT(A2052,"YYYY-MM-DD"),'Price Data'!D:D,0)),"")</f>
        <v>13.96</v>
      </c>
      <c r="E2052" s="10" cm="1">
        <f t="array" ref="E2052">IFERROR(IF(ISNUMBER(D2052),(D2052-INDEX('Price Data'!E:E,MATCH(TEXT(A2052,"YYYY-MM-DD"),'Price Data'!D:D,0)+1))/INDEX('Price Data'!E:E,MATCH(TEXT(A2052,"YYYY-MM-DD"),'Price Data'!D:D,0)+1),""),"")</f>
        <v>3.5945363048167298E-3</v>
      </c>
      <c r="F2052" s="34">
        <f>IFERROR(INDEX('Price Data'!H:H,MATCH(TEXT(A2052,"YYYY-MM-DD"),'Price Data'!G:G,0)),"")</f>
        <v>173.300003</v>
      </c>
      <c r="G2052" s="10" cm="1">
        <f t="array" ref="G2052">IFERROR(IF(ISNUMBER(F2052),(F2052-INDEX('Price Data'!H:H,MATCH(TEXT(A2052,"YYYY-MM-DD"),'Price Data'!G:G,0)+1))/INDEX('Price Data'!H:H,MATCH(TEXT(A2052,"YYYY-MM-DD"),'Price Data'!G:G,0)+1),""),"")</f>
        <v>-3.1843558659217855E-2</v>
      </c>
      <c r="H2052" s="34">
        <f>IFERROR(INDEX('Price Data'!K:K,MATCH(TEXT(A2052,"YYYY-MM-DD"),'Price Data'!J:J,0)),"")</f>
        <v>2.46</v>
      </c>
      <c r="I2052" s="10" cm="1">
        <f t="array" ref="I2052">IFERROR(IF(ISNUMBER(H2052),(H2052-INDEX('Price Data'!K:K,MATCH(TEXT(A2052,"YYYY-MM-DD"),'Price Data'!J:J,0)+1))/INDEX('Price Data'!K:K,MATCH(TEXT(A2052,"YYYY-MM-DD"),'Price Data'!J:J,0)+1),""),"")</f>
        <v>-8.0645161290322648E-3</v>
      </c>
      <c r="J2052" s="34">
        <f>IFERROR(INDEX('Price Data'!N:N,MATCH(TEXT(A2052,"YYYY-MM-DD"),'Price Data'!M:M,0)),"")</f>
        <v>2.95</v>
      </c>
      <c r="K2052" s="10" cm="1">
        <f t="array" ref="K2052">IFERROR(IF(ISNUMBER(J2052),(J2052-INDEX('Price Data'!N:N,MATCH(TEXT(A2052,"YYYY-MM-DD"),'Price Data'!M:M,0)+1))/INDEX('Price Data'!N:N,MATCH(TEXT(A2052,"YYYY-MM-DD"),'Price Data'!M:M,0)+1),""),"")</f>
        <v>6.8259385665529063E-3</v>
      </c>
      <c r="L2052" s="34">
        <f>IFERROR(INDEX('Price Data'!Q:Q,MATCH(TEXT(A2052,"YYYY-MM-DD"),'Price Data'!P:P,0)),"")</f>
        <v>2.08</v>
      </c>
      <c r="M2052" s="10" cm="1">
        <f t="array" ref="M2052">IFERROR(IF(ISNUMBER(L2052),(L2052-INDEX('Price Data'!Q:Q,MATCH(TEXT(A2052,"YYYY-MM-DD"),'Price Data'!P:P,0)+1))/INDEX('Price Data'!Q:Q,MATCH(TEXT(A2052,"YYYY-MM-DD"),'Price Data'!P:P,0)+1),""),"")</f>
        <v>-9.5238095238095316E-3</v>
      </c>
      <c r="N2052" s="34">
        <f>IFERROR(INDEX('Price Data'!T:T,MATCH(TEXT(A2052,"YYYY-MM-DD"),'Price Data'!S:S,0)),"")</f>
        <v>2.04</v>
      </c>
      <c r="O2052" s="10" cm="1">
        <f t="array" ref="O2052">IFERROR(IF(ISNUMBER(N2052),(N2052-INDEX('Price Data'!T:T,MATCH(TEXT(A2052,"YYYY-MM-DD"),'Price Data'!S:S,0)+1))/INDEX('Price Data'!T:T,MATCH(TEXT(A2052,"YYYY-MM-DD"),'Price Data'!S:S,0)+1),""),"")</f>
        <v>-4.8780487804877017E-3</v>
      </c>
    </row>
    <row r="2053" spans="1:15" x14ac:dyDescent="0.3">
      <c r="A2053" s="8">
        <v>43872</v>
      </c>
      <c r="B2053" s="34">
        <f>IFERROR(INDEX('Price Data'!B:B,MATCH(TEXT(A2053,"YYYY-MM-DD"),'Price Data'!A:A,0)),"")</f>
        <v>24689</v>
      </c>
      <c r="C2053" s="10" cm="1">
        <f t="array" ref="C2053">IFERROR(IF(ISNUMBER(B2053),(B2053-INDEX('Price Data'!B:B,MATCH(TEXT(A2053,"YYYY-MM-DD"),'Price Data'!A:A,0)+1))/INDEX('Price Data'!B:B,MATCH(TEXT(A2053,"YYYY-MM-DD"),'Price Data'!A:A,0)+1),""),"")</f>
        <v>7.3853435612861104E-3</v>
      </c>
      <c r="D2053" s="34">
        <f>IFERROR(INDEX('Price Data'!E:E,MATCH(TEXT(A2053,"YYYY-MM-DD"),'Price Data'!D:D,0)),"")</f>
        <v>14.17</v>
      </c>
      <c r="E2053" s="10" cm="1">
        <f t="array" ref="E2053">IFERROR(IF(ISNUMBER(D2053),(D2053-INDEX('Price Data'!E:E,MATCH(TEXT(A2053,"YYYY-MM-DD"),'Price Data'!D:D,0)+1))/INDEX('Price Data'!E:E,MATCH(TEXT(A2053,"YYYY-MM-DD"),'Price Data'!D:D,0)+1),""),"")</f>
        <v>1.5042979942693343E-2</v>
      </c>
      <c r="F2053" s="34">
        <f>IFERROR(INDEX('Price Data'!H:H,MATCH(TEXT(A2053,"YYYY-MM-DD"),'Price Data'!G:G,0)),"")</f>
        <v>179</v>
      </c>
      <c r="G2053" s="10" cm="1">
        <f t="array" ref="G2053">IFERROR(IF(ISNUMBER(F2053),(F2053-INDEX('Price Data'!H:H,MATCH(TEXT(A2053,"YYYY-MM-DD"),'Price Data'!G:G,0)+1))/INDEX('Price Data'!H:H,MATCH(TEXT(A2053,"YYYY-MM-DD"),'Price Data'!G:G,0)+1),""),"")</f>
        <v>3.2890922685096524E-2</v>
      </c>
      <c r="H2053" s="34">
        <f>IFERROR(INDEX('Price Data'!K:K,MATCH(TEXT(A2053,"YYYY-MM-DD"),'Price Data'!J:J,0)),"")</f>
        <v>2.48</v>
      </c>
      <c r="I2053" s="10" cm="1">
        <f t="array" ref="I2053">IFERROR(IF(ISNUMBER(H2053),(H2053-INDEX('Price Data'!K:K,MATCH(TEXT(A2053,"YYYY-MM-DD"),'Price Data'!J:J,0)+1))/INDEX('Price Data'!K:K,MATCH(TEXT(A2053,"YYYY-MM-DD"),'Price Data'!J:J,0)+1),""),"")</f>
        <v>8.1300813008130159E-3</v>
      </c>
      <c r="J2053" s="34">
        <f>IFERROR(INDEX('Price Data'!N:N,MATCH(TEXT(A2053,"YYYY-MM-DD"),'Price Data'!M:M,0)),"")</f>
        <v>2.96</v>
      </c>
      <c r="K2053" s="10" cm="1">
        <f t="array" ref="K2053">IFERROR(IF(ISNUMBER(J2053),(J2053-INDEX('Price Data'!N:N,MATCH(TEXT(A2053,"YYYY-MM-DD"),'Price Data'!M:M,0)+1))/INDEX('Price Data'!N:N,MATCH(TEXT(A2053,"YYYY-MM-DD"),'Price Data'!M:M,0)+1),""),"")</f>
        <v>3.3898305084745037E-3</v>
      </c>
      <c r="L2053" s="34">
        <f>IFERROR(INDEX('Price Data'!Q:Q,MATCH(TEXT(A2053,"YYYY-MM-DD"),'Price Data'!P:P,0)),"")</f>
        <v>2.09</v>
      </c>
      <c r="M2053" s="10" cm="1">
        <f t="array" ref="M2053">IFERROR(IF(ISNUMBER(L2053),(L2053-INDEX('Price Data'!Q:Q,MATCH(TEXT(A2053,"YYYY-MM-DD"),'Price Data'!P:P,0)+1))/INDEX('Price Data'!Q:Q,MATCH(TEXT(A2053,"YYYY-MM-DD"),'Price Data'!P:P,0)+1),""),"")</f>
        <v>4.8076923076922047E-3</v>
      </c>
      <c r="N2053" s="34">
        <f>IFERROR(INDEX('Price Data'!T:T,MATCH(TEXT(A2053,"YYYY-MM-DD"),'Price Data'!S:S,0)),"")</f>
        <v>2.17</v>
      </c>
      <c r="O2053" s="10" cm="1">
        <f t="array" ref="O2053">IFERROR(IF(ISNUMBER(N2053),(N2053-INDEX('Price Data'!T:T,MATCH(TEXT(A2053,"YYYY-MM-DD"),'Price Data'!S:S,0)+1))/INDEX('Price Data'!T:T,MATCH(TEXT(A2053,"YYYY-MM-DD"),'Price Data'!S:S,0)+1),""),"")</f>
        <v>6.3725490196078372E-2</v>
      </c>
    </row>
    <row r="2054" spans="1:15" x14ac:dyDescent="0.3">
      <c r="A2054" s="8">
        <v>43873</v>
      </c>
      <c r="B2054" s="34">
        <f>IFERROR(INDEX('Price Data'!B:B,MATCH(TEXT(A2054,"YYYY-MM-DD"),'Price Data'!A:A,0)),"")</f>
        <v>24861</v>
      </c>
      <c r="C2054" s="10" cm="1">
        <f t="array" ref="C2054">IFERROR(IF(ISNUMBER(B2054),(B2054-INDEX('Price Data'!B:B,MATCH(TEXT(A2054,"YYYY-MM-DD"),'Price Data'!A:A,0)+1))/INDEX('Price Data'!B:B,MATCH(TEXT(A2054,"YYYY-MM-DD"),'Price Data'!A:A,0)+1),""),"")</f>
        <v>6.9666653165377295E-3</v>
      </c>
      <c r="D2054" s="34">
        <f>IFERROR(INDEX('Price Data'!E:E,MATCH(TEXT(A2054,"YYYY-MM-DD"),'Price Data'!D:D,0)),"")</f>
        <v>14.12</v>
      </c>
      <c r="E2054" s="10" cm="1">
        <f t="array" ref="E2054">IFERROR(IF(ISNUMBER(D2054),(D2054-INDEX('Price Data'!E:E,MATCH(TEXT(A2054,"YYYY-MM-DD"),'Price Data'!D:D,0)+1))/INDEX('Price Data'!E:E,MATCH(TEXT(A2054,"YYYY-MM-DD"),'Price Data'!D:D,0)+1),""),"")</f>
        <v>-3.5285815102329364E-3</v>
      </c>
      <c r="F2054" s="34">
        <f>IFERROR(INDEX('Price Data'!H:H,MATCH(TEXT(A2054,"YYYY-MM-DD"),'Price Data'!G:G,0)),"")</f>
        <v>182.5</v>
      </c>
      <c r="G2054" s="10" cm="1">
        <f t="array" ref="G2054">IFERROR(IF(ISNUMBER(F2054),(F2054-INDEX('Price Data'!H:H,MATCH(TEXT(A2054,"YYYY-MM-DD"),'Price Data'!G:G,0)+1))/INDEX('Price Data'!H:H,MATCH(TEXT(A2054,"YYYY-MM-DD"),'Price Data'!G:G,0)+1),""),"")</f>
        <v>1.9553072625698324E-2</v>
      </c>
      <c r="H2054" s="34">
        <f>IFERROR(INDEX('Price Data'!K:K,MATCH(TEXT(A2054,"YYYY-MM-DD"),'Price Data'!J:J,0)),"")</f>
        <v>2.5099999999999998</v>
      </c>
      <c r="I2054" s="10" cm="1">
        <f t="array" ref="I2054">IFERROR(IF(ISNUMBER(H2054),(H2054-INDEX('Price Data'!K:K,MATCH(TEXT(A2054,"YYYY-MM-DD"),'Price Data'!J:J,0)+1))/INDEX('Price Data'!K:K,MATCH(TEXT(A2054,"YYYY-MM-DD"),'Price Data'!J:J,0)+1),""),"")</f>
        <v>1.2096774193548309E-2</v>
      </c>
      <c r="J2054" s="34">
        <f>IFERROR(INDEX('Price Data'!N:N,MATCH(TEXT(A2054,"YYYY-MM-DD"),'Price Data'!M:M,0)),"")</f>
        <v>3.07</v>
      </c>
      <c r="K2054" s="10" cm="1">
        <f t="array" ref="K2054">IFERROR(IF(ISNUMBER(J2054),(J2054-INDEX('Price Data'!N:N,MATCH(TEXT(A2054,"YYYY-MM-DD"),'Price Data'!M:M,0)+1))/INDEX('Price Data'!N:N,MATCH(TEXT(A2054,"YYYY-MM-DD"),'Price Data'!M:M,0)+1),""),"")</f>
        <v>3.7162162162162123E-2</v>
      </c>
      <c r="L2054" s="34">
        <f>IFERROR(INDEX('Price Data'!Q:Q,MATCH(TEXT(A2054,"YYYY-MM-DD"),'Price Data'!P:P,0)),"")</f>
        <v>2.17</v>
      </c>
      <c r="M2054" s="10" cm="1">
        <f t="array" ref="M2054">IFERROR(IF(ISNUMBER(L2054),(L2054-INDEX('Price Data'!Q:Q,MATCH(TEXT(A2054,"YYYY-MM-DD"),'Price Data'!P:P,0)+1))/INDEX('Price Data'!Q:Q,MATCH(TEXT(A2054,"YYYY-MM-DD"),'Price Data'!P:P,0)+1),""),"")</f>
        <v>3.8277511961722521E-2</v>
      </c>
      <c r="N2054" s="34">
        <f>IFERROR(INDEX('Price Data'!T:T,MATCH(TEXT(A2054,"YYYY-MM-DD"),'Price Data'!S:S,0)),"")</f>
        <v>2.33</v>
      </c>
      <c r="O2054" s="10" cm="1">
        <f t="array" ref="O2054">IFERROR(IF(ISNUMBER(N2054),(N2054-INDEX('Price Data'!T:T,MATCH(TEXT(A2054,"YYYY-MM-DD"),'Price Data'!S:S,0)+1))/INDEX('Price Data'!T:T,MATCH(TEXT(A2054,"YYYY-MM-DD"),'Price Data'!S:S,0)+1),""),"")</f>
        <v>7.3732718894009286E-2</v>
      </c>
    </row>
    <row r="2055" spans="1:15" x14ac:dyDescent="0.3">
      <c r="A2055" s="8">
        <v>43874</v>
      </c>
      <c r="B2055" s="34">
        <f>IFERROR(INDEX('Price Data'!B:B,MATCH(TEXT(A2055,"YYYY-MM-DD"),'Price Data'!A:A,0)),"")</f>
        <v>24892</v>
      </c>
      <c r="C2055" s="10" cm="1">
        <f t="array" ref="C2055">IFERROR(IF(ISNUMBER(B2055),(B2055-INDEX('Price Data'!B:B,MATCH(TEXT(A2055,"YYYY-MM-DD"),'Price Data'!A:A,0)+1))/INDEX('Price Data'!B:B,MATCH(TEXT(A2055,"YYYY-MM-DD"),'Price Data'!A:A,0)+1),""),"")</f>
        <v>1.2469329471863561E-3</v>
      </c>
      <c r="D2055" s="34">
        <f>IFERROR(INDEX('Price Data'!E:E,MATCH(TEXT(A2055,"YYYY-MM-DD"),'Price Data'!D:D,0)),"")</f>
        <v>14.03</v>
      </c>
      <c r="E2055" s="10" cm="1">
        <f t="array" ref="E2055">IFERROR(IF(ISNUMBER(D2055),(D2055-INDEX('Price Data'!E:E,MATCH(TEXT(A2055,"YYYY-MM-DD"),'Price Data'!D:D,0)+1))/INDEX('Price Data'!E:E,MATCH(TEXT(A2055,"YYYY-MM-DD"),'Price Data'!D:D,0)+1),""),"")</f>
        <v>-6.3739376770538146E-3</v>
      </c>
      <c r="F2055" s="34">
        <f>IFERROR(INDEX('Price Data'!H:H,MATCH(TEXT(A2055,"YYYY-MM-DD"),'Price Data'!G:G,0)),"")</f>
        <v>180.800003</v>
      </c>
      <c r="G2055" s="10" cm="1">
        <f t="array" ref="G2055">IFERROR(IF(ISNUMBER(F2055),(F2055-INDEX('Price Data'!H:H,MATCH(TEXT(A2055,"YYYY-MM-DD"),'Price Data'!G:G,0)+1))/INDEX('Price Data'!H:H,MATCH(TEXT(A2055,"YYYY-MM-DD"),'Price Data'!G:G,0)+1),""),"")</f>
        <v>-9.3150520547944995E-3</v>
      </c>
      <c r="H2055" s="34">
        <f>IFERROR(INDEX('Price Data'!K:K,MATCH(TEXT(A2055,"YYYY-MM-DD"),'Price Data'!J:J,0)),"")</f>
        <v>2.5099999999999998</v>
      </c>
      <c r="I2055" s="10" cm="1">
        <f t="array" ref="I2055">IFERROR(IF(ISNUMBER(H2055),(H2055-INDEX('Price Data'!K:K,MATCH(TEXT(A2055,"YYYY-MM-DD"),'Price Data'!J:J,0)+1))/INDEX('Price Data'!K:K,MATCH(TEXT(A2055,"YYYY-MM-DD"),'Price Data'!J:J,0)+1),""),"")</f>
        <v>0</v>
      </c>
      <c r="J2055" s="34">
        <f>IFERROR(INDEX('Price Data'!N:N,MATCH(TEXT(A2055,"YYYY-MM-DD"),'Price Data'!M:M,0)),"")</f>
        <v>3.09</v>
      </c>
      <c r="K2055" s="10" cm="1">
        <f t="array" ref="K2055">IFERROR(IF(ISNUMBER(J2055),(J2055-INDEX('Price Data'!N:N,MATCH(TEXT(A2055,"YYYY-MM-DD"),'Price Data'!M:M,0)+1))/INDEX('Price Data'!N:N,MATCH(TEXT(A2055,"YYYY-MM-DD"),'Price Data'!M:M,0)+1),""),"")</f>
        <v>6.5146579804560324E-3</v>
      </c>
      <c r="L2055" s="34">
        <f>IFERROR(INDEX('Price Data'!Q:Q,MATCH(TEXT(A2055,"YYYY-MM-DD"),'Price Data'!P:P,0)),"")</f>
        <v>2.21</v>
      </c>
      <c r="M2055" s="10" cm="1">
        <f t="array" ref="M2055">IFERROR(IF(ISNUMBER(L2055),(L2055-INDEX('Price Data'!Q:Q,MATCH(TEXT(A2055,"YYYY-MM-DD"),'Price Data'!P:P,0)+1))/INDEX('Price Data'!Q:Q,MATCH(TEXT(A2055,"YYYY-MM-DD"),'Price Data'!P:P,0)+1),""),"")</f>
        <v>1.8433179723502321E-2</v>
      </c>
      <c r="N2055" s="34">
        <f>IFERROR(INDEX('Price Data'!T:T,MATCH(TEXT(A2055,"YYYY-MM-DD"),'Price Data'!S:S,0)),"")</f>
        <v>2.39</v>
      </c>
      <c r="O2055" s="10" cm="1">
        <f t="array" ref="O2055">IFERROR(IF(ISNUMBER(N2055),(N2055-INDEX('Price Data'!T:T,MATCH(TEXT(A2055,"YYYY-MM-DD"),'Price Data'!S:S,0)+1))/INDEX('Price Data'!T:T,MATCH(TEXT(A2055,"YYYY-MM-DD"),'Price Data'!S:S,0)+1),""),"")</f>
        <v>2.5751072961373411E-2</v>
      </c>
    </row>
    <row r="2056" spans="1:15" x14ac:dyDescent="0.3">
      <c r="A2056" s="8">
        <v>43875</v>
      </c>
      <c r="B2056" s="34">
        <f>IFERROR(INDEX('Price Data'!B:B,MATCH(TEXT(A2056,"YYYY-MM-DD"),'Price Data'!A:A,0)),"")</f>
        <v>24867</v>
      </c>
      <c r="C2056" s="10" cm="1">
        <f t="array" ref="C2056">IFERROR(IF(ISNUMBER(B2056),(B2056-INDEX('Price Data'!B:B,MATCH(TEXT(A2056,"YYYY-MM-DD"),'Price Data'!A:A,0)+1))/INDEX('Price Data'!B:B,MATCH(TEXT(A2056,"YYYY-MM-DD"),'Price Data'!A:A,0)+1),""),"")</f>
        <v>-1.0043387433713643E-3</v>
      </c>
      <c r="D2056" s="34">
        <f>IFERROR(INDEX('Price Data'!E:E,MATCH(TEXT(A2056,"YYYY-MM-DD"),'Price Data'!D:D,0)),"")</f>
        <v>13.89</v>
      </c>
      <c r="E2056" s="10" cm="1">
        <f t="array" ref="E2056">IFERROR(IF(ISNUMBER(D2056),(D2056-INDEX('Price Data'!E:E,MATCH(TEXT(A2056,"YYYY-MM-DD"),'Price Data'!D:D,0)+1))/INDEX('Price Data'!E:E,MATCH(TEXT(A2056,"YYYY-MM-DD"),'Price Data'!D:D,0)+1),""),"")</f>
        <v>-9.9786172487525866E-3</v>
      </c>
      <c r="F2056" s="34">
        <f>IFERROR(INDEX('Price Data'!H:H,MATCH(TEXT(A2056,"YYYY-MM-DD"),'Price Data'!G:G,0)),"")</f>
        <v>178.60000600000001</v>
      </c>
      <c r="G2056" s="10" cm="1">
        <f t="array" ref="G2056">IFERROR(IF(ISNUMBER(F2056),(F2056-INDEX('Price Data'!H:H,MATCH(TEXT(A2056,"YYYY-MM-DD"),'Price Data'!G:G,0)+1))/INDEX('Price Data'!H:H,MATCH(TEXT(A2056,"YYYY-MM-DD"),'Price Data'!G:G,0)+1),""),"")</f>
        <v>-1.2168124798095254E-2</v>
      </c>
      <c r="H2056" s="34">
        <f>IFERROR(INDEX('Price Data'!K:K,MATCH(TEXT(A2056,"YYYY-MM-DD"),'Price Data'!J:J,0)),"")</f>
        <v>2.5099999999999998</v>
      </c>
      <c r="I2056" s="10" cm="1">
        <f t="array" ref="I2056">IFERROR(IF(ISNUMBER(H2056),(H2056-INDEX('Price Data'!K:K,MATCH(TEXT(A2056,"YYYY-MM-DD"),'Price Data'!J:J,0)+1))/INDEX('Price Data'!K:K,MATCH(TEXT(A2056,"YYYY-MM-DD"),'Price Data'!J:J,0)+1),""),"")</f>
        <v>0</v>
      </c>
      <c r="J2056" s="34">
        <f>IFERROR(INDEX('Price Data'!N:N,MATCH(TEXT(A2056,"YYYY-MM-DD"),'Price Data'!M:M,0)),"")</f>
        <v>3.04</v>
      </c>
      <c r="K2056" s="10" cm="1">
        <f t="array" ref="K2056">IFERROR(IF(ISNUMBER(J2056),(J2056-INDEX('Price Data'!N:N,MATCH(TEXT(A2056,"YYYY-MM-DD"),'Price Data'!M:M,0)+1))/INDEX('Price Data'!N:N,MATCH(TEXT(A2056,"YYYY-MM-DD"),'Price Data'!M:M,0)+1),""),"")</f>
        <v>-1.6181229773462726E-2</v>
      </c>
      <c r="L2056" s="34">
        <f>IFERROR(INDEX('Price Data'!Q:Q,MATCH(TEXT(A2056,"YYYY-MM-DD"),'Price Data'!P:P,0)),"")</f>
        <v>2.1800000000000002</v>
      </c>
      <c r="M2056" s="10" cm="1">
        <f t="array" ref="M2056">IFERROR(IF(ISNUMBER(L2056),(L2056-INDEX('Price Data'!Q:Q,MATCH(TEXT(A2056,"YYYY-MM-DD"),'Price Data'!P:P,0)+1))/INDEX('Price Data'!Q:Q,MATCH(TEXT(A2056,"YYYY-MM-DD"),'Price Data'!P:P,0)+1),""),"")</f>
        <v>-1.3574660633484075E-2</v>
      </c>
      <c r="N2056" s="34">
        <f>IFERROR(INDEX('Price Data'!T:T,MATCH(TEXT(A2056,"YYYY-MM-DD"),'Price Data'!S:S,0)),"")</f>
        <v>2.36</v>
      </c>
      <c r="O2056" s="10" cm="1">
        <f t="array" ref="O2056">IFERROR(IF(ISNUMBER(N2056),(N2056-INDEX('Price Data'!T:T,MATCH(TEXT(A2056,"YYYY-MM-DD"),'Price Data'!S:S,0)+1))/INDEX('Price Data'!T:T,MATCH(TEXT(A2056,"YYYY-MM-DD"),'Price Data'!S:S,0)+1),""),"")</f>
        <v>-1.2552301255230229E-2</v>
      </c>
    </row>
    <row r="2057" spans="1:15" x14ac:dyDescent="0.3">
      <c r="A2057" s="8">
        <v>43876</v>
      </c>
      <c r="B2057" s="34" t="str">
        <f>IFERROR(INDEX('Price Data'!B:B,MATCH(TEXT(A2057,"YYYY-MM-DD"),'Price Data'!A:A,0)),"")</f>
        <v/>
      </c>
      <c r="C2057" s="10" t="str" cm="1">
        <f t="array" ref="C2057">IFERROR(IF(ISNUMBER(B2057),(B2057-INDEX('Price Data'!B:B,MATCH(TEXT(A2057,"YYYY-MM-DD"),'Price Data'!A:A,0)+1))/INDEX('Price Data'!B:B,MATCH(TEXT(A2057,"YYYY-MM-DD"),'Price Data'!A:A,0)+1),""),"")</f>
        <v/>
      </c>
      <c r="D2057" s="34" t="str">
        <f>IFERROR(INDEX('Price Data'!E:E,MATCH(TEXT(A2057,"YYYY-MM-DD"),'Price Data'!D:D,0)),"")</f>
        <v/>
      </c>
      <c r="E2057" s="10" t="str" cm="1">
        <f t="array" ref="E2057">IFERROR(IF(ISNUMBER(D2057),(D2057-INDEX('Price Data'!E:E,MATCH(TEXT(A2057,"YYYY-MM-DD"),'Price Data'!D:D,0)+1))/INDEX('Price Data'!E:E,MATCH(TEXT(A2057,"YYYY-MM-DD"),'Price Data'!D:D,0)+1),""),"")</f>
        <v/>
      </c>
      <c r="F2057" s="34" t="str">
        <f>IFERROR(INDEX('Price Data'!H:H,MATCH(TEXT(A2057,"YYYY-MM-DD"),'Price Data'!G:G,0)),"")</f>
        <v/>
      </c>
      <c r="G2057" s="10" t="str" cm="1">
        <f t="array" ref="G2057">IFERROR(IF(ISNUMBER(F2057),(F2057-INDEX('Price Data'!H:H,MATCH(TEXT(A2057,"YYYY-MM-DD"),'Price Data'!G:G,0)+1))/INDEX('Price Data'!H:H,MATCH(TEXT(A2057,"YYYY-MM-DD"),'Price Data'!G:G,0)+1),""),"")</f>
        <v/>
      </c>
      <c r="H2057" s="34" t="str">
        <f>IFERROR(INDEX('Price Data'!K:K,MATCH(TEXT(A2057,"YYYY-MM-DD"),'Price Data'!J:J,0)),"")</f>
        <v/>
      </c>
      <c r="I2057" s="10" t="str" cm="1">
        <f t="array" ref="I2057">IFERROR(IF(ISNUMBER(H2057),(H2057-INDEX('Price Data'!K:K,MATCH(TEXT(A2057,"YYYY-MM-DD"),'Price Data'!J:J,0)+1))/INDEX('Price Data'!K:K,MATCH(TEXT(A2057,"YYYY-MM-DD"),'Price Data'!J:J,0)+1),""),"")</f>
        <v/>
      </c>
      <c r="J2057" s="34" t="str">
        <f>IFERROR(INDEX('Price Data'!N:N,MATCH(TEXT(A2057,"YYYY-MM-DD"),'Price Data'!M:M,0)),"")</f>
        <v/>
      </c>
      <c r="K2057" s="10" t="str" cm="1">
        <f t="array" ref="K2057">IFERROR(IF(ISNUMBER(J2057),(J2057-INDEX('Price Data'!N:N,MATCH(TEXT(A2057,"YYYY-MM-DD"),'Price Data'!M:M,0)+1))/INDEX('Price Data'!N:N,MATCH(TEXT(A2057,"YYYY-MM-DD"),'Price Data'!M:M,0)+1),""),"")</f>
        <v/>
      </c>
      <c r="L2057" s="34" t="str">
        <f>IFERROR(INDEX('Price Data'!Q:Q,MATCH(TEXT(A2057,"YYYY-MM-DD"),'Price Data'!P:P,0)),"")</f>
        <v/>
      </c>
      <c r="M2057" s="10" t="str" cm="1">
        <f t="array" ref="M2057">IFERROR(IF(ISNUMBER(L2057),(L2057-INDEX('Price Data'!Q:Q,MATCH(TEXT(A2057,"YYYY-MM-DD"),'Price Data'!P:P,0)+1))/INDEX('Price Data'!Q:Q,MATCH(TEXT(A2057,"YYYY-MM-DD"),'Price Data'!P:P,0)+1),""),"")</f>
        <v/>
      </c>
      <c r="N2057" s="34" t="str">
        <f>IFERROR(INDEX('Price Data'!T:T,MATCH(TEXT(A2057,"YYYY-MM-DD"),'Price Data'!S:S,0)),"")</f>
        <v/>
      </c>
      <c r="O2057" s="10" t="str" cm="1">
        <f t="array" ref="O2057">IFERROR(IF(ISNUMBER(N2057),(N2057-INDEX('Price Data'!T:T,MATCH(TEXT(A2057,"YYYY-MM-DD"),'Price Data'!S:S,0)+1))/INDEX('Price Data'!T:T,MATCH(TEXT(A2057,"YYYY-MM-DD"),'Price Data'!S:S,0)+1),""),"")</f>
        <v/>
      </c>
    </row>
    <row r="2058" spans="1:15" x14ac:dyDescent="0.3">
      <c r="A2058" s="8">
        <v>43877</v>
      </c>
      <c r="B2058" s="34" t="str">
        <f>IFERROR(INDEX('Price Data'!B:B,MATCH(TEXT(A2058,"YYYY-MM-DD"),'Price Data'!A:A,0)),"")</f>
        <v/>
      </c>
      <c r="C2058" s="10" t="str" cm="1">
        <f t="array" ref="C2058">IFERROR(IF(ISNUMBER(B2058),(B2058-INDEX('Price Data'!B:B,MATCH(TEXT(A2058,"YYYY-MM-DD"),'Price Data'!A:A,0)+1))/INDEX('Price Data'!B:B,MATCH(TEXT(A2058,"YYYY-MM-DD"),'Price Data'!A:A,0)+1),""),"")</f>
        <v/>
      </c>
      <c r="D2058" s="34" t="str">
        <f>IFERROR(INDEX('Price Data'!E:E,MATCH(TEXT(A2058,"YYYY-MM-DD"),'Price Data'!D:D,0)),"")</f>
        <v/>
      </c>
      <c r="E2058" s="10" t="str" cm="1">
        <f t="array" ref="E2058">IFERROR(IF(ISNUMBER(D2058),(D2058-INDEX('Price Data'!E:E,MATCH(TEXT(A2058,"YYYY-MM-DD"),'Price Data'!D:D,0)+1))/INDEX('Price Data'!E:E,MATCH(TEXT(A2058,"YYYY-MM-DD"),'Price Data'!D:D,0)+1),""),"")</f>
        <v/>
      </c>
      <c r="F2058" s="34" t="str">
        <f>IFERROR(INDEX('Price Data'!H:H,MATCH(TEXT(A2058,"YYYY-MM-DD"),'Price Data'!G:G,0)),"")</f>
        <v/>
      </c>
      <c r="G2058" s="10" t="str" cm="1">
        <f t="array" ref="G2058">IFERROR(IF(ISNUMBER(F2058),(F2058-INDEX('Price Data'!H:H,MATCH(TEXT(A2058,"YYYY-MM-DD"),'Price Data'!G:G,0)+1))/INDEX('Price Data'!H:H,MATCH(TEXT(A2058,"YYYY-MM-DD"),'Price Data'!G:G,0)+1),""),"")</f>
        <v/>
      </c>
      <c r="H2058" s="34" t="str">
        <f>IFERROR(INDEX('Price Data'!K:K,MATCH(TEXT(A2058,"YYYY-MM-DD"),'Price Data'!J:J,0)),"")</f>
        <v/>
      </c>
      <c r="I2058" s="10" t="str" cm="1">
        <f t="array" ref="I2058">IFERROR(IF(ISNUMBER(H2058),(H2058-INDEX('Price Data'!K:K,MATCH(TEXT(A2058,"YYYY-MM-DD"),'Price Data'!J:J,0)+1))/INDEX('Price Data'!K:K,MATCH(TEXT(A2058,"YYYY-MM-DD"),'Price Data'!J:J,0)+1),""),"")</f>
        <v/>
      </c>
      <c r="J2058" s="34" t="str">
        <f>IFERROR(INDEX('Price Data'!N:N,MATCH(TEXT(A2058,"YYYY-MM-DD"),'Price Data'!M:M,0)),"")</f>
        <v/>
      </c>
      <c r="K2058" s="10" t="str" cm="1">
        <f t="array" ref="K2058">IFERROR(IF(ISNUMBER(J2058),(J2058-INDEX('Price Data'!N:N,MATCH(TEXT(A2058,"YYYY-MM-DD"),'Price Data'!M:M,0)+1))/INDEX('Price Data'!N:N,MATCH(TEXT(A2058,"YYYY-MM-DD"),'Price Data'!M:M,0)+1),""),"")</f>
        <v/>
      </c>
      <c r="L2058" s="34" t="str">
        <f>IFERROR(INDEX('Price Data'!Q:Q,MATCH(TEXT(A2058,"YYYY-MM-DD"),'Price Data'!P:P,0)),"")</f>
        <v/>
      </c>
      <c r="M2058" s="10" t="str" cm="1">
        <f t="array" ref="M2058">IFERROR(IF(ISNUMBER(L2058),(L2058-INDEX('Price Data'!Q:Q,MATCH(TEXT(A2058,"YYYY-MM-DD"),'Price Data'!P:P,0)+1))/INDEX('Price Data'!Q:Q,MATCH(TEXT(A2058,"YYYY-MM-DD"),'Price Data'!P:P,0)+1),""),"")</f>
        <v/>
      </c>
      <c r="N2058" s="34" t="str">
        <f>IFERROR(INDEX('Price Data'!T:T,MATCH(TEXT(A2058,"YYYY-MM-DD"),'Price Data'!S:S,0)),"")</f>
        <v/>
      </c>
      <c r="O2058" s="10" t="str" cm="1">
        <f t="array" ref="O2058">IFERROR(IF(ISNUMBER(N2058),(N2058-INDEX('Price Data'!T:T,MATCH(TEXT(A2058,"YYYY-MM-DD"),'Price Data'!S:S,0)+1))/INDEX('Price Data'!T:T,MATCH(TEXT(A2058,"YYYY-MM-DD"),'Price Data'!S:S,0)+1),""),"")</f>
        <v/>
      </c>
    </row>
    <row r="2059" spans="1:15" x14ac:dyDescent="0.3">
      <c r="A2059" s="8">
        <v>43878</v>
      </c>
      <c r="B2059" s="34">
        <f>IFERROR(INDEX('Price Data'!B:B,MATCH(TEXT(A2059,"YYYY-MM-DD"),'Price Data'!A:A,0)),"")</f>
        <v>25121</v>
      </c>
      <c r="C2059" s="10" cm="1">
        <f t="array" ref="C2059">IFERROR(IF(ISNUMBER(B2059),(B2059-INDEX('Price Data'!B:B,MATCH(TEXT(A2059,"YYYY-MM-DD"),'Price Data'!A:A,0)+1))/INDEX('Price Data'!B:B,MATCH(TEXT(A2059,"YYYY-MM-DD"),'Price Data'!A:A,0)+1),""),"")</f>
        <v>1.0214340290344633E-2</v>
      </c>
      <c r="D2059" s="34">
        <f>IFERROR(INDEX('Price Data'!E:E,MATCH(TEXT(A2059,"YYYY-MM-DD"),'Price Data'!D:D,0)),"")</f>
        <v>14.15</v>
      </c>
      <c r="E2059" s="10" cm="1">
        <f t="array" ref="E2059">IFERROR(IF(ISNUMBER(D2059),(D2059-INDEX('Price Data'!E:E,MATCH(TEXT(A2059,"YYYY-MM-DD"),'Price Data'!D:D,0)+1))/INDEX('Price Data'!E:E,MATCH(TEXT(A2059,"YYYY-MM-DD"),'Price Data'!D:D,0)+1),""),"")</f>
        <v>1.87185025197984E-2</v>
      </c>
      <c r="F2059" s="34">
        <f>IFERROR(INDEX('Price Data'!H:H,MATCH(TEXT(A2059,"YYYY-MM-DD"),'Price Data'!G:G,0)),"")</f>
        <v>180.10000600000001</v>
      </c>
      <c r="G2059" s="10" cm="1">
        <f t="array" ref="G2059">IFERROR(IF(ISNUMBER(F2059),(F2059-INDEX('Price Data'!H:H,MATCH(TEXT(A2059,"YYYY-MM-DD"),'Price Data'!G:G,0)+1))/INDEX('Price Data'!H:H,MATCH(TEXT(A2059,"YYYY-MM-DD"),'Price Data'!G:G,0)+1),""),"")</f>
        <v>8.3986559328559033E-3</v>
      </c>
      <c r="H2059" s="34">
        <f>IFERROR(INDEX('Price Data'!K:K,MATCH(TEXT(A2059,"YYYY-MM-DD"),'Price Data'!J:J,0)),"")</f>
        <v>2.54</v>
      </c>
      <c r="I2059" s="10" cm="1">
        <f t="array" ref="I2059">IFERROR(IF(ISNUMBER(H2059),(H2059-INDEX('Price Data'!K:K,MATCH(TEXT(A2059,"YYYY-MM-DD"),'Price Data'!J:J,0)+1))/INDEX('Price Data'!K:K,MATCH(TEXT(A2059,"YYYY-MM-DD"),'Price Data'!J:J,0)+1),""),"")</f>
        <v>1.1952191235059861E-2</v>
      </c>
      <c r="J2059" s="34">
        <f>IFERROR(INDEX('Price Data'!N:N,MATCH(TEXT(A2059,"YYYY-MM-DD"),'Price Data'!M:M,0)),"")</f>
        <v>3.14</v>
      </c>
      <c r="K2059" s="10" cm="1">
        <f t="array" ref="K2059">IFERROR(IF(ISNUMBER(J2059),(J2059-INDEX('Price Data'!N:N,MATCH(TEXT(A2059,"YYYY-MM-DD"),'Price Data'!M:M,0)+1))/INDEX('Price Data'!N:N,MATCH(TEXT(A2059,"YYYY-MM-DD"),'Price Data'!M:M,0)+1),""),"")</f>
        <v>3.2894736842105289E-2</v>
      </c>
      <c r="L2059" s="34">
        <f>IFERROR(INDEX('Price Data'!Q:Q,MATCH(TEXT(A2059,"YYYY-MM-DD"),'Price Data'!P:P,0)),"")</f>
        <v>2.2999999999999998</v>
      </c>
      <c r="M2059" s="10" cm="1">
        <f t="array" ref="M2059">IFERROR(IF(ISNUMBER(L2059),(L2059-INDEX('Price Data'!Q:Q,MATCH(TEXT(A2059,"YYYY-MM-DD"),'Price Data'!P:P,0)+1))/INDEX('Price Data'!Q:Q,MATCH(TEXT(A2059,"YYYY-MM-DD"),'Price Data'!P:P,0)+1),""),"")</f>
        <v>5.5045871559632871E-2</v>
      </c>
      <c r="N2059" s="34">
        <f>IFERROR(INDEX('Price Data'!T:T,MATCH(TEXT(A2059,"YYYY-MM-DD"),'Price Data'!S:S,0)),"")</f>
        <v>2.44</v>
      </c>
      <c r="O2059" s="10" cm="1">
        <f t="array" ref="O2059">IFERROR(IF(ISNUMBER(N2059),(N2059-INDEX('Price Data'!T:T,MATCH(TEXT(A2059,"YYYY-MM-DD"),'Price Data'!S:S,0)+1))/INDEX('Price Data'!T:T,MATCH(TEXT(A2059,"YYYY-MM-DD"),'Price Data'!S:S,0)+1),""),"")</f>
        <v>3.3898305084745797E-2</v>
      </c>
    </row>
    <row r="2060" spans="1:15" x14ac:dyDescent="0.3">
      <c r="A2060" s="8">
        <v>43879</v>
      </c>
      <c r="B2060" s="34">
        <f>IFERROR(INDEX('Price Data'!B:B,MATCH(TEXT(A2060,"YYYY-MM-DD"),'Price Data'!A:A,0)),"")</f>
        <v>25224</v>
      </c>
      <c r="C2060" s="10" cm="1">
        <f t="array" ref="C2060">IFERROR(IF(ISNUMBER(B2060),(B2060-INDEX('Price Data'!B:B,MATCH(TEXT(A2060,"YYYY-MM-DD"),'Price Data'!A:A,0)+1))/INDEX('Price Data'!B:B,MATCH(TEXT(A2060,"YYYY-MM-DD"),'Price Data'!A:A,0)+1),""),"")</f>
        <v>4.1001552485967919E-3</v>
      </c>
      <c r="D2060" s="34">
        <f>IFERROR(INDEX('Price Data'!E:E,MATCH(TEXT(A2060,"YYYY-MM-DD"),'Price Data'!D:D,0)),"")</f>
        <v>14.06</v>
      </c>
      <c r="E2060" s="10" cm="1">
        <f t="array" ref="E2060">IFERROR(IF(ISNUMBER(D2060),(D2060-INDEX('Price Data'!E:E,MATCH(TEXT(A2060,"YYYY-MM-DD"),'Price Data'!D:D,0)+1))/INDEX('Price Data'!E:E,MATCH(TEXT(A2060,"YYYY-MM-DD"),'Price Data'!D:D,0)+1),""),"")</f>
        <v>-6.3604240282685411E-3</v>
      </c>
      <c r="F2060" s="34">
        <f>IFERROR(INDEX('Price Data'!H:H,MATCH(TEXT(A2060,"YYYY-MM-DD"),'Price Data'!G:G,0)),"")</f>
        <v>189.300003</v>
      </c>
      <c r="G2060" s="10" cm="1">
        <f t="array" ref="G2060">IFERROR(IF(ISNUMBER(F2060),(F2060-INDEX('Price Data'!H:H,MATCH(TEXT(A2060,"YYYY-MM-DD"),'Price Data'!G:G,0)+1))/INDEX('Price Data'!H:H,MATCH(TEXT(A2060,"YYYY-MM-DD"),'Price Data'!G:G,0)+1),""),"")</f>
        <v>5.1082713456433733E-2</v>
      </c>
      <c r="H2060" s="34">
        <f>IFERROR(INDEX('Price Data'!K:K,MATCH(TEXT(A2060,"YYYY-MM-DD"),'Price Data'!J:J,0)),"")</f>
        <v>2.6</v>
      </c>
      <c r="I2060" s="10" cm="1">
        <f t="array" ref="I2060">IFERROR(IF(ISNUMBER(H2060),(H2060-INDEX('Price Data'!K:K,MATCH(TEXT(A2060,"YYYY-MM-DD"),'Price Data'!J:J,0)+1))/INDEX('Price Data'!K:K,MATCH(TEXT(A2060,"YYYY-MM-DD"),'Price Data'!J:J,0)+1),""),"")</f>
        <v>2.3622047244094509E-2</v>
      </c>
      <c r="J2060" s="34">
        <f>IFERROR(INDEX('Price Data'!N:N,MATCH(TEXT(A2060,"YYYY-MM-DD"),'Price Data'!M:M,0)),"")</f>
        <v>2.8</v>
      </c>
      <c r="K2060" s="10" cm="1">
        <f t="array" ref="K2060">IFERROR(IF(ISNUMBER(J2060),(J2060-INDEX('Price Data'!N:N,MATCH(TEXT(A2060,"YYYY-MM-DD"),'Price Data'!M:M,0)+1))/INDEX('Price Data'!N:N,MATCH(TEXT(A2060,"YYYY-MM-DD"),'Price Data'!M:M,0)+1),""),"")</f>
        <v>-0.10828025477707015</v>
      </c>
      <c r="L2060" s="34">
        <f>IFERROR(INDEX('Price Data'!Q:Q,MATCH(TEXT(A2060,"YYYY-MM-DD"),'Price Data'!P:P,0)),"")</f>
        <v>2.41</v>
      </c>
      <c r="M2060" s="10" cm="1">
        <f t="array" ref="M2060">IFERROR(IF(ISNUMBER(L2060),(L2060-INDEX('Price Data'!Q:Q,MATCH(TEXT(A2060,"YYYY-MM-DD"),'Price Data'!P:P,0)+1))/INDEX('Price Data'!Q:Q,MATCH(TEXT(A2060,"YYYY-MM-DD"),'Price Data'!P:P,0)+1),""),"")</f>
        <v>4.7826086956521879E-2</v>
      </c>
      <c r="N2060" s="34">
        <f>IFERROR(INDEX('Price Data'!T:T,MATCH(TEXT(A2060,"YYYY-MM-DD"),'Price Data'!S:S,0)),"")</f>
        <v>2.69</v>
      </c>
      <c r="O2060" s="10" cm="1">
        <f t="array" ref="O2060">IFERROR(IF(ISNUMBER(N2060),(N2060-INDEX('Price Data'!T:T,MATCH(TEXT(A2060,"YYYY-MM-DD"),'Price Data'!S:S,0)+1))/INDEX('Price Data'!T:T,MATCH(TEXT(A2060,"YYYY-MM-DD"),'Price Data'!S:S,0)+1),""),"")</f>
        <v>0.10245901639344263</v>
      </c>
    </row>
    <row r="2061" spans="1:15" x14ac:dyDescent="0.3">
      <c r="A2061" s="8">
        <v>43880</v>
      </c>
      <c r="B2061" s="34">
        <f>IFERROR(INDEX('Price Data'!B:B,MATCH(TEXT(A2061,"YYYY-MM-DD"),'Price Data'!A:A,0)),"")</f>
        <v>25478</v>
      </c>
      <c r="C2061" s="10" cm="1">
        <f t="array" ref="C2061">IFERROR(IF(ISNUMBER(B2061),(B2061-INDEX('Price Data'!B:B,MATCH(TEXT(A2061,"YYYY-MM-DD"),'Price Data'!A:A,0)+1))/INDEX('Price Data'!B:B,MATCH(TEXT(A2061,"YYYY-MM-DD"),'Price Data'!A:A,0)+1),""),"")</f>
        <v>1.0069774817633999E-2</v>
      </c>
      <c r="D2061" s="34">
        <f>IFERROR(INDEX('Price Data'!E:E,MATCH(TEXT(A2061,"YYYY-MM-DD"),'Price Data'!D:D,0)),"")</f>
        <v>14.13</v>
      </c>
      <c r="E2061" s="10" cm="1">
        <f t="array" ref="E2061">IFERROR(IF(ISNUMBER(D2061),(D2061-INDEX('Price Data'!E:E,MATCH(TEXT(A2061,"YYYY-MM-DD"),'Price Data'!D:D,0)+1))/INDEX('Price Data'!E:E,MATCH(TEXT(A2061,"YYYY-MM-DD"),'Price Data'!D:D,0)+1),""),"")</f>
        <v>4.9786628733997354E-3</v>
      </c>
      <c r="F2061" s="34">
        <f>IFERROR(INDEX('Price Data'!H:H,MATCH(TEXT(A2061,"YYYY-MM-DD"),'Price Data'!G:G,0)),"")</f>
        <v>211</v>
      </c>
      <c r="G2061" s="10" cm="1">
        <f t="array" ref="G2061">IFERROR(IF(ISNUMBER(F2061),(F2061-INDEX('Price Data'!H:H,MATCH(TEXT(A2061,"YYYY-MM-DD"),'Price Data'!G:G,0)+1))/INDEX('Price Data'!H:H,MATCH(TEXT(A2061,"YYYY-MM-DD"),'Price Data'!G:G,0)+1),""),"")</f>
        <v>0.11463284023297134</v>
      </c>
      <c r="H2061" s="34">
        <f>IFERROR(INDEX('Price Data'!K:K,MATCH(TEXT(A2061,"YYYY-MM-DD"),'Price Data'!J:J,0)),"")</f>
        <v>2.6</v>
      </c>
      <c r="I2061" s="10" cm="1">
        <f t="array" ref="I2061">IFERROR(IF(ISNUMBER(H2061),(H2061-INDEX('Price Data'!K:K,MATCH(TEXT(A2061,"YYYY-MM-DD"),'Price Data'!J:J,0)+1))/INDEX('Price Data'!K:K,MATCH(TEXT(A2061,"YYYY-MM-DD"),'Price Data'!J:J,0)+1),""),"")</f>
        <v>0</v>
      </c>
      <c r="J2061" s="34">
        <f>IFERROR(INDEX('Price Data'!N:N,MATCH(TEXT(A2061,"YYYY-MM-DD"),'Price Data'!M:M,0)),"")</f>
        <v>2.79</v>
      </c>
      <c r="K2061" s="10" cm="1">
        <f t="array" ref="K2061">IFERROR(IF(ISNUMBER(J2061),(J2061-INDEX('Price Data'!N:N,MATCH(TEXT(A2061,"YYYY-MM-DD"),'Price Data'!M:M,0)+1))/INDEX('Price Data'!N:N,MATCH(TEXT(A2061,"YYYY-MM-DD"),'Price Data'!M:M,0)+1),""),"")</f>
        <v>-3.5714285714284954E-3</v>
      </c>
      <c r="L2061" s="34">
        <f>IFERROR(INDEX('Price Data'!Q:Q,MATCH(TEXT(A2061,"YYYY-MM-DD"),'Price Data'!P:P,0)),"")</f>
        <v>2.46</v>
      </c>
      <c r="M2061" s="10" cm="1">
        <f t="array" ref="M2061">IFERROR(IF(ISNUMBER(L2061),(L2061-INDEX('Price Data'!Q:Q,MATCH(TEXT(A2061,"YYYY-MM-DD"),'Price Data'!P:P,0)+1))/INDEX('Price Data'!Q:Q,MATCH(TEXT(A2061,"YYYY-MM-DD"),'Price Data'!P:P,0)+1),""),"")</f>
        <v>2.0746887966804906E-2</v>
      </c>
      <c r="N2061" s="34">
        <f>IFERROR(INDEX('Price Data'!T:T,MATCH(TEXT(A2061,"YYYY-MM-DD"),'Price Data'!S:S,0)),"")</f>
        <v>2.74</v>
      </c>
      <c r="O2061" s="10" cm="1">
        <f t="array" ref="O2061">IFERROR(IF(ISNUMBER(N2061),(N2061-INDEX('Price Data'!T:T,MATCH(TEXT(A2061,"YYYY-MM-DD"),'Price Data'!S:S,0)+1))/INDEX('Price Data'!T:T,MATCH(TEXT(A2061,"YYYY-MM-DD"),'Price Data'!S:S,0)+1),""),"")</f>
        <v>1.8587360594795637E-2</v>
      </c>
    </row>
    <row r="2062" spans="1:15" x14ac:dyDescent="0.3">
      <c r="A2062" s="8">
        <v>43881</v>
      </c>
      <c r="B2062" s="34">
        <f>IFERROR(INDEX('Price Data'!B:B,MATCH(TEXT(A2062,"YYYY-MM-DD"),'Price Data'!A:A,0)),"")</f>
        <v>25080</v>
      </c>
      <c r="C2062" s="10" cm="1">
        <f t="array" ref="C2062">IFERROR(IF(ISNUMBER(B2062),(B2062-INDEX('Price Data'!B:B,MATCH(TEXT(A2062,"YYYY-MM-DD"),'Price Data'!A:A,0)+1))/INDEX('Price Data'!B:B,MATCH(TEXT(A2062,"YYYY-MM-DD"),'Price Data'!A:A,0)+1),""),"")</f>
        <v>-1.5621320354815919E-2</v>
      </c>
      <c r="D2062" s="34">
        <f>IFERROR(INDEX('Price Data'!E:E,MATCH(TEXT(A2062,"YYYY-MM-DD"),'Price Data'!D:D,0)),"")</f>
        <v>13.72</v>
      </c>
      <c r="E2062" s="10" cm="1">
        <f t="array" ref="E2062">IFERROR(IF(ISNUMBER(D2062),(D2062-INDEX('Price Data'!E:E,MATCH(TEXT(A2062,"YYYY-MM-DD"),'Price Data'!D:D,0)+1))/INDEX('Price Data'!E:E,MATCH(TEXT(A2062,"YYYY-MM-DD"),'Price Data'!D:D,0)+1),""),"")</f>
        <v>-2.9016277423920746E-2</v>
      </c>
      <c r="F2062" s="34">
        <f>IFERROR(INDEX('Price Data'!H:H,MATCH(TEXT(A2062,"YYYY-MM-DD"),'Price Data'!G:G,0)),"")</f>
        <v>202.800003</v>
      </c>
      <c r="G2062" s="10" cm="1">
        <f t="array" ref="G2062">IFERROR(IF(ISNUMBER(F2062),(F2062-INDEX('Price Data'!H:H,MATCH(TEXT(A2062,"YYYY-MM-DD"),'Price Data'!G:G,0)+1))/INDEX('Price Data'!H:H,MATCH(TEXT(A2062,"YYYY-MM-DD"),'Price Data'!G:G,0)+1),""),"")</f>
        <v>-3.8862545023696661E-2</v>
      </c>
      <c r="H2062" s="34">
        <f>IFERROR(INDEX('Price Data'!K:K,MATCH(TEXT(A2062,"YYYY-MM-DD"),'Price Data'!J:J,0)),"")</f>
        <v>2.5499999999999998</v>
      </c>
      <c r="I2062" s="10" cm="1">
        <f t="array" ref="I2062">IFERROR(IF(ISNUMBER(H2062),(H2062-INDEX('Price Data'!K:K,MATCH(TEXT(A2062,"YYYY-MM-DD"),'Price Data'!J:J,0)+1))/INDEX('Price Data'!K:K,MATCH(TEXT(A2062,"YYYY-MM-DD"),'Price Data'!J:J,0)+1),""),"")</f>
        <v>-1.9230769230769332E-2</v>
      </c>
      <c r="J2062" s="34">
        <f>IFERROR(INDEX('Price Data'!N:N,MATCH(TEXT(A2062,"YYYY-MM-DD"),'Price Data'!M:M,0)),"")</f>
        <v>2.84</v>
      </c>
      <c r="K2062" s="10" cm="1">
        <f t="array" ref="K2062">IFERROR(IF(ISNUMBER(J2062),(J2062-INDEX('Price Data'!N:N,MATCH(TEXT(A2062,"YYYY-MM-DD"),'Price Data'!M:M,0)+1))/INDEX('Price Data'!N:N,MATCH(TEXT(A2062,"YYYY-MM-DD"),'Price Data'!M:M,0)+1),""),"")</f>
        <v>1.7921146953404955E-2</v>
      </c>
      <c r="L2062" s="34">
        <f>IFERROR(INDEX('Price Data'!Q:Q,MATCH(TEXT(A2062,"YYYY-MM-DD"),'Price Data'!P:P,0)),"")</f>
        <v>2.4500000000000002</v>
      </c>
      <c r="M2062" s="10" cm="1">
        <f t="array" ref="M2062">IFERROR(IF(ISNUMBER(L2062),(L2062-INDEX('Price Data'!Q:Q,MATCH(TEXT(A2062,"YYYY-MM-DD"),'Price Data'!P:P,0)+1))/INDEX('Price Data'!Q:Q,MATCH(TEXT(A2062,"YYYY-MM-DD"),'Price Data'!P:P,0)+1),""),"")</f>
        <v>-4.0650406504064178E-3</v>
      </c>
      <c r="N2062" s="34">
        <f>IFERROR(INDEX('Price Data'!T:T,MATCH(TEXT(A2062,"YYYY-MM-DD"),'Price Data'!S:S,0)),"")</f>
        <v>2.58</v>
      </c>
      <c r="O2062" s="10" cm="1">
        <f t="array" ref="O2062">IFERROR(IF(ISNUMBER(N2062),(N2062-INDEX('Price Data'!T:T,MATCH(TEXT(A2062,"YYYY-MM-DD"),'Price Data'!S:S,0)+1))/INDEX('Price Data'!T:T,MATCH(TEXT(A2062,"YYYY-MM-DD"),'Price Data'!S:S,0)+1),""),"")</f>
        <v>-5.8394160583941652E-2</v>
      </c>
    </row>
    <row r="2063" spans="1:15" x14ac:dyDescent="0.3">
      <c r="A2063" s="8">
        <v>43882</v>
      </c>
      <c r="B2063" s="34">
        <f>IFERROR(INDEX('Price Data'!B:B,MATCH(TEXT(A2063,"YYYY-MM-DD"),'Price Data'!A:A,0)),"")</f>
        <v>24773</v>
      </c>
      <c r="C2063" s="10" cm="1">
        <f t="array" ref="C2063">IFERROR(IF(ISNUMBER(B2063),(B2063-INDEX('Price Data'!B:B,MATCH(TEXT(A2063,"YYYY-MM-DD"),'Price Data'!A:A,0)+1))/INDEX('Price Data'!B:B,MATCH(TEXT(A2063,"YYYY-MM-DD"),'Price Data'!A:A,0)+1),""),"")</f>
        <v>-1.2240829346092504E-2</v>
      </c>
      <c r="D2063" s="34">
        <f>IFERROR(INDEX('Price Data'!E:E,MATCH(TEXT(A2063,"YYYY-MM-DD"),'Price Data'!D:D,0)),"")</f>
        <v>13.18</v>
      </c>
      <c r="E2063" s="10" cm="1">
        <f t="array" ref="E2063">IFERROR(IF(ISNUMBER(D2063),(D2063-INDEX('Price Data'!E:E,MATCH(TEXT(A2063,"YYYY-MM-DD"),'Price Data'!D:D,0)+1))/INDEX('Price Data'!E:E,MATCH(TEXT(A2063,"YYYY-MM-DD"),'Price Data'!D:D,0)+1),""),"")</f>
        <v>-3.9358600583090445E-2</v>
      </c>
      <c r="F2063" s="34">
        <f>IFERROR(INDEX('Price Data'!H:H,MATCH(TEXT(A2063,"YYYY-MM-DD"),'Price Data'!G:G,0)),"")</f>
        <v>204</v>
      </c>
      <c r="G2063" s="10" cm="1">
        <f t="array" ref="G2063">IFERROR(IF(ISNUMBER(F2063),(F2063-INDEX('Price Data'!H:H,MATCH(TEXT(A2063,"YYYY-MM-DD"),'Price Data'!G:G,0)+1))/INDEX('Price Data'!H:H,MATCH(TEXT(A2063,"YYYY-MM-DD"),'Price Data'!G:G,0)+1),""),"")</f>
        <v>5.917144882882453E-3</v>
      </c>
      <c r="H2063" s="34">
        <f>IFERROR(INDEX('Price Data'!K:K,MATCH(TEXT(A2063,"YYYY-MM-DD"),'Price Data'!J:J,0)),"")</f>
        <v>2.52</v>
      </c>
      <c r="I2063" s="10" cm="1">
        <f t="array" ref="I2063">IFERROR(IF(ISNUMBER(H2063),(H2063-INDEX('Price Data'!K:K,MATCH(TEXT(A2063,"YYYY-MM-DD"),'Price Data'!J:J,0)+1))/INDEX('Price Data'!K:K,MATCH(TEXT(A2063,"YYYY-MM-DD"),'Price Data'!J:J,0)+1),""),"")</f>
        <v>-1.1764705882352865E-2</v>
      </c>
      <c r="J2063" s="34">
        <f>IFERROR(INDEX('Price Data'!N:N,MATCH(TEXT(A2063,"YYYY-MM-DD"),'Price Data'!M:M,0)),"")</f>
        <v>2.76</v>
      </c>
      <c r="K2063" s="10" cm="1">
        <f t="array" ref="K2063">IFERROR(IF(ISNUMBER(J2063),(J2063-INDEX('Price Data'!N:N,MATCH(TEXT(A2063,"YYYY-MM-DD"),'Price Data'!M:M,0)+1))/INDEX('Price Data'!N:N,MATCH(TEXT(A2063,"YYYY-MM-DD"),'Price Data'!M:M,0)+1),""),"")</f>
        <v>-2.8169014084507067E-2</v>
      </c>
      <c r="L2063" s="34">
        <f>IFERROR(INDEX('Price Data'!Q:Q,MATCH(TEXT(A2063,"YYYY-MM-DD"),'Price Data'!P:P,0)),"")</f>
        <v>2.38</v>
      </c>
      <c r="M2063" s="10" cm="1">
        <f t="array" ref="M2063">IFERROR(IF(ISNUMBER(L2063),(L2063-INDEX('Price Data'!Q:Q,MATCH(TEXT(A2063,"YYYY-MM-DD"),'Price Data'!P:P,0)+1))/INDEX('Price Data'!Q:Q,MATCH(TEXT(A2063,"YYYY-MM-DD"),'Price Data'!P:P,0)+1),""),"")</f>
        <v>-2.8571428571428685E-2</v>
      </c>
      <c r="N2063" s="34">
        <f>IFERROR(INDEX('Price Data'!T:T,MATCH(TEXT(A2063,"YYYY-MM-DD"),'Price Data'!S:S,0)),"")</f>
        <v>2.5</v>
      </c>
      <c r="O2063" s="10" cm="1">
        <f t="array" ref="O2063">IFERROR(IF(ISNUMBER(N2063),(N2063-INDEX('Price Data'!T:T,MATCH(TEXT(A2063,"YYYY-MM-DD"),'Price Data'!S:S,0)+1))/INDEX('Price Data'!T:T,MATCH(TEXT(A2063,"YYYY-MM-DD"),'Price Data'!S:S,0)+1),""),"")</f>
        <v>-3.1007751937984523E-2</v>
      </c>
    </row>
    <row r="2064" spans="1:15" x14ac:dyDescent="0.3">
      <c r="A2064" s="8">
        <v>43883</v>
      </c>
      <c r="B2064" s="34" t="str">
        <f>IFERROR(INDEX('Price Data'!B:B,MATCH(TEXT(A2064,"YYYY-MM-DD"),'Price Data'!A:A,0)),"")</f>
        <v/>
      </c>
      <c r="C2064" s="10" t="str" cm="1">
        <f t="array" ref="C2064">IFERROR(IF(ISNUMBER(B2064),(B2064-INDEX('Price Data'!B:B,MATCH(TEXT(A2064,"YYYY-MM-DD"),'Price Data'!A:A,0)+1))/INDEX('Price Data'!B:B,MATCH(TEXT(A2064,"YYYY-MM-DD"),'Price Data'!A:A,0)+1),""),"")</f>
        <v/>
      </c>
      <c r="D2064" s="34" t="str">
        <f>IFERROR(INDEX('Price Data'!E:E,MATCH(TEXT(A2064,"YYYY-MM-DD"),'Price Data'!D:D,0)),"")</f>
        <v/>
      </c>
      <c r="E2064" s="10" t="str" cm="1">
        <f t="array" ref="E2064">IFERROR(IF(ISNUMBER(D2064),(D2064-INDEX('Price Data'!E:E,MATCH(TEXT(A2064,"YYYY-MM-DD"),'Price Data'!D:D,0)+1))/INDEX('Price Data'!E:E,MATCH(TEXT(A2064,"YYYY-MM-DD"),'Price Data'!D:D,0)+1),""),"")</f>
        <v/>
      </c>
      <c r="F2064" s="34" t="str">
        <f>IFERROR(INDEX('Price Data'!H:H,MATCH(TEXT(A2064,"YYYY-MM-DD"),'Price Data'!G:G,0)),"")</f>
        <v/>
      </c>
      <c r="G2064" s="10" t="str" cm="1">
        <f t="array" ref="G2064">IFERROR(IF(ISNUMBER(F2064),(F2064-INDEX('Price Data'!H:H,MATCH(TEXT(A2064,"YYYY-MM-DD"),'Price Data'!G:G,0)+1))/INDEX('Price Data'!H:H,MATCH(TEXT(A2064,"YYYY-MM-DD"),'Price Data'!G:G,0)+1),""),"")</f>
        <v/>
      </c>
      <c r="H2064" s="34" t="str">
        <f>IFERROR(INDEX('Price Data'!K:K,MATCH(TEXT(A2064,"YYYY-MM-DD"),'Price Data'!J:J,0)),"")</f>
        <v/>
      </c>
      <c r="I2064" s="10" t="str" cm="1">
        <f t="array" ref="I2064">IFERROR(IF(ISNUMBER(H2064),(H2064-INDEX('Price Data'!K:K,MATCH(TEXT(A2064,"YYYY-MM-DD"),'Price Data'!J:J,0)+1))/INDEX('Price Data'!K:K,MATCH(TEXT(A2064,"YYYY-MM-DD"),'Price Data'!J:J,0)+1),""),"")</f>
        <v/>
      </c>
      <c r="J2064" s="34" t="str">
        <f>IFERROR(INDEX('Price Data'!N:N,MATCH(TEXT(A2064,"YYYY-MM-DD"),'Price Data'!M:M,0)),"")</f>
        <v/>
      </c>
      <c r="K2064" s="10" t="str" cm="1">
        <f t="array" ref="K2064">IFERROR(IF(ISNUMBER(J2064),(J2064-INDEX('Price Data'!N:N,MATCH(TEXT(A2064,"YYYY-MM-DD"),'Price Data'!M:M,0)+1))/INDEX('Price Data'!N:N,MATCH(TEXT(A2064,"YYYY-MM-DD"),'Price Data'!M:M,0)+1),""),"")</f>
        <v/>
      </c>
      <c r="L2064" s="34" t="str">
        <f>IFERROR(INDEX('Price Data'!Q:Q,MATCH(TEXT(A2064,"YYYY-MM-DD"),'Price Data'!P:P,0)),"")</f>
        <v/>
      </c>
      <c r="M2064" s="10" t="str" cm="1">
        <f t="array" ref="M2064">IFERROR(IF(ISNUMBER(L2064),(L2064-INDEX('Price Data'!Q:Q,MATCH(TEXT(A2064,"YYYY-MM-DD"),'Price Data'!P:P,0)+1))/INDEX('Price Data'!Q:Q,MATCH(TEXT(A2064,"YYYY-MM-DD"),'Price Data'!P:P,0)+1),""),"")</f>
        <v/>
      </c>
      <c r="N2064" s="34" t="str">
        <f>IFERROR(INDEX('Price Data'!T:T,MATCH(TEXT(A2064,"YYYY-MM-DD"),'Price Data'!S:S,0)),"")</f>
        <v/>
      </c>
      <c r="O2064" s="10" t="str" cm="1">
        <f t="array" ref="O2064">IFERROR(IF(ISNUMBER(N2064),(N2064-INDEX('Price Data'!T:T,MATCH(TEXT(A2064,"YYYY-MM-DD"),'Price Data'!S:S,0)+1))/INDEX('Price Data'!T:T,MATCH(TEXT(A2064,"YYYY-MM-DD"),'Price Data'!S:S,0)+1),""),"")</f>
        <v/>
      </c>
    </row>
    <row r="2065" spans="1:15" x14ac:dyDescent="0.3">
      <c r="A2065" s="8">
        <v>43884</v>
      </c>
      <c r="B2065" s="34" t="str">
        <f>IFERROR(INDEX('Price Data'!B:B,MATCH(TEXT(A2065,"YYYY-MM-DD"),'Price Data'!A:A,0)),"")</f>
        <v/>
      </c>
      <c r="C2065" s="10" t="str" cm="1">
        <f t="array" ref="C2065">IFERROR(IF(ISNUMBER(B2065),(B2065-INDEX('Price Data'!B:B,MATCH(TEXT(A2065,"YYYY-MM-DD"),'Price Data'!A:A,0)+1))/INDEX('Price Data'!B:B,MATCH(TEXT(A2065,"YYYY-MM-DD"),'Price Data'!A:A,0)+1),""),"")</f>
        <v/>
      </c>
      <c r="D2065" s="34" t="str">
        <f>IFERROR(INDEX('Price Data'!E:E,MATCH(TEXT(A2065,"YYYY-MM-DD"),'Price Data'!D:D,0)),"")</f>
        <v/>
      </c>
      <c r="E2065" s="10" t="str" cm="1">
        <f t="array" ref="E2065">IFERROR(IF(ISNUMBER(D2065),(D2065-INDEX('Price Data'!E:E,MATCH(TEXT(A2065,"YYYY-MM-DD"),'Price Data'!D:D,0)+1))/INDEX('Price Data'!E:E,MATCH(TEXT(A2065,"YYYY-MM-DD"),'Price Data'!D:D,0)+1),""),"")</f>
        <v/>
      </c>
      <c r="F2065" s="34" t="str">
        <f>IFERROR(INDEX('Price Data'!H:H,MATCH(TEXT(A2065,"YYYY-MM-DD"),'Price Data'!G:G,0)),"")</f>
        <v/>
      </c>
      <c r="G2065" s="10" t="str" cm="1">
        <f t="array" ref="G2065">IFERROR(IF(ISNUMBER(F2065),(F2065-INDEX('Price Data'!H:H,MATCH(TEXT(A2065,"YYYY-MM-DD"),'Price Data'!G:G,0)+1))/INDEX('Price Data'!H:H,MATCH(TEXT(A2065,"YYYY-MM-DD"),'Price Data'!G:G,0)+1),""),"")</f>
        <v/>
      </c>
      <c r="H2065" s="34" t="str">
        <f>IFERROR(INDEX('Price Data'!K:K,MATCH(TEXT(A2065,"YYYY-MM-DD"),'Price Data'!J:J,0)),"")</f>
        <v/>
      </c>
      <c r="I2065" s="10" t="str" cm="1">
        <f t="array" ref="I2065">IFERROR(IF(ISNUMBER(H2065),(H2065-INDEX('Price Data'!K:K,MATCH(TEXT(A2065,"YYYY-MM-DD"),'Price Data'!J:J,0)+1))/INDEX('Price Data'!K:K,MATCH(TEXT(A2065,"YYYY-MM-DD"),'Price Data'!J:J,0)+1),""),"")</f>
        <v/>
      </c>
      <c r="J2065" s="34" t="str">
        <f>IFERROR(INDEX('Price Data'!N:N,MATCH(TEXT(A2065,"YYYY-MM-DD"),'Price Data'!M:M,0)),"")</f>
        <v/>
      </c>
      <c r="K2065" s="10" t="str" cm="1">
        <f t="array" ref="K2065">IFERROR(IF(ISNUMBER(J2065),(J2065-INDEX('Price Data'!N:N,MATCH(TEXT(A2065,"YYYY-MM-DD"),'Price Data'!M:M,0)+1))/INDEX('Price Data'!N:N,MATCH(TEXT(A2065,"YYYY-MM-DD"),'Price Data'!M:M,0)+1),""),"")</f>
        <v/>
      </c>
      <c r="L2065" s="34" t="str">
        <f>IFERROR(INDEX('Price Data'!Q:Q,MATCH(TEXT(A2065,"YYYY-MM-DD"),'Price Data'!P:P,0)),"")</f>
        <v/>
      </c>
      <c r="M2065" s="10" t="str" cm="1">
        <f t="array" ref="M2065">IFERROR(IF(ISNUMBER(L2065),(L2065-INDEX('Price Data'!Q:Q,MATCH(TEXT(A2065,"YYYY-MM-DD"),'Price Data'!P:P,0)+1))/INDEX('Price Data'!Q:Q,MATCH(TEXT(A2065,"YYYY-MM-DD"),'Price Data'!P:P,0)+1),""),"")</f>
        <v/>
      </c>
      <c r="N2065" s="34" t="str">
        <f>IFERROR(INDEX('Price Data'!T:T,MATCH(TEXT(A2065,"YYYY-MM-DD"),'Price Data'!S:S,0)),"")</f>
        <v/>
      </c>
      <c r="O2065" s="10" t="str" cm="1">
        <f t="array" ref="O2065">IFERROR(IF(ISNUMBER(N2065),(N2065-INDEX('Price Data'!T:T,MATCH(TEXT(A2065,"YYYY-MM-DD"),'Price Data'!S:S,0)+1))/INDEX('Price Data'!T:T,MATCH(TEXT(A2065,"YYYY-MM-DD"),'Price Data'!S:S,0)+1),""),"")</f>
        <v/>
      </c>
    </row>
    <row r="2066" spans="1:15" x14ac:dyDescent="0.3">
      <c r="A2066" s="8">
        <v>43885</v>
      </c>
      <c r="B2066" s="34">
        <f>IFERROR(INDEX('Price Data'!B:B,MATCH(TEXT(A2066,"YYYY-MM-DD"),'Price Data'!A:A,0)),"")</f>
        <v>23427</v>
      </c>
      <c r="C2066" s="10" cm="1">
        <f t="array" ref="C2066">IFERROR(IF(ISNUMBER(B2066),(B2066-INDEX('Price Data'!B:B,MATCH(TEXT(A2066,"YYYY-MM-DD"),'Price Data'!A:A,0)+1))/INDEX('Price Data'!B:B,MATCH(TEXT(A2066,"YYYY-MM-DD"),'Price Data'!A:A,0)+1),""),"")</f>
        <v>-5.433334678884269E-2</v>
      </c>
      <c r="D2066" s="34">
        <f>IFERROR(INDEX('Price Data'!E:E,MATCH(TEXT(A2066,"YYYY-MM-DD"),'Price Data'!D:D,0)),"")</f>
        <v>12.64</v>
      </c>
      <c r="E2066" s="10" cm="1">
        <f t="array" ref="E2066">IFERROR(IF(ISNUMBER(D2066),(D2066-INDEX('Price Data'!E:E,MATCH(TEXT(A2066,"YYYY-MM-DD"),'Price Data'!D:D,0)+1))/INDEX('Price Data'!E:E,MATCH(TEXT(A2066,"YYYY-MM-DD"),'Price Data'!D:D,0)+1),""),"")</f>
        <v>-4.097116843702573E-2</v>
      </c>
      <c r="F2066" s="34">
        <f>IFERROR(INDEX('Price Data'!H:H,MATCH(TEXT(A2066,"YYYY-MM-DD"),'Price Data'!G:G,0)),"")</f>
        <v>181.199997</v>
      </c>
      <c r="G2066" s="10" cm="1">
        <f t="array" ref="G2066">IFERROR(IF(ISNUMBER(F2066),(F2066-INDEX('Price Data'!H:H,MATCH(TEXT(A2066,"YYYY-MM-DD"),'Price Data'!G:G,0)+1))/INDEX('Price Data'!H:H,MATCH(TEXT(A2066,"YYYY-MM-DD"),'Price Data'!G:G,0)+1),""),"")</f>
        <v>-0.11176472058823532</v>
      </c>
      <c r="H2066" s="34">
        <f>IFERROR(INDEX('Price Data'!K:K,MATCH(TEXT(A2066,"YYYY-MM-DD"),'Price Data'!J:J,0)),"")</f>
        <v>2.38</v>
      </c>
      <c r="I2066" s="10" cm="1">
        <f t="array" ref="I2066">IFERROR(IF(ISNUMBER(H2066),(H2066-INDEX('Price Data'!K:K,MATCH(TEXT(A2066,"YYYY-MM-DD"),'Price Data'!J:J,0)+1))/INDEX('Price Data'!K:K,MATCH(TEXT(A2066,"YYYY-MM-DD"),'Price Data'!J:J,0)+1),""),"")</f>
        <v>-5.5555555555555601E-2</v>
      </c>
      <c r="J2066" s="34">
        <f>IFERROR(INDEX('Price Data'!N:N,MATCH(TEXT(A2066,"YYYY-MM-DD"),'Price Data'!M:M,0)),"")</f>
        <v>2.6</v>
      </c>
      <c r="K2066" s="10" cm="1">
        <f t="array" ref="K2066">IFERROR(IF(ISNUMBER(J2066),(J2066-INDEX('Price Data'!N:N,MATCH(TEXT(A2066,"YYYY-MM-DD"),'Price Data'!M:M,0)+1))/INDEX('Price Data'!N:N,MATCH(TEXT(A2066,"YYYY-MM-DD"),'Price Data'!M:M,0)+1),""),"")</f>
        <v>-5.797101449275352E-2</v>
      </c>
      <c r="L2066" s="34">
        <f>IFERROR(INDEX('Price Data'!Q:Q,MATCH(TEXT(A2066,"YYYY-MM-DD"),'Price Data'!P:P,0)),"")</f>
        <v>2.2200000000000002</v>
      </c>
      <c r="M2066" s="10" cm="1">
        <f t="array" ref="M2066">IFERROR(IF(ISNUMBER(L2066),(L2066-INDEX('Price Data'!Q:Q,MATCH(TEXT(A2066,"YYYY-MM-DD"),'Price Data'!P:P,0)+1))/INDEX('Price Data'!Q:Q,MATCH(TEXT(A2066,"YYYY-MM-DD"),'Price Data'!P:P,0)+1),""),"")</f>
        <v>-6.7226890756302393E-2</v>
      </c>
      <c r="N2066" s="34">
        <f>IFERROR(INDEX('Price Data'!T:T,MATCH(TEXT(A2066,"YYYY-MM-DD"),'Price Data'!S:S,0)),"")</f>
        <v>2.36</v>
      </c>
      <c r="O2066" s="10" cm="1">
        <f t="array" ref="O2066">IFERROR(IF(ISNUMBER(N2066),(N2066-INDEX('Price Data'!T:T,MATCH(TEXT(A2066,"YYYY-MM-DD"),'Price Data'!S:S,0)+1))/INDEX('Price Data'!T:T,MATCH(TEXT(A2066,"YYYY-MM-DD"),'Price Data'!S:S,0)+1),""),"")</f>
        <v>-5.600000000000005E-2</v>
      </c>
    </row>
    <row r="2067" spans="1:15" x14ac:dyDescent="0.3">
      <c r="A2067" s="8">
        <v>43886</v>
      </c>
      <c r="B2067" s="34">
        <f>IFERROR(INDEX('Price Data'!B:B,MATCH(TEXT(A2067,"YYYY-MM-DD"),'Price Data'!A:A,0)),"")</f>
        <v>23090</v>
      </c>
      <c r="C2067" s="10" cm="1">
        <f t="array" ref="C2067">IFERROR(IF(ISNUMBER(B2067),(B2067-INDEX('Price Data'!B:B,MATCH(TEXT(A2067,"YYYY-MM-DD"),'Price Data'!A:A,0)+1))/INDEX('Price Data'!B:B,MATCH(TEXT(A2067,"YYYY-MM-DD"),'Price Data'!A:A,0)+1),""),"")</f>
        <v>-1.438511119648269E-2</v>
      </c>
      <c r="D2067" s="34">
        <f>IFERROR(INDEX('Price Data'!E:E,MATCH(TEXT(A2067,"YYYY-MM-DD"),'Price Data'!D:D,0)),"")</f>
        <v>12.41</v>
      </c>
      <c r="E2067" s="10" cm="1">
        <f t="array" ref="E2067">IFERROR(IF(ISNUMBER(D2067),(D2067-INDEX('Price Data'!E:E,MATCH(TEXT(A2067,"YYYY-MM-DD"),'Price Data'!D:D,0)+1))/INDEX('Price Data'!E:E,MATCH(TEXT(A2067,"YYYY-MM-DD"),'Price Data'!D:D,0)+1),""),"")</f>
        <v>-1.8196202531645604E-2</v>
      </c>
      <c r="F2067" s="34">
        <f>IFERROR(INDEX('Price Data'!H:H,MATCH(TEXT(A2067,"YYYY-MM-DD"),'Price Data'!G:G,0)),"")</f>
        <v>186.10000600000001</v>
      </c>
      <c r="G2067" s="10" cm="1">
        <f t="array" ref="G2067">IFERROR(IF(ISNUMBER(F2067),(F2067-INDEX('Price Data'!H:H,MATCH(TEXT(A2067,"YYYY-MM-DD"),'Price Data'!G:G,0)+1))/INDEX('Price Data'!H:H,MATCH(TEXT(A2067,"YYYY-MM-DD"),'Price Data'!G:G,0)+1),""),"")</f>
        <v>2.7041992721445859E-2</v>
      </c>
      <c r="H2067" s="34">
        <f>IFERROR(INDEX('Price Data'!K:K,MATCH(TEXT(A2067,"YYYY-MM-DD"),'Price Data'!J:J,0)),"")</f>
        <v>2.33</v>
      </c>
      <c r="I2067" s="10" cm="1">
        <f t="array" ref="I2067">IFERROR(IF(ISNUMBER(H2067),(H2067-INDEX('Price Data'!K:K,MATCH(TEXT(A2067,"YYYY-MM-DD"),'Price Data'!J:J,0)+1))/INDEX('Price Data'!K:K,MATCH(TEXT(A2067,"YYYY-MM-DD"),'Price Data'!J:J,0)+1),""),"")</f>
        <v>-2.1008403361344463E-2</v>
      </c>
      <c r="J2067" s="34">
        <f>IFERROR(INDEX('Price Data'!N:N,MATCH(TEXT(A2067,"YYYY-MM-DD"),'Price Data'!M:M,0)),"")</f>
        <v>2.6</v>
      </c>
      <c r="K2067" s="10" cm="1">
        <f t="array" ref="K2067">IFERROR(IF(ISNUMBER(J2067),(J2067-INDEX('Price Data'!N:N,MATCH(TEXT(A2067,"YYYY-MM-DD"),'Price Data'!M:M,0)+1))/INDEX('Price Data'!N:N,MATCH(TEXT(A2067,"YYYY-MM-DD"),'Price Data'!M:M,0)+1),""),"")</f>
        <v>0</v>
      </c>
      <c r="L2067" s="34">
        <f>IFERROR(INDEX('Price Data'!Q:Q,MATCH(TEXT(A2067,"YYYY-MM-DD"),'Price Data'!P:P,0)),"")</f>
        <v>2.13</v>
      </c>
      <c r="M2067" s="10" cm="1">
        <f t="array" ref="M2067">IFERROR(IF(ISNUMBER(L2067),(L2067-INDEX('Price Data'!Q:Q,MATCH(TEXT(A2067,"YYYY-MM-DD"),'Price Data'!P:P,0)+1))/INDEX('Price Data'!Q:Q,MATCH(TEXT(A2067,"YYYY-MM-DD"),'Price Data'!P:P,0)+1),""),"")</f>
        <v>-4.0540540540540675E-2</v>
      </c>
      <c r="N2067" s="34">
        <f>IFERROR(INDEX('Price Data'!T:T,MATCH(TEXT(A2067,"YYYY-MM-DD"),'Price Data'!S:S,0)),"")</f>
        <v>2.35</v>
      </c>
      <c r="O2067" s="10" cm="1">
        <f t="array" ref="O2067">IFERROR(IF(ISNUMBER(N2067),(N2067-INDEX('Price Data'!T:T,MATCH(TEXT(A2067,"YYYY-MM-DD"),'Price Data'!S:S,0)+1))/INDEX('Price Data'!T:T,MATCH(TEXT(A2067,"YYYY-MM-DD"),'Price Data'!S:S,0)+1),""),"")</f>
        <v>-4.2372881355931301E-3</v>
      </c>
    </row>
    <row r="2068" spans="1:15" x14ac:dyDescent="0.3">
      <c r="A2068" s="8">
        <v>43887</v>
      </c>
      <c r="B2068" s="34">
        <f>IFERROR(INDEX('Price Data'!B:B,MATCH(TEXT(A2068,"YYYY-MM-DD"),'Price Data'!A:A,0)),"")</f>
        <v>23423</v>
      </c>
      <c r="C2068" s="10" cm="1">
        <f t="array" ref="C2068">IFERROR(IF(ISNUMBER(B2068),(B2068-INDEX('Price Data'!B:B,MATCH(TEXT(A2068,"YYYY-MM-DD"),'Price Data'!A:A,0)+1))/INDEX('Price Data'!B:B,MATCH(TEXT(A2068,"YYYY-MM-DD"),'Price Data'!A:A,0)+1),""),"")</f>
        <v>1.4421827631009096E-2</v>
      </c>
      <c r="D2068" s="34">
        <f>IFERROR(INDEX('Price Data'!E:E,MATCH(TEXT(A2068,"YYYY-MM-DD"),'Price Data'!D:D,0)),"")</f>
        <v>12.55</v>
      </c>
      <c r="E2068" s="10" cm="1">
        <f t="array" ref="E2068">IFERROR(IF(ISNUMBER(D2068),(D2068-INDEX('Price Data'!E:E,MATCH(TEXT(A2068,"YYYY-MM-DD"),'Price Data'!D:D,0)+1))/INDEX('Price Data'!E:E,MATCH(TEXT(A2068,"YYYY-MM-DD"),'Price Data'!D:D,0)+1),""),"")</f>
        <v>1.1281224818694646E-2</v>
      </c>
      <c r="F2068" s="34">
        <f>IFERROR(INDEX('Price Data'!H:H,MATCH(TEXT(A2068,"YYYY-MM-DD"),'Price Data'!G:G,0)),"")</f>
        <v>196</v>
      </c>
      <c r="G2068" s="10" cm="1">
        <f t="array" ref="G2068">IFERROR(IF(ISNUMBER(F2068),(F2068-INDEX('Price Data'!H:H,MATCH(TEXT(A2068,"YYYY-MM-DD"),'Price Data'!G:G,0)+1))/INDEX('Price Data'!H:H,MATCH(TEXT(A2068,"YYYY-MM-DD"),'Price Data'!G:G,0)+1),""),"")</f>
        <v>5.3197171847485014E-2</v>
      </c>
      <c r="H2068" s="34">
        <f>IFERROR(INDEX('Price Data'!K:K,MATCH(TEXT(A2068,"YYYY-MM-DD"),'Price Data'!J:J,0)),"")</f>
        <v>2.38</v>
      </c>
      <c r="I2068" s="10" cm="1">
        <f t="array" ref="I2068">IFERROR(IF(ISNUMBER(H2068),(H2068-INDEX('Price Data'!K:K,MATCH(TEXT(A2068,"YYYY-MM-DD"),'Price Data'!J:J,0)+1))/INDEX('Price Data'!K:K,MATCH(TEXT(A2068,"YYYY-MM-DD"),'Price Data'!J:J,0)+1),""),"")</f>
        <v>2.1459227467811082E-2</v>
      </c>
      <c r="J2068" s="34">
        <f>IFERROR(INDEX('Price Data'!N:N,MATCH(TEXT(A2068,"YYYY-MM-DD"),'Price Data'!M:M,0)),"")</f>
        <v>2.66</v>
      </c>
      <c r="K2068" s="10" cm="1">
        <f t="array" ref="K2068">IFERROR(IF(ISNUMBER(J2068),(J2068-INDEX('Price Data'!N:N,MATCH(TEXT(A2068,"YYYY-MM-DD"),'Price Data'!M:M,0)+1))/INDEX('Price Data'!N:N,MATCH(TEXT(A2068,"YYYY-MM-DD"),'Price Data'!M:M,0)+1),""),"")</f>
        <v>2.3076923076923096E-2</v>
      </c>
      <c r="L2068" s="34">
        <f>IFERROR(INDEX('Price Data'!Q:Q,MATCH(TEXT(A2068,"YYYY-MM-DD"),'Price Data'!P:P,0)),"")</f>
        <v>2.16</v>
      </c>
      <c r="M2068" s="10" cm="1">
        <f t="array" ref="M2068">IFERROR(IF(ISNUMBER(L2068),(L2068-INDEX('Price Data'!Q:Q,MATCH(TEXT(A2068,"YYYY-MM-DD"),'Price Data'!P:P,0)+1))/INDEX('Price Data'!Q:Q,MATCH(TEXT(A2068,"YYYY-MM-DD"),'Price Data'!P:P,0)+1),""),"")</f>
        <v>1.4084507042253639E-2</v>
      </c>
      <c r="N2068" s="34">
        <f>IFERROR(INDEX('Price Data'!T:T,MATCH(TEXT(A2068,"YYYY-MM-DD"),'Price Data'!S:S,0)),"")</f>
        <v>2.41</v>
      </c>
      <c r="O2068" s="10" cm="1">
        <f t="array" ref="O2068">IFERROR(IF(ISNUMBER(N2068),(N2068-INDEX('Price Data'!T:T,MATCH(TEXT(A2068,"YYYY-MM-DD"),'Price Data'!S:S,0)+1))/INDEX('Price Data'!T:T,MATCH(TEXT(A2068,"YYYY-MM-DD"),'Price Data'!S:S,0)+1),""),"")</f>
        <v>2.5531914893617044E-2</v>
      </c>
    </row>
    <row r="2069" spans="1:15" x14ac:dyDescent="0.3">
      <c r="A2069" s="8">
        <v>43888</v>
      </c>
      <c r="B2069" s="34">
        <f>IFERROR(INDEX('Price Data'!B:B,MATCH(TEXT(A2069,"YYYY-MM-DD"),'Price Data'!A:A,0)),"")</f>
        <v>22799</v>
      </c>
      <c r="C2069" s="10" cm="1">
        <f t="array" ref="C2069">IFERROR(IF(ISNUMBER(B2069),(B2069-INDEX('Price Data'!B:B,MATCH(TEXT(A2069,"YYYY-MM-DD"),'Price Data'!A:A,0)+1))/INDEX('Price Data'!B:B,MATCH(TEXT(A2069,"YYYY-MM-DD"),'Price Data'!A:A,0)+1),""),"")</f>
        <v>-2.6640481577936217E-2</v>
      </c>
      <c r="D2069" s="34">
        <f>IFERROR(INDEX('Price Data'!E:E,MATCH(TEXT(A2069,"YYYY-MM-DD"),'Price Data'!D:D,0)),"")</f>
        <v>12</v>
      </c>
      <c r="E2069" s="10" cm="1">
        <f t="array" ref="E2069">IFERROR(IF(ISNUMBER(D2069),(D2069-INDEX('Price Data'!E:E,MATCH(TEXT(A2069,"YYYY-MM-DD"),'Price Data'!D:D,0)+1))/INDEX('Price Data'!E:E,MATCH(TEXT(A2069,"YYYY-MM-DD"),'Price Data'!D:D,0)+1),""),"")</f>
        <v>-4.3824701195219175E-2</v>
      </c>
      <c r="F2069" s="34">
        <f>IFERROR(INDEX('Price Data'!H:H,MATCH(TEXT(A2069,"YYYY-MM-DD"),'Price Data'!G:G,0)),"")</f>
        <v>189</v>
      </c>
      <c r="G2069" s="10" cm="1">
        <f t="array" ref="G2069">IFERROR(IF(ISNUMBER(F2069),(F2069-INDEX('Price Data'!H:H,MATCH(TEXT(A2069,"YYYY-MM-DD"),'Price Data'!G:G,0)+1))/INDEX('Price Data'!H:H,MATCH(TEXT(A2069,"YYYY-MM-DD"),'Price Data'!G:G,0)+1),""),"")</f>
        <v>-3.5714285714285712E-2</v>
      </c>
      <c r="H2069" s="34">
        <f>IFERROR(INDEX('Price Data'!K:K,MATCH(TEXT(A2069,"YYYY-MM-DD"),'Price Data'!J:J,0)),"")</f>
        <v>2.29</v>
      </c>
      <c r="I2069" s="10" cm="1">
        <f t="array" ref="I2069">IFERROR(IF(ISNUMBER(H2069),(H2069-INDEX('Price Data'!K:K,MATCH(TEXT(A2069,"YYYY-MM-DD"),'Price Data'!J:J,0)+1))/INDEX('Price Data'!K:K,MATCH(TEXT(A2069,"YYYY-MM-DD"),'Price Data'!J:J,0)+1),""),"")</f>
        <v>-3.781512605042011E-2</v>
      </c>
      <c r="J2069" s="34">
        <f>IFERROR(INDEX('Price Data'!N:N,MATCH(TEXT(A2069,"YYYY-MM-DD"),'Price Data'!M:M,0)),"")</f>
        <v>2.56</v>
      </c>
      <c r="K2069" s="10" cm="1">
        <f t="array" ref="K2069">IFERROR(IF(ISNUMBER(J2069),(J2069-INDEX('Price Data'!N:N,MATCH(TEXT(A2069,"YYYY-MM-DD"),'Price Data'!M:M,0)+1))/INDEX('Price Data'!N:N,MATCH(TEXT(A2069,"YYYY-MM-DD"),'Price Data'!M:M,0)+1),""),"")</f>
        <v>-3.7593984962406048E-2</v>
      </c>
      <c r="L2069" s="34">
        <f>IFERROR(INDEX('Price Data'!Q:Q,MATCH(TEXT(A2069,"YYYY-MM-DD"),'Price Data'!P:P,0)),"")</f>
        <v>2.0699999999999998</v>
      </c>
      <c r="M2069" s="10" cm="1">
        <f t="array" ref="M2069">IFERROR(IF(ISNUMBER(L2069),(L2069-INDEX('Price Data'!Q:Q,MATCH(TEXT(A2069,"YYYY-MM-DD"),'Price Data'!P:P,0)+1))/INDEX('Price Data'!Q:Q,MATCH(TEXT(A2069,"YYYY-MM-DD"),'Price Data'!P:P,0)+1),""),"")</f>
        <v>-4.1666666666666803E-2</v>
      </c>
      <c r="N2069" s="34">
        <f>IFERROR(INDEX('Price Data'!T:T,MATCH(TEXT(A2069,"YYYY-MM-DD"),'Price Data'!S:S,0)),"")</f>
        <v>2.2599999999999998</v>
      </c>
      <c r="O2069" s="10" cm="1">
        <f t="array" ref="O2069">IFERROR(IF(ISNUMBER(N2069),(N2069-INDEX('Price Data'!T:T,MATCH(TEXT(A2069,"YYYY-MM-DD"),'Price Data'!S:S,0)+1))/INDEX('Price Data'!T:T,MATCH(TEXT(A2069,"YYYY-MM-DD"),'Price Data'!S:S,0)+1),""),"")</f>
        <v>-6.2240663900415084E-2</v>
      </c>
    </row>
    <row r="2070" spans="1:15" x14ac:dyDescent="0.3">
      <c r="A2070" s="8">
        <v>43889</v>
      </c>
      <c r="B2070" s="34">
        <f>IFERROR(INDEX('Price Data'!B:B,MATCH(TEXT(A2070,"YYYY-MM-DD"),'Price Data'!A:A,0)),"")</f>
        <v>21984</v>
      </c>
      <c r="C2070" s="10" cm="1">
        <f t="array" ref="C2070">IFERROR(IF(ISNUMBER(B2070),(B2070-INDEX('Price Data'!B:B,MATCH(TEXT(A2070,"YYYY-MM-DD"),'Price Data'!A:A,0)+1))/INDEX('Price Data'!B:B,MATCH(TEXT(A2070,"YYYY-MM-DD"),'Price Data'!A:A,0)+1),""),"")</f>
        <v>-3.5747181893942714E-2</v>
      </c>
      <c r="D2070" s="34">
        <f>IFERROR(INDEX('Price Data'!E:E,MATCH(TEXT(A2070,"YYYY-MM-DD"),'Price Data'!D:D,0)),"")</f>
        <v>11.54</v>
      </c>
      <c r="E2070" s="10" cm="1">
        <f t="array" ref="E2070">IFERROR(IF(ISNUMBER(D2070),(D2070-INDEX('Price Data'!E:E,MATCH(TEXT(A2070,"YYYY-MM-DD"),'Price Data'!D:D,0)+1))/INDEX('Price Data'!E:E,MATCH(TEXT(A2070,"YYYY-MM-DD"),'Price Data'!D:D,0)+1),""),"")</f>
        <v>-3.8333333333333407E-2</v>
      </c>
      <c r="F2070" s="34">
        <f>IFERROR(INDEX('Price Data'!H:H,MATCH(TEXT(A2070,"YYYY-MM-DD"),'Price Data'!G:G,0)),"")</f>
        <v>182.5</v>
      </c>
      <c r="G2070" s="10" cm="1">
        <f t="array" ref="G2070">IFERROR(IF(ISNUMBER(F2070),(F2070-INDEX('Price Data'!H:H,MATCH(TEXT(A2070,"YYYY-MM-DD"),'Price Data'!G:G,0)+1))/INDEX('Price Data'!H:H,MATCH(TEXT(A2070,"YYYY-MM-DD"),'Price Data'!G:G,0)+1),""),"")</f>
        <v>-3.439153439153439E-2</v>
      </c>
      <c r="H2070" s="34">
        <f>IFERROR(INDEX('Price Data'!K:K,MATCH(TEXT(A2070,"YYYY-MM-DD"),'Price Data'!J:J,0)),"")</f>
        <v>2.2000000000000002</v>
      </c>
      <c r="I2070" s="10" cm="1">
        <f t="array" ref="I2070">IFERROR(IF(ISNUMBER(H2070),(H2070-INDEX('Price Data'!K:K,MATCH(TEXT(A2070,"YYYY-MM-DD"),'Price Data'!J:J,0)+1))/INDEX('Price Data'!K:K,MATCH(TEXT(A2070,"YYYY-MM-DD"),'Price Data'!J:J,0)+1),""),"")</f>
        <v>-3.9301310043668061E-2</v>
      </c>
      <c r="J2070" s="34">
        <f>IFERROR(INDEX('Price Data'!N:N,MATCH(TEXT(A2070,"YYYY-MM-DD"),'Price Data'!M:M,0)),"")</f>
        <v>2.44</v>
      </c>
      <c r="K2070" s="10" cm="1">
        <f t="array" ref="K2070">IFERROR(IF(ISNUMBER(J2070),(J2070-INDEX('Price Data'!N:N,MATCH(TEXT(A2070,"YYYY-MM-DD"),'Price Data'!M:M,0)+1))/INDEX('Price Data'!N:N,MATCH(TEXT(A2070,"YYYY-MM-DD"),'Price Data'!M:M,0)+1),""),"")</f>
        <v>-4.6875000000000042E-2</v>
      </c>
      <c r="L2070" s="34">
        <f>IFERROR(INDEX('Price Data'!Q:Q,MATCH(TEXT(A2070,"YYYY-MM-DD"),'Price Data'!P:P,0)),"")</f>
        <v>1.98</v>
      </c>
      <c r="M2070" s="10" cm="1">
        <f t="array" ref="M2070">IFERROR(IF(ISNUMBER(L2070),(L2070-INDEX('Price Data'!Q:Q,MATCH(TEXT(A2070,"YYYY-MM-DD"),'Price Data'!P:P,0)+1))/INDEX('Price Data'!Q:Q,MATCH(TEXT(A2070,"YYYY-MM-DD"),'Price Data'!P:P,0)+1),""),"")</f>
        <v>-4.3478260869565154E-2</v>
      </c>
      <c r="N2070" s="34">
        <f>IFERROR(INDEX('Price Data'!T:T,MATCH(TEXT(A2070,"YYYY-MM-DD"),'Price Data'!S:S,0)),"")</f>
        <v>2.16</v>
      </c>
      <c r="O2070" s="10" cm="1">
        <f t="array" ref="O2070">IFERROR(IF(ISNUMBER(N2070),(N2070-INDEX('Price Data'!T:T,MATCH(TEXT(A2070,"YYYY-MM-DD"),'Price Data'!S:S,0)+1))/INDEX('Price Data'!T:T,MATCH(TEXT(A2070,"YYYY-MM-DD"),'Price Data'!S:S,0)+1),""),"")</f>
        <v>-4.4247787610619316E-2</v>
      </c>
    </row>
    <row r="2071" spans="1:15" x14ac:dyDescent="0.3">
      <c r="A2071" s="8">
        <v>43890</v>
      </c>
      <c r="B2071" s="34" t="str">
        <f>IFERROR(INDEX('Price Data'!B:B,MATCH(TEXT(A2071,"YYYY-MM-DD"),'Price Data'!A:A,0)),"")</f>
        <v/>
      </c>
      <c r="C2071" s="10" t="str" cm="1">
        <f t="array" ref="C2071">IFERROR(IF(ISNUMBER(B2071),(B2071-INDEX('Price Data'!B:B,MATCH(TEXT(A2071,"YYYY-MM-DD"),'Price Data'!A:A,0)+1))/INDEX('Price Data'!B:B,MATCH(TEXT(A2071,"YYYY-MM-DD"),'Price Data'!A:A,0)+1),""),"")</f>
        <v/>
      </c>
      <c r="D2071" s="34" t="str">
        <f>IFERROR(INDEX('Price Data'!E:E,MATCH(TEXT(A2071,"YYYY-MM-DD"),'Price Data'!D:D,0)),"")</f>
        <v/>
      </c>
      <c r="E2071" s="10" t="str" cm="1">
        <f t="array" ref="E2071">IFERROR(IF(ISNUMBER(D2071),(D2071-INDEX('Price Data'!E:E,MATCH(TEXT(A2071,"YYYY-MM-DD"),'Price Data'!D:D,0)+1))/INDEX('Price Data'!E:E,MATCH(TEXT(A2071,"YYYY-MM-DD"),'Price Data'!D:D,0)+1),""),"")</f>
        <v/>
      </c>
      <c r="F2071" s="34" t="str">
        <f>IFERROR(INDEX('Price Data'!H:H,MATCH(TEXT(A2071,"YYYY-MM-DD"),'Price Data'!G:G,0)),"")</f>
        <v/>
      </c>
      <c r="G2071" s="10" t="str" cm="1">
        <f t="array" ref="G2071">IFERROR(IF(ISNUMBER(F2071),(F2071-INDEX('Price Data'!H:H,MATCH(TEXT(A2071,"YYYY-MM-DD"),'Price Data'!G:G,0)+1))/INDEX('Price Data'!H:H,MATCH(TEXT(A2071,"YYYY-MM-DD"),'Price Data'!G:G,0)+1),""),"")</f>
        <v/>
      </c>
      <c r="H2071" s="34" t="str">
        <f>IFERROR(INDEX('Price Data'!K:K,MATCH(TEXT(A2071,"YYYY-MM-DD"),'Price Data'!J:J,0)),"")</f>
        <v/>
      </c>
      <c r="I2071" s="10" t="str" cm="1">
        <f t="array" ref="I2071">IFERROR(IF(ISNUMBER(H2071),(H2071-INDEX('Price Data'!K:K,MATCH(TEXT(A2071,"YYYY-MM-DD"),'Price Data'!J:J,0)+1))/INDEX('Price Data'!K:K,MATCH(TEXT(A2071,"YYYY-MM-DD"),'Price Data'!J:J,0)+1),""),"")</f>
        <v/>
      </c>
      <c r="J2071" s="34" t="str">
        <f>IFERROR(INDEX('Price Data'!N:N,MATCH(TEXT(A2071,"YYYY-MM-DD"),'Price Data'!M:M,0)),"")</f>
        <v/>
      </c>
      <c r="K2071" s="10" t="str" cm="1">
        <f t="array" ref="K2071">IFERROR(IF(ISNUMBER(J2071),(J2071-INDEX('Price Data'!N:N,MATCH(TEXT(A2071,"YYYY-MM-DD"),'Price Data'!M:M,0)+1))/INDEX('Price Data'!N:N,MATCH(TEXT(A2071,"YYYY-MM-DD"),'Price Data'!M:M,0)+1),""),"")</f>
        <v/>
      </c>
      <c r="L2071" s="34" t="str">
        <f>IFERROR(INDEX('Price Data'!Q:Q,MATCH(TEXT(A2071,"YYYY-MM-DD"),'Price Data'!P:P,0)),"")</f>
        <v/>
      </c>
      <c r="M2071" s="10" t="str" cm="1">
        <f t="array" ref="M2071">IFERROR(IF(ISNUMBER(L2071),(L2071-INDEX('Price Data'!Q:Q,MATCH(TEXT(A2071,"YYYY-MM-DD"),'Price Data'!P:P,0)+1))/INDEX('Price Data'!Q:Q,MATCH(TEXT(A2071,"YYYY-MM-DD"),'Price Data'!P:P,0)+1),""),"")</f>
        <v/>
      </c>
      <c r="N2071" s="34" t="str">
        <f>IFERROR(INDEX('Price Data'!T:T,MATCH(TEXT(A2071,"YYYY-MM-DD"),'Price Data'!S:S,0)),"")</f>
        <v/>
      </c>
      <c r="O2071" s="10" t="str" cm="1">
        <f t="array" ref="O2071">IFERROR(IF(ISNUMBER(N2071),(N2071-INDEX('Price Data'!T:T,MATCH(TEXT(A2071,"YYYY-MM-DD"),'Price Data'!S:S,0)+1))/INDEX('Price Data'!T:T,MATCH(TEXT(A2071,"YYYY-MM-DD"),'Price Data'!S:S,0)+1),""),"")</f>
        <v/>
      </c>
    </row>
    <row r="2072" spans="1:15" x14ac:dyDescent="0.3">
      <c r="A2072" s="8">
        <v>43891</v>
      </c>
      <c r="B2072" s="34" t="str">
        <f>IFERROR(INDEX('Price Data'!B:B,MATCH(TEXT(A2072,"YYYY-MM-DD"),'Price Data'!A:A,0)),"")</f>
        <v/>
      </c>
      <c r="C2072" s="10" t="str" cm="1">
        <f t="array" ref="C2072">IFERROR(IF(ISNUMBER(B2072),(B2072-INDEX('Price Data'!B:B,MATCH(TEXT(A2072,"YYYY-MM-DD"),'Price Data'!A:A,0)+1))/INDEX('Price Data'!B:B,MATCH(TEXT(A2072,"YYYY-MM-DD"),'Price Data'!A:A,0)+1),""),"")</f>
        <v/>
      </c>
      <c r="D2072" s="34" t="str">
        <f>IFERROR(INDEX('Price Data'!E:E,MATCH(TEXT(A2072,"YYYY-MM-DD"),'Price Data'!D:D,0)),"")</f>
        <v/>
      </c>
      <c r="E2072" s="10" t="str" cm="1">
        <f t="array" ref="E2072">IFERROR(IF(ISNUMBER(D2072),(D2072-INDEX('Price Data'!E:E,MATCH(TEXT(A2072,"YYYY-MM-DD"),'Price Data'!D:D,0)+1))/INDEX('Price Data'!E:E,MATCH(TEXT(A2072,"YYYY-MM-DD"),'Price Data'!D:D,0)+1),""),"")</f>
        <v/>
      </c>
      <c r="F2072" s="34" t="str">
        <f>IFERROR(INDEX('Price Data'!H:H,MATCH(TEXT(A2072,"YYYY-MM-DD"),'Price Data'!G:G,0)),"")</f>
        <v/>
      </c>
      <c r="G2072" s="10" t="str" cm="1">
        <f t="array" ref="G2072">IFERROR(IF(ISNUMBER(F2072),(F2072-INDEX('Price Data'!H:H,MATCH(TEXT(A2072,"YYYY-MM-DD"),'Price Data'!G:G,0)+1))/INDEX('Price Data'!H:H,MATCH(TEXT(A2072,"YYYY-MM-DD"),'Price Data'!G:G,0)+1),""),"")</f>
        <v/>
      </c>
      <c r="H2072" s="34" t="str">
        <f>IFERROR(INDEX('Price Data'!K:K,MATCH(TEXT(A2072,"YYYY-MM-DD"),'Price Data'!J:J,0)),"")</f>
        <v/>
      </c>
      <c r="I2072" s="10" t="str" cm="1">
        <f t="array" ref="I2072">IFERROR(IF(ISNUMBER(H2072),(H2072-INDEX('Price Data'!K:K,MATCH(TEXT(A2072,"YYYY-MM-DD"),'Price Data'!J:J,0)+1))/INDEX('Price Data'!K:K,MATCH(TEXT(A2072,"YYYY-MM-DD"),'Price Data'!J:J,0)+1),""),"")</f>
        <v/>
      </c>
      <c r="J2072" s="34" t="str">
        <f>IFERROR(INDEX('Price Data'!N:N,MATCH(TEXT(A2072,"YYYY-MM-DD"),'Price Data'!M:M,0)),"")</f>
        <v/>
      </c>
      <c r="K2072" s="10" t="str" cm="1">
        <f t="array" ref="K2072">IFERROR(IF(ISNUMBER(J2072),(J2072-INDEX('Price Data'!N:N,MATCH(TEXT(A2072,"YYYY-MM-DD"),'Price Data'!M:M,0)+1))/INDEX('Price Data'!N:N,MATCH(TEXT(A2072,"YYYY-MM-DD"),'Price Data'!M:M,0)+1),""),"")</f>
        <v/>
      </c>
      <c r="L2072" s="34" t="str">
        <f>IFERROR(INDEX('Price Data'!Q:Q,MATCH(TEXT(A2072,"YYYY-MM-DD"),'Price Data'!P:P,0)),"")</f>
        <v/>
      </c>
      <c r="M2072" s="10" t="str" cm="1">
        <f t="array" ref="M2072">IFERROR(IF(ISNUMBER(L2072),(L2072-INDEX('Price Data'!Q:Q,MATCH(TEXT(A2072,"YYYY-MM-DD"),'Price Data'!P:P,0)+1))/INDEX('Price Data'!Q:Q,MATCH(TEXT(A2072,"YYYY-MM-DD"),'Price Data'!P:P,0)+1),""),"")</f>
        <v/>
      </c>
      <c r="N2072" s="34" t="str">
        <f>IFERROR(INDEX('Price Data'!T:T,MATCH(TEXT(A2072,"YYYY-MM-DD"),'Price Data'!S:S,0)),"")</f>
        <v/>
      </c>
      <c r="O2072" s="10" t="str" cm="1">
        <f t="array" ref="O2072">IFERROR(IF(ISNUMBER(N2072),(N2072-INDEX('Price Data'!T:T,MATCH(TEXT(A2072,"YYYY-MM-DD"),'Price Data'!S:S,0)+1))/INDEX('Price Data'!T:T,MATCH(TEXT(A2072,"YYYY-MM-DD"),'Price Data'!S:S,0)+1),""),"")</f>
        <v/>
      </c>
    </row>
    <row r="2073" spans="1:15" x14ac:dyDescent="0.3">
      <c r="A2073" s="8">
        <v>43892</v>
      </c>
      <c r="B2073" s="34">
        <f>IFERROR(INDEX('Price Data'!B:B,MATCH(TEXT(A2073,"YYYY-MM-DD"),'Price Data'!A:A,0)),"")</f>
        <v>21655</v>
      </c>
      <c r="C2073" s="10" cm="1">
        <f t="array" ref="C2073">IFERROR(IF(ISNUMBER(B2073),(B2073-INDEX('Price Data'!B:B,MATCH(TEXT(A2073,"YYYY-MM-DD"),'Price Data'!A:A,0)+1))/INDEX('Price Data'!B:B,MATCH(TEXT(A2073,"YYYY-MM-DD"),'Price Data'!A:A,0)+1),""),"")</f>
        <v>-1.496542940320233E-2</v>
      </c>
      <c r="D2073" s="34">
        <f>IFERROR(INDEX('Price Data'!E:E,MATCH(TEXT(A2073,"YYYY-MM-DD"),'Price Data'!D:D,0)),"")</f>
        <v>11.03</v>
      </c>
      <c r="E2073" s="10" cm="1">
        <f t="array" ref="E2073">IFERROR(IF(ISNUMBER(D2073),(D2073-INDEX('Price Data'!E:E,MATCH(TEXT(A2073,"YYYY-MM-DD"),'Price Data'!D:D,0)+1))/INDEX('Price Data'!E:E,MATCH(TEXT(A2073,"YYYY-MM-DD"),'Price Data'!D:D,0)+1),""),"")</f>
        <v>-4.4194107452339676E-2</v>
      </c>
      <c r="F2073" s="34">
        <f>IFERROR(INDEX('Price Data'!H:H,MATCH(TEXT(A2073,"YYYY-MM-DD"),'Price Data'!G:G,0)),"")</f>
        <v>173.39999399999999</v>
      </c>
      <c r="G2073" s="10" cm="1">
        <f t="array" ref="G2073">IFERROR(IF(ISNUMBER(F2073),(F2073-INDEX('Price Data'!H:H,MATCH(TEXT(A2073,"YYYY-MM-DD"),'Price Data'!G:G,0)+1))/INDEX('Price Data'!H:H,MATCH(TEXT(A2073,"YYYY-MM-DD"),'Price Data'!G:G,0)+1),""),"")</f>
        <v>-4.9863046575342504E-2</v>
      </c>
      <c r="H2073" s="34">
        <f>IFERROR(INDEX('Price Data'!K:K,MATCH(TEXT(A2073,"YYYY-MM-DD"),'Price Data'!J:J,0)),"")</f>
        <v>2.14</v>
      </c>
      <c r="I2073" s="10" cm="1">
        <f t="array" ref="I2073">IFERROR(IF(ISNUMBER(H2073),(H2073-INDEX('Price Data'!K:K,MATCH(TEXT(A2073,"YYYY-MM-DD"),'Price Data'!J:J,0)+1))/INDEX('Price Data'!K:K,MATCH(TEXT(A2073,"YYYY-MM-DD"),'Price Data'!J:J,0)+1),""),"")</f>
        <v>-2.7272727272727296E-2</v>
      </c>
      <c r="J2073" s="34">
        <f>IFERROR(INDEX('Price Data'!N:N,MATCH(TEXT(A2073,"YYYY-MM-DD"),'Price Data'!M:M,0)),"")</f>
        <v>2.2999999999999998</v>
      </c>
      <c r="K2073" s="10" cm="1">
        <f t="array" ref="K2073">IFERROR(IF(ISNUMBER(J2073),(J2073-INDEX('Price Data'!N:N,MATCH(TEXT(A2073,"YYYY-MM-DD"),'Price Data'!M:M,0)+1))/INDEX('Price Data'!N:N,MATCH(TEXT(A2073,"YYYY-MM-DD"),'Price Data'!M:M,0)+1),""),"")</f>
        <v>-5.7377049180327919E-2</v>
      </c>
      <c r="L2073" s="34">
        <f>IFERROR(INDEX('Price Data'!Q:Q,MATCH(TEXT(A2073,"YYYY-MM-DD"),'Price Data'!P:P,0)),"")</f>
        <v>1.86</v>
      </c>
      <c r="M2073" s="10" cm="1">
        <f t="array" ref="M2073">IFERROR(IF(ISNUMBER(L2073),(L2073-INDEX('Price Data'!Q:Q,MATCH(TEXT(A2073,"YYYY-MM-DD"),'Price Data'!P:P,0)+1))/INDEX('Price Data'!Q:Q,MATCH(TEXT(A2073,"YYYY-MM-DD"),'Price Data'!P:P,0)+1),""),"")</f>
        <v>-6.0606060606060545E-2</v>
      </c>
      <c r="N2073" s="34">
        <f>IFERROR(INDEX('Price Data'!T:T,MATCH(TEXT(A2073,"YYYY-MM-DD"),'Price Data'!S:S,0)),"")</f>
        <v>2.04</v>
      </c>
      <c r="O2073" s="10" cm="1">
        <f t="array" ref="O2073">IFERROR(IF(ISNUMBER(N2073),(N2073-INDEX('Price Data'!T:T,MATCH(TEXT(A2073,"YYYY-MM-DD"),'Price Data'!S:S,0)+1))/INDEX('Price Data'!T:T,MATCH(TEXT(A2073,"YYYY-MM-DD"),'Price Data'!S:S,0)+1),""),"")</f>
        <v>-5.5555555555555601E-2</v>
      </c>
    </row>
    <row r="2074" spans="1:15" x14ac:dyDescent="0.3">
      <c r="A2074" s="8">
        <v>43893</v>
      </c>
      <c r="B2074" s="34">
        <f>IFERROR(INDEX('Price Data'!B:B,MATCH(TEXT(A2074,"YYYY-MM-DD"),'Price Data'!A:A,0)),"")</f>
        <v>21748</v>
      </c>
      <c r="C2074" s="10" cm="1">
        <f t="array" ref="C2074">IFERROR(IF(ISNUMBER(B2074),(B2074-INDEX('Price Data'!B:B,MATCH(TEXT(A2074,"YYYY-MM-DD"),'Price Data'!A:A,0)+1))/INDEX('Price Data'!B:B,MATCH(TEXT(A2074,"YYYY-MM-DD"),'Price Data'!A:A,0)+1),""),"")</f>
        <v>4.2946201800969754E-3</v>
      </c>
      <c r="D2074" s="34">
        <f>IFERROR(INDEX('Price Data'!E:E,MATCH(TEXT(A2074,"YYYY-MM-DD"),'Price Data'!D:D,0)),"")</f>
        <v>10.56</v>
      </c>
      <c r="E2074" s="10" cm="1">
        <f t="array" ref="E2074">IFERROR(IF(ISNUMBER(D2074),(D2074-INDEX('Price Data'!E:E,MATCH(TEXT(A2074,"YYYY-MM-DD"),'Price Data'!D:D,0)+1))/INDEX('Price Data'!E:E,MATCH(TEXT(A2074,"YYYY-MM-DD"),'Price Data'!D:D,0)+1),""),"")</f>
        <v>-4.2611060743426916E-2</v>
      </c>
      <c r="F2074" s="34">
        <f>IFERROR(INDEX('Price Data'!H:H,MATCH(TEXT(A2074,"YYYY-MM-DD"),'Price Data'!G:G,0)),"")</f>
        <v>163.60000600000001</v>
      </c>
      <c r="G2074" s="10" cm="1">
        <f t="array" ref="G2074">IFERROR(IF(ISNUMBER(F2074),(F2074-INDEX('Price Data'!H:H,MATCH(TEXT(A2074,"YYYY-MM-DD"),'Price Data'!G:G,0)+1))/INDEX('Price Data'!H:H,MATCH(TEXT(A2074,"YYYY-MM-DD"),'Price Data'!G:G,0)+1),""),"")</f>
        <v>-5.6516657088234876E-2</v>
      </c>
      <c r="H2074" s="34">
        <f>IFERROR(INDEX('Price Data'!K:K,MATCH(TEXT(A2074,"YYYY-MM-DD"),'Price Data'!J:J,0)),"")</f>
        <v>2.12</v>
      </c>
      <c r="I2074" s="10" cm="1">
        <f t="array" ref="I2074">IFERROR(IF(ISNUMBER(H2074),(H2074-INDEX('Price Data'!K:K,MATCH(TEXT(A2074,"YYYY-MM-DD"),'Price Data'!J:J,0)+1))/INDEX('Price Data'!K:K,MATCH(TEXT(A2074,"YYYY-MM-DD"),'Price Data'!J:J,0)+1),""),"")</f>
        <v>-9.3457943925233725E-3</v>
      </c>
      <c r="J2074" s="34">
        <f>IFERROR(INDEX('Price Data'!N:N,MATCH(TEXT(A2074,"YYYY-MM-DD"),'Price Data'!M:M,0)),"")</f>
        <v>2.25</v>
      </c>
      <c r="K2074" s="10" cm="1">
        <f t="array" ref="K2074">IFERROR(IF(ISNUMBER(J2074),(J2074-INDEX('Price Data'!N:N,MATCH(TEXT(A2074,"YYYY-MM-DD"),'Price Data'!M:M,0)+1))/INDEX('Price Data'!N:N,MATCH(TEXT(A2074,"YYYY-MM-DD"),'Price Data'!M:M,0)+1),""),"")</f>
        <v>-2.1739130434782532E-2</v>
      </c>
      <c r="L2074" s="34">
        <f>IFERROR(INDEX('Price Data'!Q:Q,MATCH(TEXT(A2074,"YYYY-MM-DD"),'Price Data'!P:P,0)),"")</f>
        <v>1.71</v>
      </c>
      <c r="M2074" s="10" cm="1">
        <f t="array" ref="M2074">IFERROR(IF(ISNUMBER(L2074),(L2074-INDEX('Price Data'!Q:Q,MATCH(TEXT(A2074,"YYYY-MM-DD"),'Price Data'!P:P,0)+1))/INDEX('Price Data'!Q:Q,MATCH(TEXT(A2074,"YYYY-MM-DD"),'Price Data'!P:P,0)+1),""),"")</f>
        <v>-8.0645161290322648E-2</v>
      </c>
      <c r="N2074" s="34">
        <f>IFERROR(INDEX('Price Data'!T:T,MATCH(TEXT(A2074,"YYYY-MM-DD"),'Price Data'!S:S,0)),"")</f>
        <v>1.96</v>
      </c>
      <c r="O2074" s="10" cm="1">
        <f t="array" ref="O2074">IFERROR(IF(ISNUMBER(N2074),(N2074-INDEX('Price Data'!T:T,MATCH(TEXT(A2074,"YYYY-MM-DD"),'Price Data'!S:S,0)+1))/INDEX('Price Data'!T:T,MATCH(TEXT(A2074,"YYYY-MM-DD"),'Price Data'!S:S,0)+1),""),"")</f>
        <v>-3.9215686274509838E-2</v>
      </c>
    </row>
    <row r="2075" spans="1:15" x14ac:dyDescent="0.3">
      <c r="A2075" s="8">
        <v>43894</v>
      </c>
      <c r="B2075" s="34">
        <f>IFERROR(INDEX('Price Data'!B:B,MATCH(TEXT(A2075,"YYYY-MM-DD"),'Price Data'!A:A,0)),"")</f>
        <v>21946</v>
      </c>
      <c r="C2075" s="10" cm="1">
        <f t="array" ref="C2075">IFERROR(IF(ISNUMBER(B2075),(B2075-INDEX('Price Data'!B:B,MATCH(TEXT(A2075,"YYYY-MM-DD"),'Price Data'!A:A,0)+1))/INDEX('Price Data'!B:B,MATCH(TEXT(A2075,"YYYY-MM-DD"),'Price Data'!A:A,0)+1),""),"")</f>
        <v>9.1042854515357742E-3</v>
      </c>
      <c r="D2075" s="34">
        <f>IFERROR(INDEX('Price Data'!E:E,MATCH(TEXT(A2075,"YYYY-MM-DD"),'Price Data'!D:D,0)),"")</f>
        <v>10.29</v>
      </c>
      <c r="E2075" s="10" cm="1">
        <f t="array" ref="E2075">IFERROR(IF(ISNUMBER(D2075),(D2075-INDEX('Price Data'!E:E,MATCH(TEXT(A2075,"YYYY-MM-DD"),'Price Data'!D:D,0)+1))/INDEX('Price Data'!E:E,MATCH(TEXT(A2075,"YYYY-MM-DD"),'Price Data'!D:D,0)+1),""),"")</f>
        <v>-2.5568181818181945E-2</v>
      </c>
      <c r="F2075" s="34">
        <f>IFERROR(INDEX('Price Data'!H:H,MATCH(TEXT(A2075,"YYYY-MM-DD"),'Price Data'!G:G,0)),"")</f>
        <v>159.89999399999999</v>
      </c>
      <c r="G2075" s="10" cm="1">
        <f t="array" ref="G2075">IFERROR(IF(ISNUMBER(F2075),(F2075-INDEX('Price Data'!H:H,MATCH(TEXT(A2075,"YYYY-MM-DD"),'Price Data'!G:G,0)+1))/INDEX('Price Data'!H:H,MATCH(TEXT(A2075,"YYYY-MM-DD"),'Price Data'!G:G,0)+1),""),"")</f>
        <v>-2.2616209439503415E-2</v>
      </c>
      <c r="H2075" s="34">
        <f>IFERROR(INDEX('Price Data'!K:K,MATCH(TEXT(A2075,"YYYY-MM-DD"),'Price Data'!J:J,0)),"")</f>
        <v>2.13</v>
      </c>
      <c r="I2075" s="10" cm="1">
        <f t="array" ref="I2075">IFERROR(IF(ISNUMBER(H2075),(H2075-INDEX('Price Data'!K:K,MATCH(TEXT(A2075,"YYYY-MM-DD"),'Price Data'!J:J,0)+1))/INDEX('Price Data'!K:K,MATCH(TEXT(A2075,"YYYY-MM-DD"),'Price Data'!J:J,0)+1),""),"")</f>
        <v>4.7169811320753709E-3</v>
      </c>
      <c r="J2075" s="34">
        <f>IFERROR(INDEX('Price Data'!N:N,MATCH(TEXT(A2075,"YYYY-MM-DD"),'Price Data'!M:M,0)),"")</f>
        <v>2.19</v>
      </c>
      <c r="K2075" s="10" cm="1">
        <f t="array" ref="K2075">IFERROR(IF(ISNUMBER(J2075),(J2075-INDEX('Price Data'!N:N,MATCH(TEXT(A2075,"YYYY-MM-DD"),'Price Data'!M:M,0)+1))/INDEX('Price Data'!N:N,MATCH(TEXT(A2075,"YYYY-MM-DD"),'Price Data'!M:M,0)+1),""),"")</f>
        <v>-2.6666666666666689E-2</v>
      </c>
      <c r="L2075" s="34">
        <f>IFERROR(INDEX('Price Data'!Q:Q,MATCH(TEXT(A2075,"YYYY-MM-DD"),'Price Data'!P:P,0)),"")</f>
        <v>1.63</v>
      </c>
      <c r="M2075" s="10" cm="1">
        <f t="array" ref="M2075">IFERROR(IF(ISNUMBER(L2075),(L2075-INDEX('Price Data'!Q:Q,MATCH(TEXT(A2075,"YYYY-MM-DD"),'Price Data'!P:P,0)+1))/INDEX('Price Data'!Q:Q,MATCH(TEXT(A2075,"YYYY-MM-DD"),'Price Data'!P:P,0)+1),""),"")</f>
        <v>-4.6783625730994198E-2</v>
      </c>
      <c r="N2075" s="34">
        <f>IFERROR(INDEX('Price Data'!T:T,MATCH(TEXT(A2075,"YYYY-MM-DD"),'Price Data'!S:S,0)),"")</f>
        <v>1.94</v>
      </c>
      <c r="O2075" s="10" cm="1">
        <f t="array" ref="O2075">IFERROR(IF(ISNUMBER(N2075),(N2075-INDEX('Price Data'!T:T,MATCH(TEXT(A2075,"YYYY-MM-DD"),'Price Data'!S:S,0)+1))/INDEX('Price Data'!T:T,MATCH(TEXT(A2075,"YYYY-MM-DD"),'Price Data'!S:S,0)+1),""),"")</f>
        <v>-1.0204081632653071E-2</v>
      </c>
    </row>
    <row r="2076" spans="1:15" x14ac:dyDescent="0.3">
      <c r="A2076" s="8">
        <v>43895</v>
      </c>
      <c r="B2076" s="34">
        <f>IFERROR(INDEX('Price Data'!B:B,MATCH(TEXT(A2076,"YYYY-MM-DD"),'Price Data'!A:A,0)),"")</f>
        <v>21555</v>
      </c>
      <c r="C2076" s="10" cm="1">
        <f t="array" ref="C2076">IFERROR(IF(ISNUMBER(B2076),(B2076-INDEX('Price Data'!B:B,MATCH(TEXT(A2076,"YYYY-MM-DD"),'Price Data'!A:A,0)+1))/INDEX('Price Data'!B:B,MATCH(TEXT(A2076,"YYYY-MM-DD"),'Price Data'!A:A,0)+1),""),"")</f>
        <v>-1.7816458580151281E-2</v>
      </c>
      <c r="D2076" s="34">
        <f>IFERROR(INDEX('Price Data'!E:E,MATCH(TEXT(A2076,"YYYY-MM-DD"),'Price Data'!D:D,0)),"")</f>
        <v>10.130000000000001</v>
      </c>
      <c r="E2076" s="10" cm="1">
        <f t="array" ref="E2076">IFERROR(IF(ISNUMBER(D2076),(D2076-INDEX('Price Data'!E:E,MATCH(TEXT(A2076,"YYYY-MM-DD"),'Price Data'!D:D,0)+1))/INDEX('Price Data'!E:E,MATCH(TEXT(A2076,"YYYY-MM-DD"),'Price Data'!D:D,0)+1),""),"")</f>
        <v>-1.5549076773566413E-2</v>
      </c>
      <c r="F2076" s="34">
        <f>IFERROR(INDEX('Price Data'!H:H,MATCH(TEXT(A2076,"YYYY-MM-DD"),'Price Data'!G:G,0)),"")</f>
        <v>148</v>
      </c>
      <c r="G2076" s="10" cm="1">
        <f t="array" ref="G2076">IFERROR(IF(ISNUMBER(F2076),(F2076-INDEX('Price Data'!H:H,MATCH(TEXT(A2076,"YYYY-MM-DD"),'Price Data'!G:G,0)+1))/INDEX('Price Data'!H:H,MATCH(TEXT(A2076,"YYYY-MM-DD"),'Price Data'!G:G,0)+1),""),"")</f>
        <v>-7.4421478715002279E-2</v>
      </c>
      <c r="H2076" s="34">
        <f>IFERROR(INDEX('Price Data'!K:K,MATCH(TEXT(A2076,"YYYY-MM-DD"),'Price Data'!J:J,0)),"")</f>
        <v>2.0499999999999998</v>
      </c>
      <c r="I2076" s="10" cm="1">
        <f t="array" ref="I2076">IFERROR(IF(ISNUMBER(H2076),(H2076-INDEX('Price Data'!K:K,MATCH(TEXT(A2076,"YYYY-MM-DD"),'Price Data'!J:J,0)+1))/INDEX('Price Data'!K:K,MATCH(TEXT(A2076,"YYYY-MM-DD"),'Price Data'!J:J,0)+1),""),"")</f>
        <v>-3.7558685446009425E-2</v>
      </c>
      <c r="J2076" s="34">
        <f>IFERROR(INDEX('Price Data'!N:N,MATCH(TEXT(A2076,"YYYY-MM-DD"),'Price Data'!M:M,0)),"")</f>
        <v>2.11</v>
      </c>
      <c r="K2076" s="10" cm="1">
        <f t="array" ref="K2076">IFERROR(IF(ISNUMBER(J2076),(J2076-INDEX('Price Data'!N:N,MATCH(TEXT(A2076,"YYYY-MM-DD"),'Price Data'!M:M,0)+1))/INDEX('Price Data'!N:N,MATCH(TEXT(A2076,"YYYY-MM-DD"),'Price Data'!M:M,0)+1),""),"")</f>
        <v>-3.6529680365296836E-2</v>
      </c>
      <c r="L2076" s="34">
        <f>IFERROR(INDEX('Price Data'!Q:Q,MATCH(TEXT(A2076,"YYYY-MM-DD"),'Price Data'!P:P,0)),"")</f>
        <v>1.56</v>
      </c>
      <c r="M2076" s="10" cm="1">
        <f t="array" ref="M2076">IFERROR(IF(ISNUMBER(L2076),(L2076-INDEX('Price Data'!Q:Q,MATCH(TEXT(A2076,"YYYY-MM-DD"),'Price Data'!P:P,0)+1))/INDEX('Price Data'!Q:Q,MATCH(TEXT(A2076,"YYYY-MM-DD"),'Price Data'!P:P,0)+1),""),"")</f>
        <v>-4.2944785276073524E-2</v>
      </c>
      <c r="N2076" s="34">
        <f>IFERROR(INDEX('Price Data'!T:T,MATCH(TEXT(A2076,"YYYY-MM-DD"),'Price Data'!S:S,0)),"")</f>
        <v>1.82</v>
      </c>
      <c r="O2076" s="10" cm="1">
        <f t="array" ref="O2076">IFERROR(IF(ISNUMBER(N2076),(N2076-INDEX('Price Data'!T:T,MATCH(TEXT(A2076,"YYYY-MM-DD"),'Price Data'!S:S,0)+1))/INDEX('Price Data'!T:T,MATCH(TEXT(A2076,"YYYY-MM-DD"),'Price Data'!S:S,0)+1),""),"")</f>
        <v>-6.1855670103092723E-2</v>
      </c>
    </row>
    <row r="2077" spans="1:15" x14ac:dyDescent="0.3">
      <c r="A2077" s="8">
        <v>43896</v>
      </c>
      <c r="B2077" s="34">
        <f>IFERROR(INDEX('Price Data'!B:B,MATCH(TEXT(A2077,"YYYY-MM-DD"),'Price Data'!A:A,0)),"")</f>
        <v>20800</v>
      </c>
      <c r="C2077" s="10" cm="1">
        <f t="array" ref="C2077">IFERROR(IF(ISNUMBER(B2077),(B2077-INDEX('Price Data'!B:B,MATCH(TEXT(A2077,"YYYY-MM-DD"),'Price Data'!A:A,0)+1))/INDEX('Price Data'!B:B,MATCH(TEXT(A2077,"YYYY-MM-DD"),'Price Data'!A:A,0)+1),""),"")</f>
        <v>-3.5026675945256318E-2</v>
      </c>
      <c r="D2077" s="34">
        <f>IFERROR(INDEX('Price Data'!E:E,MATCH(TEXT(A2077,"YYYY-MM-DD"),'Price Data'!D:D,0)),"")</f>
        <v>9.9499999999999993</v>
      </c>
      <c r="E2077" s="10" cm="1">
        <f t="array" ref="E2077">IFERROR(IF(ISNUMBER(D2077),(D2077-INDEX('Price Data'!E:E,MATCH(TEXT(A2077,"YYYY-MM-DD"),'Price Data'!D:D,0)+1))/INDEX('Price Data'!E:E,MATCH(TEXT(A2077,"YYYY-MM-DD"),'Price Data'!D:D,0)+1),""),"")</f>
        <v>-1.7769002961500639E-2</v>
      </c>
      <c r="F2077" s="34">
        <f>IFERROR(INDEX('Price Data'!H:H,MATCH(TEXT(A2077,"YYYY-MM-DD"),'Price Data'!G:G,0)),"")</f>
        <v>143</v>
      </c>
      <c r="G2077" s="10" cm="1">
        <f t="array" ref="G2077">IFERROR(IF(ISNUMBER(F2077),(F2077-INDEX('Price Data'!H:H,MATCH(TEXT(A2077,"YYYY-MM-DD"),'Price Data'!G:G,0)+1))/INDEX('Price Data'!H:H,MATCH(TEXT(A2077,"YYYY-MM-DD"),'Price Data'!G:G,0)+1),""),"")</f>
        <v>-3.3783783783783786E-2</v>
      </c>
      <c r="H2077" s="34">
        <f>IFERROR(INDEX('Price Data'!K:K,MATCH(TEXT(A2077,"YYYY-MM-DD"),'Price Data'!J:J,0)),"")</f>
        <v>1.98</v>
      </c>
      <c r="I2077" s="10" cm="1">
        <f t="array" ref="I2077">IFERROR(IF(ISNUMBER(H2077),(H2077-INDEX('Price Data'!K:K,MATCH(TEXT(A2077,"YYYY-MM-DD"),'Price Data'!J:J,0)+1))/INDEX('Price Data'!K:K,MATCH(TEXT(A2077,"YYYY-MM-DD"),'Price Data'!J:J,0)+1),""),"")</f>
        <v>-3.414634146341456E-2</v>
      </c>
      <c r="J2077" s="34">
        <f>IFERROR(INDEX('Price Data'!N:N,MATCH(TEXT(A2077,"YYYY-MM-DD"),'Price Data'!M:M,0)),"")</f>
        <v>2.0699999999999998</v>
      </c>
      <c r="K2077" s="10" cm="1">
        <f t="array" ref="K2077">IFERROR(IF(ISNUMBER(J2077),(J2077-INDEX('Price Data'!N:N,MATCH(TEXT(A2077,"YYYY-MM-DD"),'Price Data'!M:M,0)+1))/INDEX('Price Data'!N:N,MATCH(TEXT(A2077,"YYYY-MM-DD"),'Price Data'!M:M,0)+1),""),"")</f>
        <v>-1.8957345971564E-2</v>
      </c>
      <c r="L2077" s="34">
        <f>IFERROR(INDEX('Price Data'!Q:Q,MATCH(TEXT(A2077,"YYYY-MM-DD"),'Price Data'!P:P,0)),"")</f>
        <v>1.51</v>
      </c>
      <c r="M2077" s="10" cm="1">
        <f t="array" ref="M2077">IFERROR(IF(ISNUMBER(L2077),(L2077-INDEX('Price Data'!Q:Q,MATCH(TEXT(A2077,"YYYY-MM-DD"),'Price Data'!P:P,0)+1))/INDEX('Price Data'!Q:Q,MATCH(TEXT(A2077,"YYYY-MM-DD"),'Price Data'!P:P,0)+1),""),"")</f>
        <v>-3.2051282051282076E-2</v>
      </c>
      <c r="N2077" s="34">
        <f>IFERROR(INDEX('Price Data'!T:T,MATCH(TEXT(A2077,"YYYY-MM-DD"),'Price Data'!S:S,0)),"")</f>
        <v>1.75</v>
      </c>
      <c r="O2077" s="10" cm="1">
        <f t="array" ref="O2077">IFERROR(IF(ISNUMBER(N2077),(N2077-INDEX('Price Data'!T:T,MATCH(TEXT(A2077,"YYYY-MM-DD"),'Price Data'!S:S,0)+1))/INDEX('Price Data'!T:T,MATCH(TEXT(A2077,"YYYY-MM-DD"),'Price Data'!S:S,0)+1),""),"")</f>
        <v>-3.8461538461538491E-2</v>
      </c>
    </row>
    <row r="2078" spans="1:15" x14ac:dyDescent="0.3">
      <c r="A2078" s="8">
        <v>43897</v>
      </c>
      <c r="B2078" s="34" t="str">
        <f>IFERROR(INDEX('Price Data'!B:B,MATCH(TEXT(A2078,"YYYY-MM-DD"),'Price Data'!A:A,0)),"")</f>
        <v/>
      </c>
      <c r="C2078" s="10" t="str" cm="1">
        <f t="array" ref="C2078">IFERROR(IF(ISNUMBER(B2078),(B2078-INDEX('Price Data'!B:B,MATCH(TEXT(A2078,"YYYY-MM-DD"),'Price Data'!A:A,0)+1))/INDEX('Price Data'!B:B,MATCH(TEXT(A2078,"YYYY-MM-DD"),'Price Data'!A:A,0)+1),""),"")</f>
        <v/>
      </c>
      <c r="D2078" s="34" t="str">
        <f>IFERROR(INDEX('Price Data'!E:E,MATCH(TEXT(A2078,"YYYY-MM-DD"),'Price Data'!D:D,0)),"")</f>
        <v/>
      </c>
      <c r="E2078" s="10" t="str" cm="1">
        <f t="array" ref="E2078">IFERROR(IF(ISNUMBER(D2078),(D2078-INDEX('Price Data'!E:E,MATCH(TEXT(A2078,"YYYY-MM-DD"),'Price Data'!D:D,0)+1))/INDEX('Price Data'!E:E,MATCH(TEXT(A2078,"YYYY-MM-DD"),'Price Data'!D:D,0)+1),""),"")</f>
        <v/>
      </c>
      <c r="F2078" s="34" t="str">
        <f>IFERROR(INDEX('Price Data'!H:H,MATCH(TEXT(A2078,"YYYY-MM-DD"),'Price Data'!G:G,0)),"")</f>
        <v/>
      </c>
      <c r="G2078" s="10" t="str" cm="1">
        <f t="array" ref="G2078">IFERROR(IF(ISNUMBER(F2078),(F2078-INDEX('Price Data'!H:H,MATCH(TEXT(A2078,"YYYY-MM-DD"),'Price Data'!G:G,0)+1))/INDEX('Price Data'!H:H,MATCH(TEXT(A2078,"YYYY-MM-DD"),'Price Data'!G:G,0)+1),""),"")</f>
        <v/>
      </c>
      <c r="H2078" s="34" t="str">
        <f>IFERROR(INDEX('Price Data'!K:K,MATCH(TEXT(A2078,"YYYY-MM-DD"),'Price Data'!J:J,0)),"")</f>
        <v/>
      </c>
      <c r="I2078" s="10" t="str" cm="1">
        <f t="array" ref="I2078">IFERROR(IF(ISNUMBER(H2078),(H2078-INDEX('Price Data'!K:K,MATCH(TEXT(A2078,"YYYY-MM-DD"),'Price Data'!J:J,0)+1))/INDEX('Price Data'!K:K,MATCH(TEXT(A2078,"YYYY-MM-DD"),'Price Data'!J:J,0)+1),""),"")</f>
        <v/>
      </c>
      <c r="J2078" s="34" t="str">
        <f>IFERROR(INDEX('Price Data'!N:N,MATCH(TEXT(A2078,"YYYY-MM-DD"),'Price Data'!M:M,0)),"")</f>
        <v/>
      </c>
      <c r="K2078" s="10" t="str" cm="1">
        <f t="array" ref="K2078">IFERROR(IF(ISNUMBER(J2078),(J2078-INDEX('Price Data'!N:N,MATCH(TEXT(A2078,"YYYY-MM-DD"),'Price Data'!M:M,0)+1))/INDEX('Price Data'!N:N,MATCH(TEXT(A2078,"YYYY-MM-DD"),'Price Data'!M:M,0)+1),""),"")</f>
        <v/>
      </c>
      <c r="L2078" s="34" t="str">
        <f>IFERROR(INDEX('Price Data'!Q:Q,MATCH(TEXT(A2078,"YYYY-MM-DD"),'Price Data'!P:P,0)),"")</f>
        <v/>
      </c>
      <c r="M2078" s="10" t="str" cm="1">
        <f t="array" ref="M2078">IFERROR(IF(ISNUMBER(L2078),(L2078-INDEX('Price Data'!Q:Q,MATCH(TEXT(A2078,"YYYY-MM-DD"),'Price Data'!P:P,0)+1))/INDEX('Price Data'!Q:Q,MATCH(TEXT(A2078,"YYYY-MM-DD"),'Price Data'!P:P,0)+1),""),"")</f>
        <v/>
      </c>
      <c r="N2078" s="34" t="str">
        <f>IFERROR(INDEX('Price Data'!T:T,MATCH(TEXT(A2078,"YYYY-MM-DD"),'Price Data'!S:S,0)),"")</f>
        <v/>
      </c>
      <c r="O2078" s="10" t="str" cm="1">
        <f t="array" ref="O2078">IFERROR(IF(ISNUMBER(N2078),(N2078-INDEX('Price Data'!T:T,MATCH(TEXT(A2078,"YYYY-MM-DD"),'Price Data'!S:S,0)+1))/INDEX('Price Data'!T:T,MATCH(TEXT(A2078,"YYYY-MM-DD"),'Price Data'!S:S,0)+1),""),"")</f>
        <v/>
      </c>
    </row>
    <row r="2079" spans="1:15" x14ac:dyDescent="0.3">
      <c r="A2079" s="8">
        <v>43898</v>
      </c>
      <c r="B2079" s="34" t="str">
        <f>IFERROR(INDEX('Price Data'!B:B,MATCH(TEXT(A2079,"YYYY-MM-DD"),'Price Data'!A:A,0)),"")</f>
        <v/>
      </c>
      <c r="C2079" s="10" t="str" cm="1">
        <f t="array" ref="C2079">IFERROR(IF(ISNUMBER(B2079),(B2079-INDEX('Price Data'!B:B,MATCH(TEXT(A2079,"YYYY-MM-DD"),'Price Data'!A:A,0)+1))/INDEX('Price Data'!B:B,MATCH(TEXT(A2079,"YYYY-MM-DD"),'Price Data'!A:A,0)+1),""),"")</f>
        <v/>
      </c>
      <c r="D2079" s="34" t="str">
        <f>IFERROR(INDEX('Price Data'!E:E,MATCH(TEXT(A2079,"YYYY-MM-DD"),'Price Data'!D:D,0)),"")</f>
        <v/>
      </c>
      <c r="E2079" s="10" t="str" cm="1">
        <f t="array" ref="E2079">IFERROR(IF(ISNUMBER(D2079),(D2079-INDEX('Price Data'!E:E,MATCH(TEXT(A2079,"YYYY-MM-DD"),'Price Data'!D:D,0)+1))/INDEX('Price Data'!E:E,MATCH(TEXT(A2079,"YYYY-MM-DD"),'Price Data'!D:D,0)+1),""),"")</f>
        <v/>
      </c>
      <c r="F2079" s="34" t="str">
        <f>IFERROR(INDEX('Price Data'!H:H,MATCH(TEXT(A2079,"YYYY-MM-DD"),'Price Data'!G:G,0)),"")</f>
        <v/>
      </c>
      <c r="G2079" s="10" t="str" cm="1">
        <f t="array" ref="G2079">IFERROR(IF(ISNUMBER(F2079),(F2079-INDEX('Price Data'!H:H,MATCH(TEXT(A2079,"YYYY-MM-DD"),'Price Data'!G:G,0)+1))/INDEX('Price Data'!H:H,MATCH(TEXT(A2079,"YYYY-MM-DD"),'Price Data'!G:G,0)+1),""),"")</f>
        <v/>
      </c>
      <c r="H2079" s="34" t="str">
        <f>IFERROR(INDEX('Price Data'!K:K,MATCH(TEXT(A2079,"YYYY-MM-DD"),'Price Data'!J:J,0)),"")</f>
        <v/>
      </c>
      <c r="I2079" s="10" t="str" cm="1">
        <f t="array" ref="I2079">IFERROR(IF(ISNUMBER(H2079),(H2079-INDEX('Price Data'!K:K,MATCH(TEXT(A2079,"YYYY-MM-DD"),'Price Data'!J:J,0)+1))/INDEX('Price Data'!K:K,MATCH(TEXT(A2079,"YYYY-MM-DD"),'Price Data'!J:J,0)+1),""),"")</f>
        <v/>
      </c>
      <c r="J2079" s="34" t="str">
        <f>IFERROR(INDEX('Price Data'!N:N,MATCH(TEXT(A2079,"YYYY-MM-DD"),'Price Data'!M:M,0)),"")</f>
        <v/>
      </c>
      <c r="K2079" s="10" t="str" cm="1">
        <f t="array" ref="K2079">IFERROR(IF(ISNUMBER(J2079),(J2079-INDEX('Price Data'!N:N,MATCH(TEXT(A2079,"YYYY-MM-DD"),'Price Data'!M:M,0)+1))/INDEX('Price Data'!N:N,MATCH(TEXT(A2079,"YYYY-MM-DD"),'Price Data'!M:M,0)+1),""),"")</f>
        <v/>
      </c>
      <c r="L2079" s="34" t="str">
        <f>IFERROR(INDEX('Price Data'!Q:Q,MATCH(TEXT(A2079,"YYYY-MM-DD"),'Price Data'!P:P,0)),"")</f>
        <v/>
      </c>
      <c r="M2079" s="10" t="str" cm="1">
        <f t="array" ref="M2079">IFERROR(IF(ISNUMBER(L2079),(L2079-INDEX('Price Data'!Q:Q,MATCH(TEXT(A2079,"YYYY-MM-DD"),'Price Data'!P:P,0)+1))/INDEX('Price Data'!Q:Q,MATCH(TEXT(A2079,"YYYY-MM-DD"),'Price Data'!P:P,0)+1),""),"")</f>
        <v/>
      </c>
      <c r="N2079" s="34" t="str">
        <f>IFERROR(INDEX('Price Data'!T:T,MATCH(TEXT(A2079,"YYYY-MM-DD"),'Price Data'!S:S,0)),"")</f>
        <v/>
      </c>
      <c r="O2079" s="10" t="str" cm="1">
        <f t="array" ref="O2079">IFERROR(IF(ISNUMBER(N2079),(N2079-INDEX('Price Data'!T:T,MATCH(TEXT(A2079,"YYYY-MM-DD"),'Price Data'!S:S,0)+1))/INDEX('Price Data'!T:T,MATCH(TEXT(A2079,"YYYY-MM-DD"),'Price Data'!S:S,0)+1),""),"")</f>
        <v/>
      </c>
    </row>
    <row r="2080" spans="1:15" x14ac:dyDescent="0.3">
      <c r="A2080" s="8">
        <v>43899</v>
      </c>
      <c r="B2080" s="34">
        <f>IFERROR(INDEX('Price Data'!B:B,MATCH(TEXT(A2080,"YYYY-MM-DD"),'Price Data'!A:A,0)),"")</f>
        <v>18476</v>
      </c>
      <c r="C2080" s="10" cm="1">
        <f t="array" ref="C2080">IFERROR(IF(ISNUMBER(B2080),(B2080-INDEX('Price Data'!B:B,MATCH(TEXT(A2080,"YYYY-MM-DD"),'Price Data'!A:A,0)+1))/INDEX('Price Data'!B:B,MATCH(TEXT(A2080,"YYYY-MM-DD"),'Price Data'!A:A,0)+1),""),"")</f>
        <v>-0.11173076923076923</v>
      </c>
      <c r="D2080" s="34">
        <f>IFERROR(INDEX('Price Data'!E:E,MATCH(TEXT(A2080,"YYYY-MM-DD"),'Price Data'!D:D,0)),"")</f>
        <v>8.61</v>
      </c>
      <c r="E2080" s="10" cm="1">
        <f t="array" ref="E2080">IFERROR(IF(ISNUMBER(D2080),(D2080-INDEX('Price Data'!E:E,MATCH(TEXT(A2080,"YYYY-MM-DD"),'Price Data'!D:D,0)+1))/INDEX('Price Data'!E:E,MATCH(TEXT(A2080,"YYYY-MM-DD"),'Price Data'!D:D,0)+1),""),"")</f>
        <v>-0.13467336683417086</v>
      </c>
      <c r="F2080" s="34">
        <f>IFERROR(INDEX('Price Data'!H:H,MATCH(TEXT(A2080,"YYYY-MM-DD"),'Price Data'!G:G,0)),"")</f>
        <v>126</v>
      </c>
      <c r="G2080" s="10" cm="1">
        <f t="array" ref="G2080">IFERROR(IF(ISNUMBER(F2080),(F2080-INDEX('Price Data'!H:H,MATCH(TEXT(A2080,"YYYY-MM-DD"),'Price Data'!G:G,0)+1))/INDEX('Price Data'!H:H,MATCH(TEXT(A2080,"YYYY-MM-DD"),'Price Data'!G:G,0)+1),""),"")</f>
        <v>-0.11888111888111888</v>
      </c>
      <c r="H2080" s="34">
        <f>IFERROR(INDEX('Price Data'!K:K,MATCH(TEXT(A2080,"YYYY-MM-DD"),'Price Data'!J:J,0)),"")</f>
        <v>1.75</v>
      </c>
      <c r="I2080" s="10" cm="1">
        <f t="array" ref="I2080">IFERROR(IF(ISNUMBER(H2080),(H2080-INDEX('Price Data'!K:K,MATCH(TEXT(A2080,"YYYY-MM-DD"),'Price Data'!J:J,0)+1))/INDEX('Price Data'!K:K,MATCH(TEXT(A2080,"YYYY-MM-DD"),'Price Data'!J:J,0)+1),""),"")</f>
        <v>-0.11616161616161616</v>
      </c>
      <c r="J2080" s="34">
        <f>IFERROR(INDEX('Price Data'!N:N,MATCH(TEXT(A2080,"YYYY-MM-DD"),'Price Data'!M:M,0)),"")</f>
        <v>1.79</v>
      </c>
      <c r="K2080" s="10" cm="1">
        <f t="array" ref="K2080">IFERROR(IF(ISNUMBER(J2080),(J2080-INDEX('Price Data'!N:N,MATCH(TEXT(A2080,"YYYY-MM-DD"),'Price Data'!M:M,0)+1))/INDEX('Price Data'!N:N,MATCH(TEXT(A2080,"YYYY-MM-DD"),'Price Data'!M:M,0)+1),""),"")</f>
        <v>-0.13526570048309169</v>
      </c>
      <c r="L2080" s="34">
        <f>IFERROR(INDEX('Price Data'!Q:Q,MATCH(TEXT(A2080,"YYYY-MM-DD"),'Price Data'!P:P,0)),"")</f>
        <v>1.29</v>
      </c>
      <c r="M2080" s="10" cm="1">
        <f t="array" ref="M2080">IFERROR(IF(ISNUMBER(L2080),(L2080-INDEX('Price Data'!Q:Q,MATCH(TEXT(A2080,"YYYY-MM-DD"),'Price Data'!P:P,0)+1))/INDEX('Price Data'!Q:Q,MATCH(TEXT(A2080,"YYYY-MM-DD"),'Price Data'!P:P,0)+1),""),"")</f>
        <v>-0.14569536423841059</v>
      </c>
      <c r="N2080" s="34">
        <f>IFERROR(INDEX('Price Data'!T:T,MATCH(TEXT(A2080,"YYYY-MM-DD"),'Price Data'!S:S,0)),"")</f>
        <v>1.64</v>
      </c>
      <c r="O2080" s="10" cm="1">
        <f t="array" ref="O2080">IFERROR(IF(ISNUMBER(N2080),(N2080-INDEX('Price Data'!T:T,MATCH(TEXT(A2080,"YYYY-MM-DD"),'Price Data'!S:S,0)+1))/INDEX('Price Data'!T:T,MATCH(TEXT(A2080,"YYYY-MM-DD"),'Price Data'!S:S,0)+1),""),"")</f>
        <v>-6.2857142857142917E-2</v>
      </c>
    </row>
    <row r="2081" spans="1:15" x14ac:dyDescent="0.3">
      <c r="A2081" s="8">
        <v>43900</v>
      </c>
      <c r="B2081" s="34">
        <f>IFERROR(INDEX('Price Data'!B:B,MATCH(TEXT(A2081,"YYYY-MM-DD"),'Price Data'!A:A,0)),"")</f>
        <v>17870</v>
      </c>
      <c r="C2081" s="10" cm="1">
        <f t="array" ref="C2081">IFERROR(IF(ISNUMBER(B2081),(B2081-INDEX('Price Data'!B:B,MATCH(TEXT(A2081,"YYYY-MM-DD"),'Price Data'!A:A,0)+1))/INDEX('Price Data'!B:B,MATCH(TEXT(A2081,"YYYY-MM-DD"),'Price Data'!A:A,0)+1),""),"")</f>
        <v>-3.2799307209352674E-2</v>
      </c>
      <c r="D2081" s="34">
        <f>IFERROR(INDEX('Price Data'!E:E,MATCH(TEXT(A2081,"YYYY-MM-DD"),'Price Data'!D:D,0)),"")</f>
        <v>8.31</v>
      </c>
      <c r="E2081" s="10" cm="1">
        <f t="array" ref="E2081">IFERROR(IF(ISNUMBER(D2081),(D2081-INDEX('Price Data'!E:E,MATCH(TEXT(A2081,"YYYY-MM-DD"),'Price Data'!D:D,0)+1))/INDEX('Price Data'!E:E,MATCH(TEXT(A2081,"YYYY-MM-DD"),'Price Data'!D:D,0)+1),""),"")</f>
        <v>-3.4843205574912772E-2</v>
      </c>
      <c r="F2081" s="34">
        <f>IFERROR(INDEX('Price Data'!H:H,MATCH(TEXT(A2081,"YYYY-MM-DD"),'Price Data'!G:G,0)),"")</f>
        <v>118.099998</v>
      </c>
      <c r="G2081" s="10" cm="1">
        <f t="array" ref="G2081">IFERROR(IF(ISNUMBER(F2081),(F2081-INDEX('Price Data'!H:H,MATCH(TEXT(A2081,"YYYY-MM-DD"),'Price Data'!G:G,0)+1))/INDEX('Price Data'!H:H,MATCH(TEXT(A2081,"YYYY-MM-DD"),'Price Data'!G:G,0)+1),""),"")</f>
        <v>-6.2698428571428572E-2</v>
      </c>
      <c r="H2081" s="34">
        <f>IFERROR(INDEX('Price Data'!K:K,MATCH(TEXT(A2081,"YYYY-MM-DD"),'Price Data'!J:J,0)),"")</f>
        <v>1.71</v>
      </c>
      <c r="I2081" s="10" cm="1">
        <f t="array" ref="I2081">IFERROR(IF(ISNUMBER(H2081),(H2081-INDEX('Price Data'!K:K,MATCH(TEXT(A2081,"YYYY-MM-DD"),'Price Data'!J:J,0)+1))/INDEX('Price Data'!K:K,MATCH(TEXT(A2081,"YYYY-MM-DD"),'Price Data'!J:J,0)+1),""),"")</f>
        <v>-2.2857142857142878E-2</v>
      </c>
      <c r="J2081" s="34">
        <f>IFERROR(INDEX('Price Data'!N:N,MATCH(TEXT(A2081,"YYYY-MM-DD"),'Price Data'!M:M,0)),"")</f>
        <v>1.7</v>
      </c>
      <c r="K2081" s="10" cm="1">
        <f t="array" ref="K2081">IFERROR(IF(ISNUMBER(J2081),(J2081-INDEX('Price Data'!N:N,MATCH(TEXT(A2081,"YYYY-MM-DD"),'Price Data'!M:M,0)+1))/INDEX('Price Data'!N:N,MATCH(TEXT(A2081,"YYYY-MM-DD"),'Price Data'!M:M,0)+1),""),"")</f>
        <v>-5.0279329608938592E-2</v>
      </c>
      <c r="L2081" s="34">
        <f>IFERROR(INDEX('Price Data'!Q:Q,MATCH(TEXT(A2081,"YYYY-MM-DD"),'Price Data'!P:P,0)),"")</f>
        <v>1.23</v>
      </c>
      <c r="M2081" s="10" cm="1">
        <f t="array" ref="M2081">IFERROR(IF(ISNUMBER(L2081),(L2081-INDEX('Price Data'!Q:Q,MATCH(TEXT(A2081,"YYYY-MM-DD"),'Price Data'!P:P,0)+1))/INDEX('Price Data'!Q:Q,MATCH(TEXT(A2081,"YYYY-MM-DD"),'Price Data'!P:P,0)+1),""),"")</f>
        <v>-4.6511627906976785E-2</v>
      </c>
      <c r="N2081" s="34">
        <f>IFERROR(INDEX('Price Data'!T:T,MATCH(TEXT(A2081,"YYYY-MM-DD"),'Price Data'!S:S,0)),"")</f>
        <v>1.59</v>
      </c>
      <c r="O2081" s="10" cm="1">
        <f t="array" ref="O2081">IFERROR(IF(ISNUMBER(N2081),(N2081-INDEX('Price Data'!T:T,MATCH(TEXT(A2081,"YYYY-MM-DD"),'Price Data'!S:S,0)+1))/INDEX('Price Data'!T:T,MATCH(TEXT(A2081,"YYYY-MM-DD"),'Price Data'!S:S,0)+1),""),"")</f>
        <v>-3.0487804878048672E-2</v>
      </c>
    </row>
    <row r="2082" spans="1:15" x14ac:dyDescent="0.3">
      <c r="A2082" s="8">
        <v>43901</v>
      </c>
      <c r="B2082" s="34">
        <f>IFERROR(INDEX('Price Data'!B:B,MATCH(TEXT(A2082,"YYYY-MM-DD"),'Price Data'!A:A,0)),"")</f>
        <v>17929</v>
      </c>
      <c r="C2082" s="10" cm="1">
        <f t="array" ref="C2082">IFERROR(IF(ISNUMBER(B2082),(B2082-INDEX('Price Data'!B:B,MATCH(TEXT(A2082,"YYYY-MM-DD"),'Price Data'!A:A,0)+1))/INDEX('Price Data'!B:B,MATCH(TEXT(A2082,"YYYY-MM-DD"),'Price Data'!A:A,0)+1),""),"")</f>
        <v>3.3016228315612757E-3</v>
      </c>
      <c r="D2082" s="34">
        <f>IFERROR(INDEX('Price Data'!E:E,MATCH(TEXT(A2082,"YYYY-MM-DD"),'Price Data'!D:D,0)),"")</f>
        <v>8.5399999999999991</v>
      </c>
      <c r="E2082" s="10" cm="1">
        <f t="array" ref="E2082">IFERROR(IF(ISNUMBER(D2082),(D2082-INDEX('Price Data'!E:E,MATCH(TEXT(A2082,"YYYY-MM-DD"),'Price Data'!D:D,0)+1))/INDEX('Price Data'!E:E,MATCH(TEXT(A2082,"YYYY-MM-DD"),'Price Data'!D:D,0)+1),""),"")</f>
        <v>2.7677496991576251E-2</v>
      </c>
      <c r="F2082" s="34">
        <f>IFERROR(INDEX('Price Data'!H:H,MATCH(TEXT(A2082,"YYYY-MM-DD"),'Price Data'!G:G,0)),"")</f>
        <v>122.900002</v>
      </c>
      <c r="G2082" s="10" cm="1">
        <f t="array" ref="G2082">IFERROR(IF(ISNUMBER(F2082),(F2082-INDEX('Price Data'!H:H,MATCH(TEXT(A2082,"YYYY-MM-DD"),'Price Data'!G:G,0)+1))/INDEX('Price Data'!H:H,MATCH(TEXT(A2082,"YYYY-MM-DD"),'Price Data'!G:G,0)+1),""),"")</f>
        <v>4.0643556996503939E-2</v>
      </c>
      <c r="H2082" s="34">
        <f>IFERROR(INDEX('Price Data'!K:K,MATCH(TEXT(A2082,"YYYY-MM-DD"),'Price Data'!J:J,0)),"")</f>
        <v>1.78</v>
      </c>
      <c r="I2082" s="10" cm="1">
        <f t="array" ref="I2082">IFERROR(IF(ISNUMBER(H2082),(H2082-INDEX('Price Data'!K:K,MATCH(TEXT(A2082,"YYYY-MM-DD"),'Price Data'!J:J,0)+1))/INDEX('Price Data'!K:K,MATCH(TEXT(A2082,"YYYY-MM-DD"),'Price Data'!J:J,0)+1),""),"")</f>
        <v>4.0935672514619922E-2</v>
      </c>
      <c r="J2082" s="34">
        <f>IFERROR(INDEX('Price Data'!N:N,MATCH(TEXT(A2082,"YYYY-MM-DD"),'Price Data'!M:M,0)),"")</f>
        <v>1.7</v>
      </c>
      <c r="K2082" s="10" cm="1">
        <f t="array" ref="K2082">IFERROR(IF(ISNUMBER(J2082),(J2082-INDEX('Price Data'!N:N,MATCH(TEXT(A2082,"YYYY-MM-DD"),'Price Data'!M:M,0)+1))/INDEX('Price Data'!N:N,MATCH(TEXT(A2082,"YYYY-MM-DD"),'Price Data'!M:M,0)+1),""),"")</f>
        <v>0</v>
      </c>
      <c r="L2082" s="34">
        <f>IFERROR(INDEX('Price Data'!Q:Q,MATCH(TEXT(A2082,"YYYY-MM-DD"),'Price Data'!P:P,0)),"")</f>
        <v>1.32</v>
      </c>
      <c r="M2082" s="10" cm="1">
        <f t="array" ref="M2082">IFERROR(IF(ISNUMBER(L2082),(L2082-INDEX('Price Data'!Q:Q,MATCH(TEXT(A2082,"YYYY-MM-DD"),'Price Data'!P:P,0)+1))/INDEX('Price Data'!Q:Q,MATCH(TEXT(A2082,"YYYY-MM-DD"),'Price Data'!P:P,0)+1),""),"")</f>
        <v>7.3170731707317138E-2</v>
      </c>
      <c r="N2082" s="34">
        <f>IFERROR(INDEX('Price Data'!T:T,MATCH(TEXT(A2082,"YYYY-MM-DD"),'Price Data'!S:S,0)),"")</f>
        <v>1.57</v>
      </c>
      <c r="O2082" s="10" cm="1">
        <f t="array" ref="O2082">IFERROR(IF(ISNUMBER(N2082),(N2082-INDEX('Price Data'!T:T,MATCH(TEXT(A2082,"YYYY-MM-DD"),'Price Data'!S:S,0)+1))/INDEX('Price Data'!T:T,MATCH(TEXT(A2082,"YYYY-MM-DD"),'Price Data'!S:S,0)+1),""),"")</f>
        <v>-1.2578616352201269E-2</v>
      </c>
    </row>
    <row r="2083" spans="1:15" x14ac:dyDescent="0.3">
      <c r="A2083" s="8">
        <v>43902</v>
      </c>
      <c r="B2083" s="34">
        <f>IFERROR(INDEX('Price Data'!B:B,MATCH(TEXT(A2083,"YYYY-MM-DD"),'Price Data'!A:A,0)),"")</f>
        <v>14894</v>
      </c>
      <c r="C2083" s="10" cm="1">
        <f t="array" ref="C2083">IFERROR(IF(ISNUMBER(B2083),(B2083-INDEX('Price Data'!B:B,MATCH(TEXT(A2083,"YYYY-MM-DD"),'Price Data'!A:A,0)+1))/INDEX('Price Data'!B:B,MATCH(TEXT(A2083,"YYYY-MM-DD"),'Price Data'!A:A,0)+1),""),"")</f>
        <v>-0.16927882202019076</v>
      </c>
      <c r="D2083" s="34">
        <f>IFERROR(INDEX('Price Data'!E:E,MATCH(TEXT(A2083,"YYYY-MM-DD"),'Price Data'!D:D,0)),"")</f>
        <v>7.07</v>
      </c>
      <c r="E2083" s="10" cm="1">
        <f t="array" ref="E2083">IFERROR(IF(ISNUMBER(D2083),(D2083-INDEX('Price Data'!E:E,MATCH(TEXT(A2083,"YYYY-MM-DD"),'Price Data'!D:D,0)+1))/INDEX('Price Data'!E:E,MATCH(TEXT(A2083,"YYYY-MM-DD"),'Price Data'!D:D,0)+1),""),"")</f>
        <v>-0.17213114754098349</v>
      </c>
      <c r="F2083" s="34">
        <f>IFERROR(INDEX('Price Data'!H:H,MATCH(TEXT(A2083,"YYYY-MM-DD"),'Price Data'!G:G,0)),"")</f>
        <v>100.099998</v>
      </c>
      <c r="G2083" s="10" cm="1">
        <f t="array" ref="G2083">IFERROR(IF(ISNUMBER(F2083),(F2083-INDEX('Price Data'!H:H,MATCH(TEXT(A2083,"YYYY-MM-DD"),'Price Data'!G:G,0)+1))/INDEX('Price Data'!H:H,MATCH(TEXT(A2083,"YYYY-MM-DD"),'Price Data'!G:G,0)+1),""),"")</f>
        <v>-0.1855167097556272</v>
      </c>
      <c r="H2083" s="34">
        <f>IFERROR(INDEX('Price Data'!K:K,MATCH(TEXT(A2083,"YYYY-MM-DD"),'Price Data'!J:J,0)),"")</f>
        <v>1.46</v>
      </c>
      <c r="I2083" s="10" cm="1">
        <f t="array" ref="I2083">IFERROR(IF(ISNUMBER(H2083),(H2083-INDEX('Price Data'!K:K,MATCH(TEXT(A2083,"YYYY-MM-DD"),'Price Data'!J:J,0)+1))/INDEX('Price Data'!K:K,MATCH(TEXT(A2083,"YYYY-MM-DD"),'Price Data'!J:J,0)+1),""),"")</f>
        <v>-0.17977528089887643</v>
      </c>
      <c r="J2083" s="34">
        <f>IFERROR(INDEX('Price Data'!N:N,MATCH(TEXT(A2083,"YYYY-MM-DD"),'Price Data'!M:M,0)),"")</f>
        <v>1.4</v>
      </c>
      <c r="K2083" s="10" cm="1">
        <f t="array" ref="K2083">IFERROR(IF(ISNUMBER(J2083),(J2083-INDEX('Price Data'!N:N,MATCH(TEXT(A2083,"YYYY-MM-DD"),'Price Data'!M:M,0)+1))/INDEX('Price Data'!N:N,MATCH(TEXT(A2083,"YYYY-MM-DD"),'Price Data'!M:M,0)+1),""),"")</f>
        <v>-0.17647058823529416</v>
      </c>
      <c r="L2083" s="34">
        <f>IFERROR(INDEX('Price Data'!Q:Q,MATCH(TEXT(A2083,"YYYY-MM-DD"),'Price Data'!P:P,0)),"")</f>
        <v>1.1000000000000001</v>
      </c>
      <c r="M2083" s="10" cm="1">
        <f t="array" ref="M2083">IFERROR(IF(ISNUMBER(L2083),(L2083-INDEX('Price Data'!Q:Q,MATCH(TEXT(A2083,"YYYY-MM-DD"),'Price Data'!P:P,0)+1))/INDEX('Price Data'!Q:Q,MATCH(TEXT(A2083,"YYYY-MM-DD"),'Price Data'!P:P,0)+1),""),"")</f>
        <v>-0.16666666666666663</v>
      </c>
      <c r="N2083" s="34">
        <f>IFERROR(INDEX('Price Data'!T:T,MATCH(TEXT(A2083,"YYYY-MM-DD"),'Price Data'!S:S,0)),"")</f>
        <v>1.27</v>
      </c>
      <c r="O2083" s="10" cm="1">
        <f t="array" ref="O2083">IFERROR(IF(ISNUMBER(N2083),(N2083-INDEX('Price Data'!T:T,MATCH(TEXT(A2083,"YYYY-MM-DD"),'Price Data'!S:S,0)+1))/INDEX('Price Data'!T:T,MATCH(TEXT(A2083,"YYYY-MM-DD"),'Price Data'!S:S,0)+1),""),"")</f>
        <v>-0.19108280254777071</v>
      </c>
    </row>
    <row r="2084" spans="1:15" x14ac:dyDescent="0.3">
      <c r="A2084" s="8">
        <v>43903</v>
      </c>
      <c r="B2084" s="34">
        <f>IFERROR(INDEX('Price Data'!B:B,MATCH(TEXT(A2084,"YYYY-MM-DD"),'Price Data'!A:A,0)),"")</f>
        <v>15954</v>
      </c>
      <c r="C2084" s="10" cm="1">
        <f t="array" ref="C2084">IFERROR(IF(ISNUMBER(B2084),(B2084-INDEX('Price Data'!B:B,MATCH(TEXT(A2084,"YYYY-MM-DD"),'Price Data'!A:A,0)+1))/INDEX('Price Data'!B:B,MATCH(TEXT(A2084,"YYYY-MM-DD"),'Price Data'!A:A,0)+1),""),"")</f>
        <v>7.1169598496038669E-2</v>
      </c>
      <c r="D2084" s="34">
        <f>IFERROR(INDEX('Price Data'!E:E,MATCH(TEXT(A2084,"YYYY-MM-DD"),'Price Data'!D:D,0)),"")</f>
        <v>7.71</v>
      </c>
      <c r="E2084" s="10" cm="1">
        <f t="array" ref="E2084">IFERROR(IF(ISNUMBER(D2084),(D2084-INDEX('Price Data'!E:E,MATCH(TEXT(A2084,"YYYY-MM-DD"),'Price Data'!D:D,0)+1))/INDEX('Price Data'!E:E,MATCH(TEXT(A2084,"YYYY-MM-DD"),'Price Data'!D:D,0)+1),""),"")</f>
        <v>9.0523338048090471E-2</v>
      </c>
      <c r="F2084" s="34">
        <f>IFERROR(INDEX('Price Data'!H:H,MATCH(TEXT(A2084,"YYYY-MM-DD"),'Price Data'!G:G,0)),"")</f>
        <v>112.800003</v>
      </c>
      <c r="G2084" s="10" cm="1">
        <f t="array" ref="G2084">IFERROR(IF(ISNUMBER(F2084),(F2084-INDEX('Price Data'!H:H,MATCH(TEXT(A2084,"YYYY-MM-DD"),'Price Data'!G:G,0)+1))/INDEX('Price Data'!H:H,MATCH(TEXT(A2084,"YYYY-MM-DD"),'Price Data'!G:G,0)+1),""),"")</f>
        <v>0.12687317935810552</v>
      </c>
      <c r="H2084" s="34">
        <f>IFERROR(INDEX('Price Data'!K:K,MATCH(TEXT(A2084,"YYYY-MM-DD"),'Price Data'!J:J,0)),"")</f>
        <v>1.55</v>
      </c>
      <c r="I2084" s="10" cm="1">
        <f t="array" ref="I2084">IFERROR(IF(ISNUMBER(H2084),(H2084-INDEX('Price Data'!K:K,MATCH(TEXT(A2084,"YYYY-MM-DD"),'Price Data'!J:J,0)+1))/INDEX('Price Data'!K:K,MATCH(TEXT(A2084,"YYYY-MM-DD"),'Price Data'!J:J,0)+1),""),"")</f>
        <v>6.1643835616438415E-2</v>
      </c>
      <c r="J2084" s="34">
        <f>IFERROR(INDEX('Price Data'!N:N,MATCH(TEXT(A2084,"YYYY-MM-DD"),'Price Data'!M:M,0)),"")</f>
        <v>1.72</v>
      </c>
      <c r="K2084" s="10" cm="1">
        <f t="array" ref="K2084">IFERROR(IF(ISNUMBER(J2084),(J2084-INDEX('Price Data'!N:N,MATCH(TEXT(A2084,"YYYY-MM-DD"),'Price Data'!M:M,0)+1))/INDEX('Price Data'!N:N,MATCH(TEXT(A2084,"YYYY-MM-DD"),'Price Data'!M:M,0)+1),""),"")</f>
        <v>0.22857142857142862</v>
      </c>
      <c r="L2084" s="34">
        <f>IFERROR(INDEX('Price Data'!Q:Q,MATCH(TEXT(A2084,"YYYY-MM-DD"),'Price Data'!P:P,0)),"")</f>
        <v>1.27</v>
      </c>
      <c r="M2084" s="10" cm="1">
        <f t="array" ref="M2084">IFERROR(IF(ISNUMBER(L2084),(L2084-INDEX('Price Data'!Q:Q,MATCH(TEXT(A2084,"YYYY-MM-DD"),'Price Data'!P:P,0)+1))/INDEX('Price Data'!Q:Q,MATCH(TEXT(A2084,"YYYY-MM-DD"),'Price Data'!P:P,0)+1),""),"")</f>
        <v>0.15454545454545446</v>
      </c>
      <c r="N2084" s="34">
        <f>IFERROR(INDEX('Price Data'!T:T,MATCH(TEXT(A2084,"YYYY-MM-DD"),'Price Data'!S:S,0)),"")</f>
        <v>1.32</v>
      </c>
      <c r="O2084" s="10" cm="1">
        <f t="array" ref="O2084">IFERROR(IF(ISNUMBER(N2084),(N2084-INDEX('Price Data'!T:T,MATCH(TEXT(A2084,"YYYY-MM-DD"),'Price Data'!S:S,0)+1))/INDEX('Price Data'!T:T,MATCH(TEXT(A2084,"YYYY-MM-DD"),'Price Data'!S:S,0)+1),""),"")</f>
        <v>3.9370078740157514E-2</v>
      </c>
    </row>
    <row r="2085" spans="1:15" x14ac:dyDescent="0.3">
      <c r="A2085" s="8">
        <v>43904</v>
      </c>
      <c r="B2085" s="34" t="str">
        <f>IFERROR(INDEX('Price Data'!B:B,MATCH(TEXT(A2085,"YYYY-MM-DD"),'Price Data'!A:A,0)),"")</f>
        <v/>
      </c>
      <c r="C2085" s="10" t="str" cm="1">
        <f t="array" ref="C2085">IFERROR(IF(ISNUMBER(B2085),(B2085-INDEX('Price Data'!B:B,MATCH(TEXT(A2085,"YYYY-MM-DD"),'Price Data'!A:A,0)+1))/INDEX('Price Data'!B:B,MATCH(TEXT(A2085,"YYYY-MM-DD"),'Price Data'!A:A,0)+1),""),"")</f>
        <v/>
      </c>
      <c r="D2085" s="34" t="str">
        <f>IFERROR(INDEX('Price Data'!E:E,MATCH(TEXT(A2085,"YYYY-MM-DD"),'Price Data'!D:D,0)),"")</f>
        <v/>
      </c>
      <c r="E2085" s="10" t="str" cm="1">
        <f t="array" ref="E2085">IFERROR(IF(ISNUMBER(D2085),(D2085-INDEX('Price Data'!E:E,MATCH(TEXT(A2085,"YYYY-MM-DD"),'Price Data'!D:D,0)+1))/INDEX('Price Data'!E:E,MATCH(TEXT(A2085,"YYYY-MM-DD"),'Price Data'!D:D,0)+1),""),"")</f>
        <v/>
      </c>
      <c r="F2085" s="34" t="str">
        <f>IFERROR(INDEX('Price Data'!H:H,MATCH(TEXT(A2085,"YYYY-MM-DD"),'Price Data'!G:G,0)),"")</f>
        <v/>
      </c>
      <c r="G2085" s="10" t="str" cm="1">
        <f t="array" ref="G2085">IFERROR(IF(ISNUMBER(F2085),(F2085-INDEX('Price Data'!H:H,MATCH(TEXT(A2085,"YYYY-MM-DD"),'Price Data'!G:G,0)+1))/INDEX('Price Data'!H:H,MATCH(TEXT(A2085,"YYYY-MM-DD"),'Price Data'!G:G,0)+1),""),"")</f>
        <v/>
      </c>
      <c r="H2085" s="34" t="str">
        <f>IFERROR(INDEX('Price Data'!K:K,MATCH(TEXT(A2085,"YYYY-MM-DD"),'Price Data'!J:J,0)),"")</f>
        <v/>
      </c>
      <c r="I2085" s="10" t="str" cm="1">
        <f t="array" ref="I2085">IFERROR(IF(ISNUMBER(H2085),(H2085-INDEX('Price Data'!K:K,MATCH(TEXT(A2085,"YYYY-MM-DD"),'Price Data'!J:J,0)+1))/INDEX('Price Data'!K:K,MATCH(TEXT(A2085,"YYYY-MM-DD"),'Price Data'!J:J,0)+1),""),"")</f>
        <v/>
      </c>
      <c r="J2085" s="34" t="str">
        <f>IFERROR(INDEX('Price Data'!N:N,MATCH(TEXT(A2085,"YYYY-MM-DD"),'Price Data'!M:M,0)),"")</f>
        <v/>
      </c>
      <c r="K2085" s="10" t="str" cm="1">
        <f t="array" ref="K2085">IFERROR(IF(ISNUMBER(J2085),(J2085-INDEX('Price Data'!N:N,MATCH(TEXT(A2085,"YYYY-MM-DD"),'Price Data'!M:M,0)+1))/INDEX('Price Data'!N:N,MATCH(TEXT(A2085,"YYYY-MM-DD"),'Price Data'!M:M,0)+1),""),"")</f>
        <v/>
      </c>
      <c r="L2085" s="34" t="str">
        <f>IFERROR(INDEX('Price Data'!Q:Q,MATCH(TEXT(A2085,"YYYY-MM-DD"),'Price Data'!P:P,0)),"")</f>
        <v/>
      </c>
      <c r="M2085" s="10" t="str" cm="1">
        <f t="array" ref="M2085">IFERROR(IF(ISNUMBER(L2085),(L2085-INDEX('Price Data'!Q:Q,MATCH(TEXT(A2085,"YYYY-MM-DD"),'Price Data'!P:P,0)+1))/INDEX('Price Data'!Q:Q,MATCH(TEXT(A2085,"YYYY-MM-DD"),'Price Data'!P:P,0)+1),""),"")</f>
        <v/>
      </c>
      <c r="N2085" s="34" t="str">
        <f>IFERROR(INDEX('Price Data'!T:T,MATCH(TEXT(A2085,"YYYY-MM-DD"),'Price Data'!S:S,0)),"")</f>
        <v/>
      </c>
      <c r="O2085" s="10" t="str" cm="1">
        <f t="array" ref="O2085">IFERROR(IF(ISNUMBER(N2085),(N2085-INDEX('Price Data'!T:T,MATCH(TEXT(A2085,"YYYY-MM-DD"),'Price Data'!S:S,0)+1))/INDEX('Price Data'!T:T,MATCH(TEXT(A2085,"YYYY-MM-DD"),'Price Data'!S:S,0)+1),""),"")</f>
        <v/>
      </c>
    </row>
    <row r="2086" spans="1:15" x14ac:dyDescent="0.3">
      <c r="A2086" s="8">
        <v>43905</v>
      </c>
      <c r="B2086" s="34" t="str">
        <f>IFERROR(INDEX('Price Data'!B:B,MATCH(TEXT(A2086,"YYYY-MM-DD"),'Price Data'!A:A,0)),"")</f>
        <v/>
      </c>
      <c r="C2086" s="10" t="str" cm="1">
        <f t="array" ref="C2086">IFERROR(IF(ISNUMBER(B2086),(B2086-INDEX('Price Data'!B:B,MATCH(TEXT(A2086,"YYYY-MM-DD"),'Price Data'!A:A,0)+1))/INDEX('Price Data'!B:B,MATCH(TEXT(A2086,"YYYY-MM-DD"),'Price Data'!A:A,0)+1),""),"")</f>
        <v/>
      </c>
      <c r="D2086" s="34" t="str">
        <f>IFERROR(INDEX('Price Data'!E:E,MATCH(TEXT(A2086,"YYYY-MM-DD"),'Price Data'!D:D,0)),"")</f>
        <v/>
      </c>
      <c r="E2086" s="10" t="str" cm="1">
        <f t="array" ref="E2086">IFERROR(IF(ISNUMBER(D2086),(D2086-INDEX('Price Data'!E:E,MATCH(TEXT(A2086,"YYYY-MM-DD"),'Price Data'!D:D,0)+1))/INDEX('Price Data'!E:E,MATCH(TEXT(A2086,"YYYY-MM-DD"),'Price Data'!D:D,0)+1),""),"")</f>
        <v/>
      </c>
      <c r="F2086" s="34" t="str">
        <f>IFERROR(INDEX('Price Data'!H:H,MATCH(TEXT(A2086,"YYYY-MM-DD"),'Price Data'!G:G,0)),"")</f>
        <v/>
      </c>
      <c r="G2086" s="10" t="str" cm="1">
        <f t="array" ref="G2086">IFERROR(IF(ISNUMBER(F2086),(F2086-INDEX('Price Data'!H:H,MATCH(TEXT(A2086,"YYYY-MM-DD"),'Price Data'!G:G,0)+1))/INDEX('Price Data'!H:H,MATCH(TEXT(A2086,"YYYY-MM-DD"),'Price Data'!G:G,0)+1),""),"")</f>
        <v/>
      </c>
      <c r="H2086" s="34" t="str">
        <f>IFERROR(INDEX('Price Data'!K:K,MATCH(TEXT(A2086,"YYYY-MM-DD"),'Price Data'!J:J,0)),"")</f>
        <v/>
      </c>
      <c r="I2086" s="10" t="str" cm="1">
        <f t="array" ref="I2086">IFERROR(IF(ISNUMBER(H2086),(H2086-INDEX('Price Data'!K:K,MATCH(TEXT(A2086,"YYYY-MM-DD"),'Price Data'!J:J,0)+1))/INDEX('Price Data'!K:K,MATCH(TEXT(A2086,"YYYY-MM-DD"),'Price Data'!J:J,0)+1),""),"")</f>
        <v/>
      </c>
      <c r="J2086" s="34" t="str">
        <f>IFERROR(INDEX('Price Data'!N:N,MATCH(TEXT(A2086,"YYYY-MM-DD"),'Price Data'!M:M,0)),"")</f>
        <v/>
      </c>
      <c r="K2086" s="10" t="str" cm="1">
        <f t="array" ref="K2086">IFERROR(IF(ISNUMBER(J2086),(J2086-INDEX('Price Data'!N:N,MATCH(TEXT(A2086,"YYYY-MM-DD"),'Price Data'!M:M,0)+1))/INDEX('Price Data'!N:N,MATCH(TEXT(A2086,"YYYY-MM-DD"),'Price Data'!M:M,0)+1),""),"")</f>
        <v/>
      </c>
      <c r="L2086" s="34" t="str">
        <f>IFERROR(INDEX('Price Data'!Q:Q,MATCH(TEXT(A2086,"YYYY-MM-DD"),'Price Data'!P:P,0)),"")</f>
        <v/>
      </c>
      <c r="M2086" s="10" t="str" cm="1">
        <f t="array" ref="M2086">IFERROR(IF(ISNUMBER(L2086),(L2086-INDEX('Price Data'!Q:Q,MATCH(TEXT(A2086,"YYYY-MM-DD"),'Price Data'!P:P,0)+1))/INDEX('Price Data'!Q:Q,MATCH(TEXT(A2086,"YYYY-MM-DD"),'Price Data'!P:P,0)+1),""),"")</f>
        <v/>
      </c>
      <c r="N2086" s="34" t="str">
        <f>IFERROR(INDEX('Price Data'!T:T,MATCH(TEXT(A2086,"YYYY-MM-DD"),'Price Data'!S:S,0)),"")</f>
        <v/>
      </c>
      <c r="O2086" s="10" t="str" cm="1">
        <f t="array" ref="O2086">IFERROR(IF(ISNUMBER(N2086),(N2086-INDEX('Price Data'!T:T,MATCH(TEXT(A2086,"YYYY-MM-DD"),'Price Data'!S:S,0)+1))/INDEX('Price Data'!T:T,MATCH(TEXT(A2086,"YYYY-MM-DD"),'Price Data'!S:S,0)+1),""),"")</f>
        <v/>
      </c>
    </row>
    <row r="2087" spans="1:15" x14ac:dyDescent="0.3">
      <c r="A2087" s="8">
        <v>43906</v>
      </c>
      <c r="B2087" s="34">
        <f>IFERROR(INDEX('Price Data'!B:B,MATCH(TEXT(A2087,"YYYY-MM-DD"),'Price Data'!A:A,0)),"")</f>
        <v>14980</v>
      </c>
      <c r="C2087" s="10" cm="1">
        <f t="array" ref="C2087">IFERROR(IF(ISNUMBER(B2087),(B2087-INDEX('Price Data'!B:B,MATCH(TEXT(A2087,"YYYY-MM-DD"),'Price Data'!A:A,0)+1))/INDEX('Price Data'!B:B,MATCH(TEXT(A2087,"YYYY-MM-DD"),'Price Data'!A:A,0)+1),""),"")</f>
        <v>-6.1050520245706404E-2</v>
      </c>
      <c r="D2087" s="34">
        <f>IFERROR(INDEX('Price Data'!E:E,MATCH(TEXT(A2087,"YYYY-MM-DD"),'Price Data'!D:D,0)),"")</f>
        <v>6.74</v>
      </c>
      <c r="E2087" s="10" cm="1">
        <f t="array" ref="E2087">IFERROR(IF(ISNUMBER(D2087),(D2087-INDEX('Price Data'!E:E,MATCH(TEXT(A2087,"YYYY-MM-DD"),'Price Data'!D:D,0)+1))/INDEX('Price Data'!E:E,MATCH(TEXT(A2087,"YYYY-MM-DD"),'Price Data'!D:D,0)+1),""),"")</f>
        <v>-0.12581063553826197</v>
      </c>
      <c r="F2087" s="34">
        <f>IFERROR(INDEX('Price Data'!H:H,MATCH(TEXT(A2087,"YYYY-MM-DD"),'Price Data'!G:G,0)),"")</f>
        <v>101</v>
      </c>
      <c r="G2087" s="10" cm="1">
        <f t="array" ref="G2087">IFERROR(IF(ISNUMBER(F2087),(F2087-INDEX('Price Data'!H:H,MATCH(TEXT(A2087,"YYYY-MM-DD"),'Price Data'!G:G,0)+1))/INDEX('Price Data'!H:H,MATCH(TEXT(A2087,"YYYY-MM-DD"),'Price Data'!G:G,0)+1),""),"")</f>
        <v>-0.1046099528915793</v>
      </c>
      <c r="H2087" s="34">
        <f>IFERROR(INDEX('Price Data'!K:K,MATCH(TEXT(A2087,"YYYY-MM-DD"),'Price Data'!J:J,0)),"")</f>
        <v>1.4</v>
      </c>
      <c r="I2087" s="10" cm="1">
        <f t="array" ref="I2087">IFERROR(IF(ISNUMBER(H2087),(H2087-INDEX('Price Data'!K:K,MATCH(TEXT(A2087,"YYYY-MM-DD"),'Price Data'!J:J,0)+1))/INDEX('Price Data'!K:K,MATCH(TEXT(A2087,"YYYY-MM-DD"),'Price Data'!J:J,0)+1),""),"")</f>
        <v>-9.6774193548387177E-2</v>
      </c>
      <c r="J2087" s="34">
        <f>IFERROR(INDEX('Price Data'!N:N,MATCH(TEXT(A2087,"YYYY-MM-DD"),'Price Data'!M:M,0)),"")</f>
        <v>1.58</v>
      </c>
      <c r="K2087" s="10" cm="1">
        <f t="array" ref="K2087">IFERROR(IF(ISNUMBER(J2087),(J2087-INDEX('Price Data'!N:N,MATCH(TEXT(A2087,"YYYY-MM-DD"),'Price Data'!M:M,0)+1))/INDEX('Price Data'!N:N,MATCH(TEXT(A2087,"YYYY-MM-DD"),'Price Data'!M:M,0)+1),""),"")</f>
        <v>-8.1395348837209253E-2</v>
      </c>
      <c r="L2087" s="34">
        <f>IFERROR(INDEX('Price Data'!Q:Q,MATCH(TEXT(A2087,"YYYY-MM-DD"),'Price Data'!P:P,0)),"")</f>
        <v>1.17</v>
      </c>
      <c r="M2087" s="10" cm="1">
        <f t="array" ref="M2087">IFERROR(IF(ISNUMBER(L2087),(L2087-INDEX('Price Data'!Q:Q,MATCH(TEXT(A2087,"YYYY-MM-DD"),'Price Data'!P:P,0)+1))/INDEX('Price Data'!Q:Q,MATCH(TEXT(A2087,"YYYY-MM-DD"),'Price Data'!P:P,0)+1),""),"")</f>
        <v>-7.8740157480315029E-2</v>
      </c>
      <c r="N2087" s="34">
        <f>IFERROR(INDEX('Price Data'!T:T,MATCH(TEXT(A2087,"YYYY-MM-DD"),'Price Data'!S:S,0)),"")</f>
        <v>1.22</v>
      </c>
      <c r="O2087" s="10" cm="1">
        <f t="array" ref="O2087">IFERROR(IF(ISNUMBER(N2087),(N2087-INDEX('Price Data'!T:T,MATCH(TEXT(A2087,"YYYY-MM-DD"),'Price Data'!S:S,0)+1))/INDEX('Price Data'!T:T,MATCH(TEXT(A2087,"YYYY-MM-DD"),'Price Data'!S:S,0)+1),""),"")</f>
        <v>-7.5757575757575815E-2</v>
      </c>
    </row>
    <row r="2088" spans="1:15" x14ac:dyDescent="0.3">
      <c r="A2088" s="8">
        <v>43907</v>
      </c>
      <c r="B2088" s="34">
        <f>IFERROR(INDEX('Price Data'!B:B,MATCH(TEXT(A2088,"YYYY-MM-DD"),'Price Data'!A:A,0)),"")</f>
        <v>15315</v>
      </c>
      <c r="C2088" s="10" cm="1">
        <f t="array" ref="C2088">IFERROR(IF(ISNUMBER(B2088),(B2088-INDEX('Price Data'!B:B,MATCH(TEXT(A2088,"YYYY-MM-DD"),'Price Data'!A:A,0)+1))/INDEX('Price Data'!B:B,MATCH(TEXT(A2088,"YYYY-MM-DD"),'Price Data'!A:A,0)+1),""),"")</f>
        <v>2.2363150867823766E-2</v>
      </c>
      <c r="D2088" s="34">
        <f>IFERROR(INDEX('Price Data'!E:E,MATCH(TEXT(A2088,"YYYY-MM-DD"),'Price Data'!D:D,0)),"")</f>
        <v>7.01</v>
      </c>
      <c r="E2088" s="10" cm="1">
        <f t="array" ref="E2088">IFERROR(IF(ISNUMBER(D2088),(D2088-INDEX('Price Data'!E:E,MATCH(TEXT(A2088,"YYYY-MM-DD"),'Price Data'!D:D,0)+1))/INDEX('Price Data'!E:E,MATCH(TEXT(A2088,"YYYY-MM-DD"),'Price Data'!D:D,0)+1),""),"")</f>
        <v>4.0059347181008835E-2</v>
      </c>
      <c r="F2088" s="34">
        <f>IFERROR(INDEX('Price Data'!H:H,MATCH(TEXT(A2088,"YYYY-MM-DD"),'Price Data'!G:G,0)),"")</f>
        <v>106</v>
      </c>
      <c r="G2088" s="10" cm="1">
        <f t="array" ref="G2088">IFERROR(IF(ISNUMBER(F2088),(F2088-INDEX('Price Data'!H:H,MATCH(TEXT(A2088,"YYYY-MM-DD"),'Price Data'!G:G,0)+1))/INDEX('Price Data'!H:H,MATCH(TEXT(A2088,"YYYY-MM-DD"),'Price Data'!G:G,0)+1),""),"")</f>
        <v>4.9504950495049507E-2</v>
      </c>
      <c r="H2088" s="34">
        <f>IFERROR(INDEX('Price Data'!K:K,MATCH(TEXT(A2088,"YYYY-MM-DD"),'Price Data'!J:J,0)),"")</f>
        <v>1.45</v>
      </c>
      <c r="I2088" s="10" cm="1">
        <f t="array" ref="I2088">IFERROR(IF(ISNUMBER(H2088),(H2088-INDEX('Price Data'!K:K,MATCH(TEXT(A2088,"YYYY-MM-DD"),'Price Data'!J:J,0)+1))/INDEX('Price Data'!K:K,MATCH(TEXT(A2088,"YYYY-MM-DD"),'Price Data'!J:J,0)+1),""),"")</f>
        <v>3.5714285714285747E-2</v>
      </c>
      <c r="J2088" s="34">
        <f>IFERROR(INDEX('Price Data'!N:N,MATCH(TEXT(A2088,"YYYY-MM-DD"),'Price Data'!M:M,0)),"")</f>
        <v>1.58</v>
      </c>
      <c r="K2088" s="10" cm="1">
        <f t="array" ref="K2088">IFERROR(IF(ISNUMBER(J2088),(J2088-INDEX('Price Data'!N:N,MATCH(TEXT(A2088,"YYYY-MM-DD"),'Price Data'!M:M,0)+1))/INDEX('Price Data'!N:N,MATCH(TEXT(A2088,"YYYY-MM-DD"),'Price Data'!M:M,0)+1),""),"")</f>
        <v>0</v>
      </c>
      <c r="L2088" s="34">
        <f>IFERROR(INDEX('Price Data'!Q:Q,MATCH(TEXT(A2088,"YYYY-MM-DD"),'Price Data'!P:P,0)),"")</f>
        <v>1.25</v>
      </c>
      <c r="M2088" s="10" cm="1">
        <f t="array" ref="M2088">IFERROR(IF(ISNUMBER(L2088),(L2088-INDEX('Price Data'!Q:Q,MATCH(TEXT(A2088,"YYYY-MM-DD"),'Price Data'!P:P,0)+1))/INDEX('Price Data'!Q:Q,MATCH(TEXT(A2088,"YYYY-MM-DD"),'Price Data'!P:P,0)+1),""),"")</f>
        <v>6.8376068376068438E-2</v>
      </c>
      <c r="N2088" s="34">
        <f>IFERROR(INDEX('Price Data'!T:T,MATCH(TEXT(A2088,"YYYY-MM-DD"),'Price Data'!S:S,0)),"")</f>
        <v>1.25</v>
      </c>
      <c r="O2088" s="10" cm="1">
        <f t="array" ref="O2088">IFERROR(IF(ISNUMBER(N2088),(N2088-INDEX('Price Data'!T:T,MATCH(TEXT(A2088,"YYYY-MM-DD"),'Price Data'!S:S,0)+1))/INDEX('Price Data'!T:T,MATCH(TEXT(A2088,"YYYY-MM-DD"),'Price Data'!S:S,0)+1),""),"")</f>
        <v>2.4590163934426253E-2</v>
      </c>
    </row>
    <row r="2089" spans="1:15" x14ac:dyDescent="0.3">
      <c r="A2089" s="8">
        <v>43908</v>
      </c>
      <c r="B2089" s="34">
        <f>IFERROR(INDEX('Price Data'!B:B,MATCH(TEXT(A2089,"YYYY-MM-DD"),'Price Data'!A:A,0)),"")</f>
        <v>15120</v>
      </c>
      <c r="C2089" s="10" cm="1">
        <f t="array" ref="C2089">IFERROR(IF(ISNUMBER(B2089),(B2089-INDEX('Price Data'!B:B,MATCH(TEXT(A2089,"YYYY-MM-DD"),'Price Data'!A:A,0)+1))/INDEX('Price Data'!B:B,MATCH(TEXT(A2089,"YYYY-MM-DD"),'Price Data'!A:A,0)+1),""),"")</f>
        <v>-1.2732615083251714E-2</v>
      </c>
      <c r="D2089" s="34">
        <f>IFERROR(INDEX('Price Data'!E:E,MATCH(TEXT(A2089,"YYYY-MM-DD"),'Price Data'!D:D,0)),"")</f>
        <v>7</v>
      </c>
      <c r="E2089" s="10" cm="1">
        <f t="array" ref="E2089">IFERROR(IF(ISNUMBER(D2089),(D2089-INDEX('Price Data'!E:E,MATCH(TEXT(A2089,"YYYY-MM-DD"),'Price Data'!D:D,0)+1))/INDEX('Price Data'!E:E,MATCH(TEXT(A2089,"YYYY-MM-DD"),'Price Data'!D:D,0)+1),""),"")</f>
        <v>-1.4265335235377728E-3</v>
      </c>
      <c r="F2089" s="34">
        <f>IFERROR(INDEX('Price Data'!H:H,MATCH(TEXT(A2089,"YYYY-MM-DD"),'Price Data'!G:G,0)),"")</f>
        <v>102.699997</v>
      </c>
      <c r="G2089" s="10" cm="1">
        <f t="array" ref="G2089">IFERROR(IF(ISNUMBER(F2089),(F2089-INDEX('Price Data'!H:H,MATCH(TEXT(A2089,"YYYY-MM-DD"),'Price Data'!G:G,0)+1))/INDEX('Price Data'!H:H,MATCH(TEXT(A2089,"YYYY-MM-DD"),'Price Data'!G:G,0)+1),""),"")</f>
        <v>-3.113210377358494E-2</v>
      </c>
      <c r="H2089" s="34">
        <f>IFERROR(INDEX('Price Data'!K:K,MATCH(TEXT(A2089,"YYYY-MM-DD"),'Price Data'!J:J,0)),"")</f>
        <v>1.41</v>
      </c>
      <c r="I2089" s="10" cm="1">
        <f t="array" ref="I2089">IFERROR(IF(ISNUMBER(H2089),(H2089-INDEX('Price Data'!K:K,MATCH(TEXT(A2089,"YYYY-MM-DD"),'Price Data'!J:J,0)+1))/INDEX('Price Data'!K:K,MATCH(TEXT(A2089,"YYYY-MM-DD"),'Price Data'!J:J,0)+1),""),"")</f>
        <v>-2.7586206896551748E-2</v>
      </c>
      <c r="J2089" s="34">
        <f>IFERROR(INDEX('Price Data'!N:N,MATCH(TEXT(A2089,"YYYY-MM-DD"),'Price Data'!M:M,0)),"")</f>
        <v>1.54</v>
      </c>
      <c r="K2089" s="10" cm="1">
        <f t="array" ref="K2089">IFERROR(IF(ISNUMBER(J2089),(J2089-INDEX('Price Data'!N:N,MATCH(TEXT(A2089,"YYYY-MM-DD"),'Price Data'!M:M,0)+1))/INDEX('Price Data'!N:N,MATCH(TEXT(A2089,"YYYY-MM-DD"),'Price Data'!M:M,0)+1),""),"")</f>
        <v>-2.5316455696202552E-2</v>
      </c>
      <c r="L2089" s="34">
        <f>IFERROR(INDEX('Price Data'!Q:Q,MATCH(TEXT(A2089,"YYYY-MM-DD"),'Price Data'!P:P,0)),"")</f>
        <v>1.25</v>
      </c>
      <c r="M2089" s="10" cm="1">
        <f t="array" ref="M2089">IFERROR(IF(ISNUMBER(L2089),(L2089-INDEX('Price Data'!Q:Q,MATCH(TEXT(A2089,"YYYY-MM-DD"),'Price Data'!P:P,0)+1))/INDEX('Price Data'!Q:Q,MATCH(TEXT(A2089,"YYYY-MM-DD"),'Price Data'!P:P,0)+1),""),"")</f>
        <v>0</v>
      </c>
      <c r="N2089" s="34">
        <f>IFERROR(INDEX('Price Data'!T:T,MATCH(TEXT(A2089,"YYYY-MM-DD"),'Price Data'!S:S,0)),"")</f>
        <v>1.27</v>
      </c>
      <c r="O2089" s="10" cm="1">
        <f t="array" ref="O2089">IFERROR(IF(ISNUMBER(N2089),(N2089-INDEX('Price Data'!T:T,MATCH(TEXT(A2089,"YYYY-MM-DD"),'Price Data'!S:S,0)+1))/INDEX('Price Data'!T:T,MATCH(TEXT(A2089,"YYYY-MM-DD"),'Price Data'!S:S,0)+1),""),"")</f>
        <v>1.6000000000000014E-2</v>
      </c>
    </row>
    <row r="2090" spans="1:15" x14ac:dyDescent="0.3">
      <c r="A2090" s="8">
        <v>43909</v>
      </c>
      <c r="B2090" s="34">
        <f>IFERROR(INDEX('Price Data'!B:B,MATCH(TEXT(A2090,"YYYY-MM-DD"),'Price Data'!A:A,0)),"")</f>
        <v>15467</v>
      </c>
      <c r="C2090" s="10" cm="1">
        <f t="array" ref="C2090">IFERROR(IF(ISNUMBER(B2090),(B2090-INDEX('Price Data'!B:B,MATCH(TEXT(A2090,"YYYY-MM-DD"),'Price Data'!A:A,0)+1))/INDEX('Price Data'!B:B,MATCH(TEXT(A2090,"YYYY-MM-DD"),'Price Data'!A:A,0)+1),""),"")</f>
        <v>2.2949735449735449E-2</v>
      </c>
      <c r="D2090" s="34">
        <f>IFERROR(INDEX('Price Data'!E:E,MATCH(TEXT(A2090,"YYYY-MM-DD"),'Price Data'!D:D,0)),"")</f>
        <v>7.37</v>
      </c>
      <c r="E2090" s="10" cm="1">
        <f t="array" ref="E2090">IFERROR(IF(ISNUMBER(D2090),(D2090-INDEX('Price Data'!E:E,MATCH(TEXT(A2090,"YYYY-MM-DD"),'Price Data'!D:D,0)+1))/INDEX('Price Data'!E:E,MATCH(TEXT(A2090,"YYYY-MM-DD"),'Price Data'!D:D,0)+1),""),"")</f>
        <v>5.2857142857142873E-2</v>
      </c>
      <c r="F2090" s="34">
        <f>IFERROR(INDEX('Price Data'!H:H,MATCH(TEXT(A2090,"YYYY-MM-DD"),'Price Data'!G:G,0)),"")</f>
        <v>102.599998</v>
      </c>
      <c r="G2090" s="10" cm="1">
        <f t="array" ref="G2090">IFERROR(IF(ISNUMBER(F2090),(F2090-INDEX('Price Data'!H:H,MATCH(TEXT(A2090,"YYYY-MM-DD"),'Price Data'!G:G,0)+1))/INDEX('Price Data'!H:H,MATCH(TEXT(A2090,"YYYY-MM-DD"),'Price Data'!G:G,0)+1),""),"")</f>
        <v>-9.737001258139944E-4</v>
      </c>
      <c r="H2090" s="34">
        <f>IFERROR(INDEX('Price Data'!K:K,MATCH(TEXT(A2090,"YYYY-MM-DD"),'Price Data'!J:J,0)),"")</f>
        <v>1.43</v>
      </c>
      <c r="I2090" s="10" cm="1">
        <f t="array" ref="I2090">IFERROR(IF(ISNUMBER(H2090),(H2090-INDEX('Price Data'!K:K,MATCH(TEXT(A2090,"YYYY-MM-DD"),'Price Data'!J:J,0)+1))/INDEX('Price Data'!K:K,MATCH(TEXT(A2090,"YYYY-MM-DD"),'Price Data'!J:J,0)+1),""),"")</f>
        <v>1.4184397163120581E-2</v>
      </c>
      <c r="J2090" s="34">
        <f>IFERROR(INDEX('Price Data'!N:N,MATCH(TEXT(A2090,"YYYY-MM-DD"),'Price Data'!M:M,0)),"")</f>
        <v>1.56</v>
      </c>
      <c r="K2090" s="10" cm="1">
        <f t="array" ref="K2090">IFERROR(IF(ISNUMBER(J2090),(J2090-INDEX('Price Data'!N:N,MATCH(TEXT(A2090,"YYYY-MM-DD"),'Price Data'!M:M,0)+1))/INDEX('Price Data'!N:N,MATCH(TEXT(A2090,"YYYY-MM-DD"),'Price Data'!M:M,0)+1),""),"")</f>
        <v>1.2987012987012998E-2</v>
      </c>
      <c r="L2090" s="34">
        <f>IFERROR(INDEX('Price Data'!Q:Q,MATCH(TEXT(A2090,"YYYY-MM-DD"),'Price Data'!P:P,0)),"")</f>
        <v>1.26</v>
      </c>
      <c r="M2090" s="10" cm="1">
        <f t="array" ref="M2090">IFERROR(IF(ISNUMBER(L2090),(L2090-INDEX('Price Data'!Q:Q,MATCH(TEXT(A2090,"YYYY-MM-DD"),'Price Data'!P:P,0)+1))/INDEX('Price Data'!Q:Q,MATCH(TEXT(A2090,"YYYY-MM-DD"),'Price Data'!P:P,0)+1),""),"")</f>
        <v>8.0000000000000071E-3</v>
      </c>
      <c r="N2090" s="34">
        <f>IFERROR(INDEX('Price Data'!T:T,MATCH(TEXT(A2090,"YYYY-MM-DD"),'Price Data'!S:S,0)),"")</f>
        <v>1.35</v>
      </c>
      <c r="O2090" s="10" cm="1">
        <f t="array" ref="O2090">IFERROR(IF(ISNUMBER(N2090),(N2090-INDEX('Price Data'!T:T,MATCH(TEXT(A2090,"YYYY-MM-DD"),'Price Data'!S:S,0)+1))/INDEX('Price Data'!T:T,MATCH(TEXT(A2090,"YYYY-MM-DD"),'Price Data'!S:S,0)+1),""),"")</f>
        <v>6.2992125984252023E-2</v>
      </c>
    </row>
    <row r="2091" spans="1:15" x14ac:dyDescent="0.3">
      <c r="A2091" s="8">
        <v>43910</v>
      </c>
      <c r="B2091" s="34">
        <f>IFERROR(INDEX('Price Data'!B:B,MATCH(TEXT(A2091,"YYYY-MM-DD"),'Price Data'!A:A,0)),"")</f>
        <v>15732</v>
      </c>
      <c r="C2091" s="10" cm="1">
        <f t="array" ref="C2091">IFERROR(IF(ISNUMBER(B2091),(B2091-INDEX('Price Data'!B:B,MATCH(TEXT(A2091,"YYYY-MM-DD"),'Price Data'!A:A,0)+1))/INDEX('Price Data'!B:B,MATCH(TEXT(A2091,"YYYY-MM-DD"),'Price Data'!A:A,0)+1),""),"")</f>
        <v>1.7133251438546583E-2</v>
      </c>
      <c r="D2091" s="34">
        <f>IFERROR(INDEX('Price Data'!E:E,MATCH(TEXT(A2091,"YYYY-MM-DD"),'Price Data'!D:D,0)),"")</f>
        <v>7.93</v>
      </c>
      <c r="E2091" s="10" cm="1">
        <f t="array" ref="E2091">IFERROR(IF(ISNUMBER(D2091),(D2091-INDEX('Price Data'!E:E,MATCH(TEXT(A2091,"YYYY-MM-DD"),'Price Data'!D:D,0)+1))/INDEX('Price Data'!E:E,MATCH(TEXT(A2091,"YYYY-MM-DD"),'Price Data'!D:D,0)+1),""),"")</f>
        <v>7.5983717774762496E-2</v>
      </c>
      <c r="F2091" s="34">
        <f>IFERROR(INDEX('Price Data'!H:H,MATCH(TEXT(A2091,"YYYY-MM-DD"),'Price Data'!G:G,0)),"")</f>
        <v>99.800003000000004</v>
      </c>
      <c r="G2091" s="10" cm="1">
        <f t="array" ref="G2091">IFERROR(IF(ISNUMBER(F2091),(F2091-INDEX('Price Data'!H:H,MATCH(TEXT(A2091,"YYYY-MM-DD"),'Price Data'!G:G,0)+1))/INDEX('Price Data'!H:H,MATCH(TEXT(A2091,"YYYY-MM-DD"),'Price Data'!G:G,0)+1),""),"")</f>
        <v>-2.7290400142113019E-2</v>
      </c>
      <c r="H2091" s="34">
        <f>IFERROR(INDEX('Price Data'!K:K,MATCH(TEXT(A2091,"YYYY-MM-DD"),'Price Data'!J:J,0)),"")</f>
        <v>1.47</v>
      </c>
      <c r="I2091" s="10" cm="1">
        <f t="array" ref="I2091">IFERROR(IF(ISNUMBER(H2091),(H2091-INDEX('Price Data'!K:K,MATCH(TEXT(A2091,"YYYY-MM-DD"),'Price Data'!J:J,0)+1))/INDEX('Price Data'!K:K,MATCH(TEXT(A2091,"YYYY-MM-DD"),'Price Data'!J:J,0)+1),""),"")</f>
        <v>2.7972027972028E-2</v>
      </c>
      <c r="J2091" s="34">
        <f>IFERROR(INDEX('Price Data'!N:N,MATCH(TEXT(A2091,"YYYY-MM-DD"),'Price Data'!M:M,0)),"")</f>
        <v>1.74</v>
      </c>
      <c r="K2091" s="10" cm="1">
        <f t="array" ref="K2091">IFERROR(IF(ISNUMBER(J2091),(J2091-INDEX('Price Data'!N:N,MATCH(TEXT(A2091,"YYYY-MM-DD"),'Price Data'!M:M,0)+1))/INDEX('Price Data'!N:N,MATCH(TEXT(A2091,"YYYY-MM-DD"),'Price Data'!M:M,0)+1),""),"")</f>
        <v>0.11538461538461534</v>
      </c>
      <c r="L2091" s="34">
        <f>IFERROR(INDEX('Price Data'!Q:Q,MATCH(TEXT(A2091,"YYYY-MM-DD"),'Price Data'!P:P,0)),"")</f>
        <v>1.25</v>
      </c>
      <c r="M2091" s="10" cm="1">
        <f t="array" ref="M2091">IFERROR(IF(ISNUMBER(L2091),(L2091-INDEX('Price Data'!Q:Q,MATCH(TEXT(A2091,"YYYY-MM-DD"),'Price Data'!P:P,0)+1))/INDEX('Price Data'!Q:Q,MATCH(TEXT(A2091,"YYYY-MM-DD"),'Price Data'!P:P,0)+1),""),"")</f>
        <v>-7.936507936507943E-3</v>
      </c>
      <c r="N2091" s="34">
        <f>IFERROR(INDEX('Price Data'!T:T,MATCH(TEXT(A2091,"YYYY-MM-DD"),'Price Data'!S:S,0)),"")</f>
        <v>1.38</v>
      </c>
      <c r="O2091" s="10" cm="1">
        <f t="array" ref="O2091">IFERROR(IF(ISNUMBER(N2091),(N2091-INDEX('Price Data'!T:T,MATCH(TEXT(A2091,"YYYY-MM-DD"),'Price Data'!S:S,0)+1))/INDEX('Price Data'!T:T,MATCH(TEXT(A2091,"YYYY-MM-DD"),'Price Data'!S:S,0)+1),""),"")</f>
        <v>2.2222222222222077E-2</v>
      </c>
    </row>
    <row r="2092" spans="1:15" x14ac:dyDescent="0.3">
      <c r="A2092" s="8">
        <v>43911</v>
      </c>
      <c r="B2092" s="34" t="str">
        <f>IFERROR(INDEX('Price Data'!B:B,MATCH(TEXT(A2092,"YYYY-MM-DD"),'Price Data'!A:A,0)),"")</f>
        <v/>
      </c>
      <c r="C2092" s="10" t="str" cm="1">
        <f t="array" ref="C2092">IFERROR(IF(ISNUMBER(B2092),(B2092-INDEX('Price Data'!B:B,MATCH(TEXT(A2092,"YYYY-MM-DD"),'Price Data'!A:A,0)+1))/INDEX('Price Data'!B:B,MATCH(TEXT(A2092,"YYYY-MM-DD"),'Price Data'!A:A,0)+1),""),"")</f>
        <v/>
      </c>
      <c r="D2092" s="34" t="str">
        <f>IFERROR(INDEX('Price Data'!E:E,MATCH(TEXT(A2092,"YYYY-MM-DD"),'Price Data'!D:D,0)),"")</f>
        <v/>
      </c>
      <c r="E2092" s="10" t="str" cm="1">
        <f t="array" ref="E2092">IFERROR(IF(ISNUMBER(D2092),(D2092-INDEX('Price Data'!E:E,MATCH(TEXT(A2092,"YYYY-MM-DD"),'Price Data'!D:D,0)+1))/INDEX('Price Data'!E:E,MATCH(TEXT(A2092,"YYYY-MM-DD"),'Price Data'!D:D,0)+1),""),"")</f>
        <v/>
      </c>
      <c r="F2092" s="34" t="str">
        <f>IFERROR(INDEX('Price Data'!H:H,MATCH(TEXT(A2092,"YYYY-MM-DD"),'Price Data'!G:G,0)),"")</f>
        <v/>
      </c>
      <c r="G2092" s="10" t="str" cm="1">
        <f t="array" ref="G2092">IFERROR(IF(ISNUMBER(F2092),(F2092-INDEX('Price Data'!H:H,MATCH(TEXT(A2092,"YYYY-MM-DD"),'Price Data'!G:G,0)+1))/INDEX('Price Data'!H:H,MATCH(TEXT(A2092,"YYYY-MM-DD"),'Price Data'!G:G,0)+1),""),"")</f>
        <v/>
      </c>
      <c r="H2092" s="34" t="str">
        <f>IFERROR(INDEX('Price Data'!K:K,MATCH(TEXT(A2092,"YYYY-MM-DD"),'Price Data'!J:J,0)),"")</f>
        <v/>
      </c>
      <c r="I2092" s="10" t="str" cm="1">
        <f t="array" ref="I2092">IFERROR(IF(ISNUMBER(H2092),(H2092-INDEX('Price Data'!K:K,MATCH(TEXT(A2092,"YYYY-MM-DD"),'Price Data'!J:J,0)+1))/INDEX('Price Data'!K:K,MATCH(TEXT(A2092,"YYYY-MM-DD"),'Price Data'!J:J,0)+1),""),"")</f>
        <v/>
      </c>
      <c r="J2092" s="34" t="str">
        <f>IFERROR(INDEX('Price Data'!N:N,MATCH(TEXT(A2092,"YYYY-MM-DD"),'Price Data'!M:M,0)),"")</f>
        <v/>
      </c>
      <c r="K2092" s="10" t="str" cm="1">
        <f t="array" ref="K2092">IFERROR(IF(ISNUMBER(J2092),(J2092-INDEX('Price Data'!N:N,MATCH(TEXT(A2092,"YYYY-MM-DD"),'Price Data'!M:M,0)+1))/INDEX('Price Data'!N:N,MATCH(TEXT(A2092,"YYYY-MM-DD"),'Price Data'!M:M,0)+1),""),"")</f>
        <v/>
      </c>
      <c r="L2092" s="34" t="str">
        <f>IFERROR(INDEX('Price Data'!Q:Q,MATCH(TEXT(A2092,"YYYY-MM-DD"),'Price Data'!P:P,0)),"")</f>
        <v/>
      </c>
      <c r="M2092" s="10" t="str" cm="1">
        <f t="array" ref="M2092">IFERROR(IF(ISNUMBER(L2092),(L2092-INDEX('Price Data'!Q:Q,MATCH(TEXT(A2092,"YYYY-MM-DD"),'Price Data'!P:P,0)+1))/INDEX('Price Data'!Q:Q,MATCH(TEXT(A2092,"YYYY-MM-DD"),'Price Data'!P:P,0)+1),""),"")</f>
        <v/>
      </c>
      <c r="N2092" s="34" t="str">
        <f>IFERROR(INDEX('Price Data'!T:T,MATCH(TEXT(A2092,"YYYY-MM-DD"),'Price Data'!S:S,0)),"")</f>
        <v/>
      </c>
      <c r="O2092" s="10" t="str" cm="1">
        <f t="array" ref="O2092">IFERROR(IF(ISNUMBER(N2092),(N2092-INDEX('Price Data'!T:T,MATCH(TEXT(A2092,"YYYY-MM-DD"),'Price Data'!S:S,0)+1))/INDEX('Price Data'!T:T,MATCH(TEXT(A2092,"YYYY-MM-DD"),'Price Data'!S:S,0)+1),""),"")</f>
        <v/>
      </c>
    </row>
    <row r="2093" spans="1:15" x14ac:dyDescent="0.3">
      <c r="A2093" s="8">
        <v>43912</v>
      </c>
      <c r="B2093" s="34" t="str">
        <f>IFERROR(INDEX('Price Data'!B:B,MATCH(TEXT(A2093,"YYYY-MM-DD"),'Price Data'!A:A,0)),"")</f>
        <v/>
      </c>
      <c r="C2093" s="10" t="str" cm="1">
        <f t="array" ref="C2093">IFERROR(IF(ISNUMBER(B2093),(B2093-INDEX('Price Data'!B:B,MATCH(TEXT(A2093,"YYYY-MM-DD"),'Price Data'!A:A,0)+1))/INDEX('Price Data'!B:B,MATCH(TEXT(A2093,"YYYY-MM-DD"),'Price Data'!A:A,0)+1),""),"")</f>
        <v/>
      </c>
      <c r="D2093" s="34" t="str">
        <f>IFERROR(INDEX('Price Data'!E:E,MATCH(TEXT(A2093,"YYYY-MM-DD"),'Price Data'!D:D,0)),"")</f>
        <v/>
      </c>
      <c r="E2093" s="10" t="str" cm="1">
        <f t="array" ref="E2093">IFERROR(IF(ISNUMBER(D2093),(D2093-INDEX('Price Data'!E:E,MATCH(TEXT(A2093,"YYYY-MM-DD"),'Price Data'!D:D,0)+1))/INDEX('Price Data'!E:E,MATCH(TEXT(A2093,"YYYY-MM-DD"),'Price Data'!D:D,0)+1),""),"")</f>
        <v/>
      </c>
      <c r="F2093" s="34" t="str">
        <f>IFERROR(INDEX('Price Data'!H:H,MATCH(TEXT(A2093,"YYYY-MM-DD"),'Price Data'!G:G,0)),"")</f>
        <v/>
      </c>
      <c r="G2093" s="10" t="str" cm="1">
        <f t="array" ref="G2093">IFERROR(IF(ISNUMBER(F2093),(F2093-INDEX('Price Data'!H:H,MATCH(TEXT(A2093,"YYYY-MM-DD"),'Price Data'!G:G,0)+1))/INDEX('Price Data'!H:H,MATCH(TEXT(A2093,"YYYY-MM-DD"),'Price Data'!G:G,0)+1),""),"")</f>
        <v/>
      </c>
      <c r="H2093" s="34" t="str">
        <f>IFERROR(INDEX('Price Data'!K:K,MATCH(TEXT(A2093,"YYYY-MM-DD"),'Price Data'!J:J,0)),"")</f>
        <v/>
      </c>
      <c r="I2093" s="10" t="str" cm="1">
        <f t="array" ref="I2093">IFERROR(IF(ISNUMBER(H2093),(H2093-INDEX('Price Data'!K:K,MATCH(TEXT(A2093,"YYYY-MM-DD"),'Price Data'!J:J,0)+1))/INDEX('Price Data'!K:K,MATCH(TEXT(A2093,"YYYY-MM-DD"),'Price Data'!J:J,0)+1),""),"")</f>
        <v/>
      </c>
      <c r="J2093" s="34" t="str">
        <f>IFERROR(INDEX('Price Data'!N:N,MATCH(TEXT(A2093,"YYYY-MM-DD"),'Price Data'!M:M,0)),"")</f>
        <v/>
      </c>
      <c r="K2093" s="10" t="str" cm="1">
        <f t="array" ref="K2093">IFERROR(IF(ISNUMBER(J2093),(J2093-INDEX('Price Data'!N:N,MATCH(TEXT(A2093,"YYYY-MM-DD"),'Price Data'!M:M,0)+1))/INDEX('Price Data'!N:N,MATCH(TEXT(A2093,"YYYY-MM-DD"),'Price Data'!M:M,0)+1),""),"")</f>
        <v/>
      </c>
      <c r="L2093" s="34" t="str">
        <f>IFERROR(INDEX('Price Data'!Q:Q,MATCH(TEXT(A2093,"YYYY-MM-DD"),'Price Data'!P:P,0)),"")</f>
        <v/>
      </c>
      <c r="M2093" s="10" t="str" cm="1">
        <f t="array" ref="M2093">IFERROR(IF(ISNUMBER(L2093),(L2093-INDEX('Price Data'!Q:Q,MATCH(TEXT(A2093,"YYYY-MM-DD"),'Price Data'!P:P,0)+1))/INDEX('Price Data'!Q:Q,MATCH(TEXT(A2093,"YYYY-MM-DD"),'Price Data'!P:P,0)+1),""),"")</f>
        <v/>
      </c>
      <c r="N2093" s="34" t="str">
        <f>IFERROR(INDEX('Price Data'!T:T,MATCH(TEXT(A2093,"YYYY-MM-DD"),'Price Data'!S:S,0)),"")</f>
        <v/>
      </c>
      <c r="O2093" s="10" t="str" cm="1">
        <f t="array" ref="O2093">IFERROR(IF(ISNUMBER(N2093),(N2093-INDEX('Price Data'!T:T,MATCH(TEXT(A2093,"YYYY-MM-DD"),'Price Data'!S:S,0)+1))/INDEX('Price Data'!T:T,MATCH(TEXT(A2093,"YYYY-MM-DD"),'Price Data'!S:S,0)+1),""),"")</f>
        <v/>
      </c>
    </row>
    <row r="2094" spans="1:15" x14ac:dyDescent="0.3">
      <c r="A2094" s="8">
        <v>43913</v>
      </c>
      <c r="B2094" s="34">
        <f>IFERROR(INDEX('Price Data'!B:B,MATCH(TEXT(A2094,"YYYY-MM-DD"),'Price Data'!A:A,0)),"")</f>
        <v>15560</v>
      </c>
      <c r="C2094" s="10" cm="1">
        <f t="array" ref="C2094">IFERROR(IF(ISNUMBER(B2094),(B2094-INDEX('Price Data'!B:B,MATCH(TEXT(A2094,"YYYY-MM-DD"),'Price Data'!A:A,0)+1))/INDEX('Price Data'!B:B,MATCH(TEXT(A2094,"YYYY-MM-DD"),'Price Data'!A:A,0)+1),""),"")</f>
        <v>-1.0933129926264938E-2</v>
      </c>
      <c r="D2094" s="34">
        <f>IFERROR(INDEX('Price Data'!E:E,MATCH(TEXT(A2094,"YYYY-MM-DD"),'Price Data'!D:D,0)),"")</f>
        <v>7.61</v>
      </c>
      <c r="E2094" s="10" cm="1">
        <f t="array" ref="E2094">IFERROR(IF(ISNUMBER(D2094),(D2094-INDEX('Price Data'!E:E,MATCH(TEXT(A2094,"YYYY-MM-DD"),'Price Data'!D:D,0)+1))/INDEX('Price Data'!E:E,MATCH(TEXT(A2094,"YYYY-MM-DD"),'Price Data'!D:D,0)+1),""),"")</f>
        <v>-4.0353089533417326E-2</v>
      </c>
      <c r="F2094" s="34">
        <f>IFERROR(INDEX('Price Data'!H:H,MATCH(TEXT(A2094,"YYYY-MM-DD"),'Price Data'!G:G,0)),"")</f>
        <v>102.800003</v>
      </c>
      <c r="G2094" s="10" cm="1">
        <f t="array" ref="G2094">IFERROR(IF(ISNUMBER(F2094),(F2094-INDEX('Price Data'!H:H,MATCH(TEXT(A2094,"YYYY-MM-DD"),'Price Data'!G:G,0)+1))/INDEX('Price Data'!H:H,MATCH(TEXT(A2094,"YYYY-MM-DD"),'Price Data'!G:G,0)+1),""),"")</f>
        <v>3.006011933687016E-2</v>
      </c>
      <c r="H2094" s="34">
        <f>IFERROR(INDEX('Price Data'!K:K,MATCH(TEXT(A2094,"YYYY-MM-DD"),'Price Data'!J:J,0)),"")</f>
        <v>1.45</v>
      </c>
      <c r="I2094" s="10" cm="1">
        <f t="array" ref="I2094">IFERROR(IF(ISNUMBER(H2094),(H2094-INDEX('Price Data'!K:K,MATCH(TEXT(A2094,"YYYY-MM-DD"),'Price Data'!J:J,0)+1))/INDEX('Price Data'!K:K,MATCH(TEXT(A2094,"YYYY-MM-DD"),'Price Data'!J:J,0)+1),""),"")</f>
        <v>-1.360544217687076E-2</v>
      </c>
      <c r="J2094" s="34">
        <f>IFERROR(INDEX('Price Data'!N:N,MATCH(TEXT(A2094,"YYYY-MM-DD"),'Price Data'!M:M,0)),"")</f>
        <v>1.99</v>
      </c>
      <c r="K2094" s="10" cm="1">
        <f t="array" ref="K2094">IFERROR(IF(ISNUMBER(J2094),(J2094-INDEX('Price Data'!N:N,MATCH(TEXT(A2094,"YYYY-MM-DD"),'Price Data'!M:M,0)+1))/INDEX('Price Data'!N:N,MATCH(TEXT(A2094,"YYYY-MM-DD"),'Price Data'!M:M,0)+1),""),"")</f>
        <v>0.14367816091954022</v>
      </c>
      <c r="L2094" s="34">
        <f>IFERROR(INDEX('Price Data'!Q:Q,MATCH(TEXT(A2094,"YYYY-MM-DD"),'Price Data'!P:P,0)),"")</f>
        <v>1.24</v>
      </c>
      <c r="M2094" s="10" cm="1">
        <f t="array" ref="M2094">IFERROR(IF(ISNUMBER(L2094),(L2094-INDEX('Price Data'!Q:Q,MATCH(TEXT(A2094,"YYYY-MM-DD"),'Price Data'!P:P,0)+1))/INDEX('Price Data'!Q:Q,MATCH(TEXT(A2094,"YYYY-MM-DD"),'Price Data'!P:P,0)+1),""),"")</f>
        <v>-8.0000000000000071E-3</v>
      </c>
      <c r="N2094" s="34">
        <f>IFERROR(INDEX('Price Data'!T:T,MATCH(TEXT(A2094,"YYYY-MM-DD"),'Price Data'!S:S,0)),"")</f>
        <v>1.31</v>
      </c>
      <c r="O2094" s="10" cm="1">
        <f t="array" ref="O2094">IFERROR(IF(ISNUMBER(N2094),(N2094-INDEX('Price Data'!T:T,MATCH(TEXT(A2094,"YYYY-MM-DD"),'Price Data'!S:S,0)+1))/INDEX('Price Data'!T:T,MATCH(TEXT(A2094,"YYYY-MM-DD"),'Price Data'!S:S,0)+1),""),"")</f>
        <v>-5.0724637681159306E-2</v>
      </c>
    </row>
    <row r="2095" spans="1:15" x14ac:dyDescent="0.3">
      <c r="A2095" s="8">
        <v>43914</v>
      </c>
      <c r="B2095" s="34">
        <f>IFERROR(INDEX('Price Data'!B:B,MATCH(TEXT(A2095,"YYYY-MM-DD"),'Price Data'!A:A,0)),"")</f>
        <v>16949</v>
      </c>
      <c r="C2095" s="10" cm="1">
        <f t="array" ref="C2095">IFERROR(IF(ISNUMBER(B2095),(B2095-INDEX('Price Data'!B:B,MATCH(TEXT(A2095,"YYYY-MM-DD"),'Price Data'!A:A,0)+1))/INDEX('Price Data'!B:B,MATCH(TEXT(A2095,"YYYY-MM-DD"),'Price Data'!A:A,0)+1),""),"")</f>
        <v>8.9267352185089979E-2</v>
      </c>
      <c r="D2095" s="34">
        <f>IFERROR(INDEX('Price Data'!E:E,MATCH(TEXT(A2095,"YYYY-MM-DD"),'Price Data'!D:D,0)),"")</f>
        <v>8.3699999999999992</v>
      </c>
      <c r="E2095" s="10" cm="1">
        <f t="array" ref="E2095">IFERROR(IF(ISNUMBER(D2095),(D2095-INDEX('Price Data'!E:E,MATCH(TEXT(A2095,"YYYY-MM-DD"),'Price Data'!D:D,0)+1))/INDEX('Price Data'!E:E,MATCH(TEXT(A2095,"YYYY-MM-DD"),'Price Data'!D:D,0)+1),""),"")</f>
        <v>9.9868593955321799E-2</v>
      </c>
      <c r="F2095" s="34">
        <f>IFERROR(INDEX('Price Data'!H:H,MATCH(TEXT(A2095,"YYYY-MM-DD"),'Price Data'!G:G,0)),"")</f>
        <v>108.900002</v>
      </c>
      <c r="G2095" s="10" cm="1">
        <f t="array" ref="G2095">IFERROR(IF(ISNUMBER(F2095),(F2095-INDEX('Price Data'!H:H,MATCH(TEXT(A2095,"YYYY-MM-DD"),'Price Data'!G:G,0)+1))/INDEX('Price Data'!H:H,MATCH(TEXT(A2095,"YYYY-MM-DD"),'Price Data'!G:G,0)+1),""),"")</f>
        <v>5.9338509941483139E-2</v>
      </c>
      <c r="H2095" s="34">
        <f>IFERROR(INDEX('Price Data'!K:K,MATCH(TEXT(A2095,"YYYY-MM-DD"),'Price Data'!J:J,0)),"")</f>
        <v>1.58</v>
      </c>
      <c r="I2095" s="10" cm="1">
        <f t="array" ref="I2095">IFERROR(IF(ISNUMBER(H2095),(H2095-INDEX('Price Data'!K:K,MATCH(TEXT(A2095,"YYYY-MM-DD"),'Price Data'!J:J,0)+1))/INDEX('Price Data'!K:K,MATCH(TEXT(A2095,"YYYY-MM-DD"),'Price Data'!J:J,0)+1),""),"")</f>
        <v>8.9655172413793185E-2</v>
      </c>
      <c r="J2095" s="34">
        <f>IFERROR(INDEX('Price Data'!N:N,MATCH(TEXT(A2095,"YYYY-MM-DD"),'Price Data'!M:M,0)),"")</f>
        <v>2.04</v>
      </c>
      <c r="K2095" s="10" cm="1">
        <f t="array" ref="K2095">IFERROR(IF(ISNUMBER(J2095),(J2095-INDEX('Price Data'!N:N,MATCH(TEXT(A2095,"YYYY-MM-DD"),'Price Data'!M:M,0)+1))/INDEX('Price Data'!N:N,MATCH(TEXT(A2095,"YYYY-MM-DD"),'Price Data'!M:M,0)+1),""),"")</f>
        <v>2.512562814070354E-2</v>
      </c>
      <c r="L2095" s="34">
        <f>IFERROR(INDEX('Price Data'!Q:Q,MATCH(TEXT(A2095,"YYYY-MM-DD"),'Price Data'!P:P,0)),"")</f>
        <v>1.32</v>
      </c>
      <c r="M2095" s="10" cm="1">
        <f t="array" ref="M2095">IFERROR(IF(ISNUMBER(L2095),(L2095-INDEX('Price Data'!Q:Q,MATCH(TEXT(A2095,"YYYY-MM-DD"),'Price Data'!P:P,0)+1))/INDEX('Price Data'!Q:Q,MATCH(TEXT(A2095,"YYYY-MM-DD"),'Price Data'!P:P,0)+1),""),"")</f>
        <v>6.4516129032258118E-2</v>
      </c>
      <c r="N2095" s="34">
        <f>IFERROR(INDEX('Price Data'!T:T,MATCH(TEXT(A2095,"YYYY-MM-DD"),'Price Data'!S:S,0)),"")</f>
        <v>1.42</v>
      </c>
      <c r="O2095" s="10" cm="1">
        <f t="array" ref="O2095">IFERROR(IF(ISNUMBER(N2095),(N2095-INDEX('Price Data'!T:T,MATCH(TEXT(A2095,"YYYY-MM-DD"),'Price Data'!S:S,0)+1))/INDEX('Price Data'!T:T,MATCH(TEXT(A2095,"YYYY-MM-DD"),'Price Data'!S:S,0)+1),""),"")</f>
        <v>8.3969465648854866E-2</v>
      </c>
    </row>
    <row r="2096" spans="1:15" x14ac:dyDescent="0.3">
      <c r="A2096" s="8">
        <v>43915</v>
      </c>
      <c r="B2096" s="34">
        <f>IFERROR(INDEX('Price Data'!B:B,MATCH(TEXT(A2096,"YYYY-MM-DD"),'Price Data'!A:A,0)),"")</f>
        <v>17244</v>
      </c>
      <c r="C2096" s="10" cm="1">
        <f t="array" ref="C2096">IFERROR(IF(ISNUMBER(B2096),(B2096-INDEX('Price Data'!B:B,MATCH(TEXT(A2096,"YYYY-MM-DD"),'Price Data'!A:A,0)+1))/INDEX('Price Data'!B:B,MATCH(TEXT(A2096,"YYYY-MM-DD"),'Price Data'!A:A,0)+1),""),"")</f>
        <v>1.7405156646409816E-2</v>
      </c>
      <c r="D2096" s="34">
        <f>IFERROR(INDEX('Price Data'!E:E,MATCH(TEXT(A2096,"YYYY-MM-DD"),'Price Data'!D:D,0)),"")</f>
        <v>8.43</v>
      </c>
      <c r="E2096" s="10" cm="1">
        <f t="array" ref="E2096">IFERROR(IF(ISNUMBER(D2096),(D2096-INDEX('Price Data'!E:E,MATCH(TEXT(A2096,"YYYY-MM-DD"),'Price Data'!D:D,0)+1))/INDEX('Price Data'!E:E,MATCH(TEXT(A2096,"YYYY-MM-DD"),'Price Data'!D:D,0)+1),""),"")</f>
        <v>7.168458781362067E-3</v>
      </c>
      <c r="F2096" s="34">
        <f>IFERROR(INDEX('Price Data'!H:H,MATCH(TEXT(A2096,"YYYY-MM-DD"),'Price Data'!G:G,0)),"")</f>
        <v>112</v>
      </c>
      <c r="G2096" s="10" cm="1">
        <f t="array" ref="G2096">IFERROR(IF(ISNUMBER(F2096),(F2096-INDEX('Price Data'!H:H,MATCH(TEXT(A2096,"YYYY-MM-DD"),'Price Data'!G:G,0)+1))/INDEX('Price Data'!H:H,MATCH(TEXT(A2096,"YYYY-MM-DD"),'Price Data'!G:G,0)+1),""),"")</f>
        <v>2.8466464123664565E-2</v>
      </c>
      <c r="H2096" s="34">
        <f>IFERROR(INDEX('Price Data'!K:K,MATCH(TEXT(A2096,"YYYY-MM-DD"),'Price Data'!J:J,0)),"")</f>
        <v>1.62</v>
      </c>
      <c r="I2096" s="10" cm="1">
        <f t="array" ref="I2096">IFERROR(IF(ISNUMBER(H2096),(H2096-INDEX('Price Data'!K:K,MATCH(TEXT(A2096,"YYYY-MM-DD"),'Price Data'!J:J,0)+1))/INDEX('Price Data'!K:K,MATCH(TEXT(A2096,"YYYY-MM-DD"),'Price Data'!J:J,0)+1),""),"")</f>
        <v>2.5316455696202552E-2</v>
      </c>
      <c r="J2096" s="34">
        <f>IFERROR(INDEX('Price Data'!N:N,MATCH(TEXT(A2096,"YYYY-MM-DD"),'Price Data'!M:M,0)),"")</f>
        <v>2</v>
      </c>
      <c r="K2096" s="10" cm="1">
        <f t="array" ref="K2096">IFERROR(IF(ISNUMBER(J2096),(J2096-INDEX('Price Data'!N:N,MATCH(TEXT(A2096,"YYYY-MM-DD"),'Price Data'!M:M,0)+1))/INDEX('Price Data'!N:N,MATCH(TEXT(A2096,"YYYY-MM-DD"),'Price Data'!M:M,0)+1),""),"")</f>
        <v>-1.9607843137254919E-2</v>
      </c>
      <c r="L2096" s="34">
        <f>IFERROR(INDEX('Price Data'!Q:Q,MATCH(TEXT(A2096,"YYYY-MM-DD"),'Price Data'!P:P,0)),"")</f>
        <v>1.3</v>
      </c>
      <c r="M2096" s="10" cm="1">
        <f t="array" ref="M2096">IFERROR(IF(ISNUMBER(L2096),(L2096-INDEX('Price Data'!Q:Q,MATCH(TEXT(A2096,"YYYY-MM-DD"),'Price Data'!P:P,0)+1))/INDEX('Price Data'!Q:Q,MATCH(TEXT(A2096,"YYYY-MM-DD"),'Price Data'!P:P,0)+1),""),"")</f>
        <v>-1.5151515151515164E-2</v>
      </c>
      <c r="N2096" s="34">
        <f>IFERROR(INDEX('Price Data'!T:T,MATCH(TEXT(A2096,"YYYY-MM-DD"),'Price Data'!S:S,0)),"")</f>
        <v>1.43</v>
      </c>
      <c r="O2096" s="10" cm="1">
        <f t="array" ref="O2096">IFERROR(IF(ISNUMBER(N2096),(N2096-INDEX('Price Data'!T:T,MATCH(TEXT(A2096,"YYYY-MM-DD"),'Price Data'!S:S,0)+1))/INDEX('Price Data'!T:T,MATCH(TEXT(A2096,"YYYY-MM-DD"),'Price Data'!S:S,0)+1),""),"")</f>
        <v>7.0422535211267668E-3</v>
      </c>
    </row>
    <row r="2097" spans="1:15" x14ac:dyDescent="0.3">
      <c r="A2097" s="8">
        <v>43916</v>
      </c>
      <c r="B2097" s="34">
        <f>IFERROR(INDEX('Price Data'!B:B,MATCH(TEXT(A2097,"YYYY-MM-DD"),'Price Data'!A:A,0)),"")</f>
        <v>17369</v>
      </c>
      <c r="C2097" s="10" cm="1">
        <f t="array" ref="C2097">IFERROR(IF(ISNUMBER(B2097),(B2097-INDEX('Price Data'!B:B,MATCH(TEXT(A2097,"YYYY-MM-DD"),'Price Data'!A:A,0)+1))/INDEX('Price Data'!B:B,MATCH(TEXT(A2097,"YYYY-MM-DD"),'Price Data'!A:A,0)+1),""),"")</f>
        <v>7.2488981674785433E-3</v>
      </c>
      <c r="D2097" s="34">
        <f>IFERROR(INDEX('Price Data'!E:E,MATCH(TEXT(A2097,"YYYY-MM-DD"),'Price Data'!D:D,0)),"")</f>
        <v>8.3000000000000007</v>
      </c>
      <c r="E2097" s="10" cm="1">
        <f t="array" ref="E2097">IFERROR(IF(ISNUMBER(D2097),(D2097-INDEX('Price Data'!E:E,MATCH(TEXT(A2097,"YYYY-MM-DD"),'Price Data'!D:D,0)+1))/INDEX('Price Data'!E:E,MATCH(TEXT(A2097,"YYYY-MM-DD"),'Price Data'!D:D,0)+1),""),"")</f>
        <v>-1.5421115065243062E-2</v>
      </c>
      <c r="F2097" s="34">
        <f>IFERROR(INDEX('Price Data'!H:H,MATCH(TEXT(A2097,"YYYY-MM-DD"),'Price Data'!G:G,0)),"")</f>
        <v>116</v>
      </c>
      <c r="G2097" s="10" cm="1">
        <f t="array" ref="G2097">IFERROR(IF(ISNUMBER(F2097),(F2097-INDEX('Price Data'!H:H,MATCH(TEXT(A2097,"YYYY-MM-DD"),'Price Data'!G:G,0)+1))/INDEX('Price Data'!H:H,MATCH(TEXT(A2097,"YYYY-MM-DD"),'Price Data'!G:G,0)+1),""),"")</f>
        <v>3.5714285714285712E-2</v>
      </c>
      <c r="H2097" s="34">
        <f>IFERROR(INDEX('Price Data'!K:K,MATCH(TEXT(A2097,"YYYY-MM-DD"),'Price Data'!J:J,0)),"")</f>
        <v>1.63</v>
      </c>
      <c r="I2097" s="10" cm="1">
        <f t="array" ref="I2097">IFERROR(IF(ISNUMBER(H2097),(H2097-INDEX('Price Data'!K:K,MATCH(TEXT(A2097,"YYYY-MM-DD"),'Price Data'!J:J,0)+1))/INDEX('Price Data'!K:K,MATCH(TEXT(A2097,"YYYY-MM-DD"),'Price Data'!J:J,0)+1),""),"")</f>
        <v>6.1728395061727073E-3</v>
      </c>
      <c r="J2097" s="34">
        <f>IFERROR(INDEX('Price Data'!N:N,MATCH(TEXT(A2097,"YYYY-MM-DD"),'Price Data'!M:M,0)),"")</f>
        <v>1.97</v>
      </c>
      <c r="K2097" s="10" cm="1">
        <f t="array" ref="K2097">IFERROR(IF(ISNUMBER(J2097),(J2097-INDEX('Price Data'!N:N,MATCH(TEXT(A2097,"YYYY-MM-DD"),'Price Data'!M:M,0)+1))/INDEX('Price Data'!N:N,MATCH(TEXT(A2097,"YYYY-MM-DD"),'Price Data'!M:M,0)+1),""),"")</f>
        <v>-1.5000000000000013E-2</v>
      </c>
      <c r="L2097" s="34">
        <f>IFERROR(INDEX('Price Data'!Q:Q,MATCH(TEXT(A2097,"YYYY-MM-DD"),'Price Data'!P:P,0)),"")</f>
        <v>1.32</v>
      </c>
      <c r="M2097" s="10" cm="1">
        <f t="array" ref="M2097">IFERROR(IF(ISNUMBER(L2097),(L2097-INDEX('Price Data'!Q:Q,MATCH(TEXT(A2097,"YYYY-MM-DD"),'Price Data'!P:P,0)+1))/INDEX('Price Data'!Q:Q,MATCH(TEXT(A2097,"YYYY-MM-DD"),'Price Data'!P:P,0)+1),""),"")</f>
        <v>1.5384615384615398E-2</v>
      </c>
      <c r="N2097" s="34">
        <f>IFERROR(INDEX('Price Data'!T:T,MATCH(TEXT(A2097,"YYYY-MM-DD"),'Price Data'!S:S,0)),"")</f>
        <v>1.41</v>
      </c>
      <c r="O2097" s="10" cm="1">
        <f t="array" ref="O2097">IFERROR(IF(ISNUMBER(N2097),(N2097-INDEX('Price Data'!T:T,MATCH(TEXT(A2097,"YYYY-MM-DD"),'Price Data'!S:S,0)+1))/INDEX('Price Data'!T:T,MATCH(TEXT(A2097,"YYYY-MM-DD"),'Price Data'!S:S,0)+1),""),"")</f>
        <v>-1.3986013986014E-2</v>
      </c>
    </row>
    <row r="2098" spans="1:15" x14ac:dyDescent="0.3">
      <c r="A2098" s="8">
        <v>43917</v>
      </c>
      <c r="B2098" s="34">
        <f>IFERROR(INDEX('Price Data'!B:B,MATCH(TEXT(A2098,"YYYY-MM-DD"),'Price Data'!A:A,0)),"")</f>
        <v>16823</v>
      </c>
      <c r="C2098" s="10" cm="1">
        <f t="array" ref="C2098">IFERROR(IF(ISNUMBER(B2098),(B2098-INDEX('Price Data'!B:B,MATCH(TEXT(A2098,"YYYY-MM-DD"),'Price Data'!A:A,0)+1))/INDEX('Price Data'!B:B,MATCH(TEXT(A2098,"YYYY-MM-DD"),'Price Data'!A:A,0)+1),""),"")</f>
        <v>-3.1435315792503887E-2</v>
      </c>
      <c r="D2098" s="34">
        <f>IFERROR(INDEX('Price Data'!E:E,MATCH(TEXT(A2098,"YYYY-MM-DD"),'Price Data'!D:D,0)),"")</f>
        <v>7.86</v>
      </c>
      <c r="E2098" s="10" cm="1">
        <f t="array" ref="E2098">IFERROR(IF(ISNUMBER(D2098),(D2098-INDEX('Price Data'!E:E,MATCH(TEXT(A2098,"YYYY-MM-DD"),'Price Data'!D:D,0)+1))/INDEX('Price Data'!E:E,MATCH(TEXT(A2098,"YYYY-MM-DD"),'Price Data'!D:D,0)+1),""),"")</f>
        <v>-5.3012048192771125E-2</v>
      </c>
      <c r="F2098" s="34">
        <f>IFERROR(INDEX('Price Data'!H:H,MATCH(TEXT(A2098,"YYYY-MM-DD"),'Price Data'!G:G,0)),"")</f>
        <v>110.5</v>
      </c>
      <c r="G2098" s="10" cm="1">
        <f t="array" ref="G2098">IFERROR(IF(ISNUMBER(F2098),(F2098-INDEX('Price Data'!H:H,MATCH(TEXT(A2098,"YYYY-MM-DD"),'Price Data'!G:G,0)+1))/INDEX('Price Data'!H:H,MATCH(TEXT(A2098,"YYYY-MM-DD"),'Price Data'!G:G,0)+1),""),"")</f>
        <v>-4.7413793103448273E-2</v>
      </c>
      <c r="H2098" s="34">
        <f>IFERROR(INDEX('Price Data'!K:K,MATCH(TEXT(A2098,"YYYY-MM-DD"),'Price Data'!J:J,0)),"")</f>
        <v>1.57</v>
      </c>
      <c r="I2098" s="10" cm="1">
        <f t="array" ref="I2098">IFERROR(IF(ISNUMBER(H2098),(H2098-INDEX('Price Data'!K:K,MATCH(TEXT(A2098,"YYYY-MM-DD"),'Price Data'!J:J,0)+1))/INDEX('Price Data'!K:K,MATCH(TEXT(A2098,"YYYY-MM-DD"),'Price Data'!J:J,0)+1),""),"")</f>
        <v>-3.6809815950920144E-2</v>
      </c>
      <c r="J2098" s="34">
        <f>IFERROR(INDEX('Price Data'!N:N,MATCH(TEXT(A2098,"YYYY-MM-DD"),'Price Data'!M:M,0)),"")</f>
        <v>1.84</v>
      </c>
      <c r="K2098" s="10" cm="1">
        <f t="array" ref="K2098">IFERROR(IF(ISNUMBER(J2098),(J2098-INDEX('Price Data'!N:N,MATCH(TEXT(A2098,"YYYY-MM-DD"),'Price Data'!M:M,0)+1))/INDEX('Price Data'!N:N,MATCH(TEXT(A2098,"YYYY-MM-DD"),'Price Data'!M:M,0)+1),""),"")</f>
        <v>-6.5989847715735989E-2</v>
      </c>
      <c r="L2098" s="34">
        <f>IFERROR(INDEX('Price Data'!Q:Q,MATCH(TEXT(A2098,"YYYY-MM-DD"),'Price Data'!P:P,0)),"")</f>
        <v>1.26</v>
      </c>
      <c r="M2098" s="10" cm="1">
        <f t="array" ref="M2098">IFERROR(IF(ISNUMBER(L2098),(L2098-INDEX('Price Data'!Q:Q,MATCH(TEXT(A2098,"YYYY-MM-DD"),'Price Data'!P:P,0)+1))/INDEX('Price Data'!Q:Q,MATCH(TEXT(A2098,"YYYY-MM-DD"),'Price Data'!P:P,0)+1),""),"")</f>
        <v>-4.5454545454545491E-2</v>
      </c>
      <c r="N2098" s="34">
        <f>IFERROR(INDEX('Price Data'!T:T,MATCH(TEXT(A2098,"YYYY-MM-DD"),'Price Data'!S:S,0)),"")</f>
        <v>1.35</v>
      </c>
      <c r="O2098" s="10" cm="1">
        <f t="array" ref="O2098">IFERROR(IF(ISNUMBER(N2098),(N2098-INDEX('Price Data'!T:T,MATCH(TEXT(A2098,"YYYY-MM-DD"),'Price Data'!S:S,0)+1))/INDEX('Price Data'!T:T,MATCH(TEXT(A2098,"YYYY-MM-DD"),'Price Data'!S:S,0)+1),""),"")</f>
        <v>-4.2553191489361583E-2</v>
      </c>
    </row>
    <row r="2099" spans="1:15" x14ac:dyDescent="0.3">
      <c r="A2099" s="8">
        <v>43918</v>
      </c>
      <c r="B2099" s="34" t="str">
        <f>IFERROR(INDEX('Price Data'!B:B,MATCH(TEXT(A2099,"YYYY-MM-DD"),'Price Data'!A:A,0)),"")</f>
        <v/>
      </c>
      <c r="C2099" s="10" t="str" cm="1">
        <f t="array" ref="C2099">IFERROR(IF(ISNUMBER(B2099),(B2099-INDEX('Price Data'!B:B,MATCH(TEXT(A2099,"YYYY-MM-DD"),'Price Data'!A:A,0)+1))/INDEX('Price Data'!B:B,MATCH(TEXT(A2099,"YYYY-MM-DD"),'Price Data'!A:A,0)+1),""),"")</f>
        <v/>
      </c>
      <c r="D2099" s="34" t="str">
        <f>IFERROR(INDEX('Price Data'!E:E,MATCH(TEXT(A2099,"YYYY-MM-DD"),'Price Data'!D:D,0)),"")</f>
        <v/>
      </c>
      <c r="E2099" s="10" t="str" cm="1">
        <f t="array" ref="E2099">IFERROR(IF(ISNUMBER(D2099),(D2099-INDEX('Price Data'!E:E,MATCH(TEXT(A2099,"YYYY-MM-DD"),'Price Data'!D:D,0)+1))/INDEX('Price Data'!E:E,MATCH(TEXT(A2099,"YYYY-MM-DD"),'Price Data'!D:D,0)+1),""),"")</f>
        <v/>
      </c>
      <c r="F2099" s="34" t="str">
        <f>IFERROR(INDEX('Price Data'!H:H,MATCH(TEXT(A2099,"YYYY-MM-DD"),'Price Data'!G:G,0)),"")</f>
        <v/>
      </c>
      <c r="G2099" s="10" t="str" cm="1">
        <f t="array" ref="G2099">IFERROR(IF(ISNUMBER(F2099),(F2099-INDEX('Price Data'!H:H,MATCH(TEXT(A2099,"YYYY-MM-DD"),'Price Data'!G:G,0)+1))/INDEX('Price Data'!H:H,MATCH(TEXT(A2099,"YYYY-MM-DD"),'Price Data'!G:G,0)+1),""),"")</f>
        <v/>
      </c>
      <c r="H2099" s="34" t="str">
        <f>IFERROR(INDEX('Price Data'!K:K,MATCH(TEXT(A2099,"YYYY-MM-DD"),'Price Data'!J:J,0)),"")</f>
        <v/>
      </c>
      <c r="I2099" s="10" t="str" cm="1">
        <f t="array" ref="I2099">IFERROR(IF(ISNUMBER(H2099),(H2099-INDEX('Price Data'!K:K,MATCH(TEXT(A2099,"YYYY-MM-DD"),'Price Data'!J:J,0)+1))/INDEX('Price Data'!K:K,MATCH(TEXT(A2099,"YYYY-MM-DD"),'Price Data'!J:J,0)+1),""),"")</f>
        <v/>
      </c>
      <c r="J2099" s="34" t="str">
        <f>IFERROR(INDEX('Price Data'!N:N,MATCH(TEXT(A2099,"YYYY-MM-DD"),'Price Data'!M:M,0)),"")</f>
        <v/>
      </c>
      <c r="K2099" s="10" t="str" cm="1">
        <f t="array" ref="K2099">IFERROR(IF(ISNUMBER(J2099),(J2099-INDEX('Price Data'!N:N,MATCH(TEXT(A2099,"YYYY-MM-DD"),'Price Data'!M:M,0)+1))/INDEX('Price Data'!N:N,MATCH(TEXT(A2099,"YYYY-MM-DD"),'Price Data'!M:M,0)+1),""),"")</f>
        <v/>
      </c>
      <c r="L2099" s="34" t="str">
        <f>IFERROR(INDEX('Price Data'!Q:Q,MATCH(TEXT(A2099,"YYYY-MM-DD"),'Price Data'!P:P,0)),"")</f>
        <v/>
      </c>
      <c r="M2099" s="10" t="str" cm="1">
        <f t="array" ref="M2099">IFERROR(IF(ISNUMBER(L2099),(L2099-INDEX('Price Data'!Q:Q,MATCH(TEXT(A2099,"YYYY-MM-DD"),'Price Data'!P:P,0)+1))/INDEX('Price Data'!Q:Q,MATCH(TEXT(A2099,"YYYY-MM-DD"),'Price Data'!P:P,0)+1),""),"")</f>
        <v/>
      </c>
      <c r="N2099" s="34" t="str">
        <f>IFERROR(INDEX('Price Data'!T:T,MATCH(TEXT(A2099,"YYYY-MM-DD"),'Price Data'!S:S,0)),"")</f>
        <v/>
      </c>
      <c r="O2099" s="10" t="str" cm="1">
        <f t="array" ref="O2099">IFERROR(IF(ISNUMBER(N2099),(N2099-INDEX('Price Data'!T:T,MATCH(TEXT(A2099,"YYYY-MM-DD"),'Price Data'!S:S,0)+1))/INDEX('Price Data'!T:T,MATCH(TEXT(A2099,"YYYY-MM-DD"),'Price Data'!S:S,0)+1),""),"")</f>
        <v/>
      </c>
    </row>
    <row r="2100" spans="1:15" x14ac:dyDescent="0.3">
      <c r="A2100" s="8">
        <v>43919</v>
      </c>
      <c r="B2100" s="34" t="str">
        <f>IFERROR(INDEX('Price Data'!B:B,MATCH(TEXT(A2100,"YYYY-MM-DD"),'Price Data'!A:A,0)),"")</f>
        <v/>
      </c>
      <c r="C2100" s="10" t="str" cm="1">
        <f t="array" ref="C2100">IFERROR(IF(ISNUMBER(B2100),(B2100-INDEX('Price Data'!B:B,MATCH(TEXT(A2100,"YYYY-MM-DD"),'Price Data'!A:A,0)+1))/INDEX('Price Data'!B:B,MATCH(TEXT(A2100,"YYYY-MM-DD"),'Price Data'!A:A,0)+1),""),"")</f>
        <v/>
      </c>
      <c r="D2100" s="34" t="str">
        <f>IFERROR(INDEX('Price Data'!E:E,MATCH(TEXT(A2100,"YYYY-MM-DD"),'Price Data'!D:D,0)),"")</f>
        <v/>
      </c>
      <c r="E2100" s="10" t="str" cm="1">
        <f t="array" ref="E2100">IFERROR(IF(ISNUMBER(D2100),(D2100-INDEX('Price Data'!E:E,MATCH(TEXT(A2100,"YYYY-MM-DD"),'Price Data'!D:D,0)+1))/INDEX('Price Data'!E:E,MATCH(TEXT(A2100,"YYYY-MM-DD"),'Price Data'!D:D,0)+1),""),"")</f>
        <v/>
      </c>
      <c r="F2100" s="34" t="str">
        <f>IFERROR(INDEX('Price Data'!H:H,MATCH(TEXT(A2100,"YYYY-MM-DD"),'Price Data'!G:G,0)),"")</f>
        <v/>
      </c>
      <c r="G2100" s="10" t="str" cm="1">
        <f t="array" ref="G2100">IFERROR(IF(ISNUMBER(F2100),(F2100-INDEX('Price Data'!H:H,MATCH(TEXT(A2100,"YYYY-MM-DD"),'Price Data'!G:G,0)+1))/INDEX('Price Data'!H:H,MATCH(TEXT(A2100,"YYYY-MM-DD"),'Price Data'!G:G,0)+1),""),"")</f>
        <v/>
      </c>
      <c r="H2100" s="34" t="str">
        <f>IFERROR(INDEX('Price Data'!K:K,MATCH(TEXT(A2100,"YYYY-MM-DD"),'Price Data'!J:J,0)),"")</f>
        <v/>
      </c>
      <c r="I2100" s="10" t="str" cm="1">
        <f t="array" ref="I2100">IFERROR(IF(ISNUMBER(H2100),(H2100-INDEX('Price Data'!K:K,MATCH(TEXT(A2100,"YYYY-MM-DD"),'Price Data'!J:J,0)+1))/INDEX('Price Data'!K:K,MATCH(TEXT(A2100,"YYYY-MM-DD"),'Price Data'!J:J,0)+1),""),"")</f>
        <v/>
      </c>
      <c r="J2100" s="34" t="str">
        <f>IFERROR(INDEX('Price Data'!N:N,MATCH(TEXT(A2100,"YYYY-MM-DD"),'Price Data'!M:M,0)),"")</f>
        <v/>
      </c>
      <c r="K2100" s="10" t="str" cm="1">
        <f t="array" ref="K2100">IFERROR(IF(ISNUMBER(J2100),(J2100-INDEX('Price Data'!N:N,MATCH(TEXT(A2100,"YYYY-MM-DD"),'Price Data'!M:M,0)+1))/INDEX('Price Data'!N:N,MATCH(TEXT(A2100,"YYYY-MM-DD"),'Price Data'!M:M,0)+1),""),"")</f>
        <v/>
      </c>
      <c r="L2100" s="34" t="str">
        <f>IFERROR(INDEX('Price Data'!Q:Q,MATCH(TEXT(A2100,"YYYY-MM-DD"),'Price Data'!P:P,0)),"")</f>
        <v/>
      </c>
      <c r="M2100" s="10" t="str" cm="1">
        <f t="array" ref="M2100">IFERROR(IF(ISNUMBER(L2100),(L2100-INDEX('Price Data'!Q:Q,MATCH(TEXT(A2100,"YYYY-MM-DD"),'Price Data'!P:P,0)+1))/INDEX('Price Data'!Q:Q,MATCH(TEXT(A2100,"YYYY-MM-DD"),'Price Data'!P:P,0)+1),""),"")</f>
        <v/>
      </c>
      <c r="N2100" s="34" t="str">
        <f>IFERROR(INDEX('Price Data'!T:T,MATCH(TEXT(A2100,"YYYY-MM-DD"),'Price Data'!S:S,0)),"")</f>
        <v/>
      </c>
      <c r="O2100" s="10" t="str" cm="1">
        <f t="array" ref="O2100">IFERROR(IF(ISNUMBER(N2100),(N2100-INDEX('Price Data'!T:T,MATCH(TEXT(A2100,"YYYY-MM-DD"),'Price Data'!S:S,0)+1))/INDEX('Price Data'!T:T,MATCH(TEXT(A2100,"YYYY-MM-DD"),'Price Data'!S:S,0)+1),""),"")</f>
        <v/>
      </c>
    </row>
    <row r="2101" spans="1:15" x14ac:dyDescent="0.3">
      <c r="A2101" s="8">
        <v>43920</v>
      </c>
      <c r="B2101" s="34">
        <f>IFERROR(INDEX('Price Data'!B:B,MATCH(TEXT(A2101,"YYYY-MM-DD"),'Price Data'!A:A,0)),"")</f>
        <v>16872</v>
      </c>
      <c r="C2101" s="10" cm="1">
        <f t="array" ref="C2101">IFERROR(IF(ISNUMBER(B2101),(B2101-INDEX('Price Data'!B:B,MATCH(TEXT(A2101,"YYYY-MM-DD"),'Price Data'!A:A,0)+1))/INDEX('Price Data'!B:B,MATCH(TEXT(A2101,"YYYY-MM-DD"),'Price Data'!A:A,0)+1),""),"")</f>
        <v>2.9126790703203945E-3</v>
      </c>
      <c r="D2101" s="34">
        <f>IFERROR(INDEX('Price Data'!E:E,MATCH(TEXT(A2101,"YYYY-MM-DD"),'Price Data'!D:D,0)),"")</f>
        <v>7.27</v>
      </c>
      <c r="E2101" s="10" cm="1">
        <f t="array" ref="E2101">IFERROR(IF(ISNUMBER(D2101),(D2101-INDEX('Price Data'!E:E,MATCH(TEXT(A2101,"YYYY-MM-DD"),'Price Data'!D:D,0)+1))/INDEX('Price Data'!E:E,MATCH(TEXT(A2101,"YYYY-MM-DD"),'Price Data'!D:D,0)+1),""),"")</f>
        <v>-7.5063613231552251E-2</v>
      </c>
      <c r="F2101" s="34">
        <f>IFERROR(INDEX('Price Data'!H:H,MATCH(TEXT(A2101,"YYYY-MM-DD"),'Price Data'!G:G,0)),"")</f>
        <v>110.199997</v>
      </c>
      <c r="G2101" s="10" cm="1">
        <f t="array" ref="G2101">IFERROR(IF(ISNUMBER(F2101),(F2101-INDEX('Price Data'!H:H,MATCH(TEXT(A2101,"YYYY-MM-DD"),'Price Data'!G:G,0)+1))/INDEX('Price Data'!H:H,MATCH(TEXT(A2101,"YYYY-MM-DD"),'Price Data'!G:G,0)+1),""),"")</f>
        <v>-2.714959276018134E-3</v>
      </c>
      <c r="H2101" s="34">
        <f>IFERROR(INDEX('Price Data'!K:K,MATCH(TEXT(A2101,"YYYY-MM-DD"),'Price Data'!J:J,0)),"")</f>
        <v>1.47</v>
      </c>
      <c r="I2101" s="10" cm="1">
        <f t="array" ref="I2101">IFERROR(IF(ISNUMBER(H2101),(H2101-INDEX('Price Data'!K:K,MATCH(TEXT(A2101,"YYYY-MM-DD"),'Price Data'!J:J,0)+1))/INDEX('Price Data'!K:K,MATCH(TEXT(A2101,"YYYY-MM-DD"),'Price Data'!J:J,0)+1),""),"")</f>
        <v>-6.3694267515923622E-2</v>
      </c>
      <c r="J2101" s="34">
        <f>IFERROR(INDEX('Price Data'!N:N,MATCH(TEXT(A2101,"YYYY-MM-DD"),'Price Data'!M:M,0)),"")</f>
        <v>1.84</v>
      </c>
      <c r="K2101" s="10" cm="1">
        <f t="array" ref="K2101">IFERROR(IF(ISNUMBER(J2101),(J2101-INDEX('Price Data'!N:N,MATCH(TEXT(A2101,"YYYY-MM-DD"),'Price Data'!M:M,0)+1))/INDEX('Price Data'!N:N,MATCH(TEXT(A2101,"YYYY-MM-DD"),'Price Data'!M:M,0)+1),""),"")</f>
        <v>0</v>
      </c>
      <c r="L2101" s="34">
        <f>IFERROR(INDEX('Price Data'!Q:Q,MATCH(TEXT(A2101,"YYYY-MM-DD"),'Price Data'!P:P,0)),"")</f>
        <v>1.21</v>
      </c>
      <c r="M2101" s="10" cm="1">
        <f t="array" ref="M2101">IFERROR(IF(ISNUMBER(L2101),(L2101-INDEX('Price Data'!Q:Q,MATCH(TEXT(A2101,"YYYY-MM-DD"),'Price Data'!P:P,0)+1))/INDEX('Price Data'!Q:Q,MATCH(TEXT(A2101,"YYYY-MM-DD"),'Price Data'!P:P,0)+1),""),"")</f>
        <v>-3.9682539682539715E-2</v>
      </c>
      <c r="N2101" s="34">
        <f>IFERROR(INDEX('Price Data'!T:T,MATCH(TEXT(A2101,"YYYY-MM-DD"),'Price Data'!S:S,0)),"")</f>
        <v>1.32</v>
      </c>
      <c r="O2101" s="10" cm="1">
        <f t="array" ref="O2101">IFERROR(IF(ISNUMBER(N2101),(N2101-INDEX('Price Data'!T:T,MATCH(TEXT(A2101,"YYYY-MM-DD"),'Price Data'!S:S,0)+1))/INDEX('Price Data'!T:T,MATCH(TEXT(A2101,"YYYY-MM-DD"),'Price Data'!S:S,0)+1),""),"")</f>
        <v>-2.222222222222224E-2</v>
      </c>
    </row>
    <row r="2102" spans="1:15" x14ac:dyDescent="0.3">
      <c r="A2102" s="8">
        <v>43921</v>
      </c>
      <c r="B2102" s="34">
        <f>IFERROR(INDEX('Price Data'!B:B,MATCH(TEXT(A2102,"YYYY-MM-DD"),'Price Data'!A:A,0)),"")</f>
        <v>17051</v>
      </c>
      <c r="C2102" s="10" cm="1">
        <f t="array" ref="C2102">IFERROR(IF(ISNUMBER(B2102),(B2102-INDEX('Price Data'!B:B,MATCH(TEXT(A2102,"YYYY-MM-DD"),'Price Data'!A:A,0)+1))/INDEX('Price Data'!B:B,MATCH(TEXT(A2102,"YYYY-MM-DD"),'Price Data'!A:A,0)+1),""),"")</f>
        <v>1.0609293504030346E-2</v>
      </c>
      <c r="D2102" s="34">
        <f>IFERROR(INDEX('Price Data'!E:E,MATCH(TEXT(A2102,"YYYY-MM-DD"),'Price Data'!D:D,0)),"")</f>
        <v>7.15</v>
      </c>
      <c r="E2102" s="10" cm="1">
        <f t="array" ref="E2102">IFERROR(IF(ISNUMBER(D2102),(D2102-INDEX('Price Data'!E:E,MATCH(TEXT(A2102,"YYYY-MM-DD"),'Price Data'!D:D,0)+1))/INDEX('Price Data'!E:E,MATCH(TEXT(A2102,"YYYY-MM-DD"),'Price Data'!D:D,0)+1),""),"")</f>
        <v>-1.6506189821182838E-2</v>
      </c>
      <c r="F2102" s="34">
        <f>IFERROR(INDEX('Price Data'!H:H,MATCH(TEXT(A2102,"YYYY-MM-DD"),'Price Data'!G:G,0)),"")</f>
        <v>113.300003</v>
      </c>
      <c r="G2102" s="10" cm="1">
        <f t="array" ref="G2102">IFERROR(IF(ISNUMBER(F2102),(F2102-INDEX('Price Data'!H:H,MATCH(TEXT(A2102,"YYYY-MM-DD"),'Price Data'!G:G,0)+1))/INDEX('Price Data'!H:H,MATCH(TEXT(A2102,"YYYY-MM-DD"),'Price Data'!G:G,0)+1),""),"")</f>
        <v>2.8130726718622396E-2</v>
      </c>
      <c r="H2102" s="34">
        <f>IFERROR(INDEX('Price Data'!K:K,MATCH(TEXT(A2102,"YYYY-MM-DD"),'Price Data'!J:J,0)),"")</f>
        <v>1.49</v>
      </c>
      <c r="I2102" s="10" cm="1">
        <f t="array" ref="I2102">IFERROR(IF(ISNUMBER(H2102),(H2102-INDEX('Price Data'!K:K,MATCH(TEXT(A2102,"YYYY-MM-DD"),'Price Data'!J:J,0)+1))/INDEX('Price Data'!K:K,MATCH(TEXT(A2102,"YYYY-MM-DD"),'Price Data'!J:J,0)+1),""),"")</f>
        <v>1.360544217687076E-2</v>
      </c>
      <c r="J2102" s="34">
        <f>IFERROR(INDEX('Price Data'!N:N,MATCH(TEXT(A2102,"YYYY-MM-DD"),'Price Data'!M:M,0)),"")</f>
        <v>1.9</v>
      </c>
      <c r="K2102" s="10" cm="1">
        <f t="array" ref="K2102">IFERROR(IF(ISNUMBER(J2102),(J2102-INDEX('Price Data'!N:N,MATCH(TEXT(A2102,"YYYY-MM-DD"),'Price Data'!M:M,0)+1))/INDEX('Price Data'!N:N,MATCH(TEXT(A2102,"YYYY-MM-DD"),'Price Data'!M:M,0)+1),""),"")</f>
        <v>3.2608695652173822E-2</v>
      </c>
      <c r="L2102" s="34">
        <f>IFERROR(INDEX('Price Data'!Q:Q,MATCH(TEXT(A2102,"YYYY-MM-DD"),'Price Data'!P:P,0)),"")</f>
        <v>1.2</v>
      </c>
      <c r="M2102" s="10" cm="1">
        <f t="array" ref="M2102">IFERROR(IF(ISNUMBER(L2102),(L2102-INDEX('Price Data'!Q:Q,MATCH(TEXT(A2102,"YYYY-MM-DD"),'Price Data'!P:P,0)+1))/INDEX('Price Data'!Q:Q,MATCH(TEXT(A2102,"YYYY-MM-DD"),'Price Data'!P:P,0)+1),""),"")</f>
        <v>-8.2644628099173625E-3</v>
      </c>
      <c r="N2102" s="34">
        <f>IFERROR(INDEX('Price Data'!T:T,MATCH(TEXT(A2102,"YYYY-MM-DD"),'Price Data'!S:S,0)),"")</f>
        <v>1.38</v>
      </c>
      <c r="O2102" s="10" cm="1">
        <f t="array" ref="O2102">IFERROR(IF(ISNUMBER(N2102),(N2102-INDEX('Price Data'!T:T,MATCH(TEXT(A2102,"YYYY-MM-DD"),'Price Data'!S:S,0)+1))/INDEX('Price Data'!T:T,MATCH(TEXT(A2102,"YYYY-MM-DD"),'Price Data'!S:S,0)+1),""),"")</f>
        <v>4.5454545454545324E-2</v>
      </c>
    </row>
    <row r="2103" spans="1:15" x14ac:dyDescent="0.3">
      <c r="A2103" s="8">
        <v>43922</v>
      </c>
      <c r="B2103" s="34">
        <f>IFERROR(INDEX('Price Data'!B:B,MATCH(TEXT(A2103,"YYYY-MM-DD"),'Price Data'!A:A,0)),"")</f>
        <v>16545</v>
      </c>
      <c r="C2103" s="10" cm="1">
        <f t="array" ref="C2103">IFERROR(IF(ISNUMBER(B2103),(B2103-INDEX('Price Data'!B:B,MATCH(TEXT(A2103,"YYYY-MM-DD"),'Price Data'!A:A,0)+1))/INDEX('Price Data'!B:B,MATCH(TEXT(A2103,"YYYY-MM-DD"),'Price Data'!A:A,0)+1),""),"")</f>
        <v>-2.9675678845815495E-2</v>
      </c>
      <c r="D2103" s="34">
        <f>IFERROR(INDEX('Price Data'!E:E,MATCH(TEXT(A2103,"YYYY-MM-DD"),'Price Data'!D:D,0)),"")</f>
        <v>6.86</v>
      </c>
      <c r="E2103" s="10" cm="1">
        <f t="array" ref="E2103">IFERROR(IF(ISNUMBER(D2103),(D2103-INDEX('Price Data'!E:E,MATCH(TEXT(A2103,"YYYY-MM-DD"),'Price Data'!D:D,0)+1))/INDEX('Price Data'!E:E,MATCH(TEXT(A2103,"YYYY-MM-DD"),'Price Data'!D:D,0)+1),""),"")</f>
        <v>-4.0559440559440565E-2</v>
      </c>
      <c r="F2103" s="34">
        <f>IFERROR(INDEX('Price Data'!H:H,MATCH(TEXT(A2103,"YYYY-MM-DD"),'Price Data'!G:G,0)),"")</f>
        <v>111.599998</v>
      </c>
      <c r="G2103" s="10" cm="1">
        <f t="array" ref="G2103">IFERROR(IF(ISNUMBER(F2103),(F2103-INDEX('Price Data'!H:H,MATCH(TEXT(A2103,"YYYY-MM-DD"),'Price Data'!G:G,0)+1))/INDEX('Price Data'!H:H,MATCH(TEXT(A2103,"YYYY-MM-DD"),'Price Data'!G:G,0)+1),""),"")</f>
        <v>-1.5004456795998536E-2</v>
      </c>
      <c r="H2103" s="34">
        <f>IFERROR(INDEX('Price Data'!K:K,MATCH(TEXT(A2103,"YYYY-MM-DD"),'Price Data'!J:J,0)),"")</f>
        <v>1.43</v>
      </c>
      <c r="I2103" s="10" cm="1">
        <f t="array" ref="I2103">IFERROR(IF(ISNUMBER(H2103),(H2103-INDEX('Price Data'!K:K,MATCH(TEXT(A2103,"YYYY-MM-DD"),'Price Data'!J:J,0)+1))/INDEX('Price Data'!K:K,MATCH(TEXT(A2103,"YYYY-MM-DD"),'Price Data'!J:J,0)+1),""),"")</f>
        <v>-4.0268456375838965E-2</v>
      </c>
      <c r="J2103" s="34">
        <f>IFERROR(INDEX('Price Data'!N:N,MATCH(TEXT(A2103,"YYYY-MM-DD"),'Price Data'!M:M,0)),"")</f>
        <v>1.84</v>
      </c>
      <c r="K2103" s="10" cm="1">
        <f t="array" ref="K2103">IFERROR(IF(ISNUMBER(J2103),(J2103-INDEX('Price Data'!N:N,MATCH(TEXT(A2103,"YYYY-MM-DD"),'Price Data'!M:M,0)+1))/INDEX('Price Data'!N:N,MATCH(TEXT(A2103,"YYYY-MM-DD"),'Price Data'!M:M,0)+1),""),"")</f>
        <v>-3.1578947368420963E-2</v>
      </c>
      <c r="L2103" s="34">
        <f>IFERROR(INDEX('Price Data'!Q:Q,MATCH(TEXT(A2103,"YYYY-MM-DD"),'Price Data'!P:P,0)),"")</f>
        <v>1.18</v>
      </c>
      <c r="M2103" s="10" cm="1">
        <f t="array" ref="M2103">IFERROR(IF(ISNUMBER(L2103),(L2103-INDEX('Price Data'!Q:Q,MATCH(TEXT(A2103,"YYYY-MM-DD"),'Price Data'!P:P,0)+1))/INDEX('Price Data'!Q:Q,MATCH(TEXT(A2103,"YYYY-MM-DD"),'Price Data'!P:P,0)+1),""),"")</f>
        <v>-1.6666666666666684E-2</v>
      </c>
      <c r="N2103" s="34">
        <f>IFERROR(INDEX('Price Data'!T:T,MATCH(TEXT(A2103,"YYYY-MM-DD"),'Price Data'!S:S,0)),"")</f>
        <v>1.36</v>
      </c>
      <c r="O2103" s="10" cm="1">
        <f t="array" ref="O2103">IFERROR(IF(ISNUMBER(N2103),(N2103-INDEX('Price Data'!T:T,MATCH(TEXT(A2103,"YYYY-MM-DD"),'Price Data'!S:S,0)+1))/INDEX('Price Data'!T:T,MATCH(TEXT(A2103,"YYYY-MM-DD"),'Price Data'!S:S,0)+1),""),"")</f>
        <v>-1.4492753623188259E-2</v>
      </c>
    </row>
    <row r="2104" spans="1:15" x14ac:dyDescent="0.3">
      <c r="A2104" s="8">
        <v>43923</v>
      </c>
      <c r="B2104" s="34">
        <f>IFERROR(INDEX('Price Data'!B:B,MATCH(TEXT(A2104,"YYYY-MM-DD"),'Price Data'!A:A,0)),"")</f>
        <v>16834</v>
      </c>
      <c r="C2104" s="10" cm="1">
        <f t="array" ref="C2104">IFERROR(IF(ISNUMBER(B2104),(B2104-INDEX('Price Data'!B:B,MATCH(TEXT(A2104,"YYYY-MM-DD"),'Price Data'!A:A,0)+1))/INDEX('Price Data'!B:B,MATCH(TEXT(A2104,"YYYY-MM-DD"),'Price Data'!A:A,0)+1),""),"")</f>
        <v>1.7467512843759445E-2</v>
      </c>
      <c r="D2104" s="34">
        <f>IFERROR(INDEX('Price Data'!E:E,MATCH(TEXT(A2104,"YYYY-MM-DD"),'Price Data'!D:D,0)),"")</f>
        <v>6.78</v>
      </c>
      <c r="E2104" s="10" cm="1">
        <f t="array" ref="E2104">IFERROR(IF(ISNUMBER(D2104),(D2104-INDEX('Price Data'!E:E,MATCH(TEXT(A2104,"YYYY-MM-DD"),'Price Data'!D:D,0)+1))/INDEX('Price Data'!E:E,MATCH(TEXT(A2104,"YYYY-MM-DD"),'Price Data'!D:D,0)+1),""),"")</f>
        <v>-1.1661807580174937E-2</v>
      </c>
      <c r="F2104" s="34">
        <f>IFERROR(INDEX('Price Data'!H:H,MATCH(TEXT(A2104,"YYYY-MM-DD"),'Price Data'!G:G,0)),"")</f>
        <v>113.599998</v>
      </c>
      <c r="G2104" s="10" cm="1">
        <f t="array" ref="G2104">IFERROR(IF(ISNUMBER(F2104),(F2104-INDEX('Price Data'!H:H,MATCH(TEXT(A2104,"YYYY-MM-DD"),'Price Data'!G:G,0)+1))/INDEX('Price Data'!H:H,MATCH(TEXT(A2104,"YYYY-MM-DD"),'Price Data'!G:G,0)+1),""),"")</f>
        <v>1.7921147274572533E-2</v>
      </c>
      <c r="H2104" s="34">
        <f>IFERROR(INDEX('Price Data'!K:K,MATCH(TEXT(A2104,"YYYY-MM-DD"),'Price Data'!J:J,0)),"")</f>
        <v>1.44</v>
      </c>
      <c r="I2104" s="10" cm="1">
        <f t="array" ref="I2104">IFERROR(IF(ISNUMBER(H2104),(H2104-INDEX('Price Data'!K:K,MATCH(TEXT(A2104,"YYYY-MM-DD"),'Price Data'!J:J,0)+1))/INDEX('Price Data'!K:K,MATCH(TEXT(A2104,"YYYY-MM-DD"),'Price Data'!J:J,0)+1),""),"")</f>
        <v>6.9930069930069999E-3</v>
      </c>
      <c r="J2104" s="34">
        <f>IFERROR(INDEX('Price Data'!N:N,MATCH(TEXT(A2104,"YYYY-MM-DD"),'Price Data'!M:M,0)),"")</f>
        <v>1.83</v>
      </c>
      <c r="K2104" s="10" cm="1">
        <f t="array" ref="K2104">IFERROR(IF(ISNUMBER(J2104),(J2104-INDEX('Price Data'!N:N,MATCH(TEXT(A2104,"YYYY-MM-DD"),'Price Data'!M:M,0)+1))/INDEX('Price Data'!N:N,MATCH(TEXT(A2104,"YYYY-MM-DD"),'Price Data'!M:M,0)+1),""),"")</f>
        <v>-5.4347826086956564E-3</v>
      </c>
      <c r="L2104" s="34">
        <f>IFERROR(INDEX('Price Data'!Q:Q,MATCH(TEXT(A2104,"YYYY-MM-DD"),'Price Data'!P:P,0)),"")</f>
        <v>1.21</v>
      </c>
      <c r="M2104" s="10" cm="1">
        <f t="array" ref="M2104">IFERROR(IF(ISNUMBER(L2104),(L2104-INDEX('Price Data'!Q:Q,MATCH(TEXT(A2104,"YYYY-MM-DD"),'Price Data'!P:P,0)+1))/INDEX('Price Data'!Q:Q,MATCH(TEXT(A2104,"YYYY-MM-DD"),'Price Data'!P:P,0)+1),""),"")</f>
        <v>2.5423728813559344E-2</v>
      </c>
      <c r="N2104" s="34">
        <f>IFERROR(INDEX('Price Data'!T:T,MATCH(TEXT(A2104,"YYYY-MM-DD"),'Price Data'!S:S,0)),"")</f>
        <v>1.47</v>
      </c>
      <c r="O2104" s="10" cm="1">
        <f t="array" ref="O2104">IFERROR(IF(ISNUMBER(N2104),(N2104-INDEX('Price Data'!T:T,MATCH(TEXT(A2104,"YYYY-MM-DD"),'Price Data'!S:S,0)+1))/INDEX('Price Data'!T:T,MATCH(TEXT(A2104,"YYYY-MM-DD"),'Price Data'!S:S,0)+1),""),"")</f>
        <v>8.0882352941176378E-2</v>
      </c>
    </row>
    <row r="2105" spans="1:15" x14ac:dyDescent="0.3">
      <c r="A2105" s="8">
        <v>43924</v>
      </c>
      <c r="B2105" s="34">
        <f>IFERROR(INDEX('Price Data'!B:B,MATCH(TEXT(A2105,"YYYY-MM-DD"),'Price Data'!A:A,0)),"")</f>
        <v>16384</v>
      </c>
      <c r="C2105" s="10" cm="1">
        <f t="array" ref="C2105">IFERROR(IF(ISNUMBER(B2105),(B2105-INDEX('Price Data'!B:B,MATCH(TEXT(A2105,"YYYY-MM-DD"),'Price Data'!A:A,0)+1))/INDEX('Price Data'!B:B,MATCH(TEXT(A2105,"YYYY-MM-DD"),'Price Data'!A:A,0)+1),""),"")</f>
        <v>-2.6731614589521207E-2</v>
      </c>
      <c r="D2105" s="34">
        <f>IFERROR(INDEX('Price Data'!E:E,MATCH(TEXT(A2105,"YYYY-MM-DD"),'Price Data'!D:D,0)),"")</f>
        <v>6.54</v>
      </c>
      <c r="E2105" s="10" cm="1">
        <f t="array" ref="E2105">IFERROR(IF(ISNUMBER(D2105),(D2105-INDEX('Price Data'!E:E,MATCH(TEXT(A2105,"YYYY-MM-DD"),'Price Data'!D:D,0)+1))/INDEX('Price Data'!E:E,MATCH(TEXT(A2105,"YYYY-MM-DD"),'Price Data'!D:D,0)+1),""),"")</f>
        <v>-3.5398230088495602E-2</v>
      </c>
      <c r="F2105" s="34">
        <f>IFERROR(INDEX('Price Data'!H:H,MATCH(TEXT(A2105,"YYYY-MM-DD"),'Price Data'!G:G,0)),"")</f>
        <v>114.099998</v>
      </c>
      <c r="G2105" s="10" cm="1">
        <f t="array" ref="G2105">IFERROR(IF(ISNUMBER(F2105),(F2105-INDEX('Price Data'!H:H,MATCH(TEXT(A2105,"YYYY-MM-DD"),'Price Data'!G:G,0)+1))/INDEX('Price Data'!H:H,MATCH(TEXT(A2105,"YYYY-MM-DD"),'Price Data'!G:G,0)+1),""),"")</f>
        <v>4.4014085281938124E-3</v>
      </c>
      <c r="H2105" s="34">
        <f>IFERROR(INDEX('Price Data'!K:K,MATCH(TEXT(A2105,"YYYY-MM-DD"),'Price Data'!J:J,0)),"")</f>
        <v>1.33</v>
      </c>
      <c r="I2105" s="10" cm="1">
        <f t="array" ref="I2105">IFERROR(IF(ISNUMBER(H2105),(H2105-INDEX('Price Data'!K:K,MATCH(TEXT(A2105,"YYYY-MM-DD"),'Price Data'!J:J,0)+1))/INDEX('Price Data'!K:K,MATCH(TEXT(A2105,"YYYY-MM-DD"),'Price Data'!J:J,0)+1),""),"")</f>
        <v>-7.6388888888888812E-2</v>
      </c>
      <c r="J2105" s="34">
        <f>IFERROR(INDEX('Price Data'!N:N,MATCH(TEXT(A2105,"YYYY-MM-DD"),'Price Data'!M:M,0)),"")</f>
        <v>1.82</v>
      </c>
      <c r="K2105" s="10" cm="1">
        <f t="array" ref="K2105">IFERROR(IF(ISNUMBER(J2105),(J2105-INDEX('Price Data'!N:N,MATCH(TEXT(A2105,"YYYY-MM-DD"),'Price Data'!M:M,0)+1))/INDEX('Price Data'!N:N,MATCH(TEXT(A2105,"YYYY-MM-DD"),'Price Data'!M:M,0)+1),""),"")</f>
        <v>-5.4644808743169442E-3</v>
      </c>
      <c r="L2105" s="34">
        <f>IFERROR(INDEX('Price Data'!Q:Q,MATCH(TEXT(A2105,"YYYY-MM-DD"),'Price Data'!P:P,0)),"")</f>
        <v>1.19</v>
      </c>
      <c r="M2105" s="10" cm="1">
        <f t="array" ref="M2105">IFERROR(IF(ISNUMBER(L2105),(L2105-INDEX('Price Data'!Q:Q,MATCH(TEXT(A2105,"YYYY-MM-DD"),'Price Data'!P:P,0)+1))/INDEX('Price Data'!Q:Q,MATCH(TEXT(A2105,"YYYY-MM-DD"),'Price Data'!P:P,0)+1),""),"")</f>
        <v>-1.6528925619834725E-2</v>
      </c>
      <c r="N2105" s="34">
        <f>IFERROR(INDEX('Price Data'!T:T,MATCH(TEXT(A2105,"YYYY-MM-DD"),'Price Data'!S:S,0)),"")</f>
        <v>1.4</v>
      </c>
      <c r="O2105" s="10" cm="1">
        <f t="array" ref="O2105">IFERROR(IF(ISNUMBER(N2105),(N2105-INDEX('Price Data'!T:T,MATCH(TEXT(A2105,"YYYY-MM-DD"),'Price Data'!S:S,0)+1))/INDEX('Price Data'!T:T,MATCH(TEXT(A2105,"YYYY-MM-DD"),'Price Data'!S:S,0)+1),""),"")</f>
        <v>-4.7619047619047665E-2</v>
      </c>
    </row>
    <row r="2106" spans="1:15" x14ac:dyDescent="0.3">
      <c r="A2106" s="8">
        <v>43925</v>
      </c>
      <c r="B2106" s="34" t="str">
        <f>IFERROR(INDEX('Price Data'!B:B,MATCH(TEXT(A2106,"YYYY-MM-DD"),'Price Data'!A:A,0)),"")</f>
        <v/>
      </c>
      <c r="C2106" s="10" t="str" cm="1">
        <f t="array" ref="C2106">IFERROR(IF(ISNUMBER(B2106),(B2106-INDEX('Price Data'!B:B,MATCH(TEXT(A2106,"YYYY-MM-DD"),'Price Data'!A:A,0)+1))/INDEX('Price Data'!B:B,MATCH(TEXT(A2106,"YYYY-MM-DD"),'Price Data'!A:A,0)+1),""),"")</f>
        <v/>
      </c>
      <c r="D2106" s="34" t="str">
        <f>IFERROR(INDEX('Price Data'!E:E,MATCH(TEXT(A2106,"YYYY-MM-DD"),'Price Data'!D:D,0)),"")</f>
        <v/>
      </c>
      <c r="E2106" s="10" t="str" cm="1">
        <f t="array" ref="E2106">IFERROR(IF(ISNUMBER(D2106),(D2106-INDEX('Price Data'!E:E,MATCH(TEXT(A2106,"YYYY-MM-DD"),'Price Data'!D:D,0)+1))/INDEX('Price Data'!E:E,MATCH(TEXT(A2106,"YYYY-MM-DD"),'Price Data'!D:D,0)+1),""),"")</f>
        <v/>
      </c>
      <c r="F2106" s="34" t="str">
        <f>IFERROR(INDEX('Price Data'!H:H,MATCH(TEXT(A2106,"YYYY-MM-DD"),'Price Data'!G:G,0)),"")</f>
        <v/>
      </c>
      <c r="G2106" s="10" t="str" cm="1">
        <f t="array" ref="G2106">IFERROR(IF(ISNUMBER(F2106),(F2106-INDEX('Price Data'!H:H,MATCH(TEXT(A2106,"YYYY-MM-DD"),'Price Data'!G:G,0)+1))/INDEX('Price Data'!H:H,MATCH(TEXT(A2106,"YYYY-MM-DD"),'Price Data'!G:G,0)+1),""),"")</f>
        <v/>
      </c>
      <c r="H2106" s="34" t="str">
        <f>IFERROR(INDEX('Price Data'!K:K,MATCH(TEXT(A2106,"YYYY-MM-DD"),'Price Data'!J:J,0)),"")</f>
        <v/>
      </c>
      <c r="I2106" s="10" t="str" cm="1">
        <f t="array" ref="I2106">IFERROR(IF(ISNUMBER(H2106),(H2106-INDEX('Price Data'!K:K,MATCH(TEXT(A2106,"YYYY-MM-DD"),'Price Data'!J:J,0)+1))/INDEX('Price Data'!K:K,MATCH(TEXT(A2106,"YYYY-MM-DD"),'Price Data'!J:J,0)+1),""),"")</f>
        <v/>
      </c>
      <c r="J2106" s="34" t="str">
        <f>IFERROR(INDEX('Price Data'!N:N,MATCH(TEXT(A2106,"YYYY-MM-DD"),'Price Data'!M:M,0)),"")</f>
        <v/>
      </c>
      <c r="K2106" s="10" t="str" cm="1">
        <f t="array" ref="K2106">IFERROR(IF(ISNUMBER(J2106),(J2106-INDEX('Price Data'!N:N,MATCH(TEXT(A2106,"YYYY-MM-DD"),'Price Data'!M:M,0)+1))/INDEX('Price Data'!N:N,MATCH(TEXT(A2106,"YYYY-MM-DD"),'Price Data'!M:M,0)+1),""),"")</f>
        <v/>
      </c>
      <c r="L2106" s="34" t="str">
        <f>IFERROR(INDEX('Price Data'!Q:Q,MATCH(TEXT(A2106,"YYYY-MM-DD"),'Price Data'!P:P,0)),"")</f>
        <v/>
      </c>
      <c r="M2106" s="10" t="str" cm="1">
        <f t="array" ref="M2106">IFERROR(IF(ISNUMBER(L2106),(L2106-INDEX('Price Data'!Q:Q,MATCH(TEXT(A2106,"YYYY-MM-DD"),'Price Data'!P:P,0)+1))/INDEX('Price Data'!Q:Q,MATCH(TEXT(A2106,"YYYY-MM-DD"),'Price Data'!P:P,0)+1),""),"")</f>
        <v/>
      </c>
      <c r="N2106" s="34" t="str">
        <f>IFERROR(INDEX('Price Data'!T:T,MATCH(TEXT(A2106,"YYYY-MM-DD"),'Price Data'!S:S,0)),"")</f>
        <v/>
      </c>
      <c r="O2106" s="10" t="str" cm="1">
        <f t="array" ref="O2106">IFERROR(IF(ISNUMBER(N2106),(N2106-INDEX('Price Data'!T:T,MATCH(TEXT(A2106,"YYYY-MM-DD"),'Price Data'!S:S,0)+1))/INDEX('Price Data'!T:T,MATCH(TEXT(A2106,"YYYY-MM-DD"),'Price Data'!S:S,0)+1),""),"")</f>
        <v/>
      </c>
    </row>
    <row r="2107" spans="1:15" x14ac:dyDescent="0.3">
      <c r="A2107" s="8">
        <v>43926</v>
      </c>
      <c r="B2107" s="34" t="str">
        <f>IFERROR(INDEX('Price Data'!B:B,MATCH(TEXT(A2107,"YYYY-MM-DD"),'Price Data'!A:A,0)),"")</f>
        <v/>
      </c>
      <c r="C2107" s="10" t="str" cm="1">
        <f t="array" ref="C2107">IFERROR(IF(ISNUMBER(B2107),(B2107-INDEX('Price Data'!B:B,MATCH(TEXT(A2107,"YYYY-MM-DD"),'Price Data'!A:A,0)+1))/INDEX('Price Data'!B:B,MATCH(TEXT(A2107,"YYYY-MM-DD"),'Price Data'!A:A,0)+1),""),"")</f>
        <v/>
      </c>
      <c r="D2107" s="34" t="str">
        <f>IFERROR(INDEX('Price Data'!E:E,MATCH(TEXT(A2107,"YYYY-MM-DD"),'Price Data'!D:D,0)),"")</f>
        <v/>
      </c>
      <c r="E2107" s="10" t="str" cm="1">
        <f t="array" ref="E2107">IFERROR(IF(ISNUMBER(D2107),(D2107-INDEX('Price Data'!E:E,MATCH(TEXT(A2107,"YYYY-MM-DD"),'Price Data'!D:D,0)+1))/INDEX('Price Data'!E:E,MATCH(TEXT(A2107,"YYYY-MM-DD"),'Price Data'!D:D,0)+1),""),"")</f>
        <v/>
      </c>
      <c r="F2107" s="34" t="str">
        <f>IFERROR(INDEX('Price Data'!H:H,MATCH(TEXT(A2107,"YYYY-MM-DD"),'Price Data'!G:G,0)),"")</f>
        <v/>
      </c>
      <c r="G2107" s="10" t="str" cm="1">
        <f t="array" ref="G2107">IFERROR(IF(ISNUMBER(F2107),(F2107-INDEX('Price Data'!H:H,MATCH(TEXT(A2107,"YYYY-MM-DD"),'Price Data'!G:G,0)+1))/INDEX('Price Data'!H:H,MATCH(TEXT(A2107,"YYYY-MM-DD"),'Price Data'!G:G,0)+1),""),"")</f>
        <v/>
      </c>
      <c r="H2107" s="34" t="str">
        <f>IFERROR(INDEX('Price Data'!K:K,MATCH(TEXT(A2107,"YYYY-MM-DD"),'Price Data'!J:J,0)),"")</f>
        <v/>
      </c>
      <c r="I2107" s="10" t="str" cm="1">
        <f t="array" ref="I2107">IFERROR(IF(ISNUMBER(H2107),(H2107-INDEX('Price Data'!K:K,MATCH(TEXT(A2107,"YYYY-MM-DD"),'Price Data'!J:J,0)+1))/INDEX('Price Data'!K:K,MATCH(TEXT(A2107,"YYYY-MM-DD"),'Price Data'!J:J,0)+1),""),"")</f>
        <v/>
      </c>
      <c r="J2107" s="34" t="str">
        <f>IFERROR(INDEX('Price Data'!N:N,MATCH(TEXT(A2107,"YYYY-MM-DD"),'Price Data'!M:M,0)),"")</f>
        <v/>
      </c>
      <c r="K2107" s="10" t="str" cm="1">
        <f t="array" ref="K2107">IFERROR(IF(ISNUMBER(J2107),(J2107-INDEX('Price Data'!N:N,MATCH(TEXT(A2107,"YYYY-MM-DD"),'Price Data'!M:M,0)+1))/INDEX('Price Data'!N:N,MATCH(TEXT(A2107,"YYYY-MM-DD"),'Price Data'!M:M,0)+1),""),"")</f>
        <v/>
      </c>
      <c r="L2107" s="34" t="str">
        <f>IFERROR(INDEX('Price Data'!Q:Q,MATCH(TEXT(A2107,"YYYY-MM-DD"),'Price Data'!P:P,0)),"")</f>
        <v/>
      </c>
      <c r="M2107" s="10" t="str" cm="1">
        <f t="array" ref="M2107">IFERROR(IF(ISNUMBER(L2107),(L2107-INDEX('Price Data'!Q:Q,MATCH(TEXT(A2107,"YYYY-MM-DD"),'Price Data'!P:P,0)+1))/INDEX('Price Data'!Q:Q,MATCH(TEXT(A2107,"YYYY-MM-DD"),'Price Data'!P:P,0)+1),""),"")</f>
        <v/>
      </c>
      <c r="N2107" s="34" t="str">
        <f>IFERROR(INDEX('Price Data'!T:T,MATCH(TEXT(A2107,"YYYY-MM-DD"),'Price Data'!S:S,0)),"")</f>
        <v/>
      </c>
      <c r="O2107" s="10" t="str" cm="1">
        <f t="array" ref="O2107">IFERROR(IF(ISNUMBER(N2107),(N2107-INDEX('Price Data'!T:T,MATCH(TEXT(A2107,"YYYY-MM-DD"),'Price Data'!S:S,0)+1))/INDEX('Price Data'!T:T,MATCH(TEXT(A2107,"YYYY-MM-DD"),'Price Data'!S:S,0)+1),""),"")</f>
        <v/>
      </c>
    </row>
    <row r="2108" spans="1:15" x14ac:dyDescent="0.3">
      <c r="A2108" s="8">
        <v>43927</v>
      </c>
      <c r="B2108" s="34">
        <f>IFERROR(INDEX('Price Data'!B:B,MATCH(TEXT(A2108,"YYYY-MM-DD"),'Price Data'!A:A,0)),"")</f>
        <v>17039</v>
      </c>
      <c r="C2108" s="10" cm="1">
        <f t="array" ref="C2108">IFERROR(IF(ISNUMBER(B2108),(B2108-INDEX('Price Data'!B:B,MATCH(TEXT(A2108,"YYYY-MM-DD"),'Price Data'!A:A,0)+1))/INDEX('Price Data'!B:B,MATCH(TEXT(A2108,"YYYY-MM-DD"),'Price Data'!A:A,0)+1),""),"")</f>
        <v>3.997802734375E-2</v>
      </c>
      <c r="D2108" s="34">
        <f>IFERROR(INDEX('Price Data'!E:E,MATCH(TEXT(A2108,"YYYY-MM-DD"),'Price Data'!D:D,0)),"")</f>
        <v>7.11</v>
      </c>
      <c r="E2108" s="10" cm="1">
        <f t="array" ref="E2108">IFERROR(IF(ISNUMBER(D2108),(D2108-INDEX('Price Data'!E:E,MATCH(TEXT(A2108,"YYYY-MM-DD"),'Price Data'!D:D,0)+1))/INDEX('Price Data'!E:E,MATCH(TEXT(A2108,"YYYY-MM-DD"),'Price Data'!D:D,0)+1),""),"")</f>
        <v>8.715596330275234E-2</v>
      </c>
      <c r="F2108" s="34">
        <f>IFERROR(INDEX('Price Data'!H:H,MATCH(TEXT(A2108,"YYYY-MM-DD"),'Price Data'!G:G,0)),"")</f>
        <v>117</v>
      </c>
      <c r="G2108" s="10" cm="1">
        <f t="array" ref="G2108">IFERROR(IF(ISNUMBER(F2108),(F2108-INDEX('Price Data'!H:H,MATCH(TEXT(A2108,"YYYY-MM-DD"),'Price Data'!G:G,0)+1))/INDEX('Price Data'!H:H,MATCH(TEXT(A2108,"YYYY-MM-DD"),'Price Data'!G:G,0)+1),""),"")</f>
        <v>2.5416319463914459E-2</v>
      </c>
      <c r="H2108" s="34">
        <f>IFERROR(INDEX('Price Data'!K:K,MATCH(TEXT(A2108,"YYYY-MM-DD"),'Price Data'!J:J,0)),"")</f>
        <v>1.46</v>
      </c>
      <c r="I2108" s="10" cm="1">
        <f t="array" ref="I2108">IFERROR(IF(ISNUMBER(H2108),(H2108-INDEX('Price Data'!K:K,MATCH(TEXT(A2108,"YYYY-MM-DD"),'Price Data'!J:J,0)+1))/INDEX('Price Data'!K:K,MATCH(TEXT(A2108,"YYYY-MM-DD"),'Price Data'!J:J,0)+1),""),"")</f>
        <v>9.774436090225555E-2</v>
      </c>
      <c r="J2108" s="34">
        <f>IFERROR(INDEX('Price Data'!N:N,MATCH(TEXT(A2108,"YYYY-MM-DD"),'Price Data'!M:M,0)),"")</f>
        <v>1.85</v>
      </c>
      <c r="K2108" s="10" cm="1">
        <f t="array" ref="K2108">IFERROR(IF(ISNUMBER(J2108),(J2108-INDEX('Price Data'!N:N,MATCH(TEXT(A2108,"YYYY-MM-DD"),'Price Data'!M:M,0)+1))/INDEX('Price Data'!N:N,MATCH(TEXT(A2108,"YYYY-MM-DD"),'Price Data'!M:M,0)+1),""),"")</f>
        <v>1.6483516483516498E-2</v>
      </c>
      <c r="L2108" s="34">
        <f>IFERROR(INDEX('Price Data'!Q:Q,MATCH(TEXT(A2108,"YYYY-MM-DD"),'Price Data'!P:P,0)),"")</f>
        <v>1.22</v>
      </c>
      <c r="M2108" s="10" cm="1">
        <f t="array" ref="M2108">IFERROR(IF(ISNUMBER(L2108),(L2108-INDEX('Price Data'!Q:Q,MATCH(TEXT(A2108,"YYYY-MM-DD"),'Price Data'!P:P,0)+1))/INDEX('Price Data'!Q:Q,MATCH(TEXT(A2108,"YYYY-MM-DD"),'Price Data'!P:P,0)+1),""),"")</f>
        <v>2.521008403361347E-2</v>
      </c>
      <c r="N2108" s="34">
        <f>IFERROR(INDEX('Price Data'!T:T,MATCH(TEXT(A2108,"YYYY-MM-DD"),'Price Data'!S:S,0)),"")</f>
        <v>1.48</v>
      </c>
      <c r="O2108" s="10" cm="1">
        <f t="array" ref="O2108">IFERROR(IF(ISNUMBER(N2108),(N2108-INDEX('Price Data'!T:T,MATCH(TEXT(A2108,"YYYY-MM-DD"),'Price Data'!S:S,0)+1))/INDEX('Price Data'!T:T,MATCH(TEXT(A2108,"YYYY-MM-DD"),'Price Data'!S:S,0)+1),""),"")</f>
        <v>5.7142857142857197E-2</v>
      </c>
    </row>
    <row r="2109" spans="1:15" x14ac:dyDescent="0.3">
      <c r="A2109" s="8">
        <v>43928</v>
      </c>
      <c r="B2109" s="34">
        <f>IFERROR(INDEX('Price Data'!B:B,MATCH(TEXT(A2109,"YYYY-MM-DD"),'Price Data'!A:A,0)),"")</f>
        <v>17412</v>
      </c>
      <c r="C2109" s="10" cm="1">
        <f t="array" ref="C2109">IFERROR(IF(ISNUMBER(B2109),(B2109-INDEX('Price Data'!B:B,MATCH(TEXT(A2109,"YYYY-MM-DD"),'Price Data'!A:A,0)+1))/INDEX('Price Data'!B:B,MATCH(TEXT(A2109,"YYYY-MM-DD"),'Price Data'!A:A,0)+1),""),"")</f>
        <v>2.1890956042021244E-2</v>
      </c>
      <c r="D2109" s="34">
        <f>IFERROR(INDEX('Price Data'!E:E,MATCH(TEXT(A2109,"YYYY-MM-DD"),'Price Data'!D:D,0)),"")</f>
        <v>7.35</v>
      </c>
      <c r="E2109" s="10" cm="1">
        <f t="array" ref="E2109">IFERROR(IF(ISNUMBER(D2109),(D2109-INDEX('Price Data'!E:E,MATCH(TEXT(A2109,"YYYY-MM-DD"),'Price Data'!D:D,0)+1))/INDEX('Price Data'!E:E,MATCH(TEXT(A2109,"YYYY-MM-DD"),'Price Data'!D:D,0)+1),""),"")</f>
        <v>3.3755274261603282E-2</v>
      </c>
      <c r="F2109" s="34">
        <f>IFERROR(INDEX('Price Data'!H:H,MATCH(TEXT(A2109,"YYYY-MM-DD"),'Price Data'!G:G,0)),"")</f>
        <v>118</v>
      </c>
      <c r="G2109" s="10" cm="1">
        <f t="array" ref="G2109">IFERROR(IF(ISNUMBER(F2109),(F2109-INDEX('Price Data'!H:H,MATCH(TEXT(A2109,"YYYY-MM-DD"),'Price Data'!G:G,0)+1))/INDEX('Price Data'!H:H,MATCH(TEXT(A2109,"YYYY-MM-DD"),'Price Data'!G:G,0)+1),""),"")</f>
        <v>8.5470085470085479E-3</v>
      </c>
      <c r="H2109" s="34">
        <f>IFERROR(INDEX('Price Data'!K:K,MATCH(TEXT(A2109,"YYYY-MM-DD"),'Price Data'!J:J,0)),"")</f>
        <v>1.47</v>
      </c>
      <c r="I2109" s="10" cm="1">
        <f t="array" ref="I2109">IFERROR(IF(ISNUMBER(H2109),(H2109-INDEX('Price Data'!K:K,MATCH(TEXT(A2109,"YYYY-MM-DD"),'Price Data'!J:J,0)+1))/INDEX('Price Data'!K:K,MATCH(TEXT(A2109,"YYYY-MM-DD"),'Price Data'!J:J,0)+1),""),"")</f>
        <v>6.8493150684931572E-3</v>
      </c>
      <c r="J2109" s="34">
        <f>IFERROR(INDEX('Price Data'!N:N,MATCH(TEXT(A2109,"YYYY-MM-DD"),'Price Data'!M:M,0)),"")</f>
        <v>1.84</v>
      </c>
      <c r="K2109" s="10" cm="1">
        <f t="array" ref="K2109">IFERROR(IF(ISNUMBER(J2109),(J2109-INDEX('Price Data'!N:N,MATCH(TEXT(A2109,"YYYY-MM-DD"),'Price Data'!M:M,0)+1))/INDEX('Price Data'!N:N,MATCH(TEXT(A2109,"YYYY-MM-DD"),'Price Data'!M:M,0)+1),""),"")</f>
        <v>-5.40540540540541E-3</v>
      </c>
      <c r="L2109" s="34">
        <f>IFERROR(INDEX('Price Data'!Q:Q,MATCH(TEXT(A2109,"YYYY-MM-DD"),'Price Data'!P:P,0)),"")</f>
        <v>1.22</v>
      </c>
      <c r="M2109" s="10" cm="1">
        <f t="array" ref="M2109">IFERROR(IF(ISNUMBER(L2109),(L2109-INDEX('Price Data'!Q:Q,MATCH(TEXT(A2109,"YYYY-MM-DD"),'Price Data'!P:P,0)+1))/INDEX('Price Data'!Q:Q,MATCH(TEXT(A2109,"YYYY-MM-DD"),'Price Data'!P:P,0)+1),""),"")</f>
        <v>0</v>
      </c>
      <c r="N2109" s="34">
        <f>IFERROR(INDEX('Price Data'!T:T,MATCH(TEXT(A2109,"YYYY-MM-DD"),'Price Data'!S:S,0)),"")</f>
        <v>1.51</v>
      </c>
      <c r="O2109" s="10" cm="1">
        <f t="array" ref="O2109">IFERROR(IF(ISNUMBER(N2109),(N2109-INDEX('Price Data'!T:T,MATCH(TEXT(A2109,"YYYY-MM-DD"),'Price Data'!S:S,0)+1))/INDEX('Price Data'!T:T,MATCH(TEXT(A2109,"YYYY-MM-DD"),'Price Data'!S:S,0)+1),""),"")</f>
        <v>2.0270270270270289E-2</v>
      </c>
    </row>
    <row r="2110" spans="1:15" x14ac:dyDescent="0.3">
      <c r="A2110" s="8">
        <v>43929</v>
      </c>
      <c r="B2110" s="34">
        <f>IFERROR(INDEX('Price Data'!B:B,MATCH(TEXT(A2110,"YYYY-MM-DD"),'Price Data'!A:A,0)),"")</f>
        <v>17381</v>
      </c>
      <c r="C2110" s="10" cm="1">
        <f t="array" ref="C2110">IFERROR(IF(ISNUMBER(B2110),(B2110-INDEX('Price Data'!B:B,MATCH(TEXT(A2110,"YYYY-MM-DD"),'Price Data'!A:A,0)+1))/INDEX('Price Data'!B:B,MATCH(TEXT(A2110,"YYYY-MM-DD"),'Price Data'!A:A,0)+1),""),"")</f>
        <v>-1.7803813461980244E-3</v>
      </c>
      <c r="D2110" s="34">
        <f>IFERROR(INDEX('Price Data'!E:E,MATCH(TEXT(A2110,"YYYY-MM-DD"),'Price Data'!D:D,0)),"")</f>
        <v>7.31</v>
      </c>
      <c r="E2110" s="10" cm="1">
        <f t="array" ref="E2110">IFERROR(IF(ISNUMBER(D2110),(D2110-INDEX('Price Data'!E:E,MATCH(TEXT(A2110,"YYYY-MM-DD"),'Price Data'!D:D,0)+1))/INDEX('Price Data'!E:E,MATCH(TEXT(A2110,"YYYY-MM-DD"),'Price Data'!D:D,0)+1),""),"")</f>
        <v>-5.4421768707483041E-3</v>
      </c>
      <c r="F2110" s="34">
        <f>IFERROR(INDEX('Price Data'!H:H,MATCH(TEXT(A2110,"YYYY-MM-DD"),'Price Data'!G:G,0)),"")</f>
        <v>117.699997</v>
      </c>
      <c r="G2110" s="10" cm="1">
        <f t="array" ref="G2110">IFERROR(IF(ISNUMBER(F2110),(F2110-INDEX('Price Data'!H:H,MATCH(TEXT(A2110,"YYYY-MM-DD"),'Price Data'!G:G,0)+1))/INDEX('Price Data'!H:H,MATCH(TEXT(A2110,"YYYY-MM-DD"),'Price Data'!G:G,0)+1),""),"")</f>
        <v>-2.5423983050847777E-3</v>
      </c>
      <c r="H2110" s="34">
        <f>IFERROR(INDEX('Price Data'!K:K,MATCH(TEXT(A2110,"YYYY-MM-DD"),'Price Data'!J:J,0)),"")</f>
        <v>1.45</v>
      </c>
      <c r="I2110" s="10" cm="1">
        <f t="array" ref="I2110">IFERROR(IF(ISNUMBER(H2110),(H2110-INDEX('Price Data'!K:K,MATCH(TEXT(A2110,"YYYY-MM-DD"),'Price Data'!J:J,0)+1))/INDEX('Price Data'!K:K,MATCH(TEXT(A2110,"YYYY-MM-DD"),'Price Data'!J:J,0)+1),""),"")</f>
        <v>-1.360544217687076E-2</v>
      </c>
      <c r="J2110" s="34">
        <f>IFERROR(INDEX('Price Data'!N:N,MATCH(TEXT(A2110,"YYYY-MM-DD"),'Price Data'!M:M,0)),"")</f>
        <v>1.75</v>
      </c>
      <c r="K2110" s="10" cm="1">
        <f t="array" ref="K2110">IFERROR(IF(ISNUMBER(J2110),(J2110-INDEX('Price Data'!N:N,MATCH(TEXT(A2110,"YYYY-MM-DD"),'Price Data'!M:M,0)+1))/INDEX('Price Data'!N:N,MATCH(TEXT(A2110,"YYYY-MM-DD"),'Price Data'!M:M,0)+1),""),"")</f>
        <v>-4.8913043478260913E-2</v>
      </c>
      <c r="L2110" s="34">
        <f>IFERROR(INDEX('Price Data'!Q:Q,MATCH(TEXT(A2110,"YYYY-MM-DD"),'Price Data'!P:P,0)),"")</f>
        <v>1.19</v>
      </c>
      <c r="M2110" s="10" cm="1">
        <f t="array" ref="M2110">IFERROR(IF(ISNUMBER(L2110),(L2110-INDEX('Price Data'!Q:Q,MATCH(TEXT(A2110,"YYYY-MM-DD"),'Price Data'!P:P,0)+1))/INDEX('Price Data'!Q:Q,MATCH(TEXT(A2110,"YYYY-MM-DD"),'Price Data'!P:P,0)+1),""),"")</f>
        <v>-2.4590163934426253E-2</v>
      </c>
      <c r="N2110" s="34">
        <f>IFERROR(INDEX('Price Data'!T:T,MATCH(TEXT(A2110,"YYYY-MM-DD"),'Price Data'!S:S,0)),"")</f>
        <v>1.59</v>
      </c>
      <c r="O2110" s="10" cm="1">
        <f t="array" ref="O2110">IFERROR(IF(ISNUMBER(N2110),(N2110-INDEX('Price Data'!T:T,MATCH(TEXT(A2110,"YYYY-MM-DD"),'Price Data'!S:S,0)+1))/INDEX('Price Data'!T:T,MATCH(TEXT(A2110,"YYYY-MM-DD"),'Price Data'!S:S,0)+1),""),"")</f>
        <v>5.2980132450331174E-2</v>
      </c>
    </row>
    <row r="2111" spans="1:15" x14ac:dyDescent="0.3">
      <c r="A2111" s="8">
        <v>43930</v>
      </c>
      <c r="B2111" s="34">
        <f>IFERROR(INDEX('Price Data'!B:B,MATCH(TEXT(A2111,"YYYY-MM-DD"),'Price Data'!A:A,0)),"")</f>
        <v>17622</v>
      </c>
      <c r="C2111" s="10" cm="1">
        <f t="array" ref="C2111">IFERROR(IF(ISNUMBER(B2111),(B2111-INDEX('Price Data'!B:B,MATCH(TEXT(A2111,"YYYY-MM-DD"),'Price Data'!A:A,0)+1))/INDEX('Price Data'!B:B,MATCH(TEXT(A2111,"YYYY-MM-DD"),'Price Data'!A:A,0)+1),""),"")</f>
        <v>1.3865715436396064E-2</v>
      </c>
      <c r="D2111" s="34">
        <f>IFERROR(INDEX('Price Data'!E:E,MATCH(TEXT(A2111,"YYYY-MM-DD"),'Price Data'!D:D,0)),"")</f>
        <v>7.44</v>
      </c>
      <c r="E2111" s="10" cm="1">
        <f t="array" ref="E2111">IFERROR(IF(ISNUMBER(D2111),(D2111-INDEX('Price Data'!E:E,MATCH(TEXT(A2111,"YYYY-MM-DD"),'Price Data'!D:D,0)+1))/INDEX('Price Data'!E:E,MATCH(TEXT(A2111,"YYYY-MM-DD"),'Price Data'!D:D,0)+1),""),"")</f>
        <v>1.7783857729138274E-2</v>
      </c>
      <c r="F2111" s="34">
        <f>IFERROR(INDEX('Price Data'!H:H,MATCH(TEXT(A2111,"YYYY-MM-DD"),'Price Data'!G:G,0)),"")</f>
        <v>119.199997</v>
      </c>
      <c r="G2111" s="10" cm="1">
        <f t="array" ref="G2111">IFERROR(IF(ISNUMBER(F2111),(F2111-INDEX('Price Data'!H:H,MATCH(TEXT(A2111,"YYYY-MM-DD"),'Price Data'!G:G,0)+1))/INDEX('Price Data'!H:H,MATCH(TEXT(A2111,"YYYY-MM-DD"),'Price Data'!G:G,0)+1),""),"")</f>
        <v>1.2744265405546273E-2</v>
      </c>
      <c r="H2111" s="34">
        <f>IFERROR(INDEX('Price Data'!K:K,MATCH(TEXT(A2111,"YYYY-MM-DD"),'Price Data'!J:J,0)),"")</f>
        <v>1.45</v>
      </c>
      <c r="I2111" s="10" cm="1">
        <f t="array" ref="I2111">IFERROR(IF(ISNUMBER(H2111),(H2111-INDEX('Price Data'!K:K,MATCH(TEXT(A2111,"YYYY-MM-DD"),'Price Data'!J:J,0)+1))/INDEX('Price Data'!K:K,MATCH(TEXT(A2111,"YYYY-MM-DD"),'Price Data'!J:J,0)+1),""),"")</f>
        <v>0</v>
      </c>
      <c r="J2111" s="34">
        <f>IFERROR(INDEX('Price Data'!N:N,MATCH(TEXT(A2111,"YYYY-MM-DD"),'Price Data'!M:M,0)),"")</f>
        <v>1.77</v>
      </c>
      <c r="K2111" s="10" cm="1">
        <f t="array" ref="K2111">IFERROR(IF(ISNUMBER(J2111),(J2111-INDEX('Price Data'!N:N,MATCH(TEXT(A2111,"YYYY-MM-DD"),'Price Data'!M:M,0)+1))/INDEX('Price Data'!N:N,MATCH(TEXT(A2111,"YYYY-MM-DD"),'Price Data'!M:M,0)+1),""),"")</f>
        <v>1.1428571428571439E-2</v>
      </c>
      <c r="L2111" s="34">
        <f>IFERROR(INDEX('Price Data'!Q:Q,MATCH(TEXT(A2111,"YYYY-MM-DD"),'Price Data'!P:P,0)),"")</f>
        <v>1.22</v>
      </c>
      <c r="M2111" s="10" cm="1">
        <f t="array" ref="M2111">IFERROR(IF(ISNUMBER(L2111),(L2111-INDEX('Price Data'!Q:Q,MATCH(TEXT(A2111,"YYYY-MM-DD"),'Price Data'!P:P,0)+1))/INDEX('Price Data'!Q:Q,MATCH(TEXT(A2111,"YYYY-MM-DD"),'Price Data'!P:P,0)+1),""),"")</f>
        <v>2.521008403361347E-2</v>
      </c>
      <c r="N2111" s="34">
        <f>IFERROR(INDEX('Price Data'!T:T,MATCH(TEXT(A2111,"YYYY-MM-DD"),'Price Data'!S:S,0)),"")</f>
        <v>1.55</v>
      </c>
      <c r="O2111" s="10" cm="1">
        <f t="array" ref="O2111">IFERROR(IF(ISNUMBER(N2111),(N2111-INDEX('Price Data'!T:T,MATCH(TEXT(A2111,"YYYY-MM-DD"),'Price Data'!S:S,0)+1))/INDEX('Price Data'!T:T,MATCH(TEXT(A2111,"YYYY-MM-DD"),'Price Data'!S:S,0)+1),""),"")</f>
        <v>-2.5157232704402538E-2</v>
      </c>
    </row>
    <row r="2112" spans="1:15" x14ac:dyDescent="0.3">
      <c r="A2112" s="8">
        <v>43931</v>
      </c>
      <c r="B2112" s="34" t="str">
        <f>IFERROR(INDEX('Price Data'!B:B,MATCH(TEXT(A2112,"YYYY-MM-DD"),'Price Data'!A:A,0)),"")</f>
        <v/>
      </c>
      <c r="C2112" s="10" t="str" cm="1">
        <f t="array" ref="C2112">IFERROR(IF(ISNUMBER(B2112),(B2112-INDEX('Price Data'!B:B,MATCH(TEXT(A2112,"YYYY-MM-DD"),'Price Data'!A:A,0)+1))/INDEX('Price Data'!B:B,MATCH(TEXT(A2112,"YYYY-MM-DD"),'Price Data'!A:A,0)+1),""),"")</f>
        <v/>
      </c>
      <c r="D2112" s="34" t="str">
        <f>IFERROR(INDEX('Price Data'!E:E,MATCH(TEXT(A2112,"YYYY-MM-DD"),'Price Data'!D:D,0)),"")</f>
        <v/>
      </c>
      <c r="E2112" s="10" t="str" cm="1">
        <f t="array" ref="E2112">IFERROR(IF(ISNUMBER(D2112),(D2112-INDEX('Price Data'!E:E,MATCH(TEXT(A2112,"YYYY-MM-DD"),'Price Data'!D:D,0)+1))/INDEX('Price Data'!E:E,MATCH(TEXT(A2112,"YYYY-MM-DD"),'Price Data'!D:D,0)+1),""),"")</f>
        <v/>
      </c>
      <c r="F2112" s="34" t="str">
        <f>IFERROR(INDEX('Price Data'!H:H,MATCH(TEXT(A2112,"YYYY-MM-DD"),'Price Data'!G:G,0)),"")</f>
        <v/>
      </c>
      <c r="G2112" s="10" t="str" cm="1">
        <f t="array" ref="G2112">IFERROR(IF(ISNUMBER(F2112),(F2112-INDEX('Price Data'!H:H,MATCH(TEXT(A2112,"YYYY-MM-DD"),'Price Data'!G:G,0)+1))/INDEX('Price Data'!H:H,MATCH(TEXT(A2112,"YYYY-MM-DD"),'Price Data'!G:G,0)+1),""),"")</f>
        <v/>
      </c>
      <c r="H2112" s="34" t="str">
        <f>IFERROR(INDEX('Price Data'!K:K,MATCH(TEXT(A2112,"YYYY-MM-DD"),'Price Data'!J:J,0)),"")</f>
        <v/>
      </c>
      <c r="I2112" s="10" t="str" cm="1">
        <f t="array" ref="I2112">IFERROR(IF(ISNUMBER(H2112),(H2112-INDEX('Price Data'!K:K,MATCH(TEXT(A2112,"YYYY-MM-DD"),'Price Data'!J:J,0)+1))/INDEX('Price Data'!K:K,MATCH(TEXT(A2112,"YYYY-MM-DD"),'Price Data'!J:J,0)+1),""),"")</f>
        <v/>
      </c>
      <c r="J2112" s="34" t="str">
        <f>IFERROR(INDEX('Price Data'!N:N,MATCH(TEXT(A2112,"YYYY-MM-DD"),'Price Data'!M:M,0)),"")</f>
        <v/>
      </c>
      <c r="K2112" s="10" t="str" cm="1">
        <f t="array" ref="K2112">IFERROR(IF(ISNUMBER(J2112),(J2112-INDEX('Price Data'!N:N,MATCH(TEXT(A2112,"YYYY-MM-DD"),'Price Data'!M:M,0)+1))/INDEX('Price Data'!N:N,MATCH(TEXT(A2112,"YYYY-MM-DD"),'Price Data'!M:M,0)+1),""),"")</f>
        <v/>
      </c>
      <c r="L2112" s="34" t="str">
        <f>IFERROR(INDEX('Price Data'!Q:Q,MATCH(TEXT(A2112,"YYYY-MM-DD"),'Price Data'!P:P,0)),"")</f>
        <v/>
      </c>
      <c r="M2112" s="10" t="str" cm="1">
        <f t="array" ref="M2112">IFERROR(IF(ISNUMBER(L2112),(L2112-INDEX('Price Data'!Q:Q,MATCH(TEXT(A2112,"YYYY-MM-DD"),'Price Data'!P:P,0)+1))/INDEX('Price Data'!Q:Q,MATCH(TEXT(A2112,"YYYY-MM-DD"),'Price Data'!P:P,0)+1),""),"")</f>
        <v/>
      </c>
      <c r="N2112" s="34" t="str">
        <f>IFERROR(INDEX('Price Data'!T:T,MATCH(TEXT(A2112,"YYYY-MM-DD"),'Price Data'!S:S,0)),"")</f>
        <v/>
      </c>
      <c r="O2112" s="10" t="str" cm="1">
        <f t="array" ref="O2112">IFERROR(IF(ISNUMBER(N2112),(N2112-INDEX('Price Data'!T:T,MATCH(TEXT(A2112,"YYYY-MM-DD"),'Price Data'!S:S,0)+1))/INDEX('Price Data'!T:T,MATCH(TEXT(A2112,"YYYY-MM-DD"),'Price Data'!S:S,0)+1),""),"")</f>
        <v/>
      </c>
    </row>
    <row r="2113" spans="1:15" x14ac:dyDescent="0.3">
      <c r="A2113" s="8">
        <v>43932</v>
      </c>
      <c r="B2113" s="34" t="str">
        <f>IFERROR(INDEX('Price Data'!B:B,MATCH(TEXT(A2113,"YYYY-MM-DD"),'Price Data'!A:A,0)),"")</f>
        <v/>
      </c>
      <c r="C2113" s="10" t="str" cm="1">
        <f t="array" ref="C2113">IFERROR(IF(ISNUMBER(B2113),(B2113-INDEX('Price Data'!B:B,MATCH(TEXT(A2113,"YYYY-MM-DD"),'Price Data'!A:A,0)+1))/INDEX('Price Data'!B:B,MATCH(TEXT(A2113,"YYYY-MM-DD"),'Price Data'!A:A,0)+1),""),"")</f>
        <v/>
      </c>
      <c r="D2113" s="34" t="str">
        <f>IFERROR(INDEX('Price Data'!E:E,MATCH(TEXT(A2113,"YYYY-MM-DD"),'Price Data'!D:D,0)),"")</f>
        <v/>
      </c>
      <c r="E2113" s="10" t="str" cm="1">
        <f t="array" ref="E2113">IFERROR(IF(ISNUMBER(D2113),(D2113-INDEX('Price Data'!E:E,MATCH(TEXT(A2113,"YYYY-MM-DD"),'Price Data'!D:D,0)+1))/INDEX('Price Data'!E:E,MATCH(TEXT(A2113,"YYYY-MM-DD"),'Price Data'!D:D,0)+1),""),"")</f>
        <v/>
      </c>
      <c r="F2113" s="34" t="str">
        <f>IFERROR(INDEX('Price Data'!H:H,MATCH(TEXT(A2113,"YYYY-MM-DD"),'Price Data'!G:G,0)),"")</f>
        <v/>
      </c>
      <c r="G2113" s="10" t="str" cm="1">
        <f t="array" ref="G2113">IFERROR(IF(ISNUMBER(F2113),(F2113-INDEX('Price Data'!H:H,MATCH(TEXT(A2113,"YYYY-MM-DD"),'Price Data'!G:G,0)+1))/INDEX('Price Data'!H:H,MATCH(TEXT(A2113,"YYYY-MM-DD"),'Price Data'!G:G,0)+1),""),"")</f>
        <v/>
      </c>
      <c r="H2113" s="34" t="str">
        <f>IFERROR(INDEX('Price Data'!K:K,MATCH(TEXT(A2113,"YYYY-MM-DD"),'Price Data'!J:J,0)),"")</f>
        <v/>
      </c>
      <c r="I2113" s="10" t="str" cm="1">
        <f t="array" ref="I2113">IFERROR(IF(ISNUMBER(H2113),(H2113-INDEX('Price Data'!K:K,MATCH(TEXT(A2113,"YYYY-MM-DD"),'Price Data'!J:J,0)+1))/INDEX('Price Data'!K:K,MATCH(TEXT(A2113,"YYYY-MM-DD"),'Price Data'!J:J,0)+1),""),"")</f>
        <v/>
      </c>
      <c r="J2113" s="34" t="str">
        <f>IFERROR(INDEX('Price Data'!N:N,MATCH(TEXT(A2113,"YYYY-MM-DD"),'Price Data'!M:M,0)),"")</f>
        <v/>
      </c>
      <c r="K2113" s="10" t="str" cm="1">
        <f t="array" ref="K2113">IFERROR(IF(ISNUMBER(J2113),(J2113-INDEX('Price Data'!N:N,MATCH(TEXT(A2113,"YYYY-MM-DD"),'Price Data'!M:M,0)+1))/INDEX('Price Data'!N:N,MATCH(TEXT(A2113,"YYYY-MM-DD"),'Price Data'!M:M,0)+1),""),"")</f>
        <v/>
      </c>
      <c r="L2113" s="34" t="str">
        <f>IFERROR(INDEX('Price Data'!Q:Q,MATCH(TEXT(A2113,"YYYY-MM-DD"),'Price Data'!P:P,0)),"")</f>
        <v/>
      </c>
      <c r="M2113" s="10" t="str" cm="1">
        <f t="array" ref="M2113">IFERROR(IF(ISNUMBER(L2113),(L2113-INDEX('Price Data'!Q:Q,MATCH(TEXT(A2113,"YYYY-MM-DD"),'Price Data'!P:P,0)+1))/INDEX('Price Data'!Q:Q,MATCH(TEXT(A2113,"YYYY-MM-DD"),'Price Data'!P:P,0)+1),""),"")</f>
        <v/>
      </c>
      <c r="N2113" s="34" t="str">
        <f>IFERROR(INDEX('Price Data'!T:T,MATCH(TEXT(A2113,"YYYY-MM-DD"),'Price Data'!S:S,0)),"")</f>
        <v/>
      </c>
      <c r="O2113" s="10" t="str" cm="1">
        <f t="array" ref="O2113">IFERROR(IF(ISNUMBER(N2113),(N2113-INDEX('Price Data'!T:T,MATCH(TEXT(A2113,"YYYY-MM-DD"),'Price Data'!S:S,0)+1))/INDEX('Price Data'!T:T,MATCH(TEXT(A2113,"YYYY-MM-DD"),'Price Data'!S:S,0)+1),""),"")</f>
        <v/>
      </c>
    </row>
    <row r="2114" spans="1:15" x14ac:dyDescent="0.3">
      <c r="A2114" s="8">
        <v>43933</v>
      </c>
      <c r="B2114" s="34" t="str">
        <f>IFERROR(INDEX('Price Data'!B:B,MATCH(TEXT(A2114,"YYYY-MM-DD"),'Price Data'!A:A,0)),"")</f>
        <v/>
      </c>
      <c r="C2114" s="10" t="str" cm="1">
        <f t="array" ref="C2114">IFERROR(IF(ISNUMBER(B2114),(B2114-INDEX('Price Data'!B:B,MATCH(TEXT(A2114,"YYYY-MM-DD"),'Price Data'!A:A,0)+1))/INDEX('Price Data'!B:B,MATCH(TEXT(A2114,"YYYY-MM-DD"),'Price Data'!A:A,0)+1),""),"")</f>
        <v/>
      </c>
      <c r="D2114" s="34" t="str">
        <f>IFERROR(INDEX('Price Data'!E:E,MATCH(TEXT(A2114,"YYYY-MM-DD"),'Price Data'!D:D,0)),"")</f>
        <v/>
      </c>
      <c r="E2114" s="10" t="str" cm="1">
        <f t="array" ref="E2114">IFERROR(IF(ISNUMBER(D2114),(D2114-INDEX('Price Data'!E:E,MATCH(TEXT(A2114,"YYYY-MM-DD"),'Price Data'!D:D,0)+1))/INDEX('Price Data'!E:E,MATCH(TEXT(A2114,"YYYY-MM-DD"),'Price Data'!D:D,0)+1),""),"")</f>
        <v/>
      </c>
      <c r="F2114" s="34" t="str">
        <f>IFERROR(INDEX('Price Data'!H:H,MATCH(TEXT(A2114,"YYYY-MM-DD"),'Price Data'!G:G,0)),"")</f>
        <v/>
      </c>
      <c r="G2114" s="10" t="str" cm="1">
        <f t="array" ref="G2114">IFERROR(IF(ISNUMBER(F2114),(F2114-INDEX('Price Data'!H:H,MATCH(TEXT(A2114,"YYYY-MM-DD"),'Price Data'!G:G,0)+1))/INDEX('Price Data'!H:H,MATCH(TEXT(A2114,"YYYY-MM-DD"),'Price Data'!G:G,0)+1),""),"")</f>
        <v/>
      </c>
      <c r="H2114" s="34" t="str">
        <f>IFERROR(INDEX('Price Data'!K:K,MATCH(TEXT(A2114,"YYYY-MM-DD"),'Price Data'!J:J,0)),"")</f>
        <v/>
      </c>
      <c r="I2114" s="10" t="str" cm="1">
        <f t="array" ref="I2114">IFERROR(IF(ISNUMBER(H2114),(H2114-INDEX('Price Data'!K:K,MATCH(TEXT(A2114,"YYYY-MM-DD"),'Price Data'!J:J,0)+1))/INDEX('Price Data'!K:K,MATCH(TEXT(A2114,"YYYY-MM-DD"),'Price Data'!J:J,0)+1),""),"")</f>
        <v/>
      </c>
      <c r="J2114" s="34" t="str">
        <f>IFERROR(INDEX('Price Data'!N:N,MATCH(TEXT(A2114,"YYYY-MM-DD"),'Price Data'!M:M,0)),"")</f>
        <v/>
      </c>
      <c r="K2114" s="10" t="str" cm="1">
        <f t="array" ref="K2114">IFERROR(IF(ISNUMBER(J2114),(J2114-INDEX('Price Data'!N:N,MATCH(TEXT(A2114,"YYYY-MM-DD"),'Price Data'!M:M,0)+1))/INDEX('Price Data'!N:N,MATCH(TEXT(A2114,"YYYY-MM-DD"),'Price Data'!M:M,0)+1),""),"")</f>
        <v/>
      </c>
      <c r="L2114" s="34" t="str">
        <f>IFERROR(INDEX('Price Data'!Q:Q,MATCH(TEXT(A2114,"YYYY-MM-DD"),'Price Data'!P:P,0)),"")</f>
        <v/>
      </c>
      <c r="M2114" s="10" t="str" cm="1">
        <f t="array" ref="M2114">IFERROR(IF(ISNUMBER(L2114),(L2114-INDEX('Price Data'!Q:Q,MATCH(TEXT(A2114,"YYYY-MM-DD"),'Price Data'!P:P,0)+1))/INDEX('Price Data'!Q:Q,MATCH(TEXT(A2114,"YYYY-MM-DD"),'Price Data'!P:P,0)+1),""),"")</f>
        <v/>
      </c>
      <c r="N2114" s="34" t="str">
        <f>IFERROR(INDEX('Price Data'!T:T,MATCH(TEXT(A2114,"YYYY-MM-DD"),'Price Data'!S:S,0)),"")</f>
        <v/>
      </c>
      <c r="O2114" s="10" t="str" cm="1">
        <f t="array" ref="O2114">IFERROR(IF(ISNUMBER(N2114),(N2114-INDEX('Price Data'!T:T,MATCH(TEXT(A2114,"YYYY-MM-DD"),'Price Data'!S:S,0)+1))/INDEX('Price Data'!T:T,MATCH(TEXT(A2114,"YYYY-MM-DD"),'Price Data'!S:S,0)+1),""),"")</f>
        <v/>
      </c>
    </row>
    <row r="2115" spans="1:15" x14ac:dyDescent="0.3">
      <c r="A2115" s="8">
        <v>43934</v>
      </c>
      <c r="B2115" s="34" t="str">
        <f>IFERROR(INDEX('Price Data'!B:B,MATCH(TEXT(A2115,"YYYY-MM-DD"),'Price Data'!A:A,0)),"")</f>
        <v/>
      </c>
      <c r="C2115" s="10" t="str" cm="1">
        <f t="array" ref="C2115">IFERROR(IF(ISNUMBER(B2115),(B2115-INDEX('Price Data'!B:B,MATCH(TEXT(A2115,"YYYY-MM-DD"),'Price Data'!A:A,0)+1))/INDEX('Price Data'!B:B,MATCH(TEXT(A2115,"YYYY-MM-DD"),'Price Data'!A:A,0)+1),""),"")</f>
        <v/>
      </c>
      <c r="D2115" s="34" t="str">
        <f>IFERROR(INDEX('Price Data'!E:E,MATCH(TEXT(A2115,"YYYY-MM-DD"),'Price Data'!D:D,0)),"")</f>
        <v/>
      </c>
      <c r="E2115" s="10" t="str" cm="1">
        <f t="array" ref="E2115">IFERROR(IF(ISNUMBER(D2115),(D2115-INDEX('Price Data'!E:E,MATCH(TEXT(A2115,"YYYY-MM-DD"),'Price Data'!D:D,0)+1))/INDEX('Price Data'!E:E,MATCH(TEXT(A2115,"YYYY-MM-DD"),'Price Data'!D:D,0)+1),""),"")</f>
        <v/>
      </c>
      <c r="F2115" s="34" t="str">
        <f>IFERROR(INDEX('Price Data'!H:H,MATCH(TEXT(A2115,"YYYY-MM-DD"),'Price Data'!G:G,0)),"")</f>
        <v/>
      </c>
      <c r="G2115" s="10" t="str" cm="1">
        <f t="array" ref="G2115">IFERROR(IF(ISNUMBER(F2115),(F2115-INDEX('Price Data'!H:H,MATCH(TEXT(A2115,"YYYY-MM-DD"),'Price Data'!G:G,0)+1))/INDEX('Price Data'!H:H,MATCH(TEXT(A2115,"YYYY-MM-DD"),'Price Data'!G:G,0)+1),""),"")</f>
        <v/>
      </c>
      <c r="H2115" s="34" t="str">
        <f>IFERROR(INDEX('Price Data'!K:K,MATCH(TEXT(A2115,"YYYY-MM-DD"),'Price Data'!J:J,0)),"")</f>
        <v/>
      </c>
      <c r="I2115" s="10" t="str" cm="1">
        <f t="array" ref="I2115">IFERROR(IF(ISNUMBER(H2115),(H2115-INDEX('Price Data'!K:K,MATCH(TEXT(A2115,"YYYY-MM-DD"),'Price Data'!J:J,0)+1))/INDEX('Price Data'!K:K,MATCH(TEXT(A2115,"YYYY-MM-DD"),'Price Data'!J:J,0)+1),""),"")</f>
        <v/>
      </c>
      <c r="J2115" s="34" t="str">
        <f>IFERROR(INDEX('Price Data'!N:N,MATCH(TEXT(A2115,"YYYY-MM-DD"),'Price Data'!M:M,0)),"")</f>
        <v/>
      </c>
      <c r="K2115" s="10" t="str" cm="1">
        <f t="array" ref="K2115">IFERROR(IF(ISNUMBER(J2115),(J2115-INDEX('Price Data'!N:N,MATCH(TEXT(A2115,"YYYY-MM-DD"),'Price Data'!M:M,0)+1))/INDEX('Price Data'!N:N,MATCH(TEXT(A2115,"YYYY-MM-DD"),'Price Data'!M:M,0)+1),""),"")</f>
        <v/>
      </c>
      <c r="L2115" s="34" t="str">
        <f>IFERROR(INDEX('Price Data'!Q:Q,MATCH(TEXT(A2115,"YYYY-MM-DD"),'Price Data'!P:P,0)),"")</f>
        <v/>
      </c>
      <c r="M2115" s="10" t="str" cm="1">
        <f t="array" ref="M2115">IFERROR(IF(ISNUMBER(L2115),(L2115-INDEX('Price Data'!Q:Q,MATCH(TEXT(A2115,"YYYY-MM-DD"),'Price Data'!P:P,0)+1))/INDEX('Price Data'!Q:Q,MATCH(TEXT(A2115,"YYYY-MM-DD"),'Price Data'!P:P,0)+1),""),"")</f>
        <v/>
      </c>
      <c r="N2115" s="34" t="str">
        <f>IFERROR(INDEX('Price Data'!T:T,MATCH(TEXT(A2115,"YYYY-MM-DD"),'Price Data'!S:S,0)),"")</f>
        <v/>
      </c>
      <c r="O2115" s="10" t="str" cm="1">
        <f t="array" ref="O2115">IFERROR(IF(ISNUMBER(N2115),(N2115-INDEX('Price Data'!T:T,MATCH(TEXT(A2115,"YYYY-MM-DD"),'Price Data'!S:S,0)+1))/INDEX('Price Data'!T:T,MATCH(TEXT(A2115,"YYYY-MM-DD"),'Price Data'!S:S,0)+1),""),"")</f>
        <v/>
      </c>
    </row>
    <row r="2116" spans="1:15" x14ac:dyDescent="0.3">
      <c r="A2116" s="8">
        <v>43935</v>
      </c>
      <c r="B2116" s="34">
        <f>IFERROR(INDEX('Price Data'!B:B,MATCH(TEXT(A2116,"YYYY-MM-DD"),'Price Data'!A:A,0)),"")</f>
        <v>17558</v>
      </c>
      <c r="C2116" s="10" cm="1">
        <f t="array" ref="C2116">IFERROR(IF(ISNUMBER(B2116),(B2116-INDEX('Price Data'!B:B,MATCH(TEXT(A2116,"YYYY-MM-DD"),'Price Data'!A:A,0)+1))/INDEX('Price Data'!B:B,MATCH(TEXT(A2116,"YYYY-MM-DD"),'Price Data'!A:A,0)+1),""),"")</f>
        <v>-3.6318238565429578E-3</v>
      </c>
      <c r="D2116" s="34">
        <f>IFERROR(INDEX('Price Data'!E:E,MATCH(TEXT(A2116,"YYYY-MM-DD"),'Price Data'!D:D,0)),"")</f>
        <v>7.1</v>
      </c>
      <c r="E2116" s="10" cm="1">
        <f t="array" ref="E2116">IFERROR(IF(ISNUMBER(D2116),(D2116-INDEX('Price Data'!E:E,MATCH(TEXT(A2116,"YYYY-MM-DD"),'Price Data'!D:D,0)+1))/INDEX('Price Data'!E:E,MATCH(TEXT(A2116,"YYYY-MM-DD"),'Price Data'!D:D,0)+1),""),"")</f>
        <v>-4.5698924731182894E-2</v>
      </c>
      <c r="F2116" s="34">
        <f>IFERROR(INDEX('Price Data'!H:H,MATCH(TEXT(A2116,"YYYY-MM-DD"),'Price Data'!G:G,0)),"")</f>
        <v>117.900002</v>
      </c>
      <c r="G2116" s="10" cm="1">
        <f t="array" ref="G2116">IFERROR(IF(ISNUMBER(F2116),(F2116-INDEX('Price Data'!H:H,MATCH(TEXT(A2116,"YYYY-MM-DD"),'Price Data'!G:G,0)+1))/INDEX('Price Data'!H:H,MATCH(TEXT(A2116,"YYYY-MM-DD"),'Price Data'!G:G,0)+1),""),"")</f>
        <v>-1.0905998596627445E-2</v>
      </c>
      <c r="H2116" s="34">
        <f>IFERROR(INDEX('Price Data'!K:K,MATCH(TEXT(A2116,"YYYY-MM-DD"),'Price Data'!J:J,0)),"")</f>
        <v>1.41</v>
      </c>
      <c r="I2116" s="10" cm="1">
        <f t="array" ref="I2116">IFERROR(IF(ISNUMBER(H2116),(H2116-INDEX('Price Data'!K:K,MATCH(TEXT(A2116,"YYYY-MM-DD"),'Price Data'!J:J,0)+1))/INDEX('Price Data'!K:K,MATCH(TEXT(A2116,"YYYY-MM-DD"),'Price Data'!J:J,0)+1),""),"")</f>
        <v>-2.7586206896551748E-2</v>
      </c>
      <c r="J2116" s="34">
        <f>IFERROR(INDEX('Price Data'!N:N,MATCH(TEXT(A2116,"YYYY-MM-DD"),'Price Data'!M:M,0)),"")</f>
        <v>1.69</v>
      </c>
      <c r="K2116" s="10" cm="1">
        <f t="array" ref="K2116">IFERROR(IF(ISNUMBER(J2116),(J2116-INDEX('Price Data'!N:N,MATCH(TEXT(A2116,"YYYY-MM-DD"),'Price Data'!M:M,0)+1))/INDEX('Price Data'!N:N,MATCH(TEXT(A2116,"YYYY-MM-DD"),'Price Data'!M:M,0)+1),""),"")</f>
        <v>-4.5197740112994392E-2</v>
      </c>
      <c r="L2116" s="34">
        <f>IFERROR(INDEX('Price Data'!Q:Q,MATCH(TEXT(A2116,"YYYY-MM-DD"),'Price Data'!P:P,0)),"")</f>
        <v>1.17</v>
      </c>
      <c r="M2116" s="10" cm="1">
        <f t="array" ref="M2116">IFERROR(IF(ISNUMBER(L2116),(L2116-INDEX('Price Data'!Q:Q,MATCH(TEXT(A2116,"YYYY-MM-DD"),'Price Data'!P:P,0)+1))/INDEX('Price Data'!Q:Q,MATCH(TEXT(A2116,"YYYY-MM-DD"),'Price Data'!P:P,0)+1),""),"")</f>
        <v>-4.0983606557377088E-2</v>
      </c>
      <c r="N2116" s="34">
        <f>IFERROR(INDEX('Price Data'!T:T,MATCH(TEXT(A2116,"YYYY-MM-DD"),'Price Data'!S:S,0)),"")</f>
        <v>1.54</v>
      </c>
      <c r="O2116" s="10" cm="1">
        <f t="array" ref="O2116">IFERROR(IF(ISNUMBER(N2116),(N2116-INDEX('Price Data'!T:T,MATCH(TEXT(A2116,"YYYY-MM-DD"),'Price Data'!S:S,0)+1))/INDEX('Price Data'!T:T,MATCH(TEXT(A2116,"YYYY-MM-DD"),'Price Data'!S:S,0)+1),""),"")</f>
        <v>-6.4516129032258117E-3</v>
      </c>
    </row>
    <row r="2117" spans="1:15" x14ac:dyDescent="0.3">
      <c r="A2117" s="8">
        <v>43936</v>
      </c>
      <c r="B2117" s="34">
        <f>IFERROR(INDEX('Price Data'!B:B,MATCH(TEXT(A2117,"YYYY-MM-DD"),'Price Data'!A:A,0)),"")</f>
        <v>16719</v>
      </c>
      <c r="C2117" s="10" cm="1">
        <f t="array" ref="C2117">IFERROR(IF(ISNUMBER(B2117),(B2117-INDEX('Price Data'!B:B,MATCH(TEXT(A2117,"YYYY-MM-DD"),'Price Data'!A:A,0)+1))/INDEX('Price Data'!B:B,MATCH(TEXT(A2117,"YYYY-MM-DD"),'Price Data'!A:A,0)+1),""),"")</f>
        <v>-4.7784485704522157E-2</v>
      </c>
      <c r="D2117" s="34">
        <f>IFERROR(INDEX('Price Data'!E:E,MATCH(TEXT(A2117,"YYYY-MM-DD"),'Price Data'!D:D,0)),"")</f>
        <v>6.62</v>
      </c>
      <c r="E2117" s="10" cm="1">
        <f t="array" ref="E2117">IFERROR(IF(ISNUMBER(D2117),(D2117-INDEX('Price Data'!E:E,MATCH(TEXT(A2117,"YYYY-MM-DD"),'Price Data'!D:D,0)+1))/INDEX('Price Data'!E:E,MATCH(TEXT(A2117,"YYYY-MM-DD"),'Price Data'!D:D,0)+1),""),"")</f>
        <v>-6.7605633802816839E-2</v>
      </c>
      <c r="F2117" s="34">
        <f>IFERROR(INDEX('Price Data'!H:H,MATCH(TEXT(A2117,"YYYY-MM-DD"),'Price Data'!G:G,0)),"")</f>
        <v>109</v>
      </c>
      <c r="G2117" s="10" cm="1">
        <f t="array" ref="G2117">IFERROR(IF(ISNUMBER(F2117),(F2117-INDEX('Price Data'!H:H,MATCH(TEXT(A2117,"YYYY-MM-DD"),'Price Data'!G:G,0)+1))/INDEX('Price Data'!H:H,MATCH(TEXT(A2117,"YYYY-MM-DD"),'Price Data'!G:G,0)+1),""),"")</f>
        <v>-7.5487717124890302E-2</v>
      </c>
      <c r="H2117" s="34">
        <f>IFERROR(INDEX('Price Data'!K:K,MATCH(TEXT(A2117,"YYYY-MM-DD"),'Price Data'!J:J,0)),"")</f>
        <v>1.35</v>
      </c>
      <c r="I2117" s="10" cm="1">
        <f t="array" ref="I2117">IFERROR(IF(ISNUMBER(H2117),(H2117-INDEX('Price Data'!K:K,MATCH(TEXT(A2117,"YYYY-MM-DD"),'Price Data'!J:J,0)+1))/INDEX('Price Data'!K:K,MATCH(TEXT(A2117,"YYYY-MM-DD"),'Price Data'!J:J,0)+1),""),"")</f>
        <v>-4.2553191489361583E-2</v>
      </c>
      <c r="J2117" s="34">
        <f>IFERROR(INDEX('Price Data'!N:N,MATCH(TEXT(A2117,"YYYY-MM-DD"),'Price Data'!M:M,0)),"")</f>
        <v>1.57</v>
      </c>
      <c r="K2117" s="10" cm="1">
        <f t="array" ref="K2117">IFERROR(IF(ISNUMBER(J2117),(J2117-INDEX('Price Data'!N:N,MATCH(TEXT(A2117,"YYYY-MM-DD"),'Price Data'!M:M,0)+1))/INDEX('Price Data'!N:N,MATCH(TEXT(A2117,"YYYY-MM-DD"),'Price Data'!M:M,0)+1),""),"")</f>
        <v>-7.1005917159763246E-2</v>
      </c>
      <c r="L2117" s="34">
        <f>IFERROR(INDEX('Price Data'!Q:Q,MATCH(TEXT(A2117,"YYYY-MM-DD"),'Price Data'!P:P,0)),"")</f>
        <v>1.1000000000000001</v>
      </c>
      <c r="M2117" s="10" cm="1">
        <f t="array" ref="M2117">IFERROR(IF(ISNUMBER(L2117),(L2117-INDEX('Price Data'!Q:Q,MATCH(TEXT(A2117,"YYYY-MM-DD"),'Price Data'!P:P,0)+1))/INDEX('Price Data'!Q:Q,MATCH(TEXT(A2117,"YYYY-MM-DD"),'Price Data'!P:P,0)+1),""),"")</f>
        <v>-5.9829059829059693E-2</v>
      </c>
      <c r="N2117" s="34">
        <f>IFERROR(INDEX('Price Data'!T:T,MATCH(TEXT(A2117,"YYYY-MM-DD"),'Price Data'!S:S,0)),"")</f>
        <v>1.44</v>
      </c>
      <c r="O2117" s="10" cm="1">
        <f t="array" ref="O2117">IFERROR(IF(ISNUMBER(N2117),(N2117-INDEX('Price Data'!T:T,MATCH(TEXT(A2117,"YYYY-MM-DD"),'Price Data'!S:S,0)+1))/INDEX('Price Data'!T:T,MATCH(TEXT(A2117,"YYYY-MM-DD"),'Price Data'!S:S,0)+1),""),"")</f>
        <v>-6.4935064935064984E-2</v>
      </c>
    </row>
    <row r="2118" spans="1:15" x14ac:dyDescent="0.3">
      <c r="A2118" s="8">
        <v>43937</v>
      </c>
      <c r="B2118" s="34">
        <f>IFERROR(INDEX('Price Data'!B:B,MATCH(TEXT(A2118,"YYYY-MM-DD"),'Price Data'!A:A,0)),"")</f>
        <v>16768</v>
      </c>
      <c r="C2118" s="10" cm="1">
        <f t="array" ref="C2118">IFERROR(IF(ISNUMBER(B2118),(B2118-INDEX('Price Data'!B:B,MATCH(TEXT(A2118,"YYYY-MM-DD"),'Price Data'!A:A,0)+1))/INDEX('Price Data'!B:B,MATCH(TEXT(A2118,"YYYY-MM-DD"),'Price Data'!A:A,0)+1),""),"")</f>
        <v>2.9307972964890245E-3</v>
      </c>
      <c r="D2118" s="34">
        <f>IFERROR(INDEX('Price Data'!E:E,MATCH(TEXT(A2118,"YYYY-MM-DD"),'Price Data'!D:D,0)),"")</f>
        <v>6.67</v>
      </c>
      <c r="E2118" s="10" cm="1">
        <f t="array" ref="E2118">IFERROR(IF(ISNUMBER(D2118),(D2118-INDEX('Price Data'!E:E,MATCH(TEXT(A2118,"YYYY-MM-DD"),'Price Data'!D:D,0)+1))/INDEX('Price Data'!E:E,MATCH(TEXT(A2118,"YYYY-MM-DD"),'Price Data'!D:D,0)+1),""),"")</f>
        <v>7.5528700906344138E-3</v>
      </c>
      <c r="F2118" s="34">
        <f>IFERROR(INDEX('Price Data'!H:H,MATCH(TEXT(A2118,"YYYY-MM-DD"),'Price Data'!G:G,0)),"")</f>
        <v>108.099998</v>
      </c>
      <c r="G2118" s="10" cm="1">
        <f t="array" ref="G2118">IFERROR(IF(ISNUMBER(F2118),(F2118-INDEX('Price Data'!H:H,MATCH(TEXT(A2118,"YYYY-MM-DD"),'Price Data'!G:G,0)+1))/INDEX('Price Data'!H:H,MATCH(TEXT(A2118,"YYYY-MM-DD"),'Price Data'!G:G,0)+1),""),"")</f>
        <v>-8.2568990825688127E-3</v>
      </c>
      <c r="H2118" s="34">
        <f>IFERROR(INDEX('Price Data'!K:K,MATCH(TEXT(A2118,"YYYY-MM-DD"),'Price Data'!J:J,0)),"")</f>
        <v>1.36</v>
      </c>
      <c r="I2118" s="10" cm="1">
        <f t="array" ref="I2118">IFERROR(IF(ISNUMBER(H2118),(H2118-INDEX('Price Data'!K:K,MATCH(TEXT(A2118,"YYYY-MM-DD"),'Price Data'!J:J,0)+1))/INDEX('Price Data'!K:K,MATCH(TEXT(A2118,"YYYY-MM-DD"),'Price Data'!J:J,0)+1),""),"")</f>
        <v>7.4074074074074138E-3</v>
      </c>
      <c r="J2118" s="34">
        <f>IFERROR(INDEX('Price Data'!N:N,MATCH(TEXT(A2118,"YYYY-MM-DD"),'Price Data'!M:M,0)),"")</f>
        <v>1.5</v>
      </c>
      <c r="K2118" s="10" cm="1">
        <f t="array" ref="K2118">IFERROR(IF(ISNUMBER(J2118),(J2118-INDEX('Price Data'!N:N,MATCH(TEXT(A2118,"YYYY-MM-DD"),'Price Data'!M:M,0)+1))/INDEX('Price Data'!N:N,MATCH(TEXT(A2118,"YYYY-MM-DD"),'Price Data'!M:M,0)+1),""),"")</f>
        <v>-4.4585987261146535E-2</v>
      </c>
      <c r="L2118" s="34">
        <f>IFERROR(INDEX('Price Data'!Q:Q,MATCH(TEXT(A2118,"YYYY-MM-DD"),'Price Data'!P:P,0)),"")</f>
        <v>1.1100000000000001</v>
      </c>
      <c r="M2118" s="10" cm="1">
        <f t="array" ref="M2118">IFERROR(IF(ISNUMBER(L2118),(L2118-INDEX('Price Data'!Q:Q,MATCH(TEXT(A2118,"YYYY-MM-DD"),'Price Data'!P:P,0)+1))/INDEX('Price Data'!Q:Q,MATCH(TEXT(A2118,"YYYY-MM-DD"),'Price Data'!P:P,0)+1),""),"")</f>
        <v>9.0909090909090974E-3</v>
      </c>
      <c r="N2118" s="34">
        <f>IFERROR(INDEX('Price Data'!T:T,MATCH(TEXT(A2118,"YYYY-MM-DD"),'Price Data'!S:S,0)),"")</f>
        <v>1.4</v>
      </c>
      <c r="O2118" s="10" cm="1">
        <f t="array" ref="O2118">IFERROR(IF(ISNUMBER(N2118),(N2118-INDEX('Price Data'!T:T,MATCH(TEXT(A2118,"YYYY-MM-DD"),'Price Data'!S:S,0)+1))/INDEX('Price Data'!T:T,MATCH(TEXT(A2118,"YYYY-MM-DD"),'Price Data'!S:S,0)+1),""),"")</f>
        <v>-2.7777777777777804E-2</v>
      </c>
    </row>
    <row r="2119" spans="1:15" x14ac:dyDescent="0.3">
      <c r="A2119" s="8">
        <v>43938</v>
      </c>
      <c r="B2119" s="34">
        <f>IFERROR(INDEX('Price Data'!B:B,MATCH(TEXT(A2119,"YYYY-MM-DD"),'Price Data'!A:A,0)),"")</f>
        <v>17055</v>
      </c>
      <c r="C2119" s="10" cm="1">
        <f t="array" ref="C2119">IFERROR(IF(ISNUMBER(B2119),(B2119-INDEX('Price Data'!B:B,MATCH(TEXT(A2119,"YYYY-MM-DD"),'Price Data'!A:A,0)+1))/INDEX('Price Data'!B:B,MATCH(TEXT(A2119,"YYYY-MM-DD"),'Price Data'!A:A,0)+1),""),"")</f>
        <v>1.7115935114503818E-2</v>
      </c>
      <c r="D2119" s="34">
        <f>IFERROR(INDEX('Price Data'!E:E,MATCH(TEXT(A2119,"YYYY-MM-DD"),'Price Data'!D:D,0)),"")</f>
        <v>6.86</v>
      </c>
      <c r="E2119" s="10" cm="1">
        <f t="array" ref="E2119">IFERROR(IF(ISNUMBER(D2119),(D2119-INDEX('Price Data'!E:E,MATCH(TEXT(A2119,"YYYY-MM-DD"),'Price Data'!D:D,0)+1))/INDEX('Price Data'!E:E,MATCH(TEXT(A2119,"YYYY-MM-DD"),'Price Data'!D:D,0)+1),""),"")</f>
        <v>2.8485757121439338E-2</v>
      </c>
      <c r="F2119" s="34">
        <f>IFERROR(INDEX('Price Data'!H:H,MATCH(TEXT(A2119,"YYYY-MM-DD"),'Price Data'!G:G,0)),"")</f>
        <v>110.099998</v>
      </c>
      <c r="G2119" s="10" cm="1">
        <f t="array" ref="G2119">IFERROR(IF(ISNUMBER(F2119),(F2119-INDEX('Price Data'!H:H,MATCH(TEXT(A2119,"YYYY-MM-DD"),'Price Data'!G:G,0)+1))/INDEX('Price Data'!H:H,MATCH(TEXT(A2119,"YYYY-MM-DD"),'Price Data'!G:G,0)+1),""),"")</f>
        <v>1.8501387946371656E-2</v>
      </c>
      <c r="H2119" s="34">
        <f>IFERROR(INDEX('Price Data'!K:K,MATCH(TEXT(A2119,"YYYY-MM-DD"),'Price Data'!J:J,0)),"")</f>
        <v>1.38</v>
      </c>
      <c r="I2119" s="10" cm="1">
        <f t="array" ref="I2119">IFERROR(IF(ISNUMBER(H2119),(H2119-INDEX('Price Data'!K:K,MATCH(TEXT(A2119,"YYYY-MM-DD"),'Price Data'!J:J,0)+1))/INDEX('Price Data'!K:K,MATCH(TEXT(A2119,"YYYY-MM-DD"),'Price Data'!J:J,0)+1),""),"")</f>
        <v>1.4705882352941025E-2</v>
      </c>
      <c r="J2119" s="34">
        <f>IFERROR(INDEX('Price Data'!N:N,MATCH(TEXT(A2119,"YYYY-MM-DD"),'Price Data'!M:M,0)),"")</f>
        <v>1.51</v>
      </c>
      <c r="K2119" s="10" cm="1">
        <f t="array" ref="K2119">IFERROR(IF(ISNUMBER(J2119),(J2119-INDEX('Price Data'!N:N,MATCH(TEXT(A2119,"YYYY-MM-DD"),'Price Data'!M:M,0)+1))/INDEX('Price Data'!N:N,MATCH(TEXT(A2119,"YYYY-MM-DD"),'Price Data'!M:M,0)+1),""),"")</f>
        <v>6.6666666666666723E-3</v>
      </c>
      <c r="L2119" s="34">
        <f>IFERROR(INDEX('Price Data'!Q:Q,MATCH(TEXT(A2119,"YYYY-MM-DD"),'Price Data'!P:P,0)),"")</f>
        <v>1.1100000000000001</v>
      </c>
      <c r="M2119" s="10" cm="1">
        <f t="array" ref="M2119">IFERROR(IF(ISNUMBER(L2119),(L2119-INDEX('Price Data'!Q:Q,MATCH(TEXT(A2119,"YYYY-MM-DD"),'Price Data'!P:P,0)+1))/INDEX('Price Data'!Q:Q,MATCH(TEXT(A2119,"YYYY-MM-DD"),'Price Data'!P:P,0)+1),""),"")</f>
        <v>0</v>
      </c>
      <c r="N2119" s="34">
        <f>IFERROR(INDEX('Price Data'!T:T,MATCH(TEXT(A2119,"YYYY-MM-DD"),'Price Data'!S:S,0)),"")</f>
        <v>1.41</v>
      </c>
      <c r="O2119" s="10" cm="1">
        <f t="array" ref="O2119">IFERROR(IF(ISNUMBER(N2119),(N2119-INDEX('Price Data'!T:T,MATCH(TEXT(A2119,"YYYY-MM-DD"),'Price Data'!S:S,0)+1))/INDEX('Price Data'!T:T,MATCH(TEXT(A2119,"YYYY-MM-DD"),'Price Data'!S:S,0)+1),""),"")</f>
        <v>7.1428571428571496E-3</v>
      </c>
    </row>
    <row r="2120" spans="1:15" x14ac:dyDescent="0.3">
      <c r="A2120" s="8">
        <v>43939</v>
      </c>
      <c r="B2120" s="34" t="str">
        <f>IFERROR(INDEX('Price Data'!B:B,MATCH(TEXT(A2120,"YYYY-MM-DD"),'Price Data'!A:A,0)),"")</f>
        <v/>
      </c>
      <c r="C2120" s="10" t="str" cm="1">
        <f t="array" ref="C2120">IFERROR(IF(ISNUMBER(B2120),(B2120-INDEX('Price Data'!B:B,MATCH(TEXT(A2120,"YYYY-MM-DD"),'Price Data'!A:A,0)+1))/INDEX('Price Data'!B:B,MATCH(TEXT(A2120,"YYYY-MM-DD"),'Price Data'!A:A,0)+1),""),"")</f>
        <v/>
      </c>
      <c r="D2120" s="34" t="str">
        <f>IFERROR(INDEX('Price Data'!E:E,MATCH(TEXT(A2120,"YYYY-MM-DD"),'Price Data'!D:D,0)),"")</f>
        <v/>
      </c>
      <c r="E2120" s="10" t="str" cm="1">
        <f t="array" ref="E2120">IFERROR(IF(ISNUMBER(D2120),(D2120-INDEX('Price Data'!E:E,MATCH(TEXT(A2120,"YYYY-MM-DD"),'Price Data'!D:D,0)+1))/INDEX('Price Data'!E:E,MATCH(TEXT(A2120,"YYYY-MM-DD"),'Price Data'!D:D,0)+1),""),"")</f>
        <v/>
      </c>
      <c r="F2120" s="34" t="str">
        <f>IFERROR(INDEX('Price Data'!H:H,MATCH(TEXT(A2120,"YYYY-MM-DD"),'Price Data'!G:G,0)),"")</f>
        <v/>
      </c>
      <c r="G2120" s="10" t="str" cm="1">
        <f t="array" ref="G2120">IFERROR(IF(ISNUMBER(F2120),(F2120-INDEX('Price Data'!H:H,MATCH(TEXT(A2120,"YYYY-MM-DD"),'Price Data'!G:G,0)+1))/INDEX('Price Data'!H:H,MATCH(TEXT(A2120,"YYYY-MM-DD"),'Price Data'!G:G,0)+1),""),"")</f>
        <v/>
      </c>
      <c r="H2120" s="34" t="str">
        <f>IFERROR(INDEX('Price Data'!K:K,MATCH(TEXT(A2120,"YYYY-MM-DD"),'Price Data'!J:J,0)),"")</f>
        <v/>
      </c>
      <c r="I2120" s="10" t="str" cm="1">
        <f t="array" ref="I2120">IFERROR(IF(ISNUMBER(H2120),(H2120-INDEX('Price Data'!K:K,MATCH(TEXT(A2120,"YYYY-MM-DD"),'Price Data'!J:J,0)+1))/INDEX('Price Data'!K:K,MATCH(TEXT(A2120,"YYYY-MM-DD"),'Price Data'!J:J,0)+1),""),"")</f>
        <v/>
      </c>
      <c r="J2120" s="34" t="str">
        <f>IFERROR(INDEX('Price Data'!N:N,MATCH(TEXT(A2120,"YYYY-MM-DD"),'Price Data'!M:M,0)),"")</f>
        <v/>
      </c>
      <c r="K2120" s="10" t="str" cm="1">
        <f t="array" ref="K2120">IFERROR(IF(ISNUMBER(J2120),(J2120-INDEX('Price Data'!N:N,MATCH(TEXT(A2120,"YYYY-MM-DD"),'Price Data'!M:M,0)+1))/INDEX('Price Data'!N:N,MATCH(TEXT(A2120,"YYYY-MM-DD"),'Price Data'!M:M,0)+1),""),"")</f>
        <v/>
      </c>
      <c r="L2120" s="34" t="str">
        <f>IFERROR(INDEX('Price Data'!Q:Q,MATCH(TEXT(A2120,"YYYY-MM-DD"),'Price Data'!P:P,0)),"")</f>
        <v/>
      </c>
      <c r="M2120" s="10" t="str" cm="1">
        <f t="array" ref="M2120">IFERROR(IF(ISNUMBER(L2120),(L2120-INDEX('Price Data'!Q:Q,MATCH(TEXT(A2120,"YYYY-MM-DD"),'Price Data'!P:P,0)+1))/INDEX('Price Data'!Q:Q,MATCH(TEXT(A2120,"YYYY-MM-DD"),'Price Data'!P:P,0)+1),""),"")</f>
        <v/>
      </c>
      <c r="N2120" s="34" t="str">
        <f>IFERROR(INDEX('Price Data'!T:T,MATCH(TEXT(A2120,"YYYY-MM-DD"),'Price Data'!S:S,0)),"")</f>
        <v/>
      </c>
      <c r="O2120" s="10" t="str" cm="1">
        <f t="array" ref="O2120">IFERROR(IF(ISNUMBER(N2120),(N2120-INDEX('Price Data'!T:T,MATCH(TEXT(A2120,"YYYY-MM-DD"),'Price Data'!S:S,0)+1))/INDEX('Price Data'!T:T,MATCH(TEXT(A2120,"YYYY-MM-DD"),'Price Data'!S:S,0)+1),""),"")</f>
        <v/>
      </c>
    </row>
    <row r="2121" spans="1:15" x14ac:dyDescent="0.3">
      <c r="A2121" s="8">
        <v>43940</v>
      </c>
      <c r="B2121" s="34" t="str">
        <f>IFERROR(INDEX('Price Data'!B:B,MATCH(TEXT(A2121,"YYYY-MM-DD"),'Price Data'!A:A,0)),"")</f>
        <v/>
      </c>
      <c r="C2121" s="10" t="str" cm="1">
        <f t="array" ref="C2121">IFERROR(IF(ISNUMBER(B2121),(B2121-INDEX('Price Data'!B:B,MATCH(TEXT(A2121,"YYYY-MM-DD"),'Price Data'!A:A,0)+1))/INDEX('Price Data'!B:B,MATCH(TEXT(A2121,"YYYY-MM-DD"),'Price Data'!A:A,0)+1),""),"")</f>
        <v/>
      </c>
      <c r="D2121" s="34" t="str">
        <f>IFERROR(INDEX('Price Data'!E:E,MATCH(TEXT(A2121,"YYYY-MM-DD"),'Price Data'!D:D,0)),"")</f>
        <v/>
      </c>
      <c r="E2121" s="10" t="str" cm="1">
        <f t="array" ref="E2121">IFERROR(IF(ISNUMBER(D2121),(D2121-INDEX('Price Data'!E:E,MATCH(TEXT(A2121,"YYYY-MM-DD"),'Price Data'!D:D,0)+1))/INDEX('Price Data'!E:E,MATCH(TEXT(A2121,"YYYY-MM-DD"),'Price Data'!D:D,0)+1),""),"")</f>
        <v/>
      </c>
      <c r="F2121" s="34" t="str">
        <f>IFERROR(INDEX('Price Data'!H:H,MATCH(TEXT(A2121,"YYYY-MM-DD"),'Price Data'!G:G,0)),"")</f>
        <v/>
      </c>
      <c r="G2121" s="10" t="str" cm="1">
        <f t="array" ref="G2121">IFERROR(IF(ISNUMBER(F2121),(F2121-INDEX('Price Data'!H:H,MATCH(TEXT(A2121,"YYYY-MM-DD"),'Price Data'!G:G,0)+1))/INDEX('Price Data'!H:H,MATCH(TEXT(A2121,"YYYY-MM-DD"),'Price Data'!G:G,0)+1),""),"")</f>
        <v/>
      </c>
      <c r="H2121" s="34" t="str">
        <f>IFERROR(INDEX('Price Data'!K:K,MATCH(TEXT(A2121,"YYYY-MM-DD"),'Price Data'!J:J,0)),"")</f>
        <v/>
      </c>
      <c r="I2121" s="10" t="str" cm="1">
        <f t="array" ref="I2121">IFERROR(IF(ISNUMBER(H2121),(H2121-INDEX('Price Data'!K:K,MATCH(TEXT(A2121,"YYYY-MM-DD"),'Price Data'!J:J,0)+1))/INDEX('Price Data'!K:K,MATCH(TEXT(A2121,"YYYY-MM-DD"),'Price Data'!J:J,0)+1),""),"")</f>
        <v/>
      </c>
      <c r="J2121" s="34" t="str">
        <f>IFERROR(INDEX('Price Data'!N:N,MATCH(TEXT(A2121,"YYYY-MM-DD"),'Price Data'!M:M,0)),"")</f>
        <v/>
      </c>
      <c r="K2121" s="10" t="str" cm="1">
        <f t="array" ref="K2121">IFERROR(IF(ISNUMBER(J2121),(J2121-INDEX('Price Data'!N:N,MATCH(TEXT(A2121,"YYYY-MM-DD"),'Price Data'!M:M,0)+1))/INDEX('Price Data'!N:N,MATCH(TEXT(A2121,"YYYY-MM-DD"),'Price Data'!M:M,0)+1),""),"")</f>
        <v/>
      </c>
      <c r="L2121" s="34" t="str">
        <f>IFERROR(INDEX('Price Data'!Q:Q,MATCH(TEXT(A2121,"YYYY-MM-DD"),'Price Data'!P:P,0)),"")</f>
        <v/>
      </c>
      <c r="M2121" s="10" t="str" cm="1">
        <f t="array" ref="M2121">IFERROR(IF(ISNUMBER(L2121),(L2121-INDEX('Price Data'!Q:Q,MATCH(TEXT(A2121,"YYYY-MM-DD"),'Price Data'!P:P,0)+1))/INDEX('Price Data'!Q:Q,MATCH(TEXT(A2121,"YYYY-MM-DD"),'Price Data'!P:P,0)+1),""),"")</f>
        <v/>
      </c>
      <c r="N2121" s="34" t="str">
        <f>IFERROR(INDEX('Price Data'!T:T,MATCH(TEXT(A2121,"YYYY-MM-DD"),'Price Data'!S:S,0)),"")</f>
        <v/>
      </c>
      <c r="O2121" s="10" t="str" cm="1">
        <f t="array" ref="O2121">IFERROR(IF(ISNUMBER(N2121),(N2121-INDEX('Price Data'!T:T,MATCH(TEXT(A2121,"YYYY-MM-DD"),'Price Data'!S:S,0)+1))/INDEX('Price Data'!T:T,MATCH(TEXT(A2121,"YYYY-MM-DD"),'Price Data'!S:S,0)+1),""),"")</f>
        <v/>
      </c>
    </row>
    <row r="2122" spans="1:15" x14ac:dyDescent="0.3">
      <c r="A2122" s="8">
        <v>43941</v>
      </c>
      <c r="B2122" s="34">
        <f>IFERROR(INDEX('Price Data'!B:B,MATCH(TEXT(A2122,"YYYY-MM-DD"),'Price Data'!A:A,0)),"")</f>
        <v>17064</v>
      </c>
      <c r="C2122" s="10" cm="1">
        <f t="array" ref="C2122">IFERROR(IF(ISNUMBER(B2122),(B2122-INDEX('Price Data'!B:B,MATCH(TEXT(A2122,"YYYY-MM-DD"),'Price Data'!A:A,0)+1))/INDEX('Price Data'!B:B,MATCH(TEXT(A2122,"YYYY-MM-DD"),'Price Data'!A:A,0)+1),""),"")</f>
        <v>5.2770448548812663E-4</v>
      </c>
      <c r="D2122" s="34">
        <f>IFERROR(INDEX('Price Data'!E:E,MATCH(TEXT(A2122,"YYYY-MM-DD"),'Price Data'!D:D,0)),"")</f>
        <v>6.9</v>
      </c>
      <c r="E2122" s="10" cm="1">
        <f t="array" ref="E2122">IFERROR(IF(ISNUMBER(D2122),(D2122-INDEX('Price Data'!E:E,MATCH(TEXT(A2122,"YYYY-MM-DD"),'Price Data'!D:D,0)+1))/INDEX('Price Data'!E:E,MATCH(TEXT(A2122,"YYYY-MM-DD"),'Price Data'!D:D,0)+1),""),"")</f>
        <v>5.8309037900874687E-3</v>
      </c>
      <c r="F2122" s="34">
        <f>IFERROR(INDEX('Price Data'!H:H,MATCH(TEXT(A2122,"YYYY-MM-DD"),'Price Data'!G:G,0)),"")</f>
        <v>110.199997</v>
      </c>
      <c r="G2122" s="10" cm="1">
        <f t="array" ref="G2122">IFERROR(IF(ISNUMBER(F2122),(F2122-INDEX('Price Data'!H:H,MATCH(TEXT(A2122,"YYYY-MM-DD"),'Price Data'!G:G,0)+1))/INDEX('Price Data'!H:H,MATCH(TEXT(A2122,"YYYY-MM-DD"),'Price Data'!G:G,0)+1),""),"")</f>
        <v>9.0825614728891129E-4</v>
      </c>
      <c r="H2122" s="34">
        <f>IFERROR(INDEX('Price Data'!K:K,MATCH(TEXT(A2122,"YYYY-MM-DD"),'Price Data'!J:J,0)),"")</f>
        <v>1.38</v>
      </c>
      <c r="I2122" s="10" cm="1">
        <f t="array" ref="I2122">IFERROR(IF(ISNUMBER(H2122),(H2122-INDEX('Price Data'!K:K,MATCH(TEXT(A2122,"YYYY-MM-DD"),'Price Data'!J:J,0)+1))/INDEX('Price Data'!K:K,MATCH(TEXT(A2122,"YYYY-MM-DD"),'Price Data'!J:J,0)+1),""),"")</f>
        <v>0</v>
      </c>
      <c r="J2122" s="34">
        <f>IFERROR(INDEX('Price Data'!N:N,MATCH(TEXT(A2122,"YYYY-MM-DD"),'Price Data'!M:M,0)),"")</f>
        <v>1.52</v>
      </c>
      <c r="K2122" s="10" cm="1">
        <f t="array" ref="K2122">IFERROR(IF(ISNUMBER(J2122),(J2122-INDEX('Price Data'!N:N,MATCH(TEXT(A2122,"YYYY-MM-DD"),'Price Data'!M:M,0)+1))/INDEX('Price Data'!N:N,MATCH(TEXT(A2122,"YYYY-MM-DD"),'Price Data'!M:M,0)+1),""),"")</f>
        <v>6.6225165562913968E-3</v>
      </c>
      <c r="L2122" s="34">
        <f>IFERROR(INDEX('Price Data'!Q:Q,MATCH(TEXT(A2122,"YYYY-MM-DD"),'Price Data'!P:P,0)),"")</f>
        <v>1.1100000000000001</v>
      </c>
      <c r="M2122" s="10" cm="1">
        <f t="array" ref="M2122">IFERROR(IF(ISNUMBER(L2122),(L2122-INDEX('Price Data'!Q:Q,MATCH(TEXT(A2122,"YYYY-MM-DD"),'Price Data'!P:P,0)+1))/INDEX('Price Data'!Q:Q,MATCH(TEXT(A2122,"YYYY-MM-DD"),'Price Data'!P:P,0)+1),""),"")</f>
        <v>0</v>
      </c>
      <c r="N2122" s="34">
        <f>IFERROR(INDEX('Price Data'!T:T,MATCH(TEXT(A2122,"YYYY-MM-DD"),'Price Data'!S:S,0)),"")</f>
        <v>1.45</v>
      </c>
      <c r="O2122" s="10" cm="1">
        <f t="array" ref="O2122">IFERROR(IF(ISNUMBER(N2122),(N2122-INDEX('Price Data'!T:T,MATCH(TEXT(A2122,"YYYY-MM-DD"),'Price Data'!S:S,0)+1))/INDEX('Price Data'!T:T,MATCH(TEXT(A2122,"YYYY-MM-DD"),'Price Data'!S:S,0)+1),""),"")</f>
        <v>2.8368794326241162E-2</v>
      </c>
    </row>
    <row r="2123" spans="1:15" x14ac:dyDescent="0.3">
      <c r="A2123" s="8">
        <v>43942</v>
      </c>
      <c r="B2123" s="34">
        <f>IFERROR(INDEX('Price Data'!B:B,MATCH(TEXT(A2123,"YYYY-MM-DD"),'Price Data'!A:A,0)),"")</f>
        <v>16451</v>
      </c>
      <c r="C2123" s="10" cm="1">
        <f t="array" ref="C2123">IFERROR(IF(ISNUMBER(B2123),(B2123-INDEX('Price Data'!B:B,MATCH(TEXT(A2123,"YYYY-MM-DD"),'Price Data'!A:A,0)+1))/INDEX('Price Data'!B:B,MATCH(TEXT(A2123,"YYYY-MM-DD"),'Price Data'!A:A,0)+1),""),"")</f>
        <v>-3.5923581809657761E-2</v>
      </c>
      <c r="D2123" s="34">
        <f>IFERROR(INDEX('Price Data'!E:E,MATCH(TEXT(A2123,"YYYY-MM-DD"),'Price Data'!D:D,0)),"")</f>
        <v>6.59</v>
      </c>
      <c r="E2123" s="10" cm="1">
        <f t="array" ref="E2123">IFERROR(IF(ISNUMBER(D2123),(D2123-INDEX('Price Data'!E:E,MATCH(TEXT(A2123,"YYYY-MM-DD"),'Price Data'!D:D,0)+1))/INDEX('Price Data'!E:E,MATCH(TEXT(A2123,"YYYY-MM-DD"),'Price Data'!D:D,0)+1),""),"")</f>
        <v>-4.4927536231884127E-2</v>
      </c>
      <c r="F2123" s="34">
        <f>IFERROR(INDEX('Price Data'!H:H,MATCH(TEXT(A2123,"YYYY-MM-DD"),'Price Data'!G:G,0)),"")</f>
        <v>108</v>
      </c>
      <c r="G2123" s="10" cm="1">
        <f t="array" ref="G2123">IFERROR(IF(ISNUMBER(F2123),(F2123-INDEX('Price Data'!H:H,MATCH(TEXT(A2123,"YYYY-MM-DD"),'Price Data'!G:G,0)+1))/INDEX('Price Data'!H:H,MATCH(TEXT(A2123,"YYYY-MM-DD"),'Price Data'!G:G,0)+1),""),"")</f>
        <v>-1.9963675679591862E-2</v>
      </c>
      <c r="H2123" s="34">
        <f>IFERROR(INDEX('Price Data'!K:K,MATCH(TEXT(A2123,"YYYY-MM-DD"),'Price Data'!J:J,0)),"")</f>
        <v>1.32</v>
      </c>
      <c r="I2123" s="10" cm="1">
        <f t="array" ref="I2123">IFERROR(IF(ISNUMBER(H2123),(H2123-INDEX('Price Data'!K:K,MATCH(TEXT(A2123,"YYYY-MM-DD"),'Price Data'!J:J,0)+1))/INDEX('Price Data'!K:K,MATCH(TEXT(A2123,"YYYY-MM-DD"),'Price Data'!J:J,0)+1),""),"")</f>
        <v>-4.3478260869565098E-2</v>
      </c>
      <c r="J2123" s="34">
        <f>IFERROR(INDEX('Price Data'!N:N,MATCH(TEXT(A2123,"YYYY-MM-DD"),'Price Data'!M:M,0)),"")</f>
        <v>1.45</v>
      </c>
      <c r="K2123" s="10" cm="1">
        <f t="array" ref="K2123">IFERROR(IF(ISNUMBER(J2123),(J2123-INDEX('Price Data'!N:N,MATCH(TEXT(A2123,"YYYY-MM-DD"),'Price Data'!M:M,0)+1))/INDEX('Price Data'!N:N,MATCH(TEXT(A2123,"YYYY-MM-DD"),'Price Data'!M:M,0)+1),""),"")</f>
        <v>-4.6052631578947407E-2</v>
      </c>
      <c r="L2123" s="34">
        <f>IFERROR(INDEX('Price Data'!Q:Q,MATCH(TEXT(A2123,"YYYY-MM-DD"),'Price Data'!P:P,0)),"")</f>
        <v>1.08</v>
      </c>
      <c r="M2123" s="10" cm="1">
        <f t="array" ref="M2123">IFERROR(IF(ISNUMBER(L2123),(L2123-INDEX('Price Data'!Q:Q,MATCH(TEXT(A2123,"YYYY-MM-DD"),'Price Data'!P:P,0)+1))/INDEX('Price Data'!Q:Q,MATCH(TEXT(A2123,"YYYY-MM-DD"),'Price Data'!P:P,0)+1),""),"")</f>
        <v>-2.7027027027027049E-2</v>
      </c>
      <c r="N2123" s="34">
        <f>IFERROR(INDEX('Price Data'!T:T,MATCH(TEXT(A2123,"YYYY-MM-DD"),'Price Data'!S:S,0)),"")</f>
        <v>1.4</v>
      </c>
      <c r="O2123" s="10" cm="1">
        <f t="array" ref="O2123">IFERROR(IF(ISNUMBER(N2123),(N2123-INDEX('Price Data'!T:T,MATCH(TEXT(A2123,"YYYY-MM-DD"),'Price Data'!S:S,0)+1))/INDEX('Price Data'!T:T,MATCH(TEXT(A2123,"YYYY-MM-DD"),'Price Data'!S:S,0)+1),""),"")</f>
        <v>-3.4482758620689689E-2</v>
      </c>
    </row>
    <row r="2124" spans="1:15" x14ac:dyDescent="0.3">
      <c r="A2124" s="8">
        <v>43943</v>
      </c>
      <c r="B2124" s="34">
        <f>IFERROR(INDEX('Price Data'!B:B,MATCH(TEXT(A2124,"YYYY-MM-DD"),'Price Data'!A:A,0)),"")</f>
        <v>16765</v>
      </c>
      <c r="C2124" s="10" cm="1">
        <f t="array" ref="C2124">IFERROR(IF(ISNUMBER(B2124),(B2124-INDEX('Price Data'!B:B,MATCH(TEXT(A2124,"YYYY-MM-DD"),'Price Data'!A:A,0)+1))/INDEX('Price Data'!B:B,MATCH(TEXT(A2124,"YYYY-MM-DD"),'Price Data'!A:A,0)+1),""),"")</f>
        <v>1.9086985593580939E-2</v>
      </c>
      <c r="D2124" s="34">
        <f>IFERROR(INDEX('Price Data'!E:E,MATCH(TEXT(A2124,"YYYY-MM-DD"),'Price Data'!D:D,0)),"")</f>
        <v>6.72</v>
      </c>
      <c r="E2124" s="10" cm="1">
        <f t="array" ref="E2124">IFERROR(IF(ISNUMBER(D2124),(D2124-INDEX('Price Data'!E:E,MATCH(TEXT(A2124,"YYYY-MM-DD"),'Price Data'!D:D,0)+1))/INDEX('Price Data'!E:E,MATCH(TEXT(A2124,"YYYY-MM-DD"),'Price Data'!D:D,0)+1),""),"")</f>
        <v>1.972685887708648E-2</v>
      </c>
      <c r="F2124" s="34">
        <f>IFERROR(INDEX('Price Data'!H:H,MATCH(TEXT(A2124,"YYYY-MM-DD"),'Price Data'!G:G,0)),"")</f>
        <v>107</v>
      </c>
      <c r="G2124" s="10" cm="1">
        <f t="array" ref="G2124">IFERROR(IF(ISNUMBER(F2124),(F2124-INDEX('Price Data'!H:H,MATCH(TEXT(A2124,"YYYY-MM-DD"),'Price Data'!G:G,0)+1))/INDEX('Price Data'!H:H,MATCH(TEXT(A2124,"YYYY-MM-DD"),'Price Data'!G:G,0)+1),""),"")</f>
        <v>-9.2592592592592587E-3</v>
      </c>
      <c r="H2124" s="34">
        <f>IFERROR(INDEX('Price Data'!K:K,MATCH(TEXT(A2124,"YYYY-MM-DD"),'Price Data'!J:J,0)),"")</f>
        <v>1.34</v>
      </c>
      <c r="I2124" s="10" cm="1">
        <f t="array" ref="I2124">IFERROR(IF(ISNUMBER(H2124),(H2124-INDEX('Price Data'!K:K,MATCH(TEXT(A2124,"YYYY-MM-DD"),'Price Data'!J:J,0)+1))/INDEX('Price Data'!K:K,MATCH(TEXT(A2124,"YYYY-MM-DD"),'Price Data'!J:J,0)+1),""),"")</f>
        <v>1.5151515151515164E-2</v>
      </c>
      <c r="J2124" s="34">
        <f>IFERROR(INDEX('Price Data'!N:N,MATCH(TEXT(A2124,"YYYY-MM-DD"),'Price Data'!M:M,0)),"")</f>
        <v>1.45</v>
      </c>
      <c r="K2124" s="10" cm="1">
        <f t="array" ref="K2124">IFERROR(IF(ISNUMBER(J2124),(J2124-INDEX('Price Data'!N:N,MATCH(TEXT(A2124,"YYYY-MM-DD"),'Price Data'!M:M,0)+1))/INDEX('Price Data'!N:N,MATCH(TEXT(A2124,"YYYY-MM-DD"),'Price Data'!M:M,0)+1),""),"")</f>
        <v>0</v>
      </c>
      <c r="L2124" s="34">
        <f>IFERROR(INDEX('Price Data'!Q:Q,MATCH(TEXT(A2124,"YYYY-MM-DD"),'Price Data'!P:P,0)),"")</f>
        <v>1.07</v>
      </c>
      <c r="M2124" s="10" cm="1">
        <f t="array" ref="M2124">IFERROR(IF(ISNUMBER(L2124),(L2124-INDEX('Price Data'!Q:Q,MATCH(TEXT(A2124,"YYYY-MM-DD"),'Price Data'!P:P,0)+1))/INDEX('Price Data'!Q:Q,MATCH(TEXT(A2124,"YYYY-MM-DD"),'Price Data'!P:P,0)+1),""),"")</f>
        <v>-9.2592592592592674E-3</v>
      </c>
      <c r="N2124" s="34">
        <f>IFERROR(INDEX('Price Data'!T:T,MATCH(TEXT(A2124,"YYYY-MM-DD"),'Price Data'!S:S,0)),"")</f>
        <v>1.41</v>
      </c>
      <c r="O2124" s="10" cm="1">
        <f t="array" ref="O2124">IFERROR(IF(ISNUMBER(N2124),(N2124-INDEX('Price Data'!T:T,MATCH(TEXT(A2124,"YYYY-MM-DD"),'Price Data'!S:S,0)+1))/INDEX('Price Data'!T:T,MATCH(TEXT(A2124,"YYYY-MM-DD"),'Price Data'!S:S,0)+1),""),"")</f>
        <v>7.1428571428571496E-3</v>
      </c>
    </row>
    <row r="2125" spans="1:15" x14ac:dyDescent="0.3">
      <c r="A2125" s="8">
        <v>43944</v>
      </c>
      <c r="B2125" s="34">
        <f>IFERROR(INDEX('Price Data'!B:B,MATCH(TEXT(A2125,"YYYY-MM-DD"),'Price Data'!A:A,0)),"")</f>
        <v>17011</v>
      </c>
      <c r="C2125" s="10" cm="1">
        <f t="array" ref="C2125">IFERROR(IF(ISNUMBER(B2125),(B2125-INDEX('Price Data'!B:B,MATCH(TEXT(A2125,"YYYY-MM-DD"),'Price Data'!A:A,0)+1))/INDEX('Price Data'!B:B,MATCH(TEXT(A2125,"YYYY-MM-DD"),'Price Data'!A:A,0)+1),""),"")</f>
        <v>1.4673426781986281E-2</v>
      </c>
      <c r="D2125" s="34">
        <f>IFERROR(INDEX('Price Data'!E:E,MATCH(TEXT(A2125,"YYYY-MM-DD"),'Price Data'!D:D,0)),"")</f>
        <v>6.9</v>
      </c>
      <c r="E2125" s="10" cm="1">
        <f t="array" ref="E2125">IFERROR(IF(ISNUMBER(D2125),(D2125-INDEX('Price Data'!E:E,MATCH(TEXT(A2125,"YYYY-MM-DD"),'Price Data'!D:D,0)+1))/INDEX('Price Data'!E:E,MATCH(TEXT(A2125,"YYYY-MM-DD"),'Price Data'!D:D,0)+1),""),"")</f>
        <v>2.6785714285714378E-2</v>
      </c>
      <c r="F2125" s="34">
        <f>IFERROR(INDEX('Price Data'!H:H,MATCH(TEXT(A2125,"YYYY-MM-DD"),'Price Data'!G:G,0)),"")</f>
        <v>109.699997</v>
      </c>
      <c r="G2125" s="10" cm="1">
        <f t="array" ref="G2125">IFERROR(IF(ISNUMBER(F2125),(F2125-INDEX('Price Data'!H:H,MATCH(TEXT(A2125,"YYYY-MM-DD"),'Price Data'!G:G,0)+1))/INDEX('Price Data'!H:H,MATCH(TEXT(A2125,"YYYY-MM-DD"),'Price Data'!G:G,0)+1),""),"")</f>
        <v>2.5233616822429871E-2</v>
      </c>
      <c r="H2125" s="34">
        <f>IFERROR(INDEX('Price Data'!K:K,MATCH(TEXT(A2125,"YYYY-MM-DD"),'Price Data'!J:J,0)),"")</f>
        <v>1.38</v>
      </c>
      <c r="I2125" s="10" cm="1">
        <f t="array" ref="I2125">IFERROR(IF(ISNUMBER(H2125),(H2125-INDEX('Price Data'!K:K,MATCH(TEXT(A2125,"YYYY-MM-DD"),'Price Data'!J:J,0)+1))/INDEX('Price Data'!K:K,MATCH(TEXT(A2125,"YYYY-MM-DD"),'Price Data'!J:J,0)+1),""),"")</f>
        <v>2.9850746268656577E-2</v>
      </c>
      <c r="J2125" s="34">
        <f>IFERROR(INDEX('Price Data'!N:N,MATCH(TEXT(A2125,"YYYY-MM-DD"),'Price Data'!M:M,0)),"")</f>
        <v>1.5</v>
      </c>
      <c r="K2125" s="10" cm="1">
        <f t="array" ref="K2125">IFERROR(IF(ISNUMBER(J2125),(J2125-INDEX('Price Data'!N:N,MATCH(TEXT(A2125,"YYYY-MM-DD"),'Price Data'!M:M,0)+1))/INDEX('Price Data'!N:N,MATCH(TEXT(A2125,"YYYY-MM-DD"),'Price Data'!M:M,0)+1),""),"")</f>
        <v>3.4482758620689689E-2</v>
      </c>
      <c r="L2125" s="34">
        <f>IFERROR(INDEX('Price Data'!Q:Q,MATCH(TEXT(A2125,"YYYY-MM-DD"),'Price Data'!P:P,0)),"")</f>
        <v>1.1000000000000001</v>
      </c>
      <c r="M2125" s="10" cm="1">
        <f t="array" ref="M2125">IFERROR(IF(ISNUMBER(L2125),(L2125-INDEX('Price Data'!Q:Q,MATCH(TEXT(A2125,"YYYY-MM-DD"),'Price Data'!P:P,0)+1))/INDEX('Price Data'!Q:Q,MATCH(TEXT(A2125,"YYYY-MM-DD"),'Price Data'!P:P,0)+1),""),"")</f>
        <v>2.8037383177570117E-2</v>
      </c>
      <c r="N2125" s="34">
        <f>IFERROR(INDEX('Price Data'!T:T,MATCH(TEXT(A2125,"YYYY-MM-DD"),'Price Data'!S:S,0)),"")</f>
        <v>1.45</v>
      </c>
      <c r="O2125" s="10" cm="1">
        <f t="array" ref="O2125">IFERROR(IF(ISNUMBER(N2125),(N2125-INDEX('Price Data'!T:T,MATCH(TEXT(A2125,"YYYY-MM-DD"),'Price Data'!S:S,0)+1))/INDEX('Price Data'!T:T,MATCH(TEXT(A2125,"YYYY-MM-DD"),'Price Data'!S:S,0)+1),""),"")</f>
        <v>2.8368794326241162E-2</v>
      </c>
    </row>
    <row r="2126" spans="1:15" x14ac:dyDescent="0.3">
      <c r="A2126" s="8">
        <v>43945</v>
      </c>
      <c r="B2126" s="34">
        <f>IFERROR(INDEX('Price Data'!B:B,MATCH(TEXT(A2126,"YYYY-MM-DD"),'Price Data'!A:A,0)),"")</f>
        <v>16859</v>
      </c>
      <c r="C2126" s="10" cm="1">
        <f t="array" ref="C2126">IFERROR(IF(ISNUMBER(B2126),(B2126-INDEX('Price Data'!B:B,MATCH(TEXT(A2126,"YYYY-MM-DD"),'Price Data'!A:A,0)+1))/INDEX('Price Data'!B:B,MATCH(TEXT(A2126,"YYYY-MM-DD"),'Price Data'!A:A,0)+1),""),"")</f>
        <v>-8.9353947445770382E-3</v>
      </c>
      <c r="D2126" s="34">
        <f>IFERROR(INDEX('Price Data'!E:E,MATCH(TEXT(A2126,"YYYY-MM-DD"),'Price Data'!D:D,0)),"")</f>
        <v>6.69</v>
      </c>
      <c r="E2126" s="10" cm="1">
        <f t="array" ref="E2126">IFERROR(IF(ISNUMBER(D2126),(D2126-INDEX('Price Data'!E:E,MATCH(TEXT(A2126,"YYYY-MM-DD"),'Price Data'!D:D,0)+1))/INDEX('Price Data'!E:E,MATCH(TEXT(A2126,"YYYY-MM-DD"),'Price Data'!D:D,0)+1),""),"")</f>
        <v>-3.0434782608695646E-2</v>
      </c>
      <c r="F2126" s="34">
        <f>IFERROR(INDEX('Price Data'!H:H,MATCH(TEXT(A2126,"YYYY-MM-DD"),'Price Data'!G:G,0)),"")</f>
        <v>107.099998</v>
      </c>
      <c r="G2126" s="10" cm="1">
        <f t="array" ref="G2126">IFERROR(IF(ISNUMBER(F2126),(F2126-INDEX('Price Data'!H:H,MATCH(TEXT(A2126,"YYYY-MM-DD"),'Price Data'!G:G,0)+1))/INDEX('Price Data'!H:H,MATCH(TEXT(A2126,"YYYY-MM-DD"),'Price Data'!G:G,0)+1),""),"")</f>
        <v>-2.3700994267119233E-2</v>
      </c>
      <c r="H2126" s="34">
        <f>IFERROR(INDEX('Price Data'!K:K,MATCH(TEXT(A2126,"YYYY-MM-DD"),'Price Data'!J:J,0)),"")</f>
        <v>1.34</v>
      </c>
      <c r="I2126" s="10" cm="1">
        <f t="array" ref="I2126">IFERROR(IF(ISNUMBER(H2126),(H2126-INDEX('Price Data'!K:K,MATCH(TEXT(A2126,"YYYY-MM-DD"),'Price Data'!J:J,0)+1))/INDEX('Price Data'!K:K,MATCH(TEXT(A2126,"YYYY-MM-DD"),'Price Data'!J:J,0)+1),""),"")</f>
        <v>-2.898550724637668E-2</v>
      </c>
      <c r="J2126" s="34">
        <f>IFERROR(INDEX('Price Data'!N:N,MATCH(TEXT(A2126,"YYYY-MM-DD"),'Price Data'!M:M,0)),"")</f>
        <v>1.43</v>
      </c>
      <c r="K2126" s="10" cm="1">
        <f t="array" ref="K2126">IFERROR(IF(ISNUMBER(J2126),(J2126-INDEX('Price Data'!N:N,MATCH(TEXT(A2126,"YYYY-MM-DD"),'Price Data'!M:M,0)+1))/INDEX('Price Data'!N:N,MATCH(TEXT(A2126,"YYYY-MM-DD"),'Price Data'!M:M,0)+1),""),"")</f>
        <v>-4.666666666666671E-2</v>
      </c>
      <c r="L2126" s="34">
        <f>IFERROR(INDEX('Price Data'!Q:Q,MATCH(TEXT(A2126,"YYYY-MM-DD"),'Price Data'!P:P,0)),"")</f>
        <v>1.06</v>
      </c>
      <c r="M2126" s="10" cm="1">
        <f t="array" ref="M2126">IFERROR(IF(ISNUMBER(L2126),(L2126-INDEX('Price Data'!Q:Q,MATCH(TEXT(A2126,"YYYY-MM-DD"),'Price Data'!P:P,0)+1))/INDEX('Price Data'!Q:Q,MATCH(TEXT(A2126,"YYYY-MM-DD"),'Price Data'!P:P,0)+1),""),"")</f>
        <v>-3.636363636363639E-2</v>
      </c>
      <c r="N2126" s="34">
        <f>IFERROR(INDEX('Price Data'!T:T,MATCH(TEXT(A2126,"YYYY-MM-DD"),'Price Data'!S:S,0)),"")</f>
        <v>1.43</v>
      </c>
      <c r="O2126" s="10" cm="1">
        <f t="array" ref="O2126">IFERROR(IF(ISNUMBER(N2126),(N2126-INDEX('Price Data'!T:T,MATCH(TEXT(A2126,"YYYY-MM-DD"),'Price Data'!S:S,0)+1))/INDEX('Price Data'!T:T,MATCH(TEXT(A2126,"YYYY-MM-DD"),'Price Data'!S:S,0)+1),""),"")</f>
        <v>-1.3793103448275874E-2</v>
      </c>
    </row>
    <row r="2127" spans="1:15" x14ac:dyDescent="0.3">
      <c r="A2127" s="8">
        <v>43946</v>
      </c>
      <c r="B2127" s="34" t="str">
        <f>IFERROR(INDEX('Price Data'!B:B,MATCH(TEXT(A2127,"YYYY-MM-DD"),'Price Data'!A:A,0)),"")</f>
        <v/>
      </c>
      <c r="C2127" s="10" t="str" cm="1">
        <f t="array" ref="C2127">IFERROR(IF(ISNUMBER(B2127),(B2127-INDEX('Price Data'!B:B,MATCH(TEXT(A2127,"YYYY-MM-DD"),'Price Data'!A:A,0)+1))/INDEX('Price Data'!B:B,MATCH(TEXT(A2127,"YYYY-MM-DD"),'Price Data'!A:A,0)+1),""),"")</f>
        <v/>
      </c>
      <c r="D2127" s="34" t="str">
        <f>IFERROR(INDEX('Price Data'!E:E,MATCH(TEXT(A2127,"YYYY-MM-DD"),'Price Data'!D:D,0)),"")</f>
        <v/>
      </c>
      <c r="E2127" s="10" t="str" cm="1">
        <f t="array" ref="E2127">IFERROR(IF(ISNUMBER(D2127),(D2127-INDEX('Price Data'!E:E,MATCH(TEXT(A2127,"YYYY-MM-DD"),'Price Data'!D:D,0)+1))/INDEX('Price Data'!E:E,MATCH(TEXT(A2127,"YYYY-MM-DD"),'Price Data'!D:D,0)+1),""),"")</f>
        <v/>
      </c>
      <c r="F2127" s="34" t="str">
        <f>IFERROR(INDEX('Price Data'!H:H,MATCH(TEXT(A2127,"YYYY-MM-DD"),'Price Data'!G:G,0)),"")</f>
        <v/>
      </c>
      <c r="G2127" s="10" t="str" cm="1">
        <f t="array" ref="G2127">IFERROR(IF(ISNUMBER(F2127),(F2127-INDEX('Price Data'!H:H,MATCH(TEXT(A2127,"YYYY-MM-DD"),'Price Data'!G:G,0)+1))/INDEX('Price Data'!H:H,MATCH(TEXT(A2127,"YYYY-MM-DD"),'Price Data'!G:G,0)+1),""),"")</f>
        <v/>
      </c>
      <c r="H2127" s="34" t="str">
        <f>IFERROR(INDEX('Price Data'!K:K,MATCH(TEXT(A2127,"YYYY-MM-DD"),'Price Data'!J:J,0)),"")</f>
        <v/>
      </c>
      <c r="I2127" s="10" t="str" cm="1">
        <f t="array" ref="I2127">IFERROR(IF(ISNUMBER(H2127),(H2127-INDEX('Price Data'!K:K,MATCH(TEXT(A2127,"YYYY-MM-DD"),'Price Data'!J:J,0)+1))/INDEX('Price Data'!K:K,MATCH(TEXT(A2127,"YYYY-MM-DD"),'Price Data'!J:J,0)+1),""),"")</f>
        <v/>
      </c>
      <c r="J2127" s="34" t="str">
        <f>IFERROR(INDEX('Price Data'!N:N,MATCH(TEXT(A2127,"YYYY-MM-DD"),'Price Data'!M:M,0)),"")</f>
        <v/>
      </c>
      <c r="K2127" s="10" t="str" cm="1">
        <f t="array" ref="K2127">IFERROR(IF(ISNUMBER(J2127),(J2127-INDEX('Price Data'!N:N,MATCH(TEXT(A2127,"YYYY-MM-DD"),'Price Data'!M:M,0)+1))/INDEX('Price Data'!N:N,MATCH(TEXT(A2127,"YYYY-MM-DD"),'Price Data'!M:M,0)+1),""),"")</f>
        <v/>
      </c>
      <c r="L2127" s="34" t="str">
        <f>IFERROR(INDEX('Price Data'!Q:Q,MATCH(TEXT(A2127,"YYYY-MM-DD"),'Price Data'!P:P,0)),"")</f>
        <v/>
      </c>
      <c r="M2127" s="10" t="str" cm="1">
        <f t="array" ref="M2127">IFERROR(IF(ISNUMBER(L2127),(L2127-INDEX('Price Data'!Q:Q,MATCH(TEXT(A2127,"YYYY-MM-DD"),'Price Data'!P:P,0)+1))/INDEX('Price Data'!Q:Q,MATCH(TEXT(A2127,"YYYY-MM-DD"),'Price Data'!P:P,0)+1),""),"")</f>
        <v/>
      </c>
      <c r="N2127" s="34" t="str">
        <f>IFERROR(INDEX('Price Data'!T:T,MATCH(TEXT(A2127,"YYYY-MM-DD"),'Price Data'!S:S,0)),"")</f>
        <v/>
      </c>
      <c r="O2127" s="10" t="str" cm="1">
        <f t="array" ref="O2127">IFERROR(IF(ISNUMBER(N2127),(N2127-INDEX('Price Data'!T:T,MATCH(TEXT(A2127,"YYYY-MM-DD"),'Price Data'!S:S,0)+1))/INDEX('Price Data'!T:T,MATCH(TEXT(A2127,"YYYY-MM-DD"),'Price Data'!S:S,0)+1),""),"")</f>
        <v/>
      </c>
    </row>
    <row r="2128" spans="1:15" x14ac:dyDescent="0.3">
      <c r="A2128" s="8">
        <v>43947</v>
      </c>
      <c r="B2128" s="34" t="str">
        <f>IFERROR(INDEX('Price Data'!B:B,MATCH(TEXT(A2128,"YYYY-MM-DD"),'Price Data'!A:A,0)),"")</f>
        <v/>
      </c>
      <c r="C2128" s="10" t="str" cm="1">
        <f t="array" ref="C2128">IFERROR(IF(ISNUMBER(B2128),(B2128-INDEX('Price Data'!B:B,MATCH(TEXT(A2128,"YYYY-MM-DD"),'Price Data'!A:A,0)+1))/INDEX('Price Data'!B:B,MATCH(TEXT(A2128,"YYYY-MM-DD"),'Price Data'!A:A,0)+1),""),"")</f>
        <v/>
      </c>
      <c r="D2128" s="34" t="str">
        <f>IFERROR(INDEX('Price Data'!E:E,MATCH(TEXT(A2128,"YYYY-MM-DD"),'Price Data'!D:D,0)),"")</f>
        <v/>
      </c>
      <c r="E2128" s="10" t="str" cm="1">
        <f t="array" ref="E2128">IFERROR(IF(ISNUMBER(D2128),(D2128-INDEX('Price Data'!E:E,MATCH(TEXT(A2128,"YYYY-MM-DD"),'Price Data'!D:D,0)+1))/INDEX('Price Data'!E:E,MATCH(TEXT(A2128,"YYYY-MM-DD"),'Price Data'!D:D,0)+1),""),"")</f>
        <v/>
      </c>
      <c r="F2128" s="34" t="str">
        <f>IFERROR(INDEX('Price Data'!H:H,MATCH(TEXT(A2128,"YYYY-MM-DD"),'Price Data'!G:G,0)),"")</f>
        <v/>
      </c>
      <c r="G2128" s="10" t="str" cm="1">
        <f t="array" ref="G2128">IFERROR(IF(ISNUMBER(F2128),(F2128-INDEX('Price Data'!H:H,MATCH(TEXT(A2128,"YYYY-MM-DD"),'Price Data'!G:G,0)+1))/INDEX('Price Data'!H:H,MATCH(TEXT(A2128,"YYYY-MM-DD"),'Price Data'!G:G,0)+1),""),"")</f>
        <v/>
      </c>
      <c r="H2128" s="34" t="str">
        <f>IFERROR(INDEX('Price Data'!K:K,MATCH(TEXT(A2128,"YYYY-MM-DD"),'Price Data'!J:J,0)),"")</f>
        <v/>
      </c>
      <c r="I2128" s="10" t="str" cm="1">
        <f t="array" ref="I2128">IFERROR(IF(ISNUMBER(H2128),(H2128-INDEX('Price Data'!K:K,MATCH(TEXT(A2128,"YYYY-MM-DD"),'Price Data'!J:J,0)+1))/INDEX('Price Data'!K:K,MATCH(TEXT(A2128,"YYYY-MM-DD"),'Price Data'!J:J,0)+1),""),"")</f>
        <v/>
      </c>
      <c r="J2128" s="34" t="str">
        <f>IFERROR(INDEX('Price Data'!N:N,MATCH(TEXT(A2128,"YYYY-MM-DD"),'Price Data'!M:M,0)),"")</f>
        <v/>
      </c>
      <c r="K2128" s="10" t="str" cm="1">
        <f t="array" ref="K2128">IFERROR(IF(ISNUMBER(J2128),(J2128-INDEX('Price Data'!N:N,MATCH(TEXT(A2128,"YYYY-MM-DD"),'Price Data'!M:M,0)+1))/INDEX('Price Data'!N:N,MATCH(TEXT(A2128,"YYYY-MM-DD"),'Price Data'!M:M,0)+1),""),"")</f>
        <v/>
      </c>
      <c r="L2128" s="34" t="str">
        <f>IFERROR(INDEX('Price Data'!Q:Q,MATCH(TEXT(A2128,"YYYY-MM-DD"),'Price Data'!P:P,0)),"")</f>
        <v/>
      </c>
      <c r="M2128" s="10" t="str" cm="1">
        <f t="array" ref="M2128">IFERROR(IF(ISNUMBER(L2128),(L2128-INDEX('Price Data'!Q:Q,MATCH(TEXT(A2128,"YYYY-MM-DD"),'Price Data'!P:P,0)+1))/INDEX('Price Data'!Q:Q,MATCH(TEXT(A2128,"YYYY-MM-DD"),'Price Data'!P:P,0)+1),""),"")</f>
        <v/>
      </c>
      <c r="N2128" s="34" t="str">
        <f>IFERROR(INDEX('Price Data'!T:T,MATCH(TEXT(A2128,"YYYY-MM-DD"),'Price Data'!S:S,0)),"")</f>
        <v/>
      </c>
      <c r="O2128" s="10" t="str" cm="1">
        <f t="array" ref="O2128">IFERROR(IF(ISNUMBER(N2128),(N2128-INDEX('Price Data'!T:T,MATCH(TEXT(A2128,"YYYY-MM-DD"),'Price Data'!S:S,0)+1))/INDEX('Price Data'!T:T,MATCH(TEXT(A2128,"YYYY-MM-DD"),'Price Data'!S:S,0)+1),""),"")</f>
        <v/>
      </c>
    </row>
    <row r="2129" spans="1:15" x14ac:dyDescent="0.3">
      <c r="A2129" s="8">
        <v>43948</v>
      </c>
      <c r="B2129" s="34">
        <f>IFERROR(INDEX('Price Data'!B:B,MATCH(TEXT(A2129,"YYYY-MM-DD"),'Price Data'!A:A,0)),"")</f>
        <v>17380</v>
      </c>
      <c r="C2129" s="10" cm="1">
        <f t="array" ref="C2129">IFERROR(IF(ISNUMBER(B2129),(B2129-INDEX('Price Data'!B:B,MATCH(TEXT(A2129,"YYYY-MM-DD"),'Price Data'!A:A,0)+1))/INDEX('Price Data'!B:B,MATCH(TEXT(A2129,"YYYY-MM-DD"),'Price Data'!A:A,0)+1),""),"")</f>
        <v>3.090337505190106E-2</v>
      </c>
      <c r="D2129" s="34">
        <f>IFERROR(INDEX('Price Data'!E:E,MATCH(TEXT(A2129,"YYYY-MM-DD"),'Price Data'!D:D,0)),"")</f>
        <v>6.97</v>
      </c>
      <c r="E2129" s="10" cm="1">
        <f t="array" ref="E2129">IFERROR(IF(ISNUMBER(D2129),(D2129-INDEX('Price Data'!E:E,MATCH(TEXT(A2129,"YYYY-MM-DD"),'Price Data'!D:D,0)+1))/INDEX('Price Data'!E:E,MATCH(TEXT(A2129,"YYYY-MM-DD"),'Price Data'!D:D,0)+1),""),"")</f>
        <v>4.1853512705530546E-2</v>
      </c>
      <c r="F2129" s="34">
        <f>IFERROR(INDEX('Price Data'!H:H,MATCH(TEXT(A2129,"YYYY-MM-DD"),'Price Data'!G:G,0)),"")</f>
        <v>109.5</v>
      </c>
      <c r="G2129" s="10" cm="1">
        <f t="array" ref="G2129">IFERROR(IF(ISNUMBER(F2129),(F2129-INDEX('Price Data'!H:H,MATCH(TEXT(A2129,"YYYY-MM-DD"),'Price Data'!G:G,0)+1))/INDEX('Price Data'!H:H,MATCH(TEXT(A2129,"YYYY-MM-DD"),'Price Data'!G:G,0)+1),""),"")</f>
        <v>2.2408982678038897E-2</v>
      </c>
      <c r="H2129" s="34">
        <f>IFERROR(INDEX('Price Data'!K:K,MATCH(TEXT(A2129,"YYYY-MM-DD"),'Price Data'!J:J,0)),"")</f>
        <v>1.4</v>
      </c>
      <c r="I2129" s="10" cm="1">
        <f t="array" ref="I2129">IFERROR(IF(ISNUMBER(H2129),(H2129-INDEX('Price Data'!K:K,MATCH(TEXT(A2129,"YYYY-MM-DD"),'Price Data'!J:J,0)+1))/INDEX('Price Data'!K:K,MATCH(TEXT(A2129,"YYYY-MM-DD"),'Price Data'!J:J,0)+1),""),"")</f>
        <v>4.4776119402984947E-2</v>
      </c>
      <c r="J2129" s="34">
        <f>IFERROR(INDEX('Price Data'!N:N,MATCH(TEXT(A2129,"YYYY-MM-DD"),'Price Data'!M:M,0)),"")</f>
        <v>1.48</v>
      </c>
      <c r="K2129" s="10" cm="1">
        <f t="array" ref="K2129">IFERROR(IF(ISNUMBER(J2129),(J2129-INDEX('Price Data'!N:N,MATCH(TEXT(A2129,"YYYY-MM-DD"),'Price Data'!M:M,0)+1))/INDEX('Price Data'!N:N,MATCH(TEXT(A2129,"YYYY-MM-DD"),'Price Data'!M:M,0)+1),""),"")</f>
        <v>3.4965034965034995E-2</v>
      </c>
      <c r="L2129" s="34">
        <f>IFERROR(INDEX('Price Data'!Q:Q,MATCH(TEXT(A2129,"YYYY-MM-DD"),'Price Data'!P:P,0)),"")</f>
        <v>1.1000000000000001</v>
      </c>
      <c r="M2129" s="10" cm="1">
        <f t="array" ref="M2129">IFERROR(IF(ISNUMBER(L2129),(L2129-INDEX('Price Data'!Q:Q,MATCH(TEXT(A2129,"YYYY-MM-DD"),'Price Data'!P:P,0)+1))/INDEX('Price Data'!Q:Q,MATCH(TEXT(A2129,"YYYY-MM-DD"),'Price Data'!P:P,0)+1),""),"")</f>
        <v>3.7735849056603807E-2</v>
      </c>
      <c r="N2129" s="34">
        <f>IFERROR(INDEX('Price Data'!T:T,MATCH(TEXT(A2129,"YYYY-MM-DD"),'Price Data'!S:S,0)),"")</f>
        <v>1.43</v>
      </c>
      <c r="O2129" s="10" cm="1">
        <f t="array" ref="O2129">IFERROR(IF(ISNUMBER(N2129),(N2129-INDEX('Price Data'!T:T,MATCH(TEXT(A2129,"YYYY-MM-DD"),'Price Data'!S:S,0)+1))/INDEX('Price Data'!T:T,MATCH(TEXT(A2129,"YYYY-MM-DD"),'Price Data'!S:S,0)+1),""),"")</f>
        <v>0</v>
      </c>
    </row>
    <row r="2130" spans="1:15" x14ac:dyDescent="0.3">
      <c r="A2130" s="8">
        <v>43949</v>
      </c>
      <c r="B2130" s="34">
        <f>IFERROR(INDEX('Price Data'!B:B,MATCH(TEXT(A2130,"YYYY-MM-DD"),'Price Data'!A:A,0)),"")</f>
        <v>17677</v>
      </c>
      <c r="C2130" s="10" cm="1">
        <f t="array" ref="C2130">IFERROR(IF(ISNUMBER(B2130),(B2130-INDEX('Price Data'!B:B,MATCH(TEXT(A2130,"YYYY-MM-DD"),'Price Data'!A:A,0)+1))/INDEX('Price Data'!B:B,MATCH(TEXT(A2130,"YYYY-MM-DD"),'Price Data'!A:A,0)+1),""),"")</f>
        <v>1.708860759493671E-2</v>
      </c>
      <c r="D2130" s="34">
        <f>IFERROR(INDEX('Price Data'!E:E,MATCH(TEXT(A2130,"YYYY-MM-DD"),'Price Data'!D:D,0)),"")</f>
        <v>7.23</v>
      </c>
      <c r="E2130" s="10" cm="1">
        <f t="array" ref="E2130">IFERROR(IF(ISNUMBER(D2130),(D2130-INDEX('Price Data'!E:E,MATCH(TEXT(A2130,"YYYY-MM-DD"),'Price Data'!D:D,0)+1))/INDEX('Price Data'!E:E,MATCH(TEXT(A2130,"YYYY-MM-DD"),'Price Data'!D:D,0)+1),""),"")</f>
        <v>3.730272596843625E-2</v>
      </c>
      <c r="F2130" s="34">
        <f>IFERROR(INDEX('Price Data'!H:H,MATCH(TEXT(A2130,"YYYY-MM-DD"),'Price Data'!G:G,0)),"")</f>
        <v>112.099998</v>
      </c>
      <c r="G2130" s="10" cm="1">
        <f t="array" ref="G2130">IFERROR(IF(ISNUMBER(F2130),(F2130-INDEX('Price Data'!H:H,MATCH(TEXT(A2130,"YYYY-MM-DD"),'Price Data'!G:G,0)+1))/INDEX('Price Data'!H:H,MATCH(TEXT(A2130,"YYYY-MM-DD"),'Price Data'!G:G,0)+1),""),"")</f>
        <v>2.3744273972602734E-2</v>
      </c>
      <c r="H2130" s="34">
        <f>IFERROR(INDEX('Price Data'!K:K,MATCH(TEXT(A2130,"YYYY-MM-DD"),'Price Data'!J:J,0)),"")</f>
        <v>1.45</v>
      </c>
      <c r="I2130" s="10" cm="1">
        <f t="array" ref="I2130">IFERROR(IF(ISNUMBER(H2130),(H2130-INDEX('Price Data'!K:K,MATCH(TEXT(A2130,"YYYY-MM-DD"),'Price Data'!J:J,0)+1))/INDEX('Price Data'!K:K,MATCH(TEXT(A2130,"YYYY-MM-DD"),'Price Data'!J:J,0)+1),""),"")</f>
        <v>3.5714285714285747E-2</v>
      </c>
      <c r="J2130" s="34">
        <f>IFERROR(INDEX('Price Data'!N:N,MATCH(TEXT(A2130,"YYYY-MM-DD"),'Price Data'!M:M,0)),"")</f>
        <v>1.57</v>
      </c>
      <c r="K2130" s="10" cm="1">
        <f t="array" ref="K2130">IFERROR(IF(ISNUMBER(J2130),(J2130-INDEX('Price Data'!N:N,MATCH(TEXT(A2130,"YYYY-MM-DD"),'Price Data'!M:M,0)+1))/INDEX('Price Data'!N:N,MATCH(TEXT(A2130,"YYYY-MM-DD"),'Price Data'!M:M,0)+1),""),"")</f>
        <v>6.0810810810810863E-2</v>
      </c>
      <c r="L2130" s="34">
        <f>IFERROR(INDEX('Price Data'!Q:Q,MATCH(TEXT(A2130,"YYYY-MM-DD"),'Price Data'!P:P,0)),"")</f>
        <v>1.1299999999999999</v>
      </c>
      <c r="M2130" s="10" cm="1">
        <f t="array" ref="M2130">IFERROR(IF(ISNUMBER(L2130),(L2130-INDEX('Price Data'!Q:Q,MATCH(TEXT(A2130,"YYYY-MM-DD"),'Price Data'!P:P,0)+1))/INDEX('Price Data'!Q:Q,MATCH(TEXT(A2130,"YYYY-MM-DD"),'Price Data'!P:P,0)+1),""),"")</f>
        <v>2.7272727272727094E-2</v>
      </c>
      <c r="N2130" s="34">
        <f>IFERROR(INDEX('Price Data'!T:T,MATCH(TEXT(A2130,"YYYY-MM-DD"),'Price Data'!S:S,0)),"")</f>
        <v>1.42</v>
      </c>
      <c r="O2130" s="10" cm="1">
        <f t="array" ref="O2130">IFERROR(IF(ISNUMBER(N2130),(N2130-INDEX('Price Data'!T:T,MATCH(TEXT(A2130,"YYYY-MM-DD"),'Price Data'!S:S,0)+1))/INDEX('Price Data'!T:T,MATCH(TEXT(A2130,"YYYY-MM-DD"),'Price Data'!S:S,0)+1),""),"")</f>
        <v>-6.9930069930069999E-3</v>
      </c>
    </row>
    <row r="2131" spans="1:15" x14ac:dyDescent="0.3">
      <c r="A2131" s="8">
        <v>43950</v>
      </c>
      <c r="B2131" s="34">
        <f>IFERROR(INDEX('Price Data'!B:B,MATCH(TEXT(A2131,"YYYY-MM-DD"),'Price Data'!A:A,0)),"")</f>
        <v>18067</v>
      </c>
      <c r="C2131" s="10" cm="1">
        <f t="array" ref="C2131">IFERROR(IF(ISNUMBER(B2131),(B2131-INDEX('Price Data'!B:B,MATCH(TEXT(A2131,"YYYY-MM-DD"),'Price Data'!A:A,0)+1))/INDEX('Price Data'!B:B,MATCH(TEXT(A2131,"YYYY-MM-DD"),'Price Data'!A:A,0)+1),""),"")</f>
        <v>2.2062567177688522E-2</v>
      </c>
      <c r="D2131" s="34">
        <f>IFERROR(INDEX('Price Data'!E:E,MATCH(TEXT(A2131,"YYYY-MM-DD"),'Price Data'!D:D,0)),"")</f>
        <v>7.38</v>
      </c>
      <c r="E2131" s="10" cm="1">
        <f t="array" ref="E2131">IFERROR(IF(ISNUMBER(D2131),(D2131-INDEX('Price Data'!E:E,MATCH(TEXT(A2131,"YYYY-MM-DD"),'Price Data'!D:D,0)+1))/INDEX('Price Data'!E:E,MATCH(TEXT(A2131,"YYYY-MM-DD"),'Price Data'!D:D,0)+1),""),"")</f>
        <v>2.0746887966804906E-2</v>
      </c>
      <c r="F2131" s="34">
        <f>IFERROR(INDEX('Price Data'!H:H,MATCH(TEXT(A2131,"YYYY-MM-DD"),'Price Data'!G:G,0)),"")</f>
        <v>112.5</v>
      </c>
      <c r="G2131" s="10" cm="1">
        <f t="array" ref="G2131">IFERROR(IF(ISNUMBER(F2131),(F2131-INDEX('Price Data'!H:H,MATCH(TEXT(A2131,"YYYY-MM-DD"),'Price Data'!G:G,0)+1))/INDEX('Price Data'!H:H,MATCH(TEXT(A2131,"YYYY-MM-DD"),'Price Data'!G:G,0)+1),""),"")</f>
        <v>3.5682605453748592E-3</v>
      </c>
      <c r="H2131" s="34">
        <f>IFERROR(INDEX('Price Data'!K:K,MATCH(TEXT(A2131,"YYYY-MM-DD"),'Price Data'!J:J,0)),"")</f>
        <v>1.48</v>
      </c>
      <c r="I2131" s="10" cm="1">
        <f t="array" ref="I2131">IFERROR(IF(ISNUMBER(H2131),(H2131-INDEX('Price Data'!K:K,MATCH(TEXT(A2131,"YYYY-MM-DD"),'Price Data'!J:J,0)+1))/INDEX('Price Data'!K:K,MATCH(TEXT(A2131,"YYYY-MM-DD"),'Price Data'!J:J,0)+1),""),"")</f>
        <v>2.0689655172413814E-2</v>
      </c>
      <c r="J2131" s="34">
        <f>IFERROR(INDEX('Price Data'!N:N,MATCH(TEXT(A2131,"YYYY-MM-DD"),'Price Data'!M:M,0)),"")</f>
        <v>1.59</v>
      </c>
      <c r="K2131" s="10" cm="1">
        <f t="array" ref="K2131">IFERROR(IF(ISNUMBER(J2131),(J2131-INDEX('Price Data'!N:N,MATCH(TEXT(A2131,"YYYY-MM-DD"),'Price Data'!M:M,0)+1))/INDEX('Price Data'!N:N,MATCH(TEXT(A2131,"YYYY-MM-DD"),'Price Data'!M:M,0)+1),""),"")</f>
        <v>1.2738853503184724E-2</v>
      </c>
      <c r="L2131" s="34">
        <f>IFERROR(INDEX('Price Data'!Q:Q,MATCH(TEXT(A2131,"YYYY-MM-DD"),'Price Data'!P:P,0)),"")</f>
        <v>1.1599999999999999</v>
      </c>
      <c r="M2131" s="10" cm="1">
        <f t="array" ref="M2131">IFERROR(IF(ISNUMBER(L2131),(L2131-INDEX('Price Data'!Q:Q,MATCH(TEXT(A2131,"YYYY-MM-DD"),'Price Data'!P:P,0)+1))/INDEX('Price Data'!Q:Q,MATCH(TEXT(A2131,"YYYY-MM-DD"),'Price Data'!P:P,0)+1),""),"")</f>
        <v>2.6548672566371709E-2</v>
      </c>
      <c r="N2131" s="34">
        <f>IFERROR(INDEX('Price Data'!T:T,MATCH(TEXT(A2131,"YYYY-MM-DD"),'Price Data'!S:S,0)),"")</f>
        <v>1.44</v>
      </c>
      <c r="O2131" s="10" cm="1">
        <f t="array" ref="O2131">IFERROR(IF(ISNUMBER(N2131),(N2131-INDEX('Price Data'!T:T,MATCH(TEXT(A2131,"YYYY-MM-DD"),'Price Data'!S:S,0)+1))/INDEX('Price Data'!T:T,MATCH(TEXT(A2131,"YYYY-MM-DD"),'Price Data'!S:S,0)+1),""),"")</f>
        <v>1.4084507042253534E-2</v>
      </c>
    </row>
    <row r="2132" spans="1:15" x14ac:dyDescent="0.3">
      <c r="A2132" s="8">
        <v>43951</v>
      </c>
      <c r="B2132" s="34">
        <f>IFERROR(INDEX('Price Data'!B:B,MATCH(TEXT(A2132,"YYYY-MM-DD"),'Price Data'!A:A,0)),"")</f>
        <v>17690</v>
      </c>
      <c r="C2132" s="10" cm="1">
        <f t="array" ref="C2132">IFERROR(IF(ISNUMBER(B2132),(B2132-INDEX('Price Data'!B:B,MATCH(TEXT(A2132,"YYYY-MM-DD"),'Price Data'!A:A,0)+1))/INDEX('Price Data'!B:B,MATCH(TEXT(A2132,"YYYY-MM-DD"),'Price Data'!A:A,0)+1),""),"")</f>
        <v>-2.0866773675762441E-2</v>
      </c>
      <c r="D2132" s="34">
        <f>IFERROR(INDEX('Price Data'!E:E,MATCH(TEXT(A2132,"YYYY-MM-DD"),'Price Data'!D:D,0)),"")</f>
        <v>7.03</v>
      </c>
      <c r="E2132" s="10" cm="1">
        <f t="array" ref="E2132">IFERROR(IF(ISNUMBER(D2132),(D2132-INDEX('Price Data'!E:E,MATCH(TEXT(A2132,"YYYY-MM-DD"),'Price Data'!D:D,0)+1))/INDEX('Price Data'!E:E,MATCH(TEXT(A2132,"YYYY-MM-DD"),'Price Data'!D:D,0)+1),""),"")</f>
        <v>-4.74254742547425E-2</v>
      </c>
      <c r="F2132" s="34">
        <f>IFERROR(INDEX('Price Data'!H:H,MATCH(TEXT(A2132,"YYYY-MM-DD"),'Price Data'!G:G,0)),"")</f>
        <v>111.400002</v>
      </c>
      <c r="G2132" s="10" cm="1">
        <f t="array" ref="G2132">IFERROR(IF(ISNUMBER(F2132),(F2132-INDEX('Price Data'!H:H,MATCH(TEXT(A2132,"YYYY-MM-DD"),'Price Data'!G:G,0)+1))/INDEX('Price Data'!H:H,MATCH(TEXT(A2132,"YYYY-MM-DD"),'Price Data'!G:G,0)+1),""),"")</f>
        <v>-9.7777599999999947E-3</v>
      </c>
      <c r="H2132" s="34">
        <f>IFERROR(INDEX('Price Data'!K:K,MATCH(TEXT(A2132,"YYYY-MM-DD"),'Price Data'!J:J,0)),"")</f>
        <v>1.42</v>
      </c>
      <c r="I2132" s="10" cm="1">
        <f t="array" ref="I2132">IFERROR(IF(ISNUMBER(H2132),(H2132-INDEX('Price Data'!K:K,MATCH(TEXT(A2132,"YYYY-MM-DD"),'Price Data'!J:J,0)+1))/INDEX('Price Data'!K:K,MATCH(TEXT(A2132,"YYYY-MM-DD"),'Price Data'!J:J,0)+1),""),"")</f>
        <v>-4.0540540540540577E-2</v>
      </c>
      <c r="J2132" s="34">
        <f>IFERROR(INDEX('Price Data'!N:N,MATCH(TEXT(A2132,"YYYY-MM-DD"),'Price Data'!M:M,0)),"")</f>
        <v>1.52</v>
      </c>
      <c r="K2132" s="10" cm="1">
        <f t="array" ref="K2132">IFERROR(IF(ISNUMBER(J2132),(J2132-INDEX('Price Data'!N:N,MATCH(TEXT(A2132,"YYYY-MM-DD"),'Price Data'!M:M,0)+1))/INDEX('Price Data'!N:N,MATCH(TEXT(A2132,"YYYY-MM-DD"),'Price Data'!M:M,0)+1),""),"")</f>
        <v>-4.4025157232704441E-2</v>
      </c>
      <c r="L2132" s="34">
        <f>IFERROR(INDEX('Price Data'!Q:Q,MATCH(TEXT(A2132,"YYYY-MM-DD"),'Price Data'!P:P,0)),"")</f>
        <v>1.1100000000000001</v>
      </c>
      <c r="M2132" s="10" cm="1">
        <f t="array" ref="M2132">IFERROR(IF(ISNUMBER(L2132),(L2132-INDEX('Price Data'!Q:Q,MATCH(TEXT(A2132,"YYYY-MM-DD"),'Price Data'!P:P,0)+1))/INDEX('Price Data'!Q:Q,MATCH(TEXT(A2132,"YYYY-MM-DD"),'Price Data'!P:P,0)+1),""),"")</f>
        <v>-4.3103448275861919E-2</v>
      </c>
      <c r="N2132" s="34">
        <f>IFERROR(INDEX('Price Data'!T:T,MATCH(TEXT(A2132,"YYYY-MM-DD"),'Price Data'!S:S,0)),"")</f>
        <v>1.45</v>
      </c>
      <c r="O2132" s="10" cm="1">
        <f t="array" ref="O2132">IFERROR(IF(ISNUMBER(N2132),(N2132-INDEX('Price Data'!T:T,MATCH(TEXT(A2132,"YYYY-MM-DD"),'Price Data'!S:S,0)+1))/INDEX('Price Data'!T:T,MATCH(TEXT(A2132,"YYYY-MM-DD"),'Price Data'!S:S,0)+1),""),"")</f>
        <v>6.944444444444451E-3</v>
      </c>
    </row>
    <row r="2133" spans="1:15" x14ac:dyDescent="0.3">
      <c r="A2133" s="8">
        <v>43952</v>
      </c>
      <c r="B2133" s="34" t="str">
        <f>IFERROR(INDEX('Price Data'!B:B,MATCH(TEXT(A2133,"YYYY-MM-DD"),'Price Data'!A:A,0)),"")</f>
        <v/>
      </c>
      <c r="C2133" s="10" t="str" cm="1">
        <f t="array" ref="C2133">IFERROR(IF(ISNUMBER(B2133),(B2133-INDEX('Price Data'!B:B,MATCH(TEXT(A2133,"YYYY-MM-DD"),'Price Data'!A:A,0)+1))/INDEX('Price Data'!B:B,MATCH(TEXT(A2133,"YYYY-MM-DD"),'Price Data'!A:A,0)+1),""),"")</f>
        <v/>
      </c>
      <c r="D2133" s="34" t="str">
        <f>IFERROR(INDEX('Price Data'!E:E,MATCH(TEXT(A2133,"YYYY-MM-DD"),'Price Data'!D:D,0)),"")</f>
        <v/>
      </c>
      <c r="E2133" s="10" t="str" cm="1">
        <f t="array" ref="E2133">IFERROR(IF(ISNUMBER(D2133),(D2133-INDEX('Price Data'!E:E,MATCH(TEXT(A2133,"YYYY-MM-DD"),'Price Data'!D:D,0)+1))/INDEX('Price Data'!E:E,MATCH(TEXT(A2133,"YYYY-MM-DD"),'Price Data'!D:D,0)+1),""),"")</f>
        <v/>
      </c>
      <c r="F2133" s="34" t="str">
        <f>IFERROR(INDEX('Price Data'!H:H,MATCH(TEXT(A2133,"YYYY-MM-DD"),'Price Data'!G:G,0)),"")</f>
        <v/>
      </c>
      <c r="G2133" s="10" t="str" cm="1">
        <f t="array" ref="G2133">IFERROR(IF(ISNUMBER(F2133),(F2133-INDEX('Price Data'!H:H,MATCH(TEXT(A2133,"YYYY-MM-DD"),'Price Data'!G:G,0)+1))/INDEX('Price Data'!H:H,MATCH(TEXT(A2133,"YYYY-MM-DD"),'Price Data'!G:G,0)+1),""),"")</f>
        <v/>
      </c>
      <c r="H2133" s="34" t="str">
        <f>IFERROR(INDEX('Price Data'!K:K,MATCH(TEXT(A2133,"YYYY-MM-DD"),'Price Data'!J:J,0)),"")</f>
        <v/>
      </c>
      <c r="I2133" s="10" t="str" cm="1">
        <f t="array" ref="I2133">IFERROR(IF(ISNUMBER(H2133),(H2133-INDEX('Price Data'!K:K,MATCH(TEXT(A2133,"YYYY-MM-DD"),'Price Data'!J:J,0)+1))/INDEX('Price Data'!K:K,MATCH(TEXT(A2133,"YYYY-MM-DD"),'Price Data'!J:J,0)+1),""),"")</f>
        <v/>
      </c>
      <c r="J2133" s="34" t="str">
        <f>IFERROR(INDEX('Price Data'!N:N,MATCH(TEXT(A2133,"YYYY-MM-DD"),'Price Data'!M:M,0)),"")</f>
        <v/>
      </c>
      <c r="K2133" s="10" t="str" cm="1">
        <f t="array" ref="K2133">IFERROR(IF(ISNUMBER(J2133),(J2133-INDEX('Price Data'!N:N,MATCH(TEXT(A2133,"YYYY-MM-DD"),'Price Data'!M:M,0)+1))/INDEX('Price Data'!N:N,MATCH(TEXT(A2133,"YYYY-MM-DD"),'Price Data'!M:M,0)+1),""),"")</f>
        <v/>
      </c>
      <c r="L2133" s="34" t="str">
        <f>IFERROR(INDEX('Price Data'!Q:Q,MATCH(TEXT(A2133,"YYYY-MM-DD"),'Price Data'!P:P,0)),"")</f>
        <v/>
      </c>
      <c r="M2133" s="10" t="str" cm="1">
        <f t="array" ref="M2133">IFERROR(IF(ISNUMBER(L2133),(L2133-INDEX('Price Data'!Q:Q,MATCH(TEXT(A2133,"YYYY-MM-DD"),'Price Data'!P:P,0)+1))/INDEX('Price Data'!Q:Q,MATCH(TEXT(A2133,"YYYY-MM-DD"),'Price Data'!P:P,0)+1),""),"")</f>
        <v/>
      </c>
      <c r="N2133" s="34" t="str">
        <f>IFERROR(INDEX('Price Data'!T:T,MATCH(TEXT(A2133,"YYYY-MM-DD"),'Price Data'!S:S,0)),"")</f>
        <v/>
      </c>
      <c r="O2133" s="10" t="str" cm="1">
        <f t="array" ref="O2133">IFERROR(IF(ISNUMBER(N2133),(N2133-INDEX('Price Data'!T:T,MATCH(TEXT(A2133,"YYYY-MM-DD"),'Price Data'!S:S,0)+1))/INDEX('Price Data'!T:T,MATCH(TEXT(A2133,"YYYY-MM-DD"),'Price Data'!S:S,0)+1),""),"")</f>
        <v/>
      </c>
    </row>
    <row r="2134" spans="1:15" x14ac:dyDescent="0.3">
      <c r="A2134" s="8">
        <v>43953</v>
      </c>
      <c r="B2134" s="34" t="str">
        <f>IFERROR(INDEX('Price Data'!B:B,MATCH(TEXT(A2134,"YYYY-MM-DD"),'Price Data'!A:A,0)),"")</f>
        <v/>
      </c>
      <c r="C2134" s="10" t="str" cm="1">
        <f t="array" ref="C2134">IFERROR(IF(ISNUMBER(B2134),(B2134-INDEX('Price Data'!B:B,MATCH(TEXT(A2134,"YYYY-MM-DD"),'Price Data'!A:A,0)+1))/INDEX('Price Data'!B:B,MATCH(TEXT(A2134,"YYYY-MM-DD"),'Price Data'!A:A,0)+1),""),"")</f>
        <v/>
      </c>
      <c r="D2134" s="34" t="str">
        <f>IFERROR(INDEX('Price Data'!E:E,MATCH(TEXT(A2134,"YYYY-MM-DD"),'Price Data'!D:D,0)),"")</f>
        <v/>
      </c>
      <c r="E2134" s="10" t="str" cm="1">
        <f t="array" ref="E2134">IFERROR(IF(ISNUMBER(D2134),(D2134-INDEX('Price Data'!E:E,MATCH(TEXT(A2134,"YYYY-MM-DD"),'Price Data'!D:D,0)+1))/INDEX('Price Data'!E:E,MATCH(TEXT(A2134,"YYYY-MM-DD"),'Price Data'!D:D,0)+1),""),"")</f>
        <v/>
      </c>
      <c r="F2134" s="34" t="str">
        <f>IFERROR(INDEX('Price Data'!H:H,MATCH(TEXT(A2134,"YYYY-MM-DD"),'Price Data'!G:G,0)),"")</f>
        <v/>
      </c>
      <c r="G2134" s="10" t="str" cm="1">
        <f t="array" ref="G2134">IFERROR(IF(ISNUMBER(F2134),(F2134-INDEX('Price Data'!H:H,MATCH(TEXT(A2134,"YYYY-MM-DD"),'Price Data'!G:G,0)+1))/INDEX('Price Data'!H:H,MATCH(TEXT(A2134,"YYYY-MM-DD"),'Price Data'!G:G,0)+1),""),"")</f>
        <v/>
      </c>
      <c r="H2134" s="34" t="str">
        <f>IFERROR(INDEX('Price Data'!K:K,MATCH(TEXT(A2134,"YYYY-MM-DD"),'Price Data'!J:J,0)),"")</f>
        <v/>
      </c>
      <c r="I2134" s="10" t="str" cm="1">
        <f t="array" ref="I2134">IFERROR(IF(ISNUMBER(H2134),(H2134-INDEX('Price Data'!K:K,MATCH(TEXT(A2134,"YYYY-MM-DD"),'Price Data'!J:J,0)+1))/INDEX('Price Data'!K:K,MATCH(TEXT(A2134,"YYYY-MM-DD"),'Price Data'!J:J,0)+1),""),"")</f>
        <v/>
      </c>
      <c r="J2134" s="34" t="str">
        <f>IFERROR(INDEX('Price Data'!N:N,MATCH(TEXT(A2134,"YYYY-MM-DD"),'Price Data'!M:M,0)),"")</f>
        <v/>
      </c>
      <c r="K2134" s="10" t="str" cm="1">
        <f t="array" ref="K2134">IFERROR(IF(ISNUMBER(J2134),(J2134-INDEX('Price Data'!N:N,MATCH(TEXT(A2134,"YYYY-MM-DD"),'Price Data'!M:M,0)+1))/INDEX('Price Data'!N:N,MATCH(TEXT(A2134,"YYYY-MM-DD"),'Price Data'!M:M,0)+1),""),"")</f>
        <v/>
      </c>
      <c r="L2134" s="34" t="str">
        <f>IFERROR(INDEX('Price Data'!Q:Q,MATCH(TEXT(A2134,"YYYY-MM-DD"),'Price Data'!P:P,0)),"")</f>
        <v/>
      </c>
      <c r="M2134" s="10" t="str" cm="1">
        <f t="array" ref="M2134">IFERROR(IF(ISNUMBER(L2134),(L2134-INDEX('Price Data'!Q:Q,MATCH(TEXT(A2134,"YYYY-MM-DD"),'Price Data'!P:P,0)+1))/INDEX('Price Data'!Q:Q,MATCH(TEXT(A2134,"YYYY-MM-DD"),'Price Data'!P:P,0)+1),""),"")</f>
        <v/>
      </c>
      <c r="N2134" s="34" t="str">
        <f>IFERROR(INDEX('Price Data'!T:T,MATCH(TEXT(A2134,"YYYY-MM-DD"),'Price Data'!S:S,0)),"")</f>
        <v/>
      </c>
      <c r="O2134" s="10" t="str" cm="1">
        <f t="array" ref="O2134">IFERROR(IF(ISNUMBER(N2134),(N2134-INDEX('Price Data'!T:T,MATCH(TEXT(A2134,"YYYY-MM-DD"),'Price Data'!S:S,0)+1))/INDEX('Price Data'!T:T,MATCH(TEXT(A2134,"YYYY-MM-DD"),'Price Data'!S:S,0)+1),""),"")</f>
        <v/>
      </c>
    </row>
    <row r="2135" spans="1:15" x14ac:dyDescent="0.3">
      <c r="A2135" s="8">
        <v>43954</v>
      </c>
      <c r="B2135" s="34" t="str">
        <f>IFERROR(INDEX('Price Data'!B:B,MATCH(TEXT(A2135,"YYYY-MM-DD"),'Price Data'!A:A,0)),"")</f>
        <v/>
      </c>
      <c r="C2135" s="10" t="str" cm="1">
        <f t="array" ref="C2135">IFERROR(IF(ISNUMBER(B2135),(B2135-INDEX('Price Data'!B:B,MATCH(TEXT(A2135,"YYYY-MM-DD"),'Price Data'!A:A,0)+1))/INDEX('Price Data'!B:B,MATCH(TEXT(A2135,"YYYY-MM-DD"),'Price Data'!A:A,0)+1),""),"")</f>
        <v/>
      </c>
      <c r="D2135" s="34" t="str">
        <f>IFERROR(INDEX('Price Data'!E:E,MATCH(TEXT(A2135,"YYYY-MM-DD"),'Price Data'!D:D,0)),"")</f>
        <v/>
      </c>
      <c r="E2135" s="10" t="str" cm="1">
        <f t="array" ref="E2135">IFERROR(IF(ISNUMBER(D2135),(D2135-INDEX('Price Data'!E:E,MATCH(TEXT(A2135,"YYYY-MM-DD"),'Price Data'!D:D,0)+1))/INDEX('Price Data'!E:E,MATCH(TEXT(A2135,"YYYY-MM-DD"),'Price Data'!D:D,0)+1),""),"")</f>
        <v/>
      </c>
      <c r="F2135" s="34" t="str">
        <f>IFERROR(INDEX('Price Data'!H:H,MATCH(TEXT(A2135,"YYYY-MM-DD"),'Price Data'!G:G,0)),"")</f>
        <v/>
      </c>
      <c r="G2135" s="10" t="str" cm="1">
        <f t="array" ref="G2135">IFERROR(IF(ISNUMBER(F2135),(F2135-INDEX('Price Data'!H:H,MATCH(TEXT(A2135,"YYYY-MM-DD"),'Price Data'!G:G,0)+1))/INDEX('Price Data'!H:H,MATCH(TEXT(A2135,"YYYY-MM-DD"),'Price Data'!G:G,0)+1),""),"")</f>
        <v/>
      </c>
      <c r="H2135" s="34" t="str">
        <f>IFERROR(INDEX('Price Data'!K:K,MATCH(TEXT(A2135,"YYYY-MM-DD"),'Price Data'!J:J,0)),"")</f>
        <v/>
      </c>
      <c r="I2135" s="10" t="str" cm="1">
        <f t="array" ref="I2135">IFERROR(IF(ISNUMBER(H2135),(H2135-INDEX('Price Data'!K:K,MATCH(TEXT(A2135,"YYYY-MM-DD"),'Price Data'!J:J,0)+1))/INDEX('Price Data'!K:K,MATCH(TEXT(A2135,"YYYY-MM-DD"),'Price Data'!J:J,0)+1),""),"")</f>
        <v/>
      </c>
      <c r="J2135" s="34" t="str">
        <f>IFERROR(INDEX('Price Data'!N:N,MATCH(TEXT(A2135,"YYYY-MM-DD"),'Price Data'!M:M,0)),"")</f>
        <v/>
      </c>
      <c r="K2135" s="10" t="str" cm="1">
        <f t="array" ref="K2135">IFERROR(IF(ISNUMBER(J2135),(J2135-INDEX('Price Data'!N:N,MATCH(TEXT(A2135,"YYYY-MM-DD"),'Price Data'!M:M,0)+1))/INDEX('Price Data'!N:N,MATCH(TEXT(A2135,"YYYY-MM-DD"),'Price Data'!M:M,0)+1),""),"")</f>
        <v/>
      </c>
      <c r="L2135" s="34" t="str">
        <f>IFERROR(INDEX('Price Data'!Q:Q,MATCH(TEXT(A2135,"YYYY-MM-DD"),'Price Data'!P:P,0)),"")</f>
        <v/>
      </c>
      <c r="M2135" s="10" t="str" cm="1">
        <f t="array" ref="M2135">IFERROR(IF(ISNUMBER(L2135),(L2135-INDEX('Price Data'!Q:Q,MATCH(TEXT(A2135,"YYYY-MM-DD"),'Price Data'!P:P,0)+1))/INDEX('Price Data'!Q:Q,MATCH(TEXT(A2135,"YYYY-MM-DD"),'Price Data'!P:P,0)+1),""),"")</f>
        <v/>
      </c>
      <c r="N2135" s="34" t="str">
        <f>IFERROR(INDEX('Price Data'!T:T,MATCH(TEXT(A2135,"YYYY-MM-DD"),'Price Data'!S:S,0)),"")</f>
        <v/>
      </c>
      <c r="O2135" s="10" t="str" cm="1">
        <f t="array" ref="O2135">IFERROR(IF(ISNUMBER(N2135),(N2135-INDEX('Price Data'!T:T,MATCH(TEXT(A2135,"YYYY-MM-DD"),'Price Data'!S:S,0)+1))/INDEX('Price Data'!T:T,MATCH(TEXT(A2135,"YYYY-MM-DD"),'Price Data'!S:S,0)+1),""),"")</f>
        <v/>
      </c>
    </row>
    <row r="2136" spans="1:15" x14ac:dyDescent="0.3">
      <c r="A2136" s="8">
        <v>43955</v>
      </c>
      <c r="B2136" s="34">
        <f>IFERROR(INDEX('Price Data'!B:B,MATCH(TEXT(A2136,"YYYY-MM-DD"),'Price Data'!A:A,0)),"")</f>
        <v>17036</v>
      </c>
      <c r="C2136" s="10" cm="1">
        <f t="array" ref="C2136">IFERROR(IF(ISNUMBER(B2136),(B2136-INDEX('Price Data'!B:B,MATCH(TEXT(A2136,"YYYY-MM-DD"),'Price Data'!A:A,0)+1))/INDEX('Price Data'!B:B,MATCH(TEXT(A2136,"YYYY-MM-DD"),'Price Data'!A:A,0)+1),""),"")</f>
        <v>-3.6970039570378747E-2</v>
      </c>
      <c r="D2136" s="34">
        <f>IFERROR(INDEX('Price Data'!E:E,MATCH(TEXT(A2136,"YYYY-MM-DD"),'Price Data'!D:D,0)),"")</f>
        <v>6.63</v>
      </c>
      <c r="E2136" s="10" cm="1">
        <f t="array" ref="E2136">IFERROR(IF(ISNUMBER(D2136),(D2136-INDEX('Price Data'!E:E,MATCH(TEXT(A2136,"YYYY-MM-DD"),'Price Data'!D:D,0)+1))/INDEX('Price Data'!E:E,MATCH(TEXT(A2136,"YYYY-MM-DD"),'Price Data'!D:D,0)+1),""),"")</f>
        <v>-5.689900426742537E-2</v>
      </c>
      <c r="F2136" s="34">
        <f>IFERROR(INDEX('Price Data'!H:H,MATCH(TEXT(A2136,"YYYY-MM-DD"),'Price Data'!G:G,0)),"")</f>
        <v>109.5</v>
      </c>
      <c r="G2136" s="10" cm="1">
        <f t="array" ref="G2136">IFERROR(IF(ISNUMBER(F2136),(F2136-INDEX('Price Data'!H:H,MATCH(TEXT(A2136,"YYYY-MM-DD"),'Price Data'!G:G,0)+1))/INDEX('Price Data'!H:H,MATCH(TEXT(A2136,"YYYY-MM-DD"),'Price Data'!G:G,0)+1),""),"")</f>
        <v>-1.7055672943345195E-2</v>
      </c>
      <c r="H2136" s="34">
        <f>IFERROR(INDEX('Price Data'!K:K,MATCH(TEXT(A2136,"YYYY-MM-DD"),'Price Data'!J:J,0)),"")</f>
        <v>1.38</v>
      </c>
      <c r="I2136" s="10" cm="1">
        <f t="array" ref="I2136">IFERROR(IF(ISNUMBER(H2136),(H2136-INDEX('Price Data'!K:K,MATCH(TEXT(A2136,"YYYY-MM-DD"),'Price Data'!J:J,0)+1))/INDEX('Price Data'!K:K,MATCH(TEXT(A2136,"YYYY-MM-DD"),'Price Data'!J:J,0)+1),""),"")</f>
        <v>-2.8169014084507067E-2</v>
      </c>
      <c r="J2136" s="34">
        <f>IFERROR(INDEX('Price Data'!N:N,MATCH(TEXT(A2136,"YYYY-MM-DD"),'Price Data'!M:M,0)),"")</f>
        <v>1.49</v>
      </c>
      <c r="K2136" s="10" cm="1">
        <f t="array" ref="K2136">IFERROR(IF(ISNUMBER(J2136),(J2136-INDEX('Price Data'!N:N,MATCH(TEXT(A2136,"YYYY-MM-DD"),'Price Data'!M:M,0)+1))/INDEX('Price Data'!N:N,MATCH(TEXT(A2136,"YYYY-MM-DD"),'Price Data'!M:M,0)+1),""),"")</f>
        <v>-1.9736842105263174E-2</v>
      </c>
      <c r="L2136" s="34">
        <f>IFERROR(INDEX('Price Data'!Q:Q,MATCH(TEXT(A2136,"YYYY-MM-DD"),'Price Data'!P:P,0)),"")</f>
        <v>1.0900000000000001</v>
      </c>
      <c r="M2136" s="10" cm="1">
        <f t="array" ref="M2136">IFERROR(IF(ISNUMBER(L2136),(L2136-INDEX('Price Data'!Q:Q,MATCH(TEXT(A2136,"YYYY-MM-DD"),'Price Data'!P:P,0)+1))/INDEX('Price Data'!Q:Q,MATCH(TEXT(A2136,"YYYY-MM-DD"),'Price Data'!P:P,0)+1),""),"")</f>
        <v>-1.8018018018018032E-2</v>
      </c>
      <c r="N2136" s="34">
        <f>IFERROR(INDEX('Price Data'!T:T,MATCH(TEXT(A2136,"YYYY-MM-DD"),'Price Data'!S:S,0)),"")</f>
        <v>1.37</v>
      </c>
      <c r="O2136" s="10" cm="1">
        <f t="array" ref="O2136">IFERROR(IF(ISNUMBER(N2136),(N2136-INDEX('Price Data'!T:T,MATCH(TEXT(A2136,"YYYY-MM-DD"),'Price Data'!S:S,0)+1))/INDEX('Price Data'!T:T,MATCH(TEXT(A2136,"YYYY-MM-DD"),'Price Data'!S:S,0)+1),""),"")</f>
        <v>-5.5172413793103343E-2</v>
      </c>
    </row>
    <row r="2137" spans="1:15" x14ac:dyDescent="0.3">
      <c r="A2137" s="8">
        <v>43956</v>
      </c>
      <c r="B2137" s="34">
        <f>IFERROR(INDEX('Price Data'!B:B,MATCH(TEXT(A2137,"YYYY-MM-DD"),'Price Data'!A:A,0)),"")</f>
        <v>17387</v>
      </c>
      <c r="C2137" s="10" cm="1">
        <f t="array" ref="C2137">IFERROR(IF(ISNUMBER(B2137),(B2137-INDEX('Price Data'!B:B,MATCH(TEXT(A2137,"YYYY-MM-DD"),'Price Data'!A:A,0)+1))/INDEX('Price Data'!B:B,MATCH(TEXT(A2137,"YYYY-MM-DD"),'Price Data'!A:A,0)+1),""),"")</f>
        <v>2.0603428034749943E-2</v>
      </c>
      <c r="D2137" s="34">
        <f>IFERROR(INDEX('Price Data'!E:E,MATCH(TEXT(A2137,"YYYY-MM-DD"),'Price Data'!D:D,0)),"")</f>
        <v>6.66</v>
      </c>
      <c r="E2137" s="10" cm="1">
        <f t="array" ref="E2137">IFERROR(IF(ISNUMBER(D2137),(D2137-INDEX('Price Data'!E:E,MATCH(TEXT(A2137,"YYYY-MM-DD"),'Price Data'!D:D,0)+1))/INDEX('Price Data'!E:E,MATCH(TEXT(A2137,"YYYY-MM-DD"),'Price Data'!D:D,0)+1),""),"")</f>
        <v>4.524886877828092E-3</v>
      </c>
      <c r="F2137" s="34">
        <f>IFERROR(INDEX('Price Data'!H:H,MATCH(TEXT(A2137,"YYYY-MM-DD"),'Price Data'!G:G,0)),"")</f>
        <v>109.099998</v>
      </c>
      <c r="G2137" s="10" cm="1">
        <f t="array" ref="G2137">IFERROR(IF(ISNUMBER(F2137),(F2137-INDEX('Price Data'!H:H,MATCH(TEXT(A2137,"YYYY-MM-DD"),'Price Data'!G:G,0)+1))/INDEX('Price Data'!H:H,MATCH(TEXT(A2137,"YYYY-MM-DD"),'Price Data'!G:G,0)+1),""),"")</f>
        <v>-3.6529863013698687E-3</v>
      </c>
      <c r="H2137" s="34">
        <f>IFERROR(INDEX('Price Data'!K:K,MATCH(TEXT(A2137,"YYYY-MM-DD"),'Price Data'!J:J,0)),"")</f>
        <v>1.45</v>
      </c>
      <c r="I2137" s="10" cm="1">
        <f t="array" ref="I2137">IFERROR(IF(ISNUMBER(H2137),(H2137-INDEX('Price Data'!K:K,MATCH(TEXT(A2137,"YYYY-MM-DD"),'Price Data'!J:J,0)+1))/INDEX('Price Data'!K:K,MATCH(TEXT(A2137,"YYYY-MM-DD"),'Price Data'!J:J,0)+1),""),"")</f>
        <v>5.0724637681159472E-2</v>
      </c>
      <c r="J2137" s="34">
        <f>IFERROR(INDEX('Price Data'!N:N,MATCH(TEXT(A2137,"YYYY-MM-DD"),'Price Data'!M:M,0)),"")</f>
        <v>1.49</v>
      </c>
      <c r="K2137" s="10" cm="1">
        <f t="array" ref="K2137">IFERROR(IF(ISNUMBER(J2137),(J2137-INDEX('Price Data'!N:N,MATCH(TEXT(A2137,"YYYY-MM-DD"),'Price Data'!M:M,0)+1))/INDEX('Price Data'!N:N,MATCH(TEXT(A2137,"YYYY-MM-DD"),'Price Data'!M:M,0)+1),""),"")</f>
        <v>0</v>
      </c>
      <c r="L2137" s="34">
        <f>IFERROR(INDEX('Price Data'!Q:Q,MATCH(TEXT(A2137,"YYYY-MM-DD"),'Price Data'!P:P,0)),"")</f>
        <v>1.1200000000000001</v>
      </c>
      <c r="M2137" s="10" cm="1">
        <f t="array" ref="M2137">IFERROR(IF(ISNUMBER(L2137),(L2137-INDEX('Price Data'!Q:Q,MATCH(TEXT(A2137,"YYYY-MM-DD"),'Price Data'!P:P,0)+1))/INDEX('Price Data'!Q:Q,MATCH(TEXT(A2137,"YYYY-MM-DD"),'Price Data'!P:P,0)+1),""),"")</f>
        <v>2.7522935779816536E-2</v>
      </c>
      <c r="N2137" s="34">
        <f>IFERROR(INDEX('Price Data'!T:T,MATCH(TEXT(A2137,"YYYY-MM-DD"),'Price Data'!S:S,0)),"")</f>
        <v>1.42</v>
      </c>
      <c r="O2137" s="10" cm="1">
        <f t="array" ref="O2137">IFERROR(IF(ISNUMBER(N2137),(N2137-INDEX('Price Data'!T:T,MATCH(TEXT(A2137,"YYYY-MM-DD"),'Price Data'!S:S,0)+1))/INDEX('Price Data'!T:T,MATCH(TEXT(A2137,"YYYY-MM-DD"),'Price Data'!S:S,0)+1),""),"")</f>
        <v>3.6496350364963369E-2</v>
      </c>
    </row>
    <row r="2138" spans="1:15" x14ac:dyDescent="0.3">
      <c r="A2138" s="8">
        <v>43957</v>
      </c>
      <c r="B2138" s="34">
        <f>IFERROR(INDEX('Price Data'!B:B,MATCH(TEXT(A2138,"YYYY-MM-DD"),'Price Data'!A:A,0)),"")</f>
        <v>17159</v>
      </c>
      <c r="C2138" s="10" cm="1">
        <f t="array" ref="C2138">IFERROR(IF(ISNUMBER(B2138),(B2138-INDEX('Price Data'!B:B,MATCH(TEXT(A2138,"YYYY-MM-DD"),'Price Data'!A:A,0)+1))/INDEX('Price Data'!B:B,MATCH(TEXT(A2138,"YYYY-MM-DD"),'Price Data'!A:A,0)+1),""),"")</f>
        <v>-1.3113245528268246E-2</v>
      </c>
      <c r="D2138" s="34">
        <f>IFERROR(INDEX('Price Data'!E:E,MATCH(TEXT(A2138,"YYYY-MM-DD"),'Price Data'!D:D,0)),"")</f>
        <v>6.6</v>
      </c>
      <c r="E2138" s="10" cm="1">
        <f t="array" ref="E2138">IFERROR(IF(ISNUMBER(D2138),(D2138-INDEX('Price Data'!E:E,MATCH(TEXT(A2138,"YYYY-MM-DD"),'Price Data'!D:D,0)+1))/INDEX('Price Data'!E:E,MATCH(TEXT(A2138,"YYYY-MM-DD"),'Price Data'!D:D,0)+1),""),"")</f>
        <v>-9.0090090090090835E-3</v>
      </c>
      <c r="F2138" s="34">
        <f>IFERROR(INDEX('Price Data'!H:H,MATCH(TEXT(A2138,"YYYY-MM-DD"),'Price Data'!G:G,0)),"")</f>
        <v>108.699997</v>
      </c>
      <c r="G2138" s="10" cm="1">
        <f t="array" ref="G2138">IFERROR(IF(ISNUMBER(F2138),(F2138-INDEX('Price Data'!H:H,MATCH(TEXT(A2138,"YYYY-MM-DD"),'Price Data'!G:G,0)+1))/INDEX('Price Data'!H:H,MATCH(TEXT(A2138,"YYYY-MM-DD"),'Price Data'!G:G,0)+1),""),"")</f>
        <v>-3.6663703696860118E-3</v>
      </c>
      <c r="H2138" s="34">
        <f>IFERROR(INDEX('Price Data'!K:K,MATCH(TEXT(A2138,"YYYY-MM-DD"),'Price Data'!J:J,0)),"")</f>
        <v>1.42</v>
      </c>
      <c r="I2138" s="10" cm="1">
        <f t="array" ref="I2138">IFERROR(IF(ISNUMBER(H2138),(H2138-INDEX('Price Data'!K:K,MATCH(TEXT(A2138,"YYYY-MM-DD"),'Price Data'!J:J,0)+1))/INDEX('Price Data'!K:K,MATCH(TEXT(A2138,"YYYY-MM-DD"),'Price Data'!J:J,0)+1),""),"")</f>
        <v>-2.0689655172413814E-2</v>
      </c>
      <c r="J2138" s="34">
        <f>IFERROR(INDEX('Price Data'!N:N,MATCH(TEXT(A2138,"YYYY-MM-DD"),'Price Data'!M:M,0)),"")</f>
        <v>1.47</v>
      </c>
      <c r="K2138" s="10" cm="1">
        <f t="array" ref="K2138">IFERROR(IF(ISNUMBER(J2138),(J2138-INDEX('Price Data'!N:N,MATCH(TEXT(A2138,"YYYY-MM-DD"),'Price Data'!M:M,0)+1))/INDEX('Price Data'!N:N,MATCH(TEXT(A2138,"YYYY-MM-DD"),'Price Data'!M:M,0)+1),""),"")</f>
        <v>-1.3422818791946321E-2</v>
      </c>
      <c r="L2138" s="34">
        <f>IFERROR(INDEX('Price Data'!Q:Q,MATCH(TEXT(A2138,"YYYY-MM-DD"),'Price Data'!P:P,0)),"")</f>
        <v>1.1100000000000001</v>
      </c>
      <c r="M2138" s="10" cm="1">
        <f t="array" ref="M2138">IFERROR(IF(ISNUMBER(L2138),(L2138-INDEX('Price Data'!Q:Q,MATCH(TEXT(A2138,"YYYY-MM-DD"),'Price Data'!P:P,0)+1))/INDEX('Price Data'!Q:Q,MATCH(TEXT(A2138,"YYYY-MM-DD"),'Price Data'!P:P,0)+1),""),"")</f>
        <v>-8.928571428571435E-3</v>
      </c>
      <c r="N2138" s="34">
        <f>IFERROR(INDEX('Price Data'!T:T,MATCH(TEXT(A2138,"YYYY-MM-DD"),'Price Data'!S:S,0)),"")</f>
        <v>1.39</v>
      </c>
      <c r="O2138" s="10" cm="1">
        <f t="array" ref="O2138">IFERROR(IF(ISNUMBER(N2138),(N2138-INDEX('Price Data'!T:T,MATCH(TEXT(A2138,"YYYY-MM-DD"),'Price Data'!S:S,0)+1))/INDEX('Price Data'!T:T,MATCH(TEXT(A2138,"YYYY-MM-DD"),'Price Data'!S:S,0)+1),""),"")</f>
        <v>-2.1126760563380302E-2</v>
      </c>
    </row>
    <row r="2139" spans="1:15" x14ac:dyDescent="0.3">
      <c r="A2139" s="8">
        <v>43958</v>
      </c>
      <c r="B2139" s="34">
        <f>IFERROR(INDEX('Price Data'!B:B,MATCH(TEXT(A2139,"YYYY-MM-DD"),'Price Data'!A:A,0)),"")</f>
        <v>17245</v>
      </c>
      <c r="C2139" s="10" cm="1">
        <f t="array" ref="C2139">IFERROR(IF(ISNUMBER(B2139),(B2139-INDEX('Price Data'!B:B,MATCH(TEXT(A2139,"YYYY-MM-DD"),'Price Data'!A:A,0)+1))/INDEX('Price Data'!B:B,MATCH(TEXT(A2139,"YYYY-MM-DD"),'Price Data'!A:A,0)+1),""),"")</f>
        <v>5.0119470831633548E-3</v>
      </c>
      <c r="D2139" s="34">
        <f>IFERROR(INDEX('Price Data'!E:E,MATCH(TEXT(A2139,"YYYY-MM-DD"),'Price Data'!D:D,0)),"")</f>
        <v>6.5</v>
      </c>
      <c r="E2139" s="10" cm="1">
        <f t="array" ref="E2139">IFERROR(IF(ISNUMBER(D2139),(D2139-INDEX('Price Data'!E:E,MATCH(TEXT(A2139,"YYYY-MM-DD"),'Price Data'!D:D,0)+1))/INDEX('Price Data'!E:E,MATCH(TEXT(A2139,"YYYY-MM-DD"),'Price Data'!D:D,0)+1),""),"")</f>
        <v>-1.5151515151515098E-2</v>
      </c>
      <c r="F2139" s="34">
        <f>IFERROR(INDEX('Price Data'!H:H,MATCH(TEXT(A2139,"YYYY-MM-DD"),'Price Data'!G:G,0)),"")</f>
        <v>109</v>
      </c>
      <c r="G2139" s="10" cm="1">
        <f t="array" ref="G2139">IFERROR(IF(ISNUMBER(F2139),(F2139-INDEX('Price Data'!H:H,MATCH(TEXT(A2139,"YYYY-MM-DD"),'Price Data'!G:G,0)+1))/INDEX('Price Data'!H:H,MATCH(TEXT(A2139,"YYYY-MM-DD"),'Price Data'!G:G,0)+1),""),"")</f>
        <v>2.7599172794825727E-3</v>
      </c>
      <c r="H2139" s="34">
        <f>IFERROR(INDEX('Price Data'!K:K,MATCH(TEXT(A2139,"YYYY-MM-DD"),'Price Data'!J:J,0)),"")</f>
        <v>1.4</v>
      </c>
      <c r="I2139" s="10" cm="1">
        <f t="array" ref="I2139">IFERROR(IF(ISNUMBER(H2139),(H2139-INDEX('Price Data'!K:K,MATCH(TEXT(A2139,"YYYY-MM-DD"),'Price Data'!J:J,0)+1))/INDEX('Price Data'!K:K,MATCH(TEXT(A2139,"YYYY-MM-DD"),'Price Data'!J:J,0)+1),""),"")</f>
        <v>-1.4084507042253534E-2</v>
      </c>
      <c r="J2139" s="34">
        <f>IFERROR(INDEX('Price Data'!N:N,MATCH(TEXT(A2139,"YYYY-MM-DD"),'Price Data'!M:M,0)),"")</f>
        <v>1.43</v>
      </c>
      <c r="K2139" s="10" cm="1">
        <f t="array" ref="K2139">IFERROR(IF(ISNUMBER(J2139),(J2139-INDEX('Price Data'!N:N,MATCH(TEXT(A2139,"YYYY-MM-DD"),'Price Data'!M:M,0)+1))/INDEX('Price Data'!N:N,MATCH(TEXT(A2139,"YYYY-MM-DD"),'Price Data'!M:M,0)+1),""),"")</f>
        <v>-2.721088435374152E-2</v>
      </c>
      <c r="L2139" s="34">
        <f>IFERROR(INDEX('Price Data'!Q:Q,MATCH(TEXT(A2139,"YYYY-MM-DD"),'Price Data'!P:P,0)),"")</f>
        <v>1.0900000000000001</v>
      </c>
      <c r="M2139" s="10" cm="1">
        <f t="array" ref="M2139">IFERROR(IF(ISNUMBER(L2139),(L2139-INDEX('Price Data'!Q:Q,MATCH(TEXT(A2139,"YYYY-MM-DD"),'Price Data'!P:P,0)+1))/INDEX('Price Data'!Q:Q,MATCH(TEXT(A2139,"YYYY-MM-DD"),'Price Data'!P:P,0)+1),""),"")</f>
        <v>-1.8018018018018032E-2</v>
      </c>
      <c r="N2139" s="34">
        <f>IFERROR(INDEX('Price Data'!T:T,MATCH(TEXT(A2139,"YYYY-MM-DD"),'Price Data'!S:S,0)),"")</f>
        <v>1.37</v>
      </c>
      <c r="O2139" s="10" cm="1">
        <f t="array" ref="O2139">IFERROR(IF(ISNUMBER(N2139),(N2139-INDEX('Price Data'!T:T,MATCH(TEXT(A2139,"YYYY-MM-DD"),'Price Data'!S:S,0)+1))/INDEX('Price Data'!T:T,MATCH(TEXT(A2139,"YYYY-MM-DD"),'Price Data'!S:S,0)+1),""),"")</f>
        <v>-1.4388489208632947E-2</v>
      </c>
    </row>
    <row r="2140" spans="1:15" x14ac:dyDescent="0.3">
      <c r="A2140" s="8">
        <v>43959</v>
      </c>
      <c r="B2140" s="34">
        <f>IFERROR(INDEX('Price Data'!B:B,MATCH(TEXT(A2140,"YYYY-MM-DD"),'Price Data'!A:A,0)),"")</f>
        <v>17439</v>
      </c>
      <c r="C2140" s="10" cm="1">
        <f t="array" ref="C2140">IFERROR(IF(ISNUMBER(B2140),(B2140-INDEX('Price Data'!B:B,MATCH(TEXT(A2140,"YYYY-MM-DD"),'Price Data'!A:A,0)+1))/INDEX('Price Data'!B:B,MATCH(TEXT(A2140,"YYYY-MM-DD"),'Price Data'!A:A,0)+1),""),"")</f>
        <v>1.1249637576109018E-2</v>
      </c>
      <c r="D2140" s="34">
        <f>IFERROR(INDEX('Price Data'!E:E,MATCH(TEXT(A2140,"YYYY-MM-DD"),'Price Data'!D:D,0)),"")</f>
        <v>6.58</v>
      </c>
      <c r="E2140" s="10" cm="1">
        <f t="array" ref="E2140">IFERROR(IF(ISNUMBER(D2140),(D2140-INDEX('Price Data'!E:E,MATCH(TEXT(A2140,"YYYY-MM-DD"),'Price Data'!D:D,0)+1))/INDEX('Price Data'!E:E,MATCH(TEXT(A2140,"YYYY-MM-DD"),'Price Data'!D:D,0)+1),""),"")</f>
        <v>1.2307692307692318E-2</v>
      </c>
      <c r="F2140" s="34">
        <f>IFERROR(INDEX('Price Data'!H:H,MATCH(TEXT(A2140,"YYYY-MM-DD"),'Price Data'!G:G,0)),"")</f>
        <v>110</v>
      </c>
      <c r="G2140" s="10" cm="1">
        <f t="array" ref="G2140">IFERROR(IF(ISNUMBER(F2140),(F2140-INDEX('Price Data'!H:H,MATCH(TEXT(A2140,"YYYY-MM-DD"),'Price Data'!G:G,0)+1))/INDEX('Price Data'!H:H,MATCH(TEXT(A2140,"YYYY-MM-DD"),'Price Data'!G:G,0)+1),""),"")</f>
        <v>9.1743119266055051E-3</v>
      </c>
      <c r="H2140" s="34">
        <f>IFERROR(INDEX('Price Data'!K:K,MATCH(TEXT(A2140,"YYYY-MM-DD"),'Price Data'!J:J,0)),"")</f>
        <v>1.41</v>
      </c>
      <c r="I2140" s="10" cm="1">
        <f t="array" ref="I2140">IFERROR(IF(ISNUMBER(H2140),(H2140-INDEX('Price Data'!K:K,MATCH(TEXT(A2140,"YYYY-MM-DD"),'Price Data'!J:J,0)+1))/INDEX('Price Data'!K:K,MATCH(TEXT(A2140,"YYYY-MM-DD"),'Price Data'!J:J,0)+1),""),"")</f>
        <v>7.1428571428571496E-3</v>
      </c>
      <c r="J2140" s="34">
        <f>IFERROR(INDEX('Price Data'!N:N,MATCH(TEXT(A2140,"YYYY-MM-DD"),'Price Data'!M:M,0)),"")</f>
        <v>1.45</v>
      </c>
      <c r="K2140" s="10" cm="1">
        <f t="array" ref="K2140">IFERROR(IF(ISNUMBER(J2140),(J2140-INDEX('Price Data'!N:N,MATCH(TEXT(A2140,"YYYY-MM-DD"),'Price Data'!M:M,0)+1))/INDEX('Price Data'!N:N,MATCH(TEXT(A2140,"YYYY-MM-DD"),'Price Data'!M:M,0)+1),""),"")</f>
        <v>1.3986013986014E-2</v>
      </c>
      <c r="L2140" s="34">
        <f>IFERROR(INDEX('Price Data'!Q:Q,MATCH(TEXT(A2140,"YYYY-MM-DD"),'Price Data'!P:P,0)),"")</f>
        <v>1.1499999999999999</v>
      </c>
      <c r="M2140" s="10" cm="1">
        <f t="array" ref="M2140">IFERROR(IF(ISNUMBER(L2140),(L2140-INDEX('Price Data'!Q:Q,MATCH(TEXT(A2140,"YYYY-MM-DD"),'Price Data'!P:P,0)+1))/INDEX('Price Data'!Q:Q,MATCH(TEXT(A2140,"YYYY-MM-DD"),'Price Data'!P:P,0)+1),""),"")</f>
        <v>5.5045871559632871E-2</v>
      </c>
      <c r="N2140" s="34">
        <f>IFERROR(INDEX('Price Data'!T:T,MATCH(TEXT(A2140,"YYYY-MM-DD"),'Price Data'!S:S,0)),"")</f>
        <v>1.38</v>
      </c>
      <c r="O2140" s="10" cm="1">
        <f t="array" ref="O2140">IFERROR(IF(ISNUMBER(N2140),(N2140-INDEX('Price Data'!T:T,MATCH(TEXT(A2140,"YYYY-MM-DD"),'Price Data'!S:S,0)+1))/INDEX('Price Data'!T:T,MATCH(TEXT(A2140,"YYYY-MM-DD"),'Price Data'!S:S,0)+1),""),"")</f>
        <v>7.2992700729925444E-3</v>
      </c>
    </row>
    <row r="2141" spans="1:15" x14ac:dyDescent="0.3">
      <c r="A2141" s="8">
        <v>43960</v>
      </c>
      <c r="B2141" s="34" t="str">
        <f>IFERROR(INDEX('Price Data'!B:B,MATCH(TEXT(A2141,"YYYY-MM-DD"),'Price Data'!A:A,0)),"")</f>
        <v/>
      </c>
      <c r="C2141" s="10" t="str" cm="1">
        <f t="array" ref="C2141">IFERROR(IF(ISNUMBER(B2141),(B2141-INDEX('Price Data'!B:B,MATCH(TEXT(A2141,"YYYY-MM-DD"),'Price Data'!A:A,0)+1))/INDEX('Price Data'!B:B,MATCH(TEXT(A2141,"YYYY-MM-DD"),'Price Data'!A:A,0)+1),""),"")</f>
        <v/>
      </c>
      <c r="D2141" s="34" t="str">
        <f>IFERROR(INDEX('Price Data'!E:E,MATCH(TEXT(A2141,"YYYY-MM-DD"),'Price Data'!D:D,0)),"")</f>
        <v/>
      </c>
      <c r="E2141" s="10" t="str" cm="1">
        <f t="array" ref="E2141">IFERROR(IF(ISNUMBER(D2141),(D2141-INDEX('Price Data'!E:E,MATCH(TEXT(A2141,"YYYY-MM-DD"),'Price Data'!D:D,0)+1))/INDEX('Price Data'!E:E,MATCH(TEXT(A2141,"YYYY-MM-DD"),'Price Data'!D:D,0)+1),""),"")</f>
        <v/>
      </c>
      <c r="F2141" s="34" t="str">
        <f>IFERROR(INDEX('Price Data'!H:H,MATCH(TEXT(A2141,"YYYY-MM-DD"),'Price Data'!G:G,0)),"")</f>
        <v/>
      </c>
      <c r="G2141" s="10" t="str" cm="1">
        <f t="array" ref="G2141">IFERROR(IF(ISNUMBER(F2141),(F2141-INDEX('Price Data'!H:H,MATCH(TEXT(A2141,"YYYY-MM-DD"),'Price Data'!G:G,0)+1))/INDEX('Price Data'!H:H,MATCH(TEXT(A2141,"YYYY-MM-DD"),'Price Data'!G:G,0)+1),""),"")</f>
        <v/>
      </c>
      <c r="H2141" s="34" t="str">
        <f>IFERROR(INDEX('Price Data'!K:K,MATCH(TEXT(A2141,"YYYY-MM-DD"),'Price Data'!J:J,0)),"")</f>
        <v/>
      </c>
      <c r="I2141" s="10" t="str" cm="1">
        <f t="array" ref="I2141">IFERROR(IF(ISNUMBER(H2141),(H2141-INDEX('Price Data'!K:K,MATCH(TEXT(A2141,"YYYY-MM-DD"),'Price Data'!J:J,0)+1))/INDEX('Price Data'!K:K,MATCH(TEXT(A2141,"YYYY-MM-DD"),'Price Data'!J:J,0)+1),""),"")</f>
        <v/>
      </c>
      <c r="J2141" s="34" t="str">
        <f>IFERROR(INDEX('Price Data'!N:N,MATCH(TEXT(A2141,"YYYY-MM-DD"),'Price Data'!M:M,0)),"")</f>
        <v/>
      </c>
      <c r="K2141" s="10" t="str" cm="1">
        <f t="array" ref="K2141">IFERROR(IF(ISNUMBER(J2141),(J2141-INDEX('Price Data'!N:N,MATCH(TEXT(A2141,"YYYY-MM-DD"),'Price Data'!M:M,0)+1))/INDEX('Price Data'!N:N,MATCH(TEXT(A2141,"YYYY-MM-DD"),'Price Data'!M:M,0)+1),""),"")</f>
        <v/>
      </c>
      <c r="L2141" s="34" t="str">
        <f>IFERROR(INDEX('Price Data'!Q:Q,MATCH(TEXT(A2141,"YYYY-MM-DD"),'Price Data'!P:P,0)),"")</f>
        <v/>
      </c>
      <c r="M2141" s="10" t="str" cm="1">
        <f t="array" ref="M2141">IFERROR(IF(ISNUMBER(L2141),(L2141-INDEX('Price Data'!Q:Q,MATCH(TEXT(A2141,"YYYY-MM-DD"),'Price Data'!P:P,0)+1))/INDEX('Price Data'!Q:Q,MATCH(TEXT(A2141,"YYYY-MM-DD"),'Price Data'!P:P,0)+1),""),"")</f>
        <v/>
      </c>
      <c r="N2141" s="34" t="str">
        <f>IFERROR(INDEX('Price Data'!T:T,MATCH(TEXT(A2141,"YYYY-MM-DD"),'Price Data'!S:S,0)),"")</f>
        <v/>
      </c>
      <c r="O2141" s="10" t="str" cm="1">
        <f t="array" ref="O2141">IFERROR(IF(ISNUMBER(N2141),(N2141-INDEX('Price Data'!T:T,MATCH(TEXT(A2141,"YYYY-MM-DD"),'Price Data'!S:S,0)+1))/INDEX('Price Data'!T:T,MATCH(TEXT(A2141,"YYYY-MM-DD"),'Price Data'!S:S,0)+1),""),"")</f>
        <v/>
      </c>
    </row>
    <row r="2142" spans="1:15" x14ac:dyDescent="0.3">
      <c r="A2142" s="8">
        <v>43961</v>
      </c>
      <c r="B2142" s="34" t="str">
        <f>IFERROR(INDEX('Price Data'!B:B,MATCH(TEXT(A2142,"YYYY-MM-DD"),'Price Data'!A:A,0)),"")</f>
        <v/>
      </c>
      <c r="C2142" s="10" t="str" cm="1">
        <f t="array" ref="C2142">IFERROR(IF(ISNUMBER(B2142),(B2142-INDEX('Price Data'!B:B,MATCH(TEXT(A2142,"YYYY-MM-DD"),'Price Data'!A:A,0)+1))/INDEX('Price Data'!B:B,MATCH(TEXT(A2142,"YYYY-MM-DD"),'Price Data'!A:A,0)+1),""),"")</f>
        <v/>
      </c>
      <c r="D2142" s="34" t="str">
        <f>IFERROR(INDEX('Price Data'!E:E,MATCH(TEXT(A2142,"YYYY-MM-DD"),'Price Data'!D:D,0)),"")</f>
        <v/>
      </c>
      <c r="E2142" s="10" t="str" cm="1">
        <f t="array" ref="E2142">IFERROR(IF(ISNUMBER(D2142),(D2142-INDEX('Price Data'!E:E,MATCH(TEXT(A2142,"YYYY-MM-DD"),'Price Data'!D:D,0)+1))/INDEX('Price Data'!E:E,MATCH(TEXT(A2142,"YYYY-MM-DD"),'Price Data'!D:D,0)+1),""),"")</f>
        <v/>
      </c>
      <c r="F2142" s="34" t="str">
        <f>IFERROR(INDEX('Price Data'!H:H,MATCH(TEXT(A2142,"YYYY-MM-DD"),'Price Data'!G:G,0)),"")</f>
        <v/>
      </c>
      <c r="G2142" s="10" t="str" cm="1">
        <f t="array" ref="G2142">IFERROR(IF(ISNUMBER(F2142),(F2142-INDEX('Price Data'!H:H,MATCH(TEXT(A2142,"YYYY-MM-DD"),'Price Data'!G:G,0)+1))/INDEX('Price Data'!H:H,MATCH(TEXT(A2142,"YYYY-MM-DD"),'Price Data'!G:G,0)+1),""),"")</f>
        <v/>
      </c>
      <c r="H2142" s="34" t="str">
        <f>IFERROR(INDEX('Price Data'!K:K,MATCH(TEXT(A2142,"YYYY-MM-DD"),'Price Data'!J:J,0)),"")</f>
        <v/>
      </c>
      <c r="I2142" s="10" t="str" cm="1">
        <f t="array" ref="I2142">IFERROR(IF(ISNUMBER(H2142),(H2142-INDEX('Price Data'!K:K,MATCH(TEXT(A2142,"YYYY-MM-DD"),'Price Data'!J:J,0)+1))/INDEX('Price Data'!K:K,MATCH(TEXT(A2142,"YYYY-MM-DD"),'Price Data'!J:J,0)+1),""),"")</f>
        <v/>
      </c>
      <c r="J2142" s="34" t="str">
        <f>IFERROR(INDEX('Price Data'!N:N,MATCH(TEXT(A2142,"YYYY-MM-DD"),'Price Data'!M:M,0)),"")</f>
        <v/>
      </c>
      <c r="K2142" s="10" t="str" cm="1">
        <f t="array" ref="K2142">IFERROR(IF(ISNUMBER(J2142),(J2142-INDEX('Price Data'!N:N,MATCH(TEXT(A2142,"YYYY-MM-DD"),'Price Data'!M:M,0)+1))/INDEX('Price Data'!N:N,MATCH(TEXT(A2142,"YYYY-MM-DD"),'Price Data'!M:M,0)+1),""),"")</f>
        <v/>
      </c>
      <c r="L2142" s="34" t="str">
        <f>IFERROR(INDEX('Price Data'!Q:Q,MATCH(TEXT(A2142,"YYYY-MM-DD"),'Price Data'!P:P,0)),"")</f>
        <v/>
      </c>
      <c r="M2142" s="10" t="str" cm="1">
        <f t="array" ref="M2142">IFERROR(IF(ISNUMBER(L2142),(L2142-INDEX('Price Data'!Q:Q,MATCH(TEXT(A2142,"YYYY-MM-DD"),'Price Data'!P:P,0)+1))/INDEX('Price Data'!Q:Q,MATCH(TEXT(A2142,"YYYY-MM-DD"),'Price Data'!P:P,0)+1),""),"")</f>
        <v/>
      </c>
      <c r="N2142" s="34" t="str">
        <f>IFERROR(INDEX('Price Data'!T:T,MATCH(TEXT(A2142,"YYYY-MM-DD"),'Price Data'!S:S,0)),"")</f>
        <v/>
      </c>
      <c r="O2142" s="10" t="str" cm="1">
        <f t="array" ref="O2142">IFERROR(IF(ISNUMBER(N2142),(N2142-INDEX('Price Data'!T:T,MATCH(TEXT(A2142,"YYYY-MM-DD"),'Price Data'!S:S,0)+1))/INDEX('Price Data'!T:T,MATCH(TEXT(A2142,"YYYY-MM-DD"),'Price Data'!S:S,0)+1),""),"")</f>
        <v/>
      </c>
    </row>
    <row r="2143" spans="1:15" x14ac:dyDescent="0.3">
      <c r="A2143" s="8">
        <v>43962</v>
      </c>
      <c r="B2143" s="34">
        <f>IFERROR(INDEX('Price Data'!B:B,MATCH(TEXT(A2143,"YYYY-MM-DD"),'Price Data'!A:A,0)),"")</f>
        <v>17381</v>
      </c>
      <c r="C2143" s="10" cm="1">
        <f t="array" ref="C2143">IFERROR(IF(ISNUMBER(B2143),(B2143-INDEX('Price Data'!B:B,MATCH(TEXT(A2143,"YYYY-MM-DD"),'Price Data'!A:A,0)+1))/INDEX('Price Data'!B:B,MATCH(TEXT(A2143,"YYYY-MM-DD"),'Price Data'!A:A,0)+1),""),"")</f>
        <v>-3.3258787774528356E-3</v>
      </c>
      <c r="D2143" s="34">
        <f>IFERROR(INDEX('Price Data'!E:E,MATCH(TEXT(A2143,"YYYY-MM-DD"),'Price Data'!D:D,0)),"")</f>
        <v>6.62</v>
      </c>
      <c r="E2143" s="10" cm="1">
        <f t="array" ref="E2143">IFERROR(IF(ISNUMBER(D2143),(D2143-INDEX('Price Data'!E:E,MATCH(TEXT(A2143,"YYYY-MM-DD"),'Price Data'!D:D,0)+1))/INDEX('Price Data'!E:E,MATCH(TEXT(A2143,"YYYY-MM-DD"),'Price Data'!D:D,0)+1),""),"")</f>
        <v>6.0790273556231055E-3</v>
      </c>
      <c r="F2143" s="34">
        <f>IFERROR(INDEX('Price Data'!H:H,MATCH(TEXT(A2143,"YYYY-MM-DD"),'Price Data'!G:G,0)),"")</f>
        <v>110</v>
      </c>
      <c r="G2143" s="10" cm="1">
        <f t="array" ref="G2143">IFERROR(IF(ISNUMBER(F2143),(F2143-INDEX('Price Data'!H:H,MATCH(TEXT(A2143,"YYYY-MM-DD"),'Price Data'!G:G,0)+1))/INDEX('Price Data'!H:H,MATCH(TEXT(A2143,"YYYY-MM-DD"),'Price Data'!G:G,0)+1),""),"")</f>
        <v>0</v>
      </c>
      <c r="H2143" s="34">
        <f>IFERROR(INDEX('Price Data'!K:K,MATCH(TEXT(A2143,"YYYY-MM-DD"),'Price Data'!J:J,0)),"")</f>
        <v>1.41</v>
      </c>
      <c r="I2143" s="10" cm="1">
        <f t="array" ref="I2143">IFERROR(IF(ISNUMBER(H2143),(H2143-INDEX('Price Data'!K:K,MATCH(TEXT(A2143,"YYYY-MM-DD"),'Price Data'!J:J,0)+1))/INDEX('Price Data'!K:K,MATCH(TEXT(A2143,"YYYY-MM-DD"),'Price Data'!J:J,0)+1),""),"")</f>
        <v>0</v>
      </c>
      <c r="J2143" s="34">
        <f>IFERROR(INDEX('Price Data'!N:N,MATCH(TEXT(A2143,"YYYY-MM-DD"),'Price Data'!M:M,0)),"")</f>
        <v>1.43</v>
      </c>
      <c r="K2143" s="10" cm="1">
        <f t="array" ref="K2143">IFERROR(IF(ISNUMBER(J2143),(J2143-INDEX('Price Data'!N:N,MATCH(TEXT(A2143,"YYYY-MM-DD"),'Price Data'!M:M,0)+1))/INDEX('Price Data'!N:N,MATCH(TEXT(A2143,"YYYY-MM-DD"),'Price Data'!M:M,0)+1),""),"")</f>
        <v>-1.3793103448275874E-2</v>
      </c>
      <c r="L2143" s="34">
        <f>IFERROR(INDEX('Price Data'!Q:Q,MATCH(TEXT(A2143,"YYYY-MM-DD"),'Price Data'!P:P,0)),"")</f>
        <v>1.1599999999999999</v>
      </c>
      <c r="M2143" s="10" cm="1">
        <f t="array" ref="M2143">IFERROR(IF(ISNUMBER(L2143),(L2143-INDEX('Price Data'!Q:Q,MATCH(TEXT(A2143,"YYYY-MM-DD"),'Price Data'!P:P,0)+1))/INDEX('Price Data'!Q:Q,MATCH(TEXT(A2143,"YYYY-MM-DD"),'Price Data'!P:P,0)+1),""),"")</f>
        <v>8.6956521739130523E-3</v>
      </c>
      <c r="N2143" s="34">
        <f>IFERROR(INDEX('Price Data'!T:T,MATCH(TEXT(A2143,"YYYY-MM-DD"),'Price Data'!S:S,0)),"")</f>
        <v>1.4</v>
      </c>
      <c r="O2143" s="10" cm="1">
        <f t="array" ref="O2143">IFERROR(IF(ISNUMBER(N2143),(N2143-INDEX('Price Data'!T:T,MATCH(TEXT(A2143,"YYYY-MM-DD"),'Price Data'!S:S,0)+1))/INDEX('Price Data'!T:T,MATCH(TEXT(A2143,"YYYY-MM-DD"),'Price Data'!S:S,0)+1),""),"")</f>
        <v>1.449275362318842E-2</v>
      </c>
    </row>
    <row r="2144" spans="1:15" x14ac:dyDescent="0.3">
      <c r="A2144" s="8">
        <v>43963</v>
      </c>
      <c r="B2144" s="34">
        <f>IFERROR(INDEX('Price Data'!B:B,MATCH(TEXT(A2144,"YYYY-MM-DD"),'Price Data'!A:A,0)),"")</f>
        <v>17559</v>
      </c>
      <c r="C2144" s="10" cm="1">
        <f t="array" ref="C2144">IFERROR(IF(ISNUMBER(B2144),(B2144-INDEX('Price Data'!B:B,MATCH(TEXT(A2144,"YYYY-MM-DD"),'Price Data'!A:A,0)+1))/INDEX('Price Data'!B:B,MATCH(TEXT(A2144,"YYYY-MM-DD"),'Price Data'!A:A,0)+1),""),"")</f>
        <v>1.0241067832690869E-2</v>
      </c>
      <c r="D2144" s="34">
        <f>IFERROR(INDEX('Price Data'!E:E,MATCH(TEXT(A2144,"YYYY-MM-DD"),'Price Data'!D:D,0)),"")</f>
        <v>6.66</v>
      </c>
      <c r="E2144" s="10" cm="1">
        <f t="array" ref="E2144">IFERROR(IF(ISNUMBER(D2144),(D2144-INDEX('Price Data'!E:E,MATCH(TEXT(A2144,"YYYY-MM-DD"),'Price Data'!D:D,0)+1))/INDEX('Price Data'!E:E,MATCH(TEXT(A2144,"YYYY-MM-DD"),'Price Data'!D:D,0)+1),""),"")</f>
        <v>6.0422960725075581E-3</v>
      </c>
      <c r="F2144" s="34">
        <f>IFERROR(INDEX('Price Data'!H:H,MATCH(TEXT(A2144,"YYYY-MM-DD"),'Price Data'!G:G,0)),"")</f>
        <v>110.300003</v>
      </c>
      <c r="G2144" s="10" cm="1">
        <f t="array" ref="G2144">IFERROR(IF(ISNUMBER(F2144),(F2144-INDEX('Price Data'!H:H,MATCH(TEXT(A2144,"YYYY-MM-DD"),'Price Data'!G:G,0)+1))/INDEX('Price Data'!H:H,MATCH(TEXT(A2144,"YYYY-MM-DD"),'Price Data'!G:G,0)+1),""),"")</f>
        <v>2.7273000000000345E-3</v>
      </c>
      <c r="H2144" s="34">
        <f>IFERROR(INDEX('Price Data'!K:K,MATCH(TEXT(A2144,"YYYY-MM-DD"),'Price Data'!J:J,0)),"")</f>
        <v>1.42</v>
      </c>
      <c r="I2144" s="10" cm="1">
        <f t="array" ref="I2144">IFERROR(IF(ISNUMBER(H2144),(H2144-INDEX('Price Data'!K:K,MATCH(TEXT(A2144,"YYYY-MM-DD"),'Price Data'!J:J,0)+1))/INDEX('Price Data'!K:K,MATCH(TEXT(A2144,"YYYY-MM-DD"),'Price Data'!J:J,0)+1),""),"")</f>
        <v>7.0921985815602905E-3</v>
      </c>
      <c r="J2144" s="34">
        <f>IFERROR(INDEX('Price Data'!N:N,MATCH(TEXT(A2144,"YYYY-MM-DD"),'Price Data'!M:M,0)),"")</f>
        <v>1.42</v>
      </c>
      <c r="K2144" s="10" cm="1">
        <f t="array" ref="K2144">IFERROR(IF(ISNUMBER(J2144),(J2144-INDEX('Price Data'!N:N,MATCH(TEXT(A2144,"YYYY-MM-DD"),'Price Data'!M:M,0)+1))/INDEX('Price Data'!N:N,MATCH(TEXT(A2144,"YYYY-MM-DD"),'Price Data'!M:M,0)+1),""),"")</f>
        <v>-6.9930069930069999E-3</v>
      </c>
      <c r="L2144" s="34">
        <f>IFERROR(INDEX('Price Data'!Q:Q,MATCH(TEXT(A2144,"YYYY-MM-DD"),'Price Data'!P:P,0)),"")</f>
        <v>1.1499999999999999</v>
      </c>
      <c r="M2144" s="10" cm="1">
        <f t="array" ref="M2144">IFERROR(IF(ISNUMBER(L2144),(L2144-INDEX('Price Data'!Q:Q,MATCH(TEXT(A2144,"YYYY-MM-DD"),'Price Data'!P:P,0)+1))/INDEX('Price Data'!Q:Q,MATCH(TEXT(A2144,"YYYY-MM-DD"),'Price Data'!P:P,0)+1),""),"")</f>
        <v>-8.6206896551724223E-3</v>
      </c>
      <c r="N2144" s="34">
        <f>IFERROR(INDEX('Price Data'!T:T,MATCH(TEXT(A2144,"YYYY-MM-DD"),'Price Data'!S:S,0)),"")</f>
        <v>1.38</v>
      </c>
      <c r="O2144" s="10" cm="1">
        <f t="array" ref="O2144">IFERROR(IF(ISNUMBER(N2144),(N2144-INDEX('Price Data'!T:T,MATCH(TEXT(A2144,"YYYY-MM-DD"),'Price Data'!S:S,0)+1))/INDEX('Price Data'!T:T,MATCH(TEXT(A2144,"YYYY-MM-DD"),'Price Data'!S:S,0)+1),""),"")</f>
        <v>-1.4285714285714299E-2</v>
      </c>
    </row>
    <row r="2145" spans="1:15" x14ac:dyDescent="0.3">
      <c r="A2145" s="8">
        <v>43964</v>
      </c>
      <c r="B2145" s="34">
        <f>IFERROR(INDEX('Price Data'!B:B,MATCH(TEXT(A2145,"YYYY-MM-DD"),'Price Data'!A:A,0)),"")</f>
        <v>17183</v>
      </c>
      <c r="C2145" s="10" cm="1">
        <f t="array" ref="C2145">IFERROR(IF(ISNUMBER(B2145),(B2145-INDEX('Price Data'!B:B,MATCH(TEXT(A2145,"YYYY-MM-DD"),'Price Data'!A:A,0)+1))/INDEX('Price Data'!B:B,MATCH(TEXT(A2145,"YYYY-MM-DD"),'Price Data'!A:A,0)+1),""),"")</f>
        <v>-2.1413520132125975E-2</v>
      </c>
      <c r="D2145" s="34">
        <f>IFERROR(INDEX('Price Data'!E:E,MATCH(TEXT(A2145,"YYYY-MM-DD"),'Price Data'!D:D,0)),"")</f>
        <v>6.4</v>
      </c>
      <c r="E2145" s="10" cm="1">
        <f t="array" ref="E2145">IFERROR(IF(ISNUMBER(D2145),(D2145-INDEX('Price Data'!E:E,MATCH(TEXT(A2145,"YYYY-MM-DD"),'Price Data'!D:D,0)+1))/INDEX('Price Data'!E:E,MATCH(TEXT(A2145,"YYYY-MM-DD"),'Price Data'!D:D,0)+1),""),"")</f>
        <v>-3.9039039039039006E-2</v>
      </c>
      <c r="F2145" s="34">
        <f>IFERROR(INDEX('Price Data'!H:H,MATCH(TEXT(A2145,"YYYY-MM-DD"),'Price Data'!G:G,0)),"")</f>
        <v>111.599998</v>
      </c>
      <c r="G2145" s="10" cm="1">
        <f t="array" ref="G2145">IFERROR(IF(ISNUMBER(F2145),(F2145-INDEX('Price Data'!H:H,MATCH(TEXT(A2145,"YYYY-MM-DD"),'Price Data'!G:G,0)+1))/INDEX('Price Data'!H:H,MATCH(TEXT(A2145,"YYYY-MM-DD"),'Price Data'!G:G,0)+1),""),"")</f>
        <v>1.1785992426491552E-2</v>
      </c>
      <c r="H2145" s="34">
        <f>IFERROR(INDEX('Price Data'!K:K,MATCH(TEXT(A2145,"YYYY-MM-DD"),'Price Data'!J:J,0)),"")</f>
        <v>1.39</v>
      </c>
      <c r="I2145" s="10" cm="1">
        <f t="array" ref="I2145">IFERROR(IF(ISNUMBER(H2145),(H2145-INDEX('Price Data'!K:K,MATCH(TEXT(A2145,"YYYY-MM-DD"),'Price Data'!J:J,0)+1))/INDEX('Price Data'!K:K,MATCH(TEXT(A2145,"YYYY-MM-DD"),'Price Data'!J:J,0)+1),""),"")</f>
        <v>-2.1126760563380302E-2</v>
      </c>
      <c r="J2145" s="34">
        <f>IFERROR(INDEX('Price Data'!N:N,MATCH(TEXT(A2145,"YYYY-MM-DD"),'Price Data'!M:M,0)),"")</f>
        <v>1.37</v>
      </c>
      <c r="K2145" s="10" cm="1">
        <f t="array" ref="K2145">IFERROR(IF(ISNUMBER(J2145),(J2145-INDEX('Price Data'!N:N,MATCH(TEXT(A2145,"YYYY-MM-DD"),'Price Data'!M:M,0)+1))/INDEX('Price Data'!N:N,MATCH(TEXT(A2145,"YYYY-MM-DD"),'Price Data'!M:M,0)+1),""),"")</f>
        <v>-3.521126760563368E-2</v>
      </c>
      <c r="L2145" s="34">
        <f>IFERROR(INDEX('Price Data'!Q:Q,MATCH(TEXT(A2145,"YYYY-MM-DD"),'Price Data'!P:P,0)),"")</f>
        <v>1.1299999999999999</v>
      </c>
      <c r="M2145" s="10" cm="1">
        <f t="array" ref="M2145">IFERROR(IF(ISNUMBER(L2145),(L2145-INDEX('Price Data'!Q:Q,MATCH(TEXT(A2145,"YYYY-MM-DD"),'Price Data'!P:P,0)+1))/INDEX('Price Data'!Q:Q,MATCH(TEXT(A2145,"YYYY-MM-DD"),'Price Data'!P:P,0)+1),""),"")</f>
        <v>-1.7391304347826105E-2</v>
      </c>
      <c r="N2145" s="34">
        <f>IFERROR(INDEX('Price Data'!T:T,MATCH(TEXT(A2145,"YYYY-MM-DD"),'Price Data'!S:S,0)),"")</f>
        <v>1.34</v>
      </c>
      <c r="O2145" s="10" cm="1">
        <f t="array" ref="O2145">IFERROR(IF(ISNUMBER(N2145),(N2145-INDEX('Price Data'!T:T,MATCH(TEXT(A2145,"YYYY-MM-DD"),'Price Data'!S:S,0)+1))/INDEX('Price Data'!T:T,MATCH(TEXT(A2145,"YYYY-MM-DD"),'Price Data'!S:S,0)+1),""),"")</f>
        <v>-2.898550724637668E-2</v>
      </c>
    </row>
    <row r="2146" spans="1:15" x14ac:dyDescent="0.3">
      <c r="A2146" s="8">
        <v>43965</v>
      </c>
      <c r="B2146" s="34">
        <f>IFERROR(INDEX('Price Data'!B:B,MATCH(TEXT(A2146,"YYYY-MM-DD"),'Price Data'!A:A,0)),"")</f>
        <v>16868</v>
      </c>
      <c r="C2146" s="10" cm="1">
        <f t="array" ref="C2146">IFERROR(IF(ISNUMBER(B2146),(B2146-INDEX('Price Data'!B:B,MATCH(TEXT(A2146,"YYYY-MM-DD"),'Price Data'!A:A,0)+1))/INDEX('Price Data'!B:B,MATCH(TEXT(A2146,"YYYY-MM-DD"),'Price Data'!A:A,0)+1),""),"")</f>
        <v>-1.8332072397136703E-2</v>
      </c>
      <c r="D2146" s="34">
        <f>IFERROR(INDEX('Price Data'!E:E,MATCH(TEXT(A2146,"YYYY-MM-DD"),'Price Data'!D:D,0)),"")</f>
        <v>6.28</v>
      </c>
      <c r="E2146" s="10" cm="1">
        <f t="array" ref="E2146">IFERROR(IF(ISNUMBER(D2146),(D2146-INDEX('Price Data'!E:E,MATCH(TEXT(A2146,"YYYY-MM-DD"),'Price Data'!D:D,0)+1))/INDEX('Price Data'!E:E,MATCH(TEXT(A2146,"YYYY-MM-DD"),'Price Data'!D:D,0)+1),""),"")</f>
        <v>-1.8750000000000017E-2</v>
      </c>
      <c r="F2146" s="34">
        <f>IFERROR(INDEX('Price Data'!H:H,MATCH(TEXT(A2146,"YYYY-MM-DD"),'Price Data'!G:G,0)),"")</f>
        <v>111.5</v>
      </c>
      <c r="G2146" s="10" cm="1">
        <f t="array" ref="G2146">IFERROR(IF(ISNUMBER(F2146),(F2146-INDEX('Price Data'!H:H,MATCH(TEXT(A2146,"YYYY-MM-DD"),'Price Data'!G:G,0)+1))/INDEX('Price Data'!H:H,MATCH(TEXT(A2146,"YYYY-MM-DD"),'Price Data'!G:G,0)+1),""),"")</f>
        <v>-8.960394425813463E-4</v>
      </c>
      <c r="H2146" s="34">
        <f>IFERROR(INDEX('Price Data'!K:K,MATCH(TEXT(A2146,"YYYY-MM-DD"),'Price Data'!J:J,0)),"")</f>
        <v>1.38</v>
      </c>
      <c r="I2146" s="10" cm="1">
        <f t="array" ref="I2146">IFERROR(IF(ISNUMBER(H2146),(H2146-INDEX('Price Data'!K:K,MATCH(TEXT(A2146,"YYYY-MM-DD"),'Price Data'!J:J,0)+1))/INDEX('Price Data'!K:K,MATCH(TEXT(A2146,"YYYY-MM-DD"),'Price Data'!J:J,0)+1),""),"")</f>
        <v>-7.1942446043165541E-3</v>
      </c>
      <c r="J2146" s="34">
        <f>IFERROR(INDEX('Price Data'!N:N,MATCH(TEXT(A2146,"YYYY-MM-DD"),'Price Data'!M:M,0)),"")</f>
        <v>1.36</v>
      </c>
      <c r="K2146" s="10" cm="1">
        <f t="array" ref="K2146">IFERROR(IF(ISNUMBER(J2146),(J2146-INDEX('Price Data'!N:N,MATCH(TEXT(A2146,"YYYY-MM-DD"),'Price Data'!M:M,0)+1))/INDEX('Price Data'!N:N,MATCH(TEXT(A2146,"YYYY-MM-DD"),'Price Data'!M:M,0)+1),""),"")</f>
        <v>-7.2992700729927066E-3</v>
      </c>
      <c r="L2146" s="34">
        <f>IFERROR(INDEX('Price Data'!Q:Q,MATCH(TEXT(A2146,"YYYY-MM-DD"),'Price Data'!P:P,0)),"")</f>
        <v>1.1200000000000001</v>
      </c>
      <c r="M2146" s="10" cm="1">
        <f t="array" ref="M2146">IFERROR(IF(ISNUMBER(L2146),(L2146-INDEX('Price Data'!Q:Q,MATCH(TEXT(A2146,"YYYY-MM-DD"),'Price Data'!P:P,0)+1))/INDEX('Price Data'!Q:Q,MATCH(TEXT(A2146,"YYYY-MM-DD"),'Price Data'!P:P,0)+1),""),"")</f>
        <v>-8.8495575221237063E-3</v>
      </c>
      <c r="N2146" s="34">
        <f>IFERROR(INDEX('Price Data'!T:T,MATCH(TEXT(A2146,"YYYY-MM-DD"),'Price Data'!S:S,0)),"")</f>
        <v>1.31</v>
      </c>
      <c r="O2146" s="10" cm="1">
        <f t="array" ref="O2146">IFERROR(IF(ISNUMBER(N2146),(N2146-INDEX('Price Data'!T:T,MATCH(TEXT(A2146,"YYYY-MM-DD"),'Price Data'!S:S,0)+1))/INDEX('Price Data'!T:T,MATCH(TEXT(A2146,"YYYY-MM-DD"),'Price Data'!S:S,0)+1),""),"")</f>
        <v>-2.2388059701492557E-2</v>
      </c>
    </row>
    <row r="2147" spans="1:15" x14ac:dyDescent="0.3">
      <c r="A2147" s="8">
        <v>43966</v>
      </c>
      <c r="B2147" s="34">
        <f>IFERROR(INDEX('Price Data'!B:B,MATCH(TEXT(A2147,"YYYY-MM-DD"),'Price Data'!A:A,0)),"")</f>
        <v>16852</v>
      </c>
      <c r="C2147" s="10" cm="1">
        <f t="array" ref="C2147">IFERROR(IF(ISNUMBER(B2147),(B2147-INDEX('Price Data'!B:B,MATCH(TEXT(A2147,"YYYY-MM-DD"),'Price Data'!A:A,0)+1))/INDEX('Price Data'!B:B,MATCH(TEXT(A2147,"YYYY-MM-DD"),'Price Data'!A:A,0)+1),""),"")</f>
        <v>-9.4854161726345748E-4</v>
      </c>
      <c r="D2147" s="34">
        <f>IFERROR(INDEX('Price Data'!E:E,MATCH(TEXT(A2147,"YYYY-MM-DD"),'Price Data'!D:D,0)),"")</f>
        <v>6.21</v>
      </c>
      <c r="E2147" s="10" cm="1">
        <f t="array" ref="E2147">IFERROR(IF(ISNUMBER(D2147),(D2147-INDEX('Price Data'!E:E,MATCH(TEXT(A2147,"YYYY-MM-DD"),'Price Data'!D:D,0)+1))/INDEX('Price Data'!E:E,MATCH(TEXT(A2147,"YYYY-MM-DD"),'Price Data'!D:D,0)+1),""),"")</f>
        <v>-1.1146496815286669E-2</v>
      </c>
      <c r="F2147" s="34">
        <f>IFERROR(INDEX('Price Data'!H:H,MATCH(TEXT(A2147,"YYYY-MM-DD"),'Price Data'!G:G,0)),"")</f>
        <v>110.099998</v>
      </c>
      <c r="G2147" s="10" cm="1">
        <f t="array" ref="G2147">IFERROR(IF(ISNUMBER(F2147),(F2147-INDEX('Price Data'!H:H,MATCH(TEXT(A2147,"YYYY-MM-DD"),'Price Data'!G:G,0)+1))/INDEX('Price Data'!H:H,MATCH(TEXT(A2147,"YYYY-MM-DD"),'Price Data'!G:G,0)+1),""),"")</f>
        <v>-1.255607174887893E-2</v>
      </c>
      <c r="H2147" s="34">
        <f>IFERROR(INDEX('Price Data'!K:K,MATCH(TEXT(A2147,"YYYY-MM-DD"),'Price Data'!J:J,0)),"")</f>
        <v>1.38</v>
      </c>
      <c r="I2147" s="10" cm="1">
        <f t="array" ref="I2147">IFERROR(IF(ISNUMBER(H2147),(H2147-INDEX('Price Data'!K:K,MATCH(TEXT(A2147,"YYYY-MM-DD"),'Price Data'!J:J,0)+1))/INDEX('Price Data'!K:K,MATCH(TEXT(A2147,"YYYY-MM-DD"),'Price Data'!J:J,0)+1),""),"")</f>
        <v>0</v>
      </c>
      <c r="J2147" s="34">
        <f>IFERROR(INDEX('Price Data'!N:N,MATCH(TEXT(A2147,"YYYY-MM-DD"),'Price Data'!M:M,0)),"")</f>
        <v>1.36</v>
      </c>
      <c r="K2147" s="10" cm="1">
        <f t="array" ref="K2147">IFERROR(IF(ISNUMBER(J2147),(J2147-INDEX('Price Data'!N:N,MATCH(TEXT(A2147,"YYYY-MM-DD"),'Price Data'!M:M,0)+1))/INDEX('Price Data'!N:N,MATCH(TEXT(A2147,"YYYY-MM-DD"),'Price Data'!M:M,0)+1),""),"")</f>
        <v>0</v>
      </c>
      <c r="L2147" s="34">
        <f>IFERROR(INDEX('Price Data'!Q:Q,MATCH(TEXT(A2147,"YYYY-MM-DD"),'Price Data'!P:P,0)),"")</f>
        <v>1.1200000000000001</v>
      </c>
      <c r="M2147" s="10" cm="1">
        <f t="array" ref="M2147">IFERROR(IF(ISNUMBER(L2147),(L2147-INDEX('Price Data'!Q:Q,MATCH(TEXT(A2147,"YYYY-MM-DD"),'Price Data'!P:P,0)+1))/INDEX('Price Data'!Q:Q,MATCH(TEXT(A2147,"YYYY-MM-DD"),'Price Data'!P:P,0)+1),""),"")</f>
        <v>0</v>
      </c>
      <c r="N2147" s="34">
        <f>IFERROR(INDEX('Price Data'!T:T,MATCH(TEXT(A2147,"YYYY-MM-DD"),'Price Data'!S:S,0)),"")</f>
        <v>1.29</v>
      </c>
      <c r="O2147" s="10" cm="1">
        <f t="array" ref="O2147">IFERROR(IF(ISNUMBER(N2147),(N2147-INDEX('Price Data'!T:T,MATCH(TEXT(A2147,"YYYY-MM-DD"),'Price Data'!S:S,0)+1))/INDEX('Price Data'!T:T,MATCH(TEXT(A2147,"YYYY-MM-DD"),'Price Data'!S:S,0)+1),""),"")</f>
        <v>-1.5267175572519097E-2</v>
      </c>
    </row>
    <row r="2148" spans="1:15" x14ac:dyDescent="0.3">
      <c r="A2148" s="8">
        <v>43967</v>
      </c>
      <c r="B2148" s="34" t="str">
        <f>IFERROR(INDEX('Price Data'!B:B,MATCH(TEXT(A2148,"YYYY-MM-DD"),'Price Data'!A:A,0)),"")</f>
        <v/>
      </c>
      <c r="C2148" s="10" t="str" cm="1">
        <f t="array" ref="C2148">IFERROR(IF(ISNUMBER(B2148),(B2148-INDEX('Price Data'!B:B,MATCH(TEXT(A2148,"YYYY-MM-DD"),'Price Data'!A:A,0)+1))/INDEX('Price Data'!B:B,MATCH(TEXT(A2148,"YYYY-MM-DD"),'Price Data'!A:A,0)+1),""),"")</f>
        <v/>
      </c>
      <c r="D2148" s="34" t="str">
        <f>IFERROR(INDEX('Price Data'!E:E,MATCH(TEXT(A2148,"YYYY-MM-DD"),'Price Data'!D:D,0)),"")</f>
        <v/>
      </c>
      <c r="E2148" s="10" t="str" cm="1">
        <f t="array" ref="E2148">IFERROR(IF(ISNUMBER(D2148),(D2148-INDEX('Price Data'!E:E,MATCH(TEXT(A2148,"YYYY-MM-DD"),'Price Data'!D:D,0)+1))/INDEX('Price Data'!E:E,MATCH(TEXT(A2148,"YYYY-MM-DD"),'Price Data'!D:D,0)+1),""),"")</f>
        <v/>
      </c>
      <c r="F2148" s="34" t="str">
        <f>IFERROR(INDEX('Price Data'!H:H,MATCH(TEXT(A2148,"YYYY-MM-DD"),'Price Data'!G:G,0)),"")</f>
        <v/>
      </c>
      <c r="G2148" s="10" t="str" cm="1">
        <f t="array" ref="G2148">IFERROR(IF(ISNUMBER(F2148),(F2148-INDEX('Price Data'!H:H,MATCH(TEXT(A2148,"YYYY-MM-DD"),'Price Data'!G:G,0)+1))/INDEX('Price Data'!H:H,MATCH(TEXT(A2148,"YYYY-MM-DD"),'Price Data'!G:G,0)+1),""),"")</f>
        <v/>
      </c>
      <c r="H2148" s="34" t="str">
        <f>IFERROR(INDEX('Price Data'!K:K,MATCH(TEXT(A2148,"YYYY-MM-DD"),'Price Data'!J:J,0)),"")</f>
        <v/>
      </c>
      <c r="I2148" s="10" t="str" cm="1">
        <f t="array" ref="I2148">IFERROR(IF(ISNUMBER(H2148),(H2148-INDEX('Price Data'!K:K,MATCH(TEXT(A2148,"YYYY-MM-DD"),'Price Data'!J:J,0)+1))/INDEX('Price Data'!K:K,MATCH(TEXT(A2148,"YYYY-MM-DD"),'Price Data'!J:J,0)+1),""),"")</f>
        <v/>
      </c>
      <c r="J2148" s="34" t="str">
        <f>IFERROR(INDEX('Price Data'!N:N,MATCH(TEXT(A2148,"YYYY-MM-DD"),'Price Data'!M:M,0)),"")</f>
        <v/>
      </c>
      <c r="K2148" s="10" t="str" cm="1">
        <f t="array" ref="K2148">IFERROR(IF(ISNUMBER(J2148),(J2148-INDEX('Price Data'!N:N,MATCH(TEXT(A2148,"YYYY-MM-DD"),'Price Data'!M:M,0)+1))/INDEX('Price Data'!N:N,MATCH(TEXT(A2148,"YYYY-MM-DD"),'Price Data'!M:M,0)+1),""),"")</f>
        <v/>
      </c>
      <c r="L2148" s="34" t="str">
        <f>IFERROR(INDEX('Price Data'!Q:Q,MATCH(TEXT(A2148,"YYYY-MM-DD"),'Price Data'!P:P,0)),"")</f>
        <v/>
      </c>
      <c r="M2148" s="10" t="str" cm="1">
        <f t="array" ref="M2148">IFERROR(IF(ISNUMBER(L2148),(L2148-INDEX('Price Data'!Q:Q,MATCH(TEXT(A2148,"YYYY-MM-DD"),'Price Data'!P:P,0)+1))/INDEX('Price Data'!Q:Q,MATCH(TEXT(A2148,"YYYY-MM-DD"),'Price Data'!P:P,0)+1),""),"")</f>
        <v/>
      </c>
      <c r="N2148" s="34" t="str">
        <f>IFERROR(INDEX('Price Data'!T:T,MATCH(TEXT(A2148,"YYYY-MM-DD"),'Price Data'!S:S,0)),"")</f>
        <v/>
      </c>
      <c r="O2148" s="10" t="str" cm="1">
        <f t="array" ref="O2148">IFERROR(IF(ISNUMBER(N2148),(N2148-INDEX('Price Data'!T:T,MATCH(TEXT(A2148,"YYYY-MM-DD"),'Price Data'!S:S,0)+1))/INDEX('Price Data'!T:T,MATCH(TEXT(A2148,"YYYY-MM-DD"),'Price Data'!S:S,0)+1),""),"")</f>
        <v/>
      </c>
    </row>
    <row r="2149" spans="1:15" x14ac:dyDescent="0.3">
      <c r="A2149" s="8">
        <v>43968</v>
      </c>
      <c r="B2149" s="34" t="str">
        <f>IFERROR(INDEX('Price Data'!B:B,MATCH(TEXT(A2149,"YYYY-MM-DD"),'Price Data'!A:A,0)),"")</f>
        <v/>
      </c>
      <c r="C2149" s="10" t="str" cm="1">
        <f t="array" ref="C2149">IFERROR(IF(ISNUMBER(B2149),(B2149-INDEX('Price Data'!B:B,MATCH(TEXT(A2149,"YYYY-MM-DD"),'Price Data'!A:A,0)+1))/INDEX('Price Data'!B:B,MATCH(TEXT(A2149,"YYYY-MM-DD"),'Price Data'!A:A,0)+1),""),"")</f>
        <v/>
      </c>
      <c r="D2149" s="34" t="str">
        <f>IFERROR(INDEX('Price Data'!E:E,MATCH(TEXT(A2149,"YYYY-MM-DD"),'Price Data'!D:D,0)),"")</f>
        <v/>
      </c>
      <c r="E2149" s="10" t="str" cm="1">
        <f t="array" ref="E2149">IFERROR(IF(ISNUMBER(D2149),(D2149-INDEX('Price Data'!E:E,MATCH(TEXT(A2149,"YYYY-MM-DD"),'Price Data'!D:D,0)+1))/INDEX('Price Data'!E:E,MATCH(TEXT(A2149,"YYYY-MM-DD"),'Price Data'!D:D,0)+1),""),"")</f>
        <v/>
      </c>
      <c r="F2149" s="34" t="str">
        <f>IFERROR(INDEX('Price Data'!H:H,MATCH(TEXT(A2149,"YYYY-MM-DD"),'Price Data'!G:G,0)),"")</f>
        <v/>
      </c>
      <c r="G2149" s="10" t="str" cm="1">
        <f t="array" ref="G2149">IFERROR(IF(ISNUMBER(F2149),(F2149-INDEX('Price Data'!H:H,MATCH(TEXT(A2149,"YYYY-MM-DD"),'Price Data'!G:G,0)+1))/INDEX('Price Data'!H:H,MATCH(TEXT(A2149,"YYYY-MM-DD"),'Price Data'!G:G,0)+1),""),"")</f>
        <v/>
      </c>
      <c r="H2149" s="34" t="str">
        <f>IFERROR(INDEX('Price Data'!K:K,MATCH(TEXT(A2149,"YYYY-MM-DD"),'Price Data'!J:J,0)),"")</f>
        <v/>
      </c>
      <c r="I2149" s="10" t="str" cm="1">
        <f t="array" ref="I2149">IFERROR(IF(ISNUMBER(H2149),(H2149-INDEX('Price Data'!K:K,MATCH(TEXT(A2149,"YYYY-MM-DD"),'Price Data'!J:J,0)+1))/INDEX('Price Data'!K:K,MATCH(TEXT(A2149,"YYYY-MM-DD"),'Price Data'!J:J,0)+1),""),"")</f>
        <v/>
      </c>
      <c r="J2149" s="34" t="str">
        <f>IFERROR(INDEX('Price Data'!N:N,MATCH(TEXT(A2149,"YYYY-MM-DD"),'Price Data'!M:M,0)),"")</f>
        <v/>
      </c>
      <c r="K2149" s="10" t="str" cm="1">
        <f t="array" ref="K2149">IFERROR(IF(ISNUMBER(J2149),(J2149-INDEX('Price Data'!N:N,MATCH(TEXT(A2149,"YYYY-MM-DD"),'Price Data'!M:M,0)+1))/INDEX('Price Data'!N:N,MATCH(TEXT(A2149,"YYYY-MM-DD"),'Price Data'!M:M,0)+1),""),"")</f>
        <v/>
      </c>
      <c r="L2149" s="34" t="str">
        <f>IFERROR(INDEX('Price Data'!Q:Q,MATCH(TEXT(A2149,"YYYY-MM-DD"),'Price Data'!P:P,0)),"")</f>
        <v/>
      </c>
      <c r="M2149" s="10" t="str" cm="1">
        <f t="array" ref="M2149">IFERROR(IF(ISNUMBER(L2149),(L2149-INDEX('Price Data'!Q:Q,MATCH(TEXT(A2149,"YYYY-MM-DD"),'Price Data'!P:P,0)+1))/INDEX('Price Data'!Q:Q,MATCH(TEXT(A2149,"YYYY-MM-DD"),'Price Data'!P:P,0)+1),""),"")</f>
        <v/>
      </c>
      <c r="N2149" s="34" t="str">
        <f>IFERROR(INDEX('Price Data'!T:T,MATCH(TEXT(A2149,"YYYY-MM-DD"),'Price Data'!S:S,0)),"")</f>
        <v/>
      </c>
      <c r="O2149" s="10" t="str" cm="1">
        <f t="array" ref="O2149">IFERROR(IF(ISNUMBER(N2149),(N2149-INDEX('Price Data'!T:T,MATCH(TEXT(A2149,"YYYY-MM-DD"),'Price Data'!S:S,0)+1))/INDEX('Price Data'!T:T,MATCH(TEXT(A2149,"YYYY-MM-DD"),'Price Data'!S:S,0)+1),""),"")</f>
        <v/>
      </c>
    </row>
    <row r="2150" spans="1:15" x14ac:dyDescent="0.3">
      <c r="A2150" s="8">
        <v>43969</v>
      </c>
      <c r="B2150" s="34">
        <f>IFERROR(INDEX('Price Data'!B:B,MATCH(TEXT(A2150,"YYYY-MM-DD"),'Price Data'!A:A,0)),"")</f>
        <v>17401</v>
      </c>
      <c r="C2150" s="10" cm="1">
        <f t="array" ref="C2150">IFERROR(IF(ISNUMBER(B2150),(B2150-INDEX('Price Data'!B:B,MATCH(TEXT(A2150,"YYYY-MM-DD"),'Price Data'!A:A,0)+1))/INDEX('Price Data'!B:B,MATCH(TEXT(A2150,"YYYY-MM-DD"),'Price Data'!A:A,0)+1),""),"")</f>
        <v>3.2577735580346545E-2</v>
      </c>
      <c r="D2150" s="34">
        <f>IFERROR(INDEX('Price Data'!E:E,MATCH(TEXT(A2150,"YYYY-MM-DD"),'Price Data'!D:D,0)),"")</f>
        <v>6.58</v>
      </c>
      <c r="E2150" s="10" cm="1">
        <f t="array" ref="E2150">IFERROR(IF(ISNUMBER(D2150),(D2150-INDEX('Price Data'!E:E,MATCH(TEXT(A2150,"YYYY-MM-DD"),'Price Data'!D:D,0)+1))/INDEX('Price Data'!E:E,MATCH(TEXT(A2150,"YYYY-MM-DD"),'Price Data'!D:D,0)+1),""),"")</f>
        <v>5.9581320450885683E-2</v>
      </c>
      <c r="F2150" s="34">
        <f>IFERROR(INDEX('Price Data'!H:H,MATCH(TEXT(A2150,"YYYY-MM-DD"),'Price Data'!G:G,0)),"")</f>
        <v>110.900002</v>
      </c>
      <c r="G2150" s="10" cm="1">
        <f t="array" ref="G2150">IFERROR(IF(ISNUMBER(F2150),(F2150-INDEX('Price Data'!H:H,MATCH(TEXT(A2150,"YYYY-MM-DD"),'Price Data'!G:G,0)+1))/INDEX('Price Data'!H:H,MATCH(TEXT(A2150,"YYYY-MM-DD"),'Price Data'!G:G,0)+1),""),"")</f>
        <v>7.2661581701391241E-3</v>
      </c>
      <c r="H2150" s="34">
        <f>IFERROR(INDEX('Price Data'!K:K,MATCH(TEXT(A2150,"YYYY-MM-DD"),'Price Data'!J:J,0)),"")</f>
        <v>1.45</v>
      </c>
      <c r="I2150" s="10" cm="1">
        <f t="array" ref="I2150">IFERROR(IF(ISNUMBER(H2150),(H2150-INDEX('Price Data'!K:K,MATCH(TEXT(A2150,"YYYY-MM-DD"),'Price Data'!J:J,0)+1))/INDEX('Price Data'!K:K,MATCH(TEXT(A2150,"YYYY-MM-DD"),'Price Data'!J:J,0)+1),""),"")</f>
        <v>5.0724637681159472E-2</v>
      </c>
      <c r="J2150" s="34">
        <f>IFERROR(INDEX('Price Data'!N:N,MATCH(TEXT(A2150,"YYYY-MM-DD"),'Price Data'!M:M,0)),"")</f>
        <v>1.38</v>
      </c>
      <c r="K2150" s="10" cm="1">
        <f t="array" ref="K2150">IFERROR(IF(ISNUMBER(J2150),(J2150-INDEX('Price Data'!N:N,MATCH(TEXT(A2150,"YYYY-MM-DD"),'Price Data'!M:M,0)+1))/INDEX('Price Data'!N:N,MATCH(TEXT(A2150,"YYYY-MM-DD"),'Price Data'!M:M,0)+1),""),"")</f>
        <v>1.4705882352941025E-2</v>
      </c>
      <c r="L2150" s="34">
        <f>IFERROR(INDEX('Price Data'!Q:Q,MATCH(TEXT(A2150,"YYYY-MM-DD"),'Price Data'!P:P,0)),"")</f>
        <v>1.17</v>
      </c>
      <c r="M2150" s="10" cm="1">
        <f t="array" ref="M2150">IFERROR(IF(ISNUMBER(L2150),(L2150-INDEX('Price Data'!Q:Q,MATCH(TEXT(A2150,"YYYY-MM-DD"),'Price Data'!P:P,0)+1))/INDEX('Price Data'!Q:Q,MATCH(TEXT(A2150,"YYYY-MM-DD"),'Price Data'!P:P,0)+1),""),"")</f>
        <v>4.4642857142856977E-2</v>
      </c>
      <c r="N2150" s="34">
        <f>IFERROR(INDEX('Price Data'!T:T,MATCH(TEXT(A2150,"YYYY-MM-DD"),'Price Data'!S:S,0)),"")</f>
        <v>1.31</v>
      </c>
      <c r="O2150" s="10" cm="1">
        <f t="array" ref="O2150">IFERROR(IF(ISNUMBER(N2150),(N2150-INDEX('Price Data'!T:T,MATCH(TEXT(A2150,"YYYY-MM-DD"),'Price Data'!S:S,0)+1))/INDEX('Price Data'!T:T,MATCH(TEXT(A2150,"YYYY-MM-DD"),'Price Data'!S:S,0)+1),""),"")</f>
        <v>1.5503875968992262E-2</v>
      </c>
    </row>
    <row r="2151" spans="1:15" x14ac:dyDescent="0.3">
      <c r="A2151" s="8">
        <v>43970</v>
      </c>
      <c r="B2151" s="34">
        <f>IFERROR(INDEX('Price Data'!B:B,MATCH(TEXT(A2151,"YYYY-MM-DD"),'Price Data'!A:A,0)),"")</f>
        <v>17035</v>
      </c>
      <c r="C2151" s="10" cm="1">
        <f t="array" ref="C2151">IFERROR(IF(ISNUMBER(B2151),(B2151-INDEX('Price Data'!B:B,MATCH(TEXT(A2151,"YYYY-MM-DD"),'Price Data'!A:A,0)+1))/INDEX('Price Data'!B:B,MATCH(TEXT(A2151,"YYYY-MM-DD"),'Price Data'!A:A,0)+1),""),"")</f>
        <v>-2.1033273949773001E-2</v>
      </c>
      <c r="D2151" s="34">
        <f>IFERROR(INDEX('Price Data'!E:E,MATCH(TEXT(A2151,"YYYY-MM-DD"),'Price Data'!D:D,0)),"")</f>
        <v>6.49</v>
      </c>
      <c r="E2151" s="10" cm="1">
        <f t="array" ref="E2151">IFERROR(IF(ISNUMBER(D2151),(D2151-INDEX('Price Data'!E:E,MATCH(TEXT(A2151,"YYYY-MM-DD"),'Price Data'!D:D,0)+1))/INDEX('Price Data'!E:E,MATCH(TEXT(A2151,"YYYY-MM-DD"),'Price Data'!D:D,0)+1),""),"")</f>
        <v>-1.3677811550151953E-2</v>
      </c>
      <c r="F2151" s="34">
        <f>IFERROR(INDEX('Price Data'!H:H,MATCH(TEXT(A2151,"YYYY-MM-DD"),'Price Data'!G:G,0)),"")</f>
        <v>104.199997</v>
      </c>
      <c r="G2151" s="10" cm="1">
        <f t="array" ref="G2151">IFERROR(IF(ISNUMBER(F2151),(F2151-INDEX('Price Data'!H:H,MATCH(TEXT(A2151,"YYYY-MM-DD"),'Price Data'!G:G,0)+1))/INDEX('Price Data'!H:H,MATCH(TEXT(A2151,"YYYY-MM-DD"),'Price Data'!G:G,0)+1),""),"")</f>
        <v>-6.0414832093510736E-2</v>
      </c>
      <c r="H2151" s="34">
        <f>IFERROR(INDEX('Price Data'!K:K,MATCH(TEXT(A2151,"YYYY-MM-DD"),'Price Data'!J:J,0)),"")</f>
        <v>1.43</v>
      </c>
      <c r="I2151" s="10" cm="1">
        <f t="array" ref="I2151">IFERROR(IF(ISNUMBER(H2151),(H2151-INDEX('Price Data'!K:K,MATCH(TEXT(A2151,"YYYY-MM-DD"),'Price Data'!J:J,0)+1))/INDEX('Price Data'!K:K,MATCH(TEXT(A2151,"YYYY-MM-DD"),'Price Data'!J:J,0)+1),""),"")</f>
        <v>-1.3793103448275874E-2</v>
      </c>
      <c r="J2151" s="34">
        <f>IFERROR(INDEX('Price Data'!N:N,MATCH(TEXT(A2151,"YYYY-MM-DD"),'Price Data'!M:M,0)),"")</f>
        <v>1.31</v>
      </c>
      <c r="K2151" s="10" cm="1">
        <f t="array" ref="K2151">IFERROR(IF(ISNUMBER(J2151),(J2151-INDEX('Price Data'!N:N,MATCH(TEXT(A2151,"YYYY-MM-DD"),'Price Data'!M:M,0)+1))/INDEX('Price Data'!N:N,MATCH(TEXT(A2151,"YYYY-MM-DD"),'Price Data'!M:M,0)+1),""),"")</f>
        <v>-5.0724637681159306E-2</v>
      </c>
      <c r="L2151" s="34">
        <f>IFERROR(INDEX('Price Data'!Q:Q,MATCH(TEXT(A2151,"YYYY-MM-DD"),'Price Data'!P:P,0)),"")</f>
        <v>1.08</v>
      </c>
      <c r="M2151" s="10" cm="1">
        <f t="array" ref="M2151">IFERROR(IF(ISNUMBER(L2151),(L2151-INDEX('Price Data'!Q:Q,MATCH(TEXT(A2151,"YYYY-MM-DD"),'Price Data'!P:P,0)+1))/INDEX('Price Data'!Q:Q,MATCH(TEXT(A2151,"YYYY-MM-DD"),'Price Data'!P:P,0)+1),""),"")</f>
        <v>-7.6923076923076802E-2</v>
      </c>
      <c r="N2151" s="34">
        <f>IFERROR(INDEX('Price Data'!T:T,MATCH(TEXT(A2151,"YYYY-MM-DD"),'Price Data'!S:S,0)),"")</f>
        <v>1.25</v>
      </c>
      <c r="O2151" s="10" cm="1">
        <f t="array" ref="O2151">IFERROR(IF(ISNUMBER(N2151),(N2151-INDEX('Price Data'!T:T,MATCH(TEXT(A2151,"YYYY-MM-DD"),'Price Data'!S:S,0)+1))/INDEX('Price Data'!T:T,MATCH(TEXT(A2151,"YYYY-MM-DD"),'Price Data'!S:S,0)+1),""),"")</f>
        <v>-4.5801526717557293E-2</v>
      </c>
    </row>
    <row r="2152" spans="1:15" x14ac:dyDescent="0.3">
      <c r="A2152" s="8">
        <v>43971</v>
      </c>
      <c r="B2152" s="34">
        <f>IFERROR(INDEX('Price Data'!B:B,MATCH(TEXT(A2152,"YYYY-MM-DD"),'Price Data'!A:A,0)),"")</f>
        <v>17213</v>
      </c>
      <c r="C2152" s="10" cm="1">
        <f t="array" ref="C2152">IFERROR(IF(ISNUMBER(B2152),(B2152-INDEX('Price Data'!B:B,MATCH(TEXT(A2152,"YYYY-MM-DD"),'Price Data'!A:A,0)+1))/INDEX('Price Data'!B:B,MATCH(TEXT(A2152,"YYYY-MM-DD"),'Price Data'!A:A,0)+1),""),"")</f>
        <v>1.0449075432932199E-2</v>
      </c>
      <c r="D2152" s="34">
        <f>IFERROR(INDEX('Price Data'!E:E,MATCH(TEXT(A2152,"YYYY-MM-DD"),'Price Data'!D:D,0)),"")</f>
        <v>6.53</v>
      </c>
      <c r="E2152" s="10" cm="1">
        <f t="array" ref="E2152">IFERROR(IF(ISNUMBER(D2152),(D2152-INDEX('Price Data'!E:E,MATCH(TEXT(A2152,"YYYY-MM-DD"),'Price Data'!D:D,0)+1))/INDEX('Price Data'!E:E,MATCH(TEXT(A2152,"YYYY-MM-DD"),'Price Data'!D:D,0)+1),""),"")</f>
        <v>6.1633281972265077E-3</v>
      </c>
      <c r="F2152" s="34">
        <f>IFERROR(INDEX('Price Data'!H:H,MATCH(TEXT(A2152,"YYYY-MM-DD"),'Price Data'!G:G,0)),"")</f>
        <v>102.800003</v>
      </c>
      <c r="G2152" s="10" cm="1">
        <f t="array" ref="G2152">IFERROR(IF(ISNUMBER(F2152),(F2152-INDEX('Price Data'!H:H,MATCH(TEXT(A2152,"YYYY-MM-DD"),'Price Data'!G:G,0)+1))/INDEX('Price Data'!H:H,MATCH(TEXT(A2152,"YYYY-MM-DD"),'Price Data'!G:G,0)+1),""),"")</f>
        <v>-1.3435643381064516E-2</v>
      </c>
      <c r="H2152" s="34">
        <f>IFERROR(INDEX('Price Data'!K:K,MATCH(TEXT(A2152,"YYYY-MM-DD"),'Price Data'!J:J,0)),"")</f>
        <v>1.44</v>
      </c>
      <c r="I2152" s="10" cm="1">
        <f t="array" ref="I2152">IFERROR(IF(ISNUMBER(H2152),(H2152-INDEX('Price Data'!K:K,MATCH(TEXT(A2152,"YYYY-MM-DD"),'Price Data'!J:J,0)+1))/INDEX('Price Data'!K:K,MATCH(TEXT(A2152,"YYYY-MM-DD"),'Price Data'!J:J,0)+1),""),"")</f>
        <v>6.9930069930069999E-3</v>
      </c>
      <c r="J2152" s="34">
        <f>IFERROR(INDEX('Price Data'!N:N,MATCH(TEXT(A2152,"YYYY-MM-DD"),'Price Data'!M:M,0)),"")</f>
        <v>1.29</v>
      </c>
      <c r="K2152" s="10" cm="1">
        <f t="array" ref="K2152">IFERROR(IF(ISNUMBER(J2152),(J2152-INDEX('Price Data'!N:N,MATCH(TEXT(A2152,"YYYY-MM-DD"),'Price Data'!M:M,0)+1))/INDEX('Price Data'!N:N,MATCH(TEXT(A2152,"YYYY-MM-DD"),'Price Data'!M:M,0)+1),""),"")</f>
        <v>-1.5267175572519097E-2</v>
      </c>
      <c r="L2152" s="34">
        <f>IFERROR(INDEX('Price Data'!Q:Q,MATCH(TEXT(A2152,"YYYY-MM-DD"),'Price Data'!P:P,0)),"")</f>
        <v>1.08</v>
      </c>
      <c r="M2152" s="10" cm="1">
        <f t="array" ref="M2152">IFERROR(IF(ISNUMBER(L2152),(L2152-INDEX('Price Data'!Q:Q,MATCH(TEXT(A2152,"YYYY-MM-DD"),'Price Data'!P:P,0)+1))/INDEX('Price Data'!Q:Q,MATCH(TEXT(A2152,"YYYY-MM-DD"),'Price Data'!P:P,0)+1),""),"")</f>
        <v>0</v>
      </c>
      <c r="N2152" s="34">
        <f>IFERROR(INDEX('Price Data'!T:T,MATCH(TEXT(A2152,"YYYY-MM-DD"),'Price Data'!S:S,0)),"")</f>
        <v>1.25</v>
      </c>
      <c r="O2152" s="10" cm="1">
        <f t="array" ref="O2152">IFERROR(IF(ISNUMBER(N2152),(N2152-INDEX('Price Data'!T:T,MATCH(TEXT(A2152,"YYYY-MM-DD"),'Price Data'!S:S,0)+1))/INDEX('Price Data'!T:T,MATCH(TEXT(A2152,"YYYY-MM-DD"),'Price Data'!S:S,0)+1),""),"")</f>
        <v>0</v>
      </c>
    </row>
    <row r="2153" spans="1:15" x14ac:dyDescent="0.3">
      <c r="A2153" s="8">
        <v>43972</v>
      </c>
      <c r="B2153" s="34">
        <f>IFERROR(INDEX('Price Data'!B:B,MATCH(TEXT(A2153,"YYYY-MM-DD"),'Price Data'!A:A,0)),"")</f>
        <v>17087</v>
      </c>
      <c r="C2153" s="10" cm="1">
        <f t="array" ref="C2153">IFERROR(IF(ISNUMBER(B2153),(B2153-INDEX('Price Data'!B:B,MATCH(TEXT(A2153,"YYYY-MM-DD"),'Price Data'!A:A,0)+1))/INDEX('Price Data'!B:B,MATCH(TEXT(A2153,"YYYY-MM-DD"),'Price Data'!A:A,0)+1),""),"")</f>
        <v>-7.3200488003253355E-3</v>
      </c>
      <c r="D2153" s="34">
        <f>IFERROR(INDEX('Price Data'!E:E,MATCH(TEXT(A2153,"YYYY-MM-DD"),'Price Data'!D:D,0)),"")</f>
        <v>6.45</v>
      </c>
      <c r="E2153" s="10" cm="1">
        <f t="array" ref="E2153">IFERROR(IF(ISNUMBER(D2153),(D2153-INDEX('Price Data'!E:E,MATCH(TEXT(A2153,"YYYY-MM-DD"),'Price Data'!D:D,0)+1))/INDEX('Price Data'!E:E,MATCH(TEXT(A2153,"YYYY-MM-DD"),'Price Data'!D:D,0)+1),""),"")</f>
        <v>-1.2251148545176121E-2</v>
      </c>
      <c r="F2153" s="34">
        <f>IFERROR(INDEX('Price Data'!H:H,MATCH(TEXT(A2153,"YYYY-MM-DD"),'Price Data'!G:G,0)),"")</f>
        <v>101.400002</v>
      </c>
      <c r="G2153" s="10" cm="1">
        <f t="array" ref="G2153">IFERROR(IF(ISNUMBER(F2153),(F2153-INDEX('Price Data'!H:H,MATCH(TEXT(A2153,"YYYY-MM-DD"),'Price Data'!G:G,0)+1))/INDEX('Price Data'!H:H,MATCH(TEXT(A2153,"YYYY-MM-DD"),'Price Data'!G:G,0)+1),""),"")</f>
        <v>-1.3618686372995565E-2</v>
      </c>
      <c r="H2153" s="34">
        <f>IFERROR(INDEX('Price Data'!K:K,MATCH(TEXT(A2153,"YYYY-MM-DD"),'Price Data'!J:J,0)),"")</f>
        <v>1.42</v>
      </c>
      <c r="I2153" s="10" cm="1">
        <f t="array" ref="I2153">IFERROR(IF(ISNUMBER(H2153),(H2153-INDEX('Price Data'!K:K,MATCH(TEXT(A2153,"YYYY-MM-DD"),'Price Data'!J:J,0)+1))/INDEX('Price Data'!K:K,MATCH(TEXT(A2153,"YYYY-MM-DD"),'Price Data'!J:J,0)+1),""),"")</f>
        <v>-1.3888888888888902E-2</v>
      </c>
      <c r="J2153" s="34">
        <f>IFERROR(INDEX('Price Data'!N:N,MATCH(TEXT(A2153,"YYYY-MM-DD"),'Price Data'!M:M,0)),"")</f>
        <v>1.26</v>
      </c>
      <c r="K2153" s="10" cm="1">
        <f t="array" ref="K2153">IFERROR(IF(ISNUMBER(J2153),(J2153-INDEX('Price Data'!N:N,MATCH(TEXT(A2153,"YYYY-MM-DD"),'Price Data'!M:M,0)+1))/INDEX('Price Data'!N:N,MATCH(TEXT(A2153,"YYYY-MM-DD"),'Price Data'!M:M,0)+1),""),"")</f>
        <v>-2.3255813953488393E-2</v>
      </c>
      <c r="L2153" s="34">
        <f>IFERROR(INDEX('Price Data'!Q:Q,MATCH(TEXT(A2153,"YYYY-MM-DD"),'Price Data'!P:P,0)),"")</f>
        <v>1.04</v>
      </c>
      <c r="M2153" s="10" cm="1">
        <f t="array" ref="M2153">IFERROR(IF(ISNUMBER(L2153),(L2153-INDEX('Price Data'!Q:Q,MATCH(TEXT(A2153,"YYYY-MM-DD"),'Price Data'!P:P,0)+1))/INDEX('Price Data'!Q:Q,MATCH(TEXT(A2153,"YYYY-MM-DD"),'Price Data'!P:P,0)+1),""),"")</f>
        <v>-3.703703703703707E-2</v>
      </c>
      <c r="N2153" s="34">
        <f>IFERROR(INDEX('Price Data'!T:T,MATCH(TEXT(A2153,"YYYY-MM-DD"),'Price Data'!S:S,0)),"")</f>
        <v>1.23</v>
      </c>
      <c r="O2153" s="10" cm="1">
        <f t="array" ref="O2153">IFERROR(IF(ISNUMBER(N2153),(N2153-INDEX('Price Data'!T:T,MATCH(TEXT(A2153,"YYYY-MM-DD"),'Price Data'!S:S,0)+1))/INDEX('Price Data'!T:T,MATCH(TEXT(A2153,"YYYY-MM-DD"),'Price Data'!S:S,0)+1),""),"")</f>
        <v>-1.6000000000000014E-2</v>
      </c>
    </row>
    <row r="2154" spans="1:15" x14ac:dyDescent="0.3">
      <c r="A2154" s="8">
        <v>43973</v>
      </c>
      <c r="B2154" s="34">
        <f>IFERROR(INDEX('Price Data'!B:B,MATCH(TEXT(A2154,"YYYY-MM-DD"),'Price Data'!A:A,0)),"")</f>
        <v>17316</v>
      </c>
      <c r="C2154" s="10" cm="1">
        <f t="array" ref="C2154">IFERROR(IF(ISNUMBER(B2154),(B2154-INDEX('Price Data'!B:B,MATCH(TEXT(A2154,"YYYY-MM-DD"),'Price Data'!A:A,0)+1))/INDEX('Price Data'!B:B,MATCH(TEXT(A2154,"YYYY-MM-DD"),'Price Data'!A:A,0)+1),""),"")</f>
        <v>1.3402001521624627E-2</v>
      </c>
      <c r="D2154" s="34">
        <f>IFERROR(INDEX('Price Data'!E:E,MATCH(TEXT(A2154,"YYYY-MM-DD"),'Price Data'!D:D,0)),"")</f>
        <v>6.73</v>
      </c>
      <c r="E2154" s="10" cm="1">
        <f t="array" ref="E2154">IFERROR(IF(ISNUMBER(D2154),(D2154-INDEX('Price Data'!E:E,MATCH(TEXT(A2154,"YYYY-MM-DD"),'Price Data'!D:D,0)+1))/INDEX('Price Data'!E:E,MATCH(TEXT(A2154,"YYYY-MM-DD"),'Price Data'!D:D,0)+1),""),"")</f>
        <v>4.3410852713178329E-2</v>
      </c>
      <c r="F2154" s="34">
        <f>IFERROR(INDEX('Price Data'!H:H,MATCH(TEXT(A2154,"YYYY-MM-DD"),'Price Data'!G:G,0)),"")</f>
        <v>102.400002</v>
      </c>
      <c r="G2154" s="10" cm="1">
        <f t="array" ref="G2154">IFERROR(IF(ISNUMBER(F2154),(F2154-INDEX('Price Data'!H:H,MATCH(TEXT(A2154,"YYYY-MM-DD"),'Price Data'!G:G,0)+1))/INDEX('Price Data'!H:H,MATCH(TEXT(A2154,"YYYY-MM-DD"),'Price Data'!G:G,0)+1),""),"")</f>
        <v>9.8619327443405774E-3</v>
      </c>
      <c r="H2154" s="34">
        <f>IFERROR(INDEX('Price Data'!K:K,MATCH(TEXT(A2154,"YYYY-MM-DD"),'Price Data'!J:J,0)),"")</f>
        <v>1.44</v>
      </c>
      <c r="I2154" s="10" cm="1">
        <f t="array" ref="I2154">IFERROR(IF(ISNUMBER(H2154),(H2154-INDEX('Price Data'!K:K,MATCH(TEXT(A2154,"YYYY-MM-DD"),'Price Data'!J:J,0)+1))/INDEX('Price Data'!K:K,MATCH(TEXT(A2154,"YYYY-MM-DD"),'Price Data'!J:J,0)+1),""),"")</f>
        <v>1.4084507042253534E-2</v>
      </c>
      <c r="J2154" s="34">
        <f>IFERROR(INDEX('Price Data'!N:N,MATCH(TEXT(A2154,"YYYY-MM-DD"),'Price Data'!M:M,0)),"")</f>
        <v>1.26</v>
      </c>
      <c r="K2154" s="10" cm="1">
        <f t="array" ref="K2154">IFERROR(IF(ISNUMBER(J2154),(J2154-INDEX('Price Data'!N:N,MATCH(TEXT(A2154,"YYYY-MM-DD"),'Price Data'!M:M,0)+1))/INDEX('Price Data'!N:N,MATCH(TEXT(A2154,"YYYY-MM-DD"),'Price Data'!M:M,0)+1),""),"")</f>
        <v>0</v>
      </c>
      <c r="L2154" s="34">
        <f>IFERROR(INDEX('Price Data'!Q:Q,MATCH(TEXT(A2154,"YYYY-MM-DD"),'Price Data'!P:P,0)),"")</f>
        <v>1.05</v>
      </c>
      <c r="M2154" s="10" cm="1">
        <f t="array" ref="M2154">IFERROR(IF(ISNUMBER(L2154),(L2154-INDEX('Price Data'!Q:Q,MATCH(TEXT(A2154,"YYYY-MM-DD"),'Price Data'!P:P,0)+1))/INDEX('Price Data'!Q:Q,MATCH(TEXT(A2154,"YYYY-MM-DD"),'Price Data'!P:P,0)+1),""),"")</f>
        <v>9.6153846153846229E-3</v>
      </c>
      <c r="N2154" s="34">
        <f>IFERROR(INDEX('Price Data'!T:T,MATCH(TEXT(A2154,"YYYY-MM-DD"),'Price Data'!S:S,0)),"")</f>
        <v>1.22</v>
      </c>
      <c r="O2154" s="10" cm="1">
        <f t="array" ref="O2154">IFERROR(IF(ISNUMBER(N2154),(N2154-INDEX('Price Data'!T:T,MATCH(TEXT(A2154,"YYYY-MM-DD"),'Price Data'!S:S,0)+1))/INDEX('Price Data'!T:T,MATCH(TEXT(A2154,"YYYY-MM-DD"),'Price Data'!S:S,0)+1),""),"")</f>
        <v>-8.1300813008130159E-3</v>
      </c>
    </row>
    <row r="2155" spans="1:15" x14ac:dyDescent="0.3">
      <c r="A2155" s="8">
        <v>43974</v>
      </c>
      <c r="B2155" s="34" t="str">
        <f>IFERROR(INDEX('Price Data'!B:B,MATCH(TEXT(A2155,"YYYY-MM-DD"),'Price Data'!A:A,0)),"")</f>
        <v/>
      </c>
      <c r="C2155" s="10" t="str" cm="1">
        <f t="array" ref="C2155">IFERROR(IF(ISNUMBER(B2155),(B2155-INDEX('Price Data'!B:B,MATCH(TEXT(A2155,"YYYY-MM-DD"),'Price Data'!A:A,0)+1))/INDEX('Price Data'!B:B,MATCH(TEXT(A2155,"YYYY-MM-DD"),'Price Data'!A:A,0)+1),""),"")</f>
        <v/>
      </c>
      <c r="D2155" s="34" t="str">
        <f>IFERROR(INDEX('Price Data'!E:E,MATCH(TEXT(A2155,"YYYY-MM-DD"),'Price Data'!D:D,0)),"")</f>
        <v/>
      </c>
      <c r="E2155" s="10" t="str" cm="1">
        <f t="array" ref="E2155">IFERROR(IF(ISNUMBER(D2155),(D2155-INDEX('Price Data'!E:E,MATCH(TEXT(A2155,"YYYY-MM-DD"),'Price Data'!D:D,0)+1))/INDEX('Price Data'!E:E,MATCH(TEXT(A2155,"YYYY-MM-DD"),'Price Data'!D:D,0)+1),""),"")</f>
        <v/>
      </c>
      <c r="F2155" s="34" t="str">
        <f>IFERROR(INDEX('Price Data'!H:H,MATCH(TEXT(A2155,"YYYY-MM-DD"),'Price Data'!G:G,0)),"")</f>
        <v/>
      </c>
      <c r="G2155" s="10" t="str" cm="1">
        <f t="array" ref="G2155">IFERROR(IF(ISNUMBER(F2155),(F2155-INDEX('Price Data'!H:H,MATCH(TEXT(A2155,"YYYY-MM-DD"),'Price Data'!G:G,0)+1))/INDEX('Price Data'!H:H,MATCH(TEXT(A2155,"YYYY-MM-DD"),'Price Data'!G:G,0)+1),""),"")</f>
        <v/>
      </c>
      <c r="H2155" s="34" t="str">
        <f>IFERROR(INDEX('Price Data'!K:K,MATCH(TEXT(A2155,"YYYY-MM-DD"),'Price Data'!J:J,0)),"")</f>
        <v/>
      </c>
      <c r="I2155" s="10" t="str" cm="1">
        <f t="array" ref="I2155">IFERROR(IF(ISNUMBER(H2155),(H2155-INDEX('Price Data'!K:K,MATCH(TEXT(A2155,"YYYY-MM-DD"),'Price Data'!J:J,0)+1))/INDEX('Price Data'!K:K,MATCH(TEXT(A2155,"YYYY-MM-DD"),'Price Data'!J:J,0)+1),""),"")</f>
        <v/>
      </c>
      <c r="J2155" s="34" t="str">
        <f>IFERROR(INDEX('Price Data'!N:N,MATCH(TEXT(A2155,"YYYY-MM-DD"),'Price Data'!M:M,0)),"")</f>
        <v/>
      </c>
      <c r="K2155" s="10" t="str" cm="1">
        <f t="array" ref="K2155">IFERROR(IF(ISNUMBER(J2155),(J2155-INDEX('Price Data'!N:N,MATCH(TEXT(A2155,"YYYY-MM-DD"),'Price Data'!M:M,0)+1))/INDEX('Price Data'!N:N,MATCH(TEXT(A2155,"YYYY-MM-DD"),'Price Data'!M:M,0)+1),""),"")</f>
        <v/>
      </c>
      <c r="L2155" s="34" t="str">
        <f>IFERROR(INDEX('Price Data'!Q:Q,MATCH(TEXT(A2155,"YYYY-MM-DD"),'Price Data'!P:P,0)),"")</f>
        <v/>
      </c>
      <c r="M2155" s="10" t="str" cm="1">
        <f t="array" ref="M2155">IFERROR(IF(ISNUMBER(L2155),(L2155-INDEX('Price Data'!Q:Q,MATCH(TEXT(A2155,"YYYY-MM-DD"),'Price Data'!P:P,0)+1))/INDEX('Price Data'!Q:Q,MATCH(TEXT(A2155,"YYYY-MM-DD"),'Price Data'!P:P,0)+1),""),"")</f>
        <v/>
      </c>
      <c r="N2155" s="34" t="str">
        <f>IFERROR(INDEX('Price Data'!T:T,MATCH(TEXT(A2155,"YYYY-MM-DD"),'Price Data'!S:S,0)),"")</f>
        <v/>
      </c>
      <c r="O2155" s="10" t="str" cm="1">
        <f t="array" ref="O2155">IFERROR(IF(ISNUMBER(N2155),(N2155-INDEX('Price Data'!T:T,MATCH(TEXT(A2155,"YYYY-MM-DD"),'Price Data'!S:S,0)+1))/INDEX('Price Data'!T:T,MATCH(TEXT(A2155,"YYYY-MM-DD"),'Price Data'!S:S,0)+1),""),"")</f>
        <v/>
      </c>
    </row>
    <row r="2156" spans="1:15" x14ac:dyDescent="0.3">
      <c r="A2156" s="8">
        <v>43975</v>
      </c>
      <c r="B2156" s="34" t="str">
        <f>IFERROR(INDEX('Price Data'!B:B,MATCH(TEXT(A2156,"YYYY-MM-DD"),'Price Data'!A:A,0)),"")</f>
        <v/>
      </c>
      <c r="C2156" s="10" t="str" cm="1">
        <f t="array" ref="C2156">IFERROR(IF(ISNUMBER(B2156),(B2156-INDEX('Price Data'!B:B,MATCH(TEXT(A2156,"YYYY-MM-DD"),'Price Data'!A:A,0)+1))/INDEX('Price Data'!B:B,MATCH(TEXT(A2156,"YYYY-MM-DD"),'Price Data'!A:A,0)+1),""),"")</f>
        <v/>
      </c>
      <c r="D2156" s="34" t="str">
        <f>IFERROR(INDEX('Price Data'!E:E,MATCH(TEXT(A2156,"YYYY-MM-DD"),'Price Data'!D:D,0)),"")</f>
        <v/>
      </c>
      <c r="E2156" s="10" t="str" cm="1">
        <f t="array" ref="E2156">IFERROR(IF(ISNUMBER(D2156),(D2156-INDEX('Price Data'!E:E,MATCH(TEXT(A2156,"YYYY-MM-DD"),'Price Data'!D:D,0)+1))/INDEX('Price Data'!E:E,MATCH(TEXT(A2156,"YYYY-MM-DD"),'Price Data'!D:D,0)+1),""),"")</f>
        <v/>
      </c>
      <c r="F2156" s="34" t="str">
        <f>IFERROR(INDEX('Price Data'!H:H,MATCH(TEXT(A2156,"YYYY-MM-DD"),'Price Data'!G:G,0)),"")</f>
        <v/>
      </c>
      <c r="G2156" s="10" t="str" cm="1">
        <f t="array" ref="G2156">IFERROR(IF(ISNUMBER(F2156),(F2156-INDEX('Price Data'!H:H,MATCH(TEXT(A2156,"YYYY-MM-DD"),'Price Data'!G:G,0)+1))/INDEX('Price Data'!H:H,MATCH(TEXT(A2156,"YYYY-MM-DD"),'Price Data'!G:G,0)+1),""),"")</f>
        <v/>
      </c>
      <c r="H2156" s="34" t="str">
        <f>IFERROR(INDEX('Price Data'!K:K,MATCH(TEXT(A2156,"YYYY-MM-DD"),'Price Data'!J:J,0)),"")</f>
        <v/>
      </c>
      <c r="I2156" s="10" t="str" cm="1">
        <f t="array" ref="I2156">IFERROR(IF(ISNUMBER(H2156),(H2156-INDEX('Price Data'!K:K,MATCH(TEXT(A2156,"YYYY-MM-DD"),'Price Data'!J:J,0)+1))/INDEX('Price Data'!K:K,MATCH(TEXT(A2156,"YYYY-MM-DD"),'Price Data'!J:J,0)+1),""),"")</f>
        <v/>
      </c>
      <c r="J2156" s="34" t="str">
        <f>IFERROR(INDEX('Price Data'!N:N,MATCH(TEXT(A2156,"YYYY-MM-DD"),'Price Data'!M:M,0)),"")</f>
        <v/>
      </c>
      <c r="K2156" s="10" t="str" cm="1">
        <f t="array" ref="K2156">IFERROR(IF(ISNUMBER(J2156),(J2156-INDEX('Price Data'!N:N,MATCH(TEXT(A2156,"YYYY-MM-DD"),'Price Data'!M:M,0)+1))/INDEX('Price Data'!N:N,MATCH(TEXT(A2156,"YYYY-MM-DD"),'Price Data'!M:M,0)+1),""),"")</f>
        <v/>
      </c>
      <c r="L2156" s="34" t="str">
        <f>IFERROR(INDEX('Price Data'!Q:Q,MATCH(TEXT(A2156,"YYYY-MM-DD"),'Price Data'!P:P,0)),"")</f>
        <v/>
      </c>
      <c r="M2156" s="10" t="str" cm="1">
        <f t="array" ref="M2156">IFERROR(IF(ISNUMBER(L2156),(L2156-INDEX('Price Data'!Q:Q,MATCH(TEXT(A2156,"YYYY-MM-DD"),'Price Data'!P:P,0)+1))/INDEX('Price Data'!Q:Q,MATCH(TEXT(A2156,"YYYY-MM-DD"),'Price Data'!P:P,0)+1),""),"")</f>
        <v/>
      </c>
      <c r="N2156" s="34" t="str">
        <f>IFERROR(INDEX('Price Data'!T:T,MATCH(TEXT(A2156,"YYYY-MM-DD"),'Price Data'!S:S,0)),"")</f>
        <v/>
      </c>
      <c r="O2156" s="10" t="str" cm="1">
        <f t="array" ref="O2156">IFERROR(IF(ISNUMBER(N2156),(N2156-INDEX('Price Data'!T:T,MATCH(TEXT(A2156,"YYYY-MM-DD"),'Price Data'!S:S,0)+1))/INDEX('Price Data'!T:T,MATCH(TEXT(A2156,"YYYY-MM-DD"),'Price Data'!S:S,0)+1),""),"")</f>
        <v/>
      </c>
    </row>
    <row r="2157" spans="1:15" x14ac:dyDescent="0.3">
      <c r="A2157" s="8">
        <v>43976</v>
      </c>
      <c r="B2157" s="34">
        <f>IFERROR(INDEX('Price Data'!B:B,MATCH(TEXT(A2157,"YYYY-MM-DD"),'Price Data'!A:A,0)),"")</f>
        <v>17596</v>
      </c>
      <c r="C2157" s="10" cm="1">
        <f t="array" ref="C2157">IFERROR(IF(ISNUMBER(B2157),(B2157-INDEX('Price Data'!B:B,MATCH(TEXT(A2157,"YYYY-MM-DD"),'Price Data'!A:A,0)+1))/INDEX('Price Data'!B:B,MATCH(TEXT(A2157,"YYYY-MM-DD"),'Price Data'!A:A,0)+1),""),"")</f>
        <v>1.617001617001617E-2</v>
      </c>
      <c r="D2157" s="34">
        <f>IFERROR(INDEX('Price Data'!E:E,MATCH(TEXT(A2157,"YYYY-MM-DD"),'Price Data'!D:D,0)),"")</f>
        <v>6.77</v>
      </c>
      <c r="E2157" s="10" cm="1">
        <f t="array" ref="E2157">IFERROR(IF(ISNUMBER(D2157),(D2157-INDEX('Price Data'!E:E,MATCH(TEXT(A2157,"YYYY-MM-DD"),'Price Data'!D:D,0)+1))/INDEX('Price Data'!E:E,MATCH(TEXT(A2157,"YYYY-MM-DD"),'Price Data'!D:D,0)+1),""),"")</f>
        <v>5.9435364041603485E-3</v>
      </c>
      <c r="F2157" s="34">
        <f>IFERROR(INDEX('Price Data'!H:H,MATCH(TEXT(A2157,"YYYY-MM-DD"),'Price Data'!G:G,0)),"")</f>
        <v>102</v>
      </c>
      <c r="G2157" s="10" cm="1">
        <f t="array" ref="G2157">IFERROR(IF(ISNUMBER(F2157),(F2157-INDEX('Price Data'!H:H,MATCH(TEXT(A2157,"YYYY-MM-DD"),'Price Data'!G:G,0)+1))/INDEX('Price Data'!H:H,MATCH(TEXT(A2157,"YYYY-MM-DD"),'Price Data'!G:G,0)+1),""),"")</f>
        <v>-3.9062694549556812E-3</v>
      </c>
      <c r="H2157" s="34">
        <f>IFERROR(INDEX('Price Data'!K:K,MATCH(TEXT(A2157,"YYYY-MM-DD"),'Price Data'!J:J,0)),"")</f>
        <v>1.46</v>
      </c>
      <c r="I2157" s="10" cm="1">
        <f t="array" ref="I2157">IFERROR(IF(ISNUMBER(H2157),(H2157-INDEX('Price Data'!K:K,MATCH(TEXT(A2157,"YYYY-MM-DD"),'Price Data'!J:J,0)+1))/INDEX('Price Data'!K:K,MATCH(TEXT(A2157,"YYYY-MM-DD"),'Price Data'!J:J,0)+1),""),"")</f>
        <v>1.3888888888888902E-2</v>
      </c>
      <c r="J2157" s="34">
        <f>IFERROR(INDEX('Price Data'!N:N,MATCH(TEXT(A2157,"YYYY-MM-DD"),'Price Data'!M:M,0)),"")</f>
        <v>1.27</v>
      </c>
      <c r="K2157" s="10" cm="1">
        <f t="array" ref="K2157">IFERROR(IF(ISNUMBER(J2157),(J2157-INDEX('Price Data'!N:N,MATCH(TEXT(A2157,"YYYY-MM-DD"),'Price Data'!M:M,0)+1))/INDEX('Price Data'!N:N,MATCH(TEXT(A2157,"YYYY-MM-DD"),'Price Data'!M:M,0)+1),""),"")</f>
        <v>7.936507936507943E-3</v>
      </c>
      <c r="L2157" s="34">
        <f>IFERROR(INDEX('Price Data'!Q:Q,MATCH(TEXT(A2157,"YYYY-MM-DD"),'Price Data'!P:P,0)),"")</f>
        <v>1.06</v>
      </c>
      <c r="M2157" s="10" cm="1">
        <f t="array" ref="M2157">IFERROR(IF(ISNUMBER(L2157),(L2157-INDEX('Price Data'!Q:Q,MATCH(TEXT(A2157,"YYYY-MM-DD"),'Price Data'!P:P,0)+1))/INDEX('Price Data'!Q:Q,MATCH(TEXT(A2157,"YYYY-MM-DD"),'Price Data'!P:P,0)+1),""),"")</f>
        <v>9.5238095238095316E-3</v>
      </c>
      <c r="N2157" s="34">
        <f>IFERROR(INDEX('Price Data'!T:T,MATCH(TEXT(A2157,"YYYY-MM-DD"),'Price Data'!S:S,0)),"")</f>
        <v>1.21</v>
      </c>
      <c r="O2157" s="10" cm="1">
        <f t="array" ref="O2157">IFERROR(IF(ISNUMBER(N2157),(N2157-INDEX('Price Data'!T:T,MATCH(TEXT(A2157,"YYYY-MM-DD"),'Price Data'!S:S,0)+1))/INDEX('Price Data'!T:T,MATCH(TEXT(A2157,"YYYY-MM-DD"),'Price Data'!S:S,0)+1),""),"")</f>
        <v>-8.1967213114754172E-3</v>
      </c>
    </row>
    <row r="2158" spans="1:15" x14ac:dyDescent="0.3">
      <c r="A2158" s="8">
        <v>43977</v>
      </c>
      <c r="B2158" s="34">
        <f>IFERROR(INDEX('Price Data'!B:B,MATCH(TEXT(A2158,"YYYY-MM-DD"),'Price Data'!A:A,0)),"")</f>
        <v>17860</v>
      </c>
      <c r="C2158" s="10" cm="1">
        <f t="array" ref="C2158">IFERROR(IF(ISNUMBER(B2158),(B2158-INDEX('Price Data'!B:B,MATCH(TEXT(A2158,"YYYY-MM-DD"),'Price Data'!A:A,0)+1))/INDEX('Price Data'!B:B,MATCH(TEXT(A2158,"YYYY-MM-DD"),'Price Data'!A:A,0)+1),""),"")</f>
        <v>1.5003409865878609E-2</v>
      </c>
      <c r="D2158" s="34">
        <f>IFERROR(INDEX('Price Data'!E:E,MATCH(TEXT(A2158,"YYYY-MM-DD"),'Price Data'!D:D,0)),"")</f>
        <v>7.07</v>
      </c>
      <c r="E2158" s="10" cm="1">
        <f t="array" ref="E2158">IFERROR(IF(ISNUMBER(D2158),(D2158-INDEX('Price Data'!E:E,MATCH(TEXT(A2158,"YYYY-MM-DD"),'Price Data'!D:D,0)+1))/INDEX('Price Data'!E:E,MATCH(TEXT(A2158,"YYYY-MM-DD"),'Price Data'!D:D,0)+1),""),"")</f>
        <v>4.4313146233382679E-2</v>
      </c>
      <c r="F2158" s="34">
        <f>IFERROR(INDEX('Price Data'!H:H,MATCH(TEXT(A2158,"YYYY-MM-DD"),'Price Data'!G:G,0)),"")</f>
        <v>105</v>
      </c>
      <c r="G2158" s="10" cm="1">
        <f t="array" ref="G2158">IFERROR(IF(ISNUMBER(F2158),(F2158-INDEX('Price Data'!H:H,MATCH(TEXT(A2158,"YYYY-MM-DD"),'Price Data'!G:G,0)+1))/INDEX('Price Data'!H:H,MATCH(TEXT(A2158,"YYYY-MM-DD"),'Price Data'!G:G,0)+1),""),"")</f>
        <v>2.9411764705882353E-2</v>
      </c>
      <c r="H2158" s="34">
        <f>IFERROR(INDEX('Price Data'!K:K,MATCH(TEXT(A2158,"YYYY-MM-DD"),'Price Data'!J:J,0)),"")</f>
        <v>1.5</v>
      </c>
      <c r="I2158" s="10" cm="1">
        <f t="array" ref="I2158">IFERROR(IF(ISNUMBER(H2158),(H2158-INDEX('Price Data'!K:K,MATCH(TEXT(A2158,"YYYY-MM-DD"),'Price Data'!J:J,0)+1))/INDEX('Price Data'!K:K,MATCH(TEXT(A2158,"YYYY-MM-DD"),'Price Data'!J:J,0)+1),""),"")</f>
        <v>2.7397260273972629E-2</v>
      </c>
      <c r="J2158" s="34">
        <f>IFERROR(INDEX('Price Data'!N:N,MATCH(TEXT(A2158,"YYYY-MM-DD"),'Price Data'!M:M,0)),"")</f>
        <v>1.4</v>
      </c>
      <c r="K2158" s="10" cm="1">
        <f t="array" ref="K2158">IFERROR(IF(ISNUMBER(J2158),(J2158-INDEX('Price Data'!N:N,MATCH(TEXT(A2158,"YYYY-MM-DD"),'Price Data'!M:M,0)+1))/INDEX('Price Data'!N:N,MATCH(TEXT(A2158,"YYYY-MM-DD"),'Price Data'!M:M,0)+1),""),"")</f>
        <v>0.10236220472440936</v>
      </c>
      <c r="L2158" s="34">
        <f>IFERROR(INDEX('Price Data'!Q:Q,MATCH(TEXT(A2158,"YYYY-MM-DD"),'Price Data'!P:P,0)),"")</f>
        <v>1.1100000000000001</v>
      </c>
      <c r="M2158" s="10" cm="1">
        <f t="array" ref="M2158">IFERROR(IF(ISNUMBER(L2158),(L2158-INDEX('Price Data'!Q:Q,MATCH(TEXT(A2158,"YYYY-MM-DD"),'Price Data'!P:P,0)+1))/INDEX('Price Data'!Q:Q,MATCH(TEXT(A2158,"YYYY-MM-DD"),'Price Data'!P:P,0)+1),""),"")</f>
        <v>4.7169811320754755E-2</v>
      </c>
      <c r="N2158" s="34">
        <f>IFERROR(INDEX('Price Data'!T:T,MATCH(TEXT(A2158,"YYYY-MM-DD"),'Price Data'!S:S,0)),"")</f>
        <v>1.31</v>
      </c>
      <c r="O2158" s="10" cm="1">
        <f t="array" ref="O2158">IFERROR(IF(ISNUMBER(N2158),(N2158-INDEX('Price Data'!T:T,MATCH(TEXT(A2158,"YYYY-MM-DD"),'Price Data'!S:S,0)+1))/INDEX('Price Data'!T:T,MATCH(TEXT(A2158,"YYYY-MM-DD"),'Price Data'!S:S,0)+1),""),"")</f>
        <v>8.2644628099173625E-2</v>
      </c>
    </row>
    <row r="2159" spans="1:15" x14ac:dyDescent="0.3">
      <c r="A2159" s="8">
        <v>43978</v>
      </c>
      <c r="B2159" s="34">
        <f>IFERROR(INDEX('Price Data'!B:B,MATCH(TEXT(A2159,"YYYY-MM-DD"),'Price Data'!A:A,0)),"")</f>
        <v>17910</v>
      </c>
      <c r="C2159" s="10" cm="1">
        <f t="array" ref="C2159">IFERROR(IF(ISNUMBER(B2159),(B2159-INDEX('Price Data'!B:B,MATCH(TEXT(A2159,"YYYY-MM-DD"),'Price Data'!A:A,0)+1))/INDEX('Price Data'!B:B,MATCH(TEXT(A2159,"YYYY-MM-DD"),'Price Data'!A:A,0)+1),""),"")</f>
        <v>2.7995520716685329E-3</v>
      </c>
      <c r="D2159" s="34">
        <f>IFERROR(INDEX('Price Data'!E:E,MATCH(TEXT(A2159,"YYYY-MM-DD"),'Price Data'!D:D,0)),"")</f>
        <v>7.4</v>
      </c>
      <c r="E2159" s="10" cm="1">
        <f t="array" ref="E2159">IFERROR(IF(ISNUMBER(D2159),(D2159-INDEX('Price Data'!E:E,MATCH(TEXT(A2159,"YYYY-MM-DD"),'Price Data'!D:D,0)+1))/INDEX('Price Data'!E:E,MATCH(TEXT(A2159,"YYYY-MM-DD"),'Price Data'!D:D,0)+1),""),"")</f>
        <v>4.6676096181046685E-2</v>
      </c>
      <c r="F2159" s="34">
        <f>IFERROR(INDEX('Price Data'!H:H,MATCH(TEXT(A2159,"YYYY-MM-DD"),'Price Data'!G:G,0)),"")</f>
        <v>109.800003</v>
      </c>
      <c r="G2159" s="10" cm="1">
        <f t="array" ref="G2159">IFERROR(IF(ISNUMBER(F2159),(F2159-INDEX('Price Data'!H:H,MATCH(TEXT(A2159,"YYYY-MM-DD"),'Price Data'!G:G,0)+1))/INDEX('Price Data'!H:H,MATCH(TEXT(A2159,"YYYY-MM-DD"),'Price Data'!G:G,0)+1),""),"")</f>
        <v>4.5714314285714319E-2</v>
      </c>
      <c r="H2159" s="34">
        <f>IFERROR(INDEX('Price Data'!K:K,MATCH(TEXT(A2159,"YYYY-MM-DD"),'Price Data'!J:J,0)),"")</f>
        <v>1.54</v>
      </c>
      <c r="I2159" s="10" cm="1">
        <f t="array" ref="I2159">IFERROR(IF(ISNUMBER(H2159),(H2159-INDEX('Price Data'!K:K,MATCH(TEXT(A2159,"YYYY-MM-DD"),'Price Data'!J:J,0)+1))/INDEX('Price Data'!K:K,MATCH(TEXT(A2159,"YYYY-MM-DD"),'Price Data'!J:J,0)+1),""),"")</f>
        <v>2.6666666666666689E-2</v>
      </c>
      <c r="J2159" s="34">
        <f>IFERROR(INDEX('Price Data'!N:N,MATCH(TEXT(A2159,"YYYY-MM-DD"),'Price Data'!M:M,0)),"")</f>
        <v>1.45</v>
      </c>
      <c r="K2159" s="10" cm="1">
        <f t="array" ref="K2159">IFERROR(IF(ISNUMBER(J2159),(J2159-INDEX('Price Data'!N:N,MATCH(TEXT(A2159,"YYYY-MM-DD"),'Price Data'!M:M,0)+1))/INDEX('Price Data'!N:N,MATCH(TEXT(A2159,"YYYY-MM-DD"),'Price Data'!M:M,0)+1),""),"")</f>
        <v>3.5714285714285747E-2</v>
      </c>
      <c r="L2159" s="34">
        <f>IFERROR(INDEX('Price Data'!Q:Q,MATCH(TEXT(A2159,"YYYY-MM-DD"),'Price Data'!P:P,0)),"")</f>
        <v>1.1200000000000001</v>
      </c>
      <c r="M2159" s="10" cm="1">
        <f t="array" ref="M2159">IFERROR(IF(ISNUMBER(L2159),(L2159-INDEX('Price Data'!Q:Q,MATCH(TEXT(A2159,"YYYY-MM-DD"),'Price Data'!P:P,0)+1))/INDEX('Price Data'!Q:Q,MATCH(TEXT(A2159,"YYYY-MM-DD"),'Price Data'!P:P,0)+1),""),"")</f>
        <v>9.0090090090090159E-3</v>
      </c>
      <c r="N2159" s="34">
        <f>IFERROR(INDEX('Price Data'!T:T,MATCH(TEXT(A2159,"YYYY-MM-DD"),'Price Data'!S:S,0)),"")</f>
        <v>1.32</v>
      </c>
      <c r="O2159" s="10" cm="1">
        <f t="array" ref="O2159">IFERROR(IF(ISNUMBER(N2159),(N2159-INDEX('Price Data'!T:T,MATCH(TEXT(A2159,"YYYY-MM-DD"),'Price Data'!S:S,0)+1))/INDEX('Price Data'!T:T,MATCH(TEXT(A2159,"YYYY-MM-DD"),'Price Data'!S:S,0)+1),""),"")</f>
        <v>7.6335877862595486E-3</v>
      </c>
    </row>
    <row r="2160" spans="1:15" x14ac:dyDescent="0.3">
      <c r="A2160" s="8">
        <v>43979</v>
      </c>
      <c r="B2160" s="34">
        <f>IFERROR(INDEX('Price Data'!B:B,MATCH(TEXT(A2160,"YYYY-MM-DD"),'Price Data'!A:A,0)),"")</f>
        <v>18351</v>
      </c>
      <c r="C2160" s="10" cm="1">
        <f t="array" ref="C2160">IFERROR(IF(ISNUMBER(B2160),(B2160-INDEX('Price Data'!B:B,MATCH(TEXT(A2160,"YYYY-MM-DD"),'Price Data'!A:A,0)+1))/INDEX('Price Data'!B:B,MATCH(TEXT(A2160,"YYYY-MM-DD"),'Price Data'!A:A,0)+1),""),"")</f>
        <v>2.4623115577889446E-2</v>
      </c>
      <c r="D2160" s="34">
        <f>IFERROR(INDEX('Price Data'!E:E,MATCH(TEXT(A2160,"YYYY-MM-DD"),'Price Data'!D:D,0)),"")</f>
        <v>7.67</v>
      </c>
      <c r="E2160" s="10" cm="1">
        <f t="array" ref="E2160">IFERROR(IF(ISNUMBER(D2160),(D2160-INDEX('Price Data'!E:E,MATCH(TEXT(A2160,"YYYY-MM-DD"),'Price Data'!D:D,0)+1))/INDEX('Price Data'!E:E,MATCH(TEXT(A2160,"YYYY-MM-DD"),'Price Data'!D:D,0)+1),""),"")</f>
        <v>3.6486486486486426E-2</v>
      </c>
      <c r="F2160" s="34">
        <f>IFERROR(INDEX('Price Data'!H:H,MATCH(TEXT(A2160,"YYYY-MM-DD"),'Price Data'!G:G,0)),"")</f>
        <v>116.5</v>
      </c>
      <c r="G2160" s="10" cm="1">
        <f t="array" ref="G2160">IFERROR(IF(ISNUMBER(F2160),(F2160-INDEX('Price Data'!H:H,MATCH(TEXT(A2160,"YYYY-MM-DD"),'Price Data'!G:G,0)+1))/INDEX('Price Data'!H:H,MATCH(TEXT(A2160,"YYYY-MM-DD"),'Price Data'!G:G,0)+1),""),"")</f>
        <v>6.1020007440254771E-2</v>
      </c>
      <c r="H2160" s="34">
        <f>IFERROR(INDEX('Price Data'!K:K,MATCH(TEXT(A2160,"YYYY-MM-DD"),'Price Data'!J:J,0)),"")</f>
        <v>1.56</v>
      </c>
      <c r="I2160" s="10" cm="1">
        <f t="array" ref="I2160">IFERROR(IF(ISNUMBER(H2160),(H2160-INDEX('Price Data'!K:K,MATCH(TEXT(A2160,"YYYY-MM-DD"),'Price Data'!J:J,0)+1))/INDEX('Price Data'!K:K,MATCH(TEXT(A2160,"YYYY-MM-DD"),'Price Data'!J:J,0)+1),""),"")</f>
        <v>1.2987012987012998E-2</v>
      </c>
      <c r="J2160" s="34">
        <f>IFERROR(INDEX('Price Data'!N:N,MATCH(TEXT(A2160,"YYYY-MM-DD"),'Price Data'!M:M,0)),"")</f>
        <v>1.51</v>
      </c>
      <c r="K2160" s="10" cm="1">
        <f t="array" ref="K2160">IFERROR(IF(ISNUMBER(J2160),(J2160-INDEX('Price Data'!N:N,MATCH(TEXT(A2160,"YYYY-MM-DD"),'Price Data'!M:M,0)+1))/INDEX('Price Data'!N:N,MATCH(TEXT(A2160,"YYYY-MM-DD"),'Price Data'!M:M,0)+1),""),"")</f>
        <v>4.1379310344827627E-2</v>
      </c>
      <c r="L2160" s="34">
        <f>IFERROR(INDEX('Price Data'!Q:Q,MATCH(TEXT(A2160,"YYYY-MM-DD"),'Price Data'!P:P,0)),"")</f>
        <v>1.1599999999999999</v>
      </c>
      <c r="M2160" s="10" cm="1">
        <f t="array" ref="M2160">IFERROR(IF(ISNUMBER(L2160),(L2160-INDEX('Price Data'!Q:Q,MATCH(TEXT(A2160,"YYYY-MM-DD"),'Price Data'!P:P,0)+1))/INDEX('Price Data'!Q:Q,MATCH(TEXT(A2160,"YYYY-MM-DD"),'Price Data'!P:P,0)+1),""),"")</f>
        <v>3.5714285714285546E-2</v>
      </c>
      <c r="N2160" s="34">
        <f>IFERROR(INDEX('Price Data'!T:T,MATCH(TEXT(A2160,"YYYY-MM-DD"),'Price Data'!S:S,0)),"")</f>
        <v>1.4</v>
      </c>
      <c r="O2160" s="10" cm="1">
        <f t="array" ref="O2160">IFERROR(IF(ISNUMBER(N2160),(N2160-INDEX('Price Data'!T:T,MATCH(TEXT(A2160,"YYYY-MM-DD"),'Price Data'!S:S,0)+1))/INDEX('Price Data'!T:T,MATCH(TEXT(A2160,"YYYY-MM-DD"),'Price Data'!S:S,0)+1),""),"")</f>
        <v>6.060606060606049E-2</v>
      </c>
    </row>
    <row r="2161" spans="1:15" x14ac:dyDescent="0.3">
      <c r="A2161" s="8">
        <v>43980</v>
      </c>
      <c r="B2161" s="34">
        <f>IFERROR(INDEX('Price Data'!B:B,MATCH(TEXT(A2161,"YYYY-MM-DD"),'Price Data'!A:A,0)),"")</f>
        <v>18198</v>
      </c>
      <c r="C2161" s="10" cm="1">
        <f t="array" ref="C2161">IFERROR(IF(ISNUMBER(B2161),(B2161-INDEX('Price Data'!B:B,MATCH(TEXT(A2161,"YYYY-MM-DD"),'Price Data'!A:A,0)+1))/INDEX('Price Data'!B:B,MATCH(TEXT(A2161,"YYYY-MM-DD"),'Price Data'!A:A,0)+1),""),"")</f>
        <v>-8.3374203040706227E-3</v>
      </c>
      <c r="D2161" s="34">
        <f>IFERROR(INDEX('Price Data'!E:E,MATCH(TEXT(A2161,"YYYY-MM-DD"),'Price Data'!D:D,0)),"")</f>
        <v>7.67</v>
      </c>
      <c r="E2161" s="10" cm="1">
        <f t="array" ref="E2161">IFERROR(IF(ISNUMBER(D2161),(D2161-INDEX('Price Data'!E:E,MATCH(TEXT(A2161,"YYYY-MM-DD"),'Price Data'!D:D,0)+1))/INDEX('Price Data'!E:E,MATCH(TEXT(A2161,"YYYY-MM-DD"),'Price Data'!D:D,0)+1),""),"")</f>
        <v>0</v>
      </c>
      <c r="F2161" s="34">
        <f>IFERROR(INDEX('Price Data'!H:H,MATCH(TEXT(A2161,"YYYY-MM-DD"),'Price Data'!G:G,0)),"")</f>
        <v>131.5</v>
      </c>
      <c r="G2161" s="10" cm="1">
        <f t="array" ref="G2161">IFERROR(IF(ISNUMBER(F2161),(F2161-INDEX('Price Data'!H:H,MATCH(TEXT(A2161,"YYYY-MM-DD"),'Price Data'!G:G,0)+1))/INDEX('Price Data'!H:H,MATCH(TEXT(A2161,"YYYY-MM-DD"),'Price Data'!G:G,0)+1),""),"")</f>
        <v>0.12875536480686695</v>
      </c>
      <c r="H2161" s="34">
        <f>IFERROR(INDEX('Price Data'!K:K,MATCH(TEXT(A2161,"YYYY-MM-DD"),'Price Data'!J:J,0)),"")</f>
        <v>1.55</v>
      </c>
      <c r="I2161" s="10" cm="1">
        <f t="array" ref="I2161">IFERROR(IF(ISNUMBER(H2161),(H2161-INDEX('Price Data'!K:K,MATCH(TEXT(A2161,"YYYY-MM-DD"),'Price Data'!J:J,0)+1))/INDEX('Price Data'!K:K,MATCH(TEXT(A2161,"YYYY-MM-DD"),'Price Data'!J:J,0)+1),""),"")</f>
        <v>-6.4102564102564161E-3</v>
      </c>
      <c r="J2161" s="34">
        <f>IFERROR(INDEX('Price Data'!N:N,MATCH(TEXT(A2161,"YYYY-MM-DD"),'Price Data'!M:M,0)),"")</f>
        <v>1.45</v>
      </c>
      <c r="K2161" s="10" cm="1">
        <f t="array" ref="K2161">IFERROR(IF(ISNUMBER(J2161),(J2161-INDEX('Price Data'!N:N,MATCH(TEXT(A2161,"YYYY-MM-DD"),'Price Data'!M:M,0)+1))/INDEX('Price Data'!N:N,MATCH(TEXT(A2161,"YYYY-MM-DD"),'Price Data'!M:M,0)+1),""),"")</f>
        <v>-3.9735099337748381E-2</v>
      </c>
      <c r="L2161" s="34">
        <f>IFERROR(INDEX('Price Data'!Q:Q,MATCH(TEXT(A2161,"YYYY-MM-DD"),'Price Data'!P:P,0)),"")</f>
        <v>1.1499999999999999</v>
      </c>
      <c r="M2161" s="10" cm="1">
        <f t="array" ref="M2161">IFERROR(IF(ISNUMBER(L2161),(L2161-INDEX('Price Data'!Q:Q,MATCH(TEXT(A2161,"YYYY-MM-DD"),'Price Data'!P:P,0)+1))/INDEX('Price Data'!Q:Q,MATCH(TEXT(A2161,"YYYY-MM-DD"),'Price Data'!P:P,0)+1),""),"")</f>
        <v>-8.6206896551724223E-3</v>
      </c>
      <c r="N2161" s="34">
        <f>IFERROR(INDEX('Price Data'!T:T,MATCH(TEXT(A2161,"YYYY-MM-DD"),'Price Data'!S:S,0)),"")</f>
        <v>1.45</v>
      </c>
      <c r="O2161" s="10" cm="1">
        <f t="array" ref="O2161">IFERROR(IF(ISNUMBER(N2161),(N2161-INDEX('Price Data'!T:T,MATCH(TEXT(A2161,"YYYY-MM-DD"),'Price Data'!S:S,0)+1))/INDEX('Price Data'!T:T,MATCH(TEXT(A2161,"YYYY-MM-DD"),'Price Data'!S:S,0)+1),""),"")</f>
        <v>3.5714285714285747E-2</v>
      </c>
    </row>
    <row r="2162" spans="1:15" x14ac:dyDescent="0.3">
      <c r="A2162" s="8">
        <v>43981</v>
      </c>
      <c r="B2162" s="34" t="str">
        <f>IFERROR(INDEX('Price Data'!B:B,MATCH(TEXT(A2162,"YYYY-MM-DD"),'Price Data'!A:A,0)),"")</f>
        <v/>
      </c>
      <c r="C2162" s="10" t="str" cm="1">
        <f t="array" ref="C2162">IFERROR(IF(ISNUMBER(B2162),(B2162-INDEX('Price Data'!B:B,MATCH(TEXT(A2162,"YYYY-MM-DD"),'Price Data'!A:A,0)+1))/INDEX('Price Data'!B:B,MATCH(TEXT(A2162,"YYYY-MM-DD"),'Price Data'!A:A,0)+1),""),"")</f>
        <v/>
      </c>
      <c r="D2162" s="34" t="str">
        <f>IFERROR(INDEX('Price Data'!E:E,MATCH(TEXT(A2162,"YYYY-MM-DD"),'Price Data'!D:D,0)),"")</f>
        <v/>
      </c>
      <c r="E2162" s="10" t="str" cm="1">
        <f t="array" ref="E2162">IFERROR(IF(ISNUMBER(D2162),(D2162-INDEX('Price Data'!E:E,MATCH(TEXT(A2162,"YYYY-MM-DD"),'Price Data'!D:D,0)+1))/INDEX('Price Data'!E:E,MATCH(TEXT(A2162,"YYYY-MM-DD"),'Price Data'!D:D,0)+1),""),"")</f>
        <v/>
      </c>
      <c r="F2162" s="34" t="str">
        <f>IFERROR(INDEX('Price Data'!H:H,MATCH(TEXT(A2162,"YYYY-MM-DD"),'Price Data'!G:G,0)),"")</f>
        <v/>
      </c>
      <c r="G2162" s="10" t="str" cm="1">
        <f t="array" ref="G2162">IFERROR(IF(ISNUMBER(F2162),(F2162-INDEX('Price Data'!H:H,MATCH(TEXT(A2162,"YYYY-MM-DD"),'Price Data'!G:G,0)+1))/INDEX('Price Data'!H:H,MATCH(TEXT(A2162,"YYYY-MM-DD"),'Price Data'!G:G,0)+1),""),"")</f>
        <v/>
      </c>
      <c r="H2162" s="34" t="str">
        <f>IFERROR(INDEX('Price Data'!K:K,MATCH(TEXT(A2162,"YYYY-MM-DD"),'Price Data'!J:J,0)),"")</f>
        <v/>
      </c>
      <c r="I2162" s="10" t="str" cm="1">
        <f t="array" ref="I2162">IFERROR(IF(ISNUMBER(H2162),(H2162-INDEX('Price Data'!K:K,MATCH(TEXT(A2162,"YYYY-MM-DD"),'Price Data'!J:J,0)+1))/INDEX('Price Data'!K:K,MATCH(TEXT(A2162,"YYYY-MM-DD"),'Price Data'!J:J,0)+1),""),"")</f>
        <v/>
      </c>
      <c r="J2162" s="34" t="str">
        <f>IFERROR(INDEX('Price Data'!N:N,MATCH(TEXT(A2162,"YYYY-MM-DD"),'Price Data'!M:M,0)),"")</f>
        <v/>
      </c>
      <c r="K2162" s="10" t="str" cm="1">
        <f t="array" ref="K2162">IFERROR(IF(ISNUMBER(J2162),(J2162-INDEX('Price Data'!N:N,MATCH(TEXT(A2162,"YYYY-MM-DD"),'Price Data'!M:M,0)+1))/INDEX('Price Data'!N:N,MATCH(TEXT(A2162,"YYYY-MM-DD"),'Price Data'!M:M,0)+1),""),"")</f>
        <v/>
      </c>
      <c r="L2162" s="34" t="str">
        <f>IFERROR(INDEX('Price Data'!Q:Q,MATCH(TEXT(A2162,"YYYY-MM-DD"),'Price Data'!P:P,0)),"")</f>
        <v/>
      </c>
      <c r="M2162" s="10" t="str" cm="1">
        <f t="array" ref="M2162">IFERROR(IF(ISNUMBER(L2162),(L2162-INDEX('Price Data'!Q:Q,MATCH(TEXT(A2162,"YYYY-MM-DD"),'Price Data'!P:P,0)+1))/INDEX('Price Data'!Q:Q,MATCH(TEXT(A2162,"YYYY-MM-DD"),'Price Data'!P:P,0)+1),""),"")</f>
        <v/>
      </c>
      <c r="N2162" s="34" t="str">
        <f>IFERROR(INDEX('Price Data'!T:T,MATCH(TEXT(A2162,"YYYY-MM-DD"),'Price Data'!S:S,0)),"")</f>
        <v/>
      </c>
      <c r="O2162" s="10" t="str" cm="1">
        <f t="array" ref="O2162">IFERROR(IF(ISNUMBER(N2162),(N2162-INDEX('Price Data'!T:T,MATCH(TEXT(A2162,"YYYY-MM-DD"),'Price Data'!S:S,0)+1))/INDEX('Price Data'!T:T,MATCH(TEXT(A2162,"YYYY-MM-DD"),'Price Data'!S:S,0)+1),""),"")</f>
        <v/>
      </c>
    </row>
    <row r="2163" spans="1:15" x14ac:dyDescent="0.3">
      <c r="A2163" s="8">
        <v>43982</v>
      </c>
      <c r="B2163" s="34" t="str">
        <f>IFERROR(INDEX('Price Data'!B:B,MATCH(TEXT(A2163,"YYYY-MM-DD"),'Price Data'!A:A,0)),"")</f>
        <v/>
      </c>
      <c r="C2163" s="10" t="str" cm="1">
        <f t="array" ref="C2163">IFERROR(IF(ISNUMBER(B2163),(B2163-INDEX('Price Data'!B:B,MATCH(TEXT(A2163,"YYYY-MM-DD"),'Price Data'!A:A,0)+1))/INDEX('Price Data'!B:B,MATCH(TEXT(A2163,"YYYY-MM-DD"),'Price Data'!A:A,0)+1),""),"")</f>
        <v/>
      </c>
      <c r="D2163" s="34" t="str">
        <f>IFERROR(INDEX('Price Data'!E:E,MATCH(TEXT(A2163,"YYYY-MM-DD"),'Price Data'!D:D,0)),"")</f>
        <v/>
      </c>
      <c r="E2163" s="10" t="str" cm="1">
        <f t="array" ref="E2163">IFERROR(IF(ISNUMBER(D2163),(D2163-INDEX('Price Data'!E:E,MATCH(TEXT(A2163,"YYYY-MM-DD"),'Price Data'!D:D,0)+1))/INDEX('Price Data'!E:E,MATCH(TEXT(A2163,"YYYY-MM-DD"),'Price Data'!D:D,0)+1),""),"")</f>
        <v/>
      </c>
      <c r="F2163" s="34" t="str">
        <f>IFERROR(INDEX('Price Data'!H:H,MATCH(TEXT(A2163,"YYYY-MM-DD"),'Price Data'!G:G,0)),"")</f>
        <v/>
      </c>
      <c r="G2163" s="10" t="str" cm="1">
        <f t="array" ref="G2163">IFERROR(IF(ISNUMBER(F2163),(F2163-INDEX('Price Data'!H:H,MATCH(TEXT(A2163,"YYYY-MM-DD"),'Price Data'!G:G,0)+1))/INDEX('Price Data'!H:H,MATCH(TEXT(A2163,"YYYY-MM-DD"),'Price Data'!G:G,0)+1),""),"")</f>
        <v/>
      </c>
      <c r="H2163" s="34" t="str">
        <f>IFERROR(INDEX('Price Data'!K:K,MATCH(TEXT(A2163,"YYYY-MM-DD"),'Price Data'!J:J,0)),"")</f>
        <v/>
      </c>
      <c r="I2163" s="10" t="str" cm="1">
        <f t="array" ref="I2163">IFERROR(IF(ISNUMBER(H2163),(H2163-INDEX('Price Data'!K:K,MATCH(TEXT(A2163,"YYYY-MM-DD"),'Price Data'!J:J,0)+1))/INDEX('Price Data'!K:K,MATCH(TEXT(A2163,"YYYY-MM-DD"),'Price Data'!J:J,0)+1),""),"")</f>
        <v/>
      </c>
      <c r="J2163" s="34" t="str">
        <f>IFERROR(INDEX('Price Data'!N:N,MATCH(TEXT(A2163,"YYYY-MM-DD"),'Price Data'!M:M,0)),"")</f>
        <v/>
      </c>
      <c r="K2163" s="10" t="str" cm="1">
        <f t="array" ref="K2163">IFERROR(IF(ISNUMBER(J2163),(J2163-INDEX('Price Data'!N:N,MATCH(TEXT(A2163,"YYYY-MM-DD"),'Price Data'!M:M,0)+1))/INDEX('Price Data'!N:N,MATCH(TEXT(A2163,"YYYY-MM-DD"),'Price Data'!M:M,0)+1),""),"")</f>
        <v/>
      </c>
      <c r="L2163" s="34" t="str">
        <f>IFERROR(INDEX('Price Data'!Q:Q,MATCH(TEXT(A2163,"YYYY-MM-DD"),'Price Data'!P:P,0)),"")</f>
        <v/>
      </c>
      <c r="M2163" s="10" t="str" cm="1">
        <f t="array" ref="M2163">IFERROR(IF(ISNUMBER(L2163),(L2163-INDEX('Price Data'!Q:Q,MATCH(TEXT(A2163,"YYYY-MM-DD"),'Price Data'!P:P,0)+1))/INDEX('Price Data'!Q:Q,MATCH(TEXT(A2163,"YYYY-MM-DD"),'Price Data'!P:P,0)+1),""),"")</f>
        <v/>
      </c>
      <c r="N2163" s="34" t="str">
        <f>IFERROR(INDEX('Price Data'!T:T,MATCH(TEXT(A2163,"YYYY-MM-DD"),'Price Data'!S:S,0)),"")</f>
        <v/>
      </c>
      <c r="O2163" s="10" t="str" cm="1">
        <f t="array" ref="O2163">IFERROR(IF(ISNUMBER(N2163),(N2163-INDEX('Price Data'!T:T,MATCH(TEXT(A2163,"YYYY-MM-DD"),'Price Data'!S:S,0)+1))/INDEX('Price Data'!T:T,MATCH(TEXT(A2163,"YYYY-MM-DD"),'Price Data'!S:S,0)+1),""),"")</f>
        <v/>
      </c>
    </row>
    <row r="2164" spans="1:15" x14ac:dyDescent="0.3">
      <c r="A2164" s="8">
        <v>43983</v>
      </c>
      <c r="B2164" s="34">
        <f>IFERROR(INDEX('Price Data'!B:B,MATCH(TEXT(A2164,"YYYY-MM-DD"),'Price Data'!A:A,0)),"")</f>
        <v>18524</v>
      </c>
      <c r="C2164" s="10" cm="1">
        <f t="array" ref="C2164">IFERROR(IF(ISNUMBER(B2164),(B2164-INDEX('Price Data'!B:B,MATCH(TEXT(A2164,"YYYY-MM-DD"),'Price Data'!A:A,0)+1))/INDEX('Price Data'!B:B,MATCH(TEXT(A2164,"YYYY-MM-DD"),'Price Data'!A:A,0)+1),""),"")</f>
        <v>1.7914056489724144E-2</v>
      </c>
      <c r="D2164" s="34">
        <f>IFERROR(INDEX('Price Data'!E:E,MATCH(TEXT(A2164,"YYYY-MM-DD"),'Price Data'!D:D,0)),"")</f>
        <v>7.91</v>
      </c>
      <c r="E2164" s="10" cm="1">
        <f t="array" ref="E2164">IFERROR(IF(ISNUMBER(D2164),(D2164-INDEX('Price Data'!E:E,MATCH(TEXT(A2164,"YYYY-MM-DD"),'Price Data'!D:D,0)+1))/INDEX('Price Data'!E:E,MATCH(TEXT(A2164,"YYYY-MM-DD"),'Price Data'!D:D,0)+1),""),"")</f>
        <v>3.1290743155149965E-2</v>
      </c>
      <c r="F2164" s="34">
        <f>IFERROR(INDEX('Price Data'!H:H,MATCH(TEXT(A2164,"YYYY-MM-DD"),'Price Data'!G:G,0)),"")</f>
        <v>133.5</v>
      </c>
      <c r="G2164" s="10" cm="1">
        <f t="array" ref="G2164">IFERROR(IF(ISNUMBER(F2164),(F2164-INDEX('Price Data'!H:H,MATCH(TEXT(A2164,"YYYY-MM-DD"),'Price Data'!G:G,0)+1))/INDEX('Price Data'!H:H,MATCH(TEXT(A2164,"YYYY-MM-DD"),'Price Data'!G:G,0)+1),""),"")</f>
        <v>1.5209125475285171E-2</v>
      </c>
      <c r="H2164" s="34">
        <f>IFERROR(INDEX('Price Data'!K:K,MATCH(TEXT(A2164,"YYYY-MM-DD"),'Price Data'!J:J,0)),"")</f>
        <v>1.58</v>
      </c>
      <c r="I2164" s="10" cm="1">
        <f t="array" ref="I2164">IFERROR(IF(ISNUMBER(H2164),(H2164-INDEX('Price Data'!K:K,MATCH(TEXT(A2164,"YYYY-MM-DD"),'Price Data'!J:J,0)+1))/INDEX('Price Data'!K:K,MATCH(TEXT(A2164,"YYYY-MM-DD"),'Price Data'!J:J,0)+1),""),"")</f>
        <v>1.9354838709677438E-2</v>
      </c>
      <c r="J2164" s="34">
        <f>IFERROR(INDEX('Price Data'!N:N,MATCH(TEXT(A2164,"YYYY-MM-DD"),'Price Data'!M:M,0)),"")</f>
        <v>1.49</v>
      </c>
      <c r="K2164" s="10" cm="1">
        <f t="array" ref="K2164">IFERROR(IF(ISNUMBER(J2164),(J2164-INDEX('Price Data'!N:N,MATCH(TEXT(A2164,"YYYY-MM-DD"),'Price Data'!M:M,0)+1))/INDEX('Price Data'!N:N,MATCH(TEXT(A2164,"YYYY-MM-DD"),'Price Data'!M:M,0)+1),""),"")</f>
        <v>2.7586206896551748E-2</v>
      </c>
      <c r="L2164" s="34">
        <f>IFERROR(INDEX('Price Data'!Q:Q,MATCH(TEXT(A2164,"YYYY-MM-DD"),'Price Data'!P:P,0)),"")</f>
        <v>1.23</v>
      </c>
      <c r="M2164" s="10" cm="1">
        <f t="array" ref="M2164">IFERROR(IF(ISNUMBER(L2164),(L2164-INDEX('Price Data'!Q:Q,MATCH(TEXT(A2164,"YYYY-MM-DD"),'Price Data'!P:P,0)+1))/INDEX('Price Data'!Q:Q,MATCH(TEXT(A2164,"YYYY-MM-DD"),'Price Data'!P:P,0)+1),""),"")</f>
        <v>6.9565217391304418E-2</v>
      </c>
      <c r="N2164" s="34">
        <f>IFERROR(INDEX('Price Data'!T:T,MATCH(TEXT(A2164,"YYYY-MM-DD"),'Price Data'!S:S,0)),"")</f>
        <v>1.45</v>
      </c>
      <c r="O2164" s="10" cm="1">
        <f t="array" ref="O2164">IFERROR(IF(ISNUMBER(N2164),(N2164-INDEX('Price Data'!T:T,MATCH(TEXT(A2164,"YYYY-MM-DD"),'Price Data'!S:S,0)+1))/INDEX('Price Data'!T:T,MATCH(TEXT(A2164,"YYYY-MM-DD"),'Price Data'!S:S,0)+1),""),"")</f>
        <v>0</v>
      </c>
    </row>
    <row r="2165" spans="1:15" x14ac:dyDescent="0.3">
      <c r="A2165" s="8">
        <v>43984</v>
      </c>
      <c r="B2165" s="34">
        <f>IFERROR(INDEX('Price Data'!B:B,MATCH(TEXT(A2165,"YYYY-MM-DD"),'Price Data'!A:A,0)),"")</f>
        <v>18971</v>
      </c>
      <c r="C2165" s="10" cm="1">
        <f t="array" ref="C2165">IFERROR(IF(ISNUMBER(B2165),(B2165-INDEX('Price Data'!B:B,MATCH(TEXT(A2165,"YYYY-MM-DD"),'Price Data'!A:A,0)+1))/INDEX('Price Data'!B:B,MATCH(TEXT(A2165,"YYYY-MM-DD"),'Price Data'!A:A,0)+1),""),"")</f>
        <v>2.4130857266249191E-2</v>
      </c>
      <c r="D2165" s="34">
        <f>IFERROR(INDEX('Price Data'!E:E,MATCH(TEXT(A2165,"YYYY-MM-DD"),'Price Data'!D:D,0)),"")</f>
        <v>8.0399999999999991</v>
      </c>
      <c r="E2165" s="10" cm="1">
        <f t="array" ref="E2165">IFERROR(IF(ISNUMBER(D2165),(D2165-INDEX('Price Data'!E:E,MATCH(TEXT(A2165,"YYYY-MM-DD"),'Price Data'!D:D,0)+1))/INDEX('Price Data'!E:E,MATCH(TEXT(A2165,"YYYY-MM-DD"),'Price Data'!D:D,0)+1),""),"")</f>
        <v>1.6434892541087105E-2</v>
      </c>
      <c r="F2165" s="34">
        <f>IFERROR(INDEX('Price Data'!H:H,MATCH(TEXT(A2165,"YYYY-MM-DD"),'Price Data'!G:G,0)),"")</f>
        <v>134</v>
      </c>
      <c r="G2165" s="10" cm="1">
        <f t="array" ref="G2165">IFERROR(IF(ISNUMBER(F2165),(F2165-INDEX('Price Data'!H:H,MATCH(TEXT(A2165,"YYYY-MM-DD"),'Price Data'!G:G,0)+1))/INDEX('Price Data'!H:H,MATCH(TEXT(A2165,"YYYY-MM-DD"),'Price Data'!G:G,0)+1),""),"")</f>
        <v>3.7453183520599251E-3</v>
      </c>
      <c r="H2165" s="34">
        <f>IFERROR(INDEX('Price Data'!K:K,MATCH(TEXT(A2165,"YYYY-MM-DD"),'Price Data'!J:J,0)),"")</f>
        <v>1.63</v>
      </c>
      <c r="I2165" s="10" cm="1">
        <f t="array" ref="I2165">IFERROR(IF(ISNUMBER(H2165),(H2165-INDEX('Price Data'!K:K,MATCH(TEXT(A2165,"YYYY-MM-DD"),'Price Data'!J:J,0)+1))/INDEX('Price Data'!K:K,MATCH(TEXT(A2165,"YYYY-MM-DD"),'Price Data'!J:J,0)+1),""),"")</f>
        <v>3.1645569620253049E-2</v>
      </c>
      <c r="J2165" s="34">
        <f>IFERROR(INDEX('Price Data'!N:N,MATCH(TEXT(A2165,"YYYY-MM-DD"),'Price Data'!M:M,0)),"")</f>
        <v>1.52</v>
      </c>
      <c r="K2165" s="10" cm="1">
        <f t="array" ref="K2165">IFERROR(IF(ISNUMBER(J2165),(J2165-INDEX('Price Data'!N:N,MATCH(TEXT(A2165,"YYYY-MM-DD"),'Price Data'!M:M,0)+1))/INDEX('Price Data'!N:N,MATCH(TEXT(A2165,"YYYY-MM-DD"),'Price Data'!M:M,0)+1),""),"")</f>
        <v>2.0134228187919483E-2</v>
      </c>
      <c r="L2165" s="34">
        <f>IFERROR(INDEX('Price Data'!Q:Q,MATCH(TEXT(A2165,"YYYY-MM-DD"),'Price Data'!P:P,0)),"")</f>
        <v>1.25</v>
      </c>
      <c r="M2165" s="10" cm="1">
        <f t="array" ref="M2165">IFERROR(IF(ISNUMBER(L2165),(L2165-INDEX('Price Data'!Q:Q,MATCH(TEXT(A2165,"YYYY-MM-DD"),'Price Data'!P:P,0)+1))/INDEX('Price Data'!Q:Q,MATCH(TEXT(A2165,"YYYY-MM-DD"),'Price Data'!P:P,0)+1),""),"")</f>
        <v>1.6260162601626032E-2</v>
      </c>
      <c r="N2165" s="34">
        <f>IFERROR(INDEX('Price Data'!T:T,MATCH(TEXT(A2165,"YYYY-MM-DD"),'Price Data'!S:S,0)),"")</f>
        <v>1.46</v>
      </c>
      <c r="O2165" s="10" cm="1">
        <f t="array" ref="O2165">IFERROR(IF(ISNUMBER(N2165),(N2165-INDEX('Price Data'!T:T,MATCH(TEXT(A2165,"YYYY-MM-DD"),'Price Data'!S:S,0)+1))/INDEX('Price Data'!T:T,MATCH(TEXT(A2165,"YYYY-MM-DD"),'Price Data'!S:S,0)+1),""),"")</f>
        <v>6.896551724137937E-3</v>
      </c>
    </row>
    <row r="2166" spans="1:15" x14ac:dyDescent="0.3">
      <c r="A2166" s="8">
        <v>43985</v>
      </c>
      <c r="B2166" s="34">
        <f>IFERROR(INDEX('Price Data'!B:B,MATCH(TEXT(A2166,"YYYY-MM-DD"),'Price Data'!A:A,0)),"")</f>
        <v>19642</v>
      </c>
      <c r="C2166" s="10" cm="1">
        <f t="array" ref="C2166">IFERROR(IF(ISNUMBER(B2166),(B2166-INDEX('Price Data'!B:B,MATCH(TEXT(A2166,"YYYY-MM-DD"),'Price Data'!A:A,0)+1))/INDEX('Price Data'!B:B,MATCH(TEXT(A2166,"YYYY-MM-DD"),'Price Data'!A:A,0)+1),""),"")</f>
        <v>3.5369774919614148E-2</v>
      </c>
      <c r="D2166" s="34">
        <f>IFERROR(INDEX('Price Data'!E:E,MATCH(TEXT(A2166,"YYYY-MM-DD"),'Price Data'!D:D,0)),"")</f>
        <v>8.4499999999999993</v>
      </c>
      <c r="E2166" s="10" cm="1">
        <f t="array" ref="E2166">IFERROR(IF(ISNUMBER(D2166),(D2166-INDEX('Price Data'!E:E,MATCH(TEXT(A2166,"YYYY-MM-DD"),'Price Data'!D:D,0)+1))/INDEX('Price Data'!E:E,MATCH(TEXT(A2166,"YYYY-MM-DD"),'Price Data'!D:D,0)+1),""),"")</f>
        <v>5.0995024875621915E-2</v>
      </c>
      <c r="F2166" s="34">
        <f>IFERROR(INDEX('Price Data'!H:H,MATCH(TEXT(A2166,"YYYY-MM-DD"),'Price Data'!G:G,0)),"")</f>
        <v>137.60000600000001</v>
      </c>
      <c r="G2166" s="10" cm="1">
        <f t="array" ref="G2166">IFERROR(IF(ISNUMBER(F2166),(F2166-INDEX('Price Data'!H:H,MATCH(TEXT(A2166,"YYYY-MM-DD"),'Price Data'!G:G,0)+1))/INDEX('Price Data'!H:H,MATCH(TEXT(A2166,"YYYY-MM-DD"),'Price Data'!G:G,0)+1),""),"")</f>
        <v>2.6865716417910506E-2</v>
      </c>
      <c r="H2166" s="34">
        <f>IFERROR(INDEX('Price Data'!K:K,MATCH(TEXT(A2166,"YYYY-MM-DD"),'Price Data'!J:J,0)),"")</f>
        <v>1.67</v>
      </c>
      <c r="I2166" s="10" cm="1">
        <f t="array" ref="I2166">IFERROR(IF(ISNUMBER(H2166),(H2166-INDEX('Price Data'!K:K,MATCH(TEXT(A2166,"YYYY-MM-DD"),'Price Data'!J:J,0)+1))/INDEX('Price Data'!K:K,MATCH(TEXT(A2166,"YYYY-MM-DD"),'Price Data'!J:J,0)+1),""),"")</f>
        <v>2.4539877300613522E-2</v>
      </c>
      <c r="J2166" s="34">
        <f>IFERROR(INDEX('Price Data'!N:N,MATCH(TEXT(A2166,"YYYY-MM-DD"),'Price Data'!M:M,0)),"")</f>
        <v>1.56</v>
      </c>
      <c r="K2166" s="10" cm="1">
        <f t="array" ref="K2166">IFERROR(IF(ISNUMBER(J2166),(J2166-INDEX('Price Data'!N:N,MATCH(TEXT(A2166,"YYYY-MM-DD"),'Price Data'!M:M,0)+1))/INDEX('Price Data'!N:N,MATCH(TEXT(A2166,"YYYY-MM-DD"),'Price Data'!M:M,0)+1),""),"")</f>
        <v>2.6315789473684233E-2</v>
      </c>
      <c r="L2166" s="34">
        <f>IFERROR(INDEX('Price Data'!Q:Q,MATCH(TEXT(A2166,"YYYY-MM-DD"),'Price Data'!P:P,0)),"")</f>
        <v>1.27</v>
      </c>
      <c r="M2166" s="10" cm="1">
        <f t="array" ref="M2166">IFERROR(IF(ISNUMBER(L2166),(L2166-INDEX('Price Data'!Q:Q,MATCH(TEXT(A2166,"YYYY-MM-DD"),'Price Data'!P:P,0)+1))/INDEX('Price Data'!Q:Q,MATCH(TEXT(A2166,"YYYY-MM-DD"),'Price Data'!P:P,0)+1),""),"")</f>
        <v>1.6000000000000014E-2</v>
      </c>
      <c r="N2166" s="34">
        <f>IFERROR(INDEX('Price Data'!T:T,MATCH(TEXT(A2166,"YYYY-MM-DD"),'Price Data'!S:S,0)),"")</f>
        <v>1.5</v>
      </c>
      <c r="O2166" s="10" cm="1">
        <f t="array" ref="O2166">IFERROR(IF(ISNUMBER(N2166),(N2166-INDEX('Price Data'!T:T,MATCH(TEXT(A2166,"YYYY-MM-DD"),'Price Data'!S:S,0)+1))/INDEX('Price Data'!T:T,MATCH(TEXT(A2166,"YYYY-MM-DD"),'Price Data'!S:S,0)+1),""),"")</f>
        <v>2.7397260273972629E-2</v>
      </c>
    </row>
    <row r="2167" spans="1:15" x14ac:dyDescent="0.3">
      <c r="A2167" s="8">
        <v>43986</v>
      </c>
      <c r="B2167" s="34">
        <f>IFERROR(INDEX('Price Data'!B:B,MATCH(TEXT(A2167,"YYYY-MM-DD"),'Price Data'!A:A,0)),"")</f>
        <v>19634</v>
      </c>
      <c r="C2167" s="10" cm="1">
        <f t="array" ref="C2167">IFERROR(IF(ISNUMBER(B2167),(B2167-INDEX('Price Data'!B:B,MATCH(TEXT(A2167,"YYYY-MM-DD"),'Price Data'!A:A,0)+1))/INDEX('Price Data'!B:B,MATCH(TEXT(A2167,"YYYY-MM-DD"),'Price Data'!A:A,0)+1),""),"")</f>
        <v>-4.0729049994908868E-4</v>
      </c>
      <c r="D2167" s="34">
        <f>IFERROR(INDEX('Price Data'!E:E,MATCH(TEXT(A2167,"YYYY-MM-DD"),'Price Data'!D:D,0)),"")</f>
        <v>8.52</v>
      </c>
      <c r="E2167" s="10" cm="1">
        <f t="array" ref="E2167">IFERROR(IF(ISNUMBER(D2167),(D2167-INDEX('Price Data'!E:E,MATCH(TEXT(A2167,"YYYY-MM-DD"),'Price Data'!D:D,0)+1))/INDEX('Price Data'!E:E,MATCH(TEXT(A2167,"YYYY-MM-DD"),'Price Data'!D:D,0)+1),""),"")</f>
        <v>8.2840236686390883E-3</v>
      </c>
      <c r="F2167" s="34">
        <f>IFERROR(INDEX('Price Data'!H:H,MATCH(TEXT(A2167,"YYYY-MM-DD"),'Price Data'!G:G,0)),"")</f>
        <v>140.5</v>
      </c>
      <c r="G2167" s="10" cm="1">
        <f t="array" ref="G2167">IFERROR(IF(ISNUMBER(F2167),(F2167-INDEX('Price Data'!H:H,MATCH(TEXT(A2167,"YYYY-MM-DD"),'Price Data'!G:G,0)+1))/INDEX('Price Data'!H:H,MATCH(TEXT(A2167,"YYYY-MM-DD"),'Price Data'!G:G,0)+1),""),"")</f>
        <v>2.1075536871706185E-2</v>
      </c>
      <c r="H2167" s="34">
        <f>IFERROR(INDEX('Price Data'!K:K,MATCH(TEXT(A2167,"YYYY-MM-DD"),'Price Data'!J:J,0)),"")</f>
        <v>1.69</v>
      </c>
      <c r="I2167" s="10" cm="1">
        <f t="array" ref="I2167">IFERROR(IF(ISNUMBER(H2167),(H2167-INDEX('Price Data'!K:K,MATCH(TEXT(A2167,"YYYY-MM-DD"),'Price Data'!J:J,0)+1))/INDEX('Price Data'!K:K,MATCH(TEXT(A2167,"YYYY-MM-DD"),'Price Data'!J:J,0)+1),""),"")</f>
        <v>1.1976047904191628E-2</v>
      </c>
      <c r="J2167" s="34">
        <f>IFERROR(INDEX('Price Data'!N:N,MATCH(TEXT(A2167,"YYYY-MM-DD"),'Price Data'!M:M,0)),"")</f>
        <v>1.57</v>
      </c>
      <c r="K2167" s="10" cm="1">
        <f t="array" ref="K2167">IFERROR(IF(ISNUMBER(J2167),(J2167-INDEX('Price Data'!N:N,MATCH(TEXT(A2167,"YYYY-MM-DD"),'Price Data'!M:M,0)+1))/INDEX('Price Data'!N:N,MATCH(TEXT(A2167,"YYYY-MM-DD"),'Price Data'!M:M,0)+1),""),"")</f>
        <v>6.4102564102564161E-3</v>
      </c>
      <c r="L2167" s="34">
        <f>IFERROR(INDEX('Price Data'!Q:Q,MATCH(TEXT(A2167,"YYYY-MM-DD"),'Price Data'!P:P,0)),"")</f>
        <v>1.33</v>
      </c>
      <c r="M2167" s="10" cm="1">
        <f t="array" ref="M2167">IFERROR(IF(ISNUMBER(L2167),(L2167-INDEX('Price Data'!Q:Q,MATCH(TEXT(A2167,"YYYY-MM-DD"),'Price Data'!P:P,0)+1))/INDEX('Price Data'!Q:Q,MATCH(TEXT(A2167,"YYYY-MM-DD"),'Price Data'!P:P,0)+1),""),"")</f>
        <v>4.7244094488189017E-2</v>
      </c>
      <c r="N2167" s="34">
        <f>IFERROR(INDEX('Price Data'!T:T,MATCH(TEXT(A2167,"YYYY-MM-DD"),'Price Data'!S:S,0)),"")</f>
        <v>1.57</v>
      </c>
      <c r="O2167" s="10" cm="1">
        <f t="array" ref="O2167">IFERROR(IF(ISNUMBER(N2167),(N2167-INDEX('Price Data'!T:T,MATCH(TEXT(A2167,"YYYY-MM-DD"),'Price Data'!S:S,0)+1))/INDEX('Price Data'!T:T,MATCH(TEXT(A2167,"YYYY-MM-DD"),'Price Data'!S:S,0)+1),""),"")</f>
        <v>4.666666666666671E-2</v>
      </c>
    </row>
    <row r="2168" spans="1:15" x14ac:dyDescent="0.3">
      <c r="A2168" s="8">
        <v>43987</v>
      </c>
      <c r="B2168" s="34">
        <f>IFERROR(INDEX('Price Data'!B:B,MATCH(TEXT(A2168,"YYYY-MM-DD"),'Price Data'!A:A,0)),"")</f>
        <v>20188</v>
      </c>
      <c r="C2168" s="10" cm="1">
        <f t="array" ref="C2168">IFERROR(IF(ISNUMBER(B2168),(B2168-INDEX('Price Data'!B:B,MATCH(TEXT(A2168,"YYYY-MM-DD"),'Price Data'!A:A,0)+1))/INDEX('Price Data'!B:B,MATCH(TEXT(A2168,"YYYY-MM-DD"),'Price Data'!A:A,0)+1),""),"")</f>
        <v>2.8216359376591626E-2</v>
      </c>
      <c r="D2168" s="34">
        <f>IFERROR(INDEX('Price Data'!E:E,MATCH(TEXT(A2168,"YYYY-MM-DD"),'Price Data'!D:D,0)),"")</f>
        <v>8.92</v>
      </c>
      <c r="E2168" s="10" cm="1">
        <f t="array" ref="E2168">IFERROR(IF(ISNUMBER(D2168),(D2168-INDEX('Price Data'!E:E,MATCH(TEXT(A2168,"YYYY-MM-DD"),'Price Data'!D:D,0)+1))/INDEX('Price Data'!E:E,MATCH(TEXT(A2168,"YYYY-MM-DD"),'Price Data'!D:D,0)+1),""),"")</f>
        <v>4.6948356807511783E-2</v>
      </c>
      <c r="F2168" s="34">
        <f>IFERROR(INDEX('Price Data'!H:H,MATCH(TEXT(A2168,"YYYY-MM-DD"),'Price Data'!G:G,0)),"")</f>
        <v>149</v>
      </c>
      <c r="G2168" s="10" cm="1">
        <f t="array" ref="G2168">IFERROR(IF(ISNUMBER(F2168),(F2168-INDEX('Price Data'!H:H,MATCH(TEXT(A2168,"YYYY-MM-DD"),'Price Data'!G:G,0)+1))/INDEX('Price Data'!H:H,MATCH(TEXT(A2168,"YYYY-MM-DD"),'Price Data'!G:G,0)+1),""),"")</f>
        <v>6.0498220640569395E-2</v>
      </c>
      <c r="H2168" s="34">
        <f>IFERROR(INDEX('Price Data'!K:K,MATCH(TEXT(A2168,"YYYY-MM-DD"),'Price Data'!J:J,0)),"")</f>
        <v>1.77</v>
      </c>
      <c r="I2168" s="10" cm="1">
        <f t="array" ref="I2168">IFERROR(IF(ISNUMBER(H2168),(H2168-INDEX('Price Data'!K:K,MATCH(TEXT(A2168,"YYYY-MM-DD"),'Price Data'!J:J,0)+1))/INDEX('Price Data'!K:K,MATCH(TEXT(A2168,"YYYY-MM-DD"),'Price Data'!J:J,0)+1),""),"")</f>
        <v>4.7337278106508916E-2</v>
      </c>
      <c r="J2168" s="34">
        <f>IFERROR(INDEX('Price Data'!N:N,MATCH(TEXT(A2168,"YYYY-MM-DD"),'Price Data'!M:M,0)),"")</f>
        <v>1.72</v>
      </c>
      <c r="K2168" s="10" cm="1">
        <f t="array" ref="K2168">IFERROR(IF(ISNUMBER(J2168),(J2168-INDEX('Price Data'!N:N,MATCH(TEXT(A2168,"YYYY-MM-DD"),'Price Data'!M:M,0)+1))/INDEX('Price Data'!N:N,MATCH(TEXT(A2168,"YYYY-MM-DD"),'Price Data'!M:M,0)+1),""),"")</f>
        <v>9.5541401273885287E-2</v>
      </c>
      <c r="L2168" s="34">
        <f>IFERROR(INDEX('Price Data'!Q:Q,MATCH(TEXT(A2168,"YYYY-MM-DD"),'Price Data'!P:P,0)),"")</f>
        <v>1.42</v>
      </c>
      <c r="M2168" s="10" cm="1">
        <f t="array" ref="M2168">IFERROR(IF(ISNUMBER(L2168),(L2168-INDEX('Price Data'!Q:Q,MATCH(TEXT(A2168,"YYYY-MM-DD"),'Price Data'!P:P,0)+1))/INDEX('Price Data'!Q:Q,MATCH(TEXT(A2168,"YYYY-MM-DD"),'Price Data'!P:P,0)+1),""),"")</f>
        <v>6.7669172932330712E-2</v>
      </c>
      <c r="N2168" s="34">
        <f>IFERROR(INDEX('Price Data'!T:T,MATCH(TEXT(A2168,"YYYY-MM-DD"),'Price Data'!S:S,0)),"")</f>
        <v>1.61</v>
      </c>
      <c r="O2168" s="10" cm="1">
        <f t="array" ref="O2168">IFERROR(IF(ISNUMBER(N2168),(N2168-INDEX('Price Data'!T:T,MATCH(TEXT(A2168,"YYYY-MM-DD"),'Price Data'!S:S,0)+1))/INDEX('Price Data'!T:T,MATCH(TEXT(A2168,"YYYY-MM-DD"),'Price Data'!S:S,0)+1),""),"")</f>
        <v>2.5477707006369449E-2</v>
      </c>
    </row>
    <row r="2169" spans="1:15" x14ac:dyDescent="0.3">
      <c r="A2169" s="8">
        <v>43988</v>
      </c>
      <c r="B2169" s="34" t="str">
        <f>IFERROR(INDEX('Price Data'!B:B,MATCH(TEXT(A2169,"YYYY-MM-DD"),'Price Data'!A:A,0)),"")</f>
        <v/>
      </c>
      <c r="C2169" s="10" t="str" cm="1">
        <f t="array" ref="C2169">IFERROR(IF(ISNUMBER(B2169),(B2169-INDEX('Price Data'!B:B,MATCH(TEXT(A2169,"YYYY-MM-DD"),'Price Data'!A:A,0)+1))/INDEX('Price Data'!B:B,MATCH(TEXT(A2169,"YYYY-MM-DD"),'Price Data'!A:A,0)+1),""),"")</f>
        <v/>
      </c>
      <c r="D2169" s="34" t="str">
        <f>IFERROR(INDEX('Price Data'!E:E,MATCH(TEXT(A2169,"YYYY-MM-DD"),'Price Data'!D:D,0)),"")</f>
        <v/>
      </c>
      <c r="E2169" s="10" t="str" cm="1">
        <f t="array" ref="E2169">IFERROR(IF(ISNUMBER(D2169),(D2169-INDEX('Price Data'!E:E,MATCH(TEXT(A2169,"YYYY-MM-DD"),'Price Data'!D:D,0)+1))/INDEX('Price Data'!E:E,MATCH(TEXT(A2169,"YYYY-MM-DD"),'Price Data'!D:D,0)+1),""),"")</f>
        <v/>
      </c>
      <c r="F2169" s="34" t="str">
        <f>IFERROR(INDEX('Price Data'!H:H,MATCH(TEXT(A2169,"YYYY-MM-DD"),'Price Data'!G:G,0)),"")</f>
        <v/>
      </c>
      <c r="G2169" s="10" t="str" cm="1">
        <f t="array" ref="G2169">IFERROR(IF(ISNUMBER(F2169),(F2169-INDEX('Price Data'!H:H,MATCH(TEXT(A2169,"YYYY-MM-DD"),'Price Data'!G:G,0)+1))/INDEX('Price Data'!H:H,MATCH(TEXT(A2169,"YYYY-MM-DD"),'Price Data'!G:G,0)+1),""),"")</f>
        <v/>
      </c>
      <c r="H2169" s="34" t="str">
        <f>IFERROR(INDEX('Price Data'!K:K,MATCH(TEXT(A2169,"YYYY-MM-DD"),'Price Data'!J:J,0)),"")</f>
        <v/>
      </c>
      <c r="I2169" s="10" t="str" cm="1">
        <f t="array" ref="I2169">IFERROR(IF(ISNUMBER(H2169),(H2169-INDEX('Price Data'!K:K,MATCH(TEXT(A2169,"YYYY-MM-DD"),'Price Data'!J:J,0)+1))/INDEX('Price Data'!K:K,MATCH(TEXT(A2169,"YYYY-MM-DD"),'Price Data'!J:J,0)+1),""),"")</f>
        <v/>
      </c>
      <c r="J2169" s="34" t="str">
        <f>IFERROR(INDEX('Price Data'!N:N,MATCH(TEXT(A2169,"YYYY-MM-DD"),'Price Data'!M:M,0)),"")</f>
        <v/>
      </c>
      <c r="K2169" s="10" t="str" cm="1">
        <f t="array" ref="K2169">IFERROR(IF(ISNUMBER(J2169),(J2169-INDEX('Price Data'!N:N,MATCH(TEXT(A2169,"YYYY-MM-DD"),'Price Data'!M:M,0)+1))/INDEX('Price Data'!N:N,MATCH(TEXT(A2169,"YYYY-MM-DD"),'Price Data'!M:M,0)+1),""),"")</f>
        <v/>
      </c>
      <c r="L2169" s="34" t="str">
        <f>IFERROR(INDEX('Price Data'!Q:Q,MATCH(TEXT(A2169,"YYYY-MM-DD"),'Price Data'!P:P,0)),"")</f>
        <v/>
      </c>
      <c r="M2169" s="10" t="str" cm="1">
        <f t="array" ref="M2169">IFERROR(IF(ISNUMBER(L2169),(L2169-INDEX('Price Data'!Q:Q,MATCH(TEXT(A2169,"YYYY-MM-DD"),'Price Data'!P:P,0)+1))/INDEX('Price Data'!Q:Q,MATCH(TEXT(A2169,"YYYY-MM-DD"),'Price Data'!P:P,0)+1),""),"")</f>
        <v/>
      </c>
      <c r="N2169" s="34" t="str">
        <f>IFERROR(INDEX('Price Data'!T:T,MATCH(TEXT(A2169,"YYYY-MM-DD"),'Price Data'!S:S,0)),"")</f>
        <v/>
      </c>
      <c r="O2169" s="10" t="str" cm="1">
        <f t="array" ref="O2169">IFERROR(IF(ISNUMBER(N2169),(N2169-INDEX('Price Data'!T:T,MATCH(TEXT(A2169,"YYYY-MM-DD"),'Price Data'!S:S,0)+1))/INDEX('Price Data'!T:T,MATCH(TEXT(A2169,"YYYY-MM-DD"),'Price Data'!S:S,0)+1),""),"")</f>
        <v/>
      </c>
    </row>
    <row r="2170" spans="1:15" x14ac:dyDescent="0.3">
      <c r="A2170" s="8">
        <v>43989</v>
      </c>
      <c r="B2170" s="34" t="str">
        <f>IFERROR(INDEX('Price Data'!B:B,MATCH(TEXT(A2170,"YYYY-MM-DD"),'Price Data'!A:A,0)),"")</f>
        <v/>
      </c>
      <c r="C2170" s="10" t="str" cm="1">
        <f t="array" ref="C2170">IFERROR(IF(ISNUMBER(B2170),(B2170-INDEX('Price Data'!B:B,MATCH(TEXT(A2170,"YYYY-MM-DD"),'Price Data'!A:A,0)+1))/INDEX('Price Data'!B:B,MATCH(TEXT(A2170,"YYYY-MM-DD"),'Price Data'!A:A,0)+1),""),"")</f>
        <v/>
      </c>
      <c r="D2170" s="34" t="str">
        <f>IFERROR(INDEX('Price Data'!E:E,MATCH(TEXT(A2170,"YYYY-MM-DD"),'Price Data'!D:D,0)),"")</f>
        <v/>
      </c>
      <c r="E2170" s="10" t="str" cm="1">
        <f t="array" ref="E2170">IFERROR(IF(ISNUMBER(D2170),(D2170-INDEX('Price Data'!E:E,MATCH(TEXT(A2170,"YYYY-MM-DD"),'Price Data'!D:D,0)+1))/INDEX('Price Data'!E:E,MATCH(TEXT(A2170,"YYYY-MM-DD"),'Price Data'!D:D,0)+1),""),"")</f>
        <v/>
      </c>
      <c r="F2170" s="34" t="str">
        <f>IFERROR(INDEX('Price Data'!H:H,MATCH(TEXT(A2170,"YYYY-MM-DD"),'Price Data'!G:G,0)),"")</f>
        <v/>
      </c>
      <c r="G2170" s="10" t="str" cm="1">
        <f t="array" ref="G2170">IFERROR(IF(ISNUMBER(F2170),(F2170-INDEX('Price Data'!H:H,MATCH(TEXT(A2170,"YYYY-MM-DD"),'Price Data'!G:G,0)+1))/INDEX('Price Data'!H:H,MATCH(TEXT(A2170,"YYYY-MM-DD"),'Price Data'!G:G,0)+1),""),"")</f>
        <v/>
      </c>
      <c r="H2170" s="34" t="str">
        <f>IFERROR(INDEX('Price Data'!K:K,MATCH(TEXT(A2170,"YYYY-MM-DD"),'Price Data'!J:J,0)),"")</f>
        <v/>
      </c>
      <c r="I2170" s="10" t="str" cm="1">
        <f t="array" ref="I2170">IFERROR(IF(ISNUMBER(H2170),(H2170-INDEX('Price Data'!K:K,MATCH(TEXT(A2170,"YYYY-MM-DD"),'Price Data'!J:J,0)+1))/INDEX('Price Data'!K:K,MATCH(TEXT(A2170,"YYYY-MM-DD"),'Price Data'!J:J,0)+1),""),"")</f>
        <v/>
      </c>
      <c r="J2170" s="34" t="str">
        <f>IFERROR(INDEX('Price Data'!N:N,MATCH(TEXT(A2170,"YYYY-MM-DD"),'Price Data'!M:M,0)),"")</f>
        <v/>
      </c>
      <c r="K2170" s="10" t="str" cm="1">
        <f t="array" ref="K2170">IFERROR(IF(ISNUMBER(J2170),(J2170-INDEX('Price Data'!N:N,MATCH(TEXT(A2170,"YYYY-MM-DD"),'Price Data'!M:M,0)+1))/INDEX('Price Data'!N:N,MATCH(TEXT(A2170,"YYYY-MM-DD"),'Price Data'!M:M,0)+1),""),"")</f>
        <v/>
      </c>
      <c r="L2170" s="34" t="str">
        <f>IFERROR(INDEX('Price Data'!Q:Q,MATCH(TEXT(A2170,"YYYY-MM-DD"),'Price Data'!P:P,0)),"")</f>
        <v/>
      </c>
      <c r="M2170" s="10" t="str" cm="1">
        <f t="array" ref="M2170">IFERROR(IF(ISNUMBER(L2170),(L2170-INDEX('Price Data'!Q:Q,MATCH(TEXT(A2170,"YYYY-MM-DD"),'Price Data'!P:P,0)+1))/INDEX('Price Data'!Q:Q,MATCH(TEXT(A2170,"YYYY-MM-DD"),'Price Data'!P:P,0)+1),""),"")</f>
        <v/>
      </c>
      <c r="N2170" s="34" t="str">
        <f>IFERROR(INDEX('Price Data'!T:T,MATCH(TEXT(A2170,"YYYY-MM-DD"),'Price Data'!S:S,0)),"")</f>
        <v/>
      </c>
      <c r="O2170" s="10" t="str" cm="1">
        <f t="array" ref="O2170">IFERROR(IF(ISNUMBER(N2170),(N2170-INDEX('Price Data'!T:T,MATCH(TEXT(A2170,"YYYY-MM-DD"),'Price Data'!S:S,0)+1))/INDEX('Price Data'!T:T,MATCH(TEXT(A2170,"YYYY-MM-DD"),'Price Data'!S:S,0)+1),""),"")</f>
        <v/>
      </c>
    </row>
    <row r="2171" spans="1:15" x14ac:dyDescent="0.3">
      <c r="A2171" s="8">
        <v>43990</v>
      </c>
      <c r="B2171" s="34">
        <f>IFERROR(INDEX('Price Data'!B:B,MATCH(TEXT(A2171,"YYYY-MM-DD"),'Price Data'!A:A,0)),"")</f>
        <v>20231</v>
      </c>
      <c r="C2171" s="10" cm="1">
        <f t="array" ref="C2171">IFERROR(IF(ISNUMBER(B2171),(B2171-INDEX('Price Data'!B:B,MATCH(TEXT(A2171,"YYYY-MM-DD"),'Price Data'!A:A,0)+1))/INDEX('Price Data'!B:B,MATCH(TEXT(A2171,"YYYY-MM-DD"),'Price Data'!A:A,0)+1),""),"")</f>
        <v>2.1299782048741825E-3</v>
      </c>
      <c r="D2171" s="34">
        <f>IFERROR(INDEX('Price Data'!E:E,MATCH(TEXT(A2171,"YYYY-MM-DD"),'Price Data'!D:D,0)),"")</f>
        <v>9.27</v>
      </c>
      <c r="E2171" s="10" cm="1">
        <f t="array" ref="E2171">IFERROR(IF(ISNUMBER(D2171),(D2171-INDEX('Price Data'!E:E,MATCH(TEXT(A2171,"YYYY-MM-DD"),'Price Data'!D:D,0)+1))/INDEX('Price Data'!E:E,MATCH(TEXT(A2171,"YYYY-MM-DD"),'Price Data'!D:D,0)+1),""),"")</f>
        <v>3.9237668161434938E-2</v>
      </c>
      <c r="F2171" s="34">
        <f>IFERROR(INDEX('Price Data'!H:H,MATCH(TEXT(A2171,"YYYY-MM-DD"),'Price Data'!G:G,0)),"")</f>
        <v>155.39999399999999</v>
      </c>
      <c r="G2171" s="10" cm="1">
        <f t="array" ref="G2171">IFERROR(IF(ISNUMBER(F2171),(F2171-INDEX('Price Data'!H:H,MATCH(TEXT(A2171,"YYYY-MM-DD"),'Price Data'!G:G,0)+1))/INDEX('Price Data'!H:H,MATCH(TEXT(A2171,"YYYY-MM-DD"),'Price Data'!G:G,0)+1),""),"")</f>
        <v>4.2952979865771762E-2</v>
      </c>
      <c r="H2171" s="34">
        <f>IFERROR(INDEX('Price Data'!K:K,MATCH(TEXT(A2171,"YYYY-MM-DD"),'Price Data'!J:J,0)),"")</f>
        <v>1.8</v>
      </c>
      <c r="I2171" s="10" cm="1">
        <f t="array" ref="I2171">IFERROR(IF(ISNUMBER(H2171),(H2171-INDEX('Price Data'!K:K,MATCH(TEXT(A2171,"YYYY-MM-DD"),'Price Data'!J:J,0)+1))/INDEX('Price Data'!K:K,MATCH(TEXT(A2171,"YYYY-MM-DD"),'Price Data'!J:J,0)+1),""),"")</f>
        <v>1.6949152542372895E-2</v>
      </c>
      <c r="J2171" s="34">
        <f>IFERROR(INDEX('Price Data'!N:N,MATCH(TEXT(A2171,"YYYY-MM-DD"),'Price Data'!M:M,0)),"")</f>
        <v>1.8</v>
      </c>
      <c r="K2171" s="10" cm="1">
        <f t="array" ref="K2171">IFERROR(IF(ISNUMBER(J2171),(J2171-INDEX('Price Data'!N:N,MATCH(TEXT(A2171,"YYYY-MM-DD"),'Price Data'!M:M,0)+1))/INDEX('Price Data'!N:N,MATCH(TEXT(A2171,"YYYY-MM-DD"),'Price Data'!M:M,0)+1),""),"")</f>
        <v>4.6511627906976785E-2</v>
      </c>
      <c r="L2171" s="34">
        <f>IFERROR(INDEX('Price Data'!Q:Q,MATCH(TEXT(A2171,"YYYY-MM-DD"),'Price Data'!P:P,0)),"")</f>
        <v>1.44</v>
      </c>
      <c r="M2171" s="10" cm="1">
        <f t="array" ref="M2171">IFERROR(IF(ISNUMBER(L2171),(L2171-INDEX('Price Data'!Q:Q,MATCH(TEXT(A2171,"YYYY-MM-DD"),'Price Data'!P:P,0)+1))/INDEX('Price Data'!Q:Q,MATCH(TEXT(A2171,"YYYY-MM-DD"),'Price Data'!P:P,0)+1),""),"")</f>
        <v>1.4084507042253534E-2</v>
      </c>
      <c r="N2171" s="34">
        <f>IFERROR(INDEX('Price Data'!T:T,MATCH(TEXT(A2171,"YYYY-MM-DD"),'Price Data'!S:S,0)),"")</f>
        <v>1.64</v>
      </c>
      <c r="O2171" s="10" cm="1">
        <f t="array" ref="O2171">IFERROR(IF(ISNUMBER(N2171),(N2171-INDEX('Price Data'!T:T,MATCH(TEXT(A2171,"YYYY-MM-DD"),'Price Data'!S:S,0)+1))/INDEX('Price Data'!T:T,MATCH(TEXT(A2171,"YYYY-MM-DD"),'Price Data'!S:S,0)+1),""),"")</f>
        <v>1.8633540372670686E-2</v>
      </c>
    </row>
    <row r="2172" spans="1:15" x14ac:dyDescent="0.3">
      <c r="A2172" s="8">
        <v>43991</v>
      </c>
      <c r="B2172" s="34">
        <f>IFERROR(INDEX('Price Data'!B:B,MATCH(TEXT(A2172,"YYYY-MM-DD"),'Price Data'!A:A,0)),"")</f>
        <v>19930</v>
      </c>
      <c r="C2172" s="10" cm="1">
        <f t="array" ref="C2172">IFERROR(IF(ISNUMBER(B2172),(B2172-INDEX('Price Data'!B:B,MATCH(TEXT(A2172,"YYYY-MM-DD"),'Price Data'!A:A,0)+1))/INDEX('Price Data'!B:B,MATCH(TEXT(A2172,"YYYY-MM-DD"),'Price Data'!A:A,0)+1),""),"")</f>
        <v>-1.4878157283376995E-2</v>
      </c>
      <c r="D2172" s="34">
        <f>IFERROR(INDEX('Price Data'!E:E,MATCH(TEXT(A2172,"YYYY-MM-DD"),'Price Data'!D:D,0)),"")</f>
        <v>8.93</v>
      </c>
      <c r="E2172" s="10" cm="1">
        <f t="array" ref="E2172">IFERROR(IF(ISNUMBER(D2172),(D2172-INDEX('Price Data'!E:E,MATCH(TEXT(A2172,"YYYY-MM-DD"),'Price Data'!D:D,0)+1))/INDEX('Price Data'!E:E,MATCH(TEXT(A2172,"YYYY-MM-DD"),'Price Data'!D:D,0)+1),""),"")</f>
        <v>-3.6677454153182291E-2</v>
      </c>
      <c r="F2172" s="34">
        <f>IFERROR(INDEX('Price Data'!H:H,MATCH(TEXT(A2172,"YYYY-MM-DD"),'Price Data'!G:G,0)),"")</f>
        <v>147.5</v>
      </c>
      <c r="G2172" s="10" cm="1">
        <f t="array" ref="G2172">IFERROR(IF(ISNUMBER(F2172),(F2172-INDEX('Price Data'!H:H,MATCH(TEXT(A2172,"YYYY-MM-DD"),'Price Data'!G:G,0)+1))/INDEX('Price Data'!H:H,MATCH(TEXT(A2172,"YYYY-MM-DD"),'Price Data'!G:G,0)+1),""),"")</f>
        <v>-5.0836514189311954E-2</v>
      </c>
      <c r="H2172" s="34">
        <f>IFERROR(INDEX('Price Data'!K:K,MATCH(TEXT(A2172,"YYYY-MM-DD"),'Price Data'!J:J,0)),"")</f>
        <v>1.72</v>
      </c>
      <c r="I2172" s="10" cm="1">
        <f t="array" ref="I2172">IFERROR(IF(ISNUMBER(H2172),(H2172-INDEX('Price Data'!K:K,MATCH(TEXT(A2172,"YYYY-MM-DD"),'Price Data'!J:J,0)+1))/INDEX('Price Data'!K:K,MATCH(TEXT(A2172,"YYYY-MM-DD"),'Price Data'!J:J,0)+1),""),"")</f>
        <v>-4.4444444444444481E-2</v>
      </c>
      <c r="J2172" s="34">
        <f>IFERROR(INDEX('Price Data'!N:N,MATCH(TEXT(A2172,"YYYY-MM-DD"),'Price Data'!M:M,0)),"")</f>
        <v>1.78</v>
      </c>
      <c r="K2172" s="10" cm="1">
        <f t="array" ref="K2172">IFERROR(IF(ISNUMBER(J2172),(J2172-INDEX('Price Data'!N:N,MATCH(TEXT(A2172,"YYYY-MM-DD"),'Price Data'!M:M,0)+1))/INDEX('Price Data'!N:N,MATCH(TEXT(A2172,"YYYY-MM-DD"),'Price Data'!M:M,0)+1),""),"")</f>
        <v>-1.111111111111112E-2</v>
      </c>
      <c r="L2172" s="34">
        <f>IFERROR(INDEX('Price Data'!Q:Q,MATCH(TEXT(A2172,"YYYY-MM-DD"),'Price Data'!P:P,0)),"")</f>
        <v>1.4</v>
      </c>
      <c r="M2172" s="10" cm="1">
        <f t="array" ref="M2172">IFERROR(IF(ISNUMBER(L2172),(L2172-INDEX('Price Data'!Q:Q,MATCH(TEXT(A2172,"YYYY-MM-DD"),'Price Data'!P:P,0)+1))/INDEX('Price Data'!Q:Q,MATCH(TEXT(A2172,"YYYY-MM-DD"),'Price Data'!P:P,0)+1),""),"")</f>
        <v>-2.7777777777777804E-2</v>
      </c>
      <c r="N2172" s="34">
        <f>IFERROR(INDEX('Price Data'!T:T,MATCH(TEXT(A2172,"YYYY-MM-DD"),'Price Data'!S:S,0)),"")</f>
        <v>1.59</v>
      </c>
      <c r="O2172" s="10" cm="1">
        <f t="array" ref="O2172">IFERROR(IF(ISNUMBER(N2172),(N2172-INDEX('Price Data'!T:T,MATCH(TEXT(A2172,"YYYY-MM-DD"),'Price Data'!S:S,0)+1))/INDEX('Price Data'!T:T,MATCH(TEXT(A2172,"YYYY-MM-DD"),'Price Data'!S:S,0)+1),""),"")</f>
        <v>-3.0487804878048672E-2</v>
      </c>
    </row>
    <row r="2173" spans="1:15" x14ac:dyDescent="0.3">
      <c r="A2173" s="8">
        <v>43992</v>
      </c>
      <c r="B2173" s="34">
        <f>IFERROR(INDEX('Price Data'!B:B,MATCH(TEXT(A2173,"YYYY-MM-DD"),'Price Data'!A:A,0)),"")</f>
        <v>19758</v>
      </c>
      <c r="C2173" s="10" cm="1">
        <f t="array" ref="C2173">IFERROR(IF(ISNUMBER(B2173),(B2173-INDEX('Price Data'!B:B,MATCH(TEXT(A2173,"YYYY-MM-DD"),'Price Data'!A:A,0)+1))/INDEX('Price Data'!B:B,MATCH(TEXT(A2173,"YYYY-MM-DD"),'Price Data'!A:A,0)+1),""),"")</f>
        <v>-8.6302057200200698E-3</v>
      </c>
      <c r="D2173" s="34">
        <f>IFERROR(INDEX('Price Data'!E:E,MATCH(TEXT(A2173,"YYYY-MM-DD"),'Price Data'!D:D,0)),"")</f>
        <v>8.6300000000000008</v>
      </c>
      <c r="E2173" s="10" cm="1">
        <f t="array" ref="E2173">IFERROR(IF(ISNUMBER(D2173),(D2173-INDEX('Price Data'!E:E,MATCH(TEXT(A2173,"YYYY-MM-DD"),'Price Data'!D:D,0)+1))/INDEX('Price Data'!E:E,MATCH(TEXT(A2173,"YYYY-MM-DD"),'Price Data'!D:D,0)+1),""),"")</f>
        <v>-3.3594624860022279E-2</v>
      </c>
      <c r="F2173" s="34">
        <f>IFERROR(INDEX('Price Data'!H:H,MATCH(TEXT(A2173,"YYYY-MM-DD"),'Price Data'!G:G,0)),"")</f>
        <v>147.300003</v>
      </c>
      <c r="G2173" s="10" cm="1">
        <f t="array" ref="G2173">IFERROR(IF(ISNUMBER(F2173),(F2173-INDEX('Price Data'!H:H,MATCH(TEXT(A2173,"YYYY-MM-DD"),'Price Data'!G:G,0)+1))/INDEX('Price Data'!H:H,MATCH(TEXT(A2173,"YYYY-MM-DD"),'Price Data'!G:G,0)+1),""),"")</f>
        <v>-1.3559118644067539E-3</v>
      </c>
      <c r="H2173" s="34">
        <f>IFERROR(INDEX('Price Data'!K:K,MATCH(TEXT(A2173,"YYYY-MM-DD"),'Price Data'!J:J,0)),"")</f>
        <v>1.7</v>
      </c>
      <c r="I2173" s="10" cm="1">
        <f t="array" ref="I2173">IFERROR(IF(ISNUMBER(H2173),(H2173-INDEX('Price Data'!K:K,MATCH(TEXT(A2173,"YYYY-MM-DD"),'Price Data'!J:J,0)+1))/INDEX('Price Data'!K:K,MATCH(TEXT(A2173,"YYYY-MM-DD"),'Price Data'!J:J,0)+1),""),"")</f>
        <v>-1.1627906976744196E-2</v>
      </c>
      <c r="J2173" s="34">
        <f>IFERROR(INDEX('Price Data'!N:N,MATCH(TEXT(A2173,"YYYY-MM-DD"),'Price Data'!M:M,0)),"")</f>
        <v>1.69</v>
      </c>
      <c r="K2173" s="10" cm="1">
        <f t="array" ref="K2173">IFERROR(IF(ISNUMBER(J2173),(J2173-INDEX('Price Data'!N:N,MATCH(TEXT(A2173,"YYYY-MM-DD"),'Price Data'!M:M,0)+1))/INDEX('Price Data'!N:N,MATCH(TEXT(A2173,"YYYY-MM-DD"),'Price Data'!M:M,0)+1),""),"")</f>
        <v>-5.0561797752809036E-2</v>
      </c>
      <c r="L2173" s="34">
        <f>IFERROR(INDEX('Price Data'!Q:Q,MATCH(TEXT(A2173,"YYYY-MM-DD"),'Price Data'!P:P,0)),"")</f>
        <v>1.38</v>
      </c>
      <c r="M2173" s="10" cm="1">
        <f t="array" ref="M2173">IFERROR(IF(ISNUMBER(L2173),(L2173-INDEX('Price Data'!Q:Q,MATCH(TEXT(A2173,"YYYY-MM-DD"),'Price Data'!P:P,0)+1))/INDEX('Price Data'!Q:Q,MATCH(TEXT(A2173,"YYYY-MM-DD"),'Price Data'!P:P,0)+1),""),"")</f>
        <v>-1.4285714285714299E-2</v>
      </c>
      <c r="N2173" s="34">
        <f>IFERROR(INDEX('Price Data'!T:T,MATCH(TEXT(A2173,"YYYY-MM-DD"),'Price Data'!S:S,0)),"")</f>
        <v>1.58</v>
      </c>
      <c r="O2173" s="10" cm="1">
        <f t="array" ref="O2173">IFERROR(IF(ISNUMBER(N2173),(N2173-INDEX('Price Data'!T:T,MATCH(TEXT(A2173,"YYYY-MM-DD"),'Price Data'!S:S,0)+1))/INDEX('Price Data'!T:T,MATCH(TEXT(A2173,"YYYY-MM-DD"),'Price Data'!S:S,0)+1),""),"")</f>
        <v>-6.2893081761006345E-3</v>
      </c>
    </row>
    <row r="2174" spans="1:15" x14ac:dyDescent="0.3">
      <c r="A2174" s="8">
        <v>43993</v>
      </c>
      <c r="B2174" s="34">
        <f>IFERROR(INDEX('Price Data'!B:B,MATCH(TEXT(A2174,"YYYY-MM-DD"),'Price Data'!A:A,0)),"")</f>
        <v>18807</v>
      </c>
      <c r="C2174" s="10" cm="1">
        <f t="array" ref="C2174">IFERROR(IF(ISNUMBER(B2174),(B2174-INDEX('Price Data'!B:B,MATCH(TEXT(A2174,"YYYY-MM-DD"),'Price Data'!A:A,0)+1))/INDEX('Price Data'!B:B,MATCH(TEXT(A2174,"YYYY-MM-DD"),'Price Data'!A:A,0)+1),""),"")</f>
        <v>-4.8132402064986334E-2</v>
      </c>
      <c r="D2174" s="34">
        <f>IFERROR(INDEX('Price Data'!E:E,MATCH(TEXT(A2174,"YYYY-MM-DD"),'Price Data'!D:D,0)),"")</f>
        <v>7.95</v>
      </c>
      <c r="E2174" s="10" cm="1">
        <f t="array" ref="E2174">IFERROR(IF(ISNUMBER(D2174),(D2174-INDEX('Price Data'!E:E,MATCH(TEXT(A2174,"YYYY-MM-DD"),'Price Data'!D:D,0)+1))/INDEX('Price Data'!E:E,MATCH(TEXT(A2174,"YYYY-MM-DD"),'Price Data'!D:D,0)+1),""),"")</f>
        <v>-7.879490150637318E-2</v>
      </c>
      <c r="F2174" s="34">
        <f>IFERROR(INDEX('Price Data'!H:H,MATCH(TEXT(A2174,"YYYY-MM-DD"),'Price Data'!G:G,0)),"")</f>
        <v>136.60000600000001</v>
      </c>
      <c r="G2174" s="10" cm="1">
        <f t="array" ref="G2174">IFERROR(IF(ISNUMBER(F2174),(F2174-INDEX('Price Data'!H:H,MATCH(TEXT(A2174,"YYYY-MM-DD"),'Price Data'!G:G,0)+1))/INDEX('Price Data'!H:H,MATCH(TEXT(A2174,"YYYY-MM-DD"),'Price Data'!G:G,0)+1),""),"")</f>
        <v>-7.2640847128835395E-2</v>
      </c>
      <c r="H2174" s="34">
        <f>IFERROR(INDEX('Price Data'!K:K,MATCH(TEXT(A2174,"YYYY-MM-DD"),'Price Data'!J:J,0)),"")</f>
        <v>1.62</v>
      </c>
      <c r="I2174" s="10" cm="1">
        <f t="array" ref="I2174">IFERROR(IF(ISNUMBER(H2174),(H2174-INDEX('Price Data'!K:K,MATCH(TEXT(A2174,"YYYY-MM-DD"),'Price Data'!J:J,0)+1))/INDEX('Price Data'!K:K,MATCH(TEXT(A2174,"YYYY-MM-DD"),'Price Data'!J:J,0)+1),""),"")</f>
        <v>-4.7058823529411674E-2</v>
      </c>
      <c r="J2174" s="34">
        <f>IFERROR(INDEX('Price Data'!N:N,MATCH(TEXT(A2174,"YYYY-MM-DD"),'Price Data'!M:M,0)),"")</f>
        <v>1.58</v>
      </c>
      <c r="K2174" s="10" cm="1">
        <f t="array" ref="K2174">IFERROR(IF(ISNUMBER(J2174),(J2174-INDEX('Price Data'!N:N,MATCH(TEXT(A2174,"YYYY-MM-DD"),'Price Data'!M:M,0)+1))/INDEX('Price Data'!N:N,MATCH(TEXT(A2174,"YYYY-MM-DD"),'Price Data'!M:M,0)+1),""),"")</f>
        <v>-6.5088757396449634E-2</v>
      </c>
      <c r="L2174" s="34">
        <f>IFERROR(INDEX('Price Data'!Q:Q,MATCH(TEXT(A2174,"YYYY-MM-DD"),'Price Data'!P:P,0)),"")</f>
        <v>1.27</v>
      </c>
      <c r="M2174" s="10" cm="1">
        <f t="array" ref="M2174">IFERROR(IF(ISNUMBER(L2174),(L2174-INDEX('Price Data'!Q:Q,MATCH(TEXT(A2174,"YYYY-MM-DD"),'Price Data'!P:P,0)+1))/INDEX('Price Data'!Q:Q,MATCH(TEXT(A2174,"YYYY-MM-DD"),'Price Data'!P:P,0)+1),""),"")</f>
        <v>-7.9710144927536142E-2</v>
      </c>
      <c r="N2174" s="34">
        <f>IFERROR(INDEX('Price Data'!T:T,MATCH(TEXT(A2174,"YYYY-MM-DD"),'Price Data'!S:S,0)),"")</f>
        <v>1.52</v>
      </c>
      <c r="O2174" s="10" cm="1">
        <f t="array" ref="O2174">IFERROR(IF(ISNUMBER(N2174),(N2174-INDEX('Price Data'!T:T,MATCH(TEXT(A2174,"YYYY-MM-DD"),'Price Data'!S:S,0)+1))/INDEX('Price Data'!T:T,MATCH(TEXT(A2174,"YYYY-MM-DD"),'Price Data'!S:S,0)+1),""),"")</f>
        <v>-3.7974683544303826E-2</v>
      </c>
    </row>
    <row r="2175" spans="1:15" x14ac:dyDescent="0.3">
      <c r="A2175" s="8">
        <v>43994</v>
      </c>
      <c r="B2175" s="34">
        <f>IFERROR(INDEX('Price Data'!B:B,MATCH(TEXT(A2175,"YYYY-MM-DD"),'Price Data'!A:A,0)),"")</f>
        <v>18888</v>
      </c>
      <c r="C2175" s="10" cm="1">
        <f t="array" ref="C2175">IFERROR(IF(ISNUMBER(B2175),(B2175-INDEX('Price Data'!B:B,MATCH(TEXT(A2175,"YYYY-MM-DD"),'Price Data'!A:A,0)+1))/INDEX('Price Data'!B:B,MATCH(TEXT(A2175,"YYYY-MM-DD"),'Price Data'!A:A,0)+1),""),"")</f>
        <v>4.3069070027117566E-3</v>
      </c>
      <c r="D2175" s="34">
        <f>IFERROR(INDEX('Price Data'!E:E,MATCH(TEXT(A2175,"YYYY-MM-DD"),'Price Data'!D:D,0)),"")</f>
        <v>7.94</v>
      </c>
      <c r="E2175" s="10" cm="1">
        <f t="array" ref="E2175">IFERROR(IF(ISNUMBER(D2175),(D2175-INDEX('Price Data'!E:E,MATCH(TEXT(A2175,"YYYY-MM-DD"),'Price Data'!D:D,0)+1))/INDEX('Price Data'!E:E,MATCH(TEXT(A2175,"YYYY-MM-DD"),'Price Data'!D:D,0)+1),""),"")</f>
        <v>-1.2578616352200991E-3</v>
      </c>
      <c r="F2175" s="34">
        <f>IFERROR(INDEX('Price Data'!H:H,MATCH(TEXT(A2175,"YYYY-MM-DD"),'Price Data'!G:G,0)),"")</f>
        <v>141.89999399999999</v>
      </c>
      <c r="G2175" s="10" cm="1">
        <f t="array" ref="G2175">IFERROR(IF(ISNUMBER(F2175),(F2175-INDEX('Price Data'!H:H,MATCH(TEXT(A2175,"YYYY-MM-DD"),'Price Data'!G:G,0)+1))/INDEX('Price Data'!H:H,MATCH(TEXT(A2175,"YYYY-MM-DD"),'Price Data'!G:G,0)+1),""),"")</f>
        <v>3.8799324796515634E-2</v>
      </c>
      <c r="H2175" s="34">
        <f>IFERROR(INDEX('Price Data'!K:K,MATCH(TEXT(A2175,"YYYY-MM-DD"),'Price Data'!J:J,0)),"")</f>
        <v>1.62</v>
      </c>
      <c r="I2175" s="10" cm="1">
        <f t="array" ref="I2175">IFERROR(IF(ISNUMBER(H2175),(H2175-INDEX('Price Data'!K:K,MATCH(TEXT(A2175,"YYYY-MM-DD"),'Price Data'!J:J,0)+1))/INDEX('Price Data'!K:K,MATCH(TEXT(A2175,"YYYY-MM-DD"),'Price Data'!J:J,0)+1),""),"")</f>
        <v>0</v>
      </c>
      <c r="J2175" s="34">
        <f>IFERROR(INDEX('Price Data'!N:N,MATCH(TEXT(A2175,"YYYY-MM-DD"),'Price Data'!M:M,0)),"")</f>
        <v>1.54</v>
      </c>
      <c r="K2175" s="10" cm="1">
        <f t="array" ref="K2175">IFERROR(IF(ISNUMBER(J2175),(J2175-INDEX('Price Data'!N:N,MATCH(TEXT(A2175,"YYYY-MM-DD"),'Price Data'!M:M,0)+1))/INDEX('Price Data'!N:N,MATCH(TEXT(A2175,"YYYY-MM-DD"),'Price Data'!M:M,0)+1),""),"")</f>
        <v>-2.5316455696202552E-2</v>
      </c>
      <c r="L2175" s="34">
        <f>IFERROR(INDEX('Price Data'!Q:Q,MATCH(TEXT(A2175,"YYYY-MM-DD"),'Price Data'!P:P,0)),"")</f>
        <v>1.28</v>
      </c>
      <c r="M2175" s="10" cm="1">
        <f t="array" ref="M2175">IFERROR(IF(ISNUMBER(L2175),(L2175-INDEX('Price Data'!Q:Q,MATCH(TEXT(A2175,"YYYY-MM-DD"),'Price Data'!P:P,0)+1))/INDEX('Price Data'!Q:Q,MATCH(TEXT(A2175,"YYYY-MM-DD"),'Price Data'!P:P,0)+1),""),"")</f>
        <v>7.8740157480315029E-3</v>
      </c>
      <c r="N2175" s="34">
        <f>IFERROR(INDEX('Price Data'!T:T,MATCH(TEXT(A2175,"YYYY-MM-DD"),'Price Data'!S:S,0)),"")</f>
        <v>1.52</v>
      </c>
      <c r="O2175" s="10" cm="1">
        <f t="array" ref="O2175">IFERROR(IF(ISNUMBER(N2175),(N2175-INDEX('Price Data'!T:T,MATCH(TEXT(A2175,"YYYY-MM-DD"),'Price Data'!S:S,0)+1))/INDEX('Price Data'!T:T,MATCH(TEXT(A2175,"YYYY-MM-DD"),'Price Data'!S:S,0)+1),""),"")</f>
        <v>0</v>
      </c>
    </row>
    <row r="2176" spans="1:15" x14ac:dyDescent="0.3">
      <c r="A2176" s="8">
        <v>43995</v>
      </c>
      <c r="B2176" s="34" t="str">
        <f>IFERROR(INDEX('Price Data'!B:B,MATCH(TEXT(A2176,"YYYY-MM-DD"),'Price Data'!A:A,0)),"")</f>
        <v/>
      </c>
      <c r="C2176" s="10" t="str" cm="1">
        <f t="array" ref="C2176">IFERROR(IF(ISNUMBER(B2176),(B2176-INDEX('Price Data'!B:B,MATCH(TEXT(A2176,"YYYY-MM-DD"),'Price Data'!A:A,0)+1))/INDEX('Price Data'!B:B,MATCH(TEXT(A2176,"YYYY-MM-DD"),'Price Data'!A:A,0)+1),""),"")</f>
        <v/>
      </c>
      <c r="D2176" s="34" t="str">
        <f>IFERROR(INDEX('Price Data'!E:E,MATCH(TEXT(A2176,"YYYY-MM-DD"),'Price Data'!D:D,0)),"")</f>
        <v/>
      </c>
      <c r="E2176" s="10" t="str" cm="1">
        <f t="array" ref="E2176">IFERROR(IF(ISNUMBER(D2176),(D2176-INDEX('Price Data'!E:E,MATCH(TEXT(A2176,"YYYY-MM-DD"),'Price Data'!D:D,0)+1))/INDEX('Price Data'!E:E,MATCH(TEXT(A2176,"YYYY-MM-DD"),'Price Data'!D:D,0)+1),""),"")</f>
        <v/>
      </c>
      <c r="F2176" s="34" t="str">
        <f>IFERROR(INDEX('Price Data'!H:H,MATCH(TEXT(A2176,"YYYY-MM-DD"),'Price Data'!G:G,0)),"")</f>
        <v/>
      </c>
      <c r="G2176" s="10" t="str" cm="1">
        <f t="array" ref="G2176">IFERROR(IF(ISNUMBER(F2176),(F2176-INDEX('Price Data'!H:H,MATCH(TEXT(A2176,"YYYY-MM-DD"),'Price Data'!G:G,0)+1))/INDEX('Price Data'!H:H,MATCH(TEXT(A2176,"YYYY-MM-DD"),'Price Data'!G:G,0)+1),""),"")</f>
        <v/>
      </c>
      <c r="H2176" s="34" t="str">
        <f>IFERROR(INDEX('Price Data'!K:K,MATCH(TEXT(A2176,"YYYY-MM-DD"),'Price Data'!J:J,0)),"")</f>
        <v/>
      </c>
      <c r="I2176" s="10" t="str" cm="1">
        <f t="array" ref="I2176">IFERROR(IF(ISNUMBER(H2176),(H2176-INDEX('Price Data'!K:K,MATCH(TEXT(A2176,"YYYY-MM-DD"),'Price Data'!J:J,0)+1))/INDEX('Price Data'!K:K,MATCH(TEXT(A2176,"YYYY-MM-DD"),'Price Data'!J:J,0)+1),""),"")</f>
        <v/>
      </c>
      <c r="J2176" s="34" t="str">
        <f>IFERROR(INDEX('Price Data'!N:N,MATCH(TEXT(A2176,"YYYY-MM-DD"),'Price Data'!M:M,0)),"")</f>
        <v/>
      </c>
      <c r="K2176" s="10" t="str" cm="1">
        <f t="array" ref="K2176">IFERROR(IF(ISNUMBER(J2176),(J2176-INDEX('Price Data'!N:N,MATCH(TEXT(A2176,"YYYY-MM-DD"),'Price Data'!M:M,0)+1))/INDEX('Price Data'!N:N,MATCH(TEXT(A2176,"YYYY-MM-DD"),'Price Data'!M:M,0)+1),""),"")</f>
        <v/>
      </c>
      <c r="L2176" s="34" t="str">
        <f>IFERROR(INDEX('Price Data'!Q:Q,MATCH(TEXT(A2176,"YYYY-MM-DD"),'Price Data'!P:P,0)),"")</f>
        <v/>
      </c>
      <c r="M2176" s="10" t="str" cm="1">
        <f t="array" ref="M2176">IFERROR(IF(ISNUMBER(L2176),(L2176-INDEX('Price Data'!Q:Q,MATCH(TEXT(A2176,"YYYY-MM-DD"),'Price Data'!P:P,0)+1))/INDEX('Price Data'!Q:Q,MATCH(TEXT(A2176,"YYYY-MM-DD"),'Price Data'!P:P,0)+1),""),"")</f>
        <v/>
      </c>
      <c r="N2176" s="34" t="str">
        <f>IFERROR(INDEX('Price Data'!T:T,MATCH(TEXT(A2176,"YYYY-MM-DD"),'Price Data'!S:S,0)),"")</f>
        <v/>
      </c>
      <c r="O2176" s="10" t="str" cm="1">
        <f t="array" ref="O2176">IFERROR(IF(ISNUMBER(N2176),(N2176-INDEX('Price Data'!T:T,MATCH(TEXT(A2176,"YYYY-MM-DD"),'Price Data'!S:S,0)+1))/INDEX('Price Data'!T:T,MATCH(TEXT(A2176,"YYYY-MM-DD"),'Price Data'!S:S,0)+1),""),"")</f>
        <v/>
      </c>
    </row>
    <row r="2177" spans="1:15" x14ac:dyDescent="0.3">
      <c r="A2177" s="8">
        <v>43996</v>
      </c>
      <c r="B2177" s="34" t="str">
        <f>IFERROR(INDEX('Price Data'!B:B,MATCH(TEXT(A2177,"YYYY-MM-DD"),'Price Data'!A:A,0)),"")</f>
        <v/>
      </c>
      <c r="C2177" s="10" t="str" cm="1">
        <f t="array" ref="C2177">IFERROR(IF(ISNUMBER(B2177),(B2177-INDEX('Price Data'!B:B,MATCH(TEXT(A2177,"YYYY-MM-DD"),'Price Data'!A:A,0)+1))/INDEX('Price Data'!B:B,MATCH(TEXT(A2177,"YYYY-MM-DD"),'Price Data'!A:A,0)+1),""),"")</f>
        <v/>
      </c>
      <c r="D2177" s="34" t="str">
        <f>IFERROR(INDEX('Price Data'!E:E,MATCH(TEXT(A2177,"YYYY-MM-DD"),'Price Data'!D:D,0)),"")</f>
        <v/>
      </c>
      <c r="E2177" s="10" t="str" cm="1">
        <f t="array" ref="E2177">IFERROR(IF(ISNUMBER(D2177),(D2177-INDEX('Price Data'!E:E,MATCH(TEXT(A2177,"YYYY-MM-DD"),'Price Data'!D:D,0)+1))/INDEX('Price Data'!E:E,MATCH(TEXT(A2177,"YYYY-MM-DD"),'Price Data'!D:D,0)+1),""),"")</f>
        <v/>
      </c>
      <c r="F2177" s="34" t="str">
        <f>IFERROR(INDEX('Price Data'!H:H,MATCH(TEXT(A2177,"YYYY-MM-DD"),'Price Data'!G:G,0)),"")</f>
        <v/>
      </c>
      <c r="G2177" s="10" t="str" cm="1">
        <f t="array" ref="G2177">IFERROR(IF(ISNUMBER(F2177),(F2177-INDEX('Price Data'!H:H,MATCH(TEXT(A2177,"YYYY-MM-DD"),'Price Data'!G:G,0)+1))/INDEX('Price Data'!H:H,MATCH(TEXT(A2177,"YYYY-MM-DD"),'Price Data'!G:G,0)+1),""),"")</f>
        <v/>
      </c>
      <c r="H2177" s="34" t="str">
        <f>IFERROR(INDEX('Price Data'!K:K,MATCH(TEXT(A2177,"YYYY-MM-DD"),'Price Data'!J:J,0)),"")</f>
        <v/>
      </c>
      <c r="I2177" s="10" t="str" cm="1">
        <f t="array" ref="I2177">IFERROR(IF(ISNUMBER(H2177),(H2177-INDEX('Price Data'!K:K,MATCH(TEXT(A2177,"YYYY-MM-DD"),'Price Data'!J:J,0)+1))/INDEX('Price Data'!K:K,MATCH(TEXT(A2177,"YYYY-MM-DD"),'Price Data'!J:J,0)+1),""),"")</f>
        <v/>
      </c>
      <c r="J2177" s="34" t="str">
        <f>IFERROR(INDEX('Price Data'!N:N,MATCH(TEXT(A2177,"YYYY-MM-DD"),'Price Data'!M:M,0)),"")</f>
        <v/>
      </c>
      <c r="K2177" s="10" t="str" cm="1">
        <f t="array" ref="K2177">IFERROR(IF(ISNUMBER(J2177),(J2177-INDEX('Price Data'!N:N,MATCH(TEXT(A2177,"YYYY-MM-DD"),'Price Data'!M:M,0)+1))/INDEX('Price Data'!N:N,MATCH(TEXT(A2177,"YYYY-MM-DD"),'Price Data'!M:M,0)+1),""),"")</f>
        <v/>
      </c>
      <c r="L2177" s="34" t="str">
        <f>IFERROR(INDEX('Price Data'!Q:Q,MATCH(TEXT(A2177,"YYYY-MM-DD"),'Price Data'!P:P,0)),"")</f>
        <v/>
      </c>
      <c r="M2177" s="10" t="str" cm="1">
        <f t="array" ref="M2177">IFERROR(IF(ISNUMBER(L2177),(L2177-INDEX('Price Data'!Q:Q,MATCH(TEXT(A2177,"YYYY-MM-DD"),'Price Data'!P:P,0)+1))/INDEX('Price Data'!Q:Q,MATCH(TEXT(A2177,"YYYY-MM-DD"),'Price Data'!P:P,0)+1),""),"")</f>
        <v/>
      </c>
      <c r="N2177" s="34" t="str">
        <f>IFERROR(INDEX('Price Data'!T:T,MATCH(TEXT(A2177,"YYYY-MM-DD"),'Price Data'!S:S,0)),"")</f>
        <v/>
      </c>
      <c r="O2177" s="10" t="str" cm="1">
        <f t="array" ref="O2177">IFERROR(IF(ISNUMBER(N2177),(N2177-INDEX('Price Data'!T:T,MATCH(TEXT(A2177,"YYYY-MM-DD"),'Price Data'!S:S,0)+1))/INDEX('Price Data'!T:T,MATCH(TEXT(A2177,"YYYY-MM-DD"),'Price Data'!S:S,0)+1),""),"")</f>
        <v/>
      </c>
    </row>
    <row r="2178" spans="1:15" x14ac:dyDescent="0.3">
      <c r="A2178" s="8">
        <v>43997</v>
      </c>
      <c r="B2178" s="34">
        <f>IFERROR(INDEX('Price Data'!B:B,MATCH(TEXT(A2178,"YYYY-MM-DD"),'Price Data'!A:A,0)),"")</f>
        <v>18969</v>
      </c>
      <c r="C2178" s="10" cm="1">
        <f t="array" ref="C2178">IFERROR(IF(ISNUMBER(B2178),(B2178-INDEX('Price Data'!B:B,MATCH(TEXT(A2178,"YYYY-MM-DD"),'Price Data'!A:A,0)+1))/INDEX('Price Data'!B:B,MATCH(TEXT(A2178,"YYYY-MM-DD"),'Price Data'!A:A,0)+1),""),"")</f>
        <v>4.2884371029224908E-3</v>
      </c>
      <c r="D2178" s="34">
        <f>IFERROR(INDEX('Price Data'!E:E,MATCH(TEXT(A2178,"YYYY-MM-DD"),'Price Data'!D:D,0)),"")</f>
        <v>7.9</v>
      </c>
      <c r="E2178" s="10" cm="1">
        <f t="array" ref="E2178">IFERROR(IF(ISNUMBER(D2178),(D2178-INDEX('Price Data'!E:E,MATCH(TEXT(A2178,"YYYY-MM-DD"),'Price Data'!D:D,0)+1))/INDEX('Price Data'!E:E,MATCH(TEXT(A2178,"YYYY-MM-DD"),'Price Data'!D:D,0)+1),""),"")</f>
        <v>-5.0377833753148657E-3</v>
      </c>
      <c r="F2178" s="34">
        <f>IFERROR(INDEX('Price Data'!H:H,MATCH(TEXT(A2178,"YYYY-MM-DD"),'Price Data'!G:G,0)),"")</f>
        <v>140.199997</v>
      </c>
      <c r="G2178" s="10" cm="1">
        <f t="array" ref="G2178">IFERROR(IF(ISNUMBER(F2178),(F2178-INDEX('Price Data'!H:H,MATCH(TEXT(A2178,"YYYY-MM-DD"),'Price Data'!G:G,0)+1))/INDEX('Price Data'!H:H,MATCH(TEXT(A2178,"YYYY-MM-DD"),'Price Data'!G:G,0)+1),""),"")</f>
        <v>-1.198024715913657E-2</v>
      </c>
      <c r="H2178" s="34">
        <f>IFERROR(INDEX('Price Data'!K:K,MATCH(TEXT(A2178,"YYYY-MM-DD"),'Price Data'!J:J,0)),"")</f>
        <v>1.63</v>
      </c>
      <c r="I2178" s="10" cm="1">
        <f t="array" ref="I2178">IFERROR(IF(ISNUMBER(H2178),(H2178-INDEX('Price Data'!K:K,MATCH(TEXT(A2178,"YYYY-MM-DD"),'Price Data'!J:J,0)+1))/INDEX('Price Data'!K:K,MATCH(TEXT(A2178,"YYYY-MM-DD"),'Price Data'!J:J,0)+1),""),"")</f>
        <v>6.1728395061727073E-3</v>
      </c>
      <c r="J2178" s="34">
        <f>IFERROR(INDEX('Price Data'!N:N,MATCH(TEXT(A2178,"YYYY-MM-DD"),'Price Data'!M:M,0)),"")</f>
        <v>1.56</v>
      </c>
      <c r="K2178" s="10" cm="1">
        <f t="array" ref="K2178">IFERROR(IF(ISNUMBER(J2178),(J2178-INDEX('Price Data'!N:N,MATCH(TEXT(A2178,"YYYY-MM-DD"),'Price Data'!M:M,0)+1))/INDEX('Price Data'!N:N,MATCH(TEXT(A2178,"YYYY-MM-DD"),'Price Data'!M:M,0)+1),""),"")</f>
        <v>1.2987012987012998E-2</v>
      </c>
      <c r="L2178" s="34">
        <f>IFERROR(INDEX('Price Data'!Q:Q,MATCH(TEXT(A2178,"YYYY-MM-DD"),'Price Data'!P:P,0)),"")</f>
        <v>1.29</v>
      </c>
      <c r="M2178" s="10" cm="1">
        <f t="array" ref="M2178">IFERROR(IF(ISNUMBER(L2178),(L2178-INDEX('Price Data'!Q:Q,MATCH(TEXT(A2178,"YYYY-MM-DD"),'Price Data'!P:P,0)+1))/INDEX('Price Data'!Q:Q,MATCH(TEXT(A2178,"YYYY-MM-DD"),'Price Data'!P:P,0)+1),""),"")</f>
        <v>7.8125000000000069E-3</v>
      </c>
      <c r="N2178" s="34">
        <f>IFERROR(INDEX('Price Data'!T:T,MATCH(TEXT(A2178,"YYYY-MM-DD"),'Price Data'!S:S,0)),"")</f>
        <v>1.55</v>
      </c>
      <c r="O2178" s="10" cm="1">
        <f t="array" ref="O2178">IFERROR(IF(ISNUMBER(N2178),(N2178-INDEX('Price Data'!T:T,MATCH(TEXT(A2178,"YYYY-MM-DD"),'Price Data'!S:S,0)+1))/INDEX('Price Data'!T:T,MATCH(TEXT(A2178,"YYYY-MM-DD"),'Price Data'!S:S,0)+1),""),"")</f>
        <v>1.9736842105263174E-2</v>
      </c>
    </row>
    <row r="2179" spans="1:15" x14ac:dyDescent="0.3">
      <c r="A2179" s="8">
        <v>43998</v>
      </c>
      <c r="B2179" s="34">
        <f>IFERROR(INDEX('Price Data'!B:B,MATCH(TEXT(A2179,"YYYY-MM-DD"),'Price Data'!A:A,0)),"")</f>
        <v>19626</v>
      </c>
      <c r="C2179" s="10" cm="1">
        <f t="array" ref="C2179">IFERROR(IF(ISNUMBER(B2179),(B2179-INDEX('Price Data'!B:B,MATCH(TEXT(A2179,"YYYY-MM-DD"),'Price Data'!A:A,0)+1))/INDEX('Price Data'!B:B,MATCH(TEXT(A2179,"YYYY-MM-DD"),'Price Data'!A:A,0)+1),""),"")</f>
        <v>3.4635457852285306E-2</v>
      </c>
      <c r="D2179" s="34">
        <f>IFERROR(INDEX('Price Data'!E:E,MATCH(TEXT(A2179,"YYYY-MM-DD"),'Price Data'!D:D,0)),"")</f>
        <v>8.42</v>
      </c>
      <c r="E2179" s="10" cm="1">
        <f t="array" ref="E2179">IFERROR(IF(ISNUMBER(D2179),(D2179-INDEX('Price Data'!E:E,MATCH(TEXT(A2179,"YYYY-MM-DD"),'Price Data'!D:D,0)+1))/INDEX('Price Data'!E:E,MATCH(TEXT(A2179,"YYYY-MM-DD"),'Price Data'!D:D,0)+1),""),"")</f>
        <v>6.5822784810126531E-2</v>
      </c>
      <c r="F2179" s="34">
        <f>IFERROR(INDEX('Price Data'!H:H,MATCH(TEXT(A2179,"YYYY-MM-DD"),'Price Data'!G:G,0)),"")</f>
        <v>146.60000600000001</v>
      </c>
      <c r="G2179" s="10" cm="1">
        <f t="array" ref="G2179">IFERROR(IF(ISNUMBER(F2179),(F2179-INDEX('Price Data'!H:H,MATCH(TEXT(A2179,"YYYY-MM-DD"),'Price Data'!G:G,0)+1))/INDEX('Price Data'!H:H,MATCH(TEXT(A2179,"YYYY-MM-DD"),'Price Data'!G:G,0)+1),""),"")</f>
        <v>4.5649137924018729E-2</v>
      </c>
      <c r="H2179" s="34">
        <f>IFERROR(INDEX('Price Data'!K:K,MATCH(TEXT(A2179,"YYYY-MM-DD"),'Price Data'!J:J,0)),"")</f>
        <v>1.7</v>
      </c>
      <c r="I2179" s="10" cm="1">
        <f t="array" ref="I2179">IFERROR(IF(ISNUMBER(H2179),(H2179-INDEX('Price Data'!K:K,MATCH(TEXT(A2179,"YYYY-MM-DD"),'Price Data'!J:J,0)+1))/INDEX('Price Data'!K:K,MATCH(TEXT(A2179,"YYYY-MM-DD"),'Price Data'!J:J,0)+1),""),"")</f>
        <v>4.2944785276073663E-2</v>
      </c>
      <c r="J2179" s="34">
        <f>IFERROR(INDEX('Price Data'!N:N,MATCH(TEXT(A2179,"YYYY-MM-DD"),'Price Data'!M:M,0)),"")</f>
        <v>1.66</v>
      </c>
      <c r="K2179" s="10" cm="1">
        <f t="array" ref="K2179">IFERROR(IF(ISNUMBER(J2179),(J2179-INDEX('Price Data'!N:N,MATCH(TEXT(A2179,"YYYY-MM-DD"),'Price Data'!M:M,0)+1))/INDEX('Price Data'!N:N,MATCH(TEXT(A2179,"YYYY-MM-DD"),'Price Data'!M:M,0)+1),""),"")</f>
        <v>6.4102564102564014E-2</v>
      </c>
      <c r="L2179" s="34">
        <f>IFERROR(INDEX('Price Data'!Q:Q,MATCH(TEXT(A2179,"YYYY-MM-DD"),'Price Data'!P:P,0)),"")</f>
        <v>1.38</v>
      </c>
      <c r="M2179" s="10" cm="1">
        <f t="array" ref="M2179">IFERROR(IF(ISNUMBER(L2179),(L2179-INDEX('Price Data'!Q:Q,MATCH(TEXT(A2179,"YYYY-MM-DD"),'Price Data'!P:P,0)+1))/INDEX('Price Data'!Q:Q,MATCH(TEXT(A2179,"YYYY-MM-DD"),'Price Data'!P:P,0)+1),""),"")</f>
        <v>6.9767441860465004E-2</v>
      </c>
      <c r="N2179" s="34">
        <f>IFERROR(INDEX('Price Data'!T:T,MATCH(TEXT(A2179,"YYYY-MM-DD"),'Price Data'!S:S,0)),"")</f>
        <v>1.59</v>
      </c>
      <c r="O2179" s="10" cm="1">
        <f t="array" ref="O2179">IFERROR(IF(ISNUMBER(N2179),(N2179-INDEX('Price Data'!T:T,MATCH(TEXT(A2179,"YYYY-MM-DD"),'Price Data'!S:S,0)+1))/INDEX('Price Data'!T:T,MATCH(TEXT(A2179,"YYYY-MM-DD"),'Price Data'!S:S,0)+1),""),"")</f>
        <v>2.5806451612903247E-2</v>
      </c>
    </row>
    <row r="2180" spans="1:15" x14ac:dyDescent="0.3">
      <c r="A2180" s="8">
        <v>43999</v>
      </c>
      <c r="B2180" s="34">
        <f>IFERROR(INDEX('Price Data'!B:B,MATCH(TEXT(A2180,"YYYY-MM-DD"),'Price Data'!A:A,0)),"")</f>
        <v>19586</v>
      </c>
      <c r="C2180" s="10" cm="1">
        <f t="array" ref="C2180">IFERROR(IF(ISNUMBER(B2180),(B2180-INDEX('Price Data'!B:B,MATCH(TEXT(A2180,"YYYY-MM-DD"),'Price Data'!A:A,0)+1))/INDEX('Price Data'!B:B,MATCH(TEXT(A2180,"YYYY-MM-DD"),'Price Data'!A:A,0)+1),""),"")</f>
        <v>-2.0381127076327323E-3</v>
      </c>
      <c r="D2180" s="34">
        <f>IFERROR(INDEX('Price Data'!E:E,MATCH(TEXT(A2180,"YYYY-MM-DD"),'Price Data'!D:D,0)),"")</f>
        <v>8.4</v>
      </c>
      <c r="E2180" s="10" cm="1">
        <f t="array" ref="E2180">IFERROR(IF(ISNUMBER(D2180),(D2180-INDEX('Price Data'!E:E,MATCH(TEXT(A2180,"YYYY-MM-DD"),'Price Data'!D:D,0)+1))/INDEX('Price Data'!E:E,MATCH(TEXT(A2180,"YYYY-MM-DD"),'Price Data'!D:D,0)+1),""),"")</f>
        <v>-2.3752969121139636E-3</v>
      </c>
      <c r="F2180" s="34">
        <f>IFERROR(INDEX('Price Data'!H:H,MATCH(TEXT(A2180,"YYYY-MM-DD"),'Price Data'!G:G,0)),"")</f>
        <v>147.5</v>
      </c>
      <c r="G2180" s="10" cm="1">
        <f t="array" ref="G2180">IFERROR(IF(ISNUMBER(F2180),(F2180-INDEX('Price Data'!H:H,MATCH(TEXT(A2180,"YYYY-MM-DD"),'Price Data'!G:G,0)+1))/INDEX('Price Data'!H:H,MATCH(TEXT(A2180,"YYYY-MM-DD"),'Price Data'!G:G,0)+1),""),"")</f>
        <v>6.139112982028066E-3</v>
      </c>
      <c r="H2180" s="34">
        <f>IFERROR(INDEX('Price Data'!K:K,MATCH(TEXT(A2180,"YYYY-MM-DD"),'Price Data'!J:J,0)),"")</f>
        <v>1.7</v>
      </c>
      <c r="I2180" s="10" cm="1">
        <f t="array" ref="I2180">IFERROR(IF(ISNUMBER(H2180),(H2180-INDEX('Price Data'!K:K,MATCH(TEXT(A2180,"YYYY-MM-DD"),'Price Data'!J:J,0)+1))/INDEX('Price Data'!K:K,MATCH(TEXT(A2180,"YYYY-MM-DD"),'Price Data'!J:J,0)+1),""),"")</f>
        <v>0</v>
      </c>
      <c r="J2180" s="34">
        <f>IFERROR(INDEX('Price Data'!N:N,MATCH(TEXT(A2180,"YYYY-MM-DD"),'Price Data'!M:M,0)),"")</f>
        <v>1.63</v>
      </c>
      <c r="K2180" s="10" cm="1">
        <f t="array" ref="K2180">IFERROR(IF(ISNUMBER(J2180),(J2180-INDEX('Price Data'!N:N,MATCH(TEXT(A2180,"YYYY-MM-DD"),'Price Data'!M:M,0)+1))/INDEX('Price Data'!N:N,MATCH(TEXT(A2180,"YYYY-MM-DD"),'Price Data'!M:M,0)+1),""),"")</f>
        <v>-1.8072289156626523E-2</v>
      </c>
      <c r="L2180" s="34">
        <f>IFERROR(INDEX('Price Data'!Q:Q,MATCH(TEXT(A2180,"YYYY-MM-DD"),'Price Data'!P:P,0)),"")</f>
        <v>1.38</v>
      </c>
      <c r="M2180" s="10" cm="1">
        <f t="array" ref="M2180">IFERROR(IF(ISNUMBER(L2180),(L2180-INDEX('Price Data'!Q:Q,MATCH(TEXT(A2180,"YYYY-MM-DD"),'Price Data'!P:P,0)+1))/INDEX('Price Data'!Q:Q,MATCH(TEXT(A2180,"YYYY-MM-DD"),'Price Data'!P:P,0)+1),""),"")</f>
        <v>0</v>
      </c>
      <c r="N2180" s="34">
        <f>IFERROR(INDEX('Price Data'!T:T,MATCH(TEXT(A2180,"YYYY-MM-DD"),'Price Data'!S:S,0)),"")</f>
        <v>1.57</v>
      </c>
      <c r="O2180" s="10" cm="1">
        <f t="array" ref="O2180">IFERROR(IF(ISNUMBER(N2180),(N2180-INDEX('Price Data'!T:T,MATCH(TEXT(A2180,"YYYY-MM-DD"),'Price Data'!S:S,0)+1))/INDEX('Price Data'!T:T,MATCH(TEXT(A2180,"YYYY-MM-DD"),'Price Data'!S:S,0)+1),""),"")</f>
        <v>-1.2578616352201269E-2</v>
      </c>
    </row>
    <row r="2181" spans="1:15" x14ac:dyDescent="0.3">
      <c r="A2181" s="8">
        <v>44000</v>
      </c>
      <c r="B2181" s="34">
        <f>IFERROR(INDEX('Price Data'!B:B,MATCH(TEXT(A2181,"YYYY-MM-DD"),'Price Data'!A:A,0)),"")</f>
        <v>19486</v>
      </c>
      <c r="C2181" s="10" cm="1">
        <f t="array" ref="C2181">IFERROR(IF(ISNUMBER(B2181),(B2181-INDEX('Price Data'!B:B,MATCH(TEXT(A2181,"YYYY-MM-DD"),'Price Data'!A:A,0)+1))/INDEX('Price Data'!B:B,MATCH(TEXT(A2181,"YYYY-MM-DD"),'Price Data'!A:A,0)+1),""),"")</f>
        <v>-5.1056877361380579E-3</v>
      </c>
      <c r="D2181" s="34">
        <f>IFERROR(INDEX('Price Data'!E:E,MATCH(TEXT(A2181,"YYYY-MM-DD"),'Price Data'!D:D,0)),"")</f>
        <v>8.24</v>
      </c>
      <c r="E2181" s="10" cm="1">
        <f t="array" ref="E2181">IFERROR(IF(ISNUMBER(D2181),(D2181-INDEX('Price Data'!E:E,MATCH(TEXT(A2181,"YYYY-MM-DD"),'Price Data'!D:D,0)+1))/INDEX('Price Data'!E:E,MATCH(TEXT(A2181,"YYYY-MM-DD"),'Price Data'!D:D,0)+1),""),"")</f>
        <v>-1.9047619047619063E-2</v>
      </c>
      <c r="F2181" s="34">
        <f>IFERROR(INDEX('Price Data'!H:H,MATCH(TEXT(A2181,"YYYY-MM-DD"),'Price Data'!G:G,0)),"")</f>
        <v>148.89999399999999</v>
      </c>
      <c r="G2181" s="10" cm="1">
        <f t="array" ref="G2181">IFERROR(IF(ISNUMBER(F2181),(F2181-INDEX('Price Data'!H:H,MATCH(TEXT(A2181,"YYYY-MM-DD"),'Price Data'!G:G,0)+1))/INDEX('Price Data'!H:H,MATCH(TEXT(A2181,"YYYY-MM-DD"),'Price Data'!G:G,0)+1),""),"")</f>
        <v>9.4914847457626596E-3</v>
      </c>
      <c r="H2181" s="34">
        <f>IFERROR(INDEX('Price Data'!K:K,MATCH(TEXT(A2181,"YYYY-MM-DD"),'Price Data'!J:J,0)),"")</f>
        <v>1.69</v>
      </c>
      <c r="I2181" s="10" cm="1">
        <f t="array" ref="I2181">IFERROR(IF(ISNUMBER(H2181),(H2181-INDEX('Price Data'!K:K,MATCH(TEXT(A2181,"YYYY-MM-DD"),'Price Data'!J:J,0)+1))/INDEX('Price Data'!K:K,MATCH(TEXT(A2181,"YYYY-MM-DD"),'Price Data'!J:J,0)+1),""),"")</f>
        <v>-5.8823529411764757E-3</v>
      </c>
      <c r="J2181" s="34">
        <f>IFERROR(INDEX('Price Data'!N:N,MATCH(TEXT(A2181,"YYYY-MM-DD"),'Price Data'!M:M,0)),"")</f>
        <v>1.58</v>
      </c>
      <c r="K2181" s="10" cm="1">
        <f t="array" ref="K2181">IFERROR(IF(ISNUMBER(J2181),(J2181-INDEX('Price Data'!N:N,MATCH(TEXT(A2181,"YYYY-MM-DD"),'Price Data'!M:M,0)+1))/INDEX('Price Data'!N:N,MATCH(TEXT(A2181,"YYYY-MM-DD"),'Price Data'!M:M,0)+1),""),"")</f>
        <v>-3.0674846625766763E-2</v>
      </c>
      <c r="L2181" s="34">
        <f>IFERROR(INDEX('Price Data'!Q:Q,MATCH(TEXT(A2181,"YYYY-MM-DD"),'Price Data'!P:P,0)),"")</f>
        <v>1.35</v>
      </c>
      <c r="M2181" s="10" cm="1">
        <f t="array" ref="M2181">IFERROR(IF(ISNUMBER(L2181),(L2181-INDEX('Price Data'!Q:Q,MATCH(TEXT(A2181,"YYYY-MM-DD"),'Price Data'!P:P,0)+1))/INDEX('Price Data'!Q:Q,MATCH(TEXT(A2181,"YYYY-MM-DD"),'Price Data'!P:P,0)+1),""),"")</f>
        <v>-2.1739130434782469E-2</v>
      </c>
      <c r="N2181" s="34">
        <f>IFERROR(INDEX('Price Data'!T:T,MATCH(TEXT(A2181,"YYYY-MM-DD"),'Price Data'!S:S,0)),"")</f>
        <v>1.63</v>
      </c>
      <c r="O2181" s="10" cm="1">
        <f t="array" ref="O2181">IFERROR(IF(ISNUMBER(N2181),(N2181-INDEX('Price Data'!T:T,MATCH(TEXT(A2181,"YYYY-MM-DD"),'Price Data'!S:S,0)+1))/INDEX('Price Data'!T:T,MATCH(TEXT(A2181,"YYYY-MM-DD"),'Price Data'!S:S,0)+1),""),"")</f>
        <v>3.8216560509554034E-2</v>
      </c>
    </row>
    <row r="2182" spans="1:15" x14ac:dyDescent="0.3">
      <c r="A2182" s="8">
        <v>44001</v>
      </c>
      <c r="B2182" s="34">
        <f>IFERROR(INDEX('Price Data'!B:B,MATCH(TEXT(A2182,"YYYY-MM-DD"),'Price Data'!A:A,0)),"")</f>
        <v>19619</v>
      </c>
      <c r="C2182" s="10" cm="1">
        <f t="array" ref="C2182">IFERROR(IF(ISNUMBER(B2182),(B2182-INDEX('Price Data'!B:B,MATCH(TEXT(A2182,"YYYY-MM-DD"),'Price Data'!A:A,0)+1))/INDEX('Price Data'!B:B,MATCH(TEXT(A2182,"YYYY-MM-DD"),'Price Data'!A:A,0)+1),""),"")</f>
        <v>6.8254131171097202E-3</v>
      </c>
      <c r="D2182" s="34">
        <f>IFERROR(INDEX('Price Data'!E:E,MATCH(TEXT(A2182,"YYYY-MM-DD"),'Price Data'!D:D,0)),"")</f>
        <v>8.26</v>
      </c>
      <c r="E2182" s="10" cm="1">
        <f t="array" ref="E2182">IFERROR(IF(ISNUMBER(D2182),(D2182-INDEX('Price Data'!E:E,MATCH(TEXT(A2182,"YYYY-MM-DD"),'Price Data'!D:D,0)+1))/INDEX('Price Data'!E:E,MATCH(TEXT(A2182,"YYYY-MM-DD"),'Price Data'!D:D,0)+1),""),"")</f>
        <v>2.4271844660193657E-3</v>
      </c>
      <c r="F2182" s="34">
        <f>IFERROR(INDEX('Price Data'!H:H,MATCH(TEXT(A2182,"YYYY-MM-DD"),'Price Data'!G:G,0)),"")</f>
        <v>148.699997</v>
      </c>
      <c r="G2182" s="10" cm="1">
        <f t="array" ref="G2182">IFERROR(IF(ISNUMBER(F2182),(F2182-INDEX('Price Data'!H:H,MATCH(TEXT(A2182,"YYYY-MM-DD"),'Price Data'!G:G,0)+1))/INDEX('Price Data'!H:H,MATCH(TEXT(A2182,"YYYY-MM-DD"),'Price Data'!G:G,0)+1),""),"")</f>
        <v>-1.3431632508997698E-3</v>
      </c>
      <c r="H2182" s="34">
        <f>IFERROR(INDEX('Price Data'!K:K,MATCH(TEXT(A2182,"YYYY-MM-DD"),'Price Data'!J:J,0)),"")</f>
        <v>1.68</v>
      </c>
      <c r="I2182" s="10" cm="1">
        <f t="array" ref="I2182">IFERROR(IF(ISNUMBER(H2182),(H2182-INDEX('Price Data'!K:K,MATCH(TEXT(A2182,"YYYY-MM-DD"),'Price Data'!J:J,0)+1))/INDEX('Price Data'!K:K,MATCH(TEXT(A2182,"YYYY-MM-DD"),'Price Data'!J:J,0)+1),""),"")</f>
        <v>-5.9171597633136145E-3</v>
      </c>
      <c r="J2182" s="34">
        <f>IFERROR(INDEX('Price Data'!N:N,MATCH(TEXT(A2182,"YYYY-MM-DD"),'Price Data'!M:M,0)),"")</f>
        <v>1.6</v>
      </c>
      <c r="K2182" s="10" cm="1">
        <f t="array" ref="K2182">IFERROR(IF(ISNUMBER(J2182),(J2182-INDEX('Price Data'!N:N,MATCH(TEXT(A2182,"YYYY-MM-DD"),'Price Data'!M:M,0)+1))/INDEX('Price Data'!N:N,MATCH(TEXT(A2182,"YYYY-MM-DD"),'Price Data'!M:M,0)+1),""),"")</f>
        <v>1.2658227848101276E-2</v>
      </c>
      <c r="L2182" s="34">
        <f>IFERROR(INDEX('Price Data'!Q:Q,MATCH(TEXT(A2182,"YYYY-MM-DD"),'Price Data'!P:P,0)),"")</f>
        <v>1.34</v>
      </c>
      <c r="M2182" s="10" cm="1">
        <f t="array" ref="M2182">IFERROR(IF(ISNUMBER(L2182),(L2182-INDEX('Price Data'!Q:Q,MATCH(TEXT(A2182,"YYYY-MM-DD"),'Price Data'!P:P,0)+1))/INDEX('Price Data'!Q:Q,MATCH(TEXT(A2182,"YYYY-MM-DD"),'Price Data'!P:P,0)+1),""),"")</f>
        <v>-7.4074074074074138E-3</v>
      </c>
      <c r="N2182" s="34">
        <f>IFERROR(INDEX('Price Data'!T:T,MATCH(TEXT(A2182,"YYYY-MM-DD"),'Price Data'!S:S,0)),"")</f>
        <v>1.59</v>
      </c>
      <c r="O2182" s="10" cm="1">
        <f t="array" ref="O2182">IFERROR(IF(ISNUMBER(N2182),(N2182-INDEX('Price Data'!T:T,MATCH(TEXT(A2182,"YYYY-MM-DD"),'Price Data'!S:S,0)+1))/INDEX('Price Data'!T:T,MATCH(TEXT(A2182,"YYYY-MM-DD"),'Price Data'!S:S,0)+1),""),"")</f>
        <v>-2.4539877300613383E-2</v>
      </c>
    </row>
    <row r="2183" spans="1:15" x14ac:dyDescent="0.3">
      <c r="A2183" s="8">
        <v>44002</v>
      </c>
      <c r="B2183" s="34" t="str">
        <f>IFERROR(INDEX('Price Data'!B:B,MATCH(TEXT(A2183,"YYYY-MM-DD"),'Price Data'!A:A,0)),"")</f>
        <v/>
      </c>
      <c r="C2183" s="10" t="str" cm="1">
        <f t="array" ref="C2183">IFERROR(IF(ISNUMBER(B2183),(B2183-INDEX('Price Data'!B:B,MATCH(TEXT(A2183,"YYYY-MM-DD"),'Price Data'!A:A,0)+1))/INDEX('Price Data'!B:B,MATCH(TEXT(A2183,"YYYY-MM-DD"),'Price Data'!A:A,0)+1),""),"")</f>
        <v/>
      </c>
      <c r="D2183" s="34" t="str">
        <f>IFERROR(INDEX('Price Data'!E:E,MATCH(TEXT(A2183,"YYYY-MM-DD"),'Price Data'!D:D,0)),"")</f>
        <v/>
      </c>
      <c r="E2183" s="10" t="str" cm="1">
        <f t="array" ref="E2183">IFERROR(IF(ISNUMBER(D2183),(D2183-INDEX('Price Data'!E:E,MATCH(TEXT(A2183,"YYYY-MM-DD"),'Price Data'!D:D,0)+1))/INDEX('Price Data'!E:E,MATCH(TEXT(A2183,"YYYY-MM-DD"),'Price Data'!D:D,0)+1),""),"")</f>
        <v/>
      </c>
      <c r="F2183" s="34" t="str">
        <f>IFERROR(INDEX('Price Data'!H:H,MATCH(TEXT(A2183,"YYYY-MM-DD"),'Price Data'!G:G,0)),"")</f>
        <v/>
      </c>
      <c r="G2183" s="10" t="str" cm="1">
        <f t="array" ref="G2183">IFERROR(IF(ISNUMBER(F2183),(F2183-INDEX('Price Data'!H:H,MATCH(TEXT(A2183,"YYYY-MM-DD"),'Price Data'!G:G,0)+1))/INDEX('Price Data'!H:H,MATCH(TEXT(A2183,"YYYY-MM-DD"),'Price Data'!G:G,0)+1),""),"")</f>
        <v/>
      </c>
      <c r="H2183" s="34" t="str">
        <f>IFERROR(INDEX('Price Data'!K:K,MATCH(TEXT(A2183,"YYYY-MM-DD"),'Price Data'!J:J,0)),"")</f>
        <v/>
      </c>
      <c r="I2183" s="10" t="str" cm="1">
        <f t="array" ref="I2183">IFERROR(IF(ISNUMBER(H2183),(H2183-INDEX('Price Data'!K:K,MATCH(TEXT(A2183,"YYYY-MM-DD"),'Price Data'!J:J,0)+1))/INDEX('Price Data'!K:K,MATCH(TEXT(A2183,"YYYY-MM-DD"),'Price Data'!J:J,0)+1),""),"")</f>
        <v/>
      </c>
      <c r="J2183" s="34" t="str">
        <f>IFERROR(INDEX('Price Data'!N:N,MATCH(TEXT(A2183,"YYYY-MM-DD"),'Price Data'!M:M,0)),"")</f>
        <v/>
      </c>
      <c r="K2183" s="10" t="str" cm="1">
        <f t="array" ref="K2183">IFERROR(IF(ISNUMBER(J2183),(J2183-INDEX('Price Data'!N:N,MATCH(TEXT(A2183,"YYYY-MM-DD"),'Price Data'!M:M,0)+1))/INDEX('Price Data'!N:N,MATCH(TEXT(A2183,"YYYY-MM-DD"),'Price Data'!M:M,0)+1),""),"")</f>
        <v/>
      </c>
      <c r="L2183" s="34" t="str">
        <f>IFERROR(INDEX('Price Data'!Q:Q,MATCH(TEXT(A2183,"YYYY-MM-DD"),'Price Data'!P:P,0)),"")</f>
        <v/>
      </c>
      <c r="M2183" s="10" t="str" cm="1">
        <f t="array" ref="M2183">IFERROR(IF(ISNUMBER(L2183),(L2183-INDEX('Price Data'!Q:Q,MATCH(TEXT(A2183,"YYYY-MM-DD"),'Price Data'!P:P,0)+1))/INDEX('Price Data'!Q:Q,MATCH(TEXT(A2183,"YYYY-MM-DD"),'Price Data'!P:P,0)+1),""),"")</f>
        <v/>
      </c>
      <c r="N2183" s="34" t="str">
        <f>IFERROR(INDEX('Price Data'!T:T,MATCH(TEXT(A2183,"YYYY-MM-DD"),'Price Data'!S:S,0)),"")</f>
        <v/>
      </c>
      <c r="O2183" s="10" t="str" cm="1">
        <f t="array" ref="O2183">IFERROR(IF(ISNUMBER(N2183),(N2183-INDEX('Price Data'!T:T,MATCH(TEXT(A2183,"YYYY-MM-DD"),'Price Data'!S:S,0)+1))/INDEX('Price Data'!T:T,MATCH(TEXT(A2183,"YYYY-MM-DD"),'Price Data'!S:S,0)+1),""),"")</f>
        <v/>
      </c>
    </row>
    <row r="2184" spans="1:15" x14ac:dyDescent="0.3">
      <c r="A2184" s="8">
        <v>44003</v>
      </c>
      <c r="B2184" s="34" t="str">
        <f>IFERROR(INDEX('Price Data'!B:B,MATCH(TEXT(A2184,"YYYY-MM-DD"),'Price Data'!A:A,0)),"")</f>
        <v/>
      </c>
      <c r="C2184" s="10" t="str" cm="1">
        <f t="array" ref="C2184">IFERROR(IF(ISNUMBER(B2184),(B2184-INDEX('Price Data'!B:B,MATCH(TEXT(A2184,"YYYY-MM-DD"),'Price Data'!A:A,0)+1))/INDEX('Price Data'!B:B,MATCH(TEXT(A2184,"YYYY-MM-DD"),'Price Data'!A:A,0)+1),""),"")</f>
        <v/>
      </c>
      <c r="D2184" s="34" t="str">
        <f>IFERROR(INDEX('Price Data'!E:E,MATCH(TEXT(A2184,"YYYY-MM-DD"),'Price Data'!D:D,0)),"")</f>
        <v/>
      </c>
      <c r="E2184" s="10" t="str" cm="1">
        <f t="array" ref="E2184">IFERROR(IF(ISNUMBER(D2184),(D2184-INDEX('Price Data'!E:E,MATCH(TEXT(A2184,"YYYY-MM-DD"),'Price Data'!D:D,0)+1))/INDEX('Price Data'!E:E,MATCH(TEXT(A2184,"YYYY-MM-DD"),'Price Data'!D:D,0)+1),""),"")</f>
        <v/>
      </c>
      <c r="F2184" s="34" t="str">
        <f>IFERROR(INDEX('Price Data'!H:H,MATCH(TEXT(A2184,"YYYY-MM-DD"),'Price Data'!G:G,0)),"")</f>
        <v/>
      </c>
      <c r="G2184" s="10" t="str" cm="1">
        <f t="array" ref="G2184">IFERROR(IF(ISNUMBER(F2184),(F2184-INDEX('Price Data'!H:H,MATCH(TEXT(A2184,"YYYY-MM-DD"),'Price Data'!G:G,0)+1))/INDEX('Price Data'!H:H,MATCH(TEXT(A2184,"YYYY-MM-DD"),'Price Data'!G:G,0)+1),""),"")</f>
        <v/>
      </c>
      <c r="H2184" s="34" t="str">
        <f>IFERROR(INDEX('Price Data'!K:K,MATCH(TEXT(A2184,"YYYY-MM-DD"),'Price Data'!J:J,0)),"")</f>
        <v/>
      </c>
      <c r="I2184" s="10" t="str" cm="1">
        <f t="array" ref="I2184">IFERROR(IF(ISNUMBER(H2184),(H2184-INDEX('Price Data'!K:K,MATCH(TEXT(A2184,"YYYY-MM-DD"),'Price Data'!J:J,0)+1))/INDEX('Price Data'!K:K,MATCH(TEXT(A2184,"YYYY-MM-DD"),'Price Data'!J:J,0)+1),""),"")</f>
        <v/>
      </c>
      <c r="J2184" s="34" t="str">
        <f>IFERROR(INDEX('Price Data'!N:N,MATCH(TEXT(A2184,"YYYY-MM-DD"),'Price Data'!M:M,0)),"")</f>
        <v/>
      </c>
      <c r="K2184" s="10" t="str" cm="1">
        <f t="array" ref="K2184">IFERROR(IF(ISNUMBER(J2184),(J2184-INDEX('Price Data'!N:N,MATCH(TEXT(A2184,"YYYY-MM-DD"),'Price Data'!M:M,0)+1))/INDEX('Price Data'!N:N,MATCH(TEXT(A2184,"YYYY-MM-DD"),'Price Data'!M:M,0)+1),""),"")</f>
        <v/>
      </c>
      <c r="L2184" s="34" t="str">
        <f>IFERROR(INDEX('Price Data'!Q:Q,MATCH(TEXT(A2184,"YYYY-MM-DD"),'Price Data'!P:P,0)),"")</f>
        <v/>
      </c>
      <c r="M2184" s="10" t="str" cm="1">
        <f t="array" ref="M2184">IFERROR(IF(ISNUMBER(L2184),(L2184-INDEX('Price Data'!Q:Q,MATCH(TEXT(A2184,"YYYY-MM-DD"),'Price Data'!P:P,0)+1))/INDEX('Price Data'!Q:Q,MATCH(TEXT(A2184,"YYYY-MM-DD"),'Price Data'!P:P,0)+1),""),"")</f>
        <v/>
      </c>
      <c r="N2184" s="34" t="str">
        <f>IFERROR(INDEX('Price Data'!T:T,MATCH(TEXT(A2184,"YYYY-MM-DD"),'Price Data'!S:S,0)),"")</f>
        <v/>
      </c>
      <c r="O2184" s="10" t="str" cm="1">
        <f t="array" ref="O2184">IFERROR(IF(ISNUMBER(N2184),(N2184-INDEX('Price Data'!T:T,MATCH(TEXT(A2184,"YYYY-MM-DD"),'Price Data'!S:S,0)+1))/INDEX('Price Data'!T:T,MATCH(TEXT(A2184,"YYYY-MM-DD"),'Price Data'!S:S,0)+1),""),"")</f>
        <v/>
      </c>
    </row>
    <row r="2185" spans="1:15" x14ac:dyDescent="0.3">
      <c r="A2185" s="8">
        <v>44004</v>
      </c>
      <c r="B2185" s="34">
        <f>IFERROR(INDEX('Price Data'!B:B,MATCH(TEXT(A2185,"YYYY-MM-DD"),'Price Data'!A:A,0)),"")</f>
        <v>19479</v>
      </c>
      <c r="C2185" s="10" cm="1">
        <f t="array" ref="C2185">IFERROR(IF(ISNUMBER(B2185),(B2185-INDEX('Price Data'!B:B,MATCH(TEXT(A2185,"YYYY-MM-DD"),'Price Data'!A:A,0)+1))/INDEX('Price Data'!B:B,MATCH(TEXT(A2185,"YYYY-MM-DD"),'Price Data'!A:A,0)+1),""),"")</f>
        <v>-7.1359396503389572E-3</v>
      </c>
      <c r="D2185" s="34">
        <f>IFERROR(INDEX('Price Data'!E:E,MATCH(TEXT(A2185,"YYYY-MM-DD"),'Price Data'!D:D,0)),"")</f>
        <v>8.24</v>
      </c>
      <c r="E2185" s="10" cm="1">
        <f t="array" ref="E2185">IFERROR(IF(ISNUMBER(D2185),(D2185-INDEX('Price Data'!E:E,MATCH(TEXT(A2185,"YYYY-MM-DD"),'Price Data'!D:D,0)+1))/INDEX('Price Data'!E:E,MATCH(TEXT(A2185,"YYYY-MM-DD"),'Price Data'!D:D,0)+1),""),"")</f>
        <v>-2.4213075060532173E-3</v>
      </c>
      <c r="F2185" s="34">
        <f>IFERROR(INDEX('Price Data'!H:H,MATCH(TEXT(A2185,"YYYY-MM-DD"),'Price Data'!G:G,0)),"")</f>
        <v>148</v>
      </c>
      <c r="G2185" s="10" cm="1">
        <f t="array" ref="G2185">IFERROR(IF(ISNUMBER(F2185),(F2185-INDEX('Price Data'!H:H,MATCH(TEXT(A2185,"YYYY-MM-DD"),'Price Data'!G:G,0)+1))/INDEX('Price Data'!H:H,MATCH(TEXT(A2185,"YYYY-MM-DD"),'Price Data'!G:G,0)+1),""),"")</f>
        <v>-4.7074446141380641E-3</v>
      </c>
      <c r="H2185" s="34">
        <f>IFERROR(INDEX('Price Data'!K:K,MATCH(TEXT(A2185,"YYYY-MM-DD"),'Price Data'!J:J,0)),"")</f>
        <v>1.68</v>
      </c>
      <c r="I2185" s="10" cm="1">
        <f t="array" ref="I2185">IFERROR(IF(ISNUMBER(H2185),(H2185-INDEX('Price Data'!K:K,MATCH(TEXT(A2185,"YYYY-MM-DD"),'Price Data'!J:J,0)+1))/INDEX('Price Data'!K:K,MATCH(TEXT(A2185,"YYYY-MM-DD"),'Price Data'!J:J,0)+1),""),"")</f>
        <v>0</v>
      </c>
      <c r="J2185" s="34">
        <f>IFERROR(INDEX('Price Data'!N:N,MATCH(TEXT(A2185,"YYYY-MM-DD"),'Price Data'!M:M,0)),"")</f>
        <v>1.54</v>
      </c>
      <c r="K2185" s="10" cm="1">
        <f t="array" ref="K2185">IFERROR(IF(ISNUMBER(J2185),(J2185-INDEX('Price Data'!N:N,MATCH(TEXT(A2185,"YYYY-MM-DD"),'Price Data'!M:M,0)+1))/INDEX('Price Data'!N:N,MATCH(TEXT(A2185,"YYYY-MM-DD"),'Price Data'!M:M,0)+1),""),"")</f>
        <v>-3.7500000000000033E-2</v>
      </c>
      <c r="L2185" s="34">
        <f>IFERROR(INDEX('Price Data'!Q:Q,MATCH(TEXT(A2185,"YYYY-MM-DD"),'Price Data'!P:P,0)),"")</f>
        <v>1.34</v>
      </c>
      <c r="M2185" s="10" cm="1">
        <f t="array" ref="M2185">IFERROR(IF(ISNUMBER(L2185),(L2185-INDEX('Price Data'!Q:Q,MATCH(TEXT(A2185,"YYYY-MM-DD"),'Price Data'!P:P,0)+1))/INDEX('Price Data'!Q:Q,MATCH(TEXT(A2185,"YYYY-MM-DD"),'Price Data'!P:P,0)+1),""),"")</f>
        <v>0</v>
      </c>
      <c r="N2185" s="34">
        <f>IFERROR(INDEX('Price Data'!T:T,MATCH(TEXT(A2185,"YYYY-MM-DD"),'Price Data'!S:S,0)),"")</f>
        <v>1.54</v>
      </c>
      <c r="O2185" s="10" cm="1">
        <f t="array" ref="O2185">IFERROR(IF(ISNUMBER(N2185),(N2185-INDEX('Price Data'!T:T,MATCH(TEXT(A2185,"YYYY-MM-DD"),'Price Data'!S:S,0)+1))/INDEX('Price Data'!T:T,MATCH(TEXT(A2185,"YYYY-MM-DD"),'Price Data'!S:S,0)+1),""),"")</f>
        <v>-3.1446540880503172E-2</v>
      </c>
    </row>
    <row r="2186" spans="1:15" x14ac:dyDescent="0.3">
      <c r="A2186" s="8">
        <v>44005</v>
      </c>
      <c r="B2186" s="34">
        <f>IFERROR(INDEX('Price Data'!B:B,MATCH(TEXT(A2186,"YYYY-MM-DD"),'Price Data'!A:A,0)),"")</f>
        <v>19842</v>
      </c>
      <c r="C2186" s="10" cm="1">
        <f t="array" ref="C2186">IFERROR(IF(ISNUMBER(B2186),(B2186-INDEX('Price Data'!B:B,MATCH(TEXT(A2186,"YYYY-MM-DD"),'Price Data'!A:A,0)+1))/INDEX('Price Data'!B:B,MATCH(TEXT(A2186,"YYYY-MM-DD"),'Price Data'!A:A,0)+1),""),"")</f>
        <v>1.8635453565378098E-2</v>
      </c>
      <c r="D2186" s="34">
        <f>IFERROR(INDEX('Price Data'!E:E,MATCH(TEXT(A2186,"YYYY-MM-DD"),'Price Data'!D:D,0)),"")</f>
        <v>8.43</v>
      </c>
      <c r="E2186" s="10" cm="1">
        <f t="array" ref="E2186">IFERROR(IF(ISNUMBER(D2186),(D2186-INDEX('Price Data'!E:E,MATCH(TEXT(A2186,"YYYY-MM-DD"),'Price Data'!D:D,0)+1))/INDEX('Price Data'!E:E,MATCH(TEXT(A2186,"YYYY-MM-DD"),'Price Data'!D:D,0)+1),""),"")</f>
        <v>2.3058252427184404E-2</v>
      </c>
      <c r="F2186" s="34">
        <f>IFERROR(INDEX('Price Data'!H:H,MATCH(TEXT(A2186,"YYYY-MM-DD"),'Price Data'!G:G,0)),"")</f>
        <v>159</v>
      </c>
      <c r="G2186" s="10" cm="1">
        <f t="array" ref="G2186">IFERROR(IF(ISNUMBER(F2186),(F2186-INDEX('Price Data'!H:H,MATCH(TEXT(A2186,"YYYY-MM-DD"),'Price Data'!G:G,0)+1))/INDEX('Price Data'!H:H,MATCH(TEXT(A2186,"YYYY-MM-DD"),'Price Data'!G:G,0)+1),""),"")</f>
        <v>7.4324324324324328E-2</v>
      </c>
      <c r="H2186" s="34">
        <f>IFERROR(INDEX('Price Data'!K:K,MATCH(TEXT(A2186,"YYYY-MM-DD"),'Price Data'!J:J,0)),"")</f>
        <v>1.71</v>
      </c>
      <c r="I2186" s="10" cm="1">
        <f t="array" ref="I2186">IFERROR(IF(ISNUMBER(H2186),(H2186-INDEX('Price Data'!K:K,MATCH(TEXT(A2186,"YYYY-MM-DD"),'Price Data'!J:J,0)+1))/INDEX('Price Data'!K:K,MATCH(TEXT(A2186,"YYYY-MM-DD"),'Price Data'!J:J,0)+1),""),"")</f>
        <v>1.7857142857142873E-2</v>
      </c>
      <c r="J2186" s="34">
        <f>IFERROR(INDEX('Price Data'!N:N,MATCH(TEXT(A2186,"YYYY-MM-DD"),'Price Data'!M:M,0)),"")</f>
        <v>1.57</v>
      </c>
      <c r="K2186" s="10" cm="1">
        <f t="array" ref="K2186">IFERROR(IF(ISNUMBER(J2186),(J2186-INDEX('Price Data'!N:N,MATCH(TEXT(A2186,"YYYY-MM-DD"),'Price Data'!M:M,0)+1))/INDEX('Price Data'!N:N,MATCH(TEXT(A2186,"YYYY-MM-DD"),'Price Data'!M:M,0)+1),""),"")</f>
        <v>1.9480519480519497E-2</v>
      </c>
      <c r="L2186" s="34">
        <f>IFERROR(INDEX('Price Data'!Q:Q,MATCH(TEXT(A2186,"YYYY-MM-DD"),'Price Data'!P:P,0)),"")</f>
        <v>1.38</v>
      </c>
      <c r="M2186" s="10" cm="1">
        <f t="array" ref="M2186">IFERROR(IF(ISNUMBER(L2186),(L2186-INDEX('Price Data'!Q:Q,MATCH(TEXT(A2186,"YYYY-MM-DD"),'Price Data'!P:P,0)+1))/INDEX('Price Data'!Q:Q,MATCH(TEXT(A2186,"YYYY-MM-DD"),'Price Data'!P:P,0)+1),""),"")</f>
        <v>2.9850746268656577E-2</v>
      </c>
      <c r="N2186" s="34">
        <f>IFERROR(INDEX('Price Data'!T:T,MATCH(TEXT(A2186,"YYYY-MM-DD"),'Price Data'!S:S,0)),"")</f>
        <v>1.58</v>
      </c>
      <c r="O2186" s="10" cm="1">
        <f t="array" ref="O2186">IFERROR(IF(ISNUMBER(N2186),(N2186-INDEX('Price Data'!T:T,MATCH(TEXT(A2186,"YYYY-MM-DD"),'Price Data'!S:S,0)+1))/INDEX('Price Data'!T:T,MATCH(TEXT(A2186,"YYYY-MM-DD"),'Price Data'!S:S,0)+1),""),"")</f>
        <v>2.5974025974025997E-2</v>
      </c>
    </row>
    <row r="2187" spans="1:15" x14ac:dyDescent="0.3">
      <c r="A2187" s="8">
        <v>44006</v>
      </c>
      <c r="B2187" s="34">
        <f>IFERROR(INDEX('Price Data'!B:B,MATCH(TEXT(A2187,"YYYY-MM-DD"),'Price Data'!A:A,0)),"")</f>
        <v>19163</v>
      </c>
      <c r="C2187" s="10" cm="1">
        <f t="array" ref="C2187">IFERROR(IF(ISNUMBER(B2187),(B2187-INDEX('Price Data'!B:B,MATCH(TEXT(A2187,"YYYY-MM-DD"),'Price Data'!A:A,0)+1))/INDEX('Price Data'!B:B,MATCH(TEXT(A2187,"YYYY-MM-DD"),'Price Data'!A:A,0)+1),""),"")</f>
        <v>-3.4220340691462556E-2</v>
      </c>
      <c r="D2187" s="34">
        <f>IFERROR(INDEX('Price Data'!E:E,MATCH(TEXT(A2187,"YYYY-MM-DD"),'Price Data'!D:D,0)),"")</f>
        <v>8.07</v>
      </c>
      <c r="E2187" s="10" cm="1">
        <f t="array" ref="E2187">IFERROR(IF(ISNUMBER(D2187),(D2187-INDEX('Price Data'!E:E,MATCH(TEXT(A2187,"YYYY-MM-DD"),'Price Data'!D:D,0)+1))/INDEX('Price Data'!E:E,MATCH(TEXT(A2187,"YYYY-MM-DD"),'Price Data'!D:D,0)+1),""),"")</f>
        <v>-4.2704626334519505E-2</v>
      </c>
      <c r="F2187" s="34">
        <f>IFERROR(INDEX('Price Data'!H:H,MATCH(TEXT(A2187,"YYYY-MM-DD"),'Price Data'!G:G,0)),"")</f>
        <v>155</v>
      </c>
      <c r="G2187" s="10" cm="1">
        <f t="array" ref="G2187">IFERROR(IF(ISNUMBER(F2187),(F2187-INDEX('Price Data'!H:H,MATCH(TEXT(A2187,"YYYY-MM-DD"),'Price Data'!G:G,0)+1))/INDEX('Price Data'!H:H,MATCH(TEXT(A2187,"YYYY-MM-DD"),'Price Data'!G:G,0)+1),""),"")</f>
        <v>-2.5157232704402517E-2</v>
      </c>
      <c r="H2187" s="34">
        <f>IFERROR(INDEX('Price Data'!K:K,MATCH(TEXT(A2187,"YYYY-MM-DD"),'Price Data'!J:J,0)),"")</f>
        <v>1.67</v>
      </c>
      <c r="I2187" s="10" cm="1">
        <f t="array" ref="I2187">IFERROR(IF(ISNUMBER(H2187),(H2187-INDEX('Price Data'!K:K,MATCH(TEXT(A2187,"YYYY-MM-DD"),'Price Data'!J:J,0)+1))/INDEX('Price Data'!K:K,MATCH(TEXT(A2187,"YYYY-MM-DD"),'Price Data'!J:J,0)+1),""),"")</f>
        <v>-2.3391812865497099E-2</v>
      </c>
      <c r="J2187" s="34">
        <f>IFERROR(INDEX('Price Data'!N:N,MATCH(TEXT(A2187,"YYYY-MM-DD"),'Price Data'!M:M,0)),"")</f>
        <v>1.49</v>
      </c>
      <c r="K2187" s="10" cm="1">
        <f t="array" ref="K2187">IFERROR(IF(ISNUMBER(J2187),(J2187-INDEX('Price Data'!N:N,MATCH(TEXT(A2187,"YYYY-MM-DD"),'Price Data'!M:M,0)+1))/INDEX('Price Data'!N:N,MATCH(TEXT(A2187,"YYYY-MM-DD"),'Price Data'!M:M,0)+1),""),"")</f>
        <v>-5.0955414012738898E-2</v>
      </c>
      <c r="L2187" s="34">
        <f>IFERROR(INDEX('Price Data'!Q:Q,MATCH(TEXT(A2187,"YYYY-MM-DD"),'Price Data'!P:P,0)),"")</f>
        <v>1.31</v>
      </c>
      <c r="M2187" s="10" cm="1">
        <f t="array" ref="M2187">IFERROR(IF(ISNUMBER(L2187),(L2187-INDEX('Price Data'!Q:Q,MATCH(TEXT(A2187,"YYYY-MM-DD"),'Price Data'!P:P,0)+1))/INDEX('Price Data'!Q:Q,MATCH(TEXT(A2187,"YYYY-MM-DD"),'Price Data'!P:P,0)+1),""),"")</f>
        <v>-5.0724637681159306E-2</v>
      </c>
      <c r="N2187" s="34">
        <f>IFERROR(INDEX('Price Data'!T:T,MATCH(TEXT(A2187,"YYYY-MM-DD"),'Price Data'!S:S,0)),"")</f>
        <v>1.55</v>
      </c>
      <c r="O2187" s="10" cm="1">
        <f t="array" ref="O2187">IFERROR(IF(ISNUMBER(N2187),(N2187-INDEX('Price Data'!T:T,MATCH(TEXT(A2187,"YYYY-MM-DD"),'Price Data'!S:S,0)+1))/INDEX('Price Data'!T:T,MATCH(TEXT(A2187,"YYYY-MM-DD"),'Price Data'!S:S,0)+1),""),"")</f>
        <v>-1.8987341772151913E-2</v>
      </c>
    </row>
    <row r="2188" spans="1:15" x14ac:dyDescent="0.3">
      <c r="A2188" s="8">
        <v>44007</v>
      </c>
      <c r="B2188" s="34">
        <f>IFERROR(INDEX('Price Data'!B:B,MATCH(TEXT(A2188,"YYYY-MM-DD"),'Price Data'!A:A,0)),"")</f>
        <v>19235</v>
      </c>
      <c r="C2188" s="10" cm="1">
        <f t="array" ref="C2188">IFERROR(IF(ISNUMBER(B2188),(B2188-INDEX('Price Data'!B:B,MATCH(TEXT(A2188,"YYYY-MM-DD"),'Price Data'!A:A,0)+1))/INDEX('Price Data'!B:B,MATCH(TEXT(A2188,"YYYY-MM-DD"),'Price Data'!A:A,0)+1),""),"")</f>
        <v>3.757240515576893E-3</v>
      </c>
      <c r="D2188" s="34">
        <f>IFERROR(INDEX('Price Data'!E:E,MATCH(TEXT(A2188,"YYYY-MM-DD"),'Price Data'!D:D,0)),"")</f>
        <v>8.0500000000000007</v>
      </c>
      <c r="E2188" s="10" cm="1">
        <f t="array" ref="E2188">IFERROR(IF(ISNUMBER(D2188),(D2188-INDEX('Price Data'!E:E,MATCH(TEXT(A2188,"YYYY-MM-DD"),'Price Data'!D:D,0)+1))/INDEX('Price Data'!E:E,MATCH(TEXT(A2188,"YYYY-MM-DD"),'Price Data'!D:D,0)+1),""),"")</f>
        <v>-2.4783147459726857E-3</v>
      </c>
      <c r="F2188" s="34">
        <f>IFERROR(INDEX('Price Data'!H:H,MATCH(TEXT(A2188,"YYYY-MM-DD"),'Price Data'!G:G,0)),"")</f>
        <v>164.5</v>
      </c>
      <c r="G2188" s="10" cm="1">
        <f t="array" ref="G2188">IFERROR(IF(ISNUMBER(F2188),(F2188-INDEX('Price Data'!H:H,MATCH(TEXT(A2188,"YYYY-MM-DD"),'Price Data'!G:G,0)+1))/INDEX('Price Data'!H:H,MATCH(TEXT(A2188,"YYYY-MM-DD"),'Price Data'!G:G,0)+1),""),"")</f>
        <v>6.1290322580645158E-2</v>
      </c>
      <c r="H2188" s="34">
        <f>IFERROR(INDEX('Price Data'!K:K,MATCH(TEXT(A2188,"YYYY-MM-DD"),'Price Data'!J:J,0)),"")</f>
        <v>1.68</v>
      </c>
      <c r="I2188" s="10" cm="1">
        <f t="array" ref="I2188">IFERROR(IF(ISNUMBER(H2188),(H2188-INDEX('Price Data'!K:K,MATCH(TEXT(A2188,"YYYY-MM-DD"),'Price Data'!J:J,0)+1))/INDEX('Price Data'!K:K,MATCH(TEXT(A2188,"YYYY-MM-DD"),'Price Data'!J:J,0)+1),""),"")</f>
        <v>5.988023952095814E-3</v>
      </c>
      <c r="J2188" s="34">
        <f>IFERROR(INDEX('Price Data'!N:N,MATCH(TEXT(A2188,"YYYY-MM-DD"),'Price Data'!M:M,0)),"")</f>
        <v>1.51</v>
      </c>
      <c r="K2188" s="10" cm="1">
        <f t="array" ref="K2188">IFERROR(IF(ISNUMBER(J2188),(J2188-INDEX('Price Data'!N:N,MATCH(TEXT(A2188,"YYYY-MM-DD"),'Price Data'!M:M,0)+1))/INDEX('Price Data'!N:N,MATCH(TEXT(A2188,"YYYY-MM-DD"),'Price Data'!M:M,0)+1),""),"")</f>
        <v>1.3422818791946321E-2</v>
      </c>
      <c r="L2188" s="34">
        <f>IFERROR(INDEX('Price Data'!Q:Q,MATCH(TEXT(A2188,"YYYY-MM-DD"),'Price Data'!P:P,0)),"")</f>
        <v>1.33</v>
      </c>
      <c r="M2188" s="10" cm="1">
        <f t="array" ref="M2188">IFERROR(IF(ISNUMBER(L2188),(L2188-INDEX('Price Data'!Q:Q,MATCH(TEXT(A2188,"YYYY-MM-DD"),'Price Data'!P:P,0)+1))/INDEX('Price Data'!Q:Q,MATCH(TEXT(A2188,"YYYY-MM-DD"),'Price Data'!P:P,0)+1),""),"")</f>
        <v>1.5267175572519097E-2</v>
      </c>
      <c r="N2188" s="34">
        <f>IFERROR(INDEX('Price Data'!T:T,MATCH(TEXT(A2188,"YYYY-MM-DD"),'Price Data'!S:S,0)),"")</f>
        <v>1.65</v>
      </c>
      <c r="O2188" s="10" cm="1">
        <f t="array" ref="O2188">IFERROR(IF(ISNUMBER(N2188),(N2188-INDEX('Price Data'!T:T,MATCH(TEXT(A2188,"YYYY-MM-DD"),'Price Data'!S:S,0)+1))/INDEX('Price Data'!T:T,MATCH(TEXT(A2188,"YYYY-MM-DD"),'Price Data'!S:S,0)+1),""),"")</f>
        <v>6.4516129032257979E-2</v>
      </c>
    </row>
    <row r="2189" spans="1:15" x14ac:dyDescent="0.3">
      <c r="A2189" s="8">
        <v>44008</v>
      </c>
      <c r="B2189" s="34">
        <f>IFERROR(INDEX('Price Data'!B:B,MATCH(TEXT(A2189,"YYYY-MM-DD"),'Price Data'!A:A,0)),"")</f>
        <v>19124</v>
      </c>
      <c r="C2189" s="10" cm="1">
        <f t="array" ref="C2189">IFERROR(IF(ISNUMBER(B2189),(B2189-INDEX('Price Data'!B:B,MATCH(TEXT(A2189,"YYYY-MM-DD"),'Price Data'!A:A,0)+1))/INDEX('Price Data'!B:B,MATCH(TEXT(A2189,"YYYY-MM-DD"),'Price Data'!A:A,0)+1),""),"")</f>
        <v>-5.7707304393033532E-3</v>
      </c>
      <c r="D2189" s="34">
        <f>IFERROR(INDEX('Price Data'!E:E,MATCH(TEXT(A2189,"YYYY-MM-DD"),'Price Data'!D:D,0)),"")</f>
        <v>7.91</v>
      </c>
      <c r="E2189" s="10" cm="1">
        <f t="array" ref="E2189">IFERROR(IF(ISNUMBER(D2189),(D2189-INDEX('Price Data'!E:E,MATCH(TEXT(A2189,"YYYY-MM-DD"),'Price Data'!D:D,0)+1))/INDEX('Price Data'!E:E,MATCH(TEXT(A2189,"YYYY-MM-DD"),'Price Data'!D:D,0)+1),""),"")</f>
        <v>-1.7391304347826157E-2</v>
      </c>
      <c r="F2189" s="34">
        <f>IFERROR(INDEX('Price Data'!H:H,MATCH(TEXT(A2189,"YYYY-MM-DD"),'Price Data'!G:G,0)),"")</f>
        <v>156.60000600000001</v>
      </c>
      <c r="G2189" s="10" cm="1">
        <f t="array" ref="G2189">IFERROR(IF(ISNUMBER(F2189),(F2189-INDEX('Price Data'!H:H,MATCH(TEXT(A2189,"YYYY-MM-DD"),'Price Data'!G:G,0)+1))/INDEX('Price Data'!H:H,MATCH(TEXT(A2189,"YYYY-MM-DD"),'Price Data'!G:G,0)+1),""),"")</f>
        <v>-4.8024279635258314E-2</v>
      </c>
      <c r="H2189" s="34">
        <f>IFERROR(INDEX('Price Data'!K:K,MATCH(TEXT(A2189,"YYYY-MM-DD"),'Price Data'!J:J,0)),"")</f>
        <v>1.66</v>
      </c>
      <c r="I2189" s="10" cm="1">
        <f t="array" ref="I2189">IFERROR(IF(ISNUMBER(H2189),(H2189-INDEX('Price Data'!K:K,MATCH(TEXT(A2189,"YYYY-MM-DD"),'Price Data'!J:J,0)+1))/INDEX('Price Data'!K:K,MATCH(TEXT(A2189,"YYYY-MM-DD"),'Price Data'!J:J,0)+1),""),"")</f>
        <v>-1.1904761904761916E-2</v>
      </c>
      <c r="J2189" s="34">
        <f>IFERROR(INDEX('Price Data'!N:N,MATCH(TEXT(A2189,"YYYY-MM-DD"),'Price Data'!M:M,0)),"")</f>
        <v>1.47</v>
      </c>
      <c r="K2189" s="10" cm="1">
        <f t="array" ref="K2189">IFERROR(IF(ISNUMBER(J2189),(J2189-INDEX('Price Data'!N:N,MATCH(TEXT(A2189,"YYYY-MM-DD"),'Price Data'!M:M,0)+1))/INDEX('Price Data'!N:N,MATCH(TEXT(A2189,"YYYY-MM-DD"),'Price Data'!M:M,0)+1),""),"")</f>
        <v>-2.6490066225165587E-2</v>
      </c>
      <c r="L2189" s="34">
        <f>IFERROR(INDEX('Price Data'!Q:Q,MATCH(TEXT(A2189,"YYYY-MM-DD"),'Price Data'!P:P,0)),"")</f>
        <v>1.28</v>
      </c>
      <c r="M2189" s="10" cm="1">
        <f t="array" ref="M2189">IFERROR(IF(ISNUMBER(L2189),(L2189-INDEX('Price Data'!Q:Q,MATCH(TEXT(A2189,"YYYY-MM-DD"),'Price Data'!P:P,0)+1))/INDEX('Price Data'!Q:Q,MATCH(TEXT(A2189,"YYYY-MM-DD"),'Price Data'!P:P,0)+1),""),"")</f>
        <v>-3.7593984962406048E-2</v>
      </c>
      <c r="N2189" s="34">
        <f>IFERROR(INDEX('Price Data'!T:T,MATCH(TEXT(A2189,"YYYY-MM-DD"),'Price Data'!S:S,0)),"")</f>
        <v>1.66</v>
      </c>
      <c r="O2189" s="10" cm="1">
        <f t="array" ref="O2189">IFERROR(IF(ISNUMBER(N2189),(N2189-INDEX('Price Data'!T:T,MATCH(TEXT(A2189,"YYYY-MM-DD"),'Price Data'!S:S,0)+1))/INDEX('Price Data'!T:T,MATCH(TEXT(A2189,"YYYY-MM-DD"),'Price Data'!S:S,0)+1),""),"")</f>
        <v>6.0606060606060667E-3</v>
      </c>
    </row>
    <row r="2190" spans="1:15" x14ac:dyDescent="0.3">
      <c r="A2190" s="8">
        <v>44009</v>
      </c>
      <c r="B2190" s="34" t="str">
        <f>IFERROR(INDEX('Price Data'!B:B,MATCH(TEXT(A2190,"YYYY-MM-DD"),'Price Data'!A:A,0)),"")</f>
        <v/>
      </c>
      <c r="C2190" s="10" t="str" cm="1">
        <f t="array" ref="C2190">IFERROR(IF(ISNUMBER(B2190),(B2190-INDEX('Price Data'!B:B,MATCH(TEXT(A2190,"YYYY-MM-DD"),'Price Data'!A:A,0)+1))/INDEX('Price Data'!B:B,MATCH(TEXT(A2190,"YYYY-MM-DD"),'Price Data'!A:A,0)+1),""),"")</f>
        <v/>
      </c>
      <c r="D2190" s="34" t="str">
        <f>IFERROR(INDEX('Price Data'!E:E,MATCH(TEXT(A2190,"YYYY-MM-DD"),'Price Data'!D:D,0)),"")</f>
        <v/>
      </c>
      <c r="E2190" s="10" t="str" cm="1">
        <f t="array" ref="E2190">IFERROR(IF(ISNUMBER(D2190),(D2190-INDEX('Price Data'!E:E,MATCH(TEXT(A2190,"YYYY-MM-DD"),'Price Data'!D:D,0)+1))/INDEX('Price Data'!E:E,MATCH(TEXT(A2190,"YYYY-MM-DD"),'Price Data'!D:D,0)+1),""),"")</f>
        <v/>
      </c>
      <c r="F2190" s="34" t="str">
        <f>IFERROR(INDEX('Price Data'!H:H,MATCH(TEXT(A2190,"YYYY-MM-DD"),'Price Data'!G:G,0)),"")</f>
        <v/>
      </c>
      <c r="G2190" s="10" t="str" cm="1">
        <f t="array" ref="G2190">IFERROR(IF(ISNUMBER(F2190),(F2190-INDEX('Price Data'!H:H,MATCH(TEXT(A2190,"YYYY-MM-DD"),'Price Data'!G:G,0)+1))/INDEX('Price Data'!H:H,MATCH(TEXT(A2190,"YYYY-MM-DD"),'Price Data'!G:G,0)+1),""),"")</f>
        <v/>
      </c>
      <c r="H2190" s="34" t="str">
        <f>IFERROR(INDEX('Price Data'!K:K,MATCH(TEXT(A2190,"YYYY-MM-DD"),'Price Data'!J:J,0)),"")</f>
        <v/>
      </c>
      <c r="I2190" s="10" t="str" cm="1">
        <f t="array" ref="I2190">IFERROR(IF(ISNUMBER(H2190),(H2190-INDEX('Price Data'!K:K,MATCH(TEXT(A2190,"YYYY-MM-DD"),'Price Data'!J:J,0)+1))/INDEX('Price Data'!K:K,MATCH(TEXT(A2190,"YYYY-MM-DD"),'Price Data'!J:J,0)+1),""),"")</f>
        <v/>
      </c>
      <c r="J2190" s="34" t="str">
        <f>IFERROR(INDEX('Price Data'!N:N,MATCH(TEXT(A2190,"YYYY-MM-DD"),'Price Data'!M:M,0)),"")</f>
        <v/>
      </c>
      <c r="K2190" s="10" t="str" cm="1">
        <f t="array" ref="K2190">IFERROR(IF(ISNUMBER(J2190),(J2190-INDEX('Price Data'!N:N,MATCH(TEXT(A2190,"YYYY-MM-DD"),'Price Data'!M:M,0)+1))/INDEX('Price Data'!N:N,MATCH(TEXT(A2190,"YYYY-MM-DD"),'Price Data'!M:M,0)+1),""),"")</f>
        <v/>
      </c>
      <c r="L2190" s="34" t="str">
        <f>IFERROR(INDEX('Price Data'!Q:Q,MATCH(TEXT(A2190,"YYYY-MM-DD"),'Price Data'!P:P,0)),"")</f>
        <v/>
      </c>
      <c r="M2190" s="10" t="str" cm="1">
        <f t="array" ref="M2190">IFERROR(IF(ISNUMBER(L2190),(L2190-INDEX('Price Data'!Q:Q,MATCH(TEXT(A2190,"YYYY-MM-DD"),'Price Data'!P:P,0)+1))/INDEX('Price Data'!Q:Q,MATCH(TEXT(A2190,"YYYY-MM-DD"),'Price Data'!P:P,0)+1),""),"")</f>
        <v/>
      </c>
      <c r="N2190" s="34" t="str">
        <f>IFERROR(INDEX('Price Data'!T:T,MATCH(TEXT(A2190,"YYYY-MM-DD"),'Price Data'!S:S,0)),"")</f>
        <v/>
      </c>
      <c r="O2190" s="10" t="str" cm="1">
        <f t="array" ref="O2190">IFERROR(IF(ISNUMBER(N2190),(N2190-INDEX('Price Data'!T:T,MATCH(TEXT(A2190,"YYYY-MM-DD"),'Price Data'!S:S,0)+1))/INDEX('Price Data'!T:T,MATCH(TEXT(A2190,"YYYY-MM-DD"),'Price Data'!S:S,0)+1),""),"")</f>
        <v/>
      </c>
    </row>
    <row r="2191" spans="1:15" x14ac:dyDescent="0.3">
      <c r="A2191" s="8">
        <v>44010</v>
      </c>
      <c r="B2191" s="34" t="str">
        <f>IFERROR(INDEX('Price Data'!B:B,MATCH(TEXT(A2191,"YYYY-MM-DD"),'Price Data'!A:A,0)),"")</f>
        <v/>
      </c>
      <c r="C2191" s="10" t="str" cm="1">
        <f t="array" ref="C2191">IFERROR(IF(ISNUMBER(B2191),(B2191-INDEX('Price Data'!B:B,MATCH(TEXT(A2191,"YYYY-MM-DD"),'Price Data'!A:A,0)+1))/INDEX('Price Data'!B:B,MATCH(TEXT(A2191,"YYYY-MM-DD"),'Price Data'!A:A,0)+1),""),"")</f>
        <v/>
      </c>
      <c r="D2191" s="34" t="str">
        <f>IFERROR(INDEX('Price Data'!E:E,MATCH(TEXT(A2191,"YYYY-MM-DD"),'Price Data'!D:D,0)),"")</f>
        <v/>
      </c>
      <c r="E2191" s="10" t="str" cm="1">
        <f t="array" ref="E2191">IFERROR(IF(ISNUMBER(D2191),(D2191-INDEX('Price Data'!E:E,MATCH(TEXT(A2191,"YYYY-MM-DD"),'Price Data'!D:D,0)+1))/INDEX('Price Data'!E:E,MATCH(TEXT(A2191,"YYYY-MM-DD"),'Price Data'!D:D,0)+1),""),"")</f>
        <v/>
      </c>
      <c r="F2191" s="34" t="str">
        <f>IFERROR(INDEX('Price Data'!H:H,MATCH(TEXT(A2191,"YYYY-MM-DD"),'Price Data'!G:G,0)),"")</f>
        <v/>
      </c>
      <c r="G2191" s="10" t="str" cm="1">
        <f t="array" ref="G2191">IFERROR(IF(ISNUMBER(F2191),(F2191-INDEX('Price Data'!H:H,MATCH(TEXT(A2191,"YYYY-MM-DD"),'Price Data'!G:G,0)+1))/INDEX('Price Data'!H:H,MATCH(TEXT(A2191,"YYYY-MM-DD"),'Price Data'!G:G,0)+1),""),"")</f>
        <v/>
      </c>
      <c r="H2191" s="34" t="str">
        <f>IFERROR(INDEX('Price Data'!K:K,MATCH(TEXT(A2191,"YYYY-MM-DD"),'Price Data'!J:J,0)),"")</f>
        <v/>
      </c>
      <c r="I2191" s="10" t="str" cm="1">
        <f t="array" ref="I2191">IFERROR(IF(ISNUMBER(H2191),(H2191-INDEX('Price Data'!K:K,MATCH(TEXT(A2191,"YYYY-MM-DD"),'Price Data'!J:J,0)+1))/INDEX('Price Data'!K:K,MATCH(TEXT(A2191,"YYYY-MM-DD"),'Price Data'!J:J,0)+1),""),"")</f>
        <v/>
      </c>
      <c r="J2191" s="34" t="str">
        <f>IFERROR(INDEX('Price Data'!N:N,MATCH(TEXT(A2191,"YYYY-MM-DD"),'Price Data'!M:M,0)),"")</f>
        <v/>
      </c>
      <c r="K2191" s="10" t="str" cm="1">
        <f t="array" ref="K2191">IFERROR(IF(ISNUMBER(J2191),(J2191-INDEX('Price Data'!N:N,MATCH(TEXT(A2191,"YYYY-MM-DD"),'Price Data'!M:M,0)+1))/INDEX('Price Data'!N:N,MATCH(TEXT(A2191,"YYYY-MM-DD"),'Price Data'!M:M,0)+1),""),"")</f>
        <v/>
      </c>
      <c r="L2191" s="34" t="str">
        <f>IFERROR(INDEX('Price Data'!Q:Q,MATCH(TEXT(A2191,"YYYY-MM-DD"),'Price Data'!P:P,0)),"")</f>
        <v/>
      </c>
      <c r="M2191" s="10" t="str" cm="1">
        <f t="array" ref="M2191">IFERROR(IF(ISNUMBER(L2191),(L2191-INDEX('Price Data'!Q:Q,MATCH(TEXT(A2191,"YYYY-MM-DD"),'Price Data'!P:P,0)+1))/INDEX('Price Data'!Q:Q,MATCH(TEXT(A2191,"YYYY-MM-DD"),'Price Data'!P:P,0)+1),""),"")</f>
        <v/>
      </c>
      <c r="N2191" s="34" t="str">
        <f>IFERROR(INDEX('Price Data'!T:T,MATCH(TEXT(A2191,"YYYY-MM-DD"),'Price Data'!S:S,0)),"")</f>
        <v/>
      </c>
      <c r="O2191" s="10" t="str" cm="1">
        <f t="array" ref="O2191">IFERROR(IF(ISNUMBER(N2191),(N2191-INDEX('Price Data'!T:T,MATCH(TEXT(A2191,"YYYY-MM-DD"),'Price Data'!S:S,0)+1))/INDEX('Price Data'!T:T,MATCH(TEXT(A2191,"YYYY-MM-DD"),'Price Data'!S:S,0)+1),""),"")</f>
        <v/>
      </c>
    </row>
    <row r="2192" spans="1:15" x14ac:dyDescent="0.3">
      <c r="A2192" s="8">
        <v>44011</v>
      </c>
      <c r="B2192" s="34">
        <f>IFERROR(INDEX('Price Data'!B:B,MATCH(TEXT(A2192,"YYYY-MM-DD"),'Price Data'!A:A,0)),"")</f>
        <v>19447</v>
      </c>
      <c r="C2192" s="10" cm="1">
        <f t="array" ref="C2192">IFERROR(IF(ISNUMBER(B2192),(B2192-INDEX('Price Data'!B:B,MATCH(TEXT(A2192,"YYYY-MM-DD"),'Price Data'!A:A,0)+1))/INDEX('Price Data'!B:B,MATCH(TEXT(A2192,"YYYY-MM-DD"),'Price Data'!A:A,0)+1),""),"")</f>
        <v>1.6889772014222967E-2</v>
      </c>
      <c r="D2192" s="34">
        <f>IFERROR(INDEX('Price Data'!E:E,MATCH(TEXT(A2192,"YYYY-MM-DD"),'Price Data'!D:D,0)),"")</f>
        <v>8.26</v>
      </c>
      <c r="E2192" s="10" cm="1">
        <f t="array" ref="E2192">IFERROR(IF(ISNUMBER(D2192),(D2192-INDEX('Price Data'!E:E,MATCH(TEXT(A2192,"YYYY-MM-DD"),'Price Data'!D:D,0)+1))/INDEX('Price Data'!E:E,MATCH(TEXT(A2192,"YYYY-MM-DD"),'Price Data'!D:D,0)+1),""),"")</f>
        <v>4.4247787610619427E-2</v>
      </c>
      <c r="F2192" s="34">
        <f>IFERROR(INDEX('Price Data'!H:H,MATCH(TEXT(A2192,"YYYY-MM-DD"),'Price Data'!G:G,0)),"")</f>
        <v>161.60000600000001</v>
      </c>
      <c r="G2192" s="10" cm="1">
        <f t="array" ref="G2192">IFERROR(IF(ISNUMBER(F2192),(F2192-INDEX('Price Data'!H:H,MATCH(TEXT(A2192,"YYYY-MM-DD"),'Price Data'!G:G,0)+1))/INDEX('Price Data'!H:H,MATCH(TEXT(A2192,"YYYY-MM-DD"),'Price Data'!G:G,0)+1),""),"")</f>
        <v>3.19284789810289E-2</v>
      </c>
      <c r="H2192" s="34">
        <f>IFERROR(INDEX('Price Data'!K:K,MATCH(TEXT(A2192,"YYYY-MM-DD"),'Price Data'!J:J,0)),"")</f>
        <v>1.7</v>
      </c>
      <c r="I2192" s="10" cm="1">
        <f t="array" ref="I2192">IFERROR(IF(ISNUMBER(H2192),(H2192-INDEX('Price Data'!K:K,MATCH(TEXT(A2192,"YYYY-MM-DD"),'Price Data'!J:J,0)+1))/INDEX('Price Data'!K:K,MATCH(TEXT(A2192,"YYYY-MM-DD"),'Price Data'!J:J,0)+1),""),"")</f>
        <v>2.4096385542168697E-2</v>
      </c>
      <c r="J2192" s="34">
        <f>IFERROR(INDEX('Price Data'!N:N,MATCH(TEXT(A2192,"YYYY-MM-DD"),'Price Data'!M:M,0)),"")</f>
        <v>1.54</v>
      </c>
      <c r="K2192" s="10" cm="1">
        <f t="array" ref="K2192">IFERROR(IF(ISNUMBER(J2192),(J2192-INDEX('Price Data'!N:N,MATCH(TEXT(A2192,"YYYY-MM-DD"),'Price Data'!M:M,0)+1))/INDEX('Price Data'!N:N,MATCH(TEXT(A2192,"YYYY-MM-DD"),'Price Data'!M:M,0)+1),""),"")</f>
        <v>4.7619047619047665E-2</v>
      </c>
      <c r="L2192" s="34">
        <f>IFERROR(INDEX('Price Data'!Q:Q,MATCH(TEXT(A2192,"YYYY-MM-DD"),'Price Data'!P:P,0)),"")</f>
        <v>1.36</v>
      </c>
      <c r="M2192" s="10" cm="1">
        <f t="array" ref="M2192">IFERROR(IF(ISNUMBER(L2192),(L2192-INDEX('Price Data'!Q:Q,MATCH(TEXT(A2192,"YYYY-MM-DD"),'Price Data'!P:P,0)+1))/INDEX('Price Data'!Q:Q,MATCH(TEXT(A2192,"YYYY-MM-DD"),'Price Data'!P:P,0)+1),""),"")</f>
        <v>6.2500000000000056E-2</v>
      </c>
      <c r="N2192" s="34">
        <f>IFERROR(INDEX('Price Data'!T:T,MATCH(TEXT(A2192,"YYYY-MM-DD"),'Price Data'!S:S,0)),"")</f>
        <v>1.71</v>
      </c>
      <c r="O2192" s="10" cm="1">
        <f t="array" ref="O2192">IFERROR(IF(ISNUMBER(N2192),(N2192-INDEX('Price Data'!T:T,MATCH(TEXT(A2192,"YYYY-MM-DD"),'Price Data'!S:S,0)+1))/INDEX('Price Data'!T:T,MATCH(TEXT(A2192,"YYYY-MM-DD"),'Price Data'!S:S,0)+1),""),"")</f>
        <v>3.0120481927710871E-2</v>
      </c>
    </row>
    <row r="2193" spans="1:15" x14ac:dyDescent="0.3">
      <c r="A2193" s="8">
        <v>44012</v>
      </c>
      <c r="B2193" s="34">
        <f>IFERROR(INDEX('Price Data'!B:B,MATCH(TEXT(A2193,"YYYY-MM-DD"),'Price Data'!A:A,0)),"")</f>
        <v>19376</v>
      </c>
      <c r="C2193" s="10" cm="1">
        <f t="array" ref="C2193">IFERROR(IF(ISNUMBER(B2193),(B2193-INDEX('Price Data'!B:B,MATCH(TEXT(A2193,"YYYY-MM-DD"),'Price Data'!A:A,0)+1))/INDEX('Price Data'!B:B,MATCH(TEXT(A2193,"YYYY-MM-DD"),'Price Data'!A:A,0)+1),""),"")</f>
        <v>-3.6509487324523061E-3</v>
      </c>
      <c r="D2193" s="34">
        <f>IFERROR(INDEX('Price Data'!E:E,MATCH(TEXT(A2193,"YYYY-MM-DD"),'Price Data'!D:D,0)),"")</f>
        <v>8.19</v>
      </c>
      <c r="E2193" s="10" cm="1">
        <f t="array" ref="E2193">IFERROR(IF(ISNUMBER(D2193),(D2193-INDEX('Price Data'!E:E,MATCH(TEXT(A2193,"YYYY-MM-DD"),'Price Data'!D:D,0)+1))/INDEX('Price Data'!E:E,MATCH(TEXT(A2193,"YYYY-MM-DD"),'Price Data'!D:D,0)+1),""),"")</f>
        <v>-8.4745762711864753E-3</v>
      </c>
      <c r="F2193" s="34">
        <f>IFERROR(INDEX('Price Data'!H:H,MATCH(TEXT(A2193,"YYYY-MM-DD"),'Price Data'!G:G,0)),"")</f>
        <v>157.699997</v>
      </c>
      <c r="G2193" s="10" cm="1">
        <f t="array" ref="G2193">IFERROR(IF(ISNUMBER(F2193),(F2193-INDEX('Price Data'!H:H,MATCH(TEXT(A2193,"YYYY-MM-DD"),'Price Data'!G:G,0)+1))/INDEX('Price Data'!H:H,MATCH(TEXT(A2193,"YYYY-MM-DD"),'Price Data'!G:G,0)+1),""),"")</f>
        <v>-2.4133718163352118E-2</v>
      </c>
      <c r="H2193" s="34">
        <f>IFERROR(INDEX('Price Data'!K:K,MATCH(TEXT(A2193,"YYYY-MM-DD"),'Price Data'!J:J,0)),"")</f>
        <v>1.7</v>
      </c>
      <c r="I2193" s="10" cm="1">
        <f t="array" ref="I2193">IFERROR(IF(ISNUMBER(H2193),(H2193-INDEX('Price Data'!K:K,MATCH(TEXT(A2193,"YYYY-MM-DD"),'Price Data'!J:J,0)+1))/INDEX('Price Data'!K:K,MATCH(TEXT(A2193,"YYYY-MM-DD"),'Price Data'!J:J,0)+1),""),"")</f>
        <v>0</v>
      </c>
      <c r="J2193" s="34">
        <f>IFERROR(INDEX('Price Data'!N:N,MATCH(TEXT(A2193,"YYYY-MM-DD"),'Price Data'!M:M,0)),"")</f>
        <v>1.5</v>
      </c>
      <c r="K2193" s="10" cm="1">
        <f t="array" ref="K2193">IFERROR(IF(ISNUMBER(J2193),(J2193-INDEX('Price Data'!N:N,MATCH(TEXT(A2193,"YYYY-MM-DD"),'Price Data'!M:M,0)+1))/INDEX('Price Data'!N:N,MATCH(TEXT(A2193,"YYYY-MM-DD"),'Price Data'!M:M,0)+1),""),"")</f>
        <v>-2.5974025974025997E-2</v>
      </c>
      <c r="L2193" s="34">
        <f>IFERROR(INDEX('Price Data'!Q:Q,MATCH(TEXT(A2193,"YYYY-MM-DD"),'Price Data'!P:P,0)),"")</f>
        <v>1.33</v>
      </c>
      <c r="M2193" s="10" cm="1">
        <f t="array" ref="M2193">IFERROR(IF(ISNUMBER(L2193),(L2193-INDEX('Price Data'!Q:Q,MATCH(TEXT(A2193,"YYYY-MM-DD"),'Price Data'!P:P,0)+1))/INDEX('Price Data'!Q:Q,MATCH(TEXT(A2193,"YYYY-MM-DD"),'Price Data'!P:P,0)+1),""),"")</f>
        <v>-2.2058823529411783E-2</v>
      </c>
      <c r="N2193" s="34">
        <f>IFERROR(INDEX('Price Data'!T:T,MATCH(TEXT(A2193,"YYYY-MM-DD"),'Price Data'!S:S,0)),"")</f>
        <v>1.68</v>
      </c>
      <c r="O2193" s="10" cm="1">
        <f t="array" ref="O2193">IFERROR(IF(ISNUMBER(N2193),(N2193-INDEX('Price Data'!T:T,MATCH(TEXT(A2193,"YYYY-MM-DD"),'Price Data'!S:S,0)+1))/INDEX('Price Data'!T:T,MATCH(TEXT(A2193,"YYYY-MM-DD"),'Price Data'!S:S,0)+1),""),"")</f>
        <v>-1.7543859649122823E-2</v>
      </c>
    </row>
    <row r="2194" spans="1:15" x14ac:dyDescent="0.3">
      <c r="A2194" s="8">
        <v>44013</v>
      </c>
      <c r="B2194" s="34">
        <f>IFERROR(INDEX('Price Data'!B:B,MATCH(TEXT(A2194,"YYYY-MM-DD"),'Price Data'!A:A,0)),"")</f>
        <v>19331</v>
      </c>
      <c r="C2194" s="10" cm="1">
        <f t="array" ref="C2194">IFERROR(IF(ISNUMBER(B2194),(B2194-INDEX('Price Data'!B:B,MATCH(TEXT(A2194,"YYYY-MM-DD"),'Price Data'!A:A,0)+1))/INDEX('Price Data'!B:B,MATCH(TEXT(A2194,"YYYY-MM-DD"),'Price Data'!A:A,0)+1),""),"")</f>
        <v>-2.3224607762180015E-3</v>
      </c>
      <c r="D2194" s="34">
        <f>IFERROR(INDEX('Price Data'!E:E,MATCH(TEXT(A2194,"YYYY-MM-DD"),'Price Data'!D:D,0)),"")</f>
        <v>8.11</v>
      </c>
      <c r="E2194" s="10" cm="1">
        <f t="array" ref="E2194">IFERROR(IF(ISNUMBER(D2194),(D2194-INDEX('Price Data'!E:E,MATCH(TEXT(A2194,"YYYY-MM-DD"),'Price Data'!D:D,0)+1))/INDEX('Price Data'!E:E,MATCH(TEXT(A2194,"YYYY-MM-DD"),'Price Data'!D:D,0)+1),""),"")</f>
        <v>-9.7680097680097767E-3</v>
      </c>
      <c r="F2194" s="34">
        <f>IFERROR(INDEX('Price Data'!H:H,MATCH(TEXT(A2194,"YYYY-MM-DD"),'Price Data'!G:G,0)),"")</f>
        <v>153.60000600000001</v>
      </c>
      <c r="G2194" s="10" cm="1">
        <f t="array" ref="G2194">IFERROR(IF(ISNUMBER(F2194),(F2194-INDEX('Price Data'!H:H,MATCH(TEXT(A2194,"YYYY-MM-DD"),'Price Data'!G:G,0)+1))/INDEX('Price Data'!H:H,MATCH(TEXT(A2194,"YYYY-MM-DD"),'Price Data'!G:G,0)+1),""),"")</f>
        <v>-2.5998675193379926E-2</v>
      </c>
      <c r="H2194" s="34">
        <f>IFERROR(INDEX('Price Data'!K:K,MATCH(TEXT(A2194,"YYYY-MM-DD"),'Price Data'!J:J,0)),"")</f>
        <v>1.69</v>
      </c>
      <c r="I2194" s="10" cm="1">
        <f t="array" ref="I2194">IFERROR(IF(ISNUMBER(H2194),(H2194-INDEX('Price Data'!K:K,MATCH(TEXT(A2194,"YYYY-MM-DD"),'Price Data'!J:J,0)+1))/INDEX('Price Data'!K:K,MATCH(TEXT(A2194,"YYYY-MM-DD"),'Price Data'!J:J,0)+1),""),"")</f>
        <v>-5.8823529411764757E-3</v>
      </c>
      <c r="J2194" s="34">
        <f>IFERROR(INDEX('Price Data'!N:N,MATCH(TEXT(A2194,"YYYY-MM-DD"),'Price Data'!M:M,0)),"")</f>
        <v>1.47</v>
      </c>
      <c r="K2194" s="10" cm="1">
        <f t="array" ref="K2194">IFERROR(IF(ISNUMBER(J2194),(J2194-INDEX('Price Data'!N:N,MATCH(TEXT(A2194,"YYYY-MM-DD"),'Price Data'!M:M,0)+1))/INDEX('Price Data'!N:N,MATCH(TEXT(A2194,"YYYY-MM-DD"),'Price Data'!M:M,0)+1),""),"")</f>
        <v>-2.0000000000000018E-2</v>
      </c>
      <c r="L2194" s="34">
        <f>IFERROR(INDEX('Price Data'!Q:Q,MATCH(TEXT(A2194,"YYYY-MM-DD"),'Price Data'!P:P,0)),"")</f>
        <v>1.3</v>
      </c>
      <c r="M2194" s="10" cm="1">
        <f t="array" ref="M2194">IFERROR(IF(ISNUMBER(L2194),(L2194-INDEX('Price Data'!Q:Q,MATCH(TEXT(A2194,"YYYY-MM-DD"),'Price Data'!P:P,0)+1))/INDEX('Price Data'!Q:Q,MATCH(TEXT(A2194,"YYYY-MM-DD"),'Price Data'!P:P,0)+1),""),"")</f>
        <v>-2.2556390977443629E-2</v>
      </c>
      <c r="N2194" s="34">
        <f>IFERROR(INDEX('Price Data'!T:T,MATCH(TEXT(A2194,"YYYY-MM-DD"),'Price Data'!S:S,0)),"")</f>
        <v>1.81</v>
      </c>
      <c r="O2194" s="10" cm="1">
        <f t="array" ref="O2194">IFERROR(IF(ISNUMBER(N2194),(N2194-INDEX('Price Data'!T:T,MATCH(TEXT(A2194,"YYYY-MM-DD"),'Price Data'!S:S,0)+1))/INDEX('Price Data'!T:T,MATCH(TEXT(A2194,"YYYY-MM-DD"),'Price Data'!S:S,0)+1),""),"")</f>
        <v>7.7380952380952453E-2</v>
      </c>
    </row>
    <row r="2195" spans="1:15" x14ac:dyDescent="0.3">
      <c r="A2195" s="8">
        <v>44014</v>
      </c>
      <c r="B2195" s="34">
        <f>IFERROR(INDEX('Price Data'!B:B,MATCH(TEXT(A2195,"YYYY-MM-DD"),'Price Data'!A:A,0)),"")</f>
        <v>19887</v>
      </c>
      <c r="C2195" s="10" cm="1">
        <f t="array" ref="C2195">IFERROR(IF(ISNUMBER(B2195),(B2195-INDEX('Price Data'!B:B,MATCH(TEXT(A2195,"YYYY-MM-DD"),'Price Data'!A:A,0)+1))/INDEX('Price Data'!B:B,MATCH(TEXT(A2195,"YYYY-MM-DD"),'Price Data'!A:A,0)+1),""),"")</f>
        <v>2.8762091976617866E-2</v>
      </c>
      <c r="D2195" s="34">
        <f>IFERROR(INDEX('Price Data'!E:E,MATCH(TEXT(A2195,"YYYY-MM-DD"),'Price Data'!D:D,0)),"")</f>
        <v>8.57</v>
      </c>
      <c r="E2195" s="10" cm="1">
        <f t="array" ref="E2195">IFERROR(IF(ISNUMBER(D2195),(D2195-INDEX('Price Data'!E:E,MATCH(TEXT(A2195,"YYYY-MM-DD"),'Price Data'!D:D,0)+1))/INDEX('Price Data'!E:E,MATCH(TEXT(A2195,"YYYY-MM-DD"),'Price Data'!D:D,0)+1),""),"")</f>
        <v>5.6720098643649922E-2</v>
      </c>
      <c r="F2195" s="34">
        <f>IFERROR(INDEX('Price Data'!H:H,MATCH(TEXT(A2195,"YYYY-MM-DD"),'Price Data'!G:G,0)),"")</f>
        <v>155.89999399999999</v>
      </c>
      <c r="G2195" s="10" cm="1">
        <f t="array" ref="G2195">IFERROR(IF(ISNUMBER(F2195),(F2195-INDEX('Price Data'!H:H,MATCH(TEXT(A2195,"YYYY-MM-DD"),'Price Data'!G:G,0)+1))/INDEX('Price Data'!H:H,MATCH(TEXT(A2195,"YYYY-MM-DD"),'Price Data'!G:G,0)+1),""),"")</f>
        <v>1.4973879623416061E-2</v>
      </c>
      <c r="H2195" s="34">
        <f>IFERROR(INDEX('Price Data'!K:K,MATCH(TEXT(A2195,"YYYY-MM-DD"),'Price Data'!J:J,0)),"")</f>
        <v>1.75</v>
      </c>
      <c r="I2195" s="10" cm="1">
        <f t="array" ref="I2195">IFERROR(IF(ISNUMBER(H2195),(H2195-INDEX('Price Data'!K:K,MATCH(TEXT(A2195,"YYYY-MM-DD"),'Price Data'!J:J,0)+1))/INDEX('Price Data'!K:K,MATCH(TEXT(A2195,"YYYY-MM-DD"),'Price Data'!J:J,0)+1),""),"")</f>
        <v>3.5502958579881692E-2</v>
      </c>
      <c r="J2195" s="34">
        <f>IFERROR(INDEX('Price Data'!N:N,MATCH(TEXT(A2195,"YYYY-MM-DD"),'Price Data'!M:M,0)),"")</f>
        <v>1.48</v>
      </c>
      <c r="K2195" s="10" cm="1">
        <f t="array" ref="K2195">IFERROR(IF(ISNUMBER(J2195),(J2195-INDEX('Price Data'!N:N,MATCH(TEXT(A2195,"YYYY-MM-DD"),'Price Data'!M:M,0)+1))/INDEX('Price Data'!N:N,MATCH(TEXT(A2195,"YYYY-MM-DD"),'Price Data'!M:M,0)+1),""),"")</f>
        <v>6.80272108843538E-3</v>
      </c>
      <c r="L2195" s="34">
        <f>IFERROR(INDEX('Price Data'!Q:Q,MATCH(TEXT(A2195,"YYYY-MM-DD"),'Price Data'!P:P,0)),"")</f>
        <v>1.36</v>
      </c>
      <c r="M2195" s="10" cm="1">
        <f t="array" ref="M2195">IFERROR(IF(ISNUMBER(L2195),(L2195-INDEX('Price Data'!Q:Q,MATCH(TEXT(A2195,"YYYY-MM-DD"),'Price Data'!P:P,0)+1))/INDEX('Price Data'!Q:Q,MATCH(TEXT(A2195,"YYYY-MM-DD"),'Price Data'!P:P,0)+1),""),"")</f>
        <v>4.6153846153846191E-2</v>
      </c>
      <c r="N2195" s="34">
        <f>IFERROR(INDEX('Price Data'!T:T,MATCH(TEXT(A2195,"YYYY-MM-DD"),'Price Data'!S:S,0)),"")</f>
        <v>1.84</v>
      </c>
      <c r="O2195" s="10" cm="1">
        <f t="array" ref="O2195">IFERROR(IF(ISNUMBER(N2195),(N2195-INDEX('Price Data'!T:T,MATCH(TEXT(A2195,"YYYY-MM-DD"),'Price Data'!S:S,0)+1))/INDEX('Price Data'!T:T,MATCH(TEXT(A2195,"YYYY-MM-DD"),'Price Data'!S:S,0)+1),""),"")</f>
        <v>1.6574585635359129E-2</v>
      </c>
    </row>
    <row r="2196" spans="1:15" x14ac:dyDescent="0.3">
      <c r="A2196" s="8">
        <v>44015</v>
      </c>
      <c r="B2196" s="34">
        <f>IFERROR(INDEX('Price Data'!B:B,MATCH(TEXT(A2196,"YYYY-MM-DD"),'Price Data'!A:A,0)),"")</f>
        <v>19727</v>
      </c>
      <c r="C2196" s="10" cm="1">
        <f t="array" ref="C2196">IFERROR(IF(ISNUMBER(B2196),(B2196-INDEX('Price Data'!B:B,MATCH(TEXT(A2196,"YYYY-MM-DD"),'Price Data'!A:A,0)+1))/INDEX('Price Data'!B:B,MATCH(TEXT(A2196,"YYYY-MM-DD"),'Price Data'!A:A,0)+1),""),"")</f>
        <v>-8.04545683109569E-3</v>
      </c>
      <c r="D2196" s="34">
        <f>IFERROR(INDEX('Price Data'!E:E,MATCH(TEXT(A2196,"YYYY-MM-DD"),'Price Data'!D:D,0)),"")</f>
        <v>8.42</v>
      </c>
      <c r="E2196" s="10" cm="1">
        <f t="array" ref="E2196">IFERROR(IF(ISNUMBER(D2196),(D2196-INDEX('Price Data'!E:E,MATCH(TEXT(A2196,"YYYY-MM-DD"),'Price Data'!D:D,0)+1))/INDEX('Price Data'!E:E,MATCH(TEXT(A2196,"YYYY-MM-DD"),'Price Data'!D:D,0)+1),""),"")</f>
        <v>-1.750291715285885E-2</v>
      </c>
      <c r="F2196" s="34">
        <f>IFERROR(INDEX('Price Data'!H:H,MATCH(TEXT(A2196,"YYYY-MM-DD"),'Price Data'!G:G,0)),"")</f>
        <v>156.39999399999999</v>
      </c>
      <c r="G2196" s="10" cm="1">
        <f t="array" ref="G2196">IFERROR(IF(ISNUMBER(F2196),(F2196-INDEX('Price Data'!H:H,MATCH(TEXT(A2196,"YYYY-MM-DD"),'Price Data'!G:G,0)+1))/INDEX('Price Data'!H:H,MATCH(TEXT(A2196,"YYYY-MM-DD"),'Price Data'!G:G,0)+1),""),"")</f>
        <v>3.2071842157992644E-3</v>
      </c>
      <c r="H2196" s="34">
        <f>IFERROR(INDEX('Price Data'!K:K,MATCH(TEXT(A2196,"YYYY-MM-DD"),'Price Data'!J:J,0)),"")</f>
        <v>1.75</v>
      </c>
      <c r="I2196" s="10" cm="1">
        <f t="array" ref="I2196">IFERROR(IF(ISNUMBER(H2196),(H2196-INDEX('Price Data'!K:K,MATCH(TEXT(A2196,"YYYY-MM-DD"),'Price Data'!J:J,0)+1))/INDEX('Price Data'!K:K,MATCH(TEXT(A2196,"YYYY-MM-DD"),'Price Data'!J:J,0)+1),""),"")</f>
        <v>0</v>
      </c>
      <c r="J2196" s="34">
        <f>IFERROR(INDEX('Price Data'!N:N,MATCH(TEXT(A2196,"YYYY-MM-DD"),'Price Data'!M:M,0)),"")</f>
        <v>1.47</v>
      </c>
      <c r="K2196" s="10" cm="1">
        <f t="array" ref="K2196">IFERROR(IF(ISNUMBER(J2196),(J2196-INDEX('Price Data'!N:N,MATCH(TEXT(A2196,"YYYY-MM-DD"),'Price Data'!M:M,0)+1))/INDEX('Price Data'!N:N,MATCH(TEXT(A2196,"YYYY-MM-DD"),'Price Data'!M:M,0)+1),""),"")</f>
        <v>-6.7567567567567632E-3</v>
      </c>
      <c r="L2196" s="34">
        <f>IFERROR(INDEX('Price Data'!Q:Q,MATCH(TEXT(A2196,"YYYY-MM-DD"),'Price Data'!P:P,0)),"")</f>
        <v>1.35</v>
      </c>
      <c r="M2196" s="10" cm="1">
        <f t="array" ref="M2196">IFERROR(IF(ISNUMBER(L2196),(L2196-INDEX('Price Data'!Q:Q,MATCH(TEXT(A2196,"YYYY-MM-DD"),'Price Data'!P:P,0)+1))/INDEX('Price Data'!Q:Q,MATCH(TEXT(A2196,"YYYY-MM-DD"),'Price Data'!P:P,0)+1),""),"")</f>
        <v>-7.3529411764705942E-3</v>
      </c>
      <c r="N2196" s="34">
        <f>IFERROR(INDEX('Price Data'!T:T,MATCH(TEXT(A2196,"YYYY-MM-DD"),'Price Data'!S:S,0)),"")</f>
        <v>1.86</v>
      </c>
      <c r="O2196" s="10" cm="1">
        <f t="array" ref="O2196">IFERROR(IF(ISNUMBER(N2196),(N2196-INDEX('Price Data'!T:T,MATCH(TEXT(A2196,"YYYY-MM-DD"),'Price Data'!S:S,0)+1))/INDEX('Price Data'!T:T,MATCH(TEXT(A2196,"YYYY-MM-DD"),'Price Data'!S:S,0)+1),""),"")</f>
        <v>1.0869565217391313E-2</v>
      </c>
    </row>
    <row r="2197" spans="1:15" x14ac:dyDescent="0.3">
      <c r="A2197" s="8">
        <v>44016</v>
      </c>
      <c r="B2197" s="34" t="str">
        <f>IFERROR(INDEX('Price Data'!B:B,MATCH(TEXT(A2197,"YYYY-MM-DD"),'Price Data'!A:A,0)),"")</f>
        <v/>
      </c>
      <c r="C2197" s="10" t="str" cm="1">
        <f t="array" ref="C2197">IFERROR(IF(ISNUMBER(B2197),(B2197-INDEX('Price Data'!B:B,MATCH(TEXT(A2197,"YYYY-MM-DD"),'Price Data'!A:A,0)+1))/INDEX('Price Data'!B:B,MATCH(TEXT(A2197,"YYYY-MM-DD"),'Price Data'!A:A,0)+1),""),"")</f>
        <v/>
      </c>
      <c r="D2197" s="34" t="str">
        <f>IFERROR(INDEX('Price Data'!E:E,MATCH(TEXT(A2197,"YYYY-MM-DD"),'Price Data'!D:D,0)),"")</f>
        <v/>
      </c>
      <c r="E2197" s="10" t="str" cm="1">
        <f t="array" ref="E2197">IFERROR(IF(ISNUMBER(D2197),(D2197-INDEX('Price Data'!E:E,MATCH(TEXT(A2197,"YYYY-MM-DD"),'Price Data'!D:D,0)+1))/INDEX('Price Data'!E:E,MATCH(TEXT(A2197,"YYYY-MM-DD"),'Price Data'!D:D,0)+1),""),"")</f>
        <v/>
      </c>
      <c r="F2197" s="34" t="str">
        <f>IFERROR(INDEX('Price Data'!H:H,MATCH(TEXT(A2197,"YYYY-MM-DD"),'Price Data'!G:G,0)),"")</f>
        <v/>
      </c>
      <c r="G2197" s="10" t="str" cm="1">
        <f t="array" ref="G2197">IFERROR(IF(ISNUMBER(F2197),(F2197-INDEX('Price Data'!H:H,MATCH(TEXT(A2197,"YYYY-MM-DD"),'Price Data'!G:G,0)+1))/INDEX('Price Data'!H:H,MATCH(TEXT(A2197,"YYYY-MM-DD"),'Price Data'!G:G,0)+1),""),"")</f>
        <v/>
      </c>
      <c r="H2197" s="34" t="str">
        <f>IFERROR(INDEX('Price Data'!K:K,MATCH(TEXT(A2197,"YYYY-MM-DD"),'Price Data'!J:J,0)),"")</f>
        <v/>
      </c>
      <c r="I2197" s="10" t="str" cm="1">
        <f t="array" ref="I2197">IFERROR(IF(ISNUMBER(H2197),(H2197-INDEX('Price Data'!K:K,MATCH(TEXT(A2197,"YYYY-MM-DD"),'Price Data'!J:J,0)+1))/INDEX('Price Data'!K:K,MATCH(TEXT(A2197,"YYYY-MM-DD"),'Price Data'!J:J,0)+1),""),"")</f>
        <v/>
      </c>
      <c r="J2197" s="34" t="str">
        <f>IFERROR(INDEX('Price Data'!N:N,MATCH(TEXT(A2197,"YYYY-MM-DD"),'Price Data'!M:M,0)),"")</f>
        <v/>
      </c>
      <c r="K2197" s="10" t="str" cm="1">
        <f t="array" ref="K2197">IFERROR(IF(ISNUMBER(J2197),(J2197-INDEX('Price Data'!N:N,MATCH(TEXT(A2197,"YYYY-MM-DD"),'Price Data'!M:M,0)+1))/INDEX('Price Data'!N:N,MATCH(TEXT(A2197,"YYYY-MM-DD"),'Price Data'!M:M,0)+1),""),"")</f>
        <v/>
      </c>
      <c r="L2197" s="34" t="str">
        <f>IFERROR(INDEX('Price Data'!Q:Q,MATCH(TEXT(A2197,"YYYY-MM-DD"),'Price Data'!P:P,0)),"")</f>
        <v/>
      </c>
      <c r="M2197" s="10" t="str" cm="1">
        <f t="array" ref="M2197">IFERROR(IF(ISNUMBER(L2197),(L2197-INDEX('Price Data'!Q:Q,MATCH(TEXT(A2197,"YYYY-MM-DD"),'Price Data'!P:P,0)+1))/INDEX('Price Data'!Q:Q,MATCH(TEXT(A2197,"YYYY-MM-DD"),'Price Data'!P:P,0)+1),""),"")</f>
        <v/>
      </c>
      <c r="N2197" s="34" t="str">
        <f>IFERROR(INDEX('Price Data'!T:T,MATCH(TEXT(A2197,"YYYY-MM-DD"),'Price Data'!S:S,0)),"")</f>
        <v/>
      </c>
      <c r="O2197" s="10" t="str" cm="1">
        <f t="array" ref="O2197">IFERROR(IF(ISNUMBER(N2197),(N2197-INDEX('Price Data'!T:T,MATCH(TEXT(A2197,"YYYY-MM-DD"),'Price Data'!S:S,0)+1))/INDEX('Price Data'!T:T,MATCH(TEXT(A2197,"YYYY-MM-DD"),'Price Data'!S:S,0)+1),""),"")</f>
        <v/>
      </c>
    </row>
    <row r="2198" spans="1:15" x14ac:dyDescent="0.3">
      <c r="A2198" s="8">
        <v>44017</v>
      </c>
      <c r="B2198" s="34" t="str">
        <f>IFERROR(INDEX('Price Data'!B:B,MATCH(TEXT(A2198,"YYYY-MM-DD"),'Price Data'!A:A,0)),"")</f>
        <v/>
      </c>
      <c r="C2198" s="10" t="str" cm="1">
        <f t="array" ref="C2198">IFERROR(IF(ISNUMBER(B2198),(B2198-INDEX('Price Data'!B:B,MATCH(TEXT(A2198,"YYYY-MM-DD"),'Price Data'!A:A,0)+1))/INDEX('Price Data'!B:B,MATCH(TEXT(A2198,"YYYY-MM-DD"),'Price Data'!A:A,0)+1),""),"")</f>
        <v/>
      </c>
      <c r="D2198" s="34" t="str">
        <f>IFERROR(INDEX('Price Data'!E:E,MATCH(TEXT(A2198,"YYYY-MM-DD"),'Price Data'!D:D,0)),"")</f>
        <v/>
      </c>
      <c r="E2198" s="10" t="str" cm="1">
        <f t="array" ref="E2198">IFERROR(IF(ISNUMBER(D2198),(D2198-INDEX('Price Data'!E:E,MATCH(TEXT(A2198,"YYYY-MM-DD"),'Price Data'!D:D,0)+1))/INDEX('Price Data'!E:E,MATCH(TEXT(A2198,"YYYY-MM-DD"),'Price Data'!D:D,0)+1),""),"")</f>
        <v/>
      </c>
      <c r="F2198" s="34" t="str">
        <f>IFERROR(INDEX('Price Data'!H:H,MATCH(TEXT(A2198,"YYYY-MM-DD"),'Price Data'!G:G,0)),"")</f>
        <v/>
      </c>
      <c r="G2198" s="10" t="str" cm="1">
        <f t="array" ref="G2198">IFERROR(IF(ISNUMBER(F2198),(F2198-INDEX('Price Data'!H:H,MATCH(TEXT(A2198,"YYYY-MM-DD"),'Price Data'!G:G,0)+1))/INDEX('Price Data'!H:H,MATCH(TEXT(A2198,"YYYY-MM-DD"),'Price Data'!G:G,0)+1),""),"")</f>
        <v/>
      </c>
      <c r="H2198" s="34" t="str">
        <f>IFERROR(INDEX('Price Data'!K:K,MATCH(TEXT(A2198,"YYYY-MM-DD"),'Price Data'!J:J,0)),"")</f>
        <v/>
      </c>
      <c r="I2198" s="10" t="str" cm="1">
        <f t="array" ref="I2198">IFERROR(IF(ISNUMBER(H2198),(H2198-INDEX('Price Data'!K:K,MATCH(TEXT(A2198,"YYYY-MM-DD"),'Price Data'!J:J,0)+1))/INDEX('Price Data'!K:K,MATCH(TEXT(A2198,"YYYY-MM-DD"),'Price Data'!J:J,0)+1),""),"")</f>
        <v/>
      </c>
      <c r="J2198" s="34" t="str">
        <f>IFERROR(INDEX('Price Data'!N:N,MATCH(TEXT(A2198,"YYYY-MM-DD"),'Price Data'!M:M,0)),"")</f>
        <v/>
      </c>
      <c r="K2198" s="10" t="str" cm="1">
        <f t="array" ref="K2198">IFERROR(IF(ISNUMBER(J2198),(J2198-INDEX('Price Data'!N:N,MATCH(TEXT(A2198,"YYYY-MM-DD"),'Price Data'!M:M,0)+1))/INDEX('Price Data'!N:N,MATCH(TEXT(A2198,"YYYY-MM-DD"),'Price Data'!M:M,0)+1),""),"")</f>
        <v/>
      </c>
      <c r="L2198" s="34" t="str">
        <f>IFERROR(INDEX('Price Data'!Q:Q,MATCH(TEXT(A2198,"YYYY-MM-DD"),'Price Data'!P:P,0)),"")</f>
        <v/>
      </c>
      <c r="M2198" s="10" t="str" cm="1">
        <f t="array" ref="M2198">IFERROR(IF(ISNUMBER(L2198),(L2198-INDEX('Price Data'!Q:Q,MATCH(TEXT(A2198,"YYYY-MM-DD"),'Price Data'!P:P,0)+1))/INDEX('Price Data'!Q:Q,MATCH(TEXT(A2198,"YYYY-MM-DD"),'Price Data'!P:P,0)+1),""),"")</f>
        <v/>
      </c>
      <c r="N2198" s="34" t="str">
        <f>IFERROR(INDEX('Price Data'!T:T,MATCH(TEXT(A2198,"YYYY-MM-DD"),'Price Data'!S:S,0)),"")</f>
        <v/>
      </c>
      <c r="O2198" s="10" t="str" cm="1">
        <f t="array" ref="O2198">IFERROR(IF(ISNUMBER(N2198),(N2198-INDEX('Price Data'!T:T,MATCH(TEXT(A2198,"YYYY-MM-DD"),'Price Data'!S:S,0)+1))/INDEX('Price Data'!T:T,MATCH(TEXT(A2198,"YYYY-MM-DD"),'Price Data'!S:S,0)+1),""),"")</f>
        <v/>
      </c>
    </row>
    <row r="2199" spans="1:15" x14ac:dyDescent="0.3">
      <c r="A2199" s="8">
        <v>44018</v>
      </c>
      <c r="B2199" s="34">
        <f>IFERROR(INDEX('Price Data'!B:B,MATCH(TEXT(A2199,"YYYY-MM-DD"),'Price Data'!A:A,0)),"")</f>
        <v>20032</v>
      </c>
      <c r="C2199" s="10" cm="1">
        <f t="array" ref="C2199">IFERROR(IF(ISNUMBER(B2199),(B2199-INDEX('Price Data'!B:B,MATCH(TEXT(A2199,"YYYY-MM-DD"),'Price Data'!A:A,0)+1))/INDEX('Price Data'!B:B,MATCH(TEXT(A2199,"YYYY-MM-DD"),'Price Data'!A:A,0)+1),""),"")</f>
        <v>1.5461043240229127E-2</v>
      </c>
      <c r="D2199" s="34">
        <f>IFERROR(INDEX('Price Data'!E:E,MATCH(TEXT(A2199,"YYYY-MM-DD"),'Price Data'!D:D,0)),"")</f>
        <v>8.74</v>
      </c>
      <c r="E2199" s="10" cm="1">
        <f t="array" ref="E2199">IFERROR(IF(ISNUMBER(D2199),(D2199-INDEX('Price Data'!E:E,MATCH(TEXT(A2199,"YYYY-MM-DD"),'Price Data'!D:D,0)+1))/INDEX('Price Data'!E:E,MATCH(TEXT(A2199,"YYYY-MM-DD"),'Price Data'!D:D,0)+1),""),"")</f>
        <v>3.8004750593824264E-2</v>
      </c>
      <c r="F2199" s="34">
        <f>IFERROR(INDEX('Price Data'!H:H,MATCH(TEXT(A2199,"YYYY-MM-DD"),'Price Data'!G:G,0)),"")</f>
        <v>157.800003</v>
      </c>
      <c r="G2199" s="10" cm="1">
        <f t="array" ref="G2199">IFERROR(IF(ISNUMBER(F2199),(F2199-INDEX('Price Data'!H:H,MATCH(TEXT(A2199,"YYYY-MM-DD"),'Price Data'!G:G,0)+1))/INDEX('Price Data'!H:H,MATCH(TEXT(A2199,"YYYY-MM-DD"),'Price Data'!G:G,0)+1),""),"")</f>
        <v>8.951464537780042E-3</v>
      </c>
      <c r="H2199" s="34">
        <f>IFERROR(INDEX('Price Data'!K:K,MATCH(TEXT(A2199,"YYYY-MM-DD"),'Price Data'!J:J,0)),"")</f>
        <v>1.79</v>
      </c>
      <c r="I2199" s="10" cm="1">
        <f t="array" ref="I2199">IFERROR(IF(ISNUMBER(H2199),(H2199-INDEX('Price Data'!K:K,MATCH(TEXT(A2199,"YYYY-MM-DD"),'Price Data'!J:J,0)+1))/INDEX('Price Data'!K:K,MATCH(TEXT(A2199,"YYYY-MM-DD"),'Price Data'!J:J,0)+1),""),"")</f>
        <v>2.2857142857142878E-2</v>
      </c>
      <c r="J2199" s="34">
        <f>IFERROR(INDEX('Price Data'!N:N,MATCH(TEXT(A2199,"YYYY-MM-DD"),'Price Data'!M:M,0)),"")</f>
        <v>1.52</v>
      </c>
      <c r="K2199" s="10" cm="1">
        <f t="array" ref="K2199">IFERROR(IF(ISNUMBER(J2199),(J2199-INDEX('Price Data'!N:N,MATCH(TEXT(A2199,"YYYY-MM-DD"),'Price Data'!M:M,0)+1))/INDEX('Price Data'!N:N,MATCH(TEXT(A2199,"YYYY-MM-DD"),'Price Data'!M:M,0)+1),""),"")</f>
        <v>3.4013605442176902E-2</v>
      </c>
      <c r="L2199" s="34">
        <f>IFERROR(INDEX('Price Data'!Q:Q,MATCH(TEXT(A2199,"YYYY-MM-DD"),'Price Data'!P:P,0)),"")</f>
        <v>1.4</v>
      </c>
      <c r="M2199" s="10" cm="1">
        <f t="array" ref="M2199">IFERROR(IF(ISNUMBER(L2199),(L2199-INDEX('Price Data'!Q:Q,MATCH(TEXT(A2199,"YYYY-MM-DD"),'Price Data'!P:P,0)+1))/INDEX('Price Data'!Q:Q,MATCH(TEXT(A2199,"YYYY-MM-DD"),'Price Data'!P:P,0)+1),""),"")</f>
        <v>3.7037037037036903E-2</v>
      </c>
      <c r="N2199" s="34">
        <f>IFERROR(INDEX('Price Data'!T:T,MATCH(TEXT(A2199,"YYYY-MM-DD"),'Price Data'!S:S,0)),"")</f>
        <v>1.87</v>
      </c>
      <c r="O2199" s="10" cm="1">
        <f t="array" ref="O2199">IFERROR(IF(ISNUMBER(N2199),(N2199-INDEX('Price Data'!T:T,MATCH(TEXT(A2199,"YYYY-MM-DD"),'Price Data'!S:S,0)+1))/INDEX('Price Data'!T:T,MATCH(TEXT(A2199,"YYYY-MM-DD"),'Price Data'!S:S,0)+1),""),"")</f>
        <v>5.3763440860215101E-3</v>
      </c>
    </row>
    <row r="2200" spans="1:15" x14ac:dyDescent="0.3">
      <c r="A2200" s="8">
        <v>44019</v>
      </c>
      <c r="B2200" s="34">
        <f>IFERROR(INDEX('Price Data'!B:B,MATCH(TEXT(A2200,"YYYY-MM-DD"),'Price Data'!A:A,0)),"")</f>
        <v>20013</v>
      </c>
      <c r="C2200" s="10" cm="1">
        <f t="array" ref="C2200">IFERROR(IF(ISNUMBER(B2200),(B2200-INDEX('Price Data'!B:B,MATCH(TEXT(A2200,"YYYY-MM-DD"),'Price Data'!A:A,0)+1))/INDEX('Price Data'!B:B,MATCH(TEXT(A2200,"YYYY-MM-DD"),'Price Data'!A:A,0)+1),""),"")</f>
        <v>-9.4848242811501593E-4</v>
      </c>
      <c r="D2200" s="34">
        <f>IFERROR(INDEX('Price Data'!E:E,MATCH(TEXT(A2200,"YYYY-MM-DD"),'Price Data'!D:D,0)),"")</f>
        <v>8.67</v>
      </c>
      <c r="E2200" s="10" cm="1">
        <f t="array" ref="E2200">IFERROR(IF(ISNUMBER(D2200),(D2200-INDEX('Price Data'!E:E,MATCH(TEXT(A2200,"YYYY-MM-DD"),'Price Data'!D:D,0)+1))/INDEX('Price Data'!E:E,MATCH(TEXT(A2200,"YYYY-MM-DD"),'Price Data'!D:D,0)+1),""),"")</f>
        <v>-8.0091533180778347E-3</v>
      </c>
      <c r="F2200" s="34">
        <f>IFERROR(INDEX('Price Data'!H:H,MATCH(TEXT(A2200,"YYYY-MM-DD"),'Price Data'!G:G,0)),"")</f>
        <v>153.89999399999999</v>
      </c>
      <c r="G2200" s="10" cm="1">
        <f t="array" ref="G2200">IFERROR(IF(ISNUMBER(F2200),(F2200-INDEX('Price Data'!H:H,MATCH(TEXT(A2200,"YYYY-MM-DD"),'Price Data'!G:G,0)+1))/INDEX('Price Data'!H:H,MATCH(TEXT(A2200,"YYYY-MM-DD"),'Price Data'!G:G,0)+1),""),"")</f>
        <v>-2.4714885461694265E-2</v>
      </c>
      <c r="H2200" s="34">
        <f>IFERROR(INDEX('Price Data'!K:K,MATCH(TEXT(A2200,"YYYY-MM-DD"),'Price Data'!J:J,0)),"")</f>
        <v>1.79</v>
      </c>
      <c r="I2200" s="10" cm="1">
        <f t="array" ref="I2200">IFERROR(IF(ISNUMBER(H2200),(H2200-INDEX('Price Data'!K:K,MATCH(TEXT(A2200,"YYYY-MM-DD"),'Price Data'!J:J,0)+1))/INDEX('Price Data'!K:K,MATCH(TEXT(A2200,"YYYY-MM-DD"),'Price Data'!J:J,0)+1),""),"")</f>
        <v>0</v>
      </c>
      <c r="J2200" s="34">
        <f>IFERROR(INDEX('Price Data'!N:N,MATCH(TEXT(A2200,"YYYY-MM-DD"),'Price Data'!M:M,0)),"")</f>
        <v>1.5</v>
      </c>
      <c r="K2200" s="10" cm="1">
        <f t="array" ref="K2200">IFERROR(IF(ISNUMBER(J2200),(J2200-INDEX('Price Data'!N:N,MATCH(TEXT(A2200,"YYYY-MM-DD"),'Price Data'!M:M,0)+1))/INDEX('Price Data'!N:N,MATCH(TEXT(A2200,"YYYY-MM-DD"),'Price Data'!M:M,0)+1),""),"")</f>
        <v>-1.3157894736842117E-2</v>
      </c>
      <c r="L2200" s="34">
        <f>IFERROR(INDEX('Price Data'!Q:Q,MATCH(TEXT(A2200,"YYYY-MM-DD"),'Price Data'!P:P,0)),"")</f>
        <v>1.39</v>
      </c>
      <c r="M2200" s="10" cm="1">
        <f t="array" ref="M2200">IFERROR(IF(ISNUMBER(L2200),(L2200-INDEX('Price Data'!Q:Q,MATCH(TEXT(A2200,"YYYY-MM-DD"),'Price Data'!P:P,0)+1))/INDEX('Price Data'!Q:Q,MATCH(TEXT(A2200,"YYYY-MM-DD"),'Price Data'!P:P,0)+1),""),"")</f>
        <v>-7.1428571428571496E-3</v>
      </c>
      <c r="N2200" s="34">
        <f>IFERROR(INDEX('Price Data'!T:T,MATCH(TEXT(A2200,"YYYY-MM-DD"),'Price Data'!S:S,0)),"")</f>
        <v>1.85</v>
      </c>
      <c r="O2200" s="10" cm="1">
        <f t="array" ref="O2200">IFERROR(IF(ISNUMBER(N2200),(N2200-INDEX('Price Data'!T:T,MATCH(TEXT(A2200,"YYYY-MM-DD"),'Price Data'!S:S,0)+1))/INDEX('Price Data'!T:T,MATCH(TEXT(A2200,"YYYY-MM-DD"),'Price Data'!S:S,0)+1),""),"")</f>
        <v>-1.0695187165775409E-2</v>
      </c>
    </row>
    <row r="2201" spans="1:15" x14ac:dyDescent="0.3">
      <c r="A2201" s="8">
        <v>44020</v>
      </c>
      <c r="B2201" s="34">
        <f>IFERROR(INDEX('Price Data'!B:B,MATCH(TEXT(A2201,"YYYY-MM-DD"),'Price Data'!A:A,0)),"")</f>
        <v>19900</v>
      </c>
      <c r="C2201" s="10" cm="1">
        <f t="array" ref="C2201">IFERROR(IF(ISNUMBER(B2201),(B2201-INDEX('Price Data'!B:B,MATCH(TEXT(A2201,"YYYY-MM-DD"),'Price Data'!A:A,0)+1))/INDEX('Price Data'!B:B,MATCH(TEXT(A2201,"YYYY-MM-DD"),'Price Data'!A:A,0)+1),""),"")</f>
        <v>-5.6463298855743763E-3</v>
      </c>
      <c r="D2201" s="34">
        <f>IFERROR(INDEX('Price Data'!E:E,MATCH(TEXT(A2201,"YYYY-MM-DD"),'Price Data'!D:D,0)),"")</f>
        <v>8.59</v>
      </c>
      <c r="E2201" s="10" cm="1">
        <f t="array" ref="E2201">IFERROR(IF(ISNUMBER(D2201),(D2201-INDEX('Price Data'!E:E,MATCH(TEXT(A2201,"YYYY-MM-DD"),'Price Data'!D:D,0)+1))/INDEX('Price Data'!E:E,MATCH(TEXT(A2201,"YYYY-MM-DD"),'Price Data'!D:D,0)+1),""),"")</f>
        <v>-9.2272202998846687E-3</v>
      </c>
      <c r="F2201" s="34">
        <f>IFERROR(INDEX('Price Data'!H:H,MATCH(TEXT(A2201,"YYYY-MM-DD"),'Price Data'!G:G,0)),"")</f>
        <v>151.60000600000001</v>
      </c>
      <c r="G2201" s="10" cm="1">
        <f t="array" ref="G2201">IFERROR(IF(ISNUMBER(F2201),(F2201-INDEX('Price Data'!H:H,MATCH(TEXT(A2201,"YYYY-MM-DD"),'Price Data'!G:G,0)+1))/INDEX('Price Data'!H:H,MATCH(TEXT(A2201,"YYYY-MM-DD"),'Price Data'!G:G,0)+1),""),"")</f>
        <v>-1.4944691940663656E-2</v>
      </c>
      <c r="H2201" s="34">
        <f>IFERROR(INDEX('Price Data'!K:K,MATCH(TEXT(A2201,"YYYY-MM-DD"),'Price Data'!J:J,0)),"")</f>
        <v>1.76</v>
      </c>
      <c r="I2201" s="10" cm="1">
        <f t="array" ref="I2201">IFERROR(IF(ISNUMBER(H2201),(H2201-INDEX('Price Data'!K:K,MATCH(TEXT(A2201,"YYYY-MM-DD"),'Price Data'!J:J,0)+1))/INDEX('Price Data'!K:K,MATCH(TEXT(A2201,"YYYY-MM-DD"),'Price Data'!J:J,0)+1),""),"")</f>
        <v>-1.6759776536312863E-2</v>
      </c>
      <c r="J2201" s="34">
        <f>IFERROR(INDEX('Price Data'!N:N,MATCH(TEXT(A2201,"YYYY-MM-DD"),'Price Data'!M:M,0)),"")</f>
        <v>1.49</v>
      </c>
      <c r="K2201" s="10" cm="1">
        <f t="array" ref="K2201">IFERROR(IF(ISNUMBER(J2201),(J2201-INDEX('Price Data'!N:N,MATCH(TEXT(A2201,"YYYY-MM-DD"),'Price Data'!M:M,0)+1))/INDEX('Price Data'!N:N,MATCH(TEXT(A2201,"YYYY-MM-DD"),'Price Data'!M:M,0)+1),""),"")</f>
        <v>-6.6666666666666723E-3</v>
      </c>
      <c r="L2201" s="34">
        <f>IFERROR(INDEX('Price Data'!Q:Q,MATCH(TEXT(A2201,"YYYY-MM-DD"),'Price Data'!P:P,0)),"")</f>
        <v>1.36</v>
      </c>
      <c r="M2201" s="10" cm="1">
        <f t="array" ref="M2201">IFERROR(IF(ISNUMBER(L2201),(L2201-INDEX('Price Data'!Q:Q,MATCH(TEXT(A2201,"YYYY-MM-DD"),'Price Data'!P:P,0)+1))/INDEX('Price Data'!Q:Q,MATCH(TEXT(A2201,"YYYY-MM-DD"),'Price Data'!P:P,0)+1),""),"")</f>
        <v>-2.1582733812949503E-2</v>
      </c>
      <c r="N2201" s="34">
        <f>IFERROR(INDEX('Price Data'!T:T,MATCH(TEXT(A2201,"YYYY-MM-DD"),'Price Data'!S:S,0)),"")</f>
        <v>1.85</v>
      </c>
      <c r="O2201" s="10" cm="1">
        <f t="array" ref="O2201">IFERROR(IF(ISNUMBER(N2201),(N2201-INDEX('Price Data'!T:T,MATCH(TEXT(A2201,"YYYY-MM-DD"),'Price Data'!S:S,0)+1))/INDEX('Price Data'!T:T,MATCH(TEXT(A2201,"YYYY-MM-DD"),'Price Data'!S:S,0)+1),""),"")</f>
        <v>0</v>
      </c>
    </row>
    <row r="2202" spans="1:15" x14ac:dyDescent="0.3">
      <c r="A2202" s="8">
        <v>44021</v>
      </c>
      <c r="B2202" s="34">
        <f>IFERROR(INDEX('Price Data'!B:B,MATCH(TEXT(A2202,"YYYY-MM-DD"),'Price Data'!A:A,0)),"")</f>
        <v>19506</v>
      </c>
      <c r="C2202" s="10" cm="1">
        <f t="array" ref="C2202">IFERROR(IF(ISNUMBER(B2202),(B2202-INDEX('Price Data'!B:B,MATCH(TEXT(A2202,"YYYY-MM-DD"),'Price Data'!A:A,0)+1))/INDEX('Price Data'!B:B,MATCH(TEXT(A2202,"YYYY-MM-DD"),'Price Data'!A:A,0)+1),""),"")</f>
        <v>-1.9798994974874373E-2</v>
      </c>
      <c r="D2202" s="34">
        <f>IFERROR(INDEX('Price Data'!E:E,MATCH(TEXT(A2202,"YYYY-MM-DD"),'Price Data'!D:D,0)),"")</f>
        <v>8.3000000000000007</v>
      </c>
      <c r="E2202" s="10" cm="1">
        <f t="array" ref="E2202">IFERROR(IF(ISNUMBER(D2202),(D2202-INDEX('Price Data'!E:E,MATCH(TEXT(A2202,"YYYY-MM-DD"),'Price Data'!D:D,0)+1))/INDEX('Price Data'!E:E,MATCH(TEXT(A2202,"YYYY-MM-DD"),'Price Data'!D:D,0)+1),""),"")</f>
        <v>-3.3760186263096528E-2</v>
      </c>
      <c r="F2202" s="34">
        <f>IFERROR(INDEX('Price Data'!H:H,MATCH(TEXT(A2202,"YYYY-MM-DD"),'Price Data'!G:G,0)),"")</f>
        <v>152.800003</v>
      </c>
      <c r="G2202" s="10" cm="1">
        <f t="array" ref="G2202">IFERROR(IF(ISNUMBER(F2202),(F2202-INDEX('Price Data'!H:H,MATCH(TEXT(A2202,"YYYY-MM-DD"),'Price Data'!G:G,0)+1))/INDEX('Price Data'!H:H,MATCH(TEXT(A2202,"YYYY-MM-DD"),'Price Data'!G:G,0)+1),""),"")</f>
        <v>7.9155471801234372E-3</v>
      </c>
      <c r="H2202" s="34">
        <f>IFERROR(INDEX('Price Data'!K:K,MATCH(TEXT(A2202,"YYYY-MM-DD"),'Price Data'!J:J,0)),"")</f>
        <v>1.73</v>
      </c>
      <c r="I2202" s="10" cm="1">
        <f t="array" ref="I2202">IFERROR(IF(ISNUMBER(H2202),(H2202-INDEX('Price Data'!K:K,MATCH(TEXT(A2202,"YYYY-MM-DD"),'Price Data'!J:J,0)+1))/INDEX('Price Data'!K:K,MATCH(TEXT(A2202,"YYYY-MM-DD"),'Price Data'!J:J,0)+1),""),"")</f>
        <v>-1.7045454545454562E-2</v>
      </c>
      <c r="J2202" s="34">
        <f>IFERROR(INDEX('Price Data'!N:N,MATCH(TEXT(A2202,"YYYY-MM-DD"),'Price Data'!M:M,0)),"")</f>
        <v>1.45</v>
      </c>
      <c r="K2202" s="10" cm="1">
        <f t="array" ref="K2202">IFERROR(IF(ISNUMBER(J2202),(J2202-INDEX('Price Data'!N:N,MATCH(TEXT(A2202,"YYYY-MM-DD"),'Price Data'!M:M,0)+1))/INDEX('Price Data'!N:N,MATCH(TEXT(A2202,"YYYY-MM-DD"),'Price Data'!M:M,0)+1),""),"")</f>
        <v>-2.6845637583892641E-2</v>
      </c>
      <c r="L2202" s="34">
        <f>IFERROR(INDEX('Price Data'!Q:Q,MATCH(TEXT(A2202,"YYYY-MM-DD"),'Price Data'!P:P,0)),"")</f>
        <v>1.31</v>
      </c>
      <c r="M2202" s="10" cm="1">
        <f t="array" ref="M2202">IFERROR(IF(ISNUMBER(L2202),(L2202-INDEX('Price Data'!Q:Q,MATCH(TEXT(A2202,"YYYY-MM-DD"),'Price Data'!P:P,0)+1))/INDEX('Price Data'!Q:Q,MATCH(TEXT(A2202,"YYYY-MM-DD"),'Price Data'!P:P,0)+1),""),"")</f>
        <v>-3.676470588235297E-2</v>
      </c>
      <c r="N2202" s="34">
        <f>IFERROR(INDEX('Price Data'!T:T,MATCH(TEXT(A2202,"YYYY-MM-DD"),'Price Data'!S:S,0)),"")</f>
        <v>1.86</v>
      </c>
      <c r="O2202" s="10" cm="1">
        <f t="array" ref="O2202">IFERROR(IF(ISNUMBER(N2202),(N2202-INDEX('Price Data'!T:T,MATCH(TEXT(A2202,"YYYY-MM-DD"),'Price Data'!S:S,0)+1))/INDEX('Price Data'!T:T,MATCH(TEXT(A2202,"YYYY-MM-DD"),'Price Data'!S:S,0)+1),""),"")</f>
        <v>5.40540540540541E-3</v>
      </c>
    </row>
    <row r="2203" spans="1:15" x14ac:dyDescent="0.3">
      <c r="A2203" s="8">
        <v>44022</v>
      </c>
      <c r="B2203" s="34">
        <f>IFERROR(INDEX('Price Data'!B:B,MATCH(TEXT(A2203,"YYYY-MM-DD"),'Price Data'!A:A,0)),"")</f>
        <v>19768</v>
      </c>
      <c r="C2203" s="10" cm="1">
        <f t="array" ref="C2203">IFERROR(IF(ISNUMBER(B2203),(B2203-INDEX('Price Data'!B:B,MATCH(TEXT(A2203,"YYYY-MM-DD"),'Price Data'!A:A,0)+1))/INDEX('Price Data'!B:B,MATCH(TEXT(A2203,"YYYY-MM-DD"),'Price Data'!A:A,0)+1),""),"")</f>
        <v>1.3431764585255818E-2</v>
      </c>
      <c r="D2203" s="34">
        <f>IFERROR(INDEX('Price Data'!E:E,MATCH(TEXT(A2203,"YYYY-MM-DD"),'Price Data'!D:D,0)),"")</f>
        <v>8.52</v>
      </c>
      <c r="E2203" s="10" cm="1">
        <f t="array" ref="E2203">IFERROR(IF(ISNUMBER(D2203),(D2203-INDEX('Price Data'!E:E,MATCH(TEXT(A2203,"YYYY-MM-DD"),'Price Data'!D:D,0)+1))/INDEX('Price Data'!E:E,MATCH(TEXT(A2203,"YYYY-MM-DD"),'Price Data'!D:D,0)+1),""),"")</f>
        <v>2.6506024096385403E-2</v>
      </c>
      <c r="F2203" s="34">
        <f>IFERROR(INDEX('Price Data'!H:H,MATCH(TEXT(A2203,"YYYY-MM-DD"),'Price Data'!G:G,0)),"")</f>
        <v>156</v>
      </c>
      <c r="G2203" s="10" cm="1">
        <f t="array" ref="G2203">IFERROR(IF(ISNUMBER(F2203),(F2203-INDEX('Price Data'!H:H,MATCH(TEXT(A2203,"YYYY-MM-DD"),'Price Data'!G:G,0)+1))/INDEX('Price Data'!H:H,MATCH(TEXT(A2203,"YYYY-MM-DD"),'Price Data'!G:G,0)+1),""),"")</f>
        <v>2.0942388332282926E-2</v>
      </c>
      <c r="H2203" s="34">
        <f>IFERROR(INDEX('Price Data'!K:K,MATCH(TEXT(A2203,"YYYY-MM-DD"),'Price Data'!J:J,0)),"")</f>
        <v>1.77</v>
      </c>
      <c r="I2203" s="10" cm="1">
        <f t="array" ref="I2203">IFERROR(IF(ISNUMBER(H2203),(H2203-INDEX('Price Data'!K:K,MATCH(TEXT(A2203,"YYYY-MM-DD"),'Price Data'!J:J,0)+1))/INDEX('Price Data'!K:K,MATCH(TEXT(A2203,"YYYY-MM-DD"),'Price Data'!J:J,0)+1),""),"")</f>
        <v>2.3121387283237014E-2</v>
      </c>
      <c r="J2203" s="34">
        <f>IFERROR(INDEX('Price Data'!N:N,MATCH(TEXT(A2203,"YYYY-MM-DD"),'Price Data'!M:M,0)),"")</f>
        <v>1.53</v>
      </c>
      <c r="K2203" s="10" cm="1">
        <f t="array" ref="K2203">IFERROR(IF(ISNUMBER(J2203),(J2203-INDEX('Price Data'!N:N,MATCH(TEXT(A2203,"YYYY-MM-DD"),'Price Data'!M:M,0)+1))/INDEX('Price Data'!N:N,MATCH(TEXT(A2203,"YYYY-MM-DD"),'Price Data'!M:M,0)+1),""),"")</f>
        <v>5.5172413793103496E-2</v>
      </c>
      <c r="L2203" s="34">
        <f>IFERROR(INDEX('Price Data'!Q:Q,MATCH(TEXT(A2203,"YYYY-MM-DD"),'Price Data'!P:P,0)),"")</f>
        <v>1.33</v>
      </c>
      <c r="M2203" s="10" cm="1">
        <f t="array" ref="M2203">IFERROR(IF(ISNUMBER(L2203),(L2203-INDEX('Price Data'!Q:Q,MATCH(TEXT(A2203,"YYYY-MM-DD"),'Price Data'!P:P,0)+1))/INDEX('Price Data'!Q:Q,MATCH(TEXT(A2203,"YYYY-MM-DD"),'Price Data'!P:P,0)+1),""),"")</f>
        <v>1.5267175572519097E-2</v>
      </c>
      <c r="N2203" s="34">
        <f>IFERROR(INDEX('Price Data'!T:T,MATCH(TEXT(A2203,"YYYY-MM-DD"),'Price Data'!S:S,0)),"")</f>
        <v>1.86</v>
      </c>
      <c r="O2203" s="10" cm="1">
        <f t="array" ref="O2203">IFERROR(IF(ISNUMBER(N2203),(N2203-INDEX('Price Data'!T:T,MATCH(TEXT(A2203,"YYYY-MM-DD"),'Price Data'!S:S,0)+1))/INDEX('Price Data'!T:T,MATCH(TEXT(A2203,"YYYY-MM-DD"),'Price Data'!S:S,0)+1),""),"")</f>
        <v>0</v>
      </c>
    </row>
    <row r="2204" spans="1:15" x14ac:dyDescent="0.3">
      <c r="A2204" s="8">
        <v>44023</v>
      </c>
      <c r="B2204" s="34" t="str">
        <f>IFERROR(INDEX('Price Data'!B:B,MATCH(TEXT(A2204,"YYYY-MM-DD"),'Price Data'!A:A,0)),"")</f>
        <v/>
      </c>
      <c r="C2204" s="10" t="str" cm="1">
        <f t="array" ref="C2204">IFERROR(IF(ISNUMBER(B2204),(B2204-INDEX('Price Data'!B:B,MATCH(TEXT(A2204,"YYYY-MM-DD"),'Price Data'!A:A,0)+1))/INDEX('Price Data'!B:B,MATCH(TEXT(A2204,"YYYY-MM-DD"),'Price Data'!A:A,0)+1),""),"")</f>
        <v/>
      </c>
      <c r="D2204" s="34" t="str">
        <f>IFERROR(INDEX('Price Data'!E:E,MATCH(TEXT(A2204,"YYYY-MM-DD"),'Price Data'!D:D,0)),"")</f>
        <v/>
      </c>
      <c r="E2204" s="10" t="str" cm="1">
        <f t="array" ref="E2204">IFERROR(IF(ISNUMBER(D2204),(D2204-INDEX('Price Data'!E:E,MATCH(TEXT(A2204,"YYYY-MM-DD"),'Price Data'!D:D,0)+1))/INDEX('Price Data'!E:E,MATCH(TEXT(A2204,"YYYY-MM-DD"),'Price Data'!D:D,0)+1),""),"")</f>
        <v/>
      </c>
      <c r="F2204" s="34" t="str">
        <f>IFERROR(INDEX('Price Data'!H:H,MATCH(TEXT(A2204,"YYYY-MM-DD"),'Price Data'!G:G,0)),"")</f>
        <v/>
      </c>
      <c r="G2204" s="10" t="str" cm="1">
        <f t="array" ref="G2204">IFERROR(IF(ISNUMBER(F2204),(F2204-INDEX('Price Data'!H:H,MATCH(TEXT(A2204,"YYYY-MM-DD"),'Price Data'!G:G,0)+1))/INDEX('Price Data'!H:H,MATCH(TEXT(A2204,"YYYY-MM-DD"),'Price Data'!G:G,0)+1),""),"")</f>
        <v/>
      </c>
      <c r="H2204" s="34" t="str">
        <f>IFERROR(INDEX('Price Data'!K:K,MATCH(TEXT(A2204,"YYYY-MM-DD"),'Price Data'!J:J,0)),"")</f>
        <v/>
      </c>
      <c r="I2204" s="10" t="str" cm="1">
        <f t="array" ref="I2204">IFERROR(IF(ISNUMBER(H2204),(H2204-INDEX('Price Data'!K:K,MATCH(TEXT(A2204,"YYYY-MM-DD"),'Price Data'!J:J,0)+1))/INDEX('Price Data'!K:K,MATCH(TEXT(A2204,"YYYY-MM-DD"),'Price Data'!J:J,0)+1),""),"")</f>
        <v/>
      </c>
      <c r="J2204" s="34" t="str">
        <f>IFERROR(INDEX('Price Data'!N:N,MATCH(TEXT(A2204,"YYYY-MM-DD"),'Price Data'!M:M,0)),"")</f>
        <v/>
      </c>
      <c r="K2204" s="10" t="str" cm="1">
        <f t="array" ref="K2204">IFERROR(IF(ISNUMBER(J2204),(J2204-INDEX('Price Data'!N:N,MATCH(TEXT(A2204,"YYYY-MM-DD"),'Price Data'!M:M,0)+1))/INDEX('Price Data'!N:N,MATCH(TEXT(A2204,"YYYY-MM-DD"),'Price Data'!M:M,0)+1),""),"")</f>
        <v/>
      </c>
      <c r="L2204" s="34" t="str">
        <f>IFERROR(INDEX('Price Data'!Q:Q,MATCH(TEXT(A2204,"YYYY-MM-DD"),'Price Data'!P:P,0)),"")</f>
        <v/>
      </c>
      <c r="M2204" s="10" t="str" cm="1">
        <f t="array" ref="M2204">IFERROR(IF(ISNUMBER(L2204),(L2204-INDEX('Price Data'!Q:Q,MATCH(TEXT(A2204,"YYYY-MM-DD"),'Price Data'!P:P,0)+1))/INDEX('Price Data'!Q:Q,MATCH(TEXT(A2204,"YYYY-MM-DD"),'Price Data'!P:P,0)+1),""),"")</f>
        <v/>
      </c>
      <c r="N2204" s="34" t="str">
        <f>IFERROR(INDEX('Price Data'!T:T,MATCH(TEXT(A2204,"YYYY-MM-DD"),'Price Data'!S:S,0)),"")</f>
        <v/>
      </c>
      <c r="O2204" s="10" t="str" cm="1">
        <f t="array" ref="O2204">IFERROR(IF(ISNUMBER(N2204),(N2204-INDEX('Price Data'!T:T,MATCH(TEXT(A2204,"YYYY-MM-DD"),'Price Data'!S:S,0)+1))/INDEX('Price Data'!T:T,MATCH(TEXT(A2204,"YYYY-MM-DD"),'Price Data'!S:S,0)+1),""),"")</f>
        <v/>
      </c>
    </row>
    <row r="2205" spans="1:15" x14ac:dyDescent="0.3">
      <c r="A2205" s="8">
        <v>44024</v>
      </c>
      <c r="B2205" s="34" t="str">
        <f>IFERROR(INDEX('Price Data'!B:B,MATCH(TEXT(A2205,"YYYY-MM-DD"),'Price Data'!A:A,0)),"")</f>
        <v/>
      </c>
      <c r="C2205" s="10" t="str" cm="1">
        <f t="array" ref="C2205">IFERROR(IF(ISNUMBER(B2205),(B2205-INDEX('Price Data'!B:B,MATCH(TEXT(A2205,"YYYY-MM-DD"),'Price Data'!A:A,0)+1))/INDEX('Price Data'!B:B,MATCH(TEXT(A2205,"YYYY-MM-DD"),'Price Data'!A:A,0)+1),""),"")</f>
        <v/>
      </c>
      <c r="D2205" s="34" t="str">
        <f>IFERROR(INDEX('Price Data'!E:E,MATCH(TEXT(A2205,"YYYY-MM-DD"),'Price Data'!D:D,0)),"")</f>
        <v/>
      </c>
      <c r="E2205" s="10" t="str" cm="1">
        <f t="array" ref="E2205">IFERROR(IF(ISNUMBER(D2205),(D2205-INDEX('Price Data'!E:E,MATCH(TEXT(A2205,"YYYY-MM-DD"),'Price Data'!D:D,0)+1))/INDEX('Price Data'!E:E,MATCH(TEXT(A2205,"YYYY-MM-DD"),'Price Data'!D:D,0)+1),""),"")</f>
        <v/>
      </c>
      <c r="F2205" s="34" t="str">
        <f>IFERROR(INDEX('Price Data'!H:H,MATCH(TEXT(A2205,"YYYY-MM-DD"),'Price Data'!G:G,0)),"")</f>
        <v/>
      </c>
      <c r="G2205" s="10" t="str" cm="1">
        <f t="array" ref="G2205">IFERROR(IF(ISNUMBER(F2205),(F2205-INDEX('Price Data'!H:H,MATCH(TEXT(A2205,"YYYY-MM-DD"),'Price Data'!G:G,0)+1))/INDEX('Price Data'!H:H,MATCH(TEXT(A2205,"YYYY-MM-DD"),'Price Data'!G:G,0)+1),""),"")</f>
        <v/>
      </c>
      <c r="H2205" s="34" t="str">
        <f>IFERROR(INDEX('Price Data'!K:K,MATCH(TEXT(A2205,"YYYY-MM-DD"),'Price Data'!J:J,0)),"")</f>
        <v/>
      </c>
      <c r="I2205" s="10" t="str" cm="1">
        <f t="array" ref="I2205">IFERROR(IF(ISNUMBER(H2205),(H2205-INDEX('Price Data'!K:K,MATCH(TEXT(A2205,"YYYY-MM-DD"),'Price Data'!J:J,0)+1))/INDEX('Price Data'!K:K,MATCH(TEXT(A2205,"YYYY-MM-DD"),'Price Data'!J:J,0)+1),""),"")</f>
        <v/>
      </c>
      <c r="J2205" s="34" t="str">
        <f>IFERROR(INDEX('Price Data'!N:N,MATCH(TEXT(A2205,"YYYY-MM-DD"),'Price Data'!M:M,0)),"")</f>
        <v/>
      </c>
      <c r="K2205" s="10" t="str" cm="1">
        <f t="array" ref="K2205">IFERROR(IF(ISNUMBER(J2205),(J2205-INDEX('Price Data'!N:N,MATCH(TEXT(A2205,"YYYY-MM-DD"),'Price Data'!M:M,0)+1))/INDEX('Price Data'!N:N,MATCH(TEXT(A2205,"YYYY-MM-DD"),'Price Data'!M:M,0)+1),""),"")</f>
        <v/>
      </c>
      <c r="L2205" s="34" t="str">
        <f>IFERROR(INDEX('Price Data'!Q:Q,MATCH(TEXT(A2205,"YYYY-MM-DD"),'Price Data'!P:P,0)),"")</f>
        <v/>
      </c>
      <c r="M2205" s="10" t="str" cm="1">
        <f t="array" ref="M2205">IFERROR(IF(ISNUMBER(L2205),(L2205-INDEX('Price Data'!Q:Q,MATCH(TEXT(A2205,"YYYY-MM-DD"),'Price Data'!P:P,0)+1))/INDEX('Price Data'!Q:Q,MATCH(TEXT(A2205,"YYYY-MM-DD"),'Price Data'!P:P,0)+1),""),"")</f>
        <v/>
      </c>
      <c r="N2205" s="34" t="str">
        <f>IFERROR(INDEX('Price Data'!T:T,MATCH(TEXT(A2205,"YYYY-MM-DD"),'Price Data'!S:S,0)),"")</f>
        <v/>
      </c>
      <c r="O2205" s="10" t="str" cm="1">
        <f t="array" ref="O2205">IFERROR(IF(ISNUMBER(N2205),(N2205-INDEX('Price Data'!T:T,MATCH(TEXT(A2205,"YYYY-MM-DD"),'Price Data'!S:S,0)+1))/INDEX('Price Data'!T:T,MATCH(TEXT(A2205,"YYYY-MM-DD"),'Price Data'!S:S,0)+1),""),"")</f>
        <v/>
      </c>
    </row>
    <row r="2206" spans="1:15" x14ac:dyDescent="0.3">
      <c r="A2206" s="8">
        <v>44025</v>
      </c>
      <c r="B2206" s="34">
        <f>IFERROR(INDEX('Price Data'!B:B,MATCH(TEXT(A2206,"YYYY-MM-DD"),'Price Data'!A:A,0)),"")</f>
        <v>20003</v>
      </c>
      <c r="C2206" s="10" cm="1">
        <f t="array" ref="C2206">IFERROR(IF(ISNUMBER(B2206),(B2206-INDEX('Price Data'!B:B,MATCH(TEXT(A2206,"YYYY-MM-DD"),'Price Data'!A:A,0)+1))/INDEX('Price Data'!B:B,MATCH(TEXT(A2206,"YYYY-MM-DD"),'Price Data'!A:A,0)+1),""),"")</f>
        <v>1.188789963577499E-2</v>
      </c>
      <c r="D2206" s="34">
        <f>IFERROR(INDEX('Price Data'!E:E,MATCH(TEXT(A2206,"YYYY-MM-DD"),'Price Data'!D:D,0)),"")</f>
        <v>8.6999999999999993</v>
      </c>
      <c r="E2206" s="10" cm="1">
        <f t="array" ref="E2206">IFERROR(IF(ISNUMBER(D2206),(D2206-INDEX('Price Data'!E:E,MATCH(TEXT(A2206,"YYYY-MM-DD"),'Price Data'!D:D,0)+1))/INDEX('Price Data'!E:E,MATCH(TEXT(A2206,"YYYY-MM-DD"),'Price Data'!D:D,0)+1),""),"")</f>
        <v>2.112676056338025E-2</v>
      </c>
      <c r="F2206" s="34">
        <f>IFERROR(INDEX('Price Data'!H:H,MATCH(TEXT(A2206,"YYYY-MM-DD"),'Price Data'!G:G,0)),"")</f>
        <v>153.89999399999999</v>
      </c>
      <c r="G2206" s="10" cm="1">
        <f t="array" ref="G2206">IFERROR(IF(ISNUMBER(F2206),(F2206-INDEX('Price Data'!H:H,MATCH(TEXT(A2206,"YYYY-MM-DD"),'Price Data'!G:G,0)+1))/INDEX('Price Data'!H:H,MATCH(TEXT(A2206,"YYYY-MM-DD"),'Price Data'!G:G,0)+1),""),"")</f>
        <v>-1.3461576923076972E-2</v>
      </c>
      <c r="H2206" s="34">
        <f>IFERROR(INDEX('Price Data'!K:K,MATCH(TEXT(A2206,"YYYY-MM-DD"),'Price Data'!J:J,0)),"")</f>
        <v>1.78</v>
      </c>
      <c r="I2206" s="10" cm="1">
        <f t="array" ref="I2206">IFERROR(IF(ISNUMBER(H2206),(H2206-INDEX('Price Data'!K:K,MATCH(TEXT(A2206,"YYYY-MM-DD"),'Price Data'!J:J,0)+1))/INDEX('Price Data'!K:K,MATCH(TEXT(A2206,"YYYY-MM-DD"),'Price Data'!J:J,0)+1),""),"")</f>
        <v>5.649717514124299E-3</v>
      </c>
      <c r="J2206" s="34">
        <f>IFERROR(INDEX('Price Data'!N:N,MATCH(TEXT(A2206,"YYYY-MM-DD"),'Price Data'!M:M,0)),"")</f>
        <v>1.6</v>
      </c>
      <c r="K2206" s="10" cm="1">
        <f t="array" ref="K2206">IFERROR(IF(ISNUMBER(J2206),(J2206-INDEX('Price Data'!N:N,MATCH(TEXT(A2206,"YYYY-MM-DD"),'Price Data'!M:M,0)+1))/INDEX('Price Data'!N:N,MATCH(TEXT(A2206,"YYYY-MM-DD"),'Price Data'!M:M,0)+1),""),"")</f>
        <v>4.5751633986928143E-2</v>
      </c>
      <c r="L2206" s="34">
        <f>IFERROR(INDEX('Price Data'!Q:Q,MATCH(TEXT(A2206,"YYYY-MM-DD"),'Price Data'!P:P,0)),"")</f>
        <v>1.35</v>
      </c>
      <c r="M2206" s="10" cm="1">
        <f t="array" ref="M2206">IFERROR(IF(ISNUMBER(L2206),(L2206-INDEX('Price Data'!Q:Q,MATCH(TEXT(A2206,"YYYY-MM-DD"),'Price Data'!P:P,0)+1))/INDEX('Price Data'!Q:Q,MATCH(TEXT(A2206,"YYYY-MM-DD"),'Price Data'!P:P,0)+1),""),"")</f>
        <v>1.5037593984962419E-2</v>
      </c>
      <c r="N2206" s="34">
        <f>IFERROR(INDEX('Price Data'!T:T,MATCH(TEXT(A2206,"YYYY-MM-DD"),'Price Data'!S:S,0)),"")</f>
        <v>1.86</v>
      </c>
      <c r="O2206" s="10" cm="1">
        <f t="array" ref="O2206">IFERROR(IF(ISNUMBER(N2206),(N2206-INDEX('Price Data'!T:T,MATCH(TEXT(A2206,"YYYY-MM-DD"),'Price Data'!S:S,0)+1))/INDEX('Price Data'!T:T,MATCH(TEXT(A2206,"YYYY-MM-DD"),'Price Data'!S:S,0)+1),""),"")</f>
        <v>0</v>
      </c>
    </row>
    <row r="2207" spans="1:15" x14ac:dyDescent="0.3">
      <c r="A2207" s="8">
        <v>44026</v>
      </c>
      <c r="B2207" s="34">
        <f>IFERROR(INDEX('Price Data'!B:B,MATCH(TEXT(A2207,"YYYY-MM-DD"),'Price Data'!A:A,0)),"")</f>
        <v>19880</v>
      </c>
      <c r="C2207" s="10" cm="1">
        <f t="array" ref="C2207">IFERROR(IF(ISNUMBER(B2207),(B2207-INDEX('Price Data'!B:B,MATCH(TEXT(A2207,"YYYY-MM-DD"),'Price Data'!A:A,0)+1))/INDEX('Price Data'!B:B,MATCH(TEXT(A2207,"YYYY-MM-DD"),'Price Data'!A:A,0)+1),""),"")</f>
        <v>-6.1490776383542473E-3</v>
      </c>
      <c r="D2207" s="34">
        <f>IFERROR(INDEX('Price Data'!E:E,MATCH(TEXT(A2207,"YYYY-MM-DD"),'Price Data'!D:D,0)),"")</f>
        <v>8.66</v>
      </c>
      <c r="E2207" s="10" cm="1">
        <f t="array" ref="E2207">IFERROR(IF(ISNUMBER(D2207),(D2207-INDEX('Price Data'!E:E,MATCH(TEXT(A2207,"YYYY-MM-DD"),'Price Data'!D:D,0)+1))/INDEX('Price Data'!E:E,MATCH(TEXT(A2207,"YYYY-MM-DD"),'Price Data'!D:D,0)+1),""),"")</f>
        <v>-4.5977011494251901E-3</v>
      </c>
      <c r="F2207" s="34">
        <f>IFERROR(INDEX('Price Data'!H:H,MATCH(TEXT(A2207,"YYYY-MM-DD"),'Price Data'!G:G,0)),"")</f>
        <v>152.5</v>
      </c>
      <c r="G2207" s="10" cm="1">
        <f t="array" ref="G2207">IFERROR(IF(ISNUMBER(F2207),(F2207-INDEX('Price Data'!H:H,MATCH(TEXT(A2207,"YYYY-MM-DD"),'Price Data'!G:G,0)+1))/INDEX('Price Data'!H:H,MATCH(TEXT(A2207,"YYYY-MM-DD"),'Price Data'!G:G,0)+1),""),"")</f>
        <v>-9.0967774826553431E-3</v>
      </c>
      <c r="H2207" s="34">
        <f>IFERROR(INDEX('Price Data'!K:K,MATCH(TEXT(A2207,"YYYY-MM-DD"),'Price Data'!J:J,0)),"")</f>
        <v>1.78</v>
      </c>
      <c r="I2207" s="10" cm="1">
        <f t="array" ref="I2207">IFERROR(IF(ISNUMBER(H2207),(H2207-INDEX('Price Data'!K:K,MATCH(TEXT(A2207,"YYYY-MM-DD"),'Price Data'!J:J,0)+1))/INDEX('Price Data'!K:K,MATCH(TEXT(A2207,"YYYY-MM-DD"),'Price Data'!J:J,0)+1),""),"")</f>
        <v>0</v>
      </c>
      <c r="J2207" s="34">
        <f>IFERROR(INDEX('Price Data'!N:N,MATCH(TEXT(A2207,"YYYY-MM-DD"),'Price Data'!M:M,0)),"")</f>
        <v>1.69</v>
      </c>
      <c r="K2207" s="10" cm="1">
        <f t="array" ref="K2207">IFERROR(IF(ISNUMBER(J2207),(J2207-INDEX('Price Data'!N:N,MATCH(TEXT(A2207,"YYYY-MM-DD"),'Price Data'!M:M,0)+1))/INDEX('Price Data'!N:N,MATCH(TEXT(A2207,"YYYY-MM-DD"),'Price Data'!M:M,0)+1),""),"")</f>
        <v>5.6249999999999911E-2</v>
      </c>
      <c r="L2207" s="34">
        <f>IFERROR(INDEX('Price Data'!Q:Q,MATCH(TEXT(A2207,"YYYY-MM-DD"),'Price Data'!P:P,0)),"")</f>
        <v>1.37</v>
      </c>
      <c r="M2207" s="10" cm="1">
        <f t="array" ref="M2207">IFERROR(IF(ISNUMBER(L2207),(L2207-INDEX('Price Data'!Q:Q,MATCH(TEXT(A2207,"YYYY-MM-DD"),'Price Data'!P:P,0)+1))/INDEX('Price Data'!Q:Q,MATCH(TEXT(A2207,"YYYY-MM-DD"),'Price Data'!P:P,0)+1),""),"")</f>
        <v>1.4814814814814828E-2</v>
      </c>
      <c r="N2207" s="34">
        <f>IFERROR(INDEX('Price Data'!T:T,MATCH(TEXT(A2207,"YYYY-MM-DD"),'Price Data'!S:S,0)),"")</f>
        <v>1.88</v>
      </c>
      <c r="O2207" s="10" cm="1">
        <f t="array" ref="O2207">IFERROR(IF(ISNUMBER(N2207),(N2207-INDEX('Price Data'!T:T,MATCH(TEXT(A2207,"YYYY-MM-DD"),'Price Data'!S:S,0)+1))/INDEX('Price Data'!T:T,MATCH(TEXT(A2207,"YYYY-MM-DD"),'Price Data'!S:S,0)+1),""),"")</f>
        <v>1.0752688172042901E-2</v>
      </c>
    </row>
    <row r="2208" spans="1:15" x14ac:dyDescent="0.3">
      <c r="A2208" s="8">
        <v>44027</v>
      </c>
      <c r="B2208" s="34">
        <f>IFERROR(INDEX('Price Data'!B:B,MATCH(TEXT(A2208,"YYYY-MM-DD"),'Price Data'!A:A,0)),"")</f>
        <v>20281</v>
      </c>
      <c r="C2208" s="10" cm="1">
        <f t="array" ref="C2208">IFERROR(IF(ISNUMBER(B2208),(B2208-INDEX('Price Data'!B:B,MATCH(TEXT(A2208,"YYYY-MM-DD"),'Price Data'!A:A,0)+1))/INDEX('Price Data'!B:B,MATCH(TEXT(A2208,"YYYY-MM-DD"),'Price Data'!A:A,0)+1),""),"")</f>
        <v>2.0171026156941649E-2</v>
      </c>
      <c r="D2208" s="34">
        <f>IFERROR(INDEX('Price Data'!E:E,MATCH(TEXT(A2208,"YYYY-MM-DD"),'Price Data'!D:D,0)),"")</f>
        <v>8.77</v>
      </c>
      <c r="E2208" s="10" cm="1">
        <f t="array" ref="E2208">IFERROR(IF(ISNUMBER(D2208),(D2208-INDEX('Price Data'!E:E,MATCH(TEXT(A2208,"YYYY-MM-DD"),'Price Data'!D:D,0)+1))/INDEX('Price Data'!E:E,MATCH(TEXT(A2208,"YYYY-MM-DD"),'Price Data'!D:D,0)+1),""),"")</f>
        <v>1.2702078521939887E-2</v>
      </c>
      <c r="F2208" s="34">
        <f>IFERROR(INDEX('Price Data'!H:H,MATCH(TEXT(A2208,"YYYY-MM-DD"),'Price Data'!G:G,0)),"")</f>
        <v>152.89999399999999</v>
      </c>
      <c r="G2208" s="10" cm="1">
        <f t="array" ref="G2208">IFERROR(IF(ISNUMBER(F2208),(F2208-INDEX('Price Data'!H:H,MATCH(TEXT(A2208,"YYYY-MM-DD"),'Price Data'!G:G,0)+1))/INDEX('Price Data'!H:H,MATCH(TEXT(A2208,"YYYY-MM-DD"),'Price Data'!G:G,0)+1),""),"")</f>
        <v>2.6229114754097861E-3</v>
      </c>
      <c r="H2208" s="34">
        <f>IFERROR(INDEX('Price Data'!K:K,MATCH(TEXT(A2208,"YYYY-MM-DD"),'Price Data'!J:J,0)),"")</f>
        <v>1.81</v>
      </c>
      <c r="I2208" s="10" cm="1">
        <f t="array" ref="I2208">IFERROR(IF(ISNUMBER(H2208),(H2208-INDEX('Price Data'!K:K,MATCH(TEXT(A2208,"YYYY-MM-DD"),'Price Data'!J:J,0)+1))/INDEX('Price Data'!K:K,MATCH(TEXT(A2208,"YYYY-MM-DD"),'Price Data'!J:J,0)+1),""),"")</f>
        <v>1.6853932584269676E-2</v>
      </c>
      <c r="J2208" s="34">
        <f>IFERROR(INDEX('Price Data'!N:N,MATCH(TEXT(A2208,"YYYY-MM-DD"),'Price Data'!M:M,0)),"")</f>
        <v>1.69</v>
      </c>
      <c r="K2208" s="10" cm="1">
        <f t="array" ref="K2208">IFERROR(IF(ISNUMBER(J2208),(J2208-INDEX('Price Data'!N:N,MATCH(TEXT(A2208,"YYYY-MM-DD"),'Price Data'!M:M,0)+1))/INDEX('Price Data'!N:N,MATCH(TEXT(A2208,"YYYY-MM-DD"),'Price Data'!M:M,0)+1),""),"")</f>
        <v>0</v>
      </c>
      <c r="L2208" s="34">
        <f>IFERROR(INDEX('Price Data'!Q:Q,MATCH(TEXT(A2208,"YYYY-MM-DD"),'Price Data'!P:P,0)),"")</f>
        <v>1.39</v>
      </c>
      <c r="M2208" s="10" cm="1">
        <f t="array" ref="M2208">IFERROR(IF(ISNUMBER(L2208),(L2208-INDEX('Price Data'!Q:Q,MATCH(TEXT(A2208,"YYYY-MM-DD"),'Price Data'!P:P,0)+1))/INDEX('Price Data'!Q:Q,MATCH(TEXT(A2208,"YYYY-MM-DD"),'Price Data'!P:P,0)+1),""),"")</f>
        <v>1.4598540145985252E-2</v>
      </c>
      <c r="N2208" s="34">
        <f>IFERROR(INDEX('Price Data'!T:T,MATCH(TEXT(A2208,"YYYY-MM-DD"),'Price Data'!S:S,0)),"")</f>
        <v>1.92</v>
      </c>
      <c r="O2208" s="10" cm="1">
        <f t="array" ref="O2208">IFERROR(IF(ISNUMBER(N2208),(N2208-INDEX('Price Data'!T:T,MATCH(TEXT(A2208,"YYYY-MM-DD"),'Price Data'!S:S,0)+1))/INDEX('Price Data'!T:T,MATCH(TEXT(A2208,"YYYY-MM-DD"),'Price Data'!S:S,0)+1),""),"")</f>
        <v>2.1276595744680871E-2</v>
      </c>
    </row>
    <row r="2209" spans="1:15" x14ac:dyDescent="0.3">
      <c r="A2209" s="8">
        <v>44028</v>
      </c>
      <c r="B2209" s="34">
        <f>IFERROR(INDEX('Price Data'!B:B,MATCH(TEXT(A2209,"YYYY-MM-DD"),'Price Data'!A:A,0)),"")</f>
        <v>20356</v>
      </c>
      <c r="C2209" s="10" cm="1">
        <f t="array" ref="C2209">IFERROR(IF(ISNUMBER(B2209),(B2209-INDEX('Price Data'!B:B,MATCH(TEXT(A2209,"YYYY-MM-DD"),'Price Data'!A:A,0)+1))/INDEX('Price Data'!B:B,MATCH(TEXT(A2209,"YYYY-MM-DD"),'Price Data'!A:A,0)+1),""),"")</f>
        <v>3.6980425028351658E-3</v>
      </c>
      <c r="D2209" s="34">
        <f>IFERROR(INDEX('Price Data'!E:E,MATCH(TEXT(A2209,"YYYY-MM-DD"),'Price Data'!D:D,0)),"")</f>
        <v>8.81</v>
      </c>
      <c r="E2209" s="10" cm="1">
        <f t="array" ref="E2209">IFERROR(IF(ISNUMBER(D2209),(D2209-INDEX('Price Data'!E:E,MATCH(TEXT(A2209,"YYYY-MM-DD"),'Price Data'!D:D,0)+1))/INDEX('Price Data'!E:E,MATCH(TEXT(A2209,"YYYY-MM-DD"),'Price Data'!D:D,0)+1),""),"")</f>
        <v>4.5610034207526715E-3</v>
      </c>
      <c r="F2209" s="34">
        <f>IFERROR(INDEX('Price Data'!H:H,MATCH(TEXT(A2209,"YYYY-MM-DD"),'Price Data'!G:G,0)),"")</f>
        <v>157.39999399999999</v>
      </c>
      <c r="G2209" s="10" cm="1">
        <f t="array" ref="G2209">IFERROR(IF(ISNUMBER(F2209),(F2209-INDEX('Price Data'!H:H,MATCH(TEXT(A2209,"YYYY-MM-DD"),'Price Data'!G:G,0)+1))/INDEX('Price Data'!H:H,MATCH(TEXT(A2209,"YYYY-MM-DD"),'Price Data'!G:G,0)+1),""),"")</f>
        <v>2.9431001808934015E-2</v>
      </c>
      <c r="H2209" s="34">
        <f>IFERROR(INDEX('Price Data'!K:K,MATCH(TEXT(A2209,"YYYY-MM-DD"),'Price Data'!J:J,0)),"")</f>
        <v>1.84</v>
      </c>
      <c r="I2209" s="10" cm="1">
        <f t="array" ref="I2209">IFERROR(IF(ISNUMBER(H2209),(H2209-INDEX('Price Data'!K:K,MATCH(TEXT(A2209,"YYYY-MM-DD"),'Price Data'!J:J,0)+1))/INDEX('Price Data'!K:K,MATCH(TEXT(A2209,"YYYY-MM-DD"),'Price Data'!J:J,0)+1),""),"")</f>
        <v>1.6574585635359129E-2</v>
      </c>
      <c r="J2209" s="34">
        <f>IFERROR(INDEX('Price Data'!N:N,MATCH(TEXT(A2209,"YYYY-MM-DD"),'Price Data'!M:M,0)),"")</f>
        <v>1.7</v>
      </c>
      <c r="K2209" s="10" cm="1">
        <f t="array" ref="K2209">IFERROR(IF(ISNUMBER(J2209),(J2209-INDEX('Price Data'!N:N,MATCH(TEXT(A2209,"YYYY-MM-DD"),'Price Data'!M:M,0)+1))/INDEX('Price Data'!N:N,MATCH(TEXT(A2209,"YYYY-MM-DD"),'Price Data'!M:M,0)+1),""),"")</f>
        <v>5.9171597633136145E-3</v>
      </c>
      <c r="L2209" s="34">
        <f>IFERROR(INDEX('Price Data'!Q:Q,MATCH(TEXT(A2209,"YYYY-MM-DD"),'Price Data'!P:P,0)),"")</f>
        <v>1.4</v>
      </c>
      <c r="M2209" s="10" cm="1">
        <f t="array" ref="M2209">IFERROR(IF(ISNUMBER(L2209),(L2209-INDEX('Price Data'!Q:Q,MATCH(TEXT(A2209,"YYYY-MM-DD"),'Price Data'!P:P,0)+1))/INDEX('Price Data'!Q:Q,MATCH(TEXT(A2209,"YYYY-MM-DD"),'Price Data'!P:P,0)+1),""),"")</f>
        <v>7.1942446043165541E-3</v>
      </c>
      <c r="N2209" s="34">
        <f>IFERROR(INDEX('Price Data'!T:T,MATCH(TEXT(A2209,"YYYY-MM-DD"),'Price Data'!S:S,0)),"")</f>
        <v>1.98</v>
      </c>
      <c r="O2209" s="10" cm="1">
        <f t="array" ref="O2209">IFERROR(IF(ISNUMBER(N2209),(N2209-INDEX('Price Data'!T:T,MATCH(TEXT(A2209,"YYYY-MM-DD"),'Price Data'!S:S,0)+1))/INDEX('Price Data'!T:T,MATCH(TEXT(A2209,"YYYY-MM-DD"),'Price Data'!S:S,0)+1),""),"")</f>
        <v>3.1250000000000028E-2</v>
      </c>
    </row>
    <row r="2210" spans="1:15" x14ac:dyDescent="0.3">
      <c r="A2210" s="8">
        <v>44029</v>
      </c>
      <c r="B2210" s="34">
        <f>IFERROR(INDEX('Price Data'!B:B,MATCH(TEXT(A2210,"YYYY-MM-DD"),'Price Data'!A:A,0)),"")</f>
        <v>20419</v>
      </c>
      <c r="C2210" s="10" cm="1">
        <f t="array" ref="C2210">IFERROR(IF(ISNUMBER(B2210),(B2210-INDEX('Price Data'!B:B,MATCH(TEXT(A2210,"YYYY-MM-DD"),'Price Data'!A:A,0)+1))/INDEX('Price Data'!B:B,MATCH(TEXT(A2210,"YYYY-MM-DD"),'Price Data'!A:A,0)+1),""),"")</f>
        <v>3.0949105914718019E-3</v>
      </c>
      <c r="D2210" s="34">
        <f>IFERROR(INDEX('Price Data'!E:E,MATCH(TEXT(A2210,"YYYY-MM-DD"),'Price Data'!D:D,0)),"")</f>
        <v>8.81</v>
      </c>
      <c r="E2210" s="10" cm="1">
        <f t="array" ref="E2210">IFERROR(IF(ISNUMBER(D2210),(D2210-INDEX('Price Data'!E:E,MATCH(TEXT(A2210,"YYYY-MM-DD"),'Price Data'!D:D,0)+1))/INDEX('Price Data'!E:E,MATCH(TEXT(A2210,"YYYY-MM-DD"),'Price Data'!D:D,0)+1),""),"")</f>
        <v>0</v>
      </c>
      <c r="F2210" s="34">
        <f>IFERROR(INDEX('Price Data'!H:H,MATCH(TEXT(A2210,"YYYY-MM-DD"),'Price Data'!G:G,0)),"")</f>
        <v>156.5</v>
      </c>
      <c r="G2210" s="10" cm="1">
        <f t="array" ref="G2210">IFERROR(IF(ISNUMBER(F2210),(F2210-INDEX('Price Data'!H:H,MATCH(TEXT(A2210,"YYYY-MM-DD"),'Price Data'!G:G,0)+1))/INDEX('Price Data'!H:H,MATCH(TEXT(A2210,"YYYY-MM-DD"),'Price Data'!G:G,0)+1),""),"")</f>
        <v>-5.7178782357513464E-3</v>
      </c>
      <c r="H2210" s="34">
        <f>IFERROR(INDEX('Price Data'!K:K,MATCH(TEXT(A2210,"YYYY-MM-DD"),'Price Data'!J:J,0)),"")</f>
        <v>1.83</v>
      </c>
      <c r="I2210" s="10" cm="1">
        <f t="array" ref="I2210">IFERROR(IF(ISNUMBER(H2210),(H2210-INDEX('Price Data'!K:K,MATCH(TEXT(A2210,"YYYY-MM-DD"),'Price Data'!J:J,0)+1))/INDEX('Price Data'!K:K,MATCH(TEXT(A2210,"YYYY-MM-DD"),'Price Data'!J:J,0)+1),""),"")</f>
        <v>-5.4347826086956564E-3</v>
      </c>
      <c r="J2210" s="34">
        <f>IFERROR(INDEX('Price Data'!N:N,MATCH(TEXT(A2210,"YYYY-MM-DD"),'Price Data'!M:M,0)),"")</f>
        <v>1.72</v>
      </c>
      <c r="K2210" s="10" cm="1">
        <f t="array" ref="K2210">IFERROR(IF(ISNUMBER(J2210),(J2210-INDEX('Price Data'!N:N,MATCH(TEXT(A2210,"YYYY-MM-DD"),'Price Data'!M:M,0)+1))/INDEX('Price Data'!N:N,MATCH(TEXT(A2210,"YYYY-MM-DD"),'Price Data'!M:M,0)+1),""),"")</f>
        <v>1.1764705882352951E-2</v>
      </c>
      <c r="L2210" s="34">
        <f>IFERROR(INDEX('Price Data'!Q:Q,MATCH(TEXT(A2210,"YYYY-MM-DD"),'Price Data'!P:P,0)),"")</f>
        <v>1.4</v>
      </c>
      <c r="M2210" s="10" cm="1">
        <f t="array" ref="M2210">IFERROR(IF(ISNUMBER(L2210),(L2210-INDEX('Price Data'!Q:Q,MATCH(TEXT(A2210,"YYYY-MM-DD"),'Price Data'!P:P,0)+1))/INDEX('Price Data'!Q:Q,MATCH(TEXT(A2210,"YYYY-MM-DD"),'Price Data'!P:P,0)+1),""),"")</f>
        <v>0</v>
      </c>
      <c r="N2210" s="34">
        <f>IFERROR(INDEX('Price Data'!T:T,MATCH(TEXT(A2210,"YYYY-MM-DD"),'Price Data'!S:S,0)),"")</f>
        <v>1.92</v>
      </c>
      <c r="O2210" s="10" cm="1">
        <f t="array" ref="O2210">IFERROR(IF(ISNUMBER(N2210),(N2210-INDEX('Price Data'!T:T,MATCH(TEXT(A2210,"YYYY-MM-DD"),'Price Data'!S:S,0)+1))/INDEX('Price Data'!T:T,MATCH(TEXT(A2210,"YYYY-MM-DD"),'Price Data'!S:S,0)+1),""),"")</f>
        <v>-3.0303030303030332E-2</v>
      </c>
    </row>
    <row r="2211" spans="1:15" x14ac:dyDescent="0.3">
      <c r="A2211" s="8">
        <v>44030</v>
      </c>
      <c r="B2211" s="34" t="str">
        <f>IFERROR(INDEX('Price Data'!B:B,MATCH(TEXT(A2211,"YYYY-MM-DD"),'Price Data'!A:A,0)),"")</f>
        <v/>
      </c>
      <c r="C2211" s="10" t="str" cm="1">
        <f t="array" ref="C2211">IFERROR(IF(ISNUMBER(B2211),(B2211-INDEX('Price Data'!B:B,MATCH(TEXT(A2211,"YYYY-MM-DD"),'Price Data'!A:A,0)+1))/INDEX('Price Data'!B:B,MATCH(TEXT(A2211,"YYYY-MM-DD"),'Price Data'!A:A,0)+1),""),"")</f>
        <v/>
      </c>
      <c r="D2211" s="34" t="str">
        <f>IFERROR(INDEX('Price Data'!E:E,MATCH(TEXT(A2211,"YYYY-MM-DD"),'Price Data'!D:D,0)),"")</f>
        <v/>
      </c>
      <c r="E2211" s="10" t="str" cm="1">
        <f t="array" ref="E2211">IFERROR(IF(ISNUMBER(D2211),(D2211-INDEX('Price Data'!E:E,MATCH(TEXT(A2211,"YYYY-MM-DD"),'Price Data'!D:D,0)+1))/INDEX('Price Data'!E:E,MATCH(TEXT(A2211,"YYYY-MM-DD"),'Price Data'!D:D,0)+1),""),"")</f>
        <v/>
      </c>
      <c r="F2211" s="34" t="str">
        <f>IFERROR(INDEX('Price Data'!H:H,MATCH(TEXT(A2211,"YYYY-MM-DD"),'Price Data'!G:G,0)),"")</f>
        <v/>
      </c>
      <c r="G2211" s="10" t="str" cm="1">
        <f t="array" ref="G2211">IFERROR(IF(ISNUMBER(F2211),(F2211-INDEX('Price Data'!H:H,MATCH(TEXT(A2211,"YYYY-MM-DD"),'Price Data'!G:G,0)+1))/INDEX('Price Data'!H:H,MATCH(TEXT(A2211,"YYYY-MM-DD"),'Price Data'!G:G,0)+1),""),"")</f>
        <v/>
      </c>
      <c r="H2211" s="34" t="str">
        <f>IFERROR(INDEX('Price Data'!K:K,MATCH(TEXT(A2211,"YYYY-MM-DD"),'Price Data'!J:J,0)),"")</f>
        <v/>
      </c>
      <c r="I2211" s="10" t="str" cm="1">
        <f t="array" ref="I2211">IFERROR(IF(ISNUMBER(H2211),(H2211-INDEX('Price Data'!K:K,MATCH(TEXT(A2211,"YYYY-MM-DD"),'Price Data'!J:J,0)+1))/INDEX('Price Data'!K:K,MATCH(TEXT(A2211,"YYYY-MM-DD"),'Price Data'!J:J,0)+1),""),"")</f>
        <v/>
      </c>
      <c r="J2211" s="34" t="str">
        <f>IFERROR(INDEX('Price Data'!N:N,MATCH(TEXT(A2211,"YYYY-MM-DD"),'Price Data'!M:M,0)),"")</f>
        <v/>
      </c>
      <c r="K2211" s="10" t="str" cm="1">
        <f t="array" ref="K2211">IFERROR(IF(ISNUMBER(J2211),(J2211-INDEX('Price Data'!N:N,MATCH(TEXT(A2211,"YYYY-MM-DD"),'Price Data'!M:M,0)+1))/INDEX('Price Data'!N:N,MATCH(TEXT(A2211,"YYYY-MM-DD"),'Price Data'!M:M,0)+1),""),"")</f>
        <v/>
      </c>
      <c r="L2211" s="34" t="str">
        <f>IFERROR(INDEX('Price Data'!Q:Q,MATCH(TEXT(A2211,"YYYY-MM-DD"),'Price Data'!P:P,0)),"")</f>
        <v/>
      </c>
      <c r="M2211" s="10" t="str" cm="1">
        <f t="array" ref="M2211">IFERROR(IF(ISNUMBER(L2211),(L2211-INDEX('Price Data'!Q:Q,MATCH(TEXT(A2211,"YYYY-MM-DD"),'Price Data'!P:P,0)+1))/INDEX('Price Data'!Q:Q,MATCH(TEXT(A2211,"YYYY-MM-DD"),'Price Data'!P:P,0)+1),""),"")</f>
        <v/>
      </c>
      <c r="N2211" s="34" t="str">
        <f>IFERROR(INDEX('Price Data'!T:T,MATCH(TEXT(A2211,"YYYY-MM-DD"),'Price Data'!S:S,0)),"")</f>
        <v/>
      </c>
      <c r="O2211" s="10" t="str" cm="1">
        <f t="array" ref="O2211">IFERROR(IF(ISNUMBER(N2211),(N2211-INDEX('Price Data'!T:T,MATCH(TEXT(A2211,"YYYY-MM-DD"),'Price Data'!S:S,0)+1))/INDEX('Price Data'!T:T,MATCH(TEXT(A2211,"YYYY-MM-DD"),'Price Data'!S:S,0)+1),""),"")</f>
        <v/>
      </c>
    </row>
    <row r="2212" spans="1:15" x14ac:dyDescent="0.3">
      <c r="A2212" s="8">
        <v>44031</v>
      </c>
      <c r="B2212" s="34" t="str">
        <f>IFERROR(INDEX('Price Data'!B:B,MATCH(TEXT(A2212,"YYYY-MM-DD"),'Price Data'!A:A,0)),"")</f>
        <v/>
      </c>
      <c r="C2212" s="10" t="str" cm="1">
        <f t="array" ref="C2212">IFERROR(IF(ISNUMBER(B2212),(B2212-INDEX('Price Data'!B:B,MATCH(TEXT(A2212,"YYYY-MM-DD"),'Price Data'!A:A,0)+1))/INDEX('Price Data'!B:B,MATCH(TEXT(A2212,"YYYY-MM-DD"),'Price Data'!A:A,0)+1),""),"")</f>
        <v/>
      </c>
      <c r="D2212" s="34" t="str">
        <f>IFERROR(INDEX('Price Data'!E:E,MATCH(TEXT(A2212,"YYYY-MM-DD"),'Price Data'!D:D,0)),"")</f>
        <v/>
      </c>
      <c r="E2212" s="10" t="str" cm="1">
        <f t="array" ref="E2212">IFERROR(IF(ISNUMBER(D2212),(D2212-INDEX('Price Data'!E:E,MATCH(TEXT(A2212,"YYYY-MM-DD"),'Price Data'!D:D,0)+1))/INDEX('Price Data'!E:E,MATCH(TEXT(A2212,"YYYY-MM-DD"),'Price Data'!D:D,0)+1),""),"")</f>
        <v/>
      </c>
      <c r="F2212" s="34" t="str">
        <f>IFERROR(INDEX('Price Data'!H:H,MATCH(TEXT(A2212,"YYYY-MM-DD"),'Price Data'!G:G,0)),"")</f>
        <v/>
      </c>
      <c r="G2212" s="10" t="str" cm="1">
        <f t="array" ref="G2212">IFERROR(IF(ISNUMBER(F2212),(F2212-INDEX('Price Data'!H:H,MATCH(TEXT(A2212,"YYYY-MM-DD"),'Price Data'!G:G,0)+1))/INDEX('Price Data'!H:H,MATCH(TEXT(A2212,"YYYY-MM-DD"),'Price Data'!G:G,0)+1),""),"")</f>
        <v/>
      </c>
      <c r="H2212" s="34" t="str">
        <f>IFERROR(INDEX('Price Data'!K:K,MATCH(TEXT(A2212,"YYYY-MM-DD"),'Price Data'!J:J,0)),"")</f>
        <v/>
      </c>
      <c r="I2212" s="10" t="str" cm="1">
        <f t="array" ref="I2212">IFERROR(IF(ISNUMBER(H2212),(H2212-INDEX('Price Data'!K:K,MATCH(TEXT(A2212,"YYYY-MM-DD"),'Price Data'!J:J,0)+1))/INDEX('Price Data'!K:K,MATCH(TEXT(A2212,"YYYY-MM-DD"),'Price Data'!J:J,0)+1),""),"")</f>
        <v/>
      </c>
      <c r="J2212" s="34" t="str">
        <f>IFERROR(INDEX('Price Data'!N:N,MATCH(TEXT(A2212,"YYYY-MM-DD"),'Price Data'!M:M,0)),"")</f>
        <v/>
      </c>
      <c r="K2212" s="10" t="str" cm="1">
        <f t="array" ref="K2212">IFERROR(IF(ISNUMBER(J2212),(J2212-INDEX('Price Data'!N:N,MATCH(TEXT(A2212,"YYYY-MM-DD"),'Price Data'!M:M,0)+1))/INDEX('Price Data'!N:N,MATCH(TEXT(A2212,"YYYY-MM-DD"),'Price Data'!M:M,0)+1),""),"")</f>
        <v/>
      </c>
      <c r="L2212" s="34" t="str">
        <f>IFERROR(INDEX('Price Data'!Q:Q,MATCH(TEXT(A2212,"YYYY-MM-DD"),'Price Data'!P:P,0)),"")</f>
        <v/>
      </c>
      <c r="M2212" s="10" t="str" cm="1">
        <f t="array" ref="M2212">IFERROR(IF(ISNUMBER(L2212),(L2212-INDEX('Price Data'!Q:Q,MATCH(TEXT(A2212,"YYYY-MM-DD"),'Price Data'!P:P,0)+1))/INDEX('Price Data'!Q:Q,MATCH(TEXT(A2212,"YYYY-MM-DD"),'Price Data'!P:P,0)+1),""),"")</f>
        <v/>
      </c>
      <c r="N2212" s="34" t="str">
        <f>IFERROR(INDEX('Price Data'!T:T,MATCH(TEXT(A2212,"YYYY-MM-DD"),'Price Data'!S:S,0)),"")</f>
        <v/>
      </c>
      <c r="O2212" s="10" t="str" cm="1">
        <f t="array" ref="O2212">IFERROR(IF(ISNUMBER(N2212),(N2212-INDEX('Price Data'!T:T,MATCH(TEXT(A2212,"YYYY-MM-DD"),'Price Data'!S:S,0)+1))/INDEX('Price Data'!T:T,MATCH(TEXT(A2212,"YYYY-MM-DD"),'Price Data'!S:S,0)+1),""),"")</f>
        <v/>
      </c>
    </row>
    <row r="2213" spans="1:15" x14ac:dyDescent="0.3">
      <c r="A2213" s="8">
        <v>44032</v>
      </c>
      <c r="B2213" s="34">
        <f>IFERROR(INDEX('Price Data'!B:B,MATCH(TEXT(A2213,"YYYY-MM-DD"),'Price Data'!A:A,0)),"")</f>
        <v>20621</v>
      </c>
      <c r="C2213" s="10" cm="1">
        <f t="array" ref="C2213">IFERROR(IF(ISNUMBER(B2213),(B2213-INDEX('Price Data'!B:B,MATCH(TEXT(A2213,"YYYY-MM-DD"),'Price Data'!A:A,0)+1))/INDEX('Price Data'!B:B,MATCH(TEXT(A2213,"YYYY-MM-DD"),'Price Data'!A:A,0)+1),""),"")</f>
        <v>9.8927469513688231E-3</v>
      </c>
      <c r="D2213" s="34">
        <f>IFERROR(INDEX('Price Data'!E:E,MATCH(TEXT(A2213,"YYYY-MM-DD"),'Price Data'!D:D,0)),"")</f>
        <v>8.84</v>
      </c>
      <c r="E2213" s="10" cm="1">
        <f t="array" ref="E2213">IFERROR(IF(ISNUMBER(D2213),(D2213-INDEX('Price Data'!E:E,MATCH(TEXT(A2213,"YYYY-MM-DD"),'Price Data'!D:D,0)+1))/INDEX('Price Data'!E:E,MATCH(TEXT(A2213,"YYYY-MM-DD"),'Price Data'!D:D,0)+1),""),"")</f>
        <v>3.4052213393869872E-3</v>
      </c>
      <c r="F2213" s="34">
        <f>IFERROR(INDEX('Price Data'!H:H,MATCH(TEXT(A2213,"YYYY-MM-DD"),'Price Data'!G:G,0)),"")</f>
        <v>180</v>
      </c>
      <c r="G2213" s="10" cm="1">
        <f t="array" ref="G2213">IFERROR(IF(ISNUMBER(F2213),(F2213-INDEX('Price Data'!H:H,MATCH(TEXT(A2213,"YYYY-MM-DD"),'Price Data'!G:G,0)+1))/INDEX('Price Data'!H:H,MATCH(TEXT(A2213,"YYYY-MM-DD"),'Price Data'!G:G,0)+1),""),"")</f>
        <v>0.15015974440894569</v>
      </c>
      <c r="H2213" s="34">
        <f>IFERROR(INDEX('Price Data'!K:K,MATCH(TEXT(A2213,"YYYY-MM-DD"),'Price Data'!J:J,0)),"")</f>
        <v>1.85</v>
      </c>
      <c r="I2213" s="10" cm="1">
        <f t="array" ref="I2213">IFERROR(IF(ISNUMBER(H2213),(H2213-INDEX('Price Data'!K:K,MATCH(TEXT(A2213,"YYYY-MM-DD"),'Price Data'!J:J,0)+1))/INDEX('Price Data'!K:K,MATCH(TEXT(A2213,"YYYY-MM-DD"),'Price Data'!J:J,0)+1),""),"")</f>
        <v>1.0928961748633888E-2</v>
      </c>
      <c r="J2213" s="34">
        <f>IFERROR(INDEX('Price Data'!N:N,MATCH(TEXT(A2213,"YYYY-MM-DD"),'Price Data'!M:M,0)),"")</f>
        <v>1.68</v>
      </c>
      <c r="K2213" s="10" cm="1">
        <f t="array" ref="K2213">IFERROR(IF(ISNUMBER(J2213),(J2213-INDEX('Price Data'!N:N,MATCH(TEXT(A2213,"YYYY-MM-DD"),'Price Data'!M:M,0)+1))/INDEX('Price Data'!N:N,MATCH(TEXT(A2213,"YYYY-MM-DD"),'Price Data'!M:M,0)+1),""),"")</f>
        <v>-2.3255813953488393E-2</v>
      </c>
      <c r="L2213" s="34">
        <f>IFERROR(INDEX('Price Data'!Q:Q,MATCH(TEXT(A2213,"YYYY-MM-DD"),'Price Data'!P:P,0)),"")</f>
        <v>1.48</v>
      </c>
      <c r="M2213" s="10" cm="1">
        <f t="array" ref="M2213">IFERROR(IF(ISNUMBER(L2213),(L2213-INDEX('Price Data'!Q:Q,MATCH(TEXT(A2213,"YYYY-MM-DD"),'Price Data'!P:P,0)+1))/INDEX('Price Data'!Q:Q,MATCH(TEXT(A2213,"YYYY-MM-DD"),'Price Data'!P:P,0)+1),""),"")</f>
        <v>5.7142857142857197E-2</v>
      </c>
      <c r="N2213" s="34">
        <f>IFERROR(INDEX('Price Data'!T:T,MATCH(TEXT(A2213,"YYYY-MM-DD"),'Price Data'!S:S,0)),"")</f>
        <v>1.97</v>
      </c>
      <c r="O2213" s="10" cm="1">
        <f t="array" ref="O2213">IFERROR(IF(ISNUMBER(N2213),(N2213-INDEX('Price Data'!T:T,MATCH(TEXT(A2213,"YYYY-MM-DD"),'Price Data'!S:S,0)+1))/INDEX('Price Data'!T:T,MATCH(TEXT(A2213,"YYYY-MM-DD"),'Price Data'!S:S,0)+1),""),"")</f>
        <v>2.6041666666666692E-2</v>
      </c>
    </row>
    <row r="2214" spans="1:15" x14ac:dyDescent="0.3">
      <c r="A2214" s="8">
        <v>44033</v>
      </c>
      <c r="B2214" s="34">
        <f>IFERROR(INDEX('Price Data'!B:B,MATCH(TEXT(A2214,"YYYY-MM-DD"),'Price Data'!A:A,0)),"")</f>
        <v>20723</v>
      </c>
      <c r="C2214" s="10" cm="1">
        <f t="array" ref="C2214">IFERROR(IF(ISNUMBER(B2214),(B2214-INDEX('Price Data'!B:B,MATCH(TEXT(A2214,"YYYY-MM-DD"),'Price Data'!A:A,0)+1))/INDEX('Price Data'!B:B,MATCH(TEXT(A2214,"YYYY-MM-DD"),'Price Data'!A:A,0)+1),""),"")</f>
        <v>4.9464138499587798E-3</v>
      </c>
      <c r="D2214" s="34">
        <f>IFERROR(INDEX('Price Data'!E:E,MATCH(TEXT(A2214,"YYYY-MM-DD"),'Price Data'!D:D,0)),"")</f>
        <v>8.9600000000000009</v>
      </c>
      <c r="E2214" s="10" cm="1">
        <f t="array" ref="E2214">IFERROR(IF(ISNUMBER(D2214),(D2214-INDEX('Price Data'!E:E,MATCH(TEXT(A2214,"YYYY-MM-DD"),'Price Data'!D:D,0)+1))/INDEX('Price Data'!E:E,MATCH(TEXT(A2214,"YYYY-MM-DD"),'Price Data'!D:D,0)+1),""),"")</f>
        <v>1.3574660633484276E-2</v>
      </c>
      <c r="F2214" s="34">
        <f>IFERROR(INDEX('Price Data'!H:H,MATCH(TEXT(A2214,"YYYY-MM-DD"),'Price Data'!G:G,0)),"")</f>
        <v>180.699997</v>
      </c>
      <c r="G2214" s="10" cm="1">
        <f t="array" ref="G2214">IFERROR(IF(ISNUMBER(F2214),(F2214-INDEX('Price Data'!H:H,MATCH(TEXT(A2214,"YYYY-MM-DD"),'Price Data'!G:G,0)+1))/INDEX('Price Data'!H:H,MATCH(TEXT(A2214,"YYYY-MM-DD"),'Price Data'!G:G,0)+1),""),"")</f>
        <v>3.888872222222201E-3</v>
      </c>
      <c r="H2214" s="34">
        <f>IFERROR(INDEX('Price Data'!K:K,MATCH(TEXT(A2214,"YYYY-MM-DD"),'Price Data'!J:J,0)),"")</f>
        <v>1.88</v>
      </c>
      <c r="I2214" s="10" cm="1">
        <f t="array" ref="I2214">IFERROR(IF(ISNUMBER(H2214),(H2214-INDEX('Price Data'!K:K,MATCH(TEXT(A2214,"YYYY-MM-DD"),'Price Data'!J:J,0)+1))/INDEX('Price Data'!K:K,MATCH(TEXT(A2214,"YYYY-MM-DD"),'Price Data'!J:J,0)+1),""),"")</f>
        <v>1.621621621621611E-2</v>
      </c>
      <c r="J2214" s="34">
        <f>IFERROR(INDEX('Price Data'!N:N,MATCH(TEXT(A2214,"YYYY-MM-DD"),'Price Data'!M:M,0)),"")</f>
        <v>1.74</v>
      </c>
      <c r="K2214" s="10" cm="1">
        <f t="array" ref="K2214">IFERROR(IF(ISNUMBER(J2214),(J2214-INDEX('Price Data'!N:N,MATCH(TEXT(A2214,"YYYY-MM-DD"),'Price Data'!M:M,0)+1))/INDEX('Price Data'!N:N,MATCH(TEXT(A2214,"YYYY-MM-DD"),'Price Data'!M:M,0)+1),""),"")</f>
        <v>3.5714285714285747E-2</v>
      </c>
      <c r="L2214" s="34">
        <f>IFERROR(INDEX('Price Data'!Q:Q,MATCH(TEXT(A2214,"YYYY-MM-DD"),'Price Data'!P:P,0)),"")</f>
        <v>1.48</v>
      </c>
      <c r="M2214" s="10" cm="1">
        <f t="array" ref="M2214">IFERROR(IF(ISNUMBER(L2214),(L2214-INDEX('Price Data'!Q:Q,MATCH(TEXT(A2214,"YYYY-MM-DD"),'Price Data'!P:P,0)+1))/INDEX('Price Data'!Q:Q,MATCH(TEXT(A2214,"YYYY-MM-DD"),'Price Data'!P:P,0)+1),""),"")</f>
        <v>0</v>
      </c>
      <c r="N2214" s="34">
        <f>IFERROR(INDEX('Price Data'!T:T,MATCH(TEXT(A2214,"YYYY-MM-DD"),'Price Data'!S:S,0)),"")</f>
        <v>1.96</v>
      </c>
      <c r="O2214" s="10" cm="1">
        <f t="array" ref="O2214">IFERROR(IF(ISNUMBER(N2214),(N2214-INDEX('Price Data'!T:T,MATCH(TEXT(A2214,"YYYY-MM-DD"),'Price Data'!S:S,0)+1))/INDEX('Price Data'!T:T,MATCH(TEXT(A2214,"YYYY-MM-DD"),'Price Data'!S:S,0)+1),""),"")</f>
        <v>-5.0761421319797002E-3</v>
      </c>
    </row>
    <row r="2215" spans="1:15" x14ac:dyDescent="0.3">
      <c r="A2215" s="8">
        <v>44034</v>
      </c>
      <c r="B2215" s="34">
        <f>IFERROR(INDEX('Price Data'!B:B,MATCH(TEXT(A2215,"YYYY-MM-DD"),'Price Data'!A:A,0)),"")</f>
        <v>20599</v>
      </c>
      <c r="C2215" s="10" cm="1">
        <f t="array" ref="C2215">IFERROR(IF(ISNUMBER(B2215),(B2215-INDEX('Price Data'!B:B,MATCH(TEXT(A2215,"YYYY-MM-DD"),'Price Data'!A:A,0)+1))/INDEX('Price Data'!B:B,MATCH(TEXT(A2215,"YYYY-MM-DD"),'Price Data'!A:A,0)+1),""),"")</f>
        <v>-5.9836896202287316E-3</v>
      </c>
      <c r="D2215" s="34">
        <f>IFERROR(INDEX('Price Data'!E:E,MATCH(TEXT(A2215,"YYYY-MM-DD"),'Price Data'!D:D,0)),"")</f>
        <v>8.9700000000000006</v>
      </c>
      <c r="E2215" s="10" cm="1">
        <f t="array" ref="E2215">IFERROR(IF(ISNUMBER(D2215),(D2215-INDEX('Price Data'!E:E,MATCH(TEXT(A2215,"YYYY-MM-DD"),'Price Data'!D:D,0)+1))/INDEX('Price Data'!E:E,MATCH(TEXT(A2215,"YYYY-MM-DD"),'Price Data'!D:D,0)+1),""),"")</f>
        <v>1.1160714285714047E-3</v>
      </c>
      <c r="F2215" s="34">
        <f>IFERROR(INDEX('Price Data'!H:H,MATCH(TEXT(A2215,"YYYY-MM-DD"),'Price Data'!G:G,0)),"")</f>
        <v>193</v>
      </c>
      <c r="G2215" s="10" cm="1">
        <f t="array" ref="G2215">IFERROR(IF(ISNUMBER(F2215),(F2215-INDEX('Price Data'!H:H,MATCH(TEXT(A2215,"YYYY-MM-DD"),'Price Data'!G:G,0)+1))/INDEX('Price Data'!H:H,MATCH(TEXT(A2215,"YYYY-MM-DD"),'Price Data'!G:G,0)+1),""),"")</f>
        <v>6.8068639757642074E-2</v>
      </c>
      <c r="H2215" s="34">
        <f>IFERROR(INDEX('Price Data'!K:K,MATCH(TEXT(A2215,"YYYY-MM-DD"),'Price Data'!J:J,0)),"")</f>
        <v>1.88</v>
      </c>
      <c r="I2215" s="10" cm="1">
        <f t="array" ref="I2215">IFERROR(IF(ISNUMBER(H2215),(H2215-INDEX('Price Data'!K:K,MATCH(TEXT(A2215,"YYYY-MM-DD"),'Price Data'!J:J,0)+1))/INDEX('Price Data'!K:K,MATCH(TEXT(A2215,"YYYY-MM-DD"),'Price Data'!J:J,0)+1),""),"")</f>
        <v>0</v>
      </c>
      <c r="J2215" s="34">
        <f>IFERROR(INDEX('Price Data'!N:N,MATCH(TEXT(A2215,"YYYY-MM-DD"),'Price Data'!M:M,0)),"")</f>
        <v>1.73</v>
      </c>
      <c r="K2215" s="10" cm="1">
        <f t="array" ref="K2215">IFERROR(IF(ISNUMBER(J2215),(J2215-INDEX('Price Data'!N:N,MATCH(TEXT(A2215,"YYYY-MM-DD"),'Price Data'!M:M,0)+1))/INDEX('Price Data'!N:N,MATCH(TEXT(A2215,"YYYY-MM-DD"),'Price Data'!M:M,0)+1),""),"")</f>
        <v>-5.7471264367816143E-3</v>
      </c>
      <c r="L2215" s="34">
        <f>IFERROR(INDEX('Price Data'!Q:Q,MATCH(TEXT(A2215,"YYYY-MM-DD"),'Price Data'!P:P,0)),"")</f>
        <v>1.48</v>
      </c>
      <c r="M2215" s="10" cm="1">
        <f t="array" ref="M2215">IFERROR(IF(ISNUMBER(L2215),(L2215-INDEX('Price Data'!Q:Q,MATCH(TEXT(A2215,"YYYY-MM-DD"),'Price Data'!P:P,0)+1))/INDEX('Price Data'!Q:Q,MATCH(TEXT(A2215,"YYYY-MM-DD"),'Price Data'!P:P,0)+1),""),"")</f>
        <v>0</v>
      </c>
      <c r="N2215" s="34">
        <f>IFERROR(INDEX('Price Data'!T:T,MATCH(TEXT(A2215,"YYYY-MM-DD"),'Price Data'!S:S,0)),"")</f>
        <v>1.96</v>
      </c>
      <c r="O2215" s="10" cm="1">
        <f t="array" ref="O2215">IFERROR(IF(ISNUMBER(N2215),(N2215-INDEX('Price Data'!T:T,MATCH(TEXT(A2215,"YYYY-MM-DD"),'Price Data'!S:S,0)+1))/INDEX('Price Data'!T:T,MATCH(TEXT(A2215,"YYYY-MM-DD"),'Price Data'!S:S,0)+1),""),"")</f>
        <v>0</v>
      </c>
    </row>
    <row r="2216" spans="1:15" x14ac:dyDescent="0.3">
      <c r="A2216" s="8">
        <v>44035</v>
      </c>
      <c r="B2216" s="34">
        <f>IFERROR(INDEX('Price Data'!B:B,MATCH(TEXT(A2216,"YYYY-MM-DD"),'Price Data'!A:A,0)),"")</f>
        <v>20454</v>
      </c>
      <c r="C2216" s="10" cm="1">
        <f t="array" ref="C2216">IFERROR(IF(ISNUMBER(B2216),(B2216-INDEX('Price Data'!B:B,MATCH(TEXT(A2216,"YYYY-MM-DD"),'Price Data'!A:A,0)+1))/INDEX('Price Data'!B:B,MATCH(TEXT(A2216,"YYYY-MM-DD"),'Price Data'!A:A,0)+1),""),"")</f>
        <v>-7.0391766590611193E-3</v>
      </c>
      <c r="D2216" s="34">
        <f>IFERROR(INDEX('Price Data'!E:E,MATCH(TEXT(A2216,"YYYY-MM-DD"),'Price Data'!D:D,0)),"")</f>
        <v>8.75</v>
      </c>
      <c r="E2216" s="10" cm="1">
        <f t="array" ref="E2216">IFERROR(IF(ISNUMBER(D2216),(D2216-INDEX('Price Data'!E:E,MATCH(TEXT(A2216,"YYYY-MM-DD"),'Price Data'!D:D,0)+1))/INDEX('Price Data'!E:E,MATCH(TEXT(A2216,"YYYY-MM-DD"),'Price Data'!D:D,0)+1),""),"")</f>
        <v>-2.4526198439241986E-2</v>
      </c>
      <c r="F2216" s="34">
        <f>IFERROR(INDEX('Price Data'!H:H,MATCH(TEXT(A2216,"YYYY-MM-DD"),'Price Data'!G:G,0)),"")</f>
        <v>186.39999399999999</v>
      </c>
      <c r="G2216" s="10" cm="1">
        <f t="array" ref="G2216">IFERROR(IF(ISNUMBER(F2216),(F2216-INDEX('Price Data'!H:H,MATCH(TEXT(A2216,"YYYY-MM-DD"),'Price Data'!G:G,0)+1))/INDEX('Price Data'!H:H,MATCH(TEXT(A2216,"YYYY-MM-DD"),'Price Data'!G:G,0)+1),""),"")</f>
        <v>-3.4196922279792784E-2</v>
      </c>
      <c r="H2216" s="34">
        <f>IFERROR(INDEX('Price Data'!K:K,MATCH(TEXT(A2216,"YYYY-MM-DD"),'Price Data'!J:J,0)),"")</f>
        <v>1.85</v>
      </c>
      <c r="I2216" s="10" cm="1">
        <f t="array" ref="I2216">IFERROR(IF(ISNUMBER(H2216),(H2216-INDEX('Price Data'!K:K,MATCH(TEXT(A2216,"YYYY-MM-DD"),'Price Data'!J:J,0)+1))/INDEX('Price Data'!K:K,MATCH(TEXT(A2216,"YYYY-MM-DD"),'Price Data'!J:J,0)+1),""),"")</f>
        <v>-1.5957446808510536E-2</v>
      </c>
      <c r="J2216" s="34">
        <f>IFERROR(INDEX('Price Data'!N:N,MATCH(TEXT(A2216,"YYYY-MM-DD"),'Price Data'!M:M,0)),"")</f>
        <v>1.67</v>
      </c>
      <c r="K2216" s="10" cm="1">
        <f t="array" ref="K2216">IFERROR(IF(ISNUMBER(J2216),(J2216-INDEX('Price Data'!N:N,MATCH(TEXT(A2216,"YYYY-MM-DD"),'Price Data'!M:M,0)+1))/INDEX('Price Data'!N:N,MATCH(TEXT(A2216,"YYYY-MM-DD"),'Price Data'!M:M,0)+1),""),"")</f>
        <v>-3.4682080924855523E-2</v>
      </c>
      <c r="L2216" s="34">
        <f>IFERROR(INDEX('Price Data'!Q:Q,MATCH(TEXT(A2216,"YYYY-MM-DD"),'Price Data'!P:P,0)),"")</f>
        <v>1.43</v>
      </c>
      <c r="M2216" s="10" cm="1">
        <f t="array" ref="M2216">IFERROR(IF(ISNUMBER(L2216),(L2216-INDEX('Price Data'!Q:Q,MATCH(TEXT(A2216,"YYYY-MM-DD"),'Price Data'!P:P,0)+1))/INDEX('Price Data'!Q:Q,MATCH(TEXT(A2216,"YYYY-MM-DD"),'Price Data'!P:P,0)+1),""),"")</f>
        <v>-3.3783783783783813E-2</v>
      </c>
      <c r="N2216" s="34">
        <f>IFERROR(INDEX('Price Data'!T:T,MATCH(TEXT(A2216,"YYYY-MM-DD"),'Price Data'!S:S,0)),"")</f>
        <v>1.94</v>
      </c>
      <c r="O2216" s="10" cm="1">
        <f t="array" ref="O2216">IFERROR(IF(ISNUMBER(N2216),(N2216-INDEX('Price Data'!T:T,MATCH(TEXT(A2216,"YYYY-MM-DD"),'Price Data'!S:S,0)+1))/INDEX('Price Data'!T:T,MATCH(TEXT(A2216,"YYYY-MM-DD"),'Price Data'!S:S,0)+1),""),"")</f>
        <v>-1.0204081632653071E-2</v>
      </c>
    </row>
    <row r="2217" spans="1:15" x14ac:dyDescent="0.3">
      <c r="A2217" s="8">
        <v>44036</v>
      </c>
      <c r="B2217" s="34">
        <f>IFERROR(INDEX('Price Data'!B:B,MATCH(TEXT(A2217,"YYYY-MM-DD"),'Price Data'!A:A,0)),"")</f>
        <v>20075</v>
      </c>
      <c r="C2217" s="10" cm="1">
        <f t="array" ref="C2217">IFERROR(IF(ISNUMBER(B2217),(B2217-INDEX('Price Data'!B:B,MATCH(TEXT(A2217,"YYYY-MM-DD"),'Price Data'!A:A,0)+1))/INDEX('Price Data'!B:B,MATCH(TEXT(A2217,"YYYY-MM-DD"),'Price Data'!A:A,0)+1),""),"")</f>
        <v>-1.8529383005769041E-2</v>
      </c>
      <c r="D2217" s="34">
        <f>IFERROR(INDEX('Price Data'!E:E,MATCH(TEXT(A2217,"YYYY-MM-DD"),'Price Data'!D:D,0)),"")</f>
        <v>8.68</v>
      </c>
      <c r="E2217" s="10" cm="1">
        <f t="array" ref="E2217">IFERROR(IF(ISNUMBER(D2217),(D2217-INDEX('Price Data'!E:E,MATCH(TEXT(A2217,"YYYY-MM-DD"),'Price Data'!D:D,0)+1))/INDEX('Price Data'!E:E,MATCH(TEXT(A2217,"YYYY-MM-DD"),'Price Data'!D:D,0)+1),""),"")</f>
        <v>-8.0000000000000331E-3</v>
      </c>
      <c r="F2217" s="34">
        <f>IFERROR(INDEX('Price Data'!H:H,MATCH(TEXT(A2217,"YYYY-MM-DD"),'Price Data'!G:G,0)),"")</f>
        <v>175.10000600000001</v>
      </c>
      <c r="G2217" s="10" cm="1">
        <f t="array" ref="G2217">IFERROR(IF(ISNUMBER(F2217),(F2217-INDEX('Price Data'!H:H,MATCH(TEXT(A2217,"YYYY-MM-DD"),'Price Data'!G:G,0)+1))/INDEX('Price Data'!H:H,MATCH(TEXT(A2217,"YYYY-MM-DD"),'Price Data'!G:G,0)+1),""),"")</f>
        <v>-6.0622255170244187E-2</v>
      </c>
      <c r="H2217" s="34">
        <f>IFERROR(INDEX('Price Data'!K:K,MATCH(TEXT(A2217,"YYYY-MM-DD"),'Price Data'!J:J,0)),"")</f>
        <v>1.82</v>
      </c>
      <c r="I2217" s="10" cm="1">
        <f t="array" ref="I2217">IFERROR(IF(ISNUMBER(H2217),(H2217-INDEX('Price Data'!K:K,MATCH(TEXT(A2217,"YYYY-MM-DD"),'Price Data'!J:J,0)+1))/INDEX('Price Data'!K:K,MATCH(TEXT(A2217,"YYYY-MM-DD"),'Price Data'!J:J,0)+1),""),"")</f>
        <v>-1.6216216216216231E-2</v>
      </c>
      <c r="J2217" s="34">
        <f>IFERROR(INDEX('Price Data'!N:N,MATCH(TEXT(A2217,"YYYY-MM-DD"),'Price Data'!M:M,0)),"")</f>
        <v>1.64</v>
      </c>
      <c r="K2217" s="10" cm="1">
        <f t="array" ref="K2217">IFERROR(IF(ISNUMBER(J2217),(J2217-INDEX('Price Data'!N:N,MATCH(TEXT(A2217,"YYYY-MM-DD"),'Price Data'!M:M,0)+1))/INDEX('Price Data'!N:N,MATCH(TEXT(A2217,"YYYY-MM-DD"),'Price Data'!M:M,0)+1),""),"")</f>
        <v>-1.7964071856287442E-2</v>
      </c>
      <c r="L2217" s="34">
        <f>IFERROR(INDEX('Price Data'!Q:Q,MATCH(TEXT(A2217,"YYYY-MM-DD"),'Price Data'!P:P,0)),"")</f>
        <v>1.43</v>
      </c>
      <c r="M2217" s="10" cm="1">
        <f t="array" ref="M2217">IFERROR(IF(ISNUMBER(L2217),(L2217-INDEX('Price Data'!Q:Q,MATCH(TEXT(A2217,"YYYY-MM-DD"),'Price Data'!P:P,0)+1))/INDEX('Price Data'!Q:Q,MATCH(TEXT(A2217,"YYYY-MM-DD"),'Price Data'!P:P,0)+1),""),"")</f>
        <v>0</v>
      </c>
      <c r="N2217" s="34">
        <f>IFERROR(INDEX('Price Data'!T:T,MATCH(TEXT(A2217,"YYYY-MM-DD"),'Price Data'!S:S,0)),"")</f>
        <v>1.9</v>
      </c>
      <c r="O2217" s="10" cm="1">
        <f t="array" ref="O2217">IFERROR(IF(ISNUMBER(N2217),(N2217-INDEX('Price Data'!T:T,MATCH(TEXT(A2217,"YYYY-MM-DD"),'Price Data'!S:S,0)+1))/INDEX('Price Data'!T:T,MATCH(TEXT(A2217,"YYYY-MM-DD"),'Price Data'!S:S,0)+1),""),"")</f>
        <v>-2.0618556701030948E-2</v>
      </c>
    </row>
    <row r="2218" spans="1:15" x14ac:dyDescent="0.3">
      <c r="A2218" s="8">
        <v>44037</v>
      </c>
      <c r="B2218" s="34" t="str">
        <f>IFERROR(INDEX('Price Data'!B:B,MATCH(TEXT(A2218,"YYYY-MM-DD"),'Price Data'!A:A,0)),"")</f>
        <v/>
      </c>
      <c r="C2218" s="10" t="str" cm="1">
        <f t="array" ref="C2218">IFERROR(IF(ISNUMBER(B2218),(B2218-INDEX('Price Data'!B:B,MATCH(TEXT(A2218,"YYYY-MM-DD"),'Price Data'!A:A,0)+1))/INDEX('Price Data'!B:B,MATCH(TEXT(A2218,"YYYY-MM-DD"),'Price Data'!A:A,0)+1),""),"")</f>
        <v/>
      </c>
      <c r="D2218" s="34" t="str">
        <f>IFERROR(INDEX('Price Data'!E:E,MATCH(TEXT(A2218,"YYYY-MM-DD"),'Price Data'!D:D,0)),"")</f>
        <v/>
      </c>
      <c r="E2218" s="10" t="str" cm="1">
        <f t="array" ref="E2218">IFERROR(IF(ISNUMBER(D2218),(D2218-INDEX('Price Data'!E:E,MATCH(TEXT(A2218,"YYYY-MM-DD"),'Price Data'!D:D,0)+1))/INDEX('Price Data'!E:E,MATCH(TEXT(A2218,"YYYY-MM-DD"),'Price Data'!D:D,0)+1),""),"")</f>
        <v/>
      </c>
      <c r="F2218" s="34" t="str">
        <f>IFERROR(INDEX('Price Data'!H:H,MATCH(TEXT(A2218,"YYYY-MM-DD"),'Price Data'!G:G,0)),"")</f>
        <v/>
      </c>
      <c r="G2218" s="10" t="str" cm="1">
        <f t="array" ref="G2218">IFERROR(IF(ISNUMBER(F2218),(F2218-INDEX('Price Data'!H:H,MATCH(TEXT(A2218,"YYYY-MM-DD"),'Price Data'!G:G,0)+1))/INDEX('Price Data'!H:H,MATCH(TEXT(A2218,"YYYY-MM-DD"),'Price Data'!G:G,0)+1),""),"")</f>
        <v/>
      </c>
      <c r="H2218" s="34" t="str">
        <f>IFERROR(INDEX('Price Data'!K:K,MATCH(TEXT(A2218,"YYYY-MM-DD"),'Price Data'!J:J,0)),"")</f>
        <v/>
      </c>
      <c r="I2218" s="10" t="str" cm="1">
        <f t="array" ref="I2218">IFERROR(IF(ISNUMBER(H2218),(H2218-INDEX('Price Data'!K:K,MATCH(TEXT(A2218,"YYYY-MM-DD"),'Price Data'!J:J,0)+1))/INDEX('Price Data'!K:K,MATCH(TEXT(A2218,"YYYY-MM-DD"),'Price Data'!J:J,0)+1),""),"")</f>
        <v/>
      </c>
      <c r="J2218" s="34" t="str">
        <f>IFERROR(INDEX('Price Data'!N:N,MATCH(TEXT(A2218,"YYYY-MM-DD"),'Price Data'!M:M,0)),"")</f>
        <v/>
      </c>
      <c r="K2218" s="10" t="str" cm="1">
        <f t="array" ref="K2218">IFERROR(IF(ISNUMBER(J2218),(J2218-INDEX('Price Data'!N:N,MATCH(TEXT(A2218,"YYYY-MM-DD"),'Price Data'!M:M,0)+1))/INDEX('Price Data'!N:N,MATCH(TEXT(A2218,"YYYY-MM-DD"),'Price Data'!M:M,0)+1),""),"")</f>
        <v/>
      </c>
      <c r="L2218" s="34" t="str">
        <f>IFERROR(INDEX('Price Data'!Q:Q,MATCH(TEXT(A2218,"YYYY-MM-DD"),'Price Data'!P:P,0)),"")</f>
        <v/>
      </c>
      <c r="M2218" s="10" t="str" cm="1">
        <f t="array" ref="M2218">IFERROR(IF(ISNUMBER(L2218),(L2218-INDEX('Price Data'!Q:Q,MATCH(TEXT(A2218,"YYYY-MM-DD"),'Price Data'!P:P,0)+1))/INDEX('Price Data'!Q:Q,MATCH(TEXT(A2218,"YYYY-MM-DD"),'Price Data'!P:P,0)+1),""),"")</f>
        <v/>
      </c>
      <c r="N2218" s="34" t="str">
        <f>IFERROR(INDEX('Price Data'!T:T,MATCH(TEXT(A2218,"YYYY-MM-DD"),'Price Data'!S:S,0)),"")</f>
        <v/>
      </c>
      <c r="O2218" s="10" t="str" cm="1">
        <f t="array" ref="O2218">IFERROR(IF(ISNUMBER(N2218),(N2218-INDEX('Price Data'!T:T,MATCH(TEXT(A2218,"YYYY-MM-DD"),'Price Data'!S:S,0)+1))/INDEX('Price Data'!T:T,MATCH(TEXT(A2218,"YYYY-MM-DD"),'Price Data'!S:S,0)+1),""),"")</f>
        <v/>
      </c>
    </row>
    <row r="2219" spans="1:15" x14ac:dyDescent="0.3">
      <c r="A2219" s="8">
        <v>44038</v>
      </c>
      <c r="B2219" s="34" t="str">
        <f>IFERROR(INDEX('Price Data'!B:B,MATCH(TEXT(A2219,"YYYY-MM-DD"),'Price Data'!A:A,0)),"")</f>
        <v/>
      </c>
      <c r="C2219" s="10" t="str" cm="1">
        <f t="array" ref="C2219">IFERROR(IF(ISNUMBER(B2219),(B2219-INDEX('Price Data'!B:B,MATCH(TEXT(A2219,"YYYY-MM-DD"),'Price Data'!A:A,0)+1))/INDEX('Price Data'!B:B,MATCH(TEXT(A2219,"YYYY-MM-DD"),'Price Data'!A:A,0)+1),""),"")</f>
        <v/>
      </c>
      <c r="D2219" s="34" t="str">
        <f>IFERROR(INDEX('Price Data'!E:E,MATCH(TEXT(A2219,"YYYY-MM-DD"),'Price Data'!D:D,0)),"")</f>
        <v/>
      </c>
      <c r="E2219" s="10" t="str" cm="1">
        <f t="array" ref="E2219">IFERROR(IF(ISNUMBER(D2219),(D2219-INDEX('Price Data'!E:E,MATCH(TEXT(A2219,"YYYY-MM-DD"),'Price Data'!D:D,0)+1))/INDEX('Price Data'!E:E,MATCH(TEXT(A2219,"YYYY-MM-DD"),'Price Data'!D:D,0)+1),""),"")</f>
        <v/>
      </c>
      <c r="F2219" s="34" t="str">
        <f>IFERROR(INDEX('Price Data'!H:H,MATCH(TEXT(A2219,"YYYY-MM-DD"),'Price Data'!G:G,0)),"")</f>
        <v/>
      </c>
      <c r="G2219" s="10" t="str" cm="1">
        <f t="array" ref="G2219">IFERROR(IF(ISNUMBER(F2219),(F2219-INDEX('Price Data'!H:H,MATCH(TEXT(A2219,"YYYY-MM-DD"),'Price Data'!G:G,0)+1))/INDEX('Price Data'!H:H,MATCH(TEXT(A2219,"YYYY-MM-DD"),'Price Data'!G:G,0)+1),""),"")</f>
        <v/>
      </c>
      <c r="H2219" s="34" t="str">
        <f>IFERROR(INDEX('Price Data'!K:K,MATCH(TEXT(A2219,"YYYY-MM-DD"),'Price Data'!J:J,0)),"")</f>
        <v/>
      </c>
      <c r="I2219" s="10" t="str" cm="1">
        <f t="array" ref="I2219">IFERROR(IF(ISNUMBER(H2219),(H2219-INDEX('Price Data'!K:K,MATCH(TEXT(A2219,"YYYY-MM-DD"),'Price Data'!J:J,0)+1))/INDEX('Price Data'!K:K,MATCH(TEXT(A2219,"YYYY-MM-DD"),'Price Data'!J:J,0)+1),""),"")</f>
        <v/>
      </c>
      <c r="J2219" s="34" t="str">
        <f>IFERROR(INDEX('Price Data'!N:N,MATCH(TEXT(A2219,"YYYY-MM-DD"),'Price Data'!M:M,0)),"")</f>
        <v/>
      </c>
      <c r="K2219" s="10" t="str" cm="1">
        <f t="array" ref="K2219">IFERROR(IF(ISNUMBER(J2219),(J2219-INDEX('Price Data'!N:N,MATCH(TEXT(A2219,"YYYY-MM-DD"),'Price Data'!M:M,0)+1))/INDEX('Price Data'!N:N,MATCH(TEXT(A2219,"YYYY-MM-DD"),'Price Data'!M:M,0)+1),""),"")</f>
        <v/>
      </c>
      <c r="L2219" s="34" t="str">
        <f>IFERROR(INDEX('Price Data'!Q:Q,MATCH(TEXT(A2219,"YYYY-MM-DD"),'Price Data'!P:P,0)),"")</f>
        <v/>
      </c>
      <c r="M2219" s="10" t="str" cm="1">
        <f t="array" ref="M2219">IFERROR(IF(ISNUMBER(L2219),(L2219-INDEX('Price Data'!Q:Q,MATCH(TEXT(A2219,"YYYY-MM-DD"),'Price Data'!P:P,0)+1))/INDEX('Price Data'!Q:Q,MATCH(TEXT(A2219,"YYYY-MM-DD"),'Price Data'!P:P,0)+1),""),"")</f>
        <v/>
      </c>
      <c r="N2219" s="34" t="str">
        <f>IFERROR(INDEX('Price Data'!T:T,MATCH(TEXT(A2219,"YYYY-MM-DD"),'Price Data'!S:S,0)),"")</f>
        <v/>
      </c>
      <c r="O2219" s="10" t="str" cm="1">
        <f t="array" ref="O2219">IFERROR(IF(ISNUMBER(N2219),(N2219-INDEX('Price Data'!T:T,MATCH(TEXT(A2219,"YYYY-MM-DD"),'Price Data'!S:S,0)+1))/INDEX('Price Data'!T:T,MATCH(TEXT(A2219,"YYYY-MM-DD"),'Price Data'!S:S,0)+1),""),"")</f>
        <v/>
      </c>
    </row>
    <row r="2220" spans="1:15" x14ac:dyDescent="0.3">
      <c r="A2220" s="8">
        <v>44039</v>
      </c>
      <c r="B2220" s="34">
        <f>IFERROR(INDEX('Price Data'!B:B,MATCH(TEXT(A2220,"YYYY-MM-DD"),'Price Data'!A:A,0)),"")</f>
        <v>20020</v>
      </c>
      <c r="C2220" s="10" cm="1">
        <f t="array" ref="C2220">IFERROR(IF(ISNUMBER(B2220),(B2220-INDEX('Price Data'!B:B,MATCH(TEXT(A2220,"YYYY-MM-DD"),'Price Data'!A:A,0)+1))/INDEX('Price Data'!B:B,MATCH(TEXT(A2220,"YYYY-MM-DD"),'Price Data'!A:A,0)+1),""),"")</f>
        <v>-2.7397260273972603E-3</v>
      </c>
      <c r="D2220" s="34">
        <f>IFERROR(INDEX('Price Data'!E:E,MATCH(TEXT(A2220,"YYYY-MM-DD"),'Price Data'!D:D,0)),"")</f>
        <v>8.56</v>
      </c>
      <c r="E2220" s="10" cm="1">
        <f t="array" ref="E2220">IFERROR(IF(ISNUMBER(D2220),(D2220-INDEX('Price Data'!E:E,MATCH(TEXT(A2220,"YYYY-MM-DD"),'Price Data'!D:D,0)+1))/INDEX('Price Data'!E:E,MATCH(TEXT(A2220,"YYYY-MM-DD"),'Price Data'!D:D,0)+1),""),"")</f>
        <v>-1.3824884792626639E-2</v>
      </c>
      <c r="F2220" s="34">
        <f>IFERROR(INDEX('Price Data'!H:H,MATCH(TEXT(A2220,"YYYY-MM-DD"),'Price Data'!G:G,0)),"")</f>
        <v>167</v>
      </c>
      <c r="G2220" s="10" cm="1">
        <f t="array" ref="G2220">IFERROR(IF(ISNUMBER(F2220),(F2220-INDEX('Price Data'!H:H,MATCH(TEXT(A2220,"YYYY-MM-DD"),'Price Data'!G:G,0)+1))/INDEX('Price Data'!H:H,MATCH(TEXT(A2220,"YYYY-MM-DD"),'Price Data'!G:G,0)+1),""),"")</f>
        <v>-4.6259313092199481E-2</v>
      </c>
      <c r="H2220" s="34">
        <f>IFERROR(INDEX('Price Data'!K:K,MATCH(TEXT(A2220,"YYYY-MM-DD"),'Price Data'!J:J,0)),"")</f>
        <v>1.8</v>
      </c>
      <c r="I2220" s="10" cm="1">
        <f t="array" ref="I2220">IFERROR(IF(ISNUMBER(H2220),(H2220-INDEX('Price Data'!K:K,MATCH(TEXT(A2220,"YYYY-MM-DD"),'Price Data'!J:J,0)+1))/INDEX('Price Data'!K:K,MATCH(TEXT(A2220,"YYYY-MM-DD"),'Price Data'!J:J,0)+1),""),"")</f>
        <v>-1.0989010989010999E-2</v>
      </c>
      <c r="J2220" s="34">
        <f>IFERROR(INDEX('Price Data'!N:N,MATCH(TEXT(A2220,"YYYY-MM-DD"),'Price Data'!M:M,0)),"")</f>
        <v>1.57</v>
      </c>
      <c r="K2220" s="10" cm="1">
        <f t="array" ref="K2220">IFERROR(IF(ISNUMBER(J2220),(J2220-INDEX('Price Data'!N:N,MATCH(TEXT(A2220,"YYYY-MM-DD"),'Price Data'!M:M,0)+1))/INDEX('Price Data'!N:N,MATCH(TEXT(A2220,"YYYY-MM-DD"),'Price Data'!M:M,0)+1),""),"")</f>
        <v>-4.2682926829268199E-2</v>
      </c>
      <c r="L2220" s="34">
        <f>IFERROR(INDEX('Price Data'!Q:Q,MATCH(TEXT(A2220,"YYYY-MM-DD"),'Price Data'!P:P,0)),"")</f>
        <v>1.37</v>
      </c>
      <c r="M2220" s="10" cm="1">
        <f t="array" ref="M2220">IFERROR(IF(ISNUMBER(L2220),(L2220-INDEX('Price Data'!Q:Q,MATCH(TEXT(A2220,"YYYY-MM-DD"),'Price Data'!P:P,0)+1))/INDEX('Price Data'!Q:Q,MATCH(TEXT(A2220,"YYYY-MM-DD"),'Price Data'!P:P,0)+1),""),"")</f>
        <v>-4.1958041958041842E-2</v>
      </c>
      <c r="N2220" s="34">
        <f>IFERROR(INDEX('Price Data'!T:T,MATCH(TEXT(A2220,"YYYY-MM-DD"),'Price Data'!S:S,0)),"")</f>
        <v>1.85</v>
      </c>
      <c r="O2220" s="10" cm="1">
        <f t="array" ref="O2220">IFERROR(IF(ISNUMBER(N2220),(N2220-INDEX('Price Data'!T:T,MATCH(TEXT(A2220,"YYYY-MM-DD"),'Price Data'!S:S,0)+1))/INDEX('Price Data'!T:T,MATCH(TEXT(A2220,"YYYY-MM-DD"),'Price Data'!S:S,0)+1),""),"")</f>
        <v>-2.6315789473684119E-2</v>
      </c>
    </row>
    <row r="2221" spans="1:15" x14ac:dyDescent="0.3">
      <c r="A2221" s="8">
        <v>44040</v>
      </c>
      <c r="B2221" s="34">
        <f>IFERROR(INDEX('Price Data'!B:B,MATCH(TEXT(A2221,"YYYY-MM-DD"),'Price Data'!A:A,0)),"")</f>
        <v>19903</v>
      </c>
      <c r="C2221" s="10" cm="1">
        <f t="array" ref="C2221">IFERROR(IF(ISNUMBER(B2221),(B2221-INDEX('Price Data'!B:B,MATCH(TEXT(A2221,"YYYY-MM-DD"),'Price Data'!A:A,0)+1))/INDEX('Price Data'!B:B,MATCH(TEXT(A2221,"YYYY-MM-DD"),'Price Data'!A:A,0)+1),""),"")</f>
        <v>-5.8441558441558444E-3</v>
      </c>
      <c r="D2221" s="34">
        <f>IFERROR(INDEX('Price Data'!E:E,MATCH(TEXT(A2221,"YYYY-MM-DD"),'Price Data'!D:D,0)),"")</f>
        <v>8.4700000000000006</v>
      </c>
      <c r="E2221" s="10" cm="1">
        <f t="array" ref="E2221">IFERROR(IF(ISNUMBER(D2221),(D2221-INDEX('Price Data'!E:E,MATCH(TEXT(A2221,"YYYY-MM-DD"),'Price Data'!D:D,0)+1))/INDEX('Price Data'!E:E,MATCH(TEXT(A2221,"YYYY-MM-DD"),'Price Data'!D:D,0)+1),""),"")</f>
        <v>-1.0514018691588767E-2</v>
      </c>
      <c r="F2221" s="34">
        <f>IFERROR(INDEX('Price Data'!H:H,MATCH(TEXT(A2221,"YYYY-MM-DD"),'Price Data'!G:G,0)),"")</f>
        <v>166.699997</v>
      </c>
      <c r="G2221" s="10" cm="1">
        <f t="array" ref="G2221">IFERROR(IF(ISNUMBER(F2221),(F2221-INDEX('Price Data'!H:H,MATCH(TEXT(A2221,"YYYY-MM-DD"),'Price Data'!G:G,0)+1))/INDEX('Price Data'!H:H,MATCH(TEXT(A2221,"YYYY-MM-DD"),'Price Data'!G:G,0)+1),""),"")</f>
        <v>-1.7964251497006216E-3</v>
      </c>
      <c r="H2221" s="34">
        <f>IFERROR(INDEX('Price Data'!K:K,MATCH(TEXT(A2221,"YYYY-MM-DD"),'Price Data'!J:J,0)),"")</f>
        <v>1.79</v>
      </c>
      <c r="I2221" s="10" cm="1">
        <f t="array" ref="I2221">IFERROR(IF(ISNUMBER(H2221),(H2221-INDEX('Price Data'!K:K,MATCH(TEXT(A2221,"YYYY-MM-DD"),'Price Data'!J:J,0)+1))/INDEX('Price Data'!K:K,MATCH(TEXT(A2221,"YYYY-MM-DD"),'Price Data'!J:J,0)+1),""),"")</f>
        <v>-5.5555555555555601E-3</v>
      </c>
      <c r="J2221" s="34">
        <f>IFERROR(INDEX('Price Data'!N:N,MATCH(TEXT(A2221,"YYYY-MM-DD"),'Price Data'!M:M,0)),"")</f>
        <v>1.58</v>
      </c>
      <c r="K2221" s="10" cm="1">
        <f t="array" ref="K2221">IFERROR(IF(ISNUMBER(J2221),(J2221-INDEX('Price Data'!N:N,MATCH(TEXT(A2221,"YYYY-MM-DD"),'Price Data'!M:M,0)+1))/INDEX('Price Data'!N:N,MATCH(TEXT(A2221,"YYYY-MM-DD"),'Price Data'!M:M,0)+1),""),"")</f>
        <v>6.3694267515923622E-3</v>
      </c>
      <c r="L2221" s="34">
        <f>IFERROR(INDEX('Price Data'!Q:Q,MATCH(TEXT(A2221,"YYYY-MM-DD"),'Price Data'!P:P,0)),"")</f>
        <v>1.38</v>
      </c>
      <c r="M2221" s="10" cm="1">
        <f t="array" ref="M2221">IFERROR(IF(ISNUMBER(L2221),(L2221-INDEX('Price Data'!Q:Q,MATCH(TEXT(A2221,"YYYY-MM-DD"),'Price Data'!P:P,0)+1))/INDEX('Price Data'!Q:Q,MATCH(TEXT(A2221,"YYYY-MM-DD"),'Price Data'!P:P,0)+1),""),"")</f>
        <v>7.2992700729925444E-3</v>
      </c>
      <c r="N2221" s="34">
        <f>IFERROR(INDEX('Price Data'!T:T,MATCH(TEXT(A2221,"YYYY-MM-DD"),'Price Data'!S:S,0)),"")</f>
        <v>1.82</v>
      </c>
      <c r="O2221" s="10" cm="1">
        <f t="array" ref="O2221">IFERROR(IF(ISNUMBER(N2221),(N2221-INDEX('Price Data'!T:T,MATCH(TEXT(A2221,"YYYY-MM-DD"),'Price Data'!S:S,0)+1))/INDEX('Price Data'!T:T,MATCH(TEXT(A2221,"YYYY-MM-DD"),'Price Data'!S:S,0)+1),""),"")</f>
        <v>-1.6216216216216231E-2</v>
      </c>
    </row>
    <row r="2222" spans="1:15" x14ac:dyDescent="0.3">
      <c r="A2222" s="8">
        <v>44041</v>
      </c>
      <c r="B2222" s="34">
        <f>IFERROR(INDEX('Price Data'!B:B,MATCH(TEXT(A2222,"YYYY-MM-DD"),'Price Data'!A:A,0)),"")</f>
        <v>19881</v>
      </c>
      <c r="C2222" s="10" cm="1">
        <f t="array" ref="C2222">IFERROR(IF(ISNUMBER(B2222),(B2222-INDEX('Price Data'!B:B,MATCH(TEXT(A2222,"YYYY-MM-DD"),'Price Data'!A:A,0)+1))/INDEX('Price Data'!B:B,MATCH(TEXT(A2222,"YYYY-MM-DD"),'Price Data'!A:A,0)+1),""),"")</f>
        <v>-1.1053610008541425E-3</v>
      </c>
      <c r="D2222" s="34">
        <f>IFERROR(INDEX('Price Data'!E:E,MATCH(TEXT(A2222,"YYYY-MM-DD"),'Price Data'!D:D,0)),"")</f>
        <v>8.23</v>
      </c>
      <c r="E2222" s="10" cm="1">
        <f t="array" ref="E2222">IFERROR(IF(ISNUMBER(D2222),(D2222-INDEX('Price Data'!E:E,MATCH(TEXT(A2222,"YYYY-MM-DD"),'Price Data'!D:D,0)+1))/INDEX('Price Data'!E:E,MATCH(TEXT(A2222,"YYYY-MM-DD"),'Price Data'!D:D,0)+1),""),"")</f>
        <v>-2.8335301062573814E-2</v>
      </c>
      <c r="F2222" s="34">
        <f>IFERROR(INDEX('Price Data'!H:H,MATCH(TEXT(A2222,"YYYY-MM-DD"),'Price Data'!G:G,0)),"")</f>
        <v>160.300003</v>
      </c>
      <c r="G2222" s="10" cm="1">
        <f t="array" ref="G2222">IFERROR(IF(ISNUMBER(F2222),(F2222-INDEX('Price Data'!H:H,MATCH(TEXT(A2222,"YYYY-MM-DD"),'Price Data'!G:G,0)+1))/INDEX('Price Data'!H:H,MATCH(TEXT(A2222,"YYYY-MM-DD"),'Price Data'!G:G,0)+1),""),"")</f>
        <v>-3.8392286233814348E-2</v>
      </c>
      <c r="H2222" s="34">
        <f>IFERROR(INDEX('Price Data'!K:K,MATCH(TEXT(A2222,"YYYY-MM-DD"),'Price Data'!J:J,0)),"")</f>
        <v>1.79</v>
      </c>
      <c r="I2222" s="10" cm="1">
        <f t="array" ref="I2222">IFERROR(IF(ISNUMBER(H2222),(H2222-INDEX('Price Data'!K:K,MATCH(TEXT(A2222,"YYYY-MM-DD"),'Price Data'!J:J,0)+1))/INDEX('Price Data'!K:K,MATCH(TEXT(A2222,"YYYY-MM-DD"),'Price Data'!J:J,0)+1),""),"")</f>
        <v>0</v>
      </c>
      <c r="J2222" s="34">
        <f>IFERROR(INDEX('Price Data'!N:N,MATCH(TEXT(A2222,"YYYY-MM-DD"),'Price Data'!M:M,0)),"")</f>
        <v>1.53</v>
      </c>
      <c r="K2222" s="10" cm="1">
        <f t="array" ref="K2222">IFERROR(IF(ISNUMBER(J2222),(J2222-INDEX('Price Data'!N:N,MATCH(TEXT(A2222,"YYYY-MM-DD"),'Price Data'!M:M,0)+1))/INDEX('Price Data'!N:N,MATCH(TEXT(A2222,"YYYY-MM-DD"),'Price Data'!M:M,0)+1),""),"")</f>
        <v>-3.1645569620253194E-2</v>
      </c>
      <c r="L2222" s="34">
        <f>IFERROR(INDEX('Price Data'!Q:Q,MATCH(TEXT(A2222,"YYYY-MM-DD"),'Price Data'!P:P,0)),"")</f>
        <v>1.35</v>
      </c>
      <c r="M2222" s="10" cm="1">
        <f t="array" ref="M2222">IFERROR(IF(ISNUMBER(L2222),(L2222-INDEX('Price Data'!Q:Q,MATCH(TEXT(A2222,"YYYY-MM-DD"),'Price Data'!P:P,0)+1))/INDEX('Price Data'!Q:Q,MATCH(TEXT(A2222,"YYYY-MM-DD"),'Price Data'!P:P,0)+1),""),"")</f>
        <v>-2.1739130434782469E-2</v>
      </c>
      <c r="N2222" s="34">
        <f>IFERROR(INDEX('Price Data'!T:T,MATCH(TEXT(A2222,"YYYY-MM-DD"),'Price Data'!S:S,0)),"")</f>
        <v>1.82</v>
      </c>
      <c r="O2222" s="10" cm="1">
        <f t="array" ref="O2222">IFERROR(IF(ISNUMBER(N2222),(N2222-INDEX('Price Data'!T:T,MATCH(TEXT(A2222,"YYYY-MM-DD"),'Price Data'!S:S,0)+1))/INDEX('Price Data'!T:T,MATCH(TEXT(A2222,"YYYY-MM-DD"),'Price Data'!S:S,0)+1),""),"")</f>
        <v>0</v>
      </c>
    </row>
    <row r="2223" spans="1:15" x14ac:dyDescent="0.3">
      <c r="A2223" s="8">
        <v>44042</v>
      </c>
      <c r="B2223" s="34">
        <f>IFERROR(INDEX('Price Data'!B:B,MATCH(TEXT(A2223,"YYYY-MM-DD"),'Price Data'!A:A,0)),"")</f>
        <v>19228</v>
      </c>
      <c r="C2223" s="10" cm="1">
        <f t="array" ref="C2223">IFERROR(IF(ISNUMBER(B2223),(B2223-INDEX('Price Data'!B:B,MATCH(TEXT(A2223,"YYYY-MM-DD"),'Price Data'!A:A,0)+1))/INDEX('Price Data'!B:B,MATCH(TEXT(A2223,"YYYY-MM-DD"),'Price Data'!A:A,0)+1),""),"")</f>
        <v>-3.2845430310346563E-2</v>
      </c>
      <c r="D2223" s="34">
        <f>IFERROR(INDEX('Price Data'!E:E,MATCH(TEXT(A2223,"YYYY-MM-DD"),'Price Data'!D:D,0)),"")</f>
        <v>7.82</v>
      </c>
      <c r="E2223" s="10" cm="1">
        <f t="array" ref="E2223">IFERROR(IF(ISNUMBER(D2223),(D2223-INDEX('Price Data'!E:E,MATCH(TEXT(A2223,"YYYY-MM-DD"),'Price Data'!D:D,0)+1))/INDEX('Price Data'!E:E,MATCH(TEXT(A2223,"YYYY-MM-DD"),'Price Data'!D:D,0)+1),""),"")</f>
        <v>-4.9817739975698681E-2</v>
      </c>
      <c r="F2223" s="34">
        <f>IFERROR(INDEX('Price Data'!H:H,MATCH(TEXT(A2223,"YYYY-MM-DD"),'Price Data'!G:G,0)),"")</f>
        <v>153</v>
      </c>
      <c r="G2223" s="10" cm="1">
        <f t="array" ref="G2223">IFERROR(IF(ISNUMBER(F2223),(F2223-INDEX('Price Data'!H:H,MATCH(TEXT(A2223,"YYYY-MM-DD"),'Price Data'!G:G,0)+1))/INDEX('Price Data'!H:H,MATCH(TEXT(A2223,"YYYY-MM-DD"),'Price Data'!G:G,0)+1),""),"")</f>
        <v>-4.5539631087842238E-2</v>
      </c>
      <c r="H2223" s="34">
        <f>IFERROR(INDEX('Price Data'!K:K,MATCH(TEXT(A2223,"YYYY-MM-DD"),'Price Data'!J:J,0)),"")</f>
        <v>1.74</v>
      </c>
      <c r="I2223" s="10" cm="1">
        <f t="array" ref="I2223">IFERROR(IF(ISNUMBER(H2223),(H2223-INDEX('Price Data'!K:K,MATCH(TEXT(A2223,"YYYY-MM-DD"),'Price Data'!J:J,0)+1))/INDEX('Price Data'!K:K,MATCH(TEXT(A2223,"YYYY-MM-DD"),'Price Data'!J:J,0)+1),""),"")</f>
        <v>-2.7932960893854771E-2</v>
      </c>
      <c r="J2223" s="34">
        <f>IFERROR(INDEX('Price Data'!N:N,MATCH(TEXT(A2223,"YYYY-MM-DD"),'Price Data'!M:M,0)),"")</f>
        <v>1.51</v>
      </c>
      <c r="K2223" s="10" cm="1">
        <f t="array" ref="K2223">IFERROR(IF(ISNUMBER(J2223),(J2223-INDEX('Price Data'!N:N,MATCH(TEXT(A2223,"YYYY-MM-DD"),'Price Data'!M:M,0)+1))/INDEX('Price Data'!N:N,MATCH(TEXT(A2223,"YYYY-MM-DD"),'Price Data'!M:M,0)+1),""),"")</f>
        <v>-1.3071895424836612E-2</v>
      </c>
      <c r="L2223" s="34">
        <f>IFERROR(INDEX('Price Data'!Q:Q,MATCH(TEXT(A2223,"YYYY-MM-DD"),'Price Data'!P:P,0)),"")</f>
        <v>1.28</v>
      </c>
      <c r="M2223" s="10" cm="1">
        <f t="array" ref="M2223">IFERROR(IF(ISNUMBER(L2223),(L2223-INDEX('Price Data'!Q:Q,MATCH(TEXT(A2223,"YYYY-MM-DD"),'Price Data'!P:P,0)+1))/INDEX('Price Data'!Q:Q,MATCH(TEXT(A2223,"YYYY-MM-DD"),'Price Data'!P:P,0)+1),""),"")</f>
        <v>-5.1851851851851892E-2</v>
      </c>
      <c r="N2223" s="34">
        <f>IFERROR(INDEX('Price Data'!T:T,MATCH(TEXT(A2223,"YYYY-MM-DD"),'Price Data'!S:S,0)),"")</f>
        <v>1.78</v>
      </c>
      <c r="O2223" s="10" cm="1">
        <f t="array" ref="O2223">IFERROR(IF(ISNUMBER(N2223),(N2223-INDEX('Price Data'!T:T,MATCH(TEXT(A2223,"YYYY-MM-DD"),'Price Data'!S:S,0)+1))/INDEX('Price Data'!T:T,MATCH(TEXT(A2223,"YYYY-MM-DD"),'Price Data'!S:S,0)+1),""),"")</f>
        <v>-2.1978021978021997E-2</v>
      </c>
    </row>
    <row r="2224" spans="1:15" x14ac:dyDescent="0.3">
      <c r="A2224" s="8">
        <v>44043</v>
      </c>
      <c r="B2224" s="34">
        <f>IFERROR(INDEX('Price Data'!B:B,MATCH(TEXT(A2224,"YYYY-MM-DD"),'Price Data'!A:A,0)),"")</f>
        <v>19092</v>
      </c>
      <c r="C2224" s="10" cm="1">
        <f t="array" ref="C2224">IFERROR(IF(ISNUMBER(B2224),(B2224-INDEX('Price Data'!B:B,MATCH(TEXT(A2224,"YYYY-MM-DD"),'Price Data'!A:A,0)+1))/INDEX('Price Data'!B:B,MATCH(TEXT(A2224,"YYYY-MM-DD"),'Price Data'!A:A,0)+1),""),"")</f>
        <v>-7.0730185146661122E-3</v>
      </c>
      <c r="D2224" s="34">
        <f>IFERROR(INDEX('Price Data'!E:E,MATCH(TEXT(A2224,"YYYY-MM-DD"),'Price Data'!D:D,0)),"")</f>
        <v>7.72</v>
      </c>
      <c r="E2224" s="10" cm="1">
        <f t="array" ref="E2224">IFERROR(IF(ISNUMBER(D2224),(D2224-INDEX('Price Data'!E:E,MATCH(TEXT(A2224,"YYYY-MM-DD"),'Price Data'!D:D,0)+1))/INDEX('Price Data'!E:E,MATCH(TEXT(A2224,"YYYY-MM-DD"),'Price Data'!D:D,0)+1),""),"")</f>
        <v>-1.2787723785166308E-2</v>
      </c>
      <c r="F2224" s="34">
        <f>IFERROR(INDEX('Price Data'!H:H,MATCH(TEXT(A2224,"YYYY-MM-DD"),'Price Data'!G:G,0)),"")</f>
        <v>153.10000600000001</v>
      </c>
      <c r="G2224" s="10" cm="1">
        <f t="array" ref="G2224">IFERROR(IF(ISNUMBER(F2224),(F2224-INDEX('Price Data'!H:H,MATCH(TEXT(A2224,"YYYY-MM-DD"),'Price Data'!G:G,0)+1))/INDEX('Price Data'!H:H,MATCH(TEXT(A2224,"YYYY-MM-DD"),'Price Data'!G:G,0)+1),""),"")</f>
        <v>6.5363398692815414E-4</v>
      </c>
      <c r="H2224" s="34">
        <f>IFERROR(INDEX('Price Data'!K:K,MATCH(TEXT(A2224,"YYYY-MM-DD"),'Price Data'!J:J,0)),"")</f>
        <v>1.71</v>
      </c>
      <c r="I2224" s="10" cm="1">
        <f t="array" ref="I2224">IFERROR(IF(ISNUMBER(H2224),(H2224-INDEX('Price Data'!K:K,MATCH(TEXT(A2224,"YYYY-MM-DD"),'Price Data'!J:J,0)+1))/INDEX('Price Data'!K:K,MATCH(TEXT(A2224,"YYYY-MM-DD"),'Price Data'!J:J,0)+1),""),"")</f>
        <v>-1.7241379310344845E-2</v>
      </c>
      <c r="J2224" s="34">
        <f>IFERROR(INDEX('Price Data'!N:N,MATCH(TEXT(A2224,"YYYY-MM-DD"),'Price Data'!M:M,0)),"")</f>
        <v>1.44</v>
      </c>
      <c r="K2224" s="10" cm="1">
        <f t="array" ref="K2224">IFERROR(IF(ISNUMBER(J2224),(J2224-INDEX('Price Data'!N:N,MATCH(TEXT(A2224,"YYYY-MM-DD"),'Price Data'!M:M,0)+1))/INDEX('Price Data'!N:N,MATCH(TEXT(A2224,"YYYY-MM-DD"),'Price Data'!M:M,0)+1),""),"")</f>
        <v>-4.6357615894039778E-2</v>
      </c>
      <c r="L2224" s="34">
        <f>IFERROR(INDEX('Price Data'!Q:Q,MATCH(TEXT(A2224,"YYYY-MM-DD"),'Price Data'!P:P,0)),"")</f>
        <v>1.27</v>
      </c>
      <c r="M2224" s="10" cm="1">
        <f t="array" ref="M2224">IFERROR(IF(ISNUMBER(L2224),(L2224-INDEX('Price Data'!Q:Q,MATCH(TEXT(A2224,"YYYY-MM-DD"),'Price Data'!P:P,0)+1))/INDEX('Price Data'!Q:Q,MATCH(TEXT(A2224,"YYYY-MM-DD"),'Price Data'!P:P,0)+1),""),"")</f>
        <v>-7.8125000000000069E-3</v>
      </c>
      <c r="N2224" s="34">
        <f>IFERROR(INDEX('Price Data'!T:T,MATCH(TEXT(A2224,"YYYY-MM-DD"),'Price Data'!S:S,0)),"")</f>
        <v>1.88</v>
      </c>
      <c r="O2224" s="10" cm="1">
        <f t="array" ref="O2224">IFERROR(IF(ISNUMBER(N2224),(N2224-INDEX('Price Data'!T:T,MATCH(TEXT(A2224,"YYYY-MM-DD"),'Price Data'!S:S,0)+1))/INDEX('Price Data'!T:T,MATCH(TEXT(A2224,"YYYY-MM-DD"),'Price Data'!S:S,0)+1),""),"")</f>
        <v>5.6179775280898799E-2</v>
      </c>
    </row>
    <row r="2225" spans="1:15" x14ac:dyDescent="0.3">
      <c r="A2225" s="8">
        <v>44044</v>
      </c>
      <c r="B2225" s="34" t="str">
        <f>IFERROR(INDEX('Price Data'!B:B,MATCH(TEXT(A2225,"YYYY-MM-DD"),'Price Data'!A:A,0)),"")</f>
        <v/>
      </c>
      <c r="C2225" s="10" t="str" cm="1">
        <f t="array" ref="C2225">IFERROR(IF(ISNUMBER(B2225),(B2225-INDEX('Price Data'!B:B,MATCH(TEXT(A2225,"YYYY-MM-DD"),'Price Data'!A:A,0)+1))/INDEX('Price Data'!B:B,MATCH(TEXT(A2225,"YYYY-MM-DD"),'Price Data'!A:A,0)+1),""),"")</f>
        <v/>
      </c>
      <c r="D2225" s="34" t="str">
        <f>IFERROR(INDEX('Price Data'!E:E,MATCH(TEXT(A2225,"YYYY-MM-DD"),'Price Data'!D:D,0)),"")</f>
        <v/>
      </c>
      <c r="E2225" s="10" t="str" cm="1">
        <f t="array" ref="E2225">IFERROR(IF(ISNUMBER(D2225),(D2225-INDEX('Price Data'!E:E,MATCH(TEXT(A2225,"YYYY-MM-DD"),'Price Data'!D:D,0)+1))/INDEX('Price Data'!E:E,MATCH(TEXT(A2225,"YYYY-MM-DD"),'Price Data'!D:D,0)+1),""),"")</f>
        <v/>
      </c>
      <c r="F2225" s="34" t="str">
        <f>IFERROR(INDEX('Price Data'!H:H,MATCH(TEXT(A2225,"YYYY-MM-DD"),'Price Data'!G:G,0)),"")</f>
        <v/>
      </c>
      <c r="G2225" s="10" t="str" cm="1">
        <f t="array" ref="G2225">IFERROR(IF(ISNUMBER(F2225),(F2225-INDEX('Price Data'!H:H,MATCH(TEXT(A2225,"YYYY-MM-DD"),'Price Data'!G:G,0)+1))/INDEX('Price Data'!H:H,MATCH(TEXT(A2225,"YYYY-MM-DD"),'Price Data'!G:G,0)+1),""),"")</f>
        <v/>
      </c>
      <c r="H2225" s="34" t="str">
        <f>IFERROR(INDEX('Price Data'!K:K,MATCH(TEXT(A2225,"YYYY-MM-DD"),'Price Data'!J:J,0)),"")</f>
        <v/>
      </c>
      <c r="I2225" s="10" t="str" cm="1">
        <f t="array" ref="I2225">IFERROR(IF(ISNUMBER(H2225),(H2225-INDEX('Price Data'!K:K,MATCH(TEXT(A2225,"YYYY-MM-DD"),'Price Data'!J:J,0)+1))/INDEX('Price Data'!K:K,MATCH(TEXT(A2225,"YYYY-MM-DD"),'Price Data'!J:J,0)+1),""),"")</f>
        <v/>
      </c>
      <c r="J2225" s="34" t="str">
        <f>IFERROR(INDEX('Price Data'!N:N,MATCH(TEXT(A2225,"YYYY-MM-DD"),'Price Data'!M:M,0)),"")</f>
        <v/>
      </c>
      <c r="K2225" s="10" t="str" cm="1">
        <f t="array" ref="K2225">IFERROR(IF(ISNUMBER(J2225),(J2225-INDEX('Price Data'!N:N,MATCH(TEXT(A2225,"YYYY-MM-DD"),'Price Data'!M:M,0)+1))/INDEX('Price Data'!N:N,MATCH(TEXT(A2225,"YYYY-MM-DD"),'Price Data'!M:M,0)+1),""),"")</f>
        <v/>
      </c>
      <c r="L2225" s="34" t="str">
        <f>IFERROR(INDEX('Price Data'!Q:Q,MATCH(TEXT(A2225,"YYYY-MM-DD"),'Price Data'!P:P,0)),"")</f>
        <v/>
      </c>
      <c r="M2225" s="10" t="str" cm="1">
        <f t="array" ref="M2225">IFERROR(IF(ISNUMBER(L2225),(L2225-INDEX('Price Data'!Q:Q,MATCH(TEXT(A2225,"YYYY-MM-DD"),'Price Data'!P:P,0)+1))/INDEX('Price Data'!Q:Q,MATCH(TEXT(A2225,"YYYY-MM-DD"),'Price Data'!P:P,0)+1),""),"")</f>
        <v/>
      </c>
      <c r="N2225" s="34" t="str">
        <f>IFERROR(INDEX('Price Data'!T:T,MATCH(TEXT(A2225,"YYYY-MM-DD"),'Price Data'!S:S,0)),"")</f>
        <v/>
      </c>
      <c r="O2225" s="10" t="str" cm="1">
        <f t="array" ref="O2225">IFERROR(IF(ISNUMBER(N2225),(N2225-INDEX('Price Data'!T:T,MATCH(TEXT(A2225,"YYYY-MM-DD"),'Price Data'!S:S,0)+1))/INDEX('Price Data'!T:T,MATCH(TEXT(A2225,"YYYY-MM-DD"),'Price Data'!S:S,0)+1),""),"")</f>
        <v/>
      </c>
    </row>
    <row r="2226" spans="1:15" x14ac:dyDescent="0.3">
      <c r="A2226" s="8">
        <v>44045</v>
      </c>
      <c r="B2226" s="34" t="str">
        <f>IFERROR(INDEX('Price Data'!B:B,MATCH(TEXT(A2226,"YYYY-MM-DD"),'Price Data'!A:A,0)),"")</f>
        <v/>
      </c>
      <c r="C2226" s="10" t="str" cm="1">
        <f t="array" ref="C2226">IFERROR(IF(ISNUMBER(B2226),(B2226-INDEX('Price Data'!B:B,MATCH(TEXT(A2226,"YYYY-MM-DD"),'Price Data'!A:A,0)+1))/INDEX('Price Data'!B:B,MATCH(TEXT(A2226,"YYYY-MM-DD"),'Price Data'!A:A,0)+1),""),"")</f>
        <v/>
      </c>
      <c r="D2226" s="34" t="str">
        <f>IFERROR(INDEX('Price Data'!E:E,MATCH(TEXT(A2226,"YYYY-MM-DD"),'Price Data'!D:D,0)),"")</f>
        <v/>
      </c>
      <c r="E2226" s="10" t="str" cm="1">
        <f t="array" ref="E2226">IFERROR(IF(ISNUMBER(D2226),(D2226-INDEX('Price Data'!E:E,MATCH(TEXT(A2226,"YYYY-MM-DD"),'Price Data'!D:D,0)+1))/INDEX('Price Data'!E:E,MATCH(TEXT(A2226,"YYYY-MM-DD"),'Price Data'!D:D,0)+1),""),"")</f>
        <v/>
      </c>
      <c r="F2226" s="34" t="str">
        <f>IFERROR(INDEX('Price Data'!H:H,MATCH(TEXT(A2226,"YYYY-MM-DD"),'Price Data'!G:G,0)),"")</f>
        <v/>
      </c>
      <c r="G2226" s="10" t="str" cm="1">
        <f t="array" ref="G2226">IFERROR(IF(ISNUMBER(F2226),(F2226-INDEX('Price Data'!H:H,MATCH(TEXT(A2226,"YYYY-MM-DD"),'Price Data'!G:G,0)+1))/INDEX('Price Data'!H:H,MATCH(TEXT(A2226,"YYYY-MM-DD"),'Price Data'!G:G,0)+1),""),"")</f>
        <v/>
      </c>
      <c r="H2226" s="34" t="str">
        <f>IFERROR(INDEX('Price Data'!K:K,MATCH(TEXT(A2226,"YYYY-MM-DD"),'Price Data'!J:J,0)),"")</f>
        <v/>
      </c>
      <c r="I2226" s="10" t="str" cm="1">
        <f t="array" ref="I2226">IFERROR(IF(ISNUMBER(H2226),(H2226-INDEX('Price Data'!K:K,MATCH(TEXT(A2226,"YYYY-MM-DD"),'Price Data'!J:J,0)+1))/INDEX('Price Data'!K:K,MATCH(TEXT(A2226,"YYYY-MM-DD"),'Price Data'!J:J,0)+1),""),"")</f>
        <v/>
      </c>
      <c r="J2226" s="34" t="str">
        <f>IFERROR(INDEX('Price Data'!N:N,MATCH(TEXT(A2226,"YYYY-MM-DD"),'Price Data'!M:M,0)),"")</f>
        <v/>
      </c>
      <c r="K2226" s="10" t="str" cm="1">
        <f t="array" ref="K2226">IFERROR(IF(ISNUMBER(J2226),(J2226-INDEX('Price Data'!N:N,MATCH(TEXT(A2226,"YYYY-MM-DD"),'Price Data'!M:M,0)+1))/INDEX('Price Data'!N:N,MATCH(TEXT(A2226,"YYYY-MM-DD"),'Price Data'!M:M,0)+1),""),"")</f>
        <v/>
      </c>
      <c r="L2226" s="34" t="str">
        <f>IFERROR(INDEX('Price Data'!Q:Q,MATCH(TEXT(A2226,"YYYY-MM-DD"),'Price Data'!P:P,0)),"")</f>
        <v/>
      </c>
      <c r="M2226" s="10" t="str" cm="1">
        <f t="array" ref="M2226">IFERROR(IF(ISNUMBER(L2226),(L2226-INDEX('Price Data'!Q:Q,MATCH(TEXT(A2226,"YYYY-MM-DD"),'Price Data'!P:P,0)+1))/INDEX('Price Data'!Q:Q,MATCH(TEXT(A2226,"YYYY-MM-DD"),'Price Data'!P:P,0)+1),""),"")</f>
        <v/>
      </c>
      <c r="N2226" s="34" t="str">
        <f>IFERROR(INDEX('Price Data'!T:T,MATCH(TEXT(A2226,"YYYY-MM-DD"),'Price Data'!S:S,0)),"")</f>
        <v/>
      </c>
      <c r="O2226" s="10" t="str" cm="1">
        <f t="array" ref="O2226">IFERROR(IF(ISNUMBER(N2226),(N2226-INDEX('Price Data'!T:T,MATCH(TEXT(A2226,"YYYY-MM-DD"),'Price Data'!S:S,0)+1))/INDEX('Price Data'!T:T,MATCH(TEXT(A2226,"YYYY-MM-DD"),'Price Data'!S:S,0)+1),""),"")</f>
        <v/>
      </c>
    </row>
    <row r="2227" spans="1:15" x14ac:dyDescent="0.3">
      <c r="A2227" s="8">
        <v>44046</v>
      </c>
      <c r="B2227" s="34">
        <f>IFERROR(INDEX('Price Data'!B:B,MATCH(TEXT(A2227,"YYYY-MM-DD"),'Price Data'!A:A,0)),"")</f>
        <v>19380</v>
      </c>
      <c r="C2227" s="10" cm="1">
        <f t="array" ref="C2227">IFERROR(IF(ISNUMBER(B2227),(B2227-INDEX('Price Data'!B:B,MATCH(TEXT(A2227,"YYYY-MM-DD"),'Price Data'!A:A,0)+1))/INDEX('Price Data'!B:B,MATCH(TEXT(A2227,"YYYY-MM-DD"),'Price Data'!A:A,0)+1),""),"")</f>
        <v>1.508485229415462E-2</v>
      </c>
      <c r="D2227" s="34">
        <f>IFERROR(INDEX('Price Data'!E:E,MATCH(TEXT(A2227,"YYYY-MM-DD"),'Price Data'!D:D,0)),"")</f>
        <v>7.75</v>
      </c>
      <c r="E2227" s="10" cm="1">
        <f t="array" ref="E2227">IFERROR(IF(ISNUMBER(D2227),(D2227-INDEX('Price Data'!E:E,MATCH(TEXT(A2227,"YYYY-MM-DD"),'Price Data'!D:D,0)+1))/INDEX('Price Data'!E:E,MATCH(TEXT(A2227,"YYYY-MM-DD"),'Price Data'!D:D,0)+1),""),"")</f>
        <v>3.886010362694333E-3</v>
      </c>
      <c r="F2227" s="34">
        <f>IFERROR(INDEX('Price Data'!H:H,MATCH(TEXT(A2227,"YYYY-MM-DD"),'Price Data'!G:G,0)),"")</f>
        <v>144.300003</v>
      </c>
      <c r="G2227" s="10" cm="1">
        <f t="array" ref="G2227">IFERROR(IF(ISNUMBER(F2227),(F2227-INDEX('Price Data'!H:H,MATCH(TEXT(A2227,"YYYY-MM-DD"),'Price Data'!G:G,0)+1))/INDEX('Price Data'!H:H,MATCH(TEXT(A2227,"YYYY-MM-DD"),'Price Data'!G:G,0)+1),""),"")</f>
        <v>-5.7478789386853475E-2</v>
      </c>
      <c r="H2227" s="34">
        <f>IFERROR(INDEX('Price Data'!K:K,MATCH(TEXT(A2227,"YYYY-MM-DD"),'Price Data'!J:J,0)),"")</f>
        <v>1.71</v>
      </c>
      <c r="I2227" s="10" cm="1">
        <f t="array" ref="I2227">IFERROR(IF(ISNUMBER(H2227),(H2227-INDEX('Price Data'!K:K,MATCH(TEXT(A2227,"YYYY-MM-DD"),'Price Data'!J:J,0)+1))/INDEX('Price Data'!K:K,MATCH(TEXT(A2227,"YYYY-MM-DD"),'Price Data'!J:J,0)+1),""),"")</f>
        <v>0</v>
      </c>
      <c r="J2227" s="34">
        <f>IFERROR(INDEX('Price Data'!N:N,MATCH(TEXT(A2227,"YYYY-MM-DD"),'Price Data'!M:M,0)),"")</f>
        <v>1.41</v>
      </c>
      <c r="K2227" s="10" cm="1">
        <f t="array" ref="K2227">IFERROR(IF(ISNUMBER(J2227),(J2227-INDEX('Price Data'!N:N,MATCH(TEXT(A2227,"YYYY-MM-DD"),'Price Data'!M:M,0)+1))/INDEX('Price Data'!N:N,MATCH(TEXT(A2227,"YYYY-MM-DD"),'Price Data'!M:M,0)+1),""),"")</f>
        <v>-2.0833333333333353E-2</v>
      </c>
      <c r="L2227" s="34">
        <f>IFERROR(INDEX('Price Data'!Q:Q,MATCH(TEXT(A2227,"YYYY-MM-DD"),'Price Data'!P:P,0)),"")</f>
        <v>1.25</v>
      </c>
      <c r="M2227" s="10" cm="1">
        <f t="array" ref="M2227">IFERROR(IF(ISNUMBER(L2227),(L2227-INDEX('Price Data'!Q:Q,MATCH(TEXT(A2227,"YYYY-MM-DD"),'Price Data'!P:P,0)+1))/INDEX('Price Data'!Q:Q,MATCH(TEXT(A2227,"YYYY-MM-DD"),'Price Data'!P:P,0)+1),""),"")</f>
        <v>-1.5748031496063006E-2</v>
      </c>
      <c r="N2227" s="34">
        <f>IFERROR(INDEX('Price Data'!T:T,MATCH(TEXT(A2227,"YYYY-MM-DD"),'Price Data'!S:S,0)),"")</f>
        <v>1.81</v>
      </c>
      <c r="O2227" s="10" cm="1">
        <f t="array" ref="O2227">IFERROR(IF(ISNUMBER(N2227),(N2227-INDEX('Price Data'!T:T,MATCH(TEXT(A2227,"YYYY-MM-DD"),'Price Data'!S:S,0)+1))/INDEX('Price Data'!T:T,MATCH(TEXT(A2227,"YYYY-MM-DD"),'Price Data'!S:S,0)+1),""),"")</f>
        <v>-3.7234042553191404E-2</v>
      </c>
    </row>
    <row r="2228" spans="1:15" x14ac:dyDescent="0.3">
      <c r="A2228" s="8">
        <v>44047</v>
      </c>
      <c r="B2228" s="34">
        <f>IFERROR(INDEX('Price Data'!B:B,MATCH(TEXT(A2228,"YYYY-MM-DD"),'Price Data'!A:A,0)),"")</f>
        <v>19614</v>
      </c>
      <c r="C2228" s="10" cm="1">
        <f t="array" ref="C2228">IFERROR(IF(ISNUMBER(B2228),(B2228-INDEX('Price Data'!B:B,MATCH(TEXT(A2228,"YYYY-MM-DD"),'Price Data'!A:A,0)+1))/INDEX('Price Data'!B:B,MATCH(TEXT(A2228,"YYYY-MM-DD"),'Price Data'!A:A,0)+1),""),"")</f>
        <v>1.2074303405572756E-2</v>
      </c>
      <c r="D2228" s="34">
        <f>IFERROR(INDEX('Price Data'!E:E,MATCH(TEXT(A2228,"YYYY-MM-DD"),'Price Data'!D:D,0)),"")</f>
        <v>8.01</v>
      </c>
      <c r="E2228" s="10" cm="1">
        <f t="array" ref="E2228">IFERROR(IF(ISNUMBER(D2228),(D2228-INDEX('Price Data'!E:E,MATCH(TEXT(A2228,"YYYY-MM-DD"),'Price Data'!D:D,0)+1))/INDEX('Price Data'!E:E,MATCH(TEXT(A2228,"YYYY-MM-DD"),'Price Data'!D:D,0)+1),""),"")</f>
        <v>3.3548387096774164E-2</v>
      </c>
      <c r="F2228" s="34">
        <f>IFERROR(INDEX('Price Data'!H:H,MATCH(TEXT(A2228,"YYYY-MM-DD"),'Price Data'!G:G,0)),"")</f>
        <v>156.39999399999999</v>
      </c>
      <c r="G2228" s="10" cm="1">
        <f t="array" ref="G2228">IFERROR(IF(ISNUMBER(F2228),(F2228-INDEX('Price Data'!H:H,MATCH(TEXT(A2228,"YYYY-MM-DD"),'Price Data'!G:G,0)+1))/INDEX('Price Data'!H:H,MATCH(TEXT(A2228,"YYYY-MM-DD"),'Price Data'!G:G,0)+1),""),"")</f>
        <v>8.3853019739715373E-2</v>
      </c>
      <c r="H2228" s="34">
        <f>IFERROR(INDEX('Price Data'!K:K,MATCH(TEXT(A2228,"YYYY-MM-DD"),'Price Data'!J:J,0)),"")</f>
        <v>1.79</v>
      </c>
      <c r="I2228" s="10" cm="1">
        <f t="array" ref="I2228">IFERROR(IF(ISNUMBER(H2228),(H2228-INDEX('Price Data'!K:K,MATCH(TEXT(A2228,"YYYY-MM-DD"),'Price Data'!J:J,0)+1))/INDEX('Price Data'!K:K,MATCH(TEXT(A2228,"YYYY-MM-DD"),'Price Data'!J:J,0)+1),""),"")</f>
        <v>4.6783625730994198E-2</v>
      </c>
      <c r="J2228" s="34">
        <f>IFERROR(INDEX('Price Data'!N:N,MATCH(TEXT(A2228,"YYYY-MM-DD"),'Price Data'!M:M,0)),"")</f>
        <v>1.39</v>
      </c>
      <c r="K2228" s="10" cm="1">
        <f t="array" ref="K2228">IFERROR(IF(ISNUMBER(J2228),(J2228-INDEX('Price Data'!N:N,MATCH(TEXT(A2228,"YYYY-MM-DD"),'Price Data'!M:M,0)+1))/INDEX('Price Data'!N:N,MATCH(TEXT(A2228,"YYYY-MM-DD"),'Price Data'!M:M,0)+1),""),"")</f>
        <v>-1.4184397163120581E-2</v>
      </c>
      <c r="L2228" s="34">
        <f>IFERROR(INDEX('Price Data'!Q:Q,MATCH(TEXT(A2228,"YYYY-MM-DD"),'Price Data'!P:P,0)),"")</f>
        <v>1.3</v>
      </c>
      <c r="M2228" s="10" cm="1">
        <f t="array" ref="M2228">IFERROR(IF(ISNUMBER(L2228),(L2228-INDEX('Price Data'!Q:Q,MATCH(TEXT(A2228,"YYYY-MM-DD"),'Price Data'!P:P,0)+1))/INDEX('Price Data'!Q:Q,MATCH(TEXT(A2228,"YYYY-MM-DD"),'Price Data'!P:P,0)+1),""),"")</f>
        <v>4.0000000000000036E-2</v>
      </c>
      <c r="N2228" s="34">
        <f>IFERROR(INDEX('Price Data'!T:T,MATCH(TEXT(A2228,"YYYY-MM-DD"),'Price Data'!S:S,0)),"")</f>
        <v>1.9</v>
      </c>
      <c r="O2228" s="10" cm="1">
        <f t="array" ref="O2228">IFERROR(IF(ISNUMBER(N2228),(N2228-INDEX('Price Data'!T:T,MATCH(TEXT(A2228,"YYYY-MM-DD"),'Price Data'!S:S,0)+1))/INDEX('Price Data'!T:T,MATCH(TEXT(A2228,"YYYY-MM-DD"),'Price Data'!S:S,0)+1),""),"")</f>
        <v>4.972375690607727E-2</v>
      </c>
    </row>
    <row r="2229" spans="1:15" x14ac:dyDescent="0.3">
      <c r="A2229" s="8">
        <v>44048</v>
      </c>
      <c r="B2229" s="34">
        <f>IFERROR(INDEX('Price Data'!B:B,MATCH(TEXT(A2229,"YYYY-MM-DD"),'Price Data'!A:A,0)),"")</f>
        <v>19740</v>
      </c>
      <c r="C2229" s="10" cm="1">
        <f t="array" ref="C2229">IFERROR(IF(ISNUMBER(B2229),(B2229-INDEX('Price Data'!B:B,MATCH(TEXT(A2229,"YYYY-MM-DD"),'Price Data'!A:A,0)+1))/INDEX('Price Data'!B:B,MATCH(TEXT(A2229,"YYYY-MM-DD"),'Price Data'!A:A,0)+1),""),"")</f>
        <v>6.4239828693790149E-3</v>
      </c>
      <c r="D2229" s="34">
        <f>IFERROR(INDEX('Price Data'!E:E,MATCH(TEXT(A2229,"YYYY-MM-DD"),'Price Data'!D:D,0)),"")</f>
        <v>8.08</v>
      </c>
      <c r="E2229" s="10" cm="1">
        <f t="array" ref="E2229">IFERROR(IF(ISNUMBER(D2229),(D2229-INDEX('Price Data'!E:E,MATCH(TEXT(A2229,"YYYY-MM-DD"),'Price Data'!D:D,0)+1))/INDEX('Price Data'!E:E,MATCH(TEXT(A2229,"YYYY-MM-DD"),'Price Data'!D:D,0)+1),""),"")</f>
        <v>8.7390761548065271E-3</v>
      </c>
      <c r="F2229" s="34">
        <f>IFERROR(INDEX('Price Data'!H:H,MATCH(TEXT(A2229,"YYYY-MM-DD"),'Price Data'!G:G,0)),"")</f>
        <v>154.5</v>
      </c>
      <c r="G2229" s="10" cm="1">
        <f t="array" ref="G2229">IFERROR(IF(ISNUMBER(F2229),(F2229-INDEX('Price Data'!H:H,MATCH(TEXT(A2229,"YYYY-MM-DD"),'Price Data'!G:G,0)+1))/INDEX('Price Data'!H:H,MATCH(TEXT(A2229,"YYYY-MM-DD"),'Price Data'!G:G,0)+1),""),"")</f>
        <v>-1.2148299698783827E-2</v>
      </c>
      <c r="H2229" s="34">
        <f>IFERROR(INDEX('Price Data'!K:K,MATCH(TEXT(A2229,"YYYY-MM-DD"),'Price Data'!J:J,0)),"")</f>
        <v>1.83</v>
      </c>
      <c r="I2229" s="10" cm="1">
        <f t="array" ref="I2229">IFERROR(IF(ISNUMBER(H2229),(H2229-INDEX('Price Data'!K:K,MATCH(TEXT(A2229,"YYYY-MM-DD"),'Price Data'!J:J,0)+1))/INDEX('Price Data'!K:K,MATCH(TEXT(A2229,"YYYY-MM-DD"),'Price Data'!J:J,0)+1),""),"")</f>
        <v>2.2346368715083817E-2</v>
      </c>
      <c r="J2229" s="34">
        <f>IFERROR(INDEX('Price Data'!N:N,MATCH(TEXT(A2229,"YYYY-MM-DD"),'Price Data'!M:M,0)),"")</f>
        <v>1.47</v>
      </c>
      <c r="K2229" s="10" cm="1">
        <f t="array" ref="K2229">IFERROR(IF(ISNUMBER(J2229),(J2229-INDEX('Price Data'!N:N,MATCH(TEXT(A2229,"YYYY-MM-DD"),'Price Data'!M:M,0)+1))/INDEX('Price Data'!N:N,MATCH(TEXT(A2229,"YYYY-MM-DD"),'Price Data'!M:M,0)+1),""),"")</f>
        <v>5.7553956834532433E-2</v>
      </c>
      <c r="L2229" s="34">
        <f>IFERROR(INDEX('Price Data'!Q:Q,MATCH(TEXT(A2229,"YYYY-MM-DD"),'Price Data'!P:P,0)),"")</f>
        <v>1.32</v>
      </c>
      <c r="M2229" s="10" cm="1">
        <f t="array" ref="M2229">IFERROR(IF(ISNUMBER(L2229),(L2229-INDEX('Price Data'!Q:Q,MATCH(TEXT(A2229,"YYYY-MM-DD"),'Price Data'!P:P,0)+1))/INDEX('Price Data'!Q:Q,MATCH(TEXT(A2229,"YYYY-MM-DD"),'Price Data'!P:P,0)+1),""),"")</f>
        <v>1.5384615384615398E-2</v>
      </c>
      <c r="N2229" s="34">
        <f>IFERROR(INDEX('Price Data'!T:T,MATCH(TEXT(A2229,"YYYY-MM-DD"),'Price Data'!S:S,0)),"")</f>
        <v>1.91</v>
      </c>
      <c r="O2229" s="10" cm="1">
        <f t="array" ref="O2229">IFERROR(IF(ISNUMBER(N2229),(N2229-INDEX('Price Data'!T:T,MATCH(TEXT(A2229,"YYYY-MM-DD"),'Price Data'!S:S,0)+1))/INDEX('Price Data'!T:T,MATCH(TEXT(A2229,"YYYY-MM-DD"),'Price Data'!S:S,0)+1),""),"")</f>
        <v>5.2631578947368472E-3</v>
      </c>
    </row>
    <row r="2230" spans="1:15" x14ac:dyDescent="0.3">
      <c r="A2230" s="8">
        <v>44049</v>
      </c>
      <c r="B2230" s="34">
        <f>IFERROR(INDEX('Price Data'!B:B,MATCH(TEXT(A2230,"YYYY-MM-DD"),'Price Data'!A:A,0)),"")</f>
        <v>19475</v>
      </c>
      <c r="C2230" s="10" cm="1">
        <f t="array" ref="C2230">IFERROR(IF(ISNUMBER(B2230),(B2230-INDEX('Price Data'!B:B,MATCH(TEXT(A2230,"YYYY-MM-DD"),'Price Data'!A:A,0)+1))/INDEX('Price Data'!B:B,MATCH(TEXT(A2230,"YYYY-MM-DD"),'Price Data'!A:A,0)+1),""),"")</f>
        <v>-1.3424518743667679E-2</v>
      </c>
      <c r="D2230" s="34">
        <f>IFERROR(INDEX('Price Data'!E:E,MATCH(TEXT(A2230,"YYYY-MM-DD"),'Price Data'!D:D,0)),"")</f>
        <v>7.77</v>
      </c>
      <c r="E2230" s="10" cm="1">
        <f t="array" ref="E2230">IFERROR(IF(ISNUMBER(D2230),(D2230-INDEX('Price Data'!E:E,MATCH(TEXT(A2230,"YYYY-MM-DD"),'Price Data'!D:D,0)+1))/INDEX('Price Data'!E:E,MATCH(TEXT(A2230,"YYYY-MM-DD"),'Price Data'!D:D,0)+1),""),"")</f>
        <v>-3.8366336633663428E-2</v>
      </c>
      <c r="F2230" s="34">
        <f>IFERROR(INDEX('Price Data'!H:H,MATCH(TEXT(A2230,"YYYY-MM-DD"),'Price Data'!G:G,0)),"")</f>
        <v>155.699997</v>
      </c>
      <c r="G2230" s="10" cm="1">
        <f t="array" ref="G2230">IFERROR(IF(ISNUMBER(F2230),(F2230-INDEX('Price Data'!H:H,MATCH(TEXT(A2230,"YYYY-MM-DD"),'Price Data'!G:G,0)+1))/INDEX('Price Data'!H:H,MATCH(TEXT(A2230,"YYYY-MM-DD"),'Price Data'!G:G,0)+1),""),"")</f>
        <v>7.7669708737863833E-3</v>
      </c>
      <c r="H2230" s="34">
        <f>IFERROR(INDEX('Price Data'!K:K,MATCH(TEXT(A2230,"YYYY-MM-DD"),'Price Data'!J:J,0)),"")</f>
        <v>1.81</v>
      </c>
      <c r="I2230" s="10" cm="1">
        <f t="array" ref="I2230">IFERROR(IF(ISNUMBER(H2230),(H2230-INDEX('Price Data'!K:K,MATCH(TEXT(A2230,"YYYY-MM-DD"),'Price Data'!J:J,0)+1))/INDEX('Price Data'!K:K,MATCH(TEXT(A2230,"YYYY-MM-DD"),'Price Data'!J:J,0)+1),""),"")</f>
        <v>-1.0928961748633888E-2</v>
      </c>
      <c r="J2230" s="34">
        <f>IFERROR(INDEX('Price Data'!N:N,MATCH(TEXT(A2230,"YYYY-MM-DD"),'Price Data'!M:M,0)),"")</f>
        <v>1.5</v>
      </c>
      <c r="K2230" s="10" cm="1">
        <f t="array" ref="K2230">IFERROR(IF(ISNUMBER(J2230),(J2230-INDEX('Price Data'!N:N,MATCH(TEXT(A2230,"YYYY-MM-DD"),'Price Data'!M:M,0)+1))/INDEX('Price Data'!N:N,MATCH(TEXT(A2230,"YYYY-MM-DD"),'Price Data'!M:M,0)+1),""),"")</f>
        <v>2.0408163265306142E-2</v>
      </c>
      <c r="L2230" s="34">
        <f>IFERROR(INDEX('Price Data'!Q:Q,MATCH(TEXT(A2230,"YYYY-MM-DD"),'Price Data'!P:P,0)),"")</f>
        <v>1.3</v>
      </c>
      <c r="M2230" s="10" cm="1">
        <f t="array" ref="M2230">IFERROR(IF(ISNUMBER(L2230),(L2230-INDEX('Price Data'!Q:Q,MATCH(TEXT(A2230,"YYYY-MM-DD"),'Price Data'!P:P,0)+1))/INDEX('Price Data'!Q:Q,MATCH(TEXT(A2230,"YYYY-MM-DD"),'Price Data'!P:P,0)+1),""),"")</f>
        <v>-1.5151515151515164E-2</v>
      </c>
      <c r="N2230" s="34">
        <f>IFERROR(INDEX('Price Data'!T:T,MATCH(TEXT(A2230,"YYYY-MM-DD"),'Price Data'!S:S,0)),"")</f>
        <v>1.97</v>
      </c>
      <c r="O2230" s="10" cm="1">
        <f t="array" ref="O2230">IFERROR(IF(ISNUMBER(N2230),(N2230-INDEX('Price Data'!T:T,MATCH(TEXT(A2230,"YYYY-MM-DD"),'Price Data'!S:S,0)+1))/INDEX('Price Data'!T:T,MATCH(TEXT(A2230,"YYYY-MM-DD"),'Price Data'!S:S,0)+1),""),"")</f>
        <v>3.1413612565445052E-2</v>
      </c>
    </row>
    <row r="2231" spans="1:15" x14ac:dyDescent="0.3">
      <c r="A2231" s="8">
        <v>44050</v>
      </c>
      <c r="B2231" s="34">
        <f>IFERROR(INDEX('Price Data'!B:B,MATCH(TEXT(A2231,"YYYY-MM-DD"),'Price Data'!A:A,0)),"")</f>
        <v>19516</v>
      </c>
      <c r="C2231" s="10" cm="1">
        <f t="array" ref="C2231">IFERROR(IF(ISNUMBER(B2231),(B2231-INDEX('Price Data'!B:B,MATCH(TEXT(A2231,"YYYY-MM-DD"),'Price Data'!A:A,0)+1))/INDEX('Price Data'!B:B,MATCH(TEXT(A2231,"YYYY-MM-DD"),'Price Data'!A:A,0)+1),""),"")</f>
        <v>2.1052631578947368E-3</v>
      </c>
      <c r="D2231" s="34">
        <f>IFERROR(INDEX('Price Data'!E:E,MATCH(TEXT(A2231,"YYYY-MM-DD"),'Price Data'!D:D,0)),"")</f>
        <v>7.73</v>
      </c>
      <c r="E2231" s="10" cm="1">
        <f t="array" ref="E2231">IFERROR(IF(ISNUMBER(D2231),(D2231-INDEX('Price Data'!E:E,MATCH(TEXT(A2231,"YYYY-MM-DD"),'Price Data'!D:D,0)+1))/INDEX('Price Data'!E:E,MATCH(TEXT(A2231,"YYYY-MM-DD"),'Price Data'!D:D,0)+1),""),"")</f>
        <v>-5.1480051480050385E-3</v>
      </c>
      <c r="F2231" s="34">
        <f>IFERROR(INDEX('Price Data'!H:H,MATCH(TEXT(A2231,"YYYY-MM-DD"),'Price Data'!G:G,0)),"")</f>
        <v>145.60000600000001</v>
      </c>
      <c r="G2231" s="10" cm="1">
        <f t="array" ref="G2231">IFERROR(IF(ISNUMBER(F2231),(F2231-INDEX('Price Data'!H:H,MATCH(TEXT(A2231,"YYYY-MM-DD"),'Price Data'!G:G,0)+1))/INDEX('Price Data'!H:H,MATCH(TEXT(A2231,"YYYY-MM-DD"),'Price Data'!G:G,0)+1),""),"")</f>
        <v>-6.4868279991039363E-2</v>
      </c>
      <c r="H2231" s="34">
        <f>IFERROR(INDEX('Price Data'!K:K,MATCH(TEXT(A2231,"YYYY-MM-DD"),'Price Data'!J:J,0)),"")</f>
        <v>1.81</v>
      </c>
      <c r="I2231" s="10" cm="1">
        <f t="array" ref="I2231">IFERROR(IF(ISNUMBER(H2231),(H2231-INDEX('Price Data'!K:K,MATCH(TEXT(A2231,"YYYY-MM-DD"),'Price Data'!J:J,0)+1))/INDEX('Price Data'!K:K,MATCH(TEXT(A2231,"YYYY-MM-DD"),'Price Data'!J:J,0)+1),""),"")</f>
        <v>0</v>
      </c>
      <c r="J2231" s="34">
        <f>IFERROR(INDEX('Price Data'!N:N,MATCH(TEXT(A2231,"YYYY-MM-DD"),'Price Data'!M:M,0)),"")</f>
        <v>1.47</v>
      </c>
      <c r="K2231" s="10" cm="1">
        <f t="array" ref="K2231">IFERROR(IF(ISNUMBER(J2231),(J2231-INDEX('Price Data'!N:N,MATCH(TEXT(A2231,"YYYY-MM-DD"),'Price Data'!M:M,0)+1))/INDEX('Price Data'!N:N,MATCH(TEXT(A2231,"YYYY-MM-DD"),'Price Data'!M:M,0)+1),""),"")</f>
        <v>-2.0000000000000018E-2</v>
      </c>
      <c r="L2231" s="34">
        <f>IFERROR(INDEX('Price Data'!Q:Q,MATCH(TEXT(A2231,"YYYY-MM-DD"),'Price Data'!P:P,0)),"")</f>
        <v>1.27</v>
      </c>
      <c r="M2231" s="10" cm="1">
        <f t="array" ref="M2231">IFERROR(IF(ISNUMBER(L2231),(L2231-INDEX('Price Data'!Q:Q,MATCH(TEXT(A2231,"YYYY-MM-DD"),'Price Data'!P:P,0)+1))/INDEX('Price Data'!Q:Q,MATCH(TEXT(A2231,"YYYY-MM-DD"),'Price Data'!P:P,0)+1),""),"")</f>
        <v>-2.3076923076923096E-2</v>
      </c>
      <c r="N2231" s="34">
        <f>IFERROR(INDEX('Price Data'!T:T,MATCH(TEXT(A2231,"YYYY-MM-DD"),'Price Data'!S:S,0)),"")</f>
        <v>1.95</v>
      </c>
      <c r="O2231" s="10" cm="1">
        <f t="array" ref="O2231">IFERROR(IF(ISNUMBER(N2231),(N2231-INDEX('Price Data'!T:T,MATCH(TEXT(A2231,"YYYY-MM-DD"),'Price Data'!S:S,0)+1))/INDEX('Price Data'!T:T,MATCH(TEXT(A2231,"YYYY-MM-DD"),'Price Data'!S:S,0)+1),""),"")</f>
        <v>-1.01522842639594E-2</v>
      </c>
    </row>
    <row r="2232" spans="1:15" x14ac:dyDescent="0.3">
      <c r="A2232" s="8">
        <v>44051</v>
      </c>
      <c r="B2232" s="34" t="str">
        <f>IFERROR(INDEX('Price Data'!B:B,MATCH(TEXT(A2232,"YYYY-MM-DD"),'Price Data'!A:A,0)),"")</f>
        <v/>
      </c>
      <c r="C2232" s="10" t="str" cm="1">
        <f t="array" ref="C2232">IFERROR(IF(ISNUMBER(B2232),(B2232-INDEX('Price Data'!B:B,MATCH(TEXT(A2232,"YYYY-MM-DD"),'Price Data'!A:A,0)+1))/INDEX('Price Data'!B:B,MATCH(TEXT(A2232,"YYYY-MM-DD"),'Price Data'!A:A,0)+1),""),"")</f>
        <v/>
      </c>
      <c r="D2232" s="34" t="str">
        <f>IFERROR(INDEX('Price Data'!E:E,MATCH(TEXT(A2232,"YYYY-MM-DD"),'Price Data'!D:D,0)),"")</f>
        <v/>
      </c>
      <c r="E2232" s="10" t="str" cm="1">
        <f t="array" ref="E2232">IFERROR(IF(ISNUMBER(D2232),(D2232-INDEX('Price Data'!E:E,MATCH(TEXT(A2232,"YYYY-MM-DD"),'Price Data'!D:D,0)+1))/INDEX('Price Data'!E:E,MATCH(TEXT(A2232,"YYYY-MM-DD"),'Price Data'!D:D,0)+1),""),"")</f>
        <v/>
      </c>
      <c r="F2232" s="34" t="str">
        <f>IFERROR(INDEX('Price Data'!H:H,MATCH(TEXT(A2232,"YYYY-MM-DD"),'Price Data'!G:G,0)),"")</f>
        <v/>
      </c>
      <c r="G2232" s="10" t="str" cm="1">
        <f t="array" ref="G2232">IFERROR(IF(ISNUMBER(F2232),(F2232-INDEX('Price Data'!H:H,MATCH(TEXT(A2232,"YYYY-MM-DD"),'Price Data'!G:G,0)+1))/INDEX('Price Data'!H:H,MATCH(TEXT(A2232,"YYYY-MM-DD"),'Price Data'!G:G,0)+1),""),"")</f>
        <v/>
      </c>
      <c r="H2232" s="34" t="str">
        <f>IFERROR(INDEX('Price Data'!K:K,MATCH(TEXT(A2232,"YYYY-MM-DD"),'Price Data'!J:J,0)),"")</f>
        <v/>
      </c>
      <c r="I2232" s="10" t="str" cm="1">
        <f t="array" ref="I2232">IFERROR(IF(ISNUMBER(H2232),(H2232-INDEX('Price Data'!K:K,MATCH(TEXT(A2232,"YYYY-MM-DD"),'Price Data'!J:J,0)+1))/INDEX('Price Data'!K:K,MATCH(TEXT(A2232,"YYYY-MM-DD"),'Price Data'!J:J,0)+1),""),"")</f>
        <v/>
      </c>
      <c r="J2232" s="34" t="str">
        <f>IFERROR(INDEX('Price Data'!N:N,MATCH(TEXT(A2232,"YYYY-MM-DD"),'Price Data'!M:M,0)),"")</f>
        <v/>
      </c>
      <c r="K2232" s="10" t="str" cm="1">
        <f t="array" ref="K2232">IFERROR(IF(ISNUMBER(J2232),(J2232-INDEX('Price Data'!N:N,MATCH(TEXT(A2232,"YYYY-MM-DD"),'Price Data'!M:M,0)+1))/INDEX('Price Data'!N:N,MATCH(TEXT(A2232,"YYYY-MM-DD"),'Price Data'!M:M,0)+1),""),"")</f>
        <v/>
      </c>
      <c r="L2232" s="34" t="str">
        <f>IFERROR(INDEX('Price Data'!Q:Q,MATCH(TEXT(A2232,"YYYY-MM-DD"),'Price Data'!P:P,0)),"")</f>
        <v/>
      </c>
      <c r="M2232" s="10" t="str" cm="1">
        <f t="array" ref="M2232">IFERROR(IF(ISNUMBER(L2232),(L2232-INDEX('Price Data'!Q:Q,MATCH(TEXT(A2232,"YYYY-MM-DD"),'Price Data'!P:P,0)+1))/INDEX('Price Data'!Q:Q,MATCH(TEXT(A2232,"YYYY-MM-DD"),'Price Data'!P:P,0)+1),""),"")</f>
        <v/>
      </c>
      <c r="N2232" s="34" t="str">
        <f>IFERROR(INDEX('Price Data'!T:T,MATCH(TEXT(A2232,"YYYY-MM-DD"),'Price Data'!S:S,0)),"")</f>
        <v/>
      </c>
      <c r="O2232" s="10" t="str" cm="1">
        <f t="array" ref="O2232">IFERROR(IF(ISNUMBER(N2232),(N2232-INDEX('Price Data'!T:T,MATCH(TEXT(A2232,"YYYY-MM-DD"),'Price Data'!S:S,0)+1))/INDEX('Price Data'!T:T,MATCH(TEXT(A2232,"YYYY-MM-DD"),'Price Data'!S:S,0)+1),""),"")</f>
        <v/>
      </c>
    </row>
    <row r="2233" spans="1:15" x14ac:dyDescent="0.3">
      <c r="A2233" s="8">
        <v>44052</v>
      </c>
      <c r="B2233" s="34" t="str">
        <f>IFERROR(INDEX('Price Data'!B:B,MATCH(TEXT(A2233,"YYYY-MM-DD"),'Price Data'!A:A,0)),"")</f>
        <v/>
      </c>
      <c r="C2233" s="10" t="str" cm="1">
        <f t="array" ref="C2233">IFERROR(IF(ISNUMBER(B2233),(B2233-INDEX('Price Data'!B:B,MATCH(TEXT(A2233,"YYYY-MM-DD"),'Price Data'!A:A,0)+1))/INDEX('Price Data'!B:B,MATCH(TEXT(A2233,"YYYY-MM-DD"),'Price Data'!A:A,0)+1),""),"")</f>
        <v/>
      </c>
      <c r="D2233" s="34" t="str">
        <f>IFERROR(INDEX('Price Data'!E:E,MATCH(TEXT(A2233,"YYYY-MM-DD"),'Price Data'!D:D,0)),"")</f>
        <v/>
      </c>
      <c r="E2233" s="10" t="str" cm="1">
        <f t="array" ref="E2233">IFERROR(IF(ISNUMBER(D2233),(D2233-INDEX('Price Data'!E:E,MATCH(TEXT(A2233,"YYYY-MM-DD"),'Price Data'!D:D,0)+1))/INDEX('Price Data'!E:E,MATCH(TEXT(A2233,"YYYY-MM-DD"),'Price Data'!D:D,0)+1),""),"")</f>
        <v/>
      </c>
      <c r="F2233" s="34" t="str">
        <f>IFERROR(INDEX('Price Data'!H:H,MATCH(TEXT(A2233,"YYYY-MM-DD"),'Price Data'!G:G,0)),"")</f>
        <v/>
      </c>
      <c r="G2233" s="10" t="str" cm="1">
        <f t="array" ref="G2233">IFERROR(IF(ISNUMBER(F2233),(F2233-INDEX('Price Data'!H:H,MATCH(TEXT(A2233,"YYYY-MM-DD"),'Price Data'!G:G,0)+1))/INDEX('Price Data'!H:H,MATCH(TEXT(A2233,"YYYY-MM-DD"),'Price Data'!G:G,0)+1),""),"")</f>
        <v/>
      </c>
      <c r="H2233" s="34" t="str">
        <f>IFERROR(INDEX('Price Data'!K:K,MATCH(TEXT(A2233,"YYYY-MM-DD"),'Price Data'!J:J,0)),"")</f>
        <v/>
      </c>
      <c r="I2233" s="10" t="str" cm="1">
        <f t="array" ref="I2233">IFERROR(IF(ISNUMBER(H2233),(H2233-INDEX('Price Data'!K:K,MATCH(TEXT(A2233,"YYYY-MM-DD"),'Price Data'!J:J,0)+1))/INDEX('Price Data'!K:K,MATCH(TEXT(A2233,"YYYY-MM-DD"),'Price Data'!J:J,0)+1),""),"")</f>
        <v/>
      </c>
      <c r="J2233" s="34" t="str">
        <f>IFERROR(INDEX('Price Data'!N:N,MATCH(TEXT(A2233,"YYYY-MM-DD"),'Price Data'!M:M,0)),"")</f>
        <v/>
      </c>
      <c r="K2233" s="10" t="str" cm="1">
        <f t="array" ref="K2233">IFERROR(IF(ISNUMBER(J2233),(J2233-INDEX('Price Data'!N:N,MATCH(TEXT(A2233,"YYYY-MM-DD"),'Price Data'!M:M,0)+1))/INDEX('Price Data'!N:N,MATCH(TEXT(A2233,"YYYY-MM-DD"),'Price Data'!M:M,0)+1),""),"")</f>
        <v/>
      </c>
      <c r="L2233" s="34" t="str">
        <f>IFERROR(INDEX('Price Data'!Q:Q,MATCH(TEXT(A2233,"YYYY-MM-DD"),'Price Data'!P:P,0)),"")</f>
        <v/>
      </c>
      <c r="M2233" s="10" t="str" cm="1">
        <f t="array" ref="M2233">IFERROR(IF(ISNUMBER(L2233),(L2233-INDEX('Price Data'!Q:Q,MATCH(TEXT(A2233,"YYYY-MM-DD"),'Price Data'!P:P,0)+1))/INDEX('Price Data'!Q:Q,MATCH(TEXT(A2233,"YYYY-MM-DD"),'Price Data'!P:P,0)+1),""),"")</f>
        <v/>
      </c>
      <c r="N2233" s="34" t="str">
        <f>IFERROR(INDEX('Price Data'!T:T,MATCH(TEXT(A2233,"YYYY-MM-DD"),'Price Data'!S:S,0)),"")</f>
        <v/>
      </c>
      <c r="O2233" s="10" t="str" cm="1">
        <f t="array" ref="O2233">IFERROR(IF(ISNUMBER(N2233),(N2233-INDEX('Price Data'!T:T,MATCH(TEXT(A2233,"YYYY-MM-DD"),'Price Data'!S:S,0)+1))/INDEX('Price Data'!T:T,MATCH(TEXT(A2233,"YYYY-MM-DD"),'Price Data'!S:S,0)+1),""),"")</f>
        <v/>
      </c>
    </row>
    <row r="2234" spans="1:15" x14ac:dyDescent="0.3">
      <c r="A2234" s="8">
        <v>44053</v>
      </c>
      <c r="B2234" s="34">
        <f>IFERROR(INDEX('Price Data'!B:B,MATCH(TEXT(A2234,"YYYY-MM-DD"),'Price Data'!A:A,0)),"")</f>
        <v>19652</v>
      </c>
      <c r="C2234" s="10" cm="1">
        <f t="array" ref="C2234">IFERROR(IF(ISNUMBER(B2234),(B2234-INDEX('Price Data'!B:B,MATCH(TEXT(A2234,"YYYY-MM-DD"),'Price Data'!A:A,0)+1))/INDEX('Price Data'!B:B,MATCH(TEXT(A2234,"YYYY-MM-DD"),'Price Data'!A:A,0)+1),""),"")</f>
        <v>6.9686411149825784E-3</v>
      </c>
      <c r="D2234" s="34">
        <f>IFERROR(INDEX('Price Data'!E:E,MATCH(TEXT(A2234,"YYYY-MM-DD"),'Price Data'!D:D,0)),"")</f>
        <v>7.87</v>
      </c>
      <c r="E2234" s="10" cm="1">
        <f t="array" ref="E2234">IFERROR(IF(ISNUMBER(D2234),(D2234-INDEX('Price Data'!E:E,MATCH(TEXT(A2234,"YYYY-MM-DD"),'Price Data'!D:D,0)+1))/INDEX('Price Data'!E:E,MATCH(TEXT(A2234,"YYYY-MM-DD"),'Price Data'!D:D,0)+1),""),"")</f>
        <v>1.8111254851228935E-2</v>
      </c>
      <c r="F2234" s="34">
        <f>IFERROR(INDEX('Price Data'!H:H,MATCH(TEXT(A2234,"YYYY-MM-DD"),'Price Data'!G:G,0)),"")</f>
        <v>146.699997</v>
      </c>
      <c r="G2234" s="10" cm="1">
        <f t="array" ref="G2234">IFERROR(IF(ISNUMBER(F2234),(F2234-INDEX('Price Data'!H:H,MATCH(TEXT(A2234,"YYYY-MM-DD"),'Price Data'!G:G,0)+1))/INDEX('Price Data'!H:H,MATCH(TEXT(A2234,"YYYY-MM-DD"),'Price Data'!G:G,0)+1),""),"")</f>
        <v>7.55488293043057E-3</v>
      </c>
      <c r="H2234" s="34">
        <f>IFERROR(INDEX('Price Data'!K:K,MATCH(TEXT(A2234,"YYYY-MM-DD"),'Price Data'!J:J,0)),"")</f>
        <v>1.81</v>
      </c>
      <c r="I2234" s="10" cm="1">
        <f t="array" ref="I2234">IFERROR(IF(ISNUMBER(H2234),(H2234-INDEX('Price Data'!K:K,MATCH(TEXT(A2234,"YYYY-MM-DD"),'Price Data'!J:J,0)+1))/INDEX('Price Data'!K:K,MATCH(TEXT(A2234,"YYYY-MM-DD"),'Price Data'!J:J,0)+1),""),"")</f>
        <v>0</v>
      </c>
      <c r="J2234" s="34">
        <f>IFERROR(INDEX('Price Data'!N:N,MATCH(TEXT(A2234,"YYYY-MM-DD"),'Price Data'!M:M,0)),"")</f>
        <v>1.51</v>
      </c>
      <c r="K2234" s="10" cm="1">
        <f t="array" ref="K2234">IFERROR(IF(ISNUMBER(J2234),(J2234-INDEX('Price Data'!N:N,MATCH(TEXT(A2234,"YYYY-MM-DD"),'Price Data'!M:M,0)+1))/INDEX('Price Data'!N:N,MATCH(TEXT(A2234,"YYYY-MM-DD"),'Price Data'!M:M,0)+1),""),"")</f>
        <v>2.721088435374152E-2</v>
      </c>
      <c r="L2234" s="34">
        <f>IFERROR(INDEX('Price Data'!Q:Q,MATCH(TEXT(A2234,"YYYY-MM-DD"),'Price Data'!P:P,0)),"")</f>
        <v>1.31</v>
      </c>
      <c r="M2234" s="10" cm="1">
        <f t="array" ref="M2234">IFERROR(IF(ISNUMBER(L2234),(L2234-INDEX('Price Data'!Q:Q,MATCH(TEXT(A2234,"YYYY-MM-DD"),'Price Data'!P:P,0)+1))/INDEX('Price Data'!Q:Q,MATCH(TEXT(A2234,"YYYY-MM-DD"),'Price Data'!P:P,0)+1),""),"")</f>
        <v>3.1496062992126012E-2</v>
      </c>
      <c r="N2234" s="34">
        <f>IFERROR(INDEX('Price Data'!T:T,MATCH(TEXT(A2234,"YYYY-MM-DD"),'Price Data'!S:S,0)),"")</f>
        <v>1.97</v>
      </c>
      <c r="O2234" s="10" cm="1">
        <f t="array" ref="O2234">IFERROR(IF(ISNUMBER(N2234),(N2234-INDEX('Price Data'!T:T,MATCH(TEXT(A2234,"YYYY-MM-DD"),'Price Data'!S:S,0)+1))/INDEX('Price Data'!T:T,MATCH(TEXT(A2234,"YYYY-MM-DD"),'Price Data'!S:S,0)+1),""),"")</f>
        <v>1.0256410256410265E-2</v>
      </c>
    </row>
    <row r="2235" spans="1:15" x14ac:dyDescent="0.3">
      <c r="A2235" s="8">
        <v>44054</v>
      </c>
      <c r="B2235" s="34">
        <f>IFERROR(INDEX('Price Data'!B:B,MATCH(TEXT(A2235,"YYYY-MM-DD"),'Price Data'!A:A,0)),"")</f>
        <v>20209</v>
      </c>
      <c r="C2235" s="10" cm="1">
        <f t="array" ref="C2235">IFERROR(IF(ISNUMBER(B2235),(B2235-INDEX('Price Data'!B:B,MATCH(TEXT(A2235,"YYYY-MM-DD"),'Price Data'!A:A,0)+1))/INDEX('Price Data'!B:B,MATCH(TEXT(A2235,"YYYY-MM-DD"),'Price Data'!A:A,0)+1),""),"")</f>
        <v>2.8343171178506005E-2</v>
      </c>
      <c r="D2235" s="34">
        <f>IFERROR(INDEX('Price Data'!E:E,MATCH(TEXT(A2235,"YYYY-MM-DD"),'Price Data'!D:D,0)),"")</f>
        <v>8.25</v>
      </c>
      <c r="E2235" s="10" cm="1">
        <f t="array" ref="E2235">IFERROR(IF(ISNUMBER(D2235),(D2235-INDEX('Price Data'!E:E,MATCH(TEXT(A2235,"YYYY-MM-DD"),'Price Data'!D:D,0)+1))/INDEX('Price Data'!E:E,MATCH(TEXT(A2235,"YYYY-MM-DD"),'Price Data'!D:D,0)+1),""),"")</f>
        <v>4.8284625158830988E-2</v>
      </c>
      <c r="F2235" s="34">
        <f>IFERROR(INDEX('Price Data'!H:H,MATCH(TEXT(A2235,"YYYY-MM-DD"),'Price Data'!G:G,0)),"")</f>
        <v>150</v>
      </c>
      <c r="G2235" s="10" cm="1">
        <f t="array" ref="G2235">IFERROR(IF(ISNUMBER(F2235),(F2235-INDEX('Price Data'!H:H,MATCH(TEXT(A2235,"YYYY-MM-DD"),'Price Data'!G:G,0)+1))/INDEX('Price Data'!H:H,MATCH(TEXT(A2235,"YYYY-MM-DD"),'Price Data'!G:G,0)+1),""),"")</f>
        <v>2.2494908435478727E-2</v>
      </c>
      <c r="H2235" s="34">
        <f>IFERROR(INDEX('Price Data'!K:K,MATCH(TEXT(A2235,"YYYY-MM-DD"),'Price Data'!J:J,0)),"")</f>
        <v>1.86</v>
      </c>
      <c r="I2235" s="10" cm="1">
        <f t="array" ref="I2235">IFERROR(IF(ISNUMBER(H2235),(H2235-INDEX('Price Data'!K:K,MATCH(TEXT(A2235,"YYYY-MM-DD"),'Price Data'!J:J,0)+1))/INDEX('Price Data'!K:K,MATCH(TEXT(A2235,"YYYY-MM-DD"),'Price Data'!J:J,0)+1),""),"")</f>
        <v>2.7624309392265217E-2</v>
      </c>
      <c r="J2235" s="34">
        <f>IFERROR(INDEX('Price Data'!N:N,MATCH(TEXT(A2235,"YYYY-MM-DD"),'Price Data'!M:M,0)),"")</f>
        <v>1.58</v>
      </c>
      <c r="K2235" s="10" cm="1">
        <f t="array" ref="K2235">IFERROR(IF(ISNUMBER(J2235),(J2235-INDEX('Price Data'!N:N,MATCH(TEXT(A2235,"YYYY-MM-DD"),'Price Data'!M:M,0)+1))/INDEX('Price Data'!N:N,MATCH(TEXT(A2235,"YYYY-MM-DD"),'Price Data'!M:M,0)+1),""),"")</f>
        <v>4.6357615894039778E-2</v>
      </c>
      <c r="L2235" s="34">
        <f>IFERROR(INDEX('Price Data'!Q:Q,MATCH(TEXT(A2235,"YYYY-MM-DD"),'Price Data'!P:P,0)),"")</f>
        <v>1.4</v>
      </c>
      <c r="M2235" s="10" cm="1">
        <f t="array" ref="M2235">IFERROR(IF(ISNUMBER(L2235),(L2235-INDEX('Price Data'!Q:Q,MATCH(TEXT(A2235,"YYYY-MM-DD"),'Price Data'!P:P,0)+1))/INDEX('Price Data'!Q:Q,MATCH(TEXT(A2235,"YYYY-MM-DD"),'Price Data'!P:P,0)+1),""),"")</f>
        <v>6.870229007633577E-2</v>
      </c>
      <c r="N2235" s="34">
        <f>IFERROR(INDEX('Price Data'!T:T,MATCH(TEXT(A2235,"YYYY-MM-DD"),'Price Data'!S:S,0)),"")</f>
        <v>2.0099999999999998</v>
      </c>
      <c r="O2235" s="10" cm="1">
        <f t="array" ref="O2235">IFERROR(IF(ISNUMBER(N2235),(N2235-INDEX('Price Data'!T:T,MATCH(TEXT(A2235,"YYYY-MM-DD"),'Price Data'!S:S,0)+1))/INDEX('Price Data'!T:T,MATCH(TEXT(A2235,"YYYY-MM-DD"),'Price Data'!S:S,0)+1),""),"")</f>
        <v>2.0304568527918686E-2</v>
      </c>
    </row>
    <row r="2236" spans="1:15" x14ac:dyDescent="0.3">
      <c r="A2236" s="8">
        <v>44055</v>
      </c>
      <c r="B2236" s="34">
        <f>IFERROR(INDEX('Price Data'!B:B,MATCH(TEXT(A2236,"YYYY-MM-DD"),'Price Data'!A:A,0)),"")</f>
        <v>20437</v>
      </c>
      <c r="C2236" s="10" cm="1">
        <f t="array" ref="C2236">IFERROR(IF(ISNUMBER(B2236),(B2236-INDEX('Price Data'!B:B,MATCH(TEXT(A2236,"YYYY-MM-DD"),'Price Data'!A:A,0)+1))/INDEX('Price Data'!B:B,MATCH(TEXT(A2236,"YYYY-MM-DD"),'Price Data'!A:A,0)+1),""),"")</f>
        <v>1.128210203374734E-2</v>
      </c>
      <c r="D2236" s="34">
        <f>IFERROR(INDEX('Price Data'!E:E,MATCH(TEXT(A2236,"YYYY-MM-DD"),'Price Data'!D:D,0)),"")</f>
        <v>8.36</v>
      </c>
      <c r="E2236" s="10" cm="1">
        <f t="array" ref="E2236">IFERROR(IF(ISNUMBER(D2236),(D2236-INDEX('Price Data'!E:E,MATCH(TEXT(A2236,"YYYY-MM-DD"),'Price Data'!D:D,0)+1))/INDEX('Price Data'!E:E,MATCH(TEXT(A2236,"YYYY-MM-DD"),'Price Data'!D:D,0)+1),""),"")</f>
        <v>1.3333333333333265E-2</v>
      </c>
      <c r="F2236" s="34">
        <f>IFERROR(INDEX('Price Data'!H:H,MATCH(TEXT(A2236,"YYYY-MM-DD"),'Price Data'!G:G,0)),"")</f>
        <v>148.199997</v>
      </c>
      <c r="G2236" s="10" cm="1">
        <f t="array" ref="G2236">IFERROR(IF(ISNUMBER(F2236),(F2236-INDEX('Price Data'!H:H,MATCH(TEXT(A2236,"YYYY-MM-DD"),'Price Data'!G:G,0)+1))/INDEX('Price Data'!H:H,MATCH(TEXT(A2236,"YYYY-MM-DD"),'Price Data'!G:G,0)+1),""),"")</f>
        <v>-1.2000020000000026E-2</v>
      </c>
      <c r="H2236" s="34">
        <f>IFERROR(INDEX('Price Data'!K:K,MATCH(TEXT(A2236,"YYYY-MM-DD"),'Price Data'!J:J,0)),"")</f>
        <v>1.88</v>
      </c>
      <c r="I2236" s="10" cm="1">
        <f t="array" ref="I2236">IFERROR(IF(ISNUMBER(H2236),(H2236-INDEX('Price Data'!K:K,MATCH(TEXT(A2236,"YYYY-MM-DD"),'Price Data'!J:J,0)+1))/INDEX('Price Data'!K:K,MATCH(TEXT(A2236,"YYYY-MM-DD"),'Price Data'!J:J,0)+1),""),"")</f>
        <v>1.0752688172042901E-2</v>
      </c>
      <c r="J2236" s="34">
        <f>IFERROR(INDEX('Price Data'!N:N,MATCH(TEXT(A2236,"YYYY-MM-DD"),'Price Data'!M:M,0)),"")</f>
        <v>1.6</v>
      </c>
      <c r="K2236" s="10" cm="1">
        <f t="array" ref="K2236">IFERROR(IF(ISNUMBER(J2236),(J2236-INDEX('Price Data'!N:N,MATCH(TEXT(A2236,"YYYY-MM-DD"),'Price Data'!M:M,0)+1))/INDEX('Price Data'!N:N,MATCH(TEXT(A2236,"YYYY-MM-DD"),'Price Data'!M:M,0)+1),""),"")</f>
        <v>1.2658227848101276E-2</v>
      </c>
      <c r="L2236" s="34">
        <f>IFERROR(INDEX('Price Data'!Q:Q,MATCH(TEXT(A2236,"YYYY-MM-DD"),'Price Data'!P:P,0)),"")</f>
        <v>1.39</v>
      </c>
      <c r="M2236" s="10" cm="1">
        <f t="array" ref="M2236">IFERROR(IF(ISNUMBER(L2236),(L2236-INDEX('Price Data'!Q:Q,MATCH(TEXT(A2236,"YYYY-MM-DD"),'Price Data'!P:P,0)+1))/INDEX('Price Data'!Q:Q,MATCH(TEXT(A2236,"YYYY-MM-DD"),'Price Data'!P:P,0)+1),""),"")</f>
        <v>-7.1428571428571496E-3</v>
      </c>
      <c r="N2236" s="34">
        <f>IFERROR(INDEX('Price Data'!T:T,MATCH(TEXT(A2236,"YYYY-MM-DD"),'Price Data'!S:S,0)),"")</f>
        <v>2.0099999999999998</v>
      </c>
      <c r="O2236" s="10" cm="1">
        <f t="array" ref="O2236">IFERROR(IF(ISNUMBER(N2236),(N2236-INDEX('Price Data'!T:T,MATCH(TEXT(A2236,"YYYY-MM-DD"),'Price Data'!S:S,0)+1))/INDEX('Price Data'!T:T,MATCH(TEXT(A2236,"YYYY-MM-DD"),'Price Data'!S:S,0)+1),""),"")</f>
        <v>0</v>
      </c>
    </row>
    <row r="2237" spans="1:15" x14ac:dyDescent="0.3">
      <c r="A2237" s="8">
        <v>44056</v>
      </c>
      <c r="B2237" s="34">
        <f>IFERROR(INDEX('Price Data'!B:B,MATCH(TEXT(A2237,"YYYY-MM-DD"),'Price Data'!A:A,0)),"")</f>
        <v>20257</v>
      </c>
      <c r="C2237" s="10" cm="1">
        <f t="array" ref="C2237">IFERROR(IF(ISNUMBER(B2237),(B2237-INDEX('Price Data'!B:B,MATCH(TEXT(A2237,"YYYY-MM-DD"),'Price Data'!A:A,0)+1))/INDEX('Price Data'!B:B,MATCH(TEXT(A2237,"YYYY-MM-DD"),'Price Data'!A:A,0)+1),""),"")</f>
        <v>-8.8075549248911294E-3</v>
      </c>
      <c r="D2237" s="34">
        <f>IFERROR(INDEX('Price Data'!E:E,MATCH(TEXT(A2237,"YYYY-MM-DD"),'Price Data'!D:D,0)),"")</f>
        <v>8.23</v>
      </c>
      <c r="E2237" s="10" cm="1">
        <f t="array" ref="E2237">IFERROR(IF(ISNUMBER(D2237),(D2237-INDEX('Price Data'!E:E,MATCH(TEXT(A2237,"YYYY-MM-DD"),'Price Data'!D:D,0)+1))/INDEX('Price Data'!E:E,MATCH(TEXT(A2237,"YYYY-MM-DD"),'Price Data'!D:D,0)+1),""),"")</f>
        <v>-1.5550239234449642E-2</v>
      </c>
      <c r="F2237" s="34">
        <f>IFERROR(INDEX('Price Data'!H:H,MATCH(TEXT(A2237,"YYYY-MM-DD"),'Price Data'!G:G,0)),"")</f>
        <v>148</v>
      </c>
      <c r="G2237" s="10" cm="1">
        <f t="array" ref="G2237">IFERROR(IF(ISNUMBER(F2237),(F2237-INDEX('Price Data'!H:H,MATCH(TEXT(A2237,"YYYY-MM-DD"),'Price Data'!G:G,0)+1))/INDEX('Price Data'!H:H,MATCH(TEXT(A2237,"YYYY-MM-DD"),'Price Data'!G:G,0)+1),""),"")</f>
        <v>-1.3495074497200982E-3</v>
      </c>
      <c r="H2237" s="34">
        <f>IFERROR(INDEX('Price Data'!K:K,MATCH(TEXT(A2237,"YYYY-MM-DD"),'Price Data'!J:J,0)),"")</f>
        <v>1.87</v>
      </c>
      <c r="I2237" s="10" cm="1">
        <f t="array" ref="I2237">IFERROR(IF(ISNUMBER(H2237),(H2237-INDEX('Price Data'!K:K,MATCH(TEXT(A2237,"YYYY-MM-DD"),'Price Data'!J:J,0)+1))/INDEX('Price Data'!K:K,MATCH(TEXT(A2237,"YYYY-MM-DD"),'Price Data'!J:J,0)+1),""),"")</f>
        <v>-5.3191489361700999E-3</v>
      </c>
      <c r="J2237" s="34">
        <f>IFERROR(INDEX('Price Data'!N:N,MATCH(TEXT(A2237,"YYYY-MM-DD"),'Price Data'!M:M,0)),"")</f>
        <v>1.61</v>
      </c>
      <c r="K2237" s="10" cm="1">
        <f t="array" ref="K2237">IFERROR(IF(ISNUMBER(J2237),(J2237-INDEX('Price Data'!N:N,MATCH(TEXT(A2237,"YYYY-MM-DD"),'Price Data'!M:M,0)+1))/INDEX('Price Data'!N:N,MATCH(TEXT(A2237,"YYYY-MM-DD"),'Price Data'!M:M,0)+1),""),"")</f>
        <v>6.2500000000000056E-3</v>
      </c>
      <c r="L2237" s="34">
        <f>IFERROR(INDEX('Price Data'!Q:Q,MATCH(TEXT(A2237,"YYYY-MM-DD"),'Price Data'!P:P,0)),"")</f>
        <v>1.44</v>
      </c>
      <c r="M2237" s="10" cm="1">
        <f t="array" ref="M2237">IFERROR(IF(ISNUMBER(L2237),(L2237-INDEX('Price Data'!Q:Q,MATCH(TEXT(A2237,"YYYY-MM-DD"),'Price Data'!P:P,0)+1))/INDEX('Price Data'!Q:Q,MATCH(TEXT(A2237,"YYYY-MM-DD"),'Price Data'!P:P,0)+1),""),"")</f>
        <v>3.5971223021582767E-2</v>
      </c>
      <c r="N2237" s="34">
        <f>IFERROR(INDEX('Price Data'!T:T,MATCH(TEXT(A2237,"YYYY-MM-DD"),'Price Data'!S:S,0)),"")</f>
        <v>2.0699999999999998</v>
      </c>
      <c r="O2237" s="10" cm="1">
        <f t="array" ref="O2237">IFERROR(IF(ISNUMBER(N2237),(N2237-INDEX('Price Data'!T:T,MATCH(TEXT(A2237,"YYYY-MM-DD"),'Price Data'!S:S,0)+1))/INDEX('Price Data'!T:T,MATCH(TEXT(A2237,"YYYY-MM-DD"),'Price Data'!S:S,0)+1),""),"")</f>
        <v>2.9850746268656747E-2</v>
      </c>
    </row>
    <row r="2238" spans="1:15" x14ac:dyDescent="0.3">
      <c r="A2238" s="8">
        <v>44057</v>
      </c>
      <c r="B2238" s="34">
        <f>IFERROR(INDEX('Price Data'!B:B,MATCH(TEXT(A2238,"YYYY-MM-DD"),'Price Data'!A:A,0)),"")</f>
        <v>20028</v>
      </c>
      <c r="C2238" s="10" cm="1">
        <f t="array" ref="C2238">IFERROR(IF(ISNUMBER(B2238),(B2238-INDEX('Price Data'!B:B,MATCH(TEXT(A2238,"YYYY-MM-DD"),'Price Data'!A:A,0)+1))/INDEX('Price Data'!B:B,MATCH(TEXT(A2238,"YYYY-MM-DD"),'Price Data'!A:A,0)+1),""),"")</f>
        <v>-1.130473416596732E-2</v>
      </c>
      <c r="D2238" s="34">
        <f>IFERROR(INDEX('Price Data'!E:E,MATCH(TEXT(A2238,"YYYY-MM-DD"),'Price Data'!D:D,0)),"")</f>
        <v>8.26</v>
      </c>
      <c r="E2238" s="10" cm="1">
        <f t="array" ref="E2238">IFERROR(IF(ISNUMBER(D2238),(D2238-INDEX('Price Data'!E:E,MATCH(TEXT(A2238,"YYYY-MM-DD"),'Price Data'!D:D,0)+1))/INDEX('Price Data'!E:E,MATCH(TEXT(A2238,"YYYY-MM-DD"),'Price Data'!D:D,0)+1),""),"")</f>
        <v>3.6452004860266537E-3</v>
      </c>
      <c r="F2238" s="34">
        <f>IFERROR(INDEX('Price Data'!H:H,MATCH(TEXT(A2238,"YYYY-MM-DD"),'Price Data'!G:G,0)),"")</f>
        <v>143</v>
      </c>
      <c r="G2238" s="10" cm="1">
        <f t="array" ref="G2238">IFERROR(IF(ISNUMBER(F2238),(F2238-INDEX('Price Data'!H:H,MATCH(TEXT(A2238,"YYYY-MM-DD"),'Price Data'!G:G,0)+1))/INDEX('Price Data'!H:H,MATCH(TEXT(A2238,"YYYY-MM-DD"),'Price Data'!G:G,0)+1),""),"")</f>
        <v>-3.3783783783783786E-2</v>
      </c>
      <c r="H2238" s="34">
        <f>IFERROR(INDEX('Price Data'!K:K,MATCH(TEXT(A2238,"YYYY-MM-DD"),'Price Data'!J:J,0)),"")</f>
        <v>1.85</v>
      </c>
      <c r="I2238" s="10" cm="1">
        <f t="array" ref="I2238">IFERROR(IF(ISNUMBER(H2238),(H2238-INDEX('Price Data'!K:K,MATCH(TEXT(A2238,"YYYY-MM-DD"),'Price Data'!J:J,0)+1))/INDEX('Price Data'!K:K,MATCH(TEXT(A2238,"YYYY-MM-DD"),'Price Data'!J:J,0)+1),""),"")</f>
        <v>-1.0695187165775409E-2</v>
      </c>
      <c r="J2238" s="34">
        <f>IFERROR(INDEX('Price Data'!N:N,MATCH(TEXT(A2238,"YYYY-MM-DD"),'Price Data'!M:M,0)),"")</f>
        <v>1.58</v>
      </c>
      <c r="K2238" s="10" cm="1">
        <f t="array" ref="K2238">IFERROR(IF(ISNUMBER(J2238),(J2238-INDEX('Price Data'!N:N,MATCH(TEXT(A2238,"YYYY-MM-DD"),'Price Data'!M:M,0)+1))/INDEX('Price Data'!N:N,MATCH(TEXT(A2238,"YYYY-MM-DD"),'Price Data'!M:M,0)+1),""),"")</f>
        <v>-1.8633540372670822E-2</v>
      </c>
      <c r="L2238" s="34">
        <f>IFERROR(INDEX('Price Data'!Q:Q,MATCH(TEXT(A2238,"YYYY-MM-DD"),'Price Data'!P:P,0)),"")</f>
        <v>1.42</v>
      </c>
      <c r="M2238" s="10" cm="1">
        <f t="array" ref="M2238">IFERROR(IF(ISNUMBER(L2238),(L2238-INDEX('Price Data'!Q:Q,MATCH(TEXT(A2238,"YYYY-MM-DD"),'Price Data'!P:P,0)+1))/INDEX('Price Data'!Q:Q,MATCH(TEXT(A2238,"YYYY-MM-DD"),'Price Data'!P:P,0)+1),""),"")</f>
        <v>-1.3888888888888902E-2</v>
      </c>
      <c r="N2238" s="34">
        <f>IFERROR(INDEX('Price Data'!T:T,MATCH(TEXT(A2238,"YYYY-MM-DD"),'Price Data'!S:S,0)),"")</f>
        <v>2.1</v>
      </c>
      <c r="O2238" s="10" cm="1">
        <f t="array" ref="O2238">IFERROR(IF(ISNUMBER(N2238),(N2238-INDEX('Price Data'!T:T,MATCH(TEXT(A2238,"YYYY-MM-DD"),'Price Data'!S:S,0)+1))/INDEX('Price Data'!T:T,MATCH(TEXT(A2238,"YYYY-MM-DD"),'Price Data'!S:S,0)+1),""),"")</f>
        <v>1.4492753623188527E-2</v>
      </c>
    </row>
    <row r="2239" spans="1:15" x14ac:dyDescent="0.3">
      <c r="A2239" s="8">
        <v>44058</v>
      </c>
      <c r="B2239" s="34" t="str">
        <f>IFERROR(INDEX('Price Data'!B:B,MATCH(TEXT(A2239,"YYYY-MM-DD"),'Price Data'!A:A,0)),"")</f>
        <v/>
      </c>
      <c r="C2239" s="10" t="str" cm="1">
        <f t="array" ref="C2239">IFERROR(IF(ISNUMBER(B2239),(B2239-INDEX('Price Data'!B:B,MATCH(TEXT(A2239,"YYYY-MM-DD"),'Price Data'!A:A,0)+1))/INDEX('Price Data'!B:B,MATCH(TEXT(A2239,"YYYY-MM-DD"),'Price Data'!A:A,0)+1),""),"")</f>
        <v/>
      </c>
      <c r="D2239" s="34" t="str">
        <f>IFERROR(INDEX('Price Data'!E:E,MATCH(TEXT(A2239,"YYYY-MM-DD"),'Price Data'!D:D,0)),"")</f>
        <v/>
      </c>
      <c r="E2239" s="10" t="str" cm="1">
        <f t="array" ref="E2239">IFERROR(IF(ISNUMBER(D2239),(D2239-INDEX('Price Data'!E:E,MATCH(TEXT(A2239,"YYYY-MM-DD"),'Price Data'!D:D,0)+1))/INDEX('Price Data'!E:E,MATCH(TEXT(A2239,"YYYY-MM-DD"),'Price Data'!D:D,0)+1),""),"")</f>
        <v/>
      </c>
      <c r="F2239" s="34" t="str">
        <f>IFERROR(INDEX('Price Data'!H:H,MATCH(TEXT(A2239,"YYYY-MM-DD"),'Price Data'!G:G,0)),"")</f>
        <v/>
      </c>
      <c r="G2239" s="10" t="str" cm="1">
        <f t="array" ref="G2239">IFERROR(IF(ISNUMBER(F2239),(F2239-INDEX('Price Data'!H:H,MATCH(TEXT(A2239,"YYYY-MM-DD"),'Price Data'!G:G,0)+1))/INDEX('Price Data'!H:H,MATCH(TEXT(A2239,"YYYY-MM-DD"),'Price Data'!G:G,0)+1),""),"")</f>
        <v/>
      </c>
      <c r="H2239" s="34" t="str">
        <f>IFERROR(INDEX('Price Data'!K:K,MATCH(TEXT(A2239,"YYYY-MM-DD"),'Price Data'!J:J,0)),"")</f>
        <v/>
      </c>
      <c r="I2239" s="10" t="str" cm="1">
        <f t="array" ref="I2239">IFERROR(IF(ISNUMBER(H2239),(H2239-INDEX('Price Data'!K:K,MATCH(TEXT(A2239,"YYYY-MM-DD"),'Price Data'!J:J,0)+1))/INDEX('Price Data'!K:K,MATCH(TEXT(A2239,"YYYY-MM-DD"),'Price Data'!J:J,0)+1),""),"")</f>
        <v/>
      </c>
      <c r="J2239" s="34" t="str">
        <f>IFERROR(INDEX('Price Data'!N:N,MATCH(TEXT(A2239,"YYYY-MM-DD"),'Price Data'!M:M,0)),"")</f>
        <v/>
      </c>
      <c r="K2239" s="10" t="str" cm="1">
        <f t="array" ref="K2239">IFERROR(IF(ISNUMBER(J2239),(J2239-INDEX('Price Data'!N:N,MATCH(TEXT(A2239,"YYYY-MM-DD"),'Price Data'!M:M,0)+1))/INDEX('Price Data'!N:N,MATCH(TEXT(A2239,"YYYY-MM-DD"),'Price Data'!M:M,0)+1),""),"")</f>
        <v/>
      </c>
      <c r="L2239" s="34" t="str">
        <f>IFERROR(INDEX('Price Data'!Q:Q,MATCH(TEXT(A2239,"YYYY-MM-DD"),'Price Data'!P:P,0)),"")</f>
        <v/>
      </c>
      <c r="M2239" s="10" t="str" cm="1">
        <f t="array" ref="M2239">IFERROR(IF(ISNUMBER(L2239),(L2239-INDEX('Price Data'!Q:Q,MATCH(TEXT(A2239,"YYYY-MM-DD"),'Price Data'!P:P,0)+1))/INDEX('Price Data'!Q:Q,MATCH(TEXT(A2239,"YYYY-MM-DD"),'Price Data'!P:P,0)+1),""),"")</f>
        <v/>
      </c>
      <c r="N2239" s="34" t="str">
        <f>IFERROR(INDEX('Price Data'!T:T,MATCH(TEXT(A2239,"YYYY-MM-DD"),'Price Data'!S:S,0)),"")</f>
        <v/>
      </c>
      <c r="O2239" s="10" t="str" cm="1">
        <f t="array" ref="O2239">IFERROR(IF(ISNUMBER(N2239),(N2239-INDEX('Price Data'!T:T,MATCH(TEXT(A2239,"YYYY-MM-DD"),'Price Data'!S:S,0)+1))/INDEX('Price Data'!T:T,MATCH(TEXT(A2239,"YYYY-MM-DD"),'Price Data'!S:S,0)+1),""),"")</f>
        <v/>
      </c>
    </row>
    <row r="2240" spans="1:15" x14ac:dyDescent="0.3">
      <c r="A2240" s="8">
        <v>44059</v>
      </c>
      <c r="B2240" s="34" t="str">
        <f>IFERROR(INDEX('Price Data'!B:B,MATCH(TEXT(A2240,"YYYY-MM-DD"),'Price Data'!A:A,0)),"")</f>
        <v/>
      </c>
      <c r="C2240" s="10" t="str" cm="1">
        <f t="array" ref="C2240">IFERROR(IF(ISNUMBER(B2240),(B2240-INDEX('Price Data'!B:B,MATCH(TEXT(A2240,"YYYY-MM-DD"),'Price Data'!A:A,0)+1))/INDEX('Price Data'!B:B,MATCH(TEXT(A2240,"YYYY-MM-DD"),'Price Data'!A:A,0)+1),""),"")</f>
        <v/>
      </c>
      <c r="D2240" s="34" t="str">
        <f>IFERROR(INDEX('Price Data'!E:E,MATCH(TEXT(A2240,"YYYY-MM-DD"),'Price Data'!D:D,0)),"")</f>
        <v/>
      </c>
      <c r="E2240" s="10" t="str" cm="1">
        <f t="array" ref="E2240">IFERROR(IF(ISNUMBER(D2240),(D2240-INDEX('Price Data'!E:E,MATCH(TEXT(A2240,"YYYY-MM-DD"),'Price Data'!D:D,0)+1))/INDEX('Price Data'!E:E,MATCH(TEXT(A2240,"YYYY-MM-DD"),'Price Data'!D:D,0)+1),""),"")</f>
        <v/>
      </c>
      <c r="F2240" s="34" t="str">
        <f>IFERROR(INDEX('Price Data'!H:H,MATCH(TEXT(A2240,"YYYY-MM-DD"),'Price Data'!G:G,0)),"")</f>
        <v/>
      </c>
      <c r="G2240" s="10" t="str" cm="1">
        <f t="array" ref="G2240">IFERROR(IF(ISNUMBER(F2240),(F2240-INDEX('Price Data'!H:H,MATCH(TEXT(A2240,"YYYY-MM-DD"),'Price Data'!G:G,0)+1))/INDEX('Price Data'!H:H,MATCH(TEXT(A2240,"YYYY-MM-DD"),'Price Data'!G:G,0)+1),""),"")</f>
        <v/>
      </c>
      <c r="H2240" s="34" t="str">
        <f>IFERROR(INDEX('Price Data'!K:K,MATCH(TEXT(A2240,"YYYY-MM-DD"),'Price Data'!J:J,0)),"")</f>
        <v/>
      </c>
      <c r="I2240" s="10" t="str" cm="1">
        <f t="array" ref="I2240">IFERROR(IF(ISNUMBER(H2240),(H2240-INDEX('Price Data'!K:K,MATCH(TEXT(A2240,"YYYY-MM-DD"),'Price Data'!J:J,0)+1))/INDEX('Price Data'!K:K,MATCH(TEXT(A2240,"YYYY-MM-DD"),'Price Data'!J:J,0)+1),""),"")</f>
        <v/>
      </c>
      <c r="J2240" s="34" t="str">
        <f>IFERROR(INDEX('Price Data'!N:N,MATCH(TEXT(A2240,"YYYY-MM-DD"),'Price Data'!M:M,0)),"")</f>
        <v/>
      </c>
      <c r="K2240" s="10" t="str" cm="1">
        <f t="array" ref="K2240">IFERROR(IF(ISNUMBER(J2240),(J2240-INDEX('Price Data'!N:N,MATCH(TEXT(A2240,"YYYY-MM-DD"),'Price Data'!M:M,0)+1))/INDEX('Price Data'!N:N,MATCH(TEXT(A2240,"YYYY-MM-DD"),'Price Data'!M:M,0)+1),""),"")</f>
        <v/>
      </c>
      <c r="L2240" s="34" t="str">
        <f>IFERROR(INDEX('Price Data'!Q:Q,MATCH(TEXT(A2240,"YYYY-MM-DD"),'Price Data'!P:P,0)),"")</f>
        <v/>
      </c>
      <c r="M2240" s="10" t="str" cm="1">
        <f t="array" ref="M2240">IFERROR(IF(ISNUMBER(L2240),(L2240-INDEX('Price Data'!Q:Q,MATCH(TEXT(A2240,"YYYY-MM-DD"),'Price Data'!P:P,0)+1))/INDEX('Price Data'!Q:Q,MATCH(TEXT(A2240,"YYYY-MM-DD"),'Price Data'!P:P,0)+1),""),"")</f>
        <v/>
      </c>
      <c r="N2240" s="34" t="str">
        <f>IFERROR(INDEX('Price Data'!T:T,MATCH(TEXT(A2240,"YYYY-MM-DD"),'Price Data'!S:S,0)),"")</f>
        <v/>
      </c>
      <c r="O2240" s="10" t="str" cm="1">
        <f t="array" ref="O2240">IFERROR(IF(ISNUMBER(N2240),(N2240-INDEX('Price Data'!T:T,MATCH(TEXT(A2240,"YYYY-MM-DD"),'Price Data'!S:S,0)+1))/INDEX('Price Data'!T:T,MATCH(TEXT(A2240,"YYYY-MM-DD"),'Price Data'!S:S,0)+1),""),"")</f>
        <v/>
      </c>
    </row>
    <row r="2241" spans="1:15" x14ac:dyDescent="0.3">
      <c r="A2241" s="8">
        <v>44060</v>
      </c>
      <c r="B2241" s="34">
        <f>IFERROR(INDEX('Price Data'!B:B,MATCH(TEXT(A2241,"YYYY-MM-DD"),'Price Data'!A:A,0)),"")</f>
        <v>19950</v>
      </c>
      <c r="C2241" s="10" cm="1">
        <f t="array" ref="C2241">IFERROR(IF(ISNUMBER(B2241),(B2241-INDEX('Price Data'!B:B,MATCH(TEXT(A2241,"YYYY-MM-DD"),'Price Data'!A:A,0)+1))/INDEX('Price Data'!B:B,MATCH(TEXT(A2241,"YYYY-MM-DD"),'Price Data'!A:A,0)+1),""),"")</f>
        <v>-3.8945476333133613E-3</v>
      </c>
      <c r="D2241" s="34">
        <f>IFERROR(INDEX('Price Data'!E:E,MATCH(TEXT(A2241,"YYYY-MM-DD"),'Price Data'!D:D,0)),"")</f>
        <v>8.14</v>
      </c>
      <c r="E2241" s="10" cm="1">
        <f t="array" ref="E2241">IFERROR(IF(ISNUMBER(D2241),(D2241-INDEX('Price Data'!E:E,MATCH(TEXT(A2241,"YYYY-MM-DD"),'Price Data'!D:D,0)+1))/INDEX('Price Data'!E:E,MATCH(TEXT(A2241,"YYYY-MM-DD"),'Price Data'!D:D,0)+1),""),"")</f>
        <v>-1.4527845036319518E-2</v>
      </c>
      <c r="F2241" s="34">
        <f>IFERROR(INDEX('Price Data'!H:H,MATCH(TEXT(A2241,"YYYY-MM-DD"),'Price Data'!G:G,0)),"")</f>
        <v>141</v>
      </c>
      <c r="G2241" s="10" cm="1">
        <f t="array" ref="G2241">IFERROR(IF(ISNUMBER(F2241),(F2241-INDEX('Price Data'!H:H,MATCH(TEXT(A2241,"YYYY-MM-DD"),'Price Data'!G:G,0)+1))/INDEX('Price Data'!H:H,MATCH(TEXT(A2241,"YYYY-MM-DD"),'Price Data'!G:G,0)+1),""),"")</f>
        <v>-1.3986013986013986E-2</v>
      </c>
      <c r="H2241" s="34">
        <f>IFERROR(INDEX('Price Data'!K:K,MATCH(TEXT(A2241,"YYYY-MM-DD"),'Price Data'!J:J,0)),"")</f>
        <v>1.82</v>
      </c>
      <c r="I2241" s="10" cm="1">
        <f t="array" ref="I2241">IFERROR(IF(ISNUMBER(H2241),(H2241-INDEX('Price Data'!K:K,MATCH(TEXT(A2241,"YYYY-MM-DD"),'Price Data'!J:J,0)+1))/INDEX('Price Data'!K:K,MATCH(TEXT(A2241,"YYYY-MM-DD"),'Price Data'!J:J,0)+1),""),"")</f>
        <v>-1.6216216216216231E-2</v>
      </c>
      <c r="J2241" s="34">
        <f>IFERROR(INDEX('Price Data'!N:N,MATCH(TEXT(A2241,"YYYY-MM-DD"),'Price Data'!M:M,0)),"")</f>
        <v>1.57</v>
      </c>
      <c r="K2241" s="10" cm="1">
        <f t="array" ref="K2241">IFERROR(IF(ISNUMBER(J2241),(J2241-INDEX('Price Data'!N:N,MATCH(TEXT(A2241,"YYYY-MM-DD"),'Price Data'!M:M,0)+1))/INDEX('Price Data'!N:N,MATCH(TEXT(A2241,"YYYY-MM-DD"),'Price Data'!M:M,0)+1),""),"")</f>
        <v>-6.329113924050638E-3</v>
      </c>
      <c r="L2241" s="34">
        <f>IFERROR(INDEX('Price Data'!Q:Q,MATCH(TEXT(A2241,"YYYY-MM-DD"),'Price Data'!P:P,0)),"")</f>
        <v>1.39</v>
      </c>
      <c r="M2241" s="10" cm="1">
        <f t="array" ref="M2241">IFERROR(IF(ISNUMBER(L2241),(L2241-INDEX('Price Data'!Q:Q,MATCH(TEXT(A2241,"YYYY-MM-DD"),'Price Data'!P:P,0)+1))/INDEX('Price Data'!Q:Q,MATCH(TEXT(A2241,"YYYY-MM-DD"),'Price Data'!P:P,0)+1),""),"")</f>
        <v>-2.1126760563380302E-2</v>
      </c>
      <c r="N2241" s="34">
        <f>IFERROR(INDEX('Price Data'!T:T,MATCH(TEXT(A2241,"YYYY-MM-DD"),'Price Data'!S:S,0)),"")</f>
        <v>2.04</v>
      </c>
      <c r="O2241" s="10" cm="1">
        <f t="array" ref="O2241">IFERROR(IF(ISNUMBER(N2241),(N2241-INDEX('Price Data'!T:T,MATCH(TEXT(A2241,"YYYY-MM-DD"),'Price Data'!S:S,0)+1))/INDEX('Price Data'!T:T,MATCH(TEXT(A2241,"YYYY-MM-DD"),'Price Data'!S:S,0)+1),""),"")</f>
        <v>-2.8571428571428595E-2</v>
      </c>
    </row>
    <row r="2242" spans="1:15" x14ac:dyDescent="0.3">
      <c r="A2242" s="8">
        <v>44061</v>
      </c>
      <c r="B2242" s="34">
        <f>IFERROR(INDEX('Price Data'!B:B,MATCH(TEXT(A2242,"YYYY-MM-DD"),'Price Data'!A:A,0)),"")</f>
        <v>19846</v>
      </c>
      <c r="C2242" s="10" cm="1">
        <f t="array" ref="C2242">IFERROR(IF(ISNUMBER(B2242),(B2242-INDEX('Price Data'!B:B,MATCH(TEXT(A2242,"YYYY-MM-DD"),'Price Data'!A:A,0)+1))/INDEX('Price Data'!B:B,MATCH(TEXT(A2242,"YYYY-MM-DD"),'Price Data'!A:A,0)+1),""),"")</f>
        <v>-5.2130325814536338E-3</v>
      </c>
      <c r="D2242" s="34">
        <f>IFERROR(INDEX('Price Data'!E:E,MATCH(TEXT(A2242,"YYYY-MM-DD"),'Price Data'!D:D,0)),"")</f>
        <v>8.16</v>
      </c>
      <c r="E2242" s="10" cm="1">
        <f t="array" ref="E2242">IFERROR(IF(ISNUMBER(D2242),(D2242-INDEX('Price Data'!E:E,MATCH(TEXT(A2242,"YYYY-MM-DD"),'Price Data'!D:D,0)+1))/INDEX('Price Data'!E:E,MATCH(TEXT(A2242,"YYYY-MM-DD"),'Price Data'!D:D,0)+1),""),"")</f>
        <v>2.4570024570024045E-3</v>
      </c>
      <c r="F2242" s="34">
        <f>IFERROR(INDEX('Price Data'!H:H,MATCH(TEXT(A2242,"YYYY-MM-DD"),'Price Data'!G:G,0)),"")</f>
        <v>138.60000600000001</v>
      </c>
      <c r="G2242" s="10" cm="1">
        <f t="array" ref="G2242">IFERROR(IF(ISNUMBER(F2242),(F2242-INDEX('Price Data'!H:H,MATCH(TEXT(A2242,"YYYY-MM-DD"),'Price Data'!G:G,0)+1))/INDEX('Price Data'!H:H,MATCH(TEXT(A2242,"YYYY-MM-DD"),'Price Data'!G:G,0)+1),""),"")</f>
        <v>-1.7021234042553138E-2</v>
      </c>
      <c r="H2242" s="34">
        <f>IFERROR(INDEX('Price Data'!K:K,MATCH(TEXT(A2242,"YYYY-MM-DD"),'Price Data'!J:J,0)),"")</f>
        <v>1.81</v>
      </c>
      <c r="I2242" s="10" cm="1">
        <f t="array" ref="I2242">IFERROR(IF(ISNUMBER(H2242),(H2242-INDEX('Price Data'!K:K,MATCH(TEXT(A2242,"YYYY-MM-DD"),'Price Data'!J:J,0)+1))/INDEX('Price Data'!K:K,MATCH(TEXT(A2242,"YYYY-MM-DD"),'Price Data'!J:J,0)+1),""),"")</f>
        <v>-5.4945054945054993E-3</v>
      </c>
      <c r="J2242" s="34">
        <f>IFERROR(INDEX('Price Data'!N:N,MATCH(TEXT(A2242,"YYYY-MM-DD"),'Price Data'!M:M,0)),"")</f>
        <v>1.57</v>
      </c>
      <c r="K2242" s="10" cm="1">
        <f t="array" ref="K2242">IFERROR(IF(ISNUMBER(J2242),(J2242-INDEX('Price Data'!N:N,MATCH(TEXT(A2242,"YYYY-MM-DD"),'Price Data'!M:M,0)+1))/INDEX('Price Data'!N:N,MATCH(TEXT(A2242,"YYYY-MM-DD"),'Price Data'!M:M,0)+1),""),"")</f>
        <v>0</v>
      </c>
      <c r="L2242" s="34">
        <f>IFERROR(INDEX('Price Data'!Q:Q,MATCH(TEXT(A2242,"YYYY-MM-DD"),'Price Data'!P:P,0)),"")</f>
        <v>1.4</v>
      </c>
      <c r="M2242" s="10" cm="1">
        <f t="array" ref="M2242">IFERROR(IF(ISNUMBER(L2242),(L2242-INDEX('Price Data'!Q:Q,MATCH(TEXT(A2242,"YYYY-MM-DD"),'Price Data'!P:P,0)+1))/INDEX('Price Data'!Q:Q,MATCH(TEXT(A2242,"YYYY-MM-DD"),'Price Data'!P:P,0)+1),""),"")</f>
        <v>7.1942446043165541E-3</v>
      </c>
      <c r="N2242" s="34">
        <f>IFERROR(INDEX('Price Data'!T:T,MATCH(TEXT(A2242,"YYYY-MM-DD"),'Price Data'!S:S,0)),"")</f>
        <v>2.1</v>
      </c>
      <c r="O2242" s="10" cm="1">
        <f t="array" ref="O2242">IFERROR(IF(ISNUMBER(N2242),(N2242-INDEX('Price Data'!T:T,MATCH(TEXT(A2242,"YYYY-MM-DD"),'Price Data'!S:S,0)+1))/INDEX('Price Data'!T:T,MATCH(TEXT(A2242,"YYYY-MM-DD"),'Price Data'!S:S,0)+1),""),"")</f>
        <v>2.9411764705882377E-2</v>
      </c>
    </row>
    <row r="2243" spans="1:15" x14ac:dyDescent="0.3">
      <c r="A2243" s="8">
        <v>44062</v>
      </c>
      <c r="B2243" s="34">
        <f>IFERROR(INDEX('Price Data'!B:B,MATCH(TEXT(A2243,"YYYY-MM-DD"),'Price Data'!A:A,0)),"")</f>
        <v>20055</v>
      </c>
      <c r="C2243" s="10" cm="1">
        <f t="array" ref="C2243">IFERROR(IF(ISNUMBER(B2243),(B2243-INDEX('Price Data'!B:B,MATCH(TEXT(A2243,"YYYY-MM-DD"),'Price Data'!A:A,0)+1))/INDEX('Price Data'!B:B,MATCH(TEXT(A2243,"YYYY-MM-DD"),'Price Data'!A:A,0)+1),""),"")</f>
        <v>1.0531089388289831E-2</v>
      </c>
      <c r="D2243" s="34">
        <f>IFERROR(INDEX('Price Data'!E:E,MATCH(TEXT(A2243,"YYYY-MM-DD"),'Price Data'!D:D,0)),"")</f>
        <v>8.33</v>
      </c>
      <c r="E2243" s="10" cm="1">
        <f t="array" ref="E2243">IFERROR(IF(ISNUMBER(D2243),(D2243-INDEX('Price Data'!E:E,MATCH(TEXT(A2243,"YYYY-MM-DD"),'Price Data'!D:D,0)+1))/INDEX('Price Data'!E:E,MATCH(TEXT(A2243,"YYYY-MM-DD"),'Price Data'!D:D,0)+1),""),"")</f>
        <v>2.0833333333333325E-2</v>
      </c>
      <c r="F2243" s="34">
        <f>IFERROR(INDEX('Price Data'!H:H,MATCH(TEXT(A2243,"YYYY-MM-DD"),'Price Data'!G:G,0)),"")</f>
        <v>146.89999399999999</v>
      </c>
      <c r="G2243" s="10" cm="1">
        <f t="array" ref="G2243">IFERROR(IF(ISNUMBER(F2243),(F2243-INDEX('Price Data'!H:H,MATCH(TEXT(A2243,"YYYY-MM-DD"),'Price Data'!G:G,0)+1))/INDEX('Price Data'!H:H,MATCH(TEXT(A2243,"YYYY-MM-DD"),'Price Data'!G:G,0)+1),""),"")</f>
        <v>5.9884470712071862E-2</v>
      </c>
      <c r="H2243" s="34">
        <f>IFERROR(INDEX('Price Data'!K:K,MATCH(TEXT(A2243,"YYYY-MM-DD"),'Price Data'!J:J,0)),"")</f>
        <v>1.85</v>
      </c>
      <c r="I2243" s="10" cm="1">
        <f t="array" ref="I2243">IFERROR(IF(ISNUMBER(H2243),(H2243-INDEX('Price Data'!K:K,MATCH(TEXT(A2243,"YYYY-MM-DD"),'Price Data'!J:J,0)+1))/INDEX('Price Data'!K:K,MATCH(TEXT(A2243,"YYYY-MM-DD"),'Price Data'!J:J,0)+1),""),"")</f>
        <v>2.2099447513812175E-2</v>
      </c>
      <c r="J2243" s="34">
        <f>IFERROR(INDEX('Price Data'!N:N,MATCH(TEXT(A2243,"YYYY-MM-DD"),'Price Data'!M:M,0)),"")</f>
        <v>1.59</v>
      </c>
      <c r="K2243" s="10" cm="1">
        <f t="array" ref="K2243">IFERROR(IF(ISNUMBER(J2243),(J2243-INDEX('Price Data'!N:N,MATCH(TEXT(A2243,"YYYY-MM-DD"),'Price Data'!M:M,0)+1))/INDEX('Price Data'!N:N,MATCH(TEXT(A2243,"YYYY-MM-DD"),'Price Data'!M:M,0)+1),""),"")</f>
        <v>1.2738853503184724E-2</v>
      </c>
      <c r="L2243" s="34">
        <f>IFERROR(INDEX('Price Data'!Q:Q,MATCH(TEXT(A2243,"YYYY-MM-DD"),'Price Data'!P:P,0)),"")</f>
        <v>1.44</v>
      </c>
      <c r="M2243" s="10" cm="1">
        <f t="array" ref="M2243">IFERROR(IF(ISNUMBER(L2243),(L2243-INDEX('Price Data'!Q:Q,MATCH(TEXT(A2243,"YYYY-MM-DD"),'Price Data'!P:P,0)+1))/INDEX('Price Data'!Q:Q,MATCH(TEXT(A2243,"YYYY-MM-DD"),'Price Data'!P:P,0)+1),""),"")</f>
        <v>2.8571428571428598E-2</v>
      </c>
      <c r="N2243" s="34">
        <f>IFERROR(INDEX('Price Data'!T:T,MATCH(TEXT(A2243,"YYYY-MM-DD"),'Price Data'!S:S,0)),"")</f>
        <v>2.13</v>
      </c>
      <c r="O2243" s="10" cm="1">
        <f t="array" ref="O2243">IFERROR(IF(ISNUMBER(N2243),(N2243-INDEX('Price Data'!T:T,MATCH(TEXT(A2243,"YYYY-MM-DD"),'Price Data'!S:S,0)+1))/INDEX('Price Data'!T:T,MATCH(TEXT(A2243,"YYYY-MM-DD"),'Price Data'!S:S,0)+1),""),"")</f>
        <v>1.4285714285714192E-2</v>
      </c>
    </row>
    <row r="2244" spans="1:15" x14ac:dyDescent="0.3">
      <c r="A2244" s="8">
        <v>44063</v>
      </c>
      <c r="B2244" s="34">
        <f>IFERROR(INDEX('Price Data'!B:B,MATCH(TEXT(A2244,"YYYY-MM-DD"),'Price Data'!A:A,0)),"")</f>
        <v>19767</v>
      </c>
      <c r="C2244" s="10" cm="1">
        <f t="array" ref="C2244">IFERROR(IF(ISNUMBER(B2244),(B2244-INDEX('Price Data'!B:B,MATCH(TEXT(A2244,"YYYY-MM-DD"),'Price Data'!A:A,0)+1))/INDEX('Price Data'!B:B,MATCH(TEXT(A2244,"YYYY-MM-DD"),'Price Data'!A:A,0)+1),""),"")</f>
        <v>-1.4360508601346298E-2</v>
      </c>
      <c r="D2244" s="34">
        <f>IFERROR(INDEX('Price Data'!E:E,MATCH(TEXT(A2244,"YYYY-MM-DD"),'Price Data'!D:D,0)),"")</f>
        <v>8.18</v>
      </c>
      <c r="E2244" s="10" cm="1">
        <f t="array" ref="E2244">IFERROR(IF(ISNUMBER(D2244),(D2244-INDEX('Price Data'!E:E,MATCH(TEXT(A2244,"YYYY-MM-DD"),'Price Data'!D:D,0)+1))/INDEX('Price Data'!E:E,MATCH(TEXT(A2244,"YYYY-MM-DD"),'Price Data'!D:D,0)+1),""),"")</f>
        <v>-1.8007202881152505E-2</v>
      </c>
      <c r="F2244" s="34">
        <f>IFERROR(INDEX('Price Data'!H:H,MATCH(TEXT(A2244,"YYYY-MM-DD"),'Price Data'!G:G,0)),"")</f>
        <v>145.39999399999999</v>
      </c>
      <c r="G2244" s="10" cm="1">
        <f t="array" ref="G2244">IFERROR(IF(ISNUMBER(F2244),(F2244-INDEX('Price Data'!H:H,MATCH(TEXT(A2244,"YYYY-MM-DD"),'Price Data'!G:G,0)+1))/INDEX('Price Data'!H:H,MATCH(TEXT(A2244,"YYYY-MM-DD"),'Price Data'!G:G,0)+1),""),"")</f>
        <v>-1.0211028327203336E-2</v>
      </c>
      <c r="H2244" s="34">
        <f>IFERROR(INDEX('Price Data'!K:K,MATCH(TEXT(A2244,"YYYY-MM-DD"),'Price Data'!J:J,0)),"")</f>
        <v>1.82</v>
      </c>
      <c r="I2244" s="10" cm="1">
        <f t="array" ref="I2244">IFERROR(IF(ISNUMBER(H2244),(H2244-INDEX('Price Data'!K:K,MATCH(TEXT(A2244,"YYYY-MM-DD"),'Price Data'!J:J,0)+1))/INDEX('Price Data'!K:K,MATCH(TEXT(A2244,"YYYY-MM-DD"),'Price Data'!J:J,0)+1),""),"")</f>
        <v>-1.6216216216216231E-2</v>
      </c>
      <c r="J2244" s="34">
        <f>IFERROR(INDEX('Price Data'!N:N,MATCH(TEXT(A2244,"YYYY-MM-DD"),'Price Data'!M:M,0)),"")</f>
        <v>1.56</v>
      </c>
      <c r="K2244" s="10" cm="1">
        <f t="array" ref="K2244">IFERROR(IF(ISNUMBER(J2244),(J2244-INDEX('Price Data'!N:N,MATCH(TEXT(A2244,"YYYY-MM-DD"),'Price Data'!M:M,0)+1))/INDEX('Price Data'!N:N,MATCH(TEXT(A2244,"YYYY-MM-DD"),'Price Data'!M:M,0)+1),""),"")</f>
        <v>-1.8867924528301903E-2</v>
      </c>
      <c r="L2244" s="34">
        <f>IFERROR(INDEX('Price Data'!Q:Q,MATCH(TEXT(A2244,"YYYY-MM-DD"),'Price Data'!P:P,0)),"")</f>
        <v>1.41</v>
      </c>
      <c r="M2244" s="10" cm="1">
        <f t="array" ref="M2244">IFERROR(IF(ISNUMBER(L2244),(L2244-INDEX('Price Data'!Q:Q,MATCH(TEXT(A2244,"YYYY-MM-DD"),'Price Data'!P:P,0)+1))/INDEX('Price Data'!Q:Q,MATCH(TEXT(A2244,"YYYY-MM-DD"),'Price Data'!P:P,0)+1),""),"")</f>
        <v>-2.0833333333333353E-2</v>
      </c>
      <c r="N2244" s="34">
        <f>IFERROR(INDEX('Price Data'!T:T,MATCH(TEXT(A2244,"YYYY-MM-DD"),'Price Data'!S:S,0)),"")</f>
        <v>2.08</v>
      </c>
      <c r="O2244" s="10" cm="1">
        <f t="array" ref="O2244">IFERROR(IF(ISNUMBER(N2244),(N2244-INDEX('Price Data'!T:T,MATCH(TEXT(A2244,"YYYY-MM-DD"),'Price Data'!S:S,0)+1))/INDEX('Price Data'!T:T,MATCH(TEXT(A2244,"YYYY-MM-DD"),'Price Data'!S:S,0)+1),""),"")</f>
        <v>-2.3474178403755788E-2</v>
      </c>
    </row>
    <row r="2245" spans="1:15" x14ac:dyDescent="0.3">
      <c r="A2245" s="8">
        <v>44064</v>
      </c>
      <c r="B2245" s="34">
        <f>IFERROR(INDEX('Price Data'!B:B,MATCH(TEXT(A2245,"YYYY-MM-DD"),'Price Data'!A:A,0)),"")</f>
        <v>19695</v>
      </c>
      <c r="C2245" s="10" cm="1">
        <f t="array" ref="C2245">IFERROR(IF(ISNUMBER(B2245),(B2245-INDEX('Price Data'!B:B,MATCH(TEXT(A2245,"YYYY-MM-DD"),'Price Data'!A:A,0)+1))/INDEX('Price Data'!B:B,MATCH(TEXT(A2245,"YYYY-MM-DD"),'Price Data'!A:A,0)+1),""),"")</f>
        <v>-3.6424343602974654E-3</v>
      </c>
      <c r="D2245" s="34">
        <f>IFERROR(INDEX('Price Data'!E:E,MATCH(TEXT(A2245,"YYYY-MM-DD"),'Price Data'!D:D,0)),"")</f>
        <v>8.1199999999999992</v>
      </c>
      <c r="E2245" s="10" cm="1">
        <f t="array" ref="E2245">IFERROR(IF(ISNUMBER(D2245),(D2245-INDEX('Price Data'!E:E,MATCH(TEXT(A2245,"YYYY-MM-DD"),'Price Data'!D:D,0)+1))/INDEX('Price Data'!E:E,MATCH(TEXT(A2245,"YYYY-MM-DD"),'Price Data'!D:D,0)+1),""),"")</f>
        <v>-7.3349633251834348E-3</v>
      </c>
      <c r="F2245" s="34">
        <f>IFERROR(INDEX('Price Data'!H:H,MATCH(TEXT(A2245,"YYYY-MM-DD"),'Price Data'!G:G,0)),"")</f>
        <v>146.39999399999999</v>
      </c>
      <c r="G2245" s="10" cm="1">
        <f t="array" ref="G2245">IFERROR(IF(ISNUMBER(F2245),(F2245-INDEX('Price Data'!H:H,MATCH(TEXT(A2245,"YYYY-MM-DD"),'Price Data'!G:G,0)+1))/INDEX('Price Data'!H:H,MATCH(TEXT(A2245,"YYYY-MM-DD"),'Price Data'!G:G,0)+1),""),"")</f>
        <v>6.8775793759661367E-3</v>
      </c>
      <c r="H2245" s="34">
        <f>IFERROR(INDEX('Price Data'!K:K,MATCH(TEXT(A2245,"YYYY-MM-DD"),'Price Data'!J:J,0)),"")</f>
        <v>1.81</v>
      </c>
      <c r="I2245" s="10" cm="1">
        <f t="array" ref="I2245">IFERROR(IF(ISNUMBER(H2245),(H2245-INDEX('Price Data'!K:K,MATCH(TEXT(A2245,"YYYY-MM-DD"),'Price Data'!J:J,0)+1))/INDEX('Price Data'!K:K,MATCH(TEXT(A2245,"YYYY-MM-DD"),'Price Data'!J:J,0)+1),""),"")</f>
        <v>-5.4945054945054993E-3</v>
      </c>
      <c r="J2245" s="34">
        <f>IFERROR(INDEX('Price Data'!N:N,MATCH(TEXT(A2245,"YYYY-MM-DD"),'Price Data'!M:M,0)),"")</f>
        <v>1.54</v>
      </c>
      <c r="K2245" s="10" cm="1">
        <f t="array" ref="K2245">IFERROR(IF(ISNUMBER(J2245),(J2245-INDEX('Price Data'!N:N,MATCH(TEXT(A2245,"YYYY-MM-DD"),'Price Data'!M:M,0)+1))/INDEX('Price Data'!N:N,MATCH(TEXT(A2245,"YYYY-MM-DD"),'Price Data'!M:M,0)+1),""),"")</f>
        <v>-1.2820512820512832E-2</v>
      </c>
      <c r="L2245" s="34">
        <f>IFERROR(INDEX('Price Data'!Q:Q,MATCH(TEXT(A2245,"YYYY-MM-DD"),'Price Data'!P:P,0)),"")</f>
        <v>1.41</v>
      </c>
      <c r="M2245" s="10" cm="1">
        <f t="array" ref="M2245">IFERROR(IF(ISNUMBER(L2245),(L2245-INDEX('Price Data'!Q:Q,MATCH(TEXT(A2245,"YYYY-MM-DD"),'Price Data'!P:P,0)+1))/INDEX('Price Data'!Q:Q,MATCH(TEXT(A2245,"YYYY-MM-DD"),'Price Data'!P:P,0)+1),""),"")</f>
        <v>0</v>
      </c>
      <c r="N2245" s="34">
        <f>IFERROR(INDEX('Price Data'!T:T,MATCH(TEXT(A2245,"YYYY-MM-DD"),'Price Data'!S:S,0)),"")</f>
        <v>2.06</v>
      </c>
      <c r="O2245" s="10" cm="1">
        <f t="array" ref="O2245">IFERROR(IF(ISNUMBER(N2245),(N2245-INDEX('Price Data'!T:T,MATCH(TEXT(A2245,"YYYY-MM-DD"),'Price Data'!S:S,0)+1))/INDEX('Price Data'!T:T,MATCH(TEXT(A2245,"YYYY-MM-DD"),'Price Data'!S:S,0)+1),""),"")</f>
        <v>-9.6153846153846229E-3</v>
      </c>
    </row>
    <row r="2246" spans="1:15" x14ac:dyDescent="0.3">
      <c r="A2246" s="8">
        <v>44065</v>
      </c>
      <c r="B2246" s="34" t="str">
        <f>IFERROR(INDEX('Price Data'!B:B,MATCH(TEXT(A2246,"YYYY-MM-DD"),'Price Data'!A:A,0)),"")</f>
        <v/>
      </c>
      <c r="C2246" s="10" t="str" cm="1">
        <f t="array" ref="C2246">IFERROR(IF(ISNUMBER(B2246),(B2246-INDEX('Price Data'!B:B,MATCH(TEXT(A2246,"YYYY-MM-DD"),'Price Data'!A:A,0)+1))/INDEX('Price Data'!B:B,MATCH(TEXT(A2246,"YYYY-MM-DD"),'Price Data'!A:A,0)+1),""),"")</f>
        <v/>
      </c>
      <c r="D2246" s="34" t="str">
        <f>IFERROR(INDEX('Price Data'!E:E,MATCH(TEXT(A2246,"YYYY-MM-DD"),'Price Data'!D:D,0)),"")</f>
        <v/>
      </c>
      <c r="E2246" s="10" t="str" cm="1">
        <f t="array" ref="E2246">IFERROR(IF(ISNUMBER(D2246),(D2246-INDEX('Price Data'!E:E,MATCH(TEXT(A2246,"YYYY-MM-DD"),'Price Data'!D:D,0)+1))/INDEX('Price Data'!E:E,MATCH(TEXT(A2246,"YYYY-MM-DD"),'Price Data'!D:D,0)+1),""),"")</f>
        <v/>
      </c>
      <c r="F2246" s="34" t="str">
        <f>IFERROR(INDEX('Price Data'!H:H,MATCH(TEXT(A2246,"YYYY-MM-DD"),'Price Data'!G:G,0)),"")</f>
        <v/>
      </c>
      <c r="G2246" s="10" t="str" cm="1">
        <f t="array" ref="G2246">IFERROR(IF(ISNUMBER(F2246),(F2246-INDEX('Price Data'!H:H,MATCH(TEXT(A2246,"YYYY-MM-DD"),'Price Data'!G:G,0)+1))/INDEX('Price Data'!H:H,MATCH(TEXT(A2246,"YYYY-MM-DD"),'Price Data'!G:G,0)+1),""),"")</f>
        <v/>
      </c>
      <c r="H2246" s="34" t="str">
        <f>IFERROR(INDEX('Price Data'!K:K,MATCH(TEXT(A2246,"YYYY-MM-DD"),'Price Data'!J:J,0)),"")</f>
        <v/>
      </c>
      <c r="I2246" s="10" t="str" cm="1">
        <f t="array" ref="I2246">IFERROR(IF(ISNUMBER(H2246),(H2246-INDEX('Price Data'!K:K,MATCH(TEXT(A2246,"YYYY-MM-DD"),'Price Data'!J:J,0)+1))/INDEX('Price Data'!K:K,MATCH(TEXT(A2246,"YYYY-MM-DD"),'Price Data'!J:J,0)+1),""),"")</f>
        <v/>
      </c>
      <c r="J2246" s="34" t="str">
        <f>IFERROR(INDEX('Price Data'!N:N,MATCH(TEXT(A2246,"YYYY-MM-DD"),'Price Data'!M:M,0)),"")</f>
        <v/>
      </c>
      <c r="K2246" s="10" t="str" cm="1">
        <f t="array" ref="K2246">IFERROR(IF(ISNUMBER(J2246),(J2246-INDEX('Price Data'!N:N,MATCH(TEXT(A2246,"YYYY-MM-DD"),'Price Data'!M:M,0)+1))/INDEX('Price Data'!N:N,MATCH(TEXT(A2246,"YYYY-MM-DD"),'Price Data'!M:M,0)+1),""),"")</f>
        <v/>
      </c>
      <c r="L2246" s="34" t="str">
        <f>IFERROR(INDEX('Price Data'!Q:Q,MATCH(TEXT(A2246,"YYYY-MM-DD"),'Price Data'!P:P,0)),"")</f>
        <v/>
      </c>
      <c r="M2246" s="10" t="str" cm="1">
        <f t="array" ref="M2246">IFERROR(IF(ISNUMBER(L2246),(L2246-INDEX('Price Data'!Q:Q,MATCH(TEXT(A2246,"YYYY-MM-DD"),'Price Data'!P:P,0)+1))/INDEX('Price Data'!Q:Q,MATCH(TEXT(A2246,"YYYY-MM-DD"),'Price Data'!P:P,0)+1),""),"")</f>
        <v/>
      </c>
      <c r="N2246" s="34" t="str">
        <f>IFERROR(INDEX('Price Data'!T:T,MATCH(TEXT(A2246,"YYYY-MM-DD"),'Price Data'!S:S,0)),"")</f>
        <v/>
      </c>
      <c r="O2246" s="10" t="str" cm="1">
        <f t="array" ref="O2246">IFERROR(IF(ISNUMBER(N2246),(N2246-INDEX('Price Data'!T:T,MATCH(TEXT(A2246,"YYYY-MM-DD"),'Price Data'!S:S,0)+1))/INDEX('Price Data'!T:T,MATCH(TEXT(A2246,"YYYY-MM-DD"),'Price Data'!S:S,0)+1),""),"")</f>
        <v/>
      </c>
    </row>
    <row r="2247" spans="1:15" x14ac:dyDescent="0.3">
      <c r="A2247" s="8">
        <v>44066</v>
      </c>
      <c r="B2247" s="34" t="str">
        <f>IFERROR(INDEX('Price Data'!B:B,MATCH(TEXT(A2247,"YYYY-MM-DD"),'Price Data'!A:A,0)),"")</f>
        <v/>
      </c>
      <c r="C2247" s="10" t="str" cm="1">
        <f t="array" ref="C2247">IFERROR(IF(ISNUMBER(B2247),(B2247-INDEX('Price Data'!B:B,MATCH(TEXT(A2247,"YYYY-MM-DD"),'Price Data'!A:A,0)+1))/INDEX('Price Data'!B:B,MATCH(TEXT(A2247,"YYYY-MM-DD"),'Price Data'!A:A,0)+1),""),"")</f>
        <v/>
      </c>
      <c r="D2247" s="34" t="str">
        <f>IFERROR(INDEX('Price Data'!E:E,MATCH(TEXT(A2247,"YYYY-MM-DD"),'Price Data'!D:D,0)),"")</f>
        <v/>
      </c>
      <c r="E2247" s="10" t="str" cm="1">
        <f t="array" ref="E2247">IFERROR(IF(ISNUMBER(D2247),(D2247-INDEX('Price Data'!E:E,MATCH(TEXT(A2247,"YYYY-MM-DD"),'Price Data'!D:D,0)+1))/INDEX('Price Data'!E:E,MATCH(TEXT(A2247,"YYYY-MM-DD"),'Price Data'!D:D,0)+1),""),"")</f>
        <v/>
      </c>
      <c r="F2247" s="34" t="str">
        <f>IFERROR(INDEX('Price Data'!H:H,MATCH(TEXT(A2247,"YYYY-MM-DD"),'Price Data'!G:G,0)),"")</f>
        <v/>
      </c>
      <c r="G2247" s="10" t="str" cm="1">
        <f t="array" ref="G2247">IFERROR(IF(ISNUMBER(F2247),(F2247-INDEX('Price Data'!H:H,MATCH(TEXT(A2247,"YYYY-MM-DD"),'Price Data'!G:G,0)+1))/INDEX('Price Data'!H:H,MATCH(TEXT(A2247,"YYYY-MM-DD"),'Price Data'!G:G,0)+1),""),"")</f>
        <v/>
      </c>
      <c r="H2247" s="34" t="str">
        <f>IFERROR(INDEX('Price Data'!K:K,MATCH(TEXT(A2247,"YYYY-MM-DD"),'Price Data'!J:J,0)),"")</f>
        <v/>
      </c>
      <c r="I2247" s="10" t="str" cm="1">
        <f t="array" ref="I2247">IFERROR(IF(ISNUMBER(H2247),(H2247-INDEX('Price Data'!K:K,MATCH(TEXT(A2247,"YYYY-MM-DD"),'Price Data'!J:J,0)+1))/INDEX('Price Data'!K:K,MATCH(TEXT(A2247,"YYYY-MM-DD"),'Price Data'!J:J,0)+1),""),"")</f>
        <v/>
      </c>
      <c r="J2247" s="34" t="str">
        <f>IFERROR(INDEX('Price Data'!N:N,MATCH(TEXT(A2247,"YYYY-MM-DD"),'Price Data'!M:M,0)),"")</f>
        <v/>
      </c>
      <c r="K2247" s="10" t="str" cm="1">
        <f t="array" ref="K2247">IFERROR(IF(ISNUMBER(J2247),(J2247-INDEX('Price Data'!N:N,MATCH(TEXT(A2247,"YYYY-MM-DD"),'Price Data'!M:M,0)+1))/INDEX('Price Data'!N:N,MATCH(TEXT(A2247,"YYYY-MM-DD"),'Price Data'!M:M,0)+1),""),"")</f>
        <v/>
      </c>
      <c r="L2247" s="34" t="str">
        <f>IFERROR(INDEX('Price Data'!Q:Q,MATCH(TEXT(A2247,"YYYY-MM-DD"),'Price Data'!P:P,0)),"")</f>
        <v/>
      </c>
      <c r="M2247" s="10" t="str" cm="1">
        <f t="array" ref="M2247">IFERROR(IF(ISNUMBER(L2247),(L2247-INDEX('Price Data'!Q:Q,MATCH(TEXT(A2247,"YYYY-MM-DD"),'Price Data'!P:P,0)+1))/INDEX('Price Data'!Q:Q,MATCH(TEXT(A2247,"YYYY-MM-DD"),'Price Data'!P:P,0)+1),""),"")</f>
        <v/>
      </c>
      <c r="N2247" s="34" t="str">
        <f>IFERROR(INDEX('Price Data'!T:T,MATCH(TEXT(A2247,"YYYY-MM-DD"),'Price Data'!S:S,0)),"")</f>
        <v/>
      </c>
      <c r="O2247" s="10" t="str" cm="1">
        <f t="array" ref="O2247">IFERROR(IF(ISNUMBER(N2247),(N2247-INDEX('Price Data'!T:T,MATCH(TEXT(A2247,"YYYY-MM-DD"),'Price Data'!S:S,0)+1))/INDEX('Price Data'!T:T,MATCH(TEXT(A2247,"YYYY-MM-DD"),'Price Data'!S:S,0)+1),""),"")</f>
        <v/>
      </c>
    </row>
    <row r="2248" spans="1:15" x14ac:dyDescent="0.3">
      <c r="A2248" s="8">
        <v>44067</v>
      </c>
      <c r="B2248" s="34">
        <f>IFERROR(INDEX('Price Data'!B:B,MATCH(TEXT(A2248,"YYYY-MM-DD"),'Price Data'!A:A,0)),"")</f>
        <v>20113</v>
      </c>
      <c r="C2248" s="10" cm="1">
        <f t="array" ref="C2248">IFERROR(IF(ISNUMBER(B2248),(B2248-INDEX('Price Data'!B:B,MATCH(TEXT(A2248,"YYYY-MM-DD"),'Price Data'!A:A,0)+1))/INDEX('Price Data'!B:B,MATCH(TEXT(A2248,"YYYY-MM-DD"),'Price Data'!A:A,0)+1),""),"")</f>
        <v>2.1223660827621223E-2</v>
      </c>
      <c r="D2248" s="34">
        <f>IFERROR(INDEX('Price Data'!E:E,MATCH(TEXT(A2248,"YYYY-MM-DD"),'Price Data'!D:D,0)),"")</f>
        <v>8.3000000000000007</v>
      </c>
      <c r="E2248" s="10" cm="1">
        <f t="array" ref="E2248">IFERROR(IF(ISNUMBER(D2248),(D2248-INDEX('Price Data'!E:E,MATCH(TEXT(A2248,"YYYY-MM-DD"),'Price Data'!D:D,0)+1))/INDEX('Price Data'!E:E,MATCH(TEXT(A2248,"YYYY-MM-DD"),'Price Data'!D:D,0)+1),""),"")</f>
        <v>2.2167487684729249E-2</v>
      </c>
      <c r="F2248" s="34">
        <f>IFERROR(INDEX('Price Data'!H:H,MATCH(TEXT(A2248,"YYYY-MM-DD"),'Price Data'!G:G,0)),"")</f>
        <v>146.699997</v>
      </c>
      <c r="G2248" s="10" cm="1">
        <f t="array" ref="G2248">IFERROR(IF(ISNUMBER(F2248),(F2248-INDEX('Price Data'!H:H,MATCH(TEXT(A2248,"YYYY-MM-DD"),'Price Data'!G:G,0)+1))/INDEX('Price Data'!H:H,MATCH(TEXT(A2248,"YYYY-MM-DD"),'Price Data'!G:G,0)+1),""),"")</f>
        <v>2.0492009036558009E-3</v>
      </c>
      <c r="H2248" s="34">
        <f>IFERROR(INDEX('Price Data'!K:K,MATCH(TEXT(A2248,"YYYY-MM-DD"),'Price Data'!J:J,0)),"")</f>
        <v>1.84</v>
      </c>
      <c r="I2248" s="10" cm="1">
        <f t="array" ref="I2248">IFERROR(IF(ISNUMBER(H2248),(H2248-INDEX('Price Data'!K:K,MATCH(TEXT(A2248,"YYYY-MM-DD"),'Price Data'!J:J,0)+1))/INDEX('Price Data'!K:K,MATCH(TEXT(A2248,"YYYY-MM-DD"),'Price Data'!J:J,0)+1),""),"")</f>
        <v>1.6574585635359129E-2</v>
      </c>
      <c r="J2248" s="34">
        <f>IFERROR(INDEX('Price Data'!N:N,MATCH(TEXT(A2248,"YYYY-MM-DD"),'Price Data'!M:M,0)),"")</f>
        <v>1.58</v>
      </c>
      <c r="K2248" s="10" cm="1">
        <f t="array" ref="K2248">IFERROR(IF(ISNUMBER(J2248),(J2248-INDEX('Price Data'!N:N,MATCH(TEXT(A2248,"YYYY-MM-DD"),'Price Data'!M:M,0)+1))/INDEX('Price Data'!N:N,MATCH(TEXT(A2248,"YYYY-MM-DD"),'Price Data'!M:M,0)+1),""),"")</f>
        <v>2.5974025974025997E-2</v>
      </c>
      <c r="L2248" s="34">
        <f>IFERROR(INDEX('Price Data'!Q:Q,MATCH(TEXT(A2248,"YYYY-MM-DD"),'Price Data'!P:P,0)),"")</f>
        <v>1.44</v>
      </c>
      <c r="M2248" s="10" cm="1">
        <f t="array" ref="M2248">IFERROR(IF(ISNUMBER(L2248),(L2248-INDEX('Price Data'!Q:Q,MATCH(TEXT(A2248,"YYYY-MM-DD"),'Price Data'!P:P,0)+1))/INDEX('Price Data'!Q:Q,MATCH(TEXT(A2248,"YYYY-MM-DD"),'Price Data'!P:P,0)+1),""),"")</f>
        <v>2.1276595744680871E-2</v>
      </c>
      <c r="N2248" s="34">
        <f>IFERROR(INDEX('Price Data'!T:T,MATCH(TEXT(A2248,"YYYY-MM-DD"),'Price Data'!S:S,0)),"")</f>
        <v>2.1</v>
      </c>
      <c r="O2248" s="10" cm="1">
        <f t="array" ref="O2248">IFERROR(IF(ISNUMBER(N2248),(N2248-INDEX('Price Data'!T:T,MATCH(TEXT(A2248,"YYYY-MM-DD"),'Price Data'!S:S,0)+1))/INDEX('Price Data'!T:T,MATCH(TEXT(A2248,"YYYY-MM-DD"),'Price Data'!S:S,0)+1),""),"")</f>
        <v>1.9417475728155355E-2</v>
      </c>
    </row>
    <row r="2249" spans="1:15" x14ac:dyDescent="0.3">
      <c r="A2249" s="8">
        <v>44068</v>
      </c>
      <c r="B2249" s="34">
        <f>IFERROR(INDEX('Price Data'!B:B,MATCH(TEXT(A2249,"YYYY-MM-DD"),'Price Data'!A:A,0)),"")</f>
        <v>20030</v>
      </c>
      <c r="C2249" s="10" cm="1">
        <f t="array" ref="C2249">IFERROR(IF(ISNUMBER(B2249),(B2249-INDEX('Price Data'!B:B,MATCH(TEXT(A2249,"YYYY-MM-DD"),'Price Data'!A:A,0)+1))/INDEX('Price Data'!B:B,MATCH(TEXT(A2249,"YYYY-MM-DD"),'Price Data'!A:A,0)+1),""),"")</f>
        <v>-4.1266842340774625E-3</v>
      </c>
      <c r="D2249" s="34">
        <f>IFERROR(INDEX('Price Data'!E:E,MATCH(TEXT(A2249,"YYYY-MM-DD"),'Price Data'!D:D,0)),"")</f>
        <v>8.25</v>
      </c>
      <c r="E2249" s="10" cm="1">
        <f t="array" ref="E2249">IFERROR(IF(ISNUMBER(D2249),(D2249-INDEX('Price Data'!E:E,MATCH(TEXT(A2249,"YYYY-MM-DD"),'Price Data'!D:D,0)+1))/INDEX('Price Data'!E:E,MATCH(TEXT(A2249,"YYYY-MM-DD"),'Price Data'!D:D,0)+1),""),"")</f>
        <v>-6.024096385542254E-3</v>
      </c>
      <c r="F2249" s="34">
        <f>IFERROR(INDEX('Price Data'!H:H,MATCH(TEXT(A2249,"YYYY-MM-DD"),'Price Data'!G:G,0)),"")</f>
        <v>145.10000600000001</v>
      </c>
      <c r="G2249" s="10" cm="1">
        <f t="array" ref="G2249">IFERROR(IF(ISNUMBER(F2249),(F2249-INDEX('Price Data'!H:H,MATCH(TEXT(A2249,"YYYY-MM-DD"),'Price Data'!G:G,0)+1))/INDEX('Price Data'!H:H,MATCH(TEXT(A2249,"YYYY-MM-DD"),'Price Data'!G:G,0)+1),""),"")</f>
        <v>-1.0906551006950522E-2</v>
      </c>
      <c r="H2249" s="34">
        <f>IFERROR(INDEX('Price Data'!K:K,MATCH(TEXT(A2249,"YYYY-MM-DD"),'Price Data'!J:J,0)),"")</f>
        <v>1.83</v>
      </c>
      <c r="I2249" s="10" cm="1">
        <f t="array" ref="I2249">IFERROR(IF(ISNUMBER(H2249),(H2249-INDEX('Price Data'!K:K,MATCH(TEXT(A2249,"YYYY-MM-DD"),'Price Data'!J:J,0)+1))/INDEX('Price Data'!K:K,MATCH(TEXT(A2249,"YYYY-MM-DD"),'Price Data'!J:J,0)+1),""),"")</f>
        <v>-5.4347826086956564E-3</v>
      </c>
      <c r="J2249" s="34">
        <f>IFERROR(INDEX('Price Data'!N:N,MATCH(TEXT(A2249,"YYYY-MM-DD"),'Price Data'!M:M,0)),"")</f>
        <v>1.59</v>
      </c>
      <c r="K2249" s="10" cm="1">
        <f t="array" ref="K2249">IFERROR(IF(ISNUMBER(J2249),(J2249-INDEX('Price Data'!N:N,MATCH(TEXT(A2249,"YYYY-MM-DD"),'Price Data'!M:M,0)+1))/INDEX('Price Data'!N:N,MATCH(TEXT(A2249,"YYYY-MM-DD"),'Price Data'!M:M,0)+1),""),"")</f>
        <v>6.329113924050638E-3</v>
      </c>
      <c r="L2249" s="34">
        <f>IFERROR(INDEX('Price Data'!Q:Q,MATCH(TEXT(A2249,"YYYY-MM-DD"),'Price Data'!P:P,0)),"")</f>
        <v>1.44</v>
      </c>
      <c r="M2249" s="10" cm="1">
        <f t="array" ref="M2249">IFERROR(IF(ISNUMBER(L2249),(L2249-INDEX('Price Data'!Q:Q,MATCH(TEXT(A2249,"YYYY-MM-DD"),'Price Data'!P:P,0)+1))/INDEX('Price Data'!Q:Q,MATCH(TEXT(A2249,"YYYY-MM-DD"),'Price Data'!P:P,0)+1),""),"")</f>
        <v>0</v>
      </c>
      <c r="N2249" s="34">
        <f>IFERROR(INDEX('Price Data'!T:T,MATCH(TEXT(A2249,"YYYY-MM-DD"),'Price Data'!S:S,0)),"")</f>
        <v>2.0699999999999998</v>
      </c>
      <c r="O2249" s="10" cm="1">
        <f t="array" ref="O2249">IFERROR(IF(ISNUMBER(N2249),(N2249-INDEX('Price Data'!T:T,MATCH(TEXT(A2249,"YYYY-MM-DD"),'Price Data'!S:S,0)+1))/INDEX('Price Data'!T:T,MATCH(TEXT(A2249,"YYYY-MM-DD"),'Price Data'!S:S,0)+1),""),"")</f>
        <v>-1.4285714285714403E-2</v>
      </c>
    </row>
    <row r="2250" spans="1:15" x14ac:dyDescent="0.3">
      <c r="A2250" s="8">
        <v>44069</v>
      </c>
      <c r="B2250" s="34">
        <f>IFERROR(INDEX('Price Data'!B:B,MATCH(TEXT(A2250,"YYYY-MM-DD"),'Price Data'!A:A,0)),"")</f>
        <v>20137</v>
      </c>
      <c r="C2250" s="10" cm="1">
        <f t="array" ref="C2250">IFERROR(IF(ISNUMBER(B2250),(B2250-INDEX('Price Data'!B:B,MATCH(TEXT(A2250,"YYYY-MM-DD"),'Price Data'!A:A,0)+1))/INDEX('Price Data'!B:B,MATCH(TEXT(A2250,"YYYY-MM-DD"),'Price Data'!A:A,0)+1),""),"")</f>
        <v>5.3419870194707942E-3</v>
      </c>
      <c r="D2250" s="34">
        <f>IFERROR(INDEX('Price Data'!E:E,MATCH(TEXT(A2250,"YYYY-MM-DD"),'Price Data'!D:D,0)),"")</f>
        <v>8.32</v>
      </c>
      <c r="E2250" s="10" cm="1">
        <f t="array" ref="E2250">IFERROR(IF(ISNUMBER(D2250),(D2250-INDEX('Price Data'!E:E,MATCH(TEXT(A2250,"YYYY-MM-DD"),'Price Data'!D:D,0)+1))/INDEX('Price Data'!E:E,MATCH(TEXT(A2250,"YYYY-MM-DD"),'Price Data'!D:D,0)+1),""),"")</f>
        <v>8.4848484848485187E-3</v>
      </c>
      <c r="F2250" s="34">
        <f>IFERROR(INDEX('Price Data'!H:H,MATCH(TEXT(A2250,"YYYY-MM-DD"),'Price Data'!G:G,0)),"")</f>
        <v>144.199997</v>
      </c>
      <c r="G2250" s="10" cm="1">
        <f t="array" ref="G2250">IFERROR(IF(ISNUMBER(F2250),(F2250-INDEX('Price Data'!H:H,MATCH(TEXT(A2250,"YYYY-MM-DD"),'Price Data'!G:G,0)+1))/INDEX('Price Data'!H:H,MATCH(TEXT(A2250,"YYYY-MM-DD"),'Price Data'!G:G,0)+1),""),"")</f>
        <v>-6.2026806532317538E-3</v>
      </c>
      <c r="H2250" s="34">
        <f>IFERROR(INDEX('Price Data'!K:K,MATCH(TEXT(A2250,"YYYY-MM-DD"),'Price Data'!J:J,0)),"")</f>
        <v>1.84</v>
      </c>
      <c r="I2250" s="10" cm="1">
        <f t="array" ref="I2250">IFERROR(IF(ISNUMBER(H2250),(H2250-INDEX('Price Data'!K:K,MATCH(TEXT(A2250,"YYYY-MM-DD"),'Price Data'!J:J,0)+1))/INDEX('Price Data'!K:K,MATCH(TEXT(A2250,"YYYY-MM-DD"),'Price Data'!J:J,0)+1),""),"")</f>
        <v>5.4644808743169442E-3</v>
      </c>
      <c r="J2250" s="34">
        <f>IFERROR(INDEX('Price Data'!N:N,MATCH(TEXT(A2250,"YYYY-MM-DD"),'Price Data'!M:M,0)),"")</f>
        <v>1.59</v>
      </c>
      <c r="K2250" s="10" cm="1">
        <f t="array" ref="K2250">IFERROR(IF(ISNUMBER(J2250),(J2250-INDEX('Price Data'!N:N,MATCH(TEXT(A2250,"YYYY-MM-DD"),'Price Data'!M:M,0)+1))/INDEX('Price Data'!N:N,MATCH(TEXT(A2250,"YYYY-MM-DD"),'Price Data'!M:M,0)+1),""),"")</f>
        <v>0</v>
      </c>
      <c r="L2250" s="34">
        <f>IFERROR(INDEX('Price Data'!Q:Q,MATCH(TEXT(A2250,"YYYY-MM-DD"),'Price Data'!P:P,0)),"")</f>
        <v>1.42</v>
      </c>
      <c r="M2250" s="10" cm="1">
        <f t="array" ref="M2250">IFERROR(IF(ISNUMBER(L2250),(L2250-INDEX('Price Data'!Q:Q,MATCH(TEXT(A2250,"YYYY-MM-DD"),'Price Data'!P:P,0)+1))/INDEX('Price Data'!Q:Q,MATCH(TEXT(A2250,"YYYY-MM-DD"),'Price Data'!P:P,0)+1),""),"")</f>
        <v>-1.3888888888888902E-2</v>
      </c>
      <c r="N2250" s="34">
        <f>IFERROR(INDEX('Price Data'!T:T,MATCH(TEXT(A2250,"YYYY-MM-DD"),'Price Data'!S:S,0)),"")</f>
        <v>2.12</v>
      </c>
      <c r="O2250" s="10" cm="1">
        <f t="array" ref="O2250">IFERROR(IF(ISNUMBER(N2250),(N2250-INDEX('Price Data'!T:T,MATCH(TEXT(A2250,"YYYY-MM-DD"),'Price Data'!S:S,0)+1))/INDEX('Price Data'!T:T,MATCH(TEXT(A2250,"YYYY-MM-DD"),'Price Data'!S:S,0)+1),""),"")</f>
        <v>2.4154589371980808E-2</v>
      </c>
    </row>
    <row r="2251" spans="1:15" x14ac:dyDescent="0.3">
      <c r="A2251" s="8">
        <v>44070</v>
      </c>
      <c r="B2251" s="34">
        <f>IFERROR(INDEX('Price Data'!B:B,MATCH(TEXT(A2251,"YYYY-MM-DD"),'Price Data'!A:A,0)),"")</f>
        <v>19847</v>
      </c>
      <c r="C2251" s="10" cm="1">
        <f t="array" ref="C2251">IFERROR(IF(ISNUMBER(B2251),(B2251-INDEX('Price Data'!B:B,MATCH(TEXT(A2251,"YYYY-MM-DD"),'Price Data'!A:A,0)+1))/INDEX('Price Data'!B:B,MATCH(TEXT(A2251,"YYYY-MM-DD"),'Price Data'!A:A,0)+1),""),"")</f>
        <v>-1.4401350747380444E-2</v>
      </c>
      <c r="D2251" s="34">
        <f>IFERROR(INDEX('Price Data'!E:E,MATCH(TEXT(A2251,"YYYY-MM-DD"),'Price Data'!D:D,0)),"")</f>
        <v>8.16</v>
      </c>
      <c r="E2251" s="10" cm="1">
        <f t="array" ref="E2251">IFERROR(IF(ISNUMBER(D2251),(D2251-INDEX('Price Data'!E:E,MATCH(TEXT(A2251,"YYYY-MM-DD"),'Price Data'!D:D,0)+1))/INDEX('Price Data'!E:E,MATCH(TEXT(A2251,"YYYY-MM-DD"),'Price Data'!D:D,0)+1),""),"")</f>
        <v>-1.9230769230769246E-2</v>
      </c>
      <c r="F2251" s="34">
        <f>IFERROR(INDEX('Price Data'!H:H,MATCH(TEXT(A2251,"YYYY-MM-DD"),'Price Data'!G:G,0)),"")</f>
        <v>143.300003</v>
      </c>
      <c r="G2251" s="10" cm="1">
        <f t="array" ref="G2251">IFERROR(IF(ISNUMBER(F2251),(F2251-INDEX('Price Data'!H:H,MATCH(TEXT(A2251,"YYYY-MM-DD"),'Price Data'!G:G,0)+1))/INDEX('Price Data'!H:H,MATCH(TEXT(A2251,"YYYY-MM-DD"),'Price Data'!G:G,0)+1),""),"")</f>
        <v>-6.2412900050198509E-3</v>
      </c>
      <c r="H2251" s="34">
        <f>IFERROR(INDEX('Price Data'!K:K,MATCH(TEXT(A2251,"YYYY-MM-DD"),'Price Data'!J:J,0)),"")</f>
        <v>1.8</v>
      </c>
      <c r="I2251" s="10" cm="1">
        <f t="array" ref="I2251">IFERROR(IF(ISNUMBER(H2251),(H2251-INDEX('Price Data'!K:K,MATCH(TEXT(A2251,"YYYY-MM-DD"),'Price Data'!J:J,0)+1))/INDEX('Price Data'!K:K,MATCH(TEXT(A2251,"YYYY-MM-DD"),'Price Data'!J:J,0)+1),""),"")</f>
        <v>-2.1739130434782625E-2</v>
      </c>
      <c r="J2251" s="34">
        <f>IFERROR(INDEX('Price Data'!N:N,MATCH(TEXT(A2251,"YYYY-MM-DD"),'Price Data'!M:M,0)),"")</f>
        <v>1.58</v>
      </c>
      <c r="K2251" s="10" cm="1">
        <f t="array" ref="K2251">IFERROR(IF(ISNUMBER(J2251),(J2251-INDEX('Price Data'!N:N,MATCH(TEXT(A2251,"YYYY-MM-DD"),'Price Data'!M:M,0)+1))/INDEX('Price Data'!N:N,MATCH(TEXT(A2251,"YYYY-MM-DD"),'Price Data'!M:M,0)+1),""),"")</f>
        <v>-6.2893081761006345E-3</v>
      </c>
      <c r="L2251" s="34">
        <f>IFERROR(INDEX('Price Data'!Q:Q,MATCH(TEXT(A2251,"YYYY-MM-DD"),'Price Data'!P:P,0)),"")</f>
        <v>1.43</v>
      </c>
      <c r="M2251" s="10" cm="1">
        <f t="array" ref="M2251">IFERROR(IF(ISNUMBER(L2251),(L2251-INDEX('Price Data'!Q:Q,MATCH(TEXT(A2251,"YYYY-MM-DD"),'Price Data'!P:P,0)+1))/INDEX('Price Data'!Q:Q,MATCH(TEXT(A2251,"YYYY-MM-DD"),'Price Data'!P:P,0)+1),""),"")</f>
        <v>7.0422535211267668E-3</v>
      </c>
      <c r="N2251" s="34">
        <f>IFERROR(INDEX('Price Data'!T:T,MATCH(TEXT(A2251,"YYYY-MM-DD"),'Price Data'!S:S,0)),"")</f>
        <v>2.09</v>
      </c>
      <c r="O2251" s="10" cm="1">
        <f t="array" ref="O2251">IFERROR(IF(ISNUMBER(N2251),(N2251-INDEX('Price Data'!T:T,MATCH(TEXT(A2251,"YYYY-MM-DD"),'Price Data'!S:S,0)+1))/INDEX('Price Data'!T:T,MATCH(TEXT(A2251,"YYYY-MM-DD"),'Price Data'!S:S,0)+1),""),"")</f>
        <v>-1.4150943396226532E-2</v>
      </c>
    </row>
    <row r="2252" spans="1:15" x14ac:dyDescent="0.3">
      <c r="A2252" s="8">
        <v>44071</v>
      </c>
      <c r="B2252" s="34">
        <f>IFERROR(INDEX('Price Data'!B:B,MATCH(TEXT(A2252,"YYYY-MM-DD"),'Price Data'!A:A,0)),"")</f>
        <v>19841</v>
      </c>
      <c r="C2252" s="10" cm="1">
        <f t="array" ref="C2252">IFERROR(IF(ISNUMBER(B2252),(B2252-INDEX('Price Data'!B:B,MATCH(TEXT(A2252,"YYYY-MM-DD"),'Price Data'!A:A,0)+1))/INDEX('Price Data'!B:B,MATCH(TEXT(A2252,"YYYY-MM-DD"),'Price Data'!A:A,0)+1),""),"")</f>
        <v>-3.0231269209452308E-4</v>
      </c>
      <c r="D2252" s="34">
        <f>IFERROR(INDEX('Price Data'!E:E,MATCH(TEXT(A2252,"YYYY-MM-DD"),'Price Data'!D:D,0)),"")</f>
        <v>8.4499999999999993</v>
      </c>
      <c r="E2252" s="10" cm="1">
        <f t="array" ref="E2252">IFERROR(IF(ISNUMBER(D2252),(D2252-INDEX('Price Data'!E:E,MATCH(TEXT(A2252,"YYYY-MM-DD"),'Price Data'!D:D,0)+1))/INDEX('Price Data'!E:E,MATCH(TEXT(A2252,"YYYY-MM-DD"),'Price Data'!D:D,0)+1),""),"")</f>
        <v>3.5539215686274404E-2</v>
      </c>
      <c r="F2252" s="34">
        <f>IFERROR(INDEX('Price Data'!H:H,MATCH(TEXT(A2252,"YYYY-MM-DD"),'Price Data'!G:G,0)),"")</f>
        <v>147.199997</v>
      </c>
      <c r="G2252" s="10" cm="1">
        <f t="array" ref="G2252">IFERROR(IF(ISNUMBER(F2252),(F2252-INDEX('Price Data'!H:H,MATCH(TEXT(A2252,"YYYY-MM-DD"),'Price Data'!G:G,0)+1))/INDEX('Price Data'!H:H,MATCH(TEXT(A2252,"YYYY-MM-DD"),'Price Data'!G:G,0)+1),""),"")</f>
        <v>2.7215589102255584E-2</v>
      </c>
      <c r="H2252" s="34">
        <f>IFERROR(INDEX('Price Data'!K:K,MATCH(TEXT(A2252,"YYYY-MM-DD"),'Price Data'!J:J,0)),"")</f>
        <v>1.83</v>
      </c>
      <c r="I2252" s="10" cm="1">
        <f t="array" ref="I2252">IFERROR(IF(ISNUMBER(H2252),(H2252-INDEX('Price Data'!K:K,MATCH(TEXT(A2252,"YYYY-MM-DD"),'Price Data'!J:J,0)+1))/INDEX('Price Data'!K:K,MATCH(TEXT(A2252,"YYYY-MM-DD"),'Price Data'!J:J,0)+1),""),"")</f>
        <v>1.666666666666668E-2</v>
      </c>
      <c r="J2252" s="34">
        <f>IFERROR(INDEX('Price Data'!N:N,MATCH(TEXT(A2252,"YYYY-MM-DD"),'Price Data'!M:M,0)),"")</f>
        <v>1.61</v>
      </c>
      <c r="K2252" s="10" cm="1">
        <f t="array" ref="K2252">IFERROR(IF(ISNUMBER(J2252),(J2252-INDEX('Price Data'!N:N,MATCH(TEXT(A2252,"YYYY-MM-DD"),'Price Data'!M:M,0)+1))/INDEX('Price Data'!N:N,MATCH(TEXT(A2252,"YYYY-MM-DD"),'Price Data'!M:M,0)+1),""),"")</f>
        <v>1.8987341772151913E-2</v>
      </c>
      <c r="L2252" s="34">
        <f>IFERROR(INDEX('Price Data'!Q:Q,MATCH(TEXT(A2252,"YYYY-MM-DD"),'Price Data'!P:P,0)),"")</f>
        <v>1.43</v>
      </c>
      <c r="M2252" s="10" cm="1">
        <f t="array" ref="M2252">IFERROR(IF(ISNUMBER(L2252),(L2252-INDEX('Price Data'!Q:Q,MATCH(TEXT(A2252,"YYYY-MM-DD"),'Price Data'!P:P,0)+1))/INDEX('Price Data'!Q:Q,MATCH(TEXT(A2252,"YYYY-MM-DD"),'Price Data'!P:P,0)+1),""),"")</f>
        <v>0</v>
      </c>
      <c r="N2252" s="34">
        <f>IFERROR(INDEX('Price Data'!T:T,MATCH(TEXT(A2252,"YYYY-MM-DD"),'Price Data'!S:S,0)),"")</f>
        <v>2.0499999999999998</v>
      </c>
      <c r="O2252" s="10" cm="1">
        <f t="array" ref="O2252">IFERROR(IF(ISNUMBER(N2252),(N2252-INDEX('Price Data'!T:T,MATCH(TEXT(A2252,"YYYY-MM-DD"),'Price Data'!S:S,0)+1))/INDEX('Price Data'!T:T,MATCH(TEXT(A2252,"YYYY-MM-DD"),'Price Data'!S:S,0)+1),""),"")</f>
        <v>-1.9138755980861261E-2</v>
      </c>
    </row>
    <row r="2253" spans="1:15" x14ac:dyDescent="0.3">
      <c r="A2253" s="8">
        <v>44072</v>
      </c>
      <c r="B2253" s="34" t="str">
        <f>IFERROR(INDEX('Price Data'!B:B,MATCH(TEXT(A2253,"YYYY-MM-DD"),'Price Data'!A:A,0)),"")</f>
        <v/>
      </c>
      <c r="C2253" s="10" t="str" cm="1">
        <f t="array" ref="C2253">IFERROR(IF(ISNUMBER(B2253),(B2253-INDEX('Price Data'!B:B,MATCH(TEXT(A2253,"YYYY-MM-DD"),'Price Data'!A:A,0)+1))/INDEX('Price Data'!B:B,MATCH(TEXT(A2253,"YYYY-MM-DD"),'Price Data'!A:A,0)+1),""),"")</f>
        <v/>
      </c>
      <c r="D2253" s="34" t="str">
        <f>IFERROR(INDEX('Price Data'!E:E,MATCH(TEXT(A2253,"YYYY-MM-DD"),'Price Data'!D:D,0)),"")</f>
        <v/>
      </c>
      <c r="E2253" s="10" t="str" cm="1">
        <f t="array" ref="E2253">IFERROR(IF(ISNUMBER(D2253),(D2253-INDEX('Price Data'!E:E,MATCH(TEXT(A2253,"YYYY-MM-DD"),'Price Data'!D:D,0)+1))/INDEX('Price Data'!E:E,MATCH(TEXT(A2253,"YYYY-MM-DD"),'Price Data'!D:D,0)+1),""),"")</f>
        <v/>
      </c>
      <c r="F2253" s="34" t="str">
        <f>IFERROR(INDEX('Price Data'!H:H,MATCH(TEXT(A2253,"YYYY-MM-DD"),'Price Data'!G:G,0)),"")</f>
        <v/>
      </c>
      <c r="G2253" s="10" t="str" cm="1">
        <f t="array" ref="G2253">IFERROR(IF(ISNUMBER(F2253),(F2253-INDEX('Price Data'!H:H,MATCH(TEXT(A2253,"YYYY-MM-DD"),'Price Data'!G:G,0)+1))/INDEX('Price Data'!H:H,MATCH(TEXT(A2253,"YYYY-MM-DD"),'Price Data'!G:G,0)+1),""),"")</f>
        <v/>
      </c>
      <c r="H2253" s="34" t="str">
        <f>IFERROR(INDEX('Price Data'!K:K,MATCH(TEXT(A2253,"YYYY-MM-DD"),'Price Data'!J:J,0)),"")</f>
        <v/>
      </c>
      <c r="I2253" s="10" t="str" cm="1">
        <f t="array" ref="I2253">IFERROR(IF(ISNUMBER(H2253),(H2253-INDEX('Price Data'!K:K,MATCH(TEXT(A2253,"YYYY-MM-DD"),'Price Data'!J:J,0)+1))/INDEX('Price Data'!K:K,MATCH(TEXT(A2253,"YYYY-MM-DD"),'Price Data'!J:J,0)+1),""),"")</f>
        <v/>
      </c>
      <c r="J2253" s="34" t="str">
        <f>IFERROR(INDEX('Price Data'!N:N,MATCH(TEXT(A2253,"YYYY-MM-DD"),'Price Data'!M:M,0)),"")</f>
        <v/>
      </c>
      <c r="K2253" s="10" t="str" cm="1">
        <f t="array" ref="K2253">IFERROR(IF(ISNUMBER(J2253),(J2253-INDEX('Price Data'!N:N,MATCH(TEXT(A2253,"YYYY-MM-DD"),'Price Data'!M:M,0)+1))/INDEX('Price Data'!N:N,MATCH(TEXT(A2253,"YYYY-MM-DD"),'Price Data'!M:M,0)+1),""),"")</f>
        <v/>
      </c>
      <c r="L2253" s="34" t="str">
        <f>IFERROR(INDEX('Price Data'!Q:Q,MATCH(TEXT(A2253,"YYYY-MM-DD"),'Price Data'!P:P,0)),"")</f>
        <v/>
      </c>
      <c r="M2253" s="10" t="str" cm="1">
        <f t="array" ref="M2253">IFERROR(IF(ISNUMBER(L2253),(L2253-INDEX('Price Data'!Q:Q,MATCH(TEXT(A2253,"YYYY-MM-DD"),'Price Data'!P:P,0)+1))/INDEX('Price Data'!Q:Q,MATCH(TEXT(A2253,"YYYY-MM-DD"),'Price Data'!P:P,0)+1),""),"")</f>
        <v/>
      </c>
      <c r="N2253" s="34" t="str">
        <f>IFERROR(INDEX('Price Data'!T:T,MATCH(TEXT(A2253,"YYYY-MM-DD"),'Price Data'!S:S,0)),"")</f>
        <v/>
      </c>
      <c r="O2253" s="10" t="str" cm="1">
        <f t="array" ref="O2253">IFERROR(IF(ISNUMBER(N2253),(N2253-INDEX('Price Data'!T:T,MATCH(TEXT(A2253,"YYYY-MM-DD"),'Price Data'!S:S,0)+1))/INDEX('Price Data'!T:T,MATCH(TEXT(A2253,"YYYY-MM-DD"),'Price Data'!S:S,0)+1),""),"")</f>
        <v/>
      </c>
    </row>
    <row r="2254" spans="1:15" x14ac:dyDescent="0.3">
      <c r="A2254" s="8">
        <v>44073</v>
      </c>
      <c r="B2254" s="34" t="str">
        <f>IFERROR(INDEX('Price Data'!B:B,MATCH(TEXT(A2254,"YYYY-MM-DD"),'Price Data'!A:A,0)),"")</f>
        <v/>
      </c>
      <c r="C2254" s="10" t="str" cm="1">
        <f t="array" ref="C2254">IFERROR(IF(ISNUMBER(B2254),(B2254-INDEX('Price Data'!B:B,MATCH(TEXT(A2254,"YYYY-MM-DD"),'Price Data'!A:A,0)+1))/INDEX('Price Data'!B:B,MATCH(TEXT(A2254,"YYYY-MM-DD"),'Price Data'!A:A,0)+1),""),"")</f>
        <v/>
      </c>
      <c r="D2254" s="34" t="str">
        <f>IFERROR(INDEX('Price Data'!E:E,MATCH(TEXT(A2254,"YYYY-MM-DD"),'Price Data'!D:D,0)),"")</f>
        <v/>
      </c>
      <c r="E2254" s="10" t="str" cm="1">
        <f t="array" ref="E2254">IFERROR(IF(ISNUMBER(D2254),(D2254-INDEX('Price Data'!E:E,MATCH(TEXT(A2254,"YYYY-MM-DD"),'Price Data'!D:D,0)+1))/INDEX('Price Data'!E:E,MATCH(TEXT(A2254,"YYYY-MM-DD"),'Price Data'!D:D,0)+1),""),"")</f>
        <v/>
      </c>
      <c r="F2254" s="34" t="str">
        <f>IFERROR(INDEX('Price Data'!H:H,MATCH(TEXT(A2254,"YYYY-MM-DD"),'Price Data'!G:G,0)),"")</f>
        <v/>
      </c>
      <c r="G2254" s="10" t="str" cm="1">
        <f t="array" ref="G2254">IFERROR(IF(ISNUMBER(F2254),(F2254-INDEX('Price Data'!H:H,MATCH(TEXT(A2254,"YYYY-MM-DD"),'Price Data'!G:G,0)+1))/INDEX('Price Data'!H:H,MATCH(TEXT(A2254,"YYYY-MM-DD"),'Price Data'!G:G,0)+1),""),"")</f>
        <v/>
      </c>
      <c r="H2254" s="34" t="str">
        <f>IFERROR(INDEX('Price Data'!K:K,MATCH(TEXT(A2254,"YYYY-MM-DD"),'Price Data'!J:J,0)),"")</f>
        <v/>
      </c>
      <c r="I2254" s="10" t="str" cm="1">
        <f t="array" ref="I2254">IFERROR(IF(ISNUMBER(H2254),(H2254-INDEX('Price Data'!K:K,MATCH(TEXT(A2254,"YYYY-MM-DD"),'Price Data'!J:J,0)+1))/INDEX('Price Data'!K:K,MATCH(TEXT(A2254,"YYYY-MM-DD"),'Price Data'!J:J,0)+1),""),"")</f>
        <v/>
      </c>
      <c r="J2254" s="34" t="str">
        <f>IFERROR(INDEX('Price Data'!N:N,MATCH(TEXT(A2254,"YYYY-MM-DD"),'Price Data'!M:M,0)),"")</f>
        <v/>
      </c>
      <c r="K2254" s="10" t="str" cm="1">
        <f t="array" ref="K2254">IFERROR(IF(ISNUMBER(J2254),(J2254-INDEX('Price Data'!N:N,MATCH(TEXT(A2254,"YYYY-MM-DD"),'Price Data'!M:M,0)+1))/INDEX('Price Data'!N:N,MATCH(TEXT(A2254,"YYYY-MM-DD"),'Price Data'!M:M,0)+1),""),"")</f>
        <v/>
      </c>
      <c r="L2254" s="34" t="str">
        <f>IFERROR(INDEX('Price Data'!Q:Q,MATCH(TEXT(A2254,"YYYY-MM-DD"),'Price Data'!P:P,0)),"")</f>
        <v/>
      </c>
      <c r="M2254" s="10" t="str" cm="1">
        <f t="array" ref="M2254">IFERROR(IF(ISNUMBER(L2254),(L2254-INDEX('Price Data'!Q:Q,MATCH(TEXT(A2254,"YYYY-MM-DD"),'Price Data'!P:P,0)+1))/INDEX('Price Data'!Q:Q,MATCH(TEXT(A2254,"YYYY-MM-DD"),'Price Data'!P:P,0)+1),""),"")</f>
        <v/>
      </c>
      <c r="N2254" s="34" t="str">
        <f>IFERROR(INDEX('Price Data'!T:T,MATCH(TEXT(A2254,"YYYY-MM-DD"),'Price Data'!S:S,0)),"")</f>
        <v/>
      </c>
      <c r="O2254" s="10" t="str" cm="1">
        <f t="array" ref="O2254">IFERROR(IF(ISNUMBER(N2254),(N2254-INDEX('Price Data'!T:T,MATCH(TEXT(A2254,"YYYY-MM-DD"),'Price Data'!S:S,0)+1))/INDEX('Price Data'!T:T,MATCH(TEXT(A2254,"YYYY-MM-DD"),'Price Data'!S:S,0)+1),""),"")</f>
        <v/>
      </c>
    </row>
    <row r="2255" spans="1:15" x14ac:dyDescent="0.3">
      <c r="A2255" s="8">
        <v>44074</v>
      </c>
      <c r="B2255" s="34">
        <f>IFERROR(INDEX('Price Data'!B:B,MATCH(TEXT(A2255,"YYYY-MM-DD"),'Price Data'!A:A,0)),"")</f>
        <v>19634</v>
      </c>
      <c r="C2255" s="10" cm="1">
        <f t="array" ref="C2255">IFERROR(IF(ISNUMBER(B2255),(B2255-INDEX('Price Data'!B:B,MATCH(TEXT(A2255,"YYYY-MM-DD"),'Price Data'!A:A,0)+1))/INDEX('Price Data'!B:B,MATCH(TEXT(A2255,"YYYY-MM-DD"),'Price Data'!A:A,0)+1),""),"")</f>
        <v>-1.0432941888009677E-2</v>
      </c>
      <c r="D2255" s="34">
        <f>IFERROR(INDEX('Price Data'!E:E,MATCH(TEXT(A2255,"YYYY-MM-DD"),'Price Data'!D:D,0)),"")</f>
        <v>8.25</v>
      </c>
      <c r="E2255" s="10" cm="1">
        <f t="array" ref="E2255">IFERROR(IF(ISNUMBER(D2255),(D2255-INDEX('Price Data'!E:E,MATCH(TEXT(A2255,"YYYY-MM-DD"),'Price Data'!D:D,0)+1))/INDEX('Price Data'!E:E,MATCH(TEXT(A2255,"YYYY-MM-DD"),'Price Data'!D:D,0)+1),""),"")</f>
        <v>-2.3668639053254354E-2</v>
      </c>
      <c r="F2255" s="34">
        <f>IFERROR(INDEX('Price Data'!H:H,MATCH(TEXT(A2255,"YYYY-MM-DD"),'Price Data'!G:G,0)),"")</f>
        <v>143.300003</v>
      </c>
      <c r="G2255" s="10" cm="1">
        <f t="array" ref="G2255">IFERROR(IF(ISNUMBER(F2255),(F2255-INDEX('Price Data'!H:H,MATCH(TEXT(A2255,"YYYY-MM-DD"),'Price Data'!G:G,0)+1))/INDEX('Price Data'!H:H,MATCH(TEXT(A2255,"YYYY-MM-DD"),'Price Data'!G:G,0)+1),""),"")</f>
        <v>-2.6494524996491627E-2</v>
      </c>
      <c r="H2255" s="34">
        <f>IFERROR(INDEX('Price Data'!K:K,MATCH(TEXT(A2255,"YYYY-MM-DD"),'Price Data'!J:J,0)),"")</f>
        <v>1.81</v>
      </c>
      <c r="I2255" s="10" cm="1">
        <f t="array" ref="I2255">IFERROR(IF(ISNUMBER(H2255),(H2255-INDEX('Price Data'!K:K,MATCH(TEXT(A2255,"YYYY-MM-DD"),'Price Data'!J:J,0)+1))/INDEX('Price Data'!K:K,MATCH(TEXT(A2255,"YYYY-MM-DD"),'Price Data'!J:J,0)+1),""),"")</f>
        <v>-1.0928961748633888E-2</v>
      </c>
      <c r="J2255" s="34">
        <f>IFERROR(INDEX('Price Data'!N:N,MATCH(TEXT(A2255,"YYYY-MM-DD"),'Price Data'!M:M,0)),"")</f>
        <v>1.56</v>
      </c>
      <c r="K2255" s="10" cm="1">
        <f t="array" ref="K2255">IFERROR(IF(ISNUMBER(J2255),(J2255-INDEX('Price Data'!N:N,MATCH(TEXT(A2255,"YYYY-MM-DD"),'Price Data'!M:M,0)+1))/INDEX('Price Data'!N:N,MATCH(TEXT(A2255,"YYYY-MM-DD"),'Price Data'!M:M,0)+1),""),"")</f>
        <v>-3.105590062111804E-2</v>
      </c>
      <c r="L2255" s="34">
        <f>IFERROR(INDEX('Price Data'!Q:Q,MATCH(TEXT(A2255,"YYYY-MM-DD"),'Price Data'!P:P,0)),"")</f>
        <v>1.41</v>
      </c>
      <c r="M2255" s="10" cm="1">
        <f t="array" ref="M2255">IFERROR(IF(ISNUMBER(L2255),(L2255-INDEX('Price Data'!Q:Q,MATCH(TEXT(A2255,"YYYY-MM-DD"),'Price Data'!P:P,0)+1))/INDEX('Price Data'!Q:Q,MATCH(TEXT(A2255,"YYYY-MM-DD"),'Price Data'!P:P,0)+1),""),"")</f>
        <v>-1.3986013986014E-2</v>
      </c>
      <c r="N2255" s="34">
        <f>IFERROR(INDEX('Price Data'!T:T,MATCH(TEXT(A2255,"YYYY-MM-DD"),'Price Data'!S:S,0)),"")</f>
        <v>2.0099999999999998</v>
      </c>
      <c r="O2255" s="10" cm="1">
        <f t="array" ref="O2255">IFERROR(IF(ISNUMBER(N2255),(N2255-INDEX('Price Data'!T:T,MATCH(TEXT(A2255,"YYYY-MM-DD"),'Price Data'!S:S,0)+1))/INDEX('Price Data'!T:T,MATCH(TEXT(A2255,"YYYY-MM-DD"),'Price Data'!S:S,0)+1),""),"")</f>
        <v>-1.9512195121951237E-2</v>
      </c>
    </row>
    <row r="2256" spans="1:15" x14ac:dyDescent="0.3">
      <c r="A2256" s="8">
        <v>44075</v>
      </c>
      <c r="B2256" s="34">
        <f>IFERROR(INDEX('Price Data'!B:B,MATCH(TEXT(A2256,"YYYY-MM-DD"),'Price Data'!A:A,0)),"")</f>
        <v>19595</v>
      </c>
      <c r="C2256" s="10" cm="1">
        <f t="array" ref="C2256">IFERROR(IF(ISNUMBER(B2256),(B2256-INDEX('Price Data'!B:B,MATCH(TEXT(A2256,"YYYY-MM-DD"),'Price Data'!A:A,0)+1))/INDEX('Price Data'!B:B,MATCH(TEXT(A2256,"YYYY-MM-DD"),'Price Data'!A:A,0)+1),""),"")</f>
        <v>-1.9863502088214324E-3</v>
      </c>
      <c r="D2256" s="34">
        <f>IFERROR(INDEX('Price Data'!E:E,MATCH(TEXT(A2256,"YYYY-MM-DD"),'Price Data'!D:D,0)),"")</f>
        <v>8.15</v>
      </c>
      <c r="E2256" s="10" cm="1">
        <f t="array" ref="E2256">IFERROR(IF(ISNUMBER(D2256),(D2256-INDEX('Price Data'!E:E,MATCH(TEXT(A2256,"YYYY-MM-DD"),'Price Data'!D:D,0)+1))/INDEX('Price Data'!E:E,MATCH(TEXT(A2256,"YYYY-MM-DD"),'Price Data'!D:D,0)+1),""),"")</f>
        <v>-1.2121212121212078E-2</v>
      </c>
      <c r="F2256" s="34">
        <f>IFERROR(INDEX('Price Data'!H:H,MATCH(TEXT(A2256,"YYYY-MM-DD"),'Price Data'!G:G,0)),"")</f>
        <v>143.5</v>
      </c>
      <c r="G2256" s="10" cm="1">
        <f t="array" ref="G2256">IFERROR(IF(ISNUMBER(F2256),(F2256-INDEX('Price Data'!H:H,MATCH(TEXT(A2256,"YYYY-MM-DD"),'Price Data'!G:G,0)+1))/INDEX('Price Data'!H:H,MATCH(TEXT(A2256,"YYYY-MM-DD"),'Price Data'!G:G,0)+1),""),"")</f>
        <v>1.3956524481021553E-3</v>
      </c>
      <c r="H2256" s="34">
        <f>IFERROR(INDEX('Price Data'!K:K,MATCH(TEXT(A2256,"YYYY-MM-DD"),'Price Data'!J:J,0)),"")</f>
        <v>1.8</v>
      </c>
      <c r="I2256" s="10" cm="1">
        <f t="array" ref="I2256">IFERROR(IF(ISNUMBER(H2256),(H2256-INDEX('Price Data'!K:K,MATCH(TEXT(A2256,"YYYY-MM-DD"),'Price Data'!J:J,0)+1))/INDEX('Price Data'!K:K,MATCH(TEXT(A2256,"YYYY-MM-DD"),'Price Data'!J:J,0)+1),""),"")</f>
        <v>-5.5248618784530436E-3</v>
      </c>
      <c r="J2256" s="34">
        <f>IFERROR(INDEX('Price Data'!N:N,MATCH(TEXT(A2256,"YYYY-MM-DD"),'Price Data'!M:M,0)),"")</f>
        <v>1.52</v>
      </c>
      <c r="K2256" s="10" cm="1">
        <f t="array" ref="K2256">IFERROR(IF(ISNUMBER(J2256),(J2256-INDEX('Price Data'!N:N,MATCH(TEXT(A2256,"YYYY-MM-DD"),'Price Data'!M:M,0)+1))/INDEX('Price Data'!N:N,MATCH(TEXT(A2256,"YYYY-MM-DD"),'Price Data'!M:M,0)+1),""),"")</f>
        <v>-2.5641025641025664E-2</v>
      </c>
      <c r="L2256" s="34">
        <f>IFERROR(INDEX('Price Data'!Q:Q,MATCH(TEXT(A2256,"YYYY-MM-DD"),'Price Data'!P:P,0)),"")</f>
        <v>1.41</v>
      </c>
      <c r="M2256" s="10" cm="1">
        <f t="array" ref="M2256">IFERROR(IF(ISNUMBER(L2256),(L2256-INDEX('Price Data'!Q:Q,MATCH(TEXT(A2256,"YYYY-MM-DD"),'Price Data'!P:P,0)+1))/INDEX('Price Data'!Q:Q,MATCH(TEXT(A2256,"YYYY-MM-DD"),'Price Data'!P:P,0)+1),""),"")</f>
        <v>0</v>
      </c>
      <c r="N2256" s="34">
        <f>IFERROR(INDEX('Price Data'!T:T,MATCH(TEXT(A2256,"YYYY-MM-DD"),'Price Data'!S:S,0)),"")</f>
        <v>2</v>
      </c>
      <c r="O2256" s="10" cm="1">
        <f t="array" ref="O2256">IFERROR(IF(ISNUMBER(N2256),(N2256-INDEX('Price Data'!T:T,MATCH(TEXT(A2256,"YYYY-MM-DD"),'Price Data'!S:S,0)+1))/INDEX('Price Data'!T:T,MATCH(TEXT(A2256,"YYYY-MM-DD"),'Price Data'!S:S,0)+1),""),"")</f>
        <v>-4.9751243781093468E-3</v>
      </c>
    </row>
    <row r="2257" spans="1:15" x14ac:dyDescent="0.3">
      <c r="A2257" s="8">
        <v>44076</v>
      </c>
      <c r="B2257" s="34">
        <f>IFERROR(INDEX('Price Data'!B:B,MATCH(TEXT(A2257,"YYYY-MM-DD"),'Price Data'!A:A,0)),"")</f>
        <v>19858</v>
      </c>
      <c r="C2257" s="10" cm="1">
        <f t="array" ref="C2257">IFERROR(IF(ISNUMBER(B2257),(B2257-INDEX('Price Data'!B:B,MATCH(TEXT(A2257,"YYYY-MM-DD"),'Price Data'!A:A,0)+1))/INDEX('Price Data'!B:B,MATCH(TEXT(A2257,"YYYY-MM-DD"),'Price Data'!A:A,0)+1),""),"")</f>
        <v>1.3421791273284E-2</v>
      </c>
      <c r="D2257" s="34">
        <f>IFERROR(INDEX('Price Data'!E:E,MATCH(TEXT(A2257,"YYYY-MM-DD"),'Price Data'!D:D,0)),"")</f>
        <v>8.07</v>
      </c>
      <c r="E2257" s="10" cm="1">
        <f t="array" ref="E2257">IFERROR(IF(ISNUMBER(D2257),(D2257-INDEX('Price Data'!E:E,MATCH(TEXT(A2257,"YYYY-MM-DD"),'Price Data'!D:D,0)+1))/INDEX('Price Data'!E:E,MATCH(TEXT(A2257,"YYYY-MM-DD"),'Price Data'!D:D,0)+1),""),"")</f>
        <v>-9.8159509202454063E-3</v>
      </c>
      <c r="F2257" s="34">
        <f>IFERROR(INDEX('Price Data'!H:H,MATCH(TEXT(A2257,"YYYY-MM-DD"),'Price Data'!G:G,0)),"")</f>
        <v>143</v>
      </c>
      <c r="G2257" s="10" cm="1">
        <f t="array" ref="G2257">IFERROR(IF(ISNUMBER(F2257),(F2257-INDEX('Price Data'!H:H,MATCH(TEXT(A2257,"YYYY-MM-DD"),'Price Data'!G:G,0)+1))/INDEX('Price Data'!H:H,MATCH(TEXT(A2257,"YYYY-MM-DD"),'Price Data'!G:G,0)+1),""),"")</f>
        <v>-3.4843205574912892E-3</v>
      </c>
      <c r="H2257" s="34">
        <f>IFERROR(INDEX('Price Data'!K:K,MATCH(TEXT(A2257,"YYYY-MM-DD"),'Price Data'!J:J,0)),"")</f>
        <v>1.79</v>
      </c>
      <c r="I2257" s="10" cm="1">
        <f t="array" ref="I2257">IFERROR(IF(ISNUMBER(H2257),(H2257-INDEX('Price Data'!K:K,MATCH(TEXT(A2257,"YYYY-MM-DD"),'Price Data'!J:J,0)+1))/INDEX('Price Data'!K:K,MATCH(TEXT(A2257,"YYYY-MM-DD"),'Price Data'!J:J,0)+1),""),"")</f>
        <v>-5.5555555555555601E-3</v>
      </c>
      <c r="J2257" s="34">
        <f>IFERROR(INDEX('Price Data'!N:N,MATCH(TEXT(A2257,"YYYY-MM-DD"),'Price Data'!M:M,0)),"")</f>
        <v>1.51</v>
      </c>
      <c r="K2257" s="10" cm="1">
        <f t="array" ref="K2257">IFERROR(IF(ISNUMBER(J2257),(J2257-INDEX('Price Data'!N:N,MATCH(TEXT(A2257,"YYYY-MM-DD"),'Price Data'!M:M,0)+1))/INDEX('Price Data'!N:N,MATCH(TEXT(A2257,"YYYY-MM-DD"),'Price Data'!M:M,0)+1),""),"")</f>
        <v>-6.5789473684210583E-3</v>
      </c>
      <c r="L2257" s="34">
        <f>IFERROR(INDEX('Price Data'!Q:Q,MATCH(TEXT(A2257,"YYYY-MM-DD"),'Price Data'!P:P,0)),"")</f>
        <v>1.39</v>
      </c>
      <c r="M2257" s="10" cm="1">
        <f t="array" ref="M2257">IFERROR(IF(ISNUMBER(L2257),(L2257-INDEX('Price Data'!Q:Q,MATCH(TEXT(A2257,"YYYY-MM-DD"),'Price Data'!P:P,0)+1))/INDEX('Price Data'!Q:Q,MATCH(TEXT(A2257,"YYYY-MM-DD"),'Price Data'!P:P,0)+1),""),"")</f>
        <v>-1.4184397163120581E-2</v>
      </c>
      <c r="N2257" s="34">
        <f>IFERROR(INDEX('Price Data'!T:T,MATCH(TEXT(A2257,"YYYY-MM-DD"),'Price Data'!S:S,0)),"")</f>
        <v>1.87</v>
      </c>
      <c r="O2257" s="10" cm="1">
        <f t="array" ref="O2257">IFERROR(IF(ISNUMBER(N2257),(N2257-INDEX('Price Data'!T:T,MATCH(TEXT(A2257,"YYYY-MM-DD"),'Price Data'!S:S,0)+1))/INDEX('Price Data'!T:T,MATCH(TEXT(A2257,"YYYY-MM-DD"),'Price Data'!S:S,0)+1),""),"")</f>
        <v>-6.4999999999999947E-2</v>
      </c>
    </row>
    <row r="2258" spans="1:15" x14ac:dyDescent="0.3">
      <c r="A2258" s="8">
        <v>44077</v>
      </c>
      <c r="B2258" s="34">
        <f>IFERROR(INDEX('Price Data'!B:B,MATCH(TEXT(A2258,"YYYY-MM-DD"),'Price Data'!A:A,0)),"")</f>
        <v>19551</v>
      </c>
      <c r="C2258" s="10" cm="1">
        <f t="array" ref="C2258">IFERROR(IF(ISNUMBER(B2258),(B2258-INDEX('Price Data'!B:B,MATCH(TEXT(A2258,"YYYY-MM-DD"),'Price Data'!A:A,0)+1))/INDEX('Price Data'!B:B,MATCH(TEXT(A2258,"YYYY-MM-DD"),'Price Data'!A:A,0)+1),""),"")</f>
        <v>-1.5459764326719709E-2</v>
      </c>
      <c r="D2258" s="34">
        <f>IFERROR(INDEX('Price Data'!E:E,MATCH(TEXT(A2258,"YYYY-MM-DD"),'Price Data'!D:D,0)),"")</f>
        <v>8.02</v>
      </c>
      <c r="E2258" s="10" cm="1">
        <f t="array" ref="E2258">IFERROR(IF(ISNUMBER(D2258),(D2258-INDEX('Price Data'!E:E,MATCH(TEXT(A2258,"YYYY-MM-DD"),'Price Data'!D:D,0)+1))/INDEX('Price Data'!E:E,MATCH(TEXT(A2258,"YYYY-MM-DD"),'Price Data'!D:D,0)+1),""),"")</f>
        <v>-6.1957868649319342E-3</v>
      </c>
      <c r="F2258" s="34">
        <f>IFERROR(INDEX('Price Data'!H:H,MATCH(TEXT(A2258,"YYYY-MM-DD"),'Price Data'!G:G,0)),"")</f>
        <v>141.89999399999999</v>
      </c>
      <c r="G2258" s="10" cm="1">
        <f t="array" ref="G2258">IFERROR(IF(ISNUMBER(F2258),(F2258-INDEX('Price Data'!H:H,MATCH(TEXT(A2258,"YYYY-MM-DD"),'Price Data'!G:G,0)+1))/INDEX('Price Data'!H:H,MATCH(TEXT(A2258,"YYYY-MM-DD"),'Price Data'!G:G,0)+1),""),"")</f>
        <v>-7.6923496503497031E-3</v>
      </c>
      <c r="H2258" s="34">
        <f>IFERROR(INDEX('Price Data'!K:K,MATCH(TEXT(A2258,"YYYY-MM-DD"),'Price Data'!J:J,0)),"")</f>
        <v>1.78</v>
      </c>
      <c r="I2258" s="10" cm="1">
        <f t="array" ref="I2258">IFERROR(IF(ISNUMBER(H2258),(H2258-INDEX('Price Data'!K:K,MATCH(TEXT(A2258,"YYYY-MM-DD"),'Price Data'!J:J,0)+1))/INDEX('Price Data'!K:K,MATCH(TEXT(A2258,"YYYY-MM-DD"),'Price Data'!J:J,0)+1),""),"")</f>
        <v>-5.5865921787709542E-3</v>
      </c>
      <c r="J2258" s="34">
        <f>IFERROR(INDEX('Price Data'!N:N,MATCH(TEXT(A2258,"YYYY-MM-DD"),'Price Data'!M:M,0)),"")</f>
        <v>1.46</v>
      </c>
      <c r="K2258" s="10" cm="1">
        <f t="array" ref="K2258">IFERROR(IF(ISNUMBER(J2258),(J2258-INDEX('Price Data'!N:N,MATCH(TEXT(A2258,"YYYY-MM-DD"),'Price Data'!M:M,0)+1))/INDEX('Price Data'!N:N,MATCH(TEXT(A2258,"YYYY-MM-DD"),'Price Data'!M:M,0)+1),""),"")</f>
        <v>-3.3112582781456984E-2</v>
      </c>
      <c r="L2258" s="34">
        <f>IFERROR(INDEX('Price Data'!Q:Q,MATCH(TEXT(A2258,"YYYY-MM-DD"),'Price Data'!P:P,0)),"")</f>
        <v>1.37</v>
      </c>
      <c r="M2258" s="10" cm="1">
        <f t="array" ref="M2258">IFERROR(IF(ISNUMBER(L2258),(L2258-INDEX('Price Data'!Q:Q,MATCH(TEXT(A2258,"YYYY-MM-DD"),'Price Data'!P:P,0)+1))/INDEX('Price Data'!Q:Q,MATCH(TEXT(A2258,"YYYY-MM-DD"),'Price Data'!P:P,0)+1),""),"")</f>
        <v>-1.4388489208632947E-2</v>
      </c>
      <c r="N2258" s="34">
        <f>IFERROR(INDEX('Price Data'!T:T,MATCH(TEXT(A2258,"YYYY-MM-DD"),'Price Data'!S:S,0)),"")</f>
        <v>1.82</v>
      </c>
      <c r="O2258" s="10" cm="1">
        <f t="array" ref="O2258">IFERROR(IF(ISNUMBER(N2258),(N2258-INDEX('Price Data'!T:T,MATCH(TEXT(A2258,"YYYY-MM-DD"),'Price Data'!S:S,0)+1))/INDEX('Price Data'!T:T,MATCH(TEXT(A2258,"YYYY-MM-DD"),'Price Data'!S:S,0)+1),""),"")</f>
        <v>-2.6737967914438526E-2</v>
      </c>
    </row>
    <row r="2259" spans="1:15" x14ac:dyDescent="0.3">
      <c r="A2259" s="8">
        <v>44078</v>
      </c>
      <c r="B2259" s="34">
        <f>IFERROR(INDEX('Price Data'!B:B,MATCH(TEXT(A2259,"YYYY-MM-DD"),'Price Data'!A:A,0)),"")</f>
        <v>19391</v>
      </c>
      <c r="C2259" s="10" cm="1">
        <f t="array" ref="C2259">IFERROR(IF(ISNUMBER(B2259),(B2259-INDEX('Price Data'!B:B,MATCH(TEXT(A2259,"YYYY-MM-DD"),'Price Data'!A:A,0)+1))/INDEX('Price Data'!B:B,MATCH(TEXT(A2259,"YYYY-MM-DD"),'Price Data'!A:A,0)+1),""),"")</f>
        <v>-8.1837246176666156E-3</v>
      </c>
      <c r="D2259" s="34">
        <f>IFERROR(INDEX('Price Data'!E:E,MATCH(TEXT(A2259,"YYYY-MM-DD"),'Price Data'!D:D,0)),"")</f>
        <v>8.1199999999999992</v>
      </c>
      <c r="E2259" s="10" cm="1">
        <f t="array" ref="E2259">IFERROR(IF(ISNUMBER(D2259),(D2259-INDEX('Price Data'!E:E,MATCH(TEXT(A2259,"YYYY-MM-DD"),'Price Data'!D:D,0)+1))/INDEX('Price Data'!E:E,MATCH(TEXT(A2259,"YYYY-MM-DD"),'Price Data'!D:D,0)+1),""),"")</f>
        <v>1.2468827930174521E-2</v>
      </c>
      <c r="F2259" s="34">
        <f>IFERROR(INDEX('Price Data'!H:H,MATCH(TEXT(A2259,"YYYY-MM-DD"),'Price Data'!G:G,0)),"")</f>
        <v>143.39999399999999</v>
      </c>
      <c r="G2259" s="10" cm="1">
        <f t="array" ref="G2259">IFERROR(IF(ISNUMBER(F2259),(F2259-INDEX('Price Data'!H:H,MATCH(TEXT(A2259,"YYYY-MM-DD"),'Price Data'!G:G,0)+1))/INDEX('Price Data'!H:H,MATCH(TEXT(A2259,"YYYY-MM-DD"),'Price Data'!G:G,0)+1),""),"")</f>
        <v>1.057082497128224E-2</v>
      </c>
      <c r="H2259" s="34">
        <f>IFERROR(INDEX('Price Data'!K:K,MATCH(TEXT(A2259,"YYYY-MM-DD"),'Price Data'!J:J,0)),"")</f>
        <v>1.78</v>
      </c>
      <c r="I2259" s="10" cm="1">
        <f t="array" ref="I2259">IFERROR(IF(ISNUMBER(H2259),(H2259-INDEX('Price Data'!K:K,MATCH(TEXT(A2259,"YYYY-MM-DD"),'Price Data'!J:J,0)+1))/INDEX('Price Data'!K:K,MATCH(TEXT(A2259,"YYYY-MM-DD"),'Price Data'!J:J,0)+1),""),"")</f>
        <v>0</v>
      </c>
      <c r="J2259" s="34">
        <f>IFERROR(INDEX('Price Data'!N:N,MATCH(TEXT(A2259,"YYYY-MM-DD"),'Price Data'!M:M,0)),"")</f>
        <v>1.48</v>
      </c>
      <c r="K2259" s="10" cm="1">
        <f t="array" ref="K2259">IFERROR(IF(ISNUMBER(J2259),(J2259-INDEX('Price Data'!N:N,MATCH(TEXT(A2259,"YYYY-MM-DD"),'Price Data'!M:M,0)+1))/INDEX('Price Data'!N:N,MATCH(TEXT(A2259,"YYYY-MM-DD"),'Price Data'!M:M,0)+1),""),"")</f>
        <v>1.3698630136986314E-2</v>
      </c>
      <c r="L2259" s="34">
        <f>IFERROR(INDEX('Price Data'!Q:Q,MATCH(TEXT(A2259,"YYYY-MM-DD"),'Price Data'!P:P,0)),"")</f>
        <v>1.42</v>
      </c>
      <c r="M2259" s="10" cm="1">
        <f t="array" ref="M2259">IFERROR(IF(ISNUMBER(L2259),(L2259-INDEX('Price Data'!Q:Q,MATCH(TEXT(A2259,"YYYY-MM-DD"),'Price Data'!P:P,0)+1))/INDEX('Price Data'!Q:Q,MATCH(TEXT(A2259,"YYYY-MM-DD"),'Price Data'!P:P,0)+1),""),"")</f>
        <v>3.6496350364963369E-2</v>
      </c>
      <c r="N2259" s="34">
        <f>IFERROR(INDEX('Price Data'!T:T,MATCH(TEXT(A2259,"YYYY-MM-DD"),'Price Data'!S:S,0)),"")</f>
        <v>1.83</v>
      </c>
      <c r="O2259" s="10" cm="1">
        <f t="array" ref="O2259">IFERROR(IF(ISNUMBER(N2259),(N2259-INDEX('Price Data'!T:T,MATCH(TEXT(A2259,"YYYY-MM-DD"),'Price Data'!S:S,0)+1))/INDEX('Price Data'!T:T,MATCH(TEXT(A2259,"YYYY-MM-DD"),'Price Data'!S:S,0)+1),""),"")</f>
        <v>5.4945054945054993E-3</v>
      </c>
    </row>
    <row r="2260" spans="1:15" x14ac:dyDescent="0.3">
      <c r="A2260" s="8">
        <v>44079</v>
      </c>
      <c r="B2260" s="34" t="str">
        <f>IFERROR(INDEX('Price Data'!B:B,MATCH(TEXT(A2260,"YYYY-MM-DD"),'Price Data'!A:A,0)),"")</f>
        <v/>
      </c>
      <c r="C2260" s="10" t="str" cm="1">
        <f t="array" ref="C2260">IFERROR(IF(ISNUMBER(B2260),(B2260-INDEX('Price Data'!B:B,MATCH(TEXT(A2260,"YYYY-MM-DD"),'Price Data'!A:A,0)+1))/INDEX('Price Data'!B:B,MATCH(TEXT(A2260,"YYYY-MM-DD"),'Price Data'!A:A,0)+1),""),"")</f>
        <v/>
      </c>
      <c r="D2260" s="34" t="str">
        <f>IFERROR(INDEX('Price Data'!E:E,MATCH(TEXT(A2260,"YYYY-MM-DD"),'Price Data'!D:D,0)),"")</f>
        <v/>
      </c>
      <c r="E2260" s="10" t="str" cm="1">
        <f t="array" ref="E2260">IFERROR(IF(ISNUMBER(D2260),(D2260-INDEX('Price Data'!E:E,MATCH(TEXT(A2260,"YYYY-MM-DD"),'Price Data'!D:D,0)+1))/INDEX('Price Data'!E:E,MATCH(TEXT(A2260,"YYYY-MM-DD"),'Price Data'!D:D,0)+1),""),"")</f>
        <v/>
      </c>
      <c r="F2260" s="34" t="str">
        <f>IFERROR(INDEX('Price Data'!H:H,MATCH(TEXT(A2260,"YYYY-MM-DD"),'Price Data'!G:G,0)),"")</f>
        <v/>
      </c>
      <c r="G2260" s="10" t="str" cm="1">
        <f t="array" ref="G2260">IFERROR(IF(ISNUMBER(F2260),(F2260-INDEX('Price Data'!H:H,MATCH(TEXT(A2260,"YYYY-MM-DD"),'Price Data'!G:G,0)+1))/INDEX('Price Data'!H:H,MATCH(TEXT(A2260,"YYYY-MM-DD"),'Price Data'!G:G,0)+1),""),"")</f>
        <v/>
      </c>
      <c r="H2260" s="34" t="str">
        <f>IFERROR(INDEX('Price Data'!K:K,MATCH(TEXT(A2260,"YYYY-MM-DD"),'Price Data'!J:J,0)),"")</f>
        <v/>
      </c>
      <c r="I2260" s="10" t="str" cm="1">
        <f t="array" ref="I2260">IFERROR(IF(ISNUMBER(H2260),(H2260-INDEX('Price Data'!K:K,MATCH(TEXT(A2260,"YYYY-MM-DD"),'Price Data'!J:J,0)+1))/INDEX('Price Data'!K:K,MATCH(TEXT(A2260,"YYYY-MM-DD"),'Price Data'!J:J,0)+1),""),"")</f>
        <v/>
      </c>
      <c r="J2260" s="34" t="str">
        <f>IFERROR(INDEX('Price Data'!N:N,MATCH(TEXT(A2260,"YYYY-MM-DD"),'Price Data'!M:M,0)),"")</f>
        <v/>
      </c>
      <c r="K2260" s="10" t="str" cm="1">
        <f t="array" ref="K2260">IFERROR(IF(ISNUMBER(J2260),(J2260-INDEX('Price Data'!N:N,MATCH(TEXT(A2260,"YYYY-MM-DD"),'Price Data'!M:M,0)+1))/INDEX('Price Data'!N:N,MATCH(TEXT(A2260,"YYYY-MM-DD"),'Price Data'!M:M,0)+1),""),"")</f>
        <v/>
      </c>
      <c r="L2260" s="34" t="str">
        <f>IFERROR(INDEX('Price Data'!Q:Q,MATCH(TEXT(A2260,"YYYY-MM-DD"),'Price Data'!P:P,0)),"")</f>
        <v/>
      </c>
      <c r="M2260" s="10" t="str" cm="1">
        <f t="array" ref="M2260">IFERROR(IF(ISNUMBER(L2260),(L2260-INDEX('Price Data'!Q:Q,MATCH(TEXT(A2260,"YYYY-MM-DD"),'Price Data'!P:P,0)+1))/INDEX('Price Data'!Q:Q,MATCH(TEXT(A2260,"YYYY-MM-DD"),'Price Data'!P:P,0)+1),""),"")</f>
        <v/>
      </c>
      <c r="N2260" s="34" t="str">
        <f>IFERROR(INDEX('Price Data'!T:T,MATCH(TEXT(A2260,"YYYY-MM-DD"),'Price Data'!S:S,0)),"")</f>
        <v/>
      </c>
      <c r="O2260" s="10" t="str" cm="1">
        <f t="array" ref="O2260">IFERROR(IF(ISNUMBER(N2260),(N2260-INDEX('Price Data'!T:T,MATCH(TEXT(A2260,"YYYY-MM-DD"),'Price Data'!S:S,0)+1))/INDEX('Price Data'!T:T,MATCH(TEXT(A2260,"YYYY-MM-DD"),'Price Data'!S:S,0)+1),""),"")</f>
        <v/>
      </c>
    </row>
    <row r="2261" spans="1:15" x14ac:dyDescent="0.3">
      <c r="A2261" s="8">
        <v>44080</v>
      </c>
      <c r="B2261" s="34" t="str">
        <f>IFERROR(INDEX('Price Data'!B:B,MATCH(TEXT(A2261,"YYYY-MM-DD"),'Price Data'!A:A,0)),"")</f>
        <v/>
      </c>
      <c r="C2261" s="10" t="str" cm="1">
        <f t="array" ref="C2261">IFERROR(IF(ISNUMBER(B2261),(B2261-INDEX('Price Data'!B:B,MATCH(TEXT(A2261,"YYYY-MM-DD"),'Price Data'!A:A,0)+1))/INDEX('Price Data'!B:B,MATCH(TEXT(A2261,"YYYY-MM-DD"),'Price Data'!A:A,0)+1),""),"")</f>
        <v/>
      </c>
      <c r="D2261" s="34" t="str">
        <f>IFERROR(INDEX('Price Data'!E:E,MATCH(TEXT(A2261,"YYYY-MM-DD"),'Price Data'!D:D,0)),"")</f>
        <v/>
      </c>
      <c r="E2261" s="10" t="str" cm="1">
        <f t="array" ref="E2261">IFERROR(IF(ISNUMBER(D2261),(D2261-INDEX('Price Data'!E:E,MATCH(TEXT(A2261,"YYYY-MM-DD"),'Price Data'!D:D,0)+1))/INDEX('Price Data'!E:E,MATCH(TEXT(A2261,"YYYY-MM-DD"),'Price Data'!D:D,0)+1),""),"")</f>
        <v/>
      </c>
      <c r="F2261" s="34" t="str">
        <f>IFERROR(INDEX('Price Data'!H:H,MATCH(TEXT(A2261,"YYYY-MM-DD"),'Price Data'!G:G,0)),"")</f>
        <v/>
      </c>
      <c r="G2261" s="10" t="str" cm="1">
        <f t="array" ref="G2261">IFERROR(IF(ISNUMBER(F2261),(F2261-INDEX('Price Data'!H:H,MATCH(TEXT(A2261,"YYYY-MM-DD"),'Price Data'!G:G,0)+1))/INDEX('Price Data'!H:H,MATCH(TEXT(A2261,"YYYY-MM-DD"),'Price Data'!G:G,0)+1),""),"")</f>
        <v/>
      </c>
      <c r="H2261" s="34" t="str">
        <f>IFERROR(INDEX('Price Data'!K:K,MATCH(TEXT(A2261,"YYYY-MM-DD"),'Price Data'!J:J,0)),"")</f>
        <v/>
      </c>
      <c r="I2261" s="10" t="str" cm="1">
        <f t="array" ref="I2261">IFERROR(IF(ISNUMBER(H2261),(H2261-INDEX('Price Data'!K:K,MATCH(TEXT(A2261,"YYYY-MM-DD"),'Price Data'!J:J,0)+1))/INDEX('Price Data'!K:K,MATCH(TEXT(A2261,"YYYY-MM-DD"),'Price Data'!J:J,0)+1),""),"")</f>
        <v/>
      </c>
      <c r="J2261" s="34" t="str">
        <f>IFERROR(INDEX('Price Data'!N:N,MATCH(TEXT(A2261,"YYYY-MM-DD"),'Price Data'!M:M,0)),"")</f>
        <v/>
      </c>
      <c r="K2261" s="10" t="str" cm="1">
        <f t="array" ref="K2261">IFERROR(IF(ISNUMBER(J2261),(J2261-INDEX('Price Data'!N:N,MATCH(TEXT(A2261,"YYYY-MM-DD"),'Price Data'!M:M,0)+1))/INDEX('Price Data'!N:N,MATCH(TEXT(A2261,"YYYY-MM-DD"),'Price Data'!M:M,0)+1),""),"")</f>
        <v/>
      </c>
      <c r="L2261" s="34" t="str">
        <f>IFERROR(INDEX('Price Data'!Q:Q,MATCH(TEXT(A2261,"YYYY-MM-DD"),'Price Data'!P:P,0)),"")</f>
        <v/>
      </c>
      <c r="M2261" s="10" t="str" cm="1">
        <f t="array" ref="M2261">IFERROR(IF(ISNUMBER(L2261),(L2261-INDEX('Price Data'!Q:Q,MATCH(TEXT(A2261,"YYYY-MM-DD"),'Price Data'!P:P,0)+1))/INDEX('Price Data'!Q:Q,MATCH(TEXT(A2261,"YYYY-MM-DD"),'Price Data'!P:P,0)+1),""),"")</f>
        <v/>
      </c>
      <c r="N2261" s="34" t="str">
        <f>IFERROR(INDEX('Price Data'!T:T,MATCH(TEXT(A2261,"YYYY-MM-DD"),'Price Data'!S:S,0)),"")</f>
        <v/>
      </c>
      <c r="O2261" s="10" t="str" cm="1">
        <f t="array" ref="O2261">IFERROR(IF(ISNUMBER(N2261),(N2261-INDEX('Price Data'!T:T,MATCH(TEXT(A2261,"YYYY-MM-DD"),'Price Data'!S:S,0)+1))/INDEX('Price Data'!T:T,MATCH(TEXT(A2261,"YYYY-MM-DD"),'Price Data'!S:S,0)+1),""),"")</f>
        <v/>
      </c>
    </row>
    <row r="2262" spans="1:15" x14ac:dyDescent="0.3">
      <c r="A2262" s="8">
        <v>44081</v>
      </c>
      <c r="B2262" s="34">
        <f>IFERROR(INDEX('Price Data'!B:B,MATCH(TEXT(A2262,"YYYY-MM-DD"),'Price Data'!A:A,0)),"")</f>
        <v>19738</v>
      </c>
      <c r="C2262" s="10" cm="1">
        <f t="array" ref="C2262">IFERROR(IF(ISNUMBER(B2262),(B2262-INDEX('Price Data'!B:B,MATCH(TEXT(A2262,"YYYY-MM-DD"),'Price Data'!A:A,0)+1))/INDEX('Price Data'!B:B,MATCH(TEXT(A2262,"YYYY-MM-DD"),'Price Data'!A:A,0)+1),""),"")</f>
        <v>1.7894899695735135E-2</v>
      </c>
      <c r="D2262" s="34">
        <f>IFERROR(INDEX('Price Data'!E:E,MATCH(TEXT(A2262,"YYYY-MM-DD"),'Price Data'!D:D,0)),"")</f>
        <v>8.17</v>
      </c>
      <c r="E2262" s="10" cm="1">
        <f t="array" ref="E2262">IFERROR(IF(ISNUMBER(D2262),(D2262-INDEX('Price Data'!E:E,MATCH(TEXT(A2262,"YYYY-MM-DD"),'Price Data'!D:D,0)+1))/INDEX('Price Data'!E:E,MATCH(TEXT(A2262,"YYYY-MM-DD"),'Price Data'!D:D,0)+1),""),"")</f>
        <v>6.1576354679803835E-3</v>
      </c>
      <c r="F2262" s="34">
        <f>IFERROR(INDEX('Price Data'!H:H,MATCH(TEXT(A2262,"YYYY-MM-DD"),'Price Data'!G:G,0)),"")</f>
        <v>142.199997</v>
      </c>
      <c r="G2262" s="10" cm="1">
        <f t="array" ref="G2262">IFERROR(IF(ISNUMBER(F2262),(F2262-INDEX('Price Data'!H:H,MATCH(TEXT(A2262,"YYYY-MM-DD"),'Price Data'!G:G,0)+1))/INDEX('Price Data'!H:H,MATCH(TEXT(A2262,"YYYY-MM-DD"),'Price Data'!G:G,0)+1),""),"")</f>
        <v>-8.3681802664510307E-3</v>
      </c>
      <c r="H2262" s="34">
        <f>IFERROR(INDEX('Price Data'!K:K,MATCH(TEXT(A2262,"YYYY-MM-DD"),'Price Data'!J:J,0)),"")</f>
        <v>1.79</v>
      </c>
      <c r="I2262" s="10" cm="1">
        <f t="array" ref="I2262">IFERROR(IF(ISNUMBER(H2262),(H2262-INDEX('Price Data'!K:K,MATCH(TEXT(A2262,"YYYY-MM-DD"),'Price Data'!J:J,0)+1))/INDEX('Price Data'!K:K,MATCH(TEXT(A2262,"YYYY-MM-DD"),'Price Data'!J:J,0)+1),""),"")</f>
        <v>5.6179775280898927E-3</v>
      </c>
      <c r="J2262" s="34">
        <f>IFERROR(INDEX('Price Data'!N:N,MATCH(TEXT(A2262,"YYYY-MM-DD"),'Price Data'!M:M,0)),"")</f>
        <v>1.47</v>
      </c>
      <c r="K2262" s="10" cm="1">
        <f t="array" ref="K2262">IFERROR(IF(ISNUMBER(J2262),(J2262-INDEX('Price Data'!N:N,MATCH(TEXT(A2262,"YYYY-MM-DD"),'Price Data'!M:M,0)+1))/INDEX('Price Data'!N:N,MATCH(TEXT(A2262,"YYYY-MM-DD"),'Price Data'!M:M,0)+1),""),"")</f>
        <v>-6.7567567567567632E-3</v>
      </c>
      <c r="L2262" s="34">
        <f>IFERROR(INDEX('Price Data'!Q:Q,MATCH(TEXT(A2262,"YYYY-MM-DD"),'Price Data'!P:P,0)),"")</f>
        <v>1.42</v>
      </c>
      <c r="M2262" s="10" cm="1">
        <f t="array" ref="M2262">IFERROR(IF(ISNUMBER(L2262),(L2262-INDEX('Price Data'!Q:Q,MATCH(TEXT(A2262,"YYYY-MM-DD"),'Price Data'!P:P,0)+1))/INDEX('Price Data'!Q:Q,MATCH(TEXT(A2262,"YYYY-MM-DD"),'Price Data'!P:P,0)+1),""),"")</f>
        <v>0</v>
      </c>
      <c r="N2262" s="34">
        <f>IFERROR(INDEX('Price Data'!T:T,MATCH(TEXT(A2262,"YYYY-MM-DD"),'Price Data'!S:S,0)),"")</f>
        <v>1.83</v>
      </c>
      <c r="O2262" s="10" cm="1">
        <f t="array" ref="O2262">IFERROR(IF(ISNUMBER(N2262),(N2262-INDEX('Price Data'!T:T,MATCH(TEXT(A2262,"YYYY-MM-DD"),'Price Data'!S:S,0)+1))/INDEX('Price Data'!T:T,MATCH(TEXT(A2262,"YYYY-MM-DD"),'Price Data'!S:S,0)+1),""),"")</f>
        <v>0</v>
      </c>
    </row>
    <row r="2263" spans="1:15" x14ac:dyDescent="0.3">
      <c r="A2263" s="8">
        <v>44082</v>
      </c>
      <c r="B2263" s="34">
        <f>IFERROR(INDEX('Price Data'!B:B,MATCH(TEXT(A2263,"YYYY-MM-DD"),'Price Data'!A:A,0)),"")</f>
        <v>19380</v>
      </c>
      <c r="C2263" s="10" cm="1">
        <f t="array" ref="C2263">IFERROR(IF(ISNUMBER(B2263),(B2263-INDEX('Price Data'!B:B,MATCH(TEXT(A2263,"YYYY-MM-DD"),'Price Data'!A:A,0)+1))/INDEX('Price Data'!B:B,MATCH(TEXT(A2263,"YYYY-MM-DD"),'Price Data'!A:A,0)+1),""),"")</f>
        <v>-1.8137602593981152E-2</v>
      </c>
      <c r="D2263" s="34">
        <f>IFERROR(INDEX('Price Data'!E:E,MATCH(TEXT(A2263,"YYYY-MM-DD"),'Price Data'!D:D,0)),"")</f>
        <v>7.87</v>
      </c>
      <c r="E2263" s="10" cm="1">
        <f t="array" ref="E2263">IFERROR(IF(ISNUMBER(D2263),(D2263-INDEX('Price Data'!E:E,MATCH(TEXT(A2263,"YYYY-MM-DD"),'Price Data'!D:D,0)+1))/INDEX('Price Data'!E:E,MATCH(TEXT(A2263,"YYYY-MM-DD"),'Price Data'!D:D,0)+1),""),"")</f>
        <v>-3.6719706242350041E-2</v>
      </c>
      <c r="F2263" s="34">
        <f>IFERROR(INDEX('Price Data'!H:H,MATCH(TEXT(A2263,"YYYY-MM-DD"),'Price Data'!G:G,0)),"")</f>
        <v>140</v>
      </c>
      <c r="G2263" s="10" cm="1">
        <f t="array" ref="G2263">IFERROR(IF(ISNUMBER(F2263),(F2263-INDEX('Price Data'!H:H,MATCH(TEXT(A2263,"YYYY-MM-DD"),'Price Data'!G:G,0)+1))/INDEX('Price Data'!H:H,MATCH(TEXT(A2263,"YYYY-MM-DD"),'Price Data'!G:G,0)+1),""),"")</f>
        <v>-1.5471146599250606E-2</v>
      </c>
      <c r="H2263" s="34">
        <f>IFERROR(INDEX('Price Data'!K:K,MATCH(TEXT(A2263,"YYYY-MM-DD"),'Price Data'!J:J,0)),"")</f>
        <v>1.76</v>
      </c>
      <c r="I2263" s="10" cm="1">
        <f t="array" ref="I2263">IFERROR(IF(ISNUMBER(H2263),(H2263-INDEX('Price Data'!K:K,MATCH(TEXT(A2263,"YYYY-MM-DD"),'Price Data'!J:J,0)+1))/INDEX('Price Data'!K:K,MATCH(TEXT(A2263,"YYYY-MM-DD"),'Price Data'!J:J,0)+1),""),"")</f>
        <v>-1.6759776536312863E-2</v>
      </c>
      <c r="J2263" s="34">
        <f>IFERROR(INDEX('Price Data'!N:N,MATCH(TEXT(A2263,"YYYY-MM-DD"),'Price Data'!M:M,0)),"")</f>
        <v>1.43</v>
      </c>
      <c r="K2263" s="10" cm="1">
        <f t="array" ref="K2263">IFERROR(IF(ISNUMBER(J2263),(J2263-INDEX('Price Data'!N:N,MATCH(TEXT(A2263,"YYYY-MM-DD"),'Price Data'!M:M,0)+1))/INDEX('Price Data'!N:N,MATCH(TEXT(A2263,"YYYY-MM-DD"),'Price Data'!M:M,0)+1),""),"")</f>
        <v>-2.721088435374152E-2</v>
      </c>
      <c r="L2263" s="34">
        <f>IFERROR(INDEX('Price Data'!Q:Q,MATCH(TEXT(A2263,"YYYY-MM-DD"),'Price Data'!P:P,0)),"")</f>
        <v>1.4</v>
      </c>
      <c r="M2263" s="10" cm="1">
        <f t="array" ref="M2263">IFERROR(IF(ISNUMBER(L2263),(L2263-INDEX('Price Data'!Q:Q,MATCH(TEXT(A2263,"YYYY-MM-DD"),'Price Data'!P:P,0)+1))/INDEX('Price Data'!Q:Q,MATCH(TEXT(A2263,"YYYY-MM-DD"),'Price Data'!P:P,0)+1),""),"")</f>
        <v>-1.4084507042253534E-2</v>
      </c>
      <c r="N2263" s="34">
        <f>IFERROR(INDEX('Price Data'!T:T,MATCH(TEXT(A2263,"YYYY-MM-DD"),'Price Data'!S:S,0)),"")</f>
        <v>1.78</v>
      </c>
      <c r="O2263" s="10" cm="1">
        <f t="array" ref="O2263">IFERROR(IF(ISNUMBER(N2263),(N2263-INDEX('Price Data'!T:T,MATCH(TEXT(A2263,"YYYY-MM-DD"),'Price Data'!S:S,0)+1))/INDEX('Price Data'!T:T,MATCH(TEXT(A2263,"YYYY-MM-DD"),'Price Data'!S:S,0)+1),""),"")</f>
        <v>-2.7322404371584723E-2</v>
      </c>
    </row>
    <row r="2264" spans="1:15" x14ac:dyDescent="0.3">
      <c r="A2264" s="8">
        <v>44083</v>
      </c>
      <c r="B2264" s="34">
        <f>IFERROR(INDEX('Price Data'!B:B,MATCH(TEXT(A2264,"YYYY-MM-DD"),'Price Data'!A:A,0)),"")</f>
        <v>19771</v>
      </c>
      <c r="C2264" s="10" cm="1">
        <f t="array" ref="C2264">IFERROR(IF(ISNUMBER(B2264),(B2264-INDEX('Price Data'!B:B,MATCH(TEXT(A2264,"YYYY-MM-DD"),'Price Data'!A:A,0)+1))/INDEX('Price Data'!B:B,MATCH(TEXT(A2264,"YYYY-MM-DD"),'Price Data'!A:A,0)+1),""),"")</f>
        <v>2.0175438596491228E-2</v>
      </c>
      <c r="D2264" s="34">
        <f>IFERROR(INDEX('Price Data'!E:E,MATCH(TEXT(A2264,"YYYY-MM-DD"),'Price Data'!D:D,0)),"")</f>
        <v>8.1199999999999992</v>
      </c>
      <c r="E2264" s="10" cm="1">
        <f t="array" ref="E2264">IFERROR(IF(ISNUMBER(D2264),(D2264-INDEX('Price Data'!E:E,MATCH(TEXT(A2264,"YYYY-MM-DD"),'Price Data'!D:D,0)+1))/INDEX('Price Data'!E:E,MATCH(TEXT(A2264,"YYYY-MM-DD"),'Price Data'!D:D,0)+1),""),"")</f>
        <v>3.1766200762388702E-2</v>
      </c>
      <c r="F2264" s="34">
        <f>IFERROR(INDEX('Price Data'!H:H,MATCH(TEXT(A2264,"YYYY-MM-DD"),'Price Data'!G:G,0)),"")</f>
        <v>141.10000600000001</v>
      </c>
      <c r="G2264" s="10" cm="1">
        <f t="array" ref="G2264">IFERROR(IF(ISNUMBER(F2264),(F2264-INDEX('Price Data'!H:H,MATCH(TEXT(A2264,"YYYY-MM-DD"),'Price Data'!G:G,0)+1))/INDEX('Price Data'!H:H,MATCH(TEXT(A2264,"YYYY-MM-DD"),'Price Data'!G:G,0)+1),""),"")</f>
        <v>7.8571857142857686E-3</v>
      </c>
      <c r="H2264" s="34">
        <f>IFERROR(INDEX('Price Data'!K:K,MATCH(TEXT(A2264,"YYYY-MM-DD"),'Price Data'!J:J,0)),"")</f>
        <v>1.79</v>
      </c>
      <c r="I2264" s="10" cm="1">
        <f t="array" ref="I2264">IFERROR(IF(ISNUMBER(H2264),(H2264-INDEX('Price Data'!K:K,MATCH(TEXT(A2264,"YYYY-MM-DD"),'Price Data'!J:J,0)+1))/INDEX('Price Data'!K:K,MATCH(TEXT(A2264,"YYYY-MM-DD"),'Price Data'!J:J,0)+1),""),"")</f>
        <v>1.7045454545454562E-2</v>
      </c>
      <c r="J2264" s="34">
        <f>IFERROR(INDEX('Price Data'!N:N,MATCH(TEXT(A2264,"YYYY-MM-DD"),'Price Data'!M:M,0)),"")</f>
        <v>1.45</v>
      </c>
      <c r="K2264" s="10" cm="1">
        <f t="array" ref="K2264">IFERROR(IF(ISNUMBER(J2264),(J2264-INDEX('Price Data'!N:N,MATCH(TEXT(A2264,"YYYY-MM-DD"),'Price Data'!M:M,0)+1))/INDEX('Price Data'!N:N,MATCH(TEXT(A2264,"YYYY-MM-DD"),'Price Data'!M:M,0)+1),""),"")</f>
        <v>1.3986013986014E-2</v>
      </c>
      <c r="L2264" s="34">
        <f>IFERROR(INDEX('Price Data'!Q:Q,MATCH(TEXT(A2264,"YYYY-MM-DD"),'Price Data'!P:P,0)),"")</f>
        <v>1.41</v>
      </c>
      <c r="M2264" s="10" cm="1">
        <f t="array" ref="M2264">IFERROR(IF(ISNUMBER(L2264),(L2264-INDEX('Price Data'!Q:Q,MATCH(TEXT(A2264,"YYYY-MM-DD"),'Price Data'!P:P,0)+1))/INDEX('Price Data'!Q:Q,MATCH(TEXT(A2264,"YYYY-MM-DD"),'Price Data'!P:P,0)+1),""),"")</f>
        <v>7.1428571428571496E-3</v>
      </c>
      <c r="N2264" s="34">
        <f>IFERROR(INDEX('Price Data'!T:T,MATCH(TEXT(A2264,"YYYY-MM-DD"),'Price Data'!S:S,0)),"")</f>
        <v>1.82</v>
      </c>
      <c r="O2264" s="10" cm="1">
        <f t="array" ref="O2264">IFERROR(IF(ISNUMBER(N2264),(N2264-INDEX('Price Data'!T:T,MATCH(TEXT(A2264,"YYYY-MM-DD"),'Price Data'!S:S,0)+1))/INDEX('Price Data'!T:T,MATCH(TEXT(A2264,"YYYY-MM-DD"),'Price Data'!S:S,0)+1),""),"")</f>
        <v>2.2471910112359571E-2</v>
      </c>
    </row>
    <row r="2265" spans="1:15" x14ac:dyDescent="0.3">
      <c r="A2265" s="8">
        <v>44084</v>
      </c>
      <c r="B2265" s="34">
        <f>IFERROR(INDEX('Price Data'!B:B,MATCH(TEXT(A2265,"YYYY-MM-DD"),'Price Data'!A:A,0)),"")</f>
        <v>19820</v>
      </c>
      <c r="C2265" s="10" cm="1">
        <f t="array" ref="C2265">IFERROR(IF(ISNUMBER(B2265),(B2265-INDEX('Price Data'!B:B,MATCH(TEXT(A2265,"YYYY-MM-DD"),'Price Data'!A:A,0)+1))/INDEX('Price Data'!B:B,MATCH(TEXT(A2265,"YYYY-MM-DD"),'Price Data'!A:A,0)+1),""),"")</f>
        <v>2.4783774214758992E-3</v>
      </c>
      <c r="D2265" s="34">
        <f>IFERROR(INDEX('Price Data'!E:E,MATCH(TEXT(A2265,"YYYY-MM-DD"),'Price Data'!D:D,0)),"")</f>
        <v>8.2200000000000006</v>
      </c>
      <c r="E2265" s="10" cm="1">
        <f t="array" ref="E2265">IFERROR(IF(ISNUMBER(D2265),(D2265-INDEX('Price Data'!E:E,MATCH(TEXT(A2265,"YYYY-MM-DD"),'Price Data'!D:D,0)+1))/INDEX('Price Data'!E:E,MATCH(TEXT(A2265,"YYYY-MM-DD"),'Price Data'!D:D,0)+1),""),"")</f>
        <v>1.2315270935960767E-2</v>
      </c>
      <c r="F2265" s="34">
        <f>IFERROR(INDEX('Price Data'!H:H,MATCH(TEXT(A2265,"YYYY-MM-DD"),'Price Data'!G:G,0)),"")</f>
        <v>144.5</v>
      </c>
      <c r="G2265" s="10" cm="1">
        <f t="array" ref="G2265">IFERROR(IF(ISNUMBER(F2265),(F2265-INDEX('Price Data'!H:H,MATCH(TEXT(A2265,"YYYY-MM-DD"),'Price Data'!G:G,0)+1))/INDEX('Price Data'!H:H,MATCH(TEXT(A2265,"YYYY-MM-DD"),'Price Data'!G:G,0)+1),""),"")</f>
        <v>2.4096341994485758E-2</v>
      </c>
      <c r="H2265" s="34">
        <f>IFERROR(INDEX('Price Data'!K:K,MATCH(TEXT(A2265,"YYYY-MM-DD"),'Price Data'!J:J,0)),"")</f>
        <v>1.8</v>
      </c>
      <c r="I2265" s="10" cm="1">
        <f t="array" ref="I2265">IFERROR(IF(ISNUMBER(H2265),(H2265-INDEX('Price Data'!K:K,MATCH(TEXT(A2265,"YYYY-MM-DD"),'Price Data'!J:J,0)+1))/INDEX('Price Data'!K:K,MATCH(TEXT(A2265,"YYYY-MM-DD"),'Price Data'!J:J,0)+1),""),"")</f>
        <v>5.5865921787709542E-3</v>
      </c>
      <c r="J2265" s="34">
        <f>IFERROR(INDEX('Price Data'!N:N,MATCH(TEXT(A2265,"YYYY-MM-DD"),'Price Data'!M:M,0)),"")</f>
        <v>1.49</v>
      </c>
      <c r="K2265" s="10" cm="1">
        <f t="array" ref="K2265">IFERROR(IF(ISNUMBER(J2265),(J2265-INDEX('Price Data'!N:N,MATCH(TEXT(A2265,"YYYY-MM-DD"),'Price Data'!M:M,0)+1))/INDEX('Price Data'!N:N,MATCH(TEXT(A2265,"YYYY-MM-DD"),'Price Data'!M:M,0)+1),""),"")</f>
        <v>2.7586206896551748E-2</v>
      </c>
      <c r="L2265" s="34">
        <f>IFERROR(INDEX('Price Data'!Q:Q,MATCH(TEXT(A2265,"YYYY-MM-DD"),'Price Data'!P:P,0)),"")</f>
        <v>1.51</v>
      </c>
      <c r="M2265" s="10" cm="1">
        <f t="array" ref="M2265">IFERROR(IF(ISNUMBER(L2265),(L2265-INDEX('Price Data'!Q:Q,MATCH(TEXT(A2265,"YYYY-MM-DD"),'Price Data'!P:P,0)+1))/INDEX('Price Data'!Q:Q,MATCH(TEXT(A2265,"YYYY-MM-DD"),'Price Data'!P:P,0)+1),""),"")</f>
        <v>7.0921985815602898E-2</v>
      </c>
      <c r="N2265" s="34">
        <f>IFERROR(INDEX('Price Data'!T:T,MATCH(TEXT(A2265,"YYYY-MM-DD"),'Price Data'!S:S,0)),"")</f>
        <v>1.85</v>
      </c>
      <c r="O2265" s="10" cm="1">
        <f t="array" ref="O2265">IFERROR(IF(ISNUMBER(N2265),(N2265-INDEX('Price Data'!T:T,MATCH(TEXT(A2265,"YYYY-MM-DD"),'Price Data'!S:S,0)+1))/INDEX('Price Data'!T:T,MATCH(TEXT(A2265,"YYYY-MM-DD"),'Price Data'!S:S,0)+1),""),"")</f>
        <v>1.6483516483516498E-2</v>
      </c>
    </row>
    <row r="2266" spans="1:15" x14ac:dyDescent="0.3">
      <c r="A2266" s="8">
        <v>44085</v>
      </c>
      <c r="B2266" s="34">
        <f>IFERROR(INDEX('Price Data'!B:B,MATCH(TEXT(A2266,"YYYY-MM-DD"),'Price Data'!A:A,0)),"")</f>
        <v>19821</v>
      </c>
      <c r="C2266" s="10" cm="1">
        <f t="array" ref="C2266">IFERROR(IF(ISNUMBER(B2266),(B2266-INDEX('Price Data'!B:B,MATCH(TEXT(A2266,"YYYY-MM-DD"),'Price Data'!A:A,0)+1))/INDEX('Price Data'!B:B,MATCH(TEXT(A2266,"YYYY-MM-DD"),'Price Data'!A:A,0)+1),""),"")</f>
        <v>5.0454086781029264E-5</v>
      </c>
      <c r="D2266" s="34">
        <f>IFERROR(INDEX('Price Data'!E:E,MATCH(TEXT(A2266,"YYYY-MM-DD"),'Price Data'!D:D,0)),"")</f>
        <v>8.06</v>
      </c>
      <c r="E2266" s="10" cm="1">
        <f t="array" ref="E2266">IFERROR(IF(ISNUMBER(D2266),(D2266-INDEX('Price Data'!E:E,MATCH(TEXT(A2266,"YYYY-MM-DD"),'Price Data'!D:D,0)+1))/INDEX('Price Data'!E:E,MATCH(TEXT(A2266,"YYYY-MM-DD"),'Price Data'!D:D,0)+1),""),"")</f>
        <v>-1.9464720194647216E-2</v>
      </c>
      <c r="F2266" s="34">
        <f>IFERROR(INDEX('Price Data'!H:H,MATCH(TEXT(A2266,"YYYY-MM-DD"),'Price Data'!G:G,0)),"")</f>
        <v>142.39999399999999</v>
      </c>
      <c r="G2266" s="10" cm="1">
        <f t="array" ref="G2266">IFERROR(IF(ISNUMBER(F2266),(F2266-INDEX('Price Data'!H:H,MATCH(TEXT(A2266,"YYYY-MM-DD"),'Price Data'!G:G,0)+1))/INDEX('Price Data'!H:H,MATCH(TEXT(A2266,"YYYY-MM-DD"),'Price Data'!G:G,0)+1),""),"")</f>
        <v>-1.4532913494809742E-2</v>
      </c>
      <c r="H2266" s="34">
        <f>IFERROR(INDEX('Price Data'!K:K,MATCH(TEXT(A2266,"YYYY-MM-DD"),'Price Data'!J:J,0)),"")</f>
        <v>1.78</v>
      </c>
      <c r="I2266" s="10" cm="1">
        <f t="array" ref="I2266">IFERROR(IF(ISNUMBER(H2266),(H2266-INDEX('Price Data'!K:K,MATCH(TEXT(A2266,"YYYY-MM-DD"),'Price Data'!J:J,0)+1))/INDEX('Price Data'!K:K,MATCH(TEXT(A2266,"YYYY-MM-DD"),'Price Data'!J:J,0)+1),""),"")</f>
        <v>-1.111111111111112E-2</v>
      </c>
      <c r="J2266" s="34">
        <f>IFERROR(INDEX('Price Data'!N:N,MATCH(TEXT(A2266,"YYYY-MM-DD"),'Price Data'!M:M,0)),"")</f>
        <v>1.48</v>
      </c>
      <c r="K2266" s="10" cm="1">
        <f t="array" ref="K2266">IFERROR(IF(ISNUMBER(J2266),(J2266-INDEX('Price Data'!N:N,MATCH(TEXT(A2266,"YYYY-MM-DD"),'Price Data'!M:M,0)+1))/INDEX('Price Data'!N:N,MATCH(TEXT(A2266,"YYYY-MM-DD"),'Price Data'!M:M,0)+1),""),"")</f>
        <v>-6.7114093959731603E-3</v>
      </c>
      <c r="L2266" s="34">
        <f>IFERROR(INDEX('Price Data'!Q:Q,MATCH(TEXT(A2266,"YYYY-MM-DD"),'Price Data'!P:P,0)),"")</f>
        <v>1.48</v>
      </c>
      <c r="M2266" s="10" cm="1">
        <f t="array" ref="M2266">IFERROR(IF(ISNUMBER(L2266),(L2266-INDEX('Price Data'!Q:Q,MATCH(TEXT(A2266,"YYYY-MM-DD"),'Price Data'!P:P,0)+1))/INDEX('Price Data'!Q:Q,MATCH(TEXT(A2266,"YYYY-MM-DD"),'Price Data'!P:P,0)+1),""),"")</f>
        <v>-1.986754966887419E-2</v>
      </c>
      <c r="N2266" s="34">
        <f>IFERROR(INDEX('Price Data'!T:T,MATCH(TEXT(A2266,"YYYY-MM-DD"),'Price Data'!S:S,0)),"")</f>
        <v>1.83</v>
      </c>
      <c r="O2266" s="10" cm="1">
        <f t="array" ref="O2266">IFERROR(IF(ISNUMBER(N2266),(N2266-INDEX('Price Data'!T:T,MATCH(TEXT(A2266,"YYYY-MM-DD"),'Price Data'!S:S,0)+1))/INDEX('Price Data'!T:T,MATCH(TEXT(A2266,"YYYY-MM-DD"),'Price Data'!S:S,0)+1),""),"")</f>
        <v>-1.081081081081082E-2</v>
      </c>
    </row>
    <row r="2267" spans="1:15" x14ac:dyDescent="0.3">
      <c r="A2267" s="8">
        <v>44086</v>
      </c>
      <c r="B2267" s="34" t="str">
        <f>IFERROR(INDEX('Price Data'!B:B,MATCH(TEXT(A2267,"YYYY-MM-DD"),'Price Data'!A:A,0)),"")</f>
        <v/>
      </c>
      <c r="C2267" s="10" t="str" cm="1">
        <f t="array" ref="C2267">IFERROR(IF(ISNUMBER(B2267),(B2267-INDEX('Price Data'!B:B,MATCH(TEXT(A2267,"YYYY-MM-DD"),'Price Data'!A:A,0)+1))/INDEX('Price Data'!B:B,MATCH(TEXT(A2267,"YYYY-MM-DD"),'Price Data'!A:A,0)+1),""),"")</f>
        <v/>
      </c>
      <c r="D2267" s="34" t="str">
        <f>IFERROR(INDEX('Price Data'!E:E,MATCH(TEXT(A2267,"YYYY-MM-DD"),'Price Data'!D:D,0)),"")</f>
        <v/>
      </c>
      <c r="E2267" s="10" t="str" cm="1">
        <f t="array" ref="E2267">IFERROR(IF(ISNUMBER(D2267),(D2267-INDEX('Price Data'!E:E,MATCH(TEXT(A2267,"YYYY-MM-DD"),'Price Data'!D:D,0)+1))/INDEX('Price Data'!E:E,MATCH(TEXT(A2267,"YYYY-MM-DD"),'Price Data'!D:D,0)+1),""),"")</f>
        <v/>
      </c>
      <c r="F2267" s="34" t="str">
        <f>IFERROR(INDEX('Price Data'!H:H,MATCH(TEXT(A2267,"YYYY-MM-DD"),'Price Data'!G:G,0)),"")</f>
        <v/>
      </c>
      <c r="G2267" s="10" t="str" cm="1">
        <f t="array" ref="G2267">IFERROR(IF(ISNUMBER(F2267),(F2267-INDEX('Price Data'!H:H,MATCH(TEXT(A2267,"YYYY-MM-DD"),'Price Data'!G:G,0)+1))/INDEX('Price Data'!H:H,MATCH(TEXT(A2267,"YYYY-MM-DD"),'Price Data'!G:G,0)+1),""),"")</f>
        <v/>
      </c>
      <c r="H2267" s="34" t="str">
        <f>IFERROR(INDEX('Price Data'!K:K,MATCH(TEXT(A2267,"YYYY-MM-DD"),'Price Data'!J:J,0)),"")</f>
        <v/>
      </c>
      <c r="I2267" s="10" t="str" cm="1">
        <f t="array" ref="I2267">IFERROR(IF(ISNUMBER(H2267),(H2267-INDEX('Price Data'!K:K,MATCH(TEXT(A2267,"YYYY-MM-DD"),'Price Data'!J:J,0)+1))/INDEX('Price Data'!K:K,MATCH(TEXT(A2267,"YYYY-MM-DD"),'Price Data'!J:J,0)+1),""),"")</f>
        <v/>
      </c>
      <c r="J2267" s="34" t="str">
        <f>IFERROR(INDEX('Price Data'!N:N,MATCH(TEXT(A2267,"YYYY-MM-DD"),'Price Data'!M:M,0)),"")</f>
        <v/>
      </c>
      <c r="K2267" s="10" t="str" cm="1">
        <f t="array" ref="K2267">IFERROR(IF(ISNUMBER(J2267),(J2267-INDEX('Price Data'!N:N,MATCH(TEXT(A2267,"YYYY-MM-DD"),'Price Data'!M:M,0)+1))/INDEX('Price Data'!N:N,MATCH(TEXT(A2267,"YYYY-MM-DD"),'Price Data'!M:M,0)+1),""),"")</f>
        <v/>
      </c>
      <c r="L2267" s="34" t="str">
        <f>IFERROR(INDEX('Price Data'!Q:Q,MATCH(TEXT(A2267,"YYYY-MM-DD"),'Price Data'!P:P,0)),"")</f>
        <v/>
      </c>
      <c r="M2267" s="10" t="str" cm="1">
        <f t="array" ref="M2267">IFERROR(IF(ISNUMBER(L2267),(L2267-INDEX('Price Data'!Q:Q,MATCH(TEXT(A2267,"YYYY-MM-DD"),'Price Data'!P:P,0)+1))/INDEX('Price Data'!Q:Q,MATCH(TEXT(A2267,"YYYY-MM-DD"),'Price Data'!P:P,0)+1),""),"")</f>
        <v/>
      </c>
      <c r="N2267" s="34" t="str">
        <f>IFERROR(INDEX('Price Data'!T:T,MATCH(TEXT(A2267,"YYYY-MM-DD"),'Price Data'!S:S,0)),"")</f>
        <v/>
      </c>
      <c r="O2267" s="10" t="str" cm="1">
        <f t="array" ref="O2267">IFERROR(IF(ISNUMBER(N2267),(N2267-INDEX('Price Data'!T:T,MATCH(TEXT(A2267,"YYYY-MM-DD"),'Price Data'!S:S,0)+1))/INDEX('Price Data'!T:T,MATCH(TEXT(A2267,"YYYY-MM-DD"),'Price Data'!S:S,0)+1),""),"")</f>
        <v/>
      </c>
    </row>
    <row r="2268" spans="1:15" x14ac:dyDescent="0.3">
      <c r="A2268" s="8">
        <v>44087</v>
      </c>
      <c r="B2268" s="34" t="str">
        <f>IFERROR(INDEX('Price Data'!B:B,MATCH(TEXT(A2268,"YYYY-MM-DD"),'Price Data'!A:A,0)),"")</f>
        <v/>
      </c>
      <c r="C2268" s="10" t="str" cm="1">
        <f t="array" ref="C2268">IFERROR(IF(ISNUMBER(B2268),(B2268-INDEX('Price Data'!B:B,MATCH(TEXT(A2268,"YYYY-MM-DD"),'Price Data'!A:A,0)+1))/INDEX('Price Data'!B:B,MATCH(TEXT(A2268,"YYYY-MM-DD"),'Price Data'!A:A,0)+1),""),"")</f>
        <v/>
      </c>
      <c r="D2268" s="34" t="str">
        <f>IFERROR(INDEX('Price Data'!E:E,MATCH(TEXT(A2268,"YYYY-MM-DD"),'Price Data'!D:D,0)),"")</f>
        <v/>
      </c>
      <c r="E2268" s="10" t="str" cm="1">
        <f t="array" ref="E2268">IFERROR(IF(ISNUMBER(D2268),(D2268-INDEX('Price Data'!E:E,MATCH(TEXT(A2268,"YYYY-MM-DD"),'Price Data'!D:D,0)+1))/INDEX('Price Data'!E:E,MATCH(TEXT(A2268,"YYYY-MM-DD"),'Price Data'!D:D,0)+1),""),"")</f>
        <v/>
      </c>
      <c r="F2268" s="34" t="str">
        <f>IFERROR(INDEX('Price Data'!H:H,MATCH(TEXT(A2268,"YYYY-MM-DD"),'Price Data'!G:G,0)),"")</f>
        <v/>
      </c>
      <c r="G2268" s="10" t="str" cm="1">
        <f t="array" ref="G2268">IFERROR(IF(ISNUMBER(F2268),(F2268-INDEX('Price Data'!H:H,MATCH(TEXT(A2268,"YYYY-MM-DD"),'Price Data'!G:G,0)+1))/INDEX('Price Data'!H:H,MATCH(TEXT(A2268,"YYYY-MM-DD"),'Price Data'!G:G,0)+1),""),"")</f>
        <v/>
      </c>
      <c r="H2268" s="34" t="str">
        <f>IFERROR(INDEX('Price Data'!K:K,MATCH(TEXT(A2268,"YYYY-MM-DD"),'Price Data'!J:J,0)),"")</f>
        <v/>
      </c>
      <c r="I2268" s="10" t="str" cm="1">
        <f t="array" ref="I2268">IFERROR(IF(ISNUMBER(H2268),(H2268-INDEX('Price Data'!K:K,MATCH(TEXT(A2268,"YYYY-MM-DD"),'Price Data'!J:J,0)+1))/INDEX('Price Data'!K:K,MATCH(TEXT(A2268,"YYYY-MM-DD"),'Price Data'!J:J,0)+1),""),"")</f>
        <v/>
      </c>
      <c r="J2268" s="34" t="str">
        <f>IFERROR(INDEX('Price Data'!N:N,MATCH(TEXT(A2268,"YYYY-MM-DD"),'Price Data'!M:M,0)),"")</f>
        <v/>
      </c>
      <c r="K2268" s="10" t="str" cm="1">
        <f t="array" ref="K2268">IFERROR(IF(ISNUMBER(J2268),(J2268-INDEX('Price Data'!N:N,MATCH(TEXT(A2268,"YYYY-MM-DD"),'Price Data'!M:M,0)+1))/INDEX('Price Data'!N:N,MATCH(TEXT(A2268,"YYYY-MM-DD"),'Price Data'!M:M,0)+1),""),"")</f>
        <v/>
      </c>
      <c r="L2268" s="34" t="str">
        <f>IFERROR(INDEX('Price Data'!Q:Q,MATCH(TEXT(A2268,"YYYY-MM-DD"),'Price Data'!P:P,0)),"")</f>
        <v/>
      </c>
      <c r="M2268" s="10" t="str" cm="1">
        <f t="array" ref="M2268">IFERROR(IF(ISNUMBER(L2268),(L2268-INDEX('Price Data'!Q:Q,MATCH(TEXT(A2268,"YYYY-MM-DD"),'Price Data'!P:P,0)+1))/INDEX('Price Data'!Q:Q,MATCH(TEXT(A2268,"YYYY-MM-DD"),'Price Data'!P:P,0)+1),""),"")</f>
        <v/>
      </c>
      <c r="N2268" s="34" t="str">
        <f>IFERROR(INDEX('Price Data'!T:T,MATCH(TEXT(A2268,"YYYY-MM-DD"),'Price Data'!S:S,0)),"")</f>
        <v/>
      </c>
      <c r="O2268" s="10" t="str" cm="1">
        <f t="array" ref="O2268">IFERROR(IF(ISNUMBER(N2268),(N2268-INDEX('Price Data'!T:T,MATCH(TEXT(A2268,"YYYY-MM-DD"),'Price Data'!S:S,0)+1))/INDEX('Price Data'!T:T,MATCH(TEXT(A2268,"YYYY-MM-DD"),'Price Data'!S:S,0)+1),""),"")</f>
        <v/>
      </c>
    </row>
    <row r="2269" spans="1:15" x14ac:dyDescent="0.3">
      <c r="A2269" s="8">
        <v>44088</v>
      </c>
      <c r="B2269" s="34">
        <f>IFERROR(INDEX('Price Data'!B:B,MATCH(TEXT(A2269,"YYYY-MM-DD"),'Price Data'!A:A,0)),"")</f>
        <v>19794</v>
      </c>
      <c r="C2269" s="10" cm="1">
        <f t="array" ref="C2269">IFERROR(IF(ISNUMBER(B2269),(B2269-INDEX('Price Data'!B:B,MATCH(TEXT(A2269,"YYYY-MM-DD"),'Price Data'!A:A,0)+1))/INDEX('Price Data'!B:B,MATCH(TEXT(A2269,"YYYY-MM-DD"),'Price Data'!A:A,0)+1),""),"")</f>
        <v>-1.3621916149538368E-3</v>
      </c>
      <c r="D2269" s="34">
        <f>IFERROR(INDEX('Price Data'!E:E,MATCH(TEXT(A2269,"YYYY-MM-DD"),'Price Data'!D:D,0)),"")</f>
        <v>8.09</v>
      </c>
      <c r="E2269" s="10" cm="1">
        <f t="array" ref="E2269">IFERROR(IF(ISNUMBER(D2269),(D2269-INDEX('Price Data'!E:E,MATCH(TEXT(A2269,"YYYY-MM-DD"),'Price Data'!D:D,0)+1))/INDEX('Price Data'!E:E,MATCH(TEXT(A2269,"YYYY-MM-DD"),'Price Data'!D:D,0)+1),""),"")</f>
        <v>3.7220843672455782E-3</v>
      </c>
      <c r="F2269" s="34">
        <f>IFERROR(INDEX('Price Data'!H:H,MATCH(TEXT(A2269,"YYYY-MM-DD"),'Price Data'!G:G,0)),"")</f>
        <v>142.800003</v>
      </c>
      <c r="G2269" s="10" cm="1">
        <f t="array" ref="G2269">IFERROR(IF(ISNUMBER(F2269),(F2269-INDEX('Price Data'!H:H,MATCH(TEXT(A2269,"YYYY-MM-DD"),'Price Data'!G:G,0)+1))/INDEX('Price Data'!H:H,MATCH(TEXT(A2269,"YYYY-MM-DD"),'Price Data'!G:G,0)+1),""),"")</f>
        <v>2.8090520846511509E-3</v>
      </c>
      <c r="H2269" s="34">
        <f>IFERROR(INDEX('Price Data'!K:K,MATCH(TEXT(A2269,"YYYY-MM-DD"),'Price Data'!J:J,0)),"")</f>
        <v>1.78</v>
      </c>
      <c r="I2269" s="10" cm="1">
        <f t="array" ref="I2269">IFERROR(IF(ISNUMBER(H2269),(H2269-INDEX('Price Data'!K:K,MATCH(TEXT(A2269,"YYYY-MM-DD"),'Price Data'!J:J,0)+1))/INDEX('Price Data'!K:K,MATCH(TEXT(A2269,"YYYY-MM-DD"),'Price Data'!J:J,0)+1),""),"")</f>
        <v>0</v>
      </c>
      <c r="J2269" s="34">
        <f>IFERROR(INDEX('Price Data'!N:N,MATCH(TEXT(A2269,"YYYY-MM-DD"),'Price Data'!M:M,0)),"")</f>
        <v>1.48</v>
      </c>
      <c r="K2269" s="10" cm="1">
        <f t="array" ref="K2269">IFERROR(IF(ISNUMBER(J2269),(J2269-INDEX('Price Data'!N:N,MATCH(TEXT(A2269,"YYYY-MM-DD"),'Price Data'!M:M,0)+1))/INDEX('Price Data'!N:N,MATCH(TEXT(A2269,"YYYY-MM-DD"),'Price Data'!M:M,0)+1),""),"")</f>
        <v>0</v>
      </c>
      <c r="L2269" s="34">
        <f>IFERROR(INDEX('Price Data'!Q:Q,MATCH(TEXT(A2269,"YYYY-MM-DD"),'Price Data'!P:P,0)),"")</f>
        <v>1.46</v>
      </c>
      <c r="M2269" s="10" cm="1">
        <f t="array" ref="M2269">IFERROR(IF(ISNUMBER(L2269),(L2269-INDEX('Price Data'!Q:Q,MATCH(TEXT(A2269,"YYYY-MM-DD"),'Price Data'!P:P,0)+1))/INDEX('Price Data'!Q:Q,MATCH(TEXT(A2269,"YYYY-MM-DD"),'Price Data'!P:P,0)+1),""),"")</f>
        <v>-1.3513513513513526E-2</v>
      </c>
      <c r="N2269" s="34">
        <f>IFERROR(INDEX('Price Data'!T:T,MATCH(TEXT(A2269,"YYYY-MM-DD"),'Price Data'!S:S,0)),"")</f>
        <v>1.84</v>
      </c>
      <c r="O2269" s="10" cm="1">
        <f t="array" ref="O2269">IFERROR(IF(ISNUMBER(N2269),(N2269-INDEX('Price Data'!T:T,MATCH(TEXT(A2269,"YYYY-MM-DD"),'Price Data'!S:S,0)+1))/INDEX('Price Data'!T:T,MATCH(TEXT(A2269,"YYYY-MM-DD"),'Price Data'!S:S,0)+1),""),"")</f>
        <v>5.4644808743169442E-3</v>
      </c>
    </row>
    <row r="2270" spans="1:15" x14ac:dyDescent="0.3">
      <c r="A2270" s="8">
        <v>44089</v>
      </c>
      <c r="B2270" s="34">
        <f>IFERROR(INDEX('Price Data'!B:B,MATCH(TEXT(A2270,"YYYY-MM-DD"),'Price Data'!A:A,0)),"")</f>
        <v>19957</v>
      </c>
      <c r="C2270" s="10" cm="1">
        <f t="array" ref="C2270">IFERROR(IF(ISNUMBER(B2270),(B2270-INDEX('Price Data'!B:B,MATCH(TEXT(A2270,"YYYY-MM-DD"),'Price Data'!A:A,0)+1))/INDEX('Price Data'!B:B,MATCH(TEXT(A2270,"YYYY-MM-DD"),'Price Data'!A:A,0)+1),""),"")</f>
        <v>8.2348186319086587E-3</v>
      </c>
      <c r="D2270" s="34">
        <f>IFERROR(INDEX('Price Data'!E:E,MATCH(TEXT(A2270,"YYYY-MM-DD"),'Price Data'!D:D,0)),"")</f>
        <v>7.95</v>
      </c>
      <c r="E2270" s="10" cm="1">
        <f t="array" ref="E2270">IFERROR(IF(ISNUMBER(D2270),(D2270-INDEX('Price Data'!E:E,MATCH(TEXT(A2270,"YYYY-MM-DD"),'Price Data'!D:D,0)+1))/INDEX('Price Data'!E:E,MATCH(TEXT(A2270,"YYYY-MM-DD"),'Price Data'!D:D,0)+1),""),"")</f>
        <v>-1.7305315203955462E-2</v>
      </c>
      <c r="F2270" s="34">
        <f>IFERROR(INDEX('Price Data'!H:H,MATCH(TEXT(A2270,"YYYY-MM-DD"),'Price Data'!G:G,0)),"")</f>
        <v>140.10000600000001</v>
      </c>
      <c r="G2270" s="10" cm="1">
        <f t="array" ref="G2270">IFERROR(IF(ISNUMBER(F2270),(F2270-INDEX('Price Data'!H:H,MATCH(TEXT(A2270,"YYYY-MM-DD"),'Price Data'!G:G,0)+1))/INDEX('Price Data'!H:H,MATCH(TEXT(A2270,"YYYY-MM-DD"),'Price Data'!G:G,0)+1),""),"")</f>
        <v>-1.8907541619589435E-2</v>
      </c>
      <c r="H2270" s="34">
        <f>IFERROR(INDEX('Price Data'!K:K,MATCH(TEXT(A2270,"YYYY-MM-DD"),'Price Data'!J:J,0)),"")</f>
        <v>1.77</v>
      </c>
      <c r="I2270" s="10" cm="1">
        <f t="array" ref="I2270">IFERROR(IF(ISNUMBER(H2270),(H2270-INDEX('Price Data'!K:K,MATCH(TEXT(A2270,"YYYY-MM-DD"),'Price Data'!J:J,0)+1))/INDEX('Price Data'!K:K,MATCH(TEXT(A2270,"YYYY-MM-DD"),'Price Data'!J:J,0)+1),""),"")</f>
        <v>-5.6179775280898927E-3</v>
      </c>
      <c r="J2270" s="34">
        <f>IFERROR(INDEX('Price Data'!N:N,MATCH(TEXT(A2270,"YYYY-MM-DD"),'Price Data'!M:M,0)),"")</f>
        <v>1.46</v>
      </c>
      <c r="K2270" s="10" cm="1">
        <f t="array" ref="K2270">IFERROR(IF(ISNUMBER(J2270),(J2270-INDEX('Price Data'!N:N,MATCH(TEXT(A2270,"YYYY-MM-DD"),'Price Data'!M:M,0)+1))/INDEX('Price Data'!N:N,MATCH(TEXT(A2270,"YYYY-MM-DD"),'Price Data'!M:M,0)+1),""),"")</f>
        <v>-1.3513513513513526E-2</v>
      </c>
      <c r="L2270" s="34">
        <f>IFERROR(INDEX('Price Data'!Q:Q,MATCH(TEXT(A2270,"YYYY-MM-DD"),'Price Data'!P:P,0)),"")</f>
        <v>1.46</v>
      </c>
      <c r="M2270" s="10" cm="1">
        <f t="array" ref="M2270">IFERROR(IF(ISNUMBER(L2270),(L2270-INDEX('Price Data'!Q:Q,MATCH(TEXT(A2270,"YYYY-MM-DD"),'Price Data'!P:P,0)+1))/INDEX('Price Data'!Q:Q,MATCH(TEXT(A2270,"YYYY-MM-DD"),'Price Data'!P:P,0)+1),""),"")</f>
        <v>0</v>
      </c>
      <c r="N2270" s="34">
        <f>IFERROR(INDEX('Price Data'!T:T,MATCH(TEXT(A2270,"YYYY-MM-DD"),'Price Data'!S:S,0)),"")</f>
        <v>1.83</v>
      </c>
      <c r="O2270" s="10" cm="1">
        <f t="array" ref="O2270">IFERROR(IF(ISNUMBER(N2270),(N2270-INDEX('Price Data'!T:T,MATCH(TEXT(A2270,"YYYY-MM-DD"),'Price Data'!S:S,0)+1))/INDEX('Price Data'!T:T,MATCH(TEXT(A2270,"YYYY-MM-DD"),'Price Data'!S:S,0)+1),""),"")</f>
        <v>-5.4347826086956564E-3</v>
      </c>
    </row>
    <row r="2271" spans="1:15" x14ac:dyDescent="0.3">
      <c r="A2271" s="8">
        <v>44090</v>
      </c>
      <c r="B2271" s="34">
        <f>IFERROR(INDEX('Price Data'!B:B,MATCH(TEXT(A2271,"YYYY-MM-DD"),'Price Data'!A:A,0)),"")</f>
        <v>19964</v>
      </c>
      <c r="C2271" s="10" cm="1">
        <f t="array" ref="C2271">IFERROR(IF(ISNUMBER(B2271),(B2271-INDEX('Price Data'!B:B,MATCH(TEXT(A2271,"YYYY-MM-DD"),'Price Data'!A:A,0)+1))/INDEX('Price Data'!B:B,MATCH(TEXT(A2271,"YYYY-MM-DD"),'Price Data'!A:A,0)+1),""),"")</f>
        <v>3.5075412136092597E-4</v>
      </c>
      <c r="D2271" s="34">
        <f>IFERROR(INDEX('Price Data'!E:E,MATCH(TEXT(A2271,"YYYY-MM-DD"),'Price Data'!D:D,0)),"")</f>
        <v>7.92</v>
      </c>
      <c r="E2271" s="10" cm="1">
        <f t="array" ref="E2271">IFERROR(IF(ISNUMBER(D2271),(D2271-INDEX('Price Data'!E:E,MATCH(TEXT(A2271,"YYYY-MM-DD"),'Price Data'!D:D,0)+1))/INDEX('Price Data'!E:E,MATCH(TEXT(A2271,"YYYY-MM-DD"),'Price Data'!D:D,0)+1),""),"")</f>
        <v>-3.7735849056604086E-3</v>
      </c>
      <c r="F2271" s="34">
        <f>IFERROR(INDEX('Price Data'!H:H,MATCH(TEXT(A2271,"YYYY-MM-DD"),'Price Data'!G:G,0)),"")</f>
        <v>138.800003</v>
      </c>
      <c r="G2271" s="10" cm="1">
        <f t="array" ref="G2271">IFERROR(IF(ISNUMBER(F2271),(F2271-INDEX('Price Data'!H:H,MATCH(TEXT(A2271,"YYYY-MM-DD"),'Price Data'!G:G,0)+1))/INDEX('Price Data'!H:H,MATCH(TEXT(A2271,"YYYY-MM-DD"),'Price Data'!G:G,0)+1),""),"")</f>
        <v>-9.2791073827648788E-3</v>
      </c>
      <c r="H2271" s="34">
        <f>IFERROR(INDEX('Price Data'!K:K,MATCH(TEXT(A2271,"YYYY-MM-DD"),'Price Data'!J:J,0)),"")</f>
        <v>1.76</v>
      </c>
      <c r="I2271" s="10" cm="1">
        <f t="array" ref="I2271">IFERROR(IF(ISNUMBER(H2271),(H2271-INDEX('Price Data'!K:K,MATCH(TEXT(A2271,"YYYY-MM-DD"),'Price Data'!J:J,0)+1))/INDEX('Price Data'!K:K,MATCH(TEXT(A2271,"YYYY-MM-DD"),'Price Data'!J:J,0)+1),""),"")</f>
        <v>-5.649717514124299E-3</v>
      </c>
      <c r="J2271" s="34">
        <f>IFERROR(INDEX('Price Data'!N:N,MATCH(TEXT(A2271,"YYYY-MM-DD"),'Price Data'!M:M,0)),"")</f>
        <v>1.47</v>
      </c>
      <c r="K2271" s="10" cm="1">
        <f t="array" ref="K2271">IFERROR(IF(ISNUMBER(J2271),(J2271-INDEX('Price Data'!N:N,MATCH(TEXT(A2271,"YYYY-MM-DD"),'Price Data'!M:M,0)+1))/INDEX('Price Data'!N:N,MATCH(TEXT(A2271,"YYYY-MM-DD"),'Price Data'!M:M,0)+1),""),"")</f>
        <v>6.8493150684931572E-3</v>
      </c>
      <c r="L2271" s="34">
        <f>IFERROR(INDEX('Price Data'!Q:Q,MATCH(TEXT(A2271,"YYYY-MM-DD"),'Price Data'!P:P,0)),"")</f>
        <v>1.45</v>
      </c>
      <c r="M2271" s="10" cm="1">
        <f t="array" ref="M2271">IFERROR(IF(ISNUMBER(L2271),(L2271-INDEX('Price Data'!Q:Q,MATCH(TEXT(A2271,"YYYY-MM-DD"),'Price Data'!P:P,0)+1))/INDEX('Price Data'!Q:Q,MATCH(TEXT(A2271,"YYYY-MM-DD"),'Price Data'!P:P,0)+1),""),"")</f>
        <v>-6.8493150684931572E-3</v>
      </c>
      <c r="N2271" s="34">
        <f>IFERROR(INDEX('Price Data'!T:T,MATCH(TEXT(A2271,"YYYY-MM-DD"),'Price Data'!S:S,0)),"")</f>
        <v>1.84</v>
      </c>
      <c r="O2271" s="10" cm="1">
        <f t="array" ref="O2271">IFERROR(IF(ISNUMBER(N2271),(N2271-INDEX('Price Data'!T:T,MATCH(TEXT(A2271,"YYYY-MM-DD"),'Price Data'!S:S,0)+1))/INDEX('Price Data'!T:T,MATCH(TEXT(A2271,"YYYY-MM-DD"),'Price Data'!S:S,0)+1),""),"")</f>
        <v>5.4644808743169442E-3</v>
      </c>
    </row>
    <row r="2272" spans="1:15" x14ac:dyDescent="0.3">
      <c r="A2272" s="8">
        <v>44091</v>
      </c>
      <c r="B2272" s="34">
        <f>IFERROR(INDEX('Price Data'!B:B,MATCH(TEXT(A2272,"YYYY-MM-DD"),'Price Data'!A:A,0)),"")</f>
        <v>19740</v>
      </c>
      <c r="C2272" s="10" cm="1">
        <f t="array" ref="C2272">IFERROR(IF(ISNUMBER(B2272),(B2272-INDEX('Price Data'!B:B,MATCH(TEXT(A2272,"YYYY-MM-DD"),'Price Data'!A:A,0)+1))/INDEX('Price Data'!B:B,MATCH(TEXT(A2272,"YYYY-MM-DD"),'Price Data'!A:A,0)+1),""),"")</f>
        <v>-1.1220196353436185E-2</v>
      </c>
      <c r="D2272" s="34">
        <f>IFERROR(INDEX('Price Data'!E:E,MATCH(TEXT(A2272,"YYYY-MM-DD"),'Price Data'!D:D,0)),"")</f>
        <v>7.81</v>
      </c>
      <c r="E2272" s="10" cm="1">
        <f t="array" ref="E2272">IFERROR(IF(ISNUMBER(D2272),(D2272-INDEX('Price Data'!E:E,MATCH(TEXT(A2272,"YYYY-MM-DD"),'Price Data'!D:D,0)+1))/INDEX('Price Data'!E:E,MATCH(TEXT(A2272,"YYYY-MM-DD"),'Price Data'!D:D,0)+1),""),"")</f>
        <v>-1.388888888888893E-2</v>
      </c>
      <c r="F2272" s="34">
        <f>IFERROR(INDEX('Price Data'!H:H,MATCH(TEXT(A2272,"YYYY-MM-DD"),'Price Data'!G:G,0)),"")</f>
        <v>136.5</v>
      </c>
      <c r="G2272" s="10" cm="1">
        <f t="array" ref="G2272">IFERROR(IF(ISNUMBER(F2272),(F2272-INDEX('Price Data'!H:H,MATCH(TEXT(A2272,"YYYY-MM-DD"),'Price Data'!G:G,0)+1))/INDEX('Price Data'!H:H,MATCH(TEXT(A2272,"YYYY-MM-DD"),'Price Data'!G:G,0)+1),""),"")</f>
        <v>-1.6570626442998015E-2</v>
      </c>
      <c r="H2272" s="34">
        <f>IFERROR(INDEX('Price Data'!K:K,MATCH(TEXT(A2272,"YYYY-MM-DD"),'Price Data'!J:J,0)),"")</f>
        <v>1.74</v>
      </c>
      <c r="I2272" s="10" cm="1">
        <f t="array" ref="I2272">IFERROR(IF(ISNUMBER(H2272),(H2272-INDEX('Price Data'!K:K,MATCH(TEXT(A2272,"YYYY-MM-DD"),'Price Data'!J:J,0)+1))/INDEX('Price Data'!K:K,MATCH(TEXT(A2272,"YYYY-MM-DD"),'Price Data'!J:J,0)+1),""),"")</f>
        <v>-1.1363636363636374E-2</v>
      </c>
      <c r="J2272" s="34">
        <f>IFERROR(INDEX('Price Data'!N:N,MATCH(TEXT(A2272,"YYYY-MM-DD"),'Price Data'!M:M,0)),"")</f>
        <v>1.46</v>
      </c>
      <c r="K2272" s="10" cm="1">
        <f t="array" ref="K2272">IFERROR(IF(ISNUMBER(J2272),(J2272-INDEX('Price Data'!N:N,MATCH(TEXT(A2272,"YYYY-MM-DD"),'Price Data'!M:M,0)+1))/INDEX('Price Data'!N:N,MATCH(TEXT(A2272,"YYYY-MM-DD"),'Price Data'!M:M,0)+1),""),"")</f>
        <v>-6.80272108843538E-3</v>
      </c>
      <c r="L2272" s="34">
        <f>IFERROR(INDEX('Price Data'!Q:Q,MATCH(TEXT(A2272,"YYYY-MM-DD"),'Price Data'!P:P,0)),"")</f>
        <v>1.42</v>
      </c>
      <c r="M2272" s="10" cm="1">
        <f t="array" ref="M2272">IFERROR(IF(ISNUMBER(L2272),(L2272-INDEX('Price Data'!Q:Q,MATCH(TEXT(A2272,"YYYY-MM-DD"),'Price Data'!P:P,0)+1))/INDEX('Price Data'!Q:Q,MATCH(TEXT(A2272,"YYYY-MM-DD"),'Price Data'!P:P,0)+1),""),"")</f>
        <v>-2.0689655172413814E-2</v>
      </c>
      <c r="N2272" s="34">
        <f>IFERROR(INDEX('Price Data'!T:T,MATCH(TEXT(A2272,"YYYY-MM-DD"),'Price Data'!S:S,0)),"")</f>
        <v>1.8</v>
      </c>
      <c r="O2272" s="10" cm="1">
        <f t="array" ref="O2272">IFERROR(IF(ISNUMBER(N2272),(N2272-INDEX('Price Data'!T:T,MATCH(TEXT(A2272,"YYYY-MM-DD"),'Price Data'!S:S,0)+1))/INDEX('Price Data'!T:T,MATCH(TEXT(A2272,"YYYY-MM-DD"),'Price Data'!S:S,0)+1),""),"")</f>
        <v>-2.1739130434782625E-2</v>
      </c>
    </row>
    <row r="2273" spans="1:15" x14ac:dyDescent="0.3">
      <c r="A2273" s="8">
        <v>44092</v>
      </c>
      <c r="B2273" s="34">
        <f>IFERROR(INDEX('Price Data'!B:B,MATCH(TEXT(A2273,"YYYY-MM-DD"),'Price Data'!A:A,0)),"")</f>
        <v>19525</v>
      </c>
      <c r="C2273" s="10" cm="1">
        <f t="array" ref="C2273">IFERROR(IF(ISNUMBER(B2273),(B2273-INDEX('Price Data'!B:B,MATCH(TEXT(A2273,"YYYY-MM-DD"),'Price Data'!A:A,0)+1))/INDEX('Price Data'!B:B,MATCH(TEXT(A2273,"YYYY-MM-DD"),'Price Data'!A:A,0)+1),""),"")</f>
        <v>-1.0891590678824722E-2</v>
      </c>
      <c r="D2273" s="34">
        <f>IFERROR(INDEX('Price Data'!E:E,MATCH(TEXT(A2273,"YYYY-MM-DD"),'Price Data'!D:D,0)),"")</f>
        <v>7.56</v>
      </c>
      <c r="E2273" s="10" cm="1">
        <f t="array" ref="E2273">IFERROR(IF(ISNUMBER(D2273),(D2273-INDEX('Price Data'!E:E,MATCH(TEXT(A2273,"YYYY-MM-DD"),'Price Data'!D:D,0)+1))/INDEX('Price Data'!E:E,MATCH(TEXT(A2273,"YYYY-MM-DD"),'Price Data'!D:D,0)+1),""),"")</f>
        <v>-3.2010243277848911E-2</v>
      </c>
      <c r="F2273" s="34">
        <f>IFERROR(INDEX('Price Data'!H:H,MATCH(TEXT(A2273,"YYYY-MM-DD"),'Price Data'!G:G,0)),"")</f>
        <v>134.39999399999999</v>
      </c>
      <c r="G2273" s="10" cm="1">
        <f t="array" ref="G2273">IFERROR(IF(ISNUMBER(F2273),(F2273-INDEX('Price Data'!H:H,MATCH(TEXT(A2273,"YYYY-MM-DD"),'Price Data'!G:G,0)+1))/INDEX('Price Data'!H:H,MATCH(TEXT(A2273,"YYYY-MM-DD"),'Price Data'!G:G,0)+1),""),"")</f>
        <v>-1.5384659340659397E-2</v>
      </c>
      <c r="H2273" s="34">
        <f>IFERROR(INDEX('Price Data'!K:K,MATCH(TEXT(A2273,"YYYY-MM-DD"),'Price Data'!J:J,0)),"")</f>
        <v>1.71</v>
      </c>
      <c r="I2273" s="10" cm="1">
        <f t="array" ref="I2273">IFERROR(IF(ISNUMBER(H2273),(H2273-INDEX('Price Data'!K:K,MATCH(TEXT(A2273,"YYYY-MM-DD"),'Price Data'!J:J,0)+1))/INDEX('Price Data'!K:K,MATCH(TEXT(A2273,"YYYY-MM-DD"),'Price Data'!J:J,0)+1),""),"")</f>
        <v>-1.7241379310344845E-2</v>
      </c>
      <c r="J2273" s="34">
        <f>IFERROR(INDEX('Price Data'!N:N,MATCH(TEXT(A2273,"YYYY-MM-DD"),'Price Data'!M:M,0)),"")</f>
        <v>1.4</v>
      </c>
      <c r="K2273" s="10" cm="1">
        <f t="array" ref="K2273">IFERROR(IF(ISNUMBER(J2273),(J2273-INDEX('Price Data'!N:N,MATCH(TEXT(A2273,"YYYY-MM-DD"),'Price Data'!M:M,0)+1))/INDEX('Price Data'!N:N,MATCH(TEXT(A2273,"YYYY-MM-DD"),'Price Data'!M:M,0)+1),""),"")</f>
        <v>-4.1095890410958943E-2</v>
      </c>
      <c r="L2273" s="34">
        <f>IFERROR(INDEX('Price Data'!Q:Q,MATCH(TEXT(A2273,"YYYY-MM-DD"),'Price Data'!P:P,0)),"")</f>
        <v>1.39</v>
      </c>
      <c r="M2273" s="10" cm="1">
        <f t="array" ref="M2273">IFERROR(IF(ISNUMBER(L2273),(L2273-INDEX('Price Data'!Q:Q,MATCH(TEXT(A2273,"YYYY-MM-DD"),'Price Data'!P:P,0)+1))/INDEX('Price Data'!Q:Q,MATCH(TEXT(A2273,"YYYY-MM-DD"),'Price Data'!P:P,0)+1),""),"")</f>
        <v>-2.1126760563380302E-2</v>
      </c>
      <c r="N2273" s="34">
        <f>IFERROR(INDEX('Price Data'!T:T,MATCH(TEXT(A2273,"YYYY-MM-DD"),'Price Data'!S:S,0)),"")</f>
        <v>1.84</v>
      </c>
      <c r="O2273" s="10" cm="1">
        <f t="array" ref="O2273">IFERROR(IF(ISNUMBER(N2273),(N2273-INDEX('Price Data'!T:T,MATCH(TEXT(A2273,"YYYY-MM-DD"),'Price Data'!S:S,0)+1))/INDEX('Price Data'!T:T,MATCH(TEXT(A2273,"YYYY-MM-DD"),'Price Data'!S:S,0)+1),""),"")</f>
        <v>2.222222222222224E-2</v>
      </c>
    </row>
    <row r="2274" spans="1:15" x14ac:dyDescent="0.3">
      <c r="A2274" s="8">
        <v>44093</v>
      </c>
      <c r="B2274" s="34" t="str">
        <f>IFERROR(INDEX('Price Data'!B:B,MATCH(TEXT(A2274,"YYYY-MM-DD"),'Price Data'!A:A,0)),"")</f>
        <v/>
      </c>
      <c r="C2274" s="10" t="str" cm="1">
        <f t="array" ref="C2274">IFERROR(IF(ISNUMBER(B2274),(B2274-INDEX('Price Data'!B:B,MATCH(TEXT(A2274,"YYYY-MM-DD"),'Price Data'!A:A,0)+1))/INDEX('Price Data'!B:B,MATCH(TEXT(A2274,"YYYY-MM-DD"),'Price Data'!A:A,0)+1),""),"")</f>
        <v/>
      </c>
      <c r="D2274" s="34" t="str">
        <f>IFERROR(INDEX('Price Data'!E:E,MATCH(TEXT(A2274,"YYYY-MM-DD"),'Price Data'!D:D,0)),"")</f>
        <v/>
      </c>
      <c r="E2274" s="10" t="str" cm="1">
        <f t="array" ref="E2274">IFERROR(IF(ISNUMBER(D2274),(D2274-INDEX('Price Data'!E:E,MATCH(TEXT(A2274,"YYYY-MM-DD"),'Price Data'!D:D,0)+1))/INDEX('Price Data'!E:E,MATCH(TEXT(A2274,"YYYY-MM-DD"),'Price Data'!D:D,0)+1),""),"")</f>
        <v/>
      </c>
      <c r="F2274" s="34" t="str">
        <f>IFERROR(INDEX('Price Data'!H:H,MATCH(TEXT(A2274,"YYYY-MM-DD"),'Price Data'!G:G,0)),"")</f>
        <v/>
      </c>
      <c r="G2274" s="10" t="str" cm="1">
        <f t="array" ref="G2274">IFERROR(IF(ISNUMBER(F2274),(F2274-INDEX('Price Data'!H:H,MATCH(TEXT(A2274,"YYYY-MM-DD"),'Price Data'!G:G,0)+1))/INDEX('Price Data'!H:H,MATCH(TEXT(A2274,"YYYY-MM-DD"),'Price Data'!G:G,0)+1),""),"")</f>
        <v/>
      </c>
      <c r="H2274" s="34" t="str">
        <f>IFERROR(INDEX('Price Data'!K:K,MATCH(TEXT(A2274,"YYYY-MM-DD"),'Price Data'!J:J,0)),"")</f>
        <v/>
      </c>
      <c r="I2274" s="10" t="str" cm="1">
        <f t="array" ref="I2274">IFERROR(IF(ISNUMBER(H2274),(H2274-INDEX('Price Data'!K:K,MATCH(TEXT(A2274,"YYYY-MM-DD"),'Price Data'!J:J,0)+1))/INDEX('Price Data'!K:K,MATCH(TEXT(A2274,"YYYY-MM-DD"),'Price Data'!J:J,0)+1),""),"")</f>
        <v/>
      </c>
      <c r="J2274" s="34" t="str">
        <f>IFERROR(INDEX('Price Data'!N:N,MATCH(TEXT(A2274,"YYYY-MM-DD"),'Price Data'!M:M,0)),"")</f>
        <v/>
      </c>
      <c r="K2274" s="10" t="str" cm="1">
        <f t="array" ref="K2274">IFERROR(IF(ISNUMBER(J2274),(J2274-INDEX('Price Data'!N:N,MATCH(TEXT(A2274,"YYYY-MM-DD"),'Price Data'!M:M,0)+1))/INDEX('Price Data'!N:N,MATCH(TEXT(A2274,"YYYY-MM-DD"),'Price Data'!M:M,0)+1),""),"")</f>
        <v/>
      </c>
      <c r="L2274" s="34" t="str">
        <f>IFERROR(INDEX('Price Data'!Q:Q,MATCH(TEXT(A2274,"YYYY-MM-DD"),'Price Data'!P:P,0)),"")</f>
        <v/>
      </c>
      <c r="M2274" s="10" t="str" cm="1">
        <f t="array" ref="M2274">IFERROR(IF(ISNUMBER(L2274),(L2274-INDEX('Price Data'!Q:Q,MATCH(TEXT(A2274,"YYYY-MM-DD"),'Price Data'!P:P,0)+1))/INDEX('Price Data'!Q:Q,MATCH(TEXT(A2274,"YYYY-MM-DD"),'Price Data'!P:P,0)+1),""),"")</f>
        <v/>
      </c>
      <c r="N2274" s="34" t="str">
        <f>IFERROR(INDEX('Price Data'!T:T,MATCH(TEXT(A2274,"YYYY-MM-DD"),'Price Data'!S:S,0)),"")</f>
        <v/>
      </c>
      <c r="O2274" s="10" t="str" cm="1">
        <f t="array" ref="O2274">IFERROR(IF(ISNUMBER(N2274),(N2274-INDEX('Price Data'!T:T,MATCH(TEXT(A2274,"YYYY-MM-DD"),'Price Data'!S:S,0)+1))/INDEX('Price Data'!T:T,MATCH(TEXT(A2274,"YYYY-MM-DD"),'Price Data'!S:S,0)+1),""),"")</f>
        <v/>
      </c>
    </row>
    <row r="2275" spans="1:15" x14ac:dyDescent="0.3">
      <c r="A2275" s="8">
        <v>44094</v>
      </c>
      <c r="B2275" s="34" t="str">
        <f>IFERROR(INDEX('Price Data'!B:B,MATCH(TEXT(A2275,"YYYY-MM-DD"),'Price Data'!A:A,0)),"")</f>
        <v/>
      </c>
      <c r="C2275" s="10" t="str" cm="1">
        <f t="array" ref="C2275">IFERROR(IF(ISNUMBER(B2275),(B2275-INDEX('Price Data'!B:B,MATCH(TEXT(A2275,"YYYY-MM-DD"),'Price Data'!A:A,0)+1))/INDEX('Price Data'!B:B,MATCH(TEXT(A2275,"YYYY-MM-DD"),'Price Data'!A:A,0)+1),""),"")</f>
        <v/>
      </c>
      <c r="D2275" s="34" t="str">
        <f>IFERROR(INDEX('Price Data'!E:E,MATCH(TEXT(A2275,"YYYY-MM-DD"),'Price Data'!D:D,0)),"")</f>
        <v/>
      </c>
      <c r="E2275" s="10" t="str" cm="1">
        <f t="array" ref="E2275">IFERROR(IF(ISNUMBER(D2275),(D2275-INDEX('Price Data'!E:E,MATCH(TEXT(A2275,"YYYY-MM-DD"),'Price Data'!D:D,0)+1))/INDEX('Price Data'!E:E,MATCH(TEXT(A2275,"YYYY-MM-DD"),'Price Data'!D:D,0)+1),""),"")</f>
        <v/>
      </c>
      <c r="F2275" s="34" t="str">
        <f>IFERROR(INDEX('Price Data'!H:H,MATCH(TEXT(A2275,"YYYY-MM-DD"),'Price Data'!G:G,0)),"")</f>
        <v/>
      </c>
      <c r="G2275" s="10" t="str" cm="1">
        <f t="array" ref="G2275">IFERROR(IF(ISNUMBER(F2275),(F2275-INDEX('Price Data'!H:H,MATCH(TEXT(A2275,"YYYY-MM-DD"),'Price Data'!G:G,0)+1))/INDEX('Price Data'!H:H,MATCH(TEXT(A2275,"YYYY-MM-DD"),'Price Data'!G:G,0)+1),""),"")</f>
        <v/>
      </c>
      <c r="H2275" s="34" t="str">
        <f>IFERROR(INDEX('Price Data'!K:K,MATCH(TEXT(A2275,"YYYY-MM-DD"),'Price Data'!J:J,0)),"")</f>
        <v/>
      </c>
      <c r="I2275" s="10" t="str" cm="1">
        <f t="array" ref="I2275">IFERROR(IF(ISNUMBER(H2275),(H2275-INDEX('Price Data'!K:K,MATCH(TEXT(A2275,"YYYY-MM-DD"),'Price Data'!J:J,0)+1))/INDEX('Price Data'!K:K,MATCH(TEXT(A2275,"YYYY-MM-DD"),'Price Data'!J:J,0)+1),""),"")</f>
        <v/>
      </c>
      <c r="J2275" s="34" t="str">
        <f>IFERROR(INDEX('Price Data'!N:N,MATCH(TEXT(A2275,"YYYY-MM-DD"),'Price Data'!M:M,0)),"")</f>
        <v/>
      </c>
      <c r="K2275" s="10" t="str" cm="1">
        <f t="array" ref="K2275">IFERROR(IF(ISNUMBER(J2275),(J2275-INDEX('Price Data'!N:N,MATCH(TEXT(A2275,"YYYY-MM-DD"),'Price Data'!M:M,0)+1))/INDEX('Price Data'!N:N,MATCH(TEXT(A2275,"YYYY-MM-DD"),'Price Data'!M:M,0)+1),""),"")</f>
        <v/>
      </c>
      <c r="L2275" s="34" t="str">
        <f>IFERROR(INDEX('Price Data'!Q:Q,MATCH(TEXT(A2275,"YYYY-MM-DD"),'Price Data'!P:P,0)),"")</f>
        <v/>
      </c>
      <c r="M2275" s="10" t="str" cm="1">
        <f t="array" ref="M2275">IFERROR(IF(ISNUMBER(L2275),(L2275-INDEX('Price Data'!Q:Q,MATCH(TEXT(A2275,"YYYY-MM-DD"),'Price Data'!P:P,0)+1))/INDEX('Price Data'!Q:Q,MATCH(TEXT(A2275,"YYYY-MM-DD"),'Price Data'!P:P,0)+1),""),"")</f>
        <v/>
      </c>
      <c r="N2275" s="34" t="str">
        <f>IFERROR(INDEX('Price Data'!T:T,MATCH(TEXT(A2275,"YYYY-MM-DD"),'Price Data'!S:S,0)),"")</f>
        <v/>
      </c>
      <c r="O2275" s="10" t="str" cm="1">
        <f t="array" ref="O2275">IFERROR(IF(ISNUMBER(N2275),(N2275-INDEX('Price Data'!T:T,MATCH(TEXT(A2275,"YYYY-MM-DD"),'Price Data'!S:S,0)+1))/INDEX('Price Data'!T:T,MATCH(TEXT(A2275,"YYYY-MM-DD"),'Price Data'!S:S,0)+1),""),"")</f>
        <v/>
      </c>
    </row>
    <row r="2276" spans="1:15" x14ac:dyDescent="0.3">
      <c r="A2276" s="8">
        <v>44095</v>
      </c>
      <c r="B2276" s="34">
        <f>IFERROR(INDEX('Price Data'!B:B,MATCH(TEXT(A2276,"YYYY-MM-DD"),'Price Data'!A:A,0)),"")</f>
        <v>18793</v>
      </c>
      <c r="C2276" s="10" cm="1">
        <f t="array" ref="C2276">IFERROR(IF(ISNUMBER(B2276),(B2276-INDEX('Price Data'!B:B,MATCH(TEXT(A2276,"YYYY-MM-DD"),'Price Data'!A:A,0)+1))/INDEX('Price Data'!B:B,MATCH(TEXT(A2276,"YYYY-MM-DD"),'Price Data'!A:A,0)+1),""),"")</f>
        <v>-3.7490396927016646E-2</v>
      </c>
      <c r="D2276" s="34">
        <f>IFERROR(INDEX('Price Data'!E:E,MATCH(TEXT(A2276,"YYYY-MM-DD"),'Price Data'!D:D,0)),"")</f>
        <v>7.1</v>
      </c>
      <c r="E2276" s="10" cm="1">
        <f t="array" ref="E2276">IFERROR(IF(ISNUMBER(D2276),(D2276-INDEX('Price Data'!E:E,MATCH(TEXT(A2276,"YYYY-MM-DD"),'Price Data'!D:D,0)+1))/INDEX('Price Data'!E:E,MATCH(TEXT(A2276,"YYYY-MM-DD"),'Price Data'!D:D,0)+1),""),"")</f>
        <v>-6.0846560846560843E-2</v>
      </c>
      <c r="F2276" s="34">
        <f>IFERROR(INDEX('Price Data'!H:H,MATCH(TEXT(A2276,"YYYY-MM-DD"),'Price Data'!G:G,0)),"")</f>
        <v>129</v>
      </c>
      <c r="G2276" s="10" cm="1">
        <f t="array" ref="G2276">IFERROR(IF(ISNUMBER(F2276),(F2276-INDEX('Price Data'!H:H,MATCH(TEXT(A2276,"YYYY-MM-DD"),'Price Data'!G:G,0)+1))/INDEX('Price Data'!H:H,MATCH(TEXT(A2276,"YYYY-MM-DD"),'Price Data'!G:G,0)+1),""),"")</f>
        <v>-4.0178528579398541E-2</v>
      </c>
      <c r="H2276" s="34">
        <f>IFERROR(INDEX('Price Data'!K:K,MATCH(TEXT(A2276,"YYYY-MM-DD"),'Price Data'!J:J,0)),"")</f>
        <v>1.64</v>
      </c>
      <c r="I2276" s="10" cm="1">
        <f t="array" ref="I2276">IFERROR(IF(ISNUMBER(H2276),(H2276-INDEX('Price Data'!K:K,MATCH(TEXT(A2276,"YYYY-MM-DD"),'Price Data'!J:J,0)+1))/INDEX('Price Data'!K:K,MATCH(TEXT(A2276,"YYYY-MM-DD"),'Price Data'!J:J,0)+1),""),"")</f>
        <v>-4.0935672514619922E-2</v>
      </c>
      <c r="J2276" s="34">
        <f>IFERROR(INDEX('Price Data'!N:N,MATCH(TEXT(A2276,"YYYY-MM-DD"),'Price Data'!M:M,0)),"")</f>
        <v>1.36</v>
      </c>
      <c r="K2276" s="10" cm="1">
        <f t="array" ref="K2276">IFERROR(IF(ISNUMBER(J2276),(J2276-INDEX('Price Data'!N:N,MATCH(TEXT(A2276,"YYYY-MM-DD"),'Price Data'!M:M,0)+1))/INDEX('Price Data'!N:N,MATCH(TEXT(A2276,"YYYY-MM-DD"),'Price Data'!M:M,0)+1),""),"")</f>
        <v>-2.8571428571428439E-2</v>
      </c>
      <c r="L2276" s="34">
        <f>IFERROR(INDEX('Price Data'!Q:Q,MATCH(TEXT(A2276,"YYYY-MM-DD"),'Price Data'!P:P,0)),"")</f>
        <v>1.31</v>
      </c>
      <c r="M2276" s="10" cm="1">
        <f t="array" ref="M2276">IFERROR(IF(ISNUMBER(L2276),(L2276-INDEX('Price Data'!Q:Q,MATCH(TEXT(A2276,"YYYY-MM-DD"),'Price Data'!P:P,0)+1))/INDEX('Price Data'!Q:Q,MATCH(TEXT(A2276,"YYYY-MM-DD"),'Price Data'!P:P,0)+1),""),"")</f>
        <v>-5.7553956834532266E-2</v>
      </c>
      <c r="N2276" s="34">
        <f>IFERROR(INDEX('Price Data'!T:T,MATCH(TEXT(A2276,"YYYY-MM-DD"),'Price Data'!S:S,0)),"")</f>
        <v>1.75</v>
      </c>
      <c r="O2276" s="10" cm="1">
        <f t="array" ref="O2276">IFERROR(IF(ISNUMBER(N2276),(N2276-INDEX('Price Data'!T:T,MATCH(TEXT(A2276,"YYYY-MM-DD"),'Price Data'!S:S,0)+1))/INDEX('Price Data'!T:T,MATCH(TEXT(A2276,"YYYY-MM-DD"),'Price Data'!S:S,0)+1),""),"")</f>
        <v>-4.8913043478260913E-2</v>
      </c>
    </row>
    <row r="2277" spans="1:15" x14ac:dyDescent="0.3">
      <c r="A2277" s="8">
        <v>44096</v>
      </c>
      <c r="B2277" s="34">
        <f>IFERROR(INDEX('Price Data'!B:B,MATCH(TEXT(A2277,"YYYY-MM-DD"),'Price Data'!A:A,0)),"")</f>
        <v>18896</v>
      </c>
      <c r="C2277" s="10" cm="1">
        <f t="array" ref="C2277">IFERROR(IF(ISNUMBER(B2277),(B2277-INDEX('Price Data'!B:B,MATCH(TEXT(A2277,"YYYY-MM-DD"),'Price Data'!A:A,0)+1))/INDEX('Price Data'!B:B,MATCH(TEXT(A2277,"YYYY-MM-DD"),'Price Data'!A:A,0)+1),""),"")</f>
        <v>5.4807641142978767E-3</v>
      </c>
      <c r="D2277" s="34">
        <f>IFERROR(INDEX('Price Data'!E:E,MATCH(TEXT(A2277,"YYYY-MM-DD"),'Price Data'!D:D,0)),"")</f>
        <v>6.96</v>
      </c>
      <c r="E2277" s="10" cm="1">
        <f t="array" ref="E2277">IFERROR(IF(ISNUMBER(D2277),(D2277-INDEX('Price Data'!E:E,MATCH(TEXT(A2277,"YYYY-MM-DD"),'Price Data'!D:D,0)+1))/INDEX('Price Data'!E:E,MATCH(TEXT(A2277,"YYYY-MM-DD"),'Price Data'!D:D,0)+1),""),"")</f>
        <v>-1.9718309859154886E-2</v>
      </c>
      <c r="F2277" s="34">
        <f>IFERROR(INDEX('Price Data'!H:H,MATCH(TEXT(A2277,"YYYY-MM-DD"),'Price Data'!G:G,0)),"")</f>
        <v>134</v>
      </c>
      <c r="G2277" s="10" cm="1">
        <f t="array" ref="G2277">IFERROR(IF(ISNUMBER(F2277),(F2277-INDEX('Price Data'!H:H,MATCH(TEXT(A2277,"YYYY-MM-DD"),'Price Data'!G:G,0)+1))/INDEX('Price Data'!H:H,MATCH(TEXT(A2277,"YYYY-MM-DD"),'Price Data'!G:G,0)+1),""),"")</f>
        <v>3.875968992248062E-2</v>
      </c>
      <c r="H2277" s="34">
        <f>IFERROR(INDEX('Price Data'!K:K,MATCH(TEXT(A2277,"YYYY-MM-DD"),'Price Data'!J:J,0)),"")</f>
        <v>1.64</v>
      </c>
      <c r="I2277" s="10" cm="1">
        <f t="array" ref="I2277">IFERROR(IF(ISNUMBER(H2277),(H2277-INDEX('Price Data'!K:K,MATCH(TEXT(A2277,"YYYY-MM-DD"),'Price Data'!J:J,0)+1))/INDEX('Price Data'!K:K,MATCH(TEXT(A2277,"YYYY-MM-DD"),'Price Data'!J:J,0)+1),""),"")</f>
        <v>0</v>
      </c>
      <c r="J2277" s="34">
        <f>IFERROR(INDEX('Price Data'!N:N,MATCH(TEXT(A2277,"YYYY-MM-DD"),'Price Data'!M:M,0)),"")</f>
        <v>1.37</v>
      </c>
      <c r="K2277" s="10" cm="1">
        <f t="array" ref="K2277">IFERROR(IF(ISNUMBER(J2277),(J2277-INDEX('Price Data'!N:N,MATCH(TEXT(A2277,"YYYY-MM-DD"),'Price Data'!M:M,0)+1))/INDEX('Price Data'!N:N,MATCH(TEXT(A2277,"YYYY-MM-DD"),'Price Data'!M:M,0)+1),""),"")</f>
        <v>7.3529411764705942E-3</v>
      </c>
      <c r="L2277" s="34">
        <f>IFERROR(INDEX('Price Data'!Q:Q,MATCH(TEXT(A2277,"YYYY-MM-DD"),'Price Data'!P:P,0)),"")</f>
        <v>1.32</v>
      </c>
      <c r="M2277" s="10" cm="1">
        <f t="array" ref="M2277">IFERROR(IF(ISNUMBER(L2277),(L2277-INDEX('Price Data'!Q:Q,MATCH(TEXT(A2277,"YYYY-MM-DD"),'Price Data'!P:P,0)+1))/INDEX('Price Data'!Q:Q,MATCH(TEXT(A2277,"YYYY-MM-DD"),'Price Data'!P:P,0)+1),""),"")</f>
        <v>7.6335877862595486E-3</v>
      </c>
      <c r="N2277" s="34">
        <f>IFERROR(INDEX('Price Data'!T:T,MATCH(TEXT(A2277,"YYYY-MM-DD"),'Price Data'!S:S,0)),"")</f>
        <v>1.75</v>
      </c>
      <c r="O2277" s="10" cm="1">
        <f t="array" ref="O2277">IFERROR(IF(ISNUMBER(N2277),(N2277-INDEX('Price Data'!T:T,MATCH(TEXT(A2277,"YYYY-MM-DD"),'Price Data'!S:S,0)+1))/INDEX('Price Data'!T:T,MATCH(TEXT(A2277,"YYYY-MM-DD"),'Price Data'!S:S,0)+1),""),"")</f>
        <v>0</v>
      </c>
    </row>
    <row r="2278" spans="1:15" x14ac:dyDescent="0.3">
      <c r="A2278" s="8">
        <v>44097</v>
      </c>
      <c r="B2278" s="34">
        <f>IFERROR(INDEX('Price Data'!B:B,MATCH(TEXT(A2278,"YYYY-MM-DD"),'Price Data'!A:A,0)),"")</f>
        <v>18930</v>
      </c>
      <c r="C2278" s="10" cm="1">
        <f t="array" ref="C2278">IFERROR(IF(ISNUMBER(B2278),(B2278-INDEX('Price Data'!B:B,MATCH(TEXT(A2278,"YYYY-MM-DD"),'Price Data'!A:A,0)+1))/INDEX('Price Data'!B:B,MATCH(TEXT(A2278,"YYYY-MM-DD"),'Price Data'!A:A,0)+1),""),"")</f>
        <v>1.7993226079593564E-3</v>
      </c>
      <c r="D2278" s="34">
        <f>IFERROR(INDEX('Price Data'!E:E,MATCH(TEXT(A2278,"YYYY-MM-DD"),'Price Data'!D:D,0)),"")</f>
        <v>6.75</v>
      </c>
      <c r="E2278" s="10" cm="1">
        <f t="array" ref="E2278">IFERROR(IF(ISNUMBER(D2278),(D2278-INDEX('Price Data'!E:E,MATCH(TEXT(A2278,"YYYY-MM-DD"),'Price Data'!D:D,0)+1))/INDEX('Price Data'!E:E,MATCH(TEXT(A2278,"YYYY-MM-DD"),'Price Data'!D:D,0)+1),""),"")</f>
        <v>-3.0172413793103443E-2</v>
      </c>
      <c r="F2278" s="34">
        <f>IFERROR(INDEX('Price Data'!H:H,MATCH(TEXT(A2278,"YYYY-MM-DD"),'Price Data'!G:G,0)),"")</f>
        <v>135.60000600000001</v>
      </c>
      <c r="G2278" s="10" cm="1">
        <f t="array" ref="G2278">IFERROR(IF(ISNUMBER(F2278),(F2278-INDEX('Price Data'!H:H,MATCH(TEXT(A2278,"YYYY-MM-DD"),'Price Data'!G:G,0)+1))/INDEX('Price Data'!H:H,MATCH(TEXT(A2278,"YYYY-MM-DD"),'Price Data'!G:G,0)+1),""),"")</f>
        <v>1.1940343283582146E-2</v>
      </c>
      <c r="H2278" s="34">
        <f>IFERROR(INDEX('Price Data'!K:K,MATCH(TEXT(A2278,"YYYY-MM-DD"),'Price Data'!J:J,0)),"")</f>
        <v>1.61</v>
      </c>
      <c r="I2278" s="10" cm="1">
        <f t="array" ref="I2278">IFERROR(IF(ISNUMBER(H2278),(H2278-INDEX('Price Data'!K:K,MATCH(TEXT(A2278,"YYYY-MM-DD"),'Price Data'!J:J,0)+1))/INDEX('Price Data'!K:K,MATCH(TEXT(A2278,"YYYY-MM-DD"),'Price Data'!J:J,0)+1),""),"")</f>
        <v>-1.8292682926829149E-2</v>
      </c>
      <c r="J2278" s="34">
        <f>IFERROR(INDEX('Price Data'!N:N,MATCH(TEXT(A2278,"YYYY-MM-DD"),'Price Data'!M:M,0)),"")</f>
        <v>1.33</v>
      </c>
      <c r="K2278" s="10" cm="1">
        <f t="array" ref="K2278">IFERROR(IF(ISNUMBER(J2278),(J2278-INDEX('Price Data'!N:N,MATCH(TEXT(A2278,"YYYY-MM-DD"),'Price Data'!M:M,0)+1))/INDEX('Price Data'!N:N,MATCH(TEXT(A2278,"YYYY-MM-DD"),'Price Data'!M:M,0)+1),""),"")</f>
        <v>-2.9197080291970826E-2</v>
      </c>
      <c r="L2278" s="34">
        <f>IFERROR(INDEX('Price Data'!Q:Q,MATCH(TEXT(A2278,"YYYY-MM-DD"),'Price Data'!P:P,0)),"")</f>
        <v>1.27</v>
      </c>
      <c r="M2278" s="10" cm="1">
        <f t="array" ref="M2278">IFERROR(IF(ISNUMBER(L2278),(L2278-INDEX('Price Data'!Q:Q,MATCH(TEXT(A2278,"YYYY-MM-DD"),'Price Data'!P:P,0)+1))/INDEX('Price Data'!Q:Q,MATCH(TEXT(A2278,"YYYY-MM-DD"),'Price Data'!P:P,0)+1),""),"")</f>
        <v>-3.7878787878787908E-2</v>
      </c>
      <c r="N2278" s="34">
        <f>IFERROR(INDEX('Price Data'!T:T,MATCH(TEXT(A2278,"YYYY-MM-DD"),'Price Data'!S:S,0)),"")</f>
        <v>1.71</v>
      </c>
      <c r="O2278" s="10" cm="1">
        <f t="array" ref="O2278">IFERROR(IF(ISNUMBER(N2278),(N2278-INDEX('Price Data'!T:T,MATCH(TEXT(A2278,"YYYY-MM-DD"),'Price Data'!S:S,0)+1))/INDEX('Price Data'!T:T,MATCH(TEXT(A2278,"YYYY-MM-DD"),'Price Data'!S:S,0)+1),""),"")</f>
        <v>-2.2857142857142878E-2</v>
      </c>
    </row>
    <row r="2279" spans="1:15" x14ac:dyDescent="0.3">
      <c r="A2279" s="8">
        <v>44098</v>
      </c>
      <c r="B2279" s="34">
        <f>IFERROR(INDEX('Price Data'!B:B,MATCH(TEXT(A2279,"YYYY-MM-DD"),'Price Data'!A:A,0)),"")</f>
        <v>18907</v>
      </c>
      <c r="C2279" s="10" cm="1">
        <f t="array" ref="C2279">IFERROR(IF(ISNUMBER(B2279),(B2279-INDEX('Price Data'!B:B,MATCH(TEXT(A2279,"YYYY-MM-DD"),'Price Data'!A:A,0)+1))/INDEX('Price Data'!B:B,MATCH(TEXT(A2279,"YYYY-MM-DD"),'Price Data'!A:A,0)+1),""),"")</f>
        <v>-1.2150026413100899E-3</v>
      </c>
      <c r="D2279" s="34">
        <f>IFERROR(INDEX('Price Data'!E:E,MATCH(TEXT(A2279,"YYYY-MM-DD"),'Price Data'!D:D,0)),"")</f>
        <v>6.9</v>
      </c>
      <c r="E2279" s="10" cm="1">
        <f t="array" ref="E2279">IFERROR(IF(ISNUMBER(D2279),(D2279-INDEX('Price Data'!E:E,MATCH(TEXT(A2279,"YYYY-MM-DD"),'Price Data'!D:D,0)+1))/INDEX('Price Data'!E:E,MATCH(TEXT(A2279,"YYYY-MM-DD"),'Price Data'!D:D,0)+1),""),"")</f>
        <v>2.2222222222222275E-2</v>
      </c>
      <c r="F2279" s="34">
        <f>IFERROR(INDEX('Price Data'!H:H,MATCH(TEXT(A2279,"YYYY-MM-DD"),'Price Data'!G:G,0)),"")</f>
        <v>135</v>
      </c>
      <c r="G2279" s="10" cm="1">
        <f t="array" ref="G2279">IFERROR(IF(ISNUMBER(F2279),(F2279-INDEX('Price Data'!H:H,MATCH(TEXT(A2279,"YYYY-MM-DD"),'Price Data'!G:G,0)+1))/INDEX('Price Data'!H:H,MATCH(TEXT(A2279,"YYYY-MM-DD"),'Price Data'!G:G,0)+1),""),"")</f>
        <v>-4.4248228130609928E-3</v>
      </c>
      <c r="H2279" s="34">
        <f>IFERROR(INDEX('Price Data'!K:K,MATCH(TEXT(A2279,"YYYY-MM-DD"),'Price Data'!J:J,0)),"")</f>
        <v>1.61</v>
      </c>
      <c r="I2279" s="10" cm="1">
        <f t="array" ref="I2279">IFERROR(IF(ISNUMBER(H2279),(H2279-INDEX('Price Data'!K:K,MATCH(TEXT(A2279,"YYYY-MM-DD"),'Price Data'!J:J,0)+1))/INDEX('Price Data'!K:K,MATCH(TEXT(A2279,"YYYY-MM-DD"),'Price Data'!J:J,0)+1),""),"")</f>
        <v>0</v>
      </c>
      <c r="J2279" s="34">
        <f>IFERROR(INDEX('Price Data'!N:N,MATCH(TEXT(A2279,"YYYY-MM-DD"),'Price Data'!M:M,0)),"")</f>
        <v>1.4</v>
      </c>
      <c r="K2279" s="10" cm="1">
        <f t="array" ref="K2279">IFERROR(IF(ISNUMBER(J2279),(J2279-INDEX('Price Data'!N:N,MATCH(TEXT(A2279,"YYYY-MM-DD"),'Price Data'!M:M,0)+1))/INDEX('Price Data'!N:N,MATCH(TEXT(A2279,"YYYY-MM-DD"),'Price Data'!M:M,0)+1),""),"")</f>
        <v>5.26315789473683E-2</v>
      </c>
      <c r="L2279" s="34">
        <f>IFERROR(INDEX('Price Data'!Q:Q,MATCH(TEXT(A2279,"YYYY-MM-DD"),'Price Data'!P:P,0)),"")</f>
        <v>1.34</v>
      </c>
      <c r="M2279" s="10" cm="1">
        <f t="array" ref="M2279">IFERROR(IF(ISNUMBER(L2279),(L2279-INDEX('Price Data'!Q:Q,MATCH(TEXT(A2279,"YYYY-MM-DD"),'Price Data'!P:P,0)+1))/INDEX('Price Data'!Q:Q,MATCH(TEXT(A2279,"YYYY-MM-DD"),'Price Data'!P:P,0)+1),""),"")</f>
        <v>5.511811023622052E-2</v>
      </c>
      <c r="N2279" s="34">
        <f>IFERROR(INDEX('Price Data'!T:T,MATCH(TEXT(A2279,"YYYY-MM-DD"),'Price Data'!S:S,0)),"")</f>
        <v>1.78</v>
      </c>
      <c r="O2279" s="10" cm="1">
        <f t="array" ref="O2279">IFERROR(IF(ISNUMBER(N2279),(N2279-INDEX('Price Data'!T:T,MATCH(TEXT(A2279,"YYYY-MM-DD"),'Price Data'!S:S,0)+1))/INDEX('Price Data'!T:T,MATCH(TEXT(A2279,"YYYY-MM-DD"),'Price Data'!S:S,0)+1),""),"")</f>
        <v>4.0935672514619922E-2</v>
      </c>
    </row>
    <row r="2280" spans="1:15" x14ac:dyDescent="0.3">
      <c r="A2280" s="8">
        <v>44099</v>
      </c>
      <c r="B2280" s="34">
        <f>IFERROR(INDEX('Price Data'!B:B,MATCH(TEXT(A2280,"YYYY-MM-DD"),'Price Data'!A:A,0)),"")</f>
        <v>18698</v>
      </c>
      <c r="C2280" s="10" cm="1">
        <f t="array" ref="C2280">IFERROR(IF(ISNUMBER(B2280),(B2280-INDEX('Price Data'!B:B,MATCH(TEXT(A2280,"YYYY-MM-DD"),'Price Data'!A:A,0)+1))/INDEX('Price Data'!B:B,MATCH(TEXT(A2280,"YYYY-MM-DD"),'Price Data'!A:A,0)+1),""),"")</f>
        <v>-1.1054106944517904E-2</v>
      </c>
      <c r="D2280" s="34">
        <f>IFERROR(INDEX('Price Data'!E:E,MATCH(TEXT(A2280,"YYYY-MM-DD"),'Price Data'!D:D,0)),"")</f>
        <v>6.74</v>
      </c>
      <c r="E2280" s="10" cm="1">
        <f t="array" ref="E2280">IFERROR(IF(ISNUMBER(D2280),(D2280-INDEX('Price Data'!E:E,MATCH(TEXT(A2280,"YYYY-MM-DD"),'Price Data'!D:D,0)+1))/INDEX('Price Data'!E:E,MATCH(TEXT(A2280,"YYYY-MM-DD"),'Price Data'!D:D,0)+1),""),"")</f>
        <v>-2.318840579710147E-2</v>
      </c>
      <c r="F2280" s="34">
        <f>IFERROR(INDEX('Price Data'!H:H,MATCH(TEXT(A2280,"YYYY-MM-DD"),'Price Data'!G:G,0)),"")</f>
        <v>136.89999399999999</v>
      </c>
      <c r="G2280" s="10" cm="1">
        <f t="array" ref="G2280">IFERROR(IF(ISNUMBER(F2280),(F2280-INDEX('Price Data'!H:H,MATCH(TEXT(A2280,"YYYY-MM-DD"),'Price Data'!G:G,0)+1))/INDEX('Price Data'!H:H,MATCH(TEXT(A2280,"YYYY-MM-DD"),'Price Data'!G:G,0)+1),""),"")</f>
        <v>1.4074029629629574E-2</v>
      </c>
      <c r="H2280" s="34">
        <f>IFERROR(INDEX('Price Data'!K:K,MATCH(TEXT(A2280,"YYYY-MM-DD"),'Price Data'!J:J,0)),"")</f>
        <v>1.58</v>
      </c>
      <c r="I2280" s="10" cm="1">
        <f t="array" ref="I2280">IFERROR(IF(ISNUMBER(H2280),(H2280-INDEX('Price Data'!K:K,MATCH(TEXT(A2280,"YYYY-MM-DD"),'Price Data'!J:J,0)+1))/INDEX('Price Data'!K:K,MATCH(TEXT(A2280,"YYYY-MM-DD"),'Price Data'!J:J,0)+1),""),"")</f>
        <v>-1.8633540372670822E-2</v>
      </c>
      <c r="J2280" s="34">
        <f>IFERROR(INDEX('Price Data'!N:N,MATCH(TEXT(A2280,"YYYY-MM-DD"),'Price Data'!M:M,0)),"")</f>
        <v>1.32</v>
      </c>
      <c r="K2280" s="10" cm="1">
        <f t="array" ref="K2280">IFERROR(IF(ISNUMBER(J2280),(J2280-INDEX('Price Data'!N:N,MATCH(TEXT(A2280,"YYYY-MM-DD"),'Price Data'!M:M,0)+1))/INDEX('Price Data'!N:N,MATCH(TEXT(A2280,"YYYY-MM-DD"),'Price Data'!M:M,0)+1),""),"")</f>
        <v>-5.7142857142857037E-2</v>
      </c>
      <c r="L2280" s="34">
        <f>IFERROR(INDEX('Price Data'!Q:Q,MATCH(TEXT(A2280,"YYYY-MM-DD"),'Price Data'!P:P,0)),"")</f>
        <v>1.37</v>
      </c>
      <c r="M2280" s="10" cm="1">
        <f t="array" ref="M2280">IFERROR(IF(ISNUMBER(L2280),(L2280-INDEX('Price Data'!Q:Q,MATCH(TEXT(A2280,"YYYY-MM-DD"),'Price Data'!P:P,0)+1))/INDEX('Price Data'!Q:Q,MATCH(TEXT(A2280,"YYYY-MM-DD"),'Price Data'!P:P,0)+1),""),"")</f>
        <v>2.2388059701492557E-2</v>
      </c>
      <c r="N2280" s="34">
        <f>IFERROR(INDEX('Price Data'!T:T,MATCH(TEXT(A2280,"YYYY-MM-DD"),'Price Data'!S:S,0)),"")</f>
        <v>1.72</v>
      </c>
      <c r="O2280" s="10" cm="1">
        <f t="array" ref="O2280">IFERROR(IF(ISNUMBER(N2280),(N2280-INDEX('Price Data'!T:T,MATCH(TEXT(A2280,"YYYY-MM-DD"),'Price Data'!S:S,0)+1))/INDEX('Price Data'!T:T,MATCH(TEXT(A2280,"YYYY-MM-DD"),'Price Data'!S:S,0)+1),""),"")</f>
        <v>-3.3707865168539353E-2</v>
      </c>
    </row>
    <row r="2281" spans="1:15" x14ac:dyDescent="0.3">
      <c r="A2281" s="8">
        <v>44100</v>
      </c>
      <c r="B2281" s="34" t="str">
        <f>IFERROR(INDEX('Price Data'!B:B,MATCH(TEXT(A2281,"YYYY-MM-DD"),'Price Data'!A:A,0)),"")</f>
        <v/>
      </c>
      <c r="C2281" s="10" t="str" cm="1">
        <f t="array" ref="C2281">IFERROR(IF(ISNUMBER(B2281),(B2281-INDEX('Price Data'!B:B,MATCH(TEXT(A2281,"YYYY-MM-DD"),'Price Data'!A:A,0)+1))/INDEX('Price Data'!B:B,MATCH(TEXT(A2281,"YYYY-MM-DD"),'Price Data'!A:A,0)+1),""),"")</f>
        <v/>
      </c>
      <c r="D2281" s="34" t="str">
        <f>IFERROR(INDEX('Price Data'!E:E,MATCH(TEXT(A2281,"YYYY-MM-DD"),'Price Data'!D:D,0)),"")</f>
        <v/>
      </c>
      <c r="E2281" s="10" t="str" cm="1">
        <f t="array" ref="E2281">IFERROR(IF(ISNUMBER(D2281),(D2281-INDEX('Price Data'!E:E,MATCH(TEXT(A2281,"YYYY-MM-DD"),'Price Data'!D:D,0)+1))/INDEX('Price Data'!E:E,MATCH(TEXT(A2281,"YYYY-MM-DD"),'Price Data'!D:D,0)+1),""),"")</f>
        <v/>
      </c>
      <c r="F2281" s="34" t="str">
        <f>IFERROR(INDEX('Price Data'!H:H,MATCH(TEXT(A2281,"YYYY-MM-DD"),'Price Data'!G:G,0)),"")</f>
        <v/>
      </c>
      <c r="G2281" s="10" t="str" cm="1">
        <f t="array" ref="G2281">IFERROR(IF(ISNUMBER(F2281),(F2281-INDEX('Price Data'!H:H,MATCH(TEXT(A2281,"YYYY-MM-DD"),'Price Data'!G:G,0)+1))/INDEX('Price Data'!H:H,MATCH(TEXT(A2281,"YYYY-MM-DD"),'Price Data'!G:G,0)+1),""),"")</f>
        <v/>
      </c>
      <c r="H2281" s="34" t="str">
        <f>IFERROR(INDEX('Price Data'!K:K,MATCH(TEXT(A2281,"YYYY-MM-DD"),'Price Data'!J:J,0)),"")</f>
        <v/>
      </c>
      <c r="I2281" s="10" t="str" cm="1">
        <f t="array" ref="I2281">IFERROR(IF(ISNUMBER(H2281),(H2281-INDEX('Price Data'!K:K,MATCH(TEXT(A2281,"YYYY-MM-DD"),'Price Data'!J:J,0)+1))/INDEX('Price Data'!K:K,MATCH(TEXT(A2281,"YYYY-MM-DD"),'Price Data'!J:J,0)+1),""),"")</f>
        <v/>
      </c>
      <c r="J2281" s="34" t="str">
        <f>IFERROR(INDEX('Price Data'!N:N,MATCH(TEXT(A2281,"YYYY-MM-DD"),'Price Data'!M:M,0)),"")</f>
        <v/>
      </c>
      <c r="K2281" s="10" t="str" cm="1">
        <f t="array" ref="K2281">IFERROR(IF(ISNUMBER(J2281),(J2281-INDEX('Price Data'!N:N,MATCH(TEXT(A2281,"YYYY-MM-DD"),'Price Data'!M:M,0)+1))/INDEX('Price Data'!N:N,MATCH(TEXT(A2281,"YYYY-MM-DD"),'Price Data'!M:M,0)+1),""),"")</f>
        <v/>
      </c>
      <c r="L2281" s="34" t="str">
        <f>IFERROR(INDEX('Price Data'!Q:Q,MATCH(TEXT(A2281,"YYYY-MM-DD"),'Price Data'!P:P,0)),"")</f>
        <v/>
      </c>
      <c r="M2281" s="10" t="str" cm="1">
        <f t="array" ref="M2281">IFERROR(IF(ISNUMBER(L2281),(L2281-INDEX('Price Data'!Q:Q,MATCH(TEXT(A2281,"YYYY-MM-DD"),'Price Data'!P:P,0)+1))/INDEX('Price Data'!Q:Q,MATCH(TEXT(A2281,"YYYY-MM-DD"),'Price Data'!P:P,0)+1),""),"")</f>
        <v/>
      </c>
      <c r="N2281" s="34" t="str">
        <f>IFERROR(INDEX('Price Data'!T:T,MATCH(TEXT(A2281,"YYYY-MM-DD"),'Price Data'!S:S,0)),"")</f>
        <v/>
      </c>
      <c r="O2281" s="10" t="str" cm="1">
        <f t="array" ref="O2281">IFERROR(IF(ISNUMBER(N2281),(N2281-INDEX('Price Data'!T:T,MATCH(TEXT(A2281,"YYYY-MM-DD"),'Price Data'!S:S,0)+1))/INDEX('Price Data'!T:T,MATCH(TEXT(A2281,"YYYY-MM-DD"),'Price Data'!S:S,0)+1),""),"")</f>
        <v/>
      </c>
    </row>
    <row r="2282" spans="1:15" x14ac:dyDescent="0.3">
      <c r="A2282" s="8">
        <v>44101</v>
      </c>
      <c r="B2282" s="34" t="str">
        <f>IFERROR(INDEX('Price Data'!B:B,MATCH(TEXT(A2282,"YYYY-MM-DD"),'Price Data'!A:A,0)),"")</f>
        <v/>
      </c>
      <c r="C2282" s="10" t="str" cm="1">
        <f t="array" ref="C2282">IFERROR(IF(ISNUMBER(B2282),(B2282-INDEX('Price Data'!B:B,MATCH(TEXT(A2282,"YYYY-MM-DD"),'Price Data'!A:A,0)+1))/INDEX('Price Data'!B:B,MATCH(TEXT(A2282,"YYYY-MM-DD"),'Price Data'!A:A,0)+1),""),"")</f>
        <v/>
      </c>
      <c r="D2282" s="34" t="str">
        <f>IFERROR(INDEX('Price Data'!E:E,MATCH(TEXT(A2282,"YYYY-MM-DD"),'Price Data'!D:D,0)),"")</f>
        <v/>
      </c>
      <c r="E2282" s="10" t="str" cm="1">
        <f t="array" ref="E2282">IFERROR(IF(ISNUMBER(D2282),(D2282-INDEX('Price Data'!E:E,MATCH(TEXT(A2282,"YYYY-MM-DD"),'Price Data'!D:D,0)+1))/INDEX('Price Data'!E:E,MATCH(TEXT(A2282,"YYYY-MM-DD"),'Price Data'!D:D,0)+1),""),"")</f>
        <v/>
      </c>
      <c r="F2282" s="34" t="str">
        <f>IFERROR(INDEX('Price Data'!H:H,MATCH(TEXT(A2282,"YYYY-MM-DD"),'Price Data'!G:G,0)),"")</f>
        <v/>
      </c>
      <c r="G2282" s="10" t="str" cm="1">
        <f t="array" ref="G2282">IFERROR(IF(ISNUMBER(F2282),(F2282-INDEX('Price Data'!H:H,MATCH(TEXT(A2282,"YYYY-MM-DD"),'Price Data'!G:G,0)+1))/INDEX('Price Data'!H:H,MATCH(TEXT(A2282,"YYYY-MM-DD"),'Price Data'!G:G,0)+1),""),"")</f>
        <v/>
      </c>
      <c r="H2282" s="34" t="str">
        <f>IFERROR(INDEX('Price Data'!K:K,MATCH(TEXT(A2282,"YYYY-MM-DD"),'Price Data'!J:J,0)),"")</f>
        <v/>
      </c>
      <c r="I2282" s="10" t="str" cm="1">
        <f t="array" ref="I2282">IFERROR(IF(ISNUMBER(H2282),(H2282-INDEX('Price Data'!K:K,MATCH(TEXT(A2282,"YYYY-MM-DD"),'Price Data'!J:J,0)+1))/INDEX('Price Data'!K:K,MATCH(TEXT(A2282,"YYYY-MM-DD"),'Price Data'!J:J,0)+1),""),"")</f>
        <v/>
      </c>
      <c r="J2282" s="34" t="str">
        <f>IFERROR(INDEX('Price Data'!N:N,MATCH(TEXT(A2282,"YYYY-MM-DD"),'Price Data'!M:M,0)),"")</f>
        <v/>
      </c>
      <c r="K2282" s="10" t="str" cm="1">
        <f t="array" ref="K2282">IFERROR(IF(ISNUMBER(J2282),(J2282-INDEX('Price Data'!N:N,MATCH(TEXT(A2282,"YYYY-MM-DD"),'Price Data'!M:M,0)+1))/INDEX('Price Data'!N:N,MATCH(TEXT(A2282,"YYYY-MM-DD"),'Price Data'!M:M,0)+1),""),"")</f>
        <v/>
      </c>
      <c r="L2282" s="34" t="str">
        <f>IFERROR(INDEX('Price Data'!Q:Q,MATCH(TEXT(A2282,"YYYY-MM-DD"),'Price Data'!P:P,0)),"")</f>
        <v/>
      </c>
      <c r="M2282" s="10" t="str" cm="1">
        <f t="array" ref="M2282">IFERROR(IF(ISNUMBER(L2282),(L2282-INDEX('Price Data'!Q:Q,MATCH(TEXT(A2282,"YYYY-MM-DD"),'Price Data'!P:P,0)+1))/INDEX('Price Data'!Q:Q,MATCH(TEXT(A2282,"YYYY-MM-DD"),'Price Data'!P:P,0)+1),""),"")</f>
        <v/>
      </c>
      <c r="N2282" s="34" t="str">
        <f>IFERROR(INDEX('Price Data'!T:T,MATCH(TEXT(A2282,"YYYY-MM-DD"),'Price Data'!S:S,0)),"")</f>
        <v/>
      </c>
      <c r="O2282" s="10" t="str" cm="1">
        <f t="array" ref="O2282">IFERROR(IF(ISNUMBER(N2282),(N2282-INDEX('Price Data'!T:T,MATCH(TEXT(A2282,"YYYY-MM-DD"),'Price Data'!S:S,0)+1))/INDEX('Price Data'!T:T,MATCH(TEXT(A2282,"YYYY-MM-DD"),'Price Data'!S:S,0)+1),""),"")</f>
        <v/>
      </c>
    </row>
    <row r="2283" spans="1:15" x14ac:dyDescent="0.3">
      <c r="A2283" s="8">
        <v>44102</v>
      </c>
      <c r="B2283" s="34">
        <f>IFERROR(INDEX('Price Data'!B:B,MATCH(TEXT(A2283,"YYYY-MM-DD"),'Price Data'!A:A,0)),"")</f>
        <v>19160</v>
      </c>
      <c r="C2283" s="10" cm="1">
        <f t="array" ref="C2283">IFERROR(IF(ISNUMBER(B2283),(B2283-INDEX('Price Data'!B:B,MATCH(TEXT(A2283,"YYYY-MM-DD"),'Price Data'!A:A,0)+1))/INDEX('Price Data'!B:B,MATCH(TEXT(A2283,"YYYY-MM-DD"),'Price Data'!A:A,0)+1),""),"")</f>
        <v>2.4708524975933253E-2</v>
      </c>
      <c r="D2283" s="34">
        <f>IFERROR(INDEX('Price Data'!E:E,MATCH(TEXT(A2283,"YYYY-MM-DD"),'Price Data'!D:D,0)),"")</f>
        <v>7.11</v>
      </c>
      <c r="E2283" s="10" cm="1">
        <f t="array" ref="E2283">IFERROR(IF(ISNUMBER(D2283),(D2283-INDEX('Price Data'!E:E,MATCH(TEXT(A2283,"YYYY-MM-DD"),'Price Data'!D:D,0)+1))/INDEX('Price Data'!E:E,MATCH(TEXT(A2283,"YYYY-MM-DD"),'Price Data'!D:D,0)+1),""),"")</f>
        <v>5.4896142433234436E-2</v>
      </c>
      <c r="F2283" s="34">
        <f>IFERROR(INDEX('Price Data'!H:H,MATCH(TEXT(A2283,"YYYY-MM-DD"),'Price Data'!G:G,0)),"")</f>
        <v>136.300003</v>
      </c>
      <c r="G2283" s="10" cm="1">
        <f t="array" ref="G2283">IFERROR(IF(ISNUMBER(F2283),(F2283-INDEX('Price Data'!H:H,MATCH(TEXT(A2283,"YYYY-MM-DD"),'Price Data'!G:G,0)+1))/INDEX('Price Data'!H:H,MATCH(TEXT(A2283,"YYYY-MM-DD"),'Price Data'!G:G,0)+1),""),"")</f>
        <v>-4.3826955901838001E-3</v>
      </c>
      <c r="H2283" s="34">
        <f>IFERROR(INDEX('Price Data'!K:K,MATCH(TEXT(A2283,"YYYY-MM-DD"),'Price Data'!J:J,0)),"")</f>
        <v>1.62</v>
      </c>
      <c r="I2283" s="10" cm="1">
        <f t="array" ref="I2283">IFERROR(IF(ISNUMBER(H2283),(H2283-INDEX('Price Data'!K:K,MATCH(TEXT(A2283,"YYYY-MM-DD"),'Price Data'!J:J,0)+1))/INDEX('Price Data'!K:K,MATCH(TEXT(A2283,"YYYY-MM-DD"),'Price Data'!J:J,0)+1),""),"")</f>
        <v>2.5316455696202552E-2</v>
      </c>
      <c r="J2283" s="34">
        <f>IFERROR(INDEX('Price Data'!N:N,MATCH(TEXT(A2283,"YYYY-MM-DD"),'Price Data'!M:M,0)),"")</f>
        <v>1.36</v>
      </c>
      <c r="K2283" s="10" cm="1">
        <f t="array" ref="K2283">IFERROR(IF(ISNUMBER(J2283),(J2283-INDEX('Price Data'!N:N,MATCH(TEXT(A2283,"YYYY-MM-DD"),'Price Data'!M:M,0)+1))/INDEX('Price Data'!N:N,MATCH(TEXT(A2283,"YYYY-MM-DD"),'Price Data'!M:M,0)+1),""),"")</f>
        <v>3.0303030303030328E-2</v>
      </c>
      <c r="L2283" s="34">
        <f>IFERROR(INDEX('Price Data'!Q:Q,MATCH(TEXT(A2283,"YYYY-MM-DD"),'Price Data'!P:P,0)),"")</f>
        <v>1.39</v>
      </c>
      <c r="M2283" s="10" cm="1">
        <f t="array" ref="M2283">IFERROR(IF(ISNUMBER(L2283),(L2283-INDEX('Price Data'!Q:Q,MATCH(TEXT(A2283,"YYYY-MM-DD"),'Price Data'!P:P,0)+1))/INDEX('Price Data'!Q:Q,MATCH(TEXT(A2283,"YYYY-MM-DD"),'Price Data'!P:P,0)+1),""),"")</f>
        <v>1.4598540145985252E-2</v>
      </c>
      <c r="N2283" s="34">
        <f>IFERROR(INDEX('Price Data'!T:T,MATCH(TEXT(A2283,"YYYY-MM-DD"),'Price Data'!S:S,0)),"")</f>
        <v>1.79</v>
      </c>
      <c r="O2283" s="10" cm="1">
        <f t="array" ref="O2283">IFERROR(IF(ISNUMBER(N2283),(N2283-INDEX('Price Data'!T:T,MATCH(TEXT(A2283,"YYYY-MM-DD"),'Price Data'!S:S,0)+1))/INDEX('Price Data'!T:T,MATCH(TEXT(A2283,"YYYY-MM-DD"),'Price Data'!S:S,0)+1),""),"")</f>
        <v>4.0697674418604689E-2</v>
      </c>
    </row>
    <row r="2284" spans="1:15" x14ac:dyDescent="0.3">
      <c r="A2284" s="8">
        <v>44103</v>
      </c>
      <c r="B2284" s="34">
        <f>IFERROR(INDEX('Price Data'!B:B,MATCH(TEXT(A2284,"YYYY-MM-DD"),'Price Data'!A:A,0)),"")</f>
        <v>19061</v>
      </c>
      <c r="C2284" s="10" cm="1">
        <f t="array" ref="C2284">IFERROR(IF(ISNUMBER(B2284),(B2284-INDEX('Price Data'!B:B,MATCH(TEXT(A2284,"YYYY-MM-DD"),'Price Data'!A:A,0)+1))/INDEX('Price Data'!B:B,MATCH(TEXT(A2284,"YYYY-MM-DD"),'Price Data'!A:A,0)+1),""),"")</f>
        <v>-5.167014613778706E-3</v>
      </c>
      <c r="D2284" s="34">
        <f>IFERROR(INDEX('Price Data'!E:E,MATCH(TEXT(A2284,"YYYY-MM-DD"),'Price Data'!D:D,0)),"")</f>
        <v>7.02</v>
      </c>
      <c r="E2284" s="10" cm="1">
        <f t="array" ref="E2284">IFERROR(IF(ISNUMBER(D2284),(D2284-INDEX('Price Data'!E:E,MATCH(TEXT(A2284,"YYYY-MM-DD"),'Price Data'!D:D,0)+1))/INDEX('Price Data'!E:E,MATCH(TEXT(A2284,"YYYY-MM-DD"),'Price Data'!D:D,0)+1),""),"")</f>
        <v>-1.265822784810137E-2</v>
      </c>
      <c r="F2284" s="34">
        <f>IFERROR(INDEX('Price Data'!H:H,MATCH(TEXT(A2284,"YYYY-MM-DD"),'Price Data'!G:G,0)),"")</f>
        <v>136.699997</v>
      </c>
      <c r="G2284" s="10" cm="1">
        <f t="array" ref="G2284">IFERROR(IF(ISNUMBER(F2284),(F2284-INDEX('Price Data'!H:H,MATCH(TEXT(A2284,"YYYY-MM-DD"),'Price Data'!G:G,0)+1))/INDEX('Price Data'!H:H,MATCH(TEXT(A2284,"YYYY-MM-DD"),'Price Data'!G:G,0)+1),""),"")</f>
        <v>2.9346587761996776E-3</v>
      </c>
      <c r="H2284" s="34">
        <f>IFERROR(INDEX('Price Data'!K:K,MATCH(TEXT(A2284,"YYYY-MM-DD"),'Price Data'!J:J,0)),"")</f>
        <v>1.61</v>
      </c>
      <c r="I2284" s="10" cm="1">
        <f t="array" ref="I2284">IFERROR(IF(ISNUMBER(H2284),(H2284-INDEX('Price Data'!K:K,MATCH(TEXT(A2284,"YYYY-MM-DD"),'Price Data'!J:J,0)+1))/INDEX('Price Data'!K:K,MATCH(TEXT(A2284,"YYYY-MM-DD"),'Price Data'!J:J,0)+1),""),"")</f>
        <v>-6.1728395061728444E-3</v>
      </c>
      <c r="J2284" s="34">
        <f>IFERROR(INDEX('Price Data'!N:N,MATCH(TEXT(A2284,"YYYY-MM-DD"),'Price Data'!M:M,0)),"")</f>
        <v>1.32</v>
      </c>
      <c r="K2284" s="10" cm="1">
        <f t="array" ref="K2284">IFERROR(IF(ISNUMBER(J2284),(J2284-INDEX('Price Data'!N:N,MATCH(TEXT(A2284,"YYYY-MM-DD"),'Price Data'!M:M,0)+1))/INDEX('Price Data'!N:N,MATCH(TEXT(A2284,"YYYY-MM-DD"),'Price Data'!M:M,0)+1),""),"")</f>
        <v>-2.9411764705882377E-2</v>
      </c>
      <c r="L2284" s="34">
        <f>IFERROR(INDEX('Price Data'!Q:Q,MATCH(TEXT(A2284,"YYYY-MM-DD"),'Price Data'!P:P,0)),"")</f>
        <v>1.39</v>
      </c>
      <c r="M2284" s="10" cm="1">
        <f t="array" ref="M2284">IFERROR(IF(ISNUMBER(L2284),(L2284-INDEX('Price Data'!Q:Q,MATCH(TEXT(A2284,"YYYY-MM-DD"),'Price Data'!P:P,0)+1))/INDEX('Price Data'!Q:Q,MATCH(TEXT(A2284,"YYYY-MM-DD"),'Price Data'!P:P,0)+1),""),"")</f>
        <v>0</v>
      </c>
      <c r="N2284" s="34">
        <f>IFERROR(INDEX('Price Data'!T:T,MATCH(TEXT(A2284,"YYYY-MM-DD"),'Price Data'!S:S,0)),"")</f>
        <v>1.75</v>
      </c>
      <c r="O2284" s="10" cm="1">
        <f t="array" ref="O2284">IFERROR(IF(ISNUMBER(N2284),(N2284-INDEX('Price Data'!T:T,MATCH(TEXT(A2284,"YYYY-MM-DD"),'Price Data'!S:S,0)+1))/INDEX('Price Data'!T:T,MATCH(TEXT(A2284,"YYYY-MM-DD"),'Price Data'!S:S,0)+1),""),"")</f>
        <v>-2.2346368715083817E-2</v>
      </c>
    </row>
    <row r="2285" spans="1:15" x14ac:dyDescent="0.3">
      <c r="A2285" s="8">
        <v>44104</v>
      </c>
      <c r="B2285" s="34">
        <f>IFERROR(INDEX('Price Data'!B:B,MATCH(TEXT(A2285,"YYYY-MM-DD"),'Price Data'!A:A,0)),"")</f>
        <v>19015</v>
      </c>
      <c r="C2285" s="10" cm="1">
        <f t="array" ref="C2285">IFERROR(IF(ISNUMBER(B2285),(B2285-INDEX('Price Data'!B:B,MATCH(TEXT(A2285,"YYYY-MM-DD"),'Price Data'!A:A,0)+1))/INDEX('Price Data'!B:B,MATCH(TEXT(A2285,"YYYY-MM-DD"),'Price Data'!A:A,0)+1),""),"")</f>
        <v>-2.4133046534809298E-3</v>
      </c>
      <c r="D2285" s="34">
        <f>IFERROR(INDEX('Price Data'!E:E,MATCH(TEXT(A2285,"YYYY-MM-DD"),'Price Data'!D:D,0)),"")</f>
        <v>7.05</v>
      </c>
      <c r="E2285" s="10" cm="1">
        <f t="array" ref="E2285">IFERROR(IF(ISNUMBER(D2285),(D2285-INDEX('Price Data'!E:E,MATCH(TEXT(A2285,"YYYY-MM-DD"),'Price Data'!D:D,0)+1))/INDEX('Price Data'!E:E,MATCH(TEXT(A2285,"YYYY-MM-DD"),'Price Data'!D:D,0)+1),""),"")</f>
        <v>4.2735042735043095E-3</v>
      </c>
      <c r="F2285" s="34">
        <f>IFERROR(INDEX('Price Data'!H:H,MATCH(TEXT(A2285,"YYYY-MM-DD"),'Price Data'!G:G,0)),"")</f>
        <v>138.800003</v>
      </c>
      <c r="G2285" s="10" cm="1">
        <f t="array" ref="G2285">IFERROR(IF(ISNUMBER(F2285),(F2285-INDEX('Price Data'!H:H,MATCH(TEXT(A2285,"YYYY-MM-DD"),'Price Data'!G:G,0)+1))/INDEX('Price Data'!H:H,MATCH(TEXT(A2285,"YYYY-MM-DD"),'Price Data'!G:G,0)+1),""),"")</f>
        <v>1.5362151032088227E-2</v>
      </c>
      <c r="H2285" s="34">
        <f>IFERROR(INDEX('Price Data'!K:K,MATCH(TEXT(A2285,"YYYY-MM-DD"),'Price Data'!J:J,0)),"")</f>
        <v>1.6</v>
      </c>
      <c r="I2285" s="10" cm="1">
        <f t="array" ref="I2285">IFERROR(IF(ISNUMBER(H2285),(H2285-INDEX('Price Data'!K:K,MATCH(TEXT(A2285,"YYYY-MM-DD"),'Price Data'!J:J,0)+1))/INDEX('Price Data'!K:K,MATCH(TEXT(A2285,"YYYY-MM-DD"),'Price Data'!J:J,0)+1),""),"")</f>
        <v>-6.2111801242236073E-3</v>
      </c>
      <c r="J2285" s="34">
        <f>IFERROR(INDEX('Price Data'!N:N,MATCH(TEXT(A2285,"YYYY-MM-DD"),'Price Data'!M:M,0)),"")</f>
        <v>1.35</v>
      </c>
      <c r="K2285" s="10" cm="1">
        <f t="array" ref="K2285">IFERROR(IF(ISNUMBER(J2285),(J2285-INDEX('Price Data'!N:N,MATCH(TEXT(A2285,"YYYY-MM-DD"),'Price Data'!M:M,0)+1))/INDEX('Price Data'!N:N,MATCH(TEXT(A2285,"YYYY-MM-DD"),'Price Data'!M:M,0)+1),""),"")</f>
        <v>2.2727272727272745E-2</v>
      </c>
      <c r="L2285" s="34">
        <f>IFERROR(INDEX('Price Data'!Q:Q,MATCH(TEXT(A2285,"YYYY-MM-DD"),'Price Data'!P:P,0)),"")</f>
        <v>1.45</v>
      </c>
      <c r="M2285" s="10" cm="1">
        <f t="array" ref="M2285">IFERROR(IF(ISNUMBER(L2285),(L2285-INDEX('Price Data'!Q:Q,MATCH(TEXT(A2285,"YYYY-MM-DD"),'Price Data'!P:P,0)+1))/INDEX('Price Data'!Q:Q,MATCH(TEXT(A2285,"YYYY-MM-DD"),'Price Data'!P:P,0)+1),""),"")</f>
        <v>4.3165467625899324E-2</v>
      </c>
      <c r="N2285" s="34">
        <f>IFERROR(INDEX('Price Data'!T:T,MATCH(TEXT(A2285,"YYYY-MM-DD"),'Price Data'!S:S,0)),"")</f>
        <v>1.79</v>
      </c>
      <c r="O2285" s="10" cm="1">
        <f t="array" ref="O2285">IFERROR(IF(ISNUMBER(N2285),(N2285-INDEX('Price Data'!T:T,MATCH(TEXT(A2285,"YYYY-MM-DD"),'Price Data'!S:S,0)+1))/INDEX('Price Data'!T:T,MATCH(TEXT(A2285,"YYYY-MM-DD"),'Price Data'!S:S,0)+1),""),"")</f>
        <v>2.2857142857142878E-2</v>
      </c>
    </row>
    <row r="2286" spans="1:15" x14ac:dyDescent="0.3">
      <c r="A2286" s="8">
        <v>44105</v>
      </c>
      <c r="B2286" s="34">
        <f>IFERROR(INDEX('Price Data'!B:B,MATCH(TEXT(A2286,"YYYY-MM-DD"),'Price Data'!A:A,0)),"")</f>
        <v>19062</v>
      </c>
      <c r="C2286" s="10" cm="1">
        <f t="array" ref="C2286">IFERROR(IF(ISNUMBER(B2286),(B2286-INDEX('Price Data'!B:B,MATCH(TEXT(A2286,"YYYY-MM-DD"),'Price Data'!A:A,0)+1))/INDEX('Price Data'!B:B,MATCH(TEXT(A2286,"YYYY-MM-DD"),'Price Data'!A:A,0)+1),""),"")</f>
        <v>2.471732842492769E-3</v>
      </c>
      <c r="D2286" s="34">
        <f>IFERROR(INDEX('Price Data'!E:E,MATCH(TEXT(A2286,"YYYY-MM-DD"),'Price Data'!D:D,0)),"")</f>
        <v>6.96</v>
      </c>
      <c r="E2286" s="10" cm="1">
        <f t="array" ref="E2286">IFERROR(IF(ISNUMBER(D2286),(D2286-INDEX('Price Data'!E:E,MATCH(TEXT(A2286,"YYYY-MM-DD"),'Price Data'!D:D,0)+1))/INDEX('Price Data'!E:E,MATCH(TEXT(A2286,"YYYY-MM-DD"),'Price Data'!D:D,0)+1),""),"")</f>
        <v>-1.2765957446808491E-2</v>
      </c>
      <c r="F2286" s="34">
        <f>IFERROR(INDEX('Price Data'!H:H,MATCH(TEXT(A2286,"YYYY-MM-DD"),'Price Data'!G:G,0)),"")</f>
        <v>133.39999399999999</v>
      </c>
      <c r="G2286" s="10" cm="1">
        <f t="array" ref="G2286">IFERROR(IF(ISNUMBER(F2286),(F2286-INDEX('Price Data'!H:H,MATCH(TEXT(A2286,"YYYY-MM-DD"),'Price Data'!G:G,0)+1))/INDEX('Price Data'!H:H,MATCH(TEXT(A2286,"YYYY-MM-DD"),'Price Data'!G:G,0)+1),""),"")</f>
        <v>-3.8904963136059956E-2</v>
      </c>
      <c r="H2286" s="34">
        <f>IFERROR(INDEX('Price Data'!K:K,MATCH(TEXT(A2286,"YYYY-MM-DD"),'Price Data'!J:J,0)),"")</f>
        <v>1.59</v>
      </c>
      <c r="I2286" s="10" cm="1">
        <f t="array" ref="I2286">IFERROR(IF(ISNUMBER(H2286),(H2286-INDEX('Price Data'!K:K,MATCH(TEXT(A2286,"YYYY-MM-DD"),'Price Data'!J:J,0)+1))/INDEX('Price Data'!K:K,MATCH(TEXT(A2286,"YYYY-MM-DD"),'Price Data'!J:J,0)+1),""),"")</f>
        <v>-6.2500000000000056E-3</v>
      </c>
      <c r="J2286" s="34">
        <f>IFERROR(INDEX('Price Data'!N:N,MATCH(TEXT(A2286,"YYYY-MM-DD"),'Price Data'!M:M,0)),"")</f>
        <v>1.32</v>
      </c>
      <c r="K2286" s="10" cm="1">
        <f t="array" ref="K2286">IFERROR(IF(ISNUMBER(J2286),(J2286-INDEX('Price Data'!N:N,MATCH(TEXT(A2286,"YYYY-MM-DD"),'Price Data'!M:M,0)+1))/INDEX('Price Data'!N:N,MATCH(TEXT(A2286,"YYYY-MM-DD"),'Price Data'!M:M,0)+1),""),"")</f>
        <v>-2.222222222222224E-2</v>
      </c>
      <c r="L2286" s="34">
        <f>IFERROR(INDEX('Price Data'!Q:Q,MATCH(TEXT(A2286,"YYYY-MM-DD"),'Price Data'!P:P,0)),"")</f>
        <v>1.51</v>
      </c>
      <c r="M2286" s="10" cm="1">
        <f t="array" ref="M2286">IFERROR(IF(ISNUMBER(L2286),(L2286-INDEX('Price Data'!Q:Q,MATCH(TEXT(A2286,"YYYY-MM-DD"),'Price Data'!P:P,0)+1))/INDEX('Price Data'!Q:Q,MATCH(TEXT(A2286,"YYYY-MM-DD"),'Price Data'!P:P,0)+1),""),"")</f>
        <v>4.1379310344827627E-2</v>
      </c>
      <c r="N2286" s="34">
        <f>IFERROR(INDEX('Price Data'!T:T,MATCH(TEXT(A2286,"YYYY-MM-DD"),'Price Data'!S:S,0)),"")</f>
        <v>1.77</v>
      </c>
      <c r="O2286" s="10" cm="1">
        <f t="array" ref="O2286">IFERROR(IF(ISNUMBER(N2286),(N2286-INDEX('Price Data'!T:T,MATCH(TEXT(A2286,"YYYY-MM-DD"),'Price Data'!S:S,0)+1))/INDEX('Price Data'!T:T,MATCH(TEXT(A2286,"YYYY-MM-DD"),'Price Data'!S:S,0)+1),""),"")</f>
        <v>-1.1173184357541908E-2</v>
      </c>
    </row>
    <row r="2287" spans="1:15" x14ac:dyDescent="0.3">
      <c r="A2287" s="8">
        <v>44106</v>
      </c>
      <c r="B2287" s="34">
        <f>IFERROR(INDEX('Price Data'!B:B,MATCH(TEXT(A2287,"YYYY-MM-DD"),'Price Data'!A:A,0)),"")</f>
        <v>19064</v>
      </c>
      <c r="C2287" s="10" cm="1">
        <f t="array" ref="C2287">IFERROR(IF(ISNUMBER(B2287),(B2287-INDEX('Price Data'!B:B,MATCH(TEXT(A2287,"YYYY-MM-DD"),'Price Data'!A:A,0)+1))/INDEX('Price Data'!B:B,MATCH(TEXT(A2287,"YYYY-MM-DD"),'Price Data'!A:A,0)+1),""),"")</f>
        <v>1.0492078480747036E-4</v>
      </c>
      <c r="D2287" s="34">
        <f>IFERROR(INDEX('Price Data'!E:E,MATCH(TEXT(A2287,"YYYY-MM-DD"),'Price Data'!D:D,0)),"")</f>
        <v>6.95</v>
      </c>
      <c r="E2287" s="10" cm="1">
        <f t="array" ref="E2287">IFERROR(IF(ISNUMBER(D2287),(D2287-INDEX('Price Data'!E:E,MATCH(TEXT(A2287,"YYYY-MM-DD"),'Price Data'!D:D,0)+1))/INDEX('Price Data'!E:E,MATCH(TEXT(A2287,"YYYY-MM-DD"),'Price Data'!D:D,0)+1),""),"")</f>
        <v>-1.4367816091953717E-3</v>
      </c>
      <c r="F2287" s="34">
        <f>IFERROR(INDEX('Price Data'!H:H,MATCH(TEXT(A2287,"YYYY-MM-DD"),'Price Data'!G:G,0)),"")</f>
        <v>135.699997</v>
      </c>
      <c r="G2287" s="10" cm="1">
        <f t="array" ref="G2287">IFERROR(IF(ISNUMBER(F2287),(F2287-INDEX('Price Data'!H:H,MATCH(TEXT(A2287,"YYYY-MM-DD"),'Price Data'!G:G,0)+1))/INDEX('Price Data'!H:H,MATCH(TEXT(A2287,"YYYY-MM-DD"),'Price Data'!G:G,0)+1),""),"")</f>
        <v>1.7241402574575859E-2</v>
      </c>
      <c r="H2287" s="34">
        <f>IFERROR(INDEX('Price Data'!K:K,MATCH(TEXT(A2287,"YYYY-MM-DD"),'Price Data'!J:J,0)),"")</f>
        <v>1.59</v>
      </c>
      <c r="I2287" s="10" cm="1">
        <f t="array" ref="I2287">IFERROR(IF(ISNUMBER(H2287),(H2287-INDEX('Price Data'!K:K,MATCH(TEXT(A2287,"YYYY-MM-DD"),'Price Data'!J:J,0)+1))/INDEX('Price Data'!K:K,MATCH(TEXT(A2287,"YYYY-MM-DD"),'Price Data'!J:J,0)+1),""),"")</f>
        <v>0</v>
      </c>
      <c r="J2287" s="34">
        <f>IFERROR(INDEX('Price Data'!N:N,MATCH(TEXT(A2287,"YYYY-MM-DD"),'Price Data'!M:M,0)),"")</f>
        <v>1.28</v>
      </c>
      <c r="K2287" s="10" cm="1">
        <f t="array" ref="K2287">IFERROR(IF(ISNUMBER(J2287),(J2287-INDEX('Price Data'!N:N,MATCH(TEXT(A2287,"YYYY-MM-DD"),'Price Data'!M:M,0)+1))/INDEX('Price Data'!N:N,MATCH(TEXT(A2287,"YYYY-MM-DD"),'Price Data'!M:M,0)+1),""),"")</f>
        <v>-3.0303030303030328E-2</v>
      </c>
      <c r="L2287" s="34">
        <f>IFERROR(INDEX('Price Data'!Q:Q,MATCH(TEXT(A2287,"YYYY-MM-DD"),'Price Data'!P:P,0)),"")</f>
        <v>1.59</v>
      </c>
      <c r="M2287" s="10" cm="1">
        <f t="array" ref="M2287">IFERROR(IF(ISNUMBER(L2287),(L2287-INDEX('Price Data'!Q:Q,MATCH(TEXT(A2287,"YYYY-MM-DD"),'Price Data'!P:P,0)+1))/INDEX('Price Data'!Q:Q,MATCH(TEXT(A2287,"YYYY-MM-DD"),'Price Data'!P:P,0)+1),""),"")</f>
        <v>5.2980132450331174E-2</v>
      </c>
      <c r="N2287" s="34">
        <f>IFERROR(INDEX('Price Data'!T:T,MATCH(TEXT(A2287,"YYYY-MM-DD"),'Price Data'!S:S,0)),"")</f>
        <v>1.87</v>
      </c>
      <c r="O2287" s="10" cm="1">
        <f t="array" ref="O2287">IFERROR(IF(ISNUMBER(N2287),(N2287-INDEX('Price Data'!T:T,MATCH(TEXT(A2287,"YYYY-MM-DD"),'Price Data'!S:S,0)+1))/INDEX('Price Data'!T:T,MATCH(TEXT(A2287,"YYYY-MM-DD"),'Price Data'!S:S,0)+1),""),"")</f>
        <v>5.6497175141242986E-2</v>
      </c>
    </row>
    <row r="2288" spans="1:15" x14ac:dyDescent="0.3">
      <c r="A2288" s="8">
        <v>44107</v>
      </c>
      <c r="B2288" s="34" t="str">
        <f>IFERROR(INDEX('Price Data'!B:B,MATCH(TEXT(A2288,"YYYY-MM-DD"),'Price Data'!A:A,0)),"")</f>
        <v/>
      </c>
      <c r="C2288" s="10" t="str" cm="1">
        <f t="array" ref="C2288">IFERROR(IF(ISNUMBER(B2288),(B2288-INDEX('Price Data'!B:B,MATCH(TEXT(A2288,"YYYY-MM-DD"),'Price Data'!A:A,0)+1))/INDEX('Price Data'!B:B,MATCH(TEXT(A2288,"YYYY-MM-DD"),'Price Data'!A:A,0)+1),""),"")</f>
        <v/>
      </c>
      <c r="D2288" s="34" t="str">
        <f>IFERROR(INDEX('Price Data'!E:E,MATCH(TEXT(A2288,"YYYY-MM-DD"),'Price Data'!D:D,0)),"")</f>
        <v/>
      </c>
      <c r="E2288" s="10" t="str" cm="1">
        <f t="array" ref="E2288">IFERROR(IF(ISNUMBER(D2288),(D2288-INDEX('Price Data'!E:E,MATCH(TEXT(A2288,"YYYY-MM-DD"),'Price Data'!D:D,0)+1))/INDEX('Price Data'!E:E,MATCH(TEXT(A2288,"YYYY-MM-DD"),'Price Data'!D:D,0)+1),""),"")</f>
        <v/>
      </c>
      <c r="F2288" s="34" t="str">
        <f>IFERROR(INDEX('Price Data'!H:H,MATCH(TEXT(A2288,"YYYY-MM-DD"),'Price Data'!G:G,0)),"")</f>
        <v/>
      </c>
      <c r="G2288" s="10" t="str" cm="1">
        <f t="array" ref="G2288">IFERROR(IF(ISNUMBER(F2288),(F2288-INDEX('Price Data'!H:H,MATCH(TEXT(A2288,"YYYY-MM-DD"),'Price Data'!G:G,0)+1))/INDEX('Price Data'!H:H,MATCH(TEXT(A2288,"YYYY-MM-DD"),'Price Data'!G:G,0)+1),""),"")</f>
        <v/>
      </c>
      <c r="H2288" s="34" t="str">
        <f>IFERROR(INDEX('Price Data'!K:K,MATCH(TEXT(A2288,"YYYY-MM-DD"),'Price Data'!J:J,0)),"")</f>
        <v/>
      </c>
      <c r="I2288" s="10" t="str" cm="1">
        <f t="array" ref="I2288">IFERROR(IF(ISNUMBER(H2288),(H2288-INDEX('Price Data'!K:K,MATCH(TEXT(A2288,"YYYY-MM-DD"),'Price Data'!J:J,0)+1))/INDEX('Price Data'!K:K,MATCH(TEXT(A2288,"YYYY-MM-DD"),'Price Data'!J:J,0)+1),""),"")</f>
        <v/>
      </c>
      <c r="J2288" s="34" t="str">
        <f>IFERROR(INDEX('Price Data'!N:N,MATCH(TEXT(A2288,"YYYY-MM-DD"),'Price Data'!M:M,0)),"")</f>
        <v/>
      </c>
      <c r="K2288" s="10" t="str" cm="1">
        <f t="array" ref="K2288">IFERROR(IF(ISNUMBER(J2288),(J2288-INDEX('Price Data'!N:N,MATCH(TEXT(A2288,"YYYY-MM-DD"),'Price Data'!M:M,0)+1))/INDEX('Price Data'!N:N,MATCH(TEXT(A2288,"YYYY-MM-DD"),'Price Data'!M:M,0)+1),""),"")</f>
        <v/>
      </c>
      <c r="L2288" s="34" t="str">
        <f>IFERROR(INDEX('Price Data'!Q:Q,MATCH(TEXT(A2288,"YYYY-MM-DD"),'Price Data'!P:P,0)),"")</f>
        <v/>
      </c>
      <c r="M2288" s="10" t="str" cm="1">
        <f t="array" ref="M2288">IFERROR(IF(ISNUMBER(L2288),(L2288-INDEX('Price Data'!Q:Q,MATCH(TEXT(A2288,"YYYY-MM-DD"),'Price Data'!P:P,0)+1))/INDEX('Price Data'!Q:Q,MATCH(TEXT(A2288,"YYYY-MM-DD"),'Price Data'!P:P,0)+1),""),"")</f>
        <v/>
      </c>
      <c r="N2288" s="34" t="str">
        <f>IFERROR(INDEX('Price Data'!T:T,MATCH(TEXT(A2288,"YYYY-MM-DD"),'Price Data'!S:S,0)),"")</f>
        <v/>
      </c>
      <c r="O2288" s="10" t="str" cm="1">
        <f t="array" ref="O2288">IFERROR(IF(ISNUMBER(N2288),(N2288-INDEX('Price Data'!T:T,MATCH(TEXT(A2288,"YYYY-MM-DD"),'Price Data'!S:S,0)+1))/INDEX('Price Data'!T:T,MATCH(TEXT(A2288,"YYYY-MM-DD"),'Price Data'!S:S,0)+1),""),"")</f>
        <v/>
      </c>
    </row>
    <row r="2289" spans="1:15" x14ac:dyDescent="0.3">
      <c r="A2289" s="8">
        <v>44108</v>
      </c>
      <c r="B2289" s="34" t="str">
        <f>IFERROR(INDEX('Price Data'!B:B,MATCH(TEXT(A2289,"YYYY-MM-DD"),'Price Data'!A:A,0)),"")</f>
        <v/>
      </c>
      <c r="C2289" s="10" t="str" cm="1">
        <f t="array" ref="C2289">IFERROR(IF(ISNUMBER(B2289),(B2289-INDEX('Price Data'!B:B,MATCH(TEXT(A2289,"YYYY-MM-DD"),'Price Data'!A:A,0)+1))/INDEX('Price Data'!B:B,MATCH(TEXT(A2289,"YYYY-MM-DD"),'Price Data'!A:A,0)+1),""),"")</f>
        <v/>
      </c>
      <c r="D2289" s="34" t="str">
        <f>IFERROR(INDEX('Price Data'!E:E,MATCH(TEXT(A2289,"YYYY-MM-DD"),'Price Data'!D:D,0)),"")</f>
        <v/>
      </c>
      <c r="E2289" s="10" t="str" cm="1">
        <f t="array" ref="E2289">IFERROR(IF(ISNUMBER(D2289),(D2289-INDEX('Price Data'!E:E,MATCH(TEXT(A2289,"YYYY-MM-DD"),'Price Data'!D:D,0)+1))/INDEX('Price Data'!E:E,MATCH(TEXT(A2289,"YYYY-MM-DD"),'Price Data'!D:D,0)+1),""),"")</f>
        <v/>
      </c>
      <c r="F2289" s="34" t="str">
        <f>IFERROR(INDEX('Price Data'!H:H,MATCH(TEXT(A2289,"YYYY-MM-DD"),'Price Data'!G:G,0)),"")</f>
        <v/>
      </c>
      <c r="G2289" s="10" t="str" cm="1">
        <f t="array" ref="G2289">IFERROR(IF(ISNUMBER(F2289),(F2289-INDEX('Price Data'!H:H,MATCH(TEXT(A2289,"YYYY-MM-DD"),'Price Data'!G:G,0)+1))/INDEX('Price Data'!H:H,MATCH(TEXT(A2289,"YYYY-MM-DD"),'Price Data'!G:G,0)+1),""),"")</f>
        <v/>
      </c>
      <c r="H2289" s="34" t="str">
        <f>IFERROR(INDEX('Price Data'!K:K,MATCH(TEXT(A2289,"YYYY-MM-DD"),'Price Data'!J:J,0)),"")</f>
        <v/>
      </c>
      <c r="I2289" s="10" t="str" cm="1">
        <f t="array" ref="I2289">IFERROR(IF(ISNUMBER(H2289),(H2289-INDEX('Price Data'!K:K,MATCH(TEXT(A2289,"YYYY-MM-DD"),'Price Data'!J:J,0)+1))/INDEX('Price Data'!K:K,MATCH(TEXT(A2289,"YYYY-MM-DD"),'Price Data'!J:J,0)+1),""),"")</f>
        <v/>
      </c>
      <c r="J2289" s="34" t="str">
        <f>IFERROR(INDEX('Price Data'!N:N,MATCH(TEXT(A2289,"YYYY-MM-DD"),'Price Data'!M:M,0)),"")</f>
        <v/>
      </c>
      <c r="K2289" s="10" t="str" cm="1">
        <f t="array" ref="K2289">IFERROR(IF(ISNUMBER(J2289),(J2289-INDEX('Price Data'!N:N,MATCH(TEXT(A2289,"YYYY-MM-DD"),'Price Data'!M:M,0)+1))/INDEX('Price Data'!N:N,MATCH(TEXT(A2289,"YYYY-MM-DD"),'Price Data'!M:M,0)+1),""),"")</f>
        <v/>
      </c>
      <c r="L2289" s="34" t="str">
        <f>IFERROR(INDEX('Price Data'!Q:Q,MATCH(TEXT(A2289,"YYYY-MM-DD"),'Price Data'!P:P,0)),"")</f>
        <v/>
      </c>
      <c r="M2289" s="10" t="str" cm="1">
        <f t="array" ref="M2289">IFERROR(IF(ISNUMBER(L2289),(L2289-INDEX('Price Data'!Q:Q,MATCH(TEXT(A2289,"YYYY-MM-DD"),'Price Data'!P:P,0)+1))/INDEX('Price Data'!Q:Q,MATCH(TEXT(A2289,"YYYY-MM-DD"),'Price Data'!P:P,0)+1),""),"")</f>
        <v/>
      </c>
      <c r="N2289" s="34" t="str">
        <f>IFERROR(INDEX('Price Data'!T:T,MATCH(TEXT(A2289,"YYYY-MM-DD"),'Price Data'!S:S,0)),"")</f>
        <v/>
      </c>
      <c r="O2289" s="10" t="str" cm="1">
        <f t="array" ref="O2289">IFERROR(IF(ISNUMBER(N2289),(N2289-INDEX('Price Data'!T:T,MATCH(TEXT(A2289,"YYYY-MM-DD"),'Price Data'!S:S,0)+1))/INDEX('Price Data'!T:T,MATCH(TEXT(A2289,"YYYY-MM-DD"),'Price Data'!S:S,0)+1),""),"")</f>
        <v/>
      </c>
    </row>
    <row r="2290" spans="1:15" x14ac:dyDescent="0.3">
      <c r="A2290" s="8">
        <v>44109</v>
      </c>
      <c r="B2290" s="34">
        <f>IFERROR(INDEX('Price Data'!B:B,MATCH(TEXT(A2290,"YYYY-MM-DD"),'Price Data'!A:A,0)),"")</f>
        <v>19266</v>
      </c>
      <c r="C2290" s="10" cm="1">
        <f t="array" ref="C2290">IFERROR(IF(ISNUMBER(B2290),(B2290-INDEX('Price Data'!B:B,MATCH(TEXT(A2290,"YYYY-MM-DD"),'Price Data'!A:A,0)+1))/INDEX('Price Data'!B:B,MATCH(TEXT(A2290,"YYYY-MM-DD"),'Price Data'!A:A,0)+1),""),"")</f>
        <v>1.0595887536718421E-2</v>
      </c>
      <c r="D2290" s="34">
        <f>IFERROR(INDEX('Price Data'!E:E,MATCH(TEXT(A2290,"YYYY-MM-DD"),'Price Data'!D:D,0)),"")</f>
        <v>7.06</v>
      </c>
      <c r="E2290" s="10" cm="1">
        <f t="array" ref="E2290">IFERROR(IF(ISNUMBER(D2290),(D2290-INDEX('Price Data'!E:E,MATCH(TEXT(A2290,"YYYY-MM-DD"),'Price Data'!D:D,0)+1))/INDEX('Price Data'!E:E,MATCH(TEXT(A2290,"YYYY-MM-DD"),'Price Data'!D:D,0)+1),""),"")</f>
        <v>1.582733812949632E-2</v>
      </c>
      <c r="F2290" s="34">
        <f>IFERROR(INDEX('Price Data'!H:H,MATCH(TEXT(A2290,"YYYY-MM-DD"),'Price Data'!G:G,0)),"")</f>
        <v>137.199997</v>
      </c>
      <c r="G2290" s="10" cm="1">
        <f t="array" ref="G2290">IFERROR(IF(ISNUMBER(F2290),(F2290-INDEX('Price Data'!H:H,MATCH(TEXT(A2290,"YYYY-MM-DD"),'Price Data'!G:G,0)+1))/INDEX('Price Data'!H:H,MATCH(TEXT(A2290,"YYYY-MM-DD"),'Price Data'!G:G,0)+1),""),"")</f>
        <v>1.1053795380702919E-2</v>
      </c>
      <c r="H2290" s="34">
        <f>IFERROR(INDEX('Price Data'!K:K,MATCH(TEXT(A2290,"YYYY-MM-DD"),'Price Data'!J:J,0)),"")</f>
        <v>1.63</v>
      </c>
      <c r="I2290" s="10" cm="1">
        <f t="array" ref="I2290">IFERROR(IF(ISNUMBER(H2290),(H2290-INDEX('Price Data'!K:K,MATCH(TEXT(A2290,"YYYY-MM-DD"),'Price Data'!J:J,0)+1))/INDEX('Price Data'!K:K,MATCH(TEXT(A2290,"YYYY-MM-DD"),'Price Data'!J:J,0)+1),""),"")</f>
        <v>2.5157232704402396E-2</v>
      </c>
      <c r="J2290" s="34">
        <f>IFERROR(INDEX('Price Data'!N:N,MATCH(TEXT(A2290,"YYYY-MM-DD"),'Price Data'!M:M,0)),"")</f>
        <v>1.19</v>
      </c>
      <c r="K2290" s="10" cm="1">
        <f t="array" ref="K2290">IFERROR(IF(ISNUMBER(J2290),(J2290-INDEX('Price Data'!N:N,MATCH(TEXT(A2290,"YYYY-MM-DD"),'Price Data'!M:M,0)+1))/INDEX('Price Data'!N:N,MATCH(TEXT(A2290,"YYYY-MM-DD"),'Price Data'!M:M,0)+1),""),"")</f>
        <v>-7.0312500000000056E-2</v>
      </c>
      <c r="L2290" s="34">
        <f>IFERROR(INDEX('Price Data'!Q:Q,MATCH(TEXT(A2290,"YYYY-MM-DD"),'Price Data'!P:P,0)),"")</f>
        <v>1.57</v>
      </c>
      <c r="M2290" s="10" cm="1">
        <f t="array" ref="M2290">IFERROR(IF(ISNUMBER(L2290),(L2290-INDEX('Price Data'!Q:Q,MATCH(TEXT(A2290,"YYYY-MM-DD"),'Price Data'!P:P,0)+1))/INDEX('Price Data'!Q:Q,MATCH(TEXT(A2290,"YYYY-MM-DD"),'Price Data'!P:P,0)+1),""),"")</f>
        <v>-1.2578616352201269E-2</v>
      </c>
      <c r="N2290" s="34">
        <f>IFERROR(INDEX('Price Data'!T:T,MATCH(TEXT(A2290,"YYYY-MM-DD"),'Price Data'!S:S,0)),"")</f>
        <v>1.83</v>
      </c>
      <c r="O2290" s="10" cm="1">
        <f t="array" ref="O2290">IFERROR(IF(ISNUMBER(N2290),(N2290-INDEX('Price Data'!T:T,MATCH(TEXT(A2290,"YYYY-MM-DD"),'Price Data'!S:S,0)+1))/INDEX('Price Data'!T:T,MATCH(TEXT(A2290,"YYYY-MM-DD"),'Price Data'!S:S,0)+1),""),"")</f>
        <v>-2.1390374331550818E-2</v>
      </c>
    </row>
    <row r="2291" spans="1:15" x14ac:dyDescent="0.3">
      <c r="A2291" s="8">
        <v>44110</v>
      </c>
      <c r="B2291" s="34">
        <f>IFERROR(INDEX('Price Data'!B:B,MATCH(TEXT(A2291,"YYYY-MM-DD"),'Price Data'!A:A,0)),"")</f>
        <v>19430</v>
      </c>
      <c r="C2291" s="10" cm="1">
        <f t="array" ref="C2291">IFERROR(IF(ISNUMBER(B2291),(B2291-INDEX('Price Data'!B:B,MATCH(TEXT(A2291,"YYYY-MM-DD"),'Price Data'!A:A,0)+1))/INDEX('Price Data'!B:B,MATCH(TEXT(A2291,"YYYY-MM-DD"),'Price Data'!A:A,0)+1),""),"")</f>
        <v>8.5124052735388762E-3</v>
      </c>
      <c r="D2291" s="34">
        <f>IFERROR(INDEX('Price Data'!E:E,MATCH(TEXT(A2291,"YYYY-MM-DD"),'Price Data'!D:D,0)),"")</f>
        <v>7.45</v>
      </c>
      <c r="E2291" s="10" cm="1">
        <f t="array" ref="E2291">IFERROR(IF(ISNUMBER(D2291),(D2291-INDEX('Price Data'!E:E,MATCH(TEXT(A2291,"YYYY-MM-DD"),'Price Data'!D:D,0)+1))/INDEX('Price Data'!E:E,MATCH(TEXT(A2291,"YYYY-MM-DD"),'Price Data'!D:D,0)+1),""),"")</f>
        <v>5.5240793201133231E-2</v>
      </c>
      <c r="F2291" s="34">
        <f>IFERROR(INDEX('Price Data'!H:H,MATCH(TEXT(A2291,"YYYY-MM-DD"),'Price Data'!G:G,0)),"")</f>
        <v>139.10000600000001</v>
      </c>
      <c r="G2291" s="10" cm="1">
        <f t="array" ref="G2291">IFERROR(IF(ISNUMBER(F2291),(F2291-INDEX('Price Data'!H:H,MATCH(TEXT(A2291,"YYYY-MM-DD"),'Price Data'!G:G,0)+1))/INDEX('Price Data'!H:H,MATCH(TEXT(A2291,"YYYY-MM-DD"),'Price Data'!G:G,0)+1),""),"")</f>
        <v>1.3848462401934393E-2</v>
      </c>
      <c r="H2291" s="34">
        <f>IFERROR(INDEX('Price Data'!K:K,MATCH(TEXT(A2291,"YYYY-MM-DD"),'Price Data'!J:J,0)),"")</f>
        <v>1.67</v>
      </c>
      <c r="I2291" s="10" cm="1">
        <f t="array" ref="I2291">IFERROR(IF(ISNUMBER(H2291),(H2291-INDEX('Price Data'!K:K,MATCH(TEXT(A2291,"YYYY-MM-DD"),'Price Data'!J:J,0)+1))/INDEX('Price Data'!K:K,MATCH(TEXT(A2291,"YYYY-MM-DD"),'Price Data'!J:J,0)+1),""),"")</f>
        <v>2.4539877300613522E-2</v>
      </c>
      <c r="J2291" s="34">
        <f>IFERROR(INDEX('Price Data'!N:N,MATCH(TEXT(A2291,"YYYY-MM-DD"),'Price Data'!M:M,0)),"")</f>
        <v>1.24</v>
      </c>
      <c r="K2291" s="10" cm="1">
        <f t="array" ref="K2291">IFERROR(IF(ISNUMBER(J2291),(J2291-INDEX('Price Data'!N:N,MATCH(TEXT(A2291,"YYYY-MM-DD"),'Price Data'!M:M,0)+1))/INDEX('Price Data'!N:N,MATCH(TEXT(A2291,"YYYY-MM-DD"),'Price Data'!M:M,0)+1),""),"")</f>
        <v>4.2016806722689114E-2</v>
      </c>
      <c r="L2291" s="34">
        <f>IFERROR(INDEX('Price Data'!Q:Q,MATCH(TEXT(A2291,"YYYY-MM-DD"),'Price Data'!P:P,0)),"")</f>
        <v>1.66</v>
      </c>
      <c r="M2291" s="10" cm="1">
        <f t="array" ref="M2291">IFERROR(IF(ISNUMBER(L2291),(L2291-INDEX('Price Data'!Q:Q,MATCH(TEXT(A2291,"YYYY-MM-DD"),'Price Data'!P:P,0)+1))/INDEX('Price Data'!Q:Q,MATCH(TEXT(A2291,"YYYY-MM-DD"),'Price Data'!P:P,0)+1),""),"")</f>
        <v>5.7324840764331114E-2</v>
      </c>
      <c r="N2291" s="34">
        <f>IFERROR(INDEX('Price Data'!T:T,MATCH(TEXT(A2291,"YYYY-MM-DD"),'Price Data'!S:S,0)),"")</f>
        <v>1.85</v>
      </c>
      <c r="O2291" s="10" cm="1">
        <f t="array" ref="O2291">IFERROR(IF(ISNUMBER(N2291),(N2291-INDEX('Price Data'!T:T,MATCH(TEXT(A2291,"YYYY-MM-DD"),'Price Data'!S:S,0)+1))/INDEX('Price Data'!T:T,MATCH(TEXT(A2291,"YYYY-MM-DD"),'Price Data'!S:S,0)+1),""),"")</f>
        <v>1.0928961748633888E-2</v>
      </c>
    </row>
    <row r="2292" spans="1:15" x14ac:dyDescent="0.3">
      <c r="A2292" s="8">
        <v>44111</v>
      </c>
      <c r="B2292" s="34">
        <f>IFERROR(INDEX('Price Data'!B:B,MATCH(TEXT(A2292,"YYYY-MM-DD"),'Price Data'!A:A,0)),"")</f>
        <v>19435</v>
      </c>
      <c r="C2292" s="10" cm="1">
        <f t="array" ref="C2292">IFERROR(IF(ISNUMBER(B2292),(B2292-INDEX('Price Data'!B:B,MATCH(TEXT(A2292,"YYYY-MM-DD"),'Price Data'!A:A,0)+1))/INDEX('Price Data'!B:B,MATCH(TEXT(A2292,"YYYY-MM-DD"),'Price Data'!A:A,0)+1),""),"")</f>
        <v>2.5733401955738551E-4</v>
      </c>
      <c r="D2292" s="34">
        <f>IFERROR(INDEX('Price Data'!E:E,MATCH(TEXT(A2292,"YYYY-MM-DD"),'Price Data'!D:D,0)),"")</f>
        <v>7.37</v>
      </c>
      <c r="E2292" s="10" cm="1">
        <f t="array" ref="E2292">IFERROR(IF(ISNUMBER(D2292),(D2292-INDEX('Price Data'!E:E,MATCH(TEXT(A2292,"YYYY-MM-DD"),'Price Data'!D:D,0)+1))/INDEX('Price Data'!E:E,MATCH(TEXT(A2292,"YYYY-MM-DD"),'Price Data'!D:D,0)+1),""),"")</f>
        <v>-1.0738255033557057E-2</v>
      </c>
      <c r="F2292" s="34">
        <f>IFERROR(INDEX('Price Data'!H:H,MATCH(TEXT(A2292,"YYYY-MM-DD"),'Price Data'!G:G,0)),"")</f>
        <v>133.300003</v>
      </c>
      <c r="G2292" s="10" cm="1">
        <f t="array" ref="G2292">IFERROR(IF(ISNUMBER(F2292),(F2292-INDEX('Price Data'!H:H,MATCH(TEXT(A2292,"YYYY-MM-DD"),'Price Data'!G:G,0)+1))/INDEX('Price Data'!H:H,MATCH(TEXT(A2292,"YYYY-MM-DD"),'Price Data'!G:G,0)+1),""),"")</f>
        <v>-4.1696640904530249E-2</v>
      </c>
      <c r="H2292" s="34">
        <f>IFERROR(INDEX('Price Data'!K:K,MATCH(TEXT(A2292,"YYYY-MM-DD"),'Price Data'!J:J,0)),"")</f>
        <v>1.65</v>
      </c>
      <c r="I2292" s="10" cm="1">
        <f t="array" ref="I2292">IFERROR(IF(ISNUMBER(H2292),(H2292-INDEX('Price Data'!K:K,MATCH(TEXT(A2292,"YYYY-MM-DD"),'Price Data'!J:J,0)+1))/INDEX('Price Data'!K:K,MATCH(TEXT(A2292,"YYYY-MM-DD"),'Price Data'!J:J,0)+1),""),"")</f>
        <v>-1.1976047904191628E-2</v>
      </c>
      <c r="J2292" s="34">
        <f>IFERROR(INDEX('Price Data'!N:N,MATCH(TEXT(A2292,"YYYY-MM-DD"),'Price Data'!M:M,0)),"")</f>
        <v>1.19</v>
      </c>
      <c r="K2292" s="10" cm="1">
        <f t="array" ref="K2292">IFERROR(IF(ISNUMBER(J2292),(J2292-INDEX('Price Data'!N:N,MATCH(TEXT(A2292,"YYYY-MM-DD"),'Price Data'!M:M,0)+1))/INDEX('Price Data'!N:N,MATCH(TEXT(A2292,"YYYY-MM-DD"),'Price Data'!M:M,0)+1),""),"")</f>
        <v>-4.0322580645161324E-2</v>
      </c>
      <c r="L2292" s="34">
        <f>IFERROR(INDEX('Price Data'!Q:Q,MATCH(TEXT(A2292,"YYYY-MM-DD"),'Price Data'!P:P,0)),"")</f>
        <v>1.66</v>
      </c>
      <c r="M2292" s="10" cm="1">
        <f t="array" ref="M2292">IFERROR(IF(ISNUMBER(L2292),(L2292-INDEX('Price Data'!Q:Q,MATCH(TEXT(A2292,"YYYY-MM-DD"),'Price Data'!P:P,0)+1))/INDEX('Price Data'!Q:Q,MATCH(TEXT(A2292,"YYYY-MM-DD"),'Price Data'!P:P,0)+1),""),"")</f>
        <v>0</v>
      </c>
      <c r="N2292" s="34">
        <f>IFERROR(INDEX('Price Data'!T:T,MATCH(TEXT(A2292,"YYYY-MM-DD"),'Price Data'!S:S,0)),"")</f>
        <v>1.81</v>
      </c>
      <c r="O2292" s="10" cm="1">
        <f t="array" ref="O2292">IFERROR(IF(ISNUMBER(N2292),(N2292-INDEX('Price Data'!T:T,MATCH(TEXT(A2292,"YYYY-MM-DD"),'Price Data'!S:S,0)+1))/INDEX('Price Data'!T:T,MATCH(TEXT(A2292,"YYYY-MM-DD"),'Price Data'!S:S,0)+1),""),"")</f>
        <v>-2.162162162162164E-2</v>
      </c>
    </row>
    <row r="2293" spans="1:15" x14ac:dyDescent="0.3">
      <c r="A2293" s="8">
        <v>44112</v>
      </c>
      <c r="B2293" s="34">
        <f>IFERROR(INDEX('Price Data'!B:B,MATCH(TEXT(A2293,"YYYY-MM-DD"),'Price Data'!A:A,0)),"")</f>
        <v>19582</v>
      </c>
      <c r="C2293" s="10" cm="1">
        <f t="array" ref="C2293">IFERROR(IF(ISNUMBER(B2293),(B2293-INDEX('Price Data'!B:B,MATCH(TEXT(A2293,"YYYY-MM-DD"),'Price Data'!A:A,0)+1))/INDEX('Price Data'!B:B,MATCH(TEXT(A2293,"YYYY-MM-DD"),'Price Data'!A:A,0)+1),""),"")</f>
        <v>7.5636737844095702E-3</v>
      </c>
      <c r="D2293" s="34">
        <f>IFERROR(INDEX('Price Data'!E:E,MATCH(TEXT(A2293,"YYYY-MM-DD"),'Price Data'!D:D,0)),"")</f>
        <v>7.55</v>
      </c>
      <c r="E2293" s="10" cm="1">
        <f t="array" ref="E2293">IFERROR(IF(ISNUMBER(D2293),(D2293-INDEX('Price Data'!E:E,MATCH(TEXT(A2293,"YYYY-MM-DD"),'Price Data'!D:D,0)+1))/INDEX('Price Data'!E:E,MATCH(TEXT(A2293,"YYYY-MM-DD"),'Price Data'!D:D,0)+1),""),"")</f>
        <v>2.4423337856173639E-2</v>
      </c>
      <c r="F2293" s="34">
        <f>IFERROR(INDEX('Price Data'!H:H,MATCH(TEXT(A2293,"YYYY-MM-DD"),'Price Data'!G:G,0)),"")</f>
        <v>131.199997</v>
      </c>
      <c r="G2293" s="10" cm="1">
        <f t="array" ref="G2293">IFERROR(IF(ISNUMBER(F2293),(F2293-INDEX('Price Data'!H:H,MATCH(TEXT(A2293,"YYYY-MM-DD"),'Price Data'!G:G,0)+1))/INDEX('Price Data'!H:H,MATCH(TEXT(A2293,"YYYY-MM-DD"),'Price Data'!G:G,0)+1),""),"")</f>
        <v>-1.5753983141320767E-2</v>
      </c>
      <c r="H2293" s="34">
        <f>IFERROR(INDEX('Price Data'!K:K,MATCH(TEXT(A2293,"YYYY-MM-DD"),'Price Data'!J:J,0)),"")</f>
        <v>1.68</v>
      </c>
      <c r="I2293" s="10" cm="1">
        <f t="array" ref="I2293">IFERROR(IF(ISNUMBER(H2293),(H2293-INDEX('Price Data'!K:K,MATCH(TEXT(A2293,"YYYY-MM-DD"),'Price Data'!J:J,0)+1))/INDEX('Price Data'!K:K,MATCH(TEXT(A2293,"YYYY-MM-DD"),'Price Data'!J:J,0)+1),""),"")</f>
        <v>1.8181818181818198E-2</v>
      </c>
      <c r="J2293" s="34">
        <f>IFERROR(INDEX('Price Data'!N:N,MATCH(TEXT(A2293,"YYYY-MM-DD"),'Price Data'!M:M,0)),"")</f>
        <v>1.2</v>
      </c>
      <c r="K2293" s="10" cm="1">
        <f t="array" ref="K2293">IFERROR(IF(ISNUMBER(J2293),(J2293-INDEX('Price Data'!N:N,MATCH(TEXT(A2293,"YYYY-MM-DD"),'Price Data'!M:M,0)+1))/INDEX('Price Data'!N:N,MATCH(TEXT(A2293,"YYYY-MM-DD"),'Price Data'!M:M,0)+1),""),"")</f>
        <v>8.4033613445378234E-3</v>
      </c>
      <c r="L2293" s="34">
        <f>IFERROR(INDEX('Price Data'!Q:Q,MATCH(TEXT(A2293,"YYYY-MM-DD"),'Price Data'!P:P,0)),"")</f>
        <v>1.69</v>
      </c>
      <c r="M2293" s="10" cm="1">
        <f t="array" ref="M2293">IFERROR(IF(ISNUMBER(L2293),(L2293-INDEX('Price Data'!Q:Q,MATCH(TEXT(A2293,"YYYY-MM-DD"),'Price Data'!P:P,0)+1))/INDEX('Price Data'!Q:Q,MATCH(TEXT(A2293,"YYYY-MM-DD"),'Price Data'!P:P,0)+1),""),"")</f>
        <v>1.8072289156626523E-2</v>
      </c>
      <c r="N2293" s="34">
        <f>IFERROR(INDEX('Price Data'!T:T,MATCH(TEXT(A2293,"YYYY-MM-DD"),'Price Data'!S:S,0)),"")</f>
        <v>1.9</v>
      </c>
      <c r="O2293" s="10" cm="1">
        <f t="array" ref="O2293">IFERROR(IF(ISNUMBER(N2293),(N2293-INDEX('Price Data'!T:T,MATCH(TEXT(A2293,"YYYY-MM-DD"),'Price Data'!S:S,0)+1))/INDEX('Price Data'!T:T,MATCH(TEXT(A2293,"YYYY-MM-DD"),'Price Data'!S:S,0)+1),""),"")</f>
        <v>4.972375690607727E-2</v>
      </c>
    </row>
    <row r="2294" spans="1:15" x14ac:dyDescent="0.3">
      <c r="A2294" s="8">
        <v>44113</v>
      </c>
      <c r="B2294" s="34">
        <f>IFERROR(INDEX('Price Data'!B:B,MATCH(TEXT(A2294,"YYYY-MM-DD"),'Price Data'!A:A,0)),"")</f>
        <v>19595</v>
      </c>
      <c r="C2294" s="10" cm="1">
        <f t="array" ref="C2294">IFERROR(IF(ISNUMBER(B2294),(B2294-INDEX('Price Data'!B:B,MATCH(TEXT(A2294,"YYYY-MM-DD"),'Price Data'!A:A,0)+1))/INDEX('Price Data'!B:B,MATCH(TEXT(A2294,"YYYY-MM-DD"),'Price Data'!A:A,0)+1),""),"")</f>
        <v>6.6387498723317331E-4</v>
      </c>
      <c r="D2294" s="34">
        <f>IFERROR(INDEX('Price Data'!E:E,MATCH(TEXT(A2294,"YYYY-MM-DD"),'Price Data'!D:D,0)),"")</f>
        <v>7.42</v>
      </c>
      <c r="E2294" s="10" cm="1">
        <f t="array" ref="E2294">IFERROR(IF(ISNUMBER(D2294),(D2294-INDEX('Price Data'!E:E,MATCH(TEXT(A2294,"YYYY-MM-DD"),'Price Data'!D:D,0)+1))/INDEX('Price Data'!E:E,MATCH(TEXT(A2294,"YYYY-MM-DD"),'Price Data'!D:D,0)+1),""),"")</f>
        <v>-1.7218543046357601E-2</v>
      </c>
      <c r="F2294" s="34">
        <f>IFERROR(INDEX('Price Data'!H:H,MATCH(TEXT(A2294,"YYYY-MM-DD"),'Price Data'!G:G,0)),"")</f>
        <v>125.800003</v>
      </c>
      <c r="G2294" s="10" cm="1">
        <f t="array" ref="G2294">IFERROR(IF(ISNUMBER(F2294),(F2294-INDEX('Price Data'!H:H,MATCH(TEXT(A2294,"YYYY-MM-DD"),'Price Data'!G:G,0)+1))/INDEX('Price Data'!H:H,MATCH(TEXT(A2294,"YYYY-MM-DD"),'Price Data'!G:G,0)+1),""),"")</f>
        <v>-4.115849179478253E-2</v>
      </c>
      <c r="H2294" s="34">
        <f>IFERROR(INDEX('Price Data'!K:K,MATCH(TEXT(A2294,"YYYY-MM-DD"),'Price Data'!J:J,0)),"")</f>
        <v>1.68</v>
      </c>
      <c r="I2294" s="10" cm="1">
        <f t="array" ref="I2294">IFERROR(IF(ISNUMBER(H2294),(H2294-INDEX('Price Data'!K:K,MATCH(TEXT(A2294,"YYYY-MM-DD"),'Price Data'!J:J,0)+1))/INDEX('Price Data'!K:K,MATCH(TEXT(A2294,"YYYY-MM-DD"),'Price Data'!J:J,0)+1),""),"")</f>
        <v>0</v>
      </c>
      <c r="J2294" s="34">
        <f>IFERROR(INDEX('Price Data'!N:N,MATCH(TEXT(A2294,"YYYY-MM-DD"),'Price Data'!M:M,0)),"")</f>
        <v>1.2</v>
      </c>
      <c r="K2294" s="10" cm="1">
        <f t="array" ref="K2294">IFERROR(IF(ISNUMBER(J2294),(J2294-INDEX('Price Data'!N:N,MATCH(TEXT(A2294,"YYYY-MM-DD"),'Price Data'!M:M,0)+1))/INDEX('Price Data'!N:N,MATCH(TEXT(A2294,"YYYY-MM-DD"),'Price Data'!M:M,0)+1),""),"")</f>
        <v>0</v>
      </c>
      <c r="L2294" s="34">
        <f>IFERROR(INDEX('Price Data'!Q:Q,MATCH(TEXT(A2294,"YYYY-MM-DD"),'Price Data'!P:P,0)),"")</f>
        <v>1.67</v>
      </c>
      <c r="M2294" s="10" cm="1">
        <f t="array" ref="M2294">IFERROR(IF(ISNUMBER(L2294),(L2294-INDEX('Price Data'!Q:Q,MATCH(TEXT(A2294,"YYYY-MM-DD"),'Price Data'!P:P,0)+1))/INDEX('Price Data'!Q:Q,MATCH(TEXT(A2294,"YYYY-MM-DD"),'Price Data'!P:P,0)+1),""),"")</f>
        <v>-1.1834319526627229E-2</v>
      </c>
      <c r="N2294" s="34">
        <f>IFERROR(INDEX('Price Data'!T:T,MATCH(TEXT(A2294,"YYYY-MM-DD"),'Price Data'!S:S,0)),"")</f>
        <v>1.85</v>
      </c>
      <c r="O2294" s="10" cm="1">
        <f t="array" ref="O2294">IFERROR(IF(ISNUMBER(N2294),(N2294-INDEX('Price Data'!T:T,MATCH(TEXT(A2294,"YYYY-MM-DD"),'Price Data'!S:S,0)+1))/INDEX('Price Data'!T:T,MATCH(TEXT(A2294,"YYYY-MM-DD"),'Price Data'!S:S,0)+1),""),"")</f>
        <v>-2.6315789473684119E-2</v>
      </c>
    </row>
    <row r="2295" spans="1:15" x14ac:dyDescent="0.3">
      <c r="A2295" s="8">
        <v>44114</v>
      </c>
      <c r="B2295" s="34" t="str">
        <f>IFERROR(INDEX('Price Data'!B:B,MATCH(TEXT(A2295,"YYYY-MM-DD"),'Price Data'!A:A,0)),"")</f>
        <v/>
      </c>
      <c r="C2295" s="10" t="str" cm="1">
        <f t="array" ref="C2295">IFERROR(IF(ISNUMBER(B2295),(B2295-INDEX('Price Data'!B:B,MATCH(TEXT(A2295,"YYYY-MM-DD"),'Price Data'!A:A,0)+1))/INDEX('Price Data'!B:B,MATCH(TEXT(A2295,"YYYY-MM-DD"),'Price Data'!A:A,0)+1),""),"")</f>
        <v/>
      </c>
      <c r="D2295" s="34" t="str">
        <f>IFERROR(INDEX('Price Data'!E:E,MATCH(TEXT(A2295,"YYYY-MM-DD"),'Price Data'!D:D,0)),"")</f>
        <v/>
      </c>
      <c r="E2295" s="10" t="str" cm="1">
        <f t="array" ref="E2295">IFERROR(IF(ISNUMBER(D2295),(D2295-INDEX('Price Data'!E:E,MATCH(TEXT(A2295,"YYYY-MM-DD"),'Price Data'!D:D,0)+1))/INDEX('Price Data'!E:E,MATCH(TEXT(A2295,"YYYY-MM-DD"),'Price Data'!D:D,0)+1),""),"")</f>
        <v/>
      </c>
      <c r="F2295" s="34" t="str">
        <f>IFERROR(INDEX('Price Data'!H:H,MATCH(TEXT(A2295,"YYYY-MM-DD"),'Price Data'!G:G,0)),"")</f>
        <v/>
      </c>
      <c r="G2295" s="10" t="str" cm="1">
        <f t="array" ref="G2295">IFERROR(IF(ISNUMBER(F2295),(F2295-INDEX('Price Data'!H:H,MATCH(TEXT(A2295,"YYYY-MM-DD"),'Price Data'!G:G,0)+1))/INDEX('Price Data'!H:H,MATCH(TEXT(A2295,"YYYY-MM-DD"),'Price Data'!G:G,0)+1),""),"")</f>
        <v/>
      </c>
      <c r="H2295" s="34" t="str">
        <f>IFERROR(INDEX('Price Data'!K:K,MATCH(TEXT(A2295,"YYYY-MM-DD"),'Price Data'!J:J,0)),"")</f>
        <v/>
      </c>
      <c r="I2295" s="10" t="str" cm="1">
        <f t="array" ref="I2295">IFERROR(IF(ISNUMBER(H2295),(H2295-INDEX('Price Data'!K:K,MATCH(TEXT(A2295,"YYYY-MM-DD"),'Price Data'!J:J,0)+1))/INDEX('Price Data'!K:K,MATCH(TEXT(A2295,"YYYY-MM-DD"),'Price Data'!J:J,0)+1),""),"")</f>
        <v/>
      </c>
      <c r="J2295" s="34" t="str">
        <f>IFERROR(INDEX('Price Data'!N:N,MATCH(TEXT(A2295,"YYYY-MM-DD"),'Price Data'!M:M,0)),"")</f>
        <v/>
      </c>
      <c r="K2295" s="10" t="str" cm="1">
        <f t="array" ref="K2295">IFERROR(IF(ISNUMBER(J2295),(J2295-INDEX('Price Data'!N:N,MATCH(TEXT(A2295,"YYYY-MM-DD"),'Price Data'!M:M,0)+1))/INDEX('Price Data'!N:N,MATCH(TEXT(A2295,"YYYY-MM-DD"),'Price Data'!M:M,0)+1),""),"")</f>
        <v/>
      </c>
      <c r="L2295" s="34" t="str">
        <f>IFERROR(INDEX('Price Data'!Q:Q,MATCH(TEXT(A2295,"YYYY-MM-DD"),'Price Data'!P:P,0)),"")</f>
        <v/>
      </c>
      <c r="M2295" s="10" t="str" cm="1">
        <f t="array" ref="M2295">IFERROR(IF(ISNUMBER(L2295),(L2295-INDEX('Price Data'!Q:Q,MATCH(TEXT(A2295,"YYYY-MM-DD"),'Price Data'!P:P,0)+1))/INDEX('Price Data'!Q:Q,MATCH(TEXT(A2295,"YYYY-MM-DD"),'Price Data'!P:P,0)+1),""),"")</f>
        <v/>
      </c>
      <c r="N2295" s="34" t="str">
        <f>IFERROR(INDEX('Price Data'!T:T,MATCH(TEXT(A2295,"YYYY-MM-DD"),'Price Data'!S:S,0)),"")</f>
        <v/>
      </c>
      <c r="O2295" s="10" t="str" cm="1">
        <f t="array" ref="O2295">IFERROR(IF(ISNUMBER(N2295),(N2295-INDEX('Price Data'!T:T,MATCH(TEXT(A2295,"YYYY-MM-DD"),'Price Data'!S:S,0)+1))/INDEX('Price Data'!T:T,MATCH(TEXT(A2295,"YYYY-MM-DD"),'Price Data'!S:S,0)+1),""),"")</f>
        <v/>
      </c>
    </row>
    <row r="2296" spans="1:15" x14ac:dyDescent="0.3">
      <c r="A2296" s="8">
        <v>44115</v>
      </c>
      <c r="B2296" s="34" t="str">
        <f>IFERROR(INDEX('Price Data'!B:B,MATCH(TEXT(A2296,"YYYY-MM-DD"),'Price Data'!A:A,0)),"")</f>
        <v/>
      </c>
      <c r="C2296" s="10" t="str" cm="1">
        <f t="array" ref="C2296">IFERROR(IF(ISNUMBER(B2296),(B2296-INDEX('Price Data'!B:B,MATCH(TEXT(A2296,"YYYY-MM-DD"),'Price Data'!A:A,0)+1))/INDEX('Price Data'!B:B,MATCH(TEXT(A2296,"YYYY-MM-DD"),'Price Data'!A:A,0)+1),""),"")</f>
        <v/>
      </c>
      <c r="D2296" s="34" t="str">
        <f>IFERROR(INDEX('Price Data'!E:E,MATCH(TEXT(A2296,"YYYY-MM-DD"),'Price Data'!D:D,0)),"")</f>
        <v/>
      </c>
      <c r="E2296" s="10" t="str" cm="1">
        <f t="array" ref="E2296">IFERROR(IF(ISNUMBER(D2296),(D2296-INDEX('Price Data'!E:E,MATCH(TEXT(A2296,"YYYY-MM-DD"),'Price Data'!D:D,0)+1))/INDEX('Price Data'!E:E,MATCH(TEXT(A2296,"YYYY-MM-DD"),'Price Data'!D:D,0)+1),""),"")</f>
        <v/>
      </c>
      <c r="F2296" s="34" t="str">
        <f>IFERROR(INDEX('Price Data'!H:H,MATCH(TEXT(A2296,"YYYY-MM-DD"),'Price Data'!G:G,0)),"")</f>
        <v/>
      </c>
      <c r="G2296" s="10" t="str" cm="1">
        <f t="array" ref="G2296">IFERROR(IF(ISNUMBER(F2296),(F2296-INDEX('Price Data'!H:H,MATCH(TEXT(A2296,"YYYY-MM-DD"),'Price Data'!G:G,0)+1))/INDEX('Price Data'!H:H,MATCH(TEXT(A2296,"YYYY-MM-DD"),'Price Data'!G:G,0)+1),""),"")</f>
        <v/>
      </c>
      <c r="H2296" s="34" t="str">
        <f>IFERROR(INDEX('Price Data'!K:K,MATCH(TEXT(A2296,"YYYY-MM-DD"),'Price Data'!J:J,0)),"")</f>
        <v/>
      </c>
      <c r="I2296" s="10" t="str" cm="1">
        <f t="array" ref="I2296">IFERROR(IF(ISNUMBER(H2296),(H2296-INDEX('Price Data'!K:K,MATCH(TEXT(A2296,"YYYY-MM-DD"),'Price Data'!J:J,0)+1))/INDEX('Price Data'!K:K,MATCH(TEXT(A2296,"YYYY-MM-DD"),'Price Data'!J:J,0)+1),""),"")</f>
        <v/>
      </c>
      <c r="J2296" s="34" t="str">
        <f>IFERROR(INDEX('Price Data'!N:N,MATCH(TEXT(A2296,"YYYY-MM-DD"),'Price Data'!M:M,0)),"")</f>
        <v/>
      </c>
      <c r="K2296" s="10" t="str" cm="1">
        <f t="array" ref="K2296">IFERROR(IF(ISNUMBER(J2296),(J2296-INDEX('Price Data'!N:N,MATCH(TEXT(A2296,"YYYY-MM-DD"),'Price Data'!M:M,0)+1))/INDEX('Price Data'!N:N,MATCH(TEXT(A2296,"YYYY-MM-DD"),'Price Data'!M:M,0)+1),""),"")</f>
        <v/>
      </c>
      <c r="L2296" s="34" t="str">
        <f>IFERROR(INDEX('Price Data'!Q:Q,MATCH(TEXT(A2296,"YYYY-MM-DD"),'Price Data'!P:P,0)),"")</f>
        <v/>
      </c>
      <c r="M2296" s="10" t="str" cm="1">
        <f t="array" ref="M2296">IFERROR(IF(ISNUMBER(L2296),(L2296-INDEX('Price Data'!Q:Q,MATCH(TEXT(A2296,"YYYY-MM-DD"),'Price Data'!P:P,0)+1))/INDEX('Price Data'!Q:Q,MATCH(TEXT(A2296,"YYYY-MM-DD"),'Price Data'!P:P,0)+1),""),"")</f>
        <v/>
      </c>
      <c r="N2296" s="34" t="str">
        <f>IFERROR(INDEX('Price Data'!T:T,MATCH(TEXT(A2296,"YYYY-MM-DD"),'Price Data'!S:S,0)),"")</f>
        <v/>
      </c>
      <c r="O2296" s="10" t="str" cm="1">
        <f t="array" ref="O2296">IFERROR(IF(ISNUMBER(N2296),(N2296-INDEX('Price Data'!T:T,MATCH(TEXT(A2296,"YYYY-MM-DD"),'Price Data'!S:S,0)+1))/INDEX('Price Data'!T:T,MATCH(TEXT(A2296,"YYYY-MM-DD"),'Price Data'!S:S,0)+1),""),"")</f>
        <v/>
      </c>
    </row>
    <row r="2297" spans="1:15" x14ac:dyDescent="0.3">
      <c r="A2297" s="8">
        <v>44116</v>
      </c>
      <c r="B2297" s="34">
        <f>IFERROR(INDEX('Price Data'!B:B,MATCH(TEXT(A2297,"YYYY-MM-DD"),'Price Data'!A:A,0)),"")</f>
        <v>19719</v>
      </c>
      <c r="C2297" s="10" cm="1">
        <f t="array" ref="C2297">IFERROR(IF(ISNUMBER(B2297),(B2297-INDEX('Price Data'!B:B,MATCH(TEXT(A2297,"YYYY-MM-DD"),'Price Data'!A:A,0)+1))/INDEX('Price Data'!B:B,MATCH(TEXT(A2297,"YYYY-MM-DD"),'Price Data'!A:A,0)+1),""),"")</f>
        <v>6.3281449349323806E-3</v>
      </c>
      <c r="D2297" s="34">
        <f>IFERROR(INDEX('Price Data'!E:E,MATCH(TEXT(A2297,"YYYY-MM-DD"),'Price Data'!D:D,0)),"")</f>
        <v>7.35</v>
      </c>
      <c r="E2297" s="10" cm="1">
        <f t="array" ref="E2297">IFERROR(IF(ISNUMBER(D2297),(D2297-INDEX('Price Data'!E:E,MATCH(TEXT(A2297,"YYYY-MM-DD"),'Price Data'!D:D,0)+1))/INDEX('Price Data'!E:E,MATCH(TEXT(A2297,"YYYY-MM-DD"),'Price Data'!D:D,0)+1),""),"")</f>
        <v>-9.4339622641509812E-3</v>
      </c>
      <c r="F2297" s="34">
        <f>IFERROR(INDEX('Price Data'!H:H,MATCH(TEXT(A2297,"YYYY-MM-DD"),'Price Data'!G:G,0)),"")</f>
        <v>120.300003</v>
      </c>
      <c r="G2297" s="10" cm="1">
        <f t="array" ref="G2297">IFERROR(IF(ISNUMBER(F2297),(F2297-INDEX('Price Data'!H:H,MATCH(TEXT(A2297,"YYYY-MM-DD"),'Price Data'!G:G,0)+1))/INDEX('Price Data'!H:H,MATCH(TEXT(A2297,"YYYY-MM-DD"),'Price Data'!G:G,0)+1),""),"")</f>
        <v>-4.3720189736402466E-2</v>
      </c>
      <c r="H2297" s="34">
        <f>IFERROR(INDEX('Price Data'!K:K,MATCH(TEXT(A2297,"YYYY-MM-DD"),'Price Data'!J:J,0)),"")</f>
        <v>1.67</v>
      </c>
      <c r="I2297" s="10" cm="1">
        <f t="array" ref="I2297">IFERROR(IF(ISNUMBER(H2297),(H2297-INDEX('Price Data'!K:K,MATCH(TEXT(A2297,"YYYY-MM-DD"),'Price Data'!J:J,0)+1))/INDEX('Price Data'!K:K,MATCH(TEXT(A2297,"YYYY-MM-DD"),'Price Data'!J:J,0)+1),""),"")</f>
        <v>-5.9523809523809581E-3</v>
      </c>
      <c r="J2297" s="34">
        <f>IFERROR(INDEX('Price Data'!N:N,MATCH(TEXT(A2297,"YYYY-MM-DD"),'Price Data'!M:M,0)),"")</f>
        <v>1.17</v>
      </c>
      <c r="K2297" s="10" cm="1">
        <f t="array" ref="K2297">IFERROR(IF(ISNUMBER(J2297),(J2297-INDEX('Price Data'!N:N,MATCH(TEXT(A2297,"YYYY-MM-DD"),'Price Data'!M:M,0)+1))/INDEX('Price Data'!N:N,MATCH(TEXT(A2297,"YYYY-MM-DD"),'Price Data'!M:M,0)+1),""),"")</f>
        <v>-2.5000000000000022E-2</v>
      </c>
      <c r="L2297" s="34">
        <f>IFERROR(INDEX('Price Data'!Q:Q,MATCH(TEXT(A2297,"YYYY-MM-DD"),'Price Data'!P:P,0)),"")</f>
        <v>1.66</v>
      </c>
      <c r="M2297" s="10" cm="1">
        <f t="array" ref="M2297">IFERROR(IF(ISNUMBER(L2297),(L2297-INDEX('Price Data'!Q:Q,MATCH(TEXT(A2297,"YYYY-MM-DD"),'Price Data'!P:P,0)+1))/INDEX('Price Data'!Q:Q,MATCH(TEXT(A2297,"YYYY-MM-DD"),'Price Data'!P:P,0)+1),""),"")</f>
        <v>-5.988023952095814E-3</v>
      </c>
      <c r="N2297" s="34">
        <f>IFERROR(INDEX('Price Data'!T:T,MATCH(TEXT(A2297,"YYYY-MM-DD"),'Price Data'!S:S,0)),"")</f>
        <v>1.83</v>
      </c>
      <c r="O2297" s="10" cm="1">
        <f t="array" ref="O2297">IFERROR(IF(ISNUMBER(N2297),(N2297-INDEX('Price Data'!T:T,MATCH(TEXT(A2297,"YYYY-MM-DD"),'Price Data'!S:S,0)+1))/INDEX('Price Data'!T:T,MATCH(TEXT(A2297,"YYYY-MM-DD"),'Price Data'!S:S,0)+1),""),"")</f>
        <v>-1.081081081081082E-2</v>
      </c>
    </row>
    <row r="2298" spans="1:15" x14ac:dyDescent="0.3">
      <c r="A2298" s="8">
        <v>44117</v>
      </c>
      <c r="B2298" s="34">
        <f>IFERROR(INDEX('Price Data'!B:B,MATCH(TEXT(A2298,"YYYY-MM-DD"),'Price Data'!A:A,0)),"")</f>
        <v>19559</v>
      </c>
      <c r="C2298" s="10" cm="1">
        <f t="array" ref="C2298">IFERROR(IF(ISNUMBER(B2298),(B2298-INDEX('Price Data'!B:B,MATCH(TEXT(A2298,"YYYY-MM-DD"),'Price Data'!A:A,0)+1))/INDEX('Price Data'!B:B,MATCH(TEXT(A2298,"YYYY-MM-DD"),'Price Data'!A:A,0)+1),""),"")</f>
        <v>-8.1140017242253663E-3</v>
      </c>
      <c r="D2298" s="34">
        <f>IFERROR(INDEX('Price Data'!E:E,MATCH(TEXT(A2298,"YYYY-MM-DD"),'Price Data'!D:D,0)),"")</f>
        <v>7.08</v>
      </c>
      <c r="E2298" s="10" cm="1">
        <f t="array" ref="E2298">IFERROR(IF(ISNUMBER(D2298),(D2298-INDEX('Price Data'!E:E,MATCH(TEXT(A2298,"YYYY-MM-DD"),'Price Data'!D:D,0)+1))/INDEX('Price Data'!E:E,MATCH(TEXT(A2298,"YYYY-MM-DD"),'Price Data'!D:D,0)+1),""),"")</f>
        <v>-3.6734693877550961E-2</v>
      </c>
      <c r="F2298" s="34">
        <f>IFERROR(INDEX('Price Data'!H:H,MATCH(TEXT(A2298,"YYYY-MM-DD"),'Price Data'!G:G,0)),"")</f>
        <v>130</v>
      </c>
      <c r="G2298" s="10" cm="1">
        <f t="array" ref="G2298">IFERROR(IF(ISNUMBER(F2298),(F2298-INDEX('Price Data'!H:H,MATCH(TEXT(A2298,"YYYY-MM-DD"),'Price Data'!G:G,0)+1))/INDEX('Price Data'!H:H,MATCH(TEXT(A2298,"YYYY-MM-DD"),'Price Data'!G:G,0)+1),""),"")</f>
        <v>8.0631727000040024E-2</v>
      </c>
      <c r="H2298" s="34">
        <f>IFERROR(INDEX('Price Data'!K:K,MATCH(TEXT(A2298,"YYYY-MM-DD"),'Price Data'!J:J,0)),"")</f>
        <v>1.63</v>
      </c>
      <c r="I2298" s="10" cm="1">
        <f t="array" ref="I2298">IFERROR(IF(ISNUMBER(H2298),(H2298-INDEX('Price Data'!K:K,MATCH(TEXT(A2298,"YYYY-MM-DD"),'Price Data'!J:J,0)+1))/INDEX('Price Data'!K:K,MATCH(TEXT(A2298,"YYYY-MM-DD"),'Price Data'!J:J,0)+1),""),"")</f>
        <v>-2.3952095808383256E-2</v>
      </c>
      <c r="J2298" s="34">
        <f>IFERROR(INDEX('Price Data'!N:N,MATCH(TEXT(A2298,"YYYY-MM-DD"),'Price Data'!M:M,0)),"")</f>
        <v>1.1100000000000001</v>
      </c>
      <c r="K2298" s="10" cm="1">
        <f t="array" ref="K2298">IFERROR(IF(ISNUMBER(J2298),(J2298-INDEX('Price Data'!N:N,MATCH(TEXT(A2298,"YYYY-MM-DD"),'Price Data'!M:M,0)+1))/INDEX('Price Data'!N:N,MATCH(TEXT(A2298,"YYYY-MM-DD"),'Price Data'!M:M,0)+1),""),"")</f>
        <v>-5.1282051282051141E-2</v>
      </c>
      <c r="L2298" s="34">
        <f>IFERROR(INDEX('Price Data'!Q:Q,MATCH(TEXT(A2298,"YYYY-MM-DD"),'Price Data'!P:P,0)),"")</f>
        <v>1.6</v>
      </c>
      <c r="M2298" s="10" cm="1">
        <f t="array" ref="M2298">IFERROR(IF(ISNUMBER(L2298),(L2298-INDEX('Price Data'!Q:Q,MATCH(TEXT(A2298,"YYYY-MM-DD"),'Price Data'!P:P,0)+1))/INDEX('Price Data'!Q:Q,MATCH(TEXT(A2298,"YYYY-MM-DD"),'Price Data'!P:P,0)+1),""),"")</f>
        <v>-3.6144578313252913E-2</v>
      </c>
      <c r="N2298" s="34">
        <f>IFERROR(INDEX('Price Data'!T:T,MATCH(TEXT(A2298,"YYYY-MM-DD"),'Price Data'!S:S,0)),"")</f>
        <v>1.78</v>
      </c>
      <c r="O2298" s="10" cm="1">
        <f t="array" ref="O2298">IFERROR(IF(ISNUMBER(N2298),(N2298-INDEX('Price Data'!T:T,MATCH(TEXT(A2298,"YYYY-MM-DD"),'Price Data'!S:S,0)+1))/INDEX('Price Data'!T:T,MATCH(TEXT(A2298,"YYYY-MM-DD"),'Price Data'!S:S,0)+1),""),"")</f>
        <v>-2.7322404371584723E-2</v>
      </c>
    </row>
    <row r="2299" spans="1:15" x14ac:dyDescent="0.3">
      <c r="A2299" s="8">
        <v>44118</v>
      </c>
      <c r="B2299" s="34">
        <f>IFERROR(INDEX('Price Data'!B:B,MATCH(TEXT(A2299,"YYYY-MM-DD"),'Price Data'!A:A,0)),"")</f>
        <v>19608</v>
      </c>
      <c r="C2299" s="10" cm="1">
        <f t="array" ref="C2299">IFERROR(IF(ISNUMBER(B2299),(B2299-INDEX('Price Data'!B:B,MATCH(TEXT(A2299,"YYYY-MM-DD"),'Price Data'!A:A,0)+1))/INDEX('Price Data'!B:B,MATCH(TEXT(A2299,"YYYY-MM-DD"),'Price Data'!A:A,0)+1),""),"")</f>
        <v>2.5052405542205633E-3</v>
      </c>
      <c r="D2299" s="34">
        <f>IFERROR(INDEX('Price Data'!E:E,MATCH(TEXT(A2299,"YYYY-MM-DD"),'Price Data'!D:D,0)),"")</f>
        <v>7.05</v>
      </c>
      <c r="E2299" s="10" cm="1">
        <f t="array" ref="E2299">IFERROR(IF(ISNUMBER(D2299),(D2299-INDEX('Price Data'!E:E,MATCH(TEXT(A2299,"YYYY-MM-DD"),'Price Data'!D:D,0)+1))/INDEX('Price Data'!E:E,MATCH(TEXT(A2299,"YYYY-MM-DD"),'Price Data'!D:D,0)+1),""),"")</f>
        <v>-4.237288135593255E-3</v>
      </c>
      <c r="F2299" s="34">
        <f>IFERROR(INDEX('Price Data'!H:H,MATCH(TEXT(A2299,"YYYY-MM-DD"),'Price Data'!G:G,0)),"")</f>
        <v>122.900002</v>
      </c>
      <c r="G2299" s="10" cm="1">
        <f t="array" ref="G2299">IFERROR(IF(ISNUMBER(F2299),(F2299-INDEX('Price Data'!H:H,MATCH(TEXT(A2299,"YYYY-MM-DD"),'Price Data'!G:G,0)+1))/INDEX('Price Data'!H:H,MATCH(TEXT(A2299,"YYYY-MM-DD"),'Price Data'!G:G,0)+1),""),"")</f>
        <v>-5.4615369230769227E-2</v>
      </c>
      <c r="H2299" s="34">
        <f>IFERROR(INDEX('Price Data'!K:K,MATCH(TEXT(A2299,"YYYY-MM-DD"),'Price Data'!J:J,0)),"")</f>
        <v>1.62</v>
      </c>
      <c r="I2299" s="10" cm="1">
        <f t="array" ref="I2299">IFERROR(IF(ISNUMBER(H2299),(H2299-INDEX('Price Data'!K:K,MATCH(TEXT(A2299,"YYYY-MM-DD"),'Price Data'!J:J,0)+1))/INDEX('Price Data'!K:K,MATCH(TEXT(A2299,"YYYY-MM-DD"),'Price Data'!J:J,0)+1),""),"")</f>
        <v>-6.1349693251532443E-3</v>
      </c>
      <c r="J2299" s="34">
        <f>IFERROR(INDEX('Price Data'!N:N,MATCH(TEXT(A2299,"YYYY-MM-DD"),'Price Data'!M:M,0)),"")</f>
        <v>1.1200000000000001</v>
      </c>
      <c r="K2299" s="10" cm="1">
        <f t="array" ref="K2299">IFERROR(IF(ISNUMBER(J2299),(J2299-INDEX('Price Data'!N:N,MATCH(TEXT(A2299,"YYYY-MM-DD"),'Price Data'!M:M,0)+1))/INDEX('Price Data'!N:N,MATCH(TEXT(A2299,"YYYY-MM-DD"),'Price Data'!M:M,0)+1),""),"")</f>
        <v>9.0090090090090159E-3</v>
      </c>
      <c r="L2299" s="34">
        <f>IFERROR(INDEX('Price Data'!Q:Q,MATCH(TEXT(A2299,"YYYY-MM-DD"),'Price Data'!P:P,0)),"")</f>
        <v>1.61</v>
      </c>
      <c r="M2299" s="10" cm="1">
        <f t="array" ref="M2299">IFERROR(IF(ISNUMBER(L2299),(L2299-INDEX('Price Data'!Q:Q,MATCH(TEXT(A2299,"YYYY-MM-DD"),'Price Data'!P:P,0)+1))/INDEX('Price Data'!Q:Q,MATCH(TEXT(A2299,"YYYY-MM-DD"),'Price Data'!P:P,0)+1),""),"")</f>
        <v>6.2500000000000056E-3</v>
      </c>
      <c r="N2299" s="34">
        <f>IFERROR(INDEX('Price Data'!T:T,MATCH(TEXT(A2299,"YYYY-MM-DD"),'Price Data'!S:S,0)),"")</f>
        <v>1.79</v>
      </c>
      <c r="O2299" s="10" cm="1">
        <f t="array" ref="O2299">IFERROR(IF(ISNUMBER(N2299),(N2299-INDEX('Price Data'!T:T,MATCH(TEXT(A2299,"YYYY-MM-DD"),'Price Data'!S:S,0)+1))/INDEX('Price Data'!T:T,MATCH(TEXT(A2299,"YYYY-MM-DD"),'Price Data'!S:S,0)+1),""),"")</f>
        <v>5.6179775280898927E-3</v>
      </c>
    </row>
    <row r="2300" spans="1:15" x14ac:dyDescent="0.3">
      <c r="A2300" s="8">
        <v>44119</v>
      </c>
      <c r="B2300" s="34">
        <f>IFERROR(INDEX('Price Data'!B:B,MATCH(TEXT(A2300,"YYYY-MM-DD"),'Price Data'!A:A,0)),"")</f>
        <v>19065</v>
      </c>
      <c r="C2300" s="10" cm="1">
        <f t="array" ref="C2300">IFERROR(IF(ISNUMBER(B2300),(B2300-INDEX('Price Data'!B:B,MATCH(TEXT(A2300,"YYYY-MM-DD"),'Price Data'!A:A,0)+1))/INDEX('Price Data'!B:B,MATCH(TEXT(A2300,"YYYY-MM-DD"),'Price Data'!A:A,0)+1),""),"")</f>
        <v>-2.7692778457772339E-2</v>
      </c>
      <c r="D2300" s="34">
        <f>IFERROR(INDEX('Price Data'!E:E,MATCH(TEXT(A2300,"YYYY-MM-DD"),'Price Data'!D:D,0)),"")</f>
        <v>6.82</v>
      </c>
      <c r="E2300" s="10" cm="1">
        <f t="array" ref="E2300">IFERROR(IF(ISNUMBER(D2300),(D2300-INDEX('Price Data'!E:E,MATCH(TEXT(A2300,"YYYY-MM-DD"),'Price Data'!D:D,0)+1))/INDEX('Price Data'!E:E,MATCH(TEXT(A2300,"YYYY-MM-DD"),'Price Data'!D:D,0)+1),""),"")</f>
        <v>-3.2624113475177241E-2</v>
      </c>
      <c r="F2300" s="34">
        <f>IFERROR(INDEX('Price Data'!H:H,MATCH(TEXT(A2300,"YYYY-MM-DD"),'Price Data'!G:G,0)),"")</f>
        <v>119.300003</v>
      </c>
      <c r="G2300" s="10" cm="1">
        <f t="array" ref="G2300">IFERROR(IF(ISNUMBER(F2300),(F2300-INDEX('Price Data'!H:H,MATCH(TEXT(A2300,"YYYY-MM-DD"),'Price Data'!G:G,0)+1))/INDEX('Price Data'!H:H,MATCH(TEXT(A2300,"YYYY-MM-DD"),'Price Data'!G:G,0)+1),""),"")</f>
        <v>-2.9292098791015454E-2</v>
      </c>
      <c r="H2300" s="34">
        <f>IFERROR(INDEX('Price Data'!K:K,MATCH(TEXT(A2300,"YYYY-MM-DD"),'Price Data'!J:J,0)),"")</f>
        <v>1.54</v>
      </c>
      <c r="I2300" s="10" cm="1">
        <f t="array" ref="I2300">IFERROR(IF(ISNUMBER(H2300),(H2300-INDEX('Price Data'!K:K,MATCH(TEXT(A2300,"YYYY-MM-DD"),'Price Data'!J:J,0)+1))/INDEX('Price Data'!K:K,MATCH(TEXT(A2300,"YYYY-MM-DD"),'Price Data'!J:J,0)+1),""),"")</f>
        <v>-4.9382716049382755E-2</v>
      </c>
      <c r="J2300" s="34">
        <f>IFERROR(INDEX('Price Data'!N:N,MATCH(TEXT(A2300,"YYYY-MM-DD"),'Price Data'!M:M,0)),"")</f>
        <v>1.1100000000000001</v>
      </c>
      <c r="K2300" s="10" cm="1">
        <f t="array" ref="K2300">IFERROR(IF(ISNUMBER(J2300),(J2300-INDEX('Price Data'!N:N,MATCH(TEXT(A2300,"YYYY-MM-DD"),'Price Data'!M:M,0)+1))/INDEX('Price Data'!N:N,MATCH(TEXT(A2300,"YYYY-MM-DD"),'Price Data'!M:M,0)+1),""),"")</f>
        <v>-8.928571428571435E-3</v>
      </c>
      <c r="L2300" s="34">
        <f>IFERROR(INDEX('Price Data'!Q:Q,MATCH(TEXT(A2300,"YYYY-MM-DD"),'Price Data'!P:P,0)),"")</f>
        <v>1.61</v>
      </c>
      <c r="M2300" s="10" cm="1">
        <f t="array" ref="M2300">IFERROR(IF(ISNUMBER(L2300),(L2300-INDEX('Price Data'!Q:Q,MATCH(TEXT(A2300,"YYYY-MM-DD"),'Price Data'!P:P,0)+1))/INDEX('Price Data'!Q:Q,MATCH(TEXT(A2300,"YYYY-MM-DD"),'Price Data'!P:P,0)+1),""),"")</f>
        <v>0</v>
      </c>
      <c r="N2300" s="34">
        <f>IFERROR(INDEX('Price Data'!T:T,MATCH(TEXT(A2300,"YYYY-MM-DD"),'Price Data'!S:S,0)),"")</f>
        <v>1.75</v>
      </c>
      <c r="O2300" s="10" cm="1">
        <f t="array" ref="O2300">IFERROR(IF(ISNUMBER(N2300),(N2300-INDEX('Price Data'!T:T,MATCH(TEXT(A2300,"YYYY-MM-DD"),'Price Data'!S:S,0)+1))/INDEX('Price Data'!T:T,MATCH(TEXT(A2300,"YYYY-MM-DD"),'Price Data'!S:S,0)+1),""),"")</f>
        <v>-2.2346368715083817E-2</v>
      </c>
    </row>
    <row r="2301" spans="1:15" x14ac:dyDescent="0.3">
      <c r="A2301" s="8">
        <v>44120</v>
      </c>
      <c r="B2301" s="34">
        <f>IFERROR(INDEX('Price Data'!B:B,MATCH(TEXT(A2301,"YYYY-MM-DD"),'Price Data'!A:A,0)),"")</f>
        <v>19390</v>
      </c>
      <c r="C2301" s="10" cm="1">
        <f t="array" ref="C2301">IFERROR(IF(ISNUMBER(B2301),(B2301-INDEX('Price Data'!B:B,MATCH(TEXT(A2301,"YYYY-MM-DD"),'Price Data'!A:A,0)+1))/INDEX('Price Data'!B:B,MATCH(TEXT(A2301,"YYYY-MM-DD"),'Price Data'!A:A,0)+1),""),"")</f>
        <v>1.7046944662995018E-2</v>
      </c>
      <c r="D2301" s="34">
        <f>IFERROR(INDEX('Price Data'!E:E,MATCH(TEXT(A2301,"YYYY-MM-DD"),'Price Data'!D:D,0)),"")</f>
        <v>6.87</v>
      </c>
      <c r="E2301" s="10" cm="1">
        <f t="array" ref="E2301">IFERROR(IF(ISNUMBER(D2301),(D2301-INDEX('Price Data'!E:E,MATCH(TEXT(A2301,"YYYY-MM-DD"),'Price Data'!D:D,0)+1))/INDEX('Price Data'!E:E,MATCH(TEXT(A2301,"YYYY-MM-DD"),'Price Data'!D:D,0)+1),""),"")</f>
        <v>7.3313782991202081E-3</v>
      </c>
      <c r="F2301" s="34">
        <f>IFERROR(INDEX('Price Data'!H:H,MATCH(TEXT(A2301,"YYYY-MM-DD"),'Price Data'!G:G,0)),"")</f>
        <v>116.300003</v>
      </c>
      <c r="G2301" s="10" cm="1">
        <f t="array" ref="G2301">IFERROR(IF(ISNUMBER(F2301),(F2301-INDEX('Price Data'!H:H,MATCH(TEXT(A2301,"YYYY-MM-DD"),'Price Data'!G:G,0)+1))/INDEX('Price Data'!H:H,MATCH(TEXT(A2301,"YYYY-MM-DD"),'Price Data'!G:G,0)+1),""),"")</f>
        <v>-2.5146688386923174E-2</v>
      </c>
      <c r="H2301" s="34">
        <f>IFERROR(INDEX('Price Data'!K:K,MATCH(TEXT(A2301,"YYYY-MM-DD"),'Price Data'!J:J,0)),"")</f>
        <v>1.56</v>
      </c>
      <c r="I2301" s="10" cm="1">
        <f t="array" ref="I2301">IFERROR(IF(ISNUMBER(H2301),(H2301-INDEX('Price Data'!K:K,MATCH(TEXT(A2301,"YYYY-MM-DD"),'Price Data'!J:J,0)+1))/INDEX('Price Data'!K:K,MATCH(TEXT(A2301,"YYYY-MM-DD"),'Price Data'!J:J,0)+1),""),"")</f>
        <v>1.2987012987012998E-2</v>
      </c>
      <c r="J2301" s="34">
        <f>IFERROR(INDEX('Price Data'!N:N,MATCH(TEXT(A2301,"YYYY-MM-DD"),'Price Data'!M:M,0)),"")</f>
        <v>1.2</v>
      </c>
      <c r="K2301" s="10" cm="1">
        <f t="array" ref="K2301">IFERROR(IF(ISNUMBER(J2301),(J2301-INDEX('Price Data'!N:N,MATCH(TEXT(A2301,"YYYY-MM-DD"),'Price Data'!M:M,0)+1))/INDEX('Price Data'!N:N,MATCH(TEXT(A2301,"YYYY-MM-DD"),'Price Data'!M:M,0)+1),""),"")</f>
        <v>8.1081081081080947E-2</v>
      </c>
      <c r="L2301" s="34">
        <f>IFERROR(INDEX('Price Data'!Q:Q,MATCH(TEXT(A2301,"YYYY-MM-DD"),'Price Data'!P:P,0)),"")</f>
        <v>1.66</v>
      </c>
      <c r="M2301" s="10" cm="1">
        <f t="array" ref="M2301">IFERROR(IF(ISNUMBER(L2301),(L2301-INDEX('Price Data'!Q:Q,MATCH(TEXT(A2301,"YYYY-MM-DD"),'Price Data'!P:P,0)+1))/INDEX('Price Data'!Q:Q,MATCH(TEXT(A2301,"YYYY-MM-DD"),'Price Data'!P:P,0)+1),""),"")</f>
        <v>3.1055900621117901E-2</v>
      </c>
      <c r="N2301" s="34">
        <f>IFERROR(INDEX('Price Data'!T:T,MATCH(TEXT(A2301,"YYYY-MM-DD"),'Price Data'!S:S,0)),"")</f>
        <v>1.78</v>
      </c>
      <c r="O2301" s="10" cm="1">
        <f t="array" ref="O2301">IFERROR(IF(ISNUMBER(N2301),(N2301-INDEX('Price Data'!T:T,MATCH(TEXT(A2301,"YYYY-MM-DD"),'Price Data'!S:S,0)+1))/INDEX('Price Data'!T:T,MATCH(TEXT(A2301,"YYYY-MM-DD"),'Price Data'!S:S,0)+1),""),"")</f>
        <v>1.7142857142857158E-2</v>
      </c>
    </row>
    <row r="2302" spans="1:15" x14ac:dyDescent="0.3">
      <c r="A2302" s="8">
        <v>44121</v>
      </c>
      <c r="B2302" s="34" t="str">
        <f>IFERROR(INDEX('Price Data'!B:B,MATCH(TEXT(A2302,"YYYY-MM-DD"),'Price Data'!A:A,0)),"")</f>
        <v/>
      </c>
      <c r="C2302" s="10" t="str" cm="1">
        <f t="array" ref="C2302">IFERROR(IF(ISNUMBER(B2302),(B2302-INDEX('Price Data'!B:B,MATCH(TEXT(A2302,"YYYY-MM-DD"),'Price Data'!A:A,0)+1))/INDEX('Price Data'!B:B,MATCH(TEXT(A2302,"YYYY-MM-DD"),'Price Data'!A:A,0)+1),""),"")</f>
        <v/>
      </c>
      <c r="D2302" s="34" t="str">
        <f>IFERROR(INDEX('Price Data'!E:E,MATCH(TEXT(A2302,"YYYY-MM-DD"),'Price Data'!D:D,0)),"")</f>
        <v/>
      </c>
      <c r="E2302" s="10" t="str" cm="1">
        <f t="array" ref="E2302">IFERROR(IF(ISNUMBER(D2302),(D2302-INDEX('Price Data'!E:E,MATCH(TEXT(A2302,"YYYY-MM-DD"),'Price Data'!D:D,0)+1))/INDEX('Price Data'!E:E,MATCH(TEXT(A2302,"YYYY-MM-DD"),'Price Data'!D:D,0)+1),""),"")</f>
        <v/>
      </c>
      <c r="F2302" s="34" t="str">
        <f>IFERROR(INDEX('Price Data'!H:H,MATCH(TEXT(A2302,"YYYY-MM-DD"),'Price Data'!G:G,0)),"")</f>
        <v/>
      </c>
      <c r="G2302" s="10" t="str" cm="1">
        <f t="array" ref="G2302">IFERROR(IF(ISNUMBER(F2302),(F2302-INDEX('Price Data'!H:H,MATCH(TEXT(A2302,"YYYY-MM-DD"),'Price Data'!G:G,0)+1))/INDEX('Price Data'!H:H,MATCH(TEXT(A2302,"YYYY-MM-DD"),'Price Data'!G:G,0)+1),""),"")</f>
        <v/>
      </c>
      <c r="H2302" s="34" t="str">
        <f>IFERROR(INDEX('Price Data'!K:K,MATCH(TEXT(A2302,"YYYY-MM-DD"),'Price Data'!J:J,0)),"")</f>
        <v/>
      </c>
      <c r="I2302" s="10" t="str" cm="1">
        <f t="array" ref="I2302">IFERROR(IF(ISNUMBER(H2302),(H2302-INDEX('Price Data'!K:K,MATCH(TEXT(A2302,"YYYY-MM-DD"),'Price Data'!J:J,0)+1))/INDEX('Price Data'!K:K,MATCH(TEXT(A2302,"YYYY-MM-DD"),'Price Data'!J:J,0)+1),""),"")</f>
        <v/>
      </c>
      <c r="J2302" s="34" t="str">
        <f>IFERROR(INDEX('Price Data'!N:N,MATCH(TEXT(A2302,"YYYY-MM-DD"),'Price Data'!M:M,0)),"")</f>
        <v/>
      </c>
      <c r="K2302" s="10" t="str" cm="1">
        <f t="array" ref="K2302">IFERROR(IF(ISNUMBER(J2302),(J2302-INDEX('Price Data'!N:N,MATCH(TEXT(A2302,"YYYY-MM-DD"),'Price Data'!M:M,0)+1))/INDEX('Price Data'!N:N,MATCH(TEXT(A2302,"YYYY-MM-DD"),'Price Data'!M:M,0)+1),""),"")</f>
        <v/>
      </c>
      <c r="L2302" s="34" t="str">
        <f>IFERROR(INDEX('Price Data'!Q:Q,MATCH(TEXT(A2302,"YYYY-MM-DD"),'Price Data'!P:P,0)),"")</f>
        <v/>
      </c>
      <c r="M2302" s="10" t="str" cm="1">
        <f t="array" ref="M2302">IFERROR(IF(ISNUMBER(L2302),(L2302-INDEX('Price Data'!Q:Q,MATCH(TEXT(A2302,"YYYY-MM-DD"),'Price Data'!P:P,0)+1))/INDEX('Price Data'!Q:Q,MATCH(TEXT(A2302,"YYYY-MM-DD"),'Price Data'!P:P,0)+1),""),"")</f>
        <v/>
      </c>
      <c r="N2302" s="34" t="str">
        <f>IFERROR(INDEX('Price Data'!T:T,MATCH(TEXT(A2302,"YYYY-MM-DD"),'Price Data'!S:S,0)),"")</f>
        <v/>
      </c>
      <c r="O2302" s="10" t="str" cm="1">
        <f t="array" ref="O2302">IFERROR(IF(ISNUMBER(N2302),(N2302-INDEX('Price Data'!T:T,MATCH(TEXT(A2302,"YYYY-MM-DD"),'Price Data'!S:S,0)+1))/INDEX('Price Data'!T:T,MATCH(TEXT(A2302,"YYYY-MM-DD"),'Price Data'!S:S,0)+1),""),"")</f>
        <v/>
      </c>
    </row>
    <row r="2303" spans="1:15" x14ac:dyDescent="0.3">
      <c r="A2303" s="8">
        <v>44122</v>
      </c>
      <c r="B2303" s="34" t="str">
        <f>IFERROR(INDEX('Price Data'!B:B,MATCH(TEXT(A2303,"YYYY-MM-DD"),'Price Data'!A:A,0)),"")</f>
        <v/>
      </c>
      <c r="C2303" s="10" t="str" cm="1">
        <f t="array" ref="C2303">IFERROR(IF(ISNUMBER(B2303),(B2303-INDEX('Price Data'!B:B,MATCH(TEXT(A2303,"YYYY-MM-DD"),'Price Data'!A:A,0)+1))/INDEX('Price Data'!B:B,MATCH(TEXT(A2303,"YYYY-MM-DD"),'Price Data'!A:A,0)+1),""),"")</f>
        <v/>
      </c>
      <c r="D2303" s="34" t="str">
        <f>IFERROR(INDEX('Price Data'!E:E,MATCH(TEXT(A2303,"YYYY-MM-DD"),'Price Data'!D:D,0)),"")</f>
        <v/>
      </c>
      <c r="E2303" s="10" t="str" cm="1">
        <f t="array" ref="E2303">IFERROR(IF(ISNUMBER(D2303),(D2303-INDEX('Price Data'!E:E,MATCH(TEXT(A2303,"YYYY-MM-DD"),'Price Data'!D:D,0)+1))/INDEX('Price Data'!E:E,MATCH(TEXT(A2303,"YYYY-MM-DD"),'Price Data'!D:D,0)+1),""),"")</f>
        <v/>
      </c>
      <c r="F2303" s="34" t="str">
        <f>IFERROR(INDEX('Price Data'!H:H,MATCH(TEXT(A2303,"YYYY-MM-DD"),'Price Data'!G:G,0)),"")</f>
        <v/>
      </c>
      <c r="G2303" s="10" t="str" cm="1">
        <f t="array" ref="G2303">IFERROR(IF(ISNUMBER(F2303),(F2303-INDEX('Price Data'!H:H,MATCH(TEXT(A2303,"YYYY-MM-DD"),'Price Data'!G:G,0)+1))/INDEX('Price Data'!H:H,MATCH(TEXT(A2303,"YYYY-MM-DD"),'Price Data'!G:G,0)+1),""),"")</f>
        <v/>
      </c>
      <c r="H2303" s="34" t="str">
        <f>IFERROR(INDEX('Price Data'!K:K,MATCH(TEXT(A2303,"YYYY-MM-DD"),'Price Data'!J:J,0)),"")</f>
        <v/>
      </c>
      <c r="I2303" s="10" t="str" cm="1">
        <f t="array" ref="I2303">IFERROR(IF(ISNUMBER(H2303),(H2303-INDEX('Price Data'!K:K,MATCH(TEXT(A2303,"YYYY-MM-DD"),'Price Data'!J:J,0)+1))/INDEX('Price Data'!K:K,MATCH(TEXT(A2303,"YYYY-MM-DD"),'Price Data'!J:J,0)+1),""),"")</f>
        <v/>
      </c>
      <c r="J2303" s="34" t="str">
        <f>IFERROR(INDEX('Price Data'!N:N,MATCH(TEXT(A2303,"YYYY-MM-DD"),'Price Data'!M:M,0)),"")</f>
        <v/>
      </c>
      <c r="K2303" s="10" t="str" cm="1">
        <f t="array" ref="K2303">IFERROR(IF(ISNUMBER(J2303),(J2303-INDEX('Price Data'!N:N,MATCH(TEXT(A2303,"YYYY-MM-DD"),'Price Data'!M:M,0)+1))/INDEX('Price Data'!N:N,MATCH(TEXT(A2303,"YYYY-MM-DD"),'Price Data'!M:M,0)+1),""),"")</f>
        <v/>
      </c>
      <c r="L2303" s="34" t="str">
        <f>IFERROR(INDEX('Price Data'!Q:Q,MATCH(TEXT(A2303,"YYYY-MM-DD"),'Price Data'!P:P,0)),"")</f>
        <v/>
      </c>
      <c r="M2303" s="10" t="str" cm="1">
        <f t="array" ref="M2303">IFERROR(IF(ISNUMBER(L2303),(L2303-INDEX('Price Data'!Q:Q,MATCH(TEXT(A2303,"YYYY-MM-DD"),'Price Data'!P:P,0)+1))/INDEX('Price Data'!Q:Q,MATCH(TEXT(A2303,"YYYY-MM-DD"),'Price Data'!P:P,0)+1),""),"")</f>
        <v/>
      </c>
      <c r="N2303" s="34" t="str">
        <f>IFERROR(INDEX('Price Data'!T:T,MATCH(TEXT(A2303,"YYYY-MM-DD"),'Price Data'!S:S,0)),"")</f>
        <v/>
      </c>
      <c r="O2303" s="10" t="str" cm="1">
        <f t="array" ref="O2303">IFERROR(IF(ISNUMBER(N2303),(N2303-INDEX('Price Data'!T:T,MATCH(TEXT(A2303,"YYYY-MM-DD"),'Price Data'!S:S,0)+1))/INDEX('Price Data'!T:T,MATCH(TEXT(A2303,"YYYY-MM-DD"),'Price Data'!S:S,0)+1),""),"")</f>
        <v/>
      </c>
    </row>
    <row r="2304" spans="1:15" x14ac:dyDescent="0.3">
      <c r="A2304" s="8">
        <v>44123</v>
      </c>
      <c r="B2304" s="34">
        <f>IFERROR(INDEX('Price Data'!B:B,MATCH(TEXT(A2304,"YYYY-MM-DD"),'Price Data'!A:A,0)),"")</f>
        <v>19374</v>
      </c>
      <c r="C2304" s="10" cm="1">
        <f t="array" ref="C2304">IFERROR(IF(ISNUMBER(B2304),(B2304-INDEX('Price Data'!B:B,MATCH(TEXT(A2304,"YYYY-MM-DD"),'Price Data'!A:A,0)+1))/INDEX('Price Data'!B:B,MATCH(TEXT(A2304,"YYYY-MM-DD"),'Price Data'!A:A,0)+1),""),"")</f>
        <v>-8.2516761217122227E-4</v>
      </c>
      <c r="D2304" s="34">
        <f>IFERROR(INDEX('Price Data'!E:E,MATCH(TEXT(A2304,"YYYY-MM-DD"),'Price Data'!D:D,0)),"")</f>
        <v>6.9</v>
      </c>
      <c r="E2304" s="10" cm="1">
        <f t="array" ref="E2304">IFERROR(IF(ISNUMBER(D2304),(D2304-INDEX('Price Data'!E:E,MATCH(TEXT(A2304,"YYYY-MM-DD"),'Price Data'!D:D,0)+1))/INDEX('Price Data'!E:E,MATCH(TEXT(A2304,"YYYY-MM-DD"),'Price Data'!D:D,0)+1),""),"")</f>
        <v>4.366812227074272E-3</v>
      </c>
      <c r="F2304" s="34">
        <f>IFERROR(INDEX('Price Data'!H:H,MATCH(TEXT(A2304,"YYYY-MM-DD"),'Price Data'!G:G,0)),"")</f>
        <v>113.900002</v>
      </c>
      <c r="G2304" s="10" cm="1">
        <f t="array" ref="G2304">IFERROR(IF(ISNUMBER(F2304),(F2304-INDEX('Price Data'!H:H,MATCH(TEXT(A2304,"YYYY-MM-DD"),'Price Data'!G:G,0)+1))/INDEX('Price Data'!H:H,MATCH(TEXT(A2304,"YYYY-MM-DD"),'Price Data'!G:G,0)+1),""),"")</f>
        <v>-2.0636293534747399E-2</v>
      </c>
      <c r="H2304" s="34">
        <f>IFERROR(INDEX('Price Data'!K:K,MATCH(TEXT(A2304,"YYYY-MM-DD"),'Price Data'!J:J,0)),"")</f>
        <v>1.56</v>
      </c>
      <c r="I2304" s="10" cm="1">
        <f t="array" ref="I2304">IFERROR(IF(ISNUMBER(H2304),(H2304-INDEX('Price Data'!K:K,MATCH(TEXT(A2304,"YYYY-MM-DD"),'Price Data'!J:J,0)+1))/INDEX('Price Data'!K:K,MATCH(TEXT(A2304,"YYYY-MM-DD"),'Price Data'!J:J,0)+1),""),"")</f>
        <v>0</v>
      </c>
      <c r="J2304" s="34">
        <f>IFERROR(INDEX('Price Data'!N:N,MATCH(TEXT(A2304,"YYYY-MM-DD"),'Price Data'!M:M,0)),"")</f>
        <v>1.18</v>
      </c>
      <c r="K2304" s="10" cm="1">
        <f t="array" ref="K2304">IFERROR(IF(ISNUMBER(J2304),(J2304-INDEX('Price Data'!N:N,MATCH(TEXT(A2304,"YYYY-MM-DD"),'Price Data'!M:M,0)+1))/INDEX('Price Data'!N:N,MATCH(TEXT(A2304,"YYYY-MM-DD"),'Price Data'!M:M,0)+1),""),"")</f>
        <v>-1.6666666666666684E-2</v>
      </c>
      <c r="L2304" s="34">
        <f>IFERROR(INDEX('Price Data'!Q:Q,MATCH(TEXT(A2304,"YYYY-MM-DD"),'Price Data'!P:P,0)),"")</f>
        <v>1.62</v>
      </c>
      <c r="M2304" s="10" cm="1">
        <f t="array" ref="M2304">IFERROR(IF(ISNUMBER(L2304),(L2304-INDEX('Price Data'!Q:Q,MATCH(TEXT(A2304,"YYYY-MM-DD"),'Price Data'!P:P,0)+1))/INDEX('Price Data'!Q:Q,MATCH(TEXT(A2304,"YYYY-MM-DD"),'Price Data'!P:P,0)+1),""),"")</f>
        <v>-2.4096385542168565E-2</v>
      </c>
      <c r="N2304" s="34">
        <f>IFERROR(INDEX('Price Data'!T:T,MATCH(TEXT(A2304,"YYYY-MM-DD"),'Price Data'!S:S,0)),"")</f>
        <v>1.76</v>
      </c>
      <c r="O2304" s="10" cm="1">
        <f t="array" ref="O2304">IFERROR(IF(ISNUMBER(N2304),(N2304-INDEX('Price Data'!T:T,MATCH(TEXT(A2304,"YYYY-MM-DD"),'Price Data'!S:S,0)+1))/INDEX('Price Data'!T:T,MATCH(TEXT(A2304,"YYYY-MM-DD"),'Price Data'!S:S,0)+1),""),"")</f>
        <v>-1.1235955056179785E-2</v>
      </c>
    </row>
    <row r="2305" spans="1:15" x14ac:dyDescent="0.3">
      <c r="A2305" s="8">
        <v>44124</v>
      </c>
      <c r="B2305" s="34">
        <f>IFERROR(INDEX('Price Data'!B:B,MATCH(TEXT(A2305,"YYYY-MM-DD"),'Price Data'!A:A,0)),"")</f>
        <v>19482</v>
      </c>
      <c r="C2305" s="10" cm="1">
        <f t="array" ref="C2305">IFERROR(IF(ISNUMBER(B2305),(B2305-INDEX('Price Data'!B:B,MATCH(TEXT(A2305,"YYYY-MM-DD"),'Price Data'!A:A,0)+1))/INDEX('Price Data'!B:B,MATCH(TEXT(A2305,"YYYY-MM-DD"),'Price Data'!A:A,0)+1),""),"")</f>
        <v>5.5744812635490863E-3</v>
      </c>
      <c r="D2305" s="34">
        <f>IFERROR(INDEX('Price Data'!E:E,MATCH(TEXT(A2305,"YYYY-MM-DD"),'Price Data'!D:D,0)),"")</f>
        <v>7.06</v>
      </c>
      <c r="E2305" s="10" cm="1">
        <f t="array" ref="E2305">IFERROR(IF(ISNUMBER(D2305),(D2305-INDEX('Price Data'!E:E,MATCH(TEXT(A2305,"YYYY-MM-DD"),'Price Data'!D:D,0)+1))/INDEX('Price Data'!E:E,MATCH(TEXT(A2305,"YYYY-MM-DD"),'Price Data'!D:D,0)+1),""),"")</f>
        <v>2.3188405797101339E-2</v>
      </c>
      <c r="F2305" s="34">
        <f>IFERROR(INDEX('Price Data'!H:H,MATCH(TEXT(A2305,"YYYY-MM-DD"),'Price Data'!G:G,0)),"")</f>
        <v>115.400002</v>
      </c>
      <c r="G2305" s="10" cm="1">
        <f t="array" ref="G2305">IFERROR(IF(ISNUMBER(F2305),(F2305-INDEX('Price Data'!H:H,MATCH(TEXT(A2305,"YYYY-MM-DD"),'Price Data'!G:G,0)+1))/INDEX('Price Data'!H:H,MATCH(TEXT(A2305,"YYYY-MM-DD"),'Price Data'!G:G,0)+1),""),"")</f>
        <v>1.3169446651985134E-2</v>
      </c>
      <c r="H2305" s="34">
        <f>IFERROR(INDEX('Price Data'!K:K,MATCH(TEXT(A2305,"YYYY-MM-DD"),'Price Data'!J:J,0)),"")</f>
        <v>1.58</v>
      </c>
      <c r="I2305" s="10" cm="1">
        <f t="array" ref="I2305">IFERROR(IF(ISNUMBER(H2305),(H2305-INDEX('Price Data'!K:K,MATCH(TEXT(A2305,"YYYY-MM-DD"),'Price Data'!J:J,0)+1))/INDEX('Price Data'!K:K,MATCH(TEXT(A2305,"YYYY-MM-DD"),'Price Data'!J:J,0)+1),""),"")</f>
        <v>1.2820512820512832E-2</v>
      </c>
      <c r="J2305" s="34">
        <f>IFERROR(INDEX('Price Data'!N:N,MATCH(TEXT(A2305,"YYYY-MM-DD"),'Price Data'!M:M,0)),"")</f>
        <v>1.3</v>
      </c>
      <c r="K2305" s="10" cm="1">
        <f t="array" ref="K2305">IFERROR(IF(ISNUMBER(J2305),(J2305-INDEX('Price Data'!N:N,MATCH(TEXT(A2305,"YYYY-MM-DD"),'Price Data'!M:M,0)+1))/INDEX('Price Data'!N:N,MATCH(TEXT(A2305,"YYYY-MM-DD"),'Price Data'!M:M,0)+1),""),"")</f>
        <v>0.10169491525423738</v>
      </c>
      <c r="L2305" s="34">
        <f>IFERROR(INDEX('Price Data'!Q:Q,MATCH(TEXT(A2305,"YYYY-MM-DD"),'Price Data'!P:P,0)),"")</f>
        <v>1.67</v>
      </c>
      <c r="M2305" s="10" cm="1">
        <f t="array" ref="M2305">IFERROR(IF(ISNUMBER(L2305),(L2305-INDEX('Price Data'!Q:Q,MATCH(TEXT(A2305,"YYYY-MM-DD"),'Price Data'!P:P,0)+1))/INDEX('Price Data'!Q:Q,MATCH(TEXT(A2305,"YYYY-MM-DD"),'Price Data'!P:P,0)+1),""),"")</f>
        <v>3.0864197530864085E-2</v>
      </c>
      <c r="N2305" s="34">
        <f>IFERROR(INDEX('Price Data'!T:T,MATCH(TEXT(A2305,"YYYY-MM-DD"),'Price Data'!S:S,0)),"")</f>
        <v>1.83</v>
      </c>
      <c r="O2305" s="10" cm="1">
        <f t="array" ref="O2305">IFERROR(IF(ISNUMBER(N2305),(N2305-INDEX('Price Data'!T:T,MATCH(TEXT(A2305,"YYYY-MM-DD"),'Price Data'!S:S,0)+1))/INDEX('Price Data'!T:T,MATCH(TEXT(A2305,"YYYY-MM-DD"),'Price Data'!S:S,0)+1),""),"")</f>
        <v>3.9772727272727307E-2</v>
      </c>
    </row>
    <row r="2306" spans="1:15" x14ac:dyDescent="0.3">
      <c r="A2306" s="8">
        <v>44125</v>
      </c>
      <c r="B2306" s="34">
        <f>IFERROR(INDEX('Price Data'!B:B,MATCH(TEXT(A2306,"YYYY-MM-DD"),'Price Data'!A:A,0)),"")</f>
        <v>19086</v>
      </c>
      <c r="C2306" s="10" cm="1">
        <f t="array" ref="C2306">IFERROR(IF(ISNUMBER(B2306),(B2306-INDEX('Price Data'!B:B,MATCH(TEXT(A2306,"YYYY-MM-DD"),'Price Data'!A:A,0)+1))/INDEX('Price Data'!B:B,MATCH(TEXT(A2306,"YYYY-MM-DD"),'Price Data'!A:A,0)+1),""),"")</f>
        <v>-2.0326455189405606E-2</v>
      </c>
      <c r="D2306" s="34">
        <f>IFERROR(INDEX('Price Data'!E:E,MATCH(TEXT(A2306,"YYYY-MM-DD"),'Price Data'!D:D,0)),"")</f>
        <v>6.79</v>
      </c>
      <c r="E2306" s="10" cm="1">
        <f t="array" ref="E2306">IFERROR(IF(ISNUMBER(D2306),(D2306-INDEX('Price Data'!E:E,MATCH(TEXT(A2306,"YYYY-MM-DD"),'Price Data'!D:D,0)+1))/INDEX('Price Data'!E:E,MATCH(TEXT(A2306,"YYYY-MM-DD"),'Price Data'!D:D,0)+1),""),"")</f>
        <v>-3.8243626062322886E-2</v>
      </c>
      <c r="F2306" s="34">
        <f>IFERROR(INDEX('Price Data'!H:H,MATCH(TEXT(A2306,"YYYY-MM-DD"),'Price Data'!G:G,0)),"")</f>
        <v>117.800003</v>
      </c>
      <c r="G2306" s="10" cm="1">
        <f t="array" ref="G2306">IFERROR(IF(ISNUMBER(F2306),(F2306-INDEX('Price Data'!H:H,MATCH(TEXT(A2306,"YYYY-MM-DD"),'Price Data'!G:G,0)+1))/INDEX('Price Data'!H:H,MATCH(TEXT(A2306,"YYYY-MM-DD"),'Price Data'!G:G,0)+1),""),"")</f>
        <v>2.0797235341469086E-2</v>
      </c>
      <c r="H2306" s="34">
        <f>IFERROR(INDEX('Price Data'!K:K,MATCH(TEXT(A2306,"YYYY-MM-DD"),'Price Data'!J:J,0)),"")</f>
        <v>1.54</v>
      </c>
      <c r="I2306" s="10" cm="1">
        <f t="array" ref="I2306">IFERROR(IF(ISNUMBER(H2306),(H2306-INDEX('Price Data'!K:K,MATCH(TEXT(A2306,"YYYY-MM-DD"),'Price Data'!J:J,0)+1))/INDEX('Price Data'!K:K,MATCH(TEXT(A2306,"YYYY-MM-DD"),'Price Data'!J:J,0)+1),""),"")</f>
        <v>-2.5316455696202552E-2</v>
      </c>
      <c r="J2306" s="34">
        <f>IFERROR(INDEX('Price Data'!N:N,MATCH(TEXT(A2306,"YYYY-MM-DD"),'Price Data'!M:M,0)),"")</f>
        <v>1.22</v>
      </c>
      <c r="K2306" s="10" cm="1">
        <f t="array" ref="K2306">IFERROR(IF(ISNUMBER(J2306),(J2306-INDEX('Price Data'!N:N,MATCH(TEXT(A2306,"YYYY-MM-DD"),'Price Data'!M:M,0)+1))/INDEX('Price Data'!N:N,MATCH(TEXT(A2306,"YYYY-MM-DD"),'Price Data'!M:M,0)+1),""),"")</f>
        <v>-6.153846153846159E-2</v>
      </c>
      <c r="L2306" s="34">
        <f>IFERROR(INDEX('Price Data'!Q:Q,MATCH(TEXT(A2306,"YYYY-MM-DD"),'Price Data'!P:P,0)),"")</f>
        <v>1.64</v>
      </c>
      <c r="M2306" s="10" cm="1">
        <f t="array" ref="M2306">IFERROR(IF(ISNUMBER(L2306),(L2306-INDEX('Price Data'!Q:Q,MATCH(TEXT(A2306,"YYYY-MM-DD"),'Price Data'!P:P,0)+1))/INDEX('Price Data'!Q:Q,MATCH(TEXT(A2306,"YYYY-MM-DD"),'Price Data'!P:P,0)+1),""),"")</f>
        <v>-1.7964071856287442E-2</v>
      </c>
      <c r="N2306" s="34">
        <f>IFERROR(INDEX('Price Data'!T:T,MATCH(TEXT(A2306,"YYYY-MM-DD"),'Price Data'!S:S,0)),"")</f>
        <v>1.77</v>
      </c>
      <c r="O2306" s="10" cm="1">
        <f t="array" ref="O2306">IFERROR(IF(ISNUMBER(N2306),(N2306-INDEX('Price Data'!T:T,MATCH(TEXT(A2306,"YYYY-MM-DD"),'Price Data'!S:S,0)+1))/INDEX('Price Data'!T:T,MATCH(TEXT(A2306,"YYYY-MM-DD"),'Price Data'!S:S,0)+1),""),"")</f>
        <v>-3.2786885245901669E-2</v>
      </c>
    </row>
    <row r="2307" spans="1:15" x14ac:dyDescent="0.3">
      <c r="A2307" s="8">
        <v>44126</v>
      </c>
      <c r="B2307" s="34">
        <f>IFERROR(INDEX('Price Data'!B:B,MATCH(TEXT(A2307,"YYYY-MM-DD"),'Price Data'!A:A,0)),"")</f>
        <v>19077</v>
      </c>
      <c r="C2307" s="10" cm="1">
        <f t="array" ref="C2307">IFERROR(IF(ISNUMBER(B2307),(B2307-INDEX('Price Data'!B:B,MATCH(TEXT(A2307,"YYYY-MM-DD"),'Price Data'!A:A,0)+1))/INDEX('Price Data'!B:B,MATCH(TEXT(A2307,"YYYY-MM-DD"),'Price Data'!A:A,0)+1),""),"")</f>
        <v>-4.7154982709839675E-4</v>
      </c>
      <c r="D2307" s="34">
        <f>IFERROR(INDEX('Price Data'!E:E,MATCH(TEXT(A2307,"YYYY-MM-DD"),'Price Data'!D:D,0)),"")</f>
        <v>6.82</v>
      </c>
      <c r="E2307" s="10" cm="1">
        <f t="array" ref="E2307">IFERROR(IF(ISNUMBER(D2307),(D2307-INDEX('Price Data'!E:E,MATCH(TEXT(A2307,"YYYY-MM-DD"),'Price Data'!D:D,0)+1))/INDEX('Price Data'!E:E,MATCH(TEXT(A2307,"YYYY-MM-DD"),'Price Data'!D:D,0)+1),""),"")</f>
        <v>4.4182621502209495E-3</v>
      </c>
      <c r="F2307" s="34">
        <f>IFERROR(INDEX('Price Data'!H:H,MATCH(TEXT(A2307,"YYYY-MM-DD"),'Price Data'!G:G,0)),"")</f>
        <v>116</v>
      </c>
      <c r="G2307" s="10" cm="1">
        <f t="array" ref="G2307">IFERROR(IF(ISNUMBER(F2307),(F2307-INDEX('Price Data'!H:H,MATCH(TEXT(A2307,"YYYY-MM-DD"),'Price Data'!G:G,0)+1))/INDEX('Price Data'!H:H,MATCH(TEXT(A2307,"YYYY-MM-DD"),'Price Data'!G:G,0)+1),""),"")</f>
        <v>-1.5280160901184388E-2</v>
      </c>
      <c r="H2307" s="34">
        <f>IFERROR(INDEX('Price Data'!K:K,MATCH(TEXT(A2307,"YYYY-MM-DD"),'Price Data'!J:J,0)),"")</f>
        <v>1.54</v>
      </c>
      <c r="I2307" s="10" cm="1">
        <f t="array" ref="I2307">IFERROR(IF(ISNUMBER(H2307),(H2307-INDEX('Price Data'!K:K,MATCH(TEXT(A2307,"YYYY-MM-DD"),'Price Data'!J:J,0)+1))/INDEX('Price Data'!K:K,MATCH(TEXT(A2307,"YYYY-MM-DD"),'Price Data'!J:J,0)+1),""),"")</f>
        <v>0</v>
      </c>
      <c r="J2307" s="34">
        <f>IFERROR(INDEX('Price Data'!N:N,MATCH(TEXT(A2307,"YYYY-MM-DD"),'Price Data'!M:M,0)),"")</f>
        <v>1.19</v>
      </c>
      <c r="K2307" s="10" cm="1">
        <f t="array" ref="K2307">IFERROR(IF(ISNUMBER(J2307),(J2307-INDEX('Price Data'!N:N,MATCH(TEXT(A2307,"YYYY-MM-DD"),'Price Data'!M:M,0)+1))/INDEX('Price Data'!N:N,MATCH(TEXT(A2307,"YYYY-MM-DD"),'Price Data'!M:M,0)+1),""),"")</f>
        <v>-2.4590163934426253E-2</v>
      </c>
      <c r="L2307" s="34">
        <f>IFERROR(INDEX('Price Data'!Q:Q,MATCH(TEXT(A2307,"YYYY-MM-DD"),'Price Data'!P:P,0)),"")</f>
        <v>1.65</v>
      </c>
      <c r="M2307" s="10" cm="1">
        <f t="array" ref="M2307">IFERROR(IF(ISNUMBER(L2307),(L2307-INDEX('Price Data'!Q:Q,MATCH(TEXT(A2307,"YYYY-MM-DD"),'Price Data'!P:P,0)+1))/INDEX('Price Data'!Q:Q,MATCH(TEXT(A2307,"YYYY-MM-DD"),'Price Data'!P:P,0)+1),""),"")</f>
        <v>6.0975609756097615E-3</v>
      </c>
      <c r="N2307" s="34">
        <f>IFERROR(INDEX('Price Data'!T:T,MATCH(TEXT(A2307,"YYYY-MM-DD"),'Price Data'!S:S,0)),"")</f>
        <v>1.69</v>
      </c>
      <c r="O2307" s="10" cm="1">
        <f t="array" ref="O2307">IFERROR(IF(ISNUMBER(N2307),(N2307-INDEX('Price Data'!T:T,MATCH(TEXT(A2307,"YYYY-MM-DD"),'Price Data'!S:S,0)+1))/INDEX('Price Data'!T:T,MATCH(TEXT(A2307,"YYYY-MM-DD"),'Price Data'!S:S,0)+1),""),"")</f>
        <v>-4.5197740112994392E-2</v>
      </c>
    </row>
    <row r="2308" spans="1:15" x14ac:dyDescent="0.3">
      <c r="A2308" s="8">
        <v>44127</v>
      </c>
      <c r="B2308" s="34">
        <f>IFERROR(INDEX('Price Data'!B:B,MATCH(TEXT(A2308,"YYYY-MM-DD"),'Price Data'!A:A,0)),"")</f>
        <v>19285</v>
      </c>
      <c r="C2308" s="10" cm="1">
        <f t="array" ref="C2308">IFERROR(IF(ISNUMBER(B2308),(B2308-INDEX('Price Data'!B:B,MATCH(TEXT(A2308,"YYYY-MM-DD"),'Price Data'!A:A,0)+1))/INDEX('Price Data'!B:B,MATCH(TEXT(A2308,"YYYY-MM-DD"),'Price Data'!A:A,0)+1),""),"")</f>
        <v>1.0903181842008702E-2</v>
      </c>
      <c r="D2308" s="34">
        <f>IFERROR(INDEX('Price Data'!E:E,MATCH(TEXT(A2308,"YYYY-MM-DD"),'Price Data'!D:D,0)),"")</f>
        <v>6.95</v>
      </c>
      <c r="E2308" s="10" cm="1">
        <f t="array" ref="E2308">IFERROR(IF(ISNUMBER(D2308),(D2308-INDEX('Price Data'!E:E,MATCH(TEXT(A2308,"YYYY-MM-DD"),'Price Data'!D:D,0)+1))/INDEX('Price Data'!E:E,MATCH(TEXT(A2308,"YYYY-MM-DD"),'Price Data'!D:D,0)+1),""),"")</f>
        <v>1.9061583577712593E-2</v>
      </c>
      <c r="F2308" s="34">
        <f>IFERROR(INDEX('Price Data'!H:H,MATCH(TEXT(A2308,"YYYY-MM-DD"),'Price Data'!G:G,0)),"")</f>
        <v>117</v>
      </c>
      <c r="G2308" s="10" cm="1">
        <f t="array" ref="G2308">IFERROR(IF(ISNUMBER(F2308),(F2308-INDEX('Price Data'!H:H,MATCH(TEXT(A2308,"YYYY-MM-DD"),'Price Data'!G:G,0)+1))/INDEX('Price Data'!H:H,MATCH(TEXT(A2308,"YYYY-MM-DD"),'Price Data'!G:G,0)+1),""),"")</f>
        <v>8.6206896551724137E-3</v>
      </c>
      <c r="H2308" s="34">
        <f>IFERROR(INDEX('Price Data'!K:K,MATCH(TEXT(A2308,"YYYY-MM-DD"),'Price Data'!J:J,0)),"")</f>
        <v>1.56</v>
      </c>
      <c r="I2308" s="10" cm="1">
        <f t="array" ref="I2308">IFERROR(IF(ISNUMBER(H2308),(H2308-INDEX('Price Data'!K:K,MATCH(TEXT(A2308,"YYYY-MM-DD"),'Price Data'!J:J,0)+1))/INDEX('Price Data'!K:K,MATCH(TEXT(A2308,"YYYY-MM-DD"),'Price Data'!J:J,0)+1),""),"")</f>
        <v>1.2987012987012998E-2</v>
      </c>
      <c r="J2308" s="34">
        <f>IFERROR(INDEX('Price Data'!N:N,MATCH(TEXT(A2308,"YYYY-MM-DD"),'Price Data'!M:M,0)),"")</f>
        <v>1.2</v>
      </c>
      <c r="K2308" s="10" cm="1">
        <f t="array" ref="K2308">IFERROR(IF(ISNUMBER(J2308),(J2308-INDEX('Price Data'!N:N,MATCH(TEXT(A2308,"YYYY-MM-DD"),'Price Data'!M:M,0)+1))/INDEX('Price Data'!N:N,MATCH(TEXT(A2308,"YYYY-MM-DD"),'Price Data'!M:M,0)+1),""),"")</f>
        <v>8.4033613445378234E-3</v>
      </c>
      <c r="L2308" s="34">
        <f>IFERROR(INDEX('Price Data'!Q:Q,MATCH(TEXT(A2308,"YYYY-MM-DD"),'Price Data'!P:P,0)),"")</f>
        <v>1.68</v>
      </c>
      <c r="M2308" s="10" cm="1">
        <f t="array" ref="M2308">IFERROR(IF(ISNUMBER(L2308),(L2308-INDEX('Price Data'!Q:Q,MATCH(TEXT(A2308,"YYYY-MM-DD"),'Price Data'!P:P,0)+1))/INDEX('Price Data'!Q:Q,MATCH(TEXT(A2308,"YYYY-MM-DD"),'Price Data'!P:P,0)+1),""),"")</f>
        <v>1.8181818181818198E-2</v>
      </c>
      <c r="N2308" s="34">
        <f>IFERROR(INDEX('Price Data'!T:T,MATCH(TEXT(A2308,"YYYY-MM-DD"),'Price Data'!S:S,0)),"")</f>
        <v>1.68</v>
      </c>
      <c r="O2308" s="10" cm="1">
        <f t="array" ref="O2308">IFERROR(IF(ISNUMBER(N2308),(N2308-INDEX('Price Data'!T:T,MATCH(TEXT(A2308,"YYYY-MM-DD"),'Price Data'!S:S,0)+1))/INDEX('Price Data'!T:T,MATCH(TEXT(A2308,"YYYY-MM-DD"),'Price Data'!S:S,0)+1),""),"")</f>
        <v>-5.9171597633136145E-3</v>
      </c>
    </row>
    <row r="2309" spans="1:15" x14ac:dyDescent="0.3">
      <c r="A2309" s="8">
        <v>44128</v>
      </c>
      <c r="B2309" s="34" t="str">
        <f>IFERROR(INDEX('Price Data'!B:B,MATCH(TEXT(A2309,"YYYY-MM-DD"),'Price Data'!A:A,0)),"")</f>
        <v/>
      </c>
      <c r="C2309" s="10" t="str" cm="1">
        <f t="array" ref="C2309">IFERROR(IF(ISNUMBER(B2309),(B2309-INDEX('Price Data'!B:B,MATCH(TEXT(A2309,"YYYY-MM-DD"),'Price Data'!A:A,0)+1))/INDEX('Price Data'!B:B,MATCH(TEXT(A2309,"YYYY-MM-DD"),'Price Data'!A:A,0)+1),""),"")</f>
        <v/>
      </c>
      <c r="D2309" s="34" t="str">
        <f>IFERROR(INDEX('Price Data'!E:E,MATCH(TEXT(A2309,"YYYY-MM-DD"),'Price Data'!D:D,0)),"")</f>
        <v/>
      </c>
      <c r="E2309" s="10" t="str" cm="1">
        <f t="array" ref="E2309">IFERROR(IF(ISNUMBER(D2309),(D2309-INDEX('Price Data'!E:E,MATCH(TEXT(A2309,"YYYY-MM-DD"),'Price Data'!D:D,0)+1))/INDEX('Price Data'!E:E,MATCH(TEXT(A2309,"YYYY-MM-DD"),'Price Data'!D:D,0)+1),""),"")</f>
        <v/>
      </c>
      <c r="F2309" s="34" t="str">
        <f>IFERROR(INDEX('Price Data'!H:H,MATCH(TEXT(A2309,"YYYY-MM-DD"),'Price Data'!G:G,0)),"")</f>
        <v/>
      </c>
      <c r="G2309" s="10" t="str" cm="1">
        <f t="array" ref="G2309">IFERROR(IF(ISNUMBER(F2309),(F2309-INDEX('Price Data'!H:H,MATCH(TEXT(A2309,"YYYY-MM-DD"),'Price Data'!G:G,0)+1))/INDEX('Price Data'!H:H,MATCH(TEXT(A2309,"YYYY-MM-DD"),'Price Data'!G:G,0)+1),""),"")</f>
        <v/>
      </c>
      <c r="H2309" s="34" t="str">
        <f>IFERROR(INDEX('Price Data'!K:K,MATCH(TEXT(A2309,"YYYY-MM-DD"),'Price Data'!J:J,0)),"")</f>
        <v/>
      </c>
      <c r="I2309" s="10" t="str" cm="1">
        <f t="array" ref="I2309">IFERROR(IF(ISNUMBER(H2309),(H2309-INDEX('Price Data'!K:K,MATCH(TEXT(A2309,"YYYY-MM-DD"),'Price Data'!J:J,0)+1))/INDEX('Price Data'!K:K,MATCH(TEXT(A2309,"YYYY-MM-DD"),'Price Data'!J:J,0)+1),""),"")</f>
        <v/>
      </c>
      <c r="J2309" s="34" t="str">
        <f>IFERROR(INDEX('Price Data'!N:N,MATCH(TEXT(A2309,"YYYY-MM-DD"),'Price Data'!M:M,0)),"")</f>
        <v/>
      </c>
      <c r="K2309" s="10" t="str" cm="1">
        <f t="array" ref="K2309">IFERROR(IF(ISNUMBER(J2309),(J2309-INDEX('Price Data'!N:N,MATCH(TEXT(A2309,"YYYY-MM-DD"),'Price Data'!M:M,0)+1))/INDEX('Price Data'!N:N,MATCH(TEXT(A2309,"YYYY-MM-DD"),'Price Data'!M:M,0)+1),""),"")</f>
        <v/>
      </c>
      <c r="L2309" s="34" t="str">
        <f>IFERROR(INDEX('Price Data'!Q:Q,MATCH(TEXT(A2309,"YYYY-MM-DD"),'Price Data'!P:P,0)),"")</f>
        <v/>
      </c>
      <c r="M2309" s="10" t="str" cm="1">
        <f t="array" ref="M2309">IFERROR(IF(ISNUMBER(L2309),(L2309-INDEX('Price Data'!Q:Q,MATCH(TEXT(A2309,"YYYY-MM-DD"),'Price Data'!P:P,0)+1))/INDEX('Price Data'!Q:Q,MATCH(TEXT(A2309,"YYYY-MM-DD"),'Price Data'!P:P,0)+1),""),"")</f>
        <v/>
      </c>
      <c r="N2309" s="34" t="str">
        <f>IFERROR(INDEX('Price Data'!T:T,MATCH(TEXT(A2309,"YYYY-MM-DD"),'Price Data'!S:S,0)),"")</f>
        <v/>
      </c>
      <c r="O2309" s="10" t="str" cm="1">
        <f t="array" ref="O2309">IFERROR(IF(ISNUMBER(N2309),(N2309-INDEX('Price Data'!T:T,MATCH(TEXT(A2309,"YYYY-MM-DD"),'Price Data'!S:S,0)+1))/INDEX('Price Data'!T:T,MATCH(TEXT(A2309,"YYYY-MM-DD"),'Price Data'!S:S,0)+1),""),"")</f>
        <v/>
      </c>
    </row>
    <row r="2310" spans="1:15" x14ac:dyDescent="0.3">
      <c r="A2310" s="8">
        <v>44129</v>
      </c>
      <c r="B2310" s="34" t="str">
        <f>IFERROR(INDEX('Price Data'!B:B,MATCH(TEXT(A2310,"YYYY-MM-DD"),'Price Data'!A:A,0)),"")</f>
        <v/>
      </c>
      <c r="C2310" s="10" t="str" cm="1">
        <f t="array" ref="C2310">IFERROR(IF(ISNUMBER(B2310),(B2310-INDEX('Price Data'!B:B,MATCH(TEXT(A2310,"YYYY-MM-DD"),'Price Data'!A:A,0)+1))/INDEX('Price Data'!B:B,MATCH(TEXT(A2310,"YYYY-MM-DD"),'Price Data'!A:A,0)+1),""),"")</f>
        <v/>
      </c>
      <c r="D2310" s="34" t="str">
        <f>IFERROR(INDEX('Price Data'!E:E,MATCH(TEXT(A2310,"YYYY-MM-DD"),'Price Data'!D:D,0)),"")</f>
        <v/>
      </c>
      <c r="E2310" s="10" t="str" cm="1">
        <f t="array" ref="E2310">IFERROR(IF(ISNUMBER(D2310),(D2310-INDEX('Price Data'!E:E,MATCH(TEXT(A2310,"YYYY-MM-DD"),'Price Data'!D:D,0)+1))/INDEX('Price Data'!E:E,MATCH(TEXT(A2310,"YYYY-MM-DD"),'Price Data'!D:D,0)+1),""),"")</f>
        <v/>
      </c>
      <c r="F2310" s="34" t="str">
        <f>IFERROR(INDEX('Price Data'!H:H,MATCH(TEXT(A2310,"YYYY-MM-DD"),'Price Data'!G:G,0)),"")</f>
        <v/>
      </c>
      <c r="G2310" s="10" t="str" cm="1">
        <f t="array" ref="G2310">IFERROR(IF(ISNUMBER(F2310),(F2310-INDEX('Price Data'!H:H,MATCH(TEXT(A2310,"YYYY-MM-DD"),'Price Data'!G:G,0)+1))/INDEX('Price Data'!H:H,MATCH(TEXT(A2310,"YYYY-MM-DD"),'Price Data'!G:G,0)+1),""),"")</f>
        <v/>
      </c>
      <c r="H2310" s="34" t="str">
        <f>IFERROR(INDEX('Price Data'!K:K,MATCH(TEXT(A2310,"YYYY-MM-DD"),'Price Data'!J:J,0)),"")</f>
        <v/>
      </c>
      <c r="I2310" s="10" t="str" cm="1">
        <f t="array" ref="I2310">IFERROR(IF(ISNUMBER(H2310),(H2310-INDEX('Price Data'!K:K,MATCH(TEXT(A2310,"YYYY-MM-DD"),'Price Data'!J:J,0)+1))/INDEX('Price Data'!K:K,MATCH(TEXT(A2310,"YYYY-MM-DD"),'Price Data'!J:J,0)+1),""),"")</f>
        <v/>
      </c>
      <c r="J2310" s="34" t="str">
        <f>IFERROR(INDEX('Price Data'!N:N,MATCH(TEXT(A2310,"YYYY-MM-DD"),'Price Data'!M:M,0)),"")</f>
        <v/>
      </c>
      <c r="K2310" s="10" t="str" cm="1">
        <f t="array" ref="K2310">IFERROR(IF(ISNUMBER(J2310),(J2310-INDEX('Price Data'!N:N,MATCH(TEXT(A2310,"YYYY-MM-DD"),'Price Data'!M:M,0)+1))/INDEX('Price Data'!N:N,MATCH(TEXT(A2310,"YYYY-MM-DD"),'Price Data'!M:M,0)+1),""),"")</f>
        <v/>
      </c>
      <c r="L2310" s="34" t="str">
        <f>IFERROR(INDEX('Price Data'!Q:Q,MATCH(TEXT(A2310,"YYYY-MM-DD"),'Price Data'!P:P,0)),"")</f>
        <v/>
      </c>
      <c r="M2310" s="10" t="str" cm="1">
        <f t="array" ref="M2310">IFERROR(IF(ISNUMBER(L2310),(L2310-INDEX('Price Data'!Q:Q,MATCH(TEXT(A2310,"YYYY-MM-DD"),'Price Data'!P:P,0)+1))/INDEX('Price Data'!Q:Q,MATCH(TEXT(A2310,"YYYY-MM-DD"),'Price Data'!P:P,0)+1),""),"")</f>
        <v/>
      </c>
      <c r="N2310" s="34" t="str">
        <f>IFERROR(INDEX('Price Data'!T:T,MATCH(TEXT(A2310,"YYYY-MM-DD"),'Price Data'!S:S,0)),"")</f>
        <v/>
      </c>
      <c r="O2310" s="10" t="str" cm="1">
        <f t="array" ref="O2310">IFERROR(IF(ISNUMBER(N2310),(N2310-INDEX('Price Data'!T:T,MATCH(TEXT(A2310,"YYYY-MM-DD"),'Price Data'!S:S,0)+1))/INDEX('Price Data'!T:T,MATCH(TEXT(A2310,"YYYY-MM-DD"),'Price Data'!S:S,0)+1),""),"")</f>
        <v/>
      </c>
    </row>
    <row r="2311" spans="1:15" x14ac:dyDescent="0.3">
      <c r="A2311" s="8">
        <v>44130</v>
      </c>
      <c r="B2311" s="34">
        <f>IFERROR(INDEX('Price Data'!B:B,MATCH(TEXT(A2311,"YYYY-MM-DD"),'Price Data'!A:A,0)),"")</f>
        <v>18945</v>
      </c>
      <c r="C2311" s="10" cm="1">
        <f t="array" ref="C2311">IFERROR(IF(ISNUMBER(B2311),(B2311-INDEX('Price Data'!B:B,MATCH(TEXT(A2311,"YYYY-MM-DD"),'Price Data'!A:A,0)+1))/INDEX('Price Data'!B:B,MATCH(TEXT(A2311,"YYYY-MM-DD"),'Price Data'!A:A,0)+1),""),"")</f>
        <v>-1.7630282603059374E-2</v>
      </c>
      <c r="D2311" s="34">
        <f>IFERROR(INDEX('Price Data'!E:E,MATCH(TEXT(A2311,"YYYY-MM-DD"),'Price Data'!D:D,0)),"")</f>
        <v>6.85</v>
      </c>
      <c r="E2311" s="10" cm="1">
        <f t="array" ref="E2311">IFERROR(IF(ISNUMBER(D2311),(D2311-INDEX('Price Data'!E:E,MATCH(TEXT(A2311,"YYYY-MM-DD"),'Price Data'!D:D,0)+1))/INDEX('Price Data'!E:E,MATCH(TEXT(A2311,"YYYY-MM-DD"),'Price Data'!D:D,0)+1),""),"")</f>
        <v>-1.4388489208633171E-2</v>
      </c>
      <c r="F2311" s="34">
        <f>IFERROR(INDEX('Price Data'!H:H,MATCH(TEXT(A2311,"YYYY-MM-DD"),'Price Data'!G:G,0)),"")</f>
        <v>112.199997</v>
      </c>
      <c r="G2311" s="10" cm="1">
        <f t="array" ref="G2311">IFERROR(IF(ISNUMBER(F2311),(F2311-INDEX('Price Data'!H:H,MATCH(TEXT(A2311,"YYYY-MM-DD"),'Price Data'!G:G,0)+1))/INDEX('Price Data'!H:H,MATCH(TEXT(A2311,"YYYY-MM-DD"),'Price Data'!G:G,0)+1),""),"")</f>
        <v>-4.1025666666666696E-2</v>
      </c>
      <c r="H2311" s="34">
        <f>IFERROR(INDEX('Price Data'!K:K,MATCH(TEXT(A2311,"YYYY-MM-DD"),'Price Data'!J:J,0)),"")</f>
        <v>1.53</v>
      </c>
      <c r="I2311" s="10" cm="1">
        <f t="array" ref="I2311">IFERROR(IF(ISNUMBER(H2311),(H2311-INDEX('Price Data'!K:K,MATCH(TEXT(A2311,"YYYY-MM-DD"),'Price Data'!J:J,0)+1))/INDEX('Price Data'!K:K,MATCH(TEXT(A2311,"YYYY-MM-DD"),'Price Data'!J:J,0)+1),""),"")</f>
        <v>-1.9230769230769246E-2</v>
      </c>
      <c r="J2311" s="34">
        <f>IFERROR(INDEX('Price Data'!N:N,MATCH(TEXT(A2311,"YYYY-MM-DD"),'Price Data'!M:M,0)),"")</f>
        <v>1.19</v>
      </c>
      <c r="K2311" s="10" cm="1">
        <f t="array" ref="K2311">IFERROR(IF(ISNUMBER(J2311),(J2311-INDEX('Price Data'!N:N,MATCH(TEXT(A2311,"YYYY-MM-DD"),'Price Data'!M:M,0)+1))/INDEX('Price Data'!N:N,MATCH(TEXT(A2311,"YYYY-MM-DD"),'Price Data'!M:M,0)+1),""),"")</f>
        <v>-8.3333333333333419E-3</v>
      </c>
      <c r="L2311" s="34">
        <f>IFERROR(INDEX('Price Data'!Q:Q,MATCH(TEXT(A2311,"YYYY-MM-DD"),'Price Data'!P:P,0)),"")</f>
        <v>1.65</v>
      </c>
      <c r="M2311" s="10" cm="1">
        <f t="array" ref="M2311">IFERROR(IF(ISNUMBER(L2311),(L2311-INDEX('Price Data'!Q:Q,MATCH(TEXT(A2311,"YYYY-MM-DD"),'Price Data'!P:P,0)+1))/INDEX('Price Data'!Q:Q,MATCH(TEXT(A2311,"YYYY-MM-DD"),'Price Data'!P:P,0)+1),""),"")</f>
        <v>-1.7857142857142873E-2</v>
      </c>
      <c r="N2311" s="34">
        <f>IFERROR(INDEX('Price Data'!T:T,MATCH(TEXT(A2311,"YYYY-MM-DD"),'Price Data'!S:S,0)),"")</f>
        <v>1.62</v>
      </c>
      <c r="O2311" s="10" cm="1">
        <f t="array" ref="O2311">IFERROR(IF(ISNUMBER(N2311),(N2311-INDEX('Price Data'!T:T,MATCH(TEXT(A2311,"YYYY-MM-DD"),'Price Data'!S:S,0)+1))/INDEX('Price Data'!T:T,MATCH(TEXT(A2311,"YYYY-MM-DD"),'Price Data'!S:S,0)+1),""),"")</f>
        <v>-3.5714285714285615E-2</v>
      </c>
    </row>
    <row r="2312" spans="1:15" x14ac:dyDescent="0.3">
      <c r="A2312" s="8">
        <v>44131</v>
      </c>
      <c r="B2312" s="34">
        <f>IFERROR(INDEX('Price Data'!B:B,MATCH(TEXT(A2312,"YYYY-MM-DD"),'Price Data'!A:A,0)),"")</f>
        <v>18655</v>
      </c>
      <c r="C2312" s="10" cm="1">
        <f t="array" ref="C2312">IFERROR(IF(ISNUMBER(B2312),(B2312-INDEX('Price Data'!B:B,MATCH(TEXT(A2312,"YYYY-MM-DD"),'Price Data'!A:A,0)+1))/INDEX('Price Data'!B:B,MATCH(TEXT(A2312,"YYYY-MM-DD"),'Price Data'!A:A,0)+1),""),"")</f>
        <v>-1.5307468989179203E-2</v>
      </c>
      <c r="D2312" s="34">
        <f>IFERROR(INDEX('Price Data'!E:E,MATCH(TEXT(A2312,"YYYY-MM-DD"),'Price Data'!D:D,0)),"")</f>
        <v>6.58</v>
      </c>
      <c r="E2312" s="10" cm="1">
        <f t="array" ref="E2312">IFERROR(IF(ISNUMBER(D2312),(D2312-INDEX('Price Data'!E:E,MATCH(TEXT(A2312,"YYYY-MM-DD"),'Price Data'!D:D,0)+1))/INDEX('Price Data'!E:E,MATCH(TEXT(A2312,"YYYY-MM-DD"),'Price Data'!D:D,0)+1),""),"")</f>
        <v>-3.9416058394160521E-2</v>
      </c>
      <c r="F2312" s="34">
        <f>IFERROR(INDEX('Price Data'!H:H,MATCH(TEXT(A2312,"YYYY-MM-DD"),'Price Data'!G:G,0)),"")</f>
        <v>106.5</v>
      </c>
      <c r="G2312" s="10" cm="1">
        <f t="array" ref="G2312">IFERROR(IF(ISNUMBER(F2312),(F2312-INDEX('Price Data'!H:H,MATCH(TEXT(A2312,"YYYY-MM-DD"),'Price Data'!G:G,0)+1))/INDEX('Price Data'!H:H,MATCH(TEXT(A2312,"YYYY-MM-DD"),'Price Data'!G:G,0)+1),""),"")</f>
        <v>-5.0802113657810496E-2</v>
      </c>
      <c r="H2312" s="34">
        <f>IFERROR(INDEX('Price Data'!K:K,MATCH(TEXT(A2312,"YYYY-MM-DD"),'Price Data'!J:J,0)),"")</f>
        <v>1.49</v>
      </c>
      <c r="I2312" s="10" cm="1">
        <f t="array" ref="I2312">IFERROR(IF(ISNUMBER(H2312),(H2312-INDEX('Price Data'!K:K,MATCH(TEXT(A2312,"YYYY-MM-DD"),'Price Data'!J:J,0)+1))/INDEX('Price Data'!K:K,MATCH(TEXT(A2312,"YYYY-MM-DD"),'Price Data'!J:J,0)+1),""),"")</f>
        <v>-2.6143790849673224E-2</v>
      </c>
      <c r="J2312" s="34">
        <f>IFERROR(INDEX('Price Data'!N:N,MATCH(TEXT(A2312,"YYYY-MM-DD"),'Price Data'!M:M,0)),"")</f>
        <v>1.1200000000000001</v>
      </c>
      <c r="K2312" s="10" cm="1">
        <f t="array" ref="K2312">IFERROR(IF(ISNUMBER(J2312),(J2312-INDEX('Price Data'!N:N,MATCH(TEXT(A2312,"YYYY-MM-DD"),'Price Data'!M:M,0)+1))/INDEX('Price Data'!N:N,MATCH(TEXT(A2312,"YYYY-MM-DD"),'Price Data'!M:M,0)+1),""),"")</f>
        <v>-5.8823529411764573E-2</v>
      </c>
      <c r="L2312" s="34">
        <f>IFERROR(INDEX('Price Data'!Q:Q,MATCH(TEXT(A2312,"YYYY-MM-DD"),'Price Data'!P:P,0)),"")</f>
        <v>1.62</v>
      </c>
      <c r="M2312" s="10" cm="1">
        <f t="array" ref="M2312">IFERROR(IF(ISNUMBER(L2312),(L2312-INDEX('Price Data'!Q:Q,MATCH(TEXT(A2312,"YYYY-MM-DD"),'Price Data'!P:P,0)+1))/INDEX('Price Data'!Q:Q,MATCH(TEXT(A2312,"YYYY-MM-DD"),'Price Data'!P:P,0)+1),""),"")</f>
        <v>-1.8181818181818063E-2</v>
      </c>
      <c r="N2312" s="34">
        <f>IFERROR(INDEX('Price Data'!T:T,MATCH(TEXT(A2312,"YYYY-MM-DD"),'Price Data'!S:S,0)),"")</f>
        <v>1.64</v>
      </c>
      <c r="O2312" s="10" cm="1">
        <f t="array" ref="O2312">IFERROR(IF(ISNUMBER(N2312),(N2312-INDEX('Price Data'!T:T,MATCH(TEXT(A2312,"YYYY-MM-DD"),'Price Data'!S:S,0)+1))/INDEX('Price Data'!T:T,MATCH(TEXT(A2312,"YYYY-MM-DD"),'Price Data'!S:S,0)+1),""),"")</f>
        <v>1.2345679012345552E-2</v>
      </c>
    </row>
    <row r="2313" spans="1:15" x14ac:dyDescent="0.3">
      <c r="A2313" s="8">
        <v>44132</v>
      </c>
      <c r="B2313" s="34">
        <f>IFERROR(INDEX('Price Data'!B:B,MATCH(TEXT(A2313,"YYYY-MM-DD"),'Price Data'!A:A,0)),"")</f>
        <v>17898</v>
      </c>
      <c r="C2313" s="10" cm="1">
        <f t="array" ref="C2313">IFERROR(IF(ISNUMBER(B2313),(B2313-INDEX('Price Data'!B:B,MATCH(TEXT(A2313,"YYYY-MM-DD"),'Price Data'!A:A,0)+1))/INDEX('Price Data'!B:B,MATCH(TEXT(A2313,"YYYY-MM-DD"),'Price Data'!A:A,0)+1),""),"")</f>
        <v>-4.0578933261860094E-2</v>
      </c>
      <c r="D2313" s="34">
        <f>IFERROR(INDEX('Price Data'!E:E,MATCH(TEXT(A2313,"YYYY-MM-DD"),'Price Data'!D:D,0)),"")</f>
        <v>6.32</v>
      </c>
      <c r="E2313" s="10" cm="1">
        <f t="array" ref="E2313">IFERROR(IF(ISNUMBER(D2313),(D2313-INDEX('Price Data'!E:E,MATCH(TEXT(A2313,"YYYY-MM-DD"),'Price Data'!D:D,0)+1))/INDEX('Price Data'!E:E,MATCH(TEXT(A2313,"YYYY-MM-DD"),'Price Data'!D:D,0)+1),""),"")</f>
        <v>-3.9513677811550116E-2</v>
      </c>
      <c r="F2313" s="34">
        <f>IFERROR(INDEX('Price Data'!H:H,MATCH(TEXT(A2313,"YYYY-MM-DD"),'Price Data'!G:G,0)),"")</f>
        <v>102.199997</v>
      </c>
      <c r="G2313" s="10" cm="1">
        <f t="array" ref="G2313">IFERROR(IF(ISNUMBER(F2313),(F2313-INDEX('Price Data'!H:H,MATCH(TEXT(A2313,"YYYY-MM-DD"),'Price Data'!G:G,0)+1))/INDEX('Price Data'!H:H,MATCH(TEXT(A2313,"YYYY-MM-DD"),'Price Data'!G:G,0)+1),""),"")</f>
        <v>-4.0375615023474212E-2</v>
      </c>
      <c r="H2313" s="34">
        <f>IFERROR(INDEX('Price Data'!K:K,MATCH(TEXT(A2313,"YYYY-MM-DD"),'Price Data'!J:J,0)),"")</f>
        <v>1.42</v>
      </c>
      <c r="I2313" s="10" cm="1">
        <f t="array" ref="I2313">IFERROR(IF(ISNUMBER(H2313),(H2313-INDEX('Price Data'!K:K,MATCH(TEXT(A2313,"YYYY-MM-DD"),'Price Data'!J:J,0)+1))/INDEX('Price Data'!K:K,MATCH(TEXT(A2313,"YYYY-MM-DD"),'Price Data'!J:J,0)+1),""),"")</f>
        <v>-4.6979865771812124E-2</v>
      </c>
      <c r="J2313" s="34">
        <f>IFERROR(INDEX('Price Data'!N:N,MATCH(TEXT(A2313,"YYYY-MM-DD"),'Price Data'!M:M,0)),"")</f>
        <v>1.04</v>
      </c>
      <c r="K2313" s="10" cm="1">
        <f t="array" ref="K2313">IFERROR(IF(ISNUMBER(J2313),(J2313-INDEX('Price Data'!N:N,MATCH(TEXT(A2313,"YYYY-MM-DD"),'Price Data'!M:M,0)+1))/INDEX('Price Data'!N:N,MATCH(TEXT(A2313,"YYYY-MM-DD"),'Price Data'!M:M,0)+1),""),"")</f>
        <v>-7.142857142857148E-2</v>
      </c>
      <c r="L2313" s="34">
        <f>IFERROR(INDEX('Price Data'!Q:Q,MATCH(TEXT(A2313,"YYYY-MM-DD"),'Price Data'!P:P,0)),"")</f>
        <v>1.55</v>
      </c>
      <c r="M2313" s="10" cm="1">
        <f t="array" ref="M2313">IFERROR(IF(ISNUMBER(L2313),(L2313-INDEX('Price Data'!Q:Q,MATCH(TEXT(A2313,"YYYY-MM-DD"),'Price Data'!P:P,0)+1))/INDEX('Price Data'!Q:Q,MATCH(TEXT(A2313,"YYYY-MM-DD"),'Price Data'!P:P,0)+1),""),"")</f>
        <v>-4.3209876543209909E-2</v>
      </c>
      <c r="N2313" s="34">
        <f>IFERROR(INDEX('Price Data'!T:T,MATCH(TEXT(A2313,"YYYY-MM-DD"),'Price Data'!S:S,0)),"")</f>
        <v>1.48</v>
      </c>
      <c r="O2313" s="10" cm="1">
        <f t="array" ref="O2313">IFERROR(IF(ISNUMBER(N2313),(N2313-INDEX('Price Data'!T:T,MATCH(TEXT(A2313,"YYYY-MM-DD"),'Price Data'!S:S,0)+1))/INDEX('Price Data'!T:T,MATCH(TEXT(A2313,"YYYY-MM-DD"),'Price Data'!S:S,0)+1),""),"")</f>
        <v>-9.7560975609756059E-2</v>
      </c>
    </row>
    <row r="2314" spans="1:15" x14ac:dyDescent="0.3">
      <c r="A2314" s="8">
        <v>44133</v>
      </c>
      <c r="B2314" s="34">
        <f>IFERROR(INDEX('Price Data'!B:B,MATCH(TEXT(A2314,"YYYY-MM-DD"),'Price Data'!A:A,0)),"")</f>
        <v>17872</v>
      </c>
      <c r="C2314" s="10" cm="1">
        <f t="array" ref="C2314">IFERROR(IF(ISNUMBER(B2314),(B2314-INDEX('Price Data'!B:B,MATCH(TEXT(A2314,"YYYY-MM-DD"),'Price Data'!A:A,0)+1))/INDEX('Price Data'!B:B,MATCH(TEXT(A2314,"YYYY-MM-DD"),'Price Data'!A:A,0)+1),""),"")</f>
        <v>-1.4526762766789586E-3</v>
      </c>
      <c r="D2314" s="34">
        <f>IFERROR(INDEX('Price Data'!E:E,MATCH(TEXT(A2314,"YYYY-MM-DD"),'Price Data'!D:D,0)),"")</f>
        <v>6.26</v>
      </c>
      <c r="E2314" s="10" cm="1">
        <f t="array" ref="E2314">IFERROR(IF(ISNUMBER(D2314),(D2314-INDEX('Price Data'!E:E,MATCH(TEXT(A2314,"YYYY-MM-DD"),'Price Data'!D:D,0)+1))/INDEX('Price Data'!E:E,MATCH(TEXT(A2314,"YYYY-MM-DD"),'Price Data'!D:D,0)+1),""),"")</f>
        <v>-9.4936708860760277E-3</v>
      </c>
      <c r="F2314" s="34">
        <f>IFERROR(INDEX('Price Data'!H:H,MATCH(TEXT(A2314,"YYYY-MM-DD"),'Price Data'!G:G,0)),"")</f>
        <v>104.099998</v>
      </c>
      <c r="G2314" s="10" cm="1">
        <f t="array" ref="G2314">IFERROR(IF(ISNUMBER(F2314),(F2314-INDEX('Price Data'!H:H,MATCH(TEXT(A2314,"YYYY-MM-DD"),'Price Data'!G:G,0)+1))/INDEX('Price Data'!H:H,MATCH(TEXT(A2314,"YYYY-MM-DD"),'Price Data'!G:G,0)+1),""),"")</f>
        <v>1.8591008373512997E-2</v>
      </c>
      <c r="H2314" s="34">
        <f>IFERROR(INDEX('Price Data'!K:K,MATCH(TEXT(A2314,"YYYY-MM-DD"),'Price Data'!J:J,0)),"")</f>
        <v>1.4</v>
      </c>
      <c r="I2314" s="10" cm="1">
        <f t="array" ref="I2314">IFERROR(IF(ISNUMBER(H2314),(H2314-INDEX('Price Data'!K:K,MATCH(TEXT(A2314,"YYYY-MM-DD"),'Price Data'!J:J,0)+1))/INDEX('Price Data'!K:K,MATCH(TEXT(A2314,"YYYY-MM-DD"),'Price Data'!J:J,0)+1),""),"")</f>
        <v>-1.4084507042253534E-2</v>
      </c>
      <c r="J2314" s="34">
        <f>IFERROR(INDEX('Price Data'!N:N,MATCH(TEXT(A2314,"YYYY-MM-DD"),'Price Data'!M:M,0)),"")</f>
        <v>1.02</v>
      </c>
      <c r="K2314" s="10" cm="1">
        <f t="array" ref="K2314">IFERROR(IF(ISNUMBER(J2314),(J2314-INDEX('Price Data'!N:N,MATCH(TEXT(A2314,"YYYY-MM-DD"),'Price Data'!M:M,0)+1))/INDEX('Price Data'!N:N,MATCH(TEXT(A2314,"YYYY-MM-DD"),'Price Data'!M:M,0)+1),""),"")</f>
        <v>-1.9230769230769246E-2</v>
      </c>
      <c r="L2314" s="34">
        <f>IFERROR(INDEX('Price Data'!Q:Q,MATCH(TEXT(A2314,"YYYY-MM-DD"),'Price Data'!P:P,0)),"")</f>
        <v>1.51</v>
      </c>
      <c r="M2314" s="10" cm="1">
        <f t="array" ref="M2314">IFERROR(IF(ISNUMBER(L2314),(L2314-INDEX('Price Data'!Q:Q,MATCH(TEXT(A2314,"YYYY-MM-DD"),'Price Data'!P:P,0)+1))/INDEX('Price Data'!Q:Q,MATCH(TEXT(A2314,"YYYY-MM-DD"),'Price Data'!P:P,0)+1),""),"")</f>
        <v>-2.5806451612903247E-2</v>
      </c>
      <c r="N2314" s="34">
        <f>IFERROR(INDEX('Price Data'!T:T,MATCH(TEXT(A2314,"YYYY-MM-DD"),'Price Data'!S:S,0)),"")</f>
        <v>1.47</v>
      </c>
      <c r="O2314" s="10" cm="1">
        <f t="array" ref="O2314">IFERROR(IF(ISNUMBER(N2314),(N2314-INDEX('Price Data'!T:T,MATCH(TEXT(A2314,"YYYY-MM-DD"),'Price Data'!S:S,0)+1))/INDEX('Price Data'!T:T,MATCH(TEXT(A2314,"YYYY-MM-DD"),'Price Data'!S:S,0)+1),""),"")</f>
        <v>-6.7567567567567632E-3</v>
      </c>
    </row>
    <row r="2315" spans="1:15" x14ac:dyDescent="0.3">
      <c r="A2315" s="8">
        <v>44134</v>
      </c>
      <c r="B2315" s="34">
        <f>IFERROR(INDEX('Price Data'!B:B,MATCH(TEXT(A2315,"YYYY-MM-DD"),'Price Data'!A:A,0)),"")</f>
        <v>17943</v>
      </c>
      <c r="C2315" s="10" cm="1">
        <f t="array" ref="C2315">IFERROR(IF(ISNUMBER(B2315),(B2315-INDEX('Price Data'!B:B,MATCH(TEXT(A2315,"YYYY-MM-DD"),'Price Data'!A:A,0)+1))/INDEX('Price Data'!B:B,MATCH(TEXT(A2315,"YYYY-MM-DD"),'Price Data'!A:A,0)+1),""),"")</f>
        <v>3.9726947179946287E-3</v>
      </c>
      <c r="D2315" s="34">
        <f>IFERROR(INDEX('Price Data'!E:E,MATCH(TEXT(A2315,"YYYY-MM-DD"),'Price Data'!D:D,0)),"")</f>
        <v>6.4</v>
      </c>
      <c r="E2315" s="10" cm="1">
        <f t="array" ref="E2315">IFERROR(IF(ISNUMBER(D2315),(D2315-INDEX('Price Data'!E:E,MATCH(TEXT(A2315,"YYYY-MM-DD"),'Price Data'!D:D,0)+1))/INDEX('Price Data'!E:E,MATCH(TEXT(A2315,"YYYY-MM-DD"),'Price Data'!D:D,0)+1),""),"")</f>
        <v>2.2364217252396259E-2</v>
      </c>
      <c r="F2315" s="34">
        <f>IFERROR(INDEX('Price Data'!H:H,MATCH(TEXT(A2315,"YYYY-MM-DD"),'Price Data'!G:G,0)),"")</f>
        <v>103.400002</v>
      </c>
      <c r="G2315" s="10" cm="1">
        <f t="array" ref="G2315">IFERROR(IF(ISNUMBER(F2315),(F2315-INDEX('Price Data'!H:H,MATCH(TEXT(A2315,"YYYY-MM-DD"),'Price Data'!G:G,0)+1))/INDEX('Price Data'!H:H,MATCH(TEXT(A2315,"YYYY-MM-DD"),'Price Data'!G:G,0)+1),""),"")</f>
        <v>-6.7242652588715588E-3</v>
      </c>
      <c r="H2315" s="34">
        <f>IFERROR(INDEX('Price Data'!K:K,MATCH(TEXT(A2315,"YYYY-MM-DD"),'Price Data'!J:J,0)),"")</f>
        <v>1.42</v>
      </c>
      <c r="I2315" s="10" cm="1">
        <f t="array" ref="I2315">IFERROR(IF(ISNUMBER(H2315),(H2315-INDEX('Price Data'!K:K,MATCH(TEXT(A2315,"YYYY-MM-DD"),'Price Data'!J:J,0)+1))/INDEX('Price Data'!K:K,MATCH(TEXT(A2315,"YYYY-MM-DD"),'Price Data'!J:J,0)+1),""),"")</f>
        <v>1.4285714285714299E-2</v>
      </c>
      <c r="J2315" s="34">
        <f>IFERROR(INDEX('Price Data'!N:N,MATCH(TEXT(A2315,"YYYY-MM-DD"),'Price Data'!M:M,0)),"")</f>
        <v>1.02</v>
      </c>
      <c r="K2315" s="10" cm="1">
        <f t="array" ref="K2315">IFERROR(IF(ISNUMBER(J2315),(J2315-INDEX('Price Data'!N:N,MATCH(TEXT(A2315,"YYYY-MM-DD"),'Price Data'!M:M,0)+1))/INDEX('Price Data'!N:N,MATCH(TEXT(A2315,"YYYY-MM-DD"),'Price Data'!M:M,0)+1),""),"")</f>
        <v>0</v>
      </c>
      <c r="L2315" s="34">
        <f>IFERROR(INDEX('Price Data'!Q:Q,MATCH(TEXT(A2315,"YYYY-MM-DD"),'Price Data'!P:P,0)),"")</f>
        <v>1.55</v>
      </c>
      <c r="M2315" s="10" cm="1">
        <f t="array" ref="M2315">IFERROR(IF(ISNUMBER(L2315),(L2315-INDEX('Price Data'!Q:Q,MATCH(TEXT(A2315,"YYYY-MM-DD"),'Price Data'!P:P,0)+1))/INDEX('Price Data'!Q:Q,MATCH(TEXT(A2315,"YYYY-MM-DD"),'Price Data'!P:P,0)+1),""),"")</f>
        <v>2.6490066225165587E-2</v>
      </c>
      <c r="N2315" s="34">
        <f>IFERROR(INDEX('Price Data'!T:T,MATCH(TEXT(A2315,"YYYY-MM-DD"),'Price Data'!S:S,0)),"")</f>
        <v>1.51</v>
      </c>
      <c r="O2315" s="10" cm="1">
        <f t="array" ref="O2315">IFERROR(IF(ISNUMBER(N2315),(N2315-INDEX('Price Data'!T:T,MATCH(TEXT(A2315,"YYYY-MM-DD"),'Price Data'!S:S,0)+1))/INDEX('Price Data'!T:T,MATCH(TEXT(A2315,"YYYY-MM-DD"),'Price Data'!S:S,0)+1),""),"")</f>
        <v>2.721088435374152E-2</v>
      </c>
    </row>
    <row r="2316" spans="1:15" x14ac:dyDescent="0.3">
      <c r="A2316" s="8">
        <v>44135</v>
      </c>
      <c r="B2316" s="34" t="str">
        <f>IFERROR(INDEX('Price Data'!B:B,MATCH(TEXT(A2316,"YYYY-MM-DD"),'Price Data'!A:A,0)),"")</f>
        <v/>
      </c>
      <c r="C2316" s="10" t="str" cm="1">
        <f t="array" ref="C2316">IFERROR(IF(ISNUMBER(B2316),(B2316-INDEX('Price Data'!B:B,MATCH(TEXT(A2316,"YYYY-MM-DD"),'Price Data'!A:A,0)+1))/INDEX('Price Data'!B:B,MATCH(TEXT(A2316,"YYYY-MM-DD"),'Price Data'!A:A,0)+1),""),"")</f>
        <v/>
      </c>
      <c r="D2316" s="34" t="str">
        <f>IFERROR(INDEX('Price Data'!E:E,MATCH(TEXT(A2316,"YYYY-MM-DD"),'Price Data'!D:D,0)),"")</f>
        <v/>
      </c>
      <c r="E2316" s="10" t="str" cm="1">
        <f t="array" ref="E2316">IFERROR(IF(ISNUMBER(D2316),(D2316-INDEX('Price Data'!E:E,MATCH(TEXT(A2316,"YYYY-MM-DD"),'Price Data'!D:D,0)+1))/INDEX('Price Data'!E:E,MATCH(TEXT(A2316,"YYYY-MM-DD"),'Price Data'!D:D,0)+1),""),"")</f>
        <v/>
      </c>
      <c r="F2316" s="34" t="str">
        <f>IFERROR(INDEX('Price Data'!H:H,MATCH(TEXT(A2316,"YYYY-MM-DD"),'Price Data'!G:G,0)),"")</f>
        <v/>
      </c>
      <c r="G2316" s="10" t="str" cm="1">
        <f t="array" ref="G2316">IFERROR(IF(ISNUMBER(F2316),(F2316-INDEX('Price Data'!H:H,MATCH(TEXT(A2316,"YYYY-MM-DD"),'Price Data'!G:G,0)+1))/INDEX('Price Data'!H:H,MATCH(TEXT(A2316,"YYYY-MM-DD"),'Price Data'!G:G,0)+1),""),"")</f>
        <v/>
      </c>
      <c r="H2316" s="34" t="str">
        <f>IFERROR(INDEX('Price Data'!K:K,MATCH(TEXT(A2316,"YYYY-MM-DD"),'Price Data'!J:J,0)),"")</f>
        <v/>
      </c>
      <c r="I2316" s="10" t="str" cm="1">
        <f t="array" ref="I2316">IFERROR(IF(ISNUMBER(H2316),(H2316-INDEX('Price Data'!K:K,MATCH(TEXT(A2316,"YYYY-MM-DD"),'Price Data'!J:J,0)+1))/INDEX('Price Data'!K:K,MATCH(TEXT(A2316,"YYYY-MM-DD"),'Price Data'!J:J,0)+1),""),"")</f>
        <v/>
      </c>
      <c r="J2316" s="34" t="str">
        <f>IFERROR(INDEX('Price Data'!N:N,MATCH(TEXT(A2316,"YYYY-MM-DD"),'Price Data'!M:M,0)),"")</f>
        <v/>
      </c>
      <c r="K2316" s="10" t="str" cm="1">
        <f t="array" ref="K2316">IFERROR(IF(ISNUMBER(J2316),(J2316-INDEX('Price Data'!N:N,MATCH(TEXT(A2316,"YYYY-MM-DD"),'Price Data'!M:M,0)+1))/INDEX('Price Data'!N:N,MATCH(TEXT(A2316,"YYYY-MM-DD"),'Price Data'!M:M,0)+1),""),"")</f>
        <v/>
      </c>
      <c r="L2316" s="34" t="str">
        <f>IFERROR(INDEX('Price Data'!Q:Q,MATCH(TEXT(A2316,"YYYY-MM-DD"),'Price Data'!P:P,0)),"")</f>
        <v/>
      </c>
      <c r="M2316" s="10" t="str" cm="1">
        <f t="array" ref="M2316">IFERROR(IF(ISNUMBER(L2316),(L2316-INDEX('Price Data'!Q:Q,MATCH(TEXT(A2316,"YYYY-MM-DD"),'Price Data'!P:P,0)+1))/INDEX('Price Data'!Q:Q,MATCH(TEXT(A2316,"YYYY-MM-DD"),'Price Data'!P:P,0)+1),""),"")</f>
        <v/>
      </c>
      <c r="N2316" s="34" t="str">
        <f>IFERROR(INDEX('Price Data'!T:T,MATCH(TEXT(A2316,"YYYY-MM-DD"),'Price Data'!S:S,0)),"")</f>
        <v/>
      </c>
      <c r="O2316" s="10" t="str" cm="1">
        <f t="array" ref="O2316">IFERROR(IF(ISNUMBER(N2316),(N2316-INDEX('Price Data'!T:T,MATCH(TEXT(A2316,"YYYY-MM-DD"),'Price Data'!S:S,0)+1))/INDEX('Price Data'!T:T,MATCH(TEXT(A2316,"YYYY-MM-DD"),'Price Data'!S:S,0)+1),""),"")</f>
        <v/>
      </c>
    </row>
    <row r="2317" spans="1:15" x14ac:dyDescent="0.3">
      <c r="A2317" s="8">
        <v>44136</v>
      </c>
      <c r="B2317" s="34" t="str">
        <f>IFERROR(INDEX('Price Data'!B:B,MATCH(TEXT(A2317,"YYYY-MM-DD"),'Price Data'!A:A,0)),"")</f>
        <v/>
      </c>
      <c r="C2317" s="10" t="str" cm="1">
        <f t="array" ref="C2317">IFERROR(IF(ISNUMBER(B2317),(B2317-INDEX('Price Data'!B:B,MATCH(TEXT(A2317,"YYYY-MM-DD"),'Price Data'!A:A,0)+1))/INDEX('Price Data'!B:B,MATCH(TEXT(A2317,"YYYY-MM-DD"),'Price Data'!A:A,0)+1),""),"")</f>
        <v/>
      </c>
      <c r="D2317" s="34" t="str">
        <f>IFERROR(INDEX('Price Data'!E:E,MATCH(TEXT(A2317,"YYYY-MM-DD"),'Price Data'!D:D,0)),"")</f>
        <v/>
      </c>
      <c r="E2317" s="10" t="str" cm="1">
        <f t="array" ref="E2317">IFERROR(IF(ISNUMBER(D2317),(D2317-INDEX('Price Data'!E:E,MATCH(TEXT(A2317,"YYYY-MM-DD"),'Price Data'!D:D,0)+1))/INDEX('Price Data'!E:E,MATCH(TEXT(A2317,"YYYY-MM-DD"),'Price Data'!D:D,0)+1),""),"")</f>
        <v/>
      </c>
      <c r="F2317" s="34" t="str">
        <f>IFERROR(INDEX('Price Data'!H:H,MATCH(TEXT(A2317,"YYYY-MM-DD"),'Price Data'!G:G,0)),"")</f>
        <v/>
      </c>
      <c r="G2317" s="10" t="str" cm="1">
        <f t="array" ref="G2317">IFERROR(IF(ISNUMBER(F2317),(F2317-INDEX('Price Data'!H:H,MATCH(TEXT(A2317,"YYYY-MM-DD"),'Price Data'!G:G,0)+1))/INDEX('Price Data'!H:H,MATCH(TEXT(A2317,"YYYY-MM-DD"),'Price Data'!G:G,0)+1),""),"")</f>
        <v/>
      </c>
      <c r="H2317" s="34" t="str">
        <f>IFERROR(INDEX('Price Data'!K:K,MATCH(TEXT(A2317,"YYYY-MM-DD"),'Price Data'!J:J,0)),"")</f>
        <v/>
      </c>
      <c r="I2317" s="10" t="str" cm="1">
        <f t="array" ref="I2317">IFERROR(IF(ISNUMBER(H2317),(H2317-INDEX('Price Data'!K:K,MATCH(TEXT(A2317,"YYYY-MM-DD"),'Price Data'!J:J,0)+1))/INDEX('Price Data'!K:K,MATCH(TEXT(A2317,"YYYY-MM-DD"),'Price Data'!J:J,0)+1),""),"")</f>
        <v/>
      </c>
      <c r="J2317" s="34" t="str">
        <f>IFERROR(INDEX('Price Data'!N:N,MATCH(TEXT(A2317,"YYYY-MM-DD"),'Price Data'!M:M,0)),"")</f>
        <v/>
      </c>
      <c r="K2317" s="10" t="str" cm="1">
        <f t="array" ref="K2317">IFERROR(IF(ISNUMBER(J2317),(J2317-INDEX('Price Data'!N:N,MATCH(TEXT(A2317,"YYYY-MM-DD"),'Price Data'!M:M,0)+1))/INDEX('Price Data'!N:N,MATCH(TEXT(A2317,"YYYY-MM-DD"),'Price Data'!M:M,0)+1),""),"")</f>
        <v/>
      </c>
      <c r="L2317" s="34" t="str">
        <f>IFERROR(INDEX('Price Data'!Q:Q,MATCH(TEXT(A2317,"YYYY-MM-DD"),'Price Data'!P:P,0)),"")</f>
        <v/>
      </c>
      <c r="M2317" s="10" t="str" cm="1">
        <f t="array" ref="M2317">IFERROR(IF(ISNUMBER(L2317),(L2317-INDEX('Price Data'!Q:Q,MATCH(TEXT(A2317,"YYYY-MM-DD"),'Price Data'!P:P,0)+1))/INDEX('Price Data'!Q:Q,MATCH(TEXT(A2317,"YYYY-MM-DD"),'Price Data'!P:P,0)+1),""),"")</f>
        <v/>
      </c>
      <c r="N2317" s="34" t="str">
        <f>IFERROR(INDEX('Price Data'!T:T,MATCH(TEXT(A2317,"YYYY-MM-DD"),'Price Data'!S:S,0)),"")</f>
        <v/>
      </c>
      <c r="O2317" s="10" t="str" cm="1">
        <f t="array" ref="O2317">IFERROR(IF(ISNUMBER(N2317),(N2317-INDEX('Price Data'!T:T,MATCH(TEXT(A2317,"YYYY-MM-DD"),'Price Data'!S:S,0)+1))/INDEX('Price Data'!T:T,MATCH(TEXT(A2317,"YYYY-MM-DD"),'Price Data'!S:S,0)+1),""),"")</f>
        <v/>
      </c>
    </row>
    <row r="2318" spans="1:15" x14ac:dyDescent="0.3">
      <c r="A2318" s="8">
        <v>44137</v>
      </c>
      <c r="B2318" s="34">
        <f>IFERROR(INDEX('Price Data'!B:B,MATCH(TEXT(A2318,"YYYY-MM-DD"),'Price Data'!A:A,0)),"")</f>
        <v>18400</v>
      </c>
      <c r="C2318" s="10" cm="1">
        <f t="array" ref="C2318">IFERROR(IF(ISNUMBER(B2318),(B2318-INDEX('Price Data'!B:B,MATCH(TEXT(A2318,"YYYY-MM-DD"),'Price Data'!A:A,0)+1))/INDEX('Price Data'!B:B,MATCH(TEXT(A2318,"YYYY-MM-DD"),'Price Data'!A:A,0)+1),""),"")</f>
        <v>2.5469542439948728E-2</v>
      </c>
      <c r="D2318" s="34">
        <f>IFERROR(INDEX('Price Data'!E:E,MATCH(TEXT(A2318,"YYYY-MM-DD"),'Price Data'!D:D,0)),"")</f>
        <v>6.61</v>
      </c>
      <c r="E2318" s="10" cm="1">
        <f t="array" ref="E2318">IFERROR(IF(ISNUMBER(D2318),(D2318-INDEX('Price Data'!E:E,MATCH(TEXT(A2318,"YYYY-MM-DD"),'Price Data'!D:D,0)+1))/INDEX('Price Data'!E:E,MATCH(TEXT(A2318,"YYYY-MM-DD"),'Price Data'!D:D,0)+1),""),"")</f>
        <v>3.2812499999999994E-2</v>
      </c>
      <c r="F2318" s="34">
        <f>IFERROR(INDEX('Price Data'!H:H,MATCH(TEXT(A2318,"YYYY-MM-DD"),'Price Data'!G:G,0)),"")</f>
        <v>112</v>
      </c>
      <c r="G2318" s="10" cm="1">
        <f t="array" ref="G2318">IFERROR(IF(ISNUMBER(F2318),(F2318-INDEX('Price Data'!H:H,MATCH(TEXT(A2318,"YYYY-MM-DD"),'Price Data'!G:G,0)+1))/INDEX('Price Data'!H:H,MATCH(TEXT(A2318,"YYYY-MM-DD"),'Price Data'!G:G,0)+1),""),"")</f>
        <v>8.317212605082927E-2</v>
      </c>
      <c r="H2318" s="34">
        <f>IFERROR(INDEX('Price Data'!K:K,MATCH(TEXT(A2318,"YYYY-MM-DD"),'Price Data'!J:J,0)),"")</f>
        <v>1.48</v>
      </c>
      <c r="I2318" s="10" cm="1">
        <f t="array" ref="I2318">IFERROR(IF(ISNUMBER(H2318),(H2318-INDEX('Price Data'!K:K,MATCH(TEXT(A2318,"YYYY-MM-DD"),'Price Data'!J:J,0)+1))/INDEX('Price Data'!K:K,MATCH(TEXT(A2318,"YYYY-MM-DD"),'Price Data'!J:J,0)+1),""),"")</f>
        <v>4.2253521126760604E-2</v>
      </c>
      <c r="J2318" s="34">
        <f>IFERROR(INDEX('Price Data'!N:N,MATCH(TEXT(A2318,"YYYY-MM-DD"),'Price Data'!M:M,0)),"")</f>
        <v>1.06</v>
      </c>
      <c r="K2318" s="10" cm="1">
        <f t="array" ref="K2318">IFERROR(IF(ISNUMBER(J2318),(J2318-INDEX('Price Data'!N:N,MATCH(TEXT(A2318,"YYYY-MM-DD"),'Price Data'!M:M,0)+1))/INDEX('Price Data'!N:N,MATCH(TEXT(A2318,"YYYY-MM-DD"),'Price Data'!M:M,0)+1),""),"")</f>
        <v>3.9215686274509838E-2</v>
      </c>
      <c r="L2318" s="34">
        <f>IFERROR(INDEX('Price Data'!Q:Q,MATCH(TEXT(A2318,"YYYY-MM-DD"),'Price Data'!P:P,0)),"")</f>
        <v>1.61</v>
      </c>
      <c r="M2318" s="10" cm="1">
        <f t="array" ref="M2318">IFERROR(IF(ISNUMBER(L2318),(L2318-INDEX('Price Data'!Q:Q,MATCH(TEXT(A2318,"YYYY-MM-DD"),'Price Data'!P:P,0)+1))/INDEX('Price Data'!Q:Q,MATCH(TEXT(A2318,"YYYY-MM-DD"),'Price Data'!P:P,0)+1),""),"")</f>
        <v>3.8709677419354875E-2</v>
      </c>
      <c r="N2318" s="34">
        <f>IFERROR(INDEX('Price Data'!T:T,MATCH(TEXT(A2318,"YYYY-MM-DD"),'Price Data'!S:S,0)),"")</f>
        <v>1.58</v>
      </c>
      <c r="O2318" s="10" cm="1">
        <f t="array" ref="O2318">IFERROR(IF(ISNUMBER(N2318),(N2318-INDEX('Price Data'!T:T,MATCH(TEXT(A2318,"YYYY-MM-DD"),'Price Data'!S:S,0)+1))/INDEX('Price Data'!T:T,MATCH(TEXT(A2318,"YYYY-MM-DD"),'Price Data'!S:S,0)+1),""),"")</f>
        <v>4.6357615894039778E-2</v>
      </c>
    </row>
    <row r="2319" spans="1:15" x14ac:dyDescent="0.3">
      <c r="A2319" s="8">
        <v>44138</v>
      </c>
      <c r="B2319" s="34">
        <f>IFERROR(INDEX('Price Data'!B:B,MATCH(TEXT(A2319,"YYYY-MM-DD"),'Price Data'!A:A,0)),"")</f>
        <v>18986</v>
      </c>
      <c r="C2319" s="10" cm="1">
        <f t="array" ref="C2319">IFERROR(IF(ISNUMBER(B2319),(B2319-INDEX('Price Data'!B:B,MATCH(TEXT(A2319,"YYYY-MM-DD"),'Price Data'!A:A,0)+1))/INDEX('Price Data'!B:B,MATCH(TEXT(A2319,"YYYY-MM-DD"),'Price Data'!A:A,0)+1),""),"")</f>
        <v>3.1847826086956521E-2</v>
      </c>
      <c r="D2319" s="34">
        <f>IFERROR(INDEX('Price Data'!E:E,MATCH(TEXT(A2319,"YYYY-MM-DD"),'Price Data'!D:D,0)),"")</f>
        <v>6.86</v>
      </c>
      <c r="E2319" s="10" cm="1">
        <f t="array" ref="E2319">IFERROR(IF(ISNUMBER(D2319),(D2319-INDEX('Price Data'!E:E,MATCH(TEXT(A2319,"YYYY-MM-DD"),'Price Data'!D:D,0)+1))/INDEX('Price Data'!E:E,MATCH(TEXT(A2319,"YYYY-MM-DD"),'Price Data'!D:D,0)+1),""),"")</f>
        <v>3.7821482602117998E-2</v>
      </c>
      <c r="F2319" s="34">
        <f>IFERROR(INDEX('Price Data'!H:H,MATCH(TEXT(A2319,"YYYY-MM-DD"),'Price Data'!G:G,0)),"")</f>
        <v>109.300003</v>
      </c>
      <c r="G2319" s="10" cm="1">
        <f t="array" ref="G2319">IFERROR(IF(ISNUMBER(F2319),(F2319-INDEX('Price Data'!H:H,MATCH(TEXT(A2319,"YYYY-MM-DD"),'Price Data'!G:G,0)+1))/INDEX('Price Data'!H:H,MATCH(TEXT(A2319,"YYYY-MM-DD"),'Price Data'!G:G,0)+1),""),"")</f>
        <v>-2.4107116071428538E-2</v>
      </c>
      <c r="H2319" s="34">
        <f>IFERROR(INDEX('Price Data'!K:K,MATCH(TEXT(A2319,"YYYY-MM-DD"),'Price Data'!J:J,0)),"")</f>
        <v>1.54</v>
      </c>
      <c r="I2319" s="10" cm="1">
        <f t="array" ref="I2319">IFERROR(IF(ISNUMBER(H2319),(H2319-INDEX('Price Data'!K:K,MATCH(TEXT(A2319,"YYYY-MM-DD"),'Price Data'!J:J,0)+1))/INDEX('Price Data'!K:K,MATCH(TEXT(A2319,"YYYY-MM-DD"),'Price Data'!J:J,0)+1),""),"")</f>
        <v>4.0540540540540577E-2</v>
      </c>
      <c r="J2319" s="34">
        <f>IFERROR(INDEX('Price Data'!N:N,MATCH(TEXT(A2319,"YYYY-MM-DD"),'Price Data'!M:M,0)),"")</f>
        <v>1.08</v>
      </c>
      <c r="K2319" s="10" cm="1">
        <f t="array" ref="K2319">IFERROR(IF(ISNUMBER(J2319),(J2319-INDEX('Price Data'!N:N,MATCH(TEXT(A2319,"YYYY-MM-DD"),'Price Data'!M:M,0)+1))/INDEX('Price Data'!N:N,MATCH(TEXT(A2319,"YYYY-MM-DD"),'Price Data'!M:M,0)+1),""),"")</f>
        <v>1.8867924528301903E-2</v>
      </c>
      <c r="L2319" s="34">
        <f>IFERROR(INDEX('Price Data'!Q:Q,MATCH(TEXT(A2319,"YYYY-MM-DD"),'Price Data'!P:P,0)),"")</f>
        <v>1.64</v>
      </c>
      <c r="M2319" s="10" cm="1">
        <f t="array" ref="M2319">IFERROR(IF(ISNUMBER(L2319),(L2319-INDEX('Price Data'!Q:Q,MATCH(TEXT(A2319,"YYYY-MM-DD"),'Price Data'!P:P,0)+1))/INDEX('Price Data'!Q:Q,MATCH(TEXT(A2319,"YYYY-MM-DD"),'Price Data'!P:P,0)+1),""),"")</f>
        <v>1.8633540372670686E-2</v>
      </c>
      <c r="N2319" s="34">
        <f>IFERROR(INDEX('Price Data'!T:T,MATCH(TEXT(A2319,"YYYY-MM-DD"),'Price Data'!S:S,0)),"")</f>
        <v>1.63</v>
      </c>
      <c r="O2319" s="10" cm="1">
        <f t="array" ref="O2319">IFERROR(IF(ISNUMBER(N2319),(N2319-INDEX('Price Data'!T:T,MATCH(TEXT(A2319,"YYYY-MM-DD"),'Price Data'!S:S,0)+1))/INDEX('Price Data'!T:T,MATCH(TEXT(A2319,"YYYY-MM-DD"),'Price Data'!S:S,0)+1),""),"")</f>
        <v>3.1645569620253049E-2</v>
      </c>
    </row>
    <row r="2320" spans="1:15" x14ac:dyDescent="0.3">
      <c r="A2320" s="8">
        <v>44139</v>
      </c>
      <c r="B2320" s="34">
        <f>IFERROR(INDEX('Price Data'!B:B,MATCH(TEXT(A2320,"YYYY-MM-DD"),'Price Data'!A:A,0)),"")</f>
        <v>19358</v>
      </c>
      <c r="C2320" s="10" cm="1">
        <f t="array" ref="C2320">IFERROR(IF(ISNUMBER(B2320),(B2320-INDEX('Price Data'!B:B,MATCH(TEXT(A2320,"YYYY-MM-DD"),'Price Data'!A:A,0)+1))/INDEX('Price Data'!B:B,MATCH(TEXT(A2320,"YYYY-MM-DD"),'Price Data'!A:A,0)+1),""),"")</f>
        <v>1.9593384599178341E-2</v>
      </c>
      <c r="D2320" s="34">
        <f>IFERROR(INDEX('Price Data'!E:E,MATCH(TEXT(A2320,"YYYY-MM-DD"),'Price Data'!D:D,0)),"")</f>
        <v>7.01</v>
      </c>
      <c r="E2320" s="10" cm="1">
        <f t="array" ref="E2320">IFERROR(IF(ISNUMBER(D2320),(D2320-INDEX('Price Data'!E:E,MATCH(TEXT(A2320,"YYYY-MM-DD"),'Price Data'!D:D,0)+1))/INDEX('Price Data'!E:E,MATCH(TEXT(A2320,"YYYY-MM-DD"),'Price Data'!D:D,0)+1),""),"")</f>
        <v>2.1865889212827911E-2</v>
      </c>
      <c r="F2320" s="34">
        <f>IFERROR(INDEX('Price Data'!H:H,MATCH(TEXT(A2320,"YYYY-MM-DD"),'Price Data'!G:G,0)),"")</f>
        <v>110.800003</v>
      </c>
      <c r="G2320" s="10" cm="1">
        <f t="array" ref="G2320">IFERROR(IF(ISNUMBER(F2320),(F2320-INDEX('Price Data'!H:H,MATCH(TEXT(A2320,"YYYY-MM-DD"),'Price Data'!G:G,0)+1))/INDEX('Price Data'!H:H,MATCH(TEXT(A2320,"YYYY-MM-DD"),'Price Data'!G:G,0)+1),""),"")</f>
        <v>1.3723695872176691E-2</v>
      </c>
      <c r="H2320" s="34">
        <f>IFERROR(INDEX('Price Data'!K:K,MATCH(TEXT(A2320,"YYYY-MM-DD"),'Price Data'!J:J,0)),"")</f>
        <v>1.6</v>
      </c>
      <c r="I2320" s="10" cm="1">
        <f t="array" ref="I2320">IFERROR(IF(ISNUMBER(H2320),(H2320-INDEX('Price Data'!K:K,MATCH(TEXT(A2320,"YYYY-MM-DD"),'Price Data'!J:J,0)+1))/INDEX('Price Data'!K:K,MATCH(TEXT(A2320,"YYYY-MM-DD"),'Price Data'!J:J,0)+1),""),"")</f>
        <v>3.8961038961038995E-2</v>
      </c>
      <c r="J2320" s="34">
        <f>IFERROR(INDEX('Price Data'!N:N,MATCH(TEXT(A2320,"YYYY-MM-DD"),'Price Data'!M:M,0)),"")</f>
        <v>1.1100000000000001</v>
      </c>
      <c r="K2320" s="10" cm="1">
        <f t="array" ref="K2320">IFERROR(IF(ISNUMBER(J2320),(J2320-INDEX('Price Data'!N:N,MATCH(TEXT(A2320,"YYYY-MM-DD"),'Price Data'!M:M,0)+1))/INDEX('Price Data'!N:N,MATCH(TEXT(A2320,"YYYY-MM-DD"),'Price Data'!M:M,0)+1),""),"")</f>
        <v>2.7777777777777801E-2</v>
      </c>
      <c r="L2320" s="34">
        <f>IFERROR(INDEX('Price Data'!Q:Q,MATCH(TEXT(A2320,"YYYY-MM-DD"),'Price Data'!P:P,0)),"")</f>
        <v>1.65</v>
      </c>
      <c r="M2320" s="10" cm="1">
        <f t="array" ref="M2320">IFERROR(IF(ISNUMBER(L2320),(L2320-INDEX('Price Data'!Q:Q,MATCH(TEXT(A2320,"YYYY-MM-DD"),'Price Data'!P:P,0)+1))/INDEX('Price Data'!Q:Q,MATCH(TEXT(A2320,"YYYY-MM-DD"),'Price Data'!P:P,0)+1),""),"")</f>
        <v>6.0975609756097615E-3</v>
      </c>
      <c r="N2320" s="34">
        <f>IFERROR(INDEX('Price Data'!T:T,MATCH(TEXT(A2320,"YYYY-MM-DD"),'Price Data'!S:S,0)),"")</f>
        <v>1.65</v>
      </c>
      <c r="O2320" s="10" cm="1">
        <f t="array" ref="O2320">IFERROR(IF(ISNUMBER(N2320),(N2320-INDEX('Price Data'!T:T,MATCH(TEXT(A2320,"YYYY-MM-DD"),'Price Data'!S:S,0)+1))/INDEX('Price Data'!T:T,MATCH(TEXT(A2320,"YYYY-MM-DD"),'Price Data'!S:S,0)+1),""),"")</f>
        <v>1.2269938650306761E-2</v>
      </c>
    </row>
    <row r="2321" spans="1:15" x14ac:dyDescent="0.3">
      <c r="A2321" s="8">
        <v>44140</v>
      </c>
      <c r="B2321" s="34">
        <f>IFERROR(INDEX('Price Data'!B:B,MATCH(TEXT(A2321,"YYYY-MM-DD"),'Price Data'!A:A,0)),"")</f>
        <v>19731</v>
      </c>
      <c r="C2321" s="10" cm="1">
        <f t="array" ref="C2321">IFERROR(IF(ISNUMBER(B2321),(B2321-INDEX('Price Data'!B:B,MATCH(TEXT(A2321,"YYYY-MM-DD"),'Price Data'!A:A,0)+1))/INDEX('Price Data'!B:B,MATCH(TEXT(A2321,"YYYY-MM-DD"),'Price Data'!A:A,0)+1),""),"")</f>
        <v>1.9268519475152391E-2</v>
      </c>
      <c r="D2321" s="34">
        <f>IFERROR(INDEX('Price Data'!E:E,MATCH(TEXT(A2321,"YYYY-MM-DD"),'Price Data'!D:D,0)),"")</f>
        <v>7.02</v>
      </c>
      <c r="E2321" s="10" cm="1">
        <f t="array" ref="E2321">IFERROR(IF(ISNUMBER(D2321),(D2321-INDEX('Price Data'!E:E,MATCH(TEXT(A2321,"YYYY-MM-DD"),'Price Data'!D:D,0)+1))/INDEX('Price Data'!E:E,MATCH(TEXT(A2321,"YYYY-MM-DD"),'Price Data'!D:D,0)+1),""),"")</f>
        <v>1.4265335235377728E-3</v>
      </c>
      <c r="F2321" s="34">
        <f>IFERROR(INDEX('Price Data'!H:H,MATCH(TEXT(A2321,"YYYY-MM-DD"),'Price Data'!G:G,0)),"")</f>
        <v>108</v>
      </c>
      <c r="G2321" s="10" cm="1">
        <f t="array" ref="G2321">IFERROR(IF(ISNUMBER(F2321),(F2321-INDEX('Price Data'!H:H,MATCH(TEXT(A2321,"YYYY-MM-DD"),'Price Data'!G:G,0)+1))/INDEX('Price Data'!H:H,MATCH(TEXT(A2321,"YYYY-MM-DD"),'Price Data'!G:G,0)+1),""),"")</f>
        <v>-2.5270784514328973E-2</v>
      </c>
      <c r="H2321" s="34">
        <f>IFERROR(INDEX('Price Data'!K:K,MATCH(TEXT(A2321,"YYYY-MM-DD"),'Price Data'!J:J,0)),"")</f>
        <v>1.64</v>
      </c>
      <c r="I2321" s="10" cm="1">
        <f t="array" ref="I2321">IFERROR(IF(ISNUMBER(H2321),(H2321-INDEX('Price Data'!K:K,MATCH(TEXT(A2321,"YYYY-MM-DD"),'Price Data'!J:J,0)+1))/INDEX('Price Data'!K:K,MATCH(TEXT(A2321,"YYYY-MM-DD"),'Price Data'!J:J,0)+1),""),"")</f>
        <v>2.4999999999999883E-2</v>
      </c>
      <c r="J2321" s="34">
        <f>IFERROR(INDEX('Price Data'!N:N,MATCH(TEXT(A2321,"YYYY-MM-DD"),'Price Data'!M:M,0)),"")</f>
        <v>1.08</v>
      </c>
      <c r="K2321" s="10" cm="1">
        <f t="array" ref="K2321">IFERROR(IF(ISNUMBER(J2321),(J2321-INDEX('Price Data'!N:N,MATCH(TEXT(A2321,"YYYY-MM-DD"),'Price Data'!M:M,0)+1))/INDEX('Price Data'!N:N,MATCH(TEXT(A2321,"YYYY-MM-DD"),'Price Data'!M:M,0)+1),""),"")</f>
        <v>-2.7027027027027049E-2</v>
      </c>
      <c r="L2321" s="34">
        <f>IFERROR(INDEX('Price Data'!Q:Q,MATCH(TEXT(A2321,"YYYY-MM-DD"),'Price Data'!P:P,0)),"")</f>
        <v>1.65</v>
      </c>
      <c r="M2321" s="10" cm="1">
        <f t="array" ref="M2321">IFERROR(IF(ISNUMBER(L2321),(L2321-INDEX('Price Data'!Q:Q,MATCH(TEXT(A2321,"YYYY-MM-DD"),'Price Data'!P:P,0)+1))/INDEX('Price Data'!Q:Q,MATCH(TEXT(A2321,"YYYY-MM-DD"),'Price Data'!P:P,0)+1),""),"")</f>
        <v>0</v>
      </c>
      <c r="N2321" s="34">
        <f>IFERROR(INDEX('Price Data'!T:T,MATCH(TEXT(A2321,"YYYY-MM-DD"),'Price Data'!S:S,0)),"")</f>
        <v>1.64</v>
      </c>
      <c r="O2321" s="10" cm="1">
        <f t="array" ref="O2321">IFERROR(IF(ISNUMBER(N2321),(N2321-INDEX('Price Data'!T:T,MATCH(TEXT(A2321,"YYYY-MM-DD"),'Price Data'!S:S,0)+1))/INDEX('Price Data'!T:T,MATCH(TEXT(A2321,"YYYY-MM-DD"),'Price Data'!S:S,0)+1),""),"")</f>
        <v>-6.0606060606060667E-3</v>
      </c>
    </row>
    <row r="2322" spans="1:15" x14ac:dyDescent="0.3">
      <c r="A2322" s="8">
        <v>44141</v>
      </c>
      <c r="B2322" s="34">
        <f>IFERROR(INDEX('Price Data'!B:B,MATCH(TEXT(A2322,"YYYY-MM-DD"),'Price Data'!A:A,0)),"")</f>
        <v>19682</v>
      </c>
      <c r="C2322" s="10" cm="1">
        <f t="array" ref="C2322">IFERROR(IF(ISNUMBER(B2322),(B2322-INDEX('Price Data'!B:B,MATCH(TEXT(A2322,"YYYY-MM-DD"),'Price Data'!A:A,0)+1))/INDEX('Price Data'!B:B,MATCH(TEXT(A2322,"YYYY-MM-DD"),'Price Data'!A:A,0)+1),""),"")</f>
        <v>-2.4834017535857282E-3</v>
      </c>
      <c r="D2322" s="34">
        <f>IFERROR(INDEX('Price Data'!E:E,MATCH(TEXT(A2322,"YYYY-MM-DD"),'Price Data'!D:D,0)),"")</f>
        <v>6.81</v>
      </c>
      <c r="E2322" s="10" cm="1">
        <f t="array" ref="E2322">IFERROR(IF(ISNUMBER(D2322),(D2322-INDEX('Price Data'!E:E,MATCH(TEXT(A2322,"YYYY-MM-DD"),'Price Data'!D:D,0)+1))/INDEX('Price Data'!E:E,MATCH(TEXT(A2322,"YYYY-MM-DD"),'Price Data'!D:D,0)+1),""),"")</f>
        <v>-2.9914529914529912E-2</v>
      </c>
      <c r="F2322" s="34">
        <f>IFERROR(INDEX('Price Data'!H:H,MATCH(TEXT(A2322,"YYYY-MM-DD"),'Price Data'!G:G,0)),"")</f>
        <v>111.699997</v>
      </c>
      <c r="G2322" s="10" cm="1">
        <f t="array" ref="G2322">IFERROR(IF(ISNUMBER(F2322),(F2322-INDEX('Price Data'!H:H,MATCH(TEXT(A2322,"YYYY-MM-DD"),'Price Data'!G:G,0)+1))/INDEX('Price Data'!H:H,MATCH(TEXT(A2322,"YYYY-MM-DD"),'Price Data'!G:G,0)+1),""),"")</f>
        <v>3.4259231481481446E-2</v>
      </c>
      <c r="H2322" s="34">
        <f>IFERROR(INDEX('Price Data'!K:K,MATCH(TEXT(A2322,"YYYY-MM-DD"),'Price Data'!J:J,0)),"")</f>
        <v>1.62</v>
      </c>
      <c r="I2322" s="10" cm="1">
        <f t="array" ref="I2322">IFERROR(IF(ISNUMBER(H2322),(H2322-INDEX('Price Data'!K:K,MATCH(TEXT(A2322,"YYYY-MM-DD"),'Price Data'!J:J,0)+1))/INDEX('Price Data'!K:K,MATCH(TEXT(A2322,"YYYY-MM-DD"),'Price Data'!J:J,0)+1),""),"")</f>
        <v>-1.2195121951219388E-2</v>
      </c>
      <c r="J2322" s="34">
        <f>IFERROR(INDEX('Price Data'!N:N,MATCH(TEXT(A2322,"YYYY-MM-DD"),'Price Data'!M:M,0)),"")</f>
        <v>1.05</v>
      </c>
      <c r="K2322" s="10" cm="1">
        <f t="array" ref="K2322">IFERROR(IF(ISNUMBER(J2322),(J2322-INDEX('Price Data'!N:N,MATCH(TEXT(A2322,"YYYY-MM-DD"),'Price Data'!M:M,0)+1))/INDEX('Price Data'!N:N,MATCH(TEXT(A2322,"YYYY-MM-DD"),'Price Data'!M:M,0)+1),""),"")</f>
        <v>-2.7777777777777801E-2</v>
      </c>
      <c r="L2322" s="34">
        <f>IFERROR(INDEX('Price Data'!Q:Q,MATCH(TEXT(A2322,"YYYY-MM-DD"),'Price Data'!P:P,0)),"")</f>
        <v>1.65</v>
      </c>
      <c r="M2322" s="10" cm="1">
        <f t="array" ref="M2322">IFERROR(IF(ISNUMBER(L2322),(L2322-INDEX('Price Data'!Q:Q,MATCH(TEXT(A2322,"YYYY-MM-DD"),'Price Data'!P:P,0)+1))/INDEX('Price Data'!Q:Q,MATCH(TEXT(A2322,"YYYY-MM-DD"),'Price Data'!P:P,0)+1),""),"")</f>
        <v>0</v>
      </c>
      <c r="N2322" s="34">
        <f>IFERROR(INDEX('Price Data'!T:T,MATCH(TEXT(A2322,"YYYY-MM-DD"),'Price Data'!S:S,0)),"")</f>
        <v>1.63</v>
      </c>
      <c r="O2322" s="10" cm="1">
        <f t="array" ref="O2322">IFERROR(IF(ISNUMBER(N2322),(N2322-INDEX('Price Data'!T:T,MATCH(TEXT(A2322,"YYYY-MM-DD"),'Price Data'!S:S,0)+1))/INDEX('Price Data'!T:T,MATCH(TEXT(A2322,"YYYY-MM-DD"),'Price Data'!S:S,0)+1),""),"")</f>
        <v>-6.0975609756097615E-3</v>
      </c>
    </row>
    <row r="2323" spans="1:15" x14ac:dyDescent="0.3">
      <c r="A2323" s="8">
        <v>44142</v>
      </c>
      <c r="B2323" s="34" t="str">
        <f>IFERROR(INDEX('Price Data'!B:B,MATCH(TEXT(A2323,"YYYY-MM-DD"),'Price Data'!A:A,0)),"")</f>
        <v/>
      </c>
      <c r="C2323" s="10" t="str" cm="1">
        <f t="array" ref="C2323">IFERROR(IF(ISNUMBER(B2323),(B2323-INDEX('Price Data'!B:B,MATCH(TEXT(A2323,"YYYY-MM-DD"),'Price Data'!A:A,0)+1))/INDEX('Price Data'!B:B,MATCH(TEXT(A2323,"YYYY-MM-DD"),'Price Data'!A:A,0)+1),""),"")</f>
        <v/>
      </c>
      <c r="D2323" s="34" t="str">
        <f>IFERROR(INDEX('Price Data'!E:E,MATCH(TEXT(A2323,"YYYY-MM-DD"),'Price Data'!D:D,0)),"")</f>
        <v/>
      </c>
      <c r="E2323" s="10" t="str" cm="1">
        <f t="array" ref="E2323">IFERROR(IF(ISNUMBER(D2323),(D2323-INDEX('Price Data'!E:E,MATCH(TEXT(A2323,"YYYY-MM-DD"),'Price Data'!D:D,0)+1))/INDEX('Price Data'!E:E,MATCH(TEXT(A2323,"YYYY-MM-DD"),'Price Data'!D:D,0)+1),""),"")</f>
        <v/>
      </c>
      <c r="F2323" s="34" t="str">
        <f>IFERROR(INDEX('Price Data'!H:H,MATCH(TEXT(A2323,"YYYY-MM-DD"),'Price Data'!G:G,0)),"")</f>
        <v/>
      </c>
      <c r="G2323" s="10" t="str" cm="1">
        <f t="array" ref="G2323">IFERROR(IF(ISNUMBER(F2323),(F2323-INDEX('Price Data'!H:H,MATCH(TEXT(A2323,"YYYY-MM-DD"),'Price Data'!G:G,0)+1))/INDEX('Price Data'!H:H,MATCH(TEXT(A2323,"YYYY-MM-DD"),'Price Data'!G:G,0)+1),""),"")</f>
        <v/>
      </c>
      <c r="H2323" s="34" t="str">
        <f>IFERROR(INDEX('Price Data'!K:K,MATCH(TEXT(A2323,"YYYY-MM-DD"),'Price Data'!J:J,0)),"")</f>
        <v/>
      </c>
      <c r="I2323" s="10" t="str" cm="1">
        <f t="array" ref="I2323">IFERROR(IF(ISNUMBER(H2323),(H2323-INDEX('Price Data'!K:K,MATCH(TEXT(A2323,"YYYY-MM-DD"),'Price Data'!J:J,0)+1))/INDEX('Price Data'!K:K,MATCH(TEXT(A2323,"YYYY-MM-DD"),'Price Data'!J:J,0)+1),""),"")</f>
        <v/>
      </c>
      <c r="J2323" s="34" t="str">
        <f>IFERROR(INDEX('Price Data'!N:N,MATCH(TEXT(A2323,"YYYY-MM-DD"),'Price Data'!M:M,0)),"")</f>
        <v/>
      </c>
      <c r="K2323" s="10" t="str" cm="1">
        <f t="array" ref="K2323">IFERROR(IF(ISNUMBER(J2323),(J2323-INDEX('Price Data'!N:N,MATCH(TEXT(A2323,"YYYY-MM-DD"),'Price Data'!M:M,0)+1))/INDEX('Price Data'!N:N,MATCH(TEXT(A2323,"YYYY-MM-DD"),'Price Data'!M:M,0)+1),""),"")</f>
        <v/>
      </c>
      <c r="L2323" s="34" t="str">
        <f>IFERROR(INDEX('Price Data'!Q:Q,MATCH(TEXT(A2323,"YYYY-MM-DD"),'Price Data'!P:P,0)),"")</f>
        <v/>
      </c>
      <c r="M2323" s="10" t="str" cm="1">
        <f t="array" ref="M2323">IFERROR(IF(ISNUMBER(L2323),(L2323-INDEX('Price Data'!Q:Q,MATCH(TEXT(A2323,"YYYY-MM-DD"),'Price Data'!P:P,0)+1))/INDEX('Price Data'!Q:Q,MATCH(TEXT(A2323,"YYYY-MM-DD"),'Price Data'!P:P,0)+1),""),"")</f>
        <v/>
      </c>
      <c r="N2323" s="34" t="str">
        <f>IFERROR(INDEX('Price Data'!T:T,MATCH(TEXT(A2323,"YYYY-MM-DD"),'Price Data'!S:S,0)),"")</f>
        <v/>
      </c>
      <c r="O2323" s="10" t="str" cm="1">
        <f t="array" ref="O2323">IFERROR(IF(ISNUMBER(N2323),(N2323-INDEX('Price Data'!T:T,MATCH(TEXT(A2323,"YYYY-MM-DD"),'Price Data'!S:S,0)+1))/INDEX('Price Data'!T:T,MATCH(TEXT(A2323,"YYYY-MM-DD"),'Price Data'!S:S,0)+1),""),"")</f>
        <v/>
      </c>
    </row>
    <row r="2324" spans="1:15" x14ac:dyDescent="0.3">
      <c r="A2324" s="8">
        <v>44143</v>
      </c>
      <c r="B2324" s="34" t="str">
        <f>IFERROR(INDEX('Price Data'!B:B,MATCH(TEXT(A2324,"YYYY-MM-DD"),'Price Data'!A:A,0)),"")</f>
        <v/>
      </c>
      <c r="C2324" s="10" t="str" cm="1">
        <f t="array" ref="C2324">IFERROR(IF(ISNUMBER(B2324),(B2324-INDEX('Price Data'!B:B,MATCH(TEXT(A2324,"YYYY-MM-DD"),'Price Data'!A:A,0)+1))/INDEX('Price Data'!B:B,MATCH(TEXT(A2324,"YYYY-MM-DD"),'Price Data'!A:A,0)+1),""),"")</f>
        <v/>
      </c>
      <c r="D2324" s="34" t="str">
        <f>IFERROR(INDEX('Price Data'!E:E,MATCH(TEXT(A2324,"YYYY-MM-DD"),'Price Data'!D:D,0)),"")</f>
        <v/>
      </c>
      <c r="E2324" s="10" t="str" cm="1">
        <f t="array" ref="E2324">IFERROR(IF(ISNUMBER(D2324),(D2324-INDEX('Price Data'!E:E,MATCH(TEXT(A2324,"YYYY-MM-DD"),'Price Data'!D:D,0)+1))/INDEX('Price Data'!E:E,MATCH(TEXT(A2324,"YYYY-MM-DD"),'Price Data'!D:D,0)+1),""),"")</f>
        <v/>
      </c>
      <c r="F2324" s="34" t="str">
        <f>IFERROR(INDEX('Price Data'!H:H,MATCH(TEXT(A2324,"YYYY-MM-DD"),'Price Data'!G:G,0)),"")</f>
        <v/>
      </c>
      <c r="G2324" s="10" t="str" cm="1">
        <f t="array" ref="G2324">IFERROR(IF(ISNUMBER(F2324),(F2324-INDEX('Price Data'!H:H,MATCH(TEXT(A2324,"YYYY-MM-DD"),'Price Data'!G:G,0)+1))/INDEX('Price Data'!H:H,MATCH(TEXT(A2324,"YYYY-MM-DD"),'Price Data'!G:G,0)+1),""),"")</f>
        <v/>
      </c>
      <c r="H2324" s="34" t="str">
        <f>IFERROR(INDEX('Price Data'!K:K,MATCH(TEXT(A2324,"YYYY-MM-DD"),'Price Data'!J:J,0)),"")</f>
        <v/>
      </c>
      <c r="I2324" s="10" t="str" cm="1">
        <f t="array" ref="I2324">IFERROR(IF(ISNUMBER(H2324),(H2324-INDEX('Price Data'!K:K,MATCH(TEXT(A2324,"YYYY-MM-DD"),'Price Data'!J:J,0)+1))/INDEX('Price Data'!K:K,MATCH(TEXT(A2324,"YYYY-MM-DD"),'Price Data'!J:J,0)+1),""),"")</f>
        <v/>
      </c>
      <c r="J2324" s="34" t="str">
        <f>IFERROR(INDEX('Price Data'!N:N,MATCH(TEXT(A2324,"YYYY-MM-DD"),'Price Data'!M:M,0)),"")</f>
        <v/>
      </c>
      <c r="K2324" s="10" t="str" cm="1">
        <f t="array" ref="K2324">IFERROR(IF(ISNUMBER(J2324),(J2324-INDEX('Price Data'!N:N,MATCH(TEXT(A2324,"YYYY-MM-DD"),'Price Data'!M:M,0)+1))/INDEX('Price Data'!N:N,MATCH(TEXT(A2324,"YYYY-MM-DD"),'Price Data'!M:M,0)+1),""),"")</f>
        <v/>
      </c>
      <c r="L2324" s="34" t="str">
        <f>IFERROR(INDEX('Price Data'!Q:Q,MATCH(TEXT(A2324,"YYYY-MM-DD"),'Price Data'!P:P,0)),"")</f>
        <v/>
      </c>
      <c r="M2324" s="10" t="str" cm="1">
        <f t="array" ref="M2324">IFERROR(IF(ISNUMBER(L2324),(L2324-INDEX('Price Data'!Q:Q,MATCH(TEXT(A2324,"YYYY-MM-DD"),'Price Data'!P:P,0)+1))/INDEX('Price Data'!Q:Q,MATCH(TEXT(A2324,"YYYY-MM-DD"),'Price Data'!P:P,0)+1),""),"")</f>
        <v/>
      </c>
      <c r="N2324" s="34" t="str">
        <f>IFERROR(INDEX('Price Data'!T:T,MATCH(TEXT(A2324,"YYYY-MM-DD"),'Price Data'!S:S,0)),"")</f>
        <v/>
      </c>
      <c r="O2324" s="10" t="str" cm="1">
        <f t="array" ref="O2324">IFERROR(IF(ISNUMBER(N2324),(N2324-INDEX('Price Data'!T:T,MATCH(TEXT(A2324,"YYYY-MM-DD"),'Price Data'!S:S,0)+1))/INDEX('Price Data'!T:T,MATCH(TEXT(A2324,"YYYY-MM-DD"),'Price Data'!S:S,0)+1),""),"")</f>
        <v/>
      </c>
    </row>
    <row r="2325" spans="1:15" x14ac:dyDescent="0.3">
      <c r="A2325" s="8">
        <v>44144</v>
      </c>
      <c r="B2325" s="34">
        <f>IFERROR(INDEX('Price Data'!B:B,MATCH(TEXT(A2325,"YYYY-MM-DD"),'Price Data'!A:A,0)),"")</f>
        <v>20750</v>
      </c>
      <c r="C2325" s="10" cm="1">
        <f t="array" ref="C2325">IFERROR(IF(ISNUMBER(B2325),(B2325-INDEX('Price Data'!B:B,MATCH(TEXT(A2325,"YYYY-MM-DD"),'Price Data'!A:A,0)+1))/INDEX('Price Data'!B:B,MATCH(TEXT(A2325,"YYYY-MM-DD"),'Price Data'!A:A,0)+1),""),"")</f>
        <v>5.4262778172949902E-2</v>
      </c>
      <c r="D2325" s="34">
        <f>IFERROR(INDEX('Price Data'!E:E,MATCH(TEXT(A2325,"YYYY-MM-DD"),'Price Data'!D:D,0)),"")</f>
        <v>7.74</v>
      </c>
      <c r="E2325" s="10" cm="1">
        <f t="array" ref="E2325">IFERROR(IF(ISNUMBER(D2325),(D2325-INDEX('Price Data'!E:E,MATCH(TEXT(A2325,"YYYY-MM-DD"),'Price Data'!D:D,0)+1))/INDEX('Price Data'!E:E,MATCH(TEXT(A2325,"YYYY-MM-DD"),'Price Data'!D:D,0)+1),""),"")</f>
        <v>0.13656387665198247</v>
      </c>
      <c r="F2325" s="34">
        <f>IFERROR(INDEX('Price Data'!H:H,MATCH(TEXT(A2325,"YYYY-MM-DD"),'Price Data'!G:G,0)),"")</f>
        <v>113.099998</v>
      </c>
      <c r="G2325" s="10" cm="1">
        <f t="array" ref="G2325">IFERROR(IF(ISNUMBER(F2325),(F2325-INDEX('Price Data'!H:H,MATCH(TEXT(A2325,"YYYY-MM-DD"),'Price Data'!G:G,0)+1))/INDEX('Price Data'!H:H,MATCH(TEXT(A2325,"YYYY-MM-DD"),'Price Data'!G:G,0)+1),""),"")</f>
        <v>1.2533581357213493E-2</v>
      </c>
      <c r="H2325" s="34">
        <f>IFERROR(INDEX('Price Data'!K:K,MATCH(TEXT(A2325,"YYYY-MM-DD"),'Price Data'!J:J,0)),"")</f>
        <v>1.77</v>
      </c>
      <c r="I2325" s="10" cm="1">
        <f t="array" ref="I2325">IFERROR(IF(ISNUMBER(H2325),(H2325-INDEX('Price Data'!K:K,MATCH(TEXT(A2325,"YYYY-MM-DD"),'Price Data'!J:J,0)+1))/INDEX('Price Data'!K:K,MATCH(TEXT(A2325,"YYYY-MM-DD"),'Price Data'!J:J,0)+1),""),"")</f>
        <v>9.2592592592592532E-2</v>
      </c>
      <c r="J2325" s="34">
        <f>IFERROR(INDEX('Price Data'!N:N,MATCH(TEXT(A2325,"YYYY-MM-DD"),'Price Data'!M:M,0)),"")</f>
        <v>1.2</v>
      </c>
      <c r="K2325" s="10" cm="1">
        <f t="array" ref="K2325">IFERROR(IF(ISNUMBER(J2325),(J2325-INDEX('Price Data'!N:N,MATCH(TEXT(A2325,"YYYY-MM-DD"),'Price Data'!M:M,0)+1))/INDEX('Price Data'!N:N,MATCH(TEXT(A2325,"YYYY-MM-DD"),'Price Data'!M:M,0)+1),""),"")</f>
        <v>0.14285714285714277</v>
      </c>
      <c r="L2325" s="34">
        <f>IFERROR(INDEX('Price Data'!Q:Q,MATCH(TEXT(A2325,"YYYY-MM-DD"),'Price Data'!P:P,0)),"")</f>
        <v>1.77</v>
      </c>
      <c r="M2325" s="10" cm="1">
        <f t="array" ref="M2325">IFERROR(IF(ISNUMBER(L2325),(L2325-INDEX('Price Data'!Q:Q,MATCH(TEXT(A2325,"YYYY-MM-DD"),'Price Data'!P:P,0)+1))/INDEX('Price Data'!Q:Q,MATCH(TEXT(A2325,"YYYY-MM-DD"),'Price Data'!P:P,0)+1),""),"")</f>
        <v>7.2727272727272793E-2</v>
      </c>
      <c r="N2325" s="34">
        <f>IFERROR(INDEX('Price Data'!T:T,MATCH(TEXT(A2325,"YYYY-MM-DD"),'Price Data'!S:S,0)),"")</f>
        <v>1.75</v>
      </c>
      <c r="O2325" s="10" cm="1">
        <f t="array" ref="O2325">IFERROR(IF(ISNUMBER(N2325),(N2325-INDEX('Price Data'!T:T,MATCH(TEXT(A2325,"YYYY-MM-DD"),'Price Data'!S:S,0)+1))/INDEX('Price Data'!T:T,MATCH(TEXT(A2325,"YYYY-MM-DD"),'Price Data'!S:S,0)+1),""),"")</f>
        <v>7.3619631901840565E-2</v>
      </c>
    </row>
    <row r="2326" spans="1:15" x14ac:dyDescent="0.3">
      <c r="A2326" s="8">
        <v>44145</v>
      </c>
      <c r="B2326" s="34">
        <f>IFERROR(INDEX('Price Data'!B:B,MATCH(TEXT(A2326,"YYYY-MM-DD"),'Price Data'!A:A,0)),"")</f>
        <v>20852</v>
      </c>
      <c r="C2326" s="10" cm="1">
        <f t="array" ref="C2326">IFERROR(IF(ISNUMBER(B2326),(B2326-INDEX('Price Data'!B:B,MATCH(TEXT(A2326,"YYYY-MM-DD"),'Price Data'!A:A,0)+1))/INDEX('Price Data'!B:B,MATCH(TEXT(A2326,"YYYY-MM-DD"),'Price Data'!A:A,0)+1),""),"")</f>
        <v>4.9156626506024099E-3</v>
      </c>
      <c r="D2326" s="34">
        <f>IFERROR(INDEX('Price Data'!E:E,MATCH(TEXT(A2326,"YYYY-MM-DD"),'Price Data'!D:D,0)),"")</f>
        <v>8.14</v>
      </c>
      <c r="E2326" s="10" cm="1">
        <f t="array" ref="E2326">IFERROR(IF(ISNUMBER(D2326),(D2326-INDEX('Price Data'!E:E,MATCH(TEXT(A2326,"YYYY-MM-DD"),'Price Data'!D:D,0)+1))/INDEX('Price Data'!E:E,MATCH(TEXT(A2326,"YYYY-MM-DD"),'Price Data'!D:D,0)+1),""),"")</f>
        <v>5.1679586563307539E-2</v>
      </c>
      <c r="F2326" s="34">
        <f>IFERROR(INDEX('Price Data'!H:H,MATCH(TEXT(A2326,"YYYY-MM-DD"),'Price Data'!G:G,0)),"")</f>
        <v>113.5</v>
      </c>
      <c r="G2326" s="10" cm="1">
        <f t="array" ref="G2326">IFERROR(IF(ISNUMBER(F2326),(F2326-INDEX('Price Data'!H:H,MATCH(TEXT(A2326,"YYYY-MM-DD"),'Price Data'!G:G,0)+1))/INDEX('Price Data'!H:H,MATCH(TEXT(A2326,"YYYY-MM-DD"),'Price Data'!G:G,0)+1),""),"")</f>
        <v>3.5367109378728781E-3</v>
      </c>
      <c r="H2326" s="34">
        <f>IFERROR(INDEX('Price Data'!K:K,MATCH(TEXT(A2326,"YYYY-MM-DD"),'Price Data'!J:J,0)),"")</f>
        <v>1.84</v>
      </c>
      <c r="I2326" s="10" cm="1">
        <f t="array" ref="I2326">IFERROR(IF(ISNUMBER(H2326),(H2326-INDEX('Price Data'!K:K,MATCH(TEXT(A2326,"YYYY-MM-DD"),'Price Data'!J:J,0)+1))/INDEX('Price Data'!K:K,MATCH(TEXT(A2326,"YYYY-MM-DD"),'Price Data'!J:J,0)+1),""),"")</f>
        <v>3.9548022598870095E-2</v>
      </c>
      <c r="J2326" s="34">
        <f>IFERROR(INDEX('Price Data'!N:N,MATCH(TEXT(A2326,"YYYY-MM-DD"),'Price Data'!M:M,0)),"")</f>
        <v>1.19</v>
      </c>
      <c r="K2326" s="10" cm="1">
        <f t="array" ref="K2326">IFERROR(IF(ISNUMBER(J2326),(J2326-INDEX('Price Data'!N:N,MATCH(TEXT(A2326,"YYYY-MM-DD"),'Price Data'!M:M,0)+1))/INDEX('Price Data'!N:N,MATCH(TEXT(A2326,"YYYY-MM-DD"),'Price Data'!M:M,0)+1),""),"")</f>
        <v>-8.3333333333333419E-3</v>
      </c>
      <c r="L2326" s="34">
        <f>IFERROR(INDEX('Price Data'!Q:Q,MATCH(TEXT(A2326,"YYYY-MM-DD"),'Price Data'!P:P,0)),"")</f>
        <v>1.8</v>
      </c>
      <c r="M2326" s="10" cm="1">
        <f t="array" ref="M2326">IFERROR(IF(ISNUMBER(L2326),(L2326-INDEX('Price Data'!Q:Q,MATCH(TEXT(A2326,"YYYY-MM-DD"),'Price Data'!P:P,0)+1))/INDEX('Price Data'!Q:Q,MATCH(TEXT(A2326,"YYYY-MM-DD"),'Price Data'!P:P,0)+1),""),"")</f>
        <v>1.6949152542372895E-2</v>
      </c>
      <c r="N2326" s="34">
        <f>IFERROR(INDEX('Price Data'!T:T,MATCH(TEXT(A2326,"YYYY-MM-DD"),'Price Data'!S:S,0)),"")</f>
        <v>1.83</v>
      </c>
      <c r="O2326" s="10" cm="1">
        <f t="array" ref="O2326">IFERROR(IF(ISNUMBER(N2326),(N2326-INDEX('Price Data'!T:T,MATCH(TEXT(A2326,"YYYY-MM-DD"),'Price Data'!S:S,0)+1))/INDEX('Price Data'!T:T,MATCH(TEXT(A2326,"YYYY-MM-DD"),'Price Data'!S:S,0)+1),""),"")</f>
        <v>4.5714285714285756E-2</v>
      </c>
    </row>
    <row r="2327" spans="1:15" x14ac:dyDescent="0.3">
      <c r="A2327" s="8">
        <v>44146</v>
      </c>
      <c r="B2327" s="34">
        <f>IFERROR(INDEX('Price Data'!B:B,MATCH(TEXT(A2327,"YYYY-MM-DD"),'Price Data'!A:A,0)),"")</f>
        <v>20993</v>
      </c>
      <c r="C2327" s="10" cm="1">
        <f t="array" ref="C2327">IFERROR(IF(ISNUMBER(B2327),(B2327-INDEX('Price Data'!B:B,MATCH(TEXT(A2327,"YYYY-MM-DD"),'Price Data'!A:A,0)+1))/INDEX('Price Data'!B:B,MATCH(TEXT(A2327,"YYYY-MM-DD"),'Price Data'!A:A,0)+1),""),"")</f>
        <v>6.7619413005946668E-3</v>
      </c>
      <c r="D2327" s="34">
        <f>IFERROR(INDEX('Price Data'!E:E,MATCH(TEXT(A2327,"YYYY-MM-DD"),'Price Data'!D:D,0)),"")</f>
        <v>8.1</v>
      </c>
      <c r="E2327" s="10" cm="1">
        <f t="array" ref="E2327">IFERROR(IF(ISNUMBER(D2327),(D2327-INDEX('Price Data'!E:E,MATCH(TEXT(A2327,"YYYY-MM-DD"),'Price Data'!D:D,0)+1))/INDEX('Price Data'!E:E,MATCH(TEXT(A2327,"YYYY-MM-DD"),'Price Data'!D:D,0)+1),""),"")</f>
        <v>-4.9140049140050275E-3</v>
      </c>
      <c r="F2327" s="34">
        <f>IFERROR(INDEX('Price Data'!H:H,MATCH(TEXT(A2327,"YYYY-MM-DD"),'Price Data'!G:G,0)),"")</f>
        <v>113.699997</v>
      </c>
      <c r="G2327" s="10" cm="1">
        <f t="array" ref="G2327">IFERROR(IF(ISNUMBER(F2327),(F2327-INDEX('Price Data'!H:H,MATCH(TEXT(A2327,"YYYY-MM-DD"),'Price Data'!G:G,0)+1))/INDEX('Price Data'!H:H,MATCH(TEXT(A2327,"YYYY-MM-DD"),'Price Data'!G:G,0)+1),""),"")</f>
        <v>1.7620881057268387E-3</v>
      </c>
      <c r="H2327" s="34">
        <f>IFERROR(INDEX('Price Data'!K:K,MATCH(TEXT(A2327,"YYYY-MM-DD"),'Price Data'!J:J,0)),"")</f>
        <v>1.82</v>
      </c>
      <c r="I2327" s="10" cm="1">
        <f t="array" ref="I2327">IFERROR(IF(ISNUMBER(H2327),(H2327-INDEX('Price Data'!K:K,MATCH(TEXT(A2327,"YYYY-MM-DD"),'Price Data'!J:J,0)+1))/INDEX('Price Data'!K:K,MATCH(TEXT(A2327,"YYYY-MM-DD"),'Price Data'!J:J,0)+1),""),"")</f>
        <v>-1.0869565217391313E-2</v>
      </c>
      <c r="J2327" s="34">
        <f>IFERROR(INDEX('Price Data'!N:N,MATCH(TEXT(A2327,"YYYY-MM-DD"),'Price Data'!M:M,0)),"")</f>
        <v>1.2</v>
      </c>
      <c r="K2327" s="10" cm="1">
        <f t="array" ref="K2327">IFERROR(IF(ISNUMBER(J2327),(J2327-INDEX('Price Data'!N:N,MATCH(TEXT(A2327,"YYYY-MM-DD"),'Price Data'!M:M,0)+1))/INDEX('Price Data'!N:N,MATCH(TEXT(A2327,"YYYY-MM-DD"),'Price Data'!M:M,0)+1),""),"")</f>
        <v>8.4033613445378234E-3</v>
      </c>
      <c r="L2327" s="34">
        <f>IFERROR(INDEX('Price Data'!Q:Q,MATCH(TEXT(A2327,"YYYY-MM-DD"),'Price Data'!P:P,0)),"")</f>
        <v>1.77</v>
      </c>
      <c r="M2327" s="10" cm="1">
        <f t="array" ref="M2327">IFERROR(IF(ISNUMBER(L2327),(L2327-INDEX('Price Data'!Q:Q,MATCH(TEXT(A2327,"YYYY-MM-DD"),'Price Data'!P:P,0)+1))/INDEX('Price Data'!Q:Q,MATCH(TEXT(A2327,"YYYY-MM-DD"),'Price Data'!P:P,0)+1),""),"")</f>
        <v>-1.666666666666668E-2</v>
      </c>
      <c r="N2327" s="34">
        <f>IFERROR(INDEX('Price Data'!T:T,MATCH(TEXT(A2327,"YYYY-MM-DD"),'Price Data'!S:S,0)),"")</f>
        <v>1.91</v>
      </c>
      <c r="O2327" s="10" cm="1">
        <f t="array" ref="O2327">IFERROR(IF(ISNUMBER(N2327),(N2327-INDEX('Price Data'!T:T,MATCH(TEXT(A2327,"YYYY-MM-DD"),'Price Data'!S:S,0)+1))/INDEX('Price Data'!T:T,MATCH(TEXT(A2327,"YYYY-MM-DD"),'Price Data'!S:S,0)+1),""),"")</f>
        <v>4.3715846994535436E-2</v>
      </c>
    </row>
    <row r="2328" spans="1:15" x14ac:dyDescent="0.3">
      <c r="A2328" s="8">
        <v>44147</v>
      </c>
      <c r="B2328" s="34">
        <f>IFERROR(INDEX('Price Data'!B:B,MATCH(TEXT(A2328,"YYYY-MM-DD"),'Price Data'!A:A,0)),"")</f>
        <v>20818</v>
      </c>
      <c r="C2328" s="10" cm="1">
        <f t="array" ref="C2328">IFERROR(IF(ISNUMBER(B2328),(B2328-INDEX('Price Data'!B:B,MATCH(TEXT(A2328,"YYYY-MM-DD"),'Price Data'!A:A,0)+1))/INDEX('Price Data'!B:B,MATCH(TEXT(A2328,"YYYY-MM-DD"),'Price Data'!A:A,0)+1),""),"")</f>
        <v>-8.3361120373457824E-3</v>
      </c>
      <c r="D2328" s="34">
        <f>IFERROR(INDEX('Price Data'!E:E,MATCH(TEXT(A2328,"YYYY-MM-DD"),'Price Data'!D:D,0)),"")</f>
        <v>7.99</v>
      </c>
      <c r="E2328" s="10" cm="1">
        <f t="array" ref="E2328">IFERROR(IF(ISNUMBER(D2328),(D2328-INDEX('Price Data'!E:E,MATCH(TEXT(A2328,"YYYY-MM-DD"),'Price Data'!D:D,0)+1))/INDEX('Price Data'!E:E,MATCH(TEXT(A2328,"YYYY-MM-DD"),'Price Data'!D:D,0)+1),""),"")</f>
        <v>-1.3580246913580177E-2</v>
      </c>
      <c r="F2328" s="34">
        <f>IFERROR(INDEX('Price Data'!H:H,MATCH(TEXT(A2328,"YYYY-MM-DD"),'Price Data'!G:G,0)),"")</f>
        <v>114</v>
      </c>
      <c r="G2328" s="10" cm="1">
        <f t="array" ref="G2328">IFERROR(IF(ISNUMBER(F2328),(F2328-INDEX('Price Data'!H:H,MATCH(TEXT(A2328,"YYYY-MM-DD"),'Price Data'!G:G,0)+1))/INDEX('Price Data'!H:H,MATCH(TEXT(A2328,"YYYY-MM-DD"),'Price Data'!G:G,0)+1),""),"")</f>
        <v>2.6385488822836451E-3</v>
      </c>
      <c r="H2328" s="34">
        <f>IFERROR(INDEX('Price Data'!K:K,MATCH(TEXT(A2328,"YYYY-MM-DD"),'Price Data'!J:J,0)),"")</f>
        <v>1.8</v>
      </c>
      <c r="I2328" s="10" cm="1">
        <f t="array" ref="I2328">IFERROR(IF(ISNUMBER(H2328),(H2328-INDEX('Price Data'!K:K,MATCH(TEXT(A2328,"YYYY-MM-DD"),'Price Data'!J:J,0)+1))/INDEX('Price Data'!K:K,MATCH(TEXT(A2328,"YYYY-MM-DD"),'Price Data'!J:J,0)+1),""),"")</f>
        <v>-1.0989010989010999E-2</v>
      </c>
      <c r="J2328" s="34">
        <f>IFERROR(INDEX('Price Data'!N:N,MATCH(TEXT(A2328,"YYYY-MM-DD"),'Price Data'!M:M,0)),"")</f>
        <v>1.19</v>
      </c>
      <c r="K2328" s="10" cm="1">
        <f t="array" ref="K2328">IFERROR(IF(ISNUMBER(J2328),(J2328-INDEX('Price Data'!N:N,MATCH(TEXT(A2328,"YYYY-MM-DD"),'Price Data'!M:M,0)+1))/INDEX('Price Data'!N:N,MATCH(TEXT(A2328,"YYYY-MM-DD"),'Price Data'!M:M,0)+1),""),"")</f>
        <v>-8.3333333333333419E-3</v>
      </c>
      <c r="L2328" s="34">
        <f>IFERROR(INDEX('Price Data'!Q:Q,MATCH(TEXT(A2328,"YYYY-MM-DD"),'Price Data'!P:P,0)),"")</f>
        <v>1.79</v>
      </c>
      <c r="M2328" s="10" cm="1">
        <f t="array" ref="M2328">IFERROR(IF(ISNUMBER(L2328),(L2328-INDEX('Price Data'!Q:Q,MATCH(TEXT(A2328,"YYYY-MM-DD"),'Price Data'!P:P,0)+1))/INDEX('Price Data'!Q:Q,MATCH(TEXT(A2328,"YYYY-MM-DD"),'Price Data'!P:P,0)+1),""),"")</f>
        <v>1.1299435028248598E-2</v>
      </c>
      <c r="N2328" s="34">
        <f>IFERROR(INDEX('Price Data'!T:T,MATCH(TEXT(A2328,"YYYY-MM-DD"),'Price Data'!S:S,0)),"")</f>
        <v>1.9</v>
      </c>
      <c r="O2328" s="10" cm="1">
        <f t="array" ref="O2328">IFERROR(IF(ISNUMBER(N2328),(N2328-INDEX('Price Data'!T:T,MATCH(TEXT(A2328,"YYYY-MM-DD"),'Price Data'!S:S,0)+1))/INDEX('Price Data'!T:T,MATCH(TEXT(A2328,"YYYY-MM-DD"),'Price Data'!S:S,0)+1),""),"")</f>
        <v>-5.2356020942408424E-3</v>
      </c>
    </row>
    <row r="2329" spans="1:15" x14ac:dyDescent="0.3">
      <c r="A2329" s="8">
        <v>44148</v>
      </c>
      <c r="B2329" s="34">
        <f>IFERROR(INDEX('Price Data'!B:B,MATCH(TEXT(A2329,"YYYY-MM-DD"),'Price Data'!A:A,0)),"")</f>
        <v>20904</v>
      </c>
      <c r="C2329" s="10" cm="1">
        <f t="array" ref="C2329">IFERROR(IF(ISNUMBER(B2329),(B2329-INDEX('Price Data'!B:B,MATCH(TEXT(A2329,"YYYY-MM-DD"),'Price Data'!A:A,0)+1))/INDEX('Price Data'!B:B,MATCH(TEXT(A2329,"YYYY-MM-DD"),'Price Data'!A:A,0)+1),""),"")</f>
        <v>4.1310404457680855E-3</v>
      </c>
      <c r="D2329" s="34">
        <f>IFERROR(INDEX('Price Data'!E:E,MATCH(TEXT(A2329,"YYYY-MM-DD"),'Price Data'!D:D,0)),"")</f>
        <v>8.11</v>
      </c>
      <c r="E2329" s="10" cm="1">
        <f t="array" ref="E2329">IFERROR(IF(ISNUMBER(D2329),(D2329-INDEX('Price Data'!E:E,MATCH(TEXT(A2329,"YYYY-MM-DD"),'Price Data'!D:D,0)+1))/INDEX('Price Data'!E:E,MATCH(TEXT(A2329,"YYYY-MM-DD"),'Price Data'!D:D,0)+1),""),"")</f>
        <v>1.5018773466833444E-2</v>
      </c>
      <c r="F2329" s="34">
        <f>IFERROR(INDEX('Price Data'!H:H,MATCH(TEXT(A2329,"YYYY-MM-DD"),'Price Data'!G:G,0)),"")</f>
        <v>115.599998</v>
      </c>
      <c r="G2329" s="10" cm="1">
        <f t="array" ref="G2329">IFERROR(IF(ISNUMBER(F2329),(F2329-INDEX('Price Data'!H:H,MATCH(TEXT(A2329,"YYYY-MM-DD"),'Price Data'!G:G,0)+1))/INDEX('Price Data'!H:H,MATCH(TEXT(A2329,"YYYY-MM-DD"),'Price Data'!G:G,0)+1),""),"")</f>
        <v>1.4035070175438591E-2</v>
      </c>
      <c r="H2329" s="34">
        <f>IFERROR(INDEX('Price Data'!K:K,MATCH(TEXT(A2329,"YYYY-MM-DD"),'Price Data'!J:J,0)),"")</f>
        <v>1.82</v>
      </c>
      <c r="I2329" s="10" cm="1">
        <f t="array" ref="I2329">IFERROR(IF(ISNUMBER(H2329),(H2329-INDEX('Price Data'!K:K,MATCH(TEXT(A2329,"YYYY-MM-DD"),'Price Data'!J:J,0)+1))/INDEX('Price Data'!K:K,MATCH(TEXT(A2329,"YYYY-MM-DD"),'Price Data'!J:J,0)+1),""),"")</f>
        <v>1.111111111111112E-2</v>
      </c>
      <c r="J2329" s="34">
        <f>IFERROR(INDEX('Price Data'!N:N,MATCH(TEXT(A2329,"YYYY-MM-DD"),'Price Data'!M:M,0)),"")</f>
        <v>1.24</v>
      </c>
      <c r="K2329" s="10" cm="1">
        <f t="array" ref="K2329">IFERROR(IF(ISNUMBER(J2329),(J2329-INDEX('Price Data'!N:N,MATCH(TEXT(A2329,"YYYY-MM-DD"),'Price Data'!M:M,0)+1))/INDEX('Price Data'!N:N,MATCH(TEXT(A2329,"YYYY-MM-DD"),'Price Data'!M:M,0)+1),""),"")</f>
        <v>4.2016806722689114E-2</v>
      </c>
      <c r="L2329" s="34">
        <f>IFERROR(INDEX('Price Data'!Q:Q,MATCH(TEXT(A2329,"YYYY-MM-DD"),'Price Data'!P:P,0)),"")</f>
        <v>1.79</v>
      </c>
      <c r="M2329" s="10" cm="1">
        <f t="array" ref="M2329">IFERROR(IF(ISNUMBER(L2329),(L2329-INDEX('Price Data'!Q:Q,MATCH(TEXT(A2329,"YYYY-MM-DD"),'Price Data'!P:P,0)+1))/INDEX('Price Data'!Q:Q,MATCH(TEXT(A2329,"YYYY-MM-DD"),'Price Data'!P:P,0)+1),""),"")</f>
        <v>0</v>
      </c>
      <c r="N2329" s="34">
        <f>IFERROR(INDEX('Price Data'!T:T,MATCH(TEXT(A2329,"YYYY-MM-DD"),'Price Data'!S:S,0)),"")</f>
        <v>1.9</v>
      </c>
      <c r="O2329" s="10" cm="1">
        <f t="array" ref="O2329">IFERROR(IF(ISNUMBER(N2329),(N2329-INDEX('Price Data'!T:T,MATCH(TEXT(A2329,"YYYY-MM-DD"),'Price Data'!S:S,0)+1))/INDEX('Price Data'!T:T,MATCH(TEXT(A2329,"YYYY-MM-DD"),'Price Data'!S:S,0)+1),""),"")</f>
        <v>0</v>
      </c>
    </row>
    <row r="2330" spans="1:15" x14ac:dyDescent="0.3">
      <c r="A2330" s="8">
        <v>44149</v>
      </c>
      <c r="B2330" s="34" t="str">
        <f>IFERROR(INDEX('Price Data'!B:B,MATCH(TEXT(A2330,"YYYY-MM-DD"),'Price Data'!A:A,0)),"")</f>
        <v/>
      </c>
      <c r="C2330" s="10" t="str" cm="1">
        <f t="array" ref="C2330">IFERROR(IF(ISNUMBER(B2330),(B2330-INDEX('Price Data'!B:B,MATCH(TEXT(A2330,"YYYY-MM-DD"),'Price Data'!A:A,0)+1))/INDEX('Price Data'!B:B,MATCH(TEXT(A2330,"YYYY-MM-DD"),'Price Data'!A:A,0)+1),""),"")</f>
        <v/>
      </c>
      <c r="D2330" s="34" t="str">
        <f>IFERROR(INDEX('Price Data'!E:E,MATCH(TEXT(A2330,"YYYY-MM-DD"),'Price Data'!D:D,0)),"")</f>
        <v/>
      </c>
      <c r="E2330" s="10" t="str" cm="1">
        <f t="array" ref="E2330">IFERROR(IF(ISNUMBER(D2330),(D2330-INDEX('Price Data'!E:E,MATCH(TEXT(A2330,"YYYY-MM-DD"),'Price Data'!D:D,0)+1))/INDEX('Price Data'!E:E,MATCH(TEXT(A2330,"YYYY-MM-DD"),'Price Data'!D:D,0)+1),""),"")</f>
        <v/>
      </c>
      <c r="F2330" s="34" t="str">
        <f>IFERROR(INDEX('Price Data'!H:H,MATCH(TEXT(A2330,"YYYY-MM-DD"),'Price Data'!G:G,0)),"")</f>
        <v/>
      </c>
      <c r="G2330" s="10" t="str" cm="1">
        <f t="array" ref="G2330">IFERROR(IF(ISNUMBER(F2330),(F2330-INDEX('Price Data'!H:H,MATCH(TEXT(A2330,"YYYY-MM-DD"),'Price Data'!G:G,0)+1))/INDEX('Price Data'!H:H,MATCH(TEXT(A2330,"YYYY-MM-DD"),'Price Data'!G:G,0)+1),""),"")</f>
        <v/>
      </c>
      <c r="H2330" s="34" t="str">
        <f>IFERROR(INDEX('Price Data'!K:K,MATCH(TEXT(A2330,"YYYY-MM-DD"),'Price Data'!J:J,0)),"")</f>
        <v/>
      </c>
      <c r="I2330" s="10" t="str" cm="1">
        <f t="array" ref="I2330">IFERROR(IF(ISNUMBER(H2330),(H2330-INDEX('Price Data'!K:K,MATCH(TEXT(A2330,"YYYY-MM-DD"),'Price Data'!J:J,0)+1))/INDEX('Price Data'!K:K,MATCH(TEXT(A2330,"YYYY-MM-DD"),'Price Data'!J:J,0)+1),""),"")</f>
        <v/>
      </c>
      <c r="J2330" s="34" t="str">
        <f>IFERROR(INDEX('Price Data'!N:N,MATCH(TEXT(A2330,"YYYY-MM-DD"),'Price Data'!M:M,0)),"")</f>
        <v/>
      </c>
      <c r="K2330" s="10" t="str" cm="1">
        <f t="array" ref="K2330">IFERROR(IF(ISNUMBER(J2330),(J2330-INDEX('Price Data'!N:N,MATCH(TEXT(A2330,"YYYY-MM-DD"),'Price Data'!M:M,0)+1))/INDEX('Price Data'!N:N,MATCH(TEXT(A2330,"YYYY-MM-DD"),'Price Data'!M:M,0)+1),""),"")</f>
        <v/>
      </c>
      <c r="L2330" s="34" t="str">
        <f>IFERROR(INDEX('Price Data'!Q:Q,MATCH(TEXT(A2330,"YYYY-MM-DD"),'Price Data'!P:P,0)),"")</f>
        <v/>
      </c>
      <c r="M2330" s="10" t="str" cm="1">
        <f t="array" ref="M2330">IFERROR(IF(ISNUMBER(L2330),(L2330-INDEX('Price Data'!Q:Q,MATCH(TEXT(A2330,"YYYY-MM-DD"),'Price Data'!P:P,0)+1))/INDEX('Price Data'!Q:Q,MATCH(TEXT(A2330,"YYYY-MM-DD"),'Price Data'!P:P,0)+1),""),"")</f>
        <v/>
      </c>
      <c r="N2330" s="34" t="str">
        <f>IFERROR(INDEX('Price Data'!T:T,MATCH(TEXT(A2330,"YYYY-MM-DD"),'Price Data'!S:S,0)),"")</f>
        <v/>
      </c>
      <c r="O2330" s="10" t="str" cm="1">
        <f t="array" ref="O2330">IFERROR(IF(ISNUMBER(N2330),(N2330-INDEX('Price Data'!T:T,MATCH(TEXT(A2330,"YYYY-MM-DD"),'Price Data'!S:S,0)+1))/INDEX('Price Data'!T:T,MATCH(TEXT(A2330,"YYYY-MM-DD"),'Price Data'!S:S,0)+1),""),"")</f>
        <v/>
      </c>
    </row>
    <row r="2331" spans="1:15" x14ac:dyDescent="0.3">
      <c r="A2331" s="8">
        <v>44150</v>
      </c>
      <c r="B2331" s="34" t="str">
        <f>IFERROR(INDEX('Price Data'!B:B,MATCH(TEXT(A2331,"YYYY-MM-DD"),'Price Data'!A:A,0)),"")</f>
        <v/>
      </c>
      <c r="C2331" s="10" t="str" cm="1">
        <f t="array" ref="C2331">IFERROR(IF(ISNUMBER(B2331),(B2331-INDEX('Price Data'!B:B,MATCH(TEXT(A2331,"YYYY-MM-DD"),'Price Data'!A:A,0)+1))/INDEX('Price Data'!B:B,MATCH(TEXT(A2331,"YYYY-MM-DD"),'Price Data'!A:A,0)+1),""),"")</f>
        <v/>
      </c>
      <c r="D2331" s="34" t="str">
        <f>IFERROR(INDEX('Price Data'!E:E,MATCH(TEXT(A2331,"YYYY-MM-DD"),'Price Data'!D:D,0)),"")</f>
        <v/>
      </c>
      <c r="E2331" s="10" t="str" cm="1">
        <f t="array" ref="E2331">IFERROR(IF(ISNUMBER(D2331),(D2331-INDEX('Price Data'!E:E,MATCH(TEXT(A2331,"YYYY-MM-DD"),'Price Data'!D:D,0)+1))/INDEX('Price Data'!E:E,MATCH(TEXT(A2331,"YYYY-MM-DD"),'Price Data'!D:D,0)+1),""),"")</f>
        <v/>
      </c>
      <c r="F2331" s="34" t="str">
        <f>IFERROR(INDEX('Price Data'!H:H,MATCH(TEXT(A2331,"YYYY-MM-DD"),'Price Data'!G:G,0)),"")</f>
        <v/>
      </c>
      <c r="G2331" s="10" t="str" cm="1">
        <f t="array" ref="G2331">IFERROR(IF(ISNUMBER(F2331),(F2331-INDEX('Price Data'!H:H,MATCH(TEXT(A2331,"YYYY-MM-DD"),'Price Data'!G:G,0)+1))/INDEX('Price Data'!H:H,MATCH(TEXT(A2331,"YYYY-MM-DD"),'Price Data'!G:G,0)+1),""),"")</f>
        <v/>
      </c>
      <c r="H2331" s="34" t="str">
        <f>IFERROR(INDEX('Price Data'!K:K,MATCH(TEXT(A2331,"YYYY-MM-DD"),'Price Data'!J:J,0)),"")</f>
        <v/>
      </c>
      <c r="I2331" s="10" t="str" cm="1">
        <f t="array" ref="I2331">IFERROR(IF(ISNUMBER(H2331),(H2331-INDEX('Price Data'!K:K,MATCH(TEXT(A2331,"YYYY-MM-DD"),'Price Data'!J:J,0)+1))/INDEX('Price Data'!K:K,MATCH(TEXT(A2331,"YYYY-MM-DD"),'Price Data'!J:J,0)+1),""),"")</f>
        <v/>
      </c>
      <c r="J2331" s="34" t="str">
        <f>IFERROR(INDEX('Price Data'!N:N,MATCH(TEXT(A2331,"YYYY-MM-DD"),'Price Data'!M:M,0)),"")</f>
        <v/>
      </c>
      <c r="K2331" s="10" t="str" cm="1">
        <f t="array" ref="K2331">IFERROR(IF(ISNUMBER(J2331),(J2331-INDEX('Price Data'!N:N,MATCH(TEXT(A2331,"YYYY-MM-DD"),'Price Data'!M:M,0)+1))/INDEX('Price Data'!N:N,MATCH(TEXT(A2331,"YYYY-MM-DD"),'Price Data'!M:M,0)+1),""),"")</f>
        <v/>
      </c>
      <c r="L2331" s="34" t="str">
        <f>IFERROR(INDEX('Price Data'!Q:Q,MATCH(TEXT(A2331,"YYYY-MM-DD"),'Price Data'!P:P,0)),"")</f>
        <v/>
      </c>
      <c r="M2331" s="10" t="str" cm="1">
        <f t="array" ref="M2331">IFERROR(IF(ISNUMBER(L2331),(L2331-INDEX('Price Data'!Q:Q,MATCH(TEXT(A2331,"YYYY-MM-DD"),'Price Data'!P:P,0)+1))/INDEX('Price Data'!Q:Q,MATCH(TEXT(A2331,"YYYY-MM-DD"),'Price Data'!P:P,0)+1),""),"")</f>
        <v/>
      </c>
      <c r="N2331" s="34" t="str">
        <f>IFERROR(INDEX('Price Data'!T:T,MATCH(TEXT(A2331,"YYYY-MM-DD"),'Price Data'!S:S,0)),"")</f>
        <v/>
      </c>
      <c r="O2331" s="10" t="str" cm="1">
        <f t="array" ref="O2331">IFERROR(IF(ISNUMBER(N2331),(N2331-INDEX('Price Data'!T:T,MATCH(TEXT(A2331,"YYYY-MM-DD"),'Price Data'!S:S,0)+1))/INDEX('Price Data'!T:T,MATCH(TEXT(A2331,"YYYY-MM-DD"),'Price Data'!S:S,0)+1),""),"")</f>
        <v/>
      </c>
    </row>
    <row r="2332" spans="1:15" x14ac:dyDescent="0.3">
      <c r="A2332" s="8">
        <v>44151</v>
      </c>
      <c r="B2332" s="34">
        <f>IFERROR(INDEX('Price Data'!B:B,MATCH(TEXT(A2332,"YYYY-MM-DD"),'Price Data'!A:A,0)),"")</f>
        <v>21317</v>
      </c>
      <c r="C2332" s="10" cm="1">
        <f t="array" ref="C2332">IFERROR(IF(ISNUMBER(B2332),(B2332-INDEX('Price Data'!B:B,MATCH(TEXT(A2332,"YYYY-MM-DD"),'Price Data'!A:A,0)+1))/INDEX('Price Data'!B:B,MATCH(TEXT(A2332,"YYYY-MM-DD"),'Price Data'!A:A,0)+1),""),"")</f>
        <v>1.9756984309223114E-2</v>
      </c>
      <c r="D2332" s="34">
        <f>IFERROR(INDEX('Price Data'!E:E,MATCH(TEXT(A2332,"YYYY-MM-DD"),'Price Data'!D:D,0)),"")</f>
        <v>8.3000000000000007</v>
      </c>
      <c r="E2332" s="10" cm="1">
        <f t="array" ref="E2332">IFERROR(IF(ISNUMBER(D2332),(D2332-INDEX('Price Data'!E:E,MATCH(TEXT(A2332,"YYYY-MM-DD"),'Price Data'!D:D,0)+1))/INDEX('Price Data'!E:E,MATCH(TEXT(A2332,"YYYY-MM-DD"),'Price Data'!D:D,0)+1),""),"")</f>
        <v>2.342786683107291E-2</v>
      </c>
      <c r="F2332" s="34">
        <f>IFERROR(INDEX('Price Data'!H:H,MATCH(TEXT(A2332,"YYYY-MM-DD"),'Price Data'!G:G,0)),"")</f>
        <v>119.599998</v>
      </c>
      <c r="G2332" s="10" cm="1">
        <f t="array" ref="G2332">IFERROR(IF(ISNUMBER(F2332),(F2332-INDEX('Price Data'!H:H,MATCH(TEXT(A2332,"YYYY-MM-DD"),'Price Data'!G:G,0)+1))/INDEX('Price Data'!H:H,MATCH(TEXT(A2332,"YYYY-MM-DD"),'Price Data'!G:G,0)+1),""),"")</f>
        <v>3.460207672321932E-2</v>
      </c>
      <c r="H2332" s="34">
        <f>IFERROR(INDEX('Price Data'!K:K,MATCH(TEXT(A2332,"YYYY-MM-DD"),'Price Data'!J:J,0)),"")</f>
        <v>1.84</v>
      </c>
      <c r="I2332" s="10" cm="1">
        <f t="array" ref="I2332">IFERROR(IF(ISNUMBER(H2332),(H2332-INDEX('Price Data'!K:K,MATCH(TEXT(A2332,"YYYY-MM-DD"),'Price Data'!J:J,0)+1))/INDEX('Price Data'!K:K,MATCH(TEXT(A2332,"YYYY-MM-DD"),'Price Data'!J:J,0)+1),""),"")</f>
        <v>1.0989010989010999E-2</v>
      </c>
      <c r="J2332" s="34">
        <f>IFERROR(INDEX('Price Data'!N:N,MATCH(TEXT(A2332,"YYYY-MM-DD"),'Price Data'!M:M,0)),"")</f>
        <v>1.32</v>
      </c>
      <c r="K2332" s="10" cm="1">
        <f t="array" ref="K2332">IFERROR(IF(ISNUMBER(J2332),(J2332-INDEX('Price Data'!N:N,MATCH(TEXT(A2332,"YYYY-MM-DD"),'Price Data'!M:M,0)+1))/INDEX('Price Data'!N:N,MATCH(TEXT(A2332,"YYYY-MM-DD"),'Price Data'!M:M,0)+1),""),"")</f>
        <v>6.4516129032258118E-2</v>
      </c>
      <c r="L2332" s="34">
        <f>IFERROR(INDEX('Price Data'!Q:Q,MATCH(TEXT(A2332,"YYYY-MM-DD"),'Price Data'!P:P,0)),"")</f>
        <v>1.82</v>
      </c>
      <c r="M2332" s="10" cm="1">
        <f t="array" ref="M2332">IFERROR(IF(ISNUMBER(L2332),(L2332-INDEX('Price Data'!Q:Q,MATCH(TEXT(A2332,"YYYY-MM-DD"),'Price Data'!P:P,0)+1))/INDEX('Price Data'!Q:Q,MATCH(TEXT(A2332,"YYYY-MM-DD"),'Price Data'!P:P,0)+1),""),"")</f>
        <v>1.6759776536312863E-2</v>
      </c>
      <c r="N2332" s="34">
        <f>IFERROR(INDEX('Price Data'!T:T,MATCH(TEXT(A2332,"YYYY-MM-DD"),'Price Data'!S:S,0)),"")</f>
        <v>1.99</v>
      </c>
      <c r="O2332" s="10" cm="1">
        <f t="array" ref="O2332">IFERROR(IF(ISNUMBER(N2332),(N2332-INDEX('Price Data'!T:T,MATCH(TEXT(A2332,"YYYY-MM-DD"),'Price Data'!S:S,0)+1))/INDEX('Price Data'!T:T,MATCH(TEXT(A2332,"YYYY-MM-DD"),'Price Data'!S:S,0)+1),""),"")</f>
        <v>4.7368421052631622E-2</v>
      </c>
    </row>
    <row r="2333" spans="1:15" x14ac:dyDescent="0.3">
      <c r="A2333" s="8">
        <v>44152</v>
      </c>
      <c r="B2333" s="34">
        <f>IFERROR(INDEX('Price Data'!B:B,MATCH(TEXT(A2333,"YYYY-MM-DD"),'Price Data'!A:A,0)),"")</f>
        <v>21435</v>
      </c>
      <c r="C2333" s="10" cm="1">
        <f t="array" ref="C2333">IFERROR(IF(ISNUMBER(B2333),(B2333-INDEX('Price Data'!B:B,MATCH(TEXT(A2333,"YYYY-MM-DD"),'Price Data'!A:A,0)+1))/INDEX('Price Data'!B:B,MATCH(TEXT(A2333,"YYYY-MM-DD"),'Price Data'!A:A,0)+1),""),"")</f>
        <v>5.5354881080827509E-3</v>
      </c>
      <c r="D2333" s="34">
        <f>IFERROR(INDEX('Price Data'!E:E,MATCH(TEXT(A2333,"YYYY-MM-DD"),'Price Data'!D:D,0)),"")</f>
        <v>8.43</v>
      </c>
      <c r="E2333" s="10" cm="1">
        <f t="array" ref="E2333">IFERROR(IF(ISNUMBER(D2333),(D2333-INDEX('Price Data'!E:E,MATCH(TEXT(A2333,"YYYY-MM-DD"),'Price Data'!D:D,0)+1))/INDEX('Price Data'!E:E,MATCH(TEXT(A2333,"YYYY-MM-DD"),'Price Data'!D:D,0)+1),""),"")</f>
        <v>1.5662650602409518E-2</v>
      </c>
      <c r="F2333" s="34">
        <f>IFERROR(INDEX('Price Data'!H:H,MATCH(TEXT(A2333,"YYYY-MM-DD"),'Price Data'!G:G,0)),"")</f>
        <v>122.5</v>
      </c>
      <c r="G2333" s="10" cm="1">
        <f t="array" ref="G2333">IFERROR(IF(ISNUMBER(F2333),(F2333-INDEX('Price Data'!H:H,MATCH(TEXT(A2333,"YYYY-MM-DD"),'Price Data'!G:G,0)+1))/INDEX('Price Data'!H:H,MATCH(TEXT(A2333,"YYYY-MM-DD"),'Price Data'!G:G,0)+1),""),"")</f>
        <v>2.4247508766680755E-2</v>
      </c>
      <c r="H2333" s="34">
        <f>IFERROR(INDEX('Price Data'!K:K,MATCH(TEXT(A2333,"YYYY-MM-DD"),'Price Data'!J:J,0)),"")</f>
        <v>1.85</v>
      </c>
      <c r="I2333" s="10" cm="1">
        <f t="array" ref="I2333">IFERROR(IF(ISNUMBER(H2333),(H2333-INDEX('Price Data'!K:K,MATCH(TEXT(A2333,"YYYY-MM-DD"),'Price Data'!J:J,0)+1))/INDEX('Price Data'!K:K,MATCH(TEXT(A2333,"YYYY-MM-DD"),'Price Data'!J:J,0)+1),""),"")</f>
        <v>5.4347826086956564E-3</v>
      </c>
      <c r="J2333" s="34">
        <f>IFERROR(INDEX('Price Data'!N:N,MATCH(TEXT(A2333,"YYYY-MM-DD"),'Price Data'!M:M,0)),"")</f>
        <v>1.34</v>
      </c>
      <c r="K2333" s="10" cm="1">
        <f t="array" ref="K2333">IFERROR(IF(ISNUMBER(J2333),(J2333-INDEX('Price Data'!N:N,MATCH(TEXT(A2333,"YYYY-MM-DD"),'Price Data'!M:M,0)+1))/INDEX('Price Data'!N:N,MATCH(TEXT(A2333,"YYYY-MM-DD"),'Price Data'!M:M,0)+1),""),"")</f>
        <v>1.5151515151515164E-2</v>
      </c>
      <c r="L2333" s="34">
        <f>IFERROR(INDEX('Price Data'!Q:Q,MATCH(TEXT(A2333,"YYYY-MM-DD"),'Price Data'!P:P,0)),"")</f>
        <v>1.87</v>
      </c>
      <c r="M2333" s="10" cm="1">
        <f t="array" ref="M2333">IFERROR(IF(ISNUMBER(L2333),(L2333-INDEX('Price Data'!Q:Q,MATCH(TEXT(A2333,"YYYY-MM-DD"),'Price Data'!P:P,0)+1))/INDEX('Price Data'!Q:Q,MATCH(TEXT(A2333,"YYYY-MM-DD"),'Price Data'!P:P,0)+1),""),"")</f>
        <v>2.7472527472527496E-2</v>
      </c>
      <c r="N2333" s="34">
        <f>IFERROR(INDEX('Price Data'!T:T,MATCH(TEXT(A2333,"YYYY-MM-DD"),'Price Data'!S:S,0)),"")</f>
        <v>2.02</v>
      </c>
      <c r="O2333" s="10" cm="1">
        <f t="array" ref="O2333">IFERROR(IF(ISNUMBER(N2333),(N2333-INDEX('Price Data'!T:T,MATCH(TEXT(A2333,"YYYY-MM-DD"),'Price Data'!S:S,0)+1))/INDEX('Price Data'!T:T,MATCH(TEXT(A2333,"YYYY-MM-DD"),'Price Data'!S:S,0)+1),""),"")</f>
        <v>1.5075376884422124E-2</v>
      </c>
    </row>
    <row r="2334" spans="1:15" x14ac:dyDescent="0.3">
      <c r="A2334" s="8">
        <v>44153</v>
      </c>
      <c r="B2334" s="34">
        <f>IFERROR(INDEX('Price Data'!B:B,MATCH(TEXT(A2334,"YYYY-MM-DD"),'Price Data'!A:A,0)),"")</f>
        <v>21623</v>
      </c>
      <c r="C2334" s="10" cm="1">
        <f t="array" ref="C2334">IFERROR(IF(ISNUMBER(B2334),(B2334-INDEX('Price Data'!B:B,MATCH(TEXT(A2334,"YYYY-MM-DD"),'Price Data'!A:A,0)+1))/INDEX('Price Data'!B:B,MATCH(TEXT(A2334,"YYYY-MM-DD"),'Price Data'!A:A,0)+1),""),"")</f>
        <v>8.7707021226965248E-3</v>
      </c>
      <c r="D2334" s="34">
        <f>IFERROR(INDEX('Price Data'!E:E,MATCH(TEXT(A2334,"YYYY-MM-DD"),'Price Data'!D:D,0)),"")</f>
        <v>8.51</v>
      </c>
      <c r="E2334" s="10" cm="1">
        <f t="array" ref="E2334">IFERROR(IF(ISNUMBER(D2334),(D2334-INDEX('Price Data'!E:E,MATCH(TEXT(A2334,"YYYY-MM-DD"),'Price Data'!D:D,0)+1))/INDEX('Price Data'!E:E,MATCH(TEXT(A2334,"YYYY-MM-DD"),'Price Data'!D:D,0)+1),""),"")</f>
        <v>9.4899169632265811E-3</v>
      </c>
      <c r="F2334" s="34">
        <f>IFERROR(INDEX('Price Data'!H:H,MATCH(TEXT(A2334,"YYYY-MM-DD"),'Price Data'!G:G,0)),"")</f>
        <v>123.5</v>
      </c>
      <c r="G2334" s="10" cm="1">
        <f t="array" ref="G2334">IFERROR(IF(ISNUMBER(F2334),(F2334-INDEX('Price Data'!H:H,MATCH(TEXT(A2334,"YYYY-MM-DD"),'Price Data'!G:G,0)+1))/INDEX('Price Data'!H:H,MATCH(TEXT(A2334,"YYYY-MM-DD"),'Price Data'!G:G,0)+1),""),"")</f>
        <v>8.1632653061224497E-3</v>
      </c>
      <c r="H2334" s="34">
        <f>IFERROR(INDEX('Price Data'!K:K,MATCH(TEXT(A2334,"YYYY-MM-DD"),'Price Data'!J:J,0)),"")</f>
        <v>1.87</v>
      </c>
      <c r="I2334" s="10" cm="1">
        <f t="array" ref="I2334">IFERROR(IF(ISNUMBER(H2334),(H2334-INDEX('Price Data'!K:K,MATCH(TEXT(A2334,"YYYY-MM-DD"),'Price Data'!J:J,0)+1))/INDEX('Price Data'!K:K,MATCH(TEXT(A2334,"YYYY-MM-DD"),'Price Data'!J:J,0)+1),""),"")</f>
        <v>1.081081081081082E-2</v>
      </c>
      <c r="J2334" s="34">
        <f>IFERROR(INDEX('Price Data'!N:N,MATCH(TEXT(A2334,"YYYY-MM-DD"),'Price Data'!M:M,0)),"")</f>
        <v>1.42</v>
      </c>
      <c r="K2334" s="10" cm="1">
        <f t="array" ref="K2334">IFERROR(IF(ISNUMBER(J2334),(J2334-INDEX('Price Data'!N:N,MATCH(TEXT(A2334,"YYYY-MM-DD"),'Price Data'!M:M,0)+1))/INDEX('Price Data'!N:N,MATCH(TEXT(A2334,"YYYY-MM-DD"),'Price Data'!M:M,0)+1),""),"")</f>
        <v>5.9701492537313314E-2</v>
      </c>
      <c r="L2334" s="34">
        <f>IFERROR(INDEX('Price Data'!Q:Q,MATCH(TEXT(A2334,"YYYY-MM-DD"),'Price Data'!P:P,0)),"")</f>
        <v>1.89</v>
      </c>
      <c r="M2334" s="10" cm="1">
        <f t="array" ref="M2334">IFERROR(IF(ISNUMBER(L2334),(L2334-INDEX('Price Data'!Q:Q,MATCH(TEXT(A2334,"YYYY-MM-DD"),'Price Data'!P:P,0)+1))/INDEX('Price Data'!Q:Q,MATCH(TEXT(A2334,"YYYY-MM-DD"),'Price Data'!P:P,0)+1),""),"")</f>
        <v>1.0695187165775291E-2</v>
      </c>
      <c r="N2334" s="34">
        <f>IFERROR(INDEX('Price Data'!T:T,MATCH(TEXT(A2334,"YYYY-MM-DD"),'Price Data'!S:S,0)),"")</f>
        <v>2.06</v>
      </c>
      <c r="O2334" s="10" cm="1">
        <f t="array" ref="O2334">IFERROR(IF(ISNUMBER(N2334),(N2334-INDEX('Price Data'!T:T,MATCH(TEXT(A2334,"YYYY-MM-DD"),'Price Data'!S:S,0)+1))/INDEX('Price Data'!T:T,MATCH(TEXT(A2334,"YYYY-MM-DD"),'Price Data'!S:S,0)+1),""),"")</f>
        <v>1.980198019801982E-2</v>
      </c>
    </row>
    <row r="2335" spans="1:15" x14ac:dyDescent="0.3">
      <c r="A2335" s="8">
        <v>44154</v>
      </c>
      <c r="B2335" s="34">
        <f>IFERROR(INDEX('Price Data'!B:B,MATCH(TEXT(A2335,"YYYY-MM-DD"),'Price Data'!A:A,0)),"")</f>
        <v>21536</v>
      </c>
      <c r="C2335" s="10" cm="1">
        <f t="array" ref="C2335">IFERROR(IF(ISNUMBER(B2335),(B2335-INDEX('Price Data'!B:B,MATCH(TEXT(A2335,"YYYY-MM-DD"),'Price Data'!A:A,0)+1))/INDEX('Price Data'!B:B,MATCH(TEXT(A2335,"YYYY-MM-DD"),'Price Data'!A:A,0)+1),""),"")</f>
        <v>-4.0234935022892288E-3</v>
      </c>
      <c r="D2335" s="34">
        <f>IFERROR(INDEX('Price Data'!E:E,MATCH(TEXT(A2335,"YYYY-MM-DD"),'Price Data'!D:D,0)),"")</f>
        <v>8.4</v>
      </c>
      <c r="E2335" s="10" cm="1">
        <f t="array" ref="E2335">IFERROR(IF(ISNUMBER(D2335),(D2335-INDEX('Price Data'!E:E,MATCH(TEXT(A2335,"YYYY-MM-DD"),'Price Data'!D:D,0)+1))/INDEX('Price Data'!E:E,MATCH(TEXT(A2335,"YYYY-MM-DD"),'Price Data'!D:D,0)+1),""),"")</f>
        <v>-1.2925969447708512E-2</v>
      </c>
      <c r="F2335" s="34">
        <f>IFERROR(INDEX('Price Data'!H:H,MATCH(TEXT(A2335,"YYYY-MM-DD"),'Price Data'!G:G,0)),"")</f>
        <v>123.5</v>
      </c>
      <c r="G2335" s="10" cm="1">
        <f t="array" ref="G2335">IFERROR(IF(ISNUMBER(F2335),(F2335-INDEX('Price Data'!H:H,MATCH(TEXT(A2335,"YYYY-MM-DD"),'Price Data'!G:G,0)+1))/INDEX('Price Data'!H:H,MATCH(TEXT(A2335,"YYYY-MM-DD"),'Price Data'!G:G,0)+1),""),"")</f>
        <v>0</v>
      </c>
      <c r="H2335" s="34">
        <f>IFERROR(INDEX('Price Data'!K:K,MATCH(TEXT(A2335,"YYYY-MM-DD"),'Price Data'!J:J,0)),"")</f>
        <v>1.85</v>
      </c>
      <c r="I2335" s="10" cm="1">
        <f t="array" ref="I2335">IFERROR(IF(ISNUMBER(H2335),(H2335-INDEX('Price Data'!K:K,MATCH(TEXT(A2335,"YYYY-MM-DD"),'Price Data'!J:J,0)+1))/INDEX('Price Data'!K:K,MATCH(TEXT(A2335,"YYYY-MM-DD"),'Price Data'!J:J,0)+1),""),"")</f>
        <v>-1.0695187165775409E-2</v>
      </c>
      <c r="J2335" s="34">
        <f>IFERROR(INDEX('Price Data'!N:N,MATCH(TEXT(A2335,"YYYY-MM-DD"),'Price Data'!M:M,0)),"")</f>
        <v>1.43</v>
      </c>
      <c r="K2335" s="10" cm="1">
        <f t="array" ref="K2335">IFERROR(IF(ISNUMBER(J2335),(J2335-INDEX('Price Data'!N:N,MATCH(TEXT(A2335,"YYYY-MM-DD"),'Price Data'!M:M,0)+1))/INDEX('Price Data'!N:N,MATCH(TEXT(A2335,"YYYY-MM-DD"),'Price Data'!M:M,0)+1),""),"")</f>
        <v>7.0422535211267668E-3</v>
      </c>
      <c r="L2335" s="34">
        <f>IFERROR(INDEX('Price Data'!Q:Q,MATCH(TEXT(A2335,"YYYY-MM-DD"),'Price Data'!P:P,0)),"")</f>
        <v>1.87</v>
      </c>
      <c r="M2335" s="10" cm="1">
        <f t="array" ref="M2335">IFERROR(IF(ISNUMBER(L2335),(L2335-INDEX('Price Data'!Q:Q,MATCH(TEXT(A2335,"YYYY-MM-DD"),'Price Data'!P:P,0)+1))/INDEX('Price Data'!Q:Q,MATCH(TEXT(A2335,"YYYY-MM-DD"),'Price Data'!P:P,0)+1),""),"")</f>
        <v>-1.0582010582010474E-2</v>
      </c>
      <c r="N2335" s="34">
        <f>IFERROR(INDEX('Price Data'!T:T,MATCH(TEXT(A2335,"YYYY-MM-DD"),'Price Data'!S:S,0)),"")</f>
        <v>2.02</v>
      </c>
      <c r="O2335" s="10" cm="1">
        <f t="array" ref="O2335">IFERROR(IF(ISNUMBER(N2335),(N2335-INDEX('Price Data'!T:T,MATCH(TEXT(A2335,"YYYY-MM-DD"),'Price Data'!S:S,0)+1))/INDEX('Price Data'!T:T,MATCH(TEXT(A2335,"YYYY-MM-DD"),'Price Data'!S:S,0)+1),""),"")</f>
        <v>-1.9417475728155355E-2</v>
      </c>
    </row>
    <row r="2336" spans="1:15" x14ac:dyDescent="0.3">
      <c r="A2336" s="8">
        <v>44155</v>
      </c>
      <c r="B2336" s="34">
        <f>IFERROR(INDEX('Price Data'!B:B,MATCH(TEXT(A2336,"YYYY-MM-DD"),'Price Data'!A:A,0)),"")</f>
        <v>21707</v>
      </c>
      <c r="C2336" s="10" cm="1">
        <f t="array" ref="C2336">IFERROR(IF(ISNUMBER(B2336),(B2336-INDEX('Price Data'!B:B,MATCH(TEXT(A2336,"YYYY-MM-DD"),'Price Data'!A:A,0)+1))/INDEX('Price Data'!B:B,MATCH(TEXT(A2336,"YYYY-MM-DD"),'Price Data'!A:A,0)+1),""),"")</f>
        <v>7.9401931649331348E-3</v>
      </c>
      <c r="D2336" s="34">
        <f>IFERROR(INDEX('Price Data'!E:E,MATCH(TEXT(A2336,"YYYY-MM-DD"),'Price Data'!D:D,0)),"")</f>
        <v>8.4700000000000006</v>
      </c>
      <c r="E2336" s="10" cm="1">
        <f t="array" ref="E2336">IFERROR(IF(ISNUMBER(D2336),(D2336-INDEX('Price Data'!E:E,MATCH(TEXT(A2336,"YYYY-MM-DD"),'Price Data'!D:D,0)+1))/INDEX('Price Data'!E:E,MATCH(TEXT(A2336,"YYYY-MM-DD"),'Price Data'!D:D,0)+1),""),"")</f>
        <v>8.3333333333333662E-3</v>
      </c>
      <c r="F2336" s="34">
        <f>IFERROR(INDEX('Price Data'!H:H,MATCH(TEXT(A2336,"YYYY-MM-DD"),'Price Data'!G:G,0)),"")</f>
        <v>122.800003</v>
      </c>
      <c r="G2336" s="10" cm="1">
        <f t="array" ref="G2336">IFERROR(IF(ISNUMBER(F2336),(F2336-INDEX('Price Data'!H:H,MATCH(TEXT(A2336,"YYYY-MM-DD"),'Price Data'!G:G,0)+1))/INDEX('Price Data'!H:H,MATCH(TEXT(A2336,"YYYY-MM-DD"),'Price Data'!G:G,0)+1),""),"")</f>
        <v>-5.6679919028339775E-3</v>
      </c>
      <c r="H2336" s="34">
        <f>IFERROR(INDEX('Price Data'!K:K,MATCH(TEXT(A2336,"YYYY-MM-DD"),'Price Data'!J:J,0)),"")</f>
        <v>1.87</v>
      </c>
      <c r="I2336" s="10" cm="1">
        <f t="array" ref="I2336">IFERROR(IF(ISNUMBER(H2336),(H2336-INDEX('Price Data'!K:K,MATCH(TEXT(A2336,"YYYY-MM-DD"),'Price Data'!J:J,0)+1))/INDEX('Price Data'!K:K,MATCH(TEXT(A2336,"YYYY-MM-DD"),'Price Data'!J:J,0)+1),""),"")</f>
        <v>1.081081081081082E-2</v>
      </c>
      <c r="J2336" s="34">
        <f>IFERROR(INDEX('Price Data'!N:N,MATCH(TEXT(A2336,"YYYY-MM-DD"),'Price Data'!M:M,0)),"")</f>
        <v>1.48</v>
      </c>
      <c r="K2336" s="10" cm="1">
        <f t="array" ref="K2336">IFERROR(IF(ISNUMBER(J2336),(J2336-INDEX('Price Data'!N:N,MATCH(TEXT(A2336,"YYYY-MM-DD"),'Price Data'!M:M,0)+1))/INDEX('Price Data'!N:N,MATCH(TEXT(A2336,"YYYY-MM-DD"),'Price Data'!M:M,0)+1),""),"")</f>
        <v>3.4965034965034995E-2</v>
      </c>
      <c r="L2336" s="34">
        <f>IFERROR(INDEX('Price Data'!Q:Q,MATCH(TEXT(A2336,"YYYY-MM-DD"),'Price Data'!P:P,0)),"")</f>
        <v>1.94</v>
      </c>
      <c r="M2336" s="10" cm="1">
        <f t="array" ref="M2336">IFERROR(IF(ISNUMBER(L2336),(L2336-INDEX('Price Data'!Q:Q,MATCH(TEXT(A2336,"YYYY-MM-DD"),'Price Data'!P:P,0)+1))/INDEX('Price Data'!Q:Q,MATCH(TEXT(A2336,"YYYY-MM-DD"),'Price Data'!P:P,0)+1),""),"")</f>
        <v>3.7433155080213817E-2</v>
      </c>
      <c r="N2336" s="34">
        <f>IFERROR(INDEX('Price Data'!T:T,MATCH(TEXT(A2336,"YYYY-MM-DD"),'Price Data'!S:S,0)),"")</f>
        <v>2.0299999999999998</v>
      </c>
      <c r="O2336" s="10" cm="1">
        <f t="array" ref="O2336">IFERROR(IF(ISNUMBER(N2336),(N2336-INDEX('Price Data'!T:T,MATCH(TEXT(A2336,"YYYY-MM-DD"),'Price Data'!S:S,0)+1))/INDEX('Price Data'!T:T,MATCH(TEXT(A2336,"YYYY-MM-DD"),'Price Data'!S:S,0)+1),""),"")</f>
        <v>4.9504950495048447E-3</v>
      </c>
    </row>
    <row r="2337" spans="1:15" x14ac:dyDescent="0.3">
      <c r="A2337" s="8">
        <v>44156</v>
      </c>
      <c r="B2337" s="34" t="str">
        <f>IFERROR(INDEX('Price Data'!B:B,MATCH(TEXT(A2337,"YYYY-MM-DD"),'Price Data'!A:A,0)),"")</f>
        <v/>
      </c>
      <c r="C2337" s="10" t="str" cm="1">
        <f t="array" ref="C2337">IFERROR(IF(ISNUMBER(B2337),(B2337-INDEX('Price Data'!B:B,MATCH(TEXT(A2337,"YYYY-MM-DD"),'Price Data'!A:A,0)+1))/INDEX('Price Data'!B:B,MATCH(TEXT(A2337,"YYYY-MM-DD"),'Price Data'!A:A,0)+1),""),"")</f>
        <v/>
      </c>
      <c r="D2337" s="34" t="str">
        <f>IFERROR(INDEX('Price Data'!E:E,MATCH(TEXT(A2337,"YYYY-MM-DD"),'Price Data'!D:D,0)),"")</f>
        <v/>
      </c>
      <c r="E2337" s="10" t="str" cm="1">
        <f t="array" ref="E2337">IFERROR(IF(ISNUMBER(D2337),(D2337-INDEX('Price Data'!E:E,MATCH(TEXT(A2337,"YYYY-MM-DD"),'Price Data'!D:D,0)+1))/INDEX('Price Data'!E:E,MATCH(TEXT(A2337,"YYYY-MM-DD"),'Price Data'!D:D,0)+1),""),"")</f>
        <v/>
      </c>
      <c r="F2337" s="34" t="str">
        <f>IFERROR(INDEX('Price Data'!H:H,MATCH(TEXT(A2337,"YYYY-MM-DD"),'Price Data'!G:G,0)),"")</f>
        <v/>
      </c>
      <c r="G2337" s="10" t="str" cm="1">
        <f t="array" ref="G2337">IFERROR(IF(ISNUMBER(F2337),(F2337-INDEX('Price Data'!H:H,MATCH(TEXT(A2337,"YYYY-MM-DD"),'Price Data'!G:G,0)+1))/INDEX('Price Data'!H:H,MATCH(TEXT(A2337,"YYYY-MM-DD"),'Price Data'!G:G,0)+1),""),"")</f>
        <v/>
      </c>
      <c r="H2337" s="34" t="str">
        <f>IFERROR(INDEX('Price Data'!K:K,MATCH(TEXT(A2337,"YYYY-MM-DD"),'Price Data'!J:J,0)),"")</f>
        <v/>
      </c>
      <c r="I2337" s="10" t="str" cm="1">
        <f t="array" ref="I2337">IFERROR(IF(ISNUMBER(H2337),(H2337-INDEX('Price Data'!K:K,MATCH(TEXT(A2337,"YYYY-MM-DD"),'Price Data'!J:J,0)+1))/INDEX('Price Data'!K:K,MATCH(TEXT(A2337,"YYYY-MM-DD"),'Price Data'!J:J,0)+1),""),"")</f>
        <v/>
      </c>
      <c r="J2337" s="34" t="str">
        <f>IFERROR(INDEX('Price Data'!N:N,MATCH(TEXT(A2337,"YYYY-MM-DD"),'Price Data'!M:M,0)),"")</f>
        <v/>
      </c>
      <c r="K2337" s="10" t="str" cm="1">
        <f t="array" ref="K2337">IFERROR(IF(ISNUMBER(J2337),(J2337-INDEX('Price Data'!N:N,MATCH(TEXT(A2337,"YYYY-MM-DD"),'Price Data'!M:M,0)+1))/INDEX('Price Data'!N:N,MATCH(TEXT(A2337,"YYYY-MM-DD"),'Price Data'!M:M,0)+1),""),"")</f>
        <v/>
      </c>
      <c r="L2337" s="34" t="str">
        <f>IFERROR(INDEX('Price Data'!Q:Q,MATCH(TEXT(A2337,"YYYY-MM-DD"),'Price Data'!P:P,0)),"")</f>
        <v/>
      </c>
      <c r="M2337" s="10" t="str" cm="1">
        <f t="array" ref="M2337">IFERROR(IF(ISNUMBER(L2337),(L2337-INDEX('Price Data'!Q:Q,MATCH(TEXT(A2337,"YYYY-MM-DD"),'Price Data'!P:P,0)+1))/INDEX('Price Data'!Q:Q,MATCH(TEXT(A2337,"YYYY-MM-DD"),'Price Data'!P:P,0)+1),""),"")</f>
        <v/>
      </c>
      <c r="N2337" s="34" t="str">
        <f>IFERROR(INDEX('Price Data'!T:T,MATCH(TEXT(A2337,"YYYY-MM-DD"),'Price Data'!S:S,0)),"")</f>
        <v/>
      </c>
      <c r="O2337" s="10" t="str" cm="1">
        <f t="array" ref="O2337">IFERROR(IF(ISNUMBER(N2337),(N2337-INDEX('Price Data'!T:T,MATCH(TEXT(A2337,"YYYY-MM-DD"),'Price Data'!S:S,0)+1))/INDEX('Price Data'!T:T,MATCH(TEXT(A2337,"YYYY-MM-DD"),'Price Data'!S:S,0)+1),""),"")</f>
        <v/>
      </c>
    </row>
    <row r="2338" spans="1:15" x14ac:dyDescent="0.3">
      <c r="A2338" s="8">
        <v>44157</v>
      </c>
      <c r="B2338" s="34" t="str">
        <f>IFERROR(INDEX('Price Data'!B:B,MATCH(TEXT(A2338,"YYYY-MM-DD"),'Price Data'!A:A,0)),"")</f>
        <v/>
      </c>
      <c r="C2338" s="10" t="str" cm="1">
        <f t="array" ref="C2338">IFERROR(IF(ISNUMBER(B2338),(B2338-INDEX('Price Data'!B:B,MATCH(TEXT(A2338,"YYYY-MM-DD"),'Price Data'!A:A,0)+1))/INDEX('Price Data'!B:B,MATCH(TEXT(A2338,"YYYY-MM-DD"),'Price Data'!A:A,0)+1),""),"")</f>
        <v/>
      </c>
      <c r="D2338" s="34" t="str">
        <f>IFERROR(INDEX('Price Data'!E:E,MATCH(TEXT(A2338,"YYYY-MM-DD"),'Price Data'!D:D,0)),"")</f>
        <v/>
      </c>
      <c r="E2338" s="10" t="str" cm="1">
        <f t="array" ref="E2338">IFERROR(IF(ISNUMBER(D2338),(D2338-INDEX('Price Data'!E:E,MATCH(TEXT(A2338,"YYYY-MM-DD"),'Price Data'!D:D,0)+1))/INDEX('Price Data'!E:E,MATCH(TEXT(A2338,"YYYY-MM-DD"),'Price Data'!D:D,0)+1),""),"")</f>
        <v/>
      </c>
      <c r="F2338" s="34" t="str">
        <f>IFERROR(INDEX('Price Data'!H:H,MATCH(TEXT(A2338,"YYYY-MM-DD"),'Price Data'!G:G,0)),"")</f>
        <v/>
      </c>
      <c r="G2338" s="10" t="str" cm="1">
        <f t="array" ref="G2338">IFERROR(IF(ISNUMBER(F2338),(F2338-INDEX('Price Data'!H:H,MATCH(TEXT(A2338,"YYYY-MM-DD"),'Price Data'!G:G,0)+1))/INDEX('Price Data'!H:H,MATCH(TEXT(A2338,"YYYY-MM-DD"),'Price Data'!G:G,0)+1),""),"")</f>
        <v/>
      </c>
      <c r="H2338" s="34" t="str">
        <f>IFERROR(INDEX('Price Data'!K:K,MATCH(TEXT(A2338,"YYYY-MM-DD"),'Price Data'!J:J,0)),"")</f>
        <v/>
      </c>
      <c r="I2338" s="10" t="str" cm="1">
        <f t="array" ref="I2338">IFERROR(IF(ISNUMBER(H2338),(H2338-INDEX('Price Data'!K:K,MATCH(TEXT(A2338,"YYYY-MM-DD"),'Price Data'!J:J,0)+1))/INDEX('Price Data'!K:K,MATCH(TEXT(A2338,"YYYY-MM-DD"),'Price Data'!J:J,0)+1),""),"")</f>
        <v/>
      </c>
      <c r="J2338" s="34" t="str">
        <f>IFERROR(INDEX('Price Data'!N:N,MATCH(TEXT(A2338,"YYYY-MM-DD"),'Price Data'!M:M,0)),"")</f>
        <v/>
      </c>
      <c r="K2338" s="10" t="str" cm="1">
        <f t="array" ref="K2338">IFERROR(IF(ISNUMBER(J2338),(J2338-INDEX('Price Data'!N:N,MATCH(TEXT(A2338,"YYYY-MM-DD"),'Price Data'!M:M,0)+1))/INDEX('Price Data'!N:N,MATCH(TEXT(A2338,"YYYY-MM-DD"),'Price Data'!M:M,0)+1),""),"")</f>
        <v/>
      </c>
      <c r="L2338" s="34" t="str">
        <f>IFERROR(INDEX('Price Data'!Q:Q,MATCH(TEXT(A2338,"YYYY-MM-DD"),'Price Data'!P:P,0)),"")</f>
        <v/>
      </c>
      <c r="M2338" s="10" t="str" cm="1">
        <f t="array" ref="M2338">IFERROR(IF(ISNUMBER(L2338),(L2338-INDEX('Price Data'!Q:Q,MATCH(TEXT(A2338,"YYYY-MM-DD"),'Price Data'!P:P,0)+1))/INDEX('Price Data'!Q:Q,MATCH(TEXT(A2338,"YYYY-MM-DD"),'Price Data'!P:P,0)+1),""),"")</f>
        <v/>
      </c>
      <c r="N2338" s="34" t="str">
        <f>IFERROR(INDEX('Price Data'!T:T,MATCH(TEXT(A2338,"YYYY-MM-DD"),'Price Data'!S:S,0)),"")</f>
        <v/>
      </c>
      <c r="O2338" s="10" t="str" cm="1">
        <f t="array" ref="O2338">IFERROR(IF(ISNUMBER(N2338),(N2338-INDEX('Price Data'!T:T,MATCH(TEXT(A2338,"YYYY-MM-DD"),'Price Data'!S:S,0)+1))/INDEX('Price Data'!T:T,MATCH(TEXT(A2338,"YYYY-MM-DD"),'Price Data'!S:S,0)+1),""),"")</f>
        <v/>
      </c>
    </row>
    <row r="2339" spans="1:15" x14ac:dyDescent="0.3">
      <c r="A2339" s="8">
        <v>44158</v>
      </c>
      <c r="B2339" s="34">
        <f>IFERROR(INDEX('Price Data'!B:B,MATCH(TEXT(A2339,"YYYY-MM-DD"),'Price Data'!A:A,0)),"")</f>
        <v>21702</v>
      </c>
      <c r="C2339" s="10" cm="1">
        <f t="array" ref="C2339">IFERROR(IF(ISNUMBER(B2339),(B2339-INDEX('Price Data'!B:B,MATCH(TEXT(A2339,"YYYY-MM-DD"),'Price Data'!A:A,0)+1))/INDEX('Price Data'!B:B,MATCH(TEXT(A2339,"YYYY-MM-DD"),'Price Data'!A:A,0)+1),""),"")</f>
        <v>-2.3034044317501266E-4</v>
      </c>
      <c r="D2339" s="34">
        <f>IFERROR(INDEX('Price Data'!E:E,MATCH(TEXT(A2339,"YYYY-MM-DD"),'Price Data'!D:D,0)),"")</f>
        <v>8.76</v>
      </c>
      <c r="E2339" s="10" cm="1">
        <f t="array" ref="E2339">IFERROR(IF(ISNUMBER(D2339),(D2339-INDEX('Price Data'!E:E,MATCH(TEXT(A2339,"YYYY-MM-DD"),'Price Data'!D:D,0)+1))/INDEX('Price Data'!E:E,MATCH(TEXT(A2339,"YYYY-MM-DD"),'Price Data'!D:D,0)+1),""),"")</f>
        <v>3.4238488783943227E-2</v>
      </c>
      <c r="F2339" s="34">
        <f>IFERROR(INDEX('Price Data'!H:H,MATCH(TEXT(A2339,"YYYY-MM-DD"),'Price Data'!G:G,0)),"")</f>
        <v>124.400002</v>
      </c>
      <c r="G2339" s="10" cm="1">
        <f t="array" ref="G2339">IFERROR(IF(ISNUMBER(F2339),(F2339-INDEX('Price Data'!H:H,MATCH(TEXT(A2339,"YYYY-MM-DD"),'Price Data'!G:G,0)+1))/INDEX('Price Data'!H:H,MATCH(TEXT(A2339,"YYYY-MM-DD"),'Price Data'!G:G,0)+1),""),"")</f>
        <v>1.3029307499283993E-2</v>
      </c>
      <c r="H2339" s="34">
        <f>IFERROR(INDEX('Price Data'!K:K,MATCH(TEXT(A2339,"YYYY-MM-DD"),'Price Data'!J:J,0)),"")</f>
        <v>1.86</v>
      </c>
      <c r="I2339" s="10" cm="1">
        <f t="array" ref="I2339">IFERROR(IF(ISNUMBER(H2339),(H2339-INDEX('Price Data'!K:K,MATCH(TEXT(A2339,"YYYY-MM-DD"),'Price Data'!J:J,0)+1))/INDEX('Price Data'!K:K,MATCH(TEXT(A2339,"YYYY-MM-DD"),'Price Data'!J:J,0)+1),""),"")</f>
        <v>-5.3475935828877046E-3</v>
      </c>
      <c r="J2339" s="34">
        <f>IFERROR(INDEX('Price Data'!N:N,MATCH(TEXT(A2339,"YYYY-MM-DD"),'Price Data'!M:M,0)),"")</f>
        <v>1.52</v>
      </c>
      <c r="K2339" s="10" cm="1">
        <f t="array" ref="K2339">IFERROR(IF(ISNUMBER(J2339),(J2339-INDEX('Price Data'!N:N,MATCH(TEXT(A2339,"YYYY-MM-DD"),'Price Data'!M:M,0)+1))/INDEX('Price Data'!N:N,MATCH(TEXT(A2339,"YYYY-MM-DD"),'Price Data'!M:M,0)+1),""),"")</f>
        <v>2.7027027027027053E-2</v>
      </c>
      <c r="L2339" s="34">
        <f>IFERROR(INDEX('Price Data'!Q:Q,MATCH(TEXT(A2339,"YYYY-MM-DD"),'Price Data'!P:P,0)),"")</f>
        <v>1.87</v>
      </c>
      <c r="M2339" s="10" cm="1">
        <f t="array" ref="M2339">IFERROR(IF(ISNUMBER(L2339),(L2339-INDEX('Price Data'!Q:Q,MATCH(TEXT(A2339,"YYYY-MM-DD"),'Price Data'!P:P,0)+1))/INDEX('Price Data'!Q:Q,MATCH(TEXT(A2339,"YYYY-MM-DD"),'Price Data'!P:P,0)+1),""),"")</f>
        <v>-3.6082474226804044E-2</v>
      </c>
      <c r="N2339" s="34">
        <f>IFERROR(INDEX('Price Data'!T:T,MATCH(TEXT(A2339,"YYYY-MM-DD"),'Price Data'!S:S,0)),"")</f>
        <v>2.13</v>
      </c>
      <c r="O2339" s="10" cm="1">
        <f t="array" ref="O2339">IFERROR(IF(ISNUMBER(N2339),(N2339-INDEX('Price Data'!T:T,MATCH(TEXT(A2339,"YYYY-MM-DD"),'Price Data'!S:S,0)+1))/INDEX('Price Data'!T:T,MATCH(TEXT(A2339,"YYYY-MM-DD"),'Price Data'!S:S,0)+1),""),"")</f>
        <v>4.9261083743842415E-2</v>
      </c>
    </row>
    <row r="2340" spans="1:15" x14ac:dyDescent="0.3">
      <c r="A2340" s="8">
        <v>44159</v>
      </c>
      <c r="B2340" s="34">
        <f>IFERROR(INDEX('Price Data'!B:B,MATCH(TEXT(A2340,"YYYY-MM-DD"),'Price Data'!A:A,0)),"")</f>
        <v>22145</v>
      </c>
      <c r="C2340" s="10" cm="1">
        <f t="array" ref="C2340">IFERROR(IF(ISNUMBER(B2340),(B2340-INDEX('Price Data'!B:B,MATCH(TEXT(A2340,"YYYY-MM-DD"),'Price Data'!A:A,0)+1))/INDEX('Price Data'!B:B,MATCH(TEXT(A2340,"YYYY-MM-DD"),'Price Data'!A:A,0)+1),""),"")</f>
        <v>2.0412865173716706E-2</v>
      </c>
      <c r="D2340" s="34">
        <f>IFERROR(INDEX('Price Data'!E:E,MATCH(TEXT(A2340,"YYYY-MM-DD"),'Price Data'!D:D,0)),"")</f>
        <v>9.1999999999999993</v>
      </c>
      <c r="E2340" s="10" cm="1">
        <f t="array" ref="E2340">IFERROR(IF(ISNUMBER(D2340),(D2340-INDEX('Price Data'!E:E,MATCH(TEXT(A2340,"YYYY-MM-DD"),'Price Data'!D:D,0)+1))/INDEX('Price Data'!E:E,MATCH(TEXT(A2340,"YYYY-MM-DD"),'Price Data'!D:D,0)+1),""),"")</f>
        <v>5.0228310502283047E-2</v>
      </c>
      <c r="F2340" s="34">
        <f>IFERROR(INDEX('Price Data'!H:H,MATCH(TEXT(A2340,"YYYY-MM-DD"),'Price Data'!G:G,0)),"")</f>
        <v>125.199997</v>
      </c>
      <c r="G2340" s="10" cm="1">
        <f t="array" ref="G2340">IFERROR(IF(ISNUMBER(F2340),(F2340-INDEX('Price Data'!H:H,MATCH(TEXT(A2340,"YYYY-MM-DD"),'Price Data'!G:G,0)+1))/INDEX('Price Data'!H:H,MATCH(TEXT(A2340,"YYYY-MM-DD"),'Price Data'!G:G,0)+1),""),"")</f>
        <v>6.4308278708869763E-3</v>
      </c>
      <c r="H2340" s="34">
        <f>IFERROR(INDEX('Price Data'!K:K,MATCH(TEXT(A2340,"YYYY-MM-DD"),'Price Data'!J:J,0)),"")</f>
        <v>1.92</v>
      </c>
      <c r="I2340" s="10" cm="1">
        <f t="array" ref="I2340">IFERROR(IF(ISNUMBER(H2340),(H2340-INDEX('Price Data'!K:K,MATCH(TEXT(A2340,"YYYY-MM-DD"),'Price Data'!J:J,0)+1))/INDEX('Price Data'!K:K,MATCH(TEXT(A2340,"YYYY-MM-DD"),'Price Data'!J:J,0)+1),""),"")</f>
        <v>3.2258064516128941E-2</v>
      </c>
      <c r="J2340" s="34">
        <f>IFERROR(INDEX('Price Data'!N:N,MATCH(TEXT(A2340,"YYYY-MM-DD"),'Price Data'!M:M,0)),"")</f>
        <v>1.52</v>
      </c>
      <c r="K2340" s="10" cm="1">
        <f t="array" ref="K2340">IFERROR(IF(ISNUMBER(J2340),(J2340-INDEX('Price Data'!N:N,MATCH(TEXT(A2340,"YYYY-MM-DD"),'Price Data'!M:M,0)+1))/INDEX('Price Data'!N:N,MATCH(TEXT(A2340,"YYYY-MM-DD"),'Price Data'!M:M,0)+1),""),"")</f>
        <v>0</v>
      </c>
      <c r="L2340" s="34">
        <f>IFERROR(INDEX('Price Data'!Q:Q,MATCH(TEXT(A2340,"YYYY-MM-DD"),'Price Data'!P:P,0)),"")</f>
        <v>1.89</v>
      </c>
      <c r="M2340" s="10" cm="1">
        <f t="array" ref="M2340">IFERROR(IF(ISNUMBER(L2340),(L2340-INDEX('Price Data'!Q:Q,MATCH(TEXT(A2340,"YYYY-MM-DD"),'Price Data'!P:P,0)+1))/INDEX('Price Data'!Q:Q,MATCH(TEXT(A2340,"YYYY-MM-DD"),'Price Data'!P:P,0)+1),""),"")</f>
        <v>1.0695187165775291E-2</v>
      </c>
      <c r="N2340" s="34">
        <f>IFERROR(INDEX('Price Data'!T:T,MATCH(TEXT(A2340,"YYYY-MM-DD"),'Price Data'!S:S,0)),"")</f>
        <v>2.4</v>
      </c>
      <c r="O2340" s="10" cm="1">
        <f t="array" ref="O2340">IFERROR(IF(ISNUMBER(N2340),(N2340-INDEX('Price Data'!T:T,MATCH(TEXT(A2340,"YYYY-MM-DD"),'Price Data'!S:S,0)+1))/INDEX('Price Data'!T:T,MATCH(TEXT(A2340,"YYYY-MM-DD"),'Price Data'!S:S,0)+1),""),"")</f>
        <v>0.12676056338028172</v>
      </c>
    </row>
    <row r="2341" spans="1:15" x14ac:dyDescent="0.3">
      <c r="A2341" s="8">
        <v>44160</v>
      </c>
      <c r="B2341" s="34">
        <f>IFERROR(INDEX('Price Data'!B:B,MATCH(TEXT(A2341,"YYYY-MM-DD"),'Price Data'!A:A,0)),"")</f>
        <v>22304</v>
      </c>
      <c r="C2341" s="10" cm="1">
        <f t="array" ref="C2341">IFERROR(IF(ISNUMBER(B2341),(B2341-INDEX('Price Data'!B:B,MATCH(TEXT(A2341,"YYYY-MM-DD"),'Price Data'!A:A,0)+1))/INDEX('Price Data'!B:B,MATCH(TEXT(A2341,"YYYY-MM-DD"),'Price Data'!A:A,0)+1),""),"")</f>
        <v>7.1799503273876726E-3</v>
      </c>
      <c r="D2341" s="34">
        <f>IFERROR(INDEX('Price Data'!E:E,MATCH(TEXT(A2341,"YYYY-MM-DD"),'Price Data'!D:D,0)),"")</f>
        <v>9.3000000000000007</v>
      </c>
      <c r="E2341" s="10" cm="1">
        <f t="array" ref="E2341">IFERROR(IF(ISNUMBER(D2341),(D2341-INDEX('Price Data'!E:E,MATCH(TEXT(A2341,"YYYY-MM-DD"),'Price Data'!D:D,0)+1))/INDEX('Price Data'!E:E,MATCH(TEXT(A2341,"YYYY-MM-DD"),'Price Data'!D:D,0)+1),""),"")</f>
        <v>1.086956521739146E-2</v>
      </c>
      <c r="F2341" s="34">
        <f>IFERROR(INDEX('Price Data'!H:H,MATCH(TEXT(A2341,"YYYY-MM-DD"),'Price Data'!G:G,0)),"")</f>
        <v>120</v>
      </c>
      <c r="G2341" s="10" cm="1">
        <f t="array" ref="G2341">IFERROR(IF(ISNUMBER(F2341),(F2341-INDEX('Price Data'!H:H,MATCH(TEXT(A2341,"YYYY-MM-DD"),'Price Data'!G:G,0)+1))/INDEX('Price Data'!H:H,MATCH(TEXT(A2341,"YYYY-MM-DD"),'Price Data'!G:G,0)+1),""),"")</f>
        <v>-4.1533523359429447E-2</v>
      </c>
      <c r="H2341" s="34">
        <f>IFERROR(INDEX('Price Data'!K:K,MATCH(TEXT(A2341,"YYYY-MM-DD"),'Price Data'!J:J,0)),"")</f>
        <v>1.94</v>
      </c>
      <c r="I2341" s="10" cm="1">
        <f t="array" ref="I2341">IFERROR(IF(ISNUMBER(H2341),(H2341-INDEX('Price Data'!K:K,MATCH(TEXT(A2341,"YYYY-MM-DD"),'Price Data'!J:J,0)+1))/INDEX('Price Data'!K:K,MATCH(TEXT(A2341,"YYYY-MM-DD"),'Price Data'!J:J,0)+1),""),"")</f>
        <v>1.0416666666666676E-2</v>
      </c>
      <c r="J2341" s="34">
        <f>IFERROR(INDEX('Price Data'!N:N,MATCH(TEXT(A2341,"YYYY-MM-DD"),'Price Data'!M:M,0)),"")</f>
        <v>1.52</v>
      </c>
      <c r="K2341" s="10" cm="1">
        <f t="array" ref="K2341">IFERROR(IF(ISNUMBER(J2341),(J2341-INDEX('Price Data'!N:N,MATCH(TEXT(A2341,"YYYY-MM-DD"),'Price Data'!M:M,0)+1))/INDEX('Price Data'!N:N,MATCH(TEXT(A2341,"YYYY-MM-DD"),'Price Data'!M:M,0)+1),""),"")</f>
        <v>0</v>
      </c>
      <c r="L2341" s="34">
        <f>IFERROR(INDEX('Price Data'!Q:Q,MATCH(TEXT(A2341,"YYYY-MM-DD"),'Price Data'!P:P,0)),"")</f>
        <v>1.88</v>
      </c>
      <c r="M2341" s="10" cm="1">
        <f t="array" ref="M2341">IFERROR(IF(ISNUMBER(L2341),(L2341-INDEX('Price Data'!Q:Q,MATCH(TEXT(A2341,"YYYY-MM-DD"),'Price Data'!P:P,0)+1))/INDEX('Price Data'!Q:Q,MATCH(TEXT(A2341,"YYYY-MM-DD"),'Price Data'!P:P,0)+1),""),"")</f>
        <v>-5.2910052910052959E-3</v>
      </c>
      <c r="N2341" s="34">
        <f>IFERROR(INDEX('Price Data'!T:T,MATCH(TEXT(A2341,"YYYY-MM-DD"),'Price Data'!S:S,0)),"")</f>
        <v>2.36</v>
      </c>
      <c r="O2341" s="10" cm="1">
        <f t="array" ref="O2341">IFERROR(IF(ISNUMBER(N2341),(N2341-INDEX('Price Data'!T:T,MATCH(TEXT(A2341,"YYYY-MM-DD"),'Price Data'!S:S,0)+1))/INDEX('Price Data'!T:T,MATCH(TEXT(A2341,"YYYY-MM-DD"),'Price Data'!S:S,0)+1),""),"")</f>
        <v>-1.6666666666666684E-2</v>
      </c>
    </row>
    <row r="2342" spans="1:15" x14ac:dyDescent="0.3">
      <c r="A2342" s="8">
        <v>44161</v>
      </c>
      <c r="B2342" s="34">
        <f>IFERROR(INDEX('Price Data'!B:B,MATCH(TEXT(A2342,"YYYY-MM-DD"),'Price Data'!A:A,0)),"")</f>
        <v>22201</v>
      </c>
      <c r="C2342" s="10" cm="1">
        <f t="array" ref="C2342">IFERROR(IF(ISNUMBER(B2342),(B2342-INDEX('Price Data'!B:B,MATCH(TEXT(A2342,"YYYY-MM-DD"),'Price Data'!A:A,0)+1))/INDEX('Price Data'!B:B,MATCH(TEXT(A2342,"YYYY-MM-DD"),'Price Data'!A:A,0)+1),""),"")</f>
        <v>-4.6180057388809179E-3</v>
      </c>
      <c r="D2342" s="34">
        <f>IFERROR(INDEX('Price Data'!E:E,MATCH(TEXT(A2342,"YYYY-MM-DD"),'Price Data'!D:D,0)),"")</f>
        <v>9.07</v>
      </c>
      <c r="E2342" s="10" cm="1">
        <f t="array" ref="E2342">IFERROR(IF(ISNUMBER(D2342),(D2342-INDEX('Price Data'!E:E,MATCH(TEXT(A2342,"YYYY-MM-DD"),'Price Data'!D:D,0)+1))/INDEX('Price Data'!E:E,MATCH(TEXT(A2342,"YYYY-MM-DD"),'Price Data'!D:D,0)+1),""),"")</f>
        <v>-2.4731182795698969E-2</v>
      </c>
      <c r="F2342" s="34">
        <f>IFERROR(INDEX('Price Data'!H:H,MATCH(TEXT(A2342,"YYYY-MM-DD"),'Price Data'!G:G,0)),"")</f>
        <v>116</v>
      </c>
      <c r="G2342" s="10" cm="1">
        <f t="array" ref="G2342">IFERROR(IF(ISNUMBER(F2342),(F2342-INDEX('Price Data'!H:H,MATCH(TEXT(A2342,"YYYY-MM-DD"),'Price Data'!G:G,0)+1))/INDEX('Price Data'!H:H,MATCH(TEXT(A2342,"YYYY-MM-DD"),'Price Data'!G:G,0)+1),""),"")</f>
        <v>-3.3333333333333333E-2</v>
      </c>
      <c r="H2342" s="34">
        <f>IFERROR(INDEX('Price Data'!K:K,MATCH(TEXT(A2342,"YYYY-MM-DD"),'Price Data'!J:J,0)),"")</f>
        <v>1.93</v>
      </c>
      <c r="I2342" s="10" cm="1">
        <f t="array" ref="I2342">IFERROR(IF(ISNUMBER(H2342),(H2342-INDEX('Price Data'!K:K,MATCH(TEXT(A2342,"YYYY-MM-DD"),'Price Data'!J:J,0)+1))/INDEX('Price Data'!K:K,MATCH(TEXT(A2342,"YYYY-MM-DD"),'Price Data'!J:J,0)+1),""),"")</f>
        <v>-5.1546391752577371E-3</v>
      </c>
      <c r="J2342" s="34">
        <f>IFERROR(INDEX('Price Data'!N:N,MATCH(TEXT(A2342,"YYYY-MM-DD"),'Price Data'!M:M,0)),"")</f>
        <v>1.49</v>
      </c>
      <c r="K2342" s="10" cm="1">
        <f t="array" ref="K2342">IFERROR(IF(ISNUMBER(J2342),(J2342-INDEX('Price Data'!N:N,MATCH(TEXT(A2342,"YYYY-MM-DD"),'Price Data'!M:M,0)+1))/INDEX('Price Data'!N:N,MATCH(TEXT(A2342,"YYYY-MM-DD"),'Price Data'!M:M,0)+1),""),"")</f>
        <v>-1.9736842105263174E-2</v>
      </c>
      <c r="L2342" s="34">
        <f>IFERROR(INDEX('Price Data'!Q:Q,MATCH(TEXT(A2342,"YYYY-MM-DD"),'Price Data'!P:P,0)),"")</f>
        <v>1.85</v>
      </c>
      <c r="M2342" s="10" cm="1">
        <f t="array" ref="M2342">IFERROR(IF(ISNUMBER(L2342),(L2342-INDEX('Price Data'!Q:Q,MATCH(TEXT(A2342,"YYYY-MM-DD"),'Price Data'!P:P,0)+1))/INDEX('Price Data'!Q:Q,MATCH(TEXT(A2342,"YYYY-MM-DD"),'Price Data'!P:P,0)+1),""),"")</f>
        <v>-1.5957446808510536E-2</v>
      </c>
      <c r="N2342" s="34">
        <f>IFERROR(INDEX('Price Data'!T:T,MATCH(TEXT(A2342,"YYYY-MM-DD"),'Price Data'!S:S,0)),"")</f>
        <v>2.35</v>
      </c>
      <c r="O2342" s="10" cm="1">
        <f t="array" ref="O2342">IFERROR(IF(ISNUMBER(N2342),(N2342-INDEX('Price Data'!T:T,MATCH(TEXT(A2342,"YYYY-MM-DD"),'Price Data'!S:S,0)+1))/INDEX('Price Data'!T:T,MATCH(TEXT(A2342,"YYYY-MM-DD"),'Price Data'!S:S,0)+1),""),"")</f>
        <v>-4.2372881355931301E-3</v>
      </c>
    </row>
    <row r="2343" spans="1:15" x14ac:dyDescent="0.3">
      <c r="A2343" s="8">
        <v>44162</v>
      </c>
      <c r="B2343" s="34">
        <f>IFERROR(INDEX('Price Data'!B:B,MATCH(TEXT(A2343,"YYYY-MM-DD"),'Price Data'!A:A,0)),"")</f>
        <v>22352</v>
      </c>
      <c r="C2343" s="10" cm="1">
        <f t="array" ref="C2343">IFERROR(IF(ISNUMBER(B2343),(B2343-INDEX('Price Data'!B:B,MATCH(TEXT(A2343,"YYYY-MM-DD"),'Price Data'!A:A,0)+1))/INDEX('Price Data'!B:B,MATCH(TEXT(A2343,"YYYY-MM-DD"),'Price Data'!A:A,0)+1),""),"")</f>
        <v>6.8014954281338681E-3</v>
      </c>
      <c r="D2343" s="34">
        <f>IFERROR(INDEX('Price Data'!E:E,MATCH(TEXT(A2343,"YYYY-MM-DD"),'Price Data'!D:D,0)),"")</f>
        <v>9.09</v>
      </c>
      <c r="E2343" s="10" cm="1">
        <f t="array" ref="E2343">IFERROR(IF(ISNUMBER(D2343),(D2343-INDEX('Price Data'!E:E,MATCH(TEXT(A2343,"YYYY-MM-DD"),'Price Data'!D:D,0)+1))/INDEX('Price Data'!E:E,MATCH(TEXT(A2343,"YYYY-MM-DD"),'Price Data'!D:D,0)+1),""),"")</f>
        <v>2.2050716648290597E-3</v>
      </c>
      <c r="F2343" s="34">
        <f>IFERROR(INDEX('Price Data'!H:H,MATCH(TEXT(A2343,"YYYY-MM-DD"),'Price Data'!G:G,0)),"")</f>
        <v>112.800003</v>
      </c>
      <c r="G2343" s="10" cm="1">
        <f t="array" ref="G2343">IFERROR(IF(ISNUMBER(F2343),(F2343-INDEX('Price Data'!H:H,MATCH(TEXT(A2343,"YYYY-MM-DD"),'Price Data'!G:G,0)+1))/INDEX('Price Data'!H:H,MATCH(TEXT(A2343,"YYYY-MM-DD"),'Price Data'!G:G,0)+1),""),"")</f>
        <v>-2.7586181034482727E-2</v>
      </c>
      <c r="H2343" s="34">
        <f>IFERROR(INDEX('Price Data'!K:K,MATCH(TEXT(A2343,"YYYY-MM-DD"),'Price Data'!J:J,0)),"")</f>
        <v>1.94</v>
      </c>
      <c r="I2343" s="10" cm="1">
        <f t="array" ref="I2343">IFERROR(IF(ISNUMBER(H2343),(H2343-INDEX('Price Data'!K:K,MATCH(TEXT(A2343,"YYYY-MM-DD"),'Price Data'!J:J,0)+1))/INDEX('Price Data'!K:K,MATCH(TEXT(A2343,"YYYY-MM-DD"),'Price Data'!J:J,0)+1),""),"")</f>
        <v>5.1813471502590719E-3</v>
      </c>
      <c r="J2343" s="34">
        <f>IFERROR(INDEX('Price Data'!N:N,MATCH(TEXT(A2343,"YYYY-MM-DD"),'Price Data'!M:M,0)),"")</f>
        <v>1.51</v>
      </c>
      <c r="K2343" s="10" cm="1">
        <f t="array" ref="K2343">IFERROR(IF(ISNUMBER(J2343),(J2343-INDEX('Price Data'!N:N,MATCH(TEXT(A2343,"YYYY-MM-DD"),'Price Data'!M:M,0)+1))/INDEX('Price Data'!N:N,MATCH(TEXT(A2343,"YYYY-MM-DD"),'Price Data'!M:M,0)+1),""),"")</f>
        <v>1.3422818791946321E-2</v>
      </c>
      <c r="L2343" s="34">
        <f>IFERROR(INDEX('Price Data'!Q:Q,MATCH(TEXT(A2343,"YYYY-MM-DD"),'Price Data'!P:P,0)),"")</f>
        <v>1.86</v>
      </c>
      <c r="M2343" s="10" cm="1">
        <f t="array" ref="M2343">IFERROR(IF(ISNUMBER(L2343),(L2343-INDEX('Price Data'!Q:Q,MATCH(TEXT(A2343,"YYYY-MM-DD"),'Price Data'!P:P,0)+1))/INDEX('Price Data'!Q:Q,MATCH(TEXT(A2343,"YYYY-MM-DD"),'Price Data'!P:P,0)+1),""),"")</f>
        <v>5.40540540540541E-3</v>
      </c>
      <c r="N2343" s="34">
        <f>IFERROR(INDEX('Price Data'!T:T,MATCH(TEXT(A2343,"YYYY-MM-DD"),'Price Data'!S:S,0)),"")</f>
        <v>2.33</v>
      </c>
      <c r="O2343" s="10" cm="1">
        <f t="array" ref="O2343">IFERROR(IF(ISNUMBER(N2343),(N2343-INDEX('Price Data'!T:T,MATCH(TEXT(A2343,"YYYY-MM-DD"),'Price Data'!S:S,0)+1))/INDEX('Price Data'!T:T,MATCH(TEXT(A2343,"YYYY-MM-DD"),'Price Data'!S:S,0)+1),""),"")</f>
        <v>-8.5106382978723475E-3</v>
      </c>
    </row>
    <row r="2344" spans="1:15" x14ac:dyDescent="0.3">
      <c r="A2344" s="8">
        <v>44163</v>
      </c>
      <c r="B2344" s="34" t="str">
        <f>IFERROR(INDEX('Price Data'!B:B,MATCH(TEXT(A2344,"YYYY-MM-DD"),'Price Data'!A:A,0)),"")</f>
        <v/>
      </c>
      <c r="C2344" s="10" t="str" cm="1">
        <f t="array" ref="C2344">IFERROR(IF(ISNUMBER(B2344),(B2344-INDEX('Price Data'!B:B,MATCH(TEXT(A2344,"YYYY-MM-DD"),'Price Data'!A:A,0)+1))/INDEX('Price Data'!B:B,MATCH(TEXT(A2344,"YYYY-MM-DD"),'Price Data'!A:A,0)+1),""),"")</f>
        <v/>
      </c>
      <c r="D2344" s="34" t="str">
        <f>IFERROR(INDEX('Price Data'!E:E,MATCH(TEXT(A2344,"YYYY-MM-DD"),'Price Data'!D:D,0)),"")</f>
        <v/>
      </c>
      <c r="E2344" s="10" t="str" cm="1">
        <f t="array" ref="E2344">IFERROR(IF(ISNUMBER(D2344),(D2344-INDEX('Price Data'!E:E,MATCH(TEXT(A2344,"YYYY-MM-DD"),'Price Data'!D:D,0)+1))/INDEX('Price Data'!E:E,MATCH(TEXT(A2344,"YYYY-MM-DD"),'Price Data'!D:D,0)+1),""),"")</f>
        <v/>
      </c>
      <c r="F2344" s="34" t="str">
        <f>IFERROR(INDEX('Price Data'!H:H,MATCH(TEXT(A2344,"YYYY-MM-DD"),'Price Data'!G:G,0)),"")</f>
        <v/>
      </c>
      <c r="G2344" s="10" t="str" cm="1">
        <f t="array" ref="G2344">IFERROR(IF(ISNUMBER(F2344),(F2344-INDEX('Price Data'!H:H,MATCH(TEXT(A2344,"YYYY-MM-DD"),'Price Data'!G:G,0)+1))/INDEX('Price Data'!H:H,MATCH(TEXT(A2344,"YYYY-MM-DD"),'Price Data'!G:G,0)+1),""),"")</f>
        <v/>
      </c>
      <c r="H2344" s="34" t="str">
        <f>IFERROR(INDEX('Price Data'!K:K,MATCH(TEXT(A2344,"YYYY-MM-DD"),'Price Data'!J:J,0)),"")</f>
        <v/>
      </c>
      <c r="I2344" s="10" t="str" cm="1">
        <f t="array" ref="I2344">IFERROR(IF(ISNUMBER(H2344),(H2344-INDEX('Price Data'!K:K,MATCH(TEXT(A2344,"YYYY-MM-DD"),'Price Data'!J:J,0)+1))/INDEX('Price Data'!K:K,MATCH(TEXT(A2344,"YYYY-MM-DD"),'Price Data'!J:J,0)+1),""),"")</f>
        <v/>
      </c>
      <c r="J2344" s="34" t="str">
        <f>IFERROR(INDEX('Price Data'!N:N,MATCH(TEXT(A2344,"YYYY-MM-DD"),'Price Data'!M:M,0)),"")</f>
        <v/>
      </c>
      <c r="K2344" s="10" t="str" cm="1">
        <f t="array" ref="K2344">IFERROR(IF(ISNUMBER(J2344),(J2344-INDEX('Price Data'!N:N,MATCH(TEXT(A2344,"YYYY-MM-DD"),'Price Data'!M:M,0)+1))/INDEX('Price Data'!N:N,MATCH(TEXT(A2344,"YYYY-MM-DD"),'Price Data'!M:M,0)+1),""),"")</f>
        <v/>
      </c>
      <c r="L2344" s="34" t="str">
        <f>IFERROR(INDEX('Price Data'!Q:Q,MATCH(TEXT(A2344,"YYYY-MM-DD"),'Price Data'!P:P,0)),"")</f>
        <v/>
      </c>
      <c r="M2344" s="10" t="str" cm="1">
        <f t="array" ref="M2344">IFERROR(IF(ISNUMBER(L2344),(L2344-INDEX('Price Data'!Q:Q,MATCH(TEXT(A2344,"YYYY-MM-DD"),'Price Data'!P:P,0)+1))/INDEX('Price Data'!Q:Q,MATCH(TEXT(A2344,"YYYY-MM-DD"),'Price Data'!P:P,0)+1),""),"")</f>
        <v/>
      </c>
      <c r="N2344" s="34" t="str">
        <f>IFERROR(INDEX('Price Data'!T:T,MATCH(TEXT(A2344,"YYYY-MM-DD"),'Price Data'!S:S,0)),"")</f>
        <v/>
      </c>
      <c r="O2344" s="10" t="str" cm="1">
        <f t="array" ref="O2344">IFERROR(IF(ISNUMBER(N2344),(N2344-INDEX('Price Data'!T:T,MATCH(TEXT(A2344,"YYYY-MM-DD"),'Price Data'!S:S,0)+1))/INDEX('Price Data'!T:T,MATCH(TEXT(A2344,"YYYY-MM-DD"),'Price Data'!S:S,0)+1),""),"")</f>
        <v/>
      </c>
    </row>
    <row r="2345" spans="1:15" x14ac:dyDescent="0.3">
      <c r="A2345" s="8">
        <v>44164</v>
      </c>
      <c r="B2345" s="34" t="str">
        <f>IFERROR(INDEX('Price Data'!B:B,MATCH(TEXT(A2345,"YYYY-MM-DD"),'Price Data'!A:A,0)),"")</f>
        <v/>
      </c>
      <c r="C2345" s="10" t="str" cm="1">
        <f t="array" ref="C2345">IFERROR(IF(ISNUMBER(B2345),(B2345-INDEX('Price Data'!B:B,MATCH(TEXT(A2345,"YYYY-MM-DD"),'Price Data'!A:A,0)+1))/INDEX('Price Data'!B:B,MATCH(TEXT(A2345,"YYYY-MM-DD"),'Price Data'!A:A,0)+1),""),"")</f>
        <v/>
      </c>
      <c r="D2345" s="34" t="str">
        <f>IFERROR(INDEX('Price Data'!E:E,MATCH(TEXT(A2345,"YYYY-MM-DD"),'Price Data'!D:D,0)),"")</f>
        <v/>
      </c>
      <c r="E2345" s="10" t="str" cm="1">
        <f t="array" ref="E2345">IFERROR(IF(ISNUMBER(D2345),(D2345-INDEX('Price Data'!E:E,MATCH(TEXT(A2345,"YYYY-MM-DD"),'Price Data'!D:D,0)+1))/INDEX('Price Data'!E:E,MATCH(TEXT(A2345,"YYYY-MM-DD"),'Price Data'!D:D,0)+1),""),"")</f>
        <v/>
      </c>
      <c r="F2345" s="34" t="str">
        <f>IFERROR(INDEX('Price Data'!H:H,MATCH(TEXT(A2345,"YYYY-MM-DD"),'Price Data'!G:G,0)),"")</f>
        <v/>
      </c>
      <c r="G2345" s="10" t="str" cm="1">
        <f t="array" ref="G2345">IFERROR(IF(ISNUMBER(F2345),(F2345-INDEX('Price Data'!H:H,MATCH(TEXT(A2345,"YYYY-MM-DD"),'Price Data'!G:G,0)+1))/INDEX('Price Data'!H:H,MATCH(TEXT(A2345,"YYYY-MM-DD"),'Price Data'!G:G,0)+1),""),"")</f>
        <v/>
      </c>
      <c r="H2345" s="34" t="str">
        <f>IFERROR(INDEX('Price Data'!K:K,MATCH(TEXT(A2345,"YYYY-MM-DD"),'Price Data'!J:J,0)),"")</f>
        <v/>
      </c>
      <c r="I2345" s="10" t="str" cm="1">
        <f t="array" ref="I2345">IFERROR(IF(ISNUMBER(H2345),(H2345-INDEX('Price Data'!K:K,MATCH(TEXT(A2345,"YYYY-MM-DD"),'Price Data'!J:J,0)+1))/INDEX('Price Data'!K:K,MATCH(TEXT(A2345,"YYYY-MM-DD"),'Price Data'!J:J,0)+1),""),"")</f>
        <v/>
      </c>
      <c r="J2345" s="34" t="str">
        <f>IFERROR(INDEX('Price Data'!N:N,MATCH(TEXT(A2345,"YYYY-MM-DD"),'Price Data'!M:M,0)),"")</f>
        <v/>
      </c>
      <c r="K2345" s="10" t="str" cm="1">
        <f t="array" ref="K2345">IFERROR(IF(ISNUMBER(J2345),(J2345-INDEX('Price Data'!N:N,MATCH(TEXT(A2345,"YYYY-MM-DD"),'Price Data'!M:M,0)+1))/INDEX('Price Data'!N:N,MATCH(TEXT(A2345,"YYYY-MM-DD"),'Price Data'!M:M,0)+1),""),"")</f>
        <v/>
      </c>
      <c r="L2345" s="34" t="str">
        <f>IFERROR(INDEX('Price Data'!Q:Q,MATCH(TEXT(A2345,"YYYY-MM-DD"),'Price Data'!P:P,0)),"")</f>
        <v/>
      </c>
      <c r="M2345" s="10" t="str" cm="1">
        <f t="array" ref="M2345">IFERROR(IF(ISNUMBER(L2345),(L2345-INDEX('Price Data'!Q:Q,MATCH(TEXT(A2345,"YYYY-MM-DD"),'Price Data'!P:P,0)+1))/INDEX('Price Data'!Q:Q,MATCH(TEXT(A2345,"YYYY-MM-DD"),'Price Data'!P:P,0)+1),""),"")</f>
        <v/>
      </c>
      <c r="N2345" s="34" t="str">
        <f>IFERROR(INDEX('Price Data'!T:T,MATCH(TEXT(A2345,"YYYY-MM-DD"),'Price Data'!S:S,0)),"")</f>
        <v/>
      </c>
      <c r="O2345" s="10" t="str" cm="1">
        <f t="array" ref="O2345">IFERROR(IF(ISNUMBER(N2345),(N2345-INDEX('Price Data'!T:T,MATCH(TEXT(A2345,"YYYY-MM-DD"),'Price Data'!S:S,0)+1))/INDEX('Price Data'!T:T,MATCH(TEXT(A2345,"YYYY-MM-DD"),'Price Data'!S:S,0)+1),""),"")</f>
        <v/>
      </c>
    </row>
    <row r="2346" spans="1:15" x14ac:dyDescent="0.3">
      <c r="A2346" s="8">
        <v>44165</v>
      </c>
      <c r="B2346" s="34">
        <f>IFERROR(INDEX('Price Data'!B:B,MATCH(TEXT(A2346,"YYYY-MM-DD"),'Price Data'!A:A,0)),"")</f>
        <v>22061</v>
      </c>
      <c r="C2346" s="10" cm="1">
        <f t="array" ref="C2346">IFERROR(IF(ISNUMBER(B2346),(B2346-INDEX('Price Data'!B:B,MATCH(TEXT(A2346,"YYYY-MM-DD"),'Price Data'!A:A,0)+1))/INDEX('Price Data'!B:B,MATCH(TEXT(A2346,"YYYY-MM-DD"),'Price Data'!A:A,0)+1),""),"")</f>
        <v>-1.3018969219756621E-2</v>
      </c>
      <c r="D2346" s="34">
        <f>IFERROR(INDEX('Price Data'!E:E,MATCH(TEXT(A2346,"YYYY-MM-DD"),'Price Data'!D:D,0)),"")</f>
        <v>8.64</v>
      </c>
      <c r="E2346" s="10" cm="1">
        <f t="array" ref="E2346">IFERROR(IF(ISNUMBER(D2346),(D2346-INDEX('Price Data'!E:E,MATCH(TEXT(A2346,"YYYY-MM-DD"),'Price Data'!D:D,0)+1))/INDEX('Price Data'!E:E,MATCH(TEXT(A2346,"YYYY-MM-DD"),'Price Data'!D:D,0)+1),""),"")</f>
        <v>-4.9504950495049431E-2</v>
      </c>
      <c r="F2346" s="34">
        <f>IFERROR(INDEX('Price Data'!H:H,MATCH(TEXT(A2346,"YYYY-MM-DD"),'Price Data'!G:G,0)),"")</f>
        <v>116.199997</v>
      </c>
      <c r="G2346" s="10" cm="1">
        <f t="array" ref="G2346">IFERROR(IF(ISNUMBER(F2346),(F2346-INDEX('Price Data'!H:H,MATCH(TEXT(A2346,"YYYY-MM-DD"),'Price Data'!G:G,0)+1))/INDEX('Price Data'!H:H,MATCH(TEXT(A2346,"YYYY-MM-DD"),'Price Data'!G:G,0)+1),""),"")</f>
        <v>3.0141789978498427E-2</v>
      </c>
      <c r="H2346" s="34">
        <f>IFERROR(INDEX('Price Data'!K:K,MATCH(TEXT(A2346,"YYYY-MM-DD"),'Price Data'!J:J,0)),"")</f>
        <v>1.93</v>
      </c>
      <c r="I2346" s="10" cm="1">
        <f t="array" ref="I2346">IFERROR(IF(ISNUMBER(H2346),(H2346-INDEX('Price Data'!K:K,MATCH(TEXT(A2346,"YYYY-MM-DD"),'Price Data'!J:J,0)+1))/INDEX('Price Data'!K:K,MATCH(TEXT(A2346,"YYYY-MM-DD"),'Price Data'!J:J,0)+1),""),"")</f>
        <v>-5.1546391752577371E-3</v>
      </c>
      <c r="J2346" s="34">
        <f>IFERROR(INDEX('Price Data'!N:N,MATCH(TEXT(A2346,"YYYY-MM-DD"),'Price Data'!M:M,0)),"")</f>
        <v>1.47</v>
      </c>
      <c r="K2346" s="10" cm="1">
        <f t="array" ref="K2346">IFERROR(IF(ISNUMBER(J2346),(J2346-INDEX('Price Data'!N:N,MATCH(TEXT(A2346,"YYYY-MM-DD"),'Price Data'!M:M,0)+1))/INDEX('Price Data'!N:N,MATCH(TEXT(A2346,"YYYY-MM-DD"),'Price Data'!M:M,0)+1),""),"")</f>
        <v>-2.6490066225165587E-2</v>
      </c>
      <c r="L2346" s="34">
        <f>IFERROR(INDEX('Price Data'!Q:Q,MATCH(TEXT(A2346,"YYYY-MM-DD"),'Price Data'!P:P,0)),"")</f>
        <v>1.85</v>
      </c>
      <c r="M2346" s="10" cm="1">
        <f t="array" ref="M2346">IFERROR(IF(ISNUMBER(L2346),(L2346-INDEX('Price Data'!Q:Q,MATCH(TEXT(A2346,"YYYY-MM-DD"),'Price Data'!P:P,0)+1))/INDEX('Price Data'!Q:Q,MATCH(TEXT(A2346,"YYYY-MM-DD"),'Price Data'!P:P,0)+1),""),"")</f>
        <v>-5.3763440860215101E-3</v>
      </c>
      <c r="N2346" s="34">
        <f>IFERROR(INDEX('Price Data'!T:T,MATCH(TEXT(A2346,"YYYY-MM-DD"),'Price Data'!S:S,0)),"")</f>
        <v>2.2400000000000002</v>
      </c>
      <c r="O2346" s="10" cm="1">
        <f t="array" ref="O2346">IFERROR(IF(ISNUMBER(N2346),(N2346-INDEX('Price Data'!T:T,MATCH(TEXT(A2346,"YYYY-MM-DD"),'Price Data'!S:S,0)+1))/INDEX('Price Data'!T:T,MATCH(TEXT(A2346,"YYYY-MM-DD"),'Price Data'!S:S,0)+1),""),"")</f>
        <v>-3.8626609442060027E-2</v>
      </c>
    </row>
    <row r="2347" spans="1:15" x14ac:dyDescent="0.3">
      <c r="A2347" s="8">
        <v>44166</v>
      </c>
      <c r="B2347" s="34">
        <f>IFERROR(INDEX('Price Data'!B:B,MATCH(TEXT(A2347,"YYYY-MM-DD"),'Price Data'!A:A,0)),"")</f>
        <v>22100</v>
      </c>
      <c r="C2347" s="10" cm="1">
        <f t="array" ref="C2347">IFERROR(IF(ISNUMBER(B2347),(B2347-INDEX('Price Data'!B:B,MATCH(TEXT(A2347,"YYYY-MM-DD"),'Price Data'!A:A,0)+1))/INDEX('Price Data'!B:B,MATCH(TEXT(A2347,"YYYY-MM-DD"),'Price Data'!A:A,0)+1),""),"")</f>
        <v>1.7678255745433118E-3</v>
      </c>
      <c r="D2347" s="34">
        <f>IFERROR(INDEX('Price Data'!E:E,MATCH(TEXT(A2347,"YYYY-MM-DD"),'Price Data'!D:D,0)),"")</f>
        <v>7.95</v>
      </c>
      <c r="E2347" s="10" cm="1">
        <f t="array" ref="E2347">IFERROR(IF(ISNUMBER(D2347),(D2347-INDEX('Price Data'!E:E,MATCH(TEXT(A2347,"YYYY-MM-DD"),'Price Data'!D:D,0)+1))/INDEX('Price Data'!E:E,MATCH(TEXT(A2347,"YYYY-MM-DD"),'Price Data'!D:D,0)+1),""),"")</f>
        <v>-7.9861111111111147E-2</v>
      </c>
      <c r="F2347" s="34">
        <f>IFERROR(INDEX('Price Data'!H:H,MATCH(TEXT(A2347,"YYYY-MM-DD"),'Price Data'!G:G,0)),"")</f>
        <v>120.5</v>
      </c>
      <c r="G2347" s="10" cm="1">
        <f t="array" ref="G2347">IFERROR(IF(ISNUMBER(F2347),(F2347-INDEX('Price Data'!H:H,MATCH(TEXT(A2347,"YYYY-MM-DD"),'Price Data'!G:G,0)+1))/INDEX('Price Data'!H:H,MATCH(TEXT(A2347,"YYYY-MM-DD"),'Price Data'!G:G,0)+1),""),"")</f>
        <v>3.7005190284127153E-2</v>
      </c>
      <c r="H2347" s="34">
        <f>IFERROR(INDEX('Price Data'!K:K,MATCH(TEXT(A2347,"YYYY-MM-DD"),'Price Data'!J:J,0)),"")</f>
        <v>1.98</v>
      </c>
      <c r="I2347" s="10" cm="1">
        <f t="array" ref="I2347">IFERROR(IF(ISNUMBER(H2347),(H2347-INDEX('Price Data'!K:K,MATCH(TEXT(A2347,"YYYY-MM-DD"),'Price Data'!J:J,0)+1))/INDEX('Price Data'!K:K,MATCH(TEXT(A2347,"YYYY-MM-DD"),'Price Data'!J:J,0)+1),""),"")</f>
        <v>2.5906735751295359E-2</v>
      </c>
      <c r="J2347" s="34">
        <f>IFERROR(INDEX('Price Data'!N:N,MATCH(TEXT(A2347,"YYYY-MM-DD"),'Price Data'!M:M,0)),"")</f>
        <v>1.49</v>
      </c>
      <c r="K2347" s="10" cm="1">
        <f t="array" ref="K2347">IFERROR(IF(ISNUMBER(J2347),(J2347-INDEX('Price Data'!N:N,MATCH(TEXT(A2347,"YYYY-MM-DD"),'Price Data'!M:M,0)+1))/INDEX('Price Data'!N:N,MATCH(TEXT(A2347,"YYYY-MM-DD"),'Price Data'!M:M,0)+1),""),"")</f>
        <v>1.360544217687076E-2</v>
      </c>
      <c r="L2347" s="34">
        <f>IFERROR(INDEX('Price Data'!Q:Q,MATCH(TEXT(A2347,"YYYY-MM-DD"),'Price Data'!P:P,0)),"")</f>
        <v>1.88</v>
      </c>
      <c r="M2347" s="10" cm="1">
        <f t="array" ref="M2347">IFERROR(IF(ISNUMBER(L2347),(L2347-INDEX('Price Data'!Q:Q,MATCH(TEXT(A2347,"YYYY-MM-DD"),'Price Data'!P:P,0)+1))/INDEX('Price Data'!Q:Q,MATCH(TEXT(A2347,"YYYY-MM-DD"),'Price Data'!P:P,0)+1),""),"")</f>
        <v>1.621621621621611E-2</v>
      </c>
      <c r="N2347" s="34">
        <f>IFERROR(INDEX('Price Data'!T:T,MATCH(TEXT(A2347,"YYYY-MM-DD"),'Price Data'!S:S,0)),"")</f>
        <v>2.2799999999999998</v>
      </c>
      <c r="O2347" s="10" cm="1">
        <f t="array" ref="O2347">IFERROR(IF(ISNUMBER(N2347),(N2347-INDEX('Price Data'!T:T,MATCH(TEXT(A2347,"YYYY-MM-DD"),'Price Data'!S:S,0)+1))/INDEX('Price Data'!T:T,MATCH(TEXT(A2347,"YYYY-MM-DD"),'Price Data'!S:S,0)+1),""),"")</f>
        <v>1.7857142857142672E-2</v>
      </c>
    </row>
    <row r="2348" spans="1:15" x14ac:dyDescent="0.3">
      <c r="A2348" s="8">
        <v>44167</v>
      </c>
      <c r="B2348" s="34">
        <f>IFERROR(INDEX('Price Data'!B:B,MATCH(TEXT(A2348,"YYYY-MM-DD"),'Price Data'!A:A,0)),"")</f>
        <v>21972</v>
      </c>
      <c r="C2348" s="10" cm="1">
        <f t="array" ref="C2348">IFERROR(IF(ISNUMBER(B2348),(B2348-INDEX('Price Data'!B:B,MATCH(TEXT(A2348,"YYYY-MM-DD"),'Price Data'!A:A,0)+1))/INDEX('Price Data'!B:B,MATCH(TEXT(A2348,"YYYY-MM-DD"),'Price Data'!A:A,0)+1),""),"")</f>
        <v>-5.7918552036199094E-3</v>
      </c>
      <c r="D2348" s="34">
        <f>IFERROR(INDEX('Price Data'!E:E,MATCH(TEXT(A2348,"YYYY-MM-DD"),'Price Data'!D:D,0)),"")</f>
        <v>7.98</v>
      </c>
      <c r="E2348" s="10" cm="1">
        <f t="array" ref="E2348">IFERROR(IF(ISNUMBER(D2348),(D2348-INDEX('Price Data'!E:E,MATCH(TEXT(A2348,"YYYY-MM-DD"),'Price Data'!D:D,0)+1))/INDEX('Price Data'!E:E,MATCH(TEXT(A2348,"YYYY-MM-DD"),'Price Data'!D:D,0)+1),""),"")</f>
        <v>3.7735849056604086E-3</v>
      </c>
      <c r="F2348" s="34">
        <f>IFERROR(INDEX('Price Data'!H:H,MATCH(TEXT(A2348,"YYYY-MM-DD"),'Price Data'!G:G,0)),"")</f>
        <v>117</v>
      </c>
      <c r="G2348" s="10" cm="1">
        <f t="array" ref="G2348">IFERROR(IF(ISNUMBER(F2348),(F2348-INDEX('Price Data'!H:H,MATCH(TEXT(A2348,"YYYY-MM-DD"),'Price Data'!G:G,0)+1))/INDEX('Price Data'!H:H,MATCH(TEXT(A2348,"YYYY-MM-DD"),'Price Data'!G:G,0)+1),""),"")</f>
        <v>-2.9045643153526972E-2</v>
      </c>
      <c r="H2348" s="34">
        <f>IFERROR(INDEX('Price Data'!K:K,MATCH(TEXT(A2348,"YYYY-MM-DD"),'Price Data'!J:J,0)),"")</f>
        <v>1.97</v>
      </c>
      <c r="I2348" s="10" cm="1">
        <f t="array" ref="I2348">IFERROR(IF(ISNUMBER(H2348),(H2348-INDEX('Price Data'!K:K,MATCH(TEXT(A2348,"YYYY-MM-DD"),'Price Data'!J:J,0)+1))/INDEX('Price Data'!K:K,MATCH(TEXT(A2348,"YYYY-MM-DD"),'Price Data'!J:J,0)+1),""),"")</f>
        <v>-5.0505050505050553E-3</v>
      </c>
      <c r="J2348" s="34">
        <f>IFERROR(INDEX('Price Data'!N:N,MATCH(TEXT(A2348,"YYYY-MM-DD"),'Price Data'!M:M,0)),"")</f>
        <v>1.47</v>
      </c>
      <c r="K2348" s="10" cm="1">
        <f t="array" ref="K2348">IFERROR(IF(ISNUMBER(J2348),(J2348-INDEX('Price Data'!N:N,MATCH(TEXT(A2348,"YYYY-MM-DD"),'Price Data'!M:M,0)+1))/INDEX('Price Data'!N:N,MATCH(TEXT(A2348,"YYYY-MM-DD"),'Price Data'!M:M,0)+1),""),"")</f>
        <v>-1.3422818791946321E-2</v>
      </c>
      <c r="L2348" s="34">
        <f>IFERROR(INDEX('Price Data'!Q:Q,MATCH(TEXT(A2348,"YYYY-MM-DD"),'Price Data'!P:P,0)),"")</f>
        <v>1.83</v>
      </c>
      <c r="M2348" s="10" cm="1">
        <f t="array" ref="M2348">IFERROR(IF(ISNUMBER(L2348),(L2348-INDEX('Price Data'!Q:Q,MATCH(TEXT(A2348,"YYYY-MM-DD"),'Price Data'!P:P,0)+1))/INDEX('Price Data'!Q:Q,MATCH(TEXT(A2348,"YYYY-MM-DD"),'Price Data'!P:P,0)+1),""),"")</f>
        <v>-2.659574468085097E-2</v>
      </c>
      <c r="N2348" s="34">
        <f>IFERROR(INDEX('Price Data'!T:T,MATCH(TEXT(A2348,"YYYY-MM-DD"),'Price Data'!S:S,0)),"")</f>
        <v>2.23</v>
      </c>
      <c r="O2348" s="10" cm="1">
        <f t="array" ref="O2348">IFERROR(IF(ISNUMBER(N2348),(N2348-INDEX('Price Data'!T:T,MATCH(TEXT(A2348,"YYYY-MM-DD"),'Price Data'!S:S,0)+1))/INDEX('Price Data'!T:T,MATCH(TEXT(A2348,"YYYY-MM-DD"),'Price Data'!S:S,0)+1),""),"")</f>
        <v>-2.1929824561403431E-2</v>
      </c>
    </row>
    <row r="2349" spans="1:15" x14ac:dyDescent="0.3">
      <c r="A2349" s="8">
        <v>44168</v>
      </c>
      <c r="B2349" s="34">
        <f>IFERROR(INDEX('Price Data'!B:B,MATCH(TEXT(A2349,"YYYY-MM-DD"),'Price Data'!A:A,0)),"")</f>
        <v>22007</v>
      </c>
      <c r="C2349" s="10" cm="1">
        <f t="array" ref="C2349">IFERROR(IF(ISNUMBER(B2349),(B2349-INDEX('Price Data'!B:B,MATCH(TEXT(A2349,"YYYY-MM-DD"),'Price Data'!A:A,0)+1))/INDEX('Price Data'!B:B,MATCH(TEXT(A2349,"YYYY-MM-DD"),'Price Data'!A:A,0)+1),""),"")</f>
        <v>1.592936464591298E-3</v>
      </c>
      <c r="D2349" s="34">
        <f>IFERROR(INDEX('Price Data'!E:E,MATCH(TEXT(A2349,"YYYY-MM-DD"),'Price Data'!D:D,0)),"")</f>
        <v>8.02</v>
      </c>
      <c r="E2349" s="10" cm="1">
        <f t="array" ref="E2349">IFERROR(IF(ISNUMBER(D2349),(D2349-INDEX('Price Data'!E:E,MATCH(TEXT(A2349,"YYYY-MM-DD"),'Price Data'!D:D,0)+1))/INDEX('Price Data'!E:E,MATCH(TEXT(A2349,"YYYY-MM-DD"),'Price Data'!D:D,0)+1),""),"")</f>
        <v>5.012531328320695E-3</v>
      </c>
      <c r="F2349" s="34">
        <f>IFERROR(INDEX('Price Data'!H:H,MATCH(TEXT(A2349,"YYYY-MM-DD"),'Price Data'!G:G,0)),"")</f>
        <v>118.300003</v>
      </c>
      <c r="G2349" s="10" cm="1">
        <f t="array" ref="G2349">IFERROR(IF(ISNUMBER(F2349),(F2349-INDEX('Price Data'!H:H,MATCH(TEXT(A2349,"YYYY-MM-DD"),'Price Data'!G:G,0)+1))/INDEX('Price Data'!H:H,MATCH(TEXT(A2349,"YYYY-MM-DD"),'Price Data'!G:G,0)+1),""),"")</f>
        <v>1.1111136752136784E-2</v>
      </c>
      <c r="H2349" s="34">
        <f>IFERROR(INDEX('Price Data'!K:K,MATCH(TEXT(A2349,"YYYY-MM-DD"),'Price Data'!J:J,0)),"")</f>
        <v>1.99</v>
      </c>
      <c r="I2349" s="10" cm="1">
        <f t="array" ref="I2349">IFERROR(IF(ISNUMBER(H2349),(H2349-INDEX('Price Data'!K:K,MATCH(TEXT(A2349,"YYYY-MM-DD"),'Price Data'!J:J,0)+1))/INDEX('Price Data'!K:K,MATCH(TEXT(A2349,"YYYY-MM-DD"),'Price Data'!J:J,0)+1),""),"")</f>
        <v>1.01522842639594E-2</v>
      </c>
      <c r="J2349" s="34">
        <f>IFERROR(INDEX('Price Data'!N:N,MATCH(TEXT(A2349,"YYYY-MM-DD"),'Price Data'!M:M,0)),"")</f>
        <v>1.48</v>
      </c>
      <c r="K2349" s="10" cm="1">
        <f t="array" ref="K2349">IFERROR(IF(ISNUMBER(J2349),(J2349-INDEX('Price Data'!N:N,MATCH(TEXT(A2349,"YYYY-MM-DD"),'Price Data'!M:M,0)+1))/INDEX('Price Data'!N:N,MATCH(TEXT(A2349,"YYYY-MM-DD"),'Price Data'!M:M,0)+1),""),"")</f>
        <v>6.80272108843538E-3</v>
      </c>
      <c r="L2349" s="34">
        <f>IFERROR(INDEX('Price Data'!Q:Q,MATCH(TEXT(A2349,"YYYY-MM-DD"),'Price Data'!P:P,0)),"")</f>
        <v>1.87</v>
      </c>
      <c r="M2349" s="10" cm="1">
        <f t="array" ref="M2349">IFERROR(IF(ISNUMBER(L2349),(L2349-INDEX('Price Data'!Q:Q,MATCH(TEXT(A2349,"YYYY-MM-DD"),'Price Data'!P:P,0)+1))/INDEX('Price Data'!Q:Q,MATCH(TEXT(A2349,"YYYY-MM-DD"),'Price Data'!P:P,0)+1),""),"")</f>
        <v>2.1857923497267777E-2</v>
      </c>
      <c r="N2349" s="34">
        <f>IFERROR(INDEX('Price Data'!T:T,MATCH(TEXT(A2349,"YYYY-MM-DD"),'Price Data'!S:S,0)),"")</f>
        <v>2.25</v>
      </c>
      <c r="O2349" s="10" cm="1">
        <f t="array" ref="O2349">IFERROR(IF(ISNUMBER(N2349),(N2349-INDEX('Price Data'!T:T,MATCH(TEXT(A2349,"YYYY-MM-DD"),'Price Data'!S:S,0)+1))/INDEX('Price Data'!T:T,MATCH(TEXT(A2349,"YYYY-MM-DD"),'Price Data'!S:S,0)+1),""),"")</f>
        <v>8.9686098654708606E-3</v>
      </c>
    </row>
    <row r="2350" spans="1:15" x14ac:dyDescent="0.3">
      <c r="A2350" s="8">
        <v>44169</v>
      </c>
      <c r="B2350" s="34">
        <f>IFERROR(INDEX('Price Data'!B:B,MATCH(TEXT(A2350,"YYYY-MM-DD"),'Price Data'!A:A,0)),"")</f>
        <v>22179</v>
      </c>
      <c r="C2350" s="10" cm="1">
        <f t="array" ref="C2350">IFERROR(IF(ISNUMBER(B2350),(B2350-INDEX('Price Data'!B:B,MATCH(TEXT(A2350,"YYYY-MM-DD"),'Price Data'!A:A,0)+1))/INDEX('Price Data'!B:B,MATCH(TEXT(A2350,"YYYY-MM-DD"),'Price Data'!A:A,0)+1),""),"")</f>
        <v>7.8156950061344117E-3</v>
      </c>
      <c r="D2350" s="34">
        <f>IFERROR(INDEX('Price Data'!E:E,MATCH(TEXT(A2350,"YYYY-MM-DD"),'Price Data'!D:D,0)),"")</f>
        <v>8.1300000000000008</v>
      </c>
      <c r="E2350" s="10" cm="1">
        <f t="array" ref="E2350">IFERROR(IF(ISNUMBER(D2350),(D2350-INDEX('Price Data'!E:E,MATCH(TEXT(A2350,"YYYY-MM-DD"),'Price Data'!D:D,0)+1))/INDEX('Price Data'!E:E,MATCH(TEXT(A2350,"YYYY-MM-DD"),'Price Data'!D:D,0)+1),""),"")</f>
        <v>1.3715710723192172E-2</v>
      </c>
      <c r="F2350" s="34">
        <f>IFERROR(INDEX('Price Data'!H:H,MATCH(TEXT(A2350,"YYYY-MM-DD"),'Price Data'!G:G,0)),"")</f>
        <v>116.199997</v>
      </c>
      <c r="G2350" s="10" cm="1">
        <f t="array" ref="G2350">IFERROR(IF(ISNUMBER(F2350),(F2350-INDEX('Price Data'!H:H,MATCH(TEXT(A2350,"YYYY-MM-DD"),'Price Data'!G:G,0)+1))/INDEX('Price Data'!H:H,MATCH(TEXT(A2350,"YYYY-MM-DD"),'Price Data'!G:G,0)+1),""),"")</f>
        <v>-1.7751529558287564E-2</v>
      </c>
      <c r="H2350" s="34">
        <f>IFERROR(INDEX('Price Data'!K:K,MATCH(TEXT(A2350,"YYYY-MM-DD"),'Price Data'!J:J,0)),"")</f>
        <v>1.99</v>
      </c>
      <c r="I2350" s="10" cm="1">
        <f t="array" ref="I2350">IFERROR(IF(ISNUMBER(H2350),(H2350-INDEX('Price Data'!K:K,MATCH(TEXT(A2350,"YYYY-MM-DD"),'Price Data'!J:J,0)+1))/INDEX('Price Data'!K:K,MATCH(TEXT(A2350,"YYYY-MM-DD"),'Price Data'!J:J,0)+1),""),"")</f>
        <v>0</v>
      </c>
      <c r="J2350" s="34">
        <f>IFERROR(INDEX('Price Data'!N:N,MATCH(TEXT(A2350,"YYYY-MM-DD"),'Price Data'!M:M,0)),"")</f>
        <v>1.47</v>
      </c>
      <c r="K2350" s="10" cm="1">
        <f t="array" ref="K2350">IFERROR(IF(ISNUMBER(J2350),(J2350-INDEX('Price Data'!N:N,MATCH(TEXT(A2350,"YYYY-MM-DD"),'Price Data'!M:M,0)+1))/INDEX('Price Data'!N:N,MATCH(TEXT(A2350,"YYYY-MM-DD"),'Price Data'!M:M,0)+1),""),"")</f>
        <v>-6.7567567567567632E-3</v>
      </c>
      <c r="L2350" s="34">
        <f>IFERROR(INDEX('Price Data'!Q:Q,MATCH(TEXT(A2350,"YYYY-MM-DD"),'Price Data'!P:P,0)),"")</f>
        <v>1.85</v>
      </c>
      <c r="M2350" s="10" cm="1">
        <f t="array" ref="M2350">IFERROR(IF(ISNUMBER(L2350),(L2350-INDEX('Price Data'!Q:Q,MATCH(TEXT(A2350,"YYYY-MM-DD"),'Price Data'!P:P,0)+1))/INDEX('Price Data'!Q:Q,MATCH(TEXT(A2350,"YYYY-MM-DD"),'Price Data'!P:P,0)+1),""),"")</f>
        <v>-1.0695187165775409E-2</v>
      </c>
      <c r="N2350" s="34">
        <f>IFERROR(INDEX('Price Data'!T:T,MATCH(TEXT(A2350,"YYYY-MM-DD"),'Price Data'!S:S,0)),"")</f>
        <v>2.2599999999999998</v>
      </c>
      <c r="O2350" s="10" cm="1">
        <f t="array" ref="O2350">IFERROR(IF(ISNUMBER(N2350),(N2350-INDEX('Price Data'!T:T,MATCH(TEXT(A2350,"YYYY-MM-DD"),'Price Data'!S:S,0)+1))/INDEX('Price Data'!T:T,MATCH(TEXT(A2350,"YYYY-MM-DD"),'Price Data'!S:S,0)+1),""),"")</f>
        <v>4.4444444444443499E-3</v>
      </c>
    </row>
    <row r="2351" spans="1:15" x14ac:dyDescent="0.3">
      <c r="A2351" s="8">
        <v>44170</v>
      </c>
      <c r="B2351" s="34" t="str">
        <f>IFERROR(INDEX('Price Data'!B:B,MATCH(TEXT(A2351,"YYYY-MM-DD"),'Price Data'!A:A,0)),"")</f>
        <v/>
      </c>
      <c r="C2351" s="10" t="str" cm="1">
        <f t="array" ref="C2351">IFERROR(IF(ISNUMBER(B2351),(B2351-INDEX('Price Data'!B:B,MATCH(TEXT(A2351,"YYYY-MM-DD"),'Price Data'!A:A,0)+1))/INDEX('Price Data'!B:B,MATCH(TEXT(A2351,"YYYY-MM-DD"),'Price Data'!A:A,0)+1),""),"")</f>
        <v/>
      </c>
      <c r="D2351" s="34" t="str">
        <f>IFERROR(INDEX('Price Data'!E:E,MATCH(TEXT(A2351,"YYYY-MM-DD"),'Price Data'!D:D,0)),"")</f>
        <v/>
      </c>
      <c r="E2351" s="10" t="str" cm="1">
        <f t="array" ref="E2351">IFERROR(IF(ISNUMBER(D2351),(D2351-INDEX('Price Data'!E:E,MATCH(TEXT(A2351,"YYYY-MM-DD"),'Price Data'!D:D,0)+1))/INDEX('Price Data'!E:E,MATCH(TEXT(A2351,"YYYY-MM-DD"),'Price Data'!D:D,0)+1),""),"")</f>
        <v/>
      </c>
      <c r="F2351" s="34" t="str">
        <f>IFERROR(INDEX('Price Data'!H:H,MATCH(TEXT(A2351,"YYYY-MM-DD"),'Price Data'!G:G,0)),"")</f>
        <v/>
      </c>
      <c r="G2351" s="10" t="str" cm="1">
        <f t="array" ref="G2351">IFERROR(IF(ISNUMBER(F2351),(F2351-INDEX('Price Data'!H:H,MATCH(TEXT(A2351,"YYYY-MM-DD"),'Price Data'!G:G,0)+1))/INDEX('Price Data'!H:H,MATCH(TEXT(A2351,"YYYY-MM-DD"),'Price Data'!G:G,0)+1),""),"")</f>
        <v/>
      </c>
      <c r="H2351" s="34" t="str">
        <f>IFERROR(INDEX('Price Data'!K:K,MATCH(TEXT(A2351,"YYYY-MM-DD"),'Price Data'!J:J,0)),"")</f>
        <v/>
      </c>
      <c r="I2351" s="10" t="str" cm="1">
        <f t="array" ref="I2351">IFERROR(IF(ISNUMBER(H2351),(H2351-INDEX('Price Data'!K:K,MATCH(TEXT(A2351,"YYYY-MM-DD"),'Price Data'!J:J,0)+1))/INDEX('Price Data'!K:K,MATCH(TEXT(A2351,"YYYY-MM-DD"),'Price Data'!J:J,0)+1),""),"")</f>
        <v/>
      </c>
      <c r="J2351" s="34" t="str">
        <f>IFERROR(INDEX('Price Data'!N:N,MATCH(TEXT(A2351,"YYYY-MM-DD"),'Price Data'!M:M,0)),"")</f>
        <v/>
      </c>
      <c r="K2351" s="10" t="str" cm="1">
        <f t="array" ref="K2351">IFERROR(IF(ISNUMBER(J2351),(J2351-INDEX('Price Data'!N:N,MATCH(TEXT(A2351,"YYYY-MM-DD"),'Price Data'!M:M,0)+1))/INDEX('Price Data'!N:N,MATCH(TEXT(A2351,"YYYY-MM-DD"),'Price Data'!M:M,0)+1),""),"")</f>
        <v/>
      </c>
      <c r="L2351" s="34" t="str">
        <f>IFERROR(INDEX('Price Data'!Q:Q,MATCH(TEXT(A2351,"YYYY-MM-DD"),'Price Data'!P:P,0)),"")</f>
        <v/>
      </c>
      <c r="M2351" s="10" t="str" cm="1">
        <f t="array" ref="M2351">IFERROR(IF(ISNUMBER(L2351),(L2351-INDEX('Price Data'!Q:Q,MATCH(TEXT(A2351,"YYYY-MM-DD"),'Price Data'!P:P,0)+1))/INDEX('Price Data'!Q:Q,MATCH(TEXT(A2351,"YYYY-MM-DD"),'Price Data'!P:P,0)+1),""),"")</f>
        <v/>
      </c>
      <c r="N2351" s="34" t="str">
        <f>IFERROR(INDEX('Price Data'!T:T,MATCH(TEXT(A2351,"YYYY-MM-DD"),'Price Data'!S:S,0)),"")</f>
        <v/>
      </c>
      <c r="O2351" s="10" t="str" cm="1">
        <f t="array" ref="O2351">IFERROR(IF(ISNUMBER(N2351),(N2351-INDEX('Price Data'!T:T,MATCH(TEXT(A2351,"YYYY-MM-DD"),'Price Data'!S:S,0)+1))/INDEX('Price Data'!T:T,MATCH(TEXT(A2351,"YYYY-MM-DD"),'Price Data'!S:S,0)+1),""),"")</f>
        <v/>
      </c>
    </row>
    <row r="2352" spans="1:15" x14ac:dyDescent="0.3">
      <c r="A2352" s="8">
        <v>44171</v>
      </c>
      <c r="B2352" s="34" t="str">
        <f>IFERROR(INDEX('Price Data'!B:B,MATCH(TEXT(A2352,"YYYY-MM-DD"),'Price Data'!A:A,0)),"")</f>
        <v/>
      </c>
      <c r="C2352" s="10" t="str" cm="1">
        <f t="array" ref="C2352">IFERROR(IF(ISNUMBER(B2352),(B2352-INDEX('Price Data'!B:B,MATCH(TEXT(A2352,"YYYY-MM-DD"),'Price Data'!A:A,0)+1))/INDEX('Price Data'!B:B,MATCH(TEXT(A2352,"YYYY-MM-DD"),'Price Data'!A:A,0)+1),""),"")</f>
        <v/>
      </c>
      <c r="D2352" s="34" t="str">
        <f>IFERROR(INDEX('Price Data'!E:E,MATCH(TEXT(A2352,"YYYY-MM-DD"),'Price Data'!D:D,0)),"")</f>
        <v/>
      </c>
      <c r="E2352" s="10" t="str" cm="1">
        <f t="array" ref="E2352">IFERROR(IF(ISNUMBER(D2352),(D2352-INDEX('Price Data'!E:E,MATCH(TEXT(A2352,"YYYY-MM-DD"),'Price Data'!D:D,0)+1))/INDEX('Price Data'!E:E,MATCH(TEXT(A2352,"YYYY-MM-DD"),'Price Data'!D:D,0)+1),""),"")</f>
        <v/>
      </c>
      <c r="F2352" s="34" t="str">
        <f>IFERROR(INDEX('Price Data'!H:H,MATCH(TEXT(A2352,"YYYY-MM-DD"),'Price Data'!G:G,0)),"")</f>
        <v/>
      </c>
      <c r="G2352" s="10" t="str" cm="1">
        <f t="array" ref="G2352">IFERROR(IF(ISNUMBER(F2352),(F2352-INDEX('Price Data'!H:H,MATCH(TEXT(A2352,"YYYY-MM-DD"),'Price Data'!G:G,0)+1))/INDEX('Price Data'!H:H,MATCH(TEXT(A2352,"YYYY-MM-DD"),'Price Data'!G:G,0)+1),""),"")</f>
        <v/>
      </c>
      <c r="H2352" s="34" t="str">
        <f>IFERROR(INDEX('Price Data'!K:K,MATCH(TEXT(A2352,"YYYY-MM-DD"),'Price Data'!J:J,0)),"")</f>
        <v/>
      </c>
      <c r="I2352" s="10" t="str" cm="1">
        <f t="array" ref="I2352">IFERROR(IF(ISNUMBER(H2352),(H2352-INDEX('Price Data'!K:K,MATCH(TEXT(A2352,"YYYY-MM-DD"),'Price Data'!J:J,0)+1))/INDEX('Price Data'!K:K,MATCH(TEXT(A2352,"YYYY-MM-DD"),'Price Data'!J:J,0)+1),""),"")</f>
        <v/>
      </c>
      <c r="J2352" s="34" t="str">
        <f>IFERROR(INDEX('Price Data'!N:N,MATCH(TEXT(A2352,"YYYY-MM-DD"),'Price Data'!M:M,0)),"")</f>
        <v/>
      </c>
      <c r="K2352" s="10" t="str" cm="1">
        <f t="array" ref="K2352">IFERROR(IF(ISNUMBER(J2352),(J2352-INDEX('Price Data'!N:N,MATCH(TEXT(A2352,"YYYY-MM-DD"),'Price Data'!M:M,0)+1))/INDEX('Price Data'!N:N,MATCH(TEXT(A2352,"YYYY-MM-DD"),'Price Data'!M:M,0)+1),""),"")</f>
        <v/>
      </c>
      <c r="L2352" s="34" t="str">
        <f>IFERROR(INDEX('Price Data'!Q:Q,MATCH(TEXT(A2352,"YYYY-MM-DD"),'Price Data'!P:P,0)),"")</f>
        <v/>
      </c>
      <c r="M2352" s="10" t="str" cm="1">
        <f t="array" ref="M2352">IFERROR(IF(ISNUMBER(L2352),(L2352-INDEX('Price Data'!Q:Q,MATCH(TEXT(A2352,"YYYY-MM-DD"),'Price Data'!P:P,0)+1))/INDEX('Price Data'!Q:Q,MATCH(TEXT(A2352,"YYYY-MM-DD"),'Price Data'!P:P,0)+1),""),"")</f>
        <v/>
      </c>
      <c r="N2352" s="34" t="str">
        <f>IFERROR(INDEX('Price Data'!T:T,MATCH(TEXT(A2352,"YYYY-MM-DD"),'Price Data'!S:S,0)),"")</f>
        <v/>
      </c>
      <c r="O2352" s="10" t="str" cm="1">
        <f t="array" ref="O2352">IFERROR(IF(ISNUMBER(N2352),(N2352-INDEX('Price Data'!T:T,MATCH(TEXT(A2352,"YYYY-MM-DD"),'Price Data'!S:S,0)+1))/INDEX('Price Data'!T:T,MATCH(TEXT(A2352,"YYYY-MM-DD"),'Price Data'!S:S,0)+1),""),"")</f>
        <v/>
      </c>
    </row>
    <row r="2353" spans="1:15" x14ac:dyDescent="0.3">
      <c r="A2353" s="8">
        <v>44172</v>
      </c>
      <c r="B2353" s="34">
        <f>IFERROR(INDEX('Price Data'!B:B,MATCH(TEXT(A2353,"YYYY-MM-DD"),'Price Data'!A:A,0)),"")</f>
        <v>22107</v>
      </c>
      <c r="C2353" s="10" cm="1">
        <f t="array" ref="C2353">IFERROR(IF(ISNUMBER(B2353),(B2353-INDEX('Price Data'!B:B,MATCH(TEXT(A2353,"YYYY-MM-DD"),'Price Data'!A:A,0)+1))/INDEX('Price Data'!B:B,MATCH(TEXT(A2353,"YYYY-MM-DD"),'Price Data'!A:A,0)+1),""),"")</f>
        <v>-3.2463140808873261E-3</v>
      </c>
      <c r="D2353" s="34">
        <f>IFERROR(INDEX('Price Data'!E:E,MATCH(TEXT(A2353,"YYYY-MM-DD"),'Price Data'!D:D,0)),"")</f>
        <v>8.0299999999999994</v>
      </c>
      <c r="E2353" s="10" cm="1">
        <f t="array" ref="E2353">IFERROR(IF(ISNUMBER(D2353),(D2353-INDEX('Price Data'!E:E,MATCH(TEXT(A2353,"YYYY-MM-DD"),'Price Data'!D:D,0)+1))/INDEX('Price Data'!E:E,MATCH(TEXT(A2353,"YYYY-MM-DD"),'Price Data'!D:D,0)+1),""),"")</f>
        <v>-1.2300123001230186E-2</v>
      </c>
      <c r="F2353" s="34">
        <f>IFERROR(INDEX('Price Data'!H:H,MATCH(TEXT(A2353,"YYYY-MM-DD"),'Price Data'!G:G,0)),"")</f>
        <v>112</v>
      </c>
      <c r="G2353" s="10" cm="1">
        <f t="array" ref="G2353">IFERROR(IF(ISNUMBER(F2353),(F2353-INDEX('Price Data'!H:H,MATCH(TEXT(A2353,"YYYY-MM-DD"),'Price Data'!G:G,0)+1))/INDEX('Price Data'!H:H,MATCH(TEXT(A2353,"YYYY-MM-DD"),'Price Data'!G:G,0)+1),""),"")</f>
        <v>-3.6144553428861075E-2</v>
      </c>
      <c r="H2353" s="34">
        <f>IFERROR(INDEX('Price Data'!K:K,MATCH(TEXT(A2353,"YYYY-MM-DD"),'Price Data'!J:J,0)),"")</f>
        <v>1.97</v>
      </c>
      <c r="I2353" s="10" cm="1">
        <f t="array" ref="I2353">IFERROR(IF(ISNUMBER(H2353),(H2353-INDEX('Price Data'!K:K,MATCH(TEXT(A2353,"YYYY-MM-DD"),'Price Data'!J:J,0)+1))/INDEX('Price Data'!K:K,MATCH(TEXT(A2353,"YYYY-MM-DD"),'Price Data'!J:J,0)+1),""),"")</f>
        <v>-1.0050251256281416E-2</v>
      </c>
      <c r="J2353" s="34">
        <f>IFERROR(INDEX('Price Data'!N:N,MATCH(TEXT(A2353,"YYYY-MM-DD"),'Price Data'!M:M,0)),"")</f>
        <v>1.46</v>
      </c>
      <c r="K2353" s="10" cm="1">
        <f t="array" ref="K2353">IFERROR(IF(ISNUMBER(J2353),(J2353-INDEX('Price Data'!N:N,MATCH(TEXT(A2353,"YYYY-MM-DD"),'Price Data'!M:M,0)+1))/INDEX('Price Data'!N:N,MATCH(TEXT(A2353,"YYYY-MM-DD"),'Price Data'!M:M,0)+1),""),"")</f>
        <v>-6.80272108843538E-3</v>
      </c>
      <c r="L2353" s="34">
        <f>IFERROR(INDEX('Price Data'!Q:Q,MATCH(TEXT(A2353,"YYYY-MM-DD"),'Price Data'!P:P,0)),"")</f>
        <v>1.83</v>
      </c>
      <c r="M2353" s="10" cm="1">
        <f t="array" ref="M2353">IFERROR(IF(ISNUMBER(L2353),(L2353-INDEX('Price Data'!Q:Q,MATCH(TEXT(A2353,"YYYY-MM-DD"),'Price Data'!P:P,0)+1))/INDEX('Price Data'!Q:Q,MATCH(TEXT(A2353,"YYYY-MM-DD"),'Price Data'!P:P,0)+1),""),"")</f>
        <v>-1.081081081081082E-2</v>
      </c>
      <c r="N2353" s="34">
        <f>IFERROR(INDEX('Price Data'!T:T,MATCH(TEXT(A2353,"YYYY-MM-DD"),'Price Data'!S:S,0)),"")</f>
        <v>2.29</v>
      </c>
      <c r="O2353" s="10" cm="1">
        <f t="array" ref="O2353">IFERROR(IF(ISNUMBER(N2353),(N2353-INDEX('Price Data'!T:T,MATCH(TEXT(A2353,"YYYY-MM-DD"),'Price Data'!S:S,0)+1))/INDEX('Price Data'!T:T,MATCH(TEXT(A2353,"YYYY-MM-DD"),'Price Data'!S:S,0)+1),""),"")</f>
        <v>1.3274336283185952E-2</v>
      </c>
    </row>
    <row r="2354" spans="1:15" x14ac:dyDescent="0.3">
      <c r="A2354" s="8">
        <v>44173</v>
      </c>
      <c r="B2354" s="34">
        <f>IFERROR(INDEX('Price Data'!B:B,MATCH(TEXT(A2354,"YYYY-MM-DD"),'Price Data'!A:A,0)),"")</f>
        <v>22053</v>
      </c>
      <c r="C2354" s="10" cm="1">
        <f t="array" ref="C2354">IFERROR(IF(ISNUMBER(B2354),(B2354-INDEX('Price Data'!B:B,MATCH(TEXT(A2354,"YYYY-MM-DD"),'Price Data'!A:A,0)+1))/INDEX('Price Data'!B:B,MATCH(TEXT(A2354,"YYYY-MM-DD"),'Price Data'!A:A,0)+1),""),"")</f>
        <v>-2.4426652191613515E-3</v>
      </c>
      <c r="D2354" s="34">
        <f>IFERROR(INDEX('Price Data'!E:E,MATCH(TEXT(A2354,"YYYY-MM-DD"),'Price Data'!D:D,0)),"")</f>
        <v>7.92</v>
      </c>
      <c r="E2354" s="10" cm="1">
        <f t="array" ref="E2354">IFERROR(IF(ISNUMBER(D2354),(D2354-INDEX('Price Data'!E:E,MATCH(TEXT(A2354,"YYYY-MM-DD"),'Price Data'!D:D,0)+1))/INDEX('Price Data'!E:E,MATCH(TEXT(A2354,"YYYY-MM-DD"),'Price Data'!D:D,0)+1),""),"")</f>
        <v>-1.3698630136986231E-2</v>
      </c>
      <c r="F2354" s="34">
        <f>IFERROR(INDEX('Price Data'!H:H,MATCH(TEXT(A2354,"YYYY-MM-DD"),'Price Data'!G:G,0)),"")</f>
        <v>110</v>
      </c>
      <c r="G2354" s="10" cm="1">
        <f t="array" ref="G2354">IFERROR(IF(ISNUMBER(F2354),(F2354-INDEX('Price Data'!H:H,MATCH(TEXT(A2354,"YYYY-MM-DD"),'Price Data'!G:G,0)+1))/INDEX('Price Data'!H:H,MATCH(TEXT(A2354,"YYYY-MM-DD"),'Price Data'!G:G,0)+1),""),"")</f>
        <v>-1.7857142857142856E-2</v>
      </c>
      <c r="H2354" s="34">
        <f>IFERROR(INDEX('Price Data'!K:K,MATCH(TEXT(A2354,"YYYY-MM-DD"),'Price Data'!J:J,0)),"")</f>
        <v>1.97</v>
      </c>
      <c r="I2354" s="10" cm="1">
        <f t="array" ref="I2354">IFERROR(IF(ISNUMBER(H2354),(H2354-INDEX('Price Data'!K:K,MATCH(TEXT(A2354,"YYYY-MM-DD"),'Price Data'!J:J,0)+1))/INDEX('Price Data'!K:K,MATCH(TEXT(A2354,"YYYY-MM-DD"),'Price Data'!J:J,0)+1),""),"")</f>
        <v>0</v>
      </c>
      <c r="J2354" s="34">
        <f>IFERROR(INDEX('Price Data'!N:N,MATCH(TEXT(A2354,"YYYY-MM-DD"),'Price Data'!M:M,0)),"")</f>
        <v>1.47</v>
      </c>
      <c r="K2354" s="10" cm="1">
        <f t="array" ref="K2354">IFERROR(IF(ISNUMBER(J2354),(J2354-INDEX('Price Data'!N:N,MATCH(TEXT(A2354,"YYYY-MM-DD"),'Price Data'!M:M,0)+1))/INDEX('Price Data'!N:N,MATCH(TEXT(A2354,"YYYY-MM-DD"),'Price Data'!M:M,0)+1),""),"")</f>
        <v>6.8493150684931572E-3</v>
      </c>
      <c r="L2354" s="34">
        <f>IFERROR(INDEX('Price Data'!Q:Q,MATCH(TEXT(A2354,"YYYY-MM-DD"),'Price Data'!P:P,0)),"")</f>
        <v>1.83</v>
      </c>
      <c r="M2354" s="10" cm="1">
        <f t="array" ref="M2354">IFERROR(IF(ISNUMBER(L2354),(L2354-INDEX('Price Data'!Q:Q,MATCH(TEXT(A2354,"YYYY-MM-DD"),'Price Data'!P:P,0)+1))/INDEX('Price Data'!Q:Q,MATCH(TEXT(A2354,"YYYY-MM-DD"),'Price Data'!P:P,0)+1),""),"")</f>
        <v>0</v>
      </c>
      <c r="N2354" s="34">
        <f>IFERROR(INDEX('Price Data'!T:T,MATCH(TEXT(A2354,"YYYY-MM-DD"),'Price Data'!S:S,0)),"")</f>
        <v>2.29</v>
      </c>
      <c r="O2354" s="10" cm="1">
        <f t="array" ref="O2354">IFERROR(IF(ISNUMBER(N2354),(N2354-INDEX('Price Data'!T:T,MATCH(TEXT(A2354,"YYYY-MM-DD"),'Price Data'!S:S,0)+1))/INDEX('Price Data'!T:T,MATCH(TEXT(A2354,"YYYY-MM-DD"),'Price Data'!S:S,0)+1),""),"")</f>
        <v>0</v>
      </c>
    </row>
    <row r="2355" spans="1:15" x14ac:dyDescent="0.3">
      <c r="A2355" s="8">
        <v>44174</v>
      </c>
      <c r="B2355" s="34">
        <f>IFERROR(INDEX('Price Data'!B:B,MATCH(TEXT(A2355,"YYYY-MM-DD"),'Price Data'!A:A,0)),"")</f>
        <v>21970</v>
      </c>
      <c r="C2355" s="10" cm="1">
        <f t="array" ref="C2355">IFERROR(IF(ISNUMBER(B2355),(B2355-INDEX('Price Data'!B:B,MATCH(TEXT(A2355,"YYYY-MM-DD"),'Price Data'!A:A,0)+1))/INDEX('Price Data'!B:B,MATCH(TEXT(A2355,"YYYY-MM-DD"),'Price Data'!A:A,0)+1),""),"")</f>
        <v>-3.7636602729787332E-3</v>
      </c>
      <c r="D2355" s="34">
        <f>IFERROR(INDEX('Price Data'!E:E,MATCH(TEXT(A2355,"YYYY-MM-DD"),'Price Data'!D:D,0)),"")</f>
        <v>8.0299999999999994</v>
      </c>
      <c r="E2355" s="10" cm="1">
        <f t="array" ref="E2355">IFERROR(IF(ISNUMBER(D2355),(D2355-INDEX('Price Data'!E:E,MATCH(TEXT(A2355,"YYYY-MM-DD"),'Price Data'!D:D,0)+1))/INDEX('Price Data'!E:E,MATCH(TEXT(A2355,"YYYY-MM-DD"),'Price Data'!D:D,0)+1),""),"")</f>
        <v>1.3888888888888817E-2</v>
      </c>
      <c r="F2355" s="34">
        <f>IFERROR(INDEX('Price Data'!H:H,MATCH(TEXT(A2355,"YYYY-MM-DD"),'Price Data'!G:G,0)),"")</f>
        <v>109.5</v>
      </c>
      <c r="G2355" s="10" cm="1">
        <f t="array" ref="G2355">IFERROR(IF(ISNUMBER(F2355),(F2355-INDEX('Price Data'!H:H,MATCH(TEXT(A2355,"YYYY-MM-DD"),'Price Data'!G:G,0)+1))/INDEX('Price Data'!H:H,MATCH(TEXT(A2355,"YYYY-MM-DD"),'Price Data'!G:G,0)+1),""),"")</f>
        <v>-4.5454545454545452E-3</v>
      </c>
      <c r="H2355" s="34">
        <f>IFERROR(INDEX('Price Data'!K:K,MATCH(TEXT(A2355,"YYYY-MM-DD"),'Price Data'!J:J,0)),"")</f>
        <v>1.98</v>
      </c>
      <c r="I2355" s="10" cm="1">
        <f t="array" ref="I2355">IFERROR(IF(ISNUMBER(H2355),(H2355-INDEX('Price Data'!K:K,MATCH(TEXT(A2355,"YYYY-MM-DD"),'Price Data'!J:J,0)+1))/INDEX('Price Data'!K:K,MATCH(TEXT(A2355,"YYYY-MM-DD"),'Price Data'!J:J,0)+1),""),"")</f>
        <v>5.0761421319797002E-3</v>
      </c>
      <c r="J2355" s="34">
        <f>IFERROR(INDEX('Price Data'!N:N,MATCH(TEXT(A2355,"YYYY-MM-DD"),'Price Data'!M:M,0)),"")</f>
        <v>1.51</v>
      </c>
      <c r="K2355" s="10" cm="1">
        <f t="array" ref="K2355">IFERROR(IF(ISNUMBER(J2355),(J2355-INDEX('Price Data'!N:N,MATCH(TEXT(A2355,"YYYY-MM-DD"),'Price Data'!M:M,0)+1))/INDEX('Price Data'!N:N,MATCH(TEXT(A2355,"YYYY-MM-DD"),'Price Data'!M:M,0)+1),""),"")</f>
        <v>2.721088435374152E-2</v>
      </c>
      <c r="L2355" s="34">
        <f>IFERROR(INDEX('Price Data'!Q:Q,MATCH(TEXT(A2355,"YYYY-MM-DD"),'Price Data'!P:P,0)),"")</f>
        <v>1.85</v>
      </c>
      <c r="M2355" s="10" cm="1">
        <f t="array" ref="M2355">IFERROR(IF(ISNUMBER(L2355),(L2355-INDEX('Price Data'!Q:Q,MATCH(TEXT(A2355,"YYYY-MM-DD"),'Price Data'!P:P,0)+1))/INDEX('Price Data'!Q:Q,MATCH(TEXT(A2355,"YYYY-MM-DD"),'Price Data'!P:P,0)+1),""),"")</f>
        <v>1.0928961748633888E-2</v>
      </c>
      <c r="N2355" s="34">
        <f>IFERROR(INDEX('Price Data'!T:T,MATCH(TEXT(A2355,"YYYY-MM-DD"),'Price Data'!S:S,0)),"")</f>
        <v>2.25</v>
      </c>
      <c r="O2355" s="10" cm="1">
        <f t="array" ref="O2355">IFERROR(IF(ISNUMBER(N2355),(N2355-INDEX('Price Data'!T:T,MATCH(TEXT(A2355,"YYYY-MM-DD"),'Price Data'!S:S,0)+1))/INDEX('Price Data'!T:T,MATCH(TEXT(A2355,"YYYY-MM-DD"),'Price Data'!S:S,0)+1),""),"")</f>
        <v>-1.746724890829696E-2</v>
      </c>
    </row>
    <row r="2356" spans="1:15" x14ac:dyDescent="0.3">
      <c r="A2356" s="8">
        <v>44175</v>
      </c>
      <c r="B2356" s="34">
        <f>IFERROR(INDEX('Price Data'!B:B,MATCH(TEXT(A2356,"YYYY-MM-DD"),'Price Data'!A:A,0)),"")</f>
        <v>21916</v>
      </c>
      <c r="C2356" s="10" cm="1">
        <f t="array" ref="C2356">IFERROR(IF(ISNUMBER(B2356),(B2356-INDEX('Price Data'!B:B,MATCH(TEXT(A2356,"YYYY-MM-DD"),'Price Data'!A:A,0)+1))/INDEX('Price Data'!B:B,MATCH(TEXT(A2356,"YYYY-MM-DD"),'Price Data'!A:A,0)+1),""),"")</f>
        <v>-2.4578971324533453E-3</v>
      </c>
      <c r="D2356" s="34">
        <f>IFERROR(INDEX('Price Data'!E:E,MATCH(TEXT(A2356,"YYYY-MM-DD"),'Price Data'!D:D,0)),"")</f>
        <v>7.9</v>
      </c>
      <c r="E2356" s="10" cm="1">
        <f t="array" ref="E2356">IFERROR(IF(ISNUMBER(D2356),(D2356-INDEX('Price Data'!E:E,MATCH(TEXT(A2356,"YYYY-MM-DD"),'Price Data'!D:D,0)+1))/INDEX('Price Data'!E:E,MATCH(TEXT(A2356,"YYYY-MM-DD"),'Price Data'!D:D,0)+1),""),"")</f>
        <v>-1.6189290161892779E-2</v>
      </c>
      <c r="F2356" s="34">
        <f>IFERROR(INDEX('Price Data'!H:H,MATCH(TEXT(A2356,"YYYY-MM-DD"),'Price Data'!G:G,0)),"")</f>
        <v>110</v>
      </c>
      <c r="G2356" s="10" cm="1">
        <f t="array" ref="G2356">IFERROR(IF(ISNUMBER(F2356),(F2356-INDEX('Price Data'!H:H,MATCH(TEXT(A2356,"YYYY-MM-DD"),'Price Data'!G:G,0)+1))/INDEX('Price Data'!H:H,MATCH(TEXT(A2356,"YYYY-MM-DD"),'Price Data'!G:G,0)+1),""),"")</f>
        <v>4.5662100456621002E-3</v>
      </c>
      <c r="H2356" s="34">
        <f>IFERROR(INDEX('Price Data'!K:K,MATCH(TEXT(A2356,"YYYY-MM-DD"),'Price Data'!J:J,0)),"")</f>
        <v>1.96</v>
      </c>
      <c r="I2356" s="10" cm="1">
        <f t="array" ref="I2356">IFERROR(IF(ISNUMBER(H2356),(H2356-INDEX('Price Data'!K:K,MATCH(TEXT(A2356,"YYYY-MM-DD"),'Price Data'!J:J,0)+1))/INDEX('Price Data'!K:K,MATCH(TEXT(A2356,"YYYY-MM-DD"),'Price Data'!J:J,0)+1),""),"")</f>
        <v>-1.0101010101010111E-2</v>
      </c>
      <c r="J2356" s="34">
        <f>IFERROR(INDEX('Price Data'!N:N,MATCH(TEXT(A2356,"YYYY-MM-DD"),'Price Data'!M:M,0)),"")</f>
        <v>1.52</v>
      </c>
      <c r="K2356" s="10" cm="1">
        <f t="array" ref="K2356">IFERROR(IF(ISNUMBER(J2356),(J2356-INDEX('Price Data'!N:N,MATCH(TEXT(A2356,"YYYY-MM-DD"),'Price Data'!M:M,0)+1))/INDEX('Price Data'!N:N,MATCH(TEXT(A2356,"YYYY-MM-DD"),'Price Data'!M:M,0)+1),""),"")</f>
        <v>6.6225165562913968E-3</v>
      </c>
      <c r="L2356" s="34">
        <f>IFERROR(INDEX('Price Data'!Q:Q,MATCH(TEXT(A2356,"YYYY-MM-DD"),'Price Data'!P:P,0)),"")</f>
        <v>1.81</v>
      </c>
      <c r="M2356" s="10" cm="1">
        <f t="array" ref="M2356">IFERROR(IF(ISNUMBER(L2356),(L2356-INDEX('Price Data'!Q:Q,MATCH(TEXT(A2356,"YYYY-MM-DD"),'Price Data'!P:P,0)+1))/INDEX('Price Data'!Q:Q,MATCH(TEXT(A2356,"YYYY-MM-DD"),'Price Data'!P:P,0)+1),""),"")</f>
        <v>-2.162162162162164E-2</v>
      </c>
      <c r="N2356" s="34">
        <f>IFERROR(INDEX('Price Data'!T:T,MATCH(TEXT(A2356,"YYYY-MM-DD"),'Price Data'!S:S,0)),"")</f>
        <v>2.21</v>
      </c>
      <c r="O2356" s="10" cm="1">
        <f t="array" ref="O2356">IFERROR(IF(ISNUMBER(N2356),(N2356-INDEX('Price Data'!T:T,MATCH(TEXT(A2356,"YYYY-MM-DD"),'Price Data'!S:S,0)+1))/INDEX('Price Data'!T:T,MATCH(TEXT(A2356,"YYYY-MM-DD"),'Price Data'!S:S,0)+1),""),"")</f>
        <v>-1.7777777777777795E-2</v>
      </c>
    </row>
    <row r="2357" spans="1:15" x14ac:dyDescent="0.3">
      <c r="A2357" s="8">
        <v>44176</v>
      </c>
      <c r="B2357" s="34">
        <f>IFERROR(INDEX('Price Data'!B:B,MATCH(TEXT(A2357,"YYYY-MM-DD"),'Price Data'!A:A,0)),"")</f>
        <v>21702</v>
      </c>
      <c r="C2357" s="10" cm="1">
        <f t="array" ref="C2357">IFERROR(IF(ISNUMBER(B2357),(B2357-INDEX('Price Data'!B:B,MATCH(TEXT(A2357,"YYYY-MM-DD"),'Price Data'!A:A,0)+1))/INDEX('Price Data'!B:B,MATCH(TEXT(A2357,"YYYY-MM-DD"),'Price Data'!A:A,0)+1),""),"")</f>
        <v>-9.7645555758350058E-3</v>
      </c>
      <c r="D2357" s="34">
        <f>IFERROR(INDEX('Price Data'!E:E,MATCH(TEXT(A2357,"YYYY-MM-DD"),'Price Data'!D:D,0)),"")</f>
        <v>7.82</v>
      </c>
      <c r="E2357" s="10" cm="1">
        <f t="array" ref="E2357">IFERROR(IF(ISNUMBER(D2357),(D2357-INDEX('Price Data'!E:E,MATCH(TEXT(A2357,"YYYY-MM-DD"),'Price Data'!D:D,0)+1))/INDEX('Price Data'!E:E,MATCH(TEXT(A2357,"YYYY-MM-DD"),'Price Data'!D:D,0)+1),""),"")</f>
        <v>-1.0126582278481022E-2</v>
      </c>
      <c r="F2357" s="34">
        <f>IFERROR(INDEX('Price Data'!H:H,MATCH(TEXT(A2357,"YYYY-MM-DD"),'Price Data'!G:G,0)),"")</f>
        <v>110.199997</v>
      </c>
      <c r="G2357" s="10" cm="1">
        <f t="array" ref="G2357">IFERROR(IF(ISNUMBER(F2357),(F2357-INDEX('Price Data'!H:H,MATCH(TEXT(A2357,"YYYY-MM-DD"),'Price Data'!G:G,0)+1))/INDEX('Price Data'!H:H,MATCH(TEXT(A2357,"YYYY-MM-DD"),'Price Data'!G:G,0)+1),""),"")</f>
        <v>1.818154545454511E-3</v>
      </c>
      <c r="H2357" s="34">
        <f>IFERROR(INDEX('Price Data'!K:K,MATCH(TEXT(A2357,"YYYY-MM-DD"),'Price Data'!J:J,0)),"")</f>
        <v>1.94</v>
      </c>
      <c r="I2357" s="10" cm="1">
        <f t="array" ref="I2357">IFERROR(IF(ISNUMBER(H2357),(H2357-INDEX('Price Data'!K:K,MATCH(TEXT(A2357,"YYYY-MM-DD"),'Price Data'!J:J,0)+1))/INDEX('Price Data'!K:K,MATCH(TEXT(A2357,"YYYY-MM-DD"),'Price Data'!J:J,0)+1),""),"")</f>
        <v>-1.0204081632653071E-2</v>
      </c>
      <c r="J2357" s="34">
        <f>IFERROR(INDEX('Price Data'!N:N,MATCH(TEXT(A2357,"YYYY-MM-DD"),'Price Data'!M:M,0)),"")</f>
        <v>1.47</v>
      </c>
      <c r="K2357" s="10" cm="1">
        <f t="array" ref="K2357">IFERROR(IF(ISNUMBER(J2357),(J2357-INDEX('Price Data'!N:N,MATCH(TEXT(A2357,"YYYY-MM-DD"),'Price Data'!M:M,0)+1))/INDEX('Price Data'!N:N,MATCH(TEXT(A2357,"YYYY-MM-DD"),'Price Data'!M:M,0)+1),""),"")</f>
        <v>-3.2894736842105289E-2</v>
      </c>
      <c r="L2357" s="34">
        <f>IFERROR(INDEX('Price Data'!Q:Q,MATCH(TEXT(A2357,"YYYY-MM-DD"),'Price Data'!P:P,0)),"")</f>
        <v>1.78</v>
      </c>
      <c r="M2357" s="10" cm="1">
        <f t="array" ref="M2357">IFERROR(IF(ISNUMBER(L2357),(L2357-INDEX('Price Data'!Q:Q,MATCH(TEXT(A2357,"YYYY-MM-DD"),'Price Data'!P:P,0)+1))/INDEX('Price Data'!Q:Q,MATCH(TEXT(A2357,"YYYY-MM-DD"),'Price Data'!P:P,0)+1),""),"")</f>
        <v>-1.6574585635359129E-2</v>
      </c>
      <c r="N2357" s="34">
        <f>IFERROR(INDEX('Price Data'!T:T,MATCH(TEXT(A2357,"YYYY-MM-DD"),'Price Data'!S:S,0)),"")</f>
        <v>2.2000000000000002</v>
      </c>
      <c r="O2357" s="10" cm="1">
        <f t="array" ref="O2357">IFERROR(IF(ISNUMBER(N2357),(N2357-INDEX('Price Data'!T:T,MATCH(TEXT(A2357,"YYYY-MM-DD"),'Price Data'!S:S,0)+1))/INDEX('Price Data'!T:T,MATCH(TEXT(A2357,"YYYY-MM-DD"),'Price Data'!S:S,0)+1),""),"")</f>
        <v>-4.5248868778279576E-3</v>
      </c>
    </row>
    <row r="2358" spans="1:15" x14ac:dyDescent="0.3">
      <c r="A2358" s="8">
        <v>44177</v>
      </c>
      <c r="B2358" s="34" t="str">
        <f>IFERROR(INDEX('Price Data'!B:B,MATCH(TEXT(A2358,"YYYY-MM-DD"),'Price Data'!A:A,0)),"")</f>
        <v/>
      </c>
      <c r="C2358" s="10" t="str" cm="1">
        <f t="array" ref="C2358">IFERROR(IF(ISNUMBER(B2358),(B2358-INDEX('Price Data'!B:B,MATCH(TEXT(A2358,"YYYY-MM-DD"),'Price Data'!A:A,0)+1))/INDEX('Price Data'!B:B,MATCH(TEXT(A2358,"YYYY-MM-DD"),'Price Data'!A:A,0)+1),""),"")</f>
        <v/>
      </c>
      <c r="D2358" s="34" t="str">
        <f>IFERROR(INDEX('Price Data'!E:E,MATCH(TEXT(A2358,"YYYY-MM-DD"),'Price Data'!D:D,0)),"")</f>
        <v/>
      </c>
      <c r="E2358" s="10" t="str" cm="1">
        <f t="array" ref="E2358">IFERROR(IF(ISNUMBER(D2358),(D2358-INDEX('Price Data'!E:E,MATCH(TEXT(A2358,"YYYY-MM-DD"),'Price Data'!D:D,0)+1))/INDEX('Price Data'!E:E,MATCH(TEXT(A2358,"YYYY-MM-DD"),'Price Data'!D:D,0)+1),""),"")</f>
        <v/>
      </c>
      <c r="F2358" s="34" t="str">
        <f>IFERROR(INDEX('Price Data'!H:H,MATCH(TEXT(A2358,"YYYY-MM-DD"),'Price Data'!G:G,0)),"")</f>
        <v/>
      </c>
      <c r="G2358" s="10" t="str" cm="1">
        <f t="array" ref="G2358">IFERROR(IF(ISNUMBER(F2358),(F2358-INDEX('Price Data'!H:H,MATCH(TEXT(A2358,"YYYY-MM-DD"),'Price Data'!G:G,0)+1))/INDEX('Price Data'!H:H,MATCH(TEXT(A2358,"YYYY-MM-DD"),'Price Data'!G:G,0)+1),""),"")</f>
        <v/>
      </c>
      <c r="H2358" s="34" t="str">
        <f>IFERROR(INDEX('Price Data'!K:K,MATCH(TEXT(A2358,"YYYY-MM-DD"),'Price Data'!J:J,0)),"")</f>
        <v/>
      </c>
      <c r="I2358" s="10" t="str" cm="1">
        <f t="array" ref="I2358">IFERROR(IF(ISNUMBER(H2358),(H2358-INDEX('Price Data'!K:K,MATCH(TEXT(A2358,"YYYY-MM-DD"),'Price Data'!J:J,0)+1))/INDEX('Price Data'!K:K,MATCH(TEXT(A2358,"YYYY-MM-DD"),'Price Data'!J:J,0)+1),""),"")</f>
        <v/>
      </c>
      <c r="J2358" s="34" t="str">
        <f>IFERROR(INDEX('Price Data'!N:N,MATCH(TEXT(A2358,"YYYY-MM-DD"),'Price Data'!M:M,0)),"")</f>
        <v/>
      </c>
      <c r="K2358" s="10" t="str" cm="1">
        <f t="array" ref="K2358">IFERROR(IF(ISNUMBER(J2358),(J2358-INDEX('Price Data'!N:N,MATCH(TEXT(A2358,"YYYY-MM-DD"),'Price Data'!M:M,0)+1))/INDEX('Price Data'!N:N,MATCH(TEXT(A2358,"YYYY-MM-DD"),'Price Data'!M:M,0)+1),""),"")</f>
        <v/>
      </c>
      <c r="L2358" s="34" t="str">
        <f>IFERROR(INDEX('Price Data'!Q:Q,MATCH(TEXT(A2358,"YYYY-MM-DD"),'Price Data'!P:P,0)),"")</f>
        <v/>
      </c>
      <c r="M2358" s="10" t="str" cm="1">
        <f t="array" ref="M2358">IFERROR(IF(ISNUMBER(L2358),(L2358-INDEX('Price Data'!Q:Q,MATCH(TEXT(A2358,"YYYY-MM-DD"),'Price Data'!P:P,0)+1))/INDEX('Price Data'!Q:Q,MATCH(TEXT(A2358,"YYYY-MM-DD"),'Price Data'!P:P,0)+1),""),"")</f>
        <v/>
      </c>
      <c r="N2358" s="34" t="str">
        <f>IFERROR(INDEX('Price Data'!T:T,MATCH(TEXT(A2358,"YYYY-MM-DD"),'Price Data'!S:S,0)),"")</f>
        <v/>
      </c>
      <c r="O2358" s="10" t="str" cm="1">
        <f t="array" ref="O2358">IFERROR(IF(ISNUMBER(N2358),(N2358-INDEX('Price Data'!T:T,MATCH(TEXT(A2358,"YYYY-MM-DD"),'Price Data'!S:S,0)+1))/INDEX('Price Data'!T:T,MATCH(TEXT(A2358,"YYYY-MM-DD"),'Price Data'!S:S,0)+1),""),"")</f>
        <v/>
      </c>
    </row>
    <row r="2359" spans="1:15" x14ac:dyDescent="0.3">
      <c r="A2359" s="8">
        <v>44178</v>
      </c>
      <c r="B2359" s="34" t="str">
        <f>IFERROR(INDEX('Price Data'!B:B,MATCH(TEXT(A2359,"YYYY-MM-DD"),'Price Data'!A:A,0)),"")</f>
        <v/>
      </c>
      <c r="C2359" s="10" t="str" cm="1">
        <f t="array" ref="C2359">IFERROR(IF(ISNUMBER(B2359),(B2359-INDEX('Price Data'!B:B,MATCH(TEXT(A2359,"YYYY-MM-DD"),'Price Data'!A:A,0)+1))/INDEX('Price Data'!B:B,MATCH(TEXT(A2359,"YYYY-MM-DD"),'Price Data'!A:A,0)+1),""),"")</f>
        <v/>
      </c>
      <c r="D2359" s="34" t="str">
        <f>IFERROR(INDEX('Price Data'!E:E,MATCH(TEXT(A2359,"YYYY-MM-DD"),'Price Data'!D:D,0)),"")</f>
        <v/>
      </c>
      <c r="E2359" s="10" t="str" cm="1">
        <f t="array" ref="E2359">IFERROR(IF(ISNUMBER(D2359),(D2359-INDEX('Price Data'!E:E,MATCH(TEXT(A2359,"YYYY-MM-DD"),'Price Data'!D:D,0)+1))/INDEX('Price Data'!E:E,MATCH(TEXT(A2359,"YYYY-MM-DD"),'Price Data'!D:D,0)+1),""),"")</f>
        <v/>
      </c>
      <c r="F2359" s="34" t="str">
        <f>IFERROR(INDEX('Price Data'!H:H,MATCH(TEXT(A2359,"YYYY-MM-DD"),'Price Data'!G:G,0)),"")</f>
        <v/>
      </c>
      <c r="G2359" s="10" t="str" cm="1">
        <f t="array" ref="G2359">IFERROR(IF(ISNUMBER(F2359),(F2359-INDEX('Price Data'!H:H,MATCH(TEXT(A2359,"YYYY-MM-DD"),'Price Data'!G:G,0)+1))/INDEX('Price Data'!H:H,MATCH(TEXT(A2359,"YYYY-MM-DD"),'Price Data'!G:G,0)+1),""),"")</f>
        <v/>
      </c>
      <c r="H2359" s="34" t="str">
        <f>IFERROR(INDEX('Price Data'!K:K,MATCH(TEXT(A2359,"YYYY-MM-DD"),'Price Data'!J:J,0)),"")</f>
        <v/>
      </c>
      <c r="I2359" s="10" t="str" cm="1">
        <f t="array" ref="I2359">IFERROR(IF(ISNUMBER(H2359),(H2359-INDEX('Price Data'!K:K,MATCH(TEXT(A2359,"YYYY-MM-DD"),'Price Data'!J:J,0)+1))/INDEX('Price Data'!K:K,MATCH(TEXT(A2359,"YYYY-MM-DD"),'Price Data'!J:J,0)+1),""),"")</f>
        <v/>
      </c>
      <c r="J2359" s="34" t="str">
        <f>IFERROR(INDEX('Price Data'!N:N,MATCH(TEXT(A2359,"YYYY-MM-DD"),'Price Data'!M:M,0)),"")</f>
        <v/>
      </c>
      <c r="K2359" s="10" t="str" cm="1">
        <f t="array" ref="K2359">IFERROR(IF(ISNUMBER(J2359),(J2359-INDEX('Price Data'!N:N,MATCH(TEXT(A2359,"YYYY-MM-DD"),'Price Data'!M:M,0)+1))/INDEX('Price Data'!N:N,MATCH(TEXT(A2359,"YYYY-MM-DD"),'Price Data'!M:M,0)+1),""),"")</f>
        <v/>
      </c>
      <c r="L2359" s="34" t="str">
        <f>IFERROR(INDEX('Price Data'!Q:Q,MATCH(TEXT(A2359,"YYYY-MM-DD"),'Price Data'!P:P,0)),"")</f>
        <v/>
      </c>
      <c r="M2359" s="10" t="str" cm="1">
        <f t="array" ref="M2359">IFERROR(IF(ISNUMBER(L2359),(L2359-INDEX('Price Data'!Q:Q,MATCH(TEXT(A2359,"YYYY-MM-DD"),'Price Data'!P:P,0)+1))/INDEX('Price Data'!Q:Q,MATCH(TEXT(A2359,"YYYY-MM-DD"),'Price Data'!P:P,0)+1),""),"")</f>
        <v/>
      </c>
      <c r="N2359" s="34" t="str">
        <f>IFERROR(INDEX('Price Data'!T:T,MATCH(TEXT(A2359,"YYYY-MM-DD"),'Price Data'!S:S,0)),"")</f>
        <v/>
      </c>
      <c r="O2359" s="10" t="str" cm="1">
        <f t="array" ref="O2359">IFERROR(IF(ISNUMBER(N2359),(N2359-INDEX('Price Data'!T:T,MATCH(TEXT(A2359,"YYYY-MM-DD"),'Price Data'!S:S,0)+1))/INDEX('Price Data'!T:T,MATCH(TEXT(A2359,"YYYY-MM-DD"),'Price Data'!S:S,0)+1),""),"")</f>
        <v/>
      </c>
    </row>
    <row r="2360" spans="1:15" x14ac:dyDescent="0.3">
      <c r="A2360" s="8">
        <v>44179</v>
      </c>
      <c r="B2360" s="34">
        <f>IFERROR(INDEX('Price Data'!B:B,MATCH(TEXT(A2360,"YYYY-MM-DD"),'Price Data'!A:A,0)),"")</f>
        <v>21760</v>
      </c>
      <c r="C2360" s="10" cm="1">
        <f t="array" ref="C2360">IFERROR(IF(ISNUMBER(B2360),(B2360-INDEX('Price Data'!B:B,MATCH(TEXT(A2360,"YYYY-MM-DD"),'Price Data'!A:A,0)+1))/INDEX('Price Data'!B:B,MATCH(TEXT(A2360,"YYYY-MM-DD"),'Price Data'!A:A,0)+1),""),"")</f>
        <v>2.6725647405769055E-3</v>
      </c>
      <c r="D2360" s="34">
        <f>IFERROR(INDEX('Price Data'!E:E,MATCH(TEXT(A2360,"YYYY-MM-DD"),'Price Data'!D:D,0)),"")</f>
        <v>7.69</v>
      </c>
      <c r="E2360" s="10" cm="1">
        <f t="array" ref="E2360">IFERROR(IF(ISNUMBER(D2360),(D2360-INDEX('Price Data'!E:E,MATCH(TEXT(A2360,"YYYY-MM-DD"),'Price Data'!D:D,0)+1))/INDEX('Price Data'!E:E,MATCH(TEXT(A2360,"YYYY-MM-DD"),'Price Data'!D:D,0)+1),""),"")</f>
        <v>-1.6624040920716097E-2</v>
      </c>
      <c r="F2360" s="34">
        <f>IFERROR(INDEX('Price Data'!H:H,MATCH(TEXT(A2360,"YYYY-MM-DD"),'Price Data'!G:G,0)),"")</f>
        <v>108.900002</v>
      </c>
      <c r="G2360" s="10" cm="1">
        <f t="array" ref="G2360">IFERROR(IF(ISNUMBER(F2360),(F2360-INDEX('Price Data'!H:H,MATCH(TEXT(A2360,"YYYY-MM-DD"),'Price Data'!G:G,0)+1))/INDEX('Price Data'!H:H,MATCH(TEXT(A2360,"YYYY-MM-DD"),'Price Data'!G:G,0)+1),""),"")</f>
        <v>-1.1796688161434303E-2</v>
      </c>
      <c r="H2360" s="34">
        <f>IFERROR(INDEX('Price Data'!K:K,MATCH(TEXT(A2360,"YYYY-MM-DD"),'Price Data'!J:J,0)),"")</f>
        <v>1.94</v>
      </c>
      <c r="I2360" s="10" cm="1">
        <f t="array" ref="I2360">IFERROR(IF(ISNUMBER(H2360),(H2360-INDEX('Price Data'!K:K,MATCH(TEXT(A2360,"YYYY-MM-DD"),'Price Data'!J:J,0)+1))/INDEX('Price Data'!K:K,MATCH(TEXT(A2360,"YYYY-MM-DD"),'Price Data'!J:J,0)+1),""),"")</f>
        <v>0</v>
      </c>
      <c r="J2360" s="34">
        <f>IFERROR(INDEX('Price Data'!N:N,MATCH(TEXT(A2360,"YYYY-MM-DD"),'Price Data'!M:M,0)),"")</f>
        <v>1.46</v>
      </c>
      <c r="K2360" s="10" cm="1">
        <f t="array" ref="K2360">IFERROR(IF(ISNUMBER(J2360),(J2360-INDEX('Price Data'!N:N,MATCH(TEXT(A2360,"YYYY-MM-DD"),'Price Data'!M:M,0)+1))/INDEX('Price Data'!N:N,MATCH(TEXT(A2360,"YYYY-MM-DD"),'Price Data'!M:M,0)+1),""),"")</f>
        <v>-6.80272108843538E-3</v>
      </c>
      <c r="L2360" s="34">
        <f>IFERROR(INDEX('Price Data'!Q:Q,MATCH(TEXT(A2360,"YYYY-MM-DD"),'Price Data'!P:P,0)),"")</f>
        <v>1.79</v>
      </c>
      <c r="M2360" s="10" cm="1">
        <f t="array" ref="M2360">IFERROR(IF(ISNUMBER(L2360),(L2360-INDEX('Price Data'!Q:Q,MATCH(TEXT(A2360,"YYYY-MM-DD"),'Price Data'!P:P,0)+1))/INDEX('Price Data'!Q:Q,MATCH(TEXT(A2360,"YYYY-MM-DD"),'Price Data'!P:P,0)+1),""),"")</f>
        <v>5.6179775280898927E-3</v>
      </c>
      <c r="N2360" s="34">
        <f>IFERROR(INDEX('Price Data'!T:T,MATCH(TEXT(A2360,"YYYY-MM-DD"),'Price Data'!S:S,0)),"")</f>
        <v>2.21</v>
      </c>
      <c r="O2360" s="10" cm="1">
        <f t="array" ref="O2360">IFERROR(IF(ISNUMBER(N2360),(N2360-INDEX('Price Data'!T:T,MATCH(TEXT(A2360,"YYYY-MM-DD"),'Price Data'!S:S,0)+1))/INDEX('Price Data'!T:T,MATCH(TEXT(A2360,"YYYY-MM-DD"),'Price Data'!S:S,0)+1),""),"")</f>
        <v>4.5454545454544481E-3</v>
      </c>
    </row>
    <row r="2361" spans="1:15" x14ac:dyDescent="0.3">
      <c r="A2361" s="8">
        <v>44180</v>
      </c>
      <c r="B2361" s="34">
        <f>IFERROR(INDEX('Price Data'!B:B,MATCH(TEXT(A2361,"YYYY-MM-DD"),'Price Data'!A:A,0)),"")</f>
        <v>21935</v>
      </c>
      <c r="C2361" s="10" cm="1">
        <f t="array" ref="C2361">IFERROR(IF(ISNUMBER(B2361),(B2361-INDEX('Price Data'!B:B,MATCH(TEXT(A2361,"YYYY-MM-DD"),'Price Data'!A:A,0)+1))/INDEX('Price Data'!B:B,MATCH(TEXT(A2361,"YYYY-MM-DD"),'Price Data'!A:A,0)+1),""),"")</f>
        <v>8.0422794117647051E-3</v>
      </c>
      <c r="D2361" s="34">
        <f>IFERROR(INDEX('Price Data'!E:E,MATCH(TEXT(A2361,"YYYY-MM-DD"),'Price Data'!D:D,0)),"")</f>
        <v>7.89</v>
      </c>
      <c r="E2361" s="10" cm="1">
        <f t="array" ref="E2361">IFERROR(IF(ISNUMBER(D2361),(D2361-INDEX('Price Data'!E:E,MATCH(TEXT(A2361,"YYYY-MM-DD"),'Price Data'!D:D,0)+1))/INDEX('Price Data'!E:E,MATCH(TEXT(A2361,"YYYY-MM-DD"),'Price Data'!D:D,0)+1),""),"")</f>
        <v>2.6007802340702116E-2</v>
      </c>
      <c r="F2361" s="34">
        <f>IFERROR(INDEX('Price Data'!H:H,MATCH(TEXT(A2361,"YYYY-MM-DD"),'Price Data'!G:G,0)),"")</f>
        <v>110.400002</v>
      </c>
      <c r="G2361" s="10" cm="1">
        <f t="array" ref="G2361">IFERROR(IF(ISNUMBER(F2361),(F2361-INDEX('Price Data'!H:H,MATCH(TEXT(A2361,"YYYY-MM-DD"),'Price Data'!G:G,0)+1))/INDEX('Price Data'!H:H,MATCH(TEXT(A2361,"YYYY-MM-DD"),'Price Data'!G:G,0)+1),""),"")</f>
        <v>1.3774104430227651E-2</v>
      </c>
      <c r="H2361" s="34">
        <f>IFERROR(INDEX('Price Data'!K:K,MATCH(TEXT(A2361,"YYYY-MM-DD"),'Price Data'!J:J,0)),"")</f>
        <v>1.98</v>
      </c>
      <c r="I2361" s="10" cm="1">
        <f t="array" ref="I2361">IFERROR(IF(ISNUMBER(H2361),(H2361-INDEX('Price Data'!K:K,MATCH(TEXT(A2361,"YYYY-MM-DD"),'Price Data'!J:J,0)+1))/INDEX('Price Data'!K:K,MATCH(TEXT(A2361,"YYYY-MM-DD"),'Price Data'!J:J,0)+1),""),"")</f>
        <v>2.0618556701030948E-2</v>
      </c>
      <c r="J2361" s="34">
        <f>IFERROR(INDEX('Price Data'!N:N,MATCH(TEXT(A2361,"YYYY-MM-DD"),'Price Data'!M:M,0)),"")</f>
        <v>1.48</v>
      </c>
      <c r="K2361" s="10" cm="1">
        <f t="array" ref="K2361">IFERROR(IF(ISNUMBER(J2361),(J2361-INDEX('Price Data'!N:N,MATCH(TEXT(A2361,"YYYY-MM-DD"),'Price Data'!M:M,0)+1))/INDEX('Price Data'!N:N,MATCH(TEXT(A2361,"YYYY-MM-DD"),'Price Data'!M:M,0)+1),""),"")</f>
        <v>1.3698630136986314E-2</v>
      </c>
      <c r="L2361" s="34">
        <f>IFERROR(INDEX('Price Data'!Q:Q,MATCH(TEXT(A2361,"YYYY-MM-DD"),'Price Data'!P:P,0)),"")</f>
        <v>1.82</v>
      </c>
      <c r="M2361" s="10" cm="1">
        <f t="array" ref="M2361">IFERROR(IF(ISNUMBER(L2361),(L2361-INDEX('Price Data'!Q:Q,MATCH(TEXT(A2361,"YYYY-MM-DD"),'Price Data'!P:P,0)+1))/INDEX('Price Data'!Q:Q,MATCH(TEXT(A2361,"YYYY-MM-DD"),'Price Data'!P:P,0)+1),""),"")</f>
        <v>1.6759776536312863E-2</v>
      </c>
      <c r="N2361" s="34">
        <f>IFERROR(INDEX('Price Data'!T:T,MATCH(TEXT(A2361,"YYYY-MM-DD"),'Price Data'!S:S,0)),"")</f>
        <v>2.2200000000000002</v>
      </c>
      <c r="O2361" s="10" cm="1">
        <f t="array" ref="O2361">IFERROR(IF(ISNUMBER(N2361),(N2361-INDEX('Price Data'!T:T,MATCH(TEXT(A2361,"YYYY-MM-DD"),'Price Data'!S:S,0)+1))/INDEX('Price Data'!T:T,MATCH(TEXT(A2361,"YYYY-MM-DD"),'Price Data'!S:S,0)+1),""),"")</f>
        <v>4.5248868778281588E-3</v>
      </c>
    </row>
    <row r="2362" spans="1:15" x14ac:dyDescent="0.3">
      <c r="A2362" s="8">
        <v>44181</v>
      </c>
      <c r="B2362" s="34">
        <f>IFERROR(INDEX('Price Data'!B:B,MATCH(TEXT(A2362,"YYYY-MM-DD"),'Price Data'!A:A,0)),"")</f>
        <v>21987</v>
      </c>
      <c r="C2362" s="10" cm="1">
        <f t="array" ref="C2362">IFERROR(IF(ISNUMBER(B2362),(B2362-INDEX('Price Data'!B:B,MATCH(TEXT(A2362,"YYYY-MM-DD"),'Price Data'!A:A,0)+1))/INDEX('Price Data'!B:B,MATCH(TEXT(A2362,"YYYY-MM-DD"),'Price Data'!A:A,0)+1),""),"")</f>
        <v>2.3706405288351951E-3</v>
      </c>
      <c r="D2362" s="34">
        <f>IFERROR(INDEX('Price Data'!E:E,MATCH(TEXT(A2362,"YYYY-MM-DD"),'Price Data'!D:D,0)),"")</f>
        <v>7.8</v>
      </c>
      <c r="E2362" s="10" cm="1">
        <f t="array" ref="E2362">IFERROR(IF(ISNUMBER(D2362),(D2362-INDEX('Price Data'!E:E,MATCH(TEXT(A2362,"YYYY-MM-DD"),'Price Data'!D:D,0)+1))/INDEX('Price Data'!E:E,MATCH(TEXT(A2362,"YYYY-MM-DD"),'Price Data'!D:D,0)+1),""),"")</f>
        <v>-1.1406844106463861E-2</v>
      </c>
      <c r="F2362" s="34">
        <f>IFERROR(INDEX('Price Data'!H:H,MATCH(TEXT(A2362,"YYYY-MM-DD"),'Price Data'!G:G,0)),"")</f>
        <v>109.099998</v>
      </c>
      <c r="G2362" s="10" cm="1">
        <f t="array" ref="G2362">IFERROR(IF(ISNUMBER(F2362),(F2362-INDEX('Price Data'!H:H,MATCH(TEXT(A2362,"YYYY-MM-DD"),'Price Data'!G:G,0)+1))/INDEX('Price Data'!H:H,MATCH(TEXT(A2362,"YYYY-MM-DD"),'Price Data'!G:G,0)+1),""),"")</f>
        <v>-1.1775398337402215E-2</v>
      </c>
      <c r="H2362" s="34">
        <f>IFERROR(INDEX('Price Data'!K:K,MATCH(TEXT(A2362,"YYYY-MM-DD"),'Price Data'!J:J,0)),"")</f>
        <v>1.94</v>
      </c>
      <c r="I2362" s="10" cm="1">
        <f t="array" ref="I2362">IFERROR(IF(ISNUMBER(H2362),(H2362-INDEX('Price Data'!K:K,MATCH(TEXT(A2362,"YYYY-MM-DD"),'Price Data'!J:J,0)+1))/INDEX('Price Data'!K:K,MATCH(TEXT(A2362,"YYYY-MM-DD"),'Price Data'!J:J,0)+1),""),"")</f>
        <v>-2.0202020202020221E-2</v>
      </c>
      <c r="J2362" s="34">
        <f>IFERROR(INDEX('Price Data'!N:N,MATCH(TEXT(A2362,"YYYY-MM-DD"),'Price Data'!M:M,0)),"")</f>
        <v>1.46</v>
      </c>
      <c r="K2362" s="10" cm="1">
        <f t="array" ref="K2362">IFERROR(IF(ISNUMBER(J2362),(J2362-INDEX('Price Data'!N:N,MATCH(TEXT(A2362,"YYYY-MM-DD"),'Price Data'!M:M,0)+1))/INDEX('Price Data'!N:N,MATCH(TEXT(A2362,"YYYY-MM-DD"),'Price Data'!M:M,0)+1),""),"")</f>
        <v>-1.3513513513513526E-2</v>
      </c>
      <c r="L2362" s="34">
        <f>IFERROR(INDEX('Price Data'!Q:Q,MATCH(TEXT(A2362,"YYYY-MM-DD"),'Price Data'!P:P,0)),"")</f>
        <v>1.8</v>
      </c>
      <c r="M2362" s="10" cm="1">
        <f t="array" ref="M2362">IFERROR(IF(ISNUMBER(L2362),(L2362-INDEX('Price Data'!Q:Q,MATCH(TEXT(A2362,"YYYY-MM-DD"),'Price Data'!P:P,0)+1))/INDEX('Price Data'!Q:Q,MATCH(TEXT(A2362,"YYYY-MM-DD"),'Price Data'!P:P,0)+1),""),"")</f>
        <v>-1.0989010989010999E-2</v>
      </c>
      <c r="N2362" s="34">
        <f>IFERROR(INDEX('Price Data'!T:T,MATCH(TEXT(A2362,"YYYY-MM-DD"),'Price Data'!S:S,0)),"")</f>
        <v>2.2000000000000002</v>
      </c>
      <c r="O2362" s="10" cm="1">
        <f t="array" ref="O2362">IFERROR(IF(ISNUMBER(N2362),(N2362-INDEX('Price Data'!T:T,MATCH(TEXT(A2362,"YYYY-MM-DD"),'Price Data'!S:S,0)+1))/INDEX('Price Data'!T:T,MATCH(TEXT(A2362,"YYYY-MM-DD"),'Price Data'!S:S,0)+1),""),"")</f>
        <v>-9.0090090090090159E-3</v>
      </c>
    </row>
    <row r="2363" spans="1:15" x14ac:dyDescent="0.3">
      <c r="A2363" s="8">
        <v>44182</v>
      </c>
      <c r="B2363" s="34">
        <f>IFERROR(INDEX('Price Data'!B:B,MATCH(TEXT(A2363,"YYYY-MM-DD"),'Price Data'!A:A,0)),"")</f>
        <v>22012</v>
      </c>
      <c r="C2363" s="10" cm="1">
        <f t="array" ref="C2363">IFERROR(IF(ISNUMBER(B2363),(B2363-INDEX('Price Data'!B:B,MATCH(TEXT(A2363,"YYYY-MM-DD"),'Price Data'!A:A,0)+1))/INDEX('Price Data'!B:B,MATCH(TEXT(A2363,"YYYY-MM-DD"),'Price Data'!A:A,0)+1),""),"")</f>
        <v>1.1370355209896757E-3</v>
      </c>
      <c r="D2363" s="34">
        <f>IFERROR(INDEX('Price Data'!E:E,MATCH(TEXT(A2363,"YYYY-MM-DD"),'Price Data'!D:D,0)),"")</f>
        <v>7.79</v>
      </c>
      <c r="E2363" s="10" cm="1">
        <f t="array" ref="E2363">IFERROR(IF(ISNUMBER(D2363),(D2363-INDEX('Price Data'!E:E,MATCH(TEXT(A2363,"YYYY-MM-DD"),'Price Data'!D:D,0)+1))/INDEX('Price Data'!E:E,MATCH(TEXT(A2363,"YYYY-MM-DD"),'Price Data'!D:D,0)+1),""),"")</f>
        <v>-1.2820512820512547E-3</v>
      </c>
      <c r="F2363" s="34">
        <f>IFERROR(INDEX('Price Data'!H:H,MATCH(TEXT(A2363,"YYYY-MM-DD"),'Price Data'!G:G,0)),"")</f>
        <v>108.699997</v>
      </c>
      <c r="G2363" s="10" cm="1">
        <f t="array" ref="G2363">IFERROR(IF(ISNUMBER(F2363),(F2363-INDEX('Price Data'!H:H,MATCH(TEXT(A2363,"YYYY-MM-DD"),'Price Data'!G:G,0)+1))/INDEX('Price Data'!H:H,MATCH(TEXT(A2363,"YYYY-MM-DD"),'Price Data'!G:G,0)+1),""),"")</f>
        <v>-3.6663703696860118E-3</v>
      </c>
      <c r="H2363" s="34">
        <f>IFERROR(INDEX('Price Data'!K:K,MATCH(TEXT(A2363,"YYYY-MM-DD"),'Price Data'!J:J,0)),"")</f>
        <v>1.94</v>
      </c>
      <c r="I2363" s="10" cm="1">
        <f t="array" ref="I2363">IFERROR(IF(ISNUMBER(H2363),(H2363-INDEX('Price Data'!K:K,MATCH(TEXT(A2363,"YYYY-MM-DD"),'Price Data'!J:J,0)+1))/INDEX('Price Data'!K:K,MATCH(TEXT(A2363,"YYYY-MM-DD"),'Price Data'!J:J,0)+1),""),"")</f>
        <v>0</v>
      </c>
      <c r="J2363" s="34">
        <f>IFERROR(INDEX('Price Data'!N:N,MATCH(TEXT(A2363,"YYYY-MM-DD"),'Price Data'!M:M,0)),"")</f>
        <v>1.47</v>
      </c>
      <c r="K2363" s="10" cm="1">
        <f t="array" ref="K2363">IFERROR(IF(ISNUMBER(J2363),(J2363-INDEX('Price Data'!N:N,MATCH(TEXT(A2363,"YYYY-MM-DD"),'Price Data'!M:M,0)+1))/INDEX('Price Data'!N:N,MATCH(TEXT(A2363,"YYYY-MM-DD"),'Price Data'!M:M,0)+1),""),"")</f>
        <v>6.8493150684931572E-3</v>
      </c>
      <c r="L2363" s="34">
        <f>IFERROR(INDEX('Price Data'!Q:Q,MATCH(TEXT(A2363,"YYYY-MM-DD"),'Price Data'!P:P,0)),"")</f>
        <v>1.81</v>
      </c>
      <c r="M2363" s="10" cm="1">
        <f t="array" ref="M2363">IFERROR(IF(ISNUMBER(L2363),(L2363-INDEX('Price Data'!Q:Q,MATCH(TEXT(A2363,"YYYY-MM-DD"),'Price Data'!P:P,0)+1))/INDEX('Price Data'!Q:Q,MATCH(TEXT(A2363,"YYYY-MM-DD"),'Price Data'!P:P,0)+1),""),"")</f>
        <v>5.5555555555555601E-3</v>
      </c>
      <c r="N2363" s="34">
        <f>IFERROR(INDEX('Price Data'!T:T,MATCH(TEXT(A2363,"YYYY-MM-DD"),'Price Data'!S:S,0)),"")</f>
        <v>2.2200000000000002</v>
      </c>
      <c r="O2363" s="10" cm="1">
        <f t="array" ref="O2363">IFERROR(IF(ISNUMBER(N2363),(N2363-INDEX('Price Data'!T:T,MATCH(TEXT(A2363,"YYYY-MM-DD"),'Price Data'!S:S,0)+1))/INDEX('Price Data'!T:T,MATCH(TEXT(A2363,"YYYY-MM-DD"),'Price Data'!S:S,0)+1),""),"")</f>
        <v>9.0909090909090974E-3</v>
      </c>
    </row>
    <row r="2364" spans="1:15" x14ac:dyDescent="0.3">
      <c r="A2364" s="8">
        <v>44183</v>
      </c>
      <c r="B2364" s="34">
        <f>IFERROR(INDEX('Price Data'!B:B,MATCH(TEXT(A2364,"YYYY-MM-DD"),'Price Data'!A:A,0)),"")</f>
        <v>21976</v>
      </c>
      <c r="C2364" s="10" cm="1">
        <f t="array" ref="C2364">IFERROR(IF(ISNUMBER(B2364),(B2364-INDEX('Price Data'!B:B,MATCH(TEXT(A2364,"YYYY-MM-DD"),'Price Data'!A:A,0)+1))/INDEX('Price Data'!B:B,MATCH(TEXT(A2364,"YYYY-MM-DD"),'Price Data'!A:A,0)+1),""),"")</f>
        <v>-1.6354715609667454E-3</v>
      </c>
      <c r="D2364" s="34">
        <f>IFERROR(INDEX('Price Data'!E:E,MATCH(TEXT(A2364,"YYYY-MM-DD"),'Price Data'!D:D,0)),"")</f>
        <v>7.72</v>
      </c>
      <c r="E2364" s="10" cm="1">
        <f t="array" ref="E2364">IFERROR(IF(ISNUMBER(D2364),(D2364-INDEX('Price Data'!E:E,MATCH(TEXT(A2364,"YYYY-MM-DD"),'Price Data'!D:D,0)+1))/INDEX('Price Data'!E:E,MATCH(TEXT(A2364,"YYYY-MM-DD"),'Price Data'!D:D,0)+1),""),"")</f>
        <v>-8.985879332477572E-3</v>
      </c>
      <c r="F2364" s="34">
        <f>IFERROR(INDEX('Price Data'!H:H,MATCH(TEXT(A2364,"YYYY-MM-DD"),'Price Data'!G:G,0)),"")</f>
        <v>108.199997</v>
      </c>
      <c r="G2364" s="10" cm="1">
        <f t="array" ref="G2364">IFERROR(IF(ISNUMBER(F2364),(F2364-INDEX('Price Data'!H:H,MATCH(TEXT(A2364,"YYYY-MM-DD"),'Price Data'!G:G,0)+1))/INDEX('Price Data'!H:H,MATCH(TEXT(A2364,"YYYY-MM-DD"),'Price Data'!G:G,0)+1),""),"")</f>
        <v>-4.5998161343095527E-3</v>
      </c>
      <c r="H2364" s="34">
        <f>IFERROR(INDEX('Price Data'!K:K,MATCH(TEXT(A2364,"YYYY-MM-DD"),'Price Data'!J:J,0)),"")</f>
        <v>1.94</v>
      </c>
      <c r="I2364" s="10" cm="1">
        <f t="array" ref="I2364">IFERROR(IF(ISNUMBER(H2364),(H2364-INDEX('Price Data'!K:K,MATCH(TEXT(A2364,"YYYY-MM-DD"),'Price Data'!J:J,0)+1))/INDEX('Price Data'!K:K,MATCH(TEXT(A2364,"YYYY-MM-DD"),'Price Data'!J:J,0)+1),""),"")</f>
        <v>0</v>
      </c>
      <c r="J2364" s="34">
        <f>IFERROR(INDEX('Price Data'!N:N,MATCH(TEXT(A2364,"YYYY-MM-DD"),'Price Data'!M:M,0)),"")</f>
        <v>1.45</v>
      </c>
      <c r="K2364" s="10" cm="1">
        <f t="array" ref="K2364">IFERROR(IF(ISNUMBER(J2364),(J2364-INDEX('Price Data'!N:N,MATCH(TEXT(A2364,"YYYY-MM-DD"),'Price Data'!M:M,0)+1))/INDEX('Price Data'!N:N,MATCH(TEXT(A2364,"YYYY-MM-DD"),'Price Data'!M:M,0)+1),""),"")</f>
        <v>-1.360544217687076E-2</v>
      </c>
      <c r="L2364" s="34">
        <f>IFERROR(INDEX('Price Data'!Q:Q,MATCH(TEXT(A2364,"YYYY-MM-DD"),'Price Data'!P:P,0)),"")</f>
        <v>1.78</v>
      </c>
      <c r="M2364" s="10" cm="1">
        <f t="array" ref="M2364">IFERROR(IF(ISNUMBER(L2364),(L2364-INDEX('Price Data'!Q:Q,MATCH(TEXT(A2364,"YYYY-MM-DD"),'Price Data'!P:P,0)+1))/INDEX('Price Data'!Q:Q,MATCH(TEXT(A2364,"YYYY-MM-DD"),'Price Data'!P:P,0)+1),""),"")</f>
        <v>-1.6574585635359129E-2</v>
      </c>
      <c r="N2364" s="34">
        <f>IFERROR(INDEX('Price Data'!T:T,MATCH(TEXT(A2364,"YYYY-MM-DD"),'Price Data'!S:S,0)),"")</f>
        <v>2.1800000000000002</v>
      </c>
      <c r="O2364" s="10" cm="1">
        <f t="array" ref="O2364">IFERROR(IF(ISNUMBER(N2364),(N2364-INDEX('Price Data'!T:T,MATCH(TEXT(A2364,"YYYY-MM-DD"),'Price Data'!S:S,0)+1))/INDEX('Price Data'!T:T,MATCH(TEXT(A2364,"YYYY-MM-DD"),'Price Data'!S:S,0)+1),""),"")</f>
        <v>-1.8018018018018032E-2</v>
      </c>
    </row>
    <row r="2365" spans="1:15" x14ac:dyDescent="0.3">
      <c r="A2365" s="8">
        <v>44184</v>
      </c>
      <c r="B2365" s="34" t="str">
        <f>IFERROR(INDEX('Price Data'!B:B,MATCH(TEXT(A2365,"YYYY-MM-DD"),'Price Data'!A:A,0)),"")</f>
        <v/>
      </c>
      <c r="C2365" s="10" t="str" cm="1">
        <f t="array" ref="C2365">IFERROR(IF(ISNUMBER(B2365),(B2365-INDEX('Price Data'!B:B,MATCH(TEXT(A2365,"YYYY-MM-DD"),'Price Data'!A:A,0)+1))/INDEX('Price Data'!B:B,MATCH(TEXT(A2365,"YYYY-MM-DD"),'Price Data'!A:A,0)+1),""),"")</f>
        <v/>
      </c>
      <c r="D2365" s="34" t="str">
        <f>IFERROR(INDEX('Price Data'!E:E,MATCH(TEXT(A2365,"YYYY-MM-DD"),'Price Data'!D:D,0)),"")</f>
        <v/>
      </c>
      <c r="E2365" s="10" t="str" cm="1">
        <f t="array" ref="E2365">IFERROR(IF(ISNUMBER(D2365),(D2365-INDEX('Price Data'!E:E,MATCH(TEXT(A2365,"YYYY-MM-DD"),'Price Data'!D:D,0)+1))/INDEX('Price Data'!E:E,MATCH(TEXT(A2365,"YYYY-MM-DD"),'Price Data'!D:D,0)+1),""),"")</f>
        <v/>
      </c>
      <c r="F2365" s="34" t="str">
        <f>IFERROR(INDEX('Price Data'!H:H,MATCH(TEXT(A2365,"YYYY-MM-DD"),'Price Data'!G:G,0)),"")</f>
        <v/>
      </c>
      <c r="G2365" s="10" t="str" cm="1">
        <f t="array" ref="G2365">IFERROR(IF(ISNUMBER(F2365),(F2365-INDEX('Price Data'!H:H,MATCH(TEXT(A2365,"YYYY-MM-DD"),'Price Data'!G:G,0)+1))/INDEX('Price Data'!H:H,MATCH(TEXT(A2365,"YYYY-MM-DD"),'Price Data'!G:G,0)+1),""),"")</f>
        <v/>
      </c>
      <c r="H2365" s="34" t="str">
        <f>IFERROR(INDEX('Price Data'!K:K,MATCH(TEXT(A2365,"YYYY-MM-DD"),'Price Data'!J:J,0)),"")</f>
        <v/>
      </c>
      <c r="I2365" s="10" t="str" cm="1">
        <f t="array" ref="I2365">IFERROR(IF(ISNUMBER(H2365),(H2365-INDEX('Price Data'!K:K,MATCH(TEXT(A2365,"YYYY-MM-DD"),'Price Data'!J:J,0)+1))/INDEX('Price Data'!K:K,MATCH(TEXT(A2365,"YYYY-MM-DD"),'Price Data'!J:J,0)+1),""),"")</f>
        <v/>
      </c>
      <c r="J2365" s="34" t="str">
        <f>IFERROR(INDEX('Price Data'!N:N,MATCH(TEXT(A2365,"YYYY-MM-DD"),'Price Data'!M:M,0)),"")</f>
        <v/>
      </c>
      <c r="K2365" s="10" t="str" cm="1">
        <f t="array" ref="K2365">IFERROR(IF(ISNUMBER(J2365),(J2365-INDEX('Price Data'!N:N,MATCH(TEXT(A2365,"YYYY-MM-DD"),'Price Data'!M:M,0)+1))/INDEX('Price Data'!N:N,MATCH(TEXT(A2365,"YYYY-MM-DD"),'Price Data'!M:M,0)+1),""),"")</f>
        <v/>
      </c>
      <c r="L2365" s="34" t="str">
        <f>IFERROR(INDEX('Price Data'!Q:Q,MATCH(TEXT(A2365,"YYYY-MM-DD"),'Price Data'!P:P,0)),"")</f>
        <v/>
      </c>
      <c r="M2365" s="10" t="str" cm="1">
        <f t="array" ref="M2365">IFERROR(IF(ISNUMBER(L2365),(L2365-INDEX('Price Data'!Q:Q,MATCH(TEXT(A2365,"YYYY-MM-DD"),'Price Data'!P:P,0)+1))/INDEX('Price Data'!Q:Q,MATCH(TEXT(A2365,"YYYY-MM-DD"),'Price Data'!P:P,0)+1),""),"")</f>
        <v/>
      </c>
      <c r="N2365" s="34" t="str">
        <f>IFERROR(INDEX('Price Data'!T:T,MATCH(TEXT(A2365,"YYYY-MM-DD"),'Price Data'!S:S,0)),"")</f>
        <v/>
      </c>
      <c r="O2365" s="10" t="str" cm="1">
        <f t="array" ref="O2365">IFERROR(IF(ISNUMBER(N2365),(N2365-INDEX('Price Data'!T:T,MATCH(TEXT(A2365,"YYYY-MM-DD"),'Price Data'!S:S,0)+1))/INDEX('Price Data'!T:T,MATCH(TEXT(A2365,"YYYY-MM-DD"),'Price Data'!S:S,0)+1),""),"")</f>
        <v/>
      </c>
    </row>
    <row r="2366" spans="1:15" x14ac:dyDescent="0.3">
      <c r="A2366" s="8">
        <v>44185</v>
      </c>
      <c r="B2366" s="34" t="str">
        <f>IFERROR(INDEX('Price Data'!B:B,MATCH(TEXT(A2366,"YYYY-MM-DD"),'Price Data'!A:A,0)),"")</f>
        <v/>
      </c>
      <c r="C2366" s="10" t="str" cm="1">
        <f t="array" ref="C2366">IFERROR(IF(ISNUMBER(B2366),(B2366-INDEX('Price Data'!B:B,MATCH(TEXT(A2366,"YYYY-MM-DD"),'Price Data'!A:A,0)+1))/INDEX('Price Data'!B:B,MATCH(TEXT(A2366,"YYYY-MM-DD"),'Price Data'!A:A,0)+1),""),"")</f>
        <v/>
      </c>
      <c r="D2366" s="34" t="str">
        <f>IFERROR(INDEX('Price Data'!E:E,MATCH(TEXT(A2366,"YYYY-MM-DD"),'Price Data'!D:D,0)),"")</f>
        <v/>
      </c>
      <c r="E2366" s="10" t="str" cm="1">
        <f t="array" ref="E2366">IFERROR(IF(ISNUMBER(D2366),(D2366-INDEX('Price Data'!E:E,MATCH(TEXT(A2366,"YYYY-MM-DD"),'Price Data'!D:D,0)+1))/INDEX('Price Data'!E:E,MATCH(TEXT(A2366,"YYYY-MM-DD"),'Price Data'!D:D,0)+1),""),"")</f>
        <v/>
      </c>
      <c r="F2366" s="34" t="str">
        <f>IFERROR(INDEX('Price Data'!H:H,MATCH(TEXT(A2366,"YYYY-MM-DD"),'Price Data'!G:G,0)),"")</f>
        <v/>
      </c>
      <c r="G2366" s="10" t="str" cm="1">
        <f t="array" ref="G2366">IFERROR(IF(ISNUMBER(F2366),(F2366-INDEX('Price Data'!H:H,MATCH(TEXT(A2366,"YYYY-MM-DD"),'Price Data'!G:G,0)+1))/INDEX('Price Data'!H:H,MATCH(TEXT(A2366,"YYYY-MM-DD"),'Price Data'!G:G,0)+1),""),"")</f>
        <v/>
      </c>
      <c r="H2366" s="34" t="str">
        <f>IFERROR(INDEX('Price Data'!K:K,MATCH(TEXT(A2366,"YYYY-MM-DD"),'Price Data'!J:J,0)),"")</f>
        <v/>
      </c>
      <c r="I2366" s="10" t="str" cm="1">
        <f t="array" ref="I2366">IFERROR(IF(ISNUMBER(H2366),(H2366-INDEX('Price Data'!K:K,MATCH(TEXT(A2366,"YYYY-MM-DD"),'Price Data'!J:J,0)+1))/INDEX('Price Data'!K:K,MATCH(TEXT(A2366,"YYYY-MM-DD"),'Price Data'!J:J,0)+1),""),"")</f>
        <v/>
      </c>
      <c r="J2366" s="34" t="str">
        <f>IFERROR(INDEX('Price Data'!N:N,MATCH(TEXT(A2366,"YYYY-MM-DD"),'Price Data'!M:M,0)),"")</f>
        <v/>
      </c>
      <c r="K2366" s="10" t="str" cm="1">
        <f t="array" ref="K2366">IFERROR(IF(ISNUMBER(J2366),(J2366-INDEX('Price Data'!N:N,MATCH(TEXT(A2366,"YYYY-MM-DD"),'Price Data'!M:M,0)+1))/INDEX('Price Data'!N:N,MATCH(TEXT(A2366,"YYYY-MM-DD"),'Price Data'!M:M,0)+1),""),"")</f>
        <v/>
      </c>
      <c r="L2366" s="34" t="str">
        <f>IFERROR(INDEX('Price Data'!Q:Q,MATCH(TEXT(A2366,"YYYY-MM-DD"),'Price Data'!P:P,0)),"")</f>
        <v/>
      </c>
      <c r="M2366" s="10" t="str" cm="1">
        <f t="array" ref="M2366">IFERROR(IF(ISNUMBER(L2366),(L2366-INDEX('Price Data'!Q:Q,MATCH(TEXT(A2366,"YYYY-MM-DD"),'Price Data'!P:P,0)+1))/INDEX('Price Data'!Q:Q,MATCH(TEXT(A2366,"YYYY-MM-DD"),'Price Data'!P:P,0)+1),""),"")</f>
        <v/>
      </c>
      <c r="N2366" s="34" t="str">
        <f>IFERROR(INDEX('Price Data'!T:T,MATCH(TEXT(A2366,"YYYY-MM-DD"),'Price Data'!S:S,0)),"")</f>
        <v/>
      </c>
      <c r="O2366" s="10" t="str" cm="1">
        <f t="array" ref="O2366">IFERROR(IF(ISNUMBER(N2366),(N2366-INDEX('Price Data'!T:T,MATCH(TEXT(A2366,"YYYY-MM-DD"),'Price Data'!S:S,0)+1))/INDEX('Price Data'!T:T,MATCH(TEXT(A2366,"YYYY-MM-DD"),'Price Data'!S:S,0)+1),""),"")</f>
        <v/>
      </c>
    </row>
    <row r="2367" spans="1:15" x14ac:dyDescent="0.3">
      <c r="A2367" s="8">
        <v>44186</v>
      </c>
      <c r="B2367" s="34">
        <f>IFERROR(INDEX('Price Data'!B:B,MATCH(TEXT(A2367,"YYYY-MM-DD"),'Price Data'!A:A,0)),"")</f>
        <v>21411</v>
      </c>
      <c r="C2367" s="10" cm="1">
        <f t="array" ref="C2367">IFERROR(IF(ISNUMBER(B2367),(B2367-INDEX('Price Data'!B:B,MATCH(TEXT(A2367,"YYYY-MM-DD"),'Price Data'!A:A,0)+1))/INDEX('Price Data'!B:B,MATCH(TEXT(A2367,"YYYY-MM-DD"),'Price Data'!A:A,0)+1),""),"")</f>
        <v>-2.5709865307608298E-2</v>
      </c>
      <c r="D2367" s="34">
        <f>IFERROR(INDEX('Price Data'!E:E,MATCH(TEXT(A2367,"YYYY-MM-DD"),'Price Data'!D:D,0)),"")</f>
        <v>7.42</v>
      </c>
      <c r="E2367" s="10" cm="1">
        <f t="array" ref="E2367">IFERROR(IF(ISNUMBER(D2367),(D2367-INDEX('Price Data'!E:E,MATCH(TEXT(A2367,"YYYY-MM-DD"),'Price Data'!D:D,0)+1))/INDEX('Price Data'!E:E,MATCH(TEXT(A2367,"YYYY-MM-DD"),'Price Data'!D:D,0)+1),""),"")</f>
        <v>-3.8860103626942984E-2</v>
      </c>
      <c r="F2367" s="34">
        <f>IFERROR(INDEX('Price Data'!H:H,MATCH(TEXT(A2367,"YYYY-MM-DD"),'Price Data'!G:G,0)),"")</f>
        <v>105.400002</v>
      </c>
      <c r="G2367" s="10" cm="1">
        <f t="array" ref="G2367">IFERROR(IF(ISNUMBER(F2367),(F2367-INDEX('Price Data'!H:H,MATCH(TEXT(A2367,"YYYY-MM-DD"),'Price Data'!G:G,0)+1))/INDEX('Price Data'!H:H,MATCH(TEXT(A2367,"YYYY-MM-DD"),'Price Data'!G:G,0)+1),""),"")</f>
        <v>-2.5877958203640205E-2</v>
      </c>
      <c r="H2367" s="34">
        <f>IFERROR(INDEX('Price Data'!K:K,MATCH(TEXT(A2367,"YYYY-MM-DD"),'Price Data'!J:J,0)),"")</f>
        <v>1.87</v>
      </c>
      <c r="I2367" s="10" cm="1">
        <f t="array" ref="I2367">IFERROR(IF(ISNUMBER(H2367),(H2367-INDEX('Price Data'!K:K,MATCH(TEXT(A2367,"YYYY-MM-DD"),'Price Data'!J:J,0)+1))/INDEX('Price Data'!K:K,MATCH(TEXT(A2367,"YYYY-MM-DD"),'Price Data'!J:J,0)+1),""),"")</f>
        <v>-3.6082474226804044E-2</v>
      </c>
      <c r="J2367" s="34">
        <f>IFERROR(INDEX('Price Data'!N:N,MATCH(TEXT(A2367,"YYYY-MM-DD"),'Price Data'!M:M,0)),"")</f>
        <v>1.39</v>
      </c>
      <c r="K2367" s="10" cm="1">
        <f t="array" ref="K2367">IFERROR(IF(ISNUMBER(J2367),(J2367-INDEX('Price Data'!N:N,MATCH(TEXT(A2367,"YYYY-MM-DD"),'Price Data'!M:M,0)+1))/INDEX('Price Data'!N:N,MATCH(TEXT(A2367,"YYYY-MM-DD"),'Price Data'!M:M,0)+1),""),"")</f>
        <v>-4.1379310344827627E-2</v>
      </c>
      <c r="L2367" s="34">
        <f>IFERROR(INDEX('Price Data'!Q:Q,MATCH(TEXT(A2367,"YYYY-MM-DD"),'Price Data'!P:P,0)),"")</f>
        <v>1.73</v>
      </c>
      <c r="M2367" s="10" cm="1">
        <f t="array" ref="M2367">IFERROR(IF(ISNUMBER(L2367),(L2367-INDEX('Price Data'!Q:Q,MATCH(TEXT(A2367,"YYYY-MM-DD"),'Price Data'!P:P,0)+1))/INDEX('Price Data'!Q:Q,MATCH(TEXT(A2367,"YYYY-MM-DD"),'Price Data'!P:P,0)+1),""),"")</f>
        <v>-2.8089887640449462E-2</v>
      </c>
      <c r="N2367" s="34">
        <f>IFERROR(INDEX('Price Data'!T:T,MATCH(TEXT(A2367,"YYYY-MM-DD"),'Price Data'!S:S,0)),"")</f>
        <v>2.14</v>
      </c>
      <c r="O2367" s="10" cm="1">
        <f t="array" ref="O2367">IFERROR(IF(ISNUMBER(N2367),(N2367-INDEX('Price Data'!T:T,MATCH(TEXT(A2367,"YYYY-MM-DD"),'Price Data'!S:S,0)+1))/INDEX('Price Data'!T:T,MATCH(TEXT(A2367,"YYYY-MM-DD"),'Price Data'!S:S,0)+1),""),"")</f>
        <v>-1.8348623853211024E-2</v>
      </c>
    </row>
    <row r="2368" spans="1:15" x14ac:dyDescent="0.3">
      <c r="A2368" s="8">
        <v>44187</v>
      </c>
      <c r="B2368" s="34">
        <f>IFERROR(INDEX('Price Data'!B:B,MATCH(TEXT(A2368,"YYYY-MM-DD"),'Price Data'!A:A,0)),"")</f>
        <v>21844</v>
      </c>
      <c r="C2368" s="10" cm="1">
        <f t="array" ref="C2368">IFERROR(IF(ISNUMBER(B2368),(B2368-INDEX('Price Data'!B:B,MATCH(TEXT(A2368,"YYYY-MM-DD"),'Price Data'!A:A,0)+1))/INDEX('Price Data'!B:B,MATCH(TEXT(A2368,"YYYY-MM-DD"),'Price Data'!A:A,0)+1),""),"")</f>
        <v>2.0223249731446454E-2</v>
      </c>
      <c r="D2368" s="34">
        <f>IFERROR(INDEX('Price Data'!E:E,MATCH(TEXT(A2368,"YYYY-MM-DD"),'Price Data'!D:D,0)),"")</f>
        <v>7.52</v>
      </c>
      <c r="E2368" s="10" cm="1">
        <f t="array" ref="E2368">IFERROR(IF(ISNUMBER(D2368),(D2368-INDEX('Price Data'!E:E,MATCH(TEXT(A2368,"YYYY-MM-DD"),'Price Data'!D:D,0)+1))/INDEX('Price Data'!E:E,MATCH(TEXT(A2368,"YYYY-MM-DD"),'Price Data'!D:D,0)+1),""),"")</f>
        <v>1.3477088948787014E-2</v>
      </c>
      <c r="F2368" s="34">
        <f>IFERROR(INDEX('Price Data'!H:H,MATCH(TEXT(A2368,"YYYY-MM-DD"),'Price Data'!G:G,0)),"")</f>
        <v>105</v>
      </c>
      <c r="G2368" s="10" cm="1">
        <f t="array" ref="G2368">IFERROR(IF(ISNUMBER(F2368),(F2368-INDEX('Price Data'!H:H,MATCH(TEXT(A2368,"YYYY-MM-DD"),'Price Data'!G:G,0)+1))/INDEX('Price Data'!H:H,MATCH(TEXT(A2368,"YYYY-MM-DD"),'Price Data'!G:G,0)+1),""),"")</f>
        <v>-3.7950853169813094E-3</v>
      </c>
      <c r="H2368" s="34">
        <f>IFERROR(INDEX('Price Data'!K:K,MATCH(TEXT(A2368,"YYYY-MM-DD"),'Price Data'!J:J,0)),"")</f>
        <v>1.88</v>
      </c>
      <c r="I2368" s="10" cm="1">
        <f t="array" ref="I2368">IFERROR(IF(ISNUMBER(H2368),(H2368-INDEX('Price Data'!K:K,MATCH(TEXT(A2368,"YYYY-MM-DD"),'Price Data'!J:J,0)+1))/INDEX('Price Data'!K:K,MATCH(TEXT(A2368,"YYYY-MM-DD"),'Price Data'!J:J,0)+1),""),"")</f>
        <v>5.3475935828875866E-3</v>
      </c>
      <c r="J2368" s="34">
        <f>IFERROR(INDEX('Price Data'!N:N,MATCH(TEXT(A2368,"YYYY-MM-DD"),'Price Data'!M:M,0)),"")</f>
        <v>1.43</v>
      </c>
      <c r="K2368" s="10" cm="1">
        <f t="array" ref="K2368">IFERROR(IF(ISNUMBER(J2368),(J2368-INDEX('Price Data'!N:N,MATCH(TEXT(A2368,"YYYY-MM-DD"),'Price Data'!M:M,0)+1))/INDEX('Price Data'!N:N,MATCH(TEXT(A2368,"YYYY-MM-DD"),'Price Data'!M:M,0)+1),""),"")</f>
        <v>2.8776978417266216E-2</v>
      </c>
      <c r="L2368" s="34">
        <f>IFERROR(INDEX('Price Data'!Q:Q,MATCH(TEXT(A2368,"YYYY-MM-DD"),'Price Data'!P:P,0)),"")</f>
        <v>1.79</v>
      </c>
      <c r="M2368" s="10" cm="1">
        <f t="array" ref="M2368">IFERROR(IF(ISNUMBER(L2368),(L2368-INDEX('Price Data'!Q:Q,MATCH(TEXT(A2368,"YYYY-MM-DD"),'Price Data'!P:P,0)+1))/INDEX('Price Data'!Q:Q,MATCH(TEXT(A2368,"YYYY-MM-DD"),'Price Data'!P:P,0)+1),""),"")</f>
        <v>3.4682080924855523E-2</v>
      </c>
      <c r="N2368" s="34">
        <f>IFERROR(INDEX('Price Data'!T:T,MATCH(TEXT(A2368,"YYYY-MM-DD"),'Price Data'!S:S,0)),"")</f>
        <v>2.17</v>
      </c>
      <c r="O2368" s="10" cm="1">
        <f t="array" ref="O2368">IFERROR(IF(ISNUMBER(N2368),(N2368-INDEX('Price Data'!T:T,MATCH(TEXT(A2368,"YYYY-MM-DD"),'Price Data'!S:S,0)+1))/INDEX('Price Data'!T:T,MATCH(TEXT(A2368,"YYYY-MM-DD"),'Price Data'!S:S,0)+1),""),"")</f>
        <v>1.4018691588784955E-2</v>
      </c>
    </row>
    <row r="2369" spans="1:15" x14ac:dyDescent="0.3">
      <c r="A2369" s="8">
        <v>44188</v>
      </c>
      <c r="B2369" s="34">
        <f>IFERROR(INDEX('Price Data'!B:B,MATCH(TEXT(A2369,"YYYY-MM-DD"),'Price Data'!A:A,0)),"")</f>
        <v>22130</v>
      </c>
      <c r="C2369" s="10" cm="1">
        <f t="array" ref="C2369">IFERROR(IF(ISNUMBER(B2369),(B2369-INDEX('Price Data'!B:B,MATCH(TEXT(A2369,"YYYY-MM-DD"),'Price Data'!A:A,0)+1))/INDEX('Price Data'!B:B,MATCH(TEXT(A2369,"YYYY-MM-DD"),'Price Data'!A:A,0)+1),""),"")</f>
        <v>1.309284013916865E-2</v>
      </c>
      <c r="D2369" s="34">
        <f>IFERROR(INDEX('Price Data'!E:E,MATCH(TEXT(A2369,"YYYY-MM-DD"),'Price Data'!D:D,0)),"")</f>
        <v>7.69</v>
      </c>
      <c r="E2369" s="10" cm="1">
        <f t="array" ref="E2369">IFERROR(IF(ISNUMBER(D2369),(D2369-INDEX('Price Data'!E:E,MATCH(TEXT(A2369,"YYYY-MM-DD"),'Price Data'!D:D,0)+1))/INDEX('Price Data'!E:E,MATCH(TEXT(A2369,"YYYY-MM-DD"),'Price Data'!D:D,0)+1),""),"")</f>
        <v>2.2606382978723513E-2</v>
      </c>
      <c r="F2369" s="34">
        <f>IFERROR(INDEX('Price Data'!H:H,MATCH(TEXT(A2369,"YYYY-MM-DD"),'Price Data'!G:G,0)),"")</f>
        <v>105</v>
      </c>
      <c r="G2369" s="10" cm="1">
        <f t="array" ref="G2369">IFERROR(IF(ISNUMBER(F2369),(F2369-INDEX('Price Data'!H:H,MATCH(TEXT(A2369,"YYYY-MM-DD"),'Price Data'!G:G,0)+1))/INDEX('Price Data'!H:H,MATCH(TEXT(A2369,"YYYY-MM-DD"),'Price Data'!G:G,0)+1),""),"")</f>
        <v>0</v>
      </c>
      <c r="H2369" s="34">
        <f>IFERROR(INDEX('Price Data'!K:K,MATCH(TEXT(A2369,"YYYY-MM-DD"),'Price Data'!J:J,0)),"")</f>
        <v>1.91</v>
      </c>
      <c r="I2369" s="10" cm="1">
        <f t="array" ref="I2369">IFERROR(IF(ISNUMBER(H2369),(H2369-INDEX('Price Data'!K:K,MATCH(TEXT(A2369,"YYYY-MM-DD"),'Price Data'!J:J,0)+1))/INDEX('Price Data'!K:K,MATCH(TEXT(A2369,"YYYY-MM-DD"),'Price Data'!J:J,0)+1),""),"")</f>
        <v>1.5957446808510654E-2</v>
      </c>
      <c r="J2369" s="34">
        <f>IFERROR(INDEX('Price Data'!N:N,MATCH(TEXT(A2369,"YYYY-MM-DD"),'Price Data'!M:M,0)),"")</f>
        <v>1.48</v>
      </c>
      <c r="K2369" s="10" cm="1">
        <f t="array" ref="K2369">IFERROR(IF(ISNUMBER(J2369),(J2369-INDEX('Price Data'!N:N,MATCH(TEXT(A2369,"YYYY-MM-DD"),'Price Data'!M:M,0)+1))/INDEX('Price Data'!N:N,MATCH(TEXT(A2369,"YYYY-MM-DD"),'Price Data'!M:M,0)+1),""),"")</f>
        <v>3.4965034965034995E-2</v>
      </c>
      <c r="L2369" s="34">
        <f>IFERROR(INDEX('Price Data'!Q:Q,MATCH(TEXT(A2369,"YYYY-MM-DD"),'Price Data'!P:P,0)),"")</f>
        <v>1.81</v>
      </c>
      <c r="M2369" s="10" cm="1">
        <f t="array" ref="M2369">IFERROR(IF(ISNUMBER(L2369),(L2369-INDEX('Price Data'!Q:Q,MATCH(TEXT(A2369,"YYYY-MM-DD"),'Price Data'!P:P,0)+1))/INDEX('Price Data'!Q:Q,MATCH(TEXT(A2369,"YYYY-MM-DD"),'Price Data'!P:P,0)+1),""),"")</f>
        <v>1.1173184357541908E-2</v>
      </c>
      <c r="N2369" s="34">
        <f>IFERROR(INDEX('Price Data'!T:T,MATCH(TEXT(A2369,"YYYY-MM-DD"),'Price Data'!S:S,0)),"")</f>
        <v>2.17</v>
      </c>
      <c r="O2369" s="10" cm="1">
        <f t="array" ref="O2369">IFERROR(IF(ISNUMBER(N2369),(N2369-INDEX('Price Data'!T:T,MATCH(TEXT(A2369,"YYYY-MM-DD"),'Price Data'!S:S,0)+1))/INDEX('Price Data'!T:T,MATCH(TEXT(A2369,"YYYY-MM-DD"),'Price Data'!S:S,0)+1),""),"")</f>
        <v>0</v>
      </c>
    </row>
    <row r="2370" spans="1:15" x14ac:dyDescent="0.3">
      <c r="A2370" s="8">
        <v>44189</v>
      </c>
      <c r="B2370" s="34" t="str">
        <f>IFERROR(INDEX('Price Data'!B:B,MATCH(TEXT(A2370,"YYYY-MM-DD"),'Price Data'!A:A,0)),"")</f>
        <v/>
      </c>
      <c r="C2370" s="10" t="str" cm="1">
        <f t="array" ref="C2370">IFERROR(IF(ISNUMBER(B2370),(B2370-INDEX('Price Data'!B:B,MATCH(TEXT(A2370,"YYYY-MM-DD"),'Price Data'!A:A,0)+1))/INDEX('Price Data'!B:B,MATCH(TEXT(A2370,"YYYY-MM-DD"),'Price Data'!A:A,0)+1),""),"")</f>
        <v/>
      </c>
      <c r="D2370" s="34" t="str">
        <f>IFERROR(INDEX('Price Data'!E:E,MATCH(TEXT(A2370,"YYYY-MM-DD"),'Price Data'!D:D,0)),"")</f>
        <v/>
      </c>
      <c r="E2370" s="10" t="str" cm="1">
        <f t="array" ref="E2370">IFERROR(IF(ISNUMBER(D2370),(D2370-INDEX('Price Data'!E:E,MATCH(TEXT(A2370,"YYYY-MM-DD"),'Price Data'!D:D,0)+1))/INDEX('Price Data'!E:E,MATCH(TEXT(A2370,"YYYY-MM-DD"),'Price Data'!D:D,0)+1),""),"")</f>
        <v/>
      </c>
      <c r="F2370" s="34" t="str">
        <f>IFERROR(INDEX('Price Data'!H:H,MATCH(TEXT(A2370,"YYYY-MM-DD"),'Price Data'!G:G,0)),"")</f>
        <v/>
      </c>
      <c r="G2370" s="10" t="str" cm="1">
        <f t="array" ref="G2370">IFERROR(IF(ISNUMBER(F2370),(F2370-INDEX('Price Data'!H:H,MATCH(TEXT(A2370,"YYYY-MM-DD"),'Price Data'!G:G,0)+1))/INDEX('Price Data'!H:H,MATCH(TEXT(A2370,"YYYY-MM-DD"),'Price Data'!G:G,0)+1),""),"")</f>
        <v/>
      </c>
      <c r="H2370" s="34" t="str">
        <f>IFERROR(INDEX('Price Data'!K:K,MATCH(TEXT(A2370,"YYYY-MM-DD"),'Price Data'!J:J,0)),"")</f>
        <v/>
      </c>
      <c r="I2370" s="10" t="str" cm="1">
        <f t="array" ref="I2370">IFERROR(IF(ISNUMBER(H2370),(H2370-INDEX('Price Data'!K:K,MATCH(TEXT(A2370,"YYYY-MM-DD"),'Price Data'!J:J,0)+1))/INDEX('Price Data'!K:K,MATCH(TEXT(A2370,"YYYY-MM-DD"),'Price Data'!J:J,0)+1),""),"")</f>
        <v/>
      </c>
      <c r="J2370" s="34" t="str">
        <f>IFERROR(INDEX('Price Data'!N:N,MATCH(TEXT(A2370,"YYYY-MM-DD"),'Price Data'!M:M,0)),"")</f>
        <v/>
      </c>
      <c r="K2370" s="10" t="str" cm="1">
        <f t="array" ref="K2370">IFERROR(IF(ISNUMBER(J2370),(J2370-INDEX('Price Data'!N:N,MATCH(TEXT(A2370,"YYYY-MM-DD"),'Price Data'!M:M,0)+1))/INDEX('Price Data'!N:N,MATCH(TEXT(A2370,"YYYY-MM-DD"),'Price Data'!M:M,0)+1),""),"")</f>
        <v/>
      </c>
      <c r="L2370" s="34" t="str">
        <f>IFERROR(INDEX('Price Data'!Q:Q,MATCH(TEXT(A2370,"YYYY-MM-DD"),'Price Data'!P:P,0)),"")</f>
        <v/>
      </c>
      <c r="M2370" s="10" t="str" cm="1">
        <f t="array" ref="M2370">IFERROR(IF(ISNUMBER(L2370),(L2370-INDEX('Price Data'!Q:Q,MATCH(TEXT(A2370,"YYYY-MM-DD"),'Price Data'!P:P,0)+1))/INDEX('Price Data'!Q:Q,MATCH(TEXT(A2370,"YYYY-MM-DD"),'Price Data'!P:P,0)+1),""),"")</f>
        <v/>
      </c>
      <c r="N2370" s="34" t="str">
        <f>IFERROR(INDEX('Price Data'!T:T,MATCH(TEXT(A2370,"YYYY-MM-DD"),'Price Data'!S:S,0)),"")</f>
        <v/>
      </c>
      <c r="O2370" s="10" t="str" cm="1">
        <f t="array" ref="O2370">IFERROR(IF(ISNUMBER(N2370),(N2370-INDEX('Price Data'!T:T,MATCH(TEXT(A2370,"YYYY-MM-DD"),'Price Data'!S:S,0)+1))/INDEX('Price Data'!T:T,MATCH(TEXT(A2370,"YYYY-MM-DD"),'Price Data'!S:S,0)+1),""),"")</f>
        <v/>
      </c>
    </row>
    <row r="2371" spans="1:15" x14ac:dyDescent="0.3">
      <c r="A2371" s="8">
        <v>44190</v>
      </c>
      <c r="B2371" s="34" t="str">
        <f>IFERROR(INDEX('Price Data'!B:B,MATCH(TEXT(A2371,"YYYY-MM-DD"),'Price Data'!A:A,0)),"")</f>
        <v/>
      </c>
      <c r="C2371" s="10" t="str" cm="1">
        <f t="array" ref="C2371">IFERROR(IF(ISNUMBER(B2371),(B2371-INDEX('Price Data'!B:B,MATCH(TEXT(A2371,"YYYY-MM-DD"),'Price Data'!A:A,0)+1))/INDEX('Price Data'!B:B,MATCH(TEXT(A2371,"YYYY-MM-DD"),'Price Data'!A:A,0)+1),""),"")</f>
        <v/>
      </c>
      <c r="D2371" s="34" t="str">
        <f>IFERROR(INDEX('Price Data'!E:E,MATCH(TEXT(A2371,"YYYY-MM-DD"),'Price Data'!D:D,0)),"")</f>
        <v/>
      </c>
      <c r="E2371" s="10" t="str" cm="1">
        <f t="array" ref="E2371">IFERROR(IF(ISNUMBER(D2371),(D2371-INDEX('Price Data'!E:E,MATCH(TEXT(A2371,"YYYY-MM-DD"),'Price Data'!D:D,0)+1))/INDEX('Price Data'!E:E,MATCH(TEXT(A2371,"YYYY-MM-DD"),'Price Data'!D:D,0)+1),""),"")</f>
        <v/>
      </c>
      <c r="F2371" s="34" t="str">
        <f>IFERROR(INDEX('Price Data'!H:H,MATCH(TEXT(A2371,"YYYY-MM-DD"),'Price Data'!G:G,0)),"")</f>
        <v/>
      </c>
      <c r="G2371" s="10" t="str" cm="1">
        <f t="array" ref="G2371">IFERROR(IF(ISNUMBER(F2371),(F2371-INDEX('Price Data'!H:H,MATCH(TEXT(A2371,"YYYY-MM-DD"),'Price Data'!G:G,0)+1))/INDEX('Price Data'!H:H,MATCH(TEXT(A2371,"YYYY-MM-DD"),'Price Data'!G:G,0)+1),""),"")</f>
        <v/>
      </c>
      <c r="H2371" s="34" t="str">
        <f>IFERROR(INDEX('Price Data'!K:K,MATCH(TEXT(A2371,"YYYY-MM-DD"),'Price Data'!J:J,0)),"")</f>
        <v/>
      </c>
      <c r="I2371" s="10" t="str" cm="1">
        <f t="array" ref="I2371">IFERROR(IF(ISNUMBER(H2371),(H2371-INDEX('Price Data'!K:K,MATCH(TEXT(A2371,"YYYY-MM-DD"),'Price Data'!J:J,0)+1))/INDEX('Price Data'!K:K,MATCH(TEXT(A2371,"YYYY-MM-DD"),'Price Data'!J:J,0)+1),""),"")</f>
        <v/>
      </c>
      <c r="J2371" s="34" t="str">
        <f>IFERROR(INDEX('Price Data'!N:N,MATCH(TEXT(A2371,"YYYY-MM-DD"),'Price Data'!M:M,0)),"")</f>
        <v/>
      </c>
      <c r="K2371" s="10" t="str" cm="1">
        <f t="array" ref="K2371">IFERROR(IF(ISNUMBER(J2371),(J2371-INDEX('Price Data'!N:N,MATCH(TEXT(A2371,"YYYY-MM-DD"),'Price Data'!M:M,0)+1))/INDEX('Price Data'!N:N,MATCH(TEXT(A2371,"YYYY-MM-DD"),'Price Data'!M:M,0)+1),""),"")</f>
        <v/>
      </c>
      <c r="L2371" s="34" t="str">
        <f>IFERROR(INDEX('Price Data'!Q:Q,MATCH(TEXT(A2371,"YYYY-MM-DD"),'Price Data'!P:P,0)),"")</f>
        <v/>
      </c>
      <c r="M2371" s="10" t="str" cm="1">
        <f t="array" ref="M2371">IFERROR(IF(ISNUMBER(L2371),(L2371-INDEX('Price Data'!Q:Q,MATCH(TEXT(A2371,"YYYY-MM-DD"),'Price Data'!P:P,0)+1))/INDEX('Price Data'!Q:Q,MATCH(TEXT(A2371,"YYYY-MM-DD"),'Price Data'!P:P,0)+1),""),"")</f>
        <v/>
      </c>
      <c r="N2371" s="34" t="str">
        <f>IFERROR(INDEX('Price Data'!T:T,MATCH(TEXT(A2371,"YYYY-MM-DD"),'Price Data'!S:S,0)),"")</f>
        <v/>
      </c>
      <c r="O2371" s="10" t="str" cm="1">
        <f t="array" ref="O2371">IFERROR(IF(ISNUMBER(N2371),(N2371-INDEX('Price Data'!T:T,MATCH(TEXT(A2371,"YYYY-MM-DD"),'Price Data'!S:S,0)+1))/INDEX('Price Data'!T:T,MATCH(TEXT(A2371,"YYYY-MM-DD"),'Price Data'!S:S,0)+1),""),"")</f>
        <v/>
      </c>
    </row>
    <row r="2372" spans="1:15" x14ac:dyDescent="0.3">
      <c r="A2372" s="8">
        <v>44191</v>
      </c>
      <c r="B2372" s="34" t="str">
        <f>IFERROR(INDEX('Price Data'!B:B,MATCH(TEXT(A2372,"YYYY-MM-DD"),'Price Data'!A:A,0)),"")</f>
        <v/>
      </c>
      <c r="C2372" s="10" t="str" cm="1">
        <f t="array" ref="C2372">IFERROR(IF(ISNUMBER(B2372),(B2372-INDEX('Price Data'!B:B,MATCH(TEXT(A2372,"YYYY-MM-DD"),'Price Data'!A:A,0)+1))/INDEX('Price Data'!B:B,MATCH(TEXT(A2372,"YYYY-MM-DD"),'Price Data'!A:A,0)+1),""),"")</f>
        <v/>
      </c>
      <c r="D2372" s="34" t="str">
        <f>IFERROR(INDEX('Price Data'!E:E,MATCH(TEXT(A2372,"YYYY-MM-DD"),'Price Data'!D:D,0)),"")</f>
        <v/>
      </c>
      <c r="E2372" s="10" t="str" cm="1">
        <f t="array" ref="E2372">IFERROR(IF(ISNUMBER(D2372),(D2372-INDEX('Price Data'!E:E,MATCH(TEXT(A2372,"YYYY-MM-DD"),'Price Data'!D:D,0)+1))/INDEX('Price Data'!E:E,MATCH(TEXT(A2372,"YYYY-MM-DD"),'Price Data'!D:D,0)+1),""),"")</f>
        <v/>
      </c>
      <c r="F2372" s="34" t="str">
        <f>IFERROR(INDEX('Price Data'!H:H,MATCH(TEXT(A2372,"YYYY-MM-DD"),'Price Data'!G:G,0)),"")</f>
        <v/>
      </c>
      <c r="G2372" s="10" t="str" cm="1">
        <f t="array" ref="G2372">IFERROR(IF(ISNUMBER(F2372),(F2372-INDEX('Price Data'!H:H,MATCH(TEXT(A2372,"YYYY-MM-DD"),'Price Data'!G:G,0)+1))/INDEX('Price Data'!H:H,MATCH(TEXT(A2372,"YYYY-MM-DD"),'Price Data'!G:G,0)+1),""),"")</f>
        <v/>
      </c>
      <c r="H2372" s="34" t="str">
        <f>IFERROR(INDEX('Price Data'!K:K,MATCH(TEXT(A2372,"YYYY-MM-DD"),'Price Data'!J:J,0)),"")</f>
        <v/>
      </c>
      <c r="I2372" s="10" t="str" cm="1">
        <f t="array" ref="I2372">IFERROR(IF(ISNUMBER(H2372),(H2372-INDEX('Price Data'!K:K,MATCH(TEXT(A2372,"YYYY-MM-DD"),'Price Data'!J:J,0)+1))/INDEX('Price Data'!K:K,MATCH(TEXT(A2372,"YYYY-MM-DD"),'Price Data'!J:J,0)+1),""),"")</f>
        <v/>
      </c>
      <c r="J2372" s="34" t="str">
        <f>IFERROR(INDEX('Price Data'!N:N,MATCH(TEXT(A2372,"YYYY-MM-DD"),'Price Data'!M:M,0)),"")</f>
        <v/>
      </c>
      <c r="K2372" s="10" t="str" cm="1">
        <f t="array" ref="K2372">IFERROR(IF(ISNUMBER(J2372),(J2372-INDEX('Price Data'!N:N,MATCH(TEXT(A2372,"YYYY-MM-DD"),'Price Data'!M:M,0)+1))/INDEX('Price Data'!N:N,MATCH(TEXT(A2372,"YYYY-MM-DD"),'Price Data'!M:M,0)+1),""),"")</f>
        <v/>
      </c>
      <c r="L2372" s="34" t="str">
        <f>IFERROR(INDEX('Price Data'!Q:Q,MATCH(TEXT(A2372,"YYYY-MM-DD"),'Price Data'!P:P,0)),"")</f>
        <v/>
      </c>
      <c r="M2372" s="10" t="str" cm="1">
        <f t="array" ref="M2372">IFERROR(IF(ISNUMBER(L2372),(L2372-INDEX('Price Data'!Q:Q,MATCH(TEXT(A2372,"YYYY-MM-DD"),'Price Data'!P:P,0)+1))/INDEX('Price Data'!Q:Q,MATCH(TEXT(A2372,"YYYY-MM-DD"),'Price Data'!P:P,0)+1),""),"")</f>
        <v/>
      </c>
      <c r="N2372" s="34" t="str">
        <f>IFERROR(INDEX('Price Data'!T:T,MATCH(TEXT(A2372,"YYYY-MM-DD"),'Price Data'!S:S,0)),"")</f>
        <v/>
      </c>
      <c r="O2372" s="10" t="str" cm="1">
        <f t="array" ref="O2372">IFERROR(IF(ISNUMBER(N2372),(N2372-INDEX('Price Data'!T:T,MATCH(TEXT(A2372,"YYYY-MM-DD"),'Price Data'!S:S,0)+1))/INDEX('Price Data'!T:T,MATCH(TEXT(A2372,"YYYY-MM-DD"),'Price Data'!S:S,0)+1),""),"")</f>
        <v/>
      </c>
    </row>
    <row r="2373" spans="1:15" x14ac:dyDescent="0.3">
      <c r="A2373" s="8">
        <v>44192</v>
      </c>
      <c r="B2373" s="34" t="str">
        <f>IFERROR(INDEX('Price Data'!B:B,MATCH(TEXT(A2373,"YYYY-MM-DD"),'Price Data'!A:A,0)),"")</f>
        <v/>
      </c>
      <c r="C2373" s="10" t="str" cm="1">
        <f t="array" ref="C2373">IFERROR(IF(ISNUMBER(B2373),(B2373-INDEX('Price Data'!B:B,MATCH(TEXT(A2373,"YYYY-MM-DD"),'Price Data'!A:A,0)+1))/INDEX('Price Data'!B:B,MATCH(TEXT(A2373,"YYYY-MM-DD"),'Price Data'!A:A,0)+1),""),"")</f>
        <v/>
      </c>
      <c r="D2373" s="34" t="str">
        <f>IFERROR(INDEX('Price Data'!E:E,MATCH(TEXT(A2373,"YYYY-MM-DD"),'Price Data'!D:D,0)),"")</f>
        <v/>
      </c>
      <c r="E2373" s="10" t="str" cm="1">
        <f t="array" ref="E2373">IFERROR(IF(ISNUMBER(D2373),(D2373-INDEX('Price Data'!E:E,MATCH(TEXT(A2373,"YYYY-MM-DD"),'Price Data'!D:D,0)+1))/INDEX('Price Data'!E:E,MATCH(TEXT(A2373,"YYYY-MM-DD"),'Price Data'!D:D,0)+1),""),"")</f>
        <v/>
      </c>
      <c r="F2373" s="34" t="str">
        <f>IFERROR(INDEX('Price Data'!H:H,MATCH(TEXT(A2373,"YYYY-MM-DD"),'Price Data'!G:G,0)),"")</f>
        <v/>
      </c>
      <c r="G2373" s="10" t="str" cm="1">
        <f t="array" ref="G2373">IFERROR(IF(ISNUMBER(F2373),(F2373-INDEX('Price Data'!H:H,MATCH(TEXT(A2373,"YYYY-MM-DD"),'Price Data'!G:G,0)+1))/INDEX('Price Data'!H:H,MATCH(TEXT(A2373,"YYYY-MM-DD"),'Price Data'!G:G,0)+1),""),"")</f>
        <v/>
      </c>
      <c r="H2373" s="34" t="str">
        <f>IFERROR(INDEX('Price Data'!K:K,MATCH(TEXT(A2373,"YYYY-MM-DD"),'Price Data'!J:J,0)),"")</f>
        <v/>
      </c>
      <c r="I2373" s="10" t="str" cm="1">
        <f t="array" ref="I2373">IFERROR(IF(ISNUMBER(H2373),(H2373-INDEX('Price Data'!K:K,MATCH(TEXT(A2373,"YYYY-MM-DD"),'Price Data'!J:J,0)+1))/INDEX('Price Data'!K:K,MATCH(TEXT(A2373,"YYYY-MM-DD"),'Price Data'!J:J,0)+1),""),"")</f>
        <v/>
      </c>
      <c r="J2373" s="34" t="str">
        <f>IFERROR(INDEX('Price Data'!N:N,MATCH(TEXT(A2373,"YYYY-MM-DD"),'Price Data'!M:M,0)),"")</f>
        <v/>
      </c>
      <c r="K2373" s="10" t="str" cm="1">
        <f t="array" ref="K2373">IFERROR(IF(ISNUMBER(J2373),(J2373-INDEX('Price Data'!N:N,MATCH(TEXT(A2373,"YYYY-MM-DD"),'Price Data'!M:M,0)+1))/INDEX('Price Data'!N:N,MATCH(TEXT(A2373,"YYYY-MM-DD"),'Price Data'!M:M,0)+1),""),"")</f>
        <v/>
      </c>
      <c r="L2373" s="34" t="str">
        <f>IFERROR(INDEX('Price Data'!Q:Q,MATCH(TEXT(A2373,"YYYY-MM-DD"),'Price Data'!P:P,0)),"")</f>
        <v/>
      </c>
      <c r="M2373" s="10" t="str" cm="1">
        <f t="array" ref="M2373">IFERROR(IF(ISNUMBER(L2373),(L2373-INDEX('Price Data'!Q:Q,MATCH(TEXT(A2373,"YYYY-MM-DD"),'Price Data'!P:P,0)+1))/INDEX('Price Data'!Q:Q,MATCH(TEXT(A2373,"YYYY-MM-DD"),'Price Data'!P:P,0)+1),""),"")</f>
        <v/>
      </c>
      <c r="N2373" s="34" t="str">
        <f>IFERROR(INDEX('Price Data'!T:T,MATCH(TEXT(A2373,"YYYY-MM-DD"),'Price Data'!S:S,0)),"")</f>
        <v/>
      </c>
      <c r="O2373" s="10" t="str" cm="1">
        <f t="array" ref="O2373">IFERROR(IF(ISNUMBER(N2373),(N2373-INDEX('Price Data'!T:T,MATCH(TEXT(A2373,"YYYY-MM-DD"),'Price Data'!S:S,0)+1))/INDEX('Price Data'!T:T,MATCH(TEXT(A2373,"YYYY-MM-DD"),'Price Data'!S:S,0)+1),""),"")</f>
        <v/>
      </c>
    </row>
    <row r="2374" spans="1:15" x14ac:dyDescent="0.3">
      <c r="A2374" s="8">
        <v>44193</v>
      </c>
      <c r="B2374" s="34">
        <f>IFERROR(INDEX('Price Data'!B:B,MATCH(TEXT(A2374,"YYYY-MM-DD"),'Price Data'!A:A,0)),"")</f>
        <v>22289</v>
      </c>
      <c r="C2374" s="10" cm="1">
        <f t="array" ref="C2374">IFERROR(IF(ISNUMBER(B2374),(B2374-INDEX('Price Data'!B:B,MATCH(TEXT(A2374,"YYYY-MM-DD"),'Price Data'!A:A,0)+1))/INDEX('Price Data'!B:B,MATCH(TEXT(A2374,"YYYY-MM-DD"),'Price Data'!A:A,0)+1),""),"")</f>
        <v>7.184816990510619E-3</v>
      </c>
      <c r="D2374" s="34">
        <f>IFERROR(INDEX('Price Data'!E:E,MATCH(TEXT(A2374,"YYYY-MM-DD"),'Price Data'!D:D,0)),"")</f>
        <v>7.7</v>
      </c>
      <c r="E2374" s="10" cm="1">
        <f t="array" ref="E2374">IFERROR(IF(ISNUMBER(D2374),(D2374-INDEX('Price Data'!E:E,MATCH(TEXT(A2374,"YYYY-MM-DD"),'Price Data'!D:D,0)+1))/INDEX('Price Data'!E:E,MATCH(TEXT(A2374,"YYYY-MM-DD"),'Price Data'!D:D,0)+1),""),"")</f>
        <v>1.3003901170350828E-3</v>
      </c>
      <c r="F2374" s="34">
        <f>IFERROR(INDEX('Price Data'!H:H,MATCH(TEXT(A2374,"YYYY-MM-DD"),'Price Data'!G:G,0)),"")</f>
        <v>104.099998</v>
      </c>
      <c r="G2374" s="10" cm="1">
        <f t="array" ref="G2374">IFERROR(IF(ISNUMBER(F2374),(F2374-INDEX('Price Data'!H:H,MATCH(TEXT(A2374,"YYYY-MM-DD"),'Price Data'!G:G,0)+1))/INDEX('Price Data'!H:H,MATCH(TEXT(A2374,"YYYY-MM-DD"),'Price Data'!G:G,0)+1),""),"")</f>
        <v>-8.5714476190476251E-3</v>
      </c>
      <c r="H2374" s="34">
        <f>IFERROR(INDEX('Price Data'!K:K,MATCH(TEXT(A2374,"YYYY-MM-DD"),'Price Data'!J:J,0)),"")</f>
        <v>1.92</v>
      </c>
      <c r="I2374" s="10" cm="1">
        <f t="array" ref="I2374">IFERROR(IF(ISNUMBER(H2374),(H2374-INDEX('Price Data'!K:K,MATCH(TEXT(A2374,"YYYY-MM-DD"),'Price Data'!J:J,0)+1))/INDEX('Price Data'!K:K,MATCH(TEXT(A2374,"YYYY-MM-DD"),'Price Data'!J:J,0)+1),""),"")</f>
        <v>5.2356020942408424E-3</v>
      </c>
      <c r="J2374" s="34">
        <f>IFERROR(INDEX('Price Data'!N:N,MATCH(TEXT(A2374,"YYYY-MM-DD"),'Price Data'!M:M,0)),"")</f>
        <v>1.5</v>
      </c>
      <c r="K2374" s="10" cm="1">
        <f t="array" ref="K2374">IFERROR(IF(ISNUMBER(J2374),(J2374-INDEX('Price Data'!N:N,MATCH(TEXT(A2374,"YYYY-MM-DD"),'Price Data'!M:M,0)+1))/INDEX('Price Data'!N:N,MATCH(TEXT(A2374,"YYYY-MM-DD"),'Price Data'!M:M,0)+1),""),"")</f>
        <v>1.3513513513513526E-2</v>
      </c>
      <c r="L2374" s="34">
        <f>IFERROR(INDEX('Price Data'!Q:Q,MATCH(TEXT(A2374,"YYYY-MM-DD"),'Price Data'!P:P,0)),"")</f>
        <v>1.81</v>
      </c>
      <c r="M2374" s="10" cm="1">
        <f t="array" ref="M2374">IFERROR(IF(ISNUMBER(L2374),(L2374-INDEX('Price Data'!Q:Q,MATCH(TEXT(A2374,"YYYY-MM-DD"),'Price Data'!P:P,0)+1))/INDEX('Price Data'!Q:Q,MATCH(TEXT(A2374,"YYYY-MM-DD"),'Price Data'!P:P,0)+1),""),"")</f>
        <v>0</v>
      </c>
      <c r="N2374" s="34">
        <f>IFERROR(INDEX('Price Data'!T:T,MATCH(TEXT(A2374,"YYYY-MM-DD"),'Price Data'!S:S,0)),"")</f>
        <v>2.17</v>
      </c>
      <c r="O2374" s="10" cm="1">
        <f t="array" ref="O2374">IFERROR(IF(ISNUMBER(N2374),(N2374-INDEX('Price Data'!T:T,MATCH(TEXT(A2374,"YYYY-MM-DD"),'Price Data'!S:S,0)+1))/INDEX('Price Data'!T:T,MATCH(TEXT(A2374,"YYYY-MM-DD"),'Price Data'!S:S,0)+1),""),"")</f>
        <v>0</v>
      </c>
    </row>
    <row r="2375" spans="1:15" x14ac:dyDescent="0.3">
      <c r="A2375" s="8">
        <v>44194</v>
      </c>
      <c r="B2375" s="34">
        <f>IFERROR(INDEX('Price Data'!B:B,MATCH(TEXT(A2375,"YYYY-MM-DD"),'Price Data'!A:A,0)),"")</f>
        <v>22259</v>
      </c>
      <c r="C2375" s="10" cm="1">
        <f t="array" ref="C2375">IFERROR(IF(ISNUMBER(B2375),(B2375-INDEX('Price Data'!B:B,MATCH(TEXT(A2375,"YYYY-MM-DD"),'Price Data'!A:A,0)+1))/INDEX('Price Data'!B:B,MATCH(TEXT(A2375,"YYYY-MM-DD"),'Price Data'!A:A,0)+1),""),"")</f>
        <v>-1.3459554040109471E-3</v>
      </c>
      <c r="D2375" s="34">
        <f>IFERROR(INDEX('Price Data'!E:E,MATCH(TEXT(A2375,"YYYY-MM-DD"),'Price Data'!D:D,0)),"")</f>
        <v>7.7</v>
      </c>
      <c r="E2375" s="10" cm="1">
        <f t="array" ref="E2375">IFERROR(IF(ISNUMBER(D2375),(D2375-INDEX('Price Data'!E:E,MATCH(TEXT(A2375,"YYYY-MM-DD"),'Price Data'!D:D,0)+1))/INDEX('Price Data'!E:E,MATCH(TEXT(A2375,"YYYY-MM-DD"),'Price Data'!D:D,0)+1),""),"")</f>
        <v>0</v>
      </c>
      <c r="F2375" s="34">
        <f>IFERROR(INDEX('Price Data'!H:H,MATCH(TEXT(A2375,"YYYY-MM-DD"),'Price Data'!G:G,0)),"")</f>
        <v>104</v>
      </c>
      <c r="G2375" s="10" cm="1">
        <f t="array" ref="G2375">IFERROR(IF(ISNUMBER(F2375),(F2375-INDEX('Price Data'!H:H,MATCH(TEXT(A2375,"YYYY-MM-DD"),'Price Data'!G:G,0)+1))/INDEX('Price Data'!H:H,MATCH(TEXT(A2375,"YYYY-MM-DD"),'Price Data'!G:G,0)+1),""),"")</f>
        <v>-9.6059559962719085E-4</v>
      </c>
      <c r="H2375" s="34">
        <f>IFERROR(INDEX('Price Data'!K:K,MATCH(TEXT(A2375,"YYYY-MM-DD"),'Price Data'!J:J,0)),"")</f>
        <v>1.92</v>
      </c>
      <c r="I2375" s="10" cm="1">
        <f t="array" ref="I2375">IFERROR(IF(ISNUMBER(H2375),(H2375-INDEX('Price Data'!K:K,MATCH(TEXT(A2375,"YYYY-MM-DD"),'Price Data'!J:J,0)+1))/INDEX('Price Data'!K:K,MATCH(TEXT(A2375,"YYYY-MM-DD"),'Price Data'!J:J,0)+1),""),"")</f>
        <v>0</v>
      </c>
      <c r="J2375" s="34">
        <f>IFERROR(INDEX('Price Data'!N:N,MATCH(TEXT(A2375,"YYYY-MM-DD"),'Price Data'!M:M,0)),"")</f>
        <v>1.49</v>
      </c>
      <c r="K2375" s="10" cm="1">
        <f t="array" ref="K2375">IFERROR(IF(ISNUMBER(J2375),(J2375-INDEX('Price Data'!N:N,MATCH(TEXT(A2375,"YYYY-MM-DD"),'Price Data'!M:M,0)+1))/INDEX('Price Data'!N:N,MATCH(TEXT(A2375,"YYYY-MM-DD"),'Price Data'!M:M,0)+1),""),"")</f>
        <v>-6.6666666666666723E-3</v>
      </c>
      <c r="L2375" s="34">
        <f>IFERROR(INDEX('Price Data'!Q:Q,MATCH(TEXT(A2375,"YYYY-MM-DD"),'Price Data'!P:P,0)),"")</f>
        <v>1.81</v>
      </c>
      <c r="M2375" s="10" cm="1">
        <f t="array" ref="M2375">IFERROR(IF(ISNUMBER(L2375),(L2375-INDEX('Price Data'!Q:Q,MATCH(TEXT(A2375,"YYYY-MM-DD"),'Price Data'!P:P,0)+1))/INDEX('Price Data'!Q:Q,MATCH(TEXT(A2375,"YYYY-MM-DD"),'Price Data'!P:P,0)+1),""),"")</f>
        <v>0</v>
      </c>
      <c r="N2375" s="34">
        <f>IFERROR(INDEX('Price Data'!T:T,MATCH(TEXT(A2375,"YYYY-MM-DD"),'Price Data'!S:S,0)),"")</f>
        <v>2.2000000000000002</v>
      </c>
      <c r="O2375" s="10" cm="1">
        <f t="array" ref="O2375">IFERROR(IF(ISNUMBER(N2375),(N2375-INDEX('Price Data'!T:T,MATCH(TEXT(A2375,"YYYY-MM-DD"),'Price Data'!S:S,0)+1))/INDEX('Price Data'!T:T,MATCH(TEXT(A2375,"YYYY-MM-DD"),'Price Data'!S:S,0)+1),""),"")</f>
        <v>1.3824884792626843E-2</v>
      </c>
    </row>
    <row r="2376" spans="1:15" x14ac:dyDescent="0.3">
      <c r="A2376" s="8">
        <v>44195</v>
      </c>
      <c r="B2376" s="34">
        <f>IFERROR(INDEX('Price Data'!B:B,MATCH(TEXT(A2376,"YYYY-MM-DD"),'Price Data'!A:A,0)),"")</f>
        <v>22233</v>
      </c>
      <c r="C2376" s="10" cm="1">
        <f t="array" ref="C2376">IFERROR(IF(ISNUMBER(B2376),(B2376-INDEX('Price Data'!B:B,MATCH(TEXT(A2376,"YYYY-MM-DD"),'Price Data'!A:A,0)+1))/INDEX('Price Data'!B:B,MATCH(TEXT(A2376,"YYYY-MM-DD"),'Price Data'!A:A,0)+1),""),"")</f>
        <v>-1.1680668493643021E-3</v>
      </c>
      <c r="D2376" s="34">
        <f>IFERROR(INDEX('Price Data'!E:E,MATCH(TEXT(A2376,"YYYY-MM-DD"),'Price Data'!D:D,0)),"")</f>
        <v>7.65</v>
      </c>
      <c r="E2376" s="10" cm="1">
        <f t="array" ref="E2376">IFERROR(IF(ISNUMBER(D2376),(D2376-INDEX('Price Data'!E:E,MATCH(TEXT(A2376,"YYYY-MM-DD"),'Price Data'!D:D,0)+1))/INDEX('Price Data'!E:E,MATCH(TEXT(A2376,"YYYY-MM-DD"),'Price Data'!D:D,0)+1),""),"")</f>
        <v>-6.4935064935064705E-3</v>
      </c>
      <c r="F2376" s="34">
        <f>IFERROR(INDEX('Price Data'!H:H,MATCH(TEXT(A2376,"YYYY-MM-DD"),'Price Data'!G:G,0)),"")</f>
        <v>104.300003</v>
      </c>
      <c r="G2376" s="10" cm="1">
        <f t="array" ref="G2376">IFERROR(IF(ISNUMBER(F2376),(F2376-INDEX('Price Data'!H:H,MATCH(TEXT(A2376,"YYYY-MM-DD"),'Price Data'!G:G,0)+1))/INDEX('Price Data'!H:H,MATCH(TEXT(A2376,"YYYY-MM-DD"),'Price Data'!G:G,0)+1),""),"")</f>
        <v>2.8846442307692674E-3</v>
      </c>
      <c r="H2376" s="34">
        <f>IFERROR(INDEX('Price Data'!K:K,MATCH(TEXT(A2376,"YYYY-MM-DD"),'Price Data'!J:J,0)),"")</f>
        <v>1.91</v>
      </c>
      <c r="I2376" s="10" cm="1">
        <f t="array" ref="I2376">IFERROR(IF(ISNUMBER(H2376),(H2376-INDEX('Price Data'!K:K,MATCH(TEXT(A2376,"YYYY-MM-DD"),'Price Data'!J:J,0)+1))/INDEX('Price Data'!K:K,MATCH(TEXT(A2376,"YYYY-MM-DD"),'Price Data'!J:J,0)+1),""),"")</f>
        <v>-5.2083333333333382E-3</v>
      </c>
      <c r="J2376" s="34">
        <f>IFERROR(INDEX('Price Data'!N:N,MATCH(TEXT(A2376,"YYYY-MM-DD"),'Price Data'!M:M,0)),"")</f>
        <v>1.49</v>
      </c>
      <c r="K2376" s="10" cm="1">
        <f t="array" ref="K2376">IFERROR(IF(ISNUMBER(J2376),(J2376-INDEX('Price Data'!N:N,MATCH(TEXT(A2376,"YYYY-MM-DD"),'Price Data'!M:M,0)+1))/INDEX('Price Data'!N:N,MATCH(TEXT(A2376,"YYYY-MM-DD"),'Price Data'!M:M,0)+1),""),"")</f>
        <v>0</v>
      </c>
      <c r="L2376" s="34">
        <f>IFERROR(INDEX('Price Data'!Q:Q,MATCH(TEXT(A2376,"YYYY-MM-DD"),'Price Data'!P:P,0)),"")</f>
        <v>1.81</v>
      </c>
      <c r="M2376" s="10" cm="1">
        <f t="array" ref="M2376">IFERROR(IF(ISNUMBER(L2376),(L2376-INDEX('Price Data'!Q:Q,MATCH(TEXT(A2376,"YYYY-MM-DD"),'Price Data'!P:P,0)+1))/INDEX('Price Data'!Q:Q,MATCH(TEXT(A2376,"YYYY-MM-DD"),'Price Data'!P:P,0)+1),""),"")</f>
        <v>0</v>
      </c>
      <c r="N2376" s="34">
        <f>IFERROR(INDEX('Price Data'!T:T,MATCH(TEXT(A2376,"YYYY-MM-DD"),'Price Data'!S:S,0)),"")</f>
        <v>2.2000000000000002</v>
      </c>
      <c r="O2376" s="10" cm="1">
        <f t="array" ref="O2376">IFERROR(IF(ISNUMBER(N2376),(N2376-INDEX('Price Data'!T:T,MATCH(TEXT(A2376,"YYYY-MM-DD"),'Price Data'!S:S,0)+1))/INDEX('Price Data'!T:T,MATCH(TEXT(A2376,"YYYY-MM-DD"),'Price Data'!S:S,0)+1),""),"")</f>
        <v>0</v>
      </c>
    </row>
    <row r="2377" spans="1:15" x14ac:dyDescent="0.3">
      <c r="A2377" s="8">
        <v>44196</v>
      </c>
      <c r="B2377" s="34" t="str">
        <f>IFERROR(INDEX('Price Data'!B:B,MATCH(TEXT(A2377,"YYYY-MM-DD"),'Price Data'!A:A,0)),"")</f>
        <v/>
      </c>
      <c r="C2377" s="10" t="str" cm="1">
        <f t="array" ref="C2377">IFERROR(IF(ISNUMBER(B2377),(B2377-INDEX('Price Data'!B:B,MATCH(TEXT(A2377,"YYYY-MM-DD"),'Price Data'!A:A,0)+1))/INDEX('Price Data'!B:B,MATCH(TEXT(A2377,"YYYY-MM-DD"),'Price Data'!A:A,0)+1),""),"")</f>
        <v/>
      </c>
      <c r="D2377" s="34" t="str">
        <f>IFERROR(INDEX('Price Data'!E:E,MATCH(TEXT(A2377,"YYYY-MM-DD"),'Price Data'!D:D,0)),"")</f>
        <v/>
      </c>
      <c r="E2377" s="10" t="str" cm="1">
        <f t="array" ref="E2377">IFERROR(IF(ISNUMBER(D2377),(D2377-INDEX('Price Data'!E:E,MATCH(TEXT(A2377,"YYYY-MM-DD"),'Price Data'!D:D,0)+1))/INDEX('Price Data'!E:E,MATCH(TEXT(A2377,"YYYY-MM-DD"),'Price Data'!D:D,0)+1),""),"")</f>
        <v/>
      </c>
      <c r="F2377" s="34" t="str">
        <f>IFERROR(INDEX('Price Data'!H:H,MATCH(TEXT(A2377,"YYYY-MM-DD"),'Price Data'!G:G,0)),"")</f>
        <v/>
      </c>
      <c r="G2377" s="10" t="str" cm="1">
        <f t="array" ref="G2377">IFERROR(IF(ISNUMBER(F2377),(F2377-INDEX('Price Data'!H:H,MATCH(TEXT(A2377,"YYYY-MM-DD"),'Price Data'!G:G,0)+1))/INDEX('Price Data'!H:H,MATCH(TEXT(A2377,"YYYY-MM-DD"),'Price Data'!G:G,0)+1),""),"")</f>
        <v/>
      </c>
      <c r="H2377" s="34" t="str">
        <f>IFERROR(INDEX('Price Data'!K:K,MATCH(TEXT(A2377,"YYYY-MM-DD"),'Price Data'!J:J,0)),"")</f>
        <v/>
      </c>
      <c r="I2377" s="10" t="str" cm="1">
        <f t="array" ref="I2377">IFERROR(IF(ISNUMBER(H2377),(H2377-INDEX('Price Data'!K:K,MATCH(TEXT(A2377,"YYYY-MM-DD"),'Price Data'!J:J,0)+1))/INDEX('Price Data'!K:K,MATCH(TEXT(A2377,"YYYY-MM-DD"),'Price Data'!J:J,0)+1),""),"")</f>
        <v/>
      </c>
      <c r="J2377" s="34" t="str">
        <f>IFERROR(INDEX('Price Data'!N:N,MATCH(TEXT(A2377,"YYYY-MM-DD"),'Price Data'!M:M,0)),"")</f>
        <v/>
      </c>
      <c r="K2377" s="10" t="str" cm="1">
        <f t="array" ref="K2377">IFERROR(IF(ISNUMBER(J2377),(J2377-INDEX('Price Data'!N:N,MATCH(TEXT(A2377,"YYYY-MM-DD"),'Price Data'!M:M,0)+1))/INDEX('Price Data'!N:N,MATCH(TEXT(A2377,"YYYY-MM-DD"),'Price Data'!M:M,0)+1),""),"")</f>
        <v/>
      </c>
      <c r="L2377" s="34" t="str">
        <f>IFERROR(INDEX('Price Data'!Q:Q,MATCH(TEXT(A2377,"YYYY-MM-DD"),'Price Data'!P:P,0)),"")</f>
        <v/>
      </c>
      <c r="M2377" s="10" t="str" cm="1">
        <f t="array" ref="M2377">IFERROR(IF(ISNUMBER(L2377),(L2377-INDEX('Price Data'!Q:Q,MATCH(TEXT(A2377,"YYYY-MM-DD"),'Price Data'!P:P,0)+1))/INDEX('Price Data'!Q:Q,MATCH(TEXT(A2377,"YYYY-MM-DD"),'Price Data'!P:P,0)+1),""),"")</f>
        <v/>
      </c>
      <c r="N2377" s="34" t="str">
        <f>IFERROR(INDEX('Price Data'!T:T,MATCH(TEXT(A2377,"YYYY-MM-DD"),'Price Data'!S:S,0)),"")</f>
        <v/>
      </c>
      <c r="O2377" s="10" t="str" cm="1">
        <f t="array" ref="O2377">IFERROR(IF(ISNUMBER(N2377),(N2377-INDEX('Price Data'!T:T,MATCH(TEXT(A2377,"YYYY-MM-DD"),'Price Data'!S:S,0)+1))/INDEX('Price Data'!T:T,MATCH(TEXT(A2377,"YYYY-MM-DD"),'Price Data'!S:S,0)+1),""),"")</f>
        <v/>
      </c>
    </row>
    <row r="2378" spans="1:15" x14ac:dyDescent="0.3">
      <c r="A2378" s="8">
        <v>44197</v>
      </c>
      <c r="B2378" s="34" t="str">
        <f>IFERROR(INDEX('Price Data'!B:B,MATCH(TEXT(A2378,"YYYY-MM-DD"),'Price Data'!A:A,0)),"")</f>
        <v/>
      </c>
      <c r="C2378" s="10" t="str" cm="1">
        <f t="array" ref="C2378">IFERROR(IF(ISNUMBER(B2378),(B2378-INDEX('Price Data'!B:B,MATCH(TEXT(A2378,"YYYY-MM-DD"),'Price Data'!A:A,0)+1))/INDEX('Price Data'!B:B,MATCH(TEXT(A2378,"YYYY-MM-DD"),'Price Data'!A:A,0)+1),""),"")</f>
        <v/>
      </c>
      <c r="D2378" s="34" t="str">
        <f>IFERROR(INDEX('Price Data'!E:E,MATCH(TEXT(A2378,"YYYY-MM-DD"),'Price Data'!D:D,0)),"")</f>
        <v/>
      </c>
      <c r="E2378" s="10" t="str" cm="1">
        <f t="array" ref="E2378">IFERROR(IF(ISNUMBER(D2378),(D2378-INDEX('Price Data'!E:E,MATCH(TEXT(A2378,"YYYY-MM-DD"),'Price Data'!D:D,0)+1))/INDEX('Price Data'!E:E,MATCH(TEXT(A2378,"YYYY-MM-DD"),'Price Data'!D:D,0)+1),""),"")</f>
        <v/>
      </c>
      <c r="F2378" s="34" t="str">
        <f>IFERROR(INDEX('Price Data'!H:H,MATCH(TEXT(A2378,"YYYY-MM-DD"),'Price Data'!G:G,0)),"")</f>
        <v/>
      </c>
      <c r="G2378" s="10" t="str" cm="1">
        <f t="array" ref="G2378">IFERROR(IF(ISNUMBER(F2378),(F2378-INDEX('Price Data'!H:H,MATCH(TEXT(A2378,"YYYY-MM-DD"),'Price Data'!G:G,0)+1))/INDEX('Price Data'!H:H,MATCH(TEXT(A2378,"YYYY-MM-DD"),'Price Data'!G:G,0)+1),""),"")</f>
        <v/>
      </c>
      <c r="H2378" s="34" t="str">
        <f>IFERROR(INDEX('Price Data'!K:K,MATCH(TEXT(A2378,"YYYY-MM-DD"),'Price Data'!J:J,0)),"")</f>
        <v/>
      </c>
      <c r="I2378" s="10" t="str" cm="1">
        <f t="array" ref="I2378">IFERROR(IF(ISNUMBER(H2378),(H2378-INDEX('Price Data'!K:K,MATCH(TEXT(A2378,"YYYY-MM-DD"),'Price Data'!J:J,0)+1))/INDEX('Price Data'!K:K,MATCH(TEXT(A2378,"YYYY-MM-DD"),'Price Data'!J:J,0)+1),""),"")</f>
        <v/>
      </c>
      <c r="J2378" s="34" t="str">
        <f>IFERROR(INDEX('Price Data'!N:N,MATCH(TEXT(A2378,"YYYY-MM-DD"),'Price Data'!M:M,0)),"")</f>
        <v/>
      </c>
      <c r="K2378" s="10" t="str" cm="1">
        <f t="array" ref="K2378">IFERROR(IF(ISNUMBER(J2378),(J2378-INDEX('Price Data'!N:N,MATCH(TEXT(A2378,"YYYY-MM-DD"),'Price Data'!M:M,0)+1))/INDEX('Price Data'!N:N,MATCH(TEXT(A2378,"YYYY-MM-DD"),'Price Data'!M:M,0)+1),""),"")</f>
        <v/>
      </c>
      <c r="L2378" s="34" t="str">
        <f>IFERROR(INDEX('Price Data'!Q:Q,MATCH(TEXT(A2378,"YYYY-MM-DD"),'Price Data'!P:P,0)),"")</f>
        <v/>
      </c>
      <c r="M2378" s="10" t="str" cm="1">
        <f t="array" ref="M2378">IFERROR(IF(ISNUMBER(L2378),(L2378-INDEX('Price Data'!Q:Q,MATCH(TEXT(A2378,"YYYY-MM-DD"),'Price Data'!P:P,0)+1))/INDEX('Price Data'!Q:Q,MATCH(TEXT(A2378,"YYYY-MM-DD"),'Price Data'!P:P,0)+1),""),"")</f>
        <v/>
      </c>
      <c r="N2378" s="34" t="str">
        <f>IFERROR(INDEX('Price Data'!T:T,MATCH(TEXT(A2378,"YYYY-MM-DD"),'Price Data'!S:S,0)),"")</f>
        <v/>
      </c>
      <c r="O2378" s="10" t="str" cm="1">
        <f t="array" ref="O2378">IFERROR(IF(ISNUMBER(N2378),(N2378-INDEX('Price Data'!T:T,MATCH(TEXT(A2378,"YYYY-MM-DD"),'Price Data'!S:S,0)+1))/INDEX('Price Data'!T:T,MATCH(TEXT(A2378,"YYYY-MM-DD"),'Price Data'!S:S,0)+1),""),"")</f>
        <v/>
      </c>
    </row>
    <row r="2379" spans="1:15" x14ac:dyDescent="0.3">
      <c r="A2379" s="8">
        <v>44198</v>
      </c>
      <c r="B2379" s="34" t="str">
        <f>IFERROR(INDEX('Price Data'!B:B,MATCH(TEXT(A2379,"YYYY-MM-DD"),'Price Data'!A:A,0)),"")</f>
        <v/>
      </c>
      <c r="C2379" s="10" t="str" cm="1">
        <f t="array" ref="C2379">IFERROR(IF(ISNUMBER(B2379),(B2379-INDEX('Price Data'!B:B,MATCH(TEXT(A2379,"YYYY-MM-DD"),'Price Data'!A:A,0)+1))/INDEX('Price Data'!B:B,MATCH(TEXT(A2379,"YYYY-MM-DD"),'Price Data'!A:A,0)+1),""),"")</f>
        <v/>
      </c>
      <c r="D2379" s="34" t="str">
        <f>IFERROR(INDEX('Price Data'!E:E,MATCH(TEXT(A2379,"YYYY-MM-DD"),'Price Data'!D:D,0)),"")</f>
        <v/>
      </c>
      <c r="E2379" s="10" t="str" cm="1">
        <f t="array" ref="E2379">IFERROR(IF(ISNUMBER(D2379),(D2379-INDEX('Price Data'!E:E,MATCH(TEXT(A2379,"YYYY-MM-DD"),'Price Data'!D:D,0)+1))/INDEX('Price Data'!E:E,MATCH(TEXT(A2379,"YYYY-MM-DD"),'Price Data'!D:D,0)+1),""),"")</f>
        <v/>
      </c>
      <c r="F2379" s="34" t="str">
        <f>IFERROR(INDEX('Price Data'!H:H,MATCH(TEXT(A2379,"YYYY-MM-DD"),'Price Data'!G:G,0)),"")</f>
        <v/>
      </c>
      <c r="G2379" s="10" t="str" cm="1">
        <f t="array" ref="G2379">IFERROR(IF(ISNUMBER(F2379),(F2379-INDEX('Price Data'!H:H,MATCH(TEXT(A2379,"YYYY-MM-DD"),'Price Data'!G:G,0)+1))/INDEX('Price Data'!H:H,MATCH(TEXT(A2379,"YYYY-MM-DD"),'Price Data'!G:G,0)+1),""),"")</f>
        <v/>
      </c>
      <c r="H2379" s="34" t="str">
        <f>IFERROR(INDEX('Price Data'!K:K,MATCH(TEXT(A2379,"YYYY-MM-DD"),'Price Data'!J:J,0)),"")</f>
        <v/>
      </c>
      <c r="I2379" s="10" t="str" cm="1">
        <f t="array" ref="I2379">IFERROR(IF(ISNUMBER(H2379),(H2379-INDEX('Price Data'!K:K,MATCH(TEXT(A2379,"YYYY-MM-DD"),'Price Data'!J:J,0)+1))/INDEX('Price Data'!K:K,MATCH(TEXT(A2379,"YYYY-MM-DD"),'Price Data'!J:J,0)+1),""),"")</f>
        <v/>
      </c>
      <c r="J2379" s="34" t="str">
        <f>IFERROR(INDEX('Price Data'!N:N,MATCH(TEXT(A2379,"YYYY-MM-DD"),'Price Data'!M:M,0)),"")</f>
        <v/>
      </c>
      <c r="K2379" s="10" t="str" cm="1">
        <f t="array" ref="K2379">IFERROR(IF(ISNUMBER(J2379),(J2379-INDEX('Price Data'!N:N,MATCH(TEXT(A2379,"YYYY-MM-DD"),'Price Data'!M:M,0)+1))/INDEX('Price Data'!N:N,MATCH(TEXT(A2379,"YYYY-MM-DD"),'Price Data'!M:M,0)+1),""),"")</f>
        <v/>
      </c>
      <c r="L2379" s="34" t="str">
        <f>IFERROR(INDEX('Price Data'!Q:Q,MATCH(TEXT(A2379,"YYYY-MM-DD"),'Price Data'!P:P,0)),"")</f>
        <v/>
      </c>
      <c r="M2379" s="10" t="str" cm="1">
        <f t="array" ref="M2379">IFERROR(IF(ISNUMBER(L2379),(L2379-INDEX('Price Data'!Q:Q,MATCH(TEXT(A2379,"YYYY-MM-DD"),'Price Data'!P:P,0)+1))/INDEX('Price Data'!Q:Q,MATCH(TEXT(A2379,"YYYY-MM-DD"),'Price Data'!P:P,0)+1),""),"")</f>
        <v/>
      </c>
      <c r="N2379" s="34" t="str">
        <f>IFERROR(INDEX('Price Data'!T:T,MATCH(TEXT(A2379,"YYYY-MM-DD"),'Price Data'!S:S,0)),"")</f>
        <v/>
      </c>
      <c r="O2379" s="10" t="str" cm="1">
        <f t="array" ref="O2379">IFERROR(IF(ISNUMBER(N2379),(N2379-INDEX('Price Data'!T:T,MATCH(TEXT(A2379,"YYYY-MM-DD"),'Price Data'!S:S,0)+1))/INDEX('Price Data'!T:T,MATCH(TEXT(A2379,"YYYY-MM-DD"),'Price Data'!S:S,0)+1),""),"")</f>
        <v/>
      </c>
    </row>
    <row r="2380" spans="1:15" x14ac:dyDescent="0.3">
      <c r="A2380" s="8">
        <v>44199</v>
      </c>
      <c r="B2380" s="34" t="str">
        <f>IFERROR(INDEX('Price Data'!B:B,MATCH(TEXT(A2380,"YYYY-MM-DD"),'Price Data'!A:A,0)),"")</f>
        <v/>
      </c>
      <c r="C2380" s="10" t="str" cm="1">
        <f t="array" ref="C2380">IFERROR(IF(ISNUMBER(B2380),(B2380-INDEX('Price Data'!B:B,MATCH(TEXT(A2380,"YYYY-MM-DD"),'Price Data'!A:A,0)+1))/INDEX('Price Data'!B:B,MATCH(TEXT(A2380,"YYYY-MM-DD"),'Price Data'!A:A,0)+1),""),"")</f>
        <v/>
      </c>
      <c r="D2380" s="34" t="str">
        <f>IFERROR(INDEX('Price Data'!E:E,MATCH(TEXT(A2380,"YYYY-MM-DD"),'Price Data'!D:D,0)),"")</f>
        <v/>
      </c>
      <c r="E2380" s="10" t="str" cm="1">
        <f t="array" ref="E2380">IFERROR(IF(ISNUMBER(D2380),(D2380-INDEX('Price Data'!E:E,MATCH(TEXT(A2380,"YYYY-MM-DD"),'Price Data'!D:D,0)+1))/INDEX('Price Data'!E:E,MATCH(TEXT(A2380,"YYYY-MM-DD"),'Price Data'!D:D,0)+1),""),"")</f>
        <v/>
      </c>
      <c r="F2380" s="34" t="str">
        <f>IFERROR(INDEX('Price Data'!H:H,MATCH(TEXT(A2380,"YYYY-MM-DD"),'Price Data'!G:G,0)),"")</f>
        <v/>
      </c>
      <c r="G2380" s="10" t="str" cm="1">
        <f t="array" ref="G2380">IFERROR(IF(ISNUMBER(F2380),(F2380-INDEX('Price Data'!H:H,MATCH(TEXT(A2380,"YYYY-MM-DD"),'Price Data'!G:G,0)+1))/INDEX('Price Data'!H:H,MATCH(TEXT(A2380,"YYYY-MM-DD"),'Price Data'!G:G,0)+1),""),"")</f>
        <v/>
      </c>
      <c r="H2380" s="34" t="str">
        <f>IFERROR(INDEX('Price Data'!K:K,MATCH(TEXT(A2380,"YYYY-MM-DD"),'Price Data'!J:J,0)),"")</f>
        <v/>
      </c>
      <c r="I2380" s="10" t="str" cm="1">
        <f t="array" ref="I2380">IFERROR(IF(ISNUMBER(H2380),(H2380-INDEX('Price Data'!K:K,MATCH(TEXT(A2380,"YYYY-MM-DD"),'Price Data'!J:J,0)+1))/INDEX('Price Data'!K:K,MATCH(TEXT(A2380,"YYYY-MM-DD"),'Price Data'!J:J,0)+1),""),"")</f>
        <v/>
      </c>
      <c r="J2380" s="34" t="str">
        <f>IFERROR(INDEX('Price Data'!N:N,MATCH(TEXT(A2380,"YYYY-MM-DD"),'Price Data'!M:M,0)),"")</f>
        <v/>
      </c>
      <c r="K2380" s="10" t="str" cm="1">
        <f t="array" ref="K2380">IFERROR(IF(ISNUMBER(J2380),(J2380-INDEX('Price Data'!N:N,MATCH(TEXT(A2380,"YYYY-MM-DD"),'Price Data'!M:M,0)+1))/INDEX('Price Data'!N:N,MATCH(TEXT(A2380,"YYYY-MM-DD"),'Price Data'!M:M,0)+1),""),"")</f>
        <v/>
      </c>
      <c r="L2380" s="34" t="str">
        <f>IFERROR(INDEX('Price Data'!Q:Q,MATCH(TEXT(A2380,"YYYY-MM-DD"),'Price Data'!P:P,0)),"")</f>
        <v/>
      </c>
      <c r="M2380" s="10" t="str" cm="1">
        <f t="array" ref="M2380">IFERROR(IF(ISNUMBER(L2380),(L2380-INDEX('Price Data'!Q:Q,MATCH(TEXT(A2380,"YYYY-MM-DD"),'Price Data'!P:P,0)+1))/INDEX('Price Data'!Q:Q,MATCH(TEXT(A2380,"YYYY-MM-DD"),'Price Data'!P:P,0)+1),""),"")</f>
        <v/>
      </c>
      <c r="N2380" s="34" t="str">
        <f>IFERROR(INDEX('Price Data'!T:T,MATCH(TEXT(A2380,"YYYY-MM-DD"),'Price Data'!S:S,0)),"")</f>
        <v/>
      </c>
      <c r="O2380" s="10" t="str" cm="1">
        <f t="array" ref="O2380">IFERROR(IF(ISNUMBER(N2380),(N2380-INDEX('Price Data'!T:T,MATCH(TEXT(A2380,"YYYY-MM-DD"),'Price Data'!S:S,0)+1))/INDEX('Price Data'!T:T,MATCH(TEXT(A2380,"YYYY-MM-DD"),'Price Data'!S:S,0)+1),""),"")</f>
        <v/>
      </c>
    </row>
    <row r="2381" spans="1:15" x14ac:dyDescent="0.3">
      <c r="A2381" s="8">
        <v>44200</v>
      </c>
      <c r="B2381" s="34">
        <f>IFERROR(INDEX('Price Data'!B:B,MATCH(TEXT(A2381,"YYYY-MM-DD"),'Price Data'!A:A,0)),"")</f>
        <v>22316</v>
      </c>
      <c r="C2381" s="10" cm="1">
        <f t="array" ref="C2381">IFERROR(IF(ISNUMBER(B2381),(B2381-INDEX('Price Data'!B:B,MATCH(TEXT(A2381,"YYYY-MM-DD"),'Price Data'!A:A,0)+1))/INDEX('Price Data'!B:B,MATCH(TEXT(A2381,"YYYY-MM-DD"),'Price Data'!A:A,0)+1),""),"")</f>
        <v>3.7331894031394776E-3</v>
      </c>
      <c r="D2381" s="34">
        <f>IFERROR(INDEX('Price Data'!E:E,MATCH(TEXT(A2381,"YYYY-MM-DD"),'Price Data'!D:D,0)),"")</f>
        <v>7.58</v>
      </c>
      <c r="E2381" s="10" cm="1">
        <f t="array" ref="E2381">IFERROR(IF(ISNUMBER(D2381),(D2381-INDEX('Price Data'!E:E,MATCH(TEXT(A2381,"YYYY-MM-DD"),'Price Data'!D:D,0)+1))/INDEX('Price Data'!E:E,MATCH(TEXT(A2381,"YYYY-MM-DD"),'Price Data'!D:D,0)+1),""),"")</f>
        <v>-9.1503267973856578E-3</v>
      </c>
      <c r="F2381" s="34">
        <f>IFERROR(INDEX('Price Data'!H:H,MATCH(TEXT(A2381,"YYYY-MM-DD"),'Price Data'!G:G,0)),"")</f>
        <v>103.400002</v>
      </c>
      <c r="G2381" s="10" cm="1">
        <f t="array" ref="G2381">IFERROR(IF(ISNUMBER(F2381),(F2381-INDEX('Price Data'!H:H,MATCH(TEXT(A2381,"YYYY-MM-DD"),'Price Data'!G:G,0)+1))/INDEX('Price Data'!H:H,MATCH(TEXT(A2381,"YYYY-MM-DD"),'Price Data'!G:G,0)+1),""),"")</f>
        <v>-8.6289642772110296E-3</v>
      </c>
      <c r="H2381" s="34">
        <f>IFERROR(INDEX('Price Data'!K:K,MATCH(TEXT(A2381,"YYYY-MM-DD"),'Price Data'!J:J,0)),"")</f>
        <v>1.91</v>
      </c>
      <c r="I2381" s="10" cm="1">
        <f t="array" ref="I2381">IFERROR(IF(ISNUMBER(H2381),(H2381-INDEX('Price Data'!K:K,MATCH(TEXT(A2381,"YYYY-MM-DD"),'Price Data'!J:J,0)+1))/INDEX('Price Data'!K:K,MATCH(TEXT(A2381,"YYYY-MM-DD"),'Price Data'!J:J,0)+1),""),"")</f>
        <v>0</v>
      </c>
      <c r="J2381" s="34">
        <f>IFERROR(INDEX('Price Data'!N:N,MATCH(TEXT(A2381,"YYYY-MM-DD"),'Price Data'!M:M,0)),"")</f>
        <v>1.46</v>
      </c>
      <c r="K2381" s="10" cm="1">
        <f t="array" ref="K2381">IFERROR(IF(ISNUMBER(J2381),(J2381-INDEX('Price Data'!N:N,MATCH(TEXT(A2381,"YYYY-MM-DD"),'Price Data'!M:M,0)+1))/INDEX('Price Data'!N:N,MATCH(TEXT(A2381,"YYYY-MM-DD"),'Price Data'!M:M,0)+1),""),"")</f>
        <v>-2.0134228187919483E-2</v>
      </c>
      <c r="L2381" s="34">
        <f>IFERROR(INDEX('Price Data'!Q:Q,MATCH(TEXT(A2381,"YYYY-MM-DD"),'Price Data'!P:P,0)),"")</f>
        <v>1.8</v>
      </c>
      <c r="M2381" s="10" cm="1">
        <f t="array" ref="M2381">IFERROR(IF(ISNUMBER(L2381),(L2381-INDEX('Price Data'!Q:Q,MATCH(TEXT(A2381,"YYYY-MM-DD"),'Price Data'!P:P,0)+1))/INDEX('Price Data'!Q:Q,MATCH(TEXT(A2381,"YYYY-MM-DD"),'Price Data'!P:P,0)+1),""),"")</f>
        <v>-5.5248618784530436E-3</v>
      </c>
      <c r="N2381" s="34">
        <f>IFERROR(INDEX('Price Data'!T:T,MATCH(TEXT(A2381,"YYYY-MM-DD"),'Price Data'!S:S,0)),"")</f>
        <v>2.21</v>
      </c>
      <c r="O2381" s="10" cm="1">
        <f t="array" ref="O2381">IFERROR(IF(ISNUMBER(N2381),(N2381-INDEX('Price Data'!T:T,MATCH(TEXT(A2381,"YYYY-MM-DD"),'Price Data'!S:S,0)+1))/INDEX('Price Data'!T:T,MATCH(TEXT(A2381,"YYYY-MM-DD"),'Price Data'!S:S,0)+1),""),"")</f>
        <v>4.5454545454544481E-3</v>
      </c>
    </row>
    <row r="2382" spans="1:15" x14ac:dyDescent="0.3">
      <c r="A2382" s="8">
        <v>44201</v>
      </c>
      <c r="B2382" s="34">
        <f>IFERROR(INDEX('Price Data'!B:B,MATCH(TEXT(A2382,"YYYY-MM-DD"),'Price Data'!A:A,0)),"")</f>
        <v>22201</v>
      </c>
      <c r="C2382" s="10" cm="1">
        <f t="array" ref="C2382">IFERROR(IF(ISNUMBER(B2382),(B2382-INDEX('Price Data'!B:B,MATCH(TEXT(A2382,"YYYY-MM-DD"),'Price Data'!A:A,0)+1))/INDEX('Price Data'!B:B,MATCH(TEXT(A2382,"YYYY-MM-DD"),'Price Data'!A:A,0)+1),""),"")</f>
        <v>-5.1532532711955547E-3</v>
      </c>
      <c r="D2382" s="34">
        <f>IFERROR(INDEX('Price Data'!E:E,MATCH(TEXT(A2382,"YYYY-MM-DD"),'Price Data'!D:D,0)),"")</f>
        <v>7.5</v>
      </c>
      <c r="E2382" s="10" cm="1">
        <f t="array" ref="E2382">IFERROR(IF(ISNUMBER(D2382),(D2382-INDEX('Price Data'!E:E,MATCH(TEXT(A2382,"YYYY-MM-DD"),'Price Data'!D:D,0)+1))/INDEX('Price Data'!E:E,MATCH(TEXT(A2382,"YYYY-MM-DD"),'Price Data'!D:D,0)+1),""),"")</f>
        <v>-1.0554089709762543E-2</v>
      </c>
      <c r="F2382" s="34">
        <f>IFERROR(INDEX('Price Data'!H:H,MATCH(TEXT(A2382,"YYYY-MM-DD"),'Price Data'!G:G,0)),"")</f>
        <v>109.699997</v>
      </c>
      <c r="G2382" s="10" cm="1">
        <f t="array" ref="G2382">IFERROR(IF(ISNUMBER(F2382),(F2382-INDEX('Price Data'!H:H,MATCH(TEXT(A2382,"YYYY-MM-DD"),'Price Data'!G:G,0)+1))/INDEX('Price Data'!H:H,MATCH(TEXT(A2382,"YYYY-MM-DD"),'Price Data'!G:G,0)+1),""),"")</f>
        <v>6.092838373446062E-2</v>
      </c>
      <c r="H2382" s="34">
        <f>IFERROR(INDEX('Price Data'!K:K,MATCH(TEXT(A2382,"YYYY-MM-DD"),'Price Data'!J:J,0)),"")</f>
        <v>1.88</v>
      </c>
      <c r="I2382" s="10" cm="1">
        <f t="array" ref="I2382">IFERROR(IF(ISNUMBER(H2382),(H2382-INDEX('Price Data'!K:K,MATCH(TEXT(A2382,"YYYY-MM-DD"),'Price Data'!J:J,0)+1))/INDEX('Price Data'!K:K,MATCH(TEXT(A2382,"YYYY-MM-DD"),'Price Data'!J:J,0)+1),""),"")</f>
        <v>-1.5706806282722526E-2</v>
      </c>
      <c r="J2382" s="34">
        <f>IFERROR(INDEX('Price Data'!N:N,MATCH(TEXT(A2382,"YYYY-MM-DD"),'Price Data'!M:M,0)),"")</f>
        <v>1.47</v>
      </c>
      <c r="K2382" s="10" cm="1">
        <f t="array" ref="K2382">IFERROR(IF(ISNUMBER(J2382),(J2382-INDEX('Price Data'!N:N,MATCH(TEXT(A2382,"YYYY-MM-DD"),'Price Data'!M:M,0)+1))/INDEX('Price Data'!N:N,MATCH(TEXT(A2382,"YYYY-MM-DD"),'Price Data'!M:M,0)+1),""),"")</f>
        <v>6.8493150684931572E-3</v>
      </c>
      <c r="L2382" s="34">
        <f>IFERROR(INDEX('Price Data'!Q:Q,MATCH(TEXT(A2382,"YYYY-MM-DD"),'Price Data'!P:P,0)),"")</f>
        <v>1.8</v>
      </c>
      <c r="M2382" s="10" cm="1">
        <f t="array" ref="M2382">IFERROR(IF(ISNUMBER(L2382),(L2382-INDEX('Price Data'!Q:Q,MATCH(TEXT(A2382,"YYYY-MM-DD"),'Price Data'!P:P,0)+1))/INDEX('Price Data'!Q:Q,MATCH(TEXT(A2382,"YYYY-MM-DD"),'Price Data'!P:P,0)+1),""),"")</f>
        <v>0</v>
      </c>
      <c r="N2382" s="34">
        <f>IFERROR(INDEX('Price Data'!T:T,MATCH(TEXT(A2382,"YYYY-MM-DD"),'Price Data'!S:S,0)),"")</f>
        <v>2.2000000000000002</v>
      </c>
      <c r="O2382" s="10" cm="1">
        <f t="array" ref="O2382">IFERROR(IF(ISNUMBER(N2382),(N2382-INDEX('Price Data'!T:T,MATCH(TEXT(A2382,"YYYY-MM-DD"),'Price Data'!S:S,0)+1))/INDEX('Price Data'!T:T,MATCH(TEXT(A2382,"YYYY-MM-DD"),'Price Data'!S:S,0)+1),""),"")</f>
        <v>-4.5248868778279576E-3</v>
      </c>
    </row>
    <row r="2383" spans="1:15" x14ac:dyDescent="0.3">
      <c r="A2383" s="8">
        <v>44202</v>
      </c>
      <c r="B2383" s="34">
        <f>IFERROR(INDEX('Price Data'!B:B,MATCH(TEXT(A2383,"YYYY-MM-DD"),'Price Data'!A:A,0)),"")</f>
        <v>22734</v>
      </c>
      <c r="C2383" s="10" cm="1">
        <f t="array" ref="C2383">IFERROR(IF(ISNUMBER(B2383),(B2383-INDEX('Price Data'!B:B,MATCH(TEXT(A2383,"YYYY-MM-DD"),'Price Data'!A:A,0)+1))/INDEX('Price Data'!B:B,MATCH(TEXT(A2383,"YYYY-MM-DD"),'Price Data'!A:A,0)+1),""),"")</f>
        <v>2.4007927570830142E-2</v>
      </c>
      <c r="D2383" s="34">
        <f>IFERROR(INDEX('Price Data'!E:E,MATCH(TEXT(A2383,"YYYY-MM-DD"),'Price Data'!D:D,0)),"")</f>
        <v>7.96</v>
      </c>
      <c r="E2383" s="10" cm="1">
        <f t="array" ref="E2383">IFERROR(IF(ISNUMBER(D2383),(D2383-INDEX('Price Data'!E:E,MATCH(TEXT(A2383,"YYYY-MM-DD"),'Price Data'!D:D,0)+1))/INDEX('Price Data'!E:E,MATCH(TEXT(A2383,"YYYY-MM-DD"),'Price Data'!D:D,0)+1),""),"")</f>
        <v>6.133333333333333E-2</v>
      </c>
      <c r="F2383" s="34">
        <f>IFERROR(INDEX('Price Data'!H:H,MATCH(TEXT(A2383,"YYYY-MM-DD"),'Price Data'!G:G,0)),"")</f>
        <v>113.699997</v>
      </c>
      <c r="G2383" s="10" cm="1">
        <f t="array" ref="G2383">IFERROR(IF(ISNUMBER(F2383),(F2383-INDEX('Price Data'!H:H,MATCH(TEXT(A2383,"YYYY-MM-DD"),'Price Data'!G:G,0)+1))/INDEX('Price Data'!H:H,MATCH(TEXT(A2383,"YYYY-MM-DD"),'Price Data'!G:G,0)+1),""),"")</f>
        <v>3.6463082127522757E-2</v>
      </c>
      <c r="H2383" s="34">
        <f>IFERROR(INDEX('Price Data'!K:K,MATCH(TEXT(A2383,"YYYY-MM-DD"),'Price Data'!J:J,0)),"")</f>
        <v>1.95</v>
      </c>
      <c r="I2383" s="10" cm="1">
        <f t="array" ref="I2383">IFERROR(IF(ISNUMBER(H2383),(H2383-INDEX('Price Data'!K:K,MATCH(TEXT(A2383,"YYYY-MM-DD"),'Price Data'!J:J,0)+1))/INDEX('Price Data'!K:K,MATCH(TEXT(A2383,"YYYY-MM-DD"),'Price Data'!J:J,0)+1),""),"")</f>
        <v>3.7234042553191522E-2</v>
      </c>
      <c r="J2383" s="34">
        <f>IFERROR(INDEX('Price Data'!N:N,MATCH(TEXT(A2383,"YYYY-MM-DD"),'Price Data'!M:M,0)),"")</f>
        <v>1.55</v>
      </c>
      <c r="K2383" s="10" cm="1">
        <f t="array" ref="K2383">IFERROR(IF(ISNUMBER(J2383),(J2383-INDEX('Price Data'!N:N,MATCH(TEXT(A2383,"YYYY-MM-DD"),'Price Data'!M:M,0)+1))/INDEX('Price Data'!N:N,MATCH(TEXT(A2383,"YYYY-MM-DD"),'Price Data'!M:M,0)+1),""),"")</f>
        <v>5.442176870748304E-2</v>
      </c>
      <c r="L2383" s="34">
        <f>IFERROR(INDEX('Price Data'!Q:Q,MATCH(TEXT(A2383,"YYYY-MM-DD"),'Price Data'!P:P,0)),"")</f>
        <v>1.9</v>
      </c>
      <c r="M2383" s="10" cm="1">
        <f t="array" ref="M2383">IFERROR(IF(ISNUMBER(L2383),(L2383-INDEX('Price Data'!Q:Q,MATCH(TEXT(A2383,"YYYY-MM-DD"),'Price Data'!P:P,0)+1))/INDEX('Price Data'!Q:Q,MATCH(TEXT(A2383,"YYYY-MM-DD"),'Price Data'!P:P,0)+1),""),"")</f>
        <v>5.5555555555555483E-2</v>
      </c>
      <c r="N2383" s="34">
        <f>IFERROR(INDEX('Price Data'!T:T,MATCH(TEXT(A2383,"YYYY-MM-DD"),'Price Data'!S:S,0)),"")</f>
        <v>2.31</v>
      </c>
      <c r="O2383" s="10" cm="1">
        <f t="array" ref="O2383">IFERROR(IF(ISNUMBER(N2383),(N2383-INDEX('Price Data'!T:T,MATCH(TEXT(A2383,"YYYY-MM-DD"),'Price Data'!S:S,0)+1))/INDEX('Price Data'!T:T,MATCH(TEXT(A2383,"YYYY-MM-DD"),'Price Data'!S:S,0)+1),""),"")</f>
        <v>4.999999999999994E-2</v>
      </c>
    </row>
    <row r="2384" spans="1:15" x14ac:dyDescent="0.3">
      <c r="A2384" s="8">
        <v>44203</v>
      </c>
      <c r="B2384" s="34">
        <f>IFERROR(INDEX('Price Data'!B:B,MATCH(TEXT(A2384,"YYYY-MM-DD"),'Price Data'!A:A,0)),"")</f>
        <v>22746</v>
      </c>
      <c r="C2384" s="10" cm="1">
        <f t="array" ref="C2384">IFERROR(IF(ISNUMBER(B2384),(B2384-INDEX('Price Data'!B:B,MATCH(TEXT(A2384,"YYYY-MM-DD"),'Price Data'!A:A,0)+1))/INDEX('Price Data'!B:B,MATCH(TEXT(A2384,"YYYY-MM-DD"),'Price Data'!A:A,0)+1),""),"")</f>
        <v>5.2784375824755877E-4</v>
      </c>
      <c r="D2384" s="34">
        <f>IFERROR(INDEX('Price Data'!E:E,MATCH(TEXT(A2384,"YYYY-MM-DD"),'Price Data'!D:D,0)),"")</f>
        <v>8.0299999999999994</v>
      </c>
      <c r="E2384" s="10" cm="1">
        <f t="array" ref="E2384">IFERROR(IF(ISNUMBER(D2384),(D2384-INDEX('Price Data'!E:E,MATCH(TEXT(A2384,"YYYY-MM-DD"),'Price Data'!D:D,0)+1))/INDEX('Price Data'!E:E,MATCH(TEXT(A2384,"YYYY-MM-DD"),'Price Data'!D:D,0)+1),""),"")</f>
        <v>8.7939698492461547E-3</v>
      </c>
      <c r="F2384" s="34">
        <f>IFERROR(INDEX('Price Data'!H:H,MATCH(TEXT(A2384,"YYYY-MM-DD"),'Price Data'!G:G,0)),"")</f>
        <v>113</v>
      </c>
      <c r="G2384" s="10" cm="1">
        <f t="array" ref="G2384">IFERROR(IF(ISNUMBER(F2384),(F2384-INDEX('Price Data'!H:H,MATCH(TEXT(A2384,"YYYY-MM-DD"),'Price Data'!G:G,0)+1))/INDEX('Price Data'!H:H,MATCH(TEXT(A2384,"YYYY-MM-DD"),'Price Data'!G:G,0)+1),""),"")</f>
        <v>-6.1565261079118251E-3</v>
      </c>
      <c r="H2384" s="34">
        <f>IFERROR(INDEX('Price Data'!K:K,MATCH(TEXT(A2384,"YYYY-MM-DD"),'Price Data'!J:J,0)),"")</f>
        <v>1.97</v>
      </c>
      <c r="I2384" s="10" cm="1">
        <f t="array" ref="I2384">IFERROR(IF(ISNUMBER(H2384),(H2384-INDEX('Price Data'!K:K,MATCH(TEXT(A2384,"YYYY-MM-DD"),'Price Data'!J:J,0)+1))/INDEX('Price Data'!K:K,MATCH(TEXT(A2384,"YYYY-MM-DD"),'Price Data'!J:J,0)+1),""),"")</f>
        <v>1.0256410256410265E-2</v>
      </c>
      <c r="J2384" s="34">
        <f>IFERROR(INDEX('Price Data'!N:N,MATCH(TEXT(A2384,"YYYY-MM-DD"),'Price Data'!M:M,0)),"")</f>
        <v>1.65</v>
      </c>
      <c r="K2384" s="10" cm="1">
        <f t="array" ref="K2384">IFERROR(IF(ISNUMBER(J2384),(J2384-INDEX('Price Data'!N:N,MATCH(TEXT(A2384,"YYYY-MM-DD"),'Price Data'!M:M,0)+1))/INDEX('Price Data'!N:N,MATCH(TEXT(A2384,"YYYY-MM-DD"),'Price Data'!M:M,0)+1),""),"")</f>
        <v>6.4516129032257979E-2</v>
      </c>
      <c r="L2384" s="34">
        <f>IFERROR(INDEX('Price Data'!Q:Q,MATCH(TEXT(A2384,"YYYY-MM-DD"),'Price Data'!P:P,0)),"")</f>
        <v>1.96</v>
      </c>
      <c r="M2384" s="10" cm="1">
        <f t="array" ref="M2384">IFERROR(IF(ISNUMBER(L2384),(L2384-INDEX('Price Data'!Q:Q,MATCH(TEXT(A2384,"YYYY-MM-DD"),'Price Data'!P:P,0)+1))/INDEX('Price Data'!Q:Q,MATCH(TEXT(A2384,"YYYY-MM-DD"),'Price Data'!P:P,0)+1),""),"")</f>
        <v>3.1578947368421081E-2</v>
      </c>
      <c r="N2384" s="34">
        <f>IFERROR(INDEX('Price Data'!T:T,MATCH(TEXT(A2384,"YYYY-MM-DD"),'Price Data'!S:S,0)),"")</f>
        <v>2.35</v>
      </c>
      <c r="O2384" s="10" cm="1">
        <f t="array" ref="O2384">IFERROR(IF(ISNUMBER(N2384),(N2384-INDEX('Price Data'!T:T,MATCH(TEXT(A2384,"YYYY-MM-DD"),'Price Data'!S:S,0)+1))/INDEX('Price Data'!T:T,MATCH(TEXT(A2384,"YYYY-MM-DD"),'Price Data'!S:S,0)+1),""),"")</f>
        <v>1.731601731601733E-2</v>
      </c>
    </row>
    <row r="2385" spans="1:15" x14ac:dyDescent="0.3">
      <c r="A2385" s="8">
        <v>44204</v>
      </c>
      <c r="B2385" s="34">
        <f>IFERROR(INDEX('Price Data'!B:B,MATCH(TEXT(A2385,"YYYY-MM-DD"),'Price Data'!A:A,0)),"")</f>
        <v>22794</v>
      </c>
      <c r="C2385" s="10" cm="1">
        <f t="array" ref="C2385">IFERROR(IF(ISNUMBER(B2385),(B2385-INDEX('Price Data'!B:B,MATCH(TEXT(A2385,"YYYY-MM-DD"),'Price Data'!A:A,0)+1))/INDEX('Price Data'!B:B,MATCH(TEXT(A2385,"YYYY-MM-DD"),'Price Data'!A:A,0)+1),""),"")</f>
        <v>2.1102611448166712E-3</v>
      </c>
      <c r="D2385" s="34">
        <f>IFERROR(INDEX('Price Data'!E:E,MATCH(TEXT(A2385,"YYYY-MM-DD"),'Price Data'!D:D,0)),"")</f>
        <v>8.18</v>
      </c>
      <c r="E2385" s="10" cm="1">
        <f t="array" ref="E2385">IFERROR(IF(ISNUMBER(D2385),(D2385-INDEX('Price Data'!E:E,MATCH(TEXT(A2385,"YYYY-MM-DD"),'Price Data'!D:D,0)+1))/INDEX('Price Data'!E:E,MATCH(TEXT(A2385,"YYYY-MM-DD"),'Price Data'!D:D,0)+1),""),"")</f>
        <v>1.8679950186799549E-2</v>
      </c>
      <c r="F2385" s="34">
        <f>IFERROR(INDEX('Price Data'!H:H,MATCH(TEXT(A2385,"YYYY-MM-DD"),'Price Data'!G:G,0)),"")</f>
        <v>114</v>
      </c>
      <c r="G2385" s="10" cm="1">
        <f t="array" ref="G2385">IFERROR(IF(ISNUMBER(F2385),(F2385-INDEX('Price Data'!H:H,MATCH(TEXT(A2385,"YYYY-MM-DD"),'Price Data'!G:G,0)+1))/INDEX('Price Data'!H:H,MATCH(TEXT(A2385,"YYYY-MM-DD"),'Price Data'!G:G,0)+1),""),"")</f>
        <v>8.8495575221238937E-3</v>
      </c>
      <c r="H2385" s="34">
        <f>IFERROR(INDEX('Price Data'!K:K,MATCH(TEXT(A2385,"YYYY-MM-DD"),'Price Data'!J:J,0)),"")</f>
        <v>1.96</v>
      </c>
      <c r="I2385" s="10" cm="1">
        <f t="array" ref="I2385">IFERROR(IF(ISNUMBER(H2385),(H2385-INDEX('Price Data'!K:K,MATCH(TEXT(A2385,"YYYY-MM-DD"),'Price Data'!J:J,0)+1))/INDEX('Price Data'!K:K,MATCH(TEXT(A2385,"YYYY-MM-DD"),'Price Data'!J:J,0)+1),""),"")</f>
        <v>-5.0761421319797002E-3</v>
      </c>
      <c r="J2385" s="34">
        <f>IFERROR(INDEX('Price Data'!N:N,MATCH(TEXT(A2385,"YYYY-MM-DD"),'Price Data'!M:M,0)),"")</f>
        <v>1.63</v>
      </c>
      <c r="K2385" s="10" cm="1">
        <f t="array" ref="K2385">IFERROR(IF(ISNUMBER(J2385),(J2385-INDEX('Price Data'!N:N,MATCH(TEXT(A2385,"YYYY-MM-DD"),'Price Data'!M:M,0)+1))/INDEX('Price Data'!N:N,MATCH(TEXT(A2385,"YYYY-MM-DD"),'Price Data'!M:M,0)+1),""),"")</f>
        <v>-1.2121212121212133E-2</v>
      </c>
      <c r="L2385" s="34">
        <f>IFERROR(INDEX('Price Data'!Q:Q,MATCH(TEXT(A2385,"YYYY-MM-DD"),'Price Data'!P:P,0)),"")</f>
        <v>1.94</v>
      </c>
      <c r="M2385" s="10" cm="1">
        <f t="array" ref="M2385">IFERROR(IF(ISNUMBER(L2385),(L2385-INDEX('Price Data'!Q:Q,MATCH(TEXT(A2385,"YYYY-MM-DD"),'Price Data'!P:P,0)+1))/INDEX('Price Data'!Q:Q,MATCH(TEXT(A2385,"YYYY-MM-DD"),'Price Data'!P:P,0)+1),""),"")</f>
        <v>-1.0204081632653071E-2</v>
      </c>
      <c r="N2385" s="34">
        <f>IFERROR(INDEX('Price Data'!T:T,MATCH(TEXT(A2385,"YYYY-MM-DD"),'Price Data'!S:S,0)),"")</f>
        <v>2.33</v>
      </c>
      <c r="O2385" s="10" cm="1">
        <f t="array" ref="O2385">IFERROR(IF(ISNUMBER(N2385),(N2385-INDEX('Price Data'!T:T,MATCH(TEXT(A2385,"YYYY-MM-DD"),'Price Data'!S:S,0)+1))/INDEX('Price Data'!T:T,MATCH(TEXT(A2385,"YYYY-MM-DD"),'Price Data'!S:S,0)+1),""),"")</f>
        <v>-8.5106382978723475E-3</v>
      </c>
    </row>
    <row r="2386" spans="1:15" x14ac:dyDescent="0.3">
      <c r="A2386" s="8">
        <v>44205</v>
      </c>
      <c r="B2386" s="34" t="str">
        <f>IFERROR(INDEX('Price Data'!B:B,MATCH(TEXT(A2386,"YYYY-MM-DD"),'Price Data'!A:A,0)),"")</f>
        <v/>
      </c>
      <c r="C2386" s="10" t="str" cm="1">
        <f t="array" ref="C2386">IFERROR(IF(ISNUMBER(B2386),(B2386-INDEX('Price Data'!B:B,MATCH(TEXT(A2386,"YYYY-MM-DD"),'Price Data'!A:A,0)+1))/INDEX('Price Data'!B:B,MATCH(TEXT(A2386,"YYYY-MM-DD"),'Price Data'!A:A,0)+1),""),"")</f>
        <v/>
      </c>
      <c r="D2386" s="34" t="str">
        <f>IFERROR(INDEX('Price Data'!E:E,MATCH(TEXT(A2386,"YYYY-MM-DD"),'Price Data'!D:D,0)),"")</f>
        <v/>
      </c>
      <c r="E2386" s="10" t="str" cm="1">
        <f t="array" ref="E2386">IFERROR(IF(ISNUMBER(D2386),(D2386-INDEX('Price Data'!E:E,MATCH(TEXT(A2386,"YYYY-MM-DD"),'Price Data'!D:D,0)+1))/INDEX('Price Data'!E:E,MATCH(TEXT(A2386,"YYYY-MM-DD"),'Price Data'!D:D,0)+1),""),"")</f>
        <v/>
      </c>
      <c r="F2386" s="34" t="str">
        <f>IFERROR(INDEX('Price Data'!H:H,MATCH(TEXT(A2386,"YYYY-MM-DD"),'Price Data'!G:G,0)),"")</f>
        <v/>
      </c>
      <c r="G2386" s="10" t="str" cm="1">
        <f t="array" ref="G2386">IFERROR(IF(ISNUMBER(F2386),(F2386-INDEX('Price Data'!H:H,MATCH(TEXT(A2386,"YYYY-MM-DD"),'Price Data'!G:G,0)+1))/INDEX('Price Data'!H:H,MATCH(TEXT(A2386,"YYYY-MM-DD"),'Price Data'!G:G,0)+1),""),"")</f>
        <v/>
      </c>
      <c r="H2386" s="34" t="str">
        <f>IFERROR(INDEX('Price Data'!K:K,MATCH(TEXT(A2386,"YYYY-MM-DD"),'Price Data'!J:J,0)),"")</f>
        <v/>
      </c>
      <c r="I2386" s="10" t="str" cm="1">
        <f t="array" ref="I2386">IFERROR(IF(ISNUMBER(H2386),(H2386-INDEX('Price Data'!K:K,MATCH(TEXT(A2386,"YYYY-MM-DD"),'Price Data'!J:J,0)+1))/INDEX('Price Data'!K:K,MATCH(TEXT(A2386,"YYYY-MM-DD"),'Price Data'!J:J,0)+1),""),"")</f>
        <v/>
      </c>
      <c r="J2386" s="34" t="str">
        <f>IFERROR(INDEX('Price Data'!N:N,MATCH(TEXT(A2386,"YYYY-MM-DD"),'Price Data'!M:M,0)),"")</f>
        <v/>
      </c>
      <c r="K2386" s="10" t="str" cm="1">
        <f t="array" ref="K2386">IFERROR(IF(ISNUMBER(J2386),(J2386-INDEX('Price Data'!N:N,MATCH(TEXT(A2386,"YYYY-MM-DD"),'Price Data'!M:M,0)+1))/INDEX('Price Data'!N:N,MATCH(TEXT(A2386,"YYYY-MM-DD"),'Price Data'!M:M,0)+1),""),"")</f>
        <v/>
      </c>
      <c r="L2386" s="34" t="str">
        <f>IFERROR(INDEX('Price Data'!Q:Q,MATCH(TEXT(A2386,"YYYY-MM-DD"),'Price Data'!P:P,0)),"")</f>
        <v/>
      </c>
      <c r="M2386" s="10" t="str" cm="1">
        <f t="array" ref="M2386">IFERROR(IF(ISNUMBER(L2386),(L2386-INDEX('Price Data'!Q:Q,MATCH(TEXT(A2386,"YYYY-MM-DD"),'Price Data'!P:P,0)+1))/INDEX('Price Data'!Q:Q,MATCH(TEXT(A2386,"YYYY-MM-DD"),'Price Data'!P:P,0)+1),""),"")</f>
        <v/>
      </c>
      <c r="N2386" s="34" t="str">
        <f>IFERROR(INDEX('Price Data'!T:T,MATCH(TEXT(A2386,"YYYY-MM-DD"),'Price Data'!S:S,0)),"")</f>
        <v/>
      </c>
      <c r="O2386" s="10" t="str" cm="1">
        <f t="array" ref="O2386">IFERROR(IF(ISNUMBER(N2386),(N2386-INDEX('Price Data'!T:T,MATCH(TEXT(A2386,"YYYY-MM-DD"),'Price Data'!S:S,0)+1))/INDEX('Price Data'!T:T,MATCH(TEXT(A2386,"YYYY-MM-DD"),'Price Data'!S:S,0)+1),""),"")</f>
        <v/>
      </c>
    </row>
    <row r="2387" spans="1:15" x14ac:dyDescent="0.3">
      <c r="A2387" s="8">
        <v>44206</v>
      </c>
      <c r="B2387" s="34" t="str">
        <f>IFERROR(INDEX('Price Data'!B:B,MATCH(TEXT(A2387,"YYYY-MM-DD"),'Price Data'!A:A,0)),"")</f>
        <v/>
      </c>
      <c r="C2387" s="10" t="str" cm="1">
        <f t="array" ref="C2387">IFERROR(IF(ISNUMBER(B2387),(B2387-INDEX('Price Data'!B:B,MATCH(TEXT(A2387,"YYYY-MM-DD"),'Price Data'!A:A,0)+1))/INDEX('Price Data'!B:B,MATCH(TEXT(A2387,"YYYY-MM-DD"),'Price Data'!A:A,0)+1),""),"")</f>
        <v/>
      </c>
      <c r="D2387" s="34" t="str">
        <f>IFERROR(INDEX('Price Data'!E:E,MATCH(TEXT(A2387,"YYYY-MM-DD"),'Price Data'!D:D,0)),"")</f>
        <v/>
      </c>
      <c r="E2387" s="10" t="str" cm="1">
        <f t="array" ref="E2387">IFERROR(IF(ISNUMBER(D2387),(D2387-INDEX('Price Data'!E:E,MATCH(TEXT(A2387,"YYYY-MM-DD"),'Price Data'!D:D,0)+1))/INDEX('Price Data'!E:E,MATCH(TEXT(A2387,"YYYY-MM-DD"),'Price Data'!D:D,0)+1),""),"")</f>
        <v/>
      </c>
      <c r="F2387" s="34" t="str">
        <f>IFERROR(INDEX('Price Data'!H:H,MATCH(TEXT(A2387,"YYYY-MM-DD"),'Price Data'!G:G,0)),"")</f>
        <v/>
      </c>
      <c r="G2387" s="10" t="str" cm="1">
        <f t="array" ref="G2387">IFERROR(IF(ISNUMBER(F2387),(F2387-INDEX('Price Data'!H:H,MATCH(TEXT(A2387,"YYYY-MM-DD"),'Price Data'!G:G,0)+1))/INDEX('Price Data'!H:H,MATCH(TEXT(A2387,"YYYY-MM-DD"),'Price Data'!G:G,0)+1),""),"")</f>
        <v/>
      </c>
      <c r="H2387" s="34" t="str">
        <f>IFERROR(INDEX('Price Data'!K:K,MATCH(TEXT(A2387,"YYYY-MM-DD"),'Price Data'!J:J,0)),"")</f>
        <v/>
      </c>
      <c r="I2387" s="10" t="str" cm="1">
        <f t="array" ref="I2387">IFERROR(IF(ISNUMBER(H2387),(H2387-INDEX('Price Data'!K:K,MATCH(TEXT(A2387,"YYYY-MM-DD"),'Price Data'!J:J,0)+1))/INDEX('Price Data'!K:K,MATCH(TEXT(A2387,"YYYY-MM-DD"),'Price Data'!J:J,0)+1),""),"")</f>
        <v/>
      </c>
      <c r="J2387" s="34" t="str">
        <f>IFERROR(INDEX('Price Data'!N:N,MATCH(TEXT(A2387,"YYYY-MM-DD"),'Price Data'!M:M,0)),"")</f>
        <v/>
      </c>
      <c r="K2387" s="10" t="str" cm="1">
        <f t="array" ref="K2387">IFERROR(IF(ISNUMBER(J2387),(J2387-INDEX('Price Data'!N:N,MATCH(TEXT(A2387,"YYYY-MM-DD"),'Price Data'!M:M,0)+1))/INDEX('Price Data'!N:N,MATCH(TEXT(A2387,"YYYY-MM-DD"),'Price Data'!M:M,0)+1),""),"")</f>
        <v/>
      </c>
      <c r="L2387" s="34" t="str">
        <f>IFERROR(INDEX('Price Data'!Q:Q,MATCH(TEXT(A2387,"YYYY-MM-DD"),'Price Data'!P:P,0)),"")</f>
        <v/>
      </c>
      <c r="M2387" s="10" t="str" cm="1">
        <f t="array" ref="M2387">IFERROR(IF(ISNUMBER(L2387),(L2387-INDEX('Price Data'!Q:Q,MATCH(TEXT(A2387,"YYYY-MM-DD"),'Price Data'!P:P,0)+1))/INDEX('Price Data'!Q:Q,MATCH(TEXT(A2387,"YYYY-MM-DD"),'Price Data'!P:P,0)+1),""),"")</f>
        <v/>
      </c>
      <c r="N2387" s="34" t="str">
        <f>IFERROR(INDEX('Price Data'!T:T,MATCH(TEXT(A2387,"YYYY-MM-DD"),'Price Data'!S:S,0)),"")</f>
        <v/>
      </c>
      <c r="O2387" s="10" t="str" cm="1">
        <f t="array" ref="O2387">IFERROR(IF(ISNUMBER(N2387),(N2387-INDEX('Price Data'!T:T,MATCH(TEXT(A2387,"YYYY-MM-DD"),'Price Data'!S:S,0)+1))/INDEX('Price Data'!T:T,MATCH(TEXT(A2387,"YYYY-MM-DD"),'Price Data'!S:S,0)+1),""),"")</f>
        <v/>
      </c>
    </row>
    <row r="2388" spans="1:15" x14ac:dyDescent="0.3">
      <c r="A2388" s="8">
        <v>44207</v>
      </c>
      <c r="B2388" s="34">
        <f>IFERROR(INDEX('Price Data'!B:B,MATCH(TEXT(A2388,"YYYY-MM-DD"),'Price Data'!A:A,0)),"")</f>
        <v>22722</v>
      </c>
      <c r="C2388" s="10" cm="1">
        <f t="array" ref="C2388">IFERROR(IF(ISNUMBER(B2388),(B2388-INDEX('Price Data'!B:B,MATCH(TEXT(A2388,"YYYY-MM-DD"),'Price Data'!A:A,0)+1))/INDEX('Price Data'!B:B,MATCH(TEXT(A2388,"YYYY-MM-DD"),'Price Data'!A:A,0)+1),""),"")</f>
        <v>-3.1587259805211897E-3</v>
      </c>
      <c r="D2388" s="34">
        <f>IFERROR(INDEX('Price Data'!E:E,MATCH(TEXT(A2388,"YYYY-MM-DD"),'Price Data'!D:D,0)),"")</f>
        <v>8.0399999999999991</v>
      </c>
      <c r="E2388" s="10" cm="1">
        <f t="array" ref="E2388">IFERROR(IF(ISNUMBER(D2388),(D2388-INDEX('Price Data'!E:E,MATCH(TEXT(A2388,"YYYY-MM-DD"),'Price Data'!D:D,0)+1))/INDEX('Price Data'!E:E,MATCH(TEXT(A2388,"YYYY-MM-DD"),'Price Data'!D:D,0)+1),""),"")</f>
        <v>-1.7114914425427941E-2</v>
      </c>
      <c r="F2388" s="34">
        <f>IFERROR(INDEX('Price Data'!H:H,MATCH(TEXT(A2388,"YYYY-MM-DD"),'Price Data'!G:G,0)),"")</f>
        <v>111.599998</v>
      </c>
      <c r="G2388" s="10" cm="1">
        <f t="array" ref="G2388">IFERROR(IF(ISNUMBER(F2388),(F2388-INDEX('Price Data'!H:H,MATCH(TEXT(A2388,"YYYY-MM-DD"),'Price Data'!G:G,0)+1))/INDEX('Price Data'!H:H,MATCH(TEXT(A2388,"YYYY-MM-DD"),'Price Data'!G:G,0)+1),""),"")</f>
        <v>-2.1052649122807025E-2</v>
      </c>
      <c r="H2388" s="34">
        <f>IFERROR(INDEX('Price Data'!K:K,MATCH(TEXT(A2388,"YYYY-MM-DD"),'Price Data'!J:J,0)),"")</f>
        <v>1.94</v>
      </c>
      <c r="I2388" s="10" cm="1">
        <f t="array" ref="I2388">IFERROR(IF(ISNUMBER(H2388),(H2388-INDEX('Price Data'!K:K,MATCH(TEXT(A2388,"YYYY-MM-DD"),'Price Data'!J:J,0)+1))/INDEX('Price Data'!K:K,MATCH(TEXT(A2388,"YYYY-MM-DD"),'Price Data'!J:J,0)+1),""),"")</f>
        <v>-1.0204081632653071E-2</v>
      </c>
      <c r="J2388" s="34">
        <f>IFERROR(INDEX('Price Data'!N:N,MATCH(TEXT(A2388,"YYYY-MM-DD"),'Price Data'!M:M,0)),"")</f>
        <v>1.66</v>
      </c>
      <c r="K2388" s="10" cm="1">
        <f t="array" ref="K2388">IFERROR(IF(ISNUMBER(J2388),(J2388-INDEX('Price Data'!N:N,MATCH(TEXT(A2388,"YYYY-MM-DD"),'Price Data'!M:M,0)+1))/INDEX('Price Data'!N:N,MATCH(TEXT(A2388,"YYYY-MM-DD"),'Price Data'!M:M,0)+1),""),"")</f>
        <v>1.8404907975460141E-2</v>
      </c>
      <c r="L2388" s="34">
        <f>IFERROR(INDEX('Price Data'!Q:Q,MATCH(TEXT(A2388,"YYYY-MM-DD"),'Price Data'!P:P,0)),"")</f>
        <v>1.92</v>
      </c>
      <c r="M2388" s="10" cm="1">
        <f t="array" ref="M2388">IFERROR(IF(ISNUMBER(L2388),(L2388-INDEX('Price Data'!Q:Q,MATCH(TEXT(A2388,"YYYY-MM-DD"),'Price Data'!P:P,0)+1))/INDEX('Price Data'!Q:Q,MATCH(TEXT(A2388,"YYYY-MM-DD"),'Price Data'!P:P,0)+1),""),"")</f>
        <v>-1.0309278350515474E-2</v>
      </c>
      <c r="N2388" s="34">
        <f>IFERROR(INDEX('Price Data'!T:T,MATCH(TEXT(A2388,"YYYY-MM-DD"),'Price Data'!S:S,0)),"")</f>
        <v>2.2799999999999998</v>
      </c>
      <c r="O2388" s="10" cm="1">
        <f t="array" ref="O2388">IFERROR(IF(ISNUMBER(N2388),(N2388-INDEX('Price Data'!T:T,MATCH(TEXT(A2388,"YYYY-MM-DD"),'Price Data'!S:S,0)+1))/INDEX('Price Data'!T:T,MATCH(TEXT(A2388,"YYYY-MM-DD"),'Price Data'!S:S,0)+1),""),"")</f>
        <v>-2.1459227467811273E-2</v>
      </c>
    </row>
    <row r="2389" spans="1:15" x14ac:dyDescent="0.3">
      <c r="A2389" s="8">
        <v>44208</v>
      </c>
      <c r="B2389" s="34">
        <f>IFERROR(INDEX('Price Data'!B:B,MATCH(TEXT(A2389,"YYYY-MM-DD"),'Price Data'!A:A,0)),"")</f>
        <v>22646</v>
      </c>
      <c r="C2389" s="10" cm="1">
        <f t="array" ref="C2389">IFERROR(IF(ISNUMBER(B2389),(B2389-INDEX('Price Data'!B:B,MATCH(TEXT(A2389,"YYYY-MM-DD"),'Price Data'!A:A,0)+1))/INDEX('Price Data'!B:B,MATCH(TEXT(A2389,"YYYY-MM-DD"),'Price Data'!A:A,0)+1),""),"")</f>
        <v>-3.3447759880292226E-3</v>
      </c>
      <c r="D2389" s="34">
        <f>IFERROR(INDEX('Price Data'!E:E,MATCH(TEXT(A2389,"YYYY-MM-DD"),'Price Data'!D:D,0)),"")</f>
        <v>8.0299999999999994</v>
      </c>
      <c r="E2389" s="10" cm="1">
        <f t="array" ref="E2389">IFERROR(IF(ISNUMBER(D2389),(D2389-INDEX('Price Data'!E:E,MATCH(TEXT(A2389,"YYYY-MM-DD"),'Price Data'!D:D,0)+1))/INDEX('Price Data'!E:E,MATCH(TEXT(A2389,"YYYY-MM-DD"),'Price Data'!D:D,0)+1),""),"")</f>
        <v>-1.2437810945273367E-3</v>
      </c>
      <c r="F2389" s="34">
        <f>IFERROR(INDEX('Price Data'!H:H,MATCH(TEXT(A2389,"YYYY-MM-DD"),'Price Data'!G:G,0)),"")</f>
        <v>112.099998</v>
      </c>
      <c r="G2389" s="10" cm="1">
        <f t="array" ref="G2389">IFERROR(IF(ISNUMBER(F2389),(F2389-INDEX('Price Data'!H:H,MATCH(TEXT(A2389,"YYYY-MM-DD"),'Price Data'!G:G,0)+1))/INDEX('Price Data'!H:H,MATCH(TEXT(A2389,"YYYY-MM-DD"),'Price Data'!G:G,0)+1),""),"")</f>
        <v>4.4802868186431333E-3</v>
      </c>
      <c r="H2389" s="34">
        <f>IFERROR(INDEX('Price Data'!K:K,MATCH(TEXT(A2389,"YYYY-MM-DD"),'Price Data'!J:J,0)),"")</f>
        <v>1.94</v>
      </c>
      <c r="I2389" s="10" cm="1">
        <f t="array" ref="I2389">IFERROR(IF(ISNUMBER(H2389),(H2389-INDEX('Price Data'!K:K,MATCH(TEXT(A2389,"YYYY-MM-DD"),'Price Data'!J:J,0)+1))/INDEX('Price Data'!K:K,MATCH(TEXT(A2389,"YYYY-MM-DD"),'Price Data'!J:J,0)+1),""),"")</f>
        <v>0</v>
      </c>
      <c r="J2389" s="34">
        <f>IFERROR(INDEX('Price Data'!N:N,MATCH(TEXT(A2389,"YYYY-MM-DD"),'Price Data'!M:M,0)),"")</f>
        <v>1.67</v>
      </c>
      <c r="K2389" s="10" cm="1">
        <f t="array" ref="K2389">IFERROR(IF(ISNUMBER(J2389),(J2389-INDEX('Price Data'!N:N,MATCH(TEXT(A2389,"YYYY-MM-DD"),'Price Data'!M:M,0)+1))/INDEX('Price Data'!N:N,MATCH(TEXT(A2389,"YYYY-MM-DD"),'Price Data'!M:M,0)+1),""),"")</f>
        <v>6.0240963855421742E-3</v>
      </c>
      <c r="L2389" s="34">
        <f>IFERROR(INDEX('Price Data'!Q:Q,MATCH(TEXT(A2389,"YYYY-MM-DD"),'Price Data'!P:P,0)),"")</f>
        <v>1.93</v>
      </c>
      <c r="M2389" s="10" cm="1">
        <f t="array" ref="M2389">IFERROR(IF(ISNUMBER(L2389),(L2389-INDEX('Price Data'!Q:Q,MATCH(TEXT(A2389,"YYYY-MM-DD"),'Price Data'!P:P,0)+1))/INDEX('Price Data'!Q:Q,MATCH(TEXT(A2389,"YYYY-MM-DD"),'Price Data'!P:P,0)+1),""),"")</f>
        <v>5.2083333333333382E-3</v>
      </c>
      <c r="N2389" s="34">
        <f>IFERROR(INDEX('Price Data'!T:T,MATCH(TEXT(A2389,"YYYY-MM-DD"),'Price Data'!S:S,0)),"")</f>
        <v>2.2999999999999998</v>
      </c>
      <c r="O2389" s="10" cm="1">
        <f t="array" ref="O2389">IFERROR(IF(ISNUMBER(N2389),(N2389-INDEX('Price Data'!T:T,MATCH(TEXT(A2389,"YYYY-MM-DD"),'Price Data'!S:S,0)+1))/INDEX('Price Data'!T:T,MATCH(TEXT(A2389,"YYYY-MM-DD"),'Price Data'!S:S,0)+1),""),"")</f>
        <v>8.7719298245614117E-3</v>
      </c>
    </row>
    <row r="2390" spans="1:15" x14ac:dyDescent="0.3">
      <c r="A2390" s="8">
        <v>44209</v>
      </c>
      <c r="B2390" s="34">
        <f>IFERROR(INDEX('Price Data'!B:B,MATCH(TEXT(A2390,"YYYY-MM-DD"),'Price Data'!A:A,0)),"")</f>
        <v>22744</v>
      </c>
      <c r="C2390" s="10" cm="1">
        <f t="array" ref="C2390">IFERROR(IF(ISNUMBER(B2390),(B2390-INDEX('Price Data'!B:B,MATCH(TEXT(A2390,"YYYY-MM-DD"),'Price Data'!A:A,0)+1))/INDEX('Price Data'!B:B,MATCH(TEXT(A2390,"YYYY-MM-DD"),'Price Data'!A:A,0)+1),""),"")</f>
        <v>4.327475050781595E-3</v>
      </c>
      <c r="D2390" s="34">
        <f>IFERROR(INDEX('Price Data'!E:E,MATCH(TEXT(A2390,"YYYY-MM-DD"),'Price Data'!D:D,0)),"")</f>
        <v>7.96</v>
      </c>
      <c r="E2390" s="10" cm="1">
        <f t="array" ref="E2390">IFERROR(IF(ISNUMBER(D2390),(D2390-INDEX('Price Data'!E:E,MATCH(TEXT(A2390,"YYYY-MM-DD"),'Price Data'!D:D,0)+1))/INDEX('Price Data'!E:E,MATCH(TEXT(A2390,"YYYY-MM-DD"),'Price Data'!D:D,0)+1),""),"")</f>
        <v>-8.7173100871730264E-3</v>
      </c>
      <c r="F2390" s="34">
        <f>IFERROR(INDEX('Price Data'!H:H,MATCH(TEXT(A2390,"YYYY-MM-DD"),'Price Data'!G:G,0)),"")</f>
        <v>111.300003</v>
      </c>
      <c r="G2390" s="10" cm="1">
        <f t="array" ref="G2390">IFERROR(IF(ISNUMBER(F2390),(F2390-INDEX('Price Data'!H:H,MATCH(TEXT(A2390,"YYYY-MM-DD"),'Price Data'!G:G,0)+1))/INDEX('Price Data'!H:H,MATCH(TEXT(A2390,"YYYY-MM-DD"),'Price Data'!G:G,0)+1),""),"")</f>
        <v>-7.1364408052888243E-3</v>
      </c>
      <c r="H2390" s="34">
        <f>IFERROR(INDEX('Price Data'!K:K,MATCH(TEXT(A2390,"YYYY-MM-DD"),'Price Data'!J:J,0)),"")</f>
        <v>1.93</v>
      </c>
      <c r="I2390" s="10" cm="1">
        <f t="array" ref="I2390">IFERROR(IF(ISNUMBER(H2390),(H2390-INDEX('Price Data'!K:K,MATCH(TEXT(A2390,"YYYY-MM-DD"),'Price Data'!J:J,0)+1))/INDEX('Price Data'!K:K,MATCH(TEXT(A2390,"YYYY-MM-DD"),'Price Data'!J:J,0)+1),""),"")</f>
        <v>-5.1546391752577371E-3</v>
      </c>
      <c r="J2390" s="34">
        <f>IFERROR(INDEX('Price Data'!N:N,MATCH(TEXT(A2390,"YYYY-MM-DD"),'Price Data'!M:M,0)),"")</f>
        <v>1.65</v>
      </c>
      <c r="K2390" s="10" cm="1">
        <f t="array" ref="K2390">IFERROR(IF(ISNUMBER(J2390),(J2390-INDEX('Price Data'!N:N,MATCH(TEXT(A2390,"YYYY-MM-DD"),'Price Data'!M:M,0)+1))/INDEX('Price Data'!N:N,MATCH(TEXT(A2390,"YYYY-MM-DD"),'Price Data'!M:M,0)+1),""),"")</f>
        <v>-1.1976047904191628E-2</v>
      </c>
      <c r="L2390" s="34">
        <f>IFERROR(INDEX('Price Data'!Q:Q,MATCH(TEXT(A2390,"YYYY-MM-DD"),'Price Data'!P:P,0)),"")</f>
        <v>1.91</v>
      </c>
      <c r="M2390" s="10" cm="1">
        <f t="array" ref="M2390">IFERROR(IF(ISNUMBER(L2390),(L2390-INDEX('Price Data'!Q:Q,MATCH(TEXT(A2390,"YYYY-MM-DD"),'Price Data'!P:P,0)+1))/INDEX('Price Data'!Q:Q,MATCH(TEXT(A2390,"YYYY-MM-DD"),'Price Data'!P:P,0)+1),""),"")</f>
        <v>-1.0362694300518144E-2</v>
      </c>
      <c r="N2390" s="34">
        <f>IFERROR(INDEX('Price Data'!T:T,MATCH(TEXT(A2390,"YYYY-MM-DD"),'Price Data'!S:S,0)),"")</f>
        <v>2.2599999999999998</v>
      </c>
      <c r="O2390" s="10" cm="1">
        <f t="array" ref="O2390">IFERROR(IF(ISNUMBER(N2390),(N2390-INDEX('Price Data'!T:T,MATCH(TEXT(A2390,"YYYY-MM-DD"),'Price Data'!S:S,0)+1))/INDEX('Price Data'!T:T,MATCH(TEXT(A2390,"YYYY-MM-DD"),'Price Data'!S:S,0)+1),""),"")</f>
        <v>-1.7391304347826105E-2</v>
      </c>
    </row>
    <row r="2391" spans="1:15" x14ac:dyDescent="0.3">
      <c r="A2391" s="8">
        <v>44210</v>
      </c>
      <c r="B2391" s="34">
        <f>IFERROR(INDEX('Price Data'!B:B,MATCH(TEXT(A2391,"YYYY-MM-DD"),'Price Data'!A:A,0)),"")</f>
        <v>22638</v>
      </c>
      <c r="C2391" s="10" cm="1">
        <f t="array" ref="C2391">IFERROR(IF(ISNUMBER(B2391),(B2391-INDEX('Price Data'!B:B,MATCH(TEXT(A2391,"YYYY-MM-DD"),'Price Data'!A:A,0)+1))/INDEX('Price Data'!B:B,MATCH(TEXT(A2391,"YYYY-MM-DD"),'Price Data'!A:A,0)+1),""),"")</f>
        <v>-4.6605698206120295E-3</v>
      </c>
      <c r="D2391" s="34">
        <f>IFERROR(INDEX('Price Data'!E:E,MATCH(TEXT(A2391,"YYYY-MM-DD"),'Price Data'!D:D,0)),"")</f>
        <v>7.84</v>
      </c>
      <c r="E2391" s="10" cm="1">
        <f t="array" ref="E2391">IFERROR(IF(ISNUMBER(D2391),(D2391-INDEX('Price Data'!E:E,MATCH(TEXT(A2391,"YYYY-MM-DD"),'Price Data'!D:D,0)+1))/INDEX('Price Data'!E:E,MATCH(TEXT(A2391,"YYYY-MM-DD"),'Price Data'!D:D,0)+1),""),"")</f>
        <v>-1.5075376884422124E-2</v>
      </c>
      <c r="F2391" s="34">
        <f>IFERROR(INDEX('Price Data'!H:H,MATCH(TEXT(A2391,"YYYY-MM-DD"),'Price Data'!G:G,0)),"")</f>
        <v>109</v>
      </c>
      <c r="G2391" s="10" cm="1">
        <f t="array" ref="G2391">IFERROR(IF(ISNUMBER(F2391),(F2391-INDEX('Price Data'!H:H,MATCH(TEXT(A2391,"YYYY-MM-DD"),'Price Data'!G:G,0)+1))/INDEX('Price Data'!H:H,MATCH(TEXT(A2391,"YYYY-MM-DD"),'Price Data'!G:G,0)+1),""),"")</f>
        <v>-2.066489611864614E-2</v>
      </c>
      <c r="H2391" s="34">
        <f>IFERROR(INDEX('Price Data'!K:K,MATCH(TEXT(A2391,"YYYY-MM-DD"),'Price Data'!J:J,0)),"")</f>
        <v>1.92</v>
      </c>
      <c r="I2391" s="10" cm="1">
        <f t="array" ref="I2391">IFERROR(IF(ISNUMBER(H2391),(H2391-INDEX('Price Data'!K:K,MATCH(TEXT(A2391,"YYYY-MM-DD"),'Price Data'!J:J,0)+1))/INDEX('Price Data'!K:K,MATCH(TEXT(A2391,"YYYY-MM-DD"),'Price Data'!J:J,0)+1),""),"")</f>
        <v>-5.1813471502590719E-3</v>
      </c>
      <c r="J2391" s="34">
        <f>IFERROR(INDEX('Price Data'!N:N,MATCH(TEXT(A2391,"YYYY-MM-DD"),'Price Data'!M:M,0)),"")</f>
        <v>1.62</v>
      </c>
      <c r="K2391" s="10" cm="1">
        <f t="array" ref="K2391">IFERROR(IF(ISNUMBER(J2391),(J2391-INDEX('Price Data'!N:N,MATCH(TEXT(A2391,"YYYY-MM-DD"),'Price Data'!M:M,0)+1))/INDEX('Price Data'!N:N,MATCH(TEXT(A2391,"YYYY-MM-DD"),'Price Data'!M:M,0)+1),""),"")</f>
        <v>-1.8181818181818063E-2</v>
      </c>
      <c r="L2391" s="34">
        <f>IFERROR(INDEX('Price Data'!Q:Q,MATCH(TEXT(A2391,"YYYY-MM-DD"),'Price Data'!P:P,0)),"")</f>
        <v>1.89</v>
      </c>
      <c r="M2391" s="10" cm="1">
        <f t="array" ref="M2391">IFERROR(IF(ISNUMBER(L2391),(L2391-INDEX('Price Data'!Q:Q,MATCH(TEXT(A2391,"YYYY-MM-DD"),'Price Data'!P:P,0)+1))/INDEX('Price Data'!Q:Q,MATCH(TEXT(A2391,"YYYY-MM-DD"),'Price Data'!P:P,0)+1),""),"")</f>
        <v>-1.0471204188481685E-2</v>
      </c>
      <c r="N2391" s="34">
        <f>IFERROR(INDEX('Price Data'!T:T,MATCH(TEXT(A2391,"YYYY-MM-DD"),'Price Data'!S:S,0)),"")</f>
        <v>2.2400000000000002</v>
      </c>
      <c r="O2391" s="10" cm="1">
        <f t="array" ref="O2391">IFERROR(IF(ISNUMBER(N2391),(N2391-INDEX('Price Data'!T:T,MATCH(TEXT(A2391,"YYYY-MM-DD"),'Price Data'!S:S,0)+1))/INDEX('Price Data'!T:T,MATCH(TEXT(A2391,"YYYY-MM-DD"),'Price Data'!S:S,0)+1),""),"")</f>
        <v>-8.8495575221237063E-3</v>
      </c>
    </row>
    <row r="2392" spans="1:15" x14ac:dyDescent="0.3">
      <c r="A2392" s="8">
        <v>44211</v>
      </c>
      <c r="B2392" s="34">
        <f>IFERROR(INDEX('Price Data'!B:B,MATCH(TEXT(A2392,"YYYY-MM-DD"),'Price Data'!A:A,0)),"")</f>
        <v>22381</v>
      </c>
      <c r="C2392" s="10" cm="1">
        <f t="array" ref="C2392">IFERROR(IF(ISNUMBER(B2392),(B2392-INDEX('Price Data'!B:B,MATCH(TEXT(A2392,"YYYY-MM-DD"),'Price Data'!A:A,0)+1))/INDEX('Price Data'!B:B,MATCH(TEXT(A2392,"YYYY-MM-DD"),'Price Data'!A:A,0)+1),""),"")</f>
        <v>-1.1352592985246046E-2</v>
      </c>
      <c r="D2392" s="34">
        <f>IFERROR(INDEX('Price Data'!E:E,MATCH(TEXT(A2392,"YYYY-MM-DD"),'Price Data'!D:D,0)),"")</f>
        <v>7.7</v>
      </c>
      <c r="E2392" s="10" cm="1">
        <f t="array" ref="E2392">IFERROR(IF(ISNUMBER(D2392),(D2392-INDEX('Price Data'!E:E,MATCH(TEXT(A2392,"YYYY-MM-DD"),'Price Data'!D:D,0)+1))/INDEX('Price Data'!E:E,MATCH(TEXT(A2392,"YYYY-MM-DD"),'Price Data'!D:D,0)+1),""),"")</f>
        <v>-1.7857142857142818E-2</v>
      </c>
      <c r="F2392" s="34">
        <f>IFERROR(INDEX('Price Data'!H:H,MATCH(TEXT(A2392,"YYYY-MM-DD"),'Price Data'!G:G,0)),"")</f>
        <v>107.5</v>
      </c>
      <c r="G2392" s="10" cm="1">
        <f t="array" ref="G2392">IFERROR(IF(ISNUMBER(F2392),(F2392-INDEX('Price Data'!H:H,MATCH(TEXT(A2392,"YYYY-MM-DD"),'Price Data'!G:G,0)+1))/INDEX('Price Data'!H:H,MATCH(TEXT(A2392,"YYYY-MM-DD"),'Price Data'!G:G,0)+1),""),"")</f>
        <v>-1.3761467889908258E-2</v>
      </c>
      <c r="H2392" s="34">
        <f>IFERROR(INDEX('Price Data'!K:K,MATCH(TEXT(A2392,"YYYY-MM-DD"),'Price Data'!J:J,0)),"")</f>
        <v>1.9</v>
      </c>
      <c r="I2392" s="10" cm="1">
        <f t="array" ref="I2392">IFERROR(IF(ISNUMBER(H2392),(H2392-INDEX('Price Data'!K:K,MATCH(TEXT(A2392,"YYYY-MM-DD"),'Price Data'!J:J,0)+1))/INDEX('Price Data'!K:K,MATCH(TEXT(A2392,"YYYY-MM-DD"),'Price Data'!J:J,0)+1),""),"")</f>
        <v>-1.0416666666666676E-2</v>
      </c>
      <c r="J2392" s="34">
        <f>IFERROR(INDEX('Price Data'!N:N,MATCH(TEXT(A2392,"YYYY-MM-DD"),'Price Data'!M:M,0)),"")</f>
        <v>1.61</v>
      </c>
      <c r="K2392" s="10" cm="1">
        <f t="array" ref="K2392">IFERROR(IF(ISNUMBER(J2392),(J2392-INDEX('Price Data'!N:N,MATCH(TEXT(A2392,"YYYY-MM-DD"),'Price Data'!M:M,0)+1))/INDEX('Price Data'!N:N,MATCH(TEXT(A2392,"YYYY-MM-DD"),'Price Data'!M:M,0)+1),""),"")</f>
        <v>-6.1728395061728444E-3</v>
      </c>
      <c r="L2392" s="34">
        <f>IFERROR(INDEX('Price Data'!Q:Q,MATCH(TEXT(A2392,"YYYY-MM-DD"),'Price Data'!P:P,0)),"")</f>
        <v>1.88</v>
      </c>
      <c r="M2392" s="10" cm="1">
        <f t="array" ref="M2392">IFERROR(IF(ISNUMBER(L2392),(L2392-INDEX('Price Data'!Q:Q,MATCH(TEXT(A2392,"YYYY-MM-DD"),'Price Data'!P:P,0)+1))/INDEX('Price Data'!Q:Q,MATCH(TEXT(A2392,"YYYY-MM-DD"),'Price Data'!P:P,0)+1),""),"")</f>
        <v>-5.2910052910052959E-3</v>
      </c>
      <c r="N2392" s="34">
        <f>IFERROR(INDEX('Price Data'!T:T,MATCH(TEXT(A2392,"YYYY-MM-DD"),'Price Data'!S:S,0)),"")</f>
        <v>2.19</v>
      </c>
      <c r="O2392" s="10" cm="1">
        <f t="array" ref="O2392">IFERROR(IF(ISNUMBER(N2392),(N2392-INDEX('Price Data'!T:T,MATCH(TEXT(A2392,"YYYY-MM-DD"),'Price Data'!S:S,0)+1))/INDEX('Price Data'!T:T,MATCH(TEXT(A2392,"YYYY-MM-DD"),'Price Data'!S:S,0)+1),""),"")</f>
        <v>-2.232142857142869E-2</v>
      </c>
    </row>
    <row r="2393" spans="1:15" x14ac:dyDescent="0.3">
      <c r="A2393" s="8">
        <v>44212</v>
      </c>
      <c r="B2393" s="34" t="str">
        <f>IFERROR(INDEX('Price Data'!B:B,MATCH(TEXT(A2393,"YYYY-MM-DD"),'Price Data'!A:A,0)),"")</f>
        <v/>
      </c>
      <c r="C2393" s="10" t="str" cm="1">
        <f t="array" ref="C2393">IFERROR(IF(ISNUMBER(B2393),(B2393-INDEX('Price Data'!B:B,MATCH(TEXT(A2393,"YYYY-MM-DD"),'Price Data'!A:A,0)+1))/INDEX('Price Data'!B:B,MATCH(TEXT(A2393,"YYYY-MM-DD"),'Price Data'!A:A,0)+1),""),"")</f>
        <v/>
      </c>
      <c r="D2393" s="34" t="str">
        <f>IFERROR(INDEX('Price Data'!E:E,MATCH(TEXT(A2393,"YYYY-MM-DD"),'Price Data'!D:D,0)),"")</f>
        <v/>
      </c>
      <c r="E2393" s="10" t="str" cm="1">
        <f t="array" ref="E2393">IFERROR(IF(ISNUMBER(D2393),(D2393-INDEX('Price Data'!E:E,MATCH(TEXT(A2393,"YYYY-MM-DD"),'Price Data'!D:D,0)+1))/INDEX('Price Data'!E:E,MATCH(TEXT(A2393,"YYYY-MM-DD"),'Price Data'!D:D,0)+1),""),"")</f>
        <v/>
      </c>
      <c r="F2393" s="34" t="str">
        <f>IFERROR(INDEX('Price Data'!H:H,MATCH(TEXT(A2393,"YYYY-MM-DD"),'Price Data'!G:G,0)),"")</f>
        <v/>
      </c>
      <c r="G2393" s="10" t="str" cm="1">
        <f t="array" ref="G2393">IFERROR(IF(ISNUMBER(F2393),(F2393-INDEX('Price Data'!H:H,MATCH(TEXT(A2393,"YYYY-MM-DD"),'Price Data'!G:G,0)+1))/INDEX('Price Data'!H:H,MATCH(TEXT(A2393,"YYYY-MM-DD"),'Price Data'!G:G,0)+1),""),"")</f>
        <v/>
      </c>
      <c r="H2393" s="34" t="str">
        <f>IFERROR(INDEX('Price Data'!K:K,MATCH(TEXT(A2393,"YYYY-MM-DD"),'Price Data'!J:J,0)),"")</f>
        <v/>
      </c>
      <c r="I2393" s="10" t="str" cm="1">
        <f t="array" ref="I2393">IFERROR(IF(ISNUMBER(H2393),(H2393-INDEX('Price Data'!K:K,MATCH(TEXT(A2393,"YYYY-MM-DD"),'Price Data'!J:J,0)+1))/INDEX('Price Data'!K:K,MATCH(TEXT(A2393,"YYYY-MM-DD"),'Price Data'!J:J,0)+1),""),"")</f>
        <v/>
      </c>
      <c r="J2393" s="34" t="str">
        <f>IFERROR(INDEX('Price Data'!N:N,MATCH(TEXT(A2393,"YYYY-MM-DD"),'Price Data'!M:M,0)),"")</f>
        <v/>
      </c>
      <c r="K2393" s="10" t="str" cm="1">
        <f t="array" ref="K2393">IFERROR(IF(ISNUMBER(J2393),(J2393-INDEX('Price Data'!N:N,MATCH(TEXT(A2393,"YYYY-MM-DD"),'Price Data'!M:M,0)+1))/INDEX('Price Data'!N:N,MATCH(TEXT(A2393,"YYYY-MM-DD"),'Price Data'!M:M,0)+1),""),"")</f>
        <v/>
      </c>
      <c r="L2393" s="34" t="str">
        <f>IFERROR(INDEX('Price Data'!Q:Q,MATCH(TEXT(A2393,"YYYY-MM-DD"),'Price Data'!P:P,0)),"")</f>
        <v/>
      </c>
      <c r="M2393" s="10" t="str" cm="1">
        <f t="array" ref="M2393">IFERROR(IF(ISNUMBER(L2393),(L2393-INDEX('Price Data'!Q:Q,MATCH(TEXT(A2393,"YYYY-MM-DD"),'Price Data'!P:P,0)+1))/INDEX('Price Data'!Q:Q,MATCH(TEXT(A2393,"YYYY-MM-DD"),'Price Data'!P:P,0)+1),""),"")</f>
        <v/>
      </c>
      <c r="N2393" s="34" t="str">
        <f>IFERROR(INDEX('Price Data'!T:T,MATCH(TEXT(A2393,"YYYY-MM-DD"),'Price Data'!S:S,0)),"")</f>
        <v/>
      </c>
      <c r="O2393" s="10" t="str" cm="1">
        <f t="array" ref="O2393">IFERROR(IF(ISNUMBER(N2393),(N2393-INDEX('Price Data'!T:T,MATCH(TEXT(A2393,"YYYY-MM-DD"),'Price Data'!S:S,0)+1))/INDEX('Price Data'!T:T,MATCH(TEXT(A2393,"YYYY-MM-DD"),'Price Data'!S:S,0)+1),""),"")</f>
        <v/>
      </c>
    </row>
    <row r="2394" spans="1:15" x14ac:dyDescent="0.3">
      <c r="A2394" s="8">
        <v>44213</v>
      </c>
      <c r="B2394" s="34" t="str">
        <f>IFERROR(INDEX('Price Data'!B:B,MATCH(TEXT(A2394,"YYYY-MM-DD"),'Price Data'!A:A,0)),"")</f>
        <v/>
      </c>
      <c r="C2394" s="10" t="str" cm="1">
        <f t="array" ref="C2394">IFERROR(IF(ISNUMBER(B2394),(B2394-INDEX('Price Data'!B:B,MATCH(TEXT(A2394,"YYYY-MM-DD"),'Price Data'!A:A,0)+1))/INDEX('Price Data'!B:B,MATCH(TEXT(A2394,"YYYY-MM-DD"),'Price Data'!A:A,0)+1),""),"")</f>
        <v/>
      </c>
      <c r="D2394" s="34" t="str">
        <f>IFERROR(INDEX('Price Data'!E:E,MATCH(TEXT(A2394,"YYYY-MM-DD"),'Price Data'!D:D,0)),"")</f>
        <v/>
      </c>
      <c r="E2394" s="10" t="str" cm="1">
        <f t="array" ref="E2394">IFERROR(IF(ISNUMBER(D2394),(D2394-INDEX('Price Data'!E:E,MATCH(TEXT(A2394,"YYYY-MM-DD"),'Price Data'!D:D,0)+1))/INDEX('Price Data'!E:E,MATCH(TEXT(A2394,"YYYY-MM-DD"),'Price Data'!D:D,0)+1),""),"")</f>
        <v/>
      </c>
      <c r="F2394" s="34" t="str">
        <f>IFERROR(INDEX('Price Data'!H:H,MATCH(TEXT(A2394,"YYYY-MM-DD"),'Price Data'!G:G,0)),"")</f>
        <v/>
      </c>
      <c r="G2394" s="10" t="str" cm="1">
        <f t="array" ref="G2394">IFERROR(IF(ISNUMBER(F2394),(F2394-INDEX('Price Data'!H:H,MATCH(TEXT(A2394,"YYYY-MM-DD"),'Price Data'!G:G,0)+1))/INDEX('Price Data'!H:H,MATCH(TEXT(A2394,"YYYY-MM-DD"),'Price Data'!G:G,0)+1),""),"")</f>
        <v/>
      </c>
      <c r="H2394" s="34" t="str">
        <f>IFERROR(INDEX('Price Data'!K:K,MATCH(TEXT(A2394,"YYYY-MM-DD"),'Price Data'!J:J,0)),"")</f>
        <v/>
      </c>
      <c r="I2394" s="10" t="str" cm="1">
        <f t="array" ref="I2394">IFERROR(IF(ISNUMBER(H2394),(H2394-INDEX('Price Data'!K:K,MATCH(TEXT(A2394,"YYYY-MM-DD"),'Price Data'!J:J,0)+1))/INDEX('Price Data'!K:K,MATCH(TEXT(A2394,"YYYY-MM-DD"),'Price Data'!J:J,0)+1),""),"")</f>
        <v/>
      </c>
      <c r="J2394" s="34" t="str">
        <f>IFERROR(INDEX('Price Data'!N:N,MATCH(TEXT(A2394,"YYYY-MM-DD"),'Price Data'!M:M,0)),"")</f>
        <v/>
      </c>
      <c r="K2394" s="10" t="str" cm="1">
        <f t="array" ref="K2394">IFERROR(IF(ISNUMBER(J2394),(J2394-INDEX('Price Data'!N:N,MATCH(TEXT(A2394,"YYYY-MM-DD"),'Price Data'!M:M,0)+1))/INDEX('Price Data'!N:N,MATCH(TEXT(A2394,"YYYY-MM-DD"),'Price Data'!M:M,0)+1),""),"")</f>
        <v/>
      </c>
      <c r="L2394" s="34" t="str">
        <f>IFERROR(INDEX('Price Data'!Q:Q,MATCH(TEXT(A2394,"YYYY-MM-DD"),'Price Data'!P:P,0)),"")</f>
        <v/>
      </c>
      <c r="M2394" s="10" t="str" cm="1">
        <f t="array" ref="M2394">IFERROR(IF(ISNUMBER(L2394),(L2394-INDEX('Price Data'!Q:Q,MATCH(TEXT(A2394,"YYYY-MM-DD"),'Price Data'!P:P,0)+1))/INDEX('Price Data'!Q:Q,MATCH(TEXT(A2394,"YYYY-MM-DD"),'Price Data'!P:P,0)+1),""),"")</f>
        <v/>
      </c>
      <c r="N2394" s="34" t="str">
        <f>IFERROR(INDEX('Price Data'!T:T,MATCH(TEXT(A2394,"YYYY-MM-DD"),'Price Data'!S:S,0)),"")</f>
        <v/>
      </c>
      <c r="O2394" s="10" t="str" cm="1">
        <f t="array" ref="O2394">IFERROR(IF(ISNUMBER(N2394),(N2394-INDEX('Price Data'!T:T,MATCH(TEXT(A2394,"YYYY-MM-DD"),'Price Data'!S:S,0)+1))/INDEX('Price Data'!T:T,MATCH(TEXT(A2394,"YYYY-MM-DD"),'Price Data'!S:S,0)+1),""),"")</f>
        <v/>
      </c>
    </row>
    <row r="2395" spans="1:15" x14ac:dyDescent="0.3">
      <c r="A2395" s="8">
        <v>44214</v>
      </c>
      <c r="B2395" s="34">
        <f>IFERROR(INDEX('Price Data'!B:B,MATCH(TEXT(A2395,"YYYY-MM-DD"),'Price Data'!A:A,0)),"")</f>
        <v>22499</v>
      </c>
      <c r="C2395" s="10" cm="1">
        <f t="array" ref="C2395">IFERROR(IF(ISNUMBER(B2395),(B2395-INDEX('Price Data'!B:B,MATCH(TEXT(A2395,"YYYY-MM-DD"),'Price Data'!A:A,0)+1))/INDEX('Price Data'!B:B,MATCH(TEXT(A2395,"YYYY-MM-DD"),'Price Data'!A:A,0)+1),""),"")</f>
        <v>5.2723292078101962E-3</v>
      </c>
      <c r="D2395" s="34">
        <f>IFERROR(INDEX('Price Data'!E:E,MATCH(TEXT(A2395,"YYYY-MM-DD"),'Price Data'!D:D,0)),"")</f>
        <v>7.77</v>
      </c>
      <c r="E2395" s="10" cm="1">
        <f t="array" ref="E2395">IFERROR(IF(ISNUMBER(D2395),(D2395-INDEX('Price Data'!E:E,MATCH(TEXT(A2395,"YYYY-MM-DD"),'Price Data'!D:D,0)+1))/INDEX('Price Data'!E:E,MATCH(TEXT(A2395,"YYYY-MM-DD"),'Price Data'!D:D,0)+1),""),"")</f>
        <v>9.0909090909090124E-3</v>
      </c>
      <c r="F2395" s="34">
        <f>IFERROR(INDEX('Price Data'!H:H,MATCH(TEXT(A2395,"YYYY-MM-DD"),'Price Data'!G:G,0)),"")</f>
        <v>108.199997</v>
      </c>
      <c r="G2395" s="10" cm="1">
        <f t="array" ref="G2395">IFERROR(IF(ISNUMBER(F2395),(F2395-INDEX('Price Data'!H:H,MATCH(TEXT(A2395,"YYYY-MM-DD"),'Price Data'!G:G,0)+1))/INDEX('Price Data'!H:H,MATCH(TEXT(A2395,"YYYY-MM-DD"),'Price Data'!G:G,0)+1),""),"")</f>
        <v>6.5115999999999646E-3</v>
      </c>
      <c r="H2395" s="34">
        <f>IFERROR(INDEX('Price Data'!K:K,MATCH(TEXT(A2395,"YYYY-MM-DD"),'Price Data'!J:J,0)),"")</f>
        <v>1.92</v>
      </c>
      <c r="I2395" s="10" cm="1">
        <f t="array" ref="I2395">IFERROR(IF(ISNUMBER(H2395),(H2395-INDEX('Price Data'!K:K,MATCH(TEXT(A2395,"YYYY-MM-DD"),'Price Data'!J:J,0)+1))/INDEX('Price Data'!K:K,MATCH(TEXT(A2395,"YYYY-MM-DD"),'Price Data'!J:J,0)+1),""),"")</f>
        <v>1.0526315789473694E-2</v>
      </c>
      <c r="J2395" s="34">
        <f>IFERROR(INDEX('Price Data'!N:N,MATCH(TEXT(A2395,"YYYY-MM-DD"),'Price Data'!M:M,0)),"")</f>
        <v>1.64</v>
      </c>
      <c r="K2395" s="10" cm="1">
        <f t="array" ref="K2395">IFERROR(IF(ISNUMBER(J2395),(J2395-INDEX('Price Data'!N:N,MATCH(TEXT(A2395,"YYYY-MM-DD"),'Price Data'!M:M,0)+1))/INDEX('Price Data'!N:N,MATCH(TEXT(A2395,"YYYY-MM-DD"),'Price Data'!M:M,0)+1),""),"")</f>
        <v>1.8633540372670686E-2</v>
      </c>
      <c r="L2395" s="34">
        <f>IFERROR(INDEX('Price Data'!Q:Q,MATCH(TEXT(A2395,"YYYY-MM-DD"),'Price Data'!P:P,0)),"")</f>
        <v>1.88</v>
      </c>
      <c r="M2395" s="10" cm="1">
        <f t="array" ref="M2395">IFERROR(IF(ISNUMBER(L2395),(L2395-INDEX('Price Data'!Q:Q,MATCH(TEXT(A2395,"YYYY-MM-DD"),'Price Data'!P:P,0)+1))/INDEX('Price Data'!Q:Q,MATCH(TEXT(A2395,"YYYY-MM-DD"),'Price Data'!P:P,0)+1),""),"")</f>
        <v>0</v>
      </c>
      <c r="N2395" s="34">
        <f>IFERROR(INDEX('Price Data'!T:T,MATCH(TEXT(A2395,"YYYY-MM-DD"),'Price Data'!S:S,0)),"")</f>
        <v>2.2200000000000002</v>
      </c>
      <c r="O2395" s="10" cm="1">
        <f t="array" ref="O2395">IFERROR(IF(ISNUMBER(N2395),(N2395-INDEX('Price Data'!T:T,MATCH(TEXT(A2395,"YYYY-MM-DD"),'Price Data'!S:S,0)+1))/INDEX('Price Data'!T:T,MATCH(TEXT(A2395,"YYYY-MM-DD"),'Price Data'!S:S,0)+1),""),"")</f>
        <v>1.3698630136986415E-2</v>
      </c>
    </row>
    <row r="2396" spans="1:15" x14ac:dyDescent="0.3">
      <c r="A2396" s="8">
        <v>44215</v>
      </c>
      <c r="B2396" s="34">
        <f>IFERROR(INDEX('Price Data'!B:B,MATCH(TEXT(A2396,"YYYY-MM-DD"),'Price Data'!A:A,0)),"")</f>
        <v>22442</v>
      </c>
      <c r="C2396" s="10" cm="1">
        <f t="array" ref="C2396">IFERROR(IF(ISNUMBER(B2396),(B2396-INDEX('Price Data'!B:B,MATCH(TEXT(A2396,"YYYY-MM-DD"),'Price Data'!A:A,0)+1))/INDEX('Price Data'!B:B,MATCH(TEXT(A2396,"YYYY-MM-DD"),'Price Data'!A:A,0)+1),""),"")</f>
        <v>-2.5334459309302635E-3</v>
      </c>
      <c r="D2396" s="34">
        <f>IFERROR(INDEX('Price Data'!E:E,MATCH(TEXT(A2396,"YYYY-MM-DD"),'Price Data'!D:D,0)),"")</f>
        <v>7.78</v>
      </c>
      <c r="E2396" s="10" cm="1">
        <f t="array" ref="E2396">IFERROR(IF(ISNUMBER(D2396),(D2396-INDEX('Price Data'!E:E,MATCH(TEXT(A2396,"YYYY-MM-DD"),'Price Data'!D:D,0)+1))/INDEX('Price Data'!E:E,MATCH(TEXT(A2396,"YYYY-MM-DD"),'Price Data'!D:D,0)+1),""),"")</f>
        <v>1.2870012870013739E-3</v>
      </c>
      <c r="F2396" s="34">
        <f>IFERROR(INDEX('Price Data'!H:H,MATCH(TEXT(A2396,"YYYY-MM-DD"),'Price Data'!G:G,0)),"")</f>
        <v>107.199997</v>
      </c>
      <c r="G2396" s="10" cm="1">
        <f t="array" ref="G2396">IFERROR(IF(ISNUMBER(F2396),(F2396-INDEX('Price Data'!H:H,MATCH(TEXT(A2396,"YYYY-MM-DD"),'Price Data'!G:G,0)+1))/INDEX('Price Data'!H:H,MATCH(TEXT(A2396,"YYYY-MM-DD"),'Price Data'!G:G,0)+1),""),"")</f>
        <v>-9.2421444337008624E-3</v>
      </c>
      <c r="H2396" s="34">
        <f>IFERROR(INDEX('Price Data'!K:K,MATCH(TEXT(A2396,"YYYY-MM-DD"),'Price Data'!J:J,0)),"")</f>
        <v>1.91</v>
      </c>
      <c r="I2396" s="10" cm="1">
        <f t="array" ref="I2396">IFERROR(IF(ISNUMBER(H2396),(H2396-INDEX('Price Data'!K:K,MATCH(TEXT(A2396,"YYYY-MM-DD"),'Price Data'!J:J,0)+1))/INDEX('Price Data'!K:K,MATCH(TEXT(A2396,"YYYY-MM-DD"),'Price Data'!J:J,0)+1),""),"")</f>
        <v>-5.2083333333333382E-3</v>
      </c>
      <c r="J2396" s="34">
        <f>IFERROR(INDEX('Price Data'!N:N,MATCH(TEXT(A2396,"YYYY-MM-DD"),'Price Data'!M:M,0)),"")</f>
        <v>1.62</v>
      </c>
      <c r="K2396" s="10" cm="1">
        <f t="array" ref="K2396">IFERROR(IF(ISNUMBER(J2396),(J2396-INDEX('Price Data'!N:N,MATCH(TEXT(A2396,"YYYY-MM-DD"),'Price Data'!M:M,0)+1))/INDEX('Price Data'!N:N,MATCH(TEXT(A2396,"YYYY-MM-DD"),'Price Data'!M:M,0)+1),""),"")</f>
        <v>-1.2195121951219388E-2</v>
      </c>
      <c r="L2396" s="34">
        <f>IFERROR(INDEX('Price Data'!Q:Q,MATCH(TEXT(A2396,"YYYY-MM-DD"),'Price Data'!P:P,0)),"")</f>
        <v>1.87</v>
      </c>
      <c r="M2396" s="10" cm="1">
        <f t="array" ref="M2396">IFERROR(IF(ISNUMBER(L2396),(L2396-INDEX('Price Data'!Q:Q,MATCH(TEXT(A2396,"YYYY-MM-DD"),'Price Data'!P:P,0)+1))/INDEX('Price Data'!Q:Q,MATCH(TEXT(A2396,"YYYY-MM-DD"),'Price Data'!P:P,0)+1),""),"")</f>
        <v>-5.3191489361700999E-3</v>
      </c>
      <c r="N2396" s="34">
        <f>IFERROR(INDEX('Price Data'!T:T,MATCH(TEXT(A2396,"YYYY-MM-DD"),'Price Data'!S:S,0)),"")</f>
        <v>2.19</v>
      </c>
      <c r="O2396" s="10" cm="1">
        <f t="array" ref="O2396">IFERROR(IF(ISNUMBER(N2396),(N2396-INDEX('Price Data'!T:T,MATCH(TEXT(A2396,"YYYY-MM-DD"),'Price Data'!S:S,0)+1))/INDEX('Price Data'!T:T,MATCH(TEXT(A2396,"YYYY-MM-DD"),'Price Data'!S:S,0)+1),""),"")</f>
        <v>-1.3513513513513624E-2</v>
      </c>
    </row>
    <row r="2397" spans="1:15" x14ac:dyDescent="0.3">
      <c r="A2397" s="8">
        <v>44216</v>
      </c>
      <c r="B2397" s="34">
        <f>IFERROR(INDEX('Price Data'!B:B,MATCH(TEXT(A2397,"YYYY-MM-DD"),'Price Data'!A:A,0)),"")</f>
        <v>22651</v>
      </c>
      <c r="C2397" s="10" cm="1">
        <f t="array" ref="C2397">IFERROR(IF(ISNUMBER(B2397),(B2397-INDEX('Price Data'!B:B,MATCH(TEXT(A2397,"YYYY-MM-DD"),'Price Data'!A:A,0)+1))/INDEX('Price Data'!B:B,MATCH(TEXT(A2397,"YYYY-MM-DD"),'Price Data'!A:A,0)+1),""),"")</f>
        <v>9.3128954638624015E-3</v>
      </c>
      <c r="D2397" s="34">
        <f>IFERROR(INDEX('Price Data'!E:E,MATCH(TEXT(A2397,"YYYY-MM-DD"),'Price Data'!D:D,0)),"")</f>
        <v>8.11</v>
      </c>
      <c r="E2397" s="10" cm="1">
        <f t="array" ref="E2397">IFERROR(IF(ISNUMBER(D2397),(D2397-INDEX('Price Data'!E:E,MATCH(TEXT(A2397,"YYYY-MM-DD"),'Price Data'!D:D,0)+1))/INDEX('Price Data'!E:E,MATCH(TEXT(A2397,"YYYY-MM-DD"),'Price Data'!D:D,0)+1),""),"")</f>
        <v>4.2416452442159275E-2</v>
      </c>
      <c r="F2397" s="34">
        <f>IFERROR(INDEX('Price Data'!H:H,MATCH(TEXT(A2397,"YYYY-MM-DD"),'Price Data'!G:G,0)),"")</f>
        <v>109.099998</v>
      </c>
      <c r="G2397" s="10" cm="1">
        <f t="array" ref="G2397">IFERROR(IF(ISNUMBER(F2397),(F2397-INDEX('Price Data'!H:H,MATCH(TEXT(A2397,"YYYY-MM-DD"),'Price Data'!G:G,0)+1))/INDEX('Price Data'!H:H,MATCH(TEXT(A2397,"YYYY-MM-DD"),'Price Data'!G:G,0)+1),""),"")</f>
        <v>1.772389042137756E-2</v>
      </c>
      <c r="H2397" s="34">
        <f>IFERROR(INDEX('Price Data'!K:K,MATCH(TEXT(A2397,"YYYY-MM-DD"),'Price Data'!J:J,0)),"")</f>
        <v>1.93</v>
      </c>
      <c r="I2397" s="10" cm="1">
        <f t="array" ref="I2397">IFERROR(IF(ISNUMBER(H2397),(H2397-INDEX('Price Data'!K:K,MATCH(TEXT(A2397,"YYYY-MM-DD"),'Price Data'!J:J,0)+1))/INDEX('Price Data'!K:K,MATCH(TEXT(A2397,"YYYY-MM-DD"),'Price Data'!J:J,0)+1),""),"")</f>
        <v>1.0471204188481685E-2</v>
      </c>
      <c r="J2397" s="34">
        <f>IFERROR(INDEX('Price Data'!N:N,MATCH(TEXT(A2397,"YYYY-MM-DD"),'Price Data'!M:M,0)),"")</f>
        <v>1.65</v>
      </c>
      <c r="K2397" s="10" cm="1">
        <f t="array" ref="K2397">IFERROR(IF(ISNUMBER(J2397),(J2397-INDEX('Price Data'!N:N,MATCH(TEXT(A2397,"YYYY-MM-DD"),'Price Data'!M:M,0)+1))/INDEX('Price Data'!N:N,MATCH(TEXT(A2397,"YYYY-MM-DD"),'Price Data'!M:M,0)+1),""),"")</f>
        <v>1.8518518518518396E-2</v>
      </c>
      <c r="L2397" s="34">
        <f>IFERROR(INDEX('Price Data'!Q:Q,MATCH(TEXT(A2397,"YYYY-MM-DD"),'Price Data'!P:P,0)),"")</f>
        <v>1.9</v>
      </c>
      <c r="M2397" s="10" cm="1">
        <f t="array" ref="M2397">IFERROR(IF(ISNUMBER(L2397),(L2397-INDEX('Price Data'!Q:Q,MATCH(TEXT(A2397,"YYYY-MM-DD"),'Price Data'!P:P,0)+1))/INDEX('Price Data'!Q:Q,MATCH(TEXT(A2397,"YYYY-MM-DD"),'Price Data'!P:P,0)+1),""),"")</f>
        <v>1.6042780748662996E-2</v>
      </c>
      <c r="N2397" s="34">
        <f>IFERROR(INDEX('Price Data'!T:T,MATCH(TEXT(A2397,"YYYY-MM-DD"),'Price Data'!S:S,0)),"")</f>
        <v>2.2200000000000002</v>
      </c>
      <c r="O2397" s="10" cm="1">
        <f t="array" ref="O2397">IFERROR(IF(ISNUMBER(N2397),(N2397-INDEX('Price Data'!T:T,MATCH(TEXT(A2397,"YYYY-MM-DD"),'Price Data'!S:S,0)+1))/INDEX('Price Data'!T:T,MATCH(TEXT(A2397,"YYYY-MM-DD"),'Price Data'!S:S,0)+1),""),"")</f>
        <v>1.3698630136986415E-2</v>
      </c>
    </row>
    <row r="2398" spans="1:15" x14ac:dyDescent="0.3">
      <c r="A2398" s="8">
        <v>44217</v>
      </c>
      <c r="B2398" s="34">
        <f>IFERROR(INDEX('Price Data'!B:B,MATCH(TEXT(A2398,"YYYY-MM-DD"),'Price Data'!A:A,0)),"")</f>
        <v>22429</v>
      </c>
      <c r="C2398" s="10" cm="1">
        <f t="array" ref="C2398">IFERROR(IF(ISNUMBER(B2398),(B2398-INDEX('Price Data'!B:B,MATCH(TEXT(A2398,"YYYY-MM-DD"),'Price Data'!A:A,0)+1))/INDEX('Price Data'!B:B,MATCH(TEXT(A2398,"YYYY-MM-DD"),'Price Data'!A:A,0)+1),""),"")</f>
        <v>-9.8008917928568279E-3</v>
      </c>
      <c r="D2398" s="34">
        <f>IFERROR(INDEX('Price Data'!E:E,MATCH(TEXT(A2398,"YYYY-MM-DD"),'Price Data'!D:D,0)),"")</f>
        <v>8.01</v>
      </c>
      <c r="E2398" s="10" cm="1">
        <f t="array" ref="E2398">IFERROR(IF(ISNUMBER(D2398),(D2398-INDEX('Price Data'!E:E,MATCH(TEXT(A2398,"YYYY-MM-DD"),'Price Data'!D:D,0)+1))/INDEX('Price Data'!E:E,MATCH(TEXT(A2398,"YYYY-MM-DD"),'Price Data'!D:D,0)+1),""),"")</f>
        <v>-1.2330456226880351E-2</v>
      </c>
      <c r="F2398" s="34">
        <f>IFERROR(INDEX('Price Data'!H:H,MATCH(TEXT(A2398,"YYYY-MM-DD"),'Price Data'!G:G,0)),"")</f>
        <v>108</v>
      </c>
      <c r="G2398" s="10" cm="1">
        <f t="array" ref="G2398">IFERROR(IF(ISNUMBER(F2398),(F2398-INDEX('Price Data'!H:H,MATCH(TEXT(A2398,"YYYY-MM-DD"),'Price Data'!G:G,0)+1))/INDEX('Price Data'!H:H,MATCH(TEXT(A2398,"YYYY-MM-DD"),'Price Data'!G:G,0)+1),""),"")</f>
        <v>-1.0082474978597152E-2</v>
      </c>
      <c r="H2398" s="34">
        <f>IFERROR(INDEX('Price Data'!K:K,MATCH(TEXT(A2398,"YYYY-MM-DD"),'Price Data'!J:J,0)),"")</f>
        <v>1.92</v>
      </c>
      <c r="I2398" s="10" cm="1">
        <f t="array" ref="I2398">IFERROR(IF(ISNUMBER(H2398),(H2398-INDEX('Price Data'!K:K,MATCH(TEXT(A2398,"YYYY-MM-DD"),'Price Data'!J:J,0)+1))/INDEX('Price Data'!K:K,MATCH(TEXT(A2398,"YYYY-MM-DD"),'Price Data'!J:J,0)+1),""),"")</f>
        <v>-5.1813471502590719E-3</v>
      </c>
      <c r="J2398" s="34">
        <f>IFERROR(INDEX('Price Data'!N:N,MATCH(TEXT(A2398,"YYYY-MM-DD"),'Price Data'!M:M,0)),"")</f>
        <v>1.62</v>
      </c>
      <c r="K2398" s="10" cm="1">
        <f t="array" ref="K2398">IFERROR(IF(ISNUMBER(J2398),(J2398-INDEX('Price Data'!N:N,MATCH(TEXT(A2398,"YYYY-MM-DD"),'Price Data'!M:M,0)+1))/INDEX('Price Data'!N:N,MATCH(TEXT(A2398,"YYYY-MM-DD"),'Price Data'!M:M,0)+1),""),"")</f>
        <v>-1.8181818181818063E-2</v>
      </c>
      <c r="L2398" s="34">
        <f>IFERROR(INDEX('Price Data'!Q:Q,MATCH(TEXT(A2398,"YYYY-MM-DD"),'Price Data'!P:P,0)),"")</f>
        <v>1.88</v>
      </c>
      <c r="M2398" s="10" cm="1">
        <f t="array" ref="M2398">IFERROR(IF(ISNUMBER(L2398),(L2398-INDEX('Price Data'!Q:Q,MATCH(TEXT(A2398,"YYYY-MM-DD"),'Price Data'!P:P,0)+1))/INDEX('Price Data'!Q:Q,MATCH(TEXT(A2398,"YYYY-MM-DD"),'Price Data'!P:P,0)+1),""),"")</f>
        <v>-1.0526315789473694E-2</v>
      </c>
      <c r="N2398" s="34">
        <f>IFERROR(INDEX('Price Data'!T:T,MATCH(TEXT(A2398,"YYYY-MM-DD"),'Price Data'!S:S,0)),"")</f>
        <v>2.17</v>
      </c>
      <c r="O2398" s="10" cm="1">
        <f t="array" ref="O2398">IFERROR(IF(ISNUMBER(N2398),(N2398-INDEX('Price Data'!T:T,MATCH(TEXT(A2398,"YYYY-MM-DD"),'Price Data'!S:S,0)+1))/INDEX('Price Data'!T:T,MATCH(TEXT(A2398,"YYYY-MM-DD"),'Price Data'!S:S,0)+1),""),"")</f>
        <v>-2.2522522522522639E-2</v>
      </c>
    </row>
    <row r="2399" spans="1:15" x14ac:dyDescent="0.3">
      <c r="A2399" s="8">
        <v>44218</v>
      </c>
      <c r="B2399" s="34">
        <f>IFERROR(INDEX('Price Data'!B:B,MATCH(TEXT(A2399,"YYYY-MM-DD"),'Price Data'!A:A,0)),"")</f>
        <v>22088</v>
      </c>
      <c r="C2399" s="10" cm="1">
        <f t="array" ref="C2399">IFERROR(IF(ISNUMBER(B2399),(B2399-INDEX('Price Data'!B:B,MATCH(TEXT(A2399,"YYYY-MM-DD"),'Price Data'!A:A,0)+1))/INDEX('Price Data'!B:B,MATCH(TEXT(A2399,"YYYY-MM-DD"),'Price Data'!A:A,0)+1),""),"")</f>
        <v>-1.5203531142717018E-2</v>
      </c>
      <c r="D2399" s="34">
        <f>IFERROR(INDEX('Price Data'!E:E,MATCH(TEXT(A2399,"YYYY-MM-DD"),'Price Data'!D:D,0)),"")</f>
        <v>7.75</v>
      </c>
      <c r="E2399" s="10" cm="1">
        <f t="array" ref="E2399">IFERROR(IF(ISNUMBER(D2399),(D2399-INDEX('Price Data'!E:E,MATCH(TEXT(A2399,"YYYY-MM-DD"),'Price Data'!D:D,0)+1))/INDEX('Price Data'!E:E,MATCH(TEXT(A2399,"YYYY-MM-DD"),'Price Data'!D:D,0)+1),""),"")</f>
        <v>-3.2459425717852659E-2</v>
      </c>
      <c r="F2399" s="34">
        <f>IFERROR(INDEX('Price Data'!H:H,MATCH(TEXT(A2399,"YYYY-MM-DD"),'Price Data'!G:G,0)),"")</f>
        <v>107.699997</v>
      </c>
      <c r="G2399" s="10" cm="1">
        <f t="array" ref="G2399">IFERROR(IF(ISNUMBER(F2399),(F2399-INDEX('Price Data'!H:H,MATCH(TEXT(A2399,"YYYY-MM-DD"),'Price Data'!G:G,0)+1))/INDEX('Price Data'!H:H,MATCH(TEXT(A2399,"YYYY-MM-DD"),'Price Data'!G:G,0)+1),""),"")</f>
        <v>-2.7778055555555906E-3</v>
      </c>
      <c r="H2399" s="34">
        <f>IFERROR(INDEX('Price Data'!K:K,MATCH(TEXT(A2399,"YYYY-MM-DD"),'Price Data'!J:J,0)),"")</f>
        <v>1.88</v>
      </c>
      <c r="I2399" s="10" cm="1">
        <f t="array" ref="I2399">IFERROR(IF(ISNUMBER(H2399),(H2399-INDEX('Price Data'!K:K,MATCH(TEXT(A2399,"YYYY-MM-DD"),'Price Data'!J:J,0)+1))/INDEX('Price Data'!K:K,MATCH(TEXT(A2399,"YYYY-MM-DD"),'Price Data'!J:J,0)+1),""),"")</f>
        <v>-2.0833333333333353E-2</v>
      </c>
      <c r="J2399" s="34">
        <f>IFERROR(INDEX('Price Data'!N:N,MATCH(TEXT(A2399,"YYYY-MM-DD"),'Price Data'!M:M,0)),"")</f>
        <v>1.58</v>
      </c>
      <c r="K2399" s="10" cm="1">
        <f t="array" ref="K2399">IFERROR(IF(ISNUMBER(J2399),(J2399-INDEX('Price Data'!N:N,MATCH(TEXT(A2399,"YYYY-MM-DD"),'Price Data'!M:M,0)+1))/INDEX('Price Data'!N:N,MATCH(TEXT(A2399,"YYYY-MM-DD"),'Price Data'!M:M,0)+1),""),"")</f>
        <v>-2.4691358024691377E-2</v>
      </c>
      <c r="L2399" s="34">
        <f>IFERROR(INDEX('Price Data'!Q:Q,MATCH(TEXT(A2399,"YYYY-MM-DD"),'Price Data'!P:P,0)),"")</f>
        <v>1.83</v>
      </c>
      <c r="M2399" s="10" cm="1">
        <f t="array" ref="M2399">IFERROR(IF(ISNUMBER(L2399),(L2399-INDEX('Price Data'!Q:Q,MATCH(TEXT(A2399,"YYYY-MM-DD"),'Price Data'!P:P,0)+1))/INDEX('Price Data'!Q:Q,MATCH(TEXT(A2399,"YYYY-MM-DD"),'Price Data'!P:P,0)+1),""),"")</f>
        <v>-2.659574468085097E-2</v>
      </c>
      <c r="N2399" s="34">
        <f>IFERROR(INDEX('Price Data'!T:T,MATCH(TEXT(A2399,"YYYY-MM-DD"),'Price Data'!S:S,0)),"")</f>
        <v>2.13</v>
      </c>
      <c r="O2399" s="10" cm="1">
        <f t="array" ref="O2399">IFERROR(IF(ISNUMBER(N2399),(N2399-INDEX('Price Data'!T:T,MATCH(TEXT(A2399,"YYYY-MM-DD"),'Price Data'!S:S,0)+1))/INDEX('Price Data'!T:T,MATCH(TEXT(A2399,"YYYY-MM-DD"),'Price Data'!S:S,0)+1),""),"")</f>
        <v>-1.8433179723502321E-2</v>
      </c>
    </row>
    <row r="2400" spans="1:15" x14ac:dyDescent="0.3">
      <c r="A2400" s="8">
        <v>44219</v>
      </c>
      <c r="B2400" s="34" t="str">
        <f>IFERROR(INDEX('Price Data'!B:B,MATCH(TEXT(A2400,"YYYY-MM-DD"),'Price Data'!A:A,0)),"")</f>
        <v/>
      </c>
      <c r="C2400" s="10" t="str" cm="1">
        <f t="array" ref="C2400">IFERROR(IF(ISNUMBER(B2400),(B2400-INDEX('Price Data'!B:B,MATCH(TEXT(A2400,"YYYY-MM-DD"),'Price Data'!A:A,0)+1))/INDEX('Price Data'!B:B,MATCH(TEXT(A2400,"YYYY-MM-DD"),'Price Data'!A:A,0)+1),""),"")</f>
        <v/>
      </c>
      <c r="D2400" s="34" t="str">
        <f>IFERROR(INDEX('Price Data'!E:E,MATCH(TEXT(A2400,"YYYY-MM-DD"),'Price Data'!D:D,0)),"")</f>
        <v/>
      </c>
      <c r="E2400" s="10" t="str" cm="1">
        <f t="array" ref="E2400">IFERROR(IF(ISNUMBER(D2400),(D2400-INDEX('Price Data'!E:E,MATCH(TEXT(A2400,"YYYY-MM-DD"),'Price Data'!D:D,0)+1))/INDEX('Price Data'!E:E,MATCH(TEXT(A2400,"YYYY-MM-DD"),'Price Data'!D:D,0)+1),""),"")</f>
        <v/>
      </c>
      <c r="F2400" s="34" t="str">
        <f>IFERROR(INDEX('Price Data'!H:H,MATCH(TEXT(A2400,"YYYY-MM-DD"),'Price Data'!G:G,0)),"")</f>
        <v/>
      </c>
      <c r="G2400" s="10" t="str" cm="1">
        <f t="array" ref="G2400">IFERROR(IF(ISNUMBER(F2400),(F2400-INDEX('Price Data'!H:H,MATCH(TEXT(A2400,"YYYY-MM-DD"),'Price Data'!G:G,0)+1))/INDEX('Price Data'!H:H,MATCH(TEXT(A2400,"YYYY-MM-DD"),'Price Data'!G:G,0)+1),""),"")</f>
        <v/>
      </c>
      <c r="H2400" s="34" t="str">
        <f>IFERROR(INDEX('Price Data'!K:K,MATCH(TEXT(A2400,"YYYY-MM-DD"),'Price Data'!J:J,0)),"")</f>
        <v/>
      </c>
      <c r="I2400" s="10" t="str" cm="1">
        <f t="array" ref="I2400">IFERROR(IF(ISNUMBER(H2400),(H2400-INDEX('Price Data'!K:K,MATCH(TEXT(A2400,"YYYY-MM-DD"),'Price Data'!J:J,0)+1))/INDEX('Price Data'!K:K,MATCH(TEXT(A2400,"YYYY-MM-DD"),'Price Data'!J:J,0)+1),""),"")</f>
        <v/>
      </c>
      <c r="J2400" s="34" t="str">
        <f>IFERROR(INDEX('Price Data'!N:N,MATCH(TEXT(A2400,"YYYY-MM-DD"),'Price Data'!M:M,0)),"")</f>
        <v/>
      </c>
      <c r="K2400" s="10" t="str" cm="1">
        <f t="array" ref="K2400">IFERROR(IF(ISNUMBER(J2400),(J2400-INDEX('Price Data'!N:N,MATCH(TEXT(A2400,"YYYY-MM-DD"),'Price Data'!M:M,0)+1))/INDEX('Price Data'!N:N,MATCH(TEXT(A2400,"YYYY-MM-DD"),'Price Data'!M:M,0)+1),""),"")</f>
        <v/>
      </c>
      <c r="L2400" s="34" t="str">
        <f>IFERROR(INDEX('Price Data'!Q:Q,MATCH(TEXT(A2400,"YYYY-MM-DD"),'Price Data'!P:P,0)),"")</f>
        <v/>
      </c>
      <c r="M2400" s="10" t="str" cm="1">
        <f t="array" ref="M2400">IFERROR(IF(ISNUMBER(L2400),(L2400-INDEX('Price Data'!Q:Q,MATCH(TEXT(A2400,"YYYY-MM-DD"),'Price Data'!P:P,0)+1))/INDEX('Price Data'!Q:Q,MATCH(TEXT(A2400,"YYYY-MM-DD"),'Price Data'!P:P,0)+1),""),"")</f>
        <v/>
      </c>
      <c r="N2400" s="34" t="str">
        <f>IFERROR(INDEX('Price Data'!T:T,MATCH(TEXT(A2400,"YYYY-MM-DD"),'Price Data'!S:S,0)),"")</f>
        <v/>
      </c>
      <c r="O2400" s="10" t="str" cm="1">
        <f t="array" ref="O2400">IFERROR(IF(ISNUMBER(N2400),(N2400-INDEX('Price Data'!T:T,MATCH(TEXT(A2400,"YYYY-MM-DD"),'Price Data'!S:S,0)+1))/INDEX('Price Data'!T:T,MATCH(TEXT(A2400,"YYYY-MM-DD"),'Price Data'!S:S,0)+1),""),"")</f>
        <v/>
      </c>
    </row>
    <row r="2401" spans="1:15" x14ac:dyDescent="0.3">
      <c r="A2401" s="8">
        <v>44220</v>
      </c>
      <c r="B2401" s="34" t="str">
        <f>IFERROR(INDEX('Price Data'!B:B,MATCH(TEXT(A2401,"YYYY-MM-DD"),'Price Data'!A:A,0)),"")</f>
        <v/>
      </c>
      <c r="C2401" s="10" t="str" cm="1">
        <f t="array" ref="C2401">IFERROR(IF(ISNUMBER(B2401),(B2401-INDEX('Price Data'!B:B,MATCH(TEXT(A2401,"YYYY-MM-DD"),'Price Data'!A:A,0)+1))/INDEX('Price Data'!B:B,MATCH(TEXT(A2401,"YYYY-MM-DD"),'Price Data'!A:A,0)+1),""),"")</f>
        <v/>
      </c>
      <c r="D2401" s="34" t="str">
        <f>IFERROR(INDEX('Price Data'!E:E,MATCH(TEXT(A2401,"YYYY-MM-DD"),'Price Data'!D:D,0)),"")</f>
        <v/>
      </c>
      <c r="E2401" s="10" t="str" cm="1">
        <f t="array" ref="E2401">IFERROR(IF(ISNUMBER(D2401),(D2401-INDEX('Price Data'!E:E,MATCH(TEXT(A2401,"YYYY-MM-DD"),'Price Data'!D:D,0)+1))/INDEX('Price Data'!E:E,MATCH(TEXT(A2401,"YYYY-MM-DD"),'Price Data'!D:D,0)+1),""),"")</f>
        <v/>
      </c>
      <c r="F2401" s="34" t="str">
        <f>IFERROR(INDEX('Price Data'!H:H,MATCH(TEXT(A2401,"YYYY-MM-DD"),'Price Data'!G:G,0)),"")</f>
        <v/>
      </c>
      <c r="G2401" s="10" t="str" cm="1">
        <f t="array" ref="G2401">IFERROR(IF(ISNUMBER(F2401),(F2401-INDEX('Price Data'!H:H,MATCH(TEXT(A2401,"YYYY-MM-DD"),'Price Data'!G:G,0)+1))/INDEX('Price Data'!H:H,MATCH(TEXT(A2401,"YYYY-MM-DD"),'Price Data'!G:G,0)+1),""),"")</f>
        <v/>
      </c>
      <c r="H2401" s="34" t="str">
        <f>IFERROR(INDEX('Price Data'!K:K,MATCH(TEXT(A2401,"YYYY-MM-DD"),'Price Data'!J:J,0)),"")</f>
        <v/>
      </c>
      <c r="I2401" s="10" t="str" cm="1">
        <f t="array" ref="I2401">IFERROR(IF(ISNUMBER(H2401),(H2401-INDEX('Price Data'!K:K,MATCH(TEXT(A2401,"YYYY-MM-DD"),'Price Data'!J:J,0)+1))/INDEX('Price Data'!K:K,MATCH(TEXT(A2401,"YYYY-MM-DD"),'Price Data'!J:J,0)+1),""),"")</f>
        <v/>
      </c>
      <c r="J2401" s="34" t="str">
        <f>IFERROR(INDEX('Price Data'!N:N,MATCH(TEXT(A2401,"YYYY-MM-DD"),'Price Data'!M:M,0)),"")</f>
        <v/>
      </c>
      <c r="K2401" s="10" t="str" cm="1">
        <f t="array" ref="K2401">IFERROR(IF(ISNUMBER(J2401),(J2401-INDEX('Price Data'!N:N,MATCH(TEXT(A2401,"YYYY-MM-DD"),'Price Data'!M:M,0)+1))/INDEX('Price Data'!N:N,MATCH(TEXT(A2401,"YYYY-MM-DD"),'Price Data'!M:M,0)+1),""),"")</f>
        <v/>
      </c>
      <c r="L2401" s="34" t="str">
        <f>IFERROR(INDEX('Price Data'!Q:Q,MATCH(TEXT(A2401,"YYYY-MM-DD"),'Price Data'!P:P,0)),"")</f>
        <v/>
      </c>
      <c r="M2401" s="10" t="str" cm="1">
        <f t="array" ref="M2401">IFERROR(IF(ISNUMBER(L2401),(L2401-INDEX('Price Data'!Q:Q,MATCH(TEXT(A2401,"YYYY-MM-DD"),'Price Data'!P:P,0)+1))/INDEX('Price Data'!Q:Q,MATCH(TEXT(A2401,"YYYY-MM-DD"),'Price Data'!P:P,0)+1),""),"")</f>
        <v/>
      </c>
      <c r="N2401" s="34" t="str">
        <f>IFERROR(INDEX('Price Data'!T:T,MATCH(TEXT(A2401,"YYYY-MM-DD"),'Price Data'!S:S,0)),"")</f>
        <v/>
      </c>
      <c r="O2401" s="10" t="str" cm="1">
        <f t="array" ref="O2401">IFERROR(IF(ISNUMBER(N2401),(N2401-INDEX('Price Data'!T:T,MATCH(TEXT(A2401,"YYYY-MM-DD"),'Price Data'!S:S,0)+1))/INDEX('Price Data'!T:T,MATCH(TEXT(A2401,"YYYY-MM-DD"),'Price Data'!S:S,0)+1),""),"")</f>
        <v/>
      </c>
    </row>
    <row r="2402" spans="1:15" x14ac:dyDescent="0.3">
      <c r="A2402" s="8">
        <v>44221</v>
      </c>
      <c r="B2402" s="34">
        <f>IFERROR(INDEX('Price Data'!B:B,MATCH(TEXT(A2402,"YYYY-MM-DD"),'Price Data'!A:A,0)),"")</f>
        <v>21736</v>
      </c>
      <c r="C2402" s="10" cm="1">
        <f t="array" ref="C2402">IFERROR(IF(ISNUMBER(B2402),(B2402-INDEX('Price Data'!B:B,MATCH(TEXT(A2402,"YYYY-MM-DD"),'Price Data'!A:A,0)+1))/INDEX('Price Data'!B:B,MATCH(TEXT(A2402,"YYYY-MM-DD"),'Price Data'!A:A,0)+1),""),"")</f>
        <v>-1.5936254980079681E-2</v>
      </c>
      <c r="D2402" s="34">
        <f>IFERROR(INDEX('Price Data'!E:E,MATCH(TEXT(A2402,"YYYY-MM-DD"),'Price Data'!D:D,0)),"")</f>
        <v>7.42</v>
      </c>
      <c r="E2402" s="10" cm="1">
        <f t="array" ref="E2402">IFERROR(IF(ISNUMBER(D2402),(D2402-INDEX('Price Data'!E:E,MATCH(TEXT(A2402,"YYYY-MM-DD"),'Price Data'!D:D,0)+1))/INDEX('Price Data'!E:E,MATCH(TEXT(A2402,"YYYY-MM-DD"),'Price Data'!D:D,0)+1),""),"")</f>
        <v>-4.2580645161290329E-2</v>
      </c>
      <c r="F2402" s="34">
        <f>IFERROR(INDEX('Price Data'!H:H,MATCH(TEXT(A2402,"YYYY-MM-DD"),'Price Data'!G:G,0)),"")</f>
        <v>106.5</v>
      </c>
      <c r="G2402" s="10" cm="1">
        <f t="array" ref="G2402">IFERROR(IF(ISNUMBER(F2402),(F2402-INDEX('Price Data'!H:H,MATCH(TEXT(A2402,"YYYY-MM-DD"),'Price Data'!G:G,0)+1))/INDEX('Price Data'!H:H,MATCH(TEXT(A2402,"YYYY-MM-DD"),'Price Data'!G:G,0)+1),""),"")</f>
        <v>-1.1142033736546866E-2</v>
      </c>
      <c r="H2402" s="34">
        <f>IFERROR(INDEX('Price Data'!K:K,MATCH(TEXT(A2402,"YYYY-MM-DD"),'Price Data'!J:J,0)),"")</f>
        <v>1.82</v>
      </c>
      <c r="I2402" s="10" cm="1">
        <f t="array" ref="I2402">IFERROR(IF(ISNUMBER(H2402),(H2402-INDEX('Price Data'!K:K,MATCH(TEXT(A2402,"YYYY-MM-DD"),'Price Data'!J:J,0)+1))/INDEX('Price Data'!K:K,MATCH(TEXT(A2402,"YYYY-MM-DD"),'Price Data'!J:J,0)+1),""),"")</f>
        <v>-3.1914893617021191E-2</v>
      </c>
      <c r="J2402" s="34">
        <f>IFERROR(INDEX('Price Data'!N:N,MATCH(TEXT(A2402,"YYYY-MM-DD"),'Price Data'!M:M,0)),"")</f>
        <v>1.53</v>
      </c>
      <c r="K2402" s="10" cm="1">
        <f t="array" ref="K2402">IFERROR(IF(ISNUMBER(J2402),(J2402-INDEX('Price Data'!N:N,MATCH(TEXT(A2402,"YYYY-MM-DD"),'Price Data'!M:M,0)+1))/INDEX('Price Data'!N:N,MATCH(TEXT(A2402,"YYYY-MM-DD"),'Price Data'!M:M,0)+1),""),"")</f>
        <v>-3.1645569620253194E-2</v>
      </c>
      <c r="L2402" s="34">
        <f>IFERROR(INDEX('Price Data'!Q:Q,MATCH(TEXT(A2402,"YYYY-MM-DD"),'Price Data'!P:P,0)),"")</f>
        <v>1.78</v>
      </c>
      <c r="M2402" s="10" cm="1">
        <f t="array" ref="M2402">IFERROR(IF(ISNUMBER(L2402),(L2402-INDEX('Price Data'!Q:Q,MATCH(TEXT(A2402,"YYYY-MM-DD"),'Price Data'!P:P,0)+1))/INDEX('Price Data'!Q:Q,MATCH(TEXT(A2402,"YYYY-MM-DD"),'Price Data'!P:P,0)+1),""),"")</f>
        <v>-2.7322404371584723E-2</v>
      </c>
      <c r="N2402" s="34">
        <f>IFERROR(INDEX('Price Data'!T:T,MATCH(TEXT(A2402,"YYYY-MM-DD"),'Price Data'!S:S,0)),"")</f>
        <v>2.02</v>
      </c>
      <c r="O2402" s="10" cm="1">
        <f t="array" ref="O2402">IFERROR(IF(ISNUMBER(N2402),(N2402-INDEX('Price Data'!T:T,MATCH(TEXT(A2402,"YYYY-MM-DD"),'Price Data'!S:S,0)+1))/INDEX('Price Data'!T:T,MATCH(TEXT(A2402,"YYYY-MM-DD"),'Price Data'!S:S,0)+1),""),"")</f>
        <v>-5.1643192488262858E-2</v>
      </c>
    </row>
    <row r="2403" spans="1:15" x14ac:dyDescent="0.3">
      <c r="A2403" s="8">
        <v>44222</v>
      </c>
      <c r="B2403" s="34">
        <f>IFERROR(INDEX('Price Data'!B:B,MATCH(TEXT(A2403,"YYYY-MM-DD"),'Price Data'!A:A,0)),"")</f>
        <v>21987</v>
      </c>
      <c r="C2403" s="10" cm="1">
        <f t="array" ref="C2403">IFERROR(IF(ISNUMBER(B2403),(B2403-INDEX('Price Data'!B:B,MATCH(TEXT(A2403,"YYYY-MM-DD"),'Price Data'!A:A,0)+1))/INDEX('Price Data'!B:B,MATCH(TEXT(A2403,"YYYY-MM-DD"),'Price Data'!A:A,0)+1),""),"")</f>
        <v>1.1547662863452338E-2</v>
      </c>
      <c r="D2403" s="34">
        <f>IFERROR(INDEX('Price Data'!E:E,MATCH(TEXT(A2403,"YYYY-MM-DD"),'Price Data'!D:D,0)),"")</f>
        <v>7.75</v>
      </c>
      <c r="E2403" s="10" cm="1">
        <f t="array" ref="E2403">IFERROR(IF(ISNUMBER(D2403),(D2403-INDEX('Price Data'!E:E,MATCH(TEXT(A2403,"YYYY-MM-DD"),'Price Data'!D:D,0)+1))/INDEX('Price Data'!E:E,MATCH(TEXT(A2403,"YYYY-MM-DD"),'Price Data'!D:D,0)+1),""),"")</f>
        <v>4.4474393530997317E-2</v>
      </c>
      <c r="F2403" s="34">
        <f>IFERROR(INDEX('Price Data'!H:H,MATCH(TEXT(A2403,"YYYY-MM-DD"),'Price Data'!G:G,0)),"")</f>
        <v>106.699997</v>
      </c>
      <c r="G2403" s="10" cm="1">
        <f t="array" ref="G2403">IFERROR(IF(ISNUMBER(F2403),(F2403-INDEX('Price Data'!H:H,MATCH(TEXT(A2403,"YYYY-MM-DD"),'Price Data'!G:G,0)+1))/INDEX('Price Data'!H:H,MATCH(TEXT(A2403,"YYYY-MM-DD"),'Price Data'!G:G,0)+1),""),"")</f>
        <v>1.8779061032863492E-3</v>
      </c>
      <c r="H2403" s="34">
        <f>IFERROR(INDEX('Price Data'!K:K,MATCH(TEXT(A2403,"YYYY-MM-DD"),'Price Data'!J:J,0)),"")</f>
        <v>1.84</v>
      </c>
      <c r="I2403" s="10" cm="1">
        <f t="array" ref="I2403">IFERROR(IF(ISNUMBER(H2403),(H2403-INDEX('Price Data'!K:K,MATCH(TEXT(A2403,"YYYY-MM-DD"),'Price Data'!J:J,0)+1))/INDEX('Price Data'!K:K,MATCH(TEXT(A2403,"YYYY-MM-DD"),'Price Data'!J:J,0)+1),""),"")</f>
        <v>1.0989010989010999E-2</v>
      </c>
      <c r="J2403" s="34">
        <f>IFERROR(INDEX('Price Data'!N:N,MATCH(TEXT(A2403,"YYYY-MM-DD"),'Price Data'!M:M,0)),"")</f>
        <v>1.57</v>
      </c>
      <c r="K2403" s="10" cm="1">
        <f t="array" ref="K2403">IFERROR(IF(ISNUMBER(J2403),(J2403-INDEX('Price Data'!N:N,MATCH(TEXT(A2403,"YYYY-MM-DD"),'Price Data'!M:M,0)+1))/INDEX('Price Data'!N:N,MATCH(TEXT(A2403,"YYYY-MM-DD"),'Price Data'!M:M,0)+1),""),"")</f>
        <v>2.6143790849673224E-2</v>
      </c>
      <c r="L2403" s="34">
        <f>IFERROR(INDEX('Price Data'!Q:Q,MATCH(TEXT(A2403,"YYYY-MM-DD"),'Price Data'!P:P,0)),"")</f>
        <v>1.81</v>
      </c>
      <c r="M2403" s="10" cm="1">
        <f t="array" ref="M2403">IFERROR(IF(ISNUMBER(L2403),(L2403-INDEX('Price Data'!Q:Q,MATCH(TEXT(A2403,"YYYY-MM-DD"),'Price Data'!P:P,0)+1))/INDEX('Price Data'!Q:Q,MATCH(TEXT(A2403,"YYYY-MM-DD"),'Price Data'!P:P,0)+1),""),"")</f>
        <v>1.6853932584269676E-2</v>
      </c>
      <c r="N2403" s="34">
        <f>IFERROR(INDEX('Price Data'!T:T,MATCH(TEXT(A2403,"YYYY-MM-DD"),'Price Data'!S:S,0)),"")</f>
        <v>2.1</v>
      </c>
      <c r="O2403" s="10" cm="1">
        <f t="array" ref="O2403">IFERROR(IF(ISNUMBER(N2403),(N2403-INDEX('Price Data'!T:T,MATCH(TEXT(A2403,"YYYY-MM-DD"),'Price Data'!S:S,0)+1))/INDEX('Price Data'!T:T,MATCH(TEXT(A2403,"YYYY-MM-DD"),'Price Data'!S:S,0)+1),""),"")</f>
        <v>3.9603960396039639E-2</v>
      </c>
    </row>
    <row r="2404" spans="1:15" x14ac:dyDescent="0.3">
      <c r="A2404" s="8">
        <v>44223</v>
      </c>
      <c r="B2404" s="34">
        <f>IFERROR(INDEX('Price Data'!B:B,MATCH(TEXT(A2404,"YYYY-MM-DD"),'Price Data'!A:A,0)),"")</f>
        <v>21663</v>
      </c>
      <c r="C2404" s="10" cm="1">
        <f t="array" ref="C2404">IFERROR(IF(ISNUMBER(B2404),(B2404-INDEX('Price Data'!B:B,MATCH(TEXT(A2404,"YYYY-MM-DD"),'Price Data'!A:A,0)+1))/INDEX('Price Data'!B:B,MATCH(TEXT(A2404,"YYYY-MM-DD"),'Price Data'!A:A,0)+1),""),"")</f>
        <v>-1.4735980352026197E-2</v>
      </c>
      <c r="D2404" s="34">
        <f>IFERROR(INDEX('Price Data'!E:E,MATCH(TEXT(A2404,"YYYY-MM-DD"),'Price Data'!D:D,0)),"")</f>
        <v>7.69</v>
      </c>
      <c r="E2404" s="10" cm="1">
        <f t="array" ref="E2404">IFERROR(IF(ISNUMBER(D2404),(D2404-INDEX('Price Data'!E:E,MATCH(TEXT(A2404,"YYYY-MM-DD"),'Price Data'!D:D,0)+1))/INDEX('Price Data'!E:E,MATCH(TEXT(A2404,"YYYY-MM-DD"),'Price Data'!D:D,0)+1),""),"")</f>
        <v>-7.7419354838709174E-3</v>
      </c>
      <c r="F2404" s="34">
        <f>IFERROR(INDEX('Price Data'!H:H,MATCH(TEXT(A2404,"YYYY-MM-DD"),'Price Data'!G:G,0)),"")</f>
        <v>106.099998</v>
      </c>
      <c r="G2404" s="10" cm="1">
        <f t="array" ref="G2404">IFERROR(IF(ISNUMBER(F2404),(F2404-INDEX('Price Data'!H:H,MATCH(TEXT(A2404,"YYYY-MM-DD"),'Price Data'!G:G,0)+1))/INDEX('Price Data'!H:H,MATCH(TEXT(A2404,"YYYY-MM-DD"),'Price Data'!G:G,0)+1),""),"")</f>
        <v>-5.6232335226775766E-3</v>
      </c>
      <c r="H2404" s="34">
        <f>IFERROR(INDEX('Price Data'!K:K,MATCH(TEXT(A2404,"YYYY-MM-DD"),'Price Data'!J:J,0)),"")</f>
        <v>1.81</v>
      </c>
      <c r="I2404" s="10" cm="1">
        <f t="array" ref="I2404">IFERROR(IF(ISNUMBER(H2404),(H2404-INDEX('Price Data'!K:K,MATCH(TEXT(A2404,"YYYY-MM-DD"),'Price Data'!J:J,0)+1))/INDEX('Price Data'!K:K,MATCH(TEXT(A2404,"YYYY-MM-DD"),'Price Data'!J:J,0)+1),""),"")</f>
        <v>-1.630434782608697E-2</v>
      </c>
      <c r="J2404" s="34">
        <f>IFERROR(INDEX('Price Data'!N:N,MATCH(TEXT(A2404,"YYYY-MM-DD"),'Price Data'!M:M,0)),"")</f>
        <v>1.52</v>
      </c>
      <c r="K2404" s="10" cm="1">
        <f t="array" ref="K2404">IFERROR(IF(ISNUMBER(J2404),(J2404-INDEX('Price Data'!N:N,MATCH(TEXT(A2404,"YYYY-MM-DD"),'Price Data'!M:M,0)+1))/INDEX('Price Data'!N:N,MATCH(TEXT(A2404,"YYYY-MM-DD"),'Price Data'!M:M,0)+1),""),"")</f>
        <v>-3.1847133757961811E-2</v>
      </c>
      <c r="L2404" s="34">
        <f>IFERROR(INDEX('Price Data'!Q:Q,MATCH(TEXT(A2404,"YYYY-MM-DD"),'Price Data'!P:P,0)),"")</f>
        <v>1.79</v>
      </c>
      <c r="M2404" s="10" cm="1">
        <f t="array" ref="M2404">IFERROR(IF(ISNUMBER(L2404),(L2404-INDEX('Price Data'!Q:Q,MATCH(TEXT(A2404,"YYYY-MM-DD"),'Price Data'!P:P,0)+1))/INDEX('Price Data'!Q:Q,MATCH(TEXT(A2404,"YYYY-MM-DD"),'Price Data'!P:P,0)+1),""),"")</f>
        <v>-1.1049723756906087E-2</v>
      </c>
      <c r="N2404" s="34">
        <f>IFERROR(INDEX('Price Data'!T:T,MATCH(TEXT(A2404,"YYYY-MM-DD"),'Price Data'!S:S,0)),"")</f>
        <v>2.04</v>
      </c>
      <c r="O2404" s="10" cm="1">
        <f t="array" ref="O2404">IFERROR(IF(ISNUMBER(N2404),(N2404-INDEX('Price Data'!T:T,MATCH(TEXT(A2404,"YYYY-MM-DD"),'Price Data'!S:S,0)+1))/INDEX('Price Data'!T:T,MATCH(TEXT(A2404,"YYYY-MM-DD"),'Price Data'!S:S,0)+1),""),"")</f>
        <v>-2.8571428571428595E-2</v>
      </c>
    </row>
    <row r="2405" spans="1:15" x14ac:dyDescent="0.3">
      <c r="A2405" s="8">
        <v>44224</v>
      </c>
      <c r="B2405" s="34">
        <f>IFERROR(INDEX('Price Data'!B:B,MATCH(TEXT(A2405,"YYYY-MM-DD"),'Price Data'!A:A,0)),"")</f>
        <v>21917</v>
      </c>
      <c r="C2405" s="10" cm="1">
        <f t="array" ref="C2405">IFERROR(IF(ISNUMBER(B2405),(B2405-INDEX('Price Data'!B:B,MATCH(TEXT(A2405,"YYYY-MM-DD"),'Price Data'!A:A,0)+1))/INDEX('Price Data'!B:B,MATCH(TEXT(A2405,"YYYY-MM-DD"),'Price Data'!A:A,0)+1),""),"")</f>
        <v>1.1725061164197017E-2</v>
      </c>
      <c r="D2405" s="34">
        <f>IFERROR(INDEX('Price Data'!E:E,MATCH(TEXT(A2405,"YYYY-MM-DD"),'Price Data'!D:D,0)),"")</f>
        <v>7.73</v>
      </c>
      <c r="E2405" s="10" cm="1">
        <f t="array" ref="E2405">IFERROR(IF(ISNUMBER(D2405),(D2405-INDEX('Price Data'!E:E,MATCH(TEXT(A2405,"YYYY-MM-DD"),'Price Data'!D:D,0)+1))/INDEX('Price Data'!E:E,MATCH(TEXT(A2405,"YYYY-MM-DD"),'Price Data'!D:D,0)+1),""),"")</f>
        <v>5.2015604681404466E-3</v>
      </c>
      <c r="F2405" s="34">
        <f>IFERROR(INDEX('Price Data'!H:H,MATCH(TEXT(A2405,"YYYY-MM-DD"),'Price Data'!G:G,0)),"")</f>
        <v>106</v>
      </c>
      <c r="G2405" s="10" cm="1">
        <f t="array" ref="G2405">IFERROR(IF(ISNUMBER(F2405),(F2405-INDEX('Price Data'!H:H,MATCH(TEXT(A2405,"YYYY-MM-DD"),'Price Data'!G:G,0)+1))/INDEX('Price Data'!H:H,MATCH(TEXT(A2405,"YYYY-MM-DD"),'Price Data'!G:G,0)+1),""),"")</f>
        <v>-9.4248823642767052E-4</v>
      </c>
      <c r="H2405" s="34">
        <f>IFERROR(INDEX('Price Data'!K:K,MATCH(TEXT(A2405,"YYYY-MM-DD"),'Price Data'!J:J,0)),"")</f>
        <v>1.83</v>
      </c>
      <c r="I2405" s="10" cm="1">
        <f t="array" ref="I2405">IFERROR(IF(ISNUMBER(H2405),(H2405-INDEX('Price Data'!K:K,MATCH(TEXT(A2405,"YYYY-MM-DD"),'Price Data'!J:J,0)+1))/INDEX('Price Data'!K:K,MATCH(TEXT(A2405,"YYYY-MM-DD"),'Price Data'!J:J,0)+1),""),"")</f>
        <v>1.1049723756906087E-2</v>
      </c>
      <c r="J2405" s="34">
        <f>IFERROR(INDEX('Price Data'!N:N,MATCH(TEXT(A2405,"YYYY-MM-DD"),'Price Data'!M:M,0)),"")</f>
        <v>1.56</v>
      </c>
      <c r="K2405" s="10" cm="1">
        <f t="array" ref="K2405">IFERROR(IF(ISNUMBER(J2405),(J2405-INDEX('Price Data'!N:N,MATCH(TEXT(A2405,"YYYY-MM-DD"),'Price Data'!M:M,0)+1))/INDEX('Price Data'!N:N,MATCH(TEXT(A2405,"YYYY-MM-DD"),'Price Data'!M:M,0)+1),""),"")</f>
        <v>2.6315789473684233E-2</v>
      </c>
      <c r="L2405" s="34">
        <f>IFERROR(INDEX('Price Data'!Q:Q,MATCH(TEXT(A2405,"YYYY-MM-DD"),'Price Data'!P:P,0)),"")</f>
        <v>1.84</v>
      </c>
      <c r="M2405" s="10" cm="1">
        <f t="array" ref="M2405">IFERROR(IF(ISNUMBER(L2405),(L2405-INDEX('Price Data'!Q:Q,MATCH(TEXT(A2405,"YYYY-MM-DD"),'Price Data'!P:P,0)+1))/INDEX('Price Data'!Q:Q,MATCH(TEXT(A2405,"YYYY-MM-DD"),'Price Data'!P:P,0)+1),""),"")</f>
        <v>2.7932960893854771E-2</v>
      </c>
      <c r="N2405" s="34">
        <f>IFERROR(INDEX('Price Data'!T:T,MATCH(TEXT(A2405,"YYYY-MM-DD"),'Price Data'!S:S,0)),"")</f>
        <v>2.08</v>
      </c>
      <c r="O2405" s="10" cm="1">
        <f t="array" ref="O2405">IFERROR(IF(ISNUMBER(N2405),(N2405-INDEX('Price Data'!T:T,MATCH(TEXT(A2405,"YYYY-MM-DD"),'Price Data'!S:S,0)+1))/INDEX('Price Data'!T:T,MATCH(TEXT(A2405,"YYYY-MM-DD"),'Price Data'!S:S,0)+1),""),"")</f>
        <v>1.9607843137254919E-2</v>
      </c>
    </row>
    <row r="2406" spans="1:15" x14ac:dyDescent="0.3">
      <c r="A2406" s="8">
        <v>44225</v>
      </c>
      <c r="B2406" s="34">
        <f>IFERROR(INDEX('Price Data'!B:B,MATCH(TEXT(A2406,"YYYY-MM-DD"),'Price Data'!A:A,0)),"")</f>
        <v>21573</v>
      </c>
      <c r="C2406" s="10" cm="1">
        <f t="array" ref="C2406">IFERROR(IF(ISNUMBER(B2406),(B2406-INDEX('Price Data'!B:B,MATCH(TEXT(A2406,"YYYY-MM-DD"),'Price Data'!A:A,0)+1))/INDEX('Price Data'!B:B,MATCH(TEXT(A2406,"YYYY-MM-DD"),'Price Data'!A:A,0)+1),""),"")</f>
        <v>-1.5695578774467308E-2</v>
      </c>
      <c r="D2406" s="34">
        <f>IFERROR(INDEX('Price Data'!E:E,MATCH(TEXT(A2406,"YYYY-MM-DD"),'Price Data'!D:D,0)),"")</f>
        <v>7.56</v>
      </c>
      <c r="E2406" s="10" cm="1">
        <f t="array" ref="E2406">IFERROR(IF(ISNUMBER(D2406),(D2406-INDEX('Price Data'!E:E,MATCH(TEXT(A2406,"YYYY-MM-DD"),'Price Data'!D:D,0)+1))/INDEX('Price Data'!E:E,MATCH(TEXT(A2406,"YYYY-MM-DD"),'Price Data'!D:D,0)+1),""),"")</f>
        <v>-2.1992238033635293E-2</v>
      </c>
      <c r="F2406" s="34">
        <f>IFERROR(INDEX('Price Data'!H:H,MATCH(TEXT(A2406,"YYYY-MM-DD"),'Price Data'!G:G,0)),"")</f>
        <v>103.199997</v>
      </c>
      <c r="G2406" s="10" cm="1">
        <f t="array" ref="G2406">IFERROR(IF(ISNUMBER(F2406),(F2406-INDEX('Price Data'!H:H,MATCH(TEXT(A2406,"YYYY-MM-DD"),'Price Data'!G:G,0)+1))/INDEX('Price Data'!H:H,MATCH(TEXT(A2406,"YYYY-MM-DD"),'Price Data'!G:G,0)+1),""),"")</f>
        <v>-2.641512264150947E-2</v>
      </c>
      <c r="H2406" s="34">
        <f>IFERROR(INDEX('Price Data'!K:K,MATCH(TEXT(A2406,"YYYY-MM-DD"),'Price Data'!J:J,0)),"")</f>
        <v>1.81</v>
      </c>
      <c r="I2406" s="10" cm="1">
        <f t="array" ref="I2406">IFERROR(IF(ISNUMBER(H2406),(H2406-INDEX('Price Data'!K:K,MATCH(TEXT(A2406,"YYYY-MM-DD"),'Price Data'!J:J,0)+1))/INDEX('Price Data'!K:K,MATCH(TEXT(A2406,"YYYY-MM-DD"),'Price Data'!J:J,0)+1),""),"")</f>
        <v>-1.0928961748633888E-2</v>
      </c>
      <c r="J2406" s="34">
        <f>IFERROR(INDEX('Price Data'!N:N,MATCH(TEXT(A2406,"YYYY-MM-DD"),'Price Data'!M:M,0)),"")</f>
        <v>1.52</v>
      </c>
      <c r="K2406" s="10" cm="1">
        <f t="array" ref="K2406">IFERROR(IF(ISNUMBER(J2406),(J2406-INDEX('Price Data'!N:N,MATCH(TEXT(A2406,"YYYY-MM-DD"),'Price Data'!M:M,0)+1))/INDEX('Price Data'!N:N,MATCH(TEXT(A2406,"YYYY-MM-DD"),'Price Data'!M:M,0)+1),""),"")</f>
        <v>-2.5641025641025664E-2</v>
      </c>
      <c r="L2406" s="34">
        <f>IFERROR(INDEX('Price Data'!Q:Q,MATCH(TEXT(A2406,"YYYY-MM-DD"),'Price Data'!P:P,0)),"")</f>
        <v>1.81</v>
      </c>
      <c r="M2406" s="10" cm="1">
        <f t="array" ref="M2406">IFERROR(IF(ISNUMBER(L2406),(L2406-INDEX('Price Data'!Q:Q,MATCH(TEXT(A2406,"YYYY-MM-DD"),'Price Data'!P:P,0)+1))/INDEX('Price Data'!Q:Q,MATCH(TEXT(A2406,"YYYY-MM-DD"),'Price Data'!P:P,0)+1),""),"")</f>
        <v>-1.630434782608697E-2</v>
      </c>
      <c r="N2406" s="34">
        <f>IFERROR(INDEX('Price Data'!T:T,MATCH(TEXT(A2406,"YYYY-MM-DD"),'Price Data'!S:S,0)),"")</f>
        <v>2.0299999999999998</v>
      </c>
      <c r="O2406" s="10" cm="1">
        <f t="array" ref="O2406">IFERROR(IF(ISNUMBER(N2406),(N2406-INDEX('Price Data'!T:T,MATCH(TEXT(A2406,"YYYY-MM-DD"),'Price Data'!S:S,0)+1))/INDEX('Price Data'!T:T,MATCH(TEXT(A2406,"YYYY-MM-DD"),'Price Data'!S:S,0)+1),""),"")</f>
        <v>-2.4038461538461665E-2</v>
      </c>
    </row>
    <row r="2407" spans="1:15" x14ac:dyDescent="0.3">
      <c r="A2407" s="8">
        <v>44226</v>
      </c>
      <c r="B2407" s="34" t="str">
        <f>IFERROR(INDEX('Price Data'!B:B,MATCH(TEXT(A2407,"YYYY-MM-DD"),'Price Data'!A:A,0)),"")</f>
        <v/>
      </c>
      <c r="C2407" s="10" t="str" cm="1">
        <f t="array" ref="C2407">IFERROR(IF(ISNUMBER(B2407),(B2407-INDEX('Price Data'!B:B,MATCH(TEXT(A2407,"YYYY-MM-DD"),'Price Data'!A:A,0)+1))/INDEX('Price Data'!B:B,MATCH(TEXT(A2407,"YYYY-MM-DD"),'Price Data'!A:A,0)+1),""),"")</f>
        <v/>
      </c>
      <c r="D2407" s="34" t="str">
        <f>IFERROR(INDEX('Price Data'!E:E,MATCH(TEXT(A2407,"YYYY-MM-DD"),'Price Data'!D:D,0)),"")</f>
        <v/>
      </c>
      <c r="E2407" s="10" t="str" cm="1">
        <f t="array" ref="E2407">IFERROR(IF(ISNUMBER(D2407),(D2407-INDEX('Price Data'!E:E,MATCH(TEXT(A2407,"YYYY-MM-DD"),'Price Data'!D:D,0)+1))/INDEX('Price Data'!E:E,MATCH(TEXT(A2407,"YYYY-MM-DD"),'Price Data'!D:D,0)+1),""),"")</f>
        <v/>
      </c>
      <c r="F2407" s="34" t="str">
        <f>IFERROR(INDEX('Price Data'!H:H,MATCH(TEXT(A2407,"YYYY-MM-DD"),'Price Data'!G:G,0)),"")</f>
        <v/>
      </c>
      <c r="G2407" s="10" t="str" cm="1">
        <f t="array" ref="G2407">IFERROR(IF(ISNUMBER(F2407),(F2407-INDEX('Price Data'!H:H,MATCH(TEXT(A2407,"YYYY-MM-DD"),'Price Data'!G:G,0)+1))/INDEX('Price Data'!H:H,MATCH(TEXT(A2407,"YYYY-MM-DD"),'Price Data'!G:G,0)+1),""),"")</f>
        <v/>
      </c>
      <c r="H2407" s="34" t="str">
        <f>IFERROR(INDEX('Price Data'!K:K,MATCH(TEXT(A2407,"YYYY-MM-DD"),'Price Data'!J:J,0)),"")</f>
        <v/>
      </c>
      <c r="I2407" s="10" t="str" cm="1">
        <f t="array" ref="I2407">IFERROR(IF(ISNUMBER(H2407),(H2407-INDEX('Price Data'!K:K,MATCH(TEXT(A2407,"YYYY-MM-DD"),'Price Data'!J:J,0)+1))/INDEX('Price Data'!K:K,MATCH(TEXT(A2407,"YYYY-MM-DD"),'Price Data'!J:J,0)+1),""),"")</f>
        <v/>
      </c>
      <c r="J2407" s="34" t="str">
        <f>IFERROR(INDEX('Price Data'!N:N,MATCH(TEXT(A2407,"YYYY-MM-DD"),'Price Data'!M:M,0)),"")</f>
        <v/>
      </c>
      <c r="K2407" s="10" t="str" cm="1">
        <f t="array" ref="K2407">IFERROR(IF(ISNUMBER(J2407),(J2407-INDEX('Price Data'!N:N,MATCH(TEXT(A2407,"YYYY-MM-DD"),'Price Data'!M:M,0)+1))/INDEX('Price Data'!N:N,MATCH(TEXT(A2407,"YYYY-MM-DD"),'Price Data'!M:M,0)+1),""),"")</f>
        <v/>
      </c>
      <c r="L2407" s="34" t="str">
        <f>IFERROR(INDEX('Price Data'!Q:Q,MATCH(TEXT(A2407,"YYYY-MM-DD"),'Price Data'!P:P,0)),"")</f>
        <v/>
      </c>
      <c r="M2407" s="10" t="str" cm="1">
        <f t="array" ref="M2407">IFERROR(IF(ISNUMBER(L2407),(L2407-INDEX('Price Data'!Q:Q,MATCH(TEXT(A2407,"YYYY-MM-DD"),'Price Data'!P:P,0)+1))/INDEX('Price Data'!Q:Q,MATCH(TEXT(A2407,"YYYY-MM-DD"),'Price Data'!P:P,0)+1),""),"")</f>
        <v/>
      </c>
      <c r="N2407" s="34" t="str">
        <f>IFERROR(INDEX('Price Data'!T:T,MATCH(TEXT(A2407,"YYYY-MM-DD"),'Price Data'!S:S,0)),"")</f>
        <v/>
      </c>
      <c r="O2407" s="10" t="str" cm="1">
        <f t="array" ref="O2407">IFERROR(IF(ISNUMBER(N2407),(N2407-INDEX('Price Data'!T:T,MATCH(TEXT(A2407,"YYYY-MM-DD"),'Price Data'!S:S,0)+1))/INDEX('Price Data'!T:T,MATCH(TEXT(A2407,"YYYY-MM-DD"),'Price Data'!S:S,0)+1),""),"")</f>
        <v/>
      </c>
    </row>
    <row r="2408" spans="1:15" x14ac:dyDescent="0.3">
      <c r="A2408" s="8">
        <v>44227</v>
      </c>
      <c r="B2408" s="34" t="str">
        <f>IFERROR(INDEX('Price Data'!B:B,MATCH(TEXT(A2408,"YYYY-MM-DD"),'Price Data'!A:A,0)),"")</f>
        <v/>
      </c>
      <c r="C2408" s="10" t="str" cm="1">
        <f t="array" ref="C2408">IFERROR(IF(ISNUMBER(B2408),(B2408-INDEX('Price Data'!B:B,MATCH(TEXT(A2408,"YYYY-MM-DD"),'Price Data'!A:A,0)+1))/INDEX('Price Data'!B:B,MATCH(TEXT(A2408,"YYYY-MM-DD"),'Price Data'!A:A,0)+1),""),"")</f>
        <v/>
      </c>
      <c r="D2408" s="34" t="str">
        <f>IFERROR(INDEX('Price Data'!E:E,MATCH(TEXT(A2408,"YYYY-MM-DD"),'Price Data'!D:D,0)),"")</f>
        <v/>
      </c>
      <c r="E2408" s="10" t="str" cm="1">
        <f t="array" ref="E2408">IFERROR(IF(ISNUMBER(D2408),(D2408-INDEX('Price Data'!E:E,MATCH(TEXT(A2408,"YYYY-MM-DD"),'Price Data'!D:D,0)+1))/INDEX('Price Data'!E:E,MATCH(TEXT(A2408,"YYYY-MM-DD"),'Price Data'!D:D,0)+1),""),"")</f>
        <v/>
      </c>
      <c r="F2408" s="34" t="str">
        <f>IFERROR(INDEX('Price Data'!H:H,MATCH(TEXT(A2408,"YYYY-MM-DD"),'Price Data'!G:G,0)),"")</f>
        <v/>
      </c>
      <c r="G2408" s="10" t="str" cm="1">
        <f t="array" ref="G2408">IFERROR(IF(ISNUMBER(F2408),(F2408-INDEX('Price Data'!H:H,MATCH(TEXT(A2408,"YYYY-MM-DD"),'Price Data'!G:G,0)+1))/INDEX('Price Data'!H:H,MATCH(TEXT(A2408,"YYYY-MM-DD"),'Price Data'!G:G,0)+1),""),"")</f>
        <v/>
      </c>
      <c r="H2408" s="34" t="str">
        <f>IFERROR(INDEX('Price Data'!K:K,MATCH(TEXT(A2408,"YYYY-MM-DD"),'Price Data'!J:J,0)),"")</f>
        <v/>
      </c>
      <c r="I2408" s="10" t="str" cm="1">
        <f t="array" ref="I2408">IFERROR(IF(ISNUMBER(H2408),(H2408-INDEX('Price Data'!K:K,MATCH(TEXT(A2408,"YYYY-MM-DD"),'Price Data'!J:J,0)+1))/INDEX('Price Data'!K:K,MATCH(TEXT(A2408,"YYYY-MM-DD"),'Price Data'!J:J,0)+1),""),"")</f>
        <v/>
      </c>
      <c r="J2408" s="34" t="str">
        <f>IFERROR(INDEX('Price Data'!N:N,MATCH(TEXT(A2408,"YYYY-MM-DD"),'Price Data'!M:M,0)),"")</f>
        <v/>
      </c>
      <c r="K2408" s="10" t="str" cm="1">
        <f t="array" ref="K2408">IFERROR(IF(ISNUMBER(J2408),(J2408-INDEX('Price Data'!N:N,MATCH(TEXT(A2408,"YYYY-MM-DD"),'Price Data'!M:M,0)+1))/INDEX('Price Data'!N:N,MATCH(TEXT(A2408,"YYYY-MM-DD"),'Price Data'!M:M,0)+1),""),"")</f>
        <v/>
      </c>
      <c r="L2408" s="34" t="str">
        <f>IFERROR(INDEX('Price Data'!Q:Q,MATCH(TEXT(A2408,"YYYY-MM-DD"),'Price Data'!P:P,0)),"")</f>
        <v/>
      </c>
      <c r="M2408" s="10" t="str" cm="1">
        <f t="array" ref="M2408">IFERROR(IF(ISNUMBER(L2408),(L2408-INDEX('Price Data'!Q:Q,MATCH(TEXT(A2408,"YYYY-MM-DD"),'Price Data'!P:P,0)+1))/INDEX('Price Data'!Q:Q,MATCH(TEXT(A2408,"YYYY-MM-DD"),'Price Data'!P:P,0)+1),""),"")</f>
        <v/>
      </c>
      <c r="N2408" s="34" t="str">
        <f>IFERROR(INDEX('Price Data'!T:T,MATCH(TEXT(A2408,"YYYY-MM-DD"),'Price Data'!S:S,0)),"")</f>
        <v/>
      </c>
      <c r="O2408" s="10" t="str" cm="1">
        <f t="array" ref="O2408">IFERROR(IF(ISNUMBER(N2408),(N2408-INDEX('Price Data'!T:T,MATCH(TEXT(A2408,"YYYY-MM-DD"),'Price Data'!S:S,0)+1))/INDEX('Price Data'!T:T,MATCH(TEXT(A2408,"YYYY-MM-DD"),'Price Data'!S:S,0)+1),""),"")</f>
        <v/>
      </c>
    </row>
    <row r="2409" spans="1:15" x14ac:dyDescent="0.3">
      <c r="A2409" s="8">
        <v>44228</v>
      </c>
      <c r="B2409" s="34">
        <f>IFERROR(INDEX('Price Data'!B:B,MATCH(TEXT(A2409,"YYYY-MM-DD"),'Price Data'!A:A,0)),"")</f>
        <v>21826</v>
      </c>
      <c r="C2409" s="10" cm="1">
        <f t="array" ref="C2409">IFERROR(IF(ISNUMBER(B2409),(B2409-INDEX('Price Data'!B:B,MATCH(TEXT(A2409,"YYYY-MM-DD"),'Price Data'!A:A,0)+1))/INDEX('Price Data'!B:B,MATCH(TEXT(A2409,"YYYY-MM-DD"),'Price Data'!A:A,0)+1),""),"")</f>
        <v>1.1727622491076809E-2</v>
      </c>
      <c r="D2409" s="34">
        <f>IFERROR(INDEX('Price Data'!E:E,MATCH(TEXT(A2409,"YYYY-MM-DD"),'Price Data'!D:D,0)),"")</f>
        <v>7.67</v>
      </c>
      <c r="E2409" s="10" cm="1">
        <f t="array" ref="E2409">IFERROR(IF(ISNUMBER(D2409),(D2409-INDEX('Price Data'!E:E,MATCH(TEXT(A2409,"YYYY-MM-DD"),'Price Data'!D:D,0)+1))/INDEX('Price Data'!E:E,MATCH(TEXT(A2409,"YYYY-MM-DD"),'Price Data'!D:D,0)+1),""),"")</f>
        <v>1.4550264550264593E-2</v>
      </c>
      <c r="F2409" s="34">
        <f>IFERROR(INDEX('Price Data'!H:H,MATCH(TEXT(A2409,"YYYY-MM-DD"),'Price Data'!G:G,0)),"")</f>
        <v>104.5</v>
      </c>
      <c r="G2409" s="10" cm="1">
        <f t="array" ref="G2409">IFERROR(IF(ISNUMBER(F2409),(F2409-INDEX('Price Data'!H:H,MATCH(TEXT(A2409,"YYYY-MM-DD"),'Price Data'!G:G,0)+1))/INDEX('Price Data'!H:H,MATCH(TEXT(A2409,"YYYY-MM-DD"),'Price Data'!G:G,0)+1),""),"")</f>
        <v>1.2596928660763467E-2</v>
      </c>
      <c r="H2409" s="34">
        <f>IFERROR(INDEX('Price Data'!K:K,MATCH(TEXT(A2409,"YYYY-MM-DD"),'Price Data'!J:J,0)),"")</f>
        <v>1.82</v>
      </c>
      <c r="I2409" s="10" cm="1">
        <f t="array" ref="I2409">IFERROR(IF(ISNUMBER(H2409),(H2409-INDEX('Price Data'!K:K,MATCH(TEXT(A2409,"YYYY-MM-DD"),'Price Data'!J:J,0)+1))/INDEX('Price Data'!K:K,MATCH(TEXT(A2409,"YYYY-MM-DD"),'Price Data'!J:J,0)+1),""),"")</f>
        <v>5.5248618784530436E-3</v>
      </c>
      <c r="J2409" s="34">
        <f>IFERROR(INDEX('Price Data'!N:N,MATCH(TEXT(A2409,"YYYY-MM-DD"),'Price Data'!M:M,0)),"")</f>
        <v>1.53</v>
      </c>
      <c r="K2409" s="10" cm="1">
        <f t="array" ref="K2409">IFERROR(IF(ISNUMBER(J2409),(J2409-INDEX('Price Data'!N:N,MATCH(TEXT(A2409,"YYYY-MM-DD"),'Price Data'!M:M,0)+1))/INDEX('Price Data'!N:N,MATCH(TEXT(A2409,"YYYY-MM-DD"),'Price Data'!M:M,0)+1),""),"")</f>
        <v>6.5789473684210583E-3</v>
      </c>
      <c r="L2409" s="34">
        <f>IFERROR(INDEX('Price Data'!Q:Q,MATCH(TEXT(A2409,"YYYY-MM-DD"),'Price Data'!P:P,0)),"")</f>
        <v>1.82</v>
      </c>
      <c r="M2409" s="10" cm="1">
        <f t="array" ref="M2409">IFERROR(IF(ISNUMBER(L2409),(L2409-INDEX('Price Data'!Q:Q,MATCH(TEXT(A2409,"YYYY-MM-DD"),'Price Data'!P:P,0)+1))/INDEX('Price Data'!Q:Q,MATCH(TEXT(A2409,"YYYY-MM-DD"),'Price Data'!P:P,0)+1),""),"")</f>
        <v>5.5248618784530436E-3</v>
      </c>
      <c r="N2409" s="34">
        <f>IFERROR(INDEX('Price Data'!T:T,MATCH(TEXT(A2409,"YYYY-MM-DD"),'Price Data'!S:S,0)),"")</f>
        <v>2.09</v>
      </c>
      <c r="O2409" s="10" cm="1">
        <f t="array" ref="O2409">IFERROR(IF(ISNUMBER(N2409),(N2409-INDEX('Price Data'!T:T,MATCH(TEXT(A2409,"YYYY-MM-DD"),'Price Data'!S:S,0)+1))/INDEX('Price Data'!T:T,MATCH(TEXT(A2409,"YYYY-MM-DD"),'Price Data'!S:S,0)+1),""),"")</f>
        <v>2.9556650246305449E-2</v>
      </c>
    </row>
    <row r="2410" spans="1:15" x14ac:dyDescent="0.3">
      <c r="A2410" s="8">
        <v>44229</v>
      </c>
      <c r="B2410" s="34">
        <f>IFERROR(INDEX('Price Data'!B:B,MATCH(TEXT(A2410,"YYYY-MM-DD"),'Price Data'!A:A,0)),"")</f>
        <v>22067</v>
      </c>
      <c r="C2410" s="10" cm="1">
        <f t="array" ref="C2410">IFERROR(IF(ISNUMBER(B2410),(B2410-INDEX('Price Data'!B:B,MATCH(TEXT(A2410,"YYYY-MM-DD"),'Price Data'!A:A,0)+1))/INDEX('Price Data'!B:B,MATCH(TEXT(A2410,"YYYY-MM-DD"),'Price Data'!A:A,0)+1),""),"")</f>
        <v>1.1041876660863191E-2</v>
      </c>
      <c r="D2410" s="34">
        <f>IFERROR(INDEX('Price Data'!E:E,MATCH(TEXT(A2410,"YYYY-MM-DD"),'Price Data'!D:D,0)),"")</f>
        <v>7.74</v>
      </c>
      <c r="E2410" s="10" cm="1">
        <f t="array" ref="E2410">IFERROR(IF(ISNUMBER(D2410),(D2410-INDEX('Price Data'!E:E,MATCH(TEXT(A2410,"YYYY-MM-DD"),'Price Data'!D:D,0)+1))/INDEX('Price Data'!E:E,MATCH(TEXT(A2410,"YYYY-MM-DD"),'Price Data'!D:D,0)+1),""),"")</f>
        <v>9.1264667535854351E-3</v>
      </c>
      <c r="F2410" s="34">
        <f>IFERROR(INDEX('Price Data'!H:H,MATCH(TEXT(A2410,"YYYY-MM-DD"),'Price Data'!G:G,0)),"")</f>
        <v>106.300003</v>
      </c>
      <c r="G2410" s="10" cm="1">
        <f t="array" ref="G2410">IFERROR(IF(ISNUMBER(F2410),(F2410-INDEX('Price Data'!H:H,MATCH(TEXT(A2410,"YYYY-MM-DD"),'Price Data'!G:G,0)+1))/INDEX('Price Data'!H:H,MATCH(TEXT(A2410,"YYYY-MM-DD"),'Price Data'!G:G,0)+1),""),"")</f>
        <v>1.7224909090909128E-2</v>
      </c>
      <c r="H2410" s="34">
        <f>IFERROR(INDEX('Price Data'!K:K,MATCH(TEXT(A2410,"YYYY-MM-DD"),'Price Data'!J:J,0)),"")</f>
        <v>1.87</v>
      </c>
      <c r="I2410" s="10" cm="1">
        <f t="array" ref="I2410">IFERROR(IF(ISNUMBER(H2410),(H2410-INDEX('Price Data'!K:K,MATCH(TEXT(A2410,"YYYY-MM-DD"),'Price Data'!J:J,0)+1))/INDEX('Price Data'!K:K,MATCH(TEXT(A2410,"YYYY-MM-DD"),'Price Data'!J:J,0)+1),""),"")</f>
        <v>2.7472527472527496E-2</v>
      </c>
      <c r="J2410" s="34">
        <f>IFERROR(INDEX('Price Data'!N:N,MATCH(TEXT(A2410,"YYYY-MM-DD"),'Price Data'!M:M,0)),"")</f>
        <v>1.54</v>
      </c>
      <c r="K2410" s="10" cm="1">
        <f t="array" ref="K2410">IFERROR(IF(ISNUMBER(J2410),(J2410-INDEX('Price Data'!N:N,MATCH(TEXT(A2410,"YYYY-MM-DD"),'Price Data'!M:M,0)+1))/INDEX('Price Data'!N:N,MATCH(TEXT(A2410,"YYYY-MM-DD"),'Price Data'!M:M,0)+1),""),"")</f>
        <v>6.5359477124183061E-3</v>
      </c>
      <c r="L2410" s="34">
        <f>IFERROR(INDEX('Price Data'!Q:Q,MATCH(TEXT(A2410,"YYYY-MM-DD"),'Price Data'!P:P,0)),"")</f>
        <v>1.86</v>
      </c>
      <c r="M2410" s="10" cm="1">
        <f t="array" ref="M2410">IFERROR(IF(ISNUMBER(L2410),(L2410-INDEX('Price Data'!Q:Q,MATCH(TEXT(A2410,"YYYY-MM-DD"),'Price Data'!P:P,0)+1))/INDEX('Price Data'!Q:Q,MATCH(TEXT(A2410,"YYYY-MM-DD"),'Price Data'!P:P,0)+1),""),"")</f>
        <v>2.1978021978021997E-2</v>
      </c>
      <c r="N2410" s="34">
        <f>IFERROR(INDEX('Price Data'!T:T,MATCH(TEXT(A2410,"YYYY-MM-DD"),'Price Data'!S:S,0)),"")</f>
        <v>2.11</v>
      </c>
      <c r="O2410" s="10" cm="1">
        <f t="array" ref="O2410">IFERROR(IF(ISNUMBER(N2410),(N2410-INDEX('Price Data'!T:T,MATCH(TEXT(A2410,"YYYY-MM-DD"),'Price Data'!S:S,0)+1))/INDEX('Price Data'!T:T,MATCH(TEXT(A2410,"YYYY-MM-DD"),'Price Data'!S:S,0)+1),""),"")</f>
        <v>9.5693779904306303E-3</v>
      </c>
    </row>
    <row r="2411" spans="1:15" x14ac:dyDescent="0.3">
      <c r="A2411" s="8">
        <v>44230</v>
      </c>
      <c r="B2411" s="34">
        <f>IFERROR(INDEX('Price Data'!B:B,MATCH(TEXT(A2411,"YYYY-MM-DD"),'Price Data'!A:A,0)),"")</f>
        <v>22528</v>
      </c>
      <c r="C2411" s="10" cm="1">
        <f t="array" ref="C2411">IFERROR(IF(ISNUMBER(B2411),(B2411-INDEX('Price Data'!B:B,MATCH(TEXT(A2411,"YYYY-MM-DD"),'Price Data'!A:A,0)+1))/INDEX('Price Data'!B:B,MATCH(TEXT(A2411,"YYYY-MM-DD"),'Price Data'!A:A,0)+1),""),"")</f>
        <v>2.0890923097838403E-2</v>
      </c>
      <c r="D2411" s="34">
        <f>IFERROR(INDEX('Price Data'!E:E,MATCH(TEXT(A2411,"YYYY-MM-DD"),'Price Data'!D:D,0)),"")</f>
        <v>8.07</v>
      </c>
      <c r="E2411" s="10" cm="1">
        <f t="array" ref="E2411">IFERROR(IF(ISNUMBER(D2411),(D2411-INDEX('Price Data'!E:E,MATCH(TEXT(A2411,"YYYY-MM-DD"),'Price Data'!D:D,0)+1))/INDEX('Price Data'!E:E,MATCH(TEXT(A2411,"YYYY-MM-DD"),'Price Data'!D:D,0)+1),""),"")</f>
        <v>4.2635658914728689E-2</v>
      </c>
      <c r="F2411" s="34">
        <f>IFERROR(INDEX('Price Data'!H:H,MATCH(TEXT(A2411,"YYYY-MM-DD"),'Price Data'!G:G,0)),"")</f>
        <v>108.5</v>
      </c>
      <c r="G2411" s="10" cm="1">
        <f t="array" ref="G2411">IFERROR(IF(ISNUMBER(F2411),(F2411-INDEX('Price Data'!H:H,MATCH(TEXT(A2411,"YYYY-MM-DD"),'Price Data'!G:G,0)+1))/INDEX('Price Data'!H:H,MATCH(TEXT(A2411,"YYYY-MM-DD"),'Price Data'!G:G,0)+1),""),"")</f>
        <v>2.0696114185434183E-2</v>
      </c>
      <c r="H2411" s="34">
        <f>IFERROR(INDEX('Price Data'!K:K,MATCH(TEXT(A2411,"YYYY-MM-DD"),'Price Data'!J:J,0)),"")</f>
        <v>1.95</v>
      </c>
      <c r="I2411" s="10" cm="1">
        <f t="array" ref="I2411">IFERROR(IF(ISNUMBER(H2411),(H2411-INDEX('Price Data'!K:K,MATCH(TEXT(A2411,"YYYY-MM-DD"),'Price Data'!J:J,0)+1))/INDEX('Price Data'!K:K,MATCH(TEXT(A2411,"YYYY-MM-DD"),'Price Data'!J:J,0)+1),""),"")</f>
        <v>4.2780748663101519E-2</v>
      </c>
      <c r="J2411" s="34">
        <f>IFERROR(INDEX('Price Data'!N:N,MATCH(TEXT(A2411,"YYYY-MM-DD"),'Price Data'!M:M,0)),"")</f>
        <v>1.63</v>
      </c>
      <c r="K2411" s="10" cm="1">
        <f t="array" ref="K2411">IFERROR(IF(ISNUMBER(J2411),(J2411-INDEX('Price Data'!N:N,MATCH(TEXT(A2411,"YYYY-MM-DD"),'Price Data'!M:M,0)+1))/INDEX('Price Data'!N:N,MATCH(TEXT(A2411,"YYYY-MM-DD"),'Price Data'!M:M,0)+1),""),"")</f>
        <v>5.844155844155835E-2</v>
      </c>
      <c r="L2411" s="34">
        <f>IFERROR(INDEX('Price Data'!Q:Q,MATCH(TEXT(A2411,"YYYY-MM-DD"),'Price Data'!P:P,0)),"")</f>
        <v>1.93</v>
      </c>
      <c r="M2411" s="10" cm="1">
        <f t="array" ref="M2411">IFERROR(IF(ISNUMBER(L2411),(L2411-INDEX('Price Data'!Q:Q,MATCH(TEXT(A2411,"YYYY-MM-DD"),'Price Data'!P:P,0)+1))/INDEX('Price Data'!Q:Q,MATCH(TEXT(A2411,"YYYY-MM-DD"),'Price Data'!P:P,0)+1),""),"")</f>
        <v>3.7634408602150449E-2</v>
      </c>
      <c r="N2411" s="34">
        <f>IFERROR(INDEX('Price Data'!T:T,MATCH(TEXT(A2411,"YYYY-MM-DD"),'Price Data'!S:S,0)),"")</f>
        <v>2.15</v>
      </c>
      <c r="O2411" s="10" cm="1">
        <f t="array" ref="O2411">IFERROR(IF(ISNUMBER(N2411),(N2411-INDEX('Price Data'!T:T,MATCH(TEXT(A2411,"YYYY-MM-DD"),'Price Data'!S:S,0)+1))/INDEX('Price Data'!T:T,MATCH(TEXT(A2411,"YYYY-MM-DD"),'Price Data'!S:S,0)+1),""),"")</f>
        <v>1.8957345971564E-2</v>
      </c>
    </row>
    <row r="2412" spans="1:15" x14ac:dyDescent="0.3">
      <c r="A2412" s="8">
        <v>44231</v>
      </c>
      <c r="B2412" s="34">
        <f>IFERROR(INDEX('Price Data'!B:B,MATCH(TEXT(A2412,"YYYY-MM-DD"),'Price Data'!A:A,0)),"")</f>
        <v>22901</v>
      </c>
      <c r="C2412" s="10" cm="1">
        <f t="array" ref="C2412">IFERROR(IF(ISNUMBER(B2412),(B2412-INDEX('Price Data'!B:B,MATCH(TEXT(A2412,"YYYY-MM-DD"),'Price Data'!A:A,0)+1))/INDEX('Price Data'!B:B,MATCH(TEXT(A2412,"YYYY-MM-DD"),'Price Data'!A:A,0)+1),""),"")</f>
        <v>1.6557173295454544E-2</v>
      </c>
      <c r="D2412" s="34">
        <f>IFERROR(INDEX('Price Data'!E:E,MATCH(TEXT(A2412,"YYYY-MM-DD"),'Price Data'!D:D,0)),"")</f>
        <v>8.2799999999999994</v>
      </c>
      <c r="E2412" s="10" cm="1">
        <f t="array" ref="E2412">IFERROR(IF(ISNUMBER(D2412),(D2412-INDEX('Price Data'!E:E,MATCH(TEXT(A2412,"YYYY-MM-DD"),'Price Data'!D:D,0)+1))/INDEX('Price Data'!E:E,MATCH(TEXT(A2412,"YYYY-MM-DD"),'Price Data'!D:D,0)+1),""),"")</f>
        <v>2.6022304832713641E-2</v>
      </c>
      <c r="F2412" s="34">
        <f>IFERROR(INDEX('Price Data'!H:H,MATCH(TEXT(A2412,"YYYY-MM-DD"),'Price Data'!G:G,0)),"")</f>
        <v>108.099998</v>
      </c>
      <c r="G2412" s="10" cm="1">
        <f t="array" ref="G2412">IFERROR(IF(ISNUMBER(F2412),(F2412-INDEX('Price Data'!H:H,MATCH(TEXT(A2412,"YYYY-MM-DD"),'Price Data'!G:G,0)+1))/INDEX('Price Data'!H:H,MATCH(TEXT(A2412,"YYYY-MM-DD"),'Price Data'!G:G,0)+1),""),"")</f>
        <v>-3.6866543778801904E-3</v>
      </c>
      <c r="H2412" s="34">
        <f>IFERROR(INDEX('Price Data'!K:K,MATCH(TEXT(A2412,"YYYY-MM-DD"),'Price Data'!J:J,0)),"")</f>
        <v>2.0099999999999998</v>
      </c>
      <c r="I2412" s="10" cm="1">
        <f t="array" ref="I2412">IFERROR(IF(ISNUMBER(H2412),(H2412-INDEX('Price Data'!K:K,MATCH(TEXT(A2412,"YYYY-MM-DD"),'Price Data'!J:J,0)+1))/INDEX('Price Data'!K:K,MATCH(TEXT(A2412,"YYYY-MM-DD"),'Price Data'!J:J,0)+1),""),"")</f>
        <v>3.0769230769230684E-2</v>
      </c>
      <c r="J2412" s="34">
        <f>IFERROR(INDEX('Price Data'!N:N,MATCH(TEXT(A2412,"YYYY-MM-DD"),'Price Data'!M:M,0)),"")</f>
        <v>1.7</v>
      </c>
      <c r="K2412" s="10" cm="1">
        <f t="array" ref="K2412">IFERROR(IF(ISNUMBER(J2412),(J2412-INDEX('Price Data'!N:N,MATCH(TEXT(A2412,"YYYY-MM-DD"),'Price Data'!M:M,0)+1))/INDEX('Price Data'!N:N,MATCH(TEXT(A2412,"YYYY-MM-DD"),'Price Data'!M:M,0)+1),""),"")</f>
        <v>4.2944785276073663E-2</v>
      </c>
      <c r="L2412" s="34">
        <f>IFERROR(INDEX('Price Data'!Q:Q,MATCH(TEXT(A2412,"YYYY-MM-DD"),'Price Data'!P:P,0)),"")</f>
        <v>2.0099999999999998</v>
      </c>
      <c r="M2412" s="10" cm="1">
        <f t="array" ref="M2412">IFERROR(IF(ISNUMBER(L2412),(L2412-INDEX('Price Data'!Q:Q,MATCH(TEXT(A2412,"YYYY-MM-DD"),'Price Data'!P:P,0)+1))/INDEX('Price Data'!Q:Q,MATCH(TEXT(A2412,"YYYY-MM-DD"),'Price Data'!P:P,0)+1),""),"")</f>
        <v>4.1450777202072464E-2</v>
      </c>
      <c r="N2412" s="34">
        <f>IFERROR(INDEX('Price Data'!T:T,MATCH(TEXT(A2412,"YYYY-MM-DD"),'Price Data'!S:S,0)),"")</f>
        <v>2.2400000000000002</v>
      </c>
      <c r="O2412" s="10" cm="1">
        <f t="array" ref="O2412">IFERROR(IF(ISNUMBER(N2412),(N2412-INDEX('Price Data'!T:T,MATCH(TEXT(A2412,"YYYY-MM-DD"),'Price Data'!S:S,0)+1))/INDEX('Price Data'!T:T,MATCH(TEXT(A2412,"YYYY-MM-DD"),'Price Data'!S:S,0)+1),""),"")</f>
        <v>4.1860465116279215E-2</v>
      </c>
    </row>
    <row r="2413" spans="1:15" x14ac:dyDescent="0.3">
      <c r="A2413" s="8">
        <v>44232</v>
      </c>
      <c r="B2413" s="34">
        <f>IFERROR(INDEX('Price Data'!B:B,MATCH(TEXT(A2413,"YYYY-MM-DD"),'Price Data'!A:A,0)),"")</f>
        <v>23083</v>
      </c>
      <c r="C2413" s="10" cm="1">
        <f t="array" ref="C2413">IFERROR(IF(ISNUMBER(B2413),(B2413-INDEX('Price Data'!B:B,MATCH(TEXT(A2413,"YYYY-MM-DD"),'Price Data'!A:A,0)+1))/INDEX('Price Data'!B:B,MATCH(TEXT(A2413,"YYYY-MM-DD"),'Price Data'!A:A,0)+1),""),"")</f>
        <v>7.9472512117374789E-3</v>
      </c>
      <c r="D2413" s="34">
        <f>IFERROR(INDEX('Price Data'!E:E,MATCH(TEXT(A2413,"YYYY-MM-DD"),'Price Data'!D:D,0)),"")</f>
        <v>8.4600000000000009</v>
      </c>
      <c r="E2413" s="10" cm="1">
        <f t="array" ref="E2413">IFERROR(IF(ISNUMBER(D2413),(D2413-INDEX('Price Data'!E:E,MATCH(TEXT(A2413,"YYYY-MM-DD"),'Price Data'!D:D,0)+1))/INDEX('Price Data'!E:E,MATCH(TEXT(A2413,"YYYY-MM-DD"),'Price Data'!D:D,0)+1),""),"")</f>
        <v>2.1739130434782792E-2</v>
      </c>
      <c r="F2413" s="34">
        <f>IFERROR(INDEX('Price Data'!H:H,MATCH(TEXT(A2413,"YYYY-MM-DD"),'Price Data'!G:G,0)),"")</f>
        <v>115.900002</v>
      </c>
      <c r="G2413" s="10" cm="1">
        <f t="array" ref="G2413">IFERROR(IF(ISNUMBER(F2413),(F2413-INDEX('Price Data'!H:H,MATCH(TEXT(A2413,"YYYY-MM-DD"),'Price Data'!G:G,0)+1))/INDEX('Price Data'!H:H,MATCH(TEXT(A2413,"YYYY-MM-DD"),'Price Data'!G:G,0)+1),""),"")</f>
        <v>7.2155449993625359E-2</v>
      </c>
      <c r="H2413" s="34">
        <f>IFERROR(INDEX('Price Data'!K:K,MATCH(TEXT(A2413,"YYYY-MM-DD"),'Price Data'!J:J,0)),"")</f>
        <v>2.06</v>
      </c>
      <c r="I2413" s="10" cm="1">
        <f t="array" ref="I2413">IFERROR(IF(ISNUMBER(H2413),(H2413-INDEX('Price Data'!K:K,MATCH(TEXT(A2413,"YYYY-MM-DD"),'Price Data'!J:J,0)+1))/INDEX('Price Data'!K:K,MATCH(TEXT(A2413,"YYYY-MM-DD"),'Price Data'!J:J,0)+1),""),"")</f>
        <v>2.48756218905474E-2</v>
      </c>
      <c r="J2413" s="34">
        <f>IFERROR(INDEX('Price Data'!N:N,MATCH(TEXT(A2413,"YYYY-MM-DD"),'Price Data'!M:M,0)),"")</f>
        <v>1.78</v>
      </c>
      <c r="K2413" s="10" cm="1">
        <f t="array" ref="K2413">IFERROR(IF(ISNUMBER(J2413),(J2413-INDEX('Price Data'!N:N,MATCH(TEXT(A2413,"YYYY-MM-DD"),'Price Data'!M:M,0)+1))/INDEX('Price Data'!N:N,MATCH(TEXT(A2413,"YYYY-MM-DD"),'Price Data'!M:M,0)+1),""),"")</f>
        <v>4.7058823529411806E-2</v>
      </c>
      <c r="L2413" s="34">
        <f>IFERROR(INDEX('Price Data'!Q:Q,MATCH(TEXT(A2413,"YYYY-MM-DD"),'Price Data'!P:P,0)),"")</f>
        <v>2.0299999999999998</v>
      </c>
      <c r="M2413" s="10" cm="1">
        <f t="array" ref="M2413">IFERROR(IF(ISNUMBER(L2413),(L2413-INDEX('Price Data'!Q:Q,MATCH(TEXT(A2413,"YYYY-MM-DD"),'Price Data'!P:P,0)+1))/INDEX('Price Data'!Q:Q,MATCH(TEXT(A2413,"YYYY-MM-DD"),'Price Data'!P:P,0)+1),""),"")</f>
        <v>9.9502487562189157E-3</v>
      </c>
      <c r="N2413" s="34">
        <f>IFERROR(INDEX('Price Data'!T:T,MATCH(TEXT(A2413,"YYYY-MM-DD"),'Price Data'!S:S,0)),"")</f>
        <v>2.31</v>
      </c>
      <c r="O2413" s="10" cm="1">
        <f t="array" ref="O2413">IFERROR(IF(ISNUMBER(N2413),(N2413-INDEX('Price Data'!T:T,MATCH(TEXT(A2413,"YYYY-MM-DD"),'Price Data'!S:S,0)+1))/INDEX('Price Data'!T:T,MATCH(TEXT(A2413,"YYYY-MM-DD"),'Price Data'!S:S,0)+1),""),"")</f>
        <v>3.1249999999999927E-2</v>
      </c>
    </row>
    <row r="2414" spans="1:15" x14ac:dyDescent="0.3">
      <c r="A2414" s="8">
        <v>44233</v>
      </c>
      <c r="B2414" s="34" t="str">
        <f>IFERROR(INDEX('Price Data'!B:B,MATCH(TEXT(A2414,"YYYY-MM-DD"),'Price Data'!A:A,0)),"")</f>
        <v/>
      </c>
      <c r="C2414" s="10" t="str" cm="1">
        <f t="array" ref="C2414">IFERROR(IF(ISNUMBER(B2414),(B2414-INDEX('Price Data'!B:B,MATCH(TEXT(A2414,"YYYY-MM-DD"),'Price Data'!A:A,0)+1))/INDEX('Price Data'!B:B,MATCH(TEXT(A2414,"YYYY-MM-DD"),'Price Data'!A:A,0)+1),""),"")</f>
        <v/>
      </c>
      <c r="D2414" s="34" t="str">
        <f>IFERROR(INDEX('Price Data'!E:E,MATCH(TEXT(A2414,"YYYY-MM-DD"),'Price Data'!D:D,0)),"")</f>
        <v/>
      </c>
      <c r="E2414" s="10" t="str" cm="1">
        <f t="array" ref="E2414">IFERROR(IF(ISNUMBER(D2414),(D2414-INDEX('Price Data'!E:E,MATCH(TEXT(A2414,"YYYY-MM-DD"),'Price Data'!D:D,0)+1))/INDEX('Price Data'!E:E,MATCH(TEXT(A2414,"YYYY-MM-DD"),'Price Data'!D:D,0)+1),""),"")</f>
        <v/>
      </c>
      <c r="F2414" s="34" t="str">
        <f>IFERROR(INDEX('Price Data'!H:H,MATCH(TEXT(A2414,"YYYY-MM-DD"),'Price Data'!G:G,0)),"")</f>
        <v/>
      </c>
      <c r="G2414" s="10" t="str" cm="1">
        <f t="array" ref="G2414">IFERROR(IF(ISNUMBER(F2414),(F2414-INDEX('Price Data'!H:H,MATCH(TEXT(A2414,"YYYY-MM-DD"),'Price Data'!G:G,0)+1))/INDEX('Price Data'!H:H,MATCH(TEXT(A2414,"YYYY-MM-DD"),'Price Data'!G:G,0)+1),""),"")</f>
        <v/>
      </c>
      <c r="H2414" s="34" t="str">
        <f>IFERROR(INDEX('Price Data'!K:K,MATCH(TEXT(A2414,"YYYY-MM-DD"),'Price Data'!J:J,0)),"")</f>
        <v/>
      </c>
      <c r="I2414" s="10" t="str" cm="1">
        <f t="array" ref="I2414">IFERROR(IF(ISNUMBER(H2414),(H2414-INDEX('Price Data'!K:K,MATCH(TEXT(A2414,"YYYY-MM-DD"),'Price Data'!J:J,0)+1))/INDEX('Price Data'!K:K,MATCH(TEXT(A2414,"YYYY-MM-DD"),'Price Data'!J:J,0)+1),""),"")</f>
        <v/>
      </c>
      <c r="J2414" s="34" t="str">
        <f>IFERROR(INDEX('Price Data'!N:N,MATCH(TEXT(A2414,"YYYY-MM-DD"),'Price Data'!M:M,0)),"")</f>
        <v/>
      </c>
      <c r="K2414" s="10" t="str" cm="1">
        <f t="array" ref="K2414">IFERROR(IF(ISNUMBER(J2414),(J2414-INDEX('Price Data'!N:N,MATCH(TEXT(A2414,"YYYY-MM-DD"),'Price Data'!M:M,0)+1))/INDEX('Price Data'!N:N,MATCH(TEXT(A2414,"YYYY-MM-DD"),'Price Data'!M:M,0)+1),""),"")</f>
        <v/>
      </c>
      <c r="L2414" s="34" t="str">
        <f>IFERROR(INDEX('Price Data'!Q:Q,MATCH(TEXT(A2414,"YYYY-MM-DD"),'Price Data'!P:P,0)),"")</f>
        <v/>
      </c>
      <c r="M2414" s="10" t="str" cm="1">
        <f t="array" ref="M2414">IFERROR(IF(ISNUMBER(L2414),(L2414-INDEX('Price Data'!Q:Q,MATCH(TEXT(A2414,"YYYY-MM-DD"),'Price Data'!P:P,0)+1))/INDEX('Price Data'!Q:Q,MATCH(TEXT(A2414,"YYYY-MM-DD"),'Price Data'!P:P,0)+1),""),"")</f>
        <v/>
      </c>
      <c r="N2414" s="34" t="str">
        <f>IFERROR(INDEX('Price Data'!T:T,MATCH(TEXT(A2414,"YYYY-MM-DD"),'Price Data'!S:S,0)),"")</f>
        <v/>
      </c>
      <c r="O2414" s="10" t="str" cm="1">
        <f t="array" ref="O2414">IFERROR(IF(ISNUMBER(N2414),(N2414-INDEX('Price Data'!T:T,MATCH(TEXT(A2414,"YYYY-MM-DD"),'Price Data'!S:S,0)+1))/INDEX('Price Data'!T:T,MATCH(TEXT(A2414,"YYYY-MM-DD"),'Price Data'!S:S,0)+1),""),"")</f>
        <v/>
      </c>
    </row>
    <row r="2415" spans="1:15" x14ac:dyDescent="0.3">
      <c r="A2415" s="8">
        <v>44234</v>
      </c>
      <c r="B2415" s="34" t="str">
        <f>IFERROR(INDEX('Price Data'!B:B,MATCH(TEXT(A2415,"YYYY-MM-DD"),'Price Data'!A:A,0)),"")</f>
        <v/>
      </c>
      <c r="C2415" s="10" t="str" cm="1">
        <f t="array" ref="C2415">IFERROR(IF(ISNUMBER(B2415),(B2415-INDEX('Price Data'!B:B,MATCH(TEXT(A2415,"YYYY-MM-DD"),'Price Data'!A:A,0)+1))/INDEX('Price Data'!B:B,MATCH(TEXT(A2415,"YYYY-MM-DD"),'Price Data'!A:A,0)+1),""),"")</f>
        <v/>
      </c>
      <c r="D2415" s="34" t="str">
        <f>IFERROR(INDEX('Price Data'!E:E,MATCH(TEXT(A2415,"YYYY-MM-DD"),'Price Data'!D:D,0)),"")</f>
        <v/>
      </c>
      <c r="E2415" s="10" t="str" cm="1">
        <f t="array" ref="E2415">IFERROR(IF(ISNUMBER(D2415),(D2415-INDEX('Price Data'!E:E,MATCH(TEXT(A2415,"YYYY-MM-DD"),'Price Data'!D:D,0)+1))/INDEX('Price Data'!E:E,MATCH(TEXT(A2415,"YYYY-MM-DD"),'Price Data'!D:D,0)+1),""),"")</f>
        <v/>
      </c>
      <c r="F2415" s="34" t="str">
        <f>IFERROR(INDEX('Price Data'!H:H,MATCH(TEXT(A2415,"YYYY-MM-DD"),'Price Data'!G:G,0)),"")</f>
        <v/>
      </c>
      <c r="G2415" s="10" t="str" cm="1">
        <f t="array" ref="G2415">IFERROR(IF(ISNUMBER(F2415),(F2415-INDEX('Price Data'!H:H,MATCH(TEXT(A2415,"YYYY-MM-DD"),'Price Data'!G:G,0)+1))/INDEX('Price Data'!H:H,MATCH(TEXT(A2415,"YYYY-MM-DD"),'Price Data'!G:G,0)+1),""),"")</f>
        <v/>
      </c>
      <c r="H2415" s="34" t="str">
        <f>IFERROR(INDEX('Price Data'!K:K,MATCH(TEXT(A2415,"YYYY-MM-DD"),'Price Data'!J:J,0)),"")</f>
        <v/>
      </c>
      <c r="I2415" s="10" t="str" cm="1">
        <f t="array" ref="I2415">IFERROR(IF(ISNUMBER(H2415),(H2415-INDEX('Price Data'!K:K,MATCH(TEXT(A2415,"YYYY-MM-DD"),'Price Data'!J:J,0)+1))/INDEX('Price Data'!K:K,MATCH(TEXT(A2415,"YYYY-MM-DD"),'Price Data'!J:J,0)+1),""),"")</f>
        <v/>
      </c>
      <c r="J2415" s="34" t="str">
        <f>IFERROR(INDEX('Price Data'!N:N,MATCH(TEXT(A2415,"YYYY-MM-DD"),'Price Data'!M:M,0)),"")</f>
        <v/>
      </c>
      <c r="K2415" s="10" t="str" cm="1">
        <f t="array" ref="K2415">IFERROR(IF(ISNUMBER(J2415),(J2415-INDEX('Price Data'!N:N,MATCH(TEXT(A2415,"YYYY-MM-DD"),'Price Data'!M:M,0)+1))/INDEX('Price Data'!N:N,MATCH(TEXT(A2415,"YYYY-MM-DD"),'Price Data'!M:M,0)+1),""),"")</f>
        <v/>
      </c>
      <c r="L2415" s="34" t="str">
        <f>IFERROR(INDEX('Price Data'!Q:Q,MATCH(TEXT(A2415,"YYYY-MM-DD"),'Price Data'!P:P,0)),"")</f>
        <v/>
      </c>
      <c r="M2415" s="10" t="str" cm="1">
        <f t="array" ref="M2415">IFERROR(IF(ISNUMBER(L2415),(L2415-INDEX('Price Data'!Q:Q,MATCH(TEXT(A2415,"YYYY-MM-DD"),'Price Data'!P:P,0)+1))/INDEX('Price Data'!Q:Q,MATCH(TEXT(A2415,"YYYY-MM-DD"),'Price Data'!P:P,0)+1),""),"")</f>
        <v/>
      </c>
      <c r="N2415" s="34" t="str">
        <f>IFERROR(INDEX('Price Data'!T:T,MATCH(TEXT(A2415,"YYYY-MM-DD"),'Price Data'!S:S,0)),"")</f>
        <v/>
      </c>
      <c r="O2415" s="10" t="str" cm="1">
        <f t="array" ref="O2415">IFERROR(IF(ISNUMBER(N2415),(N2415-INDEX('Price Data'!T:T,MATCH(TEXT(A2415,"YYYY-MM-DD"),'Price Data'!S:S,0)+1))/INDEX('Price Data'!T:T,MATCH(TEXT(A2415,"YYYY-MM-DD"),'Price Data'!S:S,0)+1),""),"")</f>
        <v/>
      </c>
    </row>
    <row r="2416" spans="1:15" x14ac:dyDescent="0.3">
      <c r="A2416" s="8">
        <v>44235</v>
      </c>
      <c r="B2416" s="34">
        <f>IFERROR(INDEX('Price Data'!B:B,MATCH(TEXT(A2416,"YYYY-MM-DD"),'Price Data'!A:A,0)),"")</f>
        <v>23426</v>
      </c>
      <c r="C2416" s="10" cm="1">
        <f t="array" ref="C2416">IFERROR(IF(ISNUMBER(B2416),(B2416-INDEX('Price Data'!B:B,MATCH(TEXT(A2416,"YYYY-MM-DD"),'Price Data'!A:A,0)+1))/INDEX('Price Data'!B:B,MATCH(TEXT(A2416,"YYYY-MM-DD"),'Price Data'!A:A,0)+1),""),"")</f>
        <v>1.4859420352640471E-2</v>
      </c>
      <c r="D2416" s="34">
        <f>IFERROR(INDEX('Price Data'!E:E,MATCH(TEXT(A2416,"YYYY-MM-DD"),'Price Data'!D:D,0)),"")</f>
        <v>8.68</v>
      </c>
      <c r="E2416" s="10" cm="1">
        <f t="array" ref="E2416">IFERROR(IF(ISNUMBER(D2416),(D2416-INDEX('Price Data'!E:E,MATCH(TEXT(A2416,"YYYY-MM-DD"),'Price Data'!D:D,0)+1))/INDEX('Price Data'!E:E,MATCH(TEXT(A2416,"YYYY-MM-DD"),'Price Data'!D:D,0)+1),""),"")</f>
        <v>2.6004728132387571E-2</v>
      </c>
      <c r="F2416" s="34">
        <f>IFERROR(INDEX('Price Data'!H:H,MATCH(TEXT(A2416,"YYYY-MM-DD"),'Price Data'!G:G,0)),"")</f>
        <v>138</v>
      </c>
      <c r="G2416" s="10" cm="1">
        <f t="array" ref="G2416">IFERROR(IF(ISNUMBER(F2416),(F2416-INDEX('Price Data'!H:H,MATCH(TEXT(A2416,"YYYY-MM-DD"),'Price Data'!G:G,0)+1))/INDEX('Price Data'!H:H,MATCH(TEXT(A2416,"YYYY-MM-DD"),'Price Data'!G:G,0)+1),""),"")</f>
        <v>0.19068160154130109</v>
      </c>
      <c r="H2416" s="34">
        <f>IFERROR(INDEX('Price Data'!K:K,MATCH(TEXT(A2416,"YYYY-MM-DD"),'Price Data'!J:J,0)),"")</f>
        <v>2.09</v>
      </c>
      <c r="I2416" s="10" cm="1">
        <f t="array" ref="I2416">IFERROR(IF(ISNUMBER(H2416),(H2416-INDEX('Price Data'!K:K,MATCH(TEXT(A2416,"YYYY-MM-DD"),'Price Data'!J:J,0)+1))/INDEX('Price Data'!K:K,MATCH(TEXT(A2416,"YYYY-MM-DD"),'Price Data'!J:J,0)+1),""),"")</f>
        <v>1.456310679611641E-2</v>
      </c>
      <c r="J2416" s="34">
        <f>IFERROR(INDEX('Price Data'!N:N,MATCH(TEXT(A2416,"YYYY-MM-DD"),'Price Data'!M:M,0)),"")</f>
        <v>1.91</v>
      </c>
      <c r="K2416" s="10" cm="1">
        <f t="array" ref="K2416">IFERROR(IF(ISNUMBER(J2416),(J2416-INDEX('Price Data'!N:N,MATCH(TEXT(A2416,"YYYY-MM-DD"),'Price Data'!M:M,0)+1))/INDEX('Price Data'!N:N,MATCH(TEXT(A2416,"YYYY-MM-DD"),'Price Data'!M:M,0)+1),""),"")</f>
        <v>7.3033707865168482E-2</v>
      </c>
      <c r="L2416" s="34">
        <f>IFERROR(INDEX('Price Data'!Q:Q,MATCH(TEXT(A2416,"YYYY-MM-DD"),'Price Data'!P:P,0)),"")</f>
        <v>2.15</v>
      </c>
      <c r="M2416" s="10" cm="1">
        <f t="array" ref="M2416">IFERROR(IF(ISNUMBER(L2416),(L2416-INDEX('Price Data'!Q:Q,MATCH(TEXT(A2416,"YYYY-MM-DD"),'Price Data'!P:P,0)+1))/INDEX('Price Data'!Q:Q,MATCH(TEXT(A2416,"YYYY-MM-DD"),'Price Data'!P:P,0)+1),""),"")</f>
        <v>5.9113300492610897E-2</v>
      </c>
      <c r="N2416" s="34">
        <f>IFERROR(INDEX('Price Data'!T:T,MATCH(TEXT(A2416,"YYYY-MM-DD"),'Price Data'!S:S,0)),"")</f>
        <v>2.5</v>
      </c>
      <c r="O2416" s="10" cm="1">
        <f t="array" ref="O2416">IFERROR(IF(ISNUMBER(N2416),(N2416-INDEX('Price Data'!T:T,MATCH(TEXT(A2416,"YYYY-MM-DD"),'Price Data'!S:S,0)+1))/INDEX('Price Data'!T:T,MATCH(TEXT(A2416,"YYYY-MM-DD"),'Price Data'!S:S,0)+1),""),"")</f>
        <v>8.2251082251082228E-2</v>
      </c>
    </row>
    <row r="2417" spans="1:15" x14ac:dyDescent="0.3">
      <c r="A2417" s="8">
        <v>44236</v>
      </c>
      <c r="B2417" s="34">
        <f>IFERROR(INDEX('Price Data'!B:B,MATCH(TEXT(A2417,"YYYY-MM-DD"),'Price Data'!A:A,0)),"")</f>
        <v>23300</v>
      </c>
      <c r="C2417" s="10" cm="1">
        <f t="array" ref="C2417">IFERROR(IF(ISNUMBER(B2417),(B2417-INDEX('Price Data'!B:B,MATCH(TEXT(A2417,"YYYY-MM-DD"),'Price Data'!A:A,0)+1))/INDEX('Price Data'!B:B,MATCH(TEXT(A2417,"YYYY-MM-DD"),'Price Data'!A:A,0)+1),""),"")</f>
        <v>-5.3786391189276873E-3</v>
      </c>
      <c r="D2417" s="34">
        <f>IFERROR(INDEX('Price Data'!E:E,MATCH(TEXT(A2417,"YYYY-MM-DD"),'Price Data'!D:D,0)),"")</f>
        <v>8.64</v>
      </c>
      <c r="E2417" s="10" cm="1">
        <f t="array" ref="E2417">IFERROR(IF(ISNUMBER(D2417),(D2417-INDEX('Price Data'!E:E,MATCH(TEXT(A2417,"YYYY-MM-DD"),'Price Data'!D:D,0)+1))/INDEX('Price Data'!E:E,MATCH(TEXT(A2417,"YYYY-MM-DD"),'Price Data'!D:D,0)+1),""),"")</f>
        <v>-4.608294930875478E-3</v>
      </c>
      <c r="F2417" s="34">
        <f>IFERROR(INDEX('Price Data'!H:H,MATCH(TEXT(A2417,"YYYY-MM-DD"),'Price Data'!G:G,0)),"")</f>
        <v>138</v>
      </c>
      <c r="G2417" s="10" cm="1">
        <f t="array" ref="G2417">IFERROR(IF(ISNUMBER(F2417),(F2417-INDEX('Price Data'!H:H,MATCH(TEXT(A2417,"YYYY-MM-DD"),'Price Data'!G:G,0)+1))/INDEX('Price Data'!H:H,MATCH(TEXT(A2417,"YYYY-MM-DD"),'Price Data'!G:G,0)+1),""),"")</f>
        <v>0</v>
      </c>
      <c r="H2417" s="34">
        <f>IFERROR(INDEX('Price Data'!K:K,MATCH(TEXT(A2417,"YYYY-MM-DD"),'Price Data'!J:J,0)),"")</f>
        <v>2.09</v>
      </c>
      <c r="I2417" s="10" cm="1">
        <f t="array" ref="I2417">IFERROR(IF(ISNUMBER(H2417),(H2417-INDEX('Price Data'!K:K,MATCH(TEXT(A2417,"YYYY-MM-DD"),'Price Data'!J:J,0)+1))/INDEX('Price Data'!K:K,MATCH(TEXT(A2417,"YYYY-MM-DD"),'Price Data'!J:J,0)+1),""),"")</f>
        <v>0</v>
      </c>
      <c r="J2417" s="34">
        <f>IFERROR(INDEX('Price Data'!N:N,MATCH(TEXT(A2417,"YYYY-MM-DD"),'Price Data'!M:M,0)),"")</f>
        <v>1.87</v>
      </c>
      <c r="K2417" s="10" cm="1">
        <f t="array" ref="K2417">IFERROR(IF(ISNUMBER(J2417),(J2417-INDEX('Price Data'!N:N,MATCH(TEXT(A2417,"YYYY-MM-DD"),'Price Data'!M:M,0)+1))/INDEX('Price Data'!N:N,MATCH(TEXT(A2417,"YYYY-MM-DD"),'Price Data'!M:M,0)+1),""),"")</f>
        <v>-2.0942408376963255E-2</v>
      </c>
      <c r="L2417" s="34">
        <f>IFERROR(INDEX('Price Data'!Q:Q,MATCH(TEXT(A2417,"YYYY-MM-DD"),'Price Data'!P:P,0)),"")</f>
        <v>2.17</v>
      </c>
      <c r="M2417" s="10" cm="1">
        <f t="array" ref="M2417">IFERROR(IF(ISNUMBER(L2417),(L2417-INDEX('Price Data'!Q:Q,MATCH(TEXT(A2417,"YYYY-MM-DD"),'Price Data'!P:P,0)+1))/INDEX('Price Data'!Q:Q,MATCH(TEXT(A2417,"YYYY-MM-DD"),'Price Data'!P:P,0)+1),""),"")</f>
        <v>9.3023255813953574E-3</v>
      </c>
      <c r="N2417" s="34">
        <f>IFERROR(INDEX('Price Data'!T:T,MATCH(TEXT(A2417,"YYYY-MM-DD"),'Price Data'!S:S,0)),"")</f>
        <v>2.46</v>
      </c>
      <c r="O2417" s="10" cm="1">
        <f t="array" ref="O2417">IFERROR(IF(ISNUMBER(N2417),(N2417-INDEX('Price Data'!T:T,MATCH(TEXT(A2417,"YYYY-MM-DD"),'Price Data'!S:S,0)+1))/INDEX('Price Data'!T:T,MATCH(TEXT(A2417,"YYYY-MM-DD"),'Price Data'!S:S,0)+1),""),"")</f>
        <v>-1.6000000000000014E-2</v>
      </c>
    </row>
    <row r="2418" spans="1:15" x14ac:dyDescent="0.3">
      <c r="A2418" s="8">
        <v>44237</v>
      </c>
      <c r="B2418" s="34">
        <f>IFERROR(INDEX('Price Data'!B:B,MATCH(TEXT(A2418,"YYYY-MM-DD"),'Price Data'!A:A,0)),"")</f>
        <v>23265</v>
      </c>
      <c r="C2418" s="10" cm="1">
        <f t="array" ref="C2418">IFERROR(IF(ISNUMBER(B2418),(B2418-INDEX('Price Data'!B:B,MATCH(TEXT(A2418,"YYYY-MM-DD"),'Price Data'!A:A,0)+1))/INDEX('Price Data'!B:B,MATCH(TEXT(A2418,"YYYY-MM-DD"),'Price Data'!A:A,0)+1),""),"")</f>
        <v>-1.5021459227467812E-3</v>
      </c>
      <c r="D2418" s="34">
        <f>IFERROR(INDEX('Price Data'!E:E,MATCH(TEXT(A2418,"YYYY-MM-DD"),'Price Data'!D:D,0)),"")</f>
        <v>8.7100000000000009</v>
      </c>
      <c r="E2418" s="10" cm="1">
        <f t="array" ref="E2418">IFERROR(IF(ISNUMBER(D2418),(D2418-INDEX('Price Data'!E:E,MATCH(TEXT(A2418,"YYYY-MM-DD"),'Price Data'!D:D,0)+1))/INDEX('Price Data'!E:E,MATCH(TEXT(A2418,"YYYY-MM-DD"),'Price Data'!D:D,0)+1),""),"")</f>
        <v>8.1018518518518844E-3</v>
      </c>
      <c r="F2418" s="34">
        <f>IFERROR(INDEX('Price Data'!H:H,MATCH(TEXT(A2418,"YYYY-MM-DD"),'Price Data'!G:G,0)),"")</f>
        <v>130</v>
      </c>
      <c r="G2418" s="10" cm="1">
        <f t="array" ref="G2418">IFERROR(IF(ISNUMBER(F2418),(F2418-INDEX('Price Data'!H:H,MATCH(TEXT(A2418,"YYYY-MM-DD"),'Price Data'!G:G,0)+1))/INDEX('Price Data'!H:H,MATCH(TEXT(A2418,"YYYY-MM-DD"),'Price Data'!G:G,0)+1),""),"")</f>
        <v>-5.7971014492753624E-2</v>
      </c>
      <c r="H2418" s="34">
        <f>IFERROR(INDEX('Price Data'!K:K,MATCH(TEXT(A2418,"YYYY-MM-DD"),'Price Data'!J:J,0)),"")</f>
        <v>2.08</v>
      </c>
      <c r="I2418" s="10" cm="1">
        <f t="array" ref="I2418">IFERROR(IF(ISNUMBER(H2418),(H2418-INDEX('Price Data'!K:K,MATCH(TEXT(A2418,"YYYY-MM-DD"),'Price Data'!J:J,0)+1))/INDEX('Price Data'!K:K,MATCH(TEXT(A2418,"YYYY-MM-DD"),'Price Data'!J:J,0)+1),""),"")</f>
        <v>-4.7846889952152093E-3</v>
      </c>
      <c r="J2418" s="34">
        <f>IFERROR(INDEX('Price Data'!N:N,MATCH(TEXT(A2418,"YYYY-MM-DD"),'Price Data'!M:M,0)),"")</f>
        <v>1.9</v>
      </c>
      <c r="K2418" s="10" cm="1">
        <f t="array" ref="K2418">IFERROR(IF(ISNUMBER(J2418),(J2418-INDEX('Price Data'!N:N,MATCH(TEXT(A2418,"YYYY-MM-DD"),'Price Data'!M:M,0)+1))/INDEX('Price Data'!N:N,MATCH(TEXT(A2418,"YYYY-MM-DD"),'Price Data'!M:M,0)+1),""),"")</f>
        <v>1.6042780748662996E-2</v>
      </c>
      <c r="L2418" s="34">
        <f>IFERROR(INDEX('Price Data'!Q:Q,MATCH(TEXT(A2418,"YYYY-MM-DD"),'Price Data'!P:P,0)),"")</f>
        <v>2.17</v>
      </c>
      <c r="M2418" s="10" cm="1">
        <f t="array" ref="M2418">IFERROR(IF(ISNUMBER(L2418),(L2418-INDEX('Price Data'!Q:Q,MATCH(TEXT(A2418,"YYYY-MM-DD"),'Price Data'!P:P,0)+1))/INDEX('Price Data'!Q:Q,MATCH(TEXT(A2418,"YYYY-MM-DD"),'Price Data'!P:P,0)+1),""),"")</f>
        <v>0</v>
      </c>
      <c r="N2418" s="34">
        <f>IFERROR(INDEX('Price Data'!T:T,MATCH(TEXT(A2418,"YYYY-MM-DD"),'Price Data'!S:S,0)),"")</f>
        <v>2.4900000000000002</v>
      </c>
      <c r="O2418" s="10" cm="1">
        <f t="array" ref="O2418">IFERROR(IF(ISNUMBER(N2418),(N2418-INDEX('Price Data'!T:T,MATCH(TEXT(A2418,"YYYY-MM-DD"),'Price Data'!S:S,0)+1))/INDEX('Price Data'!T:T,MATCH(TEXT(A2418,"YYYY-MM-DD"),'Price Data'!S:S,0)+1),""),"")</f>
        <v>1.2195121951219613E-2</v>
      </c>
    </row>
    <row r="2419" spans="1:15" x14ac:dyDescent="0.3">
      <c r="A2419" s="8">
        <v>44238</v>
      </c>
      <c r="B2419" s="34">
        <f>IFERROR(INDEX('Price Data'!B:B,MATCH(TEXT(A2419,"YYYY-MM-DD"),'Price Data'!A:A,0)),"")</f>
        <v>23307</v>
      </c>
      <c r="C2419" s="10" cm="1">
        <f t="array" ref="C2419">IFERROR(IF(ISNUMBER(B2419),(B2419-INDEX('Price Data'!B:B,MATCH(TEXT(A2419,"YYYY-MM-DD"),'Price Data'!A:A,0)+1))/INDEX('Price Data'!B:B,MATCH(TEXT(A2419,"YYYY-MM-DD"),'Price Data'!A:A,0)+1),""),"")</f>
        <v>1.8052869116698903E-3</v>
      </c>
      <c r="D2419" s="34">
        <f>IFERROR(INDEX('Price Data'!E:E,MATCH(TEXT(A2419,"YYYY-MM-DD"),'Price Data'!D:D,0)),"")</f>
        <v>8.43</v>
      </c>
      <c r="E2419" s="10" cm="1">
        <f t="array" ref="E2419">IFERROR(IF(ISNUMBER(D2419),(D2419-INDEX('Price Data'!E:E,MATCH(TEXT(A2419,"YYYY-MM-DD"),'Price Data'!D:D,0)+1))/INDEX('Price Data'!E:E,MATCH(TEXT(A2419,"YYYY-MM-DD"),'Price Data'!D:D,0)+1),""),"")</f>
        <v>-3.2146957520091973E-2</v>
      </c>
      <c r="F2419" s="34">
        <f>IFERROR(INDEX('Price Data'!H:H,MATCH(TEXT(A2419,"YYYY-MM-DD"),'Price Data'!G:G,0)),"")</f>
        <v>127.300003</v>
      </c>
      <c r="G2419" s="10" cm="1">
        <f t="array" ref="G2419">IFERROR(IF(ISNUMBER(F2419),(F2419-INDEX('Price Data'!H:H,MATCH(TEXT(A2419,"YYYY-MM-DD"),'Price Data'!G:G,0)+1))/INDEX('Price Data'!H:H,MATCH(TEXT(A2419,"YYYY-MM-DD"),'Price Data'!G:G,0)+1),""),"")</f>
        <v>-2.0769207692307664E-2</v>
      </c>
      <c r="H2419" s="34">
        <f>IFERROR(INDEX('Price Data'!K:K,MATCH(TEXT(A2419,"YYYY-MM-DD"),'Price Data'!J:J,0)),"")</f>
        <v>2.09</v>
      </c>
      <c r="I2419" s="10" cm="1">
        <f t="array" ref="I2419">IFERROR(IF(ISNUMBER(H2419),(H2419-INDEX('Price Data'!K:K,MATCH(TEXT(A2419,"YYYY-MM-DD"),'Price Data'!J:J,0)+1))/INDEX('Price Data'!K:K,MATCH(TEXT(A2419,"YYYY-MM-DD"),'Price Data'!J:J,0)+1),""),"")</f>
        <v>4.8076923076922047E-3</v>
      </c>
      <c r="J2419" s="34">
        <f>IFERROR(INDEX('Price Data'!N:N,MATCH(TEXT(A2419,"YYYY-MM-DD"),'Price Data'!M:M,0)),"")</f>
        <v>1.87</v>
      </c>
      <c r="K2419" s="10" cm="1">
        <f t="array" ref="K2419">IFERROR(IF(ISNUMBER(J2419),(J2419-INDEX('Price Data'!N:N,MATCH(TEXT(A2419,"YYYY-MM-DD"),'Price Data'!M:M,0)+1))/INDEX('Price Data'!N:N,MATCH(TEXT(A2419,"YYYY-MM-DD"),'Price Data'!M:M,0)+1),""),"")</f>
        <v>-1.5789473684210423E-2</v>
      </c>
      <c r="L2419" s="34">
        <f>IFERROR(INDEX('Price Data'!Q:Q,MATCH(TEXT(A2419,"YYYY-MM-DD"),'Price Data'!P:P,0)),"")</f>
        <v>2.1800000000000002</v>
      </c>
      <c r="M2419" s="10" cm="1">
        <f t="array" ref="M2419">IFERROR(IF(ISNUMBER(L2419),(L2419-INDEX('Price Data'!Q:Q,MATCH(TEXT(A2419,"YYYY-MM-DD"),'Price Data'!P:P,0)+1))/INDEX('Price Data'!Q:Q,MATCH(TEXT(A2419,"YYYY-MM-DD"),'Price Data'!P:P,0)+1),""),"")</f>
        <v>4.6082949308756827E-3</v>
      </c>
      <c r="N2419" s="34">
        <f>IFERROR(INDEX('Price Data'!T:T,MATCH(TEXT(A2419,"YYYY-MM-DD"),'Price Data'!S:S,0)),"")</f>
        <v>2.4700000000000002</v>
      </c>
      <c r="O2419" s="10" cm="1">
        <f t="array" ref="O2419">IFERROR(IF(ISNUMBER(N2419),(N2419-INDEX('Price Data'!T:T,MATCH(TEXT(A2419,"YYYY-MM-DD"),'Price Data'!S:S,0)+1))/INDEX('Price Data'!T:T,MATCH(TEXT(A2419,"YYYY-MM-DD"),'Price Data'!S:S,0)+1),""),"")</f>
        <v>-8.0321285140562311E-3</v>
      </c>
    </row>
    <row r="2420" spans="1:15" x14ac:dyDescent="0.3">
      <c r="A2420" s="8">
        <v>44239</v>
      </c>
      <c r="B2420" s="34">
        <f>IFERROR(INDEX('Price Data'!B:B,MATCH(TEXT(A2420,"YYYY-MM-DD"),'Price Data'!A:A,0)),"")</f>
        <v>23411</v>
      </c>
      <c r="C2420" s="10" cm="1">
        <f t="array" ref="C2420">IFERROR(IF(ISNUMBER(B2420),(B2420-INDEX('Price Data'!B:B,MATCH(TEXT(A2420,"YYYY-MM-DD"),'Price Data'!A:A,0)+1))/INDEX('Price Data'!B:B,MATCH(TEXT(A2420,"YYYY-MM-DD"),'Price Data'!A:A,0)+1),""),"")</f>
        <v>4.4621787445831727E-3</v>
      </c>
      <c r="D2420" s="34">
        <f>IFERROR(INDEX('Price Data'!E:E,MATCH(TEXT(A2420,"YYYY-MM-DD"),'Price Data'!D:D,0)),"")</f>
        <v>8.4</v>
      </c>
      <c r="E2420" s="10" cm="1">
        <f t="array" ref="E2420">IFERROR(IF(ISNUMBER(D2420),(D2420-INDEX('Price Data'!E:E,MATCH(TEXT(A2420,"YYYY-MM-DD"),'Price Data'!D:D,0)+1))/INDEX('Price Data'!E:E,MATCH(TEXT(A2420,"YYYY-MM-DD"),'Price Data'!D:D,0)+1),""),"")</f>
        <v>-3.5587188612098888E-3</v>
      </c>
      <c r="F2420" s="34">
        <f>IFERROR(INDEX('Price Data'!H:H,MATCH(TEXT(A2420,"YYYY-MM-DD"),'Price Data'!G:G,0)),"")</f>
        <v>129.60000600000001</v>
      </c>
      <c r="G2420" s="10" cm="1">
        <f t="array" ref="G2420">IFERROR(IF(ISNUMBER(F2420),(F2420-INDEX('Price Data'!H:H,MATCH(TEXT(A2420,"YYYY-MM-DD"),'Price Data'!G:G,0)+1))/INDEX('Price Data'!H:H,MATCH(TEXT(A2420,"YYYY-MM-DD"),'Price Data'!G:G,0)+1),""),"")</f>
        <v>1.8067580092672925E-2</v>
      </c>
      <c r="H2420" s="34">
        <f>IFERROR(INDEX('Price Data'!K:K,MATCH(TEXT(A2420,"YYYY-MM-DD"),'Price Data'!J:J,0)),"")</f>
        <v>2.1</v>
      </c>
      <c r="I2420" s="10" cm="1">
        <f t="array" ref="I2420">IFERROR(IF(ISNUMBER(H2420),(H2420-INDEX('Price Data'!K:K,MATCH(TEXT(A2420,"YYYY-MM-DD"),'Price Data'!J:J,0)+1))/INDEX('Price Data'!K:K,MATCH(TEXT(A2420,"YYYY-MM-DD"),'Price Data'!J:J,0)+1),""),"")</f>
        <v>4.7846889952154218E-3</v>
      </c>
      <c r="J2420" s="34">
        <f>IFERROR(INDEX('Price Data'!N:N,MATCH(TEXT(A2420,"YYYY-MM-DD"),'Price Data'!M:M,0)),"")</f>
        <v>1.86</v>
      </c>
      <c r="K2420" s="10" cm="1">
        <f t="array" ref="K2420">IFERROR(IF(ISNUMBER(J2420),(J2420-INDEX('Price Data'!N:N,MATCH(TEXT(A2420,"YYYY-MM-DD"),'Price Data'!M:M,0)+1))/INDEX('Price Data'!N:N,MATCH(TEXT(A2420,"YYYY-MM-DD"),'Price Data'!M:M,0)+1),""),"")</f>
        <v>-5.3475935828877046E-3</v>
      </c>
      <c r="L2420" s="34">
        <f>IFERROR(INDEX('Price Data'!Q:Q,MATCH(TEXT(A2420,"YYYY-MM-DD"),'Price Data'!P:P,0)),"")</f>
        <v>2.19</v>
      </c>
      <c r="M2420" s="10" cm="1">
        <f t="array" ref="M2420">IFERROR(IF(ISNUMBER(L2420),(L2420-INDEX('Price Data'!Q:Q,MATCH(TEXT(A2420,"YYYY-MM-DD"),'Price Data'!P:P,0)+1))/INDEX('Price Data'!Q:Q,MATCH(TEXT(A2420,"YYYY-MM-DD"),'Price Data'!P:P,0)+1),""),"")</f>
        <v>4.5871559633026545E-3</v>
      </c>
      <c r="N2420" s="34">
        <f>IFERROR(INDEX('Price Data'!T:T,MATCH(TEXT(A2420,"YYYY-MM-DD"),'Price Data'!S:S,0)),"")</f>
        <v>2.4900000000000002</v>
      </c>
      <c r="O2420" s="10" cm="1">
        <f t="array" ref="O2420">IFERROR(IF(ISNUMBER(N2420),(N2420-INDEX('Price Data'!T:T,MATCH(TEXT(A2420,"YYYY-MM-DD"),'Price Data'!S:S,0)+1))/INDEX('Price Data'!T:T,MATCH(TEXT(A2420,"YYYY-MM-DD"),'Price Data'!S:S,0)+1),""),"")</f>
        <v>8.097165991902841E-3</v>
      </c>
    </row>
    <row r="2421" spans="1:15" x14ac:dyDescent="0.3">
      <c r="A2421" s="8">
        <v>44240</v>
      </c>
      <c r="B2421" s="34" t="str">
        <f>IFERROR(INDEX('Price Data'!B:B,MATCH(TEXT(A2421,"YYYY-MM-DD"),'Price Data'!A:A,0)),"")</f>
        <v/>
      </c>
      <c r="C2421" s="10" t="str" cm="1">
        <f t="array" ref="C2421">IFERROR(IF(ISNUMBER(B2421),(B2421-INDEX('Price Data'!B:B,MATCH(TEXT(A2421,"YYYY-MM-DD"),'Price Data'!A:A,0)+1))/INDEX('Price Data'!B:B,MATCH(TEXT(A2421,"YYYY-MM-DD"),'Price Data'!A:A,0)+1),""),"")</f>
        <v/>
      </c>
      <c r="D2421" s="34" t="str">
        <f>IFERROR(INDEX('Price Data'!E:E,MATCH(TEXT(A2421,"YYYY-MM-DD"),'Price Data'!D:D,0)),"")</f>
        <v/>
      </c>
      <c r="E2421" s="10" t="str" cm="1">
        <f t="array" ref="E2421">IFERROR(IF(ISNUMBER(D2421),(D2421-INDEX('Price Data'!E:E,MATCH(TEXT(A2421,"YYYY-MM-DD"),'Price Data'!D:D,0)+1))/INDEX('Price Data'!E:E,MATCH(TEXT(A2421,"YYYY-MM-DD"),'Price Data'!D:D,0)+1),""),"")</f>
        <v/>
      </c>
      <c r="F2421" s="34" t="str">
        <f>IFERROR(INDEX('Price Data'!H:H,MATCH(TEXT(A2421,"YYYY-MM-DD"),'Price Data'!G:G,0)),"")</f>
        <v/>
      </c>
      <c r="G2421" s="10" t="str" cm="1">
        <f t="array" ref="G2421">IFERROR(IF(ISNUMBER(F2421),(F2421-INDEX('Price Data'!H:H,MATCH(TEXT(A2421,"YYYY-MM-DD"),'Price Data'!G:G,0)+1))/INDEX('Price Data'!H:H,MATCH(TEXT(A2421,"YYYY-MM-DD"),'Price Data'!G:G,0)+1),""),"")</f>
        <v/>
      </c>
      <c r="H2421" s="34" t="str">
        <f>IFERROR(INDEX('Price Data'!K:K,MATCH(TEXT(A2421,"YYYY-MM-DD"),'Price Data'!J:J,0)),"")</f>
        <v/>
      </c>
      <c r="I2421" s="10" t="str" cm="1">
        <f t="array" ref="I2421">IFERROR(IF(ISNUMBER(H2421),(H2421-INDEX('Price Data'!K:K,MATCH(TEXT(A2421,"YYYY-MM-DD"),'Price Data'!J:J,0)+1))/INDEX('Price Data'!K:K,MATCH(TEXT(A2421,"YYYY-MM-DD"),'Price Data'!J:J,0)+1),""),"")</f>
        <v/>
      </c>
      <c r="J2421" s="34" t="str">
        <f>IFERROR(INDEX('Price Data'!N:N,MATCH(TEXT(A2421,"YYYY-MM-DD"),'Price Data'!M:M,0)),"")</f>
        <v/>
      </c>
      <c r="K2421" s="10" t="str" cm="1">
        <f t="array" ref="K2421">IFERROR(IF(ISNUMBER(J2421),(J2421-INDEX('Price Data'!N:N,MATCH(TEXT(A2421,"YYYY-MM-DD"),'Price Data'!M:M,0)+1))/INDEX('Price Data'!N:N,MATCH(TEXT(A2421,"YYYY-MM-DD"),'Price Data'!M:M,0)+1),""),"")</f>
        <v/>
      </c>
      <c r="L2421" s="34" t="str">
        <f>IFERROR(INDEX('Price Data'!Q:Q,MATCH(TEXT(A2421,"YYYY-MM-DD"),'Price Data'!P:P,0)),"")</f>
        <v/>
      </c>
      <c r="M2421" s="10" t="str" cm="1">
        <f t="array" ref="M2421">IFERROR(IF(ISNUMBER(L2421),(L2421-INDEX('Price Data'!Q:Q,MATCH(TEXT(A2421,"YYYY-MM-DD"),'Price Data'!P:P,0)+1))/INDEX('Price Data'!Q:Q,MATCH(TEXT(A2421,"YYYY-MM-DD"),'Price Data'!P:P,0)+1),""),"")</f>
        <v/>
      </c>
      <c r="N2421" s="34" t="str">
        <f>IFERROR(INDEX('Price Data'!T:T,MATCH(TEXT(A2421,"YYYY-MM-DD"),'Price Data'!S:S,0)),"")</f>
        <v/>
      </c>
      <c r="O2421" s="10" t="str" cm="1">
        <f t="array" ref="O2421">IFERROR(IF(ISNUMBER(N2421),(N2421-INDEX('Price Data'!T:T,MATCH(TEXT(A2421,"YYYY-MM-DD"),'Price Data'!S:S,0)+1))/INDEX('Price Data'!T:T,MATCH(TEXT(A2421,"YYYY-MM-DD"),'Price Data'!S:S,0)+1),""),"")</f>
        <v/>
      </c>
    </row>
    <row r="2422" spans="1:15" x14ac:dyDescent="0.3">
      <c r="A2422" s="8">
        <v>44241</v>
      </c>
      <c r="B2422" s="34" t="str">
        <f>IFERROR(INDEX('Price Data'!B:B,MATCH(TEXT(A2422,"YYYY-MM-DD"),'Price Data'!A:A,0)),"")</f>
        <v/>
      </c>
      <c r="C2422" s="10" t="str" cm="1">
        <f t="array" ref="C2422">IFERROR(IF(ISNUMBER(B2422),(B2422-INDEX('Price Data'!B:B,MATCH(TEXT(A2422,"YYYY-MM-DD"),'Price Data'!A:A,0)+1))/INDEX('Price Data'!B:B,MATCH(TEXT(A2422,"YYYY-MM-DD"),'Price Data'!A:A,0)+1),""),"")</f>
        <v/>
      </c>
      <c r="D2422" s="34" t="str">
        <f>IFERROR(INDEX('Price Data'!E:E,MATCH(TEXT(A2422,"YYYY-MM-DD"),'Price Data'!D:D,0)),"")</f>
        <v/>
      </c>
      <c r="E2422" s="10" t="str" cm="1">
        <f t="array" ref="E2422">IFERROR(IF(ISNUMBER(D2422),(D2422-INDEX('Price Data'!E:E,MATCH(TEXT(A2422,"YYYY-MM-DD"),'Price Data'!D:D,0)+1))/INDEX('Price Data'!E:E,MATCH(TEXT(A2422,"YYYY-MM-DD"),'Price Data'!D:D,0)+1),""),"")</f>
        <v/>
      </c>
      <c r="F2422" s="34" t="str">
        <f>IFERROR(INDEX('Price Data'!H:H,MATCH(TEXT(A2422,"YYYY-MM-DD"),'Price Data'!G:G,0)),"")</f>
        <v/>
      </c>
      <c r="G2422" s="10" t="str" cm="1">
        <f t="array" ref="G2422">IFERROR(IF(ISNUMBER(F2422),(F2422-INDEX('Price Data'!H:H,MATCH(TEXT(A2422,"YYYY-MM-DD"),'Price Data'!G:G,0)+1))/INDEX('Price Data'!H:H,MATCH(TEXT(A2422,"YYYY-MM-DD"),'Price Data'!G:G,0)+1),""),"")</f>
        <v/>
      </c>
      <c r="H2422" s="34" t="str">
        <f>IFERROR(INDEX('Price Data'!K:K,MATCH(TEXT(A2422,"YYYY-MM-DD"),'Price Data'!J:J,0)),"")</f>
        <v/>
      </c>
      <c r="I2422" s="10" t="str" cm="1">
        <f t="array" ref="I2422">IFERROR(IF(ISNUMBER(H2422),(H2422-INDEX('Price Data'!K:K,MATCH(TEXT(A2422,"YYYY-MM-DD"),'Price Data'!J:J,0)+1))/INDEX('Price Data'!K:K,MATCH(TEXT(A2422,"YYYY-MM-DD"),'Price Data'!J:J,0)+1),""),"")</f>
        <v/>
      </c>
      <c r="J2422" s="34" t="str">
        <f>IFERROR(INDEX('Price Data'!N:N,MATCH(TEXT(A2422,"YYYY-MM-DD"),'Price Data'!M:M,0)),"")</f>
        <v/>
      </c>
      <c r="K2422" s="10" t="str" cm="1">
        <f t="array" ref="K2422">IFERROR(IF(ISNUMBER(J2422),(J2422-INDEX('Price Data'!N:N,MATCH(TEXT(A2422,"YYYY-MM-DD"),'Price Data'!M:M,0)+1))/INDEX('Price Data'!N:N,MATCH(TEXT(A2422,"YYYY-MM-DD"),'Price Data'!M:M,0)+1),""),"")</f>
        <v/>
      </c>
      <c r="L2422" s="34" t="str">
        <f>IFERROR(INDEX('Price Data'!Q:Q,MATCH(TEXT(A2422,"YYYY-MM-DD"),'Price Data'!P:P,0)),"")</f>
        <v/>
      </c>
      <c r="M2422" s="10" t="str" cm="1">
        <f t="array" ref="M2422">IFERROR(IF(ISNUMBER(L2422),(L2422-INDEX('Price Data'!Q:Q,MATCH(TEXT(A2422,"YYYY-MM-DD"),'Price Data'!P:P,0)+1))/INDEX('Price Data'!Q:Q,MATCH(TEXT(A2422,"YYYY-MM-DD"),'Price Data'!P:P,0)+1),""),"")</f>
        <v/>
      </c>
      <c r="N2422" s="34" t="str">
        <f>IFERROR(INDEX('Price Data'!T:T,MATCH(TEXT(A2422,"YYYY-MM-DD"),'Price Data'!S:S,0)),"")</f>
        <v/>
      </c>
      <c r="O2422" s="10" t="str" cm="1">
        <f t="array" ref="O2422">IFERROR(IF(ISNUMBER(N2422),(N2422-INDEX('Price Data'!T:T,MATCH(TEXT(A2422,"YYYY-MM-DD"),'Price Data'!S:S,0)+1))/INDEX('Price Data'!T:T,MATCH(TEXT(A2422,"YYYY-MM-DD"),'Price Data'!S:S,0)+1),""),"")</f>
        <v/>
      </c>
    </row>
    <row r="2423" spans="1:15" x14ac:dyDescent="0.3">
      <c r="A2423" s="8">
        <v>44242</v>
      </c>
      <c r="B2423" s="34">
        <f>IFERROR(INDEX('Price Data'!B:B,MATCH(TEXT(A2423,"YYYY-MM-DD"),'Price Data'!A:A,0)),"")</f>
        <v>23604</v>
      </c>
      <c r="C2423" s="10" cm="1">
        <f t="array" ref="C2423">IFERROR(IF(ISNUMBER(B2423),(B2423-INDEX('Price Data'!B:B,MATCH(TEXT(A2423,"YYYY-MM-DD"),'Price Data'!A:A,0)+1))/INDEX('Price Data'!B:B,MATCH(TEXT(A2423,"YYYY-MM-DD"),'Price Data'!A:A,0)+1),""),"")</f>
        <v>8.2439878689504927E-3</v>
      </c>
      <c r="D2423" s="34">
        <f>IFERROR(INDEX('Price Data'!E:E,MATCH(TEXT(A2423,"YYYY-MM-DD"),'Price Data'!D:D,0)),"")</f>
        <v>8.49</v>
      </c>
      <c r="E2423" s="10" cm="1">
        <f t="array" ref="E2423">IFERROR(IF(ISNUMBER(D2423),(D2423-INDEX('Price Data'!E:E,MATCH(TEXT(A2423,"YYYY-MM-DD"),'Price Data'!D:D,0)+1))/INDEX('Price Data'!E:E,MATCH(TEXT(A2423,"YYYY-MM-DD"),'Price Data'!D:D,0)+1),""),"")</f>
        <v>1.0714285714285697E-2</v>
      </c>
      <c r="F2423" s="34">
        <f>IFERROR(INDEX('Price Data'!H:H,MATCH(TEXT(A2423,"YYYY-MM-DD"),'Price Data'!G:G,0)),"")</f>
        <v>127.800003</v>
      </c>
      <c r="G2423" s="10" cm="1">
        <f t="array" ref="G2423">IFERROR(IF(ISNUMBER(F2423),(F2423-INDEX('Price Data'!H:H,MATCH(TEXT(A2423,"YYYY-MM-DD"),'Price Data'!G:G,0)+1))/INDEX('Price Data'!H:H,MATCH(TEXT(A2423,"YYYY-MM-DD"),'Price Data'!G:G,0)+1),""),"")</f>
        <v>-1.3888911394031908E-2</v>
      </c>
      <c r="H2423" s="34">
        <f>IFERROR(INDEX('Price Data'!K:K,MATCH(TEXT(A2423,"YYYY-MM-DD"),'Price Data'!J:J,0)),"")</f>
        <v>2.12</v>
      </c>
      <c r="I2423" s="10" cm="1">
        <f t="array" ref="I2423">IFERROR(IF(ISNUMBER(H2423),(H2423-INDEX('Price Data'!K:K,MATCH(TEXT(A2423,"YYYY-MM-DD"),'Price Data'!J:J,0)+1))/INDEX('Price Data'!K:K,MATCH(TEXT(A2423,"YYYY-MM-DD"),'Price Data'!J:J,0)+1),""),"")</f>
        <v>9.5238095238095316E-3</v>
      </c>
      <c r="J2423" s="34">
        <f>IFERROR(INDEX('Price Data'!N:N,MATCH(TEXT(A2423,"YYYY-MM-DD"),'Price Data'!M:M,0)),"")</f>
        <v>1.88</v>
      </c>
      <c r="K2423" s="10" cm="1">
        <f t="array" ref="K2423">IFERROR(IF(ISNUMBER(J2423),(J2423-INDEX('Price Data'!N:N,MATCH(TEXT(A2423,"YYYY-MM-DD"),'Price Data'!M:M,0)+1))/INDEX('Price Data'!N:N,MATCH(TEXT(A2423,"YYYY-MM-DD"),'Price Data'!M:M,0)+1),""),"")</f>
        <v>1.0752688172042901E-2</v>
      </c>
      <c r="L2423" s="34">
        <f>IFERROR(INDEX('Price Data'!Q:Q,MATCH(TEXT(A2423,"YYYY-MM-DD"),'Price Data'!P:P,0)),"")</f>
        <v>2.19</v>
      </c>
      <c r="M2423" s="10" cm="1">
        <f t="array" ref="M2423">IFERROR(IF(ISNUMBER(L2423),(L2423-INDEX('Price Data'!Q:Q,MATCH(TEXT(A2423,"YYYY-MM-DD"),'Price Data'!P:P,0)+1))/INDEX('Price Data'!Q:Q,MATCH(TEXT(A2423,"YYYY-MM-DD"),'Price Data'!P:P,0)+1),""),"")</f>
        <v>0</v>
      </c>
      <c r="N2423" s="34">
        <f>IFERROR(INDEX('Price Data'!T:T,MATCH(TEXT(A2423,"YYYY-MM-DD"),'Price Data'!S:S,0)),"")</f>
        <v>2.46</v>
      </c>
      <c r="O2423" s="10" cm="1">
        <f t="array" ref="O2423">IFERROR(IF(ISNUMBER(N2423),(N2423-INDEX('Price Data'!T:T,MATCH(TEXT(A2423,"YYYY-MM-DD"),'Price Data'!S:S,0)+1))/INDEX('Price Data'!T:T,MATCH(TEXT(A2423,"YYYY-MM-DD"),'Price Data'!S:S,0)+1),""),"")</f>
        <v>-1.2048192771084437E-2</v>
      </c>
    </row>
    <row r="2424" spans="1:15" x14ac:dyDescent="0.3">
      <c r="A2424" s="8">
        <v>44243</v>
      </c>
      <c r="B2424" s="34">
        <f>IFERROR(INDEX('Price Data'!B:B,MATCH(TEXT(A2424,"YYYY-MM-DD"),'Price Data'!A:A,0)),"")</f>
        <v>23441</v>
      </c>
      <c r="C2424" s="10" cm="1">
        <f t="array" ref="C2424">IFERROR(IF(ISNUMBER(B2424),(B2424-INDEX('Price Data'!B:B,MATCH(TEXT(A2424,"YYYY-MM-DD"),'Price Data'!A:A,0)+1))/INDEX('Price Data'!B:B,MATCH(TEXT(A2424,"YYYY-MM-DD"),'Price Data'!A:A,0)+1),""),"")</f>
        <v>-6.9056092187764788E-3</v>
      </c>
      <c r="D2424" s="34">
        <f>IFERROR(INDEX('Price Data'!E:E,MATCH(TEXT(A2424,"YYYY-MM-DD"),'Price Data'!D:D,0)),"")</f>
        <v>8.4700000000000006</v>
      </c>
      <c r="E2424" s="10" cm="1">
        <f t="array" ref="E2424">IFERROR(IF(ISNUMBER(D2424),(D2424-INDEX('Price Data'!E:E,MATCH(TEXT(A2424,"YYYY-MM-DD"),'Price Data'!D:D,0)+1))/INDEX('Price Data'!E:E,MATCH(TEXT(A2424,"YYYY-MM-DD"),'Price Data'!D:D,0)+1),""),"")</f>
        <v>-2.3557126030623759E-3</v>
      </c>
      <c r="F2424" s="34">
        <f>IFERROR(INDEX('Price Data'!H:H,MATCH(TEXT(A2424,"YYYY-MM-DD"),'Price Data'!G:G,0)),"")</f>
        <v>129.39999399999999</v>
      </c>
      <c r="G2424" s="10" cm="1">
        <f t="array" ref="G2424">IFERROR(IF(ISNUMBER(F2424),(F2424-INDEX('Price Data'!H:H,MATCH(TEXT(A2424,"YYYY-MM-DD"),'Price Data'!G:G,0)+1))/INDEX('Price Data'!H:H,MATCH(TEXT(A2424,"YYYY-MM-DD"),'Price Data'!G:G,0)+1),""),"")</f>
        <v>1.2519491098916395E-2</v>
      </c>
      <c r="H2424" s="34">
        <f>IFERROR(INDEX('Price Data'!K:K,MATCH(TEXT(A2424,"YYYY-MM-DD"),'Price Data'!J:J,0)),"")</f>
        <v>2.11</v>
      </c>
      <c r="I2424" s="10" cm="1">
        <f t="array" ref="I2424">IFERROR(IF(ISNUMBER(H2424),(H2424-INDEX('Price Data'!K:K,MATCH(TEXT(A2424,"YYYY-MM-DD"),'Price Data'!J:J,0)+1))/INDEX('Price Data'!K:K,MATCH(TEXT(A2424,"YYYY-MM-DD"),'Price Data'!J:J,0)+1),""),"")</f>
        <v>-4.7169811320755808E-3</v>
      </c>
      <c r="J2424" s="34">
        <f>IFERROR(INDEX('Price Data'!N:N,MATCH(TEXT(A2424,"YYYY-MM-DD"),'Price Data'!M:M,0)),"")</f>
        <v>1.86</v>
      </c>
      <c r="K2424" s="10" cm="1">
        <f t="array" ref="K2424">IFERROR(IF(ISNUMBER(J2424),(J2424-INDEX('Price Data'!N:N,MATCH(TEXT(A2424,"YYYY-MM-DD"),'Price Data'!M:M,0)+1))/INDEX('Price Data'!N:N,MATCH(TEXT(A2424,"YYYY-MM-DD"),'Price Data'!M:M,0)+1),""),"")</f>
        <v>-1.0638297872340318E-2</v>
      </c>
      <c r="L2424" s="34">
        <f>IFERROR(INDEX('Price Data'!Q:Q,MATCH(TEXT(A2424,"YYYY-MM-DD"),'Price Data'!P:P,0)),"")</f>
        <v>2.16</v>
      </c>
      <c r="M2424" s="10" cm="1">
        <f t="array" ref="M2424">IFERROR(IF(ISNUMBER(L2424),(L2424-INDEX('Price Data'!Q:Q,MATCH(TEXT(A2424,"YYYY-MM-DD"),'Price Data'!P:P,0)+1))/INDEX('Price Data'!Q:Q,MATCH(TEXT(A2424,"YYYY-MM-DD"),'Price Data'!P:P,0)+1),""),"")</f>
        <v>-1.3698630136986212E-2</v>
      </c>
      <c r="N2424" s="34">
        <f>IFERROR(INDEX('Price Data'!T:T,MATCH(TEXT(A2424,"YYYY-MM-DD"),'Price Data'!S:S,0)),"")</f>
        <v>2.5</v>
      </c>
      <c r="O2424" s="10" cm="1">
        <f t="array" ref="O2424">IFERROR(IF(ISNUMBER(N2424),(N2424-INDEX('Price Data'!T:T,MATCH(TEXT(A2424,"YYYY-MM-DD"),'Price Data'!S:S,0)+1))/INDEX('Price Data'!T:T,MATCH(TEXT(A2424,"YYYY-MM-DD"),'Price Data'!S:S,0)+1),""),"")</f>
        <v>1.6260162601626032E-2</v>
      </c>
    </row>
    <row r="2425" spans="1:15" x14ac:dyDescent="0.3">
      <c r="A2425" s="8">
        <v>44244</v>
      </c>
      <c r="B2425" s="34">
        <f>IFERROR(INDEX('Price Data'!B:B,MATCH(TEXT(A2425,"YYYY-MM-DD"),'Price Data'!A:A,0)),"")</f>
        <v>23179</v>
      </c>
      <c r="C2425" s="10" cm="1">
        <f t="array" ref="C2425">IFERROR(IF(ISNUMBER(B2425),(B2425-INDEX('Price Data'!B:B,MATCH(TEXT(A2425,"YYYY-MM-DD"),'Price Data'!A:A,0)+1))/INDEX('Price Data'!B:B,MATCH(TEXT(A2425,"YYYY-MM-DD"),'Price Data'!A:A,0)+1),""),"")</f>
        <v>-1.1176997568363125E-2</v>
      </c>
      <c r="D2425" s="34">
        <f>IFERROR(INDEX('Price Data'!E:E,MATCH(TEXT(A2425,"YYYY-MM-DD"),'Price Data'!D:D,0)),"")</f>
        <v>8.3000000000000007</v>
      </c>
      <c r="E2425" s="10" cm="1">
        <f t="array" ref="E2425">IFERROR(IF(ISNUMBER(D2425),(D2425-INDEX('Price Data'!E:E,MATCH(TEXT(A2425,"YYYY-MM-DD"),'Price Data'!D:D,0)+1))/INDEX('Price Data'!E:E,MATCH(TEXT(A2425,"YYYY-MM-DD"),'Price Data'!D:D,0)+1),""),"")</f>
        <v>-2.0070838252656424E-2</v>
      </c>
      <c r="F2425" s="34">
        <f>IFERROR(INDEX('Price Data'!H:H,MATCH(TEXT(A2425,"YYYY-MM-DD"),'Price Data'!G:G,0)),"")</f>
        <v>127.800003</v>
      </c>
      <c r="G2425" s="10" cm="1">
        <f t="array" ref="G2425">IFERROR(IF(ISNUMBER(F2425),(F2425-INDEX('Price Data'!H:H,MATCH(TEXT(A2425,"YYYY-MM-DD"),'Price Data'!G:G,0)+1))/INDEX('Price Data'!H:H,MATCH(TEXT(A2425,"YYYY-MM-DD"),'Price Data'!G:G,0)+1),""),"")</f>
        <v>-1.2364691454313272E-2</v>
      </c>
      <c r="H2425" s="34">
        <f>IFERROR(INDEX('Price Data'!K:K,MATCH(TEXT(A2425,"YYYY-MM-DD"),'Price Data'!J:J,0)),"")</f>
        <v>2.1</v>
      </c>
      <c r="I2425" s="10" cm="1">
        <f t="array" ref="I2425">IFERROR(IF(ISNUMBER(H2425),(H2425-INDEX('Price Data'!K:K,MATCH(TEXT(A2425,"YYYY-MM-DD"),'Price Data'!J:J,0)+1))/INDEX('Price Data'!K:K,MATCH(TEXT(A2425,"YYYY-MM-DD"),'Price Data'!J:J,0)+1),""),"")</f>
        <v>-4.7393364928908941E-3</v>
      </c>
      <c r="J2425" s="34">
        <f>IFERROR(INDEX('Price Data'!N:N,MATCH(TEXT(A2425,"YYYY-MM-DD"),'Price Data'!M:M,0)),"")</f>
        <v>1.82</v>
      </c>
      <c r="K2425" s="10" cm="1">
        <f t="array" ref="K2425">IFERROR(IF(ISNUMBER(J2425),(J2425-INDEX('Price Data'!N:N,MATCH(TEXT(A2425,"YYYY-MM-DD"),'Price Data'!M:M,0)+1))/INDEX('Price Data'!N:N,MATCH(TEXT(A2425,"YYYY-MM-DD"),'Price Data'!M:M,0)+1),""),"")</f>
        <v>-2.1505376344086041E-2</v>
      </c>
      <c r="L2425" s="34">
        <f>IFERROR(INDEX('Price Data'!Q:Q,MATCH(TEXT(A2425,"YYYY-MM-DD"),'Price Data'!P:P,0)),"")</f>
        <v>2.14</v>
      </c>
      <c r="M2425" s="10" cm="1">
        <f t="array" ref="M2425">IFERROR(IF(ISNUMBER(L2425),(L2425-INDEX('Price Data'!Q:Q,MATCH(TEXT(A2425,"YYYY-MM-DD"),'Price Data'!P:P,0)+1))/INDEX('Price Data'!Q:Q,MATCH(TEXT(A2425,"YYYY-MM-DD"),'Price Data'!P:P,0)+1),""),"")</f>
        <v>-9.2592592592592674E-3</v>
      </c>
      <c r="N2425" s="34">
        <f>IFERROR(INDEX('Price Data'!T:T,MATCH(TEXT(A2425,"YYYY-MM-DD"),'Price Data'!S:S,0)),"")</f>
        <v>2.4500000000000002</v>
      </c>
      <c r="O2425" s="10" cm="1">
        <f t="array" ref="O2425">IFERROR(IF(ISNUMBER(N2425),(N2425-INDEX('Price Data'!T:T,MATCH(TEXT(A2425,"YYYY-MM-DD"),'Price Data'!S:S,0)+1))/INDEX('Price Data'!T:T,MATCH(TEXT(A2425,"YYYY-MM-DD"),'Price Data'!S:S,0)+1),""),"")</f>
        <v>-1.9999999999999928E-2</v>
      </c>
    </row>
    <row r="2426" spans="1:15" x14ac:dyDescent="0.3">
      <c r="A2426" s="8">
        <v>44245</v>
      </c>
      <c r="B2426" s="34">
        <f>IFERROR(INDEX('Price Data'!B:B,MATCH(TEXT(A2426,"YYYY-MM-DD"),'Price Data'!A:A,0)),"")</f>
        <v>22922</v>
      </c>
      <c r="C2426" s="10" cm="1">
        <f t="array" ref="C2426">IFERROR(IF(ISNUMBER(B2426),(B2426-INDEX('Price Data'!B:B,MATCH(TEXT(A2426,"YYYY-MM-DD"),'Price Data'!A:A,0)+1))/INDEX('Price Data'!B:B,MATCH(TEXT(A2426,"YYYY-MM-DD"),'Price Data'!A:A,0)+1),""),"")</f>
        <v>-1.1087622416842831E-2</v>
      </c>
      <c r="D2426" s="34">
        <f>IFERROR(INDEX('Price Data'!E:E,MATCH(TEXT(A2426,"YYYY-MM-DD"),'Price Data'!D:D,0)),"")</f>
        <v>8.14</v>
      </c>
      <c r="E2426" s="10" cm="1">
        <f t="array" ref="E2426">IFERROR(IF(ISNUMBER(D2426),(D2426-INDEX('Price Data'!E:E,MATCH(TEXT(A2426,"YYYY-MM-DD"),'Price Data'!D:D,0)+1))/INDEX('Price Data'!E:E,MATCH(TEXT(A2426,"YYYY-MM-DD"),'Price Data'!D:D,0)+1),""),"")</f>
        <v>-1.9277108433734955E-2</v>
      </c>
      <c r="F2426" s="34">
        <f>IFERROR(INDEX('Price Data'!H:H,MATCH(TEXT(A2426,"YYYY-MM-DD"),'Price Data'!G:G,0)),"")</f>
        <v>125.300003</v>
      </c>
      <c r="G2426" s="10" cm="1">
        <f t="array" ref="G2426">IFERROR(IF(ISNUMBER(F2426),(F2426-INDEX('Price Data'!H:H,MATCH(TEXT(A2426,"YYYY-MM-DD"),'Price Data'!G:G,0)+1))/INDEX('Price Data'!H:H,MATCH(TEXT(A2426,"YYYY-MM-DD"),'Price Data'!G:G,0)+1),""),"")</f>
        <v>-1.9561814877265691E-2</v>
      </c>
      <c r="H2426" s="34">
        <f>IFERROR(INDEX('Price Data'!K:K,MATCH(TEXT(A2426,"YYYY-MM-DD"),'Price Data'!J:J,0)),"")</f>
        <v>2.08</v>
      </c>
      <c r="I2426" s="10" cm="1">
        <f t="array" ref="I2426">IFERROR(IF(ISNUMBER(H2426),(H2426-INDEX('Price Data'!K:K,MATCH(TEXT(A2426,"YYYY-MM-DD"),'Price Data'!J:J,0)+1))/INDEX('Price Data'!K:K,MATCH(TEXT(A2426,"YYYY-MM-DD"),'Price Data'!J:J,0)+1),""),"")</f>
        <v>-9.5238095238095316E-3</v>
      </c>
      <c r="J2426" s="34">
        <f>IFERROR(INDEX('Price Data'!N:N,MATCH(TEXT(A2426,"YYYY-MM-DD"),'Price Data'!M:M,0)),"")</f>
        <v>1.79</v>
      </c>
      <c r="K2426" s="10" cm="1">
        <f t="array" ref="K2426">IFERROR(IF(ISNUMBER(J2426),(J2426-INDEX('Price Data'!N:N,MATCH(TEXT(A2426,"YYYY-MM-DD"),'Price Data'!M:M,0)+1))/INDEX('Price Data'!N:N,MATCH(TEXT(A2426,"YYYY-MM-DD"),'Price Data'!M:M,0)+1),""),"")</f>
        <v>-1.6483516483516498E-2</v>
      </c>
      <c r="L2426" s="34">
        <f>IFERROR(INDEX('Price Data'!Q:Q,MATCH(TEXT(A2426,"YYYY-MM-DD"),'Price Data'!P:P,0)),"")</f>
        <v>2.13</v>
      </c>
      <c r="M2426" s="10" cm="1">
        <f t="array" ref="M2426">IFERROR(IF(ISNUMBER(L2426),(L2426-INDEX('Price Data'!Q:Q,MATCH(TEXT(A2426,"YYYY-MM-DD"),'Price Data'!P:P,0)+1))/INDEX('Price Data'!Q:Q,MATCH(TEXT(A2426,"YYYY-MM-DD"),'Price Data'!P:P,0)+1),""),"")</f>
        <v>-4.6728971962617903E-3</v>
      </c>
      <c r="N2426" s="34">
        <f>IFERROR(INDEX('Price Data'!T:T,MATCH(TEXT(A2426,"YYYY-MM-DD"),'Price Data'!S:S,0)),"")</f>
        <v>2.4</v>
      </c>
      <c r="O2426" s="10" cm="1">
        <f t="array" ref="O2426">IFERROR(IF(ISNUMBER(N2426),(N2426-INDEX('Price Data'!T:T,MATCH(TEXT(A2426,"YYYY-MM-DD"),'Price Data'!S:S,0)+1))/INDEX('Price Data'!T:T,MATCH(TEXT(A2426,"YYYY-MM-DD"),'Price Data'!S:S,0)+1),""),"")</f>
        <v>-2.0408163265306228E-2</v>
      </c>
    </row>
    <row r="2427" spans="1:15" x14ac:dyDescent="0.3">
      <c r="A2427" s="8">
        <v>44246</v>
      </c>
      <c r="B2427" s="34">
        <f>IFERROR(INDEX('Price Data'!B:B,MATCH(TEXT(A2427,"YYYY-MM-DD"),'Price Data'!A:A,0)),"")</f>
        <v>23136</v>
      </c>
      <c r="C2427" s="10" cm="1">
        <f t="array" ref="C2427">IFERROR(IF(ISNUMBER(B2427),(B2427-INDEX('Price Data'!B:B,MATCH(TEXT(A2427,"YYYY-MM-DD"),'Price Data'!A:A,0)+1))/INDEX('Price Data'!B:B,MATCH(TEXT(A2427,"YYYY-MM-DD"),'Price Data'!A:A,0)+1),""),"")</f>
        <v>9.3360090742518106E-3</v>
      </c>
      <c r="D2427" s="34">
        <f>IFERROR(INDEX('Price Data'!E:E,MATCH(TEXT(A2427,"YYYY-MM-DD"),'Price Data'!D:D,0)),"")</f>
        <v>8.35</v>
      </c>
      <c r="E2427" s="10" cm="1">
        <f t="array" ref="E2427">IFERROR(IF(ISNUMBER(D2427),(D2427-INDEX('Price Data'!E:E,MATCH(TEXT(A2427,"YYYY-MM-DD"),'Price Data'!D:D,0)+1))/INDEX('Price Data'!E:E,MATCH(TEXT(A2427,"YYYY-MM-DD"),'Price Data'!D:D,0)+1),""),"")</f>
        <v>2.5798525798525682E-2</v>
      </c>
      <c r="F2427" s="34">
        <f>IFERROR(INDEX('Price Data'!H:H,MATCH(TEXT(A2427,"YYYY-MM-DD"),'Price Data'!G:G,0)),"")</f>
        <v>127.699997</v>
      </c>
      <c r="G2427" s="10" cm="1">
        <f t="array" ref="G2427">IFERROR(IF(ISNUMBER(F2427),(F2427-INDEX('Price Data'!H:H,MATCH(TEXT(A2427,"YYYY-MM-DD"),'Price Data'!G:G,0)+1))/INDEX('Price Data'!H:H,MATCH(TEXT(A2427,"YYYY-MM-DD"),'Price Data'!G:G,0)+1),""),"")</f>
        <v>1.9153981983543865E-2</v>
      </c>
      <c r="H2427" s="34">
        <f>IFERROR(INDEX('Price Data'!K:K,MATCH(TEXT(A2427,"YYYY-MM-DD"),'Price Data'!J:J,0)),"")</f>
        <v>2.11</v>
      </c>
      <c r="I2427" s="10" cm="1">
        <f t="array" ref="I2427">IFERROR(IF(ISNUMBER(H2427),(H2427-INDEX('Price Data'!K:K,MATCH(TEXT(A2427,"YYYY-MM-DD"),'Price Data'!J:J,0)+1))/INDEX('Price Data'!K:K,MATCH(TEXT(A2427,"YYYY-MM-DD"),'Price Data'!J:J,0)+1),""),"")</f>
        <v>1.4423076923076828E-2</v>
      </c>
      <c r="J2427" s="34">
        <f>IFERROR(INDEX('Price Data'!N:N,MATCH(TEXT(A2427,"YYYY-MM-DD"),'Price Data'!M:M,0)),"")</f>
        <v>1.86</v>
      </c>
      <c r="K2427" s="10" cm="1">
        <f t="array" ref="K2427">IFERROR(IF(ISNUMBER(J2427),(J2427-INDEX('Price Data'!N:N,MATCH(TEXT(A2427,"YYYY-MM-DD"),'Price Data'!M:M,0)+1))/INDEX('Price Data'!N:N,MATCH(TEXT(A2427,"YYYY-MM-DD"),'Price Data'!M:M,0)+1),""),"")</f>
        <v>3.9106145251396683E-2</v>
      </c>
      <c r="L2427" s="34">
        <f>IFERROR(INDEX('Price Data'!Q:Q,MATCH(TEXT(A2427,"YYYY-MM-DD"),'Price Data'!P:P,0)),"")</f>
        <v>2.16</v>
      </c>
      <c r="M2427" s="10" cm="1">
        <f t="array" ref="M2427">IFERROR(IF(ISNUMBER(L2427),(L2427-INDEX('Price Data'!Q:Q,MATCH(TEXT(A2427,"YYYY-MM-DD"),'Price Data'!P:P,0)+1))/INDEX('Price Data'!Q:Q,MATCH(TEXT(A2427,"YYYY-MM-DD"),'Price Data'!P:P,0)+1),""),"")</f>
        <v>1.4084507042253639E-2</v>
      </c>
      <c r="N2427" s="34">
        <f>IFERROR(INDEX('Price Data'!T:T,MATCH(TEXT(A2427,"YYYY-MM-DD"),'Price Data'!S:S,0)),"")</f>
        <v>2.42</v>
      </c>
      <c r="O2427" s="10" cm="1">
        <f t="array" ref="O2427">IFERROR(IF(ISNUMBER(N2427),(N2427-INDEX('Price Data'!T:T,MATCH(TEXT(A2427,"YYYY-MM-DD"),'Price Data'!S:S,0)+1))/INDEX('Price Data'!T:T,MATCH(TEXT(A2427,"YYYY-MM-DD"),'Price Data'!S:S,0)+1),""),"")</f>
        <v>8.3333333333333419E-3</v>
      </c>
    </row>
    <row r="2428" spans="1:15" x14ac:dyDescent="0.3">
      <c r="A2428" s="8">
        <v>44247</v>
      </c>
      <c r="B2428" s="34" t="str">
        <f>IFERROR(INDEX('Price Data'!B:B,MATCH(TEXT(A2428,"YYYY-MM-DD"),'Price Data'!A:A,0)),"")</f>
        <v/>
      </c>
      <c r="C2428" s="10" t="str" cm="1">
        <f t="array" ref="C2428">IFERROR(IF(ISNUMBER(B2428),(B2428-INDEX('Price Data'!B:B,MATCH(TEXT(A2428,"YYYY-MM-DD"),'Price Data'!A:A,0)+1))/INDEX('Price Data'!B:B,MATCH(TEXT(A2428,"YYYY-MM-DD"),'Price Data'!A:A,0)+1),""),"")</f>
        <v/>
      </c>
      <c r="D2428" s="34" t="str">
        <f>IFERROR(INDEX('Price Data'!E:E,MATCH(TEXT(A2428,"YYYY-MM-DD"),'Price Data'!D:D,0)),"")</f>
        <v/>
      </c>
      <c r="E2428" s="10" t="str" cm="1">
        <f t="array" ref="E2428">IFERROR(IF(ISNUMBER(D2428),(D2428-INDEX('Price Data'!E:E,MATCH(TEXT(A2428,"YYYY-MM-DD"),'Price Data'!D:D,0)+1))/INDEX('Price Data'!E:E,MATCH(TEXT(A2428,"YYYY-MM-DD"),'Price Data'!D:D,0)+1),""),"")</f>
        <v/>
      </c>
      <c r="F2428" s="34" t="str">
        <f>IFERROR(INDEX('Price Data'!H:H,MATCH(TEXT(A2428,"YYYY-MM-DD"),'Price Data'!G:G,0)),"")</f>
        <v/>
      </c>
      <c r="G2428" s="10" t="str" cm="1">
        <f t="array" ref="G2428">IFERROR(IF(ISNUMBER(F2428),(F2428-INDEX('Price Data'!H:H,MATCH(TEXT(A2428,"YYYY-MM-DD"),'Price Data'!G:G,0)+1))/INDEX('Price Data'!H:H,MATCH(TEXT(A2428,"YYYY-MM-DD"),'Price Data'!G:G,0)+1),""),"")</f>
        <v/>
      </c>
      <c r="H2428" s="34" t="str">
        <f>IFERROR(INDEX('Price Data'!K:K,MATCH(TEXT(A2428,"YYYY-MM-DD"),'Price Data'!J:J,0)),"")</f>
        <v/>
      </c>
      <c r="I2428" s="10" t="str" cm="1">
        <f t="array" ref="I2428">IFERROR(IF(ISNUMBER(H2428),(H2428-INDEX('Price Data'!K:K,MATCH(TEXT(A2428,"YYYY-MM-DD"),'Price Data'!J:J,0)+1))/INDEX('Price Data'!K:K,MATCH(TEXT(A2428,"YYYY-MM-DD"),'Price Data'!J:J,0)+1),""),"")</f>
        <v/>
      </c>
      <c r="J2428" s="34" t="str">
        <f>IFERROR(INDEX('Price Data'!N:N,MATCH(TEXT(A2428,"YYYY-MM-DD"),'Price Data'!M:M,0)),"")</f>
        <v/>
      </c>
      <c r="K2428" s="10" t="str" cm="1">
        <f t="array" ref="K2428">IFERROR(IF(ISNUMBER(J2428),(J2428-INDEX('Price Data'!N:N,MATCH(TEXT(A2428,"YYYY-MM-DD"),'Price Data'!M:M,0)+1))/INDEX('Price Data'!N:N,MATCH(TEXT(A2428,"YYYY-MM-DD"),'Price Data'!M:M,0)+1),""),"")</f>
        <v/>
      </c>
      <c r="L2428" s="34" t="str">
        <f>IFERROR(INDEX('Price Data'!Q:Q,MATCH(TEXT(A2428,"YYYY-MM-DD"),'Price Data'!P:P,0)),"")</f>
        <v/>
      </c>
      <c r="M2428" s="10" t="str" cm="1">
        <f t="array" ref="M2428">IFERROR(IF(ISNUMBER(L2428),(L2428-INDEX('Price Data'!Q:Q,MATCH(TEXT(A2428,"YYYY-MM-DD"),'Price Data'!P:P,0)+1))/INDEX('Price Data'!Q:Q,MATCH(TEXT(A2428,"YYYY-MM-DD"),'Price Data'!P:P,0)+1),""),"")</f>
        <v/>
      </c>
      <c r="N2428" s="34" t="str">
        <f>IFERROR(INDEX('Price Data'!T:T,MATCH(TEXT(A2428,"YYYY-MM-DD"),'Price Data'!S:S,0)),"")</f>
        <v/>
      </c>
      <c r="O2428" s="10" t="str" cm="1">
        <f t="array" ref="O2428">IFERROR(IF(ISNUMBER(N2428),(N2428-INDEX('Price Data'!T:T,MATCH(TEXT(A2428,"YYYY-MM-DD"),'Price Data'!S:S,0)+1))/INDEX('Price Data'!T:T,MATCH(TEXT(A2428,"YYYY-MM-DD"),'Price Data'!S:S,0)+1),""),"")</f>
        <v/>
      </c>
    </row>
    <row r="2429" spans="1:15" x14ac:dyDescent="0.3">
      <c r="A2429" s="8">
        <v>44248</v>
      </c>
      <c r="B2429" s="34" t="str">
        <f>IFERROR(INDEX('Price Data'!B:B,MATCH(TEXT(A2429,"YYYY-MM-DD"),'Price Data'!A:A,0)),"")</f>
        <v/>
      </c>
      <c r="C2429" s="10" t="str" cm="1">
        <f t="array" ref="C2429">IFERROR(IF(ISNUMBER(B2429),(B2429-INDEX('Price Data'!B:B,MATCH(TEXT(A2429,"YYYY-MM-DD"),'Price Data'!A:A,0)+1))/INDEX('Price Data'!B:B,MATCH(TEXT(A2429,"YYYY-MM-DD"),'Price Data'!A:A,0)+1),""),"")</f>
        <v/>
      </c>
      <c r="D2429" s="34" t="str">
        <f>IFERROR(INDEX('Price Data'!E:E,MATCH(TEXT(A2429,"YYYY-MM-DD"),'Price Data'!D:D,0)),"")</f>
        <v/>
      </c>
      <c r="E2429" s="10" t="str" cm="1">
        <f t="array" ref="E2429">IFERROR(IF(ISNUMBER(D2429),(D2429-INDEX('Price Data'!E:E,MATCH(TEXT(A2429,"YYYY-MM-DD"),'Price Data'!D:D,0)+1))/INDEX('Price Data'!E:E,MATCH(TEXT(A2429,"YYYY-MM-DD"),'Price Data'!D:D,0)+1),""),"")</f>
        <v/>
      </c>
      <c r="F2429" s="34" t="str">
        <f>IFERROR(INDEX('Price Data'!H:H,MATCH(TEXT(A2429,"YYYY-MM-DD"),'Price Data'!G:G,0)),"")</f>
        <v/>
      </c>
      <c r="G2429" s="10" t="str" cm="1">
        <f t="array" ref="G2429">IFERROR(IF(ISNUMBER(F2429),(F2429-INDEX('Price Data'!H:H,MATCH(TEXT(A2429,"YYYY-MM-DD"),'Price Data'!G:G,0)+1))/INDEX('Price Data'!H:H,MATCH(TEXT(A2429,"YYYY-MM-DD"),'Price Data'!G:G,0)+1),""),"")</f>
        <v/>
      </c>
      <c r="H2429" s="34" t="str">
        <f>IFERROR(INDEX('Price Data'!K:K,MATCH(TEXT(A2429,"YYYY-MM-DD"),'Price Data'!J:J,0)),"")</f>
        <v/>
      </c>
      <c r="I2429" s="10" t="str" cm="1">
        <f t="array" ref="I2429">IFERROR(IF(ISNUMBER(H2429),(H2429-INDEX('Price Data'!K:K,MATCH(TEXT(A2429,"YYYY-MM-DD"),'Price Data'!J:J,0)+1))/INDEX('Price Data'!K:K,MATCH(TEXT(A2429,"YYYY-MM-DD"),'Price Data'!J:J,0)+1),""),"")</f>
        <v/>
      </c>
      <c r="J2429" s="34" t="str">
        <f>IFERROR(INDEX('Price Data'!N:N,MATCH(TEXT(A2429,"YYYY-MM-DD"),'Price Data'!M:M,0)),"")</f>
        <v/>
      </c>
      <c r="K2429" s="10" t="str" cm="1">
        <f t="array" ref="K2429">IFERROR(IF(ISNUMBER(J2429),(J2429-INDEX('Price Data'!N:N,MATCH(TEXT(A2429,"YYYY-MM-DD"),'Price Data'!M:M,0)+1))/INDEX('Price Data'!N:N,MATCH(TEXT(A2429,"YYYY-MM-DD"),'Price Data'!M:M,0)+1),""),"")</f>
        <v/>
      </c>
      <c r="L2429" s="34" t="str">
        <f>IFERROR(INDEX('Price Data'!Q:Q,MATCH(TEXT(A2429,"YYYY-MM-DD"),'Price Data'!P:P,0)),"")</f>
        <v/>
      </c>
      <c r="M2429" s="10" t="str" cm="1">
        <f t="array" ref="M2429">IFERROR(IF(ISNUMBER(L2429),(L2429-INDEX('Price Data'!Q:Q,MATCH(TEXT(A2429,"YYYY-MM-DD"),'Price Data'!P:P,0)+1))/INDEX('Price Data'!Q:Q,MATCH(TEXT(A2429,"YYYY-MM-DD"),'Price Data'!P:P,0)+1),""),"")</f>
        <v/>
      </c>
      <c r="N2429" s="34" t="str">
        <f>IFERROR(INDEX('Price Data'!T:T,MATCH(TEXT(A2429,"YYYY-MM-DD"),'Price Data'!S:S,0)),"")</f>
        <v/>
      </c>
      <c r="O2429" s="10" t="str" cm="1">
        <f t="array" ref="O2429">IFERROR(IF(ISNUMBER(N2429),(N2429-INDEX('Price Data'!T:T,MATCH(TEXT(A2429,"YYYY-MM-DD"),'Price Data'!S:S,0)+1))/INDEX('Price Data'!T:T,MATCH(TEXT(A2429,"YYYY-MM-DD"),'Price Data'!S:S,0)+1),""),"")</f>
        <v/>
      </c>
    </row>
    <row r="2430" spans="1:15" x14ac:dyDescent="0.3">
      <c r="A2430" s="8">
        <v>44249</v>
      </c>
      <c r="B2430" s="34">
        <f>IFERROR(INDEX('Price Data'!B:B,MATCH(TEXT(A2430,"YYYY-MM-DD"),'Price Data'!A:A,0)),"")</f>
        <v>23009</v>
      </c>
      <c r="C2430" s="10" cm="1">
        <f t="array" ref="C2430">IFERROR(IF(ISNUMBER(B2430),(B2430-INDEX('Price Data'!B:B,MATCH(TEXT(A2430,"YYYY-MM-DD"),'Price Data'!A:A,0)+1))/INDEX('Price Data'!B:B,MATCH(TEXT(A2430,"YYYY-MM-DD"),'Price Data'!A:A,0)+1),""),"")</f>
        <v>-5.4892807745504837E-3</v>
      </c>
      <c r="D2430" s="34">
        <f>IFERROR(INDEX('Price Data'!E:E,MATCH(TEXT(A2430,"YYYY-MM-DD"),'Price Data'!D:D,0)),"")</f>
        <v>8.33</v>
      </c>
      <c r="E2430" s="10" cm="1">
        <f t="array" ref="E2430">IFERROR(IF(ISNUMBER(D2430),(D2430-INDEX('Price Data'!E:E,MATCH(TEXT(A2430,"YYYY-MM-DD"),'Price Data'!D:D,0)+1))/INDEX('Price Data'!E:E,MATCH(TEXT(A2430,"YYYY-MM-DD"),'Price Data'!D:D,0)+1),""),"")</f>
        <v>-2.3952095808382726E-3</v>
      </c>
      <c r="F2430" s="34">
        <f>IFERROR(INDEX('Price Data'!H:H,MATCH(TEXT(A2430,"YYYY-MM-DD"),'Price Data'!G:G,0)),"")</f>
        <v>126.599998</v>
      </c>
      <c r="G2430" s="10" cm="1">
        <f t="array" ref="G2430">IFERROR(IF(ISNUMBER(F2430),(F2430-INDEX('Price Data'!H:H,MATCH(TEXT(A2430,"YYYY-MM-DD"),'Price Data'!G:G,0)+1))/INDEX('Price Data'!H:H,MATCH(TEXT(A2430,"YYYY-MM-DD"),'Price Data'!G:G,0)+1),""),"")</f>
        <v>-8.6139312908519242E-3</v>
      </c>
      <c r="H2430" s="34">
        <f>IFERROR(INDEX('Price Data'!K:K,MATCH(TEXT(A2430,"YYYY-MM-DD"),'Price Data'!J:J,0)),"")</f>
        <v>2.1</v>
      </c>
      <c r="I2430" s="10" cm="1">
        <f t="array" ref="I2430">IFERROR(IF(ISNUMBER(H2430),(H2430-INDEX('Price Data'!K:K,MATCH(TEXT(A2430,"YYYY-MM-DD"),'Price Data'!J:J,0)+1))/INDEX('Price Data'!K:K,MATCH(TEXT(A2430,"YYYY-MM-DD"),'Price Data'!J:J,0)+1),""),"")</f>
        <v>-4.7393364928908941E-3</v>
      </c>
      <c r="J2430" s="34">
        <f>IFERROR(INDEX('Price Data'!N:N,MATCH(TEXT(A2430,"YYYY-MM-DD"),'Price Data'!M:M,0)),"")</f>
        <v>1.83</v>
      </c>
      <c r="K2430" s="10" cm="1">
        <f t="array" ref="K2430">IFERROR(IF(ISNUMBER(J2430),(J2430-INDEX('Price Data'!N:N,MATCH(TEXT(A2430,"YYYY-MM-DD"),'Price Data'!M:M,0)+1))/INDEX('Price Data'!N:N,MATCH(TEXT(A2430,"YYYY-MM-DD"),'Price Data'!M:M,0)+1),""),"")</f>
        <v>-1.612903225806453E-2</v>
      </c>
      <c r="L2430" s="34">
        <f>IFERROR(INDEX('Price Data'!Q:Q,MATCH(TEXT(A2430,"YYYY-MM-DD"),'Price Data'!P:P,0)),"")</f>
        <v>2.14</v>
      </c>
      <c r="M2430" s="10" cm="1">
        <f t="array" ref="M2430">IFERROR(IF(ISNUMBER(L2430),(L2430-INDEX('Price Data'!Q:Q,MATCH(TEXT(A2430,"YYYY-MM-DD"),'Price Data'!P:P,0)+1))/INDEX('Price Data'!Q:Q,MATCH(TEXT(A2430,"YYYY-MM-DD"),'Price Data'!P:P,0)+1),""),"")</f>
        <v>-9.2592592592592674E-3</v>
      </c>
      <c r="N2430" s="34">
        <f>IFERROR(INDEX('Price Data'!T:T,MATCH(TEXT(A2430,"YYYY-MM-DD"),'Price Data'!S:S,0)),"")</f>
        <v>2.41</v>
      </c>
      <c r="O2430" s="10" cm="1">
        <f t="array" ref="O2430">IFERROR(IF(ISNUMBER(N2430),(N2430-INDEX('Price Data'!T:T,MATCH(TEXT(A2430,"YYYY-MM-DD"),'Price Data'!S:S,0)+1))/INDEX('Price Data'!T:T,MATCH(TEXT(A2430,"YYYY-MM-DD"),'Price Data'!S:S,0)+1),""),"")</f>
        <v>-4.1322314049585893E-3</v>
      </c>
    </row>
    <row r="2431" spans="1:15" x14ac:dyDescent="0.3">
      <c r="A2431" s="8">
        <v>44250</v>
      </c>
      <c r="B2431" s="34">
        <f>IFERROR(INDEX('Price Data'!B:B,MATCH(TEXT(A2431,"YYYY-MM-DD"),'Price Data'!A:A,0)),"")</f>
        <v>22939</v>
      </c>
      <c r="C2431" s="10" cm="1">
        <f t="array" ref="C2431">IFERROR(IF(ISNUMBER(B2431),(B2431-INDEX('Price Data'!B:B,MATCH(TEXT(A2431,"YYYY-MM-DD"),'Price Data'!A:A,0)+1))/INDEX('Price Data'!B:B,MATCH(TEXT(A2431,"YYYY-MM-DD"),'Price Data'!A:A,0)+1),""),"")</f>
        <v>-3.0422878004259203E-3</v>
      </c>
      <c r="D2431" s="34">
        <f>IFERROR(INDEX('Price Data'!E:E,MATCH(TEXT(A2431,"YYYY-MM-DD"),'Price Data'!D:D,0)),"")</f>
        <v>8.51</v>
      </c>
      <c r="E2431" s="10" cm="1">
        <f t="array" ref="E2431">IFERROR(IF(ISNUMBER(D2431),(D2431-INDEX('Price Data'!E:E,MATCH(TEXT(A2431,"YYYY-MM-DD"),'Price Data'!D:D,0)+1))/INDEX('Price Data'!E:E,MATCH(TEXT(A2431,"YYYY-MM-DD"),'Price Data'!D:D,0)+1),""),"")</f>
        <v>2.160864345738292E-2</v>
      </c>
      <c r="F2431" s="34">
        <f>IFERROR(INDEX('Price Data'!H:H,MATCH(TEXT(A2431,"YYYY-MM-DD"),'Price Data'!G:G,0)),"")</f>
        <v>124.800003</v>
      </c>
      <c r="G2431" s="10" cm="1">
        <f t="array" ref="G2431">IFERROR(IF(ISNUMBER(F2431),(F2431-INDEX('Price Data'!H:H,MATCH(TEXT(A2431,"YYYY-MM-DD"),'Price Data'!G:G,0)+1))/INDEX('Price Data'!H:H,MATCH(TEXT(A2431,"YYYY-MM-DD"),'Price Data'!G:G,0)+1),""),"")</f>
        <v>-1.421797020881466E-2</v>
      </c>
      <c r="H2431" s="34">
        <f>IFERROR(INDEX('Price Data'!K:K,MATCH(TEXT(A2431,"YYYY-MM-DD"),'Price Data'!J:J,0)),"")</f>
        <v>2.11</v>
      </c>
      <c r="I2431" s="10" cm="1">
        <f t="array" ref="I2431">IFERROR(IF(ISNUMBER(H2431),(H2431-INDEX('Price Data'!K:K,MATCH(TEXT(A2431,"YYYY-MM-DD"),'Price Data'!J:J,0)+1))/INDEX('Price Data'!K:K,MATCH(TEXT(A2431,"YYYY-MM-DD"),'Price Data'!J:J,0)+1),""),"")</f>
        <v>4.76190476190466E-3</v>
      </c>
      <c r="J2431" s="34">
        <f>IFERROR(INDEX('Price Data'!N:N,MATCH(TEXT(A2431,"YYYY-MM-DD"),'Price Data'!M:M,0)),"")</f>
        <v>1.83</v>
      </c>
      <c r="K2431" s="10" cm="1">
        <f t="array" ref="K2431">IFERROR(IF(ISNUMBER(J2431),(J2431-INDEX('Price Data'!N:N,MATCH(TEXT(A2431,"YYYY-MM-DD"),'Price Data'!M:M,0)+1))/INDEX('Price Data'!N:N,MATCH(TEXT(A2431,"YYYY-MM-DD"),'Price Data'!M:M,0)+1),""),"")</f>
        <v>0</v>
      </c>
      <c r="L2431" s="34">
        <f>IFERROR(INDEX('Price Data'!Q:Q,MATCH(TEXT(A2431,"YYYY-MM-DD"),'Price Data'!P:P,0)),"")</f>
        <v>2.14</v>
      </c>
      <c r="M2431" s="10" cm="1">
        <f t="array" ref="M2431">IFERROR(IF(ISNUMBER(L2431),(L2431-INDEX('Price Data'!Q:Q,MATCH(TEXT(A2431,"YYYY-MM-DD"),'Price Data'!P:P,0)+1))/INDEX('Price Data'!Q:Q,MATCH(TEXT(A2431,"YYYY-MM-DD"),'Price Data'!P:P,0)+1),""),"")</f>
        <v>0</v>
      </c>
      <c r="N2431" s="34">
        <f>IFERROR(INDEX('Price Data'!T:T,MATCH(TEXT(A2431,"YYYY-MM-DD"),'Price Data'!S:S,0)),"")</f>
        <v>2.41</v>
      </c>
      <c r="O2431" s="10" cm="1">
        <f t="array" ref="O2431">IFERROR(IF(ISNUMBER(N2431),(N2431-INDEX('Price Data'!T:T,MATCH(TEXT(A2431,"YYYY-MM-DD"),'Price Data'!S:S,0)+1))/INDEX('Price Data'!T:T,MATCH(TEXT(A2431,"YYYY-MM-DD"),'Price Data'!S:S,0)+1),""),"")</f>
        <v>0</v>
      </c>
    </row>
    <row r="2432" spans="1:15" x14ac:dyDescent="0.3">
      <c r="A2432" s="8">
        <v>44251</v>
      </c>
      <c r="B2432" s="34">
        <f>IFERROR(INDEX('Price Data'!B:B,MATCH(TEXT(A2432,"YYYY-MM-DD"),'Price Data'!A:A,0)),"")</f>
        <v>23098</v>
      </c>
      <c r="C2432" s="10" cm="1">
        <f t="array" ref="C2432">IFERROR(IF(ISNUMBER(B2432),(B2432-INDEX('Price Data'!B:B,MATCH(TEXT(A2432,"YYYY-MM-DD"),'Price Data'!A:A,0)+1))/INDEX('Price Data'!B:B,MATCH(TEXT(A2432,"YYYY-MM-DD"),'Price Data'!A:A,0)+1),""),"")</f>
        <v>6.9314268276733943E-3</v>
      </c>
      <c r="D2432" s="34">
        <f>IFERROR(INDEX('Price Data'!E:E,MATCH(TEXT(A2432,"YYYY-MM-DD"),'Price Data'!D:D,0)),"")</f>
        <v>8.74</v>
      </c>
      <c r="E2432" s="10" cm="1">
        <f t="array" ref="E2432">IFERROR(IF(ISNUMBER(D2432),(D2432-INDEX('Price Data'!E:E,MATCH(TEXT(A2432,"YYYY-MM-DD"),'Price Data'!D:D,0)+1))/INDEX('Price Data'!E:E,MATCH(TEXT(A2432,"YYYY-MM-DD"),'Price Data'!D:D,0)+1),""),"")</f>
        <v>2.7027027027027077E-2</v>
      </c>
      <c r="F2432" s="34">
        <f>IFERROR(INDEX('Price Data'!H:H,MATCH(TEXT(A2432,"YYYY-MM-DD"),'Price Data'!G:G,0)),"")</f>
        <v>124.599998</v>
      </c>
      <c r="G2432" s="10" cm="1">
        <f t="array" ref="G2432">IFERROR(IF(ISNUMBER(F2432),(F2432-INDEX('Price Data'!H:H,MATCH(TEXT(A2432,"YYYY-MM-DD"),'Price Data'!G:G,0)+1))/INDEX('Price Data'!H:H,MATCH(TEXT(A2432,"YYYY-MM-DD"),'Price Data'!G:G,0)+1),""),"")</f>
        <v>-1.6026041281425644E-3</v>
      </c>
      <c r="H2432" s="34">
        <f>IFERROR(INDEX('Price Data'!K:K,MATCH(TEXT(A2432,"YYYY-MM-DD"),'Price Data'!J:J,0)),"")</f>
        <v>2.13</v>
      </c>
      <c r="I2432" s="10" cm="1">
        <f t="array" ref="I2432">IFERROR(IF(ISNUMBER(H2432),(H2432-INDEX('Price Data'!K:K,MATCH(TEXT(A2432,"YYYY-MM-DD"),'Price Data'!J:J,0)+1))/INDEX('Price Data'!K:K,MATCH(TEXT(A2432,"YYYY-MM-DD"),'Price Data'!J:J,0)+1),""),"")</f>
        <v>9.4786729857819999E-3</v>
      </c>
      <c r="J2432" s="34">
        <f>IFERROR(INDEX('Price Data'!N:N,MATCH(TEXT(A2432,"YYYY-MM-DD"),'Price Data'!M:M,0)),"")</f>
        <v>1.86</v>
      </c>
      <c r="K2432" s="10" cm="1">
        <f t="array" ref="K2432">IFERROR(IF(ISNUMBER(J2432),(J2432-INDEX('Price Data'!N:N,MATCH(TEXT(A2432,"YYYY-MM-DD"),'Price Data'!M:M,0)+1))/INDEX('Price Data'!N:N,MATCH(TEXT(A2432,"YYYY-MM-DD"),'Price Data'!M:M,0)+1),""),"")</f>
        <v>1.6393442622950834E-2</v>
      </c>
      <c r="L2432" s="34">
        <f>IFERROR(INDEX('Price Data'!Q:Q,MATCH(TEXT(A2432,"YYYY-MM-DD"),'Price Data'!P:P,0)),"")</f>
        <v>2.16</v>
      </c>
      <c r="M2432" s="10" cm="1">
        <f t="array" ref="M2432">IFERROR(IF(ISNUMBER(L2432),(L2432-INDEX('Price Data'!Q:Q,MATCH(TEXT(A2432,"YYYY-MM-DD"),'Price Data'!P:P,0)+1))/INDEX('Price Data'!Q:Q,MATCH(TEXT(A2432,"YYYY-MM-DD"),'Price Data'!P:P,0)+1),""),"")</f>
        <v>9.3457943925233725E-3</v>
      </c>
      <c r="N2432" s="34">
        <f>IFERROR(INDEX('Price Data'!T:T,MATCH(TEXT(A2432,"YYYY-MM-DD"),'Price Data'!S:S,0)),"")</f>
        <v>2.42</v>
      </c>
      <c r="O2432" s="10" cm="1">
        <f t="array" ref="O2432">IFERROR(IF(ISNUMBER(N2432),(N2432-INDEX('Price Data'!T:T,MATCH(TEXT(A2432,"YYYY-MM-DD"),'Price Data'!S:S,0)+1))/INDEX('Price Data'!T:T,MATCH(TEXT(A2432,"YYYY-MM-DD"),'Price Data'!S:S,0)+1),""),"")</f>
        <v>4.1493775933609074E-3</v>
      </c>
    </row>
    <row r="2433" spans="1:15" x14ac:dyDescent="0.3">
      <c r="A2433" s="8">
        <v>44252</v>
      </c>
      <c r="B2433" s="34">
        <f>IFERROR(INDEX('Price Data'!B:B,MATCH(TEXT(A2433,"YYYY-MM-DD"),'Price Data'!A:A,0)),"")</f>
        <v>23064</v>
      </c>
      <c r="C2433" s="10" cm="1">
        <f t="array" ref="C2433">IFERROR(IF(ISNUMBER(B2433),(B2433-INDEX('Price Data'!B:B,MATCH(TEXT(A2433,"YYYY-MM-DD"),'Price Data'!A:A,0)+1))/INDEX('Price Data'!B:B,MATCH(TEXT(A2433,"YYYY-MM-DD"),'Price Data'!A:A,0)+1),""),"")</f>
        <v>-1.4719889167893324E-3</v>
      </c>
      <c r="D2433" s="34">
        <f>IFERROR(INDEX('Price Data'!E:E,MATCH(TEXT(A2433,"YYYY-MM-DD"),'Price Data'!D:D,0)),"")</f>
        <v>8.73</v>
      </c>
      <c r="E2433" s="10" cm="1">
        <f t="array" ref="E2433">IFERROR(IF(ISNUMBER(D2433),(D2433-INDEX('Price Data'!E:E,MATCH(TEXT(A2433,"YYYY-MM-DD"),'Price Data'!D:D,0)+1))/INDEX('Price Data'!E:E,MATCH(TEXT(A2433,"YYYY-MM-DD"),'Price Data'!D:D,0)+1),""),"")</f>
        <v>-1.144164759725376E-3</v>
      </c>
      <c r="F2433" s="34">
        <f>IFERROR(INDEX('Price Data'!H:H,MATCH(TEXT(A2433,"YYYY-MM-DD"),'Price Data'!G:G,0)),"")</f>
        <v>123.199997</v>
      </c>
      <c r="G2433" s="10" cm="1">
        <f t="array" ref="G2433">IFERROR(IF(ISNUMBER(F2433),(F2433-INDEX('Price Data'!H:H,MATCH(TEXT(A2433,"YYYY-MM-DD"),'Price Data'!G:G,0)+1))/INDEX('Price Data'!H:H,MATCH(TEXT(A2433,"YYYY-MM-DD"),'Price Data'!G:G,0)+1),""),"")</f>
        <v>-1.1235963262214524E-2</v>
      </c>
      <c r="H2433" s="34">
        <f>IFERROR(INDEX('Price Data'!K:K,MATCH(TEXT(A2433,"YYYY-MM-DD"),'Price Data'!J:J,0)),"")</f>
        <v>2.15</v>
      </c>
      <c r="I2433" s="10" cm="1">
        <f t="array" ref="I2433">IFERROR(IF(ISNUMBER(H2433),(H2433-INDEX('Price Data'!K:K,MATCH(TEXT(A2433,"YYYY-MM-DD"),'Price Data'!J:J,0)+1))/INDEX('Price Data'!K:K,MATCH(TEXT(A2433,"YYYY-MM-DD"),'Price Data'!J:J,0)+1),""),"")</f>
        <v>9.3896713615023563E-3</v>
      </c>
      <c r="J2433" s="34">
        <f>IFERROR(INDEX('Price Data'!N:N,MATCH(TEXT(A2433,"YYYY-MM-DD"),'Price Data'!M:M,0)),"")</f>
        <v>1.83</v>
      </c>
      <c r="K2433" s="10" cm="1">
        <f t="array" ref="K2433">IFERROR(IF(ISNUMBER(J2433),(J2433-INDEX('Price Data'!N:N,MATCH(TEXT(A2433,"YYYY-MM-DD"),'Price Data'!M:M,0)+1))/INDEX('Price Data'!N:N,MATCH(TEXT(A2433,"YYYY-MM-DD"),'Price Data'!M:M,0)+1),""),"")</f>
        <v>-1.612903225806453E-2</v>
      </c>
      <c r="L2433" s="34">
        <f>IFERROR(INDEX('Price Data'!Q:Q,MATCH(TEXT(A2433,"YYYY-MM-DD"),'Price Data'!P:P,0)),"")</f>
        <v>2.17</v>
      </c>
      <c r="M2433" s="10" cm="1">
        <f t="array" ref="M2433">IFERROR(IF(ISNUMBER(L2433),(L2433-INDEX('Price Data'!Q:Q,MATCH(TEXT(A2433,"YYYY-MM-DD"),'Price Data'!P:P,0)+1))/INDEX('Price Data'!Q:Q,MATCH(TEXT(A2433,"YYYY-MM-DD"),'Price Data'!P:P,0)+1),""),"")</f>
        <v>4.6296296296295305E-3</v>
      </c>
      <c r="N2433" s="34">
        <f>IFERROR(INDEX('Price Data'!T:T,MATCH(TEXT(A2433,"YYYY-MM-DD"),'Price Data'!S:S,0)),"")</f>
        <v>2.39</v>
      </c>
      <c r="O2433" s="10" cm="1">
        <f t="array" ref="O2433">IFERROR(IF(ISNUMBER(N2433),(N2433-INDEX('Price Data'!T:T,MATCH(TEXT(A2433,"YYYY-MM-DD"),'Price Data'!S:S,0)+1))/INDEX('Price Data'!T:T,MATCH(TEXT(A2433,"YYYY-MM-DD"),'Price Data'!S:S,0)+1),""),"")</f>
        <v>-1.2396694214875952E-2</v>
      </c>
    </row>
    <row r="2434" spans="1:15" x14ac:dyDescent="0.3">
      <c r="A2434" s="8">
        <v>44253</v>
      </c>
      <c r="B2434" s="34">
        <f>IFERROR(INDEX('Price Data'!B:B,MATCH(TEXT(A2434,"YYYY-MM-DD"),'Price Data'!A:A,0)),"")</f>
        <v>22849</v>
      </c>
      <c r="C2434" s="10" cm="1">
        <f t="array" ref="C2434">IFERROR(IF(ISNUMBER(B2434),(B2434-INDEX('Price Data'!B:B,MATCH(TEXT(A2434,"YYYY-MM-DD"),'Price Data'!A:A,0)+1))/INDEX('Price Data'!B:B,MATCH(TEXT(A2434,"YYYY-MM-DD"),'Price Data'!A:A,0)+1),""),"")</f>
        <v>-9.3218869233437397E-3</v>
      </c>
      <c r="D2434" s="34">
        <f>IFERROR(INDEX('Price Data'!E:E,MATCH(TEXT(A2434,"YYYY-MM-DD"),'Price Data'!D:D,0)),"")</f>
        <v>8.5399999999999991</v>
      </c>
      <c r="E2434" s="10" cm="1">
        <f t="array" ref="E2434">IFERROR(IF(ISNUMBER(D2434),(D2434-INDEX('Price Data'!E:E,MATCH(TEXT(A2434,"YYYY-MM-DD"),'Price Data'!D:D,0)+1))/INDEX('Price Data'!E:E,MATCH(TEXT(A2434,"YYYY-MM-DD"),'Price Data'!D:D,0)+1),""),"")</f>
        <v>-2.1764032073310569E-2</v>
      </c>
      <c r="F2434" s="34">
        <f>IFERROR(INDEX('Price Data'!H:H,MATCH(TEXT(A2434,"YYYY-MM-DD"),'Price Data'!G:G,0)),"")</f>
        <v>120.800003</v>
      </c>
      <c r="G2434" s="10" cm="1">
        <f t="array" ref="G2434">IFERROR(IF(ISNUMBER(F2434),(F2434-INDEX('Price Data'!H:H,MATCH(TEXT(A2434,"YYYY-MM-DD"),'Price Data'!G:G,0)+1))/INDEX('Price Data'!H:H,MATCH(TEXT(A2434,"YYYY-MM-DD"),'Price Data'!G:G,0)+1),""),"")</f>
        <v>-1.9480471253582841E-2</v>
      </c>
      <c r="H2434" s="34">
        <f>IFERROR(INDEX('Price Data'!K:K,MATCH(TEXT(A2434,"YYYY-MM-DD"),'Price Data'!J:J,0)),"")</f>
        <v>2.13</v>
      </c>
      <c r="I2434" s="10" cm="1">
        <f t="array" ref="I2434">IFERROR(IF(ISNUMBER(H2434),(H2434-INDEX('Price Data'!K:K,MATCH(TEXT(A2434,"YYYY-MM-DD"),'Price Data'!J:J,0)+1))/INDEX('Price Data'!K:K,MATCH(TEXT(A2434,"YYYY-MM-DD"),'Price Data'!J:J,0)+1),""),"")</f>
        <v>-9.3023255813953574E-3</v>
      </c>
      <c r="J2434" s="34">
        <f>IFERROR(INDEX('Price Data'!N:N,MATCH(TEXT(A2434,"YYYY-MM-DD"),'Price Data'!M:M,0)),"")</f>
        <v>1.81</v>
      </c>
      <c r="K2434" s="10" cm="1">
        <f t="array" ref="K2434">IFERROR(IF(ISNUMBER(J2434),(J2434-INDEX('Price Data'!N:N,MATCH(TEXT(A2434,"YYYY-MM-DD"),'Price Data'!M:M,0)+1))/INDEX('Price Data'!N:N,MATCH(TEXT(A2434,"YYYY-MM-DD"),'Price Data'!M:M,0)+1),""),"")</f>
        <v>-1.0928961748633888E-2</v>
      </c>
      <c r="L2434" s="34">
        <f>IFERROR(INDEX('Price Data'!Q:Q,MATCH(TEXT(A2434,"YYYY-MM-DD"),'Price Data'!P:P,0)),"")</f>
        <v>2.12</v>
      </c>
      <c r="M2434" s="10" cm="1">
        <f t="array" ref="M2434">IFERROR(IF(ISNUMBER(L2434),(L2434-INDEX('Price Data'!Q:Q,MATCH(TEXT(A2434,"YYYY-MM-DD"),'Price Data'!P:P,0)+1))/INDEX('Price Data'!Q:Q,MATCH(TEXT(A2434,"YYYY-MM-DD"),'Price Data'!P:P,0)+1),""),"")</f>
        <v>-2.3041474654377798E-2</v>
      </c>
      <c r="N2434" s="34">
        <f>IFERROR(INDEX('Price Data'!T:T,MATCH(TEXT(A2434,"YYYY-MM-DD"),'Price Data'!S:S,0)),"")</f>
        <v>2.39</v>
      </c>
      <c r="O2434" s="10" cm="1">
        <f t="array" ref="O2434">IFERROR(IF(ISNUMBER(N2434),(N2434-INDEX('Price Data'!T:T,MATCH(TEXT(A2434,"YYYY-MM-DD"),'Price Data'!S:S,0)+1))/INDEX('Price Data'!T:T,MATCH(TEXT(A2434,"YYYY-MM-DD"),'Price Data'!S:S,0)+1),""),"")</f>
        <v>0</v>
      </c>
    </row>
    <row r="2435" spans="1:15" x14ac:dyDescent="0.3">
      <c r="A2435" s="8">
        <v>44254</v>
      </c>
      <c r="B2435" s="34" t="str">
        <f>IFERROR(INDEX('Price Data'!B:B,MATCH(TEXT(A2435,"YYYY-MM-DD"),'Price Data'!A:A,0)),"")</f>
        <v/>
      </c>
      <c r="C2435" s="10" t="str" cm="1">
        <f t="array" ref="C2435">IFERROR(IF(ISNUMBER(B2435),(B2435-INDEX('Price Data'!B:B,MATCH(TEXT(A2435,"YYYY-MM-DD"),'Price Data'!A:A,0)+1))/INDEX('Price Data'!B:B,MATCH(TEXT(A2435,"YYYY-MM-DD"),'Price Data'!A:A,0)+1),""),"")</f>
        <v/>
      </c>
      <c r="D2435" s="34" t="str">
        <f>IFERROR(INDEX('Price Data'!E:E,MATCH(TEXT(A2435,"YYYY-MM-DD"),'Price Data'!D:D,0)),"")</f>
        <v/>
      </c>
      <c r="E2435" s="10" t="str" cm="1">
        <f t="array" ref="E2435">IFERROR(IF(ISNUMBER(D2435),(D2435-INDEX('Price Data'!E:E,MATCH(TEXT(A2435,"YYYY-MM-DD"),'Price Data'!D:D,0)+1))/INDEX('Price Data'!E:E,MATCH(TEXT(A2435,"YYYY-MM-DD"),'Price Data'!D:D,0)+1),""),"")</f>
        <v/>
      </c>
      <c r="F2435" s="34" t="str">
        <f>IFERROR(INDEX('Price Data'!H:H,MATCH(TEXT(A2435,"YYYY-MM-DD"),'Price Data'!G:G,0)),"")</f>
        <v/>
      </c>
      <c r="G2435" s="10" t="str" cm="1">
        <f t="array" ref="G2435">IFERROR(IF(ISNUMBER(F2435),(F2435-INDEX('Price Data'!H:H,MATCH(TEXT(A2435,"YYYY-MM-DD"),'Price Data'!G:G,0)+1))/INDEX('Price Data'!H:H,MATCH(TEXT(A2435,"YYYY-MM-DD"),'Price Data'!G:G,0)+1),""),"")</f>
        <v/>
      </c>
      <c r="H2435" s="34" t="str">
        <f>IFERROR(INDEX('Price Data'!K:K,MATCH(TEXT(A2435,"YYYY-MM-DD"),'Price Data'!J:J,0)),"")</f>
        <v/>
      </c>
      <c r="I2435" s="10" t="str" cm="1">
        <f t="array" ref="I2435">IFERROR(IF(ISNUMBER(H2435),(H2435-INDEX('Price Data'!K:K,MATCH(TEXT(A2435,"YYYY-MM-DD"),'Price Data'!J:J,0)+1))/INDEX('Price Data'!K:K,MATCH(TEXT(A2435,"YYYY-MM-DD"),'Price Data'!J:J,0)+1),""),"")</f>
        <v/>
      </c>
      <c r="J2435" s="34" t="str">
        <f>IFERROR(INDEX('Price Data'!N:N,MATCH(TEXT(A2435,"YYYY-MM-DD"),'Price Data'!M:M,0)),"")</f>
        <v/>
      </c>
      <c r="K2435" s="10" t="str" cm="1">
        <f t="array" ref="K2435">IFERROR(IF(ISNUMBER(J2435),(J2435-INDEX('Price Data'!N:N,MATCH(TEXT(A2435,"YYYY-MM-DD"),'Price Data'!M:M,0)+1))/INDEX('Price Data'!N:N,MATCH(TEXT(A2435,"YYYY-MM-DD"),'Price Data'!M:M,0)+1),""),"")</f>
        <v/>
      </c>
      <c r="L2435" s="34" t="str">
        <f>IFERROR(INDEX('Price Data'!Q:Q,MATCH(TEXT(A2435,"YYYY-MM-DD"),'Price Data'!P:P,0)),"")</f>
        <v/>
      </c>
      <c r="M2435" s="10" t="str" cm="1">
        <f t="array" ref="M2435">IFERROR(IF(ISNUMBER(L2435),(L2435-INDEX('Price Data'!Q:Q,MATCH(TEXT(A2435,"YYYY-MM-DD"),'Price Data'!P:P,0)+1))/INDEX('Price Data'!Q:Q,MATCH(TEXT(A2435,"YYYY-MM-DD"),'Price Data'!P:P,0)+1),""),"")</f>
        <v/>
      </c>
      <c r="N2435" s="34" t="str">
        <f>IFERROR(INDEX('Price Data'!T:T,MATCH(TEXT(A2435,"YYYY-MM-DD"),'Price Data'!S:S,0)),"")</f>
        <v/>
      </c>
      <c r="O2435" s="10" t="str" cm="1">
        <f t="array" ref="O2435">IFERROR(IF(ISNUMBER(N2435),(N2435-INDEX('Price Data'!T:T,MATCH(TEXT(A2435,"YYYY-MM-DD"),'Price Data'!S:S,0)+1))/INDEX('Price Data'!T:T,MATCH(TEXT(A2435,"YYYY-MM-DD"),'Price Data'!S:S,0)+1),""),"")</f>
        <v/>
      </c>
    </row>
    <row r="2436" spans="1:15" x14ac:dyDescent="0.3">
      <c r="A2436" s="8">
        <v>44255</v>
      </c>
      <c r="B2436" s="34" t="str">
        <f>IFERROR(INDEX('Price Data'!B:B,MATCH(TEXT(A2436,"YYYY-MM-DD"),'Price Data'!A:A,0)),"")</f>
        <v/>
      </c>
      <c r="C2436" s="10" t="str" cm="1">
        <f t="array" ref="C2436">IFERROR(IF(ISNUMBER(B2436),(B2436-INDEX('Price Data'!B:B,MATCH(TEXT(A2436,"YYYY-MM-DD"),'Price Data'!A:A,0)+1))/INDEX('Price Data'!B:B,MATCH(TEXT(A2436,"YYYY-MM-DD"),'Price Data'!A:A,0)+1),""),"")</f>
        <v/>
      </c>
      <c r="D2436" s="34" t="str">
        <f>IFERROR(INDEX('Price Data'!E:E,MATCH(TEXT(A2436,"YYYY-MM-DD"),'Price Data'!D:D,0)),"")</f>
        <v/>
      </c>
      <c r="E2436" s="10" t="str" cm="1">
        <f t="array" ref="E2436">IFERROR(IF(ISNUMBER(D2436),(D2436-INDEX('Price Data'!E:E,MATCH(TEXT(A2436,"YYYY-MM-DD"),'Price Data'!D:D,0)+1))/INDEX('Price Data'!E:E,MATCH(TEXT(A2436,"YYYY-MM-DD"),'Price Data'!D:D,0)+1),""),"")</f>
        <v/>
      </c>
      <c r="F2436" s="34" t="str">
        <f>IFERROR(INDEX('Price Data'!H:H,MATCH(TEXT(A2436,"YYYY-MM-DD"),'Price Data'!G:G,0)),"")</f>
        <v/>
      </c>
      <c r="G2436" s="10" t="str" cm="1">
        <f t="array" ref="G2436">IFERROR(IF(ISNUMBER(F2436),(F2436-INDEX('Price Data'!H:H,MATCH(TEXT(A2436,"YYYY-MM-DD"),'Price Data'!G:G,0)+1))/INDEX('Price Data'!H:H,MATCH(TEXT(A2436,"YYYY-MM-DD"),'Price Data'!G:G,0)+1),""),"")</f>
        <v/>
      </c>
      <c r="H2436" s="34" t="str">
        <f>IFERROR(INDEX('Price Data'!K:K,MATCH(TEXT(A2436,"YYYY-MM-DD"),'Price Data'!J:J,0)),"")</f>
        <v/>
      </c>
      <c r="I2436" s="10" t="str" cm="1">
        <f t="array" ref="I2436">IFERROR(IF(ISNUMBER(H2436),(H2436-INDEX('Price Data'!K:K,MATCH(TEXT(A2436,"YYYY-MM-DD"),'Price Data'!J:J,0)+1))/INDEX('Price Data'!K:K,MATCH(TEXT(A2436,"YYYY-MM-DD"),'Price Data'!J:J,0)+1),""),"")</f>
        <v/>
      </c>
      <c r="J2436" s="34" t="str">
        <f>IFERROR(INDEX('Price Data'!N:N,MATCH(TEXT(A2436,"YYYY-MM-DD"),'Price Data'!M:M,0)),"")</f>
        <v/>
      </c>
      <c r="K2436" s="10" t="str" cm="1">
        <f t="array" ref="K2436">IFERROR(IF(ISNUMBER(J2436),(J2436-INDEX('Price Data'!N:N,MATCH(TEXT(A2436,"YYYY-MM-DD"),'Price Data'!M:M,0)+1))/INDEX('Price Data'!N:N,MATCH(TEXT(A2436,"YYYY-MM-DD"),'Price Data'!M:M,0)+1),""),"")</f>
        <v/>
      </c>
      <c r="L2436" s="34" t="str">
        <f>IFERROR(INDEX('Price Data'!Q:Q,MATCH(TEXT(A2436,"YYYY-MM-DD"),'Price Data'!P:P,0)),"")</f>
        <v/>
      </c>
      <c r="M2436" s="10" t="str" cm="1">
        <f t="array" ref="M2436">IFERROR(IF(ISNUMBER(L2436),(L2436-INDEX('Price Data'!Q:Q,MATCH(TEXT(A2436,"YYYY-MM-DD"),'Price Data'!P:P,0)+1))/INDEX('Price Data'!Q:Q,MATCH(TEXT(A2436,"YYYY-MM-DD"),'Price Data'!P:P,0)+1),""),"")</f>
        <v/>
      </c>
      <c r="N2436" s="34" t="str">
        <f>IFERROR(INDEX('Price Data'!T:T,MATCH(TEXT(A2436,"YYYY-MM-DD"),'Price Data'!S:S,0)),"")</f>
        <v/>
      </c>
      <c r="O2436" s="10" t="str" cm="1">
        <f t="array" ref="O2436">IFERROR(IF(ISNUMBER(N2436),(N2436-INDEX('Price Data'!T:T,MATCH(TEXT(A2436,"YYYY-MM-DD"),'Price Data'!S:S,0)+1))/INDEX('Price Data'!T:T,MATCH(TEXT(A2436,"YYYY-MM-DD"),'Price Data'!S:S,0)+1),""),"")</f>
        <v/>
      </c>
    </row>
    <row r="2437" spans="1:15" x14ac:dyDescent="0.3">
      <c r="A2437" s="8">
        <v>44256</v>
      </c>
      <c r="B2437" s="34">
        <f>IFERROR(INDEX('Price Data'!B:B,MATCH(TEXT(A2437,"YYYY-MM-DD"),'Price Data'!A:A,0)),"")</f>
        <v>23265</v>
      </c>
      <c r="C2437" s="10" cm="1">
        <f t="array" ref="C2437">IFERROR(IF(ISNUMBER(B2437),(B2437-INDEX('Price Data'!B:B,MATCH(TEXT(A2437,"YYYY-MM-DD"),'Price Data'!A:A,0)+1))/INDEX('Price Data'!B:B,MATCH(TEXT(A2437,"YYYY-MM-DD"),'Price Data'!A:A,0)+1),""),"")</f>
        <v>1.8206486060659111E-2</v>
      </c>
      <c r="D2437" s="34">
        <f>IFERROR(INDEX('Price Data'!E:E,MATCH(TEXT(A2437,"YYYY-MM-DD"),'Price Data'!D:D,0)),"")</f>
        <v>8.85</v>
      </c>
      <c r="E2437" s="10" cm="1">
        <f t="array" ref="E2437">IFERROR(IF(ISNUMBER(D2437),(D2437-INDEX('Price Data'!E:E,MATCH(TEXT(A2437,"YYYY-MM-DD"),'Price Data'!D:D,0)+1))/INDEX('Price Data'!E:E,MATCH(TEXT(A2437,"YYYY-MM-DD"),'Price Data'!D:D,0)+1),""),"")</f>
        <v>3.629976580796259E-2</v>
      </c>
      <c r="F2437" s="34">
        <f>IFERROR(INDEX('Price Data'!H:H,MATCH(TEXT(A2437,"YYYY-MM-DD"),'Price Data'!G:G,0)),"")</f>
        <v>120.800003</v>
      </c>
      <c r="G2437" s="10" cm="1">
        <f t="array" ref="G2437">IFERROR(IF(ISNUMBER(F2437),(F2437-INDEX('Price Data'!H:H,MATCH(TEXT(A2437,"YYYY-MM-DD"),'Price Data'!G:G,0)+1))/INDEX('Price Data'!H:H,MATCH(TEXT(A2437,"YYYY-MM-DD"),'Price Data'!G:G,0)+1),""),"")</f>
        <v>0</v>
      </c>
      <c r="H2437" s="34">
        <f>IFERROR(INDEX('Price Data'!K:K,MATCH(TEXT(A2437,"YYYY-MM-DD"),'Price Data'!J:J,0)),"")</f>
        <v>2.16</v>
      </c>
      <c r="I2437" s="10" cm="1">
        <f t="array" ref="I2437">IFERROR(IF(ISNUMBER(H2437),(H2437-INDEX('Price Data'!K:K,MATCH(TEXT(A2437,"YYYY-MM-DD"),'Price Data'!J:J,0)+1))/INDEX('Price Data'!K:K,MATCH(TEXT(A2437,"YYYY-MM-DD"),'Price Data'!J:J,0)+1),""),"")</f>
        <v>1.4084507042253639E-2</v>
      </c>
      <c r="J2437" s="34">
        <f>IFERROR(INDEX('Price Data'!N:N,MATCH(TEXT(A2437,"YYYY-MM-DD"),'Price Data'!M:M,0)),"")</f>
        <v>1.87</v>
      </c>
      <c r="K2437" s="10" cm="1">
        <f t="array" ref="K2437">IFERROR(IF(ISNUMBER(J2437),(J2437-INDEX('Price Data'!N:N,MATCH(TEXT(A2437,"YYYY-MM-DD"),'Price Data'!M:M,0)+1))/INDEX('Price Data'!N:N,MATCH(TEXT(A2437,"YYYY-MM-DD"),'Price Data'!M:M,0)+1),""),"")</f>
        <v>3.3149171270718258E-2</v>
      </c>
      <c r="L2437" s="34">
        <f>IFERROR(INDEX('Price Data'!Q:Q,MATCH(TEXT(A2437,"YYYY-MM-DD"),'Price Data'!P:P,0)),"")</f>
        <v>2.15</v>
      </c>
      <c r="M2437" s="10" cm="1">
        <f t="array" ref="M2437">IFERROR(IF(ISNUMBER(L2437),(L2437-INDEX('Price Data'!Q:Q,MATCH(TEXT(A2437,"YYYY-MM-DD"),'Price Data'!P:P,0)+1))/INDEX('Price Data'!Q:Q,MATCH(TEXT(A2437,"YYYY-MM-DD"),'Price Data'!P:P,0)+1),""),"")</f>
        <v>1.4150943396226322E-2</v>
      </c>
      <c r="N2437" s="34">
        <f>IFERROR(INDEX('Price Data'!T:T,MATCH(TEXT(A2437,"YYYY-MM-DD"),'Price Data'!S:S,0)),"")</f>
        <v>2.44</v>
      </c>
      <c r="O2437" s="10" cm="1">
        <f t="array" ref="O2437">IFERROR(IF(ISNUMBER(N2437),(N2437-INDEX('Price Data'!T:T,MATCH(TEXT(A2437,"YYYY-MM-DD"),'Price Data'!S:S,0)+1))/INDEX('Price Data'!T:T,MATCH(TEXT(A2437,"YYYY-MM-DD"),'Price Data'!S:S,0)+1),""),"")</f>
        <v>2.0920502092050135E-2</v>
      </c>
    </row>
    <row r="2438" spans="1:15" x14ac:dyDescent="0.3">
      <c r="A2438" s="8">
        <v>44257</v>
      </c>
      <c r="B2438" s="34">
        <f>IFERROR(INDEX('Price Data'!B:B,MATCH(TEXT(A2438,"YYYY-MM-DD"),'Price Data'!A:A,0)),"")</f>
        <v>23084</v>
      </c>
      <c r="C2438" s="10" cm="1">
        <f t="array" ref="C2438">IFERROR(IF(ISNUMBER(B2438),(B2438-INDEX('Price Data'!B:B,MATCH(TEXT(A2438,"YYYY-MM-DD"),'Price Data'!A:A,0)+1))/INDEX('Price Data'!B:B,MATCH(TEXT(A2438,"YYYY-MM-DD"),'Price Data'!A:A,0)+1),""),"")</f>
        <v>-7.7799269288630988E-3</v>
      </c>
      <c r="D2438" s="34">
        <f>IFERROR(INDEX('Price Data'!E:E,MATCH(TEXT(A2438,"YYYY-MM-DD"),'Price Data'!D:D,0)),"")</f>
        <v>8.82</v>
      </c>
      <c r="E2438" s="10" cm="1">
        <f t="array" ref="E2438">IFERROR(IF(ISNUMBER(D2438),(D2438-INDEX('Price Data'!E:E,MATCH(TEXT(A2438,"YYYY-MM-DD"),'Price Data'!D:D,0)+1))/INDEX('Price Data'!E:E,MATCH(TEXT(A2438,"YYYY-MM-DD"),'Price Data'!D:D,0)+1),""),"")</f>
        <v>-3.3898305084745042E-3</v>
      </c>
      <c r="F2438" s="34">
        <f>IFERROR(INDEX('Price Data'!H:H,MATCH(TEXT(A2438,"YYYY-MM-DD"),'Price Data'!G:G,0)),"")</f>
        <v>120.599998</v>
      </c>
      <c r="G2438" s="10" cm="1">
        <f t="array" ref="G2438">IFERROR(IF(ISNUMBER(F2438),(F2438-INDEX('Price Data'!H:H,MATCH(TEXT(A2438,"YYYY-MM-DD"),'Price Data'!G:G,0)+1))/INDEX('Price Data'!H:H,MATCH(TEXT(A2438,"YYYY-MM-DD"),'Price Data'!G:G,0)+1),""),"")</f>
        <v>-1.6556704886837165E-3</v>
      </c>
      <c r="H2438" s="34">
        <f>IFERROR(INDEX('Price Data'!K:K,MATCH(TEXT(A2438,"YYYY-MM-DD"),'Price Data'!J:J,0)),"")</f>
        <v>2.15</v>
      </c>
      <c r="I2438" s="10" cm="1">
        <f t="array" ref="I2438">IFERROR(IF(ISNUMBER(H2438),(H2438-INDEX('Price Data'!K:K,MATCH(TEXT(A2438,"YYYY-MM-DD"),'Price Data'!J:J,0)+1))/INDEX('Price Data'!K:K,MATCH(TEXT(A2438,"YYYY-MM-DD"),'Price Data'!J:J,0)+1),""),"")</f>
        <v>-4.6296296296297361E-3</v>
      </c>
      <c r="J2438" s="34">
        <f>IFERROR(INDEX('Price Data'!N:N,MATCH(TEXT(A2438,"YYYY-MM-DD"),'Price Data'!M:M,0)),"")</f>
        <v>1.86</v>
      </c>
      <c r="K2438" s="10" cm="1">
        <f t="array" ref="K2438">IFERROR(IF(ISNUMBER(J2438),(J2438-INDEX('Price Data'!N:N,MATCH(TEXT(A2438,"YYYY-MM-DD"),'Price Data'!M:M,0)+1))/INDEX('Price Data'!N:N,MATCH(TEXT(A2438,"YYYY-MM-DD"),'Price Data'!M:M,0)+1),""),"")</f>
        <v>-5.3475935828877046E-3</v>
      </c>
      <c r="L2438" s="34">
        <f>IFERROR(INDEX('Price Data'!Q:Q,MATCH(TEXT(A2438,"YYYY-MM-DD"),'Price Data'!P:P,0)),"")</f>
        <v>2.17</v>
      </c>
      <c r="M2438" s="10" cm="1">
        <f t="array" ref="M2438">IFERROR(IF(ISNUMBER(L2438),(L2438-INDEX('Price Data'!Q:Q,MATCH(TEXT(A2438,"YYYY-MM-DD"),'Price Data'!P:P,0)+1))/INDEX('Price Data'!Q:Q,MATCH(TEXT(A2438,"YYYY-MM-DD"),'Price Data'!P:P,0)+1),""),"")</f>
        <v>9.3023255813953574E-3</v>
      </c>
      <c r="N2438" s="34">
        <f>IFERROR(INDEX('Price Data'!T:T,MATCH(TEXT(A2438,"YYYY-MM-DD"),'Price Data'!S:S,0)),"")</f>
        <v>2.4300000000000002</v>
      </c>
      <c r="O2438" s="10" cm="1">
        <f t="array" ref="O2438">IFERROR(IF(ISNUMBER(N2438),(N2438-INDEX('Price Data'!T:T,MATCH(TEXT(A2438,"YYYY-MM-DD"),'Price Data'!S:S,0)+1))/INDEX('Price Data'!T:T,MATCH(TEXT(A2438,"YYYY-MM-DD"),'Price Data'!S:S,0)+1),""),"")</f>
        <v>-4.0983606557376175E-3</v>
      </c>
    </row>
    <row r="2439" spans="1:15" x14ac:dyDescent="0.3">
      <c r="A2439" s="8">
        <v>44258</v>
      </c>
      <c r="B2439" s="34">
        <f>IFERROR(INDEX('Price Data'!B:B,MATCH(TEXT(A2439,"YYYY-MM-DD"),'Price Data'!A:A,0)),"")</f>
        <v>23047</v>
      </c>
      <c r="C2439" s="10" cm="1">
        <f t="array" ref="C2439">IFERROR(IF(ISNUMBER(B2439),(B2439-INDEX('Price Data'!B:B,MATCH(TEXT(A2439,"YYYY-MM-DD"),'Price Data'!A:A,0)+1))/INDEX('Price Data'!B:B,MATCH(TEXT(A2439,"YYYY-MM-DD"),'Price Data'!A:A,0)+1),""),"")</f>
        <v>-1.6028417951828107E-3</v>
      </c>
      <c r="D2439" s="34">
        <f>IFERROR(INDEX('Price Data'!E:E,MATCH(TEXT(A2439,"YYYY-MM-DD"),'Price Data'!D:D,0)),"")</f>
        <v>9.0399999999999991</v>
      </c>
      <c r="E2439" s="10" cm="1">
        <f t="array" ref="E2439">IFERROR(IF(ISNUMBER(D2439),(D2439-INDEX('Price Data'!E:E,MATCH(TEXT(A2439,"YYYY-MM-DD"),'Price Data'!D:D,0)+1))/INDEX('Price Data'!E:E,MATCH(TEXT(A2439,"YYYY-MM-DD"),'Price Data'!D:D,0)+1),""),"")</f>
        <v>2.4943310657596241E-2</v>
      </c>
      <c r="F2439" s="34">
        <f>IFERROR(INDEX('Price Data'!H:H,MATCH(TEXT(A2439,"YYYY-MM-DD"),'Price Data'!G:G,0)),"")</f>
        <v>120.5</v>
      </c>
      <c r="G2439" s="10" cm="1">
        <f t="array" ref="G2439">IFERROR(IF(ISNUMBER(F2439),(F2439-INDEX('Price Data'!H:H,MATCH(TEXT(A2439,"YYYY-MM-DD"),'Price Data'!G:G,0)+1))/INDEX('Price Data'!H:H,MATCH(TEXT(A2439,"YYYY-MM-DD"),'Price Data'!G:G,0)+1),""),"")</f>
        <v>-8.2917082635440315E-4</v>
      </c>
      <c r="H2439" s="34">
        <f>IFERROR(INDEX('Price Data'!K:K,MATCH(TEXT(A2439,"YYYY-MM-DD"),'Price Data'!J:J,0)),"")</f>
        <v>2.2000000000000002</v>
      </c>
      <c r="I2439" s="10" cm="1">
        <f t="array" ref="I2439">IFERROR(IF(ISNUMBER(H2439),(H2439-INDEX('Price Data'!K:K,MATCH(TEXT(A2439,"YYYY-MM-DD"),'Price Data'!J:J,0)+1))/INDEX('Price Data'!K:K,MATCH(TEXT(A2439,"YYYY-MM-DD"),'Price Data'!J:J,0)+1),""),"")</f>
        <v>2.3255813953488497E-2</v>
      </c>
      <c r="J2439" s="34">
        <f>IFERROR(INDEX('Price Data'!N:N,MATCH(TEXT(A2439,"YYYY-MM-DD"),'Price Data'!M:M,0)),"")</f>
        <v>1.86</v>
      </c>
      <c r="K2439" s="10" cm="1">
        <f t="array" ref="K2439">IFERROR(IF(ISNUMBER(J2439),(J2439-INDEX('Price Data'!N:N,MATCH(TEXT(A2439,"YYYY-MM-DD"),'Price Data'!M:M,0)+1))/INDEX('Price Data'!N:N,MATCH(TEXT(A2439,"YYYY-MM-DD"),'Price Data'!M:M,0)+1),""),"")</f>
        <v>0</v>
      </c>
      <c r="L2439" s="34">
        <f>IFERROR(INDEX('Price Data'!Q:Q,MATCH(TEXT(A2439,"YYYY-MM-DD"),'Price Data'!P:P,0)),"")</f>
        <v>2.21</v>
      </c>
      <c r="M2439" s="10" cm="1">
        <f t="array" ref="M2439">IFERROR(IF(ISNUMBER(L2439),(L2439-INDEX('Price Data'!Q:Q,MATCH(TEXT(A2439,"YYYY-MM-DD"),'Price Data'!P:P,0)+1))/INDEX('Price Data'!Q:Q,MATCH(TEXT(A2439,"YYYY-MM-DD"),'Price Data'!P:P,0)+1),""),"")</f>
        <v>1.8433179723502321E-2</v>
      </c>
      <c r="N2439" s="34">
        <f>IFERROR(INDEX('Price Data'!T:T,MATCH(TEXT(A2439,"YYYY-MM-DD"),'Price Data'!S:S,0)),"")</f>
        <v>2.44</v>
      </c>
      <c r="O2439" s="10" cm="1">
        <f t="array" ref="O2439">IFERROR(IF(ISNUMBER(N2439),(N2439-INDEX('Price Data'!T:T,MATCH(TEXT(A2439,"YYYY-MM-DD"),'Price Data'!S:S,0)+1))/INDEX('Price Data'!T:T,MATCH(TEXT(A2439,"YYYY-MM-DD"),'Price Data'!S:S,0)+1),""),"")</f>
        <v>4.1152263374484715E-3</v>
      </c>
    </row>
    <row r="2440" spans="1:15" x14ac:dyDescent="0.3">
      <c r="A2440" s="8">
        <v>44259</v>
      </c>
      <c r="B2440" s="34">
        <f>IFERROR(INDEX('Price Data'!B:B,MATCH(TEXT(A2440,"YYYY-MM-DD"),'Price Data'!A:A,0)),"")</f>
        <v>23093</v>
      </c>
      <c r="C2440" s="10" cm="1">
        <f t="array" ref="C2440">IFERROR(IF(ISNUMBER(B2440),(B2440-INDEX('Price Data'!B:B,MATCH(TEXT(A2440,"YYYY-MM-DD"),'Price Data'!A:A,0)+1))/INDEX('Price Data'!B:B,MATCH(TEXT(A2440,"YYYY-MM-DD"),'Price Data'!A:A,0)+1),""),"")</f>
        <v>1.9959213780535428E-3</v>
      </c>
      <c r="D2440" s="34">
        <f>IFERROR(INDEX('Price Data'!E:E,MATCH(TEXT(A2440,"YYYY-MM-DD"),'Price Data'!D:D,0)),"")</f>
        <v>8.9</v>
      </c>
      <c r="E2440" s="10" cm="1">
        <f t="array" ref="E2440">IFERROR(IF(ISNUMBER(D2440),(D2440-INDEX('Price Data'!E:E,MATCH(TEXT(A2440,"YYYY-MM-DD"),'Price Data'!D:D,0)+1))/INDEX('Price Data'!E:E,MATCH(TEXT(A2440,"YYYY-MM-DD"),'Price Data'!D:D,0)+1),""),"")</f>
        <v>-1.5486725663716682E-2</v>
      </c>
      <c r="F2440" s="34">
        <f>IFERROR(INDEX('Price Data'!H:H,MATCH(TEXT(A2440,"YYYY-MM-DD"),'Price Data'!G:G,0)),"")</f>
        <v>119.400002</v>
      </c>
      <c r="G2440" s="10" cm="1">
        <f t="array" ref="G2440">IFERROR(IF(ISNUMBER(F2440),(F2440-INDEX('Price Data'!H:H,MATCH(TEXT(A2440,"YYYY-MM-DD"),'Price Data'!G:G,0)+1))/INDEX('Price Data'!H:H,MATCH(TEXT(A2440,"YYYY-MM-DD"),'Price Data'!G:G,0)+1),""),"")</f>
        <v>-9.1286141078838114E-3</v>
      </c>
      <c r="H2440" s="34">
        <f>IFERROR(INDEX('Price Data'!K:K,MATCH(TEXT(A2440,"YYYY-MM-DD"),'Price Data'!J:J,0)),"")</f>
        <v>2.19</v>
      </c>
      <c r="I2440" s="10" cm="1">
        <f t="array" ref="I2440">IFERROR(IF(ISNUMBER(H2440),(H2440-INDEX('Price Data'!K:K,MATCH(TEXT(A2440,"YYYY-MM-DD"),'Price Data'!J:J,0)+1))/INDEX('Price Data'!K:K,MATCH(TEXT(A2440,"YYYY-MM-DD"),'Price Data'!J:J,0)+1),""),"")</f>
        <v>-4.5454545454546502E-3</v>
      </c>
      <c r="J2440" s="34">
        <f>IFERROR(INDEX('Price Data'!N:N,MATCH(TEXT(A2440,"YYYY-MM-DD"),'Price Data'!M:M,0)),"")</f>
        <v>1.84</v>
      </c>
      <c r="K2440" s="10" cm="1">
        <f t="array" ref="K2440">IFERROR(IF(ISNUMBER(J2440),(J2440-INDEX('Price Data'!N:N,MATCH(TEXT(A2440,"YYYY-MM-DD"),'Price Data'!M:M,0)+1))/INDEX('Price Data'!N:N,MATCH(TEXT(A2440,"YYYY-MM-DD"),'Price Data'!M:M,0)+1),""),"")</f>
        <v>-1.075268817204302E-2</v>
      </c>
      <c r="L2440" s="34">
        <f>IFERROR(INDEX('Price Data'!Q:Q,MATCH(TEXT(A2440,"YYYY-MM-DD"),'Price Data'!P:P,0)),"")</f>
        <v>2.19</v>
      </c>
      <c r="M2440" s="10" cm="1">
        <f t="array" ref="M2440">IFERROR(IF(ISNUMBER(L2440),(L2440-INDEX('Price Data'!Q:Q,MATCH(TEXT(A2440,"YYYY-MM-DD"),'Price Data'!P:P,0)+1))/INDEX('Price Data'!Q:Q,MATCH(TEXT(A2440,"YYYY-MM-DD"),'Price Data'!P:P,0)+1),""),"")</f>
        <v>-9.0497737556561163E-3</v>
      </c>
      <c r="N2440" s="34">
        <f>IFERROR(INDEX('Price Data'!T:T,MATCH(TEXT(A2440,"YYYY-MM-DD"),'Price Data'!S:S,0)),"")</f>
        <v>2.42</v>
      </c>
      <c r="O2440" s="10" cm="1">
        <f t="array" ref="O2440">IFERROR(IF(ISNUMBER(N2440),(N2440-INDEX('Price Data'!T:T,MATCH(TEXT(A2440,"YYYY-MM-DD"),'Price Data'!S:S,0)+1))/INDEX('Price Data'!T:T,MATCH(TEXT(A2440,"YYYY-MM-DD"),'Price Data'!S:S,0)+1),""),"")</f>
        <v>-8.1967213114754172E-3</v>
      </c>
    </row>
    <row r="2441" spans="1:15" x14ac:dyDescent="0.3">
      <c r="A2441" s="8">
        <v>44260</v>
      </c>
      <c r="B2441" s="34">
        <f>IFERROR(INDEX('Price Data'!B:B,MATCH(TEXT(A2441,"YYYY-MM-DD"),'Price Data'!A:A,0)),"")</f>
        <v>22966</v>
      </c>
      <c r="C2441" s="10" cm="1">
        <f t="array" ref="C2441">IFERROR(IF(ISNUMBER(B2441),(B2441-INDEX('Price Data'!B:B,MATCH(TEXT(A2441,"YYYY-MM-DD"),'Price Data'!A:A,0)+1))/INDEX('Price Data'!B:B,MATCH(TEXT(A2441,"YYYY-MM-DD"),'Price Data'!A:A,0)+1),""),"")</f>
        <v>-5.4995020135971935E-3</v>
      </c>
      <c r="D2441" s="34">
        <f>IFERROR(INDEX('Price Data'!E:E,MATCH(TEXT(A2441,"YYYY-MM-DD"),'Price Data'!D:D,0)),"")</f>
        <v>8.93</v>
      </c>
      <c r="E2441" s="10" cm="1">
        <f t="array" ref="E2441">IFERROR(IF(ISNUMBER(D2441),(D2441-INDEX('Price Data'!E:E,MATCH(TEXT(A2441,"YYYY-MM-DD"),'Price Data'!D:D,0)+1))/INDEX('Price Data'!E:E,MATCH(TEXT(A2441,"YYYY-MM-DD"),'Price Data'!D:D,0)+1),""),"")</f>
        <v>3.3707865168538607E-3</v>
      </c>
      <c r="F2441" s="34">
        <f>IFERROR(INDEX('Price Data'!H:H,MATCH(TEXT(A2441,"YYYY-MM-DD"),'Price Data'!G:G,0)),"")</f>
        <v>120.199997</v>
      </c>
      <c r="G2441" s="10" cm="1">
        <f t="array" ref="G2441">IFERROR(IF(ISNUMBER(F2441),(F2441-INDEX('Price Data'!H:H,MATCH(TEXT(A2441,"YYYY-MM-DD"),'Price Data'!G:G,0)+1))/INDEX('Price Data'!H:H,MATCH(TEXT(A2441,"YYYY-MM-DD"),'Price Data'!G:G,0)+1),""),"")</f>
        <v>6.700125515910758E-3</v>
      </c>
      <c r="H2441" s="34">
        <f>IFERROR(INDEX('Price Data'!K:K,MATCH(TEXT(A2441,"YYYY-MM-DD"),'Price Data'!J:J,0)),"")</f>
        <v>2.19</v>
      </c>
      <c r="I2441" s="10" cm="1">
        <f t="array" ref="I2441">IFERROR(IF(ISNUMBER(H2441),(H2441-INDEX('Price Data'!K:K,MATCH(TEXT(A2441,"YYYY-MM-DD"),'Price Data'!J:J,0)+1))/INDEX('Price Data'!K:K,MATCH(TEXT(A2441,"YYYY-MM-DD"),'Price Data'!J:J,0)+1),""),"")</f>
        <v>0</v>
      </c>
      <c r="J2441" s="34">
        <f>IFERROR(INDEX('Price Data'!N:N,MATCH(TEXT(A2441,"YYYY-MM-DD"),'Price Data'!M:M,0)),"")</f>
        <v>1.85</v>
      </c>
      <c r="K2441" s="10" cm="1">
        <f t="array" ref="K2441">IFERROR(IF(ISNUMBER(J2441),(J2441-INDEX('Price Data'!N:N,MATCH(TEXT(A2441,"YYYY-MM-DD"),'Price Data'!M:M,0)+1))/INDEX('Price Data'!N:N,MATCH(TEXT(A2441,"YYYY-MM-DD"),'Price Data'!M:M,0)+1),""),"")</f>
        <v>5.4347826086956564E-3</v>
      </c>
      <c r="L2441" s="34">
        <f>IFERROR(INDEX('Price Data'!Q:Q,MATCH(TEXT(A2441,"YYYY-MM-DD"),'Price Data'!P:P,0)),"")</f>
        <v>2.2000000000000002</v>
      </c>
      <c r="M2441" s="10" cm="1">
        <f t="array" ref="M2441">IFERROR(IF(ISNUMBER(L2441),(L2441-INDEX('Price Data'!Q:Q,MATCH(TEXT(A2441,"YYYY-MM-DD"),'Price Data'!P:P,0)+1))/INDEX('Price Data'!Q:Q,MATCH(TEXT(A2441,"YYYY-MM-DD"),'Price Data'!P:P,0)+1),""),"")</f>
        <v>4.566210045662206E-3</v>
      </c>
      <c r="N2441" s="34">
        <f>IFERROR(INDEX('Price Data'!T:T,MATCH(TEXT(A2441,"YYYY-MM-DD"),'Price Data'!S:S,0)),"")</f>
        <v>2.4500000000000002</v>
      </c>
      <c r="O2441" s="10" cm="1">
        <f t="array" ref="O2441">IFERROR(IF(ISNUMBER(N2441),(N2441-INDEX('Price Data'!T:T,MATCH(TEXT(A2441,"YYYY-MM-DD"),'Price Data'!S:S,0)+1))/INDEX('Price Data'!T:T,MATCH(TEXT(A2441,"YYYY-MM-DD"),'Price Data'!S:S,0)+1),""),"")</f>
        <v>1.2396694214876136E-2</v>
      </c>
    </row>
    <row r="2442" spans="1:15" x14ac:dyDescent="0.3">
      <c r="A2442" s="8">
        <v>44261</v>
      </c>
      <c r="B2442" s="34" t="str">
        <f>IFERROR(INDEX('Price Data'!B:B,MATCH(TEXT(A2442,"YYYY-MM-DD"),'Price Data'!A:A,0)),"")</f>
        <v/>
      </c>
      <c r="C2442" s="10" t="str" cm="1">
        <f t="array" ref="C2442">IFERROR(IF(ISNUMBER(B2442),(B2442-INDEX('Price Data'!B:B,MATCH(TEXT(A2442,"YYYY-MM-DD"),'Price Data'!A:A,0)+1))/INDEX('Price Data'!B:B,MATCH(TEXT(A2442,"YYYY-MM-DD"),'Price Data'!A:A,0)+1),""),"")</f>
        <v/>
      </c>
      <c r="D2442" s="34" t="str">
        <f>IFERROR(INDEX('Price Data'!E:E,MATCH(TEXT(A2442,"YYYY-MM-DD"),'Price Data'!D:D,0)),"")</f>
        <v/>
      </c>
      <c r="E2442" s="10" t="str" cm="1">
        <f t="array" ref="E2442">IFERROR(IF(ISNUMBER(D2442),(D2442-INDEX('Price Data'!E:E,MATCH(TEXT(A2442,"YYYY-MM-DD"),'Price Data'!D:D,0)+1))/INDEX('Price Data'!E:E,MATCH(TEXT(A2442,"YYYY-MM-DD"),'Price Data'!D:D,0)+1),""),"")</f>
        <v/>
      </c>
      <c r="F2442" s="34" t="str">
        <f>IFERROR(INDEX('Price Data'!H:H,MATCH(TEXT(A2442,"YYYY-MM-DD"),'Price Data'!G:G,0)),"")</f>
        <v/>
      </c>
      <c r="G2442" s="10" t="str" cm="1">
        <f t="array" ref="G2442">IFERROR(IF(ISNUMBER(F2442),(F2442-INDEX('Price Data'!H:H,MATCH(TEXT(A2442,"YYYY-MM-DD"),'Price Data'!G:G,0)+1))/INDEX('Price Data'!H:H,MATCH(TEXT(A2442,"YYYY-MM-DD"),'Price Data'!G:G,0)+1),""),"")</f>
        <v/>
      </c>
      <c r="H2442" s="34" t="str">
        <f>IFERROR(INDEX('Price Data'!K:K,MATCH(TEXT(A2442,"YYYY-MM-DD"),'Price Data'!J:J,0)),"")</f>
        <v/>
      </c>
      <c r="I2442" s="10" t="str" cm="1">
        <f t="array" ref="I2442">IFERROR(IF(ISNUMBER(H2442),(H2442-INDEX('Price Data'!K:K,MATCH(TEXT(A2442,"YYYY-MM-DD"),'Price Data'!J:J,0)+1))/INDEX('Price Data'!K:K,MATCH(TEXT(A2442,"YYYY-MM-DD"),'Price Data'!J:J,0)+1),""),"")</f>
        <v/>
      </c>
      <c r="J2442" s="34" t="str">
        <f>IFERROR(INDEX('Price Data'!N:N,MATCH(TEXT(A2442,"YYYY-MM-DD"),'Price Data'!M:M,0)),"")</f>
        <v/>
      </c>
      <c r="K2442" s="10" t="str" cm="1">
        <f t="array" ref="K2442">IFERROR(IF(ISNUMBER(J2442),(J2442-INDEX('Price Data'!N:N,MATCH(TEXT(A2442,"YYYY-MM-DD"),'Price Data'!M:M,0)+1))/INDEX('Price Data'!N:N,MATCH(TEXT(A2442,"YYYY-MM-DD"),'Price Data'!M:M,0)+1),""),"")</f>
        <v/>
      </c>
      <c r="L2442" s="34" t="str">
        <f>IFERROR(INDEX('Price Data'!Q:Q,MATCH(TEXT(A2442,"YYYY-MM-DD"),'Price Data'!P:P,0)),"")</f>
        <v/>
      </c>
      <c r="M2442" s="10" t="str" cm="1">
        <f t="array" ref="M2442">IFERROR(IF(ISNUMBER(L2442),(L2442-INDEX('Price Data'!Q:Q,MATCH(TEXT(A2442,"YYYY-MM-DD"),'Price Data'!P:P,0)+1))/INDEX('Price Data'!Q:Q,MATCH(TEXT(A2442,"YYYY-MM-DD"),'Price Data'!P:P,0)+1),""),"")</f>
        <v/>
      </c>
      <c r="N2442" s="34" t="str">
        <f>IFERROR(INDEX('Price Data'!T:T,MATCH(TEXT(A2442,"YYYY-MM-DD"),'Price Data'!S:S,0)),"")</f>
        <v/>
      </c>
      <c r="O2442" s="10" t="str" cm="1">
        <f t="array" ref="O2442">IFERROR(IF(ISNUMBER(N2442),(N2442-INDEX('Price Data'!T:T,MATCH(TEXT(A2442,"YYYY-MM-DD"),'Price Data'!S:S,0)+1))/INDEX('Price Data'!T:T,MATCH(TEXT(A2442,"YYYY-MM-DD"),'Price Data'!S:S,0)+1),""),"")</f>
        <v/>
      </c>
    </row>
    <row r="2443" spans="1:15" x14ac:dyDescent="0.3">
      <c r="A2443" s="8">
        <v>44262</v>
      </c>
      <c r="B2443" s="34" t="str">
        <f>IFERROR(INDEX('Price Data'!B:B,MATCH(TEXT(A2443,"YYYY-MM-DD"),'Price Data'!A:A,0)),"")</f>
        <v/>
      </c>
      <c r="C2443" s="10" t="str" cm="1">
        <f t="array" ref="C2443">IFERROR(IF(ISNUMBER(B2443),(B2443-INDEX('Price Data'!B:B,MATCH(TEXT(A2443,"YYYY-MM-DD"),'Price Data'!A:A,0)+1))/INDEX('Price Data'!B:B,MATCH(TEXT(A2443,"YYYY-MM-DD"),'Price Data'!A:A,0)+1),""),"")</f>
        <v/>
      </c>
      <c r="D2443" s="34" t="str">
        <f>IFERROR(INDEX('Price Data'!E:E,MATCH(TEXT(A2443,"YYYY-MM-DD"),'Price Data'!D:D,0)),"")</f>
        <v/>
      </c>
      <c r="E2443" s="10" t="str" cm="1">
        <f t="array" ref="E2443">IFERROR(IF(ISNUMBER(D2443),(D2443-INDEX('Price Data'!E:E,MATCH(TEXT(A2443,"YYYY-MM-DD"),'Price Data'!D:D,0)+1))/INDEX('Price Data'!E:E,MATCH(TEXT(A2443,"YYYY-MM-DD"),'Price Data'!D:D,0)+1),""),"")</f>
        <v/>
      </c>
      <c r="F2443" s="34" t="str">
        <f>IFERROR(INDEX('Price Data'!H:H,MATCH(TEXT(A2443,"YYYY-MM-DD"),'Price Data'!G:G,0)),"")</f>
        <v/>
      </c>
      <c r="G2443" s="10" t="str" cm="1">
        <f t="array" ref="G2443">IFERROR(IF(ISNUMBER(F2443),(F2443-INDEX('Price Data'!H:H,MATCH(TEXT(A2443,"YYYY-MM-DD"),'Price Data'!G:G,0)+1))/INDEX('Price Data'!H:H,MATCH(TEXT(A2443,"YYYY-MM-DD"),'Price Data'!G:G,0)+1),""),"")</f>
        <v/>
      </c>
      <c r="H2443" s="34" t="str">
        <f>IFERROR(INDEX('Price Data'!K:K,MATCH(TEXT(A2443,"YYYY-MM-DD"),'Price Data'!J:J,0)),"")</f>
        <v/>
      </c>
      <c r="I2443" s="10" t="str" cm="1">
        <f t="array" ref="I2443">IFERROR(IF(ISNUMBER(H2443),(H2443-INDEX('Price Data'!K:K,MATCH(TEXT(A2443,"YYYY-MM-DD"),'Price Data'!J:J,0)+1))/INDEX('Price Data'!K:K,MATCH(TEXT(A2443,"YYYY-MM-DD"),'Price Data'!J:J,0)+1),""),"")</f>
        <v/>
      </c>
      <c r="J2443" s="34" t="str">
        <f>IFERROR(INDEX('Price Data'!N:N,MATCH(TEXT(A2443,"YYYY-MM-DD"),'Price Data'!M:M,0)),"")</f>
        <v/>
      </c>
      <c r="K2443" s="10" t="str" cm="1">
        <f t="array" ref="K2443">IFERROR(IF(ISNUMBER(J2443),(J2443-INDEX('Price Data'!N:N,MATCH(TEXT(A2443,"YYYY-MM-DD"),'Price Data'!M:M,0)+1))/INDEX('Price Data'!N:N,MATCH(TEXT(A2443,"YYYY-MM-DD"),'Price Data'!M:M,0)+1),""),"")</f>
        <v/>
      </c>
      <c r="L2443" s="34" t="str">
        <f>IFERROR(INDEX('Price Data'!Q:Q,MATCH(TEXT(A2443,"YYYY-MM-DD"),'Price Data'!P:P,0)),"")</f>
        <v/>
      </c>
      <c r="M2443" s="10" t="str" cm="1">
        <f t="array" ref="M2443">IFERROR(IF(ISNUMBER(L2443),(L2443-INDEX('Price Data'!Q:Q,MATCH(TEXT(A2443,"YYYY-MM-DD"),'Price Data'!P:P,0)+1))/INDEX('Price Data'!Q:Q,MATCH(TEXT(A2443,"YYYY-MM-DD"),'Price Data'!P:P,0)+1),""),"")</f>
        <v/>
      </c>
      <c r="N2443" s="34" t="str">
        <f>IFERROR(INDEX('Price Data'!T:T,MATCH(TEXT(A2443,"YYYY-MM-DD"),'Price Data'!S:S,0)),"")</f>
        <v/>
      </c>
      <c r="O2443" s="10" t="str" cm="1">
        <f t="array" ref="O2443">IFERROR(IF(ISNUMBER(N2443),(N2443-INDEX('Price Data'!T:T,MATCH(TEXT(A2443,"YYYY-MM-DD"),'Price Data'!S:S,0)+1))/INDEX('Price Data'!T:T,MATCH(TEXT(A2443,"YYYY-MM-DD"),'Price Data'!S:S,0)+1),""),"")</f>
        <v/>
      </c>
    </row>
    <row r="2444" spans="1:15" x14ac:dyDescent="0.3">
      <c r="A2444" s="8">
        <v>44263</v>
      </c>
      <c r="B2444" s="34">
        <f>IFERROR(INDEX('Price Data'!B:B,MATCH(TEXT(A2444,"YYYY-MM-DD"),'Price Data'!A:A,0)),"")</f>
        <v>23682</v>
      </c>
      <c r="C2444" s="10" cm="1">
        <f t="array" ref="C2444">IFERROR(IF(ISNUMBER(B2444),(B2444-INDEX('Price Data'!B:B,MATCH(TEXT(A2444,"YYYY-MM-DD"),'Price Data'!A:A,0)+1))/INDEX('Price Data'!B:B,MATCH(TEXT(A2444,"YYYY-MM-DD"),'Price Data'!A:A,0)+1),""),"")</f>
        <v>3.1176521814856743E-2</v>
      </c>
      <c r="D2444" s="34">
        <f>IFERROR(INDEX('Price Data'!E:E,MATCH(TEXT(A2444,"YYYY-MM-DD"),'Price Data'!D:D,0)),"")</f>
        <v>9.35</v>
      </c>
      <c r="E2444" s="10" cm="1">
        <f t="array" ref="E2444">IFERROR(IF(ISNUMBER(D2444),(D2444-INDEX('Price Data'!E:E,MATCH(TEXT(A2444,"YYYY-MM-DD"),'Price Data'!D:D,0)+1))/INDEX('Price Data'!E:E,MATCH(TEXT(A2444,"YYYY-MM-DD"),'Price Data'!D:D,0)+1),""),"")</f>
        <v>4.7032474804031346E-2</v>
      </c>
      <c r="F2444" s="34">
        <f>IFERROR(INDEX('Price Data'!H:H,MATCH(TEXT(A2444,"YYYY-MM-DD"),'Price Data'!G:G,0)),"")</f>
        <v>122.400002</v>
      </c>
      <c r="G2444" s="10" cm="1">
        <f t="array" ref="G2444">IFERROR(IF(ISNUMBER(F2444),(F2444-INDEX('Price Data'!H:H,MATCH(TEXT(A2444,"YYYY-MM-DD"),'Price Data'!G:G,0)+1))/INDEX('Price Data'!H:H,MATCH(TEXT(A2444,"YYYY-MM-DD"),'Price Data'!G:G,0)+1),""),"")</f>
        <v>1.830287067311661E-2</v>
      </c>
      <c r="H2444" s="34">
        <f>IFERROR(INDEX('Price Data'!K:K,MATCH(TEXT(A2444,"YYYY-MM-DD"),'Price Data'!J:J,0)),"")</f>
        <v>2.27</v>
      </c>
      <c r="I2444" s="10" cm="1">
        <f t="array" ref="I2444">IFERROR(IF(ISNUMBER(H2444),(H2444-INDEX('Price Data'!K:K,MATCH(TEXT(A2444,"YYYY-MM-DD"),'Price Data'!J:J,0)+1))/INDEX('Price Data'!K:K,MATCH(TEXT(A2444,"YYYY-MM-DD"),'Price Data'!J:J,0)+1),""),"")</f>
        <v>3.6529680365296836E-2</v>
      </c>
      <c r="J2444" s="34">
        <f>IFERROR(INDEX('Price Data'!N:N,MATCH(TEXT(A2444,"YYYY-MM-DD"),'Price Data'!M:M,0)),"")</f>
        <v>1.93</v>
      </c>
      <c r="K2444" s="10" cm="1">
        <f t="array" ref="K2444">IFERROR(IF(ISNUMBER(J2444),(J2444-INDEX('Price Data'!N:N,MATCH(TEXT(A2444,"YYYY-MM-DD"),'Price Data'!M:M,0)+1))/INDEX('Price Data'!N:N,MATCH(TEXT(A2444,"YYYY-MM-DD"),'Price Data'!M:M,0)+1),""),"")</f>
        <v>4.3243243243243162E-2</v>
      </c>
      <c r="L2444" s="34">
        <f>IFERROR(INDEX('Price Data'!Q:Q,MATCH(TEXT(A2444,"YYYY-MM-DD"),'Price Data'!P:P,0)),"")</f>
        <v>2.29</v>
      </c>
      <c r="M2444" s="10" cm="1">
        <f t="array" ref="M2444">IFERROR(IF(ISNUMBER(L2444),(L2444-INDEX('Price Data'!Q:Q,MATCH(TEXT(A2444,"YYYY-MM-DD"),'Price Data'!P:P,0)+1))/INDEX('Price Data'!Q:Q,MATCH(TEXT(A2444,"YYYY-MM-DD"),'Price Data'!P:P,0)+1),""),"")</f>
        <v>4.0909090909090839E-2</v>
      </c>
      <c r="N2444" s="34">
        <f>IFERROR(INDEX('Price Data'!T:T,MATCH(TEXT(A2444,"YYYY-MM-DD"),'Price Data'!S:S,0)),"")</f>
        <v>2.48</v>
      </c>
      <c r="O2444" s="10" cm="1">
        <f t="array" ref="O2444">IFERROR(IF(ISNUMBER(N2444),(N2444-INDEX('Price Data'!T:T,MATCH(TEXT(A2444,"YYYY-MM-DD"),'Price Data'!S:S,0)+1))/INDEX('Price Data'!T:T,MATCH(TEXT(A2444,"YYYY-MM-DD"),'Price Data'!S:S,0)+1),""),"")</f>
        <v>1.2244897959183593E-2</v>
      </c>
    </row>
    <row r="2445" spans="1:15" x14ac:dyDescent="0.3">
      <c r="A2445" s="8">
        <v>44264</v>
      </c>
      <c r="B2445" s="34">
        <f>IFERROR(INDEX('Price Data'!B:B,MATCH(TEXT(A2445,"YYYY-MM-DD"),'Price Data'!A:A,0)),"")</f>
        <v>23817</v>
      </c>
      <c r="C2445" s="10" cm="1">
        <f t="array" ref="C2445">IFERROR(IF(ISNUMBER(B2445),(B2445-INDEX('Price Data'!B:B,MATCH(TEXT(A2445,"YYYY-MM-DD"),'Price Data'!A:A,0)+1))/INDEX('Price Data'!B:B,MATCH(TEXT(A2445,"YYYY-MM-DD"),'Price Data'!A:A,0)+1),""),"")</f>
        <v>5.7005320496579682E-3</v>
      </c>
      <c r="D2445" s="34">
        <f>IFERROR(INDEX('Price Data'!E:E,MATCH(TEXT(A2445,"YYYY-MM-DD"),'Price Data'!D:D,0)),"")</f>
        <v>9.18</v>
      </c>
      <c r="E2445" s="10" cm="1">
        <f t="array" ref="E2445">IFERROR(IF(ISNUMBER(D2445),(D2445-INDEX('Price Data'!E:E,MATCH(TEXT(A2445,"YYYY-MM-DD"),'Price Data'!D:D,0)+1))/INDEX('Price Data'!E:E,MATCH(TEXT(A2445,"YYYY-MM-DD"),'Price Data'!D:D,0)+1),""),"")</f>
        <v>-1.8181818181818174E-2</v>
      </c>
      <c r="F2445" s="34">
        <f>IFERROR(INDEX('Price Data'!H:H,MATCH(TEXT(A2445,"YYYY-MM-DD"),'Price Data'!G:G,0)),"")</f>
        <v>121.800003</v>
      </c>
      <c r="G2445" s="10" cm="1">
        <f t="array" ref="G2445">IFERROR(IF(ISNUMBER(F2445),(F2445-INDEX('Price Data'!H:H,MATCH(TEXT(A2445,"YYYY-MM-DD"),'Price Data'!G:G,0)+1))/INDEX('Price Data'!H:H,MATCH(TEXT(A2445,"YYYY-MM-DD"),'Price Data'!G:G,0)+1),""),"")</f>
        <v>-4.9019525342817952E-3</v>
      </c>
      <c r="H2445" s="34">
        <f>IFERROR(INDEX('Price Data'!K:K,MATCH(TEXT(A2445,"YYYY-MM-DD"),'Price Data'!J:J,0)),"")</f>
        <v>2.27</v>
      </c>
      <c r="I2445" s="10" cm="1">
        <f t="array" ref="I2445">IFERROR(IF(ISNUMBER(H2445),(H2445-INDEX('Price Data'!K:K,MATCH(TEXT(A2445,"YYYY-MM-DD"),'Price Data'!J:J,0)+1))/INDEX('Price Data'!K:K,MATCH(TEXT(A2445,"YYYY-MM-DD"),'Price Data'!J:J,0)+1),""),"")</f>
        <v>0</v>
      </c>
      <c r="J2445" s="34">
        <f>IFERROR(INDEX('Price Data'!N:N,MATCH(TEXT(A2445,"YYYY-MM-DD"),'Price Data'!M:M,0)),"")</f>
        <v>1.98</v>
      </c>
      <c r="K2445" s="10" cm="1">
        <f t="array" ref="K2445">IFERROR(IF(ISNUMBER(J2445),(J2445-INDEX('Price Data'!N:N,MATCH(TEXT(A2445,"YYYY-MM-DD"),'Price Data'!M:M,0)+1))/INDEX('Price Data'!N:N,MATCH(TEXT(A2445,"YYYY-MM-DD"),'Price Data'!M:M,0)+1),""),"")</f>
        <v>2.5906735751295359E-2</v>
      </c>
      <c r="L2445" s="34">
        <f>IFERROR(INDEX('Price Data'!Q:Q,MATCH(TEXT(A2445,"YYYY-MM-DD"),'Price Data'!P:P,0)),"")</f>
        <v>2.3199999999999998</v>
      </c>
      <c r="M2445" s="10" cm="1">
        <f t="array" ref="M2445">IFERROR(IF(ISNUMBER(L2445),(L2445-INDEX('Price Data'!Q:Q,MATCH(TEXT(A2445,"YYYY-MM-DD"),'Price Data'!P:P,0)+1))/INDEX('Price Data'!Q:Q,MATCH(TEXT(A2445,"YYYY-MM-DD"),'Price Data'!P:P,0)+1),""),"")</f>
        <v>1.3100436681222622E-2</v>
      </c>
      <c r="N2445" s="34">
        <f>IFERROR(INDEX('Price Data'!T:T,MATCH(TEXT(A2445,"YYYY-MM-DD"),'Price Data'!S:S,0)),"")</f>
        <v>2.4700000000000002</v>
      </c>
      <c r="O2445" s="10" cm="1">
        <f t="array" ref="O2445">IFERROR(IF(ISNUMBER(N2445),(N2445-INDEX('Price Data'!T:T,MATCH(TEXT(A2445,"YYYY-MM-DD"),'Price Data'!S:S,0)+1))/INDEX('Price Data'!T:T,MATCH(TEXT(A2445,"YYYY-MM-DD"),'Price Data'!S:S,0)+1),""),"")</f>
        <v>-4.0322580645160431E-3</v>
      </c>
    </row>
    <row r="2446" spans="1:15" x14ac:dyDescent="0.3">
      <c r="A2446" s="8">
        <v>44265</v>
      </c>
      <c r="B2446" s="34">
        <f>IFERROR(INDEX('Price Data'!B:B,MATCH(TEXT(A2446,"YYYY-MM-DD"),'Price Data'!A:A,0)),"")</f>
        <v>23926</v>
      </c>
      <c r="C2446" s="10" cm="1">
        <f t="array" ref="C2446">IFERROR(IF(ISNUMBER(B2446),(B2446-INDEX('Price Data'!B:B,MATCH(TEXT(A2446,"YYYY-MM-DD"),'Price Data'!A:A,0)+1))/INDEX('Price Data'!B:B,MATCH(TEXT(A2446,"YYYY-MM-DD"),'Price Data'!A:A,0)+1),""),"")</f>
        <v>4.5765629592308017E-3</v>
      </c>
      <c r="D2446" s="34">
        <f>IFERROR(INDEX('Price Data'!E:E,MATCH(TEXT(A2446,"YYYY-MM-DD"),'Price Data'!D:D,0)),"")</f>
        <v>9.16</v>
      </c>
      <c r="E2446" s="10" cm="1">
        <f t="array" ref="E2446">IFERROR(IF(ISNUMBER(D2446),(D2446-INDEX('Price Data'!E:E,MATCH(TEXT(A2446,"YYYY-MM-DD"),'Price Data'!D:D,0)+1))/INDEX('Price Data'!E:E,MATCH(TEXT(A2446,"YYYY-MM-DD"),'Price Data'!D:D,0)+1),""),"")</f>
        <v>-2.1786492374727207E-3</v>
      </c>
      <c r="F2446" s="34">
        <f>IFERROR(INDEX('Price Data'!H:H,MATCH(TEXT(A2446,"YYYY-MM-DD"),'Price Data'!G:G,0)),"")</f>
        <v>120.800003</v>
      </c>
      <c r="G2446" s="10" cm="1">
        <f t="array" ref="G2446">IFERROR(IF(ISNUMBER(F2446),(F2446-INDEX('Price Data'!H:H,MATCH(TEXT(A2446,"YYYY-MM-DD"),'Price Data'!G:G,0)+1))/INDEX('Price Data'!H:H,MATCH(TEXT(A2446,"YYYY-MM-DD"),'Price Data'!G:G,0)+1),""),"")</f>
        <v>-8.2101804217525349E-3</v>
      </c>
      <c r="H2446" s="34">
        <f>IFERROR(INDEX('Price Data'!K:K,MATCH(TEXT(A2446,"YYYY-MM-DD"),'Price Data'!J:J,0)),"")</f>
        <v>2.27</v>
      </c>
      <c r="I2446" s="10" cm="1">
        <f t="array" ref="I2446">IFERROR(IF(ISNUMBER(H2446),(H2446-INDEX('Price Data'!K:K,MATCH(TEXT(A2446,"YYYY-MM-DD"),'Price Data'!J:J,0)+1))/INDEX('Price Data'!K:K,MATCH(TEXT(A2446,"YYYY-MM-DD"),'Price Data'!J:J,0)+1),""),"")</f>
        <v>0</v>
      </c>
      <c r="J2446" s="34">
        <f>IFERROR(INDEX('Price Data'!N:N,MATCH(TEXT(A2446,"YYYY-MM-DD"),'Price Data'!M:M,0)),"")</f>
        <v>1.98</v>
      </c>
      <c r="K2446" s="10" cm="1">
        <f t="array" ref="K2446">IFERROR(IF(ISNUMBER(J2446),(J2446-INDEX('Price Data'!N:N,MATCH(TEXT(A2446,"YYYY-MM-DD"),'Price Data'!M:M,0)+1))/INDEX('Price Data'!N:N,MATCH(TEXT(A2446,"YYYY-MM-DD"),'Price Data'!M:M,0)+1),""),"")</f>
        <v>0</v>
      </c>
      <c r="L2446" s="34">
        <f>IFERROR(INDEX('Price Data'!Q:Q,MATCH(TEXT(A2446,"YYYY-MM-DD"),'Price Data'!P:P,0)),"")</f>
        <v>2.31</v>
      </c>
      <c r="M2446" s="10" cm="1">
        <f t="array" ref="M2446">IFERROR(IF(ISNUMBER(L2446),(L2446-INDEX('Price Data'!Q:Q,MATCH(TEXT(A2446,"YYYY-MM-DD"),'Price Data'!P:P,0)+1))/INDEX('Price Data'!Q:Q,MATCH(TEXT(A2446,"YYYY-MM-DD"),'Price Data'!P:P,0)+1),""),"")</f>
        <v>-4.3103448275861149E-3</v>
      </c>
      <c r="N2446" s="34">
        <f>IFERROR(INDEX('Price Data'!T:T,MATCH(TEXT(A2446,"YYYY-MM-DD"),'Price Data'!S:S,0)),"")</f>
        <v>2.4700000000000002</v>
      </c>
      <c r="O2446" s="10" cm="1">
        <f t="array" ref="O2446">IFERROR(IF(ISNUMBER(N2446),(N2446-INDEX('Price Data'!T:T,MATCH(TEXT(A2446,"YYYY-MM-DD"),'Price Data'!S:S,0)+1))/INDEX('Price Data'!T:T,MATCH(TEXT(A2446,"YYYY-MM-DD"),'Price Data'!S:S,0)+1),""),"")</f>
        <v>0</v>
      </c>
    </row>
    <row r="2447" spans="1:15" x14ac:dyDescent="0.3">
      <c r="A2447" s="8">
        <v>44266</v>
      </c>
      <c r="B2447" s="34">
        <f>IFERROR(INDEX('Price Data'!B:B,MATCH(TEXT(A2447,"YYYY-MM-DD"),'Price Data'!A:A,0)),"")</f>
        <v>24121</v>
      </c>
      <c r="C2447" s="10" cm="1">
        <f t="array" ref="C2447">IFERROR(IF(ISNUMBER(B2447),(B2447-INDEX('Price Data'!B:B,MATCH(TEXT(A2447,"YYYY-MM-DD"),'Price Data'!A:A,0)+1))/INDEX('Price Data'!B:B,MATCH(TEXT(A2447,"YYYY-MM-DD"),'Price Data'!A:A,0)+1),""),"")</f>
        <v>8.150129566162333E-3</v>
      </c>
      <c r="D2447" s="34">
        <f>IFERROR(INDEX('Price Data'!E:E,MATCH(TEXT(A2447,"YYYY-MM-DD"),'Price Data'!D:D,0)),"")</f>
        <v>9.0399999999999991</v>
      </c>
      <c r="E2447" s="10" cm="1">
        <f t="array" ref="E2447">IFERROR(IF(ISNUMBER(D2447),(D2447-INDEX('Price Data'!E:E,MATCH(TEXT(A2447,"YYYY-MM-DD"),'Price Data'!D:D,0)+1))/INDEX('Price Data'!E:E,MATCH(TEXT(A2447,"YYYY-MM-DD"),'Price Data'!D:D,0)+1),""),"")</f>
        <v>-1.3100436681222816E-2</v>
      </c>
      <c r="F2447" s="34">
        <f>IFERROR(INDEX('Price Data'!H:H,MATCH(TEXT(A2447,"YYYY-MM-DD"),'Price Data'!G:G,0)),"")</f>
        <v>119.199997</v>
      </c>
      <c r="G2447" s="10" cm="1">
        <f t="array" ref="G2447">IFERROR(IF(ISNUMBER(F2447),(F2447-INDEX('Price Data'!H:H,MATCH(TEXT(A2447,"YYYY-MM-DD"),'Price Data'!G:G,0)+1))/INDEX('Price Data'!H:H,MATCH(TEXT(A2447,"YYYY-MM-DD"),'Price Data'!G:G,0)+1),""),"")</f>
        <v>-1.3245082452522849E-2</v>
      </c>
      <c r="H2447" s="34">
        <f>IFERROR(INDEX('Price Data'!K:K,MATCH(TEXT(A2447,"YYYY-MM-DD"),'Price Data'!J:J,0)),"")</f>
        <v>2.27</v>
      </c>
      <c r="I2447" s="10" cm="1">
        <f t="array" ref="I2447">IFERROR(IF(ISNUMBER(H2447),(H2447-INDEX('Price Data'!K:K,MATCH(TEXT(A2447,"YYYY-MM-DD"),'Price Data'!J:J,0)+1))/INDEX('Price Data'!K:K,MATCH(TEXT(A2447,"YYYY-MM-DD"),'Price Data'!J:J,0)+1),""),"")</f>
        <v>0</v>
      </c>
      <c r="J2447" s="34">
        <f>IFERROR(INDEX('Price Data'!N:N,MATCH(TEXT(A2447,"YYYY-MM-DD"),'Price Data'!M:M,0)),"")</f>
        <v>1.96</v>
      </c>
      <c r="K2447" s="10" cm="1">
        <f t="array" ref="K2447">IFERROR(IF(ISNUMBER(J2447),(J2447-INDEX('Price Data'!N:N,MATCH(TEXT(A2447,"YYYY-MM-DD"),'Price Data'!M:M,0)+1))/INDEX('Price Data'!N:N,MATCH(TEXT(A2447,"YYYY-MM-DD"),'Price Data'!M:M,0)+1),""),"")</f>
        <v>-1.0101010101010111E-2</v>
      </c>
      <c r="L2447" s="34">
        <f>IFERROR(INDEX('Price Data'!Q:Q,MATCH(TEXT(A2447,"YYYY-MM-DD"),'Price Data'!P:P,0)),"")</f>
        <v>2.2799999999999998</v>
      </c>
      <c r="M2447" s="10" cm="1">
        <f t="array" ref="M2447">IFERROR(IF(ISNUMBER(L2447),(L2447-INDEX('Price Data'!Q:Q,MATCH(TEXT(A2447,"YYYY-MM-DD"),'Price Data'!P:P,0)+1))/INDEX('Price Data'!Q:Q,MATCH(TEXT(A2447,"YYYY-MM-DD"),'Price Data'!P:P,0)+1),""),"")</f>
        <v>-1.2987012987013094E-2</v>
      </c>
      <c r="N2447" s="34">
        <f>IFERROR(INDEX('Price Data'!T:T,MATCH(TEXT(A2447,"YYYY-MM-DD"),'Price Data'!S:S,0)),"")</f>
        <v>2.5499999999999998</v>
      </c>
      <c r="O2447" s="10" cm="1">
        <f t="array" ref="O2447">IFERROR(IF(ISNUMBER(N2447),(N2447-INDEX('Price Data'!T:T,MATCH(TEXT(A2447,"YYYY-MM-DD"),'Price Data'!S:S,0)+1))/INDEX('Price Data'!T:T,MATCH(TEXT(A2447,"YYYY-MM-DD"),'Price Data'!S:S,0)+1),""),"")</f>
        <v>3.2388663967611184E-2</v>
      </c>
    </row>
    <row r="2448" spans="1:15" x14ac:dyDescent="0.3">
      <c r="A2448" s="8">
        <v>44267</v>
      </c>
      <c r="B2448" s="34">
        <f>IFERROR(INDEX('Price Data'!B:B,MATCH(TEXT(A2448,"YYYY-MM-DD"),'Price Data'!A:A,0)),"")</f>
        <v>24113</v>
      </c>
      <c r="C2448" s="10" cm="1">
        <f t="array" ref="C2448">IFERROR(IF(ISNUMBER(B2448),(B2448-INDEX('Price Data'!B:B,MATCH(TEXT(A2448,"YYYY-MM-DD"),'Price Data'!A:A,0)+1))/INDEX('Price Data'!B:B,MATCH(TEXT(A2448,"YYYY-MM-DD"),'Price Data'!A:A,0)+1),""),"")</f>
        <v>-3.3166120807595043E-4</v>
      </c>
      <c r="D2448" s="34">
        <f>IFERROR(INDEX('Price Data'!E:E,MATCH(TEXT(A2448,"YYYY-MM-DD"),'Price Data'!D:D,0)),"")</f>
        <v>9.16</v>
      </c>
      <c r="E2448" s="10" cm="1">
        <f t="array" ref="E2448">IFERROR(IF(ISNUMBER(D2448),(D2448-INDEX('Price Data'!E:E,MATCH(TEXT(A2448,"YYYY-MM-DD"),'Price Data'!D:D,0)+1))/INDEX('Price Data'!E:E,MATCH(TEXT(A2448,"YYYY-MM-DD"),'Price Data'!D:D,0)+1),""),"")</f>
        <v>1.3274336283185952E-2</v>
      </c>
      <c r="F2448" s="34">
        <f>IFERROR(INDEX('Price Data'!H:H,MATCH(TEXT(A2448,"YYYY-MM-DD"),'Price Data'!G:G,0)),"")</f>
        <v>117.800003</v>
      </c>
      <c r="G2448" s="10" cm="1">
        <f t="array" ref="G2448">IFERROR(IF(ISNUMBER(F2448),(F2448-INDEX('Price Data'!H:H,MATCH(TEXT(A2448,"YYYY-MM-DD"),'Price Data'!G:G,0)+1))/INDEX('Price Data'!H:H,MATCH(TEXT(A2448,"YYYY-MM-DD"),'Price Data'!G:G,0)+1),""),"")</f>
        <v>-1.174491640297602E-2</v>
      </c>
      <c r="H2448" s="34">
        <f>IFERROR(INDEX('Price Data'!K:K,MATCH(TEXT(A2448,"YYYY-MM-DD"),'Price Data'!J:J,0)),"")</f>
        <v>2.2799999999999998</v>
      </c>
      <c r="I2448" s="10" cm="1">
        <f t="array" ref="I2448">IFERROR(IF(ISNUMBER(H2448),(H2448-INDEX('Price Data'!K:K,MATCH(TEXT(A2448,"YYYY-MM-DD"),'Price Data'!J:J,0)+1))/INDEX('Price Data'!K:K,MATCH(TEXT(A2448,"YYYY-MM-DD"),'Price Data'!J:J,0)+1),""),"")</f>
        <v>4.4052863436122407E-3</v>
      </c>
      <c r="J2448" s="34">
        <f>IFERROR(INDEX('Price Data'!N:N,MATCH(TEXT(A2448,"YYYY-MM-DD"),'Price Data'!M:M,0)),"")</f>
        <v>1.97</v>
      </c>
      <c r="K2448" s="10" cm="1">
        <f t="array" ref="K2448">IFERROR(IF(ISNUMBER(J2448),(J2448-INDEX('Price Data'!N:N,MATCH(TEXT(A2448,"YYYY-MM-DD"),'Price Data'!M:M,0)+1))/INDEX('Price Data'!N:N,MATCH(TEXT(A2448,"YYYY-MM-DD"),'Price Data'!M:M,0)+1),""),"")</f>
        <v>5.1020408163265354E-3</v>
      </c>
      <c r="L2448" s="34">
        <f>IFERROR(INDEX('Price Data'!Q:Q,MATCH(TEXT(A2448,"YYYY-MM-DD"),'Price Data'!P:P,0)),"")</f>
        <v>2.27</v>
      </c>
      <c r="M2448" s="10" cm="1">
        <f t="array" ref="M2448">IFERROR(IF(ISNUMBER(L2448),(L2448-INDEX('Price Data'!Q:Q,MATCH(TEXT(A2448,"YYYY-MM-DD"),'Price Data'!P:P,0)+1))/INDEX('Price Data'!Q:Q,MATCH(TEXT(A2448,"YYYY-MM-DD"),'Price Data'!P:P,0)+1),""),"")</f>
        <v>-4.3859649122806087E-3</v>
      </c>
      <c r="N2448" s="34">
        <f>IFERROR(INDEX('Price Data'!T:T,MATCH(TEXT(A2448,"YYYY-MM-DD"),'Price Data'!S:S,0)),"")</f>
        <v>2.62</v>
      </c>
      <c r="O2448" s="10" cm="1">
        <f t="array" ref="O2448">IFERROR(IF(ISNUMBER(N2448),(N2448-INDEX('Price Data'!T:T,MATCH(TEXT(A2448,"YYYY-MM-DD"),'Price Data'!S:S,0)+1))/INDEX('Price Data'!T:T,MATCH(TEXT(A2448,"YYYY-MM-DD"),'Price Data'!S:S,0)+1),""),"")</f>
        <v>2.7450980392156977E-2</v>
      </c>
    </row>
    <row r="2449" spans="1:15" x14ac:dyDescent="0.3">
      <c r="A2449" s="8">
        <v>44268</v>
      </c>
      <c r="B2449" s="34" t="str">
        <f>IFERROR(INDEX('Price Data'!B:B,MATCH(TEXT(A2449,"YYYY-MM-DD"),'Price Data'!A:A,0)),"")</f>
        <v/>
      </c>
      <c r="C2449" s="10" t="str" cm="1">
        <f t="array" ref="C2449">IFERROR(IF(ISNUMBER(B2449),(B2449-INDEX('Price Data'!B:B,MATCH(TEXT(A2449,"YYYY-MM-DD"),'Price Data'!A:A,0)+1))/INDEX('Price Data'!B:B,MATCH(TEXT(A2449,"YYYY-MM-DD"),'Price Data'!A:A,0)+1),""),"")</f>
        <v/>
      </c>
      <c r="D2449" s="34" t="str">
        <f>IFERROR(INDEX('Price Data'!E:E,MATCH(TEXT(A2449,"YYYY-MM-DD"),'Price Data'!D:D,0)),"")</f>
        <v/>
      </c>
      <c r="E2449" s="10" t="str" cm="1">
        <f t="array" ref="E2449">IFERROR(IF(ISNUMBER(D2449),(D2449-INDEX('Price Data'!E:E,MATCH(TEXT(A2449,"YYYY-MM-DD"),'Price Data'!D:D,0)+1))/INDEX('Price Data'!E:E,MATCH(TEXT(A2449,"YYYY-MM-DD"),'Price Data'!D:D,0)+1),""),"")</f>
        <v/>
      </c>
      <c r="F2449" s="34" t="str">
        <f>IFERROR(INDEX('Price Data'!H:H,MATCH(TEXT(A2449,"YYYY-MM-DD"),'Price Data'!G:G,0)),"")</f>
        <v/>
      </c>
      <c r="G2449" s="10" t="str" cm="1">
        <f t="array" ref="G2449">IFERROR(IF(ISNUMBER(F2449),(F2449-INDEX('Price Data'!H:H,MATCH(TEXT(A2449,"YYYY-MM-DD"),'Price Data'!G:G,0)+1))/INDEX('Price Data'!H:H,MATCH(TEXT(A2449,"YYYY-MM-DD"),'Price Data'!G:G,0)+1),""),"")</f>
        <v/>
      </c>
      <c r="H2449" s="34" t="str">
        <f>IFERROR(INDEX('Price Data'!K:K,MATCH(TEXT(A2449,"YYYY-MM-DD"),'Price Data'!J:J,0)),"")</f>
        <v/>
      </c>
      <c r="I2449" s="10" t="str" cm="1">
        <f t="array" ref="I2449">IFERROR(IF(ISNUMBER(H2449),(H2449-INDEX('Price Data'!K:K,MATCH(TEXT(A2449,"YYYY-MM-DD"),'Price Data'!J:J,0)+1))/INDEX('Price Data'!K:K,MATCH(TEXT(A2449,"YYYY-MM-DD"),'Price Data'!J:J,0)+1),""),"")</f>
        <v/>
      </c>
      <c r="J2449" s="34" t="str">
        <f>IFERROR(INDEX('Price Data'!N:N,MATCH(TEXT(A2449,"YYYY-MM-DD"),'Price Data'!M:M,0)),"")</f>
        <v/>
      </c>
      <c r="K2449" s="10" t="str" cm="1">
        <f t="array" ref="K2449">IFERROR(IF(ISNUMBER(J2449),(J2449-INDEX('Price Data'!N:N,MATCH(TEXT(A2449,"YYYY-MM-DD"),'Price Data'!M:M,0)+1))/INDEX('Price Data'!N:N,MATCH(TEXT(A2449,"YYYY-MM-DD"),'Price Data'!M:M,0)+1),""),"")</f>
        <v/>
      </c>
      <c r="L2449" s="34" t="str">
        <f>IFERROR(INDEX('Price Data'!Q:Q,MATCH(TEXT(A2449,"YYYY-MM-DD"),'Price Data'!P:P,0)),"")</f>
        <v/>
      </c>
      <c r="M2449" s="10" t="str" cm="1">
        <f t="array" ref="M2449">IFERROR(IF(ISNUMBER(L2449),(L2449-INDEX('Price Data'!Q:Q,MATCH(TEXT(A2449,"YYYY-MM-DD"),'Price Data'!P:P,0)+1))/INDEX('Price Data'!Q:Q,MATCH(TEXT(A2449,"YYYY-MM-DD"),'Price Data'!P:P,0)+1),""),"")</f>
        <v/>
      </c>
      <c r="N2449" s="34" t="str">
        <f>IFERROR(INDEX('Price Data'!T:T,MATCH(TEXT(A2449,"YYYY-MM-DD"),'Price Data'!S:S,0)),"")</f>
        <v/>
      </c>
      <c r="O2449" s="10" t="str" cm="1">
        <f t="array" ref="O2449">IFERROR(IF(ISNUMBER(N2449),(N2449-INDEX('Price Data'!T:T,MATCH(TEXT(A2449,"YYYY-MM-DD"),'Price Data'!S:S,0)+1))/INDEX('Price Data'!T:T,MATCH(TEXT(A2449,"YYYY-MM-DD"),'Price Data'!S:S,0)+1),""),"")</f>
        <v/>
      </c>
    </row>
    <row r="2450" spans="1:15" x14ac:dyDescent="0.3">
      <c r="A2450" s="8">
        <v>44269</v>
      </c>
      <c r="B2450" s="34" t="str">
        <f>IFERROR(INDEX('Price Data'!B:B,MATCH(TEXT(A2450,"YYYY-MM-DD"),'Price Data'!A:A,0)),"")</f>
        <v/>
      </c>
      <c r="C2450" s="10" t="str" cm="1">
        <f t="array" ref="C2450">IFERROR(IF(ISNUMBER(B2450),(B2450-INDEX('Price Data'!B:B,MATCH(TEXT(A2450,"YYYY-MM-DD"),'Price Data'!A:A,0)+1))/INDEX('Price Data'!B:B,MATCH(TEXT(A2450,"YYYY-MM-DD"),'Price Data'!A:A,0)+1),""),"")</f>
        <v/>
      </c>
      <c r="D2450" s="34" t="str">
        <f>IFERROR(INDEX('Price Data'!E:E,MATCH(TEXT(A2450,"YYYY-MM-DD"),'Price Data'!D:D,0)),"")</f>
        <v/>
      </c>
      <c r="E2450" s="10" t="str" cm="1">
        <f t="array" ref="E2450">IFERROR(IF(ISNUMBER(D2450),(D2450-INDEX('Price Data'!E:E,MATCH(TEXT(A2450,"YYYY-MM-DD"),'Price Data'!D:D,0)+1))/INDEX('Price Data'!E:E,MATCH(TEXT(A2450,"YYYY-MM-DD"),'Price Data'!D:D,0)+1),""),"")</f>
        <v/>
      </c>
      <c r="F2450" s="34" t="str">
        <f>IFERROR(INDEX('Price Data'!H:H,MATCH(TEXT(A2450,"YYYY-MM-DD"),'Price Data'!G:G,0)),"")</f>
        <v/>
      </c>
      <c r="G2450" s="10" t="str" cm="1">
        <f t="array" ref="G2450">IFERROR(IF(ISNUMBER(F2450),(F2450-INDEX('Price Data'!H:H,MATCH(TEXT(A2450,"YYYY-MM-DD"),'Price Data'!G:G,0)+1))/INDEX('Price Data'!H:H,MATCH(TEXT(A2450,"YYYY-MM-DD"),'Price Data'!G:G,0)+1),""),"")</f>
        <v/>
      </c>
      <c r="H2450" s="34" t="str">
        <f>IFERROR(INDEX('Price Data'!K:K,MATCH(TEXT(A2450,"YYYY-MM-DD"),'Price Data'!J:J,0)),"")</f>
        <v/>
      </c>
      <c r="I2450" s="10" t="str" cm="1">
        <f t="array" ref="I2450">IFERROR(IF(ISNUMBER(H2450),(H2450-INDEX('Price Data'!K:K,MATCH(TEXT(A2450,"YYYY-MM-DD"),'Price Data'!J:J,0)+1))/INDEX('Price Data'!K:K,MATCH(TEXT(A2450,"YYYY-MM-DD"),'Price Data'!J:J,0)+1),""),"")</f>
        <v/>
      </c>
      <c r="J2450" s="34" t="str">
        <f>IFERROR(INDEX('Price Data'!N:N,MATCH(TEXT(A2450,"YYYY-MM-DD"),'Price Data'!M:M,0)),"")</f>
        <v/>
      </c>
      <c r="K2450" s="10" t="str" cm="1">
        <f t="array" ref="K2450">IFERROR(IF(ISNUMBER(J2450),(J2450-INDEX('Price Data'!N:N,MATCH(TEXT(A2450,"YYYY-MM-DD"),'Price Data'!M:M,0)+1))/INDEX('Price Data'!N:N,MATCH(TEXT(A2450,"YYYY-MM-DD"),'Price Data'!M:M,0)+1),""),"")</f>
        <v/>
      </c>
      <c r="L2450" s="34" t="str">
        <f>IFERROR(INDEX('Price Data'!Q:Q,MATCH(TEXT(A2450,"YYYY-MM-DD"),'Price Data'!P:P,0)),"")</f>
        <v/>
      </c>
      <c r="M2450" s="10" t="str" cm="1">
        <f t="array" ref="M2450">IFERROR(IF(ISNUMBER(L2450),(L2450-INDEX('Price Data'!Q:Q,MATCH(TEXT(A2450,"YYYY-MM-DD"),'Price Data'!P:P,0)+1))/INDEX('Price Data'!Q:Q,MATCH(TEXT(A2450,"YYYY-MM-DD"),'Price Data'!P:P,0)+1),""),"")</f>
        <v/>
      </c>
      <c r="N2450" s="34" t="str">
        <f>IFERROR(INDEX('Price Data'!T:T,MATCH(TEXT(A2450,"YYYY-MM-DD"),'Price Data'!S:S,0)),"")</f>
        <v/>
      </c>
      <c r="O2450" s="10" t="str" cm="1">
        <f t="array" ref="O2450">IFERROR(IF(ISNUMBER(N2450),(N2450-INDEX('Price Data'!T:T,MATCH(TEXT(A2450,"YYYY-MM-DD"),'Price Data'!S:S,0)+1))/INDEX('Price Data'!T:T,MATCH(TEXT(A2450,"YYYY-MM-DD"),'Price Data'!S:S,0)+1),""),"")</f>
        <v/>
      </c>
    </row>
    <row r="2451" spans="1:15" x14ac:dyDescent="0.3">
      <c r="A2451" s="8">
        <v>44270</v>
      </c>
      <c r="B2451" s="34">
        <f>IFERROR(INDEX('Price Data'!B:B,MATCH(TEXT(A2451,"YYYY-MM-DD"),'Price Data'!A:A,0)),"")</f>
        <v>24139</v>
      </c>
      <c r="C2451" s="10" cm="1">
        <f t="array" ref="C2451">IFERROR(IF(ISNUMBER(B2451),(B2451-INDEX('Price Data'!B:B,MATCH(TEXT(A2451,"YYYY-MM-DD"),'Price Data'!A:A,0)+1))/INDEX('Price Data'!B:B,MATCH(TEXT(A2451,"YYYY-MM-DD"),'Price Data'!A:A,0)+1),""),"")</f>
        <v>1.0782565421142123E-3</v>
      </c>
      <c r="D2451" s="34">
        <f>IFERROR(INDEX('Price Data'!E:E,MATCH(TEXT(A2451,"YYYY-MM-DD"),'Price Data'!D:D,0)),"")</f>
        <v>9.1199999999999992</v>
      </c>
      <c r="E2451" s="10" cm="1">
        <f t="array" ref="E2451">IFERROR(IF(ISNUMBER(D2451),(D2451-INDEX('Price Data'!E:E,MATCH(TEXT(A2451,"YYYY-MM-DD"),'Price Data'!D:D,0)+1))/INDEX('Price Data'!E:E,MATCH(TEXT(A2451,"YYYY-MM-DD"),'Price Data'!D:D,0)+1),""),"")</f>
        <v>-4.3668122270743362E-3</v>
      </c>
      <c r="F2451" s="34">
        <f>IFERROR(INDEX('Price Data'!H:H,MATCH(TEXT(A2451,"YYYY-MM-DD"),'Price Data'!G:G,0)),"")</f>
        <v>117.800003</v>
      </c>
      <c r="G2451" s="10" cm="1">
        <f t="array" ref="G2451">IFERROR(IF(ISNUMBER(F2451),(F2451-INDEX('Price Data'!H:H,MATCH(TEXT(A2451,"YYYY-MM-DD"),'Price Data'!G:G,0)+1))/INDEX('Price Data'!H:H,MATCH(TEXT(A2451,"YYYY-MM-DD"),'Price Data'!G:G,0)+1),""),"")</f>
        <v>0</v>
      </c>
      <c r="H2451" s="34">
        <f>IFERROR(INDEX('Price Data'!K:K,MATCH(TEXT(A2451,"YYYY-MM-DD"),'Price Data'!J:J,0)),"")</f>
        <v>2.27</v>
      </c>
      <c r="I2451" s="10" cm="1">
        <f t="array" ref="I2451">IFERROR(IF(ISNUMBER(H2451),(H2451-INDEX('Price Data'!K:K,MATCH(TEXT(A2451,"YYYY-MM-DD"),'Price Data'!J:J,0)+1))/INDEX('Price Data'!K:K,MATCH(TEXT(A2451,"YYYY-MM-DD"),'Price Data'!J:J,0)+1),""),"")</f>
        <v>-4.3859649122806087E-3</v>
      </c>
      <c r="J2451" s="34">
        <f>IFERROR(INDEX('Price Data'!N:N,MATCH(TEXT(A2451,"YYYY-MM-DD"),'Price Data'!M:M,0)),"")</f>
        <v>1.95</v>
      </c>
      <c r="K2451" s="10" cm="1">
        <f t="array" ref="K2451">IFERROR(IF(ISNUMBER(J2451),(J2451-INDEX('Price Data'!N:N,MATCH(TEXT(A2451,"YYYY-MM-DD"),'Price Data'!M:M,0)+1))/INDEX('Price Data'!N:N,MATCH(TEXT(A2451,"YYYY-MM-DD"),'Price Data'!M:M,0)+1),""),"")</f>
        <v>-1.01522842639594E-2</v>
      </c>
      <c r="L2451" s="34">
        <f>IFERROR(INDEX('Price Data'!Q:Q,MATCH(TEXT(A2451,"YYYY-MM-DD"),'Price Data'!P:P,0)),"")</f>
        <v>2.27</v>
      </c>
      <c r="M2451" s="10" cm="1">
        <f t="array" ref="M2451">IFERROR(IF(ISNUMBER(L2451),(L2451-INDEX('Price Data'!Q:Q,MATCH(TEXT(A2451,"YYYY-MM-DD"),'Price Data'!P:P,0)+1))/INDEX('Price Data'!Q:Q,MATCH(TEXT(A2451,"YYYY-MM-DD"),'Price Data'!P:P,0)+1),""),"")</f>
        <v>0</v>
      </c>
      <c r="N2451" s="34">
        <f>IFERROR(INDEX('Price Data'!T:T,MATCH(TEXT(A2451,"YYYY-MM-DD"),'Price Data'!S:S,0)),"")</f>
        <v>2.72</v>
      </c>
      <c r="O2451" s="10" cm="1">
        <f t="array" ref="O2451">IFERROR(IF(ISNUMBER(N2451),(N2451-INDEX('Price Data'!T:T,MATCH(TEXT(A2451,"YYYY-MM-DD"),'Price Data'!S:S,0)+1))/INDEX('Price Data'!T:T,MATCH(TEXT(A2451,"YYYY-MM-DD"),'Price Data'!S:S,0)+1),""),"")</f>
        <v>3.8167938931297746E-2</v>
      </c>
    </row>
    <row r="2452" spans="1:15" x14ac:dyDescent="0.3">
      <c r="A2452" s="8">
        <v>44271</v>
      </c>
      <c r="B2452" s="34">
        <f>IFERROR(INDEX('Price Data'!B:B,MATCH(TEXT(A2452,"YYYY-MM-DD"),'Price Data'!A:A,0)),"")</f>
        <v>24261</v>
      </c>
      <c r="C2452" s="10" cm="1">
        <f t="array" ref="C2452">IFERROR(IF(ISNUMBER(B2452),(B2452-INDEX('Price Data'!B:B,MATCH(TEXT(A2452,"YYYY-MM-DD"),'Price Data'!A:A,0)+1))/INDEX('Price Data'!B:B,MATCH(TEXT(A2452,"YYYY-MM-DD"),'Price Data'!A:A,0)+1),""),"")</f>
        <v>5.0540618915448027E-3</v>
      </c>
      <c r="D2452" s="34">
        <f>IFERROR(INDEX('Price Data'!E:E,MATCH(TEXT(A2452,"YYYY-MM-DD"),'Price Data'!D:D,0)),"")</f>
        <v>9.31</v>
      </c>
      <c r="E2452" s="10" cm="1">
        <f t="array" ref="E2452">IFERROR(IF(ISNUMBER(D2452),(D2452-INDEX('Price Data'!E:E,MATCH(TEXT(A2452,"YYYY-MM-DD"),'Price Data'!D:D,0)+1))/INDEX('Price Data'!E:E,MATCH(TEXT(A2452,"YYYY-MM-DD"),'Price Data'!D:D,0)+1),""),"")</f>
        <v>2.0833333333333474E-2</v>
      </c>
      <c r="F2452" s="34">
        <f>IFERROR(INDEX('Price Data'!H:H,MATCH(TEXT(A2452,"YYYY-MM-DD"),'Price Data'!G:G,0)),"")</f>
        <v>118.800003</v>
      </c>
      <c r="G2452" s="10" cm="1">
        <f t="array" ref="G2452">IFERROR(IF(ISNUMBER(F2452),(F2452-INDEX('Price Data'!H:H,MATCH(TEXT(A2452,"YYYY-MM-DD"),'Price Data'!G:G,0)+1))/INDEX('Price Data'!H:H,MATCH(TEXT(A2452,"YYYY-MM-DD"),'Price Data'!G:G,0)+1),""),"")</f>
        <v>8.4889641301622038E-3</v>
      </c>
      <c r="H2452" s="34">
        <f>IFERROR(INDEX('Price Data'!K:K,MATCH(TEXT(A2452,"YYYY-MM-DD"),'Price Data'!J:J,0)),"")</f>
        <v>2.29</v>
      </c>
      <c r="I2452" s="10" cm="1">
        <f t="array" ref="I2452">IFERROR(IF(ISNUMBER(H2452),(H2452-INDEX('Price Data'!K:K,MATCH(TEXT(A2452,"YYYY-MM-DD"),'Price Data'!J:J,0)+1))/INDEX('Price Data'!K:K,MATCH(TEXT(A2452,"YYYY-MM-DD"),'Price Data'!J:J,0)+1),""),"")</f>
        <v>8.8105726872246774E-3</v>
      </c>
      <c r="J2452" s="34">
        <f>IFERROR(INDEX('Price Data'!N:N,MATCH(TEXT(A2452,"YYYY-MM-DD"),'Price Data'!M:M,0)),"")</f>
        <v>1.99</v>
      </c>
      <c r="K2452" s="10" cm="1">
        <f t="array" ref="K2452">IFERROR(IF(ISNUMBER(J2452),(J2452-INDEX('Price Data'!N:N,MATCH(TEXT(A2452,"YYYY-MM-DD"),'Price Data'!M:M,0)+1))/INDEX('Price Data'!N:N,MATCH(TEXT(A2452,"YYYY-MM-DD"),'Price Data'!M:M,0)+1),""),"")</f>
        <v>2.051282051282053E-2</v>
      </c>
      <c r="L2452" s="34">
        <f>IFERROR(INDEX('Price Data'!Q:Q,MATCH(TEXT(A2452,"YYYY-MM-DD"),'Price Data'!P:P,0)),"")</f>
        <v>2.36</v>
      </c>
      <c r="M2452" s="10" cm="1">
        <f t="array" ref="M2452">IFERROR(IF(ISNUMBER(L2452),(L2452-INDEX('Price Data'!Q:Q,MATCH(TEXT(A2452,"YYYY-MM-DD"),'Price Data'!P:P,0)+1))/INDEX('Price Data'!Q:Q,MATCH(TEXT(A2452,"YYYY-MM-DD"),'Price Data'!P:P,0)+1),""),"")</f>
        <v>3.9647577092510954E-2</v>
      </c>
      <c r="N2452" s="34">
        <f>IFERROR(INDEX('Price Data'!T:T,MATCH(TEXT(A2452,"YYYY-MM-DD"),'Price Data'!S:S,0)),"")</f>
        <v>2.83</v>
      </c>
      <c r="O2452" s="10" cm="1">
        <f t="array" ref="O2452">IFERROR(IF(ISNUMBER(N2452),(N2452-INDEX('Price Data'!T:T,MATCH(TEXT(A2452,"YYYY-MM-DD"),'Price Data'!S:S,0)+1))/INDEX('Price Data'!T:T,MATCH(TEXT(A2452,"YYYY-MM-DD"),'Price Data'!S:S,0)+1),""),"")</f>
        <v>4.0441176470588189E-2</v>
      </c>
    </row>
    <row r="2453" spans="1:15" x14ac:dyDescent="0.3">
      <c r="A2453" s="8">
        <v>44272</v>
      </c>
      <c r="B2453" s="34">
        <f>IFERROR(INDEX('Price Data'!B:B,MATCH(TEXT(A2453,"YYYY-MM-DD"),'Price Data'!A:A,0)),"")</f>
        <v>24281</v>
      </c>
      <c r="C2453" s="10" cm="1">
        <f t="array" ref="C2453">IFERROR(IF(ISNUMBER(B2453),(B2453-INDEX('Price Data'!B:B,MATCH(TEXT(A2453,"YYYY-MM-DD"),'Price Data'!A:A,0)+1))/INDEX('Price Data'!B:B,MATCH(TEXT(A2453,"YYYY-MM-DD"),'Price Data'!A:A,0)+1),""),"")</f>
        <v>8.2436832776884713E-4</v>
      </c>
      <c r="D2453" s="34">
        <f>IFERROR(INDEX('Price Data'!E:E,MATCH(TEXT(A2453,"YYYY-MM-DD"),'Price Data'!D:D,0)),"")</f>
        <v>9.4700000000000006</v>
      </c>
      <c r="E2453" s="10" cm="1">
        <f t="array" ref="E2453">IFERROR(IF(ISNUMBER(D2453),(D2453-INDEX('Price Data'!E:E,MATCH(TEXT(A2453,"YYYY-MM-DD"),'Price Data'!D:D,0)+1))/INDEX('Price Data'!E:E,MATCH(TEXT(A2453,"YYYY-MM-DD"),'Price Data'!D:D,0)+1),""),"")</f>
        <v>1.7185821697099906E-2</v>
      </c>
      <c r="F2453" s="34">
        <f>IFERROR(INDEX('Price Data'!H:H,MATCH(TEXT(A2453,"YYYY-MM-DD"),'Price Data'!G:G,0)),"")</f>
        <v>118.400002</v>
      </c>
      <c r="G2453" s="10" cm="1">
        <f t="array" ref="G2453">IFERROR(IF(ISNUMBER(F2453),(F2453-INDEX('Price Data'!H:H,MATCH(TEXT(A2453,"YYYY-MM-DD"),'Price Data'!G:G,0)+1))/INDEX('Price Data'!H:H,MATCH(TEXT(A2453,"YYYY-MM-DD"),'Price Data'!G:G,0)+1),""),"")</f>
        <v>-3.3670116994862632E-3</v>
      </c>
      <c r="H2453" s="34">
        <f>IFERROR(INDEX('Price Data'!K:K,MATCH(TEXT(A2453,"YYYY-MM-DD"),'Price Data'!J:J,0)),"")</f>
        <v>2.3199999999999998</v>
      </c>
      <c r="I2453" s="10" cm="1">
        <f t="array" ref="I2453">IFERROR(IF(ISNUMBER(H2453),(H2453-INDEX('Price Data'!K:K,MATCH(TEXT(A2453,"YYYY-MM-DD"),'Price Data'!J:J,0)+1))/INDEX('Price Data'!K:K,MATCH(TEXT(A2453,"YYYY-MM-DD"),'Price Data'!J:J,0)+1),""),"")</f>
        <v>1.3100436681222622E-2</v>
      </c>
      <c r="J2453" s="34">
        <f>IFERROR(INDEX('Price Data'!N:N,MATCH(TEXT(A2453,"YYYY-MM-DD"),'Price Data'!M:M,0)),"")</f>
        <v>2.0499999999999998</v>
      </c>
      <c r="K2453" s="10" cm="1">
        <f t="array" ref="K2453">IFERROR(IF(ISNUMBER(J2453),(J2453-INDEX('Price Data'!N:N,MATCH(TEXT(A2453,"YYYY-MM-DD"),'Price Data'!M:M,0)+1))/INDEX('Price Data'!N:N,MATCH(TEXT(A2453,"YYYY-MM-DD"),'Price Data'!M:M,0)+1),""),"")</f>
        <v>3.0150753768844137E-2</v>
      </c>
      <c r="L2453" s="34">
        <f>IFERROR(INDEX('Price Data'!Q:Q,MATCH(TEXT(A2453,"YYYY-MM-DD"),'Price Data'!P:P,0)),"")</f>
        <v>2.4500000000000002</v>
      </c>
      <c r="M2453" s="10" cm="1">
        <f t="array" ref="M2453">IFERROR(IF(ISNUMBER(L2453),(L2453-INDEX('Price Data'!Q:Q,MATCH(TEXT(A2453,"YYYY-MM-DD"),'Price Data'!P:P,0)+1))/INDEX('Price Data'!Q:Q,MATCH(TEXT(A2453,"YYYY-MM-DD"),'Price Data'!P:P,0)+1),""),"")</f>
        <v>3.813559322033911E-2</v>
      </c>
      <c r="N2453" s="34">
        <f>IFERROR(INDEX('Price Data'!T:T,MATCH(TEXT(A2453,"YYYY-MM-DD"),'Price Data'!S:S,0)),"")</f>
        <v>2.89</v>
      </c>
      <c r="O2453" s="10" cm="1">
        <f t="array" ref="O2453">IFERROR(IF(ISNUMBER(N2453),(N2453-INDEX('Price Data'!T:T,MATCH(TEXT(A2453,"YYYY-MM-DD"),'Price Data'!S:S,0)+1))/INDEX('Price Data'!T:T,MATCH(TEXT(A2453,"YYYY-MM-DD"),'Price Data'!S:S,0)+1),""),"")</f>
        <v>2.1201413427561856E-2</v>
      </c>
    </row>
    <row r="2454" spans="1:15" x14ac:dyDescent="0.3">
      <c r="A2454" s="8">
        <v>44273</v>
      </c>
      <c r="B2454" s="34">
        <f>IFERROR(INDEX('Price Data'!B:B,MATCH(TEXT(A2454,"YYYY-MM-DD"),'Price Data'!A:A,0)),"")</f>
        <v>24360</v>
      </c>
      <c r="C2454" s="10" cm="1">
        <f t="array" ref="C2454">IFERROR(IF(ISNUMBER(B2454),(B2454-INDEX('Price Data'!B:B,MATCH(TEXT(A2454,"YYYY-MM-DD"),'Price Data'!A:A,0)+1))/INDEX('Price Data'!B:B,MATCH(TEXT(A2454,"YYYY-MM-DD"),'Price Data'!A:A,0)+1),""),"")</f>
        <v>3.2535727523578107E-3</v>
      </c>
      <c r="D2454" s="34">
        <f>IFERROR(INDEX('Price Data'!E:E,MATCH(TEXT(A2454,"YYYY-MM-DD"),'Price Data'!D:D,0)),"")</f>
        <v>9.51</v>
      </c>
      <c r="E2454" s="10" cm="1">
        <f t="array" ref="E2454">IFERROR(IF(ISNUMBER(D2454),(D2454-INDEX('Price Data'!E:E,MATCH(TEXT(A2454,"YYYY-MM-DD"),'Price Data'!D:D,0)+1))/INDEX('Price Data'!E:E,MATCH(TEXT(A2454,"YYYY-MM-DD"),'Price Data'!D:D,0)+1),""),"")</f>
        <v>4.2238648363251471E-3</v>
      </c>
      <c r="F2454" s="34">
        <f>IFERROR(INDEX('Price Data'!H:H,MATCH(TEXT(A2454,"YYYY-MM-DD"),'Price Data'!G:G,0)),"")</f>
        <v>117.900002</v>
      </c>
      <c r="G2454" s="10" cm="1">
        <f t="array" ref="G2454">IFERROR(IF(ISNUMBER(F2454),(F2454-INDEX('Price Data'!H:H,MATCH(TEXT(A2454,"YYYY-MM-DD"),'Price Data'!G:G,0)+1))/INDEX('Price Data'!H:H,MATCH(TEXT(A2454,"YYYY-MM-DD"),'Price Data'!G:G,0)+1),""),"")</f>
        <v>-4.2229729016389711E-3</v>
      </c>
      <c r="H2454" s="34">
        <f>IFERROR(INDEX('Price Data'!K:K,MATCH(TEXT(A2454,"YYYY-MM-DD"),'Price Data'!J:J,0)),"")</f>
        <v>2.35</v>
      </c>
      <c r="I2454" s="10" cm="1">
        <f t="array" ref="I2454">IFERROR(IF(ISNUMBER(H2454),(H2454-INDEX('Price Data'!K:K,MATCH(TEXT(A2454,"YYYY-MM-DD"),'Price Data'!J:J,0)+1))/INDEX('Price Data'!K:K,MATCH(TEXT(A2454,"YYYY-MM-DD"),'Price Data'!J:J,0)+1),""),"")</f>
        <v>1.2931034482758728E-2</v>
      </c>
      <c r="J2454" s="34">
        <f>IFERROR(INDEX('Price Data'!N:N,MATCH(TEXT(A2454,"YYYY-MM-DD"),'Price Data'!M:M,0)),"")</f>
        <v>2.04</v>
      </c>
      <c r="K2454" s="10" cm="1">
        <f t="array" ref="K2454">IFERROR(IF(ISNUMBER(J2454),(J2454-INDEX('Price Data'!N:N,MATCH(TEXT(A2454,"YYYY-MM-DD"),'Price Data'!M:M,0)+1))/INDEX('Price Data'!N:N,MATCH(TEXT(A2454,"YYYY-MM-DD"),'Price Data'!M:M,0)+1),""),"")</f>
        <v>-4.8780487804877017E-3</v>
      </c>
      <c r="L2454" s="34">
        <f>IFERROR(INDEX('Price Data'!Q:Q,MATCH(TEXT(A2454,"YYYY-MM-DD"),'Price Data'!P:P,0)),"")</f>
        <v>2.4700000000000002</v>
      </c>
      <c r="M2454" s="10" cm="1">
        <f t="array" ref="M2454">IFERROR(IF(ISNUMBER(L2454),(L2454-INDEX('Price Data'!Q:Q,MATCH(TEXT(A2454,"YYYY-MM-DD"),'Price Data'!P:P,0)+1))/INDEX('Price Data'!Q:Q,MATCH(TEXT(A2454,"YYYY-MM-DD"),'Price Data'!P:P,0)+1),""),"")</f>
        <v>8.1632653061224549E-3</v>
      </c>
      <c r="N2454" s="34">
        <f>IFERROR(INDEX('Price Data'!T:T,MATCH(TEXT(A2454,"YYYY-MM-DD"),'Price Data'!S:S,0)),"")</f>
        <v>2.85</v>
      </c>
      <c r="O2454" s="10" cm="1">
        <f t="array" ref="O2454">IFERROR(IF(ISNUMBER(N2454),(N2454-INDEX('Price Data'!T:T,MATCH(TEXT(A2454,"YYYY-MM-DD"),'Price Data'!S:S,0)+1))/INDEX('Price Data'!T:T,MATCH(TEXT(A2454,"YYYY-MM-DD"),'Price Data'!S:S,0)+1),""),"")</f>
        <v>-1.3840830449827002E-2</v>
      </c>
    </row>
    <row r="2455" spans="1:15" x14ac:dyDescent="0.3">
      <c r="A2455" s="8">
        <v>44274</v>
      </c>
      <c r="B2455" s="34">
        <f>IFERROR(INDEX('Price Data'!B:B,MATCH(TEXT(A2455,"YYYY-MM-DD"),'Price Data'!A:A,0)),"")</f>
        <v>24199</v>
      </c>
      <c r="C2455" s="10" cm="1">
        <f t="array" ref="C2455">IFERROR(IF(ISNUMBER(B2455),(B2455-INDEX('Price Data'!B:B,MATCH(TEXT(A2455,"YYYY-MM-DD"),'Price Data'!A:A,0)+1))/INDEX('Price Data'!B:B,MATCH(TEXT(A2455,"YYYY-MM-DD"),'Price Data'!A:A,0)+1),""),"")</f>
        <v>-6.6091954022988505E-3</v>
      </c>
      <c r="D2455" s="34">
        <f>IFERROR(INDEX('Price Data'!E:E,MATCH(TEXT(A2455,"YYYY-MM-DD"),'Price Data'!D:D,0)),"")</f>
        <v>9.18</v>
      </c>
      <c r="E2455" s="10" cm="1">
        <f t="array" ref="E2455">IFERROR(IF(ISNUMBER(D2455),(D2455-INDEX('Price Data'!E:E,MATCH(TEXT(A2455,"YYYY-MM-DD"),'Price Data'!D:D,0)+1))/INDEX('Price Data'!E:E,MATCH(TEXT(A2455,"YYYY-MM-DD"),'Price Data'!D:D,0)+1),""),"")</f>
        <v>-3.4700315457413256E-2</v>
      </c>
      <c r="F2455" s="34">
        <f>IFERROR(INDEX('Price Data'!H:H,MATCH(TEXT(A2455,"YYYY-MM-DD"),'Price Data'!G:G,0)),"")</f>
        <v>117.5</v>
      </c>
      <c r="G2455" s="10" cm="1">
        <f t="array" ref="G2455">IFERROR(IF(ISNUMBER(F2455),(F2455-INDEX('Price Data'!H:H,MATCH(TEXT(A2455,"YYYY-MM-DD"),'Price Data'!G:G,0)+1))/INDEX('Price Data'!H:H,MATCH(TEXT(A2455,"YYYY-MM-DD"),'Price Data'!G:G,0)+1),""),"")</f>
        <v>-3.3927225887578918E-3</v>
      </c>
      <c r="H2455" s="34">
        <f>IFERROR(INDEX('Price Data'!K:K,MATCH(TEXT(A2455,"YYYY-MM-DD"),'Price Data'!J:J,0)),"")</f>
        <v>2.31</v>
      </c>
      <c r="I2455" s="10" cm="1">
        <f t="array" ref="I2455">IFERROR(IF(ISNUMBER(H2455),(H2455-INDEX('Price Data'!K:K,MATCH(TEXT(A2455,"YYYY-MM-DD"),'Price Data'!J:J,0)+1))/INDEX('Price Data'!K:K,MATCH(TEXT(A2455,"YYYY-MM-DD"),'Price Data'!J:J,0)+1),""),"")</f>
        <v>-1.7021276595744695E-2</v>
      </c>
      <c r="J2455" s="34">
        <f>IFERROR(INDEX('Price Data'!N:N,MATCH(TEXT(A2455,"YYYY-MM-DD"),'Price Data'!M:M,0)),"")</f>
        <v>1.96</v>
      </c>
      <c r="K2455" s="10" cm="1">
        <f t="array" ref="K2455">IFERROR(IF(ISNUMBER(J2455),(J2455-INDEX('Price Data'!N:N,MATCH(TEXT(A2455,"YYYY-MM-DD"),'Price Data'!M:M,0)+1))/INDEX('Price Data'!N:N,MATCH(TEXT(A2455,"YYYY-MM-DD"),'Price Data'!M:M,0)+1),""),"")</f>
        <v>-3.9215686274509838E-2</v>
      </c>
      <c r="L2455" s="34">
        <f>IFERROR(INDEX('Price Data'!Q:Q,MATCH(TEXT(A2455,"YYYY-MM-DD"),'Price Data'!P:P,0)),"")</f>
        <v>2.4300000000000002</v>
      </c>
      <c r="M2455" s="10" cm="1">
        <f t="array" ref="M2455">IFERROR(IF(ISNUMBER(L2455),(L2455-INDEX('Price Data'!Q:Q,MATCH(TEXT(A2455,"YYYY-MM-DD"),'Price Data'!P:P,0)+1))/INDEX('Price Data'!Q:Q,MATCH(TEXT(A2455,"YYYY-MM-DD"),'Price Data'!P:P,0)+1),""),"")</f>
        <v>-1.6194331983805682E-2</v>
      </c>
      <c r="N2455" s="34">
        <f>IFERROR(INDEX('Price Data'!T:T,MATCH(TEXT(A2455,"YYYY-MM-DD"),'Price Data'!S:S,0)),"")</f>
        <v>2.85</v>
      </c>
      <c r="O2455" s="10" cm="1">
        <f t="array" ref="O2455">IFERROR(IF(ISNUMBER(N2455),(N2455-INDEX('Price Data'!T:T,MATCH(TEXT(A2455,"YYYY-MM-DD"),'Price Data'!S:S,0)+1))/INDEX('Price Data'!T:T,MATCH(TEXT(A2455,"YYYY-MM-DD"),'Price Data'!S:S,0)+1),""),"")</f>
        <v>0</v>
      </c>
    </row>
    <row r="2456" spans="1:15" x14ac:dyDescent="0.3">
      <c r="A2456" s="8">
        <v>44275</v>
      </c>
      <c r="B2456" s="34" t="str">
        <f>IFERROR(INDEX('Price Data'!B:B,MATCH(TEXT(A2456,"YYYY-MM-DD"),'Price Data'!A:A,0)),"")</f>
        <v/>
      </c>
      <c r="C2456" s="10" t="str" cm="1">
        <f t="array" ref="C2456">IFERROR(IF(ISNUMBER(B2456),(B2456-INDEX('Price Data'!B:B,MATCH(TEXT(A2456,"YYYY-MM-DD"),'Price Data'!A:A,0)+1))/INDEX('Price Data'!B:B,MATCH(TEXT(A2456,"YYYY-MM-DD"),'Price Data'!A:A,0)+1),""),"")</f>
        <v/>
      </c>
      <c r="D2456" s="34" t="str">
        <f>IFERROR(INDEX('Price Data'!E:E,MATCH(TEXT(A2456,"YYYY-MM-DD"),'Price Data'!D:D,0)),"")</f>
        <v/>
      </c>
      <c r="E2456" s="10" t="str" cm="1">
        <f t="array" ref="E2456">IFERROR(IF(ISNUMBER(D2456),(D2456-INDEX('Price Data'!E:E,MATCH(TEXT(A2456,"YYYY-MM-DD"),'Price Data'!D:D,0)+1))/INDEX('Price Data'!E:E,MATCH(TEXT(A2456,"YYYY-MM-DD"),'Price Data'!D:D,0)+1),""),"")</f>
        <v/>
      </c>
      <c r="F2456" s="34" t="str">
        <f>IFERROR(INDEX('Price Data'!H:H,MATCH(TEXT(A2456,"YYYY-MM-DD"),'Price Data'!G:G,0)),"")</f>
        <v/>
      </c>
      <c r="G2456" s="10" t="str" cm="1">
        <f t="array" ref="G2456">IFERROR(IF(ISNUMBER(F2456),(F2456-INDEX('Price Data'!H:H,MATCH(TEXT(A2456,"YYYY-MM-DD"),'Price Data'!G:G,0)+1))/INDEX('Price Data'!H:H,MATCH(TEXT(A2456,"YYYY-MM-DD"),'Price Data'!G:G,0)+1),""),"")</f>
        <v/>
      </c>
      <c r="H2456" s="34" t="str">
        <f>IFERROR(INDEX('Price Data'!K:K,MATCH(TEXT(A2456,"YYYY-MM-DD"),'Price Data'!J:J,0)),"")</f>
        <v/>
      </c>
      <c r="I2456" s="10" t="str" cm="1">
        <f t="array" ref="I2456">IFERROR(IF(ISNUMBER(H2456),(H2456-INDEX('Price Data'!K:K,MATCH(TEXT(A2456,"YYYY-MM-DD"),'Price Data'!J:J,0)+1))/INDEX('Price Data'!K:K,MATCH(TEXT(A2456,"YYYY-MM-DD"),'Price Data'!J:J,0)+1),""),"")</f>
        <v/>
      </c>
      <c r="J2456" s="34" t="str">
        <f>IFERROR(INDEX('Price Data'!N:N,MATCH(TEXT(A2456,"YYYY-MM-DD"),'Price Data'!M:M,0)),"")</f>
        <v/>
      </c>
      <c r="K2456" s="10" t="str" cm="1">
        <f t="array" ref="K2456">IFERROR(IF(ISNUMBER(J2456),(J2456-INDEX('Price Data'!N:N,MATCH(TEXT(A2456,"YYYY-MM-DD"),'Price Data'!M:M,0)+1))/INDEX('Price Data'!N:N,MATCH(TEXT(A2456,"YYYY-MM-DD"),'Price Data'!M:M,0)+1),""),"")</f>
        <v/>
      </c>
      <c r="L2456" s="34" t="str">
        <f>IFERROR(INDEX('Price Data'!Q:Q,MATCH(TEXT(A2456,"YYYY-MM-DD"),'Price Data'!P:P,0)),"")</f>
        <v/>
      </c>
      <c r="M2456" s="10" t="str" cm="1">
        <f t="array" ref="M2456">IFERROR(IF(ISNUMBER(L2456),(L2456-INDEX('Price Data'!Q:Q,MATCH(TEXT(A2456,"YYYY-MM-DD"),'Price Data'!P:P,0)+1))/INDEX('Price Data'!Q:Q,MATCH(TEXT(A2456,"YYYY-MM-DD"),'Price Data'!P:P,0)+1),""),"")</f>
        <v/>
      </c>
      <c r="N2456" s="34" t="str">
        <f>IFERROR(INDEX('Price Data'!T:T,MATCH(TEXT(A2456,"YYYY-MM-DD"),'Price Data'!S:S,0)),"")</f>
        <v/>
      </c>
      <c r="O2456" s="10" t="str" cm="1">
        <f t="array" ref="O2456">IFERROR(IF(ISNUMBER(N2456),(N2456-INDEX('Price Data'!T:T,MATCH(TEXT(A2456,"YYYY-MM-DD"),'Price Data'!S:S,0)+1))/INDEX('Price Data'!T:T,MATCH(TEXT(A2456,"YYYY-MM-DD"),'Price Data'!S:S,0)+1),""),"")</f>
        <v/>
      </c>
    </row>
    <row r="2457" spans="1:15" x14ac:dyDescent="0.3">
      <c r="A2457" s="8">
        <v>44276</v>
      </c>
      <c r="B2457" s="34" t="str">
        <f>IFERROR(INDEX('Price Data'!B:B,MATCH(TEXT(A2457,"YYYY-MM-DD"),'Price Data'!A:A,0)),"")</f>
        <v/>
      </c>
      <c r="C2457" s="10" t="str" cm="1">
        <f t="array" ref="C2457">IFERROR(IF(ISNUMBER(B2457),(B2457-INDEX('Price Data'!B:B,MATCH(TEXT(A2457,"YYYY-MM-DD"),'Price Data'!A:A,0)+1))/INDEX('Price Data'!B:B,MATCH(TEXT(A2457,"YYYY-MM-DD"),'Price Data'!A:A,0)+1),""),"")</f>
        <v/>
      </c>
      <c r="D2457" s="34" t="str">
        <f>IFERROR(INDEX('Price Data'!E:E,MATCH(TEXT(A2457,"YYYY-MM-DD"),'Price Data'!D:D,0)),"")</f>
        <v/>
      </c>
      <c r="E2457" s="10" t="str" cm="1">
        <f t="array" ref="E2457">IFERROR(IF(ISNUMBER(D2457),(D2457-INDEX('Price Data'!E:E,MATCH(TEXT(A2457,"YYYY-MM-DD"),'Price Data'!D:D,0)+1))/INDEX('Price Data'!E:E,MATCH(TEXT(A2457,"YYYY-MM-DD"),'Price Data'!D:D,0)+1),""),"")</f>
        <v/>
      </c>
      <c r="F2457" s="34" t="str">
        <f>IFERROR(INDEX('Price Data'!H:H,MATCH(TEXT(A2457,"YYYY-MM-DD"),'Price Data'!G:G,0)),"")</f>
        <v/>
      </c>
      <c r="G2457" s="10" t="str" cm="1">
        <f t="array" ref="G2457">IFERROR(IF(ISNUMBER(F2457),(F2457-INDEX('Price Data'!H:H,MATCH(TEXT(A2457,"YYYY-MM-DD"),'Price Data'!G:G,0)+1))/INDEX('Price Data'!H:H,MATCH(TEXT(A2457,"YYYY-MM-DD"),'Price Data'!G:G,0)+1),""),"")</f>
        <v/>
      </c>
      <c r="H2457" s="34" t="str">
        <f>IFERROR(INDEX('Price Data'!K:K,MATCH(TEXT(A2457,"YYYY-MM-DD"),'Price Data'!J:J,0)),"")</f>
        <v/>
      </c>
      <c r="I2457" s="10" t="str" cm="1">
        <f t="array" ref="I2457">IFERROR(IF(ISNUMBER(H2457),(H2457-INDEX('Price Data'!K:K,MATCH(TEXT(A2457,"YYYY-MM-DD"),'Price Data'!J:J,0)+1))/INDEX('Price Data'!K:K,MATCH(TEXT(A2457,"YYYY-MM-DD"),'Price Data'!J:J,0)+1),""),"")</f>
        <v/>
      </c>
      <c r="J2457" s="34" t="str">
        <f>IFERROR(INDEX('Price Data'!N:N,MATCH(TEXT(A2457,"YYYY-MM-DD"),'Price Data'!M:M,0)),"")</f>
        <v/>
      </c>
      <c r="K2457" s="10" t="str" cm="1">
        <f t="array" ref="K2457">IFERROR(IF(ISNUMBER(J2457),(J2457-INDEX('Price Data'!N:N,MATCH(TEXT(A2457,"YYYY-MM-DD"),'Price Data'!M:M,0)+1))/INDEX('Price Data'!N:N,MATCH(TEXT(A2457,"YYYY-MM-DD"),'Price Data'!M:M,0)+1),""),"")</f>
        <v/>
      </c>
      <c r="L2457" s="34" t="str">
        <f>IFERROR(INDEX('Price Data'!Q:Q,MATCH(TEXT(A2457,"YYYY-MM-DD"),'Price Data'!P:P,0)),"")</f>
        <v/>
      </c>
      <c r="M2457" s="10" t="str" cm="1">
        <f t="array" ref="M2457">IFERROR(IF(ISNUMBER(L2457),(L2457-INDEX('Price Data'!Q:Q,MATCH(TEXT(A2457,"YYYY-MM-DD"),'Price Data'!P:P,0)+1))/INDEX('Price Data'!Q:Q,MATCH(TEXT(A2457,"YYYY-MM-DD"),'Price Data'!P:P,0)+1),""),"")</f>
        <v/>
      </c>
      <c r="N2457" s="34" t="str">
        <f>IFERROR(INDEX('Price Data'!T:T,MATCH(TEXT(A2457,"YYYY-MM-DD"),'Price Data'!S:S,0)),"")</f>
        <v/>
      </c>
      <c r="O2457" s="10" t="str" cm="1">
        <f t="array" ref="O2457">IFERROR(IF(ISNUMBER(N2457),(N2457-INDEX('Price Data'!T:T,MATCH(TEXT(A2457,"YYYY-MM-DD"),'Price Data'!S:S,0)+1))/INDEX('Price Data'!T:T,MATCH(TEXT(A2457,"YYYY-MM-DD"),'Price Data'!S:S,0)+1),""),"")</f>
        <v/>
      </c>
    </row>
    <row r="2458" spans="1:15" x14ac:dyDescent="0.3">
      <c r="A2458" s="8">
        <v>44277</v>
      </c>
      <c r="B2458" s="34">
        <f>IFERROR(INDEX('Price Data'!B:B,MATCH(TEXT(A2458,"YYYY-MM-DD"),'Price Data'!A:A,0)),"")</f>
        <v>24263</v>
      </c>
      <c r="C2458" s="10" cm="1">
        <f t="array" ref="C2458">IFERROR(IF(ISNUMBER(B2458),(B2458-INDEX('Price Data'!B:B,MATCH(TEXT(A2458,"YYYY-MM-DD"),'Price Data'!A:A,0)+1))/INDEX('Price Data'!B:B,MATCH(TEXT(A2458,"YYYY-MM-DD"),'Price Data'!A:A,0)+1),""),"")</f>
        <v>2.64473738584239E-3</v>
      </c>
      <c r="D2458" s="34">
        <f>IFERROR(INDEX('Price Data'!E:E,MATCH(TEXT(A2458,"YYYY-MM-DD"),'Price Data'!D:D,0)),"")</f>
        <v>9.08</v>
      </c>
      <c r="E2458" s="10" cm="1">
        <f t="array" ref="E2458">IFERROR(IF(ISNUMBER(D2458),(D2458-INDEX('Price Data'!E:E,MATCH(TEXT(A2458,"YYYY-MM-DD"),'Price Data'!D:D,0)+1))/INDEX('Price Data'!E:E,MATCH(TEXT(A2458,"YYYY-MM-DD"),'Price Data'!D:D,0)+1),""),"")</f>
        <v>-1.0893246187363797E-2</v>
      </c>
      <c r="F2458" s="34">
        <f>IFERROR(INDEX('Price Data'!H:H,MATCH(TEXT(A2458,"YYYY-MM-DD"),'Price Data'!G:G,0)),"")</f>
        <v>117.800003</v>
      </c>
      <c r="G2458" s="10" cm="1">
        <f t="array" ref="G2458">IFERROR(IF(ISNUMBER(F2458),(F2458-INDEX('Price Data'!H:H,MATCH(TEXT(A2458,"YYYY-MM-DD"),'Price Data'!G:G,0)+1))/INDEX('Price Data'!H:H,MATCH(TEXT(A2458,"YYYY-MM-DD"),'Price Data'!G:G,0)+1),""),"")</f>
        <v>2.553217021276628E-3</v>
      </c>
      <c r="H2458" s="34">
        <f>IFERROR(INDEX('Price Data'!K:K,MATCH(TEXT(A2458,"YYYY-MM-DD"),'Price Data'!J:J,0)),"")</f>
        <v>2.2999999999999998</v>
      </c>
      <c r="I2458" s="10" cm="1">
        <f t="array" ref="I2458">IFERROR(IF(ISNUMBER(H2458),(H2458-INDEX('Price Data'!K:K,MATCH(TEXT(A2458,"YYYY-MM-DD"),'Price Data'!J:J,0)+1))/INDEX('Price Data'!K:K,MATCH(TEXT(A2458,"YYYY-MM-DD"),'Price Data'!J:J,0)+1),""),"")</f>
        <v>-4.3290043290044287E-3</v>
      </c>
      <c r="J2458" s="34">
        <f>IFERROR(INDEX('Price Data'!N:N,MATCH(TEXT(A2458,"YYYY-MM-DD"),'Price Data'!M:M,0)),"")</f>
        <v>1.91</v>
      </c>
      <c r="K2458" s="10" cm="1">
        <f t="array" ref="K2458">IFERROR(IF(ISNUMBER(J2458),(J2458-INDEX('Price Data'!N:N,MATCH(TEXT(A2458,"YYYY-MM-DD"),'Price Data'!M:M,0)+1))/INDEX('Price Data'!N:N,MATCH(TEXT(A2458,"YYYY-MM-DD"),'Price Data'!M:M,0)+1),""),"")</f>
        <v>-2.5510204081632678E-2</v>
      </c>
      <c r="L2458" s="34">
        <f>IFERROR(INDEX('Price Data'!Q:Q,MATCH(TEXT(A2458,"YYYY-MM-DD"),'Price Data'!P:P,0)),"")</f>
        <v>2.4300000000000002</v>
      </c>
      <c r="M2458" s="10" cm="1">
        <f t="array" ref="M2458">IFERROR(IF(ISNUMBER(L2458),(L2458-INDEX('Price Data'!Q:Q,MATCH(TEXT(A2458,"YYYY-MM-DD"),'Price Data'!P:P,0)+1))/INDEX('Price Data'!Q:Q,MATCH(TEXT(A2458,"YYYY-MM-DD"),'Price Data'!P:P,0)+1),""),"")</f>
        <v>0</v>
      </c>
      <c r="N2458" s="34">
        <f>IFERROR(INDEX('Price Data'!T:T,MATCH(TEXT(A2458,"YYYY-MM-DD"),'Price Data'!S:S,0)),"")</f>
        <v>2.82</v>
      </c>
      <c r="O2458" s="10" cm="1">
        <f t="array" ref="O2458">IFERROR(IF(ISNUMBER(N2458),(N2458-INDEX('Price Data'!T:T,MATCH(TEXT(A2458,"YYYY-MM-DD"),'Price Data'!S:S,0)+1))/INDEX('Price Data'!T:T,MATCH(TEXT(A2458,"YYYY-MM-DD"),'Price Data'!S:S,0)+1),""),"")</f>
        <v>-1.0526315789473771E-2</v>
      </c>
    </row>
    <row r="2459" spans="1:15" x14ac:dyDescent="0.3">
      <c r="A2459" s="8">
        <v>44278</v>
      </c>
      <c r="B2459" s="34">
        <f>IFERROR(INDEX('Price Data'!B:B,MATCH(TEXT(A2459,"YYYY-MM-DD"),'Price Data'!A:A,0)),"")</f>
        <v>24114</v>
      </c>
      <c r="C2459" s="10" cm="1">
        <f t="array" ref="C2459">IFERROR(IF(ISNUMBER(B2459),(B2459-INDEX('Price Data'!B:B,MATCH(TEXT(A2459,"YYYY-MM-DD"),'Price Data'!A:A,0)+1))/INDEX('Price Data'!B:B,MATCH(TEXT(A2459,"YYYY-MM-DD"),'Price Data'!A:A,0)+1),""),"")</f>
        <v>-6.1410377941721961E-3</v>
      </c>
      <c r="D2459" s="34">
        <f>IFERROR(INDEX('Price Data'!E:E,MATCH(TEXT(A2459,"YYYY-MM-DD"),'Price Data'!D:D,0)),"")</f>
        <v>9.01</v>
      </c>
      <c r="E2459" s="10" cm="1">
        <f t="array" ref="E2459">IFERROR(IF(ISNUMBER(D2459),(D2459-INDEX('Price Data'!E:E,MATCH(TEXT(A2459,"YYYY-MM-DD"),'Price Data'!D:D,0)+1))/INDEX('Price Data'!E:E,MATCH(TEXT(A2459,"YYYY-MM-DD"),'Price Data'!D:D,0)+1),""),"")</f>
        <v>-7.7092511013216172E-3</v>
      </c>
      <c r="F2459" s="34">
        <f>IFERROR(INDEX('Price Data'!H:H,MATCH(TEXT(A2459,"YYYY-MM-DD"),'Price Data'!G:G,0)),"")</f>
        <v>115.699997</v>
      </c>
      <c r="G2459" s="10" cm="1">
        <f t="array" ref="G2459">IFERROR(IF(ISNUMBER(F2459),(F2459-INDEX('Price Data'!H:H,MATCH(TEXT(A2459,"YYYY-MM-DD"),'Price Data'!G:G,0)+1))/INDEX('Price Data'!H:H,MATCH(TEXT(A2459,"YYYY-MM-DD"),'Price Data'!G:G,0)+1),""),"")</f>
        <v>-1.7826875607125474E-2</v>
      </c>
      <c r="H2459" s="34">
        <f>IFERROR(INDEX('Price Data'!K:K,MATCH(TEXT(A2459,"YYYY-MM-DD"),'Price Data'!J:J,0)),"")</f>
        <v>2.29</v>
      </c>
      <c r="I2459" s="10" cm="1">
        <f t="array" ref="I2459">IFERROR(IF(ISNUMBER(H2459),(H2459-INDEX('Price Data'!K:K,MATCH(TEXT(A2459,"YYYY-MM-DD"),'Price Data'!J:J,0)+1))/INDEX('Price Data'!K:K,MATCH(TEXT(A2459,"YYYY-MM-DD"),'Price Data'!J:J,0)+1),""),"")</f>
        <v>-4.347826086956429E-3</v>
      </c>
      <c r="J2459" s="34">
        <f>IFERROR(INDEX('Price Data'!N:N,MATCH(TEXT(A2459,"YYYY-MM-DD"),'Price Data'!M:M,0)),"")</f>
        <v>1.91</v>
      </c>
      <c r="K2459" s="10" cm="1">
        <f t="array" ref="K2459">IFERROR(IF(ISNUMBER(J2459),(J2459-INDEX('Price Data'!N:N,MATCH(TEXT(A2459,"YYYY-MM-DD"),'Price Data'!M:M,0)+1))/INDEX('Price Data'!N:N,MATCH(TEXT(A2459,"YYYY-MM-DD"),'Price Data'!M:M,0)+1),""),"")</f>
        <v>0</v>
      </c>
      <c r="L2459" s="34">
        <f>IFERROR(INDEX('Price Data'!Q:Q,MATCH(TEXT(A2459,"YYYY-MM-DD"),'Price Data'!P:P,0)),"")</f>
        <v>2.4300000000000002</v>
      </c>
      <c r="M2459" s="10" cm="1">
        <f t="array" ref="M2459">IFERROR(IF(ISNUMBER(L2459),(L2459-INDEX('Price Data'!Q:Q,MATCH(TEXT(A2459,"YYYY-MM-DD"),'Price Data'!P:P,0)+1))/INDEX('Price Data'!Q:Q,MATCH(TEXT(A2459,"YYYY-MM-DD"),'Price Data'!P:P,0)+1),""),"")</f>
        <v>0</v>
      </c>
      <c r="N2459" s="34">
        <f>IFERROR(INDEX('Price Data'!T:T,MATCH(TEXT(A2459,"YYYY-MM-DD"),'Price Data'!S:S,0)),"")</f>
        <v>2.79</v>
      </c>
      <c r="O2459" s="10" cm="1">
        <f t="array" ref="O2459">IFERROR(IF(ISNUMBER(N2459),(N2459-INDEX('Price Data'!T:T,MATCH(TEXT(A2459,"YYYY-MM-DD"),'Price Data'!S:S,0)+1))/INDEX('Price Data'!T:T,MATCH(TEXT(A2459,"YYYY-MM-DD"),'Price Data'!S:S,0)+1),""),"")</f>
        <v>-1.0638297872340358E-2</v>
      </c>
    </row>
    <row r="2460" spans="1:15" x14ac:dyDescent="0.3">
      <c r="A2460" s="8">
        <v>44279</v>
      </c>
      <c r="B2460" s="34">
        <f>IFERROR(INDEX('Price Data'!B:B,MATCH(TEXT(A2460,"YYYY-MM-DD"),'Price Data'!A:A,0)),"")</f>
        <v>24209</v>
      </c>
      <c r="C2460" s="10" cm="1">
        <f t="array" ref="C2460">IFERROR(IF(ISNUMBER(B2460),(B2460-INDEX('Price Data'!B:B,MATCH(TEXT(A2460,"YYYY-MM-DD"),'Price Data'!A:A,0)+1))/INDEX('Price Data'!B:B,MATCH(TEXT(A2460,"YYYY-MM-DD"),'Price Data'!A:A,0)+1),""),"")</f>
        <v>3.9396201376793562E-3</v>
      </c>
      <c r="D2460" s="34">
        <f>IFERROR(INDEX('Price Data'!E:E,MATCH(TEXT(A2460,"YYYY-MM-DD"),'Price Data'!D:D,0)),"")</f>
        <v>9.09</v>
      </c>
      <c r="E2460" s="10" cm="1">
        <f t="array" ref="E2460">IFERROR(IF(ISNUMBER(D2460),(D2460-INDEX('Price Data'!E:E,MATCH(TEXT(A2460,"YYYY-MM-DD"),'Price Data'!D:D,0)+1))/INDEX('Price Data'!E:E,MATCH(TEXT(A2460,"YYYY-MM-DD"),'Price Data'!D:D,0)+1),""),"")</f>
        <v>8.8790233074361909E-3</v>
      </c>
      <c r="F2460" s="34">
        <f>IFERROR(INDEX('Price Data'!H:H,MATCH(TEXT(A2460,"YYYY-MM-DD"),'Price Data'!G:G,0)),"")</f>
        <v>117</v>
      </c>
      <c r="G2460" s="10" cm="1">
        <f t="array" ref="G2460">IFERROR(IF(ISNUMBER(F2460),(F2460-INDEX('Price Data'!H:H,MATCH(TEXT(A2460,"YYYY-MM-DD"),'Price Data'!G:G,0)+1))/INDEX('Price Data'!H:H,MATCH(TEXT(A2460,"YYYY-MM-DD"),'Price Data'!G:G,0)+1),""),"")</f>
        <v>1.1235981276646047E-2</v>
      </c>
      <c r="H2460" s="34">
        <f>IFERROR(INDEX('Price Data'!K:K,MATCH(TEXT(A2460,"YYYY-MM-DD"),'Price Data'!J:J,0)),"")</f>
        <v>2.2999999999999998</v>
      </c>
      <c r="I2460" s="10" cm="1">
        <f t="array" ref="I2460">IFERROR(IF(ISNUMBER(H2460),(H2460-INDEX('Price Data'!K:K,MATCH(TEXT(A2460,"YYYY-MM-DD"),'Price Data'!J:J,0)+1))/INDEX('Price Data'!K:K,MATCH(TEXT(A2460,"YYYY-MM-DD"),'Price Data'!J:J,0)+1),""),"")</f>
        <v>4.3668122270741428E-3</v>
      </c>
      <c r="J2460" s="34">
        <f>IFERROR(INDEX('Price Data'!N:N,MATCH(TEXT(A2460,"YYYY-MM-DD"),'Price Data'!M:M,0)),"")</f>
        <v>1.93</v>
      </c>
      <c r="K2460" s="10" cm="1">
        <f t="array" ref="K2460">IFERROR(IF(ISNUMBER(J2460),(J2460-INDEX('Price Data'!N:N,MATCH(TEXT(A2460,"YYYY-MM-DD"),'Price Data'!M:M,0)+1))/INDEX('Price Data'!N:N,MATCH(TEXT(A2460,"YYYY-MM-DD"),'Price Data'!M:M,0)+1),""),"")</f>
        <v>1.0471204188481685E-2</v>
      </c>
      <c r="L2460" s="34">
        <f>IFERROR(INDEX('Price Data'!Q:Q,MATCH(TEXT(A2460,"YYYY-MM-DD"),'Price Data'!P:P,0)),"")</f>
        <v>2.46</v>
      </c>
      <c r="M2460" s="10" cm="1">
        <f t="array" ref="M2460">IFERROR(IF(ISNUMBER(L2460),(L2460-INDEX('Price Data'!Q:Q,MATCH(TEXT(A2460,"YYYY-MM-DD"),'Price Data'!P:P,0)+1))/INDEX('Price Data'!Q:Q,MATCH(TEXT(A2460,"YYYY-MM-DD"),'Price Data'!P:P,0)+1),""),"")</f>
        <v>1.2345679012345599E-2</v>
      </c>
      <c r="N2460" s="34">
        <f>IFERROR(INDEX('Price Data'!T:T,MATCH(TEXT(A2460,"YYYY-MM-DD"),'Price Data'!S:S,0)),"")</f>
        <v>2.85</v>
      </c>
      <c r="O2460" s="10" cm="1">
        <f t="array" ref="O2460">IFERROR(IF(ISNUMBER(N2460),(N2460-INDEX('Price Data'!T:T,MATCH(TEXT(A2460,"YYYY-MM-DD"),'Price Data'!S:S,0)+1))/INDEX('Price Data'!T:T,MATCH(TEXT(A2460,"YYYY-MM-DD"),'Price Data'!S:S,0)+1),""),"")</f>
        <v>2.1505376344086041E-2</v>
      </c>
    </row>
    <row r="2461" spans="1:15" x14ac:dyDescent="0.3">
      <c r="A2461" s="8">
        <v>44280</v>
      </c>
      <c r="B2461" s="34">
        <f>IFERROR(INDEX('Price Data'!B:B,MATCH(TEXT(A2461,"YYYY-MM-DD"),'Price Data'!A:A,0)),"")</f>
        <v>24219</v>
      </c>
      <c r="C2461" s="10" cm="1">
        <f t="array" ref="C2461">IFERROR(IF(ISNUMBER(B2461),(B2461-INDEX('Price Data'!B:B,MATCH(TEXT(A2461,"YYYY-MM-DD"),'Price Data'!A:A,0)+1))/INDEX('Price Data'!B:B,MATCH(TEXT(A2461,"YYYY-MM-DD"),'Price Data'!A:A,0)+1),""),"")</f>
        <v>4.1306951960014873E-4</v>
      </c>
      <c r="D2461" s="34">
        <f>IFERROR(INDEX('Price Data'!E:E,MATCH(TEXT(A2461,"YYYY-MM-DD"),'Price Data'!D:D,0)),"")</f>
        <v>9.07</v>
      </c>
      <c r="E2461" s="10" cm="1">
        <f t="array" ref="E2461">IFERROR(IF(ISNUMBER(D2461),(D2461-INDEX('Price Data'!E:E,MATCH(TEXT(A2461,"YYYY-MM-DD"),'Price Data'!D:D,0)+1))/INDEX('Price Data'!E:E,MATCH(TEXT(A2461,"YYYY-MM-DD"),'Price Data'!D:D,0)+1),""),"")</f>
        <v>-2.2002200220021533E-3</v>
      </c>
      <c r="F2461" s="34">
        <f>IFERROR(INDEX('Price Data'!H:H,MATCH(TEXT(A2461,"YYYY-MM-DD"),'Price Data'!G:G,0)),"")</f>
        <v>115.300003</v>
      </c>
      <c r="G2461" s="10" cm="1">
        <f t="array" ref="G2461">IFERROR(IF(ISNUMBER(F2461),(F2461-INDEX('Price Data'!H:H,MATCH(TEXT(A2461,"YYYY-MM-DD"),'Price Data'!G:G,0)+1))/INDEX('Price Data'!H:H,MATCH(TEXT(A2461,"YYYY-MM-DD"),'Price Data'!G:G,0)+1),""),"")</f>
        <v>-1.4529888888888856E-2</v>
      </c>
      <c r="H2461" s="34">
        <f>IFERROR(INDEX('Price Data'!K:K,MATCH(TEXT(A2461,"YYYY-MM-DD"),'Price Data'!J:J,0)),"")</f>
        <v>2.29</v>
      </c>
      <c r="I2461" s="10" cm="1">
        <f t="array" ref="I2461">IFERROR(IF(ISNUMBER(H2461),(H2461-INDEX('Price Data'!K:K,MATCH(TEXT(A2461,"YYYY-MM-DD"),'Price Data'!J:J,0)+1))/INDEX('Price Data'!K:K,MATCH(TEXT(A2461,"YYYY-MM-DD"),'Price Data'!J:J,0)+1),""),"")</f>
        <v>-4.347826086956429E-3</v>
      </c>
      <c r="J2461" s="34">
        <f>IFERROR(INDEX('Price Data'!N:N,MATCH(TEXT(A2461,"YYYY-MM-DD"),'Price Data'!M:M,0)),"")</f>
        <v>1.92</v>
      </c>
      <c r="K2461" s="10" cm="1">
        <f t="array" ref="K2461">IFERROR(IF(ISNUMBER(J2461),(J2461-INDEX('Price Data'!N:N,MATCH(TEXT(A2461,"YYYY-MM-DD"),'Price Data'!M:M,0)+1))/INDEX('Price Data'!N:N,MATCH(TEXT(A2461,"YYYY-MM-DD"),'Price Data'!M:M,0)+1),""),"")</f>
        <v>-5.1813471502590719E-3</v>
      </c>
      <c r="L2461" s="34">
        <f>IFERROR(INDEX('Price Data'!Q:Q,MATCH(TEXT(A2461,"YYYY-MM-DD"),'Price Data'!P:P,0)),"")</f>
        <v>2.44</v>
      </c>
      <c r="M2461" s="10" cm="1">
        <f t="array" ref="M2461">IFERROR(IF(ISNUMBER(L2461),(L2461-INDEX('Price Data'!Q:Q,MATCH(TEXT(A2461,"YYYY-MM-DD"),'Price Data'!P:P,0)+1))/INDEX('Price Data'!Q:Q,MATCH(TEXT(A2461,"YYYY-MM-DD"),'Price Data'!P:P,0)+1),""),"")</f>
        <v>-8.1300813008130159E-3</v>
      </c>
      <c r="N2461" s="34">
        <f>IFERROR(INDEX('Price Data'!T:T,MATCH(TEXT(A2461,"YYYY-MM-DD"),'Price Data'!S:S,0)),"")</f>
        <v>2.83</v>
      </c>
      <c r="O2461" s="10" cm="1">
        <f t="array" ref="O2461">IFERROR(IF(ISNUMBER(N2461),(N2461-INDEX('Price Data'!T:T,MATCH(TEXT(A2461,"YYYY-MM-DD"),'Price Data'!S:S,0)+1))/INDEX('Price Data'!T:T,MATCH(TEXT(A2461,"YYYY-MM-DD"),'Price Data'!S:S,0)+1),""),"")</f>
        <v>-7.017543859649129E-3</v>
      </c>
    </row>
    <row r="2462" spans="1:15" x14ac:dyDescent="0.3">
      <c r="A2462" s="8">
        <v>44281</v>
      </c>
      <c r="B2462" s="34">
        <f>IFERROR(INDEX('Price Data'!B:B,MATCH(TEXT(A2462,"YYYY-MM-DD"),'Price Data'!A:A,0)),"")</f>
        <v>24393</v>
      </c>
      <c r="C2462" s="10" cm="1">
        <f t="array" ref="C2462">IFERROR(IF(ISNUMBER(B2462),(B2462-INDEX('Price Data'!B:B,MATCH(TEXT(A2462,"YYYY-MM-DD"),'Price Data'!A:A,0)+1))/INDEX('Price Data'!B:B,MATCH(TEXT(A2462,"YYYY-MM-DD"),'Price Data'!A:A,0)+1),""),"")</f>
        <v>7.1844419670506624E-3</v>
      </c>
      <c r="D2462" s="34">
        <f>IFERROR(INDEX('Price Data'!E:E,MATCH(TEXT(A2462,"YYYY-MM-DD"),'Price Data'!D:D,0)),"")</f>
        <v>9.08</v>
      </c>
      <c r="E2462" s="10" cm="1">
        <f t="array" ref="E2462">IFERROR(IF(ISNUMBER(D2462),(D2462-INDEX('Price Data'!E:E,MATCH(TEXT(A2462,"YYYY-MM-DD"),'Price Data'!D:D,0)+1))/INDEX('Price Data'!E:E,MATCH(TEXT(A2462,"YYYY-MM-DD"),'Price Data'!D:D,0)+1),""),"")</f>
        <v>1.1025358324145299E-3</v>
      </c>
      <c r="F2462" s="34">
        <f>IFERROR(INDEX('Price Data'!H:H,MATCH(TEXT(A2462,"YYYY-MM-DD"),'Price Data'!G:G,0)),"")</f>
        <v>115</v>
      </c>
      <c r="G2462" s="10" cm="1">
        <f t="array" ref="G2462">IFERROR(IF(ISNUMBER(F2462),(F2462-INDEX('Price Data'!H:H,MATCH(TEXT(A2462,"YYYY-MM-DD"),'Price Data'!G:G,0)+1))/INDEX('Price Data'!H:H,MATCH(TEXT(A2462,"YYYY-MM-DD"),'Price Data'!G:G,0)+1),""),"")</f>
        <v>-2.6019340172957653E-3</v>
      </c>
      <c r="H2462" s="34">
        <f>IFERROR(INDEX('Price Data'!K:K,MATCH(TEXT(A2462,"YYYY-MM-DD"),'Price Data'!J:J,0)),"")</f>
        <v>2.2999999999999998</v>
      </c>
      <c r="I2462" s="10" cm="1">
        <f t="array" ref="I2462">IFERROR(IF(ISNUMBER(H2462),(H2462-INDEX('Price Data'!K:K,MATCH(TEXT(A2462,"YYYY-MM-DD"),'Price Data'!J:J,0)+1))/INDEX('Price Data'!K:K,MATCH(TEXT(A2462,"YYYY-MM-DD"),'Price Data'!J:J,0)+1),""),"")</f>
        <v>4.3668122270741428E-3</v>
      </c>
      <c r="J2462" s="34">
        <f>IFERROR(INDEX('Price Data'!N:N,MATCH(TEXT(A2462,"YYYY-MM-DD"),'Price Data'!M:M,0)),"")</f>
        <v>1.92</v>
      </c>
      <c r="K2462" s="10" cm="1">
        <f t="array" ref="K2462">IFERROR(IF(ISNUMBER(J2462),(J2462-INDEX('Price Data'!N:N,MATCH(TEXT(A2462,"YYYY-MM-DD"),'Price Data'!M:M,0)+1))/INDEX('Price Data'!N:N,MATCH(TEXT(A2462,"YYYY-MM-DD"),'Price Data'!M:M,0)+1),""),"")</f>
        <v>0</v>
      </c>
      <c r="L2462" s="34">
        <f>IFERROR(INDEX('Price Data'!Q:Q,MATCH(TEXT(A2462,"YYYY-MM-DD"),'Price Data'!P:P,0)),"")</f>
        <v>2.4300000000000002</v>
      </c>
      <c r="M2462" s="10" cm="1">
        <f t="array" ref="M2462">IFERROR(IF(ISNUMBER(L2462),(L2462-INDEX('Price Data'!Q:Q,MATCH(TEXT(A2462,"YYYY-MM-DD"),'Price Data'!P:P,0)+1))/INDEX('Price Data'!Q:Q,MATCH(TEXT(A2462,"YYYY-MM-DD"),'Price Data'!P:P,0)+1),""),"")</f>
        <v>-4.0983606557376175E-3</v>
      </c>
      <c r="N2462" s="34">
        <f>IFERROR(INDEX('Price Data'!T:T,MATCH(TEXT(A2462,"YYYY-MM-DD"),'Price Data'!S:S,0)),"")</f>
        <v>2.85</v>
      </c>
      <c r="O2462" s="10" cm="1">
        <f t="array" ref="O2462">IFERROR(IF(ISNUMBER(N2462),(N2462-INDEX('Price Data'!T:T,MATCH(TEXT(A2462,"YYYY-MM-DD"),'Price Data'!S:S,0)+1))/INDEX('Price Data'!T:T,MATCH(TEXT(A2462,"YYYY-MM-DD"),'Price Data'!S:S,0)+1),""),"")</f>
        <v>7.0671378091872851E-3</v>
      </c>
    </row>
    <row r="2463" spans="1:15" x14ac:dyDescent="0.3">
      <c r="A2463" s="8">
        <v>44282</v>
      </c>
      <c r="B2463" s="34" t="str">
        <f>IFERROR(INDEX('Price Data'!B:B,MATCH(TEXT(A2463,"YYYY-MM-DD"),'Price Data'!A:A,0)),"")</f>
        <v/>
      </c>
      <c r="C2463" s="10" t="str" cm="1">
        <f t="array" ref="C2463">IFERROR(IF(ISNUMBER(B2463),(B2463-INDEX('Price Data'!B:B,MATCH(TEXT(A2463,"YYYY-MM-DD"),'Price Data'!A:A,0)+1))/INDEX('Price Data'!B:B,MATCH(TEXT(A2463,"YYYY-MM-DD"),'Price Data'!A:A,0)+1),""),"")</f>
        <v/>
      </c>
      <c r="D2463" s="34" t="str">
        <f>IFERROR(INDEX('Price Data'!E:E,MATCH(TEXT(A2463,"YYYY-MM-DD"),'Price Data'!D:D,0)),"")</f>
        <v/>
      </c>
      <c r="E2463" s="10" t="str" cm="1">
        <f t="array" ref="E2463">IFERROR(IF(ISNUMBER(D2463),(D2463-INDEX('Price Data'!E:E,MATCH(TEXT(A2463,"YYYY-MM-DD"),'Price Data'!D:D,0)+1))/INDEX('Price Data'!E:E,MATCH(TEXT(A2463,"YYYY-MM-DD"),'Price Data'!D:D,0)+1),""),"")</f>
        <v/>
      </c>
      <c r="F2463" s="34" t="str">
        <f>IFERROR(INDEX('Price Data'!H:H,MATCH(TEXT(A2463,"YYYY-MM-DD"),'Price Data'!G:G,0)),"")</f>
        <v/>
      </c>
      <c r="G2463" s="10" t="str" cm="1">
        <f t="array" ref="G2463">IFERROR(IF(ISNUMBER(F2463),(F2463-INDEX('Price Data'!H:H,MATCH(TEXT(A2463,"YYYY-MM-DD"),'Price Data'!G:G,0)+1))/INDEX('Price Data'!H:H,MATCH(TEXT(A2463,"YYYY-MM-DD"),'Price Data'!G:G,0)+1),""),"")</f>
        <v/>
      </c>
      <c r="H2463" s="34" t="str">
        <f>IFERROR(INDEX('Price Data'!K:K,MATCH(TEXT(A2463,"YYYY-MM-DD"),'Price Data'!J:J,0)),"")</f>
        <v/>
      </c>
      <c r="I2463" s="10" t="str" cm="1">
        <f t="array" ref="I2463">IFERROR(IF(ISNUMBER(H2463),(H2463-INDEX('Price Data'!K:K,MATCH(TEXT(A2463,"YYYY-MM-DD"),'Price Data'!J:J,0)+1))/INDEX('Price Data'!K:K,MATCH(TEXT(A2463,"YYYY-MM-DD"),'Price Data'!J:J,0)+1),""),"")</f>
        <v/>
      </c>
      <c r="J2463" s="34" t="str">
        <f>IFERROR(INDEX('Price Data'!N:N,MATCH(TEXT(A2463,"YYYY-MM-DD"),'Price Data'!M:M,0)),"")</f>
        <v/>
      </c>
      <c r="K2463" s="10" t="str" cm="1">
        <f t="array" ref="K2463">IFERROR(IF(ISNUMBER(J2463),(J2463-INDEX('Price Data'!N:N,MATCH(TEXT(A2463,"YYYY-MM-DD"),'Price Data'!M:M,0)+1))/INDEX('Price Data'!N:N,MATCH(TEXT(A2463,"YYYY-MM-DD"),'Price Data'!M:M,0)+1),""),"")</f>
        <v/>
      </c>
      <c r="L2463" s="34" t="str">
        <f>IFERROR(INDEX('Price Data'!Q:Q,MATCH(TEXT(A2463,"YYYY-MM-DD"),'Price Data'!P:P,0)),"")</f>
        <v/>
      </c>
      <c r="M2463" s="10" t="str" cm="1">
        <f t="array" ref="M2463">IFERROR(IF(ISNUMBER(L2463),(L2463-INDEX('Price Data'!Q:Q,MATCH(TEXT(A2463,"YYYY-MM-DD"),'Price Data'!P:P,0)+1))/INDEX('Price Data'!Q:Q,MATCH(TEXT(A2463,"YYYY-MM-DD"),'Price Data'!P:P,0)+1),""),"")</f>
        <v/>
      </c>
      <c r="N2463" s="34" t="str">
        <f>IFERROR(INDEX('Price Data'!T:T,MATCH(TEXT(A2463,"YYYY-MM-DD"),'Price Data'!S:S,0)),"")</f>
        <v/>
      </c>
      <c r="O2463" s="10" t="str" cm="1">
        <f t="array" ref="O2463">IFERROR(IF(ISNUMBER(N2463),(N2463-INDEX('Price Data'!T:T,MATCH(TEXT(A2463,"YYYY-MM-DD"),'Price Data'!S:S,0)+1))/INDEX('Price Data'!T:T,MATCH(TEXT(A2463,"YYYY-MM-DD"),'Price Data'!S:S,0)+1),""),"")</f>
        <v/>
      </c>
    </row>
    <row r="2464" spans="1:15" x14ac:dyDescent="0.3">
      <c r="A2464" s="8">
        <v>44283</v>
      </c>
      <c r="B2464" s="34" t="str">
        <f>IFERROR(INDEX('Price Data'!B:B,MATCH(TEXT(A2464,"YYYY-MM-DD"),'Price Data'!A:A,0)),"")</f>
        <v/>
      </c>
      <c r="C2464" s="10" t="str" cm="1">
        <f t="array" ref="C2464">IFERROR(IF(ISNUMBER(B2464),(B2464-INDEX('Price Data'!B:B,MATCH(TEXT(A2464,"YYYY-MM-DD"),'Price Data'!A:A,0)+1))/INDEX('Price Data'!B:B,MATCH(TEXT(A2464,"YYYY-MM-DD"),'Price Data'!A:A,0)+1),""),"")</f>
        <v/>
      </c>
      <c r="D2464" s="34" t="str">
        <f>IFERROR(INDEX('Price Data'!E:E,MATCH(TEXT(A2464,"YYYY-MM-DD"),'Price Data'!D:D,0)),"")</f>
        <v/>
      </c>
      <c r="E2464" s="10" t="str" cm="1">
        <f t="array" ref="E2464">IFERROR(IF(ISNUMBER(D2464),(D2464-INDEX('Price Data'!E:E,MATCH(TEXT(A2464,"YYYY-MM-DD"),'Price Data'!D:D,0)+1))/INDEX('Price Data'!E:E,MATCH(TEXT(A2464,"YYYY-MM-DD"),'Price Data'!D:D,0)+1),""),"")</f>
        <v/>
      </c>
      <c r="F2464" s="34" t="str">
        <f>IFERROR(INDEX('Price Data'!H:H,MATCH(TEXT(A2464,"YYYY-MM-DD"),'Price Data'!G:G,0)),"")</f>
        <v/>
      </c>
      <c r="G2464" s="10" t="str" cm="1">
        <f t="array" ref="G2464">IFERROR(IF(ISNUMBER(F2464),(F2464-INDEX('Price Data'!H:H,MATCH(TEXT(A2464,"YYYY-MM-DD"),'Price Data'!G:G,0)+1))/INDEX('Price Data'!H:H,MATCH(TEXT(A2464,"YYYY-MM-DD"),'Price Data'!G:G,0)+1),""),"")</f>
        <v/>
      </c>
      <c r="H2464" s="34" t="str">
        <f>IFERROR(INDEX('Price Data'!K:K,MATCH(TEXT(A2464,"YYYY-MM-DD"),'Price Data'!J:J,0)),"")</f>
        <v/>
      </c>
      <c r="I2464" s="10" t="str" cm="1">
        <f t="array" ref="I2464">IFERROR(IF(ISNUMBER(H2464),(H2464-INDEX('Price Data'!K:K,MATCH(TEXT(A2464,"YYYY-MM-DD"),'Price Data'!J:J,0)+1))/INDEX('Price Data'!K:K,MATCH(TEXT(A2464,"YYYY-MM-DD"),'Price Data'!J:J,0)+1),""),"")</f>
        <v/>
      </c>
      <c r="J2464" s="34" t="str">
        <f>IFERROR(INDEX('Price Data'!N:N,MATCH(TEXT(A2464,"YYYY-MM-DD"),'Price Data'!M:M,0)),"")</f>
        <v/>
      </c>
      <c r="K2464" s="10" t="str" cm="1">
        <f t="array" ref="K2464">IFERROR(IF(ISNUMBER(J2464),(J2464-INDEX('Price Data'!N:N,MATCH(TEXT(A2464,"YYYY-MM-DD"),'Price Data'!M:M,0)+1))/INDEX('Price Data'!N:N,MATCH(TEXT(A2464,"YYYY-MM-DD"),'Price Data'!M:M,0)+1),""),"")</f>
        <v/>
      </c>
      <c r="L2464" s="34" t="str">
        <f>IFERROR(INDEX('Price Data'!Q:Q,MATCH(TEXT(A2464,"YYYY-MM-DD"),'Price Data'!P:P,0)),"")</f>
        <v/>
      </c>
      <c r="M2464" s="10" t="str" cm="1">
        <f t="array" ref="M2464">IFERROR(IF(ISNUMBER(L2464),(L2464-INDEX('Price Data'!Q:Q,MATCH(TEXT(A2464,"YYYY-MM-DD"),'Price Data'!P:P,0)+1))/INDEX('Price Data'!Q:Q,MATCH(TEXT(A2464,"YYYY-MM-DD"),'Price Data'!P:P,0)+1),""),"")</f>
        <v/>
      </c>
      <c r="N2464" s="34" t="str">
        <f>IFERROR(INDEX('Price Data'!T:T,MATCH(TEXT(A2464,"YYYY-MM-DD"),'Price Data'!S:S,0)),"")</f>
        <v/>
      </c>
      <c r="O2464" s="10" t="str" cm="1">
        <f t="array" ref="O2464">IFERROR(IF(ISNUMBER(N2464),(N2464-INDEX('Price Data'!T:T,MATCH(TEXT(A2464,"YYYY-MM-DD"),'Price Data'!S:S,0)+1))/INDEX('Price Data'!T:T,MATCH(TEXT(A2464,"YYYY-MM-DD"),'Price Data'!S:S,0)+1),""),"")</f>
        <v/>
      </c>
    </row>
    <row r="2465" spans="1:15" x14ac:dyDescent="0.3">
      <c r="A2465" s="8">
        <v>44284</v>
      </c>
      <c r="B2465" s="34">
        <f>IFERROR(INDEX('Price Data'!B:B,MATCH(TEXT(A2465,"YYYY-MM-DD"),'Price Data'!A:A,0)),"")</f>
        <v>24421</v>
      </c>
      <c r="C2465" s="10" cm="1">
        <f t="array" ref="C2465">IFERROR(IF(ISNUMBER(B2465),(B2465-INDEX('Price Data'!B:B,MATCH(TEXT(A2465,"YYYY-MM-DD"),'Price Data'!A:A,0)+1))/INDEX('Price Data'!B:B,MATCH(TEXT(A2465,"YYYY-MM-DD"),'Price Data'!A:A,0)+1),""),"")</f>
        <v>1.1478702906571557E-3</v>
      </c>
      <c r="D2465" s="34">
        <f>IFERROR(INDEX('Price Data'!E:E,MATCH(TEXT(A2465,"YYYY-MM-DD"),'Price Data'!D:D,0)),"")</f>
        <v>8.9600000000000009</v>
      </c>
      <c r="E2465" s="10" cm="1">
        <f t="array" ref="E2465">IFERROR(IF(ISNUMBER(D2465),(D2465-INDEX('Price Data'!E:E,MATCH(TEXT(A2465,"YYYY-MM-DD"),'Price Data'!D:D,0)+1))/INDEX('Price Data'!E:E,MATCH(TEXT(A2465,"YYYY-MM-DD"),'Price Data'!D:D,0)+1),""),"")</f>
        <v>-1.3215859030836918E-2</v>
      </c>
      <c r="F2465" s="34">
        <f>IFERROR(INDEX('Price Data'!H:H,MATCH(TEXT(A2465,"YYYY-MM-DD"),'Price Data'!G:G,0)),"")</f>
        <v>114.5</v>
      </c>
      <c r="G2465" s="10" cm="1">
        <f t="array" ref="G2465">IFERROR(IF(ISNUMBER(F2465),(F2465-INDEX('Price Data'!H:H,MATCH(TEXT(A2465,"YYYY-MM-DD"),'Price Data'!G:G,0)+1))/INDEX('Price Data'!H:H,MATCH(TEXT(A2465,"YYYY-MM-DD"),'Price Data'!G:G,0)+1),""),"")</f>
        <v>-4.3478260869565218E-3</v>
      </c>
      <c r="H2465" s="34">
        <f>IFERROR(INDEX('Price Data'!K:K,MATCH(TEXT(A2465,"YYYY-MM-DD"),'Price Data'!J:J,0)),"")</f>
        <v>2.29</v>
      </c>
      <c r="I2465" s="10" cm="1">
        <f t="array" ref="I2465">IFERROR(IF(ISNUMBER(H2465),(H2465-INDEX('Price Data'!K:K,MATCH(TEXT(A2465,"YYYY-MM-DD"),'Price Data'!J:J,0)+1))/INDEX('Price Data'!K:K,MATCH(TEXT(A2465,"YYYY-MM-DD"),'Price Data'!J:J,0)+1),""),"")</f>
        <v>-4.347826086956429E-3</v>
      </c>
      <c r="J2465" s="34">
        <f>IFERROR(INDEX('Price Data'!N:N,MATCH(TEXT(A2465,"YYYY-MM-DD"),'Price Data'!M:M,0)),"")</f>
        <v>1.9</v>
      </c>
      <c r="K2465" s="10" cm="1">
        <f t="array" ref="K2465">IFERROR(IF(ISNUMBER(J2465),(J2465-INDEX('Price Data'!N:N,MATCH(TEXT(A2465,"YYYY-MM-DD"),'Price Data'!M:M,0)+1))/INDEX('Price Data'!N:N,MATCH(TEXT(A2465,"YYYY-MM-DD"),'Price Data'!M:M,0)+1),""),"")</f>
        <v>-1.0416666666666676E-2</v>
      </c>
      <c r="L2465" s="34">
        <f>IFERROR(INDEX('Price Data'!Q:Q,MATCH(TEXT(A2465,"YYYY-MM-DD"),'Price Data'!P:P,0)),"")</f>
        <v>2.44</v>
      </c>
      <c r="M2465" s="10" cm="1">
        <f t="array" ref="M2465">IFERROR(IF(ISNUMBER(L2465),(L2465-INDEX('Price Data'!Q:Q,MATCH(TEXT(A2465,"YYYY-MM-DD"),'Price Data'!P:P,0)+1))/INDEX('Price Data'!Q:Q,MATCH(TEXT(A2465,"YYYY-MM-DD"),'Price Data'!P:P,0)+1),""),"")</f>
        <v>4.1152263374484715E-3</v>
      </c>
      <c r="N2465" s="34">
        <f>IFERROR(INDEX('Price Data'!T:T,MATCH(TEXT(A2465,"YYYY-MM-DD"),'Price Data'!S:S,0)),"")</f>
        <v>2.83</v>
      </c>
      <c r="O2465" s="10" cm="1">
        <f t="array" ref="O2465">IFERROR(IF(ISNUMBER(N2465),(N2465-INDEX('Price Data'!T:T,MATCH(TEXT(A2465,"YYYY-MM-DD"),'Price Data'!S:S,0)+1))/INDEX('Price Data'!T:T,MATCH(TEXT(A2465,"YYYY-MM-DD"),'Price Data'!S:S,0)+1),""),"")</f>
        <v>-7.017543859649129E-3</v>
      </c>
    </row>
    <row r="2466" spans="1:15" x14ac:dyDescent="0.3">
      <c r="A2466" s="8">
        <v>44285</v>
      </c>
      <c r="B2466" s="34">
        <f>IFERROR(INDEX('Price Data'!B:B,MATCH(TEXT(A2466,"YYYY-MM-DD"),'Price Data'!A:A,0)),"")</f>
        <v>24636</v>
      </c>
      <c r="C2466" s="10" cm="1">
        <f t="array" ref="C2466">IFERROR(IF(ISNUMBER(B2466),(B2466-INDEX('Price Data'!B:B,MATCH(TEXT(A2466,"YYYY-MM-DD"),'Price Data'!A:A,0)+1))/INDEX('Price Data'!B:B,MATCH(TEXT(A2466,"YYYY-MM-DD"),'Price Data'!A:A,0)+1),""),"")</f>
        <v>8.8038982842635442E-3</v>
      </c>
      <c r="D2466" s="34">
        <f>IFERROR(INDEX('Price Data'!E:E,MATCH(TEXT(A2466,"YYYY-MM-DD"),'Price Data'!D:D,0)),"")</f>
        <v>9.14</v>
      </c>
      <c r="E2466" s="10" cm="1">
        <f t="array" ref="E2466">IFERROR(IF(ISNUMBER(D2466),(D2466-INDEX('Price Data'!E:E,MATCH(TEXT(A2466,"YYYY-MM-DD"),'Price Data'!D:D,0)+1))/INDEX('Price Data'!E:E,MATCH(TEXT(A2466,"YYYY-MM-DD"),'Price Data'!D:D,0)+1),""),"")</f>
        <v>2.0089285714285681E-2</v>
      </c>
      <c r="F2466" s="34">
        <f>IFERROR(INDEX('Price Data'!H:H,MATCH(TEXT(A2466,"YYYY-MM-DD"),'Price Data'!G:G,0)),"")</f>
        <v>115.5</v>
      </c>
      <c r="G2466" s="10" cm="1">
        <f t="array" ref="G2466">IFERROR(IF(ISNUMBER(F2466),(F2466-INDEX('Price Data'!H:H,MATCH(TEXT(A2466,"YYYY-MM-DD"),'Price Data'!G:G,0)+1))/INDEX('Price Data'!H:H,MATCH(TEXT(A2466,"YYYY-MM-DD"),'Price Data'!G:G,0)+1),""),"")</f>
        <v>8.7336244541484712E-3</v>
      </c>
      <c r="H2466" s="34">
        <f>IFERROR(INDEX('Price Data'!K:K,MATCH(TEXT(A2466,"YYYY-MM-DD"),'Price Data'!J:J,0)),"")</f>
        <v>2.3199999999999998</v>
      </c>
      <c r="I2466" s="10" cm="1">
        <f t="array" ref="I2466">IFERROR(IF(ISNUMBER(H2466),(H2466-INDEX('Price Data'!K:K,MATCH(TEXT(A2466,"YYYY-MM-DD"),'Price Data'!J:J,0)+1))/INDEX('Price Data'!K:K,MATCH(TEXT(A2466,"YYYY-MM-DD"),'Price Data'!J:J,0)+1),""),"")</f>
        <v>1.3100436681222622E-2</v>
      </c>
      <c r="J2466" s="34">
        <f>IFERROR(INDEX('Price Data'!N:N,MATCH(TEXT(A2466,"YYYY-MM-DD"),'Price Data'!M:M,0)),"")</f>
        <v>1.9</v>
      </c>
      <c r="K2466" s="10" cm="1">
        <f t="array" ref="K2466">IFERROR(IF(ISNUMBER(J2466),(J2466-INDEX('Price Data'!N:N,MATCH(TEXT(A2466,"YYYY-MM-DD"),'Price Data'!M:M,0)+1))/INDEX('Price Data'!N:N,MATCH(TEXT(A2466,"YYYY-MM-DD"),'Price Data'!M:M,0)+1),""),"")</f>
        <v>0</v>
      </c>
      <c r="L2466" s="34">
        <f>IFERROR(INDEX('Price Data'!Q:Q,MATCH(TEXT(A2466,"YYYY-MM-DD"),'Price Data'!P:P,0)),"")</f>
        <v>2.5</v>
      </c>
      <c r="M2466" s="10" cm="1">
        <f t="array" ref="M2466">IFERROR(IF(ISNUMBER(L2466),(L2466-INDEX('Price Data'!Q:Q,MATCH(TEXT(A2466,"YYYY-MM-DD"),'Price Data'!P:P,0)+1))/INDEX('Price Data'!Q:Q,MATCH(TEXT(A2466,"YYYY-MM-DD"),'Price Data'!P:P,0)+1),""),"")</f>
        <v>2.4590163934426253E-2</v>
      </c>
      <c r="N2466" s="34">
        <f>IFERROR(INDEX('Price Data'!T:T,MATCH(TEXT(A2466,"YYYY-MM-DD"),'Price Data'!S:S,0)),"")</f>
        <v>2.95</v>
      </c>
      <c r="O2466" s="10" cm="1">
        <f t="array" ref="O2466">IFERROR(IF(ISNUMBER(N2466),(N2466-INDEX('Price Data'!T:T,MATCH(TEXT(A2466,"YYYY-MM-DD"),'Price Data'!S:S,0)+1))/INDEX('Price Data'!T:T,MATCH(TEXT(A2466,"YYYY-MM-DD"),'Price Data'!S:S,0)+1),""),"")</f>
        <v>4.2402826855123713E-2</v>
      </c>
    </row>
    <row r="2467" spans="1:15" x14ac:dyDescent="0.3">
      <c r="A2467" s="8">
        <v>44286</v>
      </c>
      <c r="B2467" s="34">
        <f>IFERROR(INDEX('Price Data'!B:B,MATCH(TEXT(A2467,"YYYY-MM-DD"),'Price Data'!A:A,0)),"")</f>
        <v>24649</v>
      </c>
      <c r="C2467" s="10" cm="1">
        <f t="array" ref="C2467">IFERROR(IF(ISNUMBER(B2467),(B2467-INDEX('Price Data'!B:B,MATCH(TEXT(A2467,"YYYY-MM-DD"),'Price Data'!A:A,0)+1))/INDEX('Price Data'!B:B,MATCH(TEXT(A2467,"YYYY-MM-DD"),'Price Data'!A:A,0)+1),""),"")</f>
        <v>5.2768306543270009E-4</v>
      </c>
      <c r="D2467" s="34">
        <f>IFERROR(INDEX('Price Data'!E:E,MATCH(TEXT(A2467,"YYYY-MM-DD"),'Price Data'!D:D,0)),"")</f>
        <v>9.01</v>
      </c>
      <c r="E2467" s="10" cm="1">
        <f t="array" ref="E2467">IFERROR(IF(ISNUMBER(D2467),(D2467-INDEX('Price Data'!E:E,MATCH(TEXT(A2467,"YYYY-MM-DD"),'Price Data'!D:D,0)+1))/INDEX('Price Data'!E:E,MATCH(TEXT(A2467,"YYYY-MM-DD"),'Price Data'!D:D,0)+1),""),"")</f>
        <v>-1.4223194748358947E-2</v>
      </c>
      <c r="F2467" s="34">
        <f>IFERROR(INDEX('Price Data'!H:H,MATCH(TEXT(A2467,"YYYY-MM-DD"),'Price Data'!G:G,0)),"")</f>
        <v>114.400002</v>
      </c>
      <c r="G2467" s="10" cm="1">
        <f t="array" ref="G2467">IFERROR(IF(ISNUMBER(F2467),(F2467-INDEX('Price Data'!H:H,MATCH(TEXT(A2467,"YYYY-MM-DD"),'Price Data'!G:G,0)+1))/INDEX('Price Data'!H:H,MATCH(TEXT(A2467,"YYYY-MM-DD"),'Price Data'!G:G,0)+1),""),"")</f>
        <v>-9.5237922077922015E-3</v>
      </c>
      <c r="H2467" s="34">
        <f>IFERROR(INDEX('Price Data'!K:K,MATCH(TEXT(A2467,"YYYY-MM-DD"),'Price Data'!J:J,0)),"")</f>
        <v>2.31</v>
      </c>
      <c r="I2467" s="10" cm="1">
        <f t="array" ref="I2467">IFERROR(IF(ISNUMBER(H2467),(H2467-INDEX('Price Data'!K:K,MATCH(TEXT(A2467,"YYYY-MM-DD"),'Price Data'!J:J,0)+1))/INDEX('Price Data'!K:K,MATCH(TEXT(A2467,"YYYY-MM-DD"),'Price Data'!J:J,0)+1),""),"")</f>
        <v>-4.3103448275861149E-3</v>
      </c>
      <c r="J2467" s="34">
        <f>IFERROR(INDEX('Price Data'!N:N,MATCH(TEXT(A2467,"YYYY-MM-DD"),'Price Data'!M:M,0)),"")</f>
        <v>1.88</v>
      </c>
      <c r="K2467" s="10" cm="1">
        <f t="array" ref="K2467">IFERROR(IF(ISNUMBER(J2467),(J2467-INDEX('Price Data'!N:N,MATCH(TEXT(A2467,"YYYY-MM-DD"),'Price Data'!M:M,0)+1))/INDEX('Price Data'!N:N,MATCH(TEXT(A2467,"YYYY-MM-DD"),'Price Data'!M:M,0)+1),""),"")</f>
        <v>-1.0526315789473694E-2</v>
      </c>
      <c r="L2467" s="34">
        <f>IFERROR(INDEX('Price Data'!Q:Q,MATCH(TEXT(A2467,"YYYY-MM-DD"),'Price Data'!P:P,0)),"")</f>
        <v>2.44</v>
      </c>
      <c r="M2467" s="10" cm="1">
        <f t="array" ref="M2467">IFERROR(IF(ISNUMBER(L2467),(L2467-INDEX('Price Data'!Q:Q,MATCH(TEXT(A2467,"YYYY-MM-DD"),'Price Data'!P:P,0)+1))/INDEX('Price Data'!Q:Q,MATCH(TEXT(A2467,"YYYY-MM-DD"),'Price Data'!P:P,0)+1),""),"")</f>
        <v>-2.4000000000000021E-2</v>
      </c>
      <c r="N2467" s="34">
        <f>IFERROR(INDEX('Price Data'!T:T,MATCH(TEXT(A2467,"YYYY-MM-DD"),'Price Data'!S:S,0)),"")</f>
        <v>2.86</v>
      </c>
      <c r="O2467" s="10" cm="1">
        <f t="array" ref="O2467">IFERROR(IF(ISNUMBER(N2467),(N2467-INDEX('Price Data'!T:T,MATCH(TEXT(A2467,"YYYY-MM-DD"),'Price Data'!S:S,0)+1))/INDEX('Price Data'!T:T,MATCH(TEXT(A2467,"YYYY-MM-DD"),'Price Data'!S:S,0)+1),""),"")</f>
        <v>-3.0508474576271288E-2</v>
      </c>
    </row>
    <row r="2468" spans="1:15" x14ac:dyDescent="0.3">
      <c r="A2468" s="8">
        <v>44287</v>
      </c>
      <c r="B2468" s="34">
        <f>IFERROR(INDEX('Price Data'!B:B,MATCH(TEXT(A2468,"YYYY-MM-DD"),'Price Data'!A:A,0)),"")</f>
        <v>24710</v>
      </c>
      <c r="C2468" s="10" cm="1">
        <f t="array" ref="C2468">IFERROR(IF(ISNUMBER(B2468),(B2468-INDEX('Price Data'!B:B,MATCH(TEXT(A2468,"YYYY-MM-DD"),'Price Data'!A:A,0)+1))/INDEX('Price Data'!B:B,MATCH(TEXT(A2468,"YYYY-MM-DD"),'Price Data'!A:A,0)+1),""),"")</f>
        <v>2.474745425777922E-3</v>
      </c>
      <c r="D2468" s="34">
        <f>IFERROR(INDEX('Price Data'!E:E,MATCH(TEXT(A2468,"YYYY-MM-DD"),'Price Data'!D:D,0)),"")</f>
        <v>9.02</v>
      </c>
      <c r="E2468" s="10" cm="1">
        <f t="array" ref="E2468">IFERROR(IF(ISNUMBER(D2468),(D2468-INDEX('Price Data'!E:E,MATCH(TEXT(A2468,"YYYY-MM-DD"),'Price Data'!D:D,0)+1))/INDEX('Price Data'!E:E,MATCH(TEXT(A2468,"YYYY-MM-DD"),'Price Data'!D:D,0)+1),""),"")</f>
        <v>1.1098779134294991E-3</v>
      </c>
      <c r="F2468" s="34">
        <f>IFERROR(INDEX('Price Data'!H:H,MATCH(TEXT(A2468,"YYYY-MM-DD"),'Price Data'!G:G,0)),"")</f>
        <v>118.5</v>
      </c>
      <c r="G2468" s="10" cm="1">
        <f t="array" ref="G2468">IFERROR(IF(ISNUMBER(F2468),(F2468-INDEX('Price Data'!H:H,MATCH(TEXT(A2468,"YYYY-MM-DD"),'Price Data'!G:G,0)+1))/INDEX('Price Data'!H:H,MATCH(TEXT(A2468,"YYYY-MM-DD"),'Price Data'!G:G,0)+1),""),"")</f>
        <v>3.5839142730084914E-2</v>
      </c>
      <c r="H2468" s="34">
        <f>IFERROR(INDEX('Price Data'!K:K,MATCH(TEXT(A2468,"YYYY-MM-DD"),'Price Data'!J:J,0)),"")</f>
        <v>2.3199999999999998</v>
      </c>
      <c r="I2468" s="10" cm="1">
        <f t="array" ref="I2468">IFERROR(IF(ISNUMBER(H2468),(H2468-INDEX('Price Data'!K:K,MATCH(TEXT(A2468,"YYYY-MM-DD"),'Price Data'!J:J,0)+1))/INDEX('Price Data'!K:K,MATCH(TEXT(A2468,"YYYY-MM-DD"),'Price Data'!J:J,0)+1),""),"")</f>
        <v>4.3290043290042362E-3</v>
      </c>
      <c r="J2468" s="34">
        <f>IFERROR(INDEX('Price Data'!N:N,MATCH(TEXT(A2468,"YYYY-MM-DD"),'Price Data'!M:M,0)),"")</f>
        <v>1.9</v>
      </c>
      <c r="K2468" s="10" cm="1">
        <f t="array" ref="K2468">IFERROR(IF(ISNUMBER(J2468),(J2468-INDEX('Price Data'!N:N,MATCH(TEXT(A2468,"YYYY-MM-DD"),'Price Data'!M:M,0)+1))/INDEX('Price Data'!N:N,MATCH(TEXT(A2468,"YYYY-MM-DD"),'Price Data'!M:M,0)+1),""),"")</f>
        <v>1.0638297872340436E-2</v>
      </c>
      <c r="L2468" s="34">
        <f>IFERROR(INDEX('Price Data'!Q:Q,MATCH(TEXT(A2468,"YYYY-MM-DD"),'Price Data'!P:P,0)),"")</f>
        <v>2.44</v>
      </c>
      <c r="M2468" s="10" cm="1">
        <f t="array" ref="M2468">IFERROR(IF(ISNUMBER(L2468),(L2468-INDEX('Price Data'!Q:Q,MATCH(TEXT(A2468,"YYYY-MM-DD"),'Price Data'!P:P,0)+1))/INDEX('Price Data'!Q:Q,MATCH(TEXT(A2468,"YYYY-MM-DD"),'Price Data'!P:P,0)+1),""),"")</f>
        <v>0</v>
      </c>
      <c r="N2468" s="34">
        <f>IFERROR(INDEX('Price Data'!T:T,MATCH(TEXT(A2468,"YYYY-MM-DD"),'Price Data'!S:S,0)),"")</f>
        <v>2.9</v>
      </c>
      <c r="O2468" s="10" cm="1">
        <f t="array" ref="O2468">IFERROR(IF(ISNUMBER(N2468),(N2468-INDEX('Price Data'!T:T,MATCH(TEXT(A2468,"YYYY-MM-DD"),'Price Data'!S:S,0)+1))/INDEX('Price Data'!T:T,MATCH(TEXT(A2468,"YYYY-MM-DD"),'Price Data'!S:S,0)+1),""),"")</f>
        <v>1.3986013986014E-2</v>
      </c>
    </row>
    <row r="2469" spans="1:15" x14ac:dyDescent="0.3">
      <c r="A2469" s="8">
        <v>44288</v>
      </c>
      <c r="B2469" s="34" t="str">
        <f>IFERROR(INDEX('Price Data'!B:B,MATCH(TEXT(A2469,"YYYY-MM-DD"),'Price Data'!A:A,0)),"")</f>
        <v/>
      </c>
      <c r="C2469" s="10" t="str" cm="1">
        <f t="array" ref="C2469">IFERROR(IF(ISNUMBER(B2469),(B2469-INDEX('Price Data'!B:B,MATCH(TEXT(A2469,"YYYY-MM-DD"),'Price Data'!A:A,0)+1))/INDEX('Price Data'!B:B,MATCH(TEXT(A2469,"YYYY-MM-DD"),'Price Data'!A:A,0)+1),""),"")</f>
        <v/>
      </c>
      <c r="D2469" s="34" t="str">
        <f>IFERROR(INDEX('Price Data'!E:E,MATCH(TEXT(A2469,"YYYY-MM-DD"),'Price Data'!D:D,0)),"")</f>
        <v/>
      </c>
      <c r="E2469" s="10" t="str" cm="1">
        <f t="array" ref="E2469">IFERROR(IF(ISNUMBER(D2469),(D2469-INDEX('Price Data'!E:E,MATCH(TEXT(A2469,"YYYY-MM-DD"),'Price Data'!D:D,0)+1))/INDEX('Price Data'!E:E,MATCH(TEXT(A2469,"YYYY-MM-DD"),'Price Data'!D:D,0)+1),""),"")</f>
        <v/>
      </c>
      <c r="F2469" s="34" t="str">
        <f>IFERROR(INDEX('Price Data'!H:H,MATCH(TEXT(A2469,"YYYY-MM-DD"),'Price Data'!G:G,0)),"")</f>
        <v/>
      </c>
      <c r="G2469" s="10" t="str" cm="1">
        <f t="array" ref="G2469">IFERROR(IF(ISNUMBER(F2469),(F2469-INDEX('Price Data'!H:H,MATCH(TEXT(A2469,"YYYY-MM-DD"),'Price Data'!G:G,0)+1))/INDEX('Price Data'!H:H,MATCH(TEXT(A2469,"YYYY-MM-DD"),'Price Data'!G:G,0)+1),""),"")</f>
        <v/>
      </c>
      <c r="H2469" s="34" t="str">
        <f>IFERROR(INDEX('Price Data'!K:K,MATCH(TEXT(A2469,"YYYY-MM-DD"),'Price Data'!J:J,0)),"")</f>
        <v/>
      </c>
      <c r="I2469" s="10" t="str" cm="1">
        <f t="array" ref="I2469">IFERROR(IF(ISNUMBER(H2469),(H2469-INDEX('Price Data'!K:K,MATCH(TEXT(A2469,"YYYY-MM-DD"),'Price Data'!J:J,0)+1))/INDEX('Price Data'!K:K,MATCH(TEXT(A2469,"YYYY-MM-DD"),'Price Data'!J:J,0)+1),""),"")</f>
        <v/>
      </c>
      <c r="J2469" s="34" t="str">
        <f>IFERROR(INDEX('Price Data'!N:N,MATCH(TEXT(A2469,"YYYY-MM-DD"),'Price Data'!M:M,0)),"")</f>
        <v/>
      </c>
      <c r="K2469" s="10" t="str" cm="1">
        <f t="array" ref="K2469">IFERROR(IF(ISNUMBER(J2469),(J2469-INDEX('Price Data'!N:N,MATCH(TEXT(A2469,"YYYY-MM-DD"),'Price Data'!M:M,0)+1))/INDEX('Price Data'!N:N,MATCH(TEXT(A2469,"YYYY-MM-DD"),'Price Data'!M:M,0)+1),""),"")</f>
        <v/>
      </c>
      <c r="L2469" s="34" t="str">
        <f>IFERROR(INDEX('Price Data'!Q:Q,MATCH(TEXT(A2469,"YYYY-MM-DD"),'Price Data'!P:P,0)),"")</f>
        <v/>
      </c>
      <c r="M2469" s="10" t="str" cm="1">
        <f t="array" ref="M2469">IFERROR(IF(ISNUMBER(L2469),(L2469-INDEX('Price Data'!Q:Q,MATCH(TEXT(A2469,"YYYY-MM-DD"),'Price Data'!P:P,0)+1))/INDEX('Price Data'!Q:Q,MATCH(TEXT(A2469,"YYYY-MM-DD"),'Price Data'!P:P,0)+1),""),"")</f>
        <v/>
      </c>
      <c r="N2469" s="34" t="str">
        <f>IFERROR(INDEX('Price Data'!T:T,MATCH(TEXT(A2469,"YYYY-MM-DD"),'Price Data'!S:S,0)),"")</f>
        <v/>
      </c>
      <c r="O2469" s="10" t="str" cm="1">
        <f t="array" ref="O2469">IFERROR(IF(ISNUMBER(N2469),(N2469-INDEX('Price Data'!T:T,MATCH(TEXT(A2469,"YYYY-MM-DD"),'Price Data'!S:S,0)+1))/INDEX('Price Data'!T:T,MATCH(TEXT(A2469,"YYYY-MM-DD"),'Price Data'!S:S,0)+1),""),"")</f>
        <v/>
      </c>
    </row>
    <row r="2470" spans="1:15" x14ac:dyDescent="0.3">
      <c r="A2470" s="8">
        <v>44289</v>
      </c>
      <c r="B2470" s="34" t="str">
        <f>IFERROR(INDEX('Price Data'!B:B,MATCH(TEXT(A2470,"YYYY-MM-DD"),'Price Data'!A:A,0)),"")</f>
        <v/>
      </c>
      <c r="C2470" s="10" t="str" cm="1">
        <f t="array" ref="C2470">IFERROR(IF(ISNUMBER(B2470),(B2470-INDEX('Price Data'!B:B,MATCH(TEXT(A2470,"YYYY-MM-DD"),'Price Data'!A:A,0)+1))/INDEX('Price Data'!B:B,MATCH(TEXT(A2470,"YYYY-MM-DD"),'Price Data'!A:A,0)+1),""),"")</f>
        <v/>
      </c>
      <c r="D2470" s="34" t="str">
        <f>IFERROR(INDEX('Price Data'!E:E,MATCH(TEXT(A2470,"YYYY-MM-DD"),'Price Data'!D:D,0)),"")</f>
        <v/>
      </c>
      <c r="E2470" s="10" t="str" cm="1">
        <f t="array" ref="E2470">IFERROR(IF(ISNUMBER(D2470),(D2470-INDEX('Price Data'!E:E,MATCH(TEXT(A2470,"YYYY-MM-DD"),'Price Data'!D:D,0)+1))/INDEX('Price Data'!E:E,MATCH(TEXT(A2470,"YYYY-MM-DD"),'Price Data'!D:D,0)+1),""),"")</f>
        <v/>
      </c>
      <c r="F2470" s="34" t="str">
        <f>IFERROR(INDEX('Price Data'!H:H,MATCH(TEXT(A2470,"YYYY-MM-DD"),'Price Data'!G:G,0)),"")</f>
        <v/>
      </c>
      <c r="G2470" s="10" t="str" cm="1">
        <f t="array" ref="G2470">IFERROR(IF(ISNUMBER(F2470),(F2470-INDEX('Price Data'!H:H,MATCH(TEXT(A2470,"YYYY-MM-DD"),'Price Data'!G:G,0)+1))/INDEX('Price Data'!H:H,MATCH(TEXT(A2470,"YYYY-MM-DD"),'Price Data'!G:G,0)+1),""),"")</f>
        <v/>
      </c>
      <c r="H2470" s="34" t="str">
        <f>IFERROR(INDEX('Price Data'!K:K,MATCH(TEXT(A2470,"YYYY-MM-DD"),'Price Data'!J:J,0)),"")</f>
        <v/>
      </c>
      <c r="I2470" s="10" t="str" cm="1">
        <f t="array" ref="I2470">IFERROR(IF(ISNUMBER(H2470),(H2470-INDEX('Price Data'!K:K,MATCH(TEXT(A2470,"YYYY-MM-DD"),'Price Data'!J:J,0)+1))/INDEX('Price Data'!K:K,MATCH(TEXT(A2470,"YYYY-MM-DD"),'Price Data'!J:J,0)+1),""),"")</f>
        <v/>
      </c>
      <c r="J2470" s="34" t="str">
        <f>IFERROR(INDEX('Price Data'!N:N,MATCH(TEXT(A2470,"YYYY-MM-DD"),'Price Data'!M:M,0)),"")</f>
        <v/>
      </c>
      <c r="K2470" s="10" t="str" cm="1">
        <f t="array" ref="K2470">IFERROR(IF(ISNUMBER(J2470),(J2470-INDEX('Price Data'!N:N,MATCH(TEXT(A2470,"YYYY-MM-DD"),'Price Data'!M:M,0)+1))/INDEX('Price Data'!N:N,MATCH(TEXT(A2470,"YYYY-MM-DD"),'Price Data'!M:M,0)+1),""),"")</f>
        <v/>
      </c>
      <c r="L2470" s="34" t="str">
        <f>IFERROR(INDEX('Price Data'!Q:Q,MATCH(TEXT(A2470,"YYYY-MM-DD"),'Price Data'!P:P,0)),"")</f>
        <v/>
      </c>
      <c r="M2470" s="10" t="str" cm="1">
        <f t="array" ref="M2470">IFERROR(IF(ISNUMBER(L2470),(L2470-INDEX('Price Data'!Q:Q,MATCH(TEXT(A2470,"YYYY-MM-DD"),'Price Data'!P:P,0)+1))/INDEX('Price Data'!Q:Q,MATCH(TEXT(A2470,"YYYY-MM-DD"),'Price Data'!P:P,0)+1),""),"")</f>
        <v/>
      </c>
      <c r="N2470" s="34" t="str">
        <f>IFERROR(INDEX('Price Data'!T:T,MATCH(TEXT(A2470,"YYYY-MM-DD"),'Price Data'!S:S,0)),"")</f>
        <v/>
      </c>
      <c r="O2470" s="10" t="str" cm="1">
        <f t="array" ref="O2470">IFERROR(IF(ISNUMBER(N2470),(N2470-INDEX('Price Data'!T:T,MATCH(TEXT(A2470,"YYYY-MM-DD"),'Price Data'!S:S,0)+1))/INDEX('Price Data'!T:T,MATCH(TEXT(A2470,"YYYY-MM-DD"),'Price Data'!S:S,0)+1),""),"")</f>
        <v/>
      </c>
    </row>
    <row r="2471" spans="1:15" x14ac:dyDescent="0.3">
      <c r="A2471" s="8">
        <v>44290</v>
      </c>
      <c r="B2471" s="34" t="str">
        <f>IFERROR(INDEX('Price Data'!B:B,MATCH(TEXT(A2471,"YYYY-MM-DD"),'Price Data'!A:A,0)),"")</f>
        <v/>
      </c>
      <c r="C2471" s="10" t="str" cm="1">
        <f t="array" ref="C2471">IFERROR(IF(ISNUMBER(B2471),(B2471-INDEX('Price Data'!B:B,MATCH(TEXT(A2471,"YYYY-MM-DD"),'Price Data'!A:A,0)+1))/INDEX('Price Data'!B:B,MATCH(TEXT(A2471,"YYYY-MM-DD"),'Price Data'!A:A,0)+1),""),"")</f>
        <v/>
      </c>
      <c r="D2471" s="34" t="str">
        <f>IFERROR(INDEX('Price Data'!E:E,MATCH(TEXT(A2471,"YYYY-MM-DD"),'Price Data'!D:D,0)),"")</f>
        <v/>
      </c>
      <c r="E2471" s="10" t="str" cm="1">
        <f t="array" ref="E2471">IFERROR(IF(ISNUMBER(D2471),(D2471-INDEX('Price Data'!E:E,MATCH(TEXT(A2471,"YYYY-MM-DD"),'Price Data'!D:D,0)+1))/INDEX('Price Data'!E:E,MATCH(TEXT(A2471,"YYYY-MM-DD"),'Price Data'!D:D,0)+1),""),"")</f>
        <v/>
      </c>
      <c r="F2471" s="34" t="str">
        <f>IFERROR(INDEX('Price Data'!H:H,MATCH(TEXT(A2471,"YYYY-MM-DD"),'Price Data'!G:G,0)),"")</f>
        <v/>
      </c>
      <c r="G2471" s="10" t="str" cm="1">
        <f t="array" ref="G2471">IFERROR(IF(ISNUMBER(F2471),(F2471-INDEX('Price Data'!H:H,MATCH(TEXT(A2471,"YYYY-MM-DD"),'Price Data'!G:G,0)+1))/INDEX('Price Data'!H:H,MATCH(TEXT(A2471,"YYYY-MM-DD"),'Price Data'!G:G,0)+1),""),"")</f>
        <v/>
      </c>
      <c r="H2471" s="34" t="str">
        <f>IFERROR(INDEX('Price Data'!K:K,MATCH(TEXT(A2471,"YYYY-MM-DD"),'Price Data'!J:J,0)),"")</f>
        <v/>
      </c>
      <c r="I2471" s="10" t="str" cm="1">
        <f t="array" ref="I2471">IFERROR(IF(ISNUMBER(H2471),(H2471-INDEX('Price Data'!K:K,MATCH(TEXT(A2471,"YYYY-MM-DD"),'Price Data'!J:J,0)+1))/INDEX('Price Data'!K:K,MATCH(TEXT(A2471,"YYYY-MM-DD"),'Price Data'!J:J,0)+1),""),"")</f>
        <v/>
      </c>
      <c r="J2471" s="34" t="str">
        <f>IFERROR(INDEX('Price Data'!N:N,MATCH(TEXT(A2471,"YYYY-MM-DD"),'Price Data'!M:M,0)),"")</f>
        <v/>
      </c>
      <c r="K2471" s="10" t="str" cm="1">
        <f t="array" ref="K2471">IFERROR(IF(ISNUMBER(J2471),(J2471-INDEX('Price Data'!N:N,MATCH(TEXT(A2471,"YYYY-MM-DD"),'Price Data'!M:M,0)+1))/INDEX('Price Data'!N:N,MATCH(TEXT(A2471,"YYYY-MM-DD"),'Price Data'!M:M,0)+1),""),"")</f>
        <v/>
      </c>
      <c r="L2471" s="34" t="str">
        <f>IFERROR(INDEX('Price Data'!Q:Q,MATCH(TEXT(A2471,"YYYY-MM-DD"),'Price Data'!P:P,0)),"")</f>
        <v/>
      </c>
      <c r="M2471" s="10" t="str" cm="1">
        <f t="array" ref="M2471">IFERROR(IF(ISNUMBER(L2471),(L2471-INDEX('Price Data'!Q:Q,MATCH(TEXT(A2471,"YYYY-MM-DD"),'Price Data'!P:P,0)+1))/INDEX('Price Data'!Q:Q,MATCH(TEXT(A2471,"YYYY-MM-DD"),'Price Data'!P:P,0)+1),""),"")</f>
        <v/>
      </c>
      <c r="N2471" s="34" t="str">
        <f>IFERROR(INDEX('Price Data'!T:T,MATCH(TEXT(A2471,"YYYY-MM-DD"),'Price Data'!S:S,0)),"")</f>
        <v/>
      </c>
      <c r="O2471" s="10" t="str" cm="1">
        <f t="array" ref="O2471">IFERROR(IF(ISNUMBER(N2471),(N2471-INDEX('Price Data'!T:T,MATCH(TEXT(A2471,"YYYY-MM-DD"),'Price Data'!S:S,0)+1))/INDEX('Price Data'!T:T,MATCH(TEXT(A2471,"YYYY-MM-DD"),'Price Data'!S:S,0)+1),""),"")</f>
        <v/>
      </c>
    </row>
    <row r="2472" spans="1:15" x14ac:dyDescent="0.3">
      <c r="A2472" s="8">
        <v>44291</v>
      </c>
      <c r="B2472" s="34" t="str">
        <f>IFERROR(INDEX('Price Data'!B:B,MATCH(TEXT(A2472,"YYYY-MM-DD"),'Price Data'!A:A,0)),"")</f>
        <v/>
      </c>
      <c r="C2472" s="10" t="str" cm="1">
        <f t="array" ref="C2472">IFERROR(IF(ISNUMBER(B2472),(B2472-INDEX('Price Data'!B:B,MATCH(TEXT(A2472,"YYYY-MM-DD"),'Price Data'!A:A,0)+1))/INDEX('Price Data'!B:B,MATCH(TEXT(A2472,"YYYY-MM-DD"),'Price Data'!A:A,0)+1),""),"")</f>
        <v/>
      </c>
      <c r="D2472" s="34" t="str">
        <f>IFERROR(INDEX('Price Data'!E:E,MATCH(TEXT(A2472,"YYYY-MM-DD"),'Price Data'!D:D,0)),"")</f>
        <v/>
      </c>
      <c r="E2472" s="10" t="str" cm="1">
        <f t="array" ref="E2472">IFERROR(IF(ISNUMBER(D2472),(D2472-INDEX('Price Data'!E:E,MATCH(TEXT(A2472,"YYYY-MM-DD"),'Price Data'!D:D,0)+1))/INDEX('Price Data'!E:E,MATCH(TEXT(A2472,"YYYY-MM-DD"),'Price Data'!D:D,0)+1),""),"")</f>
        <v/>
      </c>
      <c r="F2472" s="34" t="str">
        <f>IFERROR(INDEX('Price Data'!H:H,MATCH(TEXT(A2472,"YYYY-MM-DD"),'Price Data'!G:G,0)),"")</f>
        <v/>
      </c>
      <c r="G2472" s="10" t="str" cm="1">
        <f t="array" ref="G2472">IFERROR(IF(ISNUMBER(F2472),(F2472-INDEX('Price Data'!H:H,MATCH(TEXT(A2472,"YYYY-MM-DD"),'Price Data'!G:G,0)+1))/INDEX('Price Data'!H:H,MATCH(TEXT(A2472,"YYYY-MM-DD"),'Price Data'!G:G,0)+1),""),"")</f>
        <v/>
      </c>
      <c r="H2472" s="34" t="str">
        <f>IFERROR(INDEX('Price Data'!K:K,MATCH(TEXT(A2472,"YYYY-MM-DD"),'Price Data'!J:J,0)),"")</f>
        <v/>
      </c>
      <c r="I2472" s="10" t="str" cm="1">
        <f t="array" ref="I2472">IFERROR(IF(ISNUMBER(H2472),(H2472-INDEX('Price Data'!K:K,MATCH(TEXT(A2472,"YYYY-MM-DD"),'Price Data'!J:J,0)+1))/INDEX('Price Data'!K:K,MATCH(TEXT(A2472,"YYYY-MM-DD"),'Price Data'!J:J,0)+1),""),"")</f>
        <v/>
      </c>
      <c r="J2472" s="34" t="str">
        <f>IFERROR(INDEX('Price Data'!N:N,MATCH(TEXT(A2472,"YYYY-MM-DD"),'Price Data'!M:M,0)),"")</f>
        <v/>
      </c>
      <c r="K2472" s="10" t="str" cm="1">
        <f t="array" ref="K2472">IFERROR(IF(ISNUMBER(J2472),(J2472-INDEX('Price Data'!N:N,MATCH(TEXT(A2472,"YYYY-MM-DD"),'Price Data'!M:M,0)+1))/INDEX('Price Data'!N:N,MATCH(TEXT(A2472,"YYYY-MM-DD"),'Price Data'!M:M,0)+1),""),"")</f>
        <v/>
      </c>
      <c r="L2472" s="34" t="str">
        <f>IFERROR(INDEX('Price Data'!Q:Q,MATCH(TEXT(A2472,"YYYY-MM-DD"),'Price Data'!P:P,0)),"")</f>
        <v/>
      </c>
      <c r="M2472" s="10" t="str" cm="1">
        <f t="array" ref="M2472">IFERROR(IF(ISNUMBER(L2472),(L2472-INDEX('Price Data'!Q:Q,MATCH(TEXT(A2472,"YYYY-MM-DD"),'Price Data'!P:P,0)+1))/INDEX('Price Data'!Q:Q,MATCH(TEXT(A2472,"YYYY-MM-DD"),'Price Data'!P:P,0)+1),""),"")</f>
        <v/>
      </c>
      <c r="N2472" s="34" t="str">
        <f>IFERROR(INDEX('Price Data'!T:T,MATCH(TEXT(A2472,"YYYY-MM-DD"),'Price Data'!S:S,0)),"")</f>
        <v/>
      </c>
      <c r="O2472" s="10" t="str" cm="1">
        <f t="array" ref="O2472">IFERROR(IF(ISNUMBER(N2472),(N2472-INDEX('Price Data'!T:T,MATCH(TEXT(A2472,"YYYY-MM-DD"),'Price Data'!S:S,0)+1))/INDEX('Price Data'!T:T,MATCH(TEXT(A2472,"YYYY-MM-DD"),'Price Data'!S:S,0)+1),""),"")</f>
        <v/>
      </c>
    </row>
    <row r="2473" spans="1:15" x14ac:dyDescent="0.3">
      <c r="A2473" s="8">
        <v>44292</v>
      </c>
      <c r="B2473" s="34">
        <f>IFERROR(INDEX('Price Data'!B:B,MATCH(TEXT(A2473,"YYYY-MM-DD"),'Price Data'!A:A,0)),"")</f>
        <v>24761</v>
      </c>
      <c r="C2473" s="10" cm="1">
        <f t="array" ref="C2473">IFERROR(IF(ISNUMBER(B2473),(B2473-INDEX('Price Data'!B:B,MATCH(TEXT(A2473,"YYYY-MM-DD"),'Price Data'!A:A,0)+1))/INDEX('Price Data'!B:B,MATCH(TEXT(A2473,"YYYY-MM-DD"),'Price Data'!A:A,0)+1),""),"")</f>
        <v>2.0639417239983813E-3</v>
      </c>
      <c r="D2473" s="34">
        <f>IFERROR(INDEX('Price Data'!E:E,MATCH(TEXT(A2473,"YYYY-MM-DD"),'Price Data'!D:D,0)),"")</f>
        <v>9.01</v>
      </c>
      <c r="E2473" s="10" cm="1">
        <f t="array" ref="E2473">IFERROR(IF(ISNUMBER(D2473),(D2473-INDEX('Price Data'!E:E,MATCH(TEXT(A2473,"YYYY-MM-DD"),'Price Data'!D:D,0)+1))/INDEX('Price Data'!E:E,MATCH(TEXT(A2473,"YYYY-MM-DD"),'Price Data'!D:D,0)+1),""),"")</f>
        <v>-1.1086474501108411E-3</v>
      </c>
      <c r="F2473" s="34">
        <f>IFERROR(INDEX('Price Data'!H:H,MATCH(TEXT(A2473,"YYYY-MM-DD"),'Price Data'!G:G,0)),"")</f>
        <v>118.650002</v>
      </c>
      <c r="G2473" s="10" cm="1">
        <f t="array" ref="G2473">IFERROR(IF(ISNUMBER(F2473),(F2473-INDEX('Price Data'!H:H,MATCH(TEXT(A2473,"YYYY-MM-DD"),'Price Data'!G:G,0)+1))/INDEX('Price Data'!H:H,MATCH(TEXT(A2473,"YYYY-MM-DD"),'Price Data'!G:G,0)+1),""),"")</f>
        <v>1.2658396624472628E-3</v>
      </c>
      <c r="H2473" s="34">
        <f>IFERROR(INDEX('Price Data'!K:K,MATCH(TEXT(A2473,"YYYY-MM-DD"),'Price Data'!J:J,0)),"")</f>
        <v>2.2999999999999998</v>
      </c>
      <c r="I2473" s="10" cm="1">
        <f t="array" ref="I2473">IFERROR(IF(ISNUMBER(H2473),(H2473-INDEX('Price Data'!K:K,MATCH(TEXT(A2473,"YYYY-MM-DD"),'Price Data'!J:J,0)+1))/INDEX('Price Data'!K:K,MATCH(TEXT(A2473,"YYYY-MM-DD"),'Price Data'!J:J,0)+1),""),"")</f>
        <v>-8.6206896551724223E-3</v>
      </c>
      <c r="J2473" s="34">
        <f>IFERROR(INDEX('Price Data'!N:N,MATCH(TEXT(A2473,"YYYY-MM-DD"),'Price Data'!M:M,0)),"")</f>
        <v>1.9</v>
      </c>
      <c r="K2473" s="10" cm="1">
        <f t="array" ref="K2473">IFERROR(IF(ISNUMBER(J2473),(J2473-INDEX('Price Data'!N:N,MATCH(TEXT(A2473,"YYYY-MM-DD"),'Price Data'!M:M,0)+1))/INDEX('Price Data'!N:N,MATCH(TEXT(A2473,"YYYY-MM-DD"),'Price Data'!M:M,0)+1),""),"")</f>
        <v>0</v>
      </c>
      <c r="L2473" s="34">
        <f>IFERROR(INDEX('Price Data'!Q:Q,MATCH(TEXT(A2473,"YYYY-MM-DD"),'Price Data'!P:P,0)),"")</f>
        <v>2.4300000000000002</v>
      </c>
      <c r="M2473" s="10" cm="1">
        <f t="array" ref="M2473">IFERROR(IF(ISNUMBER(L2473),(L2473-INDEX('Price Data'!Q:Q,MATCH(TEXT(A2473,"YYYY-MM-DD"),'Price Data'!P:P,0)+1))/INDEX('Price Data'!Q:Q,MATCH(TEXT(A2473,"YYYY-MM-DD"),'Price Data'!P:P,0)+1),""),"")</f>
        <v>-4.0983606557376175E-3</v>
      </c>
      <c r="N2473" s="34">
        <f>IFERROR(INDEX('Price Data'!T:T,MATCH(TEXT(A2473,"YYYY-MM-DD"),'Price Data'!S:S,0)),"")</f>
        <v>2.9</v>
      </c>
      <c r="O2473" s="10" cm="1">
        <f t="array" ref="O2473">IFERROR(IF(ISNUMBER(N2473),(N2473-INDEX('Price Data'!T:T,MATCH(TEXT(A2473,"YYYY-MM-DD"),'Price Data'!S:S,0)+1))/INDEX('Price Data'!T:T,MATCH(TEXT(A2473,"YYYY-MM-DD"),'Price Data'!S:S,0)+1),""),"")</f>
        <v>0</v>
      </c>
    </row>
    <row r="2474" spans="1:15" x14ac:dyDescent="0.3">
      <c r="A2474" s="8">
        <v>44293</v>
      </c>
      <c r="B2474" s="34">
        <f>IFERROR(INDEX('Price Data'!B:B,MATCH(TEXT(A2474,"YYYY-MM-DD"),'Price Data'!A:A,0)),"")</f>
        <v>24741</v>
      </c>
      <c r="C2474" s="10" cm="1">
        <f t="array" ref="C2474">IFERROR(IF(ISNUMBER(B2474),(B2474-INDEX('Price Data'!B:B,MATCH(TEXT(A2474,"YYYY-MM-DD"),'Price Data'!A:A,0)+1))/INDEX('Price Data'!B:B,MATCH(TEXT(A2474,"YYYY-MM-DD"),'Price Data'!A:A,0)+1),""),"")</f>
        <v>-8.0772182060498366E-4</v>
      </c>
      <c r="D2474" s="34">
        <f>IFERROR(INDEX('Price Data'!E:E,MATCH(TEXT(A2474,"YYYY-MM-DD"),'Price Data'!D:D,0)),"")</f>
        <v>8.9600000000000009</v>
      </c>
      <c r="E2474" s="10" cm="1">
        <f t="array" ref="E2474">IFERROR(IF(ISNUMBER(D2474),(D2474-INDEX('Price Data'!E:E,MATCH(TEXT(A2474,"YYYY-MM-DD"),'Price Data'!D:D,0)+1))/INDEX('Price Data'!E:E,MATCH(TEXT(A2474,"YYYY-MM-DD"),'Price Data'!D:D,0)+1),""),"")</f>
        <v>-5.5493895671474957E-3</v>
      </c>
      <c r="F2474" s="34">
        <f>IFERROR(INDEX('Price Data'!H:H,MATCH(TEXT(A2474,"YYYY-MM-DD"),'Price Data'!G:G,0)),"")</f>
        <v>116.900002</v>
      </c>
      <c r="G2474" s="10" cm="1">
        <f t="array" ref="G2474">IFERROR(IF(ISNUMBER(F2474),(F2474-INDEX('Price Data'!H:H,MATCH(TEXT(A2474,"YYYY-MM-DD"),'Price Data'!G:G,0)+1))/INDEX('Price Data'!H:H,MATCH(TEXT(A2474,"YYYY-MM-DD"),'Price Data'!G:G,0)+1),""),"")</f>
        <v>-1.4749262288255165E-2</v>
      </c>
      <c r="H2474" s="34">
        <f>IFERROR(INDEX('Price Data'!K:K,MATCH(TEXT(A2474,"YYYY-MM-DD"),'Price Data'!J:J,0)),"")</f>
        <v>2.2999999999999998</v>
      </c>
      <c r="I2474" s="10" cm="1">
        <f t="array" ref="I2474">IFERROR(IF(ISNUMBER(H2474),(H2474-INDEX('Price Data'!K:K,MATCH(TEXT(A2474,"YYYY-MM-DD"),'Price Data'!J:J,0)+1))/INDEX('Price Data'!K:K,MATCH(TEXT(A2474,"YYYY-MM-DD"),'Price Data'!J:J,0)+1),""),"")</f>
        <v>0</v>
      </c>
      <c r="J2474" s="34">
        <f>IFERROR(INDEX('Price Data'!N:N,MATCH(TEXT(A2474,"YYYY-MM-DD"),'Price Data'!M:M,0)),"")</f>
        <v>1.89</v>
      </c>
      <c r="K2474" s="10" cm="1">
        <f t="array" ref="K2474">IFERROR(IF(ISNUMBER(J2474),(J2474-INDEX('Price Data'!N:N,MATCH(TEXT(A2474,"YYYY-MM-DD"),'Price Data'!M:M,0)+1))/INDEX('Price Data'!N:N,MATCH(TEXT(A2474,"YYYY-MM-DD"),'Price Data'!M:M,0)+1),""),"")</f>
        <v>-5.2631578947368472E-3</v>
      </c>
      <c r="L2474" s="34">
        <f>IFERROR(INDEX('Price Data'!Q:Q,MATCH(TEXT(A2474,"YYYY-MM-DD"),'Price Data'!P:P,0)),"")</f>
        <v>2.41</v>
      </c>
      <c r="M2474" s="10" cm="1">
        <f t="array" ref="M2474">IFERROR(IF(ISNUMBER(L2474),(L2474-INDEX('Price Data'!Q:Q,MATCH(TEXT(A2474,"YYYY-MM-DD"),'Price Data'!P:P,0)+1))/INDEX('Price Data'!Q:Q,MATCH(TEXT(A2474,"YYYY-MM-DD"),'Price Data'!P:P,0)+1),""),"")</f>
        <v>-8.2304526748971252E-3</v>
      </c>
      <c r="N2474" s="34">
        <f>IFERROR(INDEX('Price Data'!T:T,MATCH(TEXT(A2474,"YYYY-MM-DD"),'Price Data'!S:S,0)),"")</f>
        <v>2.9</v>
      </c>
      <c r="O2474" s="10" cm="1">
        <f t="array" ref="O2474">IFERROR(IF(ISNUMBER(N2474),(N2474-INDEX('Price Data'!T:T,MATCH(TEXT(A2474,"YYYY-MM-DD"),'Price Data'!S:S,0)+1))/INDEX('Price Data'!T:T,MATCH(TEXT(A2474,"YYYY-MM-DD"),'Price Data'!S:S,0)+1),""),"")</f>
        <v>0</v>
      </c>
    </row>
    <row r="2475" spans="1:15" x14ac:dyDescent="0.3">
      <c r="A2475" s="8">
        <v>44294</v>
      </c>
      <c r="B2475" s="34">
        <f>IFERROR(INDEX('Price Data'!B:B,MATCH(TEXT(A2475,"YYYY-MM-DD"),'Price Data'!A:A,0)),"")</f>
        <v>24577</v>
      </c>
      <c r="C2475" s="10" cm="1">
        <f t="array" ref="C2475">IFERROR(IF(ISNUMBER(B2475),(B2475-INDEX('Price Data'!B:B,MATCH(TEXT(A2475,"YYYY-MM-DD"),'Price Data'!A:A,0)+1))/INDEX('Price Data'!B:B,MATCH(TEXT(A2475,"YYYY-MM-DD"),'Price Data'!A:A,0)+1),""),"")</f>
        <v>-6.628673052827291E-3</v>
      </c>
      <c r="D2475" s="34">
        <f>IFERROR(INDEX('Price Data'!E:E,MATCH(TEXT(A2475,"YYYY-MM-DD"),'Price Data'!D:D,0)),"")</f>
        <v>8.66</v>
      </c>
      <c r="E2475" s="10" cm="1">
        <f t="array" ref="E2475">IFERROR(IF(ISNUMBER(D2475),(D2475-INDEX('Price Data'!E:E,MATCH(TEXT(A2475,"YYYY-MM-DD"),'Price Data'!D:D,0)+1))/INDEX('Price Data'!E:E,MATCH(TEXT(A2475,"YYYY-MM-DD"),'Price Data'!D:D,0)+1),""),"")</f>
        <v>-3.3482142857142932E-2</v>
      </c>
      <c r="F2475" s="34">
        <f>IFERROR(INDEX('Price Data'!H:H,MATCH(TEXT(A2475,"YYYY-MM-DD"),'Price Data'!G:G,0)),"")</f>
        <v>115.050003</v>
      </c>
      <c r="G2475" s="10" cm="1">
        <f t="array" ref="G2475">IFERROR(IF(ISNUMBER(F2475),(F2475-INDEX('Price Data'!H:H,MATCH(TEXT(A2475,"YYYY-MM-DD"),'Price Data'!G:G,0)+1))/INDEX('Price Data'!H:H,MATCH(TEXT(A2475,"YYYY-MM-DD"),'Price Data'!G:G,0)+1),""),"")</f>
        <v>-1.5825483048323617E-2</v>
      </c>
      <c r="H2475" s="34">
        <f>IFERROR(INDEX('Price Data'!K:K,MATCH(TEXT(A2475,"YYYY-MM-DD"),'Price Data'!J:J,0)),"")</f>
        <v>2.2599999999999998</v>
      </c>
      <c r="I2475" s="10" cm="1">
        <f t="array" ref="I2475">IFERROR(IF(ISNUMBER(H2475),(H2475-INDEX('Price Data'!K:K,MATCH(TEXT(A2475,"YYYY-MM-DD"),'Price Data'!J:J,0)+1))/INDEX('Price Data'!K:K,MATCH(TEXT(A2475,"YYYY-MM-DD"),'Price Data'!J:J,0)+1),""),"")</f>
        <v>-1.7391304347826105E-2</v>
      </c>
      <c r="J2475" s="34">
        <f>IFERROR(INDEX('Price Data'!N:N,MATCH(TEXT(A2475,"YYYY-MM-DD"),'Price Data'!M:M,0)),"")</f>
        <v>1.86</v>
      </c>
      <c r="K2475" s="10" cm="1">
        <f t="array" ref="K2475">IFERROR(IF(ISNUMBER(J2475),(J2475-INDEX('Price Data'!N:N,MATCH(TEXT(A2475,"YYYY-MM-DD"),'Price Data'!M:M,0)+1))/INDEX('Price Data'!N:N,MATCH(TEXT(A2475,"YYYY-MM-DD"),'Price Data'!M:M,0)+1),""),"")</f>
        <v>-1.5873015873015772E-2</v>
      </c>
      <c r="L2475" s="34">
        <f>IFERROR(INDEX('Price Data'!Q:Q,MATCH(TEXT(A2475,"YYYY-MM-DD"),'Price Data'!P:P,0)),"")</f>
        <v>2.36</v>
      </c>
      <c r="M2475" s="10" cm="1">
        <f t="array" ref="M2475">IFERROR(IF(ISNUMBER(L2475),(L2475-INDEX('Price Data'!Q:Q,MATCH(TEXT(A2475,"YYYY-MM-DD"),'Price Data'!P:P,0)+1))/INDEX('Price Data'!Q:Q,MATCH(TEXT(A2475,"YYYY-MM-DD"),'Price Data'!P:P,0)+1),""),"")</f>
        <v>-2.0746887966805089E-2</v>
      </c>
      <c r="N2475" s="34">
        <f>IFERROR(INDEX('Price Data'!T:T,MATCH(TEXT(A2475,"YYYY-MM-DD"),'Price Data'!S:S,0)),"")</f>
        <v>2.85</v>
      </c>
      <c r="O2475" s="10" cm="1">
        <f t="array" ref="O2475">IFERROR(IF(ISNUMBER(N2475),(N2475-INDEX('Price Data'!T:T,MATCH(TEXT(A2475,"YYYY-MM-DD"),'Price Data'!S:S,0)+1))/INDEX('Price Data'!T:T,MATCH(TEXT(A2475,"YYYY-MM-DD"),'Price Data'!S:S,0)+1),""),"")</f>
        <v>-1.7241379310344768E-2</v>
      </c>
    </row>
    <row r="2476" spans="1:15" x14ac:dyDescent="0.3">
      <c r="A2476" s="8">
        <v>44295</v>
      </c>
      <c r="B2476" s="34">
        <f>IFERROR(INDEX('Price Data'!B:B,MATCH(TEXT(A2476,"YYYY-MM-DD"),'Price Data'!A:A,0)),"")</f>
        <v>24429</v>
      </c>
      <c r="C2476" s="10" cm="1">
        <f t="array" ref="C2476">IFERROR(IF(ISNUMBER(B2476),(B2476-INDEX('Price Data'!B:B,MATCH(TEXT(A2476,"YYYY-MM-DD"),'Price Data'!A:A,0)+1))/INDEX('Price Data'!B:B,MATCH(TEXT(A2476,"YYYY-MM-DD"),'Price Data'!A:A,0)+1),""),"")</f>
        <v>-6.021890385319608E-3</v>
      </c>
      <c r="D2476" s="34">
        <f>IFERROR(INDEX('Price Data'!E:E,MATCH(TEXT(A2476,"YYYY-MM-DD"),'Price Data'!D:D,0)),"")</f>
        <v>8.56</v>
      </c>
      <c r="E2476" s="10" cm="1">
        <f t="array" ref="E2476">IFERROR(IF(ISNUMBER(D2476),(D2476-INDEX('Price Data'!E:E,MATCH(TEXT(A2476,"YYYY-MM-DD"),'Price Data'!D:D,0)+1))/INDEX('Price Data'!E:E,MATCH(TEXT(A2476,"YYYY-MM-DD"),'Price Data'!D:D,0)+1),""),"")</f>
        <v>-1.1547344110854462E-2</v>
      </c>
      <c r="F2476" s="34">
        <f>IFERROR(INDEX('Price Data'!H:H,MATCH(TEXT(A2476,"YYYY-MM-DD"),'Price Data'!G:G,0)),"")</f>
        <v>114.75</v>
      </c>
      <c r="G2476" s="10" cm="1">
        <f t="array" ref="G2476">IFERROR(IF(ISNUMBER(F2476),(F2476-INDEX('Price Data'!H:H,MATCH(TEXT(A2476,"YYYY-MM-DD"),'Price Data'!G:G,0)+1))/INDEX('Price Data'!H:H,MATCH(TEXT(A2476,"YYYY-MM-DD"),'Price Data'!G:G,0)+1),""),"")</f>
        <v>-2.6075879372206862E-3</v>
      </c>
      <c r="H2476" s="34">
        <f>IFERROR(INDEX('Price Data'!K:K,MATCH(TEXT(A2476,"YYYY-MM-DD"),'Price Data'!J:J,0)),"")</f>
        <v>2.25</v>
      </c>
      <c r="I2476" s="10" cm="1">
        <f t="array" ref="I2476">IFERROR(IF(ISNUMBER(H2476),(H2476-INDEX('Price Data'!K:K,MATCH(TEXT(A2476,"YYYY-MM-DD"),'Price Data'!J:J,0)+1))/INDEX('Price Data'!K:K,MATCH(TEXT(A2476,"YYYY-MM-DD"),'Price Data'!J:J,0)+1),""),"")</f>
        <v>-4.4247787610618532E-3</v>
      </c>
      <c r="J2476" s="34">
        <f>IFERROR(INDEX('Price Data'!N:N,MATCH(TEXT(A2476,"YYYY-MM-DD"),'Price Data'!M:M,0)),"")</f>
        <v>1.87</v>
      </c>
      <c r="K2476" s="10" cm="1">
        <f t="array" ref="K2476">IFERROR(IF(ISNUMBER(J2476),(J2476-INDEX('Price Data'!N:N,MATCH(TEXT(A2476,"YYYY-MM-DD"),'Price Data'!M:M,0)+1))/INDEX('Price Data'!N:N,MATCH(TEXT(A2476,"YYYY-MM-DD"),'Price Data'!M:M,0)+1),""),"")</f>
        <v>5.3763440860215101E-3</v>
      </c>
      <c r="L2476" s="34">
        <f>IFERROR(INDEX('Price Data'!Q:Q,MATCH(TEXT(A2476,"YYYY-MM-DD"),'Price Data'!P:P,0)),"")</f>
        <v>2.34</v>
      </c>
      <c r="M2476" s="10" cm="1">
        <f t="array" ref="M2476">IFERROR(IF(ISNUMBER(L2476),(L2476-INDEX('Price Data'!Q:Q,MATCH(TEXT(A2476,"YYYY-MM-DD"),'Price Data'!P:P,0)+1))/INDEX('Price Data'!Q:Q,MATCH(TEXT(A2476,"YYYY-MM-DD"),'Price Data'!P:P,0)+1),""),"")</f>
        <v>-8.4745762711864493E-3</v>
      </c>
      <c r="N2476" s="34">
        <f>IFERROR(INDEX('Price Data'!T:T,MATCH(TEXT(A2476,"YYYY-MM-DD"),'Price Data'!S:S,0)),"")</f>
        <v>2.83</v>
      </c>
      <c r="O2476" s="10" cm="1">
        <f t="array" ref="O2476">IFERROR(IF(ISNUMBER(N2476),(N2476-INDEX('Price Data'!T:T,MATCH(TEXT(A2476,"YYYY-MM-DD"),'Price Data'!S:S,0)+1))/INDEX('Price Data'!T:T,MATCH(TEXT(A2476,"YYYY-MM-DD"),'Price Data'!S:S,0)+1),""),"")</f>
        <v>-7.017543859649129E-3</v>
      </c>
    </row>
    <row r="2477" spans="1:15" x14ac:dyDescent="0.3">
      <c r="A2477" s="8">
        <v>44296</v>
      </c>
      <c r="B2477" s="34" t="str">
        <f>IFERROR(INDEX('Price Data'!B:B,MATCH(TEXT(A2477,"YYYY-MM-DD"),'Price Data'!A:A,0)),"")</f>
        <v/>
      </c>
      <c r="C2477" s="10" t="str" cm="1">
        <f t="array" ref="C2477">IFERROR(IF(ISNUMBER(B2477),(B2477-INDEX('Price Data'!B:B,MATCH(TEXT(A2477,"YYYY-MM-DD"),'Price Data'!A:A,0)+1))/INDEX('Price Data'!B:B,MATCH(TEXT(A2477,"YYYY-MM-DD"),'Price Data'!A:A,0)+1),""),"")</f>
        <v/>
      </c>
      <c r="D2477" s="34" t="str">
        <f>IFERROR(INDEX('Price Data'!E:E,MATCH(TEXT(A2477,"YYYY-MM-DD"),'Price Data'!D:D,0)),"")</f>
        <v/>
      </c>
      <c r="E2477" s="10" t="str" cm="1">
        <f t="array" ref="E2477">IFERROR(IF(ISNUMBER(D2477),(D2477-INDEX('Price Data'!E:E,MATCH(TEXT(A2477,"YYYY-MM-DD"),'Price Data'!D:D,0)+1))/INDEX('Price Data'!E:E,MATCH(TEXT(A2477,"YYYY-MM-DD"),'Price Data'!D:D,0)+1),""),"")</f>
        <v/>
      </c>
      <c r="F2477" s="34" t="str">
        <f>IFERROR(INDEX('Price Data'!H:H,MATCH(TEXT(A2477,"YYYY-MM-DD"),'Price Data'!G:G,0)),"")</f>
        <v/>
      </c>
      <c r="G2477" s="10" t="str" cm="1">
        <f t="array" ref="G2477">IFERROR(IF(ISNUMBER(F2477),(F2477-INDEX('Price Data'!H:H,MATCH(TEXT(A2477,"YYYY-MM-DD"),'Price Data'!G:G,0)+1))/INDEX('Price Data'!H:H,MATCH(TEXT(A2477,"YYYY-MM-DD"),'Price Data'!G:G,0)+1),""),"")</f>
        <v/>
      </c>
      <c r="H2477" s="34" t="str">
        <f>IFERROR(INDEX('Price Data'!K:K,MATCH(TEXT(A2477,"YYYY-MM-DD"),'Price Data'!J:J,0)),"")</f>
        <v/>
      </c>
      <c r="I2477" s="10" t="str" cm="1">
        <f t="array" ref="I2477">IFERROR(IF(ISNUMBER(H2477),(H2477-INDEX('Price Data'!K:K,MATCH(TEXT(A2477,"YYYY-MM-DD"),'Price Data'!J:J,0)+1))/INDEX('Price Data'!K:K,MATCH(TEXT(A2477,"YYYY-MM-DD"),'Price Data'!J:J,0)+1),""),"")</f>
        <v/>
      </c>
      <c r="J2477" s="34" t="str">
        <f>IFERROR(INDEX('Price Data'!N:N,MATCH(TEXT(A2477,"YYYY-MM-DD"),'Price Data'!M:M,0)),"")</f>
        <v/>
      </c>
      <c r="K2477" s="10" t="str" cm="1">
        <f t="array" ref="K2477">IFERROR(IF(ISNUMBER(J2477),(J2477-INDEX('Price Data'!N:N,MATCH(TEXT(A2477,"YYYY-MM-DD"),'Price Data'!M:M,0)+1))/INDEX('Price Data'!N:N,MATCH(TEXT(A2477,"YYYY-MM-DD"),'Price Data'!M:M,0)+1),""),"")</f>
        <v/>
      </c>
      <c r="L2477" s="34" t="str">
        <f>IFERROR(INDEX('Price Data'!Q:Q,MATCH(TEXT(A2477,"YYYY-MM-DD"),'Price Data'!P:P,0)),"")</f>
        <v/>
      </c>
      <c r="M2477" s="10" t="str" cm="1">
        <f t="array" ref="M2477">IFERROR(IF(ISNUMBER(L2477),(L2477-INDEX('Price Data'!Q:Q,MATCH(TEXT(A2477,"YYYY-MM-DD"),'Price Data'!P:P,0)+1))/INDEX('Price Data'!Q:Q,MATCH(TEXT(A2477,"YYYY-MM-DD"),'Price Data'!P:P,0)+1),""),"")</f>
        <v/>
      </c>
      <c r="N2477" s="34" t="str">
        <f>IFERROR(INDEX('Price Data'!T:T,MATCH(TEXT(A2477,"YYYY-MM-DD"),'Price Data'!S:S,0)),"")</f>
        <v/>
      </c>
      <c r="O2477" s="10" t="str" cm="1">
        <f t="array" ref="O2477">IFERROR(IF(ISNUMBER(N2477),(N2477-INDEX('Price Data'!T:T,MATCH(TEXT(A2477,"YYYY-MM-DD"),'Price Data'!S:S,0)+1))/INDEX('Price Data'!T:T,MATCH(TEXT(A2477,"YYYY-MM-DD"),'Price Data'!S:S,0)+1),""),"")</f>
        <v/>
      </c>
    </row>
    <row r="2478" spans="1:15" x14ac:dyDescent="0.3">
      <c r="A2478" s="8">
        <v>44297</v>
      </c>
      <c r="B2478" s="34" t="str">
        <f>IFERROR(INDEX('Price Data'!B:B,MATCH(TEXT(A2478,"YYYY-MM-DD"),'Price Data'!A:A,0)),"")</f>
        <v/>
      </c>
      <c r="C2478" s="10" t="str" cm="1">
        <f t="array" ref="C2478">IFERROR(IF(ISNUMBER(B2478),(B2478-INDEX('Price Data'!B:B,MATCH(TEXT(A2478,"YYYY-MM-DD"),'Price Data'!A:A,0)+1))/INDEX('Price Data'!B:B,MATCH(TEXT(A2478,"YYYY-MM-DD"),'Price Data'!A:A,0)+1),""),"")</f>
        <v/>
      </c>
      <c r="D2478" s="34" t="str">
        <f>IFERROR(INDEX('Price Data'!E:E,MATCH(TEXT(A2478,"YYYY-MM-DD"),'Price Data'!D:D,0)),"")</f>
        <v/>
      </c>
      <c r="E2478" s="10" t="str" cm="1">
        <f t="array" ref="E2478">IFERROR(IF(ISNUMBER(D2478),(D2478-INDEX('Price Data'!E:E,MATCH(TEXT(A2478,"YYYY-MM-DD"),'Price Data'!D:D,0)+1))/INDEX('Price Data'!E:E,MATCH(TEXT(A2478,"YYYY-MM-DD"),'Price Data'!D:D,0)+1),""),"")</f>
        <v/>
      </c>
      <c r="F2478" s="34" t="str">
        <f>IFERROR(INDEX('Price Data'!H:H,MATCH(TEXT(A2478,"YYYY-MM-DD"),'Price Data'!G:G,0)),"")</f>
        <v/>
      </c>
      <c r="G2478" s="10" t="str" cm="1">
        <f t="array" ref="G2478">IFERROR(IF(ISNUMBER(F2478),(F2478-INDEX('Price Data'!H:H,MATCH(TEXT(A2478,"YYYY-MM-DD"),'Price Data'!G:G,0)+1))/INDEX('Price Data'!H:H,MATCH(TEXT(A2478,"YYYY-MM-DD"),'Price Data'!G:G,0)+1),""),"")</f>
        <v/>
      </c>
      <c r="H2478" s="34" t="str">
        <f>IFERROR(INDEX('Price Data'!K:K,MATCH(TEXT(A2478,"YYYY-MM-DD"),'Price Data'!J:J,0)),"")</f>
        <v/>
      </c>
      <c r="I2478" s="10" t="str" cm="1">
        <f t="array" ref="I2478">IFERROR(IF(ISNUMBER(H2478),(H2478-INDEX('Price Data'!K:K,MATCH(TEXT(A2478,"YYYY-MM-DD"),'Price Data'!J:J,0)+1))/INDEX('Price Data'!K:K,MATCH(TEXT(A2478,"YYYY-MM-DD"),'Price Data'!J:J,0)+1),""),"")</f>
        <v/>
      </c>
      <c r="J2478" s="34" t="str">
        <f>IFERROR(INDEX('Price Data'!N:N,MATCH(TEXT(A2478,"YYYY-MM-DD"),'Price Data'!M:M,0)),"")</f>
        <v/>
      </c>
      <c r="K2478" s="10" t="str" cm="1">
        <f t="array" ref="K2478">IFERROR(IF(ISNUMBER(J2478),(J2478-INDEX('Price Data'!N:N,MATCH(TEXT(A2478,"YYYY-MM-DD"),'Price Data'!M:M,0)+1))/INDEX('Price Data'!N:N,MATCH(TEXT(A2478,"YYYY-MM-DD"),'Price Data'!M:M,0)+1),""),"")</f>
        <v/>
      </c>
      <c r="L2478" s="34" t="str">
        <f>IFERROR(INDEX('Price Data'!Q:Q,MATCH(TEXT(A2478,"YYYY-MM-DD"),'Price Data'!P:P,0)),"")</f>
        <v/>
      </c>
      <c r="M2478" s="10" t="str" cm="1">
        <f t="array" ref="M2478">IFERROR(IF(ISNUMBER(L2478),(L2478-INDEX('Price Data'!Q:Q,MATCH(TEXT(A2478,"YYYY-MM-DD"),'Price Data'!P:P,0)+1))/INDEX('Price Data'!Q:Q,MATCH(TEXT(A2478,"YYYY-MM-DD"),'Price Data'!P:P,0)+1),""),"")</f>
        <v/>
      </c>
      <c r="N2478" s="34" t="str">
        <f>IFERROR(INDEX('Price Data'!T:T,MATCH(TEXT(A2478,"YYYY-MM-DD"),'Price Data'!S:S,0)),"")</f>
        <v/>
      </c>
      <c r="O2478" s="10" t="str" cm="1">
        <f t="array" ref="O2478">IFERROR(IF(ISNUMBER(N2478),(N2478-INDEX('Price Data'!T:T,MATCH(TEXT(A2478,"YYYY-MM-DD"),'Price Data'!S:S,0)+1))/INDEX('Price Data'!T:T,MATCH(TEXT(A2478,"YYYY-MM-DD"),'Price Data'!S:S,0)+1),""),"")</f>
        <v/>
      </c>
    </row>
    <row r="2479" spans="1:15" x14ac:dyDescent="0.3">
      <c r="A2479" s="8">
        <v>44298</v>
      </c>
      <c r="B2479" s="34">
        <f>IFERROR(INDEX('Price Data'!B:B,MATCH(TEXT(A2479,"YYYY-MM-DD"),'Price Data'!A:A,0)),"")</f>
        <v>24457</v>
      </c>
      <c r="C2479" s="10" cm="1">
        <f t="array" ref="C2479">IFERROR(IF(ISNUMBER(B2479),(B2479-INDEX('Price Data'!B:B,MATCH(TEXT(A2479,"YYYY-MM-DD"),'Price Data'!A:A,0)+1))/INDEX('Price Data'!B:B,MATCH(TEXT(A2479,"YYYY-MM-DD"),'Price Data'!A:A,0)+1),""),"")</f>
        <v>1.1461787220107249E-3</v>
      </c>
      <c r="D2479" s="34">
        <f>IFERROR(INDEX('Price Data'!E:E,MATCH(TEXT(A2479,"YYYY-MM-DD"),'Price Data'!D:D,0)),"")</f>
        <v>8.64</v>
      </c>
      <c r="E2479" s="10" cm="1">
        <f t="array" ref="E2479">IFERROR(IF(ISNUMBER(D2479),(D2479-INDEX('Price Data'!E:E,MATCH(TEXT(A2479,"YYYY-MM-DD"),'Price Data'!D:D,0)+1))/INDEX('Price Data'!E:E,MATCH(TEXT(A2479,"YYYY-MM-DD"),'Price Data'!D:D,0)+1),""),"")</f>
        <v>9.3457943925233725E-3</v>
      </c>
      <c r="F2479" s="34">
        <f>IFERROR(INDEX('Price Data'!H:H,MATCH(TEXT(A2479,"YYYY-MM-DD"),'Price Data'!G:G,0)),"")</f>
        <v>115.699997</v>
      </c>
      <c r="G2479" s="10" cm="1">
        <f t="array" ref="G2479">IFERROR(IF(ISNUMBER(F2479),(F2479-INDEX('Price Data'!H:H,MATCH(TEXT(A2479,"YYYY-MM-DD"),'Price Data'!G:G,0)+1))/INDEX('Price Data'!H:H,MATCH(TEXT(A2479,"YYYY-MM-DD"),'Price Data'!G:G,0)+1),""),"")</f>
        <v>8.2788409586056315E-3</v>
      </c>
      <c r="H2479" s="34">
        <f>IFERROR(INDEX('Price Data'!K:K,MATCH(TEXT(A2479,"YYYY-MM-DD"),'Price Data'!J:J,0)),"")</f>
        <v>2.2599999999999998</v>
      </c>
      <c r="I2479" s="10" cm="1">
        <f t="array" ref="I2479">IFERROR(IF(ISNUMBER(H2479),(H2479-INDEX('Price Data'!K:K,MATCH(TEXT(A2479,"YYYY-MM-DD"),'Price Data'!J:J,0)+1))/INDEX('Price Data'!K:K,MATCH(TEXT(A2479,"YYYY-MM-DD"),'Price Data'!J:J,0)+1),""),"")</f>
        <v>4.4444444444443499E-3</v>
      </c>
      <c r="J2479" s="34">
        <f>IFERROR(INDEX('Price Data'!N:N,MATCH(TEXT(A2479,"YYYY-MM-DD"),'Price Data'!M:M,0)),"")</f>
        <v>1.9</v>
      </c>
      <c r="K2479" s="10" cm="1">
        <f t="array" ref="K2479">IFERROR(IF(ISNUMBER(J2479),(J2479-INDEX('Price Data'!N:N,MATCH(TEXT(A2479,"YYYY-MM-DD"),'Price Data'!M:M,0)+1))/INDEX('Price Data'!N:N,MATCH(TEXT(A2479,"YYYY-MM-DD"),'Price Data'!M:M,0)+1),""),"")</f>
        <v>1.6042780748662996E-2</v>
      </c>
      <c r="L2479" s="34">
        <f>IFERROR(INDEX('Price Data'!Q:Q,MATCH(TEXT(A2479,"YYYY-MM-DD"),'Price Data'!P:P,0)),"")</f>
        <v>2.36</v>
      </c>
      <c r="M2479" s="10" cm="1">
        <f t="array" ref="M2479">IFERROR(IF(ISNUMBER(L2479),(L2479-INDEX('Price Data'!Q:Q,MATCH(TEXT(A2479,"YYYY-MM-DD"),'Price Data'!P:P,0)+1))/INDEX('Price Data'!Q:Q,MATCH(TEXT(A2479,"YYYY-MM-DD"),'Price Data'!P:P,0)+1),""),"")</f>
        <v>8.5470085470085548E-3</v>
      </c>
      <c r="N2479" s="34">
        <f>IFERROR(INDEX('Price Data'!T:T,MATCH(TEXT(A2479,"YYYY-MM-DD"),'Price Data'!S:S,0)),"")</f>
        <v>2.87</v>
      </c>
      <c r="O2479" s="10" cm="1">
        <f t="array" ref="O2479">IFERROR(IF(ISNUMBER(N2479),(N2479-INDEX('Price Data'!T:T,MATCH(TEXT(A2479,"YYYY-MM-DD"),'Price Data'!S:S,0)+1))/INDEX('Price Data'!T:T,MATCH(TEXT(A2479,"YYYY-MM-DD"),'Price Data'!S:S,0)+1),""),"")</f>
        <v>1.413427561837457E-2</v>
      </c>
    </row>
    <row r="2480" spans="1:15" x14ac:dyDescent="0.3">
      <c r="A2480" s="8">
        <v>44299</v>
      </c>
      <c r="B2480" s="34">
        <f>IFERROR(INDEX('Price Data'!B:B,MATCH(TEXT(A2480,"YYYY-MM-DD"),'Price Data'!A:A,0)),"")</f>
        <v>24600</v>
      </c>
      <c r="C2480" s="10" cm="1">
        <f t="array" ref="C2480">IFERROR(IF(ISNUMBER(B2480),(B2480-INDEX('Price Data'!B:B,MATCH(TEXT(A2480,"YYYY-MM-DD"),'Price Data'!A:A,0)+1))/INDEX('Price Data'!B:B,MATCH(TEXT(A2480,"YYYY-MM-DD"),'Price Data'!A:A,0)+1),""),"")</f>
        <v>5.8469967698409455E-3</v>
      </c>
      <c r="D2480" s="34">
        <f>IFERROR(INDEX('Price Data'!E:E,MATCH(TEXT(A2480,"YYYY-MM-DD"),'Price Data'!D:D,0)),"")</f>
        <v>8.6199999999999992</v>
      </c>
      <c r="E2480" s="10" cm="1">
        <f t="array" ref="E2480">IFERROR(IF(ISNUMBER(D2480),(D2480-INDEX('Price Data'!E:E,MATCH(TEXT(A2480,"YYYY-MM-DD"),'Price Data'!D:D,0)+1))/INDEX('Price Data'!E:E,MATCH(TEXT(A2480,"YYYY-MM-DD"),'Price Data'!D:D,0)+1),""),"")</f>
        <v>-2.3148148148149708E-3</v>
      </c>
      <c r="F2480" s="34">
        <f>IFERROR(INDEX('Price Data'!H:H,MATCH(TEXT(A2480,"YYYY-MM-DD"),'Price Data'!G:G,0)),"")</f>
        <v>116.699997</v>
      </c>
      <c r="G2480" s="10" cm="1">
        <f t="array" ref="G2480">IFERROR(IF(ISNUMBER(F2480),(F2480-INDEX('Price Data'!H:H,MATCH(TEXT(A2480,"YYYY-MM-DD"),'Price Data'!G:G,0)+1))/INDEX('Price Data'!H:H,MATCH(TEXT(A2480,"YYYY-MM-DD"),'Price Data'!G:G,0)+1),""),"")</f>
        <v>8.6430425750140694E-3</v>
      </c>
      <c r="H2480" s="34">
        <f>IFERROR(INDEX('Price Data'!K:K,MATCH(TEXT(A2480,"YYYY-MM-DD"),'Price Data'!J:J,0)),"")</f>
        <v>2.27</v>
      </c>
      <c r="I2480" s="10" cm="1">
        <f t="array" ref="I2480">IFERROR(IF(ISNUMBER(H2480),(H2480-INDEX('Price Data'!K:K,MATCH(TEXT(A2480,"YYYY-MM-DD"),'Price Data'!J:J,0)+1))/INDEX('Price Data'!K:K,MATCH(TEXT(A2480,"YYYY-MM-DD"),'Price Data'!J:J,0)+1),""),"")</f>
        <v>4.4247787610620492E-3</v>
      </c>
      <c r="J2480" s="34">
        <f>IFERROR(INDEX('Price Data'!N:N,MATCH(TEXT(A2480,"YYYY-MM-DD"),'Price Data'!M:M,0)),"")</f>
        <v>1.9</v>
      </c>
      <c r="K2480" s="10" cm="1">
        <f t="array" ref="K2480">IFERROR(IF(ISNUMBER(J2480),(J2480-INDEX('Price Data'!N:N,MATCH(TEXT(A2480,"YYYY-MM-DD"),'Price Data'!M:M,0)+1))/INDEX('Price Data'!N:N,MATCH(TEXT(A2480,"YYYY-MM-DD"),'Price Data'!M:M,0)+1),""),"")</f>
        <v>0</v>
      </c>
      <c r="L2480" s="34">
        <f>IFERROR(INDEX('Price Data'!Q:Q,MATCH(TEXT(A2480,"YYYY-MM-DD"),'Price Data'!P:P,0)),"")</f>
        <v>2.36</v>
      </c>
      <c r="M2480" s="10" cm="1">
        <f t="array" ref="M2480">IFERROR(IF(ISNUMBER(L2480),(L2480-INDEX('Price Data'!Q:Q,MATCH(TEXT(A2480,"YYYY-MM-DD"),'Price Data'!P:P,0)+1))/INDEX('Price Data'!Q:Q,MATCH(TEXT(A2480,"YYYY-MM-DD"),'Price Data'!P:P,0)+1),""),"")</f>
        <v>0</v>
      </c>
      <c r="N2480" s="34">
        <f>IFERROR(INDEX('Price Data'!T:T,MATCH(TEXT(A2480,"YYYY-MM-DD"),'Price Data'!S:S,0)),"")</f>
        <v>2.87</v>
      </c>
      <c r="O2480" s="10" cm="1">
        <f t="array" ref="O2480">IFERROR(IF(ISNUMBER(N2480),(N2480-INDEX('Price Data'!T:T,MATCH(TEXT(A2480,"YYYY-MM-DD"),'Price Data'!S:S,0)+1))/INDEX('Price Data'!T:T,MATCH(TEXT(A2480,"YYYY-MM-DD"),'Price Data'!S:S,0)+1),""),"")</f>
        <v>0</v>
      </c>
    </row>
    <row r="2481" spans="1:15" x14ac:dyDescent="0.3">
      <c r="A2481" s="8">
        <v>44300</v>
      </c>
      <c r="B2481" s="34">
        <f>IFERROR(INDEX('Price Data'!B:B,MATCH(TEXT(A2481,"YYYY-MM-DD"),'Price Data'!A:A,0)),"")</f>
        <v>24575</v>
      </c>
      <c r="C2481" s="10" cm="1">
        <f t="array" ref="C2481">IFERROR(IF(ISNUMBER(B2481),(B2481-INDEX('Price Data'!B:B,MATCH(TEXT(A2481,"YYYY-MM-DD"),'Price Data'!A:A,0)+1))/INDEX('Price Data'!B:B,MATCH(TEXT(A2481,"YYYY-MM-DD"),'Price Data'!A:A,0)+1),""),"")</f>
        <v>-1.0162601626016261E-3</v>
      </c>
      <c r="D2481" s="34">
        <f>IFERROR(INDEX('Price Data'!E:E,MATCH(TEXT(A2481,"YYYY-MM-DD"),'Price Data'!D:D,0)),"")</f>
        <v>8.5299999999999994</v>
      </c>
      <c r="E2481" s="10" cm="1">
        <f t="array" ref="E2481">IFERROR(IF(ISNUMBER(D2481),(D2481-INDEX('Price Data'!E:E,MATCH(TEXT(A2481,"YYYY-MM-DD"),'Price Data'!D:D,0)+1))/INDEX('Price Data'!E:E,MATCH(TEXT(A2481,"YYYY-MM-DD"),'Price Data'!D:D,0)+1),""),"")</f>
        <v>-1.044083526682133E-2</v>
      </c>
      <c r="F2481" s="34">
        <f>IFERROR(INDEX('Price Data'!H:H,MATCH(TEXT(A2481,"YYYY-MM-DD"),'Price Data'!G:G,0)),"")</f>
        <v>120</v>
      </c>
      <c r="G2481" s="10" cm="1">
        <f t="array" ref="G2481">IFERROR(IF(ISNUMBER(F2481),(F2481-INDEX('Price Data'!H:H,MATCH(TEXT(A2481,"YYYY-MM-DD"),'Price Data'!G:G,0)+1))/INDEX('Price Data'!H:H,MATCH(TEXT(A2481,"YYYY-MM-DD"),'Price Data'!G:G,0)+1),""),"")</f>
        <v>2.8277661395312667E-2</v>
      </c>
      <c r="H2481" s="34">
        <f>IFERROR(INDEX('Price Data'!K:K,MATCH(TEXT(A2481,"YYYY-MM-DD"),'Price Data'!J:J,0)),"")</f>
        <v>2.2799999999999998</v>
      </c>
      <c r="I2481" s="10" cm="1">
        <f t="array" ref="I2481">IFERROR(IF(ISNUMBER(H2481),(H2481-INDEX('Price Data'!K:K,MATCH(TEXT(A2481,"YYYY-MM-DD"),'Price Data'!J:J,0)+1))/INDEX('Price Data'!K:K,MATCH(TEXT(A2481,"YYYY-MM-DD"),'Price Data'!J:J,0)+1),""),"")</f>
        <v>4.4052863436122407E-3</v>
      </c>
      <c r="J2481" s="34">
        <f>IFERROR(INDEX('Price Data'!N:N,MATCH(TEXT(A2481,"YYYY-MM-DD"),'Price Data'!M:M,0)),"")</f>
        <v>1.88</v>
      </c>
      <c r="K2481" s="10" cm="1">
        <f t="array" ref="K2481">IFERROR(IF(ISNUMBER(J2481),(J2481-INDEX('Price Data'!N:N,MATCH(TEXT(A2481,"YYYY-MM-DD"),'Price Data'!M:M,0)+1))/INDEX('Price Data'!N:N,MATCH(TEXT(A2481,"YYYY-MM-DD"),'Price Data'!M:M,0)+1),""),"")</f>
        <v>-1.0526315789473694E-2</v>
      </c>
      <c r="L2481" s="34">
        <f>IFERROR(INDEX('Price Data'!Q:Q,MATCH(TEXT(A2481,"YYYY-MM-DD"),'Price Data'!P:P,0)),"")</f>
        <v>2.33</v>
      </c>
      <c r="M2481" s="10" cm="1">
        <f t="array" ref="M2481">IFERROR(IF(ISNUMBER(L2481),(L2481-INDEX('Price Data'!Q:Q,MATCH(TEXT(A2481,"YYYY-MM-DD"),'Price Data'!P:P,0)+1))/INDEX('Price Data'!Q:Q,MATCH(TEXT(A2481,"YYYY-MM-DD"),'Price Data'!P:P,0)+1),""),"")</f>
        <v>-1.2711864406779579E-2</v>
      </c>
      <c r="N2481" s="34">
        <f>IFERROR(INDEX('Price Data'!T:T,MATCH(TEXT(A2481,"YYYY-MM-DD"),'Price Data'!S:S,0)),"")</f>
        <v>2.96</v>
      </c>
      <c r="O2481" s="10" cm="1">
        <f t="array" ref="O2481">IFERROR(IF(ISNUMBER(N2481),(N2481-INDEX('Price Data'!T:T,MATCH(TEXT(A2481,"YYYY-MM-DD"),'Price Data'!S:S,0)+1))/INDEX('Price Data'!T:T,MATCH(TEXT(A2481,"YYYY-MM-DD"),'Price Data'!S:S,0)+1),""),"")</f>
        <v>3.1358885017421553E-2</v>
      </c>
    </row>
    <row r="2482" spans="1:15" x14ac:dyDescent="0.3">
      <c r="A2482" s="8">
        <v>44301</v>
      </c>
      <c r="B2482" s="34">
        <f>IFERROR(INDEX('Price Data'!B:B,MATCH(TEXT(A2482,"YYYY-MM-DD"),'Price Data'!A:A,0)),"")</f>
        <v>24529</v>
      </c>
      <c r="C2482" s="10" cm="1">
        <f t="array" ref="C2482">IFERROR(IF(ISNUMBER(B2482),(B2482-INDEX('Price Data'!B:B,MATCH(TEXT(A2482,"YYYY-MM-DD"),'Price Data'!A:A,0)+1))/INDEX('Price Data'!B:B,MATCH(TEXT(A2482,"YYYY-MM-DD"),'Price Data'!A:A,0)+1),""),"")</f>
        <v>-1.8718209562563581E-3</v>
      </c>
      <c r="D2482" s="34">
        <f>IFERROR(INDEX('Price Data'!E:E,MATCH(TEXT(A2482,"YYYY-MM-DD"),'Price Data'!D:D,0)),"")</f>
        <v>8.43</v>
      </c>
      <c r="E2482" s="10" cm="1">
        <f t="array" ref="E2482">IFERROR(IF(ISNUMBER(D2482),(D2482-INDEX('Price Data'!E:E,MATCH(TEXT(A2482,"YYYY-MM-DD"),'Price Data'!D:D,0)+1))/INDEX('Price Data'!E:E,MATCH(TEXT(A2482,"YYYY-MM-DD"),'Price Data'!D:D,0)+1),""),"")</f>
        <v>-1.1723329425556817E-2</v>
      </c>
      <c r="F2482" s="34">
        <f>IFERROR(INDEX('Price Data'!H:H,MATCH(TEXT(A2482,"YYYY-MM-DD"),'Price Data'!G:G,0)),"")</f>
        <v>119</v>
      </c>
      <c r="G2482" s="10" cm="1">
        <f t="array" ref="G2482">IFERROR(IF(ISNUMBER(F2482),(F2482-INDEX('Price Data'!H:H,MATCH(TEXT(A2482,"YYYY-MM-DD"),'Price Data'!G:G,0)+1))/INDEX('Price Data'!H:H,MATCH(TEXT(A2482,"YYYY-MM-DD"),'Price Data'!G:G,0)+1),""),"")</f>
        <v>-8.3333333333333332E-3</v>
      </c>
      <c r="H2482" s="34">
        <f>IFERROR(INDEX('Price Data'!K:K,MATCH(TEXT(A2482,"YYYY-MM-DD"),'Price Data'!J:J,0)),"")</f>
        <v>2.2799999999999998</v>
      </c>
      <c r="I2482" s="10" cm="1">
        <f t="array" ref="I2482">IFERROR(IF(ISNUMBER(H2482),(H2482-INDEX('Price Data'!K:K,MATCH(TEXT(A2482,"YYYY-MM-DD"),'Price Data'!J:J,0)+1))/INDEX('Price Data'!K:K,MATCH(TEXT(A2482,"YYYY-MM-DD"),'Price Data'!J:J,0)+1),""),"")</f>
        <v>0</v>
      </c>
      <c r="J2482" s="34">
        <f>IFERROR(INDEX('Price Data'!N:N,MATCH(TEXT(A2482,"YYYY-MM-DD"),'Price Data'!M:M,0)),"")</f>
        <v>1.89</v>
      </c>
      <c r="K2482" s="10" cm="1">
        <f t="array" ref="K2482">IFERROR(IF(ISNUMBER(J2482),(J2482-INDEX('Price Data'!N:N,MATCH(TEXT(A2482,"YYYY-MM-DD"),'Price Data'!M:M,0)+1))/INDEX('Price Data'!N:N,MATCH(TEXT(A2482,"YYYY-MM-DD"),'Price Data'!M:M,0)+1),""),"")</f>
        <v>5.3191489361702178E-3</v>
      </c>
      <c r="L2482" s="34">
        <f>IFERROR(INDEX('Price Data'!Q:Q,MATCH(TEXT(A2482,"YYYY-MM-DD"),'Price Data'!P:P,0)),"")</f>
        <v>2.33</v>
      </c>
      <c r="M2482" s="10" cm="1">
        <f t="array" ref="M2482">IFERROR(IF(ISNUMBER(L2482),(L2482-INDEX('Price Data'!Q:Q,MATCH(TEXT(A2482,"YYYY-MM-DD"),'Price Data'!P:P,0)+1))/INDEX('Price Data'!Q:Q,MATCH(TEXT(A2482,"YYYY-MM-DD"),'Price Data'!P:P,0)+1),""),"")</f>
        <v>0</v>
      </c>
      <c r="N2482" s="34">
        <f>IFERROR(INDEX('Price Data'!T:T,MATCH(TEXT(A2482,"YYYY-MM-DD"),'Price Data'!S:S,0)),"")</f>
        <v>2.98</v>
      </c>
      <c r="O2482" s="10" cm="1">
        <f t="array" ref="O2482">IFERROR(IF(ISNUMBER(N2482),(N2482-INDEX('Price Data'!T:T,MATCH(TEXT(A2482,"YYYY-MM-DD"),'Price Data'!S:S,0)+1))/INDEX('Price Data'!T:T,MATCH(TEXT(A2482,"YYYY-MM-DD"),'Price Data'!S:S,0)+1),""),"")</f>
        <v>6.7567567567567632E-3</v>
      </c>
    </row>
    <row r="2483" spans="1:15" x14ac:dyDescent="0.3">
      <c r="A2483" s="8">
        <v>44302</v>
      </c>
      <c r="B2483" s="34">
        <f>IFERROR(INDEX('Price Data'!B:B,MATCH(TEXT(A2483,"YYYY-MM-DD"),'Price Data'!A:A,0)),"")</f>
        <v>24744</v>
      </c>
      <c r="C2483" s="10" cm="1">
        <f t="array" ref="C2483">IFERROR(IF(ISNUMBER(B2483),(B2483-INDEX('Price Data'!B:B,MATCH(TEXT(A2483,"YYYY-MM-DD"),'Price Data'!A:A,0)+1))/INDEX('Price Data'!B:B,MATCH(TEXT(A2483,"YYYY-MM-DD"),'Price Data'!A:A,0)+1),""),"")</f>
        <v>8.7651351461535323E-3</v>
      </c>
      <c r="D2483" s="34">
        <f>IFERROR(INDEX('Price Data'!E:E,MATCH(TEXT(A2483,"YYYY-MM-DD"),'Price Data'!D:D,0)),"")</f>
        <v>8.52</v>
      </c>
      <c r="E2483" s="10" cm="1">
        <f t="array" ref="E2483">IFERROR(IF(ISNUMBER(D2483),(D2483-INDEX('Price Data'!E:E,MATCH(TEXT(A2483,"YYYY-MM-DD"),'Price Data'!D:D,0)+1))/INDEX('Price Data'!E:E,MATCH(TEXT(A2483,"YYYY-MM-DD"),'Price Data'!D:D,0)+1),""),"")</f>
        <v>1.0676156583629876E-2</v>
      </c>
      <c r="F2483" s="34">
        <f>IFERROR(INDEX('Price Data'!H:H,MATCH(TEXT(A2483,"YYYY-MM-DD"),'Price Data'!G:G,0)),"")</f>
        <v>117.300003</v>
      </c>
      <c r="G2483" s="10" cm="1">
        <f t="array" ref="G2483">IFERROR(IF(ISNUMBER(F2483),(F2483-INDEX('Price Data'!H:H,MATCH(TEXT(A2483,"YYYY-MM-DD"),'Price Data'!G:G,0)+1))/INDEX('Price Data'!H:H,MATCH(TEXT(A2483,"YYYY-MM-DD"),'Price Data'!G:G,0)+1),""),"")</f>
        <v>-1.428568907563022E-2</v>
      </c>
      <c r="H2483" s="34">
        <f>IFERROR(INDEX('Price Data'!K:K,MATCH(TEXT(A2483,"YYYY-MM-DD"),'Price Data'!J:J,0)),"")</f>
        <v>2.2999999999999998</v>
      </c>
      <c r="I2483" s="10" cm="1">
        <f t="array" ref="I2483">IFERROR(IF(ISNUMBER(H2483),(H2483-INDEX('Price Data'!K:K,MATCH(TEXT(A2483,"YYYY-MM-DD"),'Price Data'!J:J,0)+1))/INDEX('Price Data'!K:K,MATCH(TEXT(A2483,"YYYY-MM-DD"),'Price Data'!J:J,0)+1),""),"")</f>
        <v>8.7719298245614117E-3</v>
      </c>
      <c r="J2483" s="34">
        <f>IFERROR(INDEX('Price Data'!N:N,MATCH(TEXT(A2483,"YYYY-MM-DD"),'Price Data'!M:M,0)),"")</f>
        <v>1.89</v>
      </c>
      <c r="K2483" s="10" cm="1">
        <f t="array" ref="K2483">IFERROR(IF(ISNUMBER(J2483),(J2483-INDEX('Price Data'!N:N,MATCH(TEXT(A2483,"YYYY-MM-DD"),'Price Data'!M:M,0)+1))/INDEX('Price Data'!N:N,MATCH(TEXT(A2483,"YYYY-MM-DD"),'Price Data'!M:M,0)+1),""),"")</f>
        <v>0</v>
      </c>
      <c r="L2483" s="34">
        <f>IFERROR(INDEX('Price Data'!Q:Q,MATCH(TEXT(A2483,"YYYY-MM-DD"),'Price Data'!P:P,0)),"")</f>
        <v>2.38</v>
      </c>
      <c r="M2483" s="10" cm="1">
        <f t="array" ref="M2483">IFERROR(IF(ISNUMBER(L2483),(L2483-INDEX('Price Data'!Q:Q,MATCH(TEXT(A2483,"YYYY-MM-DD"),'Price Data'!P:P,0)+1))/INDEX('Price Data'!Q:Q,MATCH(TEXT(A2483,"YYYY-MM-DD"),'Price Data'!P:P,0)+1),""),"")</f>
        <v>2.1459227467811082E-2</v>
      </c>
      <c r="N2483" s="34">
        <f>IFERROR(INDEX('Price Data'!T:T,MATCH(TEXT(A2483,"YYYY-MM-DD"),'Price Data'!S:S,0)),"")</f>
        <v>3.01</v>
      </c>
      <c r="O2483" s="10" cm="1">
        <f t="array" ref="O2483">IFERROR(IF(ISNUMBER(N2483),(N2483-INDEX('Price Data'!T:T,MATCH(TEXT(A2483,"YYYY-MM-DD"),'Price Data'!S:S,0)+1))/INDEX('Price Data'!T:T,MATCH(TEXT(A2483,"YYYY-MM-DD"),'Price Data'!S:S,0)+1),""),"")</f>
        <v>1.0067114093959667E-2</v>
      </c>
    </row>
    <row r="2484" spans="1:15" x14ac:dyDescent="0.3">
      <c r="A2484" s="8">
        <v>44303</v>
      </c>
      <c r="B2484" s="34" t="str">
        <f>IFERROR(INDEX('Price Data'!B:B,MATCH(TEXT(A2484,"YYYY-MM-DD"),'Price Data'!A:A,0)),"")</f>
        <v/>
      </c>
      <c r="C2484" s="10" t="str" cm="1">
        <f t="array" ref="C2484">IFERROR(IF(ISNUMBER(B2484),(B2484-INDEX('Price Data'!B:B,MATCH(TEXT(A2484,"YYYY-MM-DD"),'Price Data'!A:A,0)+1))/INDEX('Price Data'!B:B,MATCH(TEXT(A2484,"YYYY-MM-DD"),'Price Data'!A:A,0)+1),""),"")</f>
        <v/>
      </c>
      <c r="D2484" s="34" t="str">
        <f>IFERROR(INDEX('Price Data'!E:E,MATCH(TEXT(A2484,"YYYY-MM-DD"),'Price Data'!D:D,0)),"")</f>
        <v/>
      </c>
      <c r="E2484" s="10" t="str" cm="1">
        <f t="array" ref="E2484">IFERROR(IF(ISNUMBER(D2484),(D2484-INDEX('Price Data'!E:E,MATCH(TEXT(A2484,"YYYY-MM-DD"),'Price Data'!D:D,0)+1))/INDEX('Price Data'!E:E,MATCH(TEXT(A2484,"YYYY-MM-DD"),'Price Data'!D:D,0)+1),""),"")</f>
        <v/>
      </c>
      <c r="F2484" s="34" t="str">
        <f>IFERROR(INDEX('Price Data'!H:H,MATCH(TEXT(A2484,"YYYY-MM-DD"),'Price Data'!G:G,0)),"")</f>
        <v/>
      </c>
      <c r="G2484" s="10" t="str" cm="1">
        <f t="array" ref="G2484">IFERROR(IF(ISNUMBER(F2484),(F2484-INDEX('Price Data'!H:H,MATCH(TEXT(A2484,"YYYY-MM-DD"),'Price Data'!G:G,0)+1))/INDEX('Price Data'!H:H,MATCH(TEXT(A2484,"YYYY-MM-DD"),'Price Data'!G:G,0)+1),""),"")</f>
        <v/>
      </c>
      <c r="H2484" s="34" t="str">
        <f>IFERROR(INDEX('Price Data'!K:K,MATCH(TEXT(A2484,"YYYY-MM-DD"),'Price Data'!J:J,0)),"")</f>
        <v/>
      </c>
      <c r="I2484" s="10" t="str" cm="1">
        <f t="array" ref="I2484">IFERROR(IF(ISNUMBER(H2484),(H2484-INDEX('Price Data'!K:K,MATCH(TEXT(A2484,"YYYY-MM-DD"),'Price Data'!J:J,0)+1))/INDEX('Price Data'!K:K,MATCH(TEXT(A2484,"YYYY-MM-DD"),'Price Data'!J:J,0)+1),""),"")</f>
        <v/>
      </c>
      <c r="J2484" s="34" t="str">
        <f>IFERROR(INDEX('Price Data'!N:N,MATCH(TEXT(A2484,"YYYY-MM-DD"),'Price Data'!M:M,0)),"")</f>
        <v/>
      </c>
      <c r="K2484" s="10" t="str" cm="1">
        <f t="array" ref="K2484">IFERROR(IF(ISNUMBER(J2484),(J2484-INDEX('Price Data'!N:N,MATCH(TEXT(A2484,"YYYY-MM-DD"),'Price Data'!M:M,0)+1))/INDEX('Price Data'!N:N,MATCH(TEXT(A2484,"YYYY-MM-DD"),'Price Data'!M:M,0)+1),""),"")</f>
        <v/>
      </c>
      <c r="L2484" s="34" t="str">
        <f>IFERROR(INDEX('Price Data'!Q:Q,MATCH(TEXT(A2484,"YYYY-MM-DD"),'Price Data'!P:P,0)),"")</f>
        <v/>
      </c>
      <c r="M2484" s="10" t="str" cm="1">
        <f t="array" ref="M2484">IFERROR(IF(ISNUMBER(L2484),(L2484-INDEX('Price Data'!Q:Q,MATCH(TEXT(A2484,"YYYY-MM-DD"),'Price Data'!P:P,0)+1))/INDEX('Price Data'!Q:Q,MATCH(TEXT(A2484,"YYYY-MM-DD"),'Price Data'!P:P,0)+1),""),"")</f>
        <v/>
      </c>
      <c r="N2484" s="34" t="str">
        <f>IFERROR(INDEX('Price Data'!T:T,MATCH(TEXT(A2484,"YYYY-MM-DD"),'Price Data'!S:S,0)),"")</f>
        <v/>
      </c>
      <c r="O2484" s="10" t="str" cm="1">
        <f t="array" ref="O2484">IFERROR(IF(ISNUMBER(N2484),(N2484-INDEX('Price Data'!T:T,MATCH(TEXT(A2484,"YYYY-MM-DD"),'Price Data'!S:S,0)+1))/INDEX('Price Data'!T:T,MATCH(TEXT(A2484,"YYYY-MM-DD"),'Price Data'!S:S,0)+1),""),"")</f>
        <v/>
      </c>
    </row>
    <row r="2485" spans="1:15" x14ac:dyDescent="0.3">
      <c r="A2485" s="8">
        <v>44304</v>
      </c>
      <c r="B2485" s="34" t="str">
        <f>IFERROR(INDEX('Price Data'!B:B,MATCH(TEXT(A2485,"YYYY-MM-DD"),'Price Data'!A:A,0)),"")</f>
        <v/>
      </c>
      <c r="C2485" s="10" t="str" cm="1">
        <f t="array" ref="C2485">IFERROR(IF(ISNUMBER(B2485),(B2485-INDEX('Price Data'!B:B,MATCH(TEXT(A2485,"YYYY-MM-DD"),'Price Data'!A:A,0)+1))/INDEX('Price Data'!B:B,MATCH(TEXT(A2485,"YYYY-MM-DD"),'Price Data'!A:A,0)+1),""),"")</f>
        <v/>
      </c>
      <c r="D2485" s="34" t="str">
        <f>IFERROR(INDEX('Price Data'!E:E,MATCH(TEXT(A2485,"YYYY-MM-DD"),'Price Data'!D:D,0)),"")</f>
        <v/>
      </c>
      <c r="E2485" s="10" t="str" cm="1">
        <f t="array" ref="E2485">IFERROR(IF(ISNUMBER(D2485),(D2485-INDEX('Price Data'!E:E,MATCH(TEXT(A2485,"YYYY-MM-DD"),'Price Data'!D:D,0)+1))/INDEX('Price Data'!E:E,MATCH(TEXT(A2485,"YYYY-MM-DD"),'Price Data'!D:D,0)+1),""),"")</f>
        <v/>
      </c>
      <c r="F2485" s="34" t="str">
        <f>IFERROR(INDEX('Price Data'!H:H,MATCH(TEXT(A2485,"YYYY-MM-DD"),'Price Data'!G:G,0)),"")</f>
        <v/>
      </c>
      <c r="G2485" s="10" t="str" cm="1">
        <f t="array" ref="G2485">IFERROR(IF(ISNUMBER(F2485),(F2485-INDEX('Price Data'!H:H,MATCH(TEXT(A2485,"YYYY-MM-DD"),'Price Data'!G:G,0)+1))/INDEX('Price Data'!H:H,MATCH(TEXT(A2485,"YYYY-MM-DD"),'Price Data'!G:G,0)+1),""),"")</f>
        <v/>
      </c>
      <c r="H2485" s="34" t="str">
        <f>IFERROR(INDEX('Price Data'!K:K,MATCH(TEXT(A2485,"YYYY-MM-DD"),'Price Data'!J:J,0)),"")</f>
        <v/>
      </c>
      <c r="I2485" s="10" t="str" cm="1">
        <f t="array" ref="I2485">IFERROR(IF(ISNUMBER(H2485),(H2485-INDEX('Price Data'!K:K,MATCH(TEXT(A2485,"YYYY-MM-DD"),'Price Data'!J:J,0)+1))/INDEX('Price Data'!K:K,MATCH(TEXT(A2485,"YYYY-MM-DD"),'Price Data'!J:J,0)+1),""),"")</f>
        <v/>
      </c>
      <c r="J2485" s="34" t="str">
        <f>IFERROR(INDEX('Price Data'!N:N,MATCH(TEXT(A2485,"YYYY-MM-DD"),'Price Data'!M:M,0)),"")</f>
        <v/>
      </c>
      <c r="K2485" s="10" t="str" cm="1">
        <f t="array" ref="K2485">IFERROR(IF(ISNUMBER(J2485),(J2485-INDEX('Price Data'!N:N,MATCH(TEXT(A2485,"YYYY-MM-DD"),'Price Data'!M:M,0)+1))/INDEX('Price Data'!N:N,MATCH(TEXT(A2485,"YYYY-MM-DD"),'Price Data'!M:M,0)+1),""),"")</f>
        <v/>
      </c>
      <c r="L2485" s="34" t="str">
        <f>IFERROR(INDEX('Price Data'!Q:Q,MATCH(TEXT(A2485,"YYYY-MM-DD"),'Price Data'!P:P,0)),"")</f>
        <v/>
      </c>
      <c r="M2485" s="10" t="str" cm="1">
        <f t="array" ref="M2485">IFERROR(IF(ISNUMBER(L2485),(L2485-INDEX('Price Data'!Q:Q,MATCH(TEXT(A2485,"YYYY-MM-DD"),'Price Data'!P:P,0)+1))/INDEX('Price Data'!Q:Q,MATCH(TEXT(A2485,"YYYY-MM-DD"),'Price Data'!P:P,0)+1),""),"")</f>
        <v/>
      </c>
      <c r="N2485" s="34" t="str">
        <f>IFERROR(INDEX('Price Data'!T:T,MATCH(TEXT(A2485,"YYYY-MM-DD"),'Price Data'!S:S,0)),"")</f>
        <v/>
      </c>
      <c r="O2485" s="10" t="str" cm="1">
        <f t="array" ref="O2485">IFERROR(IF(ISNUMBER(N2485),(N2485-INDEX('Price Data'!T:T,MATCH(TEXT(A2485,"YYYY-MM-DD"),'Price Data'!S:S,0)+1))/INDEX('Price Data'!T:T,MATCH(TEXT(A2485,"YYYY-MM-DD"),'Price Data'!S:S,0)+1),""),"")</f>
        <v/>
      </c>
    </row>
    <row r="2486" spans="1:15" x14ac:dyDescent="0.3">
      <c r="A2486" s="8">
        <v>44305</v>
      </c>
      <c r="B2486" s="34">
        <f>IFERROR(INDEX('Price Data'!B:B,MATCH(TEXT(A2486,"YYYY-MM-DD"),'Price Data'!A:A,0)),"")</f>
        <v>24691</v>
      </c>
      <c r="C2486" s="10" cm="1">
        <f t="array" ref="C2486">IFERROR(IF(ISNUMBER(B2486),(B2486-INDEX('Price Data'!B:B,MATCH(TEXT(A2486,"YYYY-MM-DD"),'Price Data'!A:A,0)+1))/INDEX('Price Data'!B:B,MATCH(TEXT(A2486,"YYYY-MM-DD"),'Price Data'!A:A,0)+1),""),"")</f>
        <v>-2.1419333979954738E-3</v>
      </c>
      <c r="D2486" s="34">
        <f>IFERROR(INDEX('Price Data'!E:E,MATCH(TEXT(A2486,"YYYY-MM-DD"),'Price Data'!D:D,0)),"")</f>
        <v>8.6300000000000008</v>
      </c>
      <c r="E2486" s="10" cm="1">
        <f t="array" ref="E2486">IFERROR(IF(ISNUMBER(D2486),(D2486-INDEX('Price Data'!E:E,MATCH(TEXT(A2486,"YYYY-MM-DD"),'Price Data'!D:D,0)+1))/INDEX('Price Data'!E:E,MATCH(TEXT(A2486,"YYYY-MM-DD"),'Price Data'!D:D,0)+1),""),"")</f>
        <v>1.2910798122065871E-2</v>
      </c>
      <c r="F2486" s="34">
        <f>IFERROR(INDEX('Price Data'!H:H,MATCH(TEXT(A2486,"YYYY-MM-DD"),'Price Data'!G:G,0)),"")</f>
        <v>117.849998</v>
      </c>
      <c r="G2486" s="10" cm="1">
        <f t="array" ref="G2486">IFERROR(IF(ISNUMBER(F2486),(F2486-INDEX('Price Data'!H:H,MATCH(TEXT(A2486,"YYYY-MM-DD"),'Price Data'!G:G,0)+1))/INDEX('Price Data'!H:H,MATCH(TEXT(A2486,"YYYY-MM-DD"),'Price Data'!G:G,0)+1),""),"")</f>
        <v>4.6887893088970812E-3</v>
      </c>
      <c r="H2486" s="34">
        <f>IFERROR(INDEX('Price Data'!K:K,MATCH(TEXT(A2486,"YYYY-MM-DD"),'Price Data'!J:J,0)),"")</f>
        <v>2.31</v>
      </c>
      <c r="I2486" s="10" cm="1">
        <f t="array" ref="I2486">IFERROR(IF(ISNUMBER(H2486),(H2486-INDEX('Price Data'!K:K,MATCH(TEXT(A2486,"YYYY-MM-DD"),'Price Data'!J:J,0)+1))/INDEX('Price Data'!K:K,MATCH(TEXT(A2486,"YYYY-MM-DD"),'Price Data'!J:J,0)+1),""),"")</f>
        <v>4.3478260869566224E-3</v>
      </c>
      <c r="J2486" s="34">
        <f>IFERROR(INDEX('Price Data'!N:N,MATCH(TEXT(A2486,"YYYY-MM-DD"),'Price Data'!M:M,0)),"")</f>
        <v>1.95</v>
      </c>
      <c r="K2486" s="10" cm="1">
        <f t="array" ref="K2486">IFERROR(IF(ISNUMBER(J2486),(J2486-INDEX('Price Data'!N:N,MATCH(TEXT(A2486,"YYYY-MM-DD"),'Price Data'!M:M,0)+1))/INDEX('Price Data'!N:N,MATCH(TEXT(A2486,"YYYY-MM-DD"),'Price Data'!M:M,0)+1),""),"")</f>
        <v>3.1746031746031779E-2</v>
      </c>
      <c r="L2486" s="34">
        <f>IFERROR(INDEX('Price Data'!Q:Q,MATCH(TEXT(A2486,"YYYY-MM-DD"),'Price Data'!P:P,0)),"")</f>
        <v>2.39</v>
      </c>
      <c r="M2486" s="10" cm="1">
        <f t="array" ref="M2486">IFERROR(IF(ISNUMBER(L2486),(L2486-INDEX('Price Data'!Q:Q,MATCH(TEXT(A2486,"YYYY-MM-DD"),'Price Data'!P:P,0)+1))/INDEX('Price Data'!Q:Q,MATCH(TEXT(A2486,"YYYY-MM-DD"),'Price Data'!P:P,0)+1),""),"")</f>
        <v>4.2016806722690045E-3</v>
      </c>
      <c r="N2486" s="34">
        <f>IFERROR(INDEX('Price Data'!T:T,MATCH(TEXT(A2486,"YYYY-MM-DD"),'Price Data'!S:S,0)),"")</f>
        <v>3.05</v>
      </c>
      <c r="O2486" s="10" cm="1">
        <f t="array" ref="O2486">IFERROR(IF(ISNUMBER(N2486),(N2486-INDEX('Price Data'!T:T,MATCH(TEXT(A2486,"YYYY-MM-DD"),'Price Data'!S:S,0)+1))/INDEX('Price Data'!T:T,MATCH(TEXT(A2486,"YYYY-MM-DD"),'Price Data'!S:S,0)+1),""),"")</f>
        <v>1.3289036544850511E-2</v>
      </c>
    </row>
    <row r="2487" spans="1:15" x14ac:dyDescent="0.3">
      <c r="A2487" s="8">
        <v>44306</v>
      </c>
      <c r="B2487" s="34">
        <f>IFERROR(INDEX('Price Data'!B:B,MATCH(TEXT(A2487,"YYYY-MM-DD"),'Price Data'!A:A,0)),"")</f>
        <v>24089</v>
      </c>
      <c r="C2487" s="10" cm="1">
        <f t="array" ref="C2487">IFERROR(IF(ISNUMBER(B2487),(B2487-INDEX('Price Data'!B:B,MATCH(TEXT(A2487,"YYYY-MM-DD"),'Price Data'!A:A,0)+1))/INDEX('Price Data'!B:B,MATCH(TEXT(A2487,"YYYY-MM-DD"),'Price Data'!A:A,0)+1),""),"")</f>
        <v>-2.4381353529626181E-2</v>
      </c>
      <c r="D2487" s="34">
        <f>IFERROR(INDEX('Price Data'!E:E,MATCH(TEXT(A2487,"YYYY-MM-DD"),'Price Data'!D:D,0)),"")</f>
        <v>8.18</v>
      </c>
      <c r="E2487" s="10" cm="1">
        <f t="array" ref="E2487">IFERROR(IF(ISNUMBER(D2487),(D2487-INDEX('Price Data'!E:E,MATCH(TEXT(A2487,"YYYY-MM-DD"),'Price Data'!D:D,0)+1))/INDEX('Price Data'!E:E,MATCH(TEXT(A2487,"YYYY-MM-DD"),'Price Data'!D:D,0)+1),""),"")</f>
        <v>-5.2143684820394096E-2</v>
      </c>
      <c r="F2487" s="34">
        <f>IFERROR(INDEX('Price Data'!H:H,MATCH(TEXT(A2487,"YYYY-MM-DD"),'Price Data'!G:G,0)),"")</f>
        <v>115</v>
      </c>
      <c r="G2487" s="10" cm="1">
        <f t="array" ref="G2487">IFERROR(IF(ISNUMBER(F2487),(F2487-INDEX('Price Data'!H:H,MATCH(TEXT(A2487,"YYYY-MM-DD"),'Price Data'!G:G,0)+1))/INDEX('Price Data'!H:H,MATCH(TEXT(A2487,"YYYY-MM-DD"),'Price Data'!G:G,0)+1),""),"")</f>
        <v>-2.4183267275066051E-2</v>
      </c>
      <c r="H2487" s="34">
        <f>IFERROR(INDEX('Price Data'!K:K,MATCH(TEXT(A2487,"YYYY-MM-DD"),'Price Data'!J:J,0)),"")</f>
        <v>2.25</v>
      </c>
      <c r="I2487" s="10" cm="1">
        <f t="array" ref="I2487">IFERROR(IF(ISNUMBER(H2487),(H2487-INDEX('Price Data'!K:K,MATCH(TEXT(A2487,"YYYY-MM-DD"),'Price Data'!J:J,0)+1))/INDEX('Price Data'!K:K,MATCH(TEXT(A2487,"YYYY-MM-DD"),'Price Data'!J:J,0)+1),""),"")</f>
        <v>-2.5974025974025997E-2</v>
      </c>
      <c r="J2487" s="34">
        <f>IFERROR(INDEX('Price Data'!N:N,MATCH(TEXT(A2487,"YYYY-MM-DD"),'Price Data'!M:M,0)),"")</f>
        <v>1.85</v>
      </c>
      <c r="K2487" s="10" cm="1">
        <f t="array" ref="K2487">IFERROR(IF(ISNUMBER(J2487),(J2487-INDEX('Price Data'!N:N,MATCH(TEXT(A2487,"YYYY-MM-DD"),'Price Data'!M:M,0)+1))/INDEX('Price Data'!N:N,MATCH(TEXT(A2487,"YYYY-MM-DD"),'Price Data'!M:M,0)+1),""),"")</f>
        <v>-5.1282051282051218E-2</v>
      </c>
      <c r="L2487" s="34">
        <f>IFERROR(INDEX('Price Data'!Q:Q,MATCH(TEXT(A2487,"YYYY-MM-DD"),'Price Data'!P:P,0)),"")</f>
        <v>2.25</v>
      </c>
      <c r="M2487" s="10" cm="1">
        <f t="array" ref="M2487">IFERROR(IF(ISNUMBER(L2487),(L2487-INDEX('Price Data'!Q:Q,MATCH(TEXT(A2487,"YYYY-MM-DD"),'Price Data'!P:P,0)+1))/INDEX('Price Data'!Q:Q,MATCH(TEXT(A2487,"YYYY-MM-DD"),'Price Data'!P:P,0)+1),""),"")</f>
        <v>-5.8577405857740635E-2</v>
      </c>
      <c r="N2487" s="34">
        <f>IFERROR(INDEX('Price Data'!T:T,MATCH(TEXT(A2487,"YYYY-MM-DD"),'Price Data'!S:S,0)),"")</f>
        <v>2.96</v>
      </c>
      <c r="O2487" s="10" cm="1">
        <f t="array" ref="O2487">IFERROR(IF(ISNUMBER(N2487),(N2487-INDEX('Price Data'!T:T,MATCH(TEXT(A2487,"YYYY-MM-DD"),'Price Data'!S:S,0)+1))/INDEX('Price Data'!T:T,MATCH(TEXT(A2487,"YYYY-MM-DD"),'Price Data'!S:S,0)+1),""),"")</f>
        <v>-2.9508196721311431E-2</v>
      </c>
    </row>
    <row r="2488" spans="1:15" x14ac:dyDescent="0.3">
      <c r="A2488" s="8">
        <v>44307</v>
      </c>
      <c r="B2488" s="34">
        <f>IFERROR(INDEX('Price Data'!B:B,MATCH(TEXT(A2488,"YYYY-MM-DD"),'Price Data'!A:A,0)),"")</f>
        <v>24161</v>
      </c>
      <c r="C2488" s="10" cm="1">
        <f t="array" ref="C2488">IFERROR(IF(ISNUMBER(B2488),(B2488-INDEX('Price Data'!B:B,MATCH(TEXT(A2488,"YYYY-MM-DD"),'Price Data'!A:A,0)+1))/INDEX('Price Data'!B:B,MATCH(TEXT(A2488,"YYYY-MM-DD"),'Price Data'!A:A,0)+1),""),"")</f>
        <v>2.9889161027855039E-3</v>
      </c>
      <c r="D2488" s="34">
        <f>IFERROR(INDEX('Price Data'!E:E,MATCH(TEXT(A2488,"YYYY-MM-DD"),'Price Data'!D:D,0)),"")</f>
        <v>8.1199999999999992</v>
      </c>
      <c r="E2488" s="10" cm="1">
        <f t="array" ref="E2488">IFERROR(IF(ISNUMBER(D2488),(D2488-INDEX('Price Data'!E:E,MATCH(TEXT(A2488,"YYYY-MM-DD"),'Price Data'!D:D,0)+1))/INDEX('Price Data'!E:E,MATCH(TEXT(A2488,"YYYY-MM-DD"),'Price Data'!D:D,0)+1),""),"")</f>
        <v>-7.3349633251834348E-3</v>
      </c>
      <c r="F2488" s="34">
        <f>IFERROR(INDEX('Price Data'!H:H,MATCH(TEXT(A2488,"YYYY-MM-DD"),'Price Data'!G:G,0)),"")</f>
        <v>114.900002</v>
      </c>
      <c r="G2488" s="10" cm="1">
        <f t="array" ref="G2488">IFERROR(IF(ISNUMBER(F2488),(F2488-INDEX('Price Data'!H:H,MATCH(TEXT(A2488,"YYYY-MM-DD"),'Price Data'!G:G,0)+1))/INDEX('Price Data'!H:H,MATCH(TEXT(A2488,"YYYY-MM-DD"),'Price Data'!G:G,0)+1),""),"")</f>
        <v>-8.6954782608695104E-4</v>
      </c>
      <c r="H2488" s="34">
        <f>IFERROR(INDEX('Price Data'!K:K,MATCH(TEXT(A2488,"YYYY-MM-DD"),'Price Data'!J:J,0)),"")</f>
        <v>2.2200000000000002</v>
      </c>
      <c r="I2488" s="10" cm="1">
        <f t="array" ref="I2488">IFERROR(IF(ISNUMBER(H2488),(H2488-INDEX('Price Data'!K:K,MATCH(TEXT(A2488,"YYYY-MM-DD"),'Price Data'!J:J,0)+1))/INDEX('Price Data'!K:K,MATCH(TEXT(A2488,"YYYY-MM-DD"),'Price Data'!J:J,0)+1),""),"")</f>
        <v>-1.3333333333333246E-2</v>
      </c>
      <c r="J2488" s="34">
        <f>IFERROR(INDEX('Price Data'!N:N,MATCH(TEXT(A2488,"YYYY-MM-DD"),'Price Data'!M:M,0)),"")</f>
        <v>1.81</v>
      </c>
      <c r="K2488" s="10" cm="1">
        <f t="array" ref="K2488">IFERROR(IF(ISNUMBER(J2488),(J2488-INDEX('Price Data'!N:N,MATCH(TEXT(A2488,"YYYY-MM-DD"),'Price Data'!M:M,0)+1))/INDEX('Price Data'!N:N,MATCH(TEXT(A2488,"YYYY-MM-DD"),'Price Data'!M:M,0)+1),""),"")</f>
        <v>-2.162162162162164E-2</v>
      </c>
      <c r="L2488" s="34">
        <f>IFERROR(INDEX('Price Data'!Q:Q,MATCH(TEXT(A2488,"YYYY-MM-DD"),'Price Data'!P:P,0)),"")</f>
        <v>2.23</v>
      </c>
      <c r="M2488" s="10" cm="1">
        <f t="array" ref="M2488">IFERROR(IF(ISNUMBER(L2488),(L2488-INDEX('Price Data'!Q:Q,MATCH(TEXT(A2488,"YYYY-MM-DD"),'Price Data'!P:P,0)+1))/INDEX('Price Data'!Q:Q,MATCH(TEXT(A2488,"YYYY-MM-DD"),'Price Data'!P:P,0)+1),""),"")</f>
        <v>-8.8888888888888976E-3</v>
      </c>
      <c r="N2488" s="34">
        <f>IFERROR(INDEX('Price Data'!T:T,MATCH(TEXT(A2488,"YYYY-MM-DD"),'Price Data'!S:S,0)),"")</f>
        <v>2.97</v>
      </c>
      <c r="O2488" s="10" cm="1">
        <f t="array" ref="O2488">IFERROR(IF(ISNUMBER(N2488),(N2488-INDEX('Price Data'!T:T,MATCH(TEXT(A2488,"YYYY-MM-DD"),'Price Data'!S:S,0)+1))/INDEX('Price Data'!T:T,MATCH(TEXT(A2488,"YYYY-MM-DD"),'Price Data'!S:S,0)+1),""),"")</f>
        <v>3.3783783783784566E-3</v>
      </c>
    </row>
    <row r="2489" spans="1:15" x14ac:dyDescent="0.3">
      <c r="A2489" s="8">
        <v>44308</v>
      </c>
      <c r="B2489" s="34">
        <f>IFERROR(INDEX('Price Data'!B:B,MATCH(TEXT(A2489,"YYYY-MM-DD"),'Price Data'!A:A,0)),"")</f>
        <v>24398</v>
      </c>
      <c r="C2489" s="10" cm="1">
        <f t="array" ref="C2489">IFERROR(IF(ISNUMBER(B2489),(B2489-INDEX('Price Data'!B:B,MATCH(TEXT(A2489,"YYYY-MM-DD"),'Price Data'!A:A,0)+1))/INDEX('Price Data'!B:B,MATCH(TEXT(A2489,"YYYY-MM-DD"),'Price Data'!A:A,0)+1),""),"")</f>
        <v>9.8091966392119534E-3</v>
      </c>
      <c r="D2489" s="34">
        <f>IFERROR(INDEX('Price Data'!E:E,MATCH(TEXT(A2489,"YYYY-MM-DD"),'Price Data'!D:D,0)),"")</f>
        <v>8.06</v>
      </c>
      <c r="E2489" s="10" cm="1">
        <f t="array" ref="E2489">IFERROR(IF(ISNUMBER(D2489),(D2489-INDEX('Price Data'!E:E,MATCH(TEXT(A2489,"YYYY-MM-DD"),'Price Data'!D:D,0)+1))/INDEX('Price Data'!E:E,MATCH(TEXT(A2489,"YYYY-MM-DD"),'Price Data'!D:D,0)+1),""),"")</f>
        <v>-7.3891625615761982E-3</v>
      </c>
      <c r="F2489" s="34">
        <f>IFERROR(INDEX('Price Data'!H:H,MATCH(TEXT(A2489,"YYYY-MM-DD"),'Price Data'!G:G,0)),"")</f>
        <v>115.199997</v>
      </c>
      <c r="G2489" s="10" cm="1">
        <f t="array" ref="G2489">IFERROR(IF(ISNUMBER(F2489),(F2489-INDEX('Price Data'!H:H,MATCH(TEXT(A2489,"YYYY-MM-DD"),'Price Data'!G:G,0)+1))/INDEX('Price Data'!H:H,MATCH(TEXT(A2489,"YYYY-MM-DD"),'Price Data'!G:G,0)+1),""),"")</f>
        <v>2.6109224958933905E-3</v>
      </c>
      <c r="H2489" s="34">
        <f>IFERROR(INDEX('Price Data'!K:K,MATCH(TEXT(A2489,"YYYY-MM-DD"),'Price Data'!J:J,0)),"")</f>
        <v>2.23</v>
      </c>
      <c r="I2489" s="10" cm="1">
        <f t="array" ref="I2489">IFERROR(IF(ISNUMBER(H2489),(H2489-INDEX('Price Data'!K:K,MATCH(TEXT(A2489,"YYYY-MM-DD"),'Price Data'!J:J,0)+1))/INDEX('Price Data'!K:K,MATCH(TEXT(A2489,"YYYY-MM-DD"),'Price Data'!J:J,0)+1),""),"")</f>
        <v>4.5045045045044082E-3</v>
      </c>
      <c r="J2489" s="34">
        <f>IFERROR(INDEX('Price Data'!N:N,MATCH(TEXT(A2489,"YYYY-MM-DD"),'Price Data'!M:M,0)),"")</f>
        <v>1.81</v>
      </c>
      <c r="K2489" s="10" cm="1">
        <f t="array" ref="K2489">IFERROR(IF(ISNUMBER(J2489),(J2489-INDEX('Price Data'!N:N,MATCH(TEXT(A2489,"YYYY-MM-DD"),'Price Data'!M:M,0)+1))/INDEX('Price Data'!N:N,MATCH(TEXT(A2489,"YYYY-MM-DD"),'Price Data'!M:M,0)+1),""),"")</f>
        <v>0</v>
      </c>
      <c r="L2489" s="34">
        <f>IFERROR(INDEX('Price Data'!Q:Q,MATCH(TEXT(A2489,"YYYY-MM-DD"),'Price Data'!P:P,0)),"")</f>
        <v>2.25</v>
      </c>
      <c r="M2489" s="10" cm="1">
        <f t="array" ref="M2489">IFERROR(IF(ISNUMBER(L2489),(L2489-INDEX('Price Data'!Q:Q,MATCH(TEXT(A2489,"YYYY-MM-DD"),'Price Data'!P:P,0)+1))/INDEX('Price Data'!Q:Q,MATCH(TEXT(A2489,"YYYY-MM-DD"),'Price Data'!P:P,0)+1),""),"")</f>
        <v>8.9686098654708606E-3</v>
      </c>
      <c r="N2489" s="34">
        <f>IFERROR(INDEX('Price Data'!T:T,MATCH(TEXT(A2489,"YYYY-MM-DD"),'Price Data'!S:S,0)),"")</f>
        <v>2.98</v>
      </c>
      <c r="O2489" s="10" cm="1">
        <f t="array" ref="O2489">IFERROR(IF(ISNUMBER(N2489),(N2489-INDEX('Price Data'!T:T,MATCH(TEXT(A2489,"YYYY-MM-DD"),'Price Data'!S:S,0)+1))/INDEX('Price Data'!T:T,MATCH(TEXT(A2489,"YYYY-MM-DD"),'Price Data'!S:S,0)+1),""),"")</f>
        <v>3.3670033670032949E-3</v>
      </c>
    </row>
    <row r="2490" spans="1:15" x14ac:dyDescent="0.3">
      <c r="A2490" s="8">
        <v>44309</v>
      </c>
      <c r="B2490" s="34">
        <f>IFERROR(INDEX('Price Data'!B:B,MATCH(TEXT(A2490,"YYYY-MM-DD"),'Price Data'!A:A,0)),"")</f>
        <v>24386</v>
      </c>
      <c r="C2490" s="10" cm="1">
        <f t="array" ref="C2490">IFERROR(IF(ISNUMBER(B2490),(B2490-INDEX('Price Data'!B:B,MATCH(TEXT(A2490,"YYYY-MM-DD"),'Price Data'!A:A,0)+1))/INDEX('Price Data'!B:B,MATCH(TEXT(A2490,"YYYY-MM-DD"),'Price Data'!A:A,0)+1),""),"")</f>
        <v>-4.9184359373719152E-4</v>
      </c>
      <c r="D2490" s="34">
        <f>IFERROR(INDEX('Price Data'!E:E,MATCH(TEXT(A2490,"YYYY-MM-DD"),'Price Data'!D:D,0)),"")</f>
        <v>8.09</v>
      </c>
      <c r="E2490" s="10" cm="1">
        <f t="array" ref="E2490">IFERROR(IF(ISNUMBER(D2490),(D2490-INDEX('Price Data'!E:E,MATCH(TEXT(A2490,"YYYY-MM-DD"),'Price Data'!D:D,0)+1))/INDEX('Price Data'!E:E,MATCH(TEXT(A2490,"YYYY-MM-DD"),'Price Data'!D:D,0)+1),""),"")</f>
        <v>3.7220843672455782E-3</v>
      </c>
      <c r="F2490" s="34">
        <f>IFERROR(INDEX('Price Data'!H:H,MATCH(TEXT(A2490,"YYYY-MM-DD"),'Price Data'!G:G,0)),"")</f>
        <v>115</v>
      </c>
      <c r="G2490" s="10" cm="1">
        <f t="array" ref="G2490">IFERROR(IF(ISNUMBER(F2490),(F2490-INDEX('Price Data'!H:H,MATCH(TEXT(A2490,"YYYY-MM-DD"),'Price Data'!G:G,0)+1))/INDEX('Price Data'!H:H,MATCH(TEXT(A2490,"YYYY-MM-DD"),'Price Data'!G:G,0)+1),""),"")</f>
        <v>-1.7360851146549614E-3</v>
      </c>
      <c r="H2490" s="34">
        <f>IFERROR(INDEX('Price Data'!K:K,MATCH(TEXT(A2490,"YYYY-MM-DD"),'Price Data'!J:J,0)),"")</f>
        <v>2.2200000000000002</v>
      </c>
      <c r="I2490" s="10" cm="1">
        <f t="array" ref="I2490">IFERROR(IF(ISNUMBER(H2490),(H2490-INDEX('Price Data'!K:K,MATCH(TEXT(A2490,"YYYY-MM-DD"),'Price Data'!J:J,0)+1))/INDEX('Price Data'!K:K,MATCH(TEXT(A2490,"YYYY-MM-DD"),'Price Data'!J:J,0)+1),""),"")</f>
        <v>-4.4843049327353305E-3</v>
      </c>
      <c r="J2490" s="34">
        <f>IFERROR(INDEX('Price Data'!N:N,MATCH(TEXT(A2490,"YYYY-MM-DD"),'Price Data'!M:M,0)),"")</f>
        <v>1.82</v>
      </c>
      <c r="K2490" s="10" cm="1">
        <f t="array" ref="K2490">IFERROR(IF(ISNUMBER(J2490),(J2490-INDEX('Price Data'!N:N,MATCH(TEXT(A2490,"YYYY-MM-DD"),'Price Data'!M:M,0)+1))/INDEX('Price Data'!N:N,MATCH(TEXT(A2490,"YYYY-MM-DD"),'Price Data'!M:M,0)+1),""),"")</f>
        <v>5.5248618784530436E-3</v>
      </c>
      <c r="L2490" s="34">
        <f>IFERROR(INDEX('Price Data'!Q:Q,MATCH(TEXT(A2490,"YYYY-MM-DD"),'Price Data'!P:P,0)),"")</f>
        <v>2.2599999999999998</v>
      </c>
      <c r="M2490" s="10" cm="1">
        <f t="array" ref="M2490">IFERROR(IF(ISNUMBER(L2490),(L2490-INDEX('Price Data'!Q:Q,MATCH(TEXT(A2490,"YYYY-MM-DD"),'Price Data'!P:P,0)+1))/INDEX('Price Data'!Q:Q,MATCH(TEXT(A2490,"YYYY-MM-DD"),'Price Data'!P:P,0)+1),""),"")</f>
        <v>4.4444444444443499E-3</v>
      </c>
      <c r="N2490" s="34">
        <f>IFERROR(INDEX('Price Data'!T:T,MATCH(TEXT(A2490,"YYYY-MM-DD"),'Price Data'!S:S,0)),"")</f>
        <v>3.05</v>
      </c>
      <c r="O2490" s="10" cm="1">
        <f t="array" ref="O2490">IFERROR(IF(ISNUMBER(N2490),(N2490-INDEX('Price Data'!T:T,MATCH(TEXT(A2490,"YYYY-MM-DD"),'Price Data'!S:S,0)+1))/INDEX('Price Data'!T:T,MATCH(TEXT(A2490,"YYYY-MM-DD"),'Price Data'!S:S,0)+1),""),"")</f>
        <v>2.3489932885905986E-2</v>
      </c>
    </row>
    <row r="2491" spans="1:15" x14ac:dyDescent="0.3">
      <c r="A2491" s="8">
        <v>44310</v>
      </c>
      <c r="B2491" s="34" t="str">
        <f>IFERROR(INDEX('Price Data'!B:B,MATCH(TEXT(A2491,"YYYY-MM-DD"),'Price Data'!A:A,0)),"")</f>
        <v/>
      </c>
      <c r="C2491" s="10" t="str" cm="1">
        <f t="array" ref="C2491">IFERROR(IF(ISNUMBER(B2491),(B2491-INDEX('Price Data'!B:B,MATCH(TEXT(A2491,"YYYY-MM-DD"),'Price Data'!A:A,0)+1))/INDEX('Price Data'!B:B,MATCH(TEXT(A2491,"YYYY-MM-DD"),'Price Data'!A:A,0)+1),""),"")</f>
        <v/>
      </c>
      <c r="D2491" s="34" t="str">
        <f>IFERROR(INDEX('Price Data'!E:E,MATCH(TEXT(A2491,"YYYY-MM-DD"),'Price Data'!D:D,0)),"")</f>
        <v/>
      </c>
      <c r="E2491" s="10" t="str" cm="1">
        <f t="array" ref="E2491">IFERROR(IF(ISNUMBER(D2491),(D2491-INDEX('Price Data'!E:E,MATCH(TEXT(A2491,"YYYY-MM-DD"),'Price Data'!D:D,0)+1))/INDEX('Price Data'!E:E,MATCH(TEXT(A2491,"YYYY-MM-DD"),'Price Data'!D:D,0)+1),""),"")</f>
        <v/>
      </c>
      <c r="F2491" s="34" t="str">
        <f>IFERROR(INDEX('Price Data'!H:H,MATCH(TEXT(A2491,"YYYY-MM-DD"),'Price Data'!G:G,0)),"")</f>
        <v/>
      </c>
      <c r="G2491" s="10" t="str" cm="1">
        <f t="array" ref="G2491">IFERROR(IF(ISNUMBER(F2491),(F2491-INDEX('Price Data'!H:H,MATCH(TEXT(A2491,"YYYY-MM-DD"),'Price Data'!G:G,0)+1))/INDEX('Price Data'!H:H,MATCH(TEXT(A2491,"YYYY-MM-DD"),'Price Data'!G:G,0)+1),""),"")</f>
        <v/>
      </c>
      <c r="H2491" s="34" t="str">
        <f>IFERROR(INDEX('Price Data'!K:K,MATCH(TEXT(A2491,"YYYY-MM-DD"),'Price Data'!J:J,0)),"")</f>
        <v/>
      </c>
      <c r="I2491" s="10" t="str" cm="1">
        <f t="array" ref="I2491">IFERROR(IF(ISNUMBER(H2491),(H2491-INDEX('Price Data'!K:K,MATCH(TEXT(A2491,"YYYY-MM-DD"),'Price Data'!J:J,0)+1))/INDEX('Price Data'!K:K,MATCH(TEXT(A2491,"YYYY-MM-DD"),'Price Data'!J:J,0)+1),""),"")</f>
        <v/>
      </c>
      <c r="J2491" s="34" t="str">
        <f>IFERROR(INDEX('Price Data'!N:N,MATCH(TEXT(A2491,"YYYY-MM-DD"),'Price Data'!M:M,0)),"")</f>
        <v/>
      </c>
      <c r="K2491" s="10" t="str" cm="1">
        <f t="array" ref="K2491">IFERROR(IF(ISNUMBER(J2491),(J2491-INDEX('Price Data'!N:N,MATCH(TEXT(A2491,"YYYY-MM-DD"),'Price Data'!M:M,0)+1))/INDEX('Price Data'!N:N,MATCH(TEXT(A2491,"YYYY-MM-DD"),'Price Data'!M:M,0)+1),""),"")</f>
        <v/>
      </c>
      <c r="L2491" s="34" t="str">
        <f>IFERROR(INDEX('Price Data'!Q:Q,MATCH(TEXT(A2491,"YYYY-MM-DD"),'Price Data'!P:P,0)),"")</f>
        <v/>
      </c>
      <c r="M2491" s="10" t="str" cm="1">
        <f t="array" ref="M2491">IFERROR(IF(ISNUMBER(L2491),(L2491-INDEX('Price Data'!Q:Q,MATCH(TEXT(A2491,"YYYY-MM-DD"),'Price Data'!P:P,0)+1))/INDEX('Price Data'!Q:Q,MATCH(TEXT(A2491,"YYYY-MM-DD"),'Price Data'!P:P,0)+1),""),"")</f>
        <v/>
      </c>
      <c r="N2491" s="34" t="str">
        <f>IFERROR(INDEX('Price Data'!T:T,MATCH(TEXT(A2491,"YYYY-MM-DD"),'Price Data'!S:S,0)),"")</f>
        <v/>
      </c>
      <c r="O2491" s="10" t="str" cm="1">
        <f t="array" ref="O2491">IFERROR(IF(ISNUMBER(N2491),(N2491-INDEX('Price Data'!T:T,MATCH(TEXT(A2491,"YYYY-MM-DD"),'Price Data'!S:S,0)+1))/INDEX('Price Data'!T:T,MATCH(TEXT(A2491,"YYYY-MM-DD"),'Price Data'!S:S,0)+1),""),"")</f>
        <v/>
      </c>
    </row>
    <row r="2492" spans="1:15" x14ac:dyDescent="0.3">
      <c r="A2492" s="8">
        <v>44311</v>
      </c>
      <c r="B2492" s="34" t="str">
        <f>IFERROR(INDEX('Price Data'!B:B,MATCH(TEXT(A2492,"YYYY-MM-DD"),'Price Data'!A:A,0)),"")</f>
        <v/>
      </c>
      <c r="C2492" s="10" t="str" cm="1">
        <f t="array" ref="C2492">IFERROR(IF(ISNUMBER(B2492),(B2492-INDEX('Price Data'!B:B,MATCH(TEXT(A2492,"YYYY-MM-DD"),'Price Data'!A:A,0)+1))/INDEX('Price Data'!B:B,MATCH(TEXT(A2492,"YYYY-MM-DD"),'Price Data'!A:A,0)+1),""),"")</f>
        <v/>
      </c>
      <c r="D2492" s="34" t="str">
        <f>IFERROR(INDEX('Price Data'!E:E,MATCH(TEXT(A2492,"YYYY-MM-DD"),'Price Data'!D:D,0)),"")</f>
        <v/>
      </c>
      <c r="E2492" s="10" t="str" cm="1">
        <f t="array" ref="E2492">IFERROR(IF(ISNUMBER(D2492),(D2492-INDEX('Price Data'!E:E,MATCH(TEXT(A2492,"YYYY-MM-DD"),'Price Data'!D:D,0)+1))/INDEX('Price Data'!E:E,MATCH(TEXT(A2492,"YYYY-MM-DD"),'Price Data'!D:D,0)+1),""),"")</f>
        <v/>
      </c>
      <c r="F2492" s="34" t="str">
        <f>IFERROR(INDEX('Price Data'!H:H,MATCH(TEXT(A2492,"YYYY-MM-DD"),'Price Data'!G:G,0)),"")</f>
        <v/>
      </c>
      <c r="G2492" s="10" t="str" cm="1">
        <f t="array" ref="G2492">IFERROR(IF(ISNUMBER(F2492),(F2492-INDEX('Price Data'!H:H,MATCH(TEXT(A2492,"YYYY-MM-DD"),'Price Data'!G:G,0)+1))/INDEX('Price Data'!H:H,MATCH(TEXT(A2492,"YYYY-MM-DD"),'Price Data'!G:G,0)+1),""),"")</f>
        <v/>
      </c>
      <c r="H2492" s="34" t="str">
        <f>IFERROR(INDEX('Price Data'!K:K,MATCH(TEXT(A2492,"YYYY-MM-DD"),'Price Data'!J:J,0)),"")</f>
        <v/>
      </c>
      <c r="I2492" s="10" t="str" cm="1">
        <f t="array" ref="I2492">IFERROR(IF(ISNUMBER(H2492),(H2492-INDEX('Price Data'!K:K,MATCH(TEXT(A2492,"YYYY-MM-DD"),'Price Data'!J:J,0)+1))/INDEX('Price Data'!K:K,MATCH(TEXT(A2492,"YYYY-MM-DD"),'Price Data'!J:J,0)+1),""),"")</f>
        <v/>
      </c>
      <c r="J2492" s="34" t="str">
        <f>IFERROR(INDEX('Price Data'!N:N,MATCH(TEXT(A2492,"YYYY-MM-DD"),'Price Data'!M:M,0)),"")</f>
        <v/>
      </c>
      <c r="K2492" s="10" t="str" cm="1">
        <f t="array" ref="K2492">IFERROR(IF(ISNUMBER(J2492),(J2492-INDEX('Price Data'!N:N,MATCH(TEXT(A2492,"YYYY-MM-DD"),'Price Data'!M:M,0)+1))/INDEX('Price Data'!N:N,MATCH(TEXT(A2492,"YYYY-MM-DD"),'Price Data'!M:M,0)+1),""),"")</f>
        <v/>
      </c>
      <c r="L2492" s="34" t="str">
        <f>IFERROR(INDEX('Price Data'!Q:Q,MATCH(TEXT(A2492,"YYYY-MM-DD"),'Price Data'!P:P,0)),"")</f>
        <v/>
      </c>
      <c r="M2492" s="10" t="str" cm="1">
        <f t="array" ref="M2492">IFERROR(IF(ISNUMBER(L2492),(L2492-INDEX('Price Data'!Q:Q,MATCH(TEXT(A2492,"YYYY-MM-DD"),'Price Data'!P:P,0)+1))/INDEX('Price Data'!Q:Q,MATCH(TEXT(A2492,"YYYY-MM-DD"),'Price Data'!P:P,0)+1),""),"")</f>
        <v/>
      </c>
      <c r="N2492" s="34" t="str">
        <f>IFERROR(INDEX('Price Data'!T:T,MATCH(TEXT(A2492,"YYYY-MM-DD"),'Price Data'!S:S,0)),"")</f>
        <v/>
      </c>
      <c r="O2492" s="10" t="str" cm="1">
        <f t="array" ref="O2492">IFERROR(IF(ISNUMBER(N2492),(N2492-INDEX('Price Data'!T:T,MATCH(TEXT(A2492,"YYYY-MM-DD"),'Price Data'!S:S,0)+1))/INDEX('Price Data'!T:T,MATCH(TEXT(A2492,"YYYY-MM-DD"),'Price Data'!S:S,0)+1),""),"")</f>
        <v/>
      </c>
    </row>
    <row r="2493" spans="1:15" x14ac:dyDescent="0.3">
      <c r="A2493" s="8">
        <v>44312</v>
      </c>
      <c r="B2493" s="34">
        <f>IFERROR(INDEX('Price Data'!B:B,MATCH(TEXT(A2493,"YYYY-MM-DD"),'Price Data'!A:A,0)),"")</f>
        <v>24514</v>
      </c>
      <c r="C2493" s="10" cm="1">
        <f t="array" ref="C2493">IFERROR(IF(ISNUMBER(B2493),(B2493-INDEX('Price Data'!B:B,MATCH(TEXT(A2493,"YYYY-MM-DD"),'Price Data'!A:A,0)+1))/INDEX('Price Data'!B:B,MATCH(TEXT(A2493,"YYYY-MM-DD"),'Price Data'!A:A,0)+1),""),"")</f>
        <v>5.2489133109160993E-3</v>
      </c>
      <c r="D2493" s="34">
        <f>IFERROR(INDEX('Price Data'!E:E,MATCH(TEXT(A2493,"YYYY-MM-DD"),'Price Data'!D:D,0)),"")</f>
        <v>8.26</v>
      </c>
      <c r="E2493" s="10" cm="1">
        <f t="array" ref="E2493">IFERROR(IF(ISNUMBER(D2493),(D2493-INDEX('Price Data'!E:E,MATCH(TEXT(A2493,"YYYY-MM-DD"),'Price Data'!D:D,0)+1))/INDEX('Price Data'!E:E,MATCH(TEXT(A2493,"YYYY-MM-DD"),'Price Data'!D:D,0)+1),""),"")</f>
        <v>2.1013597033374527E-2</v>
      </c>
      <c r="F2493" s="34">
        <f>IFERROR(INDEX('Price Data'!H:H,MATCH(TEXT(A2493,"YYYY-MM-DD"),'Price Data'!G:G,0)),"")</f>
        <v>115.150002</v>
      </c>
      <c r="G2493" s="10" cm="1">
        <f t="array" ref="G2493">IFERROR(IF(ISNUMBER(F2493),(F2493-INDEX('Price Data'!H:H,MATCH(TEXT(A2493,"YYYY-MM-DD"),'Price Data'!G:G,0)+1))/INDEX('Price Data'!H:H,MATCH(TEXT(A2493,"YYYY-MM-DD"),'Price Data'!G:G,0)+1),""),"")</f>
        <v>1.3043652173913099E-3</v>
      </c>
      <c r="H2493" s="34">
        <f>IFERROR(INDEX('Price Data'!K:K,MATCH(TEXT(A2493,"YYYY-MM-DD"),'Price Data'!J:J,0)),"")</f>
        <v>2.27</v>
      </c>
      <c r="I2493" s="10" cm="1">
        <f t="array" ref="I2493">IFERROR(IF(ISNUMBER(H2493),(H2493-INDEX('Price Data'!K:K,MATCH(TEXT(A2493,"YYYY-MM-DD"),'Price Data'!J:J,0)+1))/INDEX('Price Data'!K:K,MATCH(TEXT(A2493,"YYYY-MM-DD"),'Price Data'!J:J,0)+1),""),"")</f>
        <v>2.2522522522522442E-2</v>
      </c>
      <c r="J2493" s="34">
        <f>IFERROR(INDEX('Price Data'!N:N,MATCH(TEXT(A2493,"YYYY-MM-DD"),'Price Data'!M:M,0)),"")</f>
        <v>1.87</v>
      </c>
      <c r="K2493" s="10" cm="1">
        <f t="array" ref="K2493">IFERROR(IF(ISNUMBER(J2493),(J2493-INDEX('Price Data'!N:N,MATCH(TEXT(A2493,"YYYY-MM-DD"),'Price Data'!M:M,0)+1))/INDEX('Price Data'!N:N,MATCH(TEXT(A2493,"YYYY-MM-DD"),'Price Data'!M:M,0)+1),""),"")</f>
        <v>2.7472527472527496E-2</v>
      </c>
      <c r="L2493" s="34">
        <f>IFERROR(INDEX('Price Data'!Q:Q,MATCH(TEXT(A2493,"YYYY-MM-DD"),'Price Data'!P:P,0)),"")</f>
        <v>2.31</v>
      </c>
      <c r="M2493" s="10" cm="1">
        <f t="array" ref="M2493">IFERROR(IF(ISNUMBER(L2493),(L2493-INDEX('Price Data'!Q:Q,MATCH(TEXT(A2493,"YYYY-MM-DD"),'Price Data'!P:P,0)+1))/INDEX('Price Data'!Q:Q,MATCH(TEXT(A2493,"YYYY-MM-DD"),'Price Data'!P:P,0)+1),""),"")</f>
        <v>2.2123893805309856E-2</v>
      </c>
      <c r="N2493" s="34">
        <f>IFERROR(INDEX('Price Data'!T:T,MATCH(TEXT(A2493,"YYYY-MM-DD"),'Price Data'!S:S,0)),"")</f>
        <v>3.14</v>
      </c>
      <c r="O2493" s="10" cm="1">
        <f t="array" ref="O2493">IFERROR(IF(ISNUMBER(N2493),(N2493-INDEX('Price Data'!T:T,MATCH(TEXT(A2493,"YYYY-MM-DD"),'Price Data'!S:S,0)+1))/INDEX('Price Data'!T:T,MATCH(TEXT(A2493,"YYYY-MM-DD"),'Price Data'!S:S,0)+1),""),"")</f>
        <v>2.9508196721311577E-2</v>
      </c>
    </row>
    <row r="2494" spans="1:15" x14ac:dyDescent="0.3">
      <c r="A2494" s="8">
        <v>44313</v>
      </c>
      <c r="B2494" s="34">
        <f>IFERROR(INDEX('Price Data'!B:B,MATCH(TEXT(A2494,"YYYY-MM-DD"),'Price Data'!A:A,0)),"")</f>
        <v>24473</v>
      </c>
      <c r="C2494" s="10" cm="1">
        <f t="array" ref="C2494">IFERROR(IF(ISNUMBER(B2494),(B2494-INDEX('Price Data'!B:B,MATCH(TEXT(A2494,"YYYY-MM-DD"),'Price Data'!A:A,0)+1))/INDEX('Price Data'!B:B,MATCH(TEXT(A2494,"YYYY-MM-DD"),'Price Data'!A:A,0)+1),""),"")</f>
        <v>-1.6725136656604389E-3</v>
      </c>
      <c r="D2494" s="34">
        <f>IFERROR(INDEX('Price Data'!E:E,MATCH(TEXT(A2494,"YYYY-MM-DD"),'Price Data'!D:D,0)),"")</f>
        <v>8.41</v>
      </c>
      <c r="E2494" s="10" cm="1">
        <f t="array" ref="E2494">IFERROR(IF(ISNUMBER(D2494),(D2494-INDEX('Price Data'!E:E,MATCH(TEXT(A2494,"YYYY-MM-DD"),'Price Data'!D:D,0)+1))/INDEX('Price Data'!E:E,MATCH(TEXT(A2494,"YYYY-MM-DD"),'Price Data'!D:D,0)+1),""),"")</f>
        <v>1.815980629539956E-2</v>
      </c>
      <c r="F2494" s="34">
        <f>IFERROR(INDEX('Price Data'!H:H,MATCH(TEXT(A2494,"YYYY-MM-DD"),'Price Data'!G:G,0)),"")</f>
        <v>115.099998</v>
      </c>
      <c r="G2494" s="10" cm="1">
        <f t="array" ref="G2494">IFERROR(IF(ISNUMBER(F2494),(F2494-INDEX('Price Data'!H:H,MATCH(TEXT(A2494,"YYYY-MM-DD"),'Price Data'!G:G,0)+1))/INDEX('Price Data'!H:H,MATCH(TEXT(A2494,"YYYY-MM-DD"),'Price Data'!G:G,0)+1),""),"")</f>
        <v>-4.342509694441974E-4</v>
      </c>
      <c r="H2494" s="34">
        <f>IFERROR(INDEX('Price Data'!K:K,MATCH(TEXT(A2494,"YYYY-MM-DD"),'Price Data'!J:J,0)),"")</f>
        <v>2.29</v>
      </c>
      <c r="I2494" s="10" cm="1">
        <f t="array" ref="I2494">IFERROR(IF(ISNUMBER(H2494),(H2494-INDEX('Price Data'!K:K,MATCH(TEXT(A2494,"YYYY-MM-DD"),'Price Data'!J:J,0)+1))/INDEX('Price Data'!K:K,MATCH(TEXT(A2494,"YYYY-MM-DD"),'Price Data'!J:J,0)+1),""),"")</f>
        <v>8.8105726872246774E-3</v>
      </c>
      <c r="J2494" s="34">
        <f>IFERROR(INDEX('Price Data'!N:N,MATCH(TEXT(A2494,"YYYY-MM-DD"),'Price Data'!M:M,0)),"")</f>
        <v>1.85</v>
      </c>
      <c r="K2494" s="10" cm="1">
        <f t="array" ref="K2494">IFERROR(IF(ISNUMBER(J2494),(J2494-INDEX('Price Data'!N:N,MATCH(TEXT(A2494,"YYYY-MM-DD"),'Price Data'!M:M,0)+1))/INDEX('Price Data'!N:N,MATCH(TEXT(A2494,"YYYY-MM-DD"),'Price Data'!M:M,0)+1),""),"")</f>
        <v>-1.0695187165775409E-2</v>
      </c>
      <c r="L2494" s="34">
        <f>IFERROR(INDEX('Price Data'!Q:Q,MATCH(TEXT(A2494,"YYYY-MM-DD"),'Price Data'!P:P,0)),"")</f>
        <v>2.33</v>
      </c>
      <c r="M2494" s="10" cm="1">
        <f t="array" ref="M2494">IFERROR(IF(ISNUMBER(L2494),(L2494-INDEX('Price Data'!Q:Q,MATCH(TEXT(A2494,"YYYY-MM-DD"),'Price Data'!P:P,0)+1))/INDEX('Price Data'!Q:Q,MATCH(TEXT(A2494,"YYYY-MM-DD"),'Price Data'!P:P,0)+1),""),"")</f>
        <v>8.6580086580086649E-3</v>
      </c>
      <c r="N2494" s="34">
        <f>IFERROR(INDEX('Price Data'!T:T,MATCH(TEXT(A2494,"YYYY-MM-DD"),'Price Data'!S:S,0)),"")</f>
        <v>3.18</v>
      </c>
      <c r="O2494" s="10" cm="1">
        <f t="array" ref="O2494">IFERROR(IF(ISNUMBER(N2494),(N2494-INDEX('Price Data'!T:T,MATCH(TEXT(A2494,"YYYY-MM-DD"),'Price Data'!S:S,0)+1))/INDEX('Price Data'!T:T,MATCH(TEXT(A2494,"YYYY-MM-DD"),'Price Data'!S:S,0)+1),""),"")</f>
        <v>1.2738853503184724E-2</v>
      </c>
    </row>
    <row r="2495" spans="1:15" x14ac:dyDescent="0.3">
      <c r="A2495" s="8">
        <v>44314</v>
      </c>
      <c r="B2495" s="34">
        <f>IFERROR(INDEX('Price Data'!B:B,MATCH(TEXT(A2495,"YYYY-MM-DD"),'Price Data'!A:A,0)),"")</f>
        <v>24460</v>
      </c>
      <c r="C2495" s="10" cm="1">
        <f t="array" ref="C2495">IFERROR(IF(ISNUMBER(B2495),(B2495-INDEX('Price Data'!B:B,MATCH(TEXT(A2495,"YYYY-MM-DD"),'Price Data'!A:A,0)+1))/INDEX('Price Data'!B:B,MATCH(TEXT(A2495,"YYYY-MM-DD"),'Price Data'!A:A,0)+1),""),"")</f>
        <v>-5.3119764638581289E-4</v>
      </c>
      <c r="D2495" s="34">
        <f>IFERROR(INDEX('Price Data'!E:E,MATCH(TEXT(A2495,"YYYY-MM-DD"),'Price Data'!D:D,0)),"")</f>
        <v>8.5299999999999994</v>
      </c>
      <c r="E2495" s="10" cm="1">
        <f t="array" ref="E2495">IFERROR(IF(ISNUMBER(D2495),(D2495-INDEX('Price Data'!E:E,MATCH(TEXT(A2495,"YYYY-MM-DD"),'Price Data'!D:D,0)+1))/INDEX('Price Data'!E:E,MATCH(TEXT(A2495,"YYYY-MM-DD"),'Price Data'!D:D,0)+1),""),"")</f>
        <v>1.4268727705112868E-2</v>
      </c>
      <c r="F2495" s="34">
        <f>IFERROR(INDEX('Price Data'!H:H,MATCH(TEXT(A2495,"YYYY-MM-DD"),'Price Data'!G:G,0)),"")</f>
        <v>115.150002</v>
      </c>
      <c r="G2495" s="10" cm="1">
        <f t="array" ref="G2495">IFERROR(IF(ISNUMBER(F2495),(F2495-INDEX('Price Data'!H:H,MATCH(TEXT(A2495,"YYYY-MM-DD"),'Price Data'!G:G,0)+1))/INDEX('Price Data'!H:H,MATCH(TEXT(A2495,"YYYY-MM-DD"),'Price Data'!G:G,0)+1),""),"")</f>
        <v>4.34439625272637E-4</v>
      </c>
      <c r="H2495" s="34">
        <f>IFERROR(INDEX('Price Data'!K:K,MATCH(TEXT(A2495,"YYYY-MM-DD"),'Price Data'!J:J,0)),"")</f>
        <v>2.2999999999999998</v>
      </c>
      <c r="I2495" s="10" cm="1">
        <f t="array" ref="I2495">IFERROR(IF(ISNUMBER(H2495),(H2495-INDEX('Price Data'!K:K,MATCH(TEXT(A2495,"YYYY-MM-DD"),'Price Data'!J:J,0)+1))/INDEX('Price Data'!K:K,MATCH(TEXT(A2495,"YYYY-MM-DD"),'Price Data'!J:J,0)+1),""),"")</f>
        <v>4.3668122270741428E-3</v>
      </c>
      <c r="J2495" s="34">
        <f>IFERROR(INDEX('Price Data'!N:N,MATCH(TEXT(A2495,"YYYY-MM-DD"),'Price Data'!M:M,0)),"")</f>
        <v>1.89</v>
      </c>
      <c r="K2495" s="10" cm="1">
        <f t="array" ref="K2495">IFERROR(IF(ISNUMBER(J2495),(J2495-INDEX('Price Data'!N:N,MATCH(TEXT(A2495,"YYYY-MM-DD"),'Price Data'!M:M,0)+1))/INDEX('Price Data'!N:N,MATCH(TEXT(A2495,"YYYY-MM-DD"),'Price Data'!M:M,0)+1),""),"")</f>
        <v>2.1621621621621519E-2</v>
      </c>
      <c r="L2495" s="34">
        <f>IFERROR(INDEX('Price Data'!Q:Q,MATCH(TEXT(A2495,"YYYY-MM-DD"),'Price Data'!P:P,0)),"")</f>
        <v>2.39</v>
      </c>
      <c r="M2495" s="10" cm="1">
        <f t="array" ref="M2495">IFERROR(IF(ISNUMBER(L2495),(L2495-INDEX('Price Data'!Q:Q,MATCH(TEXT(A2495,"YYYY-MM-DD"),'Price Data'!P:P,0)+1))/INDEX('Price Data'!Q:Q,MATCH(TEXT(A2495,"YYYY-MM-DD"),'Price Data'!P:P,0)+1),""),"")</f>
        <v>2.5751072961373411E-2</v>
      </c>
      <c r="N2495" s="34">
        <f>IFERROR(INDEX('Price Data'!T:T,MATCH(TEXT(A2495,"YYYY-MM-DD"),'Price Data'!S:S,0)),"")</f>
        <v>3.29</v>
      </c>
      <c r="O2495" s="10" cm="1">
        <f t="array" ref="O2495">IFERROR(IF(ISNUMBER(N2495),(N2495-INDEX('Price Data'!T:T,MATCH(TEXT(A2495,"YYYY-MM-DD"),'Price Data'!S:S,0)+1))/INDEX('Price Data'!T:T,MATCH(TEXT(A2495,"YYYY-MM-DD"),'Price Data'!S:S,0)+1),""),"")</f>
        <v>3.4591194968553417E-2</v>
      </c>
    </row>
    <row r="2496" spans="1:15" x14ac:dyDescent="0.3">
      <c r="A2496" s="8">
        <v>44315</v>
      </c>
      <c r="B2496" s="34">
        <f>IFERROR(INDEX('Price Data'!B:B,MATCH(TEXT(A2496,"YYYY-MM-DD"),'Price Data'!A:A,0)),"")</f>
        <v>24278</v>
      </c>
      <c r="C2496" s="10" cm="1">
        <f t="array" ref="C2496">IFERROR(IF(ISNUMBER(B2496),(B2496-INDEX('Price Data'!B:B,MATCH(TEXT(A2496,"YYYY-MM-DD"),'Price Data'!A:A,0)+1))/INDEX('Price Data'!B:B,MATCH(TEXT(A2496,"YYYY-MM-DD"),'Price Data'!A:A,0)+1),""),"")</f>
        <v>-7.4407195421095666E-3</v>
      </c>
      <c r="D2496" s="34">
        <f>IFERROR(INDEX('Price Data'!E:E,MATCH(TEXT(A2496,"YYYY-MM-DD"),'Price Data'!D:D,0)),"")</f>
        <v>8.6</v>
      </c>
      <c r="E2496" s="10" cm="1">
        <f t="array" ref="E2496">IFERROR(IF(ISNUMBER(D2496),(D2496-INDEX('Price Data'!E:E,MATCH(TEXT(A2496,"YYYY-MM-DD"),'Price Data'!D:D,0)+1))/INDEX('Price Data'!E:E,MATCH(TEXT(A2496,"YYYY-MM-DD"),'Price Data'!D:D,0)+1),""),"")</f>
        <v>8.2063305978898344E-3</v>
      </c>
      <c r="F2496" s="34">
        <f>IFERROR(INDEX('Price Data'!H:H,MATCH(TEXT(A2496,"YYYY-MM-DD"),'Price Data'!G:G,0)),"")</f>
        <v>113.199997</v>
      </c>
      <c r="G2496" s="10" cm="1">
        <f t="array" ref="G2496">IFERROR(IF(ISNUMBER(F2496),(F2496-INDEX('Price Data'!H:H,MATCH(TEXT(A2496,"YYYY-MM-DD"),'Price Data'!G:G,0)+1))/INDEX('Price Data'!H:H,MATCH(TEXT(A2496,"YYYY-MM-DD"),'Price Data'!G:G,0)+1),""),"")</f>
        <v>-1.6934476475302229E-2</v>
      </c>
      <c r="H2496" s="34">
        <f>IFERROR(INDEX('Price Data'!K:K,MATCH(TEXT(A2496,"YYYY-MM-DD"),'Price Data'!J:J,0)),"")</f>
        <v>2.3199999999999998</v>
      </c>
      <c r="I2496" s="10" cm="1">
        <f t="array" ref="I2496">IFERROR(IF(ISNUMBER(H2496),(H2496-INDEX('Price Data'!K:K,MATCH(TEXT(A2496,"YYYY-MM-DD"),'Price Data'!J:J,0)+1))/INDEX('Price Data'!K:K,MATCH(TEXT(A2496,"YYYY-MM-DD"),'Price Data'!J:J,0)+1),""),"")</f>
        <v>8.6956521739130523E-3</v>
      </c>
      <c r="J2496" s="34">
        <f>IFERROR(INDEX('Price Data'!N:N,MATCH(TEXT(A2496,"YYYY-MM-DD"),'Price Data'!M:M,0)),"")</f>
        <v>1.88</v>
      </c>
      <c r="K2496" s="10" cm="1">
        <f t="array" ref="K2496">IFERROR(IF(ISNUMBER(J2496),(J2496-INDEX('Price Data'!N:N,MATCH(TEXT(A2496,"YYYY-MM-DD"),'Price Data'!M:M,0)+1))/INDEX('Price Data'!N:N,MATCH(TEXT(A2496,"YYYY-MM-DD"),'Price Data'!M:M,0)+1),""),"")</f>
        <v>-5.2910052910052959E-3</v>
      </c>
      <c r="L2496" s="34">
        <f>IFERROR(INDEX('Price Data'!Q:Q,MATCH(TEXT(A2496,"YYYY-MM-DD"),'Price Data'!P:P,0)),"")</f>
        <v>2.38</v>
      </c>
      <c r="M2496" s="10" cm="1">
        <f t="array" ref="M2496">IFERROR(IF(ISNUMBER(L2496),(L2496-INDEX('Price Data'!Q:Q,MATCH(TEXT(A2496,"YYYY-MM-DD"),'Price Data'!P:P,0)+1))/INDEX('Price Data'!Q:Q,MATCH(TEXT(A2496,"YYYY-MM-DD"),'Price Data'!P:P,0)+1),""),"")</f>
        <v>-4.1841004184101386E-3</v>
      </c>
      <c r="N2496" s="34">
        <f>IFERROR(INDEX('Price Data'!T:T,MATCH(TEXT(A2496,"YYYY-MM-DD"),'Price Data'!S:S,0)),"")</f>
        <v>3.38</v>
      </c>
      <c r="O2496" s="10" cm="1">
        <f t="array" ref="O2496">IFERROR(IF(ISNUMBER(N2496),(N2496-INDEX('Price Data'!T:T,MATCH(TEXT(A2496,"YYYY-MM-DD"),'Price Data'!S:S,0)+1))/INDEX('Price Data'!T:T,MATCH(TEXT(A2496,"YYYY-MM-DD"),'Price Data'!S:S,0)+1),""),"")</f>
        <v>2.7355623100303907E-2</v>
      </c>
    </row>
    <row r="2497" spans="1:15" x14ac:dyDescent="0.3">
      <c r="A2497" s="8">
        <v>44316</v>
      </c>
      <c r="B2497" s="34">
        <f>IFERROR(INDEX('Price Data'!B:B,MATCH(TEXT(A2497,"YYYY-MM-DD"),'Price Data'!A:A,0)),"")</f>
        <v>24141</v>
      </c>
      <c r="C2497" s="10" cm="1">
        <f t="array" ref="C2497">IFERROR(IF(ISNUMBER(B2497),(B2497-INDEX('Price Data'!B:B,MATCH(TEXT(A2497,"YYYY-MM-DD"),'Price Data'!A:A,0)+1))/INDEX('Price Data'!B:B,MATCH(TEXT(A2497,"YYYY-MM-DD"),'Price Data'!A:A,0)+1),""),"")</f>
        <v>-5.6429689430760356E-3</v>
      </c>
      <c r="D2497" s="34">
        <f>IFERROR(INDEX('Price Data'!E:E,MATCH(TEXT(A2497,"YYYY-MM-DD"),'Price Data'!D:D,0)),"")</f>
        <v>8.56</v>
      </c>
      <c r="E2497" s="10" cm="1">
        <f t="array" ref="E2497">IFERROR(IF(ISNUMBER(D2497),(D2497-INDEX('Price Data'!E:E,MATCH(TEXT(A2497,"YYYY-MM-DD"),'Price Data'!D:D,0)+1))/INDEX('Price Data'!E:E,MATCH(TEXT(A2497,"YYYY-MM-DD"),'Price Data'!D:D,0)+1),""),"")</f>
        <v>-4.6511627906975755E-3</v>
      </c>
      <c r="F2497" s="34">
        <f>IFERROR(INDEX('Price Data'!H:H,MATCH(TEXT(A2497,"YYYY-MM-DD"),'Price Data'!G:G,0)),"")</f>
        <v>113.650002</v>
      </c>
      <c r="G2497" s="10" cm="1">
        <f t="array" ref="G2497">IFERROR(IF(ISNUMBER(F2497),(F2497-INDEX('Price Data'!H:H,MATCH(TEXT(A2497,"YYYY-MM-DD"),'Price Data'!G:G,0)+1))/INDEX('Price Data'!H:H,MATCH(TEXT(A2497,"YYYY-MM-DD"),'Price Data'!G:G,0)+1),""),"")</f>
        <v>3.9753092926319107E-3</v>
      </c>
      <c r="H2497" s="34">
        <f>IFERROR(INDEX('Price Data'!K:K,MATCH(TEXT(A2497,"YYYY-MM-DD"),'Price Data'!J:J,0)),"")</f>
        <v>2.3199999999999998</v>
      </c>
      <c r="I2497" s="10" cm="1">
        <f t="array" ref="I2497">IFERROR(IF(ISNUMBER(H2497),(H2497-INDEX('Price Data'!K:K,MATCH(TEXT(A2497,"YYYY-MM-DD"),'Price Data'!J:J,0)+1))/INDEX('Price Data'!K:K,MATCH(TEXT(A2497,"YYYY-MM-DD"),'Price Data'!J:J,0)+1),""),"")</f>
        <v>0</v>
      </c>
      <c r="J2497" s="34">
        <f>IFERROR(INDEX('Price Data'!N:N,MATCH(TEXT(A2497,"YYYY-MM-DD"),'Price Data'!M:M,0)),"")</f>
        <v>1.9</v>
      </c>
      <c r="K2497" s="10" cm="1">
        <f t="array" ref="K2497">IFERROR(IF(ISNUMBER(J2497),(J2497-INDEX('Price Data'!N:N,MATCH(TEXT(A2497,"YYYY-MM-DD"),'Price Data'!M:M,0)+1))/INDEX('Price Data'!N:N,MATCH(TEXT(A2497,"YYYY-MM-DD"),'Price Data'!M:M,0)+1),""),"")</f>
        <v>1.0638297872340436E-2</v>
      </c>
      <c r="L2497" s="34">
        <f>IFERROR(INDEX('Price Data'!Q:Q,MATCH(TEXT(A2497,"YYYY-MM-DD"),'Price Data'!P:P,0)),"")</f>
        <v>2.37</v>
      </c>
      <c r="M2497" s="10" cm="1">
        <f t="array" ref="M2497">IFERROR(IF(ISNUMBER(L2497),(L2497-INDEX('Price Data'!Q:Q,MATCH(TEXT(A2497,"YYYY-MM-DD"),'Price Data'!P:P,0)+1))/INDEX('Price Data'!Q:Q,MATCH(TEXT(A2497,"YYYY-MM-DD"),'Price Data'!P:P,0)+1),""),"")</f>
        <v>-4.201680672268818E-3</v>
      </c>
      <c r="N2497" s="34">
        <f>IFERROR(INDEX('Price Data'!T:T,MATCH(TEXT(A2497,"YYYY-MM-DD"),'Price Data'!S:S,0)),"")</f>
        <v>3.5</v>
      </c>
      <c r="O2497" s="10" cm="1">
        <f t="array" ref="O2497">IFERROR(IF(ISNUMBER(N2497),(N2497-INDEX('Price Data'!T:T,MATCH(TEXT(A2497,"YYYY-MM-DD"),'Price Data'!S:S,0)+1))/INDEX('Price Data'!T:T,MATCH(TEXT(A2497,"YYYY-MM-DD"),'Price Data'!S:S,0)+1),""),"")</f>
        <v>3.5502958579881692E-2</v>
      </c>
    </row>
    <row r="2498" spans="1:15" x14ac:dyDescent="0.3">
      <c r="A2498" s="8">
        <v>44317</v>
      </c>
      <c r="B2498" s="34" t="str">
        <f>IFERROR(INDEX('Price Data'!B:B,MATCH(TEXT(A2498,"YYYY-MM-DD"),'Price Data'!A:A,0)),"")</f>
        <v/>
      </c>
      <c r="C2498" s="10" t="str" cm="1">
        <f t="array" ref="C2498">IFERROR(IF(ISNUMBER(B2498),(B2498-INDEX('Price Data'!B:B,MATCH(TEXT(A2498,"YYYY-MM-DD"),'Price Data'!A:A,0)+1))/INDEX('Price Data'!B:B,MATCH(TEXT(A2498,"YYYY-MM-DD"),'Price Data'!A:A,0)+1),""),"")</f>
        <v/>
      </c>
      <c r="D2498" s="34" t="str">
        <f>IFERROR(INDEX('Price Data'!E:E,MATCH(TEXT(A2498,"YYYY-MM-DD"),'Price Data'!D:D,0)),"")</f>
        <v/>
      </c>
      <c r="E2498" s="10" t="str" cm="1">
        <f t="array" ref="E2498">IFERROR(IF(ISNUMBER(D2498),(D2498-INDEX('Price Data'!E:E,MATCH(TEXT(A2498,"YYYY-MM-DD"),'Price Data'!D:D,0)+1))/INDEX('Price Data'!E:E,MATCH(TEXT(A2498,"YYYY-MM-DD"),'Price Data'!D:D,0)+1),""),"")</f>
        <v/>
      </c>
      <c r="F2498" s="34" t="str">
        <f>IFERROR(INDEX('Price Data'!H:H,MATCH(TEXT(A2498,"YYYY-MM-DD"),'Price Data'!G:G,0)),"")</f>
        <v/>
      </c>
      <c r="G2498" s="10" t="str" cm="1">
        <f t="array" ref="G2498">IFERROR(IF(ISNUMBER(F2498),(F2498-INDEX('Price Data'!H:H,MATCH(TEXT(A2498,"YYYY-MM-DD"),'Price Data'!G:G,0)+1))/INDEX('Price Data'!H:H,MATCH(TEXT(A2498,"YYYY-MM-DD"),'Price Data'!G:G,0)+1),""),"")</f>
        <v/>
      </c>
      <c r="H2498" s="34" t="str">
        <f>IFERROR(INDEX('Price Data'!K:K,MATCH(TEXT(A2498,"YYYY-MM-DD"),'Price Data'!J:J,0)),"")</f>
        <v/>
      </c>
      <c r="I2498" s="10" t="str" cm="1">
        <f t="array" ref="I2498">IFERROR(IF(ISNUMBER(H2498),(H2498-INDEX('Price Data'!K:K,MATCH(TEXT(A2498,"YYYY-MM-DD"),'Price Data'!J:J,0)+1))/INDEX('Price Data'!K:K,MATCH(TEXT(A2498,"YYYY-MM-DD"),'Price Data'!J:J,0)+1),""),"")</f>
        <v/>
      </c>
      <c r="J2498" s="34" t="str">
        <f>IFERROR(INDEX('Price Data'!N:N,MATCH(TEXT(A2498,"YYYY-MM-DD"),'Price Data'!M:M,0)),"")</f>
        <v/>
      </c>
      <c r="K2498" s="10" t="str" cm="1">
        <f t="array" ref="K2498">IFERROR(IF(ISNUMBER(J2498),(J2498-INDEX('Price Data'!N:N,MATCH(TEXT(A2498,"YYYY-MM-DD"),'Price Data'!M:M,0)+1))/INDEX('Price Data'!N:N,MATCH(TEXT(A2498,"YYYY-MM-DD"),'Price Data'!M:M,0)+1),""),"")</f>
        <v/>
      </c>
      <c r="L2498" s="34" t="str">
        <f>IFERROR(INDEX('Price Data'!Q:Q,MATCH(TEXT(A2498,"YYYY-MM-DD"),'Price Data'!P:P,0)),"")</f>
        <v/>
      </c>
      <c r="M2498" s="10" t="str" cm="1">
        <f t="array" ref="M2498">IFERROR(IF(ISNUMBER(L2498),(L2498-INDEX('Price Data'!Q:Q,MATCH(TEXT(A2498,"YYYY-MM-DD"),'Price Data'!P:P,0)+1))/INDEX('Price Data'!Q:Q,MATCH(TEXT(A2498,"YYYY-MM-DD"),'Price Data'!P:P,0)+1),""),"")</f>
        <v/>
      </c>
      <c r="N2498" s="34" t="str">
        <f>IFERROR(INDEX('Price Data'!T:T,MATCH(TEXT(A2498,"YYYY-MM-DD"),'Price Data'!S:S,0)),"")</f>
        <v/>
      </c>
      <c r="O2498" s="10" t="str" cm="1">
        <f t="array" ref="O2498">IFERROR(IF(ISNUMBER(N2498),(N2498-INDEX('Price Data'!T:T,MATCH(TEXT(A2498,"YYYY-MM-DD"),'Price Data'!S:S,0)+1))/INDEX('Price Data'!T:T,MATCH(TEXT(A2498,"YYYY-MM-DD"),'Price Data'!S:S,0)+1),""),"")</f>
        <v/>
      </c>
    </row>
    <row r="2499" spans="1:15" x14ac:dyDescent="0.3">
      <c r="A2499" s="8">
        <v>44318</v>
      </c>
      <c r="B2499" s="34" t="str">
        <f>IFERROR(INDEX('Price Data'!B:B,MATCH(TEXT(A2499,"YYYY-MM-DD"),'Price Data'!A:A,0)),"")</f>
        <v/>
      </c>
      <c r="C2499" s="10" t="str" cm="1">
        <f t="array" ref="C2499">IFERROR(IF(ISNUMBER(B2499),(B2499-INDEX('Price Data'!B:B,MATCH(TEXT(A2499,"YYYY-MM-DD"),'Price Data'!A:A,0)+1))/INDEX('Price Data'!B:B,MATCH(TEXT(A2499,"YYYY-MM-DD"),'Price Data'!A:A,0)+1),""),"")</f>
        <v/>
      </c>
      <c r="D2499" s="34" t="str">
        <f>IFERROR(INDEX('Price Data'!E:E,MATCH(TEXT(A2499,"YYYY-MM-DD"),'Price Data'!D:D,0)),"")</f>
        <v/>
      </c>
      <c r="E2499" s="10" t="str" cm="1">
        <f t="array" ref="E2499">IFERROR(IF(ISNUMBER(D2499),(D2499-INDEX('Price Data'!E:E,MATCH(TEXT(A2499,"YYYY-MM-DD"),'Price Data'!D:D,0)+1))/INDEX('Price Data'!E:E,MATCH(TEXT(A2499,"YYYY-MM-DD"),'Price Data'!D:D,0)+1),""),"")</f>
        <v/>
      </c>
      <c r="F2499" s="34" t="str">
        <f>IFERROR(INDEX('Price Data'!H:H,MATCH(TEXT(A2499,"YYYY-MM-DD"),'Price Data'!G:G,0)),"")</f>
        <v/>
      </c>
      <c r="G2499" s="10" t="str" cm="1">
        <f t="array" ref="G2499">IFERROR(IF(ISNUMBER(F2499),(F2499-INDEX('Price Data'!H:H,MATCH(TEXT(A2499,"YYYY-MM-DD"),'Price Data'!G:G,0)+1))/INDEX('Price Data'!H:H,MATCH(TEXT(A2499,"YYYY-MM-DD"),'Price Data'!G:G,0)+1),""),"")</f>
        <v/>
      </c>
      <c r="H2499" s="34" t="str">
        <f>IFERROR(INDEX('Price Data'!K:K,MATCH(TEXT(A2499,"YYYY-MM-DD"),'Price Data'!J:J,0)),"")</f>
        <v/>
      </c>
      <c r="I2499" s="10" t="str" cm="1">
        <f t="array" ref="I2499">IFERROR(IF(ISNUMBER(H2499),(H2499-INDEX('Price Data'!K:K,MATCH(TEXT(A2499,"YYYY-MM-DD"),'Price Data'!J:J,0)+1))/INDEX('Price Data'!K:K,MATCH(TEXT(A2499,"YYYY-MM-DD"),'Price Data'!J:J,0)+1),""),"")</f>
        <v/>
      </c>
      <c r="J2499" s="34" t="str">
        <f>IFERROR(INDEX('Price Data'!N:N,MATCH(TEXT(A2499,"YYYY-MM-DD"),'Price Data'!M:M,0)),"")</f>
        <v/>
      </c>
      <c r="K2499" s="10" t="str" cm="1">
        <f t="array" ref="K2499">IFERROR(IF(ISNUMBER(J2499),(J2499-INDEX('Price Data'!N:N,MATCH(TEXT(A2499,"YYYY-MM-DD"),'Price Data'!M:M,0)+1))/INDEX('Price Data'!N:N,MATCH(TEXT(A2499,"YYYY-MM-DD"),'Price Data'!M:M,0)+1),""),"")</f>
        <v/>
      </c>
      <c r="L2499" s="34" t="str">
        <f>IFERROR(INDEX('Price Data'!Q:Q,MATCH(TEXT(A2499,"YYYY-MM-DD"),'Price Data'!P:P,0)),"")</f>
        <v/>
      </c>
      <c r="M2499" s="10" t="str" cm="1">
        <f t="array" ref="M2499">IFERROR(IF(ISNUMBER(L2499),(L2499-INDEX('Price Data'!Q:Q,MATCH(TEXT(A2499,"YYYY-MM-DD"),'Price Data'!P:P,0)+1))/INDEX('Price Data'!Q:Q,MATCH(TEXT(A2499,"YYYY-MM-DD"),'Price Data'!P:P,0)+1),""),"")</f>
        <v/>
      </c>
      <c r="N2499" s="34" t="str">
        <f>IFERROR(INDEX('Price Data'!T:T,MATCH(TEXT(A2499,"YYYY-MM-DD"),'Price Data'!S:S,0)),"")</f>
        <v/>
      </c>
      <c r="O2499" s="10" t="str" cm="1">
        <f t="array" ref="O2499">IFERROR(IF(ISNUMBER(N2499),(N2499-INDEX('Price Data'!T:T,MATCH(TEXT(A2499,"YYYY-MM-DD"),'Price Data'!S:S,0)+1))/INDEX('Price Data'!T:T,MATCH(TEXT(A2499,"YYYY-MM-DD"),'Price Data'!S:S,0)+1),""),"")</f>
        <v/>
      </c>
    </row>
    <row r="2500" spans="1:15" x14ac:dyDescent="0.3">
      <c r="A2500" s="8">
        <v>44319</v>
      </c>
      <c r="B2500" s="34">
        <f>IFERROR(INDEX('Price Data'!B:B,MATCH(TEXT(A2500,"YYYY-MM-DD"),'Price Data'!A:A,0)),"")</f>
        <v>24420</v>
      </c>
      <c r="C2500" s="10" cm="1">
        <f t="array" ref="C2500">IFERROR(IF(ISNUMBER(B2500),(B2500-INDEX('Price Data'!B:B,MATCH(TEXT(A2500,"YYYY-MM-DD"),'Price Data'!A:A,0)+1))/INDEX('Price Data'!B:B,MATCH(TEXT(A2500,"YYYY-MM-DD"),'Price Data'!A:A,0)+1),""),"")</f>
        <v>1.1557102025599602E-2</v>
      </c>
      <c r="D2500" s="34">
        <f>IFERROR(INDEX('Price Data'!E:E,MATCH(TEXT(A2500,"YYYY-MM-DD"),'Price Data'!D:D,0)),"")</f>
        <v>8.7200000000000006</v>
      </c>
      <c r="E2500" s="10" cm="1">
        <f t="array" ref="E2500">IFERROR(IF(ISNUMBER(D2500),(D2500-INDEX('Price Data'!E:E,MATCH(TEXT(A2500,"YYYY-MM-DD"),'Price Data'!D:D,0)+1))/INDEX('Price Data'!E:E,MATCH(TEXT(A2500,"YYYY-MM-DD"),'Price Data'!D:D,0)+1),""),"")</f>
        <v>1.8691588785046745E-2</v>
      </c>
      <c r="F2500" s="34">
        <f>IFERROR(INDEX('Price Data'!H:H,MATCH(TEXT(A2500,"YYYY-MM-DD"),'Price Data'!G:G,0)),"")</f>
        <v>113.75</v>
      </c>
      <c r="G2500" s="10" cm="1">
        <f t="array" ref="G2500">IFERROR(IF(ISNUMBER(F2500),(F2500-INDEX('Price Data'!H:H,MATCH(TEXT(A2500,"YYYY-MM-DD"),'Price Data'!G:G,0)+1))/INDEX('Price Data'!H:H,MATCH(TEXT(A2500,"YYYY-MM-DD"),'Price Data'!G:G,0)+1),""),"")</f>
        <v>8.7987679929824698E-4</v>
      </c>
      <c r="H2500" s="34">
        <f>IFERROR(INDEX('Price Data'!K:K,MATCH(TEXT(A2500,"YYYY-MM-DD"),'Price Data'!J:J,0)),"")</f>
        <v>2.33</v>
      </c>
      <c r="I2500" s="10" cm="1">
        <f t="array" ref="I2500">IFERROR(IF(ISNUMBER(H2500),(H2500-INDEX('Price Data'!K:K,MATCH(TEXT(A2500,"YYYY-MM-DD"),'Price Data'!J:J,0)+1))/INDEX('Price Data'!K:K,MATCH(TEXT(A2500,"YYYY-MM-DD"),'Price Data'!J:J,0)+1),""),"")</f>
        <v>4.3103448275863066E-3</v>
      </c>
      <c r="J2500" s="34">
        <f>IFERROR(INDEX('Price Data'!N:N,MATCH(TEXT(A2500,"YYYY-MM-DD"),'Price Data'!M:M,0)),"")</f>
        <v>1.91</v>
      </c>
      <c r="K2500" s="10" cm="1">
        <f t="array" ref="K2500">IFERROR(IF(ISNUMBER(J2500),(J2500-INDEX('Price Data'!N:N,MATCH(TEXT(A2500,"YYYY-MM-DD"),'Price Data'!M:M,0)+1))/INDEX('Price Data'!N:N,MATCH(TEXT(A2500,"YYYY-MM-DD"),'Price Data'!M:M,0)+1),""),"")</f>
        <v>5.2631578947368472E-3</v>
      </c>
      <c r="L2500" s="34">
        <f>IFERROR(INDEX('Price Data'!Q:Q,MATCH(TEXT(A2500,"YYYY-MM-DD"),'Price Data'!P:P,0)),"")</f>
        <v>2.41</v>
      </c>
      <c r="M2500" s="10" cm="1">
        <f t="array" ref="M2500">IFERROR(IF(ISNUMBER(L2500),(L2500-INDEX('Price Data'!Q:Q,MATCH(TEXT(A2500,"YYYY-MM-DD"),'Price Data'!P:P,0)+1))/INDEX('Price Data'!Q:Q,MATCH(TEXT(A2500,"YYYY-MM-DD"),'Price Data'!P:P,0)+1),""),"")</f>
        <v>1.6877637130801704E-2</v>
      </c>
      <c r="N2500" s="34">
        <f>IFERROR(INDEX('Price Data'!T:T,MATCH(TEXT(A2500,"YYYY-MM-DD"),'Price Data'!S:S,0)),"")</f>
        <v>3.47</v>
      </c>
      <c r="O2500" s="10" cm="1">
        <f t="array" ref="O2500">IFERROR(IF(ISNUMBER(N2500),(N2500-INDEX('Price Data'!T:T,MATCH(TEXT(A2500,"YYYY-MM-DD"),'Price Data'!S:S,0)+1))/INDEX('Price Data'!T:T,MATCH(TEXT(A2500,"YYYY-MM-DD"),'Price Data'!S:S,0)+1),""),"")</f>
        <v>-8.5714285714285163E-3</v>
      </c>
    </row>
    <row r="2501" spans="1:15" x14ac:dyDescent="0.3">
      <c r="A2501" s="8">
        <v>44320</v>
      </c>
      <c r="B2501" s="34">
        <f>IFERROR(INDEX('Price Data'!B:B,MATCH(TEXT(A2501,"YYYY-MM-DD"),'Price Data'!A:A,0)),"")</f>
        <v>23978</v>
      </c>
      <c r="C2501" s="10" cm="1">
        <f t="array" ref="C2501">IFERROR(IF(ISNUMBER(B2501),(B2501-INDEX('Price Data'!B:B,MATCH(TEXT(A2501,"YYYY-MM-DD"),'Price Data'!A:A,0)+1))/INDEX('Price Data'!B:B,MATCH(TEXT(A2501,"YYYY-MM-DD"),'Price Data'!A:A,0)+1),""),"")</f>
        <v>-1.8099918099918101E-2</v>
      </c>
      <c r="D2501" s="34">
        <f>IFERROR(INDEX('Price Data'!E:E,MATCH(TEXT(A2501,"YYYY-MM-DD"),'Price Data'!D:D,0)),"")</f>
        <v>8.6300000000000008</v>
      </c>
      <c r="E2501" s="10" cm="1">
        <f t="array" ref="E2501">IFERROR(IF(ISNUMBER(D2501),(D2501-INDEX('Price Data'!E:E,MATCH(TEXT(A2501,"YYYY-MM-DD"),'Price Data'!D:D,0)+1))/INDEX('Price Data'!E:E,MATCH(TEXT(A2501,"YYYY-MM-DD"),'Price Data'!D:D,0)+1),""),"")</f>
        <v>-1.0321100917431176E-2</v>
      </c>
      <c r="F2501" s="34">
        <f>IFERROR(INDEX('Price Data'!H:H,MATCH(TEXT(A2501,"YYYY-MM-DD"),'Price Data'!G:G,0)),"")</f>
        <v>116.699997</v>
      </c>
      <c r="G2501" s="10" cm="1">
        <f t="array" ref="G2501">IFERROR(IF(ISNUMBER(F2501),(F2501-INDEX('Price Data'!H:H,MATCH(TEXT(A2501,"YYYY-MM-DD"),'Price Data'!G:G,0)+1))/INDEX('Price Data'!H:H,MATCH(TEXT(A2501,"YYYY-MM-DD"),'Price Data'!G:G,0)+1),""),"")</f>
        <v>2.5934039560439527E-2</v>
      </c>
      <c r="H2501" s="34">
        <f>IFERROR(INDEX('Price Data'!K:K,MATCH(TEXT(A2501,"YYYY-MM-DD"),'Price Data'!J:J,0)),"")</f>
        <v>2.31</v>
      </c>
      <c r="I2501" s="10" cm="1">
        <f t="array" ref="I2501">IFERROR(IF(ISNUMBER(H2501),(H2501-INDEX('Price Data'!K:K,MATCH(TEXT(A2501,"YYYY-MM-DD"),'Price Data'!J:J,0)+1))/INDEX('Price Data'!K:K,MATCH(TEXT(A2501,"YYYY-MM-DD"),'Price Data'!J:J,0)+1),""),"")</f>
        <v>-8.5836909871244704E-3</v>
      </c>
      <c r="J2501" s="34">
        <f>IFERROR(INDEX('Price Data'!N:N,MATCH(TEXT(A2501,"YYYY-MM-DD"),'Price Data'!M:M,0)),"")</f>
        <v>1.87</v>
      </c>
      <c r="K2501" s="10" cm="1">
        <f t="array" ref="K2501">IFERROR(IF(ISNUMBER(J2501),(J2501-INDEX('Price Data'!N:N,MATCH(TEXT(A2501,"YYYY-MM-DD"),'Price Data'!M:M,0)+1))/INDEX('Price Data'!N:N,MATCH(TEXT(A2501,"YYYY-MM-DD"),'Price Data'!M:M,0)+1),""),"")</f>
        <v>-2.0942408376963255E-2</v>
      </c>
      <c r="L2501" s="34">
        <f>IFERROR(INDEX('Price Data'!Q:Q,MATCH(TEXT(A2501,"YYYY-MM-DD"),'Price Data'!P:P,0)),"")</f>
        <v>2.38</v>
      </c>
      <c r="M2501" s="10" cm="1">
        <f t="array" ref="M2501">IFERROR(IF(ISNUMBER(L2501),(L2501-INDEX('Price Data'!Q:Q,MATCH(TEXT(A2501,"YYYY-MM-DD"),'Price Data'!P:P,0)+1))/INDEX('Price Data'!Q:Q,MATCH(TEXT(A2501,"YYYY-MM-DD"),'Price Data'!P:P,0)+1),""),"")</f>
        <v>-1.2448132780083091E-2</v>
      </c>
      <c r="N2501" s="34">
        <f>IFERROR(INDEX('Price Data'!T:T,MATCH(TEXT(A2501,"YYYY-MM-DD"),'Price Data'!S:S,0)),"")</f>
        <v>3.45</v>
      </c>
      <c r="O2501" s="10" cm="1">
        <f t="array" ref="O2501">IFERROR(IF(ISNUMBER(N2501),(N2501-INDEX('Price Data'!T:T,MATCH(TEXT(A2501,"YYYY-MM-DD"),'Price Data'!S:S,0)+1))/INDEX('Price Data'!T:T,MATCH(TEXT(A2501,"YYYY-MM-DD"),'Price Data'!S:S,0)+1),""),"")</f>
        <v>-5.7636887608069213E-3</v>
      </c>
    </row>
    <row r="2502" spans="1:15" x14ac:dyDescent="0.3">
      <c r="A2502" s="8">
        <v>44321</v>
      </c>
      <c r="B2502" s="34">
        <f>IFERROR(INDEX('Price Data'!B:B,MATCH(TEXT(A2502,"YYYY-MM-DD"),'Price Data'!A:A,0)),"")</f>
        <v>24464</v>
      </c>
      <c r="C2502" s="10" cm="1">
        <f t="array" ref="C2502">IFERROR(IF(ISNUMBER(B2502),(B2502-INDEX('Price Data'!B:B,MATCH(TEXT(A2502,"YYYY-MM-DD"),'Price Data'!A:A,0)+1))/INDEX('Price Data'!B:B,MATCH(TEXT(A2502,"YYYY-MM-DD"),'Price Data'!A:A,0)+1),""),"")</f>
        <v>2.0268579531236966E-2</v>
      </c>
      <c r="D2502" s="34">
        <f>IFERROR(INDEX('Price Data'!E:E,MATCH(TEXT(A2502,"YYYY-MM-DD"),'Price Data'!D:D,0)),"")</f>
        <v>8.85</v>
      </c>
      <c r="E2502" s="10" cm="1">
        <f t="array" ref="E2502">IFERROR(IF(ISNUMBER(D2502),(D2502-INDEX('Price Data'!E:E,MATCH(TEXT(A2502,"YYYY-MM-DD"),'Price Data'!D:D,0)+1))/INDEX('Price Data'!E:E,MATCH(TEXT(A2502,"YYYY-MM-DD"),'Price Data'!D:D,0)+1),""),"")</f>
        <v>2.5492468134414699E-2</v>
      </c>
      <c r="F2502" s="34">
        <f>IFERROR(INDEX('Price Data'!H:H,MATCH(TEXT(A2502,"YYYY-MM-DD"),'Price Data'!G:G,0)),"")</f>
        <v>118.050003</v>
      </c>
      <c r="G2502" s="10" cm="1">
        <f t="array" ref="G2502">IFERROR(IF(ISNUMBER(F2502),(F2502-INDEX('Price Data'!H:H,MATCH(TEXT(A2502,"YYYY-MM-DD"),'Price Data'!G:G,0)+1))/INDEX('Price Data'!H:H,MATCH(TEXT(A2502,"YYYY-MM-DD"),'Price Data'!G:G,0)+1),""),"")</f>
        <v>1.1568175104580402E-2</v>
      </c>
      <c r="H2502" s="34">
        <f>IFERROR(INDEX('Price Data'!K:K,MATCH(TEXT(A2502,"YYYY-MM-DD"),'Price Data'!J:J,0)),"")</f>
        <v>2.34</v>
      </c>
      <c r="I2502" s="10" cm="1">
        <f t="array" ref="I2502">IFERROR(IF(ISNUMBER(H2502),(H2502-INDEX('Price Data'!K:K,MATCH(TEXT(A2502,"YYYY-MM-DD"),'Price Data'!J:J,0)+1))/INDEX('Price Data'!K:K,MATCH(TEXT(A2502,"YYYY-MM-DD"),'Price Data'!J:J,0)+1),""),"")</f>
        <v>1.2987012987012903E-2</v>
      </c>
      <c r="J2502" s="34">
        <f>IFERROR(INDEX('Price Data'!N:N,MATCH(TEXT(A2502,"YYYY-MM-DD"),'Price Data'!M:M,0)),"")</f>
        <v>1.9</v>
      </c>
      <c r="K2502" s="10" cm="1">
        <f t="array" ref="K2502">IFERROR(IF(ISNUMBER(J2502),(J2502-INDEX('Price Data'!N:N,MATCH(TEXT(A2502,"YYYY-MM-DD"),'Price Data'!M:M,0)+1))/INDEX('Price Data'!N:N,MATCH(TEXT(A2502,"YYYY-MM-DD"),'Price Data'!M:M,0)+1),""),"")</f>
        <v>1.6042780748662996E-2</v>
      </c>
      <c r="L2502" s="34">
        <f>IFERROR(INDEX('Price Data'!Q:Q,MATCH(TEXT(A2502,"YYYY-MM-DD"),'Price Data'!P:P,0)),"")</f>
        <v>2.4300000000000002</v>
      </c>
      <c r="M2502" s="10" cm="1">
        <f t="array" ref="M2502">IFERROR(IF(ISNUMBER(L2502),(L2502-INDEX('Price Data'!Q:Q,MATCH(TEXT(A2502,"YYYY-MM-DD"),'Price Data'!P:P,0)+1))/INDEX('Price Data'!Q:Q,MATCH(TEXT(A2502,"YYYY-MM-DD"),'Price Data'!P:P,0)+1),""),"")</f>
        <v>2.1008403361344651E-2</v>
      </c>
      <c r="N2502" s="34">
        <f>IFERROR(INDEX('Price Data'!T:T,MATCH(TEXT(A2502,"YYYY-MM-DD"),'Price Data'!S:S,0)),"")</f>
        <v>3.58</v>
      </c>
      <c r="O2502" s="10" cm="1">
        <f t="array" ref="O2502">IFERROR(IF(ISNUMBER(N2502),(N2502-INDEX('Price Data'!T:T,MATCH(TEXT(A2502,"YYYY-MM-DD"),'Price Data'!S:S,0)+1))/INDEX('Price Data'!T:T,MATCH(TEXT(A2502,"YYYY-MM-DD"),'Price Data'!S:S,0)+1),""),"")</f>
        <v>3.7681159420289823E-2</v>
      </c>
    </row>
    <row r="2503" spans="1:15" x14ac:dyDescent="0.3">
      <c r="A2503" s="8">
        <v>44322</v>
      </c>
      <c r="B2503" s="34">
        <f>IFERROR(INDEX('Price Data'!B:B,MATCH(TEXT(A2503,"YYYY-MM-DD"),'Price Data'!A:A,0)),"")</f>
        <v>24495</v>
      </c>
      <c r="C2503" s="10" cm="1">
        <f t="array" ref="C2503">IFERROR(IF(ISNUMBER(B2503),(B2503-INDEX('Price Data'!B:B,MATCH(TEXT(A2503,"YYYY-MM-DD"),'Price Data'!A:A,0)+1))/INDEX('Price Data'!B:B,MATCH(TEXT(A2503,"YYYY-MM-DD"),'Price Data'!A:A,0)+1),""),"")</f>
        <v>1.2671680837148464E-3</v>
      </c>
      <c r="D2503" s="34">
        <f>IFERROR(INDEX('Price Data'!E:E,MATCH(TEXT(A2503,"YYYY-MM-DD"),'Price Data'!D:D,0)),"")</f>
        <v>9.2899999999999991</v>
      </c>
      <c r="E2503" s="10" cm="1">
        <f t="array" ref="E2503">IFERROR(IF(ISNUMBER(D2503),(D2503-INDEX('Price Data'!E:E,MATCH(TEXT(A2503,"YYYY-MM-DD"),'Price Data'!D:D,0)+1))/INDEX('Price Data'!E:E,MATCH(TEXT(A2503,"YYYY-MM-DD"),'Price Data'!D:D,0)+1),""),"")</f>
        <v>4.9717514124293732E-2</v>
      </c>
      <c r="F2503" s="34">
        <f>IFERROR(INDEX('Price Data'!H:H,MATCH(TEXT(A2503,"YYYY-MM-DD"),'Price Data'!G:G,0)),"")</f>
        <v>116.599998</v>
      </c>
      <c r="G2503" s="10" cm="1">
        <f t="array" ref="G2503">IFERROR(IF(ISNUMBER(F2503),(F2503-INDEX('Price Data'!H:H,MATCH(TEXT(A2503,"YYYY-MM-DD"),'Price Data'!G:G,0)+1))/INDEX('Price Data'!H:H,MATCH(TEXT(A2503,"YYYY-MM-DD"),'Price Data'!G:G,0)+1),""),"")</f>
        <v>-1.2282973004244687E-2</v>
      </c>
      <c r="H2503" s="34">
        <f>IFERROR(INDEX('Price Data'!K:K,MATCH(TEXT(A2503,"YYYY-MM-DD"),'Price Data'!J:J,0)),"")</f>
        <v>2.36</v>
      </c>
      <c r="I2503" s="10" cm="1">
        <f t="array" ref="I2503">IFERROR(IF(ISNUMBER(H2503),(H2503-INDEX('Price Data'!K:K,MATCH(TEXT(A2503,"YYYY-MM-DD"),'Price Data'!J:J,0)+1))/INDEX('Price Data'!K:K,MATCH(TEXT(A2503,"YYYY-MM-DD"),'Price Data'!J:J,0)+1),""),"")</f>
        <v>8.5470085470085548E-3</v>
      </c>
      <c r="J2503" s="34">
        <f>IFERROR(INDEX('Price Data'!N:N,MATCH(TEXT(A2503,"YYYY-MM-DD"),'Price Data'!M:M,0)),"")</f>
        <v>1.93</v>
      </c>
      <c r="K2503" s="10" cm="1">
        <f t="array" ref="K2503">IFERROR(IF(ISNUMBER(J2503),(J2503-INDEX('Price Data'!N:N,MATCH(TEXT(A2503,"YYYY-MM-DD"),'Price Data'!M:M,0)+1))/INDEX('Price Data'!N:N,MATCH(TEXT(A2503,"YYYY-MM-DD"),'Price Data'!M:M,0)+1),""),"")</f>
        <v>1.5789473684210541E-2</v>
      </c>
      <c r="L2503" s="34">
        <f>IFERROR(INDEX('Price Data'!Q:Q,MATCH(TEXT(A2503,"YYYY-MM-DD"),'Price Data'!P:P,0)),"")</f>
        <v>2.46</v>
      </c>
      <c r="M2503" s="10" cm="1">
        <f t="array" ref="M2503">IFERROR(IF(ISNUMBER(L2503),(L2503-INDEX('Price Data'!Q:Q,MATCH(TEXT(A2503,"YYYY-MM-DD"),'Price Data'!P:P,0)+1))/INDEX('Price Data'!Q:Q,MATCH(TEXT(A2503,"YYYY-MM-DD"),'Price Data'!P:P,0)+1),""),"")</f>
        <v>1.2345679012345599E-2</v>
      </c>
      <c r="N2503" s="34">
        <f>IFERROR(INDEX('Price Data'!T:T,MATCH(TEXT(A2503,"YYYY-MM-DD"),'Price Data'!S:S,0)),"")</f>
        <v>3.63</v>
      </c>
      <c r="O2503" s="10" cm="1">
        <f t="array" ref="O2503">IFERROR(IF(ISNUMBER(N2503),(N2503-INDEX('Price Data'!T:T,MATCH(TEXT(A2503,"YYYY-MM-DD"),'Price Data'!S:S,0)+1))/INDEX('Price Data'!T:T,MATCH(TEXT(A2503,"YYYY-MM-DD"),'Price Data'!S:S,0)+1),""),"")</f>
        <v>1.3966480446927325E-2</v>
      </c>
    </row>
    <row r="2504" spans="1:15" x14ac:dyDescent="0.3">
      <c r="A2504" s="8">
        <v>44323</v>
      </c>
      <c r="B2504" s="34">
        <f>IFERROR(INDEX('Price Data'!B:B,MATCH(TEXT(A2504,"YYYY-MM-DD"),'Price Data'!A:A,0)),"")</f>
        <v>24612</v>
      </c>
      <c r="C2504" s="10" cm="1">
        <f t="array" ref="C2504">IFERROR(IF(ISNUMBER(B2504),(B2504-INDEX('Price Data'!B:B,MATCH(TEXT(A2504,"YYYY-MM-DD"),'Price Data'!A:A,0)+1))/INDEX('Price Data'!B:B,MATCH(TEXT(A2504,"YYYY-MM-DD"),'Price Data'!A:A,0)+1),""),"")</f>
        <v>4.7764849969381511E-3</v>
      </c>
      <c r="D2504" s="34">
        <f>IFERROR(INDEX('Price Data'!E:E,MATCH(TEXT(A2504,"YYYY-MM-DD"),'Price Data'!D:D,0)),"")</f>
        <v>9.35</v>
      </c>
      <c r="E2504" s="10" cm="1">
        <f t="array" ref="E2504">IFERROR(IF(ISNUMBER(D2504),(D2504-INDEX('Price Data'!E:E,MATCH(TEXT(A2504,"YYYY-MM-DD"),'Price Data'!D:D,0)+1))/INDEX('Price Data'!E:E,MATCH(TEXT(A2504,"YYYY-MM-DD"),'Price Data'!D:D,0)+1),""),"")</f>
        <v>6.4585575888052209E-3</v>
      </c>
      <c r="F2504" s="34">
        <f>IFERROR(INDEX('Price Data'!H:H,MATCH(TEXT(A2504,"YYYY-MM-DD"),'Price Data'!G:G,0)),"")</f>
        <v>119.599998</v>
      </c>
      <c r="G2504" s="10" cm="1">
        <f t="array" ref="G2504">IFERROR(IF(ISNUMBER(F2504),(F2504-INDEX('Price Data'!H:H,MATCH(TEXT(A2504,"YYYY-MM-DD"),'Price Data'!G:G,0)+1))/INDEX('Price Data'!H:H,MATCH(TEXT(A2504,"YYYY-MM-DD"),'Price Data'!G:G,0)+1),""),"")</f>
        <v>2.5728988434459494E-2</v>
      </c>
      <c r="H2504" s="34">
        <f>IFERROR(INDEX('Price Data'!K:K,MATCH(TEXT(A2504,"YYYY-MM-DD"),'Price Data'!J:J,0)),"")</f>
        <v>2.36</v>
      </c>
      <c r="I2504" s="10" cm="1">
        <f t="array" ref="I2504">IFERROR(IF(ISNUMBER(H2504),(H2504-INDEX('Price Data'!K:K,MATCH(TEXT(A2504,"YYYY-MM-DD"),'Price Data'!J:J,0)+1))/INDEX('Price Data'!K:K,MATCH(TEXT(A2504,"YYYY-MM-DD"),'Price Data'!J:J,0)+1),""),"")</f>
        <v>0</v>
      </c>
      <c r="J2504" s="34">
        <f>IFERROR(INDEX('Price Data'!N:N,MATCH(TEXT(A2504,"YYYY-MM-DD"),'Price Data'!M:M,0)),"")</f>
        <v>1.92</v>
      </c>
      <c r="K2504" s="10" cm="1">
        <f t="array" ref="K2504">IFERROR(IF(ISNUMBER(J2504),(J2504-INDEX('Price Data'!N:N,MATCH(TEXT(A2504,"YYYY-MM-DD"),'Price Data'!M:M,0)+1))/INDEX('Price Data'!N:N,MATCH(TEXT(A2504,"YYYY-MM-DD"),'Price Data'!M:M,0)+1),""),"")</f>
        <v>-5.1813471502590719E-3</v>
      </c>
      <c r="L2504" s="34">
        <f>IFERROR(INDEX('Price Data'!Q:Q,MATCH(TEXT(A2504,"YYYY-MM-DD"),'Price Data'!P:P,0)),"")</f>
        <v>2.46</v>
      </c>
      <c r="M2504" s="10" cm="1">
        <f t="array" ref="M2504">IFERROR(IF(ISNUMBER(L2504),(L2504-INDEX('Price Data'!Q:Q,MATCH(TEXT(A2504,"YYYY-MM-DD"),'Price Data'!P:P,0)+1))/INDEX('Price Data'!Q:Q,MATCH(TEXT(A2504,"YYYY-MM-DD"),'Price Data'!P:P,0)+1),""),"")</f>
        <v>0</v>
      </c>
      <c r="N2504" s="34">
        <f>IFERROR(INDEX('Price Data'!T:T,MATCH(TEXT(A2504,"YYYY-MM-DD"),'Price Data'!S:S,0)),"")</f>
        <v>3.69</v>
      </c>
      <c r="O2504" s="10" cm="1">
        <f t="array" ref="O2504">IFERROR(IF(ISNUMBER(N2504),(N2504-INDEX('Price Data'!T:T,MATCH(TEXT(A2504,"YYYY-MM-DD"),'Price Data'!S:S,0)+1))/INDEX('Price Data'!T:T,MATCH(TEXT(A2504,"YYYY-MM-DD"),'Price Data'!S:S,0)+1),""),"")</f>
        <v>1.6528925619834725E-2</v>
      </c>
    </row>
    <row r="2505" spans="1:15" x14ac:dyDescent="0.3">
      <c r="A2505" s="8">
        <v>44324</v>
      </c>
      <c r="B2505" s="34" t="str">
        <f>IFERROR(INDEX('Price Data'!B:B,MATCH(TEXT(A2505,"YYYY-MM-DD"),'Price Data'!A:A,0)),"")</f>
        <v/>
      </c>
      <c r="C2505" s="10" t="str" cm="1">
        <f t="array" ref="C2505">IFERROR(IF(ISNUMBER(B2505),(B2505-INDEX('Price Data'!B:B,MATCH(TEXT(A2505,"YYYY-MM-DD"),'Price Data'!A:A,0)+1))/INDEX('Price Data'!B:B,MATCH(TEXT(A2505,"YYYY-MM-DD"),'Price Data'!A:A,0)+1),""),"")</f>
        <v/>
      </c>
      <c r="D2505" s="34" t="str">
        <f>IFERROR(INDEX('Price Data'!E:E,MATCH(TEXT(A2505,"YYYY-MM-DD"),'Price Data'!D:D,0)),"")</f>
        <v/>
      </c>
      <c r="E2505" s="10" t="str" cm="1">
        <f t="array" ref="E2505">IFERROR(IF(ISNUMBER(D2505),(D2505-INDEX('Price Data'!E:E,MATCH(TEXT(A2505,"YYYY-MM-DD"),'Price Data'!D:D,0)+1))/INDEX('Price Data'!E:E,MATCH(TEXT(A2505,"YYYY-MM-DD"),'Price Data'!D:D,0)+1),""),"")</f>
        <v/>
      </c>
      <c r="F2505" s="34" t="str">
        <f>IFERROR(INDEX('Price Data'!H:H,MATCH(TEXT(A2505,"YYYY-MM-DD"),'Price Data'!G:G,0)),"")</f>
        <v/>
      </c>
      <c r="G2505" s="10" t="str" cm="1">
        <f t="array" ref="G2505">IFERROR(IF(ISNUMBER(F2505),(F2505-INDEX('Price Data'!H:H,MATCH(TEXT(A2505,"YYYY-MM-DD"),'Price Data'!G:G,0)+1))/INDEX('Price Data'!H:H,MATCH(TEXT(A2505,"YYYY-MM-DD"),'Price Data'!G:G,0)+1),""),"")</f>
        <v/>
      </c>
      <c r="H2505" s="34" t="str">
        <f>IFERROR(INDEX('Price Data'!K:K,MATCH(TEXT(A2505,"YYYY-MM-DD"),'Price Data'!J:J,0)),"")</f>
        <v/>
      </c>
      <c r="I2505" s="10" t="str" cm="1">
        <f t="array" ref="I2505">IFERROR(IF(ISNUMBER(H2505),(H2505-INDEX('Price Data'!K:K,MATCH(TEXT(A2505,"YYYY-MM-DD"),'Price Data'!J:J,0)+1))/INDEX('Price Data'!K:K,MATCH(TEXT(A2505,"YYYY-MM-DD"),'Price Data'!J:J,0)+1),""),"")</f>
        <v/>
      </c>
      <c r="J2505" s="34" t="str">
        <f>IFERROR(INDEX('Price Data'!N:N,MATCH(TEXT(A2505,"YYYY-MM-DD"),'Price Data'!M:M,0)),"")</f>
        <v/>
      </c>
      <c r="K2505" s="10" t="str" cm="1">
        <f t="array" ref="K2505">IFERROR(IF(ISNUMBER(J2505),(J2505-INDEX('Price Data'!N:N,MATCH(TEXT(A2505,"YYYY-MM-DD"),'Price Data'!M:M,0)+1))/INDEX('Price Data'!N:N,MATCH(TEXT(A2505,"YYYY-MM-DD"),'Price Data'!M:M,0)+1),""),"")</f>
        <v/>
      </c>
      <c r="L2505" s="34" t="str">
        <f>IFERROR(INDEX('Price Data'!Q:Q,MATCH(TEXT(A2505,"YYYY-MM-DD"),'Price Data'!P:P,0)),"")</f>
        <v/>
      </c>
      <c r="M2505" s="10" t="str" cm="1">
        <f t="array" ref="M2505">IFERROR(IF(ISNUMBER(L2505),(L2505-INDEX('Price Data'!Q:Q,MATCH(TEXT(A2505,"YYYY-MM-DD"),'Price Data'!P:P,0)+1))/INDEX('Price Data'!Q:Q,MATCH(TEXT(A2505,"YYYY-MM-DD"),'Price Data'!P:P,0)+1),""),"")</f>
        <v/>
      </c>
      <c r="N2505" s="34" t="str">
        <f>IFERROR(INDEX('Price Data'!T:T,MATCH(TEXT(A2505,"YYYY-MM-DD"),'Price Data'!S:S,0)),"")</f>
        <v/>
      </c>
      <c r="O2505" s="10" t="str" cm="1">
        <f t="array" ref="O2505">IFERROR(IF(ISNUMBER(N2505),(N2505-INDEX('Price Data'!T:T,MATCH(TEXT(A2505,"YYYY-MM-DD"),'Price Data'!S:S,0)+1))/INDEX('Price Data'!T:T,MATCH(TEXT(A2505,"YYYY-MM-DD"),'Price Data'!S:S,0)+1),""),"")</f>
        <v/>
      </c>
    </row>
    <row r="2506" spans="1:15" x14ac:dyDescent="0.3">
      <c r="A2506" s="8">
        <v>44325</v>
      </c>
      <c r="B2506" s="34" t="str">
        <f>IFERROR(INDEX('Price Data'!B:B,MATCH(TEXT(A2506,"YYYY-MM-DD"),'Price Data'!A:A,0)),"")</f>
        <v/>
      </c>
      <c r="C2506" s="10" t="str" cm="1">
        <f t="array" ref="C2506">IFERROR(IF(ISNUMBER(B2506),(B2506-INDEX('Price Data'!B:B,MATCH(TEXT(A2506,"YYYY-MM-DD"),'Price Data'!A:A,0)+1))/INDEX('Price Data'!B:B,MATCH(TEXT(A2506,"YYYY-MM-DD"),'Price Data'!A:A,0)+1),""),"")</f>
        <v/>
      </c>
      <c r="D2506" s="34" t="str">
        <f>IFERROR(INDEX('Price Data'!E:E,MATCH(TEXT(A2506,"YYYY-MM-DD"),'Price Data'!D:D,0)),"")</f>
        <v/>
      </c>
      <c r="E2506" s="10" t="str" cm="1">
        <f t="array" ref="E2506">IFERROR(IF(ISNUMBER(D2506),(D2506-INDEX('Price Data'!E:E,MATCH(TEXT(A2506,"YYYY-MM-DD"),'Price Data'!D:D,0)+1))/INDEX('Price Data'!E:E,MATCH(TEXT(A2506,"YYYY-MM-DD"),'Price Data'!D:D,0)+1),""),"")</f>
        <v/>
      </c>
      <c r="F2506" s="34" t="str">
        <f>IFERROR(INDEX('Price Data'!H:H,MATCH(TEXT(A2506,"YYYY-MM-DD"),'Price Data'!G:G,0)),"")</f>
        <v/>
      </c>
      <c r="G2506" s="10" t="str" cm="1">
        <f t="array" ref="G2506">IFERROR(IF(ISNUMBER(F2506),(F2506-INDEX('Price Data'!H:H,MATCH(TEXT(A2506,"YYYY-MM-DD"),'Price Data'!G:G,0)+1))/INDEX('Price Data'!H:H,MATCH(TEXT(A2506,"YYYY-MM-DD"),'Price Data'!G:G,0)+1),""),"")</f>
        <v/>
      </c>
      <c r="H2506" s="34" t="str">
        <f>IFERROR(INDEX('Price Data'!K:K,MATCH(TEXT(A2506,"YYYY-MM-DD"),'Price Data'!J:J,0)),"")</f>
        <v/>
      </c>
      <c r="I2506" s="10" t="str" cm="1">
        <f t="array" ref="I2506">IFERROR(IF(ISNUMBER(H2506),(H2506-INDEX('Price Data'!K:K,MATCH(TEXT(A2506,"YYYY-MM-DD"),'Price Data'!J:J,0)+1))/INDEX('Price Data'!K:K,MATCH(TEXT(A2506,"YYYY-MM-DD"),'Price Data'!J:J,0)+1),""),"")</f>
        <v/>
      </c>
      <c r="J2506" s="34" t="str">
        <f>IFERROR(INDEX('Price Data'!N:N,MATCH(TEXT(A2506,"YYYY-MM-DD"),'Price Data'!M:M,0)),"")</f>
        <v/>
      </c>
      <c r="K2506" s="10" t="str" cm="1">
        <f t="array" ref="K2506">IFERROR(IF(ISNUMBER(J2506),(J2506-INDEX('Price Data'!N:N,MATCH(TEXT(A2506,"YYYY-MM-DD"),'Price Data'!M:M,0)+1))/INDEX('Price Data'!N:N,MATCH(TEXT(A2506,"YYYY-MM-DD"),'Price Data'!M:M,0)+1),""),"")</f>
        <v/>
      </c>
      <c r="L2506" s="34" t="str">
        <f>IFERROR(INDEX('Price Data'!Q:Q,MATCH(TEXT(A2506,"YYYY-MM-DD"),'Price Data'!P:P,0)),"")</f>
        <v/>
      </c>
      <c r="M2506" s="10" t="str" cm="1">
        <f t="array" ref="M2506">IFERROR(IF(ISNUMBER(L2506),(L2506-INDEX('Price Data'!Q:Q,MATCH(TEXT(A2506,"YYYY-MM-DD"),'Price Data'!P:P,0)+1))/INDEX('Price Data'!Q:Q,MATCH(TEXT(A2506,"YYYY-MM-DD"),'Price Data'!P:P,0)+1),""),"")</f>
        <v/>
      </c>
      <c r="N2506" s="34" t="str">
        <f>IFERROR(INDEX('Price Data'!T:T,MATCH(TEXT(A2506,"YYYY-MM-DD"),'Price Data'!S:S,0)),"")</f>
        <v/>
      </c>
      <c r="O2506" s="10" t="str" cm="1">
        <f t="array" ref="O2506">IFERROR(IF(ISNUMBER(N2506),(N2506-INDEX('Price Data'!T:T,MATCH(TEXT(A2506,"YYYY-MM-DD"),'Price Data'!S:S,0)+1))/INDEX('Price Data'!T:T,MATCH(TEXT(A2506,"YYYY-MM-DD"),'Price Data'!S:S,0)+1),""),"")</f>
        <v/>
      </c>
    </row>
    <row r="2507" spans="1:15" x14ac:dyDescent="0.3">
      <c r="A2507" s="8">
        <v>44326</v>
      </c>
      <c r="B2507" s="34">
        <f>IFERROR(INDEX('Price Data'!B:B,MATCH(TEXT(A2507,"YYYY-MM-DD"),'Price Data'!A:A,0)),"")</f>
        <v>24803</v>
      </c>
      <c r="C2507" s="10" cm="1">
        <f t="array" ref="C2507">IFERROR(IF(ISNUMBER(B2507),(B2507-INDEX('Price Data'!B:B,MATCH(TEXT(A2507,"YYYY-MM-DD"),'Price Data'!A:A,0)+1))/INDEX('Price Data'!B:B,MATCH(TEXT(A2507,"YYYY-MM-DD"),'Price Data'!A:A,0)+1),""),"")</f>
        <v>7.7604420607833577E-3</v>
      </c>
      <c r="D2507" s="34">
        <f>IFERROR(INDEX('Price Data'!E:E,MATCH(TEXT(A2507,"YYYY-MM-DD"),'Price Data'!D:D,0)),"")</f>
        <v>9.85</v>
      </c>
      <c r="E2507" s="10" cm="1">
        <f t="array" ref="E2507">IFERROR(IF(ISNUMBER(D2507),(D2507-INDEX('Price Data'!E:E,MATCH(TEXT(A2507,"YYYY-MM-DD"),'Price Data'!D:D,0)+1))/INDEX('Price Data'!E:E,MATCH(TEXT(A2507,"YYYY-MM-DD"),'Price Data'!D:D,0)+1),""),"")</f>
        <v>5.3475935828877004E-2</v>
      </c>
      <c r="F2507" s="34">
        <f>IFERROR(INDEX('Price Data'!H:H,MATCH(TEXT(A2507,"YYYY-MM-DD"),'Price Data'!G:G,0)),"")</f>
        <v>119.300003</v>
      </c>
      <c r="G2507" s="10" cm="1">
        <f t="array" ref="G2507">IFERROR(IF(ISNUMBER(F2507),(F2507-INDEX('Price Data'!H:H,MATCH(TEXT(A2507,"YYYY-MM-DD"),'Price Data'!G:G,0)+1))/INDEX('Price Data'!H:H,MATCH(TEXT(A2507,"YYYY-MM-DD"),'Price Data'!G:G,0)+1),""),"")</f>
        <v>-2.5083194399384153E-3</v>
      </c>
      <c r="H2507" s="34">
        <f>IFERROR(INDEX('Price Data'!K:K,MATCH(TEXT(A2507,"YYYY-MM-DD"),'Price Data'!J:J,0)),"")</f>
        <v>2.39</v>
      </c>
      <c r="I2507" s="10" cm="1">
        <f t="array" ref="I2507">IFERROR(IF(ISNUMBER(H2507),(H2507-INDEX('Price Data'!K:K,MATCH(TEXT(A2507,"YYYY-MM-DD"),'Price Data'!J:J,0)+1))/INDEX('Price Data'!K:K,MATCH(TEXT(A2507,"YYYY-MM-DD"),'Price Data'!J:J,0)+1),""),"")</f>
        <v>1.2711864406779768E-2</v>
      </c>
      <c r="J2507" s="34">
        <f>IFERROR(INDEX('Price Data'!N:N,MATCH(TEXT(A2507,"YYYY-MM-DD"),'Price Data'!M:M,0)),"")</f>
        <v>2</v>
      </c>
      <c r="K2507" s="10" cm="1">
        <f t="array" ref="K2507">IFERROR(IF(ISNUMBER(J2507),(J2507-INDEX('Price Data'!N:N,MATCH(TEXT(A2507,"YYYY-MM-DD"),'Price Data'!M:M,0)+1))/INDEX('Price Data'!N:N,MATCH(TEXT(A2507,"YYYY-MM-DD"),'Price Data'!M:M,0)+1),""),"")</f>
        <v>4.1666666666666706E-2</v>
      </c>
      <c r="L2507" s="34">
        <f>IFERROR(INDEX('Price Data'!Q:Q,MATCH(TEXT(A2507,"YYYY-MM-DD"),'Price Data'!P:P,0)),"")</f>
        <v>2.5299999999999998</v>
      </c>
      <c r="M2507" s="10" cm="1">
        <f t="array" ref="M2507">IFERROR(IF(ISNUMBER(L2507),(L2507-INDEX('Price Data'!Q:Q,MATCH(TEXT(A2507,"YYYY-MM-DD"),'Price Data'!P:P,0)+1))/INDEX('Price Data'!Q:Q,MATCH(TEXT(A2507,"YYYY-MM-DD"),'Price Data'!P:P,0)+1),""),"")</f>
        <v>2.8455284552845465E-2</v>
      </c>
      <c r="N2507" s="34">
        <f>IFERROR(INDEX('Price Data'!T:T,MATCH(TEXT(A2507,"YYYY-MM-DD"),'Price Data'!S:S,0)),"")</f>
        <v>3.82</v>
      </c>
      <c r="O2507" s="10" cm="1">
        <f t="array" ref="O2507">IFERROR(IF(ISNUMBER(N2507),(N2507-INDEX('Price Data'!T:T,MATCH(TEXT(A2507,"YYYY-MM-DD"),'Price Data'!S:S,0)+1))/INDEX('Price Data'!T:T,MATCH(TEXT(A2507,"YYYY-MM-DD"),'Price Data'!S:S,0)+1),""),"")</f>
        <v>3.5230352303523005E-2</v>
      </c>
    </row>
    <row r="2508" spans="1:15" x14ac:dyDescent="0.3">
      <c r="A2508" s="8">
        <v>44327</v>
      </c>
      <c r="B2508" s="34">
        <f>IFERROR(INDEX('Price Data'!B:B,MATCH(TEXT(A2508,"YYYY-MM-DD"),'Price Data'!A:A,0)),"")</f>
        <v>24396</v>
      </c>
      <c r="C2508" s="10" cm="1">
        <f t="array" ref="C2508">IFERROR(IF(ISNUMBER(B2508),(B2508-INDEX('Price Data'!B:B,MATCH(TEXT(A2508,"YYYY-MM-DD"),'Price Data'!A:A,0)+1))/INDEX('Price Data'!B:B,MATCH(TEXT(A2508,"YYYY-MM-DD"),'Price Data'!A:A,0)+1),""),"")</f>
        <v>-1.6409305325968633E-2</v>
      </c>
      <c r="D2508" s="34">
        <f>IFERROR(INDEX('Price Data'!E:E,MATCH(TEXT(A2508,"YYYY-MM-DD"),'Price Data'!D:D,0)),"")</f>
        <v>9.91</v>
      </c>
      <c r="E2508" s="10" cm="1">
        <f t="array" ref="E2508">IFERROR(IF(ISNUMBER(D2508),(D2508-INDEX('Price Data'!E:E,MATCH(TEXT(A2508,"YYYY-MM-DD"),'Price Data'!D:D,0)+1))/INDEX('Price Data'!E:E,MATCH(TEXT(A2508,"YYYY-MM-DD"),'Price Data'!D:D,0)+1),""),"")</f>
        <v>6.0913705583756856E-3</v>
      </c>
      <c r="F2508" s="34">
        <f>IFERROR(INDEX('Price Data'!H:H,MATCH(TEXT(A2508,"YYYY-MM-DD"),'Price Data'!G:G,0)),"")</f>
        <v>117.599998</v>
      </c>
      <c r="G2508" s="10" cm="1">
        <f t="array" ref="G2508">IFERROR(IF(ISNUMBER(F2508),(F2508-INDEX('Price Data'!H:H,MATCH(TEXT(A2508,"YYYY-MM-DD"),'Price Data'!G:G,0)+1))/INDEX('Price Data'!H:H,MATCH(TEXT(A2508,"YYYY-MM-DD"),'Price Data'!G:G,0)+1),""),"")</f>
        <v>-1.4249831997070481E-2</v>
      </c>
      <c r="H2508" s="34">
        <f>IFERROR(INDEX('Price Data'!K:K,MATCH(TEXT(A2508,"YYYY-MM-DD"),'Price Data'!J:J,0)),"")</f>
        <v>2.38</v>
      </c>
      <c r="I2508" s="10" cm="1">
        <f t="array" ref="I2508">IFERROR(IF(ISNUMBER(H2508),(H2508-INDEX('Price Data'!K:K,MATCH(TEXT(A2508,"YYYY-MM-DD"),'Price Data'!J:J,0)+1))/INDEX('Price Data'!K:K,MATCH(TEXT(A2508,"YYYY-MM-DD"),'Price Data'!J:J,0)+1),""),"")</f>
        <v>-4.1841004184101386E-3</v>
      </c>
      <c r="J2508" s="34">
        <f>IFERROR(INDEX('Price Data'!N:N,MATCH(TEXT(A2508,"YYYY-MM-DD"),'Price Data'!M:M,0)),"")</f>
        <v>2.02</v>
      </c>
      <c r="K2508" s="10" cm="1">
        <f t="array" ref="K2508">IFERROR(IF(ISNUMBER(J2508),(J2508-INDEX('Price Data'!N:N,MATCH(TEXT(A2508,"YYYY-MM-DD"),'Price Data'!M:M,0)+1))/INDEX('Price Data'!N:N,MATCH(TEXT(A2508,"YYYY-MM-DD"),'Price Data'!M:M,0)+1),""),"")</f>
        <v>1.0000000000000009E-2</v>
      </c>
      <c r="L2508" s="34">
        <f>IFERROR(INDEX('Price Data'!Q:Q,MATCH(TEXT(A2508,"YYYY-MM-DD"),'Price Data'!P:P,0)),"")</f>
        <v>2.5499999999999998</v>
      </c>
      <c r="M2508" s="10" cm="1">
        <f t="array" ref="M2508">IFERROR(IF(ISNUMBER(L2508),(L2508-INDEX('Price Data'!Q:Q,MATCH(TEXT(A2508,"YYYY-MM-DD"),'Price Data'!P:P,0)+1))/INDEX('Price Data'!Q:Q,MATCH(TEXT(A2508,"YYYY-MM-DD"),'Price Data'!P:P,0)+1),""),"")</f>
        <v>7.9051383399209568E-3</v>
      </c>
      <c r="N2508" s="34">
        <f>IFERROR(INDEX('Price Data'!T:T,MATCH(TEXT(A2508,"YYYY-MM-DD"),'Price Data'!S:S,0)),"")</f>
        <v>3.79</v>
      </c>
      <c r="O2508" s="10" cm="1">
        <f t="array" ref="O2508">IFERROR(IF(ISNUMBER(N2508),(N2508-INDEX('Price Data'!T:T,MATCH(TEXT(A2508,"YYYY-MM-DD"),'Price Data'!S:S,0)+1))/INDEX('Price Data'!T:T,MATCH(TEXT(A2508,"YYYY-MM-DD"),'Price Data'!S:S,0)+1),""),"")</f>
        <v>-7.8534031413612058E-3</v>
      </c>
    </row>
    <row r="2509" spans="1:15" x14ac:dyDescent="0.3">
      <c r="A2509" s="8">
        <v>44328</v>
      </c>
      <c r="B2509" s="34">
        <f>IFERROR(INDEX('Price Data'!B:B,MATCH(TEXT(A2509,"YYYY-MM-DD"),'Price Data'!A:A,0)),"")</f>
        <v>24453</v>
      </c>
      <c r="C2509" s="10" cm="1">
        <f t="array" ref="C2509">IFERROR(IF(ISNUMBER(B2509),(B2509-INDEX('Price Data'!B:B,MATCH(TEXT(A2509,"YYYY-MM-DD"),'Price Data'!A:A,0)+1))/INDEX('Price Data'!B:B,MATCH(TEXT(A2509,"YYYY-MM-DD"),'Price Data'!A:A,0)+1),""),"")</f>
        <v>2.3364485981308409E-3</v>
      </c>
      <c r="D2509" s="34">
        <f>IFERROR(INDEX('Price Data'!E:E,MATCH(TEXT(A2509,"YYYY-MM-DD"),'Price Data'!D:D,0)),"")</f>
        <v>10.199999999999999</v>
      </c>
      <c r="E2509" s="10" cm="1">
        <f t="array" ref="E2509">IFERROR(IF(ISNUMBER(D2509),(D2509-INDEX('Price Data'!E:E,MATCH(TEXT(A2509,"YYYY-MM-DD"),'Price Data'!D:D,0)+1))/INDEX('Price Data'!E:E,MATCH(TEXT(A2509,"YYYY-MM-DD"),'Price Data'!D:D,0)+1),""),"")</f>
        <v>2.9263370332996887E-2</v>
      </c>
      <c r="F2509" s="34">
        <f>IFERROR(INDEX('Price Data'!H:H,MATCH(TEXT(A2509,"YYYY-MM-DD"),'Price Data'!G:G,0)),"")</f>
        <v>119.150002</v>
      </c>
      <c r="G2509" s="10" cm="1">
        <f t="array" ref="G2509">IFERROR(IF(ISNUMBER(F2509),(F2509-INDEX('Price Data'!H:H,MATCH(TEXT(A2509,"YYYY-MM-DD"),'Price Data'!G:G,0)+1))/INDEX('Price Data'!H:H,MATCH(TEXT(A2509,"YYYY-MM-DD"),'Price Data'!G:G,0)+1),""),"")</f>
        <v>1.3180306346603859E-2</v>
      </c>
      <c r="H2509" s="34">
        <f>IFERROR(INDEX('Price Data'!K:K,MATCH(TEXT(A2509,"YYYY-MM-DD"),'Price Data'!J:J,0)),"")</f>
        <v>2.38</v>
      </c>
      <c r="I2509" s="10" cm="1">
        <f t="array" ref="I2509">IFERROR(IF(ISNUMBER(H2509),(H2509-INDEX('Price Data'!K:K,MATCH(TEXT(A2509,"YYYY-MM-DD"),'Price Data'!J:J,0)+1))/INDEX('Price Data'!K:K,MATCH(TEXT(A2509,"YYYY-MM-DD"),'Price Data'!J:J,0)+1),""),"")</f>
        <v>0</v>
      </c>
      <c r="J2509" s="34">
        <f>IFERROR(INDEX('Price Data'!N:N,MATCH(TEXT(A2509,"YYYY-MM-DD"),'Price Data'!M:M,0)),"")</f>
        <v>1.99</v>
      </c>
      <c r="K2509" s="10" cm="1">
        <f t="array" ref="K2509">IFERROR(IF(ISNUMBER(J2509),(J2509-INDEX('Price Data'!N:N,MATCH(TEXT(A2509,"YYYY-MM-DD"),'Price Data'!M:M,0)+1))/INDEX('Price Data'!N:N,MATCH(TEXT(A2509,"YYYY-MM-DD"),'Price Data'!M:M,0)+1),""),"")</f>
        <v>-1.4851485148514865E-2</v>
      </c>
      <c r="L2509" s="34">
        <f>IFERROR(INDEX('Price Data'!Q:Q,MATCH(TEXT(A2509,"YYYY-MM-DD"),'Price Data'!P:P,0)),"")</f>
        <v>2.58</v>
      </c>
      <c r="M2509" s="10" cm="1">
        <f t="array" ref="M2509">IFERROR(IF(ISNUMBER(L2509),(L2509-INDEX('Price Data'!Q:Q,MATCH(TEXT(A2509,"YYYY-MM-DD"),'Price Data'!P:P,0)+1))/INDEX('Price Data'!Q:Q,MATCH(TEXT(A2509,"YYYY-MM-DD"),'Price Data'!P:P,0)+1),""),"")</f>
        <v>1.176470588235304E-2</v>
      </c>
      <c r="N2509" s="34">
        <f>IFERROR(INDEX('Price Data'!T:T,MATCH(TEXT(A2509,"YYYY-MM-DD"),'Price Data'!S:S,0)),"")</f>
        <v>3.79</v>
      </c>
      <c r="O2509" s="10" cm="1">
        <f t="array" ref="O2509">IFERROR(IF(ISNUMBER(N2509),(N2509-INDEX('Price Data'!T:T,MATCH(TEXT(A2509,"YYYY-MM-DD"),'Price Data'!S:S,0)+1))/INDEX('Price Data'!T:T,MATCH(TEXT(A2509,"YYYY-MM-DD"),'Price Data'!S:S,0)+1),""),"")</f>
        <v>0</v>
      </c>
    </row>
    <row r="2510" spans="1:15" x14ac:dyDescent="0.3">
      <c r="A2510" s="8">
        <v>44329</v>
      </c>
      <c r="B2510" s="34">
        <f>IFERROR(INDEX('Price Data'!B:B,MATCH(TEXT(A2510,"YYYY-MM-DD"),'Price Data'!A:A,0)),"")</f>
        <v>24486</v>
      </c>
      <c r="C2510" s="10" cm="1">
        <f t="array" ref="C2510">IFERROR(IF(ISNUMBER(B2510),(B2510-INDEX('Price Data'!B:B,MATCH(TEXT(A2510,"YYYY-MM-DD"),'Price Data'!A:A,0)+1))/INDEX('Price Data'!B:B,MATCH(TEXT(A2510,"YYYY-MM-DD"),'Price Data'!A:A,0)+1),""),"")</f>
        <v>1.3495276653171389E-3</v>
      </c>
      <c r="D2510" s="34">
        <f>IFERROR(INDEX('Price Data'!E:E,MATCH(TEXT(A2510,"YYYY-MM-DD"),'Price Data'!D:D,0)),"")</f>
        <v>10.01</v>
      </c>
      <c r="E2510" s="10" cm="1">
        <f t="array" ref="E2510">IFERROR(IF(ISNUMBER(D2510),(D2510-INDEX('Price Data'!E:E,MATCH(TEXT(A2510,"YYYY-MM-DD"),'Price Data'!D:D,0)+1))/INDEX('Price Data'!E:E,MATCH(TEXT(A2510,"YYYY-MM-DD"),'Price Data'!D:D,0)+1),""),"")</f>
        <v>-1.8627450980392108E-2</v>
      </c>
      <c r="F2510" s="34">
        <f>IFERROR(INDEX('Price Data'!H:H,MATCH(TEXT(A2510,"YYYY-MM-DD"),'Price Data'!G:G,0)),"")</f>
        <v>119.300003</v>
      </c>
      <c r="G2510" s="10" cm="1">
        <f t="array" ref="G2510">IFERROR(IF(ISNUMBER(F2510),(F2510-INDEX('Price Data'!H:H,MATCH(TEXT(A2510,"YYYY-MM-DD"),'Price Data'!G:G,0)+1))/INDEX('Price Data'!H:H,MATCH(TEXT(A2510,"YYYY-MM-DD"),'Price Data'!G:G,0)+1),""),"")</f>
        <v>1.2589257027457133E-3</v>
      </c>
      <c r="H2510" s="34">
        <f>IFERROR(INDEX('Price Data'!K:K,MATCH(TEXT(A2510,"YYYY-MM-DD"),'Price Data'!J:J,0)),"")</f>
        <v>2.37</v>
      </c>
      <c r="I2510" s="10" cm="1">
        <f t="array" ref="I2510">IFERROR(IF(ISNUMBER(H2510),(H2510-INDEX('Price Data'!K:K,MATCH(TEXT(A2510,"YYYY-MM-DD"),'Price Data'!J:J,0)+1))/INDEX('Price Data'!K:K,MATCH(TEXT(A2510,"YYYY-MM-DD"),'Price Data'!J:J,0)+1),""),"")</f>
        <v>-4.201680672268818E-3</v>
      </c>
      <c r="J2510" s="34">
        <f>IFERROR(INDEX('Price Data'!N:N,MATCH(TEXT(A2510,"YYYY-MM-DD"),'Price Data'!M:M,0)),"")</f>
        <v>1.99</v>
      </c>
      <c r="K2510" s="10" cm="1">
        <f t="array" ref="K2510">IFERROR(IF(ISNUMBER(J2510),(J2510-INDEX('Price Data'!N:N,MATCH(TEXT(A2510,"YYYY-MM-DD"),'Price Data'!M:M,0)+1))/INDEX('Price Data'!N:N,MATCH(TEXT(A2510,"YYYY-MM-DD"),'Price Data'!M:M,0)+1),""),"")</f>
        <v>0</v>
      </c>
      <c r="L2510" s="34">
        <f>IFERROR(INDEX('Price Data'!Q:Q,MATCH(TEXT(A2510,"YYYY-MM-DD"),'Price Data'!P:P,0)),"")</f>
        <v>2.6</v>
      </c>
      <c r="M2510" s="10" cm="1">
        <f t="array" ref="M2510">IFERROR(IF(ISNUMBER(L2510),(L2510-INDEX('Price Data'!Q:Q,MATCH(TEXT(A2510,"YYYY-MM-DD"),'Price Data'!P:P,0)+1))/INDEX('Price Data'!Q:Q,MATCH(TEXT(A2510,"YYYY-MM-DD"),'Price Data'!P:P,0)+1),""),"")</f>
        <v>7.7519379844961309E-3</v>
      </c>
      <c r="N2510" s="34">
        <f>IFERROR(INDEX('Price Data'!T:T,MATCH(TEXT(A2510,"YYYY-MM-DD"),'Price Data'!S:S,0)),"")</f>
        <v>3.9</v>
      </c>
      <c r="O2510" s="10" cm="1">
        <f t="array" ref="O2510">IFERROR(IF(ISNUMBER(N2510),(N2510-INDEX('Price Data'!T:T,MATCH(TEXT(A2510,"YYYY-MM-DD"),'Price Data'!S:S,0)+1))/INDEX('Price Data'!T:T,MATCH(TEXT(A2510,"YYYY-MM-DD"),'Price Data'!S:S,0)+1),""),"")</f>
        <v>2.9023746701846934E-2</v>
      </c>
    </row>
    <row r="2511" spans="1:15" x14ac:dyDescent="0.3">
      <c r="A2511" s="8">
        <v>44330</v>
      </c>
      <c r="B2511" s="34">
        <f>IFERROR(INDEX('Price Data'!B:B,MATCH(TEXT(A2511,"YYYY-MM-DD"),'Price Data'!A:A,0)),"")</f>
        <v>24766</v>
      </c>
      <c r="C2511" s="10" cm="1">
        <f t="array" ref="C2511">IFERROR(IF(ISNUMBER(B2511),(B2511-INDEX('Price Data'!B:B,MATCH(TEXT(A2511,"YYYY-MM-DD"),'Price Data'!A:A,0)+1))/INDEX('Price Data'!B:B,MATCH(TEXT(A2511,"YYYY-MM-DD"),'Price Data'!A:A,0)+1),""),"")</f>
        <v>1.1435105774728416E-2</v>
      </c>
      <c r="D2511" s="34">
        <f>IFERROR(INDEX('Price Data'!E:E,MATCH(TEXT(A2511,"YYYY-MM-DD"),'Price Data'!D:D,0)),"")</f>
        <v>10.210000000000001</v>
      </c>
      <c r="E2511" s="10" cm="1">
        <f t="array" ref="E2511">IFERROR(IF(ISNUMBER(D2511),(D2511-INDEX('Price Data'!E:E,MATCH(TEXT(A2511,"YYYY-MM-DD"),'Price Data'!D:D,0)+1))/INDEX('Price Data'!E:E,MATCH(TEXT(A2511,"YYYY-MM-DD"),'Price Data'!D:D,0)+1),""),"")</f>
        <v>1.9980019980020088E-2</v>
      </c>
      <c r="F2511" s="34">
        <f>IFERROR(INDEX('Price Data'!H:H,MATCH(TEXT(A2511,"YYYY-MM-DD"),'Price Data'!G:G,0)),"")</f>
        <v>119.300003</v>
      </c>
      <c r="G2511" s="10" cm="1">
        <f t="array" ref="G2511">IFERROR(IF(ISNUMBER(F2511),(F2511-INDEX('Price Data'!H:H,MATCH(TEXT(A2511,"YYYY-MM-DD"),'Price Data'!G:G,0)+1))/INDEX('Price Data'!H:H,MATCH(TEXT(A2511,"YYYY-MM-DD"),'Price Data'!G:G,0)+1),""),"")</f>
        <v>0</v>
      </c>
      <c r="H2511" s="34">
        <f>IFERROR(INDEX('Price Data'!K:K,MATCH(TEXT(A2511,"YYYY-MM-DD"),'Price Data'!J:J,0)),"")</f>
        <v>2.39</v>
      </c>
      <c r="I2511" s="10" cm="1">
        <f t="array" ref="I2511">IFERROR(IF(ISNUMBER(H2511),(H2511-INDEX('Price Data'!K:K,MATCH(TEXT(A2511,"YYYY-MM-DD"),'Price Data'!J:J,0)+1))/INDEX('Price Data'!K:K,MATCH(TEXT(A2511,"YYYY-MM-DD"),'Price Data'!J:J,0)+1),""),"")</f>
        <v>8.4388185654008518E-3</v>
      </c>
      <c r="J2511" s="34">
        <f>IFERROR(INDEX('Price Data'!N:N,MATCH(TEXT(A2511,"YYYY-MM-DD"),'Price Data'!M:M,0)),"")</f>
        <v>2.0099999999999998</v>
      </c>
      <c r="K2511" s="10" cm="1">
        <f t="array" ref="K2511">IFERROR(IF(ISNUMBER(J2511),(J2511-INDEX('Price Data'!N:N,MATCH(TEXT(A2511,"YYYY-MM-DD"),'Price Data'!M:M,0)+1))/INDEX('Price Data'!N:N,MATCH(TEXT(A2511,"YYYY-MM-DD"),'Price Data'!M:M,0)+1),""),"")</f>
        <v>1.0050251256281305E-2</v>
      </c>
      <c r="L2511" s="34">
        <f>IFERROR(INDEX('Price Data'!Q:Q,MATCH(TEXT(A2511,"YYYY-MM-DD"),'Price Data'!P:P,0)),"")</f>
        <v>2.67</v>
      </c>
      <c r="M2511" s="10" cm="1">
        <f t="array" ref="M2511">IFERROR(IF(ISNUMBER(L2511),(L2511-INDEX('Price Data'!Q:Q,MATCH(TEXT(A2511,"YYYY-MM-DD"),'Price Data'!P:P,0)+1))/INDEX('Price Data'!Q:Q,MATCH(TEXT(A2511,"YYYY-MM-DD"),'Price Data'!P:P,0)+1),""),"")</f>
        <v>2.6923076923076862E-2</v>
      </c>
      <c r="N2511" s="34">
        <f>IFERROR(INDEX('Price Data'!T:T,MATCH(TEXT(A2511,"YYYY-MM-DD"),'Price Data'!S:S,0)),"")</f>
        <v>3.9</v>
      </c>
      <c r="O2511" s="10" cm="1">
        <f t="array" ref="O2511">IFERROR(IF(ISNUMBER(N2511),(N2511-INDEX('Price Data'!T:T,MATCH(TEXT(A2511,"YYYY-MM-DD"),'Price Data'!S:S,0)+1))/INDEX('Price Data'!T:T,MATCH(TEXT(A2511,"YYYY-MM-DD"),'Price Data'!S:S,0)+1),""),"")</f>
        <v>0</v>
      </c>
    </row>
    <row r="2512" spans="1:15" x14ac:dyDescent="0.3">
      <c r="A2512" s="8">
        <v>44331</v>
      </c>
      <c r="B2512" s="34" t="str">
        <f>IFERROR(INDEX('Price Data'!B:B,MATCH(TEXT(A2512,"YYYY-MM-DD"),'Price Data'!A:A,0)),"")</f>
        <v/>
      </c>
      <c r="C2512" s="10" t="str" cm="1">
        <f t="array" ref="C2512">IFERROR(IF(ISNUMBER(B2512),(B2512-INDEX('Price Data'!B:B,MATCH(TEXT(A2512,"YYYY-MM-DD"),'Price Data'!A:A,0)+1))/INDEX('Price Data'!B:B,MATCH(TEXT(A2512,"YYYY-MM-DD"),'Price Data'!A:A,0)+1),""),"")</f>
        <v/>
      </c>
      <c r="D2512" s="34" t="str">
        <f>IFERROR(INDEX('Price Data'!E:E,MATCH(TEXT(A2512,"YYYY-MM-DD"),'Price Data'!D:D,0)),"")</f>
        <v/>
      </c>
      <c r="E2512" s="10" t="str" cm="1">
        <f t="array" ref="E2512">IFERROR(IF(ISNUMBER(D2512),(D2512-INDEX('Price Data'!E:E,MATCH(TEXT(A2512,"YYYY-MM-DD"),'Price Data'!D:D,0)+1))/INDEX('Price Data'!E:E,MATCH(TEXT(A2512,"YYYY-MM-DD"),'Price Data'!D:D,0)+1),""),"")</f>
        <v/>
      </c>
      <c r="F2512" s="34" t="str">
        <f>IFERROR(INDEX('Price Data'!H:H,MATCH(TEXT(A2512,"YYYY-MM-DD"),'Price Data'!G:G,0)),"")</f>
        <v/>
      </c>
      <c r="G2512" s="10" t="str" cm="1">
        <f t="array" ref="G2512">IFERROR(IF(ISNUMBER(F2512),(F2512-INDEX('Price Data'!H:H,MATCH(TEXT(A2512,"YYYY-MM-DD"),'Price Data'!G:G,0)+1))/INDEX('Price Data'!H:H,MATCH(TEXT(A2512,"YYYY-MM-DD"),'Price Data'!G:G,0)+1),""),"")</f>
        <v/>
      </c>
      <c r="H2512" s="34" t="str">
        <f>IFERROR(INDEX('Price Data'!K:K,MATCH(TEXT(A2512,"YYYY-MM-DD"),'Price Data'!J:J,0)),"")</f>
        <v/>
      </c>
      <c r="I2512" s="10" t="str" cm="1">
        <f t="array" ref="I2512">IFERROR(IF(ISNUMBER(H2512),(H2512-INDEX('Price Data'!K:K,MATCH(TEXT(A2512,"YYYY-MM-DD"),'Price Data'!J:J,0)+1))/INDEX('Price Data'!K:K,MATCH(TEXT(A2512,"YYYY-MM-DD"),'Price Data'!J:J,0)+1),""),"")</f>
        <v/>
      </c>
      <c r="J2512" s="34" t="str">
        <f>IFERROR(INDEX('Price Data'!N:N,MATCH(TEXT(A2512,"YYYY-MM-DD"),'Price Data'!M:M,0)),"")</f>
        <v/>
      </c>
      <c r="K2512" s="10" t="str" cm="1">
        <f t="array" ref="K2512">IFERROR(IF(ISNUMBER(J2512),(J2512-INDEX('Price Data'!N:N,MATCH(TEXT(A2512,"YYYY-MM-DD"),'Price Data'!M:M,0)+1))/INDEX('Price Data'!N:N,MATCH(TEXT(A2512,"YYYY-MM-DD"),'Price Data'!M:M,0)+1),""),"")</f>
        <v/>
      </c>
      <c r="L2512" s="34" t="str">
        <f>IFERROR(INDEX('Price Data'!Q:Q,MATCH(TEXT(A2512,"YYYY-MM-DD"),'Price Data'!P:P,0)),"")</f>
        <v/>
      </c>
      <c r="M2512" s="10" t="str" cm="1">
        <f t="array" ref="M2512">IFERROR(IF(ISNUMBER(L2512),(L2512-INDEX('Price Data'!Q:Q,MATCH(TEXT(A2512,"YYYY-MM-DD"),'Price Data'!P:P,0)+1))/INDEX('Price Data'!Q:Q,MATCH(TEXT(A2512,"YYYY-MM-DD"),'Price Data'!P:P,0)+1),""),"")</f>
        <v/>
      </c>
      <c r="N2512" s="34" t="str">
        <f>IFERROR(INDEX('Price Data'!T:T,MATCH(TEXT(A2512,"YYYY-MM-DD"),'Price Data'!S:S,0)),"")</f>
        <v/>
      </c>
      <c r="O2512" s="10" t="str" cm="1">
        <f t="array" ref="O2512">IFERROR(IF(ISNUMBER(N2512),(N2512-INDEX('Price Data'!T:T,MATCH(TEXT(A2512,"YYYY-MM-DD"),'Price Data'!S:S,0)+1))/INDEX('Price Data'!T:T,MATCH(TEXT(A2512,"YYYY-MM-DD"),'Price Data'!S:S,0)+1),""),"")</f>
        <v/>
      </c>
    </row>
    <row r="2513" spans="1:15" x14ac:dyDescent="0.3">
      <c r="A2513" s="8">
        <v>44332</v>
      </c>
      <c r="B2513" s="34" t="str">
        <f>IFERROR(INDEX('Price Data'!B:B,MATCH(TEXT(A2513,"YYYY-MM-DD"),'Price Data'!A:A,0)),"")</f>
        <v/>
      </c>
      <c r="C2513" s="10" t="str" cm="1">
        <f t="array" ref="C2513">IFERROR(IF(ISNUMBER(B2513),(B2513-INDEX('Price Data'!B:B,MATCH(TEXT(A2513,"YYYY-MM-DD"),'Price Data'!A:A,0)+1))/INDEX('Price Data'!B:B,MATCH(TEXT(A2513,"YYYY-MM-DD"),'Price Data'!A:A,0)+1),""),"")</f>
        <v/>
      </c>
      <c r="D2513" s="34" t="str">
        <f>IFERROR(INDEX('Price Data'!E:E,MATCH(TEXT(A2513,"YYYY-MM-DD"),'Price Data'!D:D,0)),"")</f>
        <v/>
      </c>
      <c r="E2513" s="10" t="str" cm="1">
        <f t="array" ref="E2513">IFERROR(IF(ISNUMBER(D2513),(D2513-INDEX('Price Data'!E:E,MATCH(TEXT(A2513,"YYYY-MM-DD"),'Price Data'!D:D,0)+1))/INDEX('Price Data'!E:E,MATCH(TEXT(A2513,"YYYY-MM-DD"),'Price Data'!D:D,0)+1),""),"")</f>
        <v/>
      </c>
      <c r="F2513" s="34" t="str">
        <f>IFERROR(INDEX('Price Data'!H:H,MATCH(TEXT(A2513,"YYYY-MM-DD"),'Price Data'!G:G,0)),"")</f>
        <v/>
      </c>
      <c r="G2513" s="10" t="str" cm="1">
        <f t="array" ref="G2513">IFERROR(IF(ISNUMBER(F2513),(F2513-INDEX('Price Data'!H:H,MATCH(TEXT(A2513,"YYYY-MM-DD"),'Price Data'!G:G,0)+1))/INDEX('Price Data'!H:H,MATCH(TEXT(A2513,"YYYY-MM-DD"),'Price Data'!G:G,0)+1),""),"")</f>
        <v/>
      </c>
      <c r="H2513" s="34" t="str">
        <f>IFERROR(INDEX('Price Data'!K:K,MATCH(TEXT(A2513,"YYYY-MM-DD"),'Price Data'!J:J,0)),"")</f>
        <v/>
      </c>
      <c r="I2513" s="10" t="str" cm="1">
        <f t="array" ref="I2513">IFERROR(IF(ISNUMBER(H2513),(H2513-INDEX('Price Data'!K:K,MATCH(TEXT(A2513,"YYYY-MM-DD"),'Price Data'!J:J,0)+1))/INDEX('Price Data'!K:K,MATCH(TEXT(A2513,"YYYY-MM-DD"),'Price Data'!J:J,0)+1),""),"")</f>
        <v/>
      </c>
      <c r="J2513" s="34" t="str">
        <f>IFERROR(INDEX('Price Data'!N:N,MATCH(TEXT(A2513,"YYYY-MM-DD"),'Price Data'!M:M,0)),"")</f>
        <v/>
      </c>
      <c r="K2513" s="10" t="str" cm="1">
        <f t="array" ref="K2513">IFERROR(IF(ISNUMBER(J2513),(J2513-INDEX('Price Data'!N:N,MATCH(TEXT(A2513,"YYYY-MM-DD"),'Price Data'!M:M,0)+1))/INDEX('Price Data'!N:N,MATCH(TEXT(A2513,"YYYY-MM-DD"),'Price Data'!M:M,0)+1),""),"")</f>
        <v/>
      </c>
      <c r="L2513" s="34" t="str">
        <f>IFERROR(INDEX('Price Data'!Q:Q,MATCH(TEXT(A2513,"YYYY-MM-DD"),'Price Data'!P:P,0)),"")</f>
        <v/>
      </c>
      <c r="M2513" s="10" t="str" cm="1">
        <f t="array" ref="M2513">IFERROR(IF(ISNUMBER(L2513),(L2513-INDEX('Price Data'!Q:Q,MATCH(TEXT(A2513,"YYYY-MM-DD"),'Price Data'!P:P,0)+1))/INDEX('Price Data'!Q:Q,MATCH(TEXT(A2513,"YYYY-MM-DD"),'Price Data'!P:P,0)+1),""),"")</f>
        <v/>
      </c>
      <c r="N2513" s="34" t="str">
        <f>IFERROR(INDEX('Price Data'!T:T,MATCH(TEXT(A2513,"YYYY-MM-DD"),'Price Data'!S:S,0)),"")</f>
        <v/>
      </c>
      <c r="O2513" s="10" t="str" cm="1">
        <f t="array" ref="O2513">IFERROR(IF(ISNUMBER(N2513),(N2513-INDEX('Price Data'!T:T,MATCH(TEXT(A2513,"YYYY-MM-DD"),'Price Data'!S:S,0)+1))/INDEX('Price Data'!T:T,MATCH(TEXT(A2513,"YYYY-MM-DD"),'Price Data'!S:S,0)+1),""),"")</f>
        <v/>
      </c>
    </row>
    <row r="2514" spans="1:15" x14ac:dyDescent="0.3">
      <c r="A2514" s="8">
        <v>44333</v>
      </c>
      <c r="B2514" s="34">
        <f>IFERROR(INDEX('Price Data'!B:B,MATCH(TEXT(A2514,"YYYY-MM-DD"),'Price Data'!A:A,0)),"")</f>
        <v>24863</v>
      </c>
      <c r="C2514" s="10" cm="1">
        <f t="array" ref="C2514">IFERROR(IF(ISNUMBER(B2514),(B2514-INDEX('Price Data'!B:B,MATCH(TEXT(A2514,"YYYY-MM-DD"),'Price Data'!A:A,0)+1))/INDEX('Price Data'!B:B,MATCH(TEXT(A2514,"YYYY-MM-DD"),'Price Data'!A:A,0)+1),""),"")</f>
        <v>3.9166599370104175E-3</v>
      </c>
      <c r="D2514" s="34">
        <f>IFERROR(INDEX('Price Data'!E:E,MATCH(TEXT(A2514,"YYYY-MM-DD"),'Price Data'!D:D,0)),"")</f>
        <v>10.24</v>
      </c>
      <c r="E2514" s="10" cm="1">
        <f t="array" ref="E2514">IFERROR(IF(ISNUMBER(D2514),(D2514-INDEX('Price Data'!E:E,MATCH(TEXT(A2514,"YYYY-MM-DD"),'Price Data'!D:D,0)+1))/INDEX('Price Data'!E:E,MATCH(TEXT(A2514,"YYYY-MM-DD"),'Price Data'!D:D,0)+1),""),"")</f>
        <v>2.9382957884426402E-3</v>
      </c>
      <c r="F2514" s="34">
        <f>IFERROR(INDEX('Price Data'!H:H,MATCH(TEXT(A2514,"YYYY-MM-DD"),'Price Data'!G:G,0)),"")</f>
        <v>119.050003</v>
      </c>
      <c r="G2514" s="10" cm="1">
        <f t="array" ref="G2514">IFERROR(IF(ISNUMBER(F2514),(F2514-INDEX('Price Data'!H:H,MATCH(TEXT(A2514,"YYYY-MM-DD"),'Price Data'!G:G,0)+1))/INDEX('Price Data'!H:H,MATCH(TEXT(A2514,"YYYY-MM-DD"),'Price Data'!G:G,0)+1),""),"")</f>
        <v>-2.0955573655769312E-3</v>
      </c>
      <c r="H2514" s="34">
        <f>IFERROR(INDEX('Price Data'!K:K,MATCH(TEXT(A2514,"YYYY-MM-DD"),'Price Data'!J:J,0)),"")</f>
        <v>2.41</v>
      </c>
      <c r="I2514" s="10" cm="1">
        <f t="array" ref="I2514">IFERROR(IF(ISNUMBER(H2514),(H2514-INDEX('Price Data'!K:K,MATCH(TEXT(A2514,"YYYY-MM-DD"),'Price Data'!J:J,0)+1))/INDEX('Price Data'!K:K,MATCH(TEXT(A2514,"YYYY-MM-DD"),'Price Data'!J:J,0)+1),""),"")</f>
        <v>8.3682008368200899E-3</v>
      </c>
      <c r="J2514" s="34">
        <f>IFERROR(INDEX('Price Data'!N:N,MATCH(TEXT(A2514,"YYYY-MM-DD"),'Price Data'!M:M,0)),"")</f>
        <v>2.0099999999999998</v>
      </c>
      <c r="K2514" s="10" cm="1">
        <f t="array" ref="K2514">IFERROR(IF(ISNUMBER(J2514),(J2514-INDEX('Price Data'!N:N,MATCH(TEXT(A2514,"YYYY-MM-DD"),'Price Data'!M:M,0)+1))/INDEX('Price Data'!N:N,MATCH(TEXT(A2514,"YYYY-MM-DD"),'Price Data'!M:M,0)+1),""),"")</f>
        <v>0</v>
      </c>
      <c r="L2514" s="34">
        <f>IFERROR(INDEX('Price Data'!Q:Q,MATCH(TEXT(A2514,"YYYY-MM-DD"),'Price Data'!P:P,0)),"")</f>
        <v>2.73</v>
      </c>
      <c r="M2514" s="10" cm="1">
        <f t="array" ref="M2514">IFERROR(IF(ISNUMBER(L2514),(L2514-INDEX('Price Data'!Q:Q,MATCH(TEXT(A2514,"YYYY-MM-DD"),'Price Data'!P:P,0)+1))/INDEX('Price Data'!Q:Q,MATCH(TEXT(A2514,"YYYY-MM-DD"),'Price Data'!P:P,0)+1),""),"")</f>
        <v>2.2471910112359571E-2</v>
      </c>
      <c r="N2514" s="34">
        <f>IFERROR(INDEX('Price Data'!T:T,MATCH(TEXT(A2514,"YYYY-MM-DD"),'Price Data'!S:S,0)),"")</f>
        <v>3.88</v>
      </c>
      <c r="O2514" s="10" cm="1">
        <f t="array" ref="O2514">IFERROR(IF(ISNUMBER(N2514),(N2514-INDEX('Price Data'!T:T,MATCH(TEXT(A2514,"YYYY-MM-DD"),'Price Data'!S:S,0)+1))/INDEX('Price Data'!T:T,MATCH(TEXT(A2514,"YYYY-MM-DD"),'Price Data'!S:S,0)+1),""),"")</f>
        <v>-5.1282051282051325E-3</v>
      </c>
    </row>
    <row r="2515" spans="1:15" x14ac:dyDescent="0.3">
      <c r="A2515" s="8">
        <v>44334</v>
      </c>
      <c r="B2515" s="34">
        <f>IFERROR(INDEX('Price Data'!B:B,MATCH(TEXT(A2515,"YYYY-MM-DD"),'Price Data'!A:A,0)),"")</f>
        <v>24880</v>
      </c>
      <c r="C2515" s="10" cm="1">
        <f t="array" ref="C2515">IFERROR(IF(ISNUMBER(B2515),(B2515-INDEX('Price Data'!B:B,MATCH(TEXT(A2515,"YYYY-MM-DD"),'Price Data'!A:A,0)+1))/INDEX('Price Data'!B:B,MATCH(TEXT(A2515,"YYYY-MM-DD"),'Price Data'!A:A,0)+1),""),"")</f>
        <v>6.8374693319390263E-4</v>
      </c>
      <c r="D2515" s="34">
        <f>IFERROR(INDEX('Price Data'!E:E,MATCH(TEXT(A2515,"YYYY-MM-DD"),'Price Data'!D:D,0)),"")</f>
        <v>10.33</v>
      </c>
      <c r="E2515" s="10" cm="1">
        <f t="array" ref="E2515">IFERROR(IF(ISNUMBER(D2515),(D2515-INDEX('Price Data'!E:E,MATCH(TEXT(A2515,"YYYY-MM-DD"),'Price Data'!D:D,0)+1))/INDEX('Price Data'!E:E,MATCH(TEXT(A2515,"YYYY-MM-DD"),'Price Data'!D:D,0)+1),""),"")</f>
        <v>8.7890624999999861E-3</v>
      </c>
      <c r="F2515" s="34">
        <f>IFERROR(INDEX('Price Data'!H:H,MATCH(TEXT(A2515,"YYYY-MM-DD"),'Price Data'!G:G,0)),"")</f>
        <v>126.949997</v>
      </c>
      <c r="G2515" s="10" cm="1">
        <f t="array" ref="G2515">IFERROR(IF(ISNUMBER(F2515),(F2515-INDEX('Price Data'!H:H,MATCH(TEXT(A2515,"YYYY-MM-DD"),'Price Data'!G:G,0)+1))/INDEX('Price Data'!H:H,MATCH(TEXT(A2515,"YYYY-MM-DD"),'Price Data'!G:G,0)+1),""),"")</f>
        <v>6.6358620755347583E-2</v>
      </c>
      <c r="H2515" s="34">
        <f>IFERROR(INDEX('Price Data'!K:K,MATCH(TEXT(A2515,"YYYY-MM-DD"),'Price Data'!J:J,0)),"")</f>
        <v>2.4</v>
      </c>
      <c r="I2515" s="10" cm="1">
        <f t="array" ref="I2515">IFERROR(IF(ISNUMBER(H2515),(H2515-INDEX('Price Data'!K:K,MATCH(TEXT(A2515,"YYYY-MM-DD"),'Price Data'!J:J,0)+1))/INDEX('Price Data'!K:K,MATCH(TEXT(A2515,"YYYY-MM-DD"),'Price Data'!J:J,0)+1),""),"")</f>
        <v>-4.1493775933610913E-3</v>
      </c>
      <c r="J2515" s="34">
        <f>IFERROR(INDEX('Price Data'!N:N,MATCH(TEXT(A2515,"YYYY-MM-DD"),'Price Data'!M:M,0)),"")</f>
        <v>2.02</v>
      </c>
      <c r="K2515" s="10" cm="1">
        <f t="array" ref="K2515">IFERROR(IF(ISNUMBER(J2515),(J2515-INDEX('Price Data'!N:N,MATCH(TEXT(A2515,"YYYY-MM-DD"),'Price Data'!M:M,0)+1))/INDEX('Price Data'!N:N,MATCH(TEXT(A2515,"YYYY-MM-DD"),'Price Data'!M:M,0)+1),""),"")</f>
        <v>4.975124378109568E-3</v>
      </c>
      <c r="L2515" s="34">
        <f>IFERROR(INDEX('Price Data'!Q:Q,MATCH(TEXT(A2515,"YYYY-MM-DD"),'Price Data'!P:P,0)),"")</f>
        <v>2.75</v>
      </c>
      <c r="M2515" s="10" cm="1">
        <f t="array" ref="M2515">IFERROR(IF(ISNUMBER(L2515),(L2515-INDEX('Price Data'!Q:Q,MATCH(TEXT(A2515,"YYYY-MM-DD"),'Price Data'!P:P,0)+1))/INDEX('Price Data'!Q:Q,MATCH(TEXT(A2515,"YYYY-MM-DD"),'Price Data'!P:P,0)+1),""),"")</f>
        <v>7.3260073260073329E-3</v>
      </c>
      <c r="N2515" s="34">
        <f>IFERROR(INDEX('Price Data'!T:T,MATCH(TEXT(A2515,"YYYY-MM-DD"),'Price Data'!S:S,0)),"")</f>
        <v>3.95</v>
      </c>
      <c r="O2515" s="10" cm="1">
        <f t="array" ref="O2515">IFERROR(IF(ISNUMBER(N2515),(N2515-INDEX('Price Data'!T:T,MATCH(TEXT(A2515,"YYYY-MM-DD"),'Price Data'!S:S,0)+1))/INDEX('Price Data'!T:T,MATCH(TEXT(A2515,"YYYY-MM-DD"),'Price Data'!S:S,0)+1),""),"")</f>
        <v>1.8041237113402137E-2</v>
      </c>
    </row>
    <row r="2516" spans="1:15" x14ac:dyDescent="0.3">
      <c r="A2516" s="8">
        <v>44335</v>
      </c>
      <c r="B2516" s="34">
        <f>IFERROR(INDEX('Price Data'!B:B,MATCH(TEXT(A2516,"YYYY-MM-DD"),'Price Data'!A:A,0)),"")</f>
        <v>24487</v>
      </c>
      <c r="C2516" s="10" cm="1">
        <f t="array" ref="C2516">IFERROR(IF(ISNUMBER(B2516),(B2516-INDEX('Price Data'!B:B,MATCH(TEXT(A2516,"YYYY-MM-DD"),'Price Data'!A:A,0)+1))/INDEX('Price Data'!B:B,MATCH(TEXT(A2516,"YYYY-MM-DD"),'Price Data'!A:A,0)+1),""),"")</f>
        <v>-1.5795819935691319E-2</v>
      </c>
      <c r="D2516" s="34">
        <f>IFERROR(INDEX('Price Data'!E:E,MATCH(TEXT(A2516,"YYYY-MM-DD"),'Price Data'!D:D,0)),"")</f>
        <v>10.199999999999999</v>
      </c>
      <c r="E2516" s="10" cm="1">
        <f t="array" ref="E2516">IFERROR(IF(ISNUMBER(D2516),(D2516-INDEX('Price Data'!E:E,MATCH(TEXT(A2516,"YYYY-MM-DD"),'Price Data'!D:D,0)+1))/INDEX('Price Data'!E:E,MATCH(TEXT(A2516,"YYYY-MM-DD"),'Price Data'!D:D,0)+1),""),"")</f>
        <v>-1.258470474346571E-2</v>
      </c>
      <c r="F2516" s="34">
        <f>IFERROR(INDEX('Price Data'!H:H,MATCH(TEXT(A2516,"YYYY-MM-DD"),'Price Data'!G:G,0)),"")</f>
        <v>122.199997</v>
      </c>
      <c r="G2516" s="10" cm="1">
        <f t="array" ref="G2516">IFERROR(IF(ISNUMBER(F2516),(F2516-INDEX('Price Data'!H:H,MATCH(TEXT(A2516,"YYYY-MM-DD"),'Price Data'!G:G,0)+1))/INDEX('Price Data'!H:H,MATCH(TEXT(A2516,"YYYY-MM-DD"),'Price Data'!G:G,0)+1),""),"")</f>
        <v>-3.7416306516336505E-2</v>
      </c>
      <c r="H2516" s="34">
        <f>IFERROR(INDEX('Price Data'!K:K,MATCH(TEXT(A2516,"YYYY-MM-DD"),'Price Data'!J:J,0)),"")</f>
        <v>2.35</v>
      </c>
      <c r="I2516" s="10" cm="1">
        <f t="array" ref="I2516">IFERROR(IF(ISNUMBER(H2516),(H2516-INDEX('Price Data'!K:K,MATCH(TEXT(A2516,"YYYY-MM-DD"),'Price Data'!J:J,0)+1))/INDEX('Price Data'!K:K,MATCH(TEXT(A2516,"YYYY-MM-DD"),'Price Data'!J:J,0)+1),""),"")</f>
        <v>-2.0833333333333259E-2</v>
      </c>
      <c r="J2516" s="34">
        <f>IFERROR(INDEX('Price Data'!N:N,MATCH(TEXT(A2516,"YYYY-MM-DD"),'Price Data'!M:M,0)),"")</f>
        <v>1.98</v>
      </c>
      <c r="K2516" s="10" cm="1">
        <f t="array" ref="K2516">IFERROR(IF(ISNUMBER(J2516),(J2516-INDEX('Price Data'!N:N,MATCH(TEXT(A2516,"YYYY-MM-DD"),'Price Data'!M:M,0)+1))/INDEX('Price Data'!N:N,MATCH(TEXT(A2516,"YYYY-MM-DD"),'Price Data'!M:M,0)+1),""),"")</f>
        <v>-1.980198019801982E-2</v>
      </c>
      <c r="L2516" s="34">
        <f>IFERROR(INDEX('Price Data'!Q:Q,MATCH(TEXT(A2516,"YYYY-MM-DD"),'Price Data'!P:P,0)),"")</f>
        <v>2.76</v>
      </c>
      <c r="M2516" s="10" cm="1">
        <f t="array" ref="M2516">IFERROR(IF(ISNUMBER(L2516),(L2516-INDEX('Price Data'!Q:Q,MATCH(TEXT(A2516,"YYYY-MM-DD"),'Price Data'!P:P,0)+1))/INDEX('Price Data'!Q:Q,MATCH(TEXT(A2516,"YYYY-MM-DD"),'Price Data'!P:P,0)+1),""),"")</f>
        <v>3.6363636363635587E-3</v>
      </c>
      <c r="N2516" s="34">
        <f>IFERROR(INDEX('Price Data'!T:T,MATCH(TEXT(A2516,"YYYY-MM-DD"),'Price Data'!S:S,0)),"")</f>
        <v>3.93</v>
      </c>
      <c r="O2516" s="10" cm="1">
        <f t="array" ref="O2516">IFERROR(IF(ISNUMBER(N2516),(N2516-INDEX('Price Data'!T:T,MATCH(TEXT(A2516,"YYYY-MM-DD"),'Price Data'!S:S,0)+1))/INDEX('Price Data'!T:T,MATCH(TEXT(A2516,"YYYY-MM-DD"),'Price Data'!S:S,0)+1),""),"")</f>
        <v>-5.0632911392405108E-3</v>
      </c>
    </row>
    <row r="2517" spans="1:15" x14ac:dyDescent="0.3">
      <c r="A2517" s="8">
        <v>44336</v>
      </c>
      <c r="B2517" s="34">
        <f>IFERROR(INDEX('Price Data'!B:B,MATCH(TEXT(A2517,"YYYY-MM-DD"),'Price Data'!A:A,0)),"")</f>
        <v>24702</v>
      </c>
      <c r="C2517" s="10" cm="1">
        <f t="array" ref="C2517">IFERROR(IF(ISNUMBER(B2517),(B2517-INDEX('Price Data'!B:B,MATCH(TEXT(A2517,"YYYY-MM-DD"),'Price Data'!A:A,0)+1))/INDEX('Price Data'!B:B,MATCH(TEXT(A2517,"YYYY-MM-DD"),'Price Data'!A:A,0)+1),""),"")</f>
        <v>8.7801690693020788E-3</v>
      </c>
      <c r="D2517" s="34">
        <f>IFERROR(INDEX('Price Data'!E:E,MATCH(TEXT(A2517,"YYYY-MM-DD"),'Price Data'!D:D,0)),"")</f>
        <v>10.25</v>
      </c>
      <c r="E2517" s="10" cm="1">
        <f t="array" ref="E2517">IFERROR(IF(ISNUMBER(D2517),(D2517-INDEX('Price Data'!E:E,MATCH(TEXT(A2517,"YYYY-MM-DD"),'Price Data'!D:D,0)+1))/INDEX('Price Data'!E:E,MATCH(TEXT(A2517,"YYYY-MM-DD"),'Price Data'!D:D,0)+1),""),"")</f>
        <v>4.9019607843137957E-3</v>
      </c>
      <c r="F2517" s="34">
        <f>IFERROR(INDEX('Price Data'!H:H,MATCH(TEXT(A2517,"YYYY-MM-DD"),'Price Data'!G:G,0)),"")</f>
        <v>121.5</v>
      </c>
      <c r="G2517" s="10" cm="1">
        <f t="array" ref="G2517">IFERROR(IF(ISNUMBER(F2517),(F2517-INDEX('Price Data'!H:H,MATCH(TEXT(A2517,"YYYY-MM-DD"),'Price Data'!G:G,0)+1))/INDEX('Price Data'!H:H,MATCH(TEXT(A2517,"YYYY-MM-DD"),'Price Data'!G:G,0)+1),""),"")</f>
        <v>-5.7282898296633859E-3</v>
      </c>
      <c r="H2517" s="34">
        <f>IFERROR(INDEX('Price Data'!K:K,MATCH(TEXT(A2517,"YYYY-MM-DD"),'Price Data'!J:J,0)),"")</f>
        <v>2.36</v>
      </c>
      <c r="I2517" s="10" cm="1">
        <f t="array" ref="I2517">IFERROR(IF(ISNUMBER(H2517),(H2517-INDEX('Price Data'!K:K,MATCH(TEXT(A2517,"YYYY-MM-DD"),'Price Data'!J:J,0)+1))/INDEX('Price Data'!K:K,MATCH(TEXT(A2517,"YYYY-MM-DD"),'Price Data'!J:J,0)+1),""),"")</f>
        <v>4.2553191489360792E-3</v>
      </c>
      <c r="J2517" s="34">
        <f>IFERROR(INDEX('Price Data'!N:N,MATCH(TEXT(A2517,"YYYY-MM-DD"),'Price Data'!M:M,0)),"")</f>
        <v>1.96</v>
      </c>
      <c r="K2517" s="10" cm="1">
        <f t="array" ref="K2517">IFERROR(IF(ISNUMBER(J2517),(J2517-INDEX('Price Data'!N:N,MATCH(TEXT(A2517,"YYYY-MM-DD"),'Price Data'!M:M,0)+1))/INDEX('Price Data'!N:N,MATCH(TEXT(A2517,"YYYY-MM-DD"),'Price Data'!M:M,0)+1),""),"")</f>
        <v>-1.0101010101010111E-2</v>
      </c>
      <c r="L2517" s="34">
        <f>IFERROR(INDEX('Price Data'!Q:Q,MATCH(TEXT(A2517,"YYYY-MM-DD"),'Price Data'!P:P,0)),"")</f>
        <v>2.7</v>
      </c>
      <c r="M2517" s="10" cm="1">
        <f t="array" ref="M2517">IFERROR(IF(ISNUMBER(L2517),(L2517-INDEX('Price Data'!Q:Q,MATCH(TEXT(A2517,"YYYY-MM-DD"),'Price Data'!P:P,0)+1))/INDEX('Price Data'!Q:Q,MATCH(TEXT(A2517,"YYYY-MM-DD"),'Price Data'!P:P,0)+1),""),"")</f>
        <v>-2.1739130434782469E-2</v>
      </c>
      <c r="N2517" s="34">
        <f>IFERROR(INDEX('Price Data'!T:T,MATCH(TEXT(A2517,"YYYY-MM-DD"),'Price Data'!S:S,0)),"")</f>
        <v>3.92</v>
      </c>
      <c r="O2517" s="10" cm="1">
        <f t="array" ref="O2517">IFERROR(IF(ISNUMBER(N2517),(N2517-INDEX('Price Data'!T:T,MATCH(TEXT(A2517,"YYYY-MM-DD"),'Price Data'!S:S,0)+1))/INDEX('Price Data'!T:T,MATCH(TEXT(A2517,"YYYY-MM-DD"),'Price Data'!S:S,0)+1),""),"")</f>
        <v>-2.5445292620865727E-3</v>
      </c>
    </row>
    <row r="2518" spans="1:15" x14ac:dyDescent="0.3">
      <c r="A2518" s="8">
        <v>44337</v>
      </c>
      <c r="B2518" s="34">
        <f>IFERROR(INDEX('Price Data'!B:B,MATCH(TEXT(A2518,"YYYY-MM-DD"),'Price Data'!A:A,0)),"")</f>
        <v>24975</v>
      </c>
      <c r="C2518" s="10" cm="1">
        <f t="array" ref="C2518">IFERROR(IF(ISNUMBER(B2518),(B2518-INDEX('Price Data'!B:B,MATCH(TEXT(A2518,"YYYY-MM-DD"),'Price Data'!A:A,0)+1))/INDEX('Price Data'!B:B,MATCH(TEXT(A2518,"YYYY-MM-DD"),'Price Data'!A:A,0)+1),""),"")</f>
        <v>1.1051736701481662E-2</v>
      </c>
      <c r="D2518" s="34">
        <f>IFERROR(INDEX('Price Data'!E:E,MATCH(TEXT(A2518,"YYYY-MM-DD"),'Price Data'!D:D,0)),"")</f>
        <v>10.23</v>
      </c>
      <c r="E2518" s="10" cm="1">
        <f t="array" ref="E2518">IFERROR(IF(ISNUMBER(D2518),(D2518-INDEX('Price Data'!E:E,MATCH(TEXT(A2518,"YYYY-MM-DD"),'Price Data'!D:D,0)+1))/INDEX('Price Data'!E:E,MATCH(TEXT(A2518,"YYYY-MM-DD"),'Price Data'!D:D,0)+1),""),"")</f>
        <v>-1.9512195121950803E-3</v>
      </c>
      <c r="F2518" s="34">
        <f>IFERROR(INDEX('Price Data'!H:H,MATCH(TEXT(A2518,"YYYY-MM-DD"),'Price Data'!G:G,0)),"")</f>
        <v>121</v>
      </c>
      <c r="G2518" s="10" cm="1">
        <f t="array" ref="G2518">IFERROR(IF(ISNUMBER(F2518),(F2518-INDEX('Price Data'!H:H,MATCH(TEXT(A2518,"YYYY-MM-DD"),'Price Data'!G:G,0)+1))/INDEX('Price Data'!H:H,MATCH(TEXT(A2518,"YYYY-MM-DD"),'Price Data'!G:G,0)+1),""),"")</f>
        <v>-4.11522633744856E-3</v>
      </c>
      <c r="H2518" s="34">
        <f>IFERROR(INDEX('Price Data'!K:K,MATCH(TEXT(A2518,"YYYY-MM-DD"),'Price Data'!J:J,0)),"")</f>
        <v>2.37</v>
      </c>
      <c r="I2518" s="10" cm="1">
        <f t="array" ref="I2518">IFERROR(IF(ISNUMBER(H2518),(H2518-INDEX('Price Data'!K:K,MATCH(TEXT(A2518,"YYYY-MM-DD"),'Price Data'!J:J,0)+1))/INDEX('Price Data'!K:K,MATCH(TEXT(A2518,"YYYY-MM-DD"),'Price Data'!J:J,0)+1),""),"")</f>
        <v>4.2372881355933183E-3</v>
      </c>
      <c r="J2518" s="34">
        <f>IFERROR(INDEX('Price Data'!N:N,MATCH(TEXT(A2518,"YYYY-MM-DD"),'Price Data'!M:M,0)),"")</f>
        <v>1.99</v>
      </c>
      <c r="K2518" s="10" cm="1">
        <f t="array" ref="K2518">IFERROR(IF(ISNUMBER(J2518),(J2518-INDEX('Price Data'!N:N,MATCH(TEXT(A2518,"YYYY-MM-DD"),'Price Data'!M:M,0)+1))/INDEX('Price Data'!N:N,MATCH(TEXT(A2518,"YYYY-MM-DD"),'Price Data'!M:M,0)+1),""),"")</f>
        <v>1.5306122448979605E-2</v>
      </c>
      <c r="L2518" s="34">
        <f>IFERROR(INDEX('Price Data'!Q:Q,MATCH(TEXT(A2518,"YYYY-MM-DD"),'Price Data'!P:P,0)),"")</f>
        <v>2.74</v>
      </c>
      <c r="M2518" s="10" cm="1">
        <f t="array" ref="M2518">IFERROR(IF(ISNUMBER(L2518),(L2518-INDEX('Price Data'!Q:Q,MATCH(TEXT(A2518,"YYYY-MM-DD"),'Price Data'!P:P,0)+1))/INDEX('Price Data'!Q:Q,MATCH(TEXT(A2518,"YYYY-MM-DD"),'Price Data'!P:P,0)+1),""),"")</f>
        <v>1.4814814814814828E-2</v>
      </c>
      <c r="N2518" s="34">
        <f>IFERROR(INDEX('Price Data'!T:T,MATCH(TEXT(A2518,"YYYY-MM-DD"),'Price Data'!S:S,0)),"")</f>
        <v>3.94</v>
      </c>
      <c r="O2518" s="10" cm="1">
        <f t="array" ref="O2518">IFERROR(IF(ISNUMBER(N2518),(N2518-INDEX('Price Data'!T:T,MATCH(TEXT(A2518,"YYYY-MM-DD"),'Price Data'!S:S,0)+1))/INDEX('Price Data'!T:T,MATCH(TEXT(A2518,"YYYY-MM-DD"),'Price Data'!S:S,0)+1),""),"")</f>
        <v>5.1020408163265354E-3</v>
      </c>
    </row>
    <row r="2519" spans="1:15" x14ac:dyDescent="0.3">
      <c r="A2519" s="8">
        <v>44338</v>
      </c>
      <c r="B2519" s="34" t="str">
        <f>IFERROR(INDEX('Price Data'!B:B,MATCH(TEXT(A2519,"YYYY-MM-DD"),'Price Data'!A:A,0)),"")</f>
        <v/>
      </c>
      <c r="C2519" s="10" t="str" cm="1">
        <f t="array" ref="C2519">IFERROR(IF(ISNUMBER(B2519),(B2519-INDEX('Price Data'!B:B,MATCH(TEXT(A2519,"YYYY-MM-DD"),'Price Data'!A:A,0)+1))/INDEX('Price Data'!B:B,MATCH(TEXT(A2519,"YYYY-MM-DD"),'Price Data'!A:A,0)+1),""),"")</f>
        <v/>
      </c>
      <c r="D2519" s="34" t="str">
        <f>IFERROR(INDEX('Price Data'!E:E,MATCH(TEXT(A2519,"YYYY-MM-DD"),'Price Data'!D:D,0)),"")</f>
        <v/>
      </c>
      <c r="E2519" s="10" t="str" cm="1">
        <f t="array" ref="E2519">IFERROR(IF(ISNUMBER(D2519),(D2519-INDEX('Price Data'!E:E,MATCH(TEXT(A2519,"YYYY-MM-DD"),'Price Data'!D:D,0)+1))/INDEX('Price Data'!E:E,MATCH(TEXT(A2519,"YYYY-MM-DD"),'Price Data'!D:D,0)+1),""),"")</f>
        <v/>
      </c>
      <c r="F2519" s="34" t="str">
        <f>IFERROR(INDEX('Price Data'!H:H,MATCH(TEXT(A2519,"YYYY-MM-DD"),'Price Data'!G:G,0)),"")</f>
        <v/>
      </c>
      <c r="G2519" s="10" t="str" cm="1">
        <f t="array" ref="G2519">IFERROR(IF(ISNUMBER(F2519),(F2519-INDEX('Price Data'!H:H,MATCH(TEXT(A2519,"YYYY-MM-DD"),'Price Data'!G:G,0)+1))/INDEX('Price Data'!H:H,MATCH(TEXT(A2519,"YYYY-MM-DD"),'Price Data'!G:G,0)+1),""),"")</f>
        <v/>
      </c>
      <c r="H2519" s="34" t="str">
        <f>IFERROR(INDEX('Price Data'!K:K,MATCH(TEXT(A2519,"YYYY-MM-DD"),'Price Data'!J:J,0)),"")</f>
        <v/>
      </c>
      <c r="I2519" s="10" t="str" cm="1">
        <f t="array" ref="I2519">IFERROR(IF(ISNUMBER(H2519),(H2519-INDEX('Price Data'!K:K,MATCH(TEXT(A2519,"YYYY-MM-DD"),'Price Data'!J:J,0)+1))/INDEX('Price Data'!K:K,MATCH(TEXT(A2519,"YYYY-MM-DD"),'Price Data'!J:J,0)+1),""),"")</f>
        <v/>
      </c>
      <c r="J2519" s="34" t="str">
        <f>IFERROR(INDEX('Price Data'!N:N,MATCH(TEXT(A2519,"YYYY-MM-DD"),'Price Data'!M:M,0)),"")</f>
        <v/>
      </c>
      <c r="K2519" s="10" t="str" cm="1">
        <f t="array" ref="K2519">IFERROR(IF(ISNUMBER(J2519),(J2519-INDEX('Price Data'!N:N,MATCH(TEXT(A2519,"YYYY-MM-DD"),'Price Data'!M:M,0)+1))/INDEX('Price Data'!N:N,MATCH(TEXT(A2519,"YYYY-MM-DD"),'Price Data'!M:M,0)+1),""),"")</f>
        <v/>
      </c>
      <c r="L2519" s="34" t="str">
        <f>IFERROR(INDEX('Price Data'!Q:Q,MATCH(TEXT(A2519,"YYYY-MM-DD"),'Price Data'!P:P,0)),"")</f>
        <v/>
      </c>
      <c r="M2519" s="10" t="str" cm="1">
        <f t="array" ref="M2519">IFERROR(IF(ISNUMBER(L2519),(L2519-INDEX('Price Data'!Q:Q,MATCH(TEXT(A2519,"YYYY-MM-DD"),'Price Data'!P:P,0)+1))/INDEX('Price Data'!Q:Q,MATCH(TEXT(A2519,"YYYY-MM-DD"),'Price Data'!P:P,0)+1),""),"")</f>
        <v/>
      </c>
      <c r="N2519" s="34" t="str">
        <f>IFERROR(INDEX('Price Data'!T:T,MATCH(TEXT(A2519,"YYYY-MM-DD"),'Price Data'!S:S,0)),"")</f>
        <v/>
      </c>
      <c r="O2519" s="10" t="str" cm="1">
        <f t="array" ref="O2519">IFERROR(IF(ISNUMBER(N2519),(N2519-INDEX('Price Data'!T:T,MATCH(TEXT(A2519,"YYYY-MM-DD"),'Price Data'!S:S,0)+1))/INDEX('Price Data'!T:T,MATCH(TEXT(A2519,"YYYY-MM-DD"),'Price Data'!S:S,0)+1),""),"")</f>
        <v/>
      </c>
    </row>
    <row r="2520" spans="1:15" x14ac:dyDescent="0.3">
      <c r="A2520" s="8">
        <v>44339</v>
      </c>
      <c r="B2520" s="34" t="str">
        <f>IFERROR(INDEX('Price Data'!B:B,MATCH(TEXT(A2520,"YYYY-MM-DD"),'Price Data'!A:A,0)),"")</f>
        <v/>
      </c>
      <c r="C2520" s="10" t="str" cm="1">
        <f t="array" ref="C2520">IFERROR(IF(ISNUMBER(B2520),(B2520-INDEX('Price Data'!B:B,MATCH(TEXT(A2520,"YYYY-MM-DD"),'Price Data'!A:A,0)+1))/INDEX('Price Data'!B:B,MATCH(TEXT(A2520,"YYYY-MM-DD"),'Price Data'!A:A,0)+1),""),"")</f>
        <v/>
      </c>
      <c r="D2520" s="34" t="str">
        <f>IFERROR(INDEX('Price Data'!E:E,MATCH(TEXT(A2520,"YYYY-MM-DD"),'Price Data'!D:D,0)),"")</f>
        <v/>
      </c>
      <c r="E2520" s="10" t="str" cm="1">
        <f t="array" ref="E2520">IFERROR(IF(ISNUMBER(D2520),(D2520-INDEX('Price Data'!E:E,MATCH(TEXT(A2520,"YYYY-MM-DD"),'Price Data'!D:D,0)+1))/INDEX('Price Data'!E:E,MATCH(TEXT(A2520,"YYYY-MM-DD"),'Price Data'!D:D,0)+1),""),"")</f>
        <v/>
      </c>
      <c r="F2520" s="34" t="str">
        <f>IFERROR(INDEX('Price Data'!H:H,MATCH(TEXT(A2520,"YYYY-MM-DD"),'Price Data'!G:G,0)),"")</f>
        <v/>
      </c>
      <c r="G2520" s="10" t="str" cm="1">
        <f t="array" ref="G2520">IFERROR(IF(ISNUMBER(F2520),(F2520-INDEX('Price Data'!H:H,MATCH(TEXT(A2520,"YYYY-MM-DD"),'Price Data'!G:G,0)+1))/INDEX('Price Data'!H:H,MATCH(TEXT(A2520,"YYYY-MM-DD"),'Price Data'!G:G,0)+1),""),"")</f>
        <v/>
      </c>
      <c r="H2520" s="34" t="str">
        <f>IFERROR(INDEX('Price Data'!K:K,MATCH(TEXT(A2520,"YYYY-MM-DD"),'Price Data'!J:J,0)),"")</f>
        <v/>
      </c>
      <c r="I2520" s="10" t="str" cm="1">
        <f t="array" ref="I2520">IFERROR(IF(ISNUMBER(H2520),(H2520-INDEX('Price Data'!K:K,MATCH(TEXT(A2520,"YYYY-MM-DD"),'Price Data'!J:J,0)+1))/INDEX('Price Data'!K:K,MATCH(TEXT(A2520,"YYYY-MM-DD"),'Price Data'!J:J,0)+1),""),"")</f>
        <v/>
      </c>
      <c r="J2520" s="34" t="str">
        <f>IFERROR(INDEX('Price Data'!N:N,MATCH(TEXT(A2520,"YYYY-MM-DD"),'Price Data'!M:M,0)),"")</f>
        <v/>
      </c>
      <c r="K2520" s="10" t="str" cm="1">
        <f t="array" ref="K2520">IFERROR(IF(ISNUMBER(J2520),(J2520-INDEX('Price Data'!N:N,MATCH(TEXT(A2520,"YYYY-MM-DD"),'Price Data'!M:M,0)+1))/INDEX('Price Data'!N:N,MATCH(TEXT(A2520,"YYYY-MM-DD"),'Price Data'!M:M,0)+1),""),"")</f>
        <v/>
      </c>
      <c r="L2520" s="34" t="str">
        <f>IFERROR(INDEX('Price Data'!Q:Q,MATCH(TEXT(A2520,"YYYY-MM-DD"),'Price Data'!P:P,0)),"")</f>
        <v/>
      </c>
      <c r="M2520" s="10" t="str" cm="1">
        <f t="array" ref="M2520">IFERROR(IF(ISNUMBER(L2520),(L2520-INDEX('Price Data'!Q:Q,MATCH(TEXT(A2520,"YYYY-MM-DD"),'Price Data'!P:P,0)+1))/INDEX('Price Data'!Q:Q,MATCH(TEXT(A2520,"YYYY-MM-DD"),'Price Data'!P:P,0)+1),""),"")</f>
        <v/>
      </c>
      <c r="N2520" s="34" t="str">
        <f>IFERROR(INDEX('Price Data'!T:T,MATCH(TEXT(A2520,"YYYY-MM-DD"),'Price Data'!S:S,0)),"")</f>
        <v/>
      </c>
      <c r="O2520" s="10" t="str" cm="1">
        <f t="array" ref="O2520">IFERROR(IF(ISNUMBER(N2520),(N2520-INDEX('Price Data'!T:T,MATCH(TEXT(A2520,"YYYY-MM-DD"),'Price Data'!S:S,0)+1))/INDEX('Price Data'!T:T,MATCH(TEXT(A2520,"YYYY-MM-DD"),'Price Data'!S:S,0)+1),""),"")</f>
        <v/>
      </c>
    </row>
    <row r="2521" spans="1:15" x14ac:dyDescent="0.3">
      <c r="A2521" s="8">
        <v>44340</v>
      </c>
      <c r="B2521" s="34">
        <f>IFERROR(INDEX('Price Data'!B:B,MATCH(TEXT(A2521,"YYYY-MM-DD"),'Price Data'!A:A,0)),"")</f>
        <v>24891</v>
      </c>
      <c r="C2521" s="10" cm="1">
        <f t="array" ref="C2521">IFERROR(IF(ISNUMBER(B2521),(B2521-INDEX('Price Data'!B:B,MATCH(TEXT(A2521,"YYYY-MM-DD"),'Price Data'!A:A,0)+1))/INDEX('Price Data'!B:B,MATCH(TEXT(A2521,"YYYY-MM-DD"),'Price Data'!A:A,0)+1),""),"")</f>
        <v>-3.3633633633633636E-3</v>
      </c>
      <c r="D2521" s="34">
        <f>IFERROR(INDEX('Price Data'!E:E,MATCH(TEXT(A2521,"YYYY-MM-DD"),'Price Data'!D:D,0)),"")</f>
        <v>10.26</v>
      </c>
      <c r="E2521" s="10" cm="1">
        <f t="array" ref="E2521">IFERROR(IF(ISNUMBER(D2521),(D2521-INDEX('Price Data'!E:E,MATCH(TEXT(A2521,"YYYY-MM-DD"),'Price Data'!D:D,0)+1))/INDEX('Price Data'!E:E,MATCH(TEXT(A2521,"YYYY-MM-DD"),'Price Data'!D:D,0)+1),""),"")</f>
        <v>2.9325513196480314E-3</v>
      </c>
      <c r="F2521" s="34">
        <f>IFERROR(INDEX('Price Data'!H:H,MATCH(TEXT(A2521,"YYYY-MM-DD"),'Price Data'!G:G,0)),"")</f>
        <v>120.75</v>
      </c>
      <c r="G2521" s="10" cm="1">
        <f t="array" ref="G2521">IFERROR(IF(ISNUMBER(F2521),(F2521-INDEX('Price Data'!H:H,MATCH(TEXT(A2521,"YYYY-MM-DD"),'Price Data'!G:G,0)+1))/INDEX('Price Data'!H:H,MATCH(TEXT(A2521,"YYYY-MM-DD"),'Price Data'!G:G,0)+1),""),"")</f>
        <v>-2.0661157024793389E-3</v>
      </c>
      <c r="H2521" s="34">
        <f>IFERROR(INDEX('Price Data'!K:K,MATCH(TEXT(A2521,"YYYY-MM-DD"),'Price Data'!J:J,0)),"")</f>
        <v>2.36</v>
      </c>
      <c r="I2521" s="10" cm="1">
        <f t="array" ref="I2521">IFERROR(IF(ISNUMBER(H2521),(H2521-INDEX('Price Data'!K:K,MATCH(TEXT(A2521,"YYYY-MM-DD"),'Price Data'!J:J,0)+1))/INDEX('Price Data'!K:K,MATCH(TEXT(A2521,"YYYY-MM-DD"),'Price Data'!J:J,0)+1),""),"")</f>
        <v>-4.2194092827005196E-3</v>
      </c>
      <c r="J2521" s="34">
        <f>IFERROR(INDEX('Price Data'!N:N,MATCH(TEXT(A2521,"YYYY-MM-DD"),'Price Data'!M:M,0)),"")</f>
        <v>2.08</v>
      </c>
      <c r="K2521" s="10" cm="1">
        <f t="array" ref="K2521">IFERROR(IF(ISNUMBER(J2521),(J2521-INDEX('Price Data'!N:N,MATCH(TEXT(A2521,"YYYY-MM-DD"),'Price Data'!M:M,0)+1))/INDEX('Price Data'!N:N,MATCH(TEXT(A2521,"YYYY-MM-DD"),'Price Data'!M:M,0)+1),""),"")</f>
        <v>4.5226130653266375E-2</v>
      </c>
      <c r="L2521" s="34">
        <f>IFERROR(INDEX('Price Data'!Q:Q,MATCH(TEXT(A2521,"YYYY-MM-DD"),'Price Data'!P:P,0)),"")</f>
        <v>2.78</v>
      </c>
      <c r="M2521" s="10" cm="1">
        <f t="array" ref="M2521">IFERROR(IF(ISNUMBER(L2521),(L2521-INDEX('Price Data'!Q:Q,MATCH(TEXT(A2521,"YYYY-MM-DD"),'Price Data'!P:P,0)+1))/INDEX('Price Data'!Q:Q,MATCH(TEXT(A2521,"YYYY-MM-DD"),'Price Data'!P:P,0)+1),""),"")</f>
        <v>1.4598540145985252E-2</v>
      </c>
      <c r="N2521" s="34">
        <f>IFERROR(INDEX('Price Data'!T:T,MATCH(TEXT(A2521,"YYYY-MM-DD"),'Price Data'!S:S,0)),"")</f>
        <v>4.0199999999999996</v>
      </c>
      <c r="O2521" s="10" cm="1">
        <f t="array" ref="O2521">IFERROR(IF(ISNUMBER(N2521),(N2521-INDEX('Price Data'!T:T,MATCH(TEXT(A2521,"YYYY-MM-DD"),'Price Data'!S:S,0)+1))/INDEX('Price Data'!T:T,MATCH(TEXT(A2521,"YYYY-MM-DD"),'Price Data'!S:S,0)+1),""),"")</f>
        <v>2.0304568527918686E-2</v>
      </c>
    </row>
    <row r="2522" spans="1:15" x14ac:dyDescent="0.3">
      <c r="A2522" s="8">
        <v>44341</v>
      </c>
      <c r="B2522" s="34">
        <f>IFERROR(INDEX('Price Data'!B:B,MATCH(TEXT(A2522,"YYYY-MM-DD"),'Price Data'!A:A,0)),"")</f>
        <v>24893</v>
      </c>
      <c r="C2522" s="10" cm="1">
        <f t="array" ref="C2522">IFERROR(IF(ISNUMBER(B2522),(B2522-INDEX('Price Data'!B:B,MATCH(TEXT(A2522,"YYYY-MM-DD"),'Price Data'!A:A,0)+1))/INDEX('Price Data'!B:B,MATCH(TEXT(A2522,"YYYY-MM-DD"),'Price Data'!A:A,0)+1),""),"")</f>
        <v>8.0350327427584274E-5</v>
      </c>
      <c r="D2522" s="34">
        <f>IFERROR(INDEX('Price Data'!E:E,MATCH(TEXT(A2522,"YYYY-MM-DD"),'Price Data'!D:D,0)),"")</f>
        <v>10.35</v>
      </c>
      <c r="E2522" s="10" cm="1">
        <f t="array" ref="E2522">IFERROR(IF(ISNUMBER(D2522),(D2522-INDEX('Price Data'!E:E,MATCH(TEXT(A2522,"YYYY-MM-DD"),'Price Data'!D:D,0)+1))/INDEX('Price Data'!E:E,MATCH(TEXT(A2522,"YYYY-MM-DD"),'Price Data'!D:D,0)+1),""),"")</f>
        <v>8.7719298245613891E-3</v>
      </c>
      <c r="F2522" s="34">
        <f>IFERROR(INDEX('Price Data'!H:H,MATCH(TEXT(A2522,"YYYY-MM-DD"),'Price Data'!G:G,0)),"")</f>
        <v>120.900002</v>
      </c>
      <c r="G2522" s="10" cm="1">
        <f t="array" ref="G2522">IFERROR(IF(ISNUMBER(F2522),(F2522-INDEX('Price Data'!H:H,MATCH(TEXT(A2522,"YYYY-MM-DD"),'Price Data'!G:G,0)+1))/INDEX('Price Data'!H:H,MATCH(TEXT(A2522,"YYYY-MM-DD"),'Price Data'!G:G,0)+1),""),"")</f>
        <v>1.2422525879917238E-3</v>
      </c>
      <c r="H2522" s="34">
        <f>IFERROR(INDEX('Price Data'!K:K,MATCH(TEXT(A2522,"YYYY-MM-DD"),'Price Data'!J:J,0)),"")</f>
        <v>2.36</v>
      </c>
      <c r="I2522" s="10" cm="1">
        <f t="array" ref="I2522">IFERROR(IF(ISNUMBER(H2522),(H2522-INDEX('Price Data'!K:K,MATCH(TEXT(A2522,"YYYY-MM-DD"),'Price Data'!J:J,0)+1))/INDEX('Price Data'!K:K,MATCH(TEXT(A2522,"YYYY-MM-DD"),'Price Data'!J:J,0)+1),""),"")</f>
        <v>0</v>
      </c>
      <c r="J2522" s="34">
        <f>IFERROR(INDEX('Price Data'!N:N,MATCH(TEXT(A2522,"YYYY-MM-DD"),'Price Data'!M:M,0)),"")</f>
        <v>2.13</v>
      </c>
      <c r="K2522" s="10" cm="1">
        <f t="array" ref="K2522">IFERROR(IF(ISNUMBER(J2522),(J2522-INDEX('Price Data'!N:N,MATCH(TEXT(A2522,"YYYY-MM-DD"),'Price Data'!M:M,0)+1))/INDEX('Price Data'!N:N,MATCH(TEXT(A2522,"YYYY-MM-DD"),'Price Data'!M:M,0)+1),""),"")</f>
        <v>2.4038461538461453E-2</v>
      </c>
      <c r="L2522" s="34">
        <f>IFERROR(INDEX('Price Data'!Q:Q,MATCH(TEXT(A2522,"YYYY-MM-DD"),'Price Data'!P:P,0)),"")</f>
        <v>2.82</v>
      </c>
      <c r="M2522" s="10" cm="1">
        <f t="array" ref="M2522">IFERROR(IF(ISNUMBER(L2522),(L2522-INDEX('Price Data'!Q:Q,MATCH(TEXT(A2522,"YYYY-MM-DD"),'Price Data'!P:P,0)+1))/INDEX('Price Data'!Q:Q,MATCH(TEXT(A2522,"YYYY-MM-DD"),'Price Data'!P:P,0)+1),""),"")</f>
        <v>1.4388489208633108E-2</v>
      </c>
      <c r="N2522" s="34">
        <f>IFERROR(INDEX('Price Data'!T:T,MATCH(TEXT(A2522,"YYYY-MM-DD"),'Price Data'!S:S,0)),"")</f>
        <v>4.01</v>
      </c>
      <c r="O2522" s="10" cm="1">
        <f t="array" ref="O2522">IFERROR(IF(ISNUMBER(N2522),(N2522-INDEX('Price Data'!T:T,MATCH(TEXT(A2522,"YYYY-MM-DD"),'Price Data'!S:S,0)+1))/INDEX('Price Data'!T:T,MATCH(TEXT(A2522,"YYYY-MM-DD"),'Price Data'!S:S,0)+1),""),"")</f>
        <v>-2.4875621890546734E-3</v>
      </c>
    </row>
    <row r="2523" spans="1:15" x14ac:dyDescent="0.3">
      <c r="A2523" s="8">
        <v>44342</v>
      </c>
      <c r="B2523" s="34">
        <f>IFERROR(INDEX('Price Data'!B:B,MATCH(TEXT(A2523,"YYYY-MM-DD"),'Price Data'!A:A,0)),"")</f>
        <v>24778</v>
      </c>
      <c r="C2523" s="10" cm="1">
        <f t="array" ref="C2523">IFERROR(IF(ISNUMBER(B2523),(B2523-INDEX('Price Data'!B:B,MATCH(TEXT(A2523,"YYYY-MM-DD"),'Price Data'!A:A,0)+1))/INDEX('Price Data'!B:B,MATCH(TEXT(A2523,"YYYY-MM-DD"),'Price Data'!A:A,0)+1),""),"")</f>
        <v>-4.6197726268428878E-3</v>
      </c>
      <c r="D2523" s="34">
        <f>IFERROR(INDEX('Price Data'!E:E,MATCH(TEXT(A2523,"YYYY-MM-DD"),'Price Data'!D:D,0)),"")</f>
        <v>10.14</v>
      </c>
      <c r="E2523" s="10" cm="1">
        <f t="array" ref="E2523">IFERROR(IF(ISNUMBER(D2523),(D2523-INDEX('Price Data'!E:E,MATCH(TEXT(A2523,"YYYY-MM-DD"),'Price Data'!D:D,0)+1))/INDEX('Price Data'!E:E,MATCH(TEXT(A2523,"YYYY-MM-DD"),'Price Data'!D:D,0)+1),""),"")</f>
        <v>-2.028985507246368E-2</v>
      </c>
      <c r="F2523" s="34">
        <f>IFERROR(INDEX('Price Data'!H:H,MATCH(TEXT(A2523,"YYYY-MM-DD"),'Price Data'!G:G,0)),"")</f>
        <v>119.150002</v>
      </c>
      <c r="G2523" s="10" cm="1">
        <f t="array" ref="G2523">IFERROR(IF(ISNUMBER(F2523),(F2523-INDEX('Price Data'!H:H,MATCH(TEXT(A2523,"YYYY-MM-DD"),'Price Data'!G:G,0)+1))/INDEX('Price Data'!H:H,MATCH(TEXT(A2523,"YYYY-MM-DD"),'Price Data'!G:G,0)+1),""),"")</f>
        <v>-1.447477229983834E-2</v>
      </c>
      <c r="H2523" s="34">
        <f>IFERROR(INDEX('Price Data'!K:K,MATCH(TEXT(A2523,"YYYY-MM-DD"),'Price Data'!J:J,0)),"")</f>
        <v>2.35</v>
      </c>
      <c r="I2523" s="10" cm="1">
        <f t="array" ref="I2523">IFERROR(IF(ISNUMBER(H2523),(H2523-INDEX('Price Data'!K:K,MATCH(TEXT(A2523,"YYYY-MM-DD"),'Price Data'!J:J,0)+1))/INDEX('Price Data'!K:K,MATCH(TEXT(A2523,"YYYY-MM-DD"),'Price Data'!J:J,0)+1),""),"")</f>
        <v>-4.2372881355931301E-3</v>
      </c>
      <c r="J2523" s="34">
        <f>IFERROR(INDEX('Price Data'!N:N,MATCH(TEXT(A2523,"YYYY-MM-DD"),'Price Data'!M:M,0)),"")</f>
        <v>2.02</v>
      </c>
      <c r="K2523" s="10" cm="1">
        <f t="array" ref="K2523">IFERROR(IF(ISNUMBER(J2523),(J2523-INDEX('Price Data'!N:N,MATCH(TEXT(A2523,"YYYY-MM-DD"),'Price Data'!M:M,0)+1))/INDEX('Price Data'!N:N,MATCH(TEXT(A2523,"YYYY-MM-DD"),'Price Data'!M:M,0)+1),""),"")</f>
        <v>-5.1643192488262858E-2</v>
      </c>
      <c r="L2523" s="34">
        <f>IFERROR(INDEX('Price Data'!Q:Q,MATCH(TEXT(A2523,"YYYY-MM-DD"),'Price Data'!P:P,0)),"")</f>
        <v>2.83</v>
      </c>
      <c r="M2523" s="10" cm="1">
        <f t="array" ref="M2523">IFERROR(IF(ISNUMBER(L2523),(L2523-INDEX('Price Data'!Q:Q,MATCH(TEXT(A2523,"YYYY-MM-DD"),'Price Data'!P:P,0)+1))/INDEX('Price Data'!Q:Q,MATCH(TEXT(A2523,"YYYY-MM-DD"),'Price Data'!P:P,0)+1),""),"")</f>
        <v>3.5460992907802237E-3</v>
      </c>
      <c r="N2523" s="34">
        <f>IFERROR(INDEX('Price Data'!T:T,MATCH(TEXT(A2523,"YYYY-MM-DD"),'Price Data'!S:S,0)),"")</f>
        <v>3.99</v>
      </c>
      <c r="O2523" s="10" cm="1">
        <f t="array" ref="O2523">IFERROR(IF(ISNUMBER(N2523),(N2523-INDEX('Price Data'!T:T,MATCH(TEXT(A2523,"YYYY-MM-DD"),'Price Data'!S:S,0)+1))/INDEX('Price Data'!T:T,MATCH(TEXT(A2523,"YYYY-MM-DD"),'Price Data'!S:S,0)+1),""),"")</f>
        <v>-4.9875311720697195E-3</v>
      </c>
    </row>
    <row r="2524" spans="1:15" x14ac:dyDescent="0.3">
      <c r="A2524" s="8">
        <v>44343</v>
      </c>
      <c r="B2524" s="34">
        <f>IFERROR(INDEX('Price Data'!B:B,MATCH(TEXT(A2524,"YYYY-MM-DD"),'Price Data'!A:A,0)),"")</f>
        <v>25056</v>
      </c>
      <c r="C2524" s="10" cm="1">
        <f t="array" ref="C2524">IFERROR(IF(ISNUMBER(B2524),(B2524-INDEX('Price Data'!B:B,MATCH(TEXT(A2524,"YYYY-MM-DD"),'Price Data'!A:A,0)+1))/INDEX('Price Data'!B:B,MATCH(TEXT(A2524,"YYYY-MM-DD"),'Price Data'!A:A,0)+1),""),"")</f>
        <v>1.1219630317216886E-2</v>
      </c>
      <c r="D2524" s="34">
        <f>IFERROR(INDEX('Price Data'!E:E,MATCH(TEXT(A2524,"YYYY-MM-DD"),'Price Data'!D:D,0)),"")</f>
        <v>10.35</v>
      </c>
      <c r="E2524" s="10" cm="1">
        <f t="array" ref="E2524">IFERROR(IF(ISNUMBER(D2524),(D2524-INDEX('Price Data'!E:E,MATCH(TEXT(A2524,"YYYY-MM-DD"),'Price Data'!D:D,0)+1))/INDEX('Price Data'!E:E,MATCH(TEXT(A2524,"YYYY-MM-DD"),'Price Data'!D:D,0)+1),""),"")</f>
        <v>2.0710059171597541E-2</v>
      </c>
      <c r="F2524" s="34">
        <f>IFERROR(INDEX('Price Data'!H:H,MATCH(TEXT(A2524,"YYYY-MM-DD"),'Price Data'!G:G,0)),"")</f>
        <v>120.050003</v>
      </c>
      <c r="G2524" s="10" cm="1">
        <f t="array" ref="G2524">IFERROR(IF(ISNUMBER(F2524),(F2524-INDEX('Price Data'!H:H,MATCH(TEXT(A2524,"YYYY-MM-DD"),'Price Data'!G:G,0)+1))/INDEX('Price Data'!H:H,MATCH(TEXT(A2524,"YYYY-MM-DD"),'Price Data'!G:G,0)+1),""),"")</f>
        <v>7.5535122525638154E-3</v>
      </c>
      <c r="H2524" s="34">
        <f>IFERROR(INDEX('Price Data'!K:K,MATCH(TEXT(A2524,"YYYY-MM-DD"),'Price Data'!J:J,0)),"")</f>
        <v>2.39</v>
      </c>
      <c r="I2524" s="10" cm="1">
        <f t="array" ref="I2524">IFERROR(IF(ISNUMBER(H2524),(H2524-INDEX('Price Data'!K:K,MATCH(TEXT(A2524,"YYYY-MM-DD"),'Price Data'!J:J,0)+1))/INDEX('Price Data'!K:K,MATCH(TEXT(A2524,"YYYY-MM-DD"),'Price Data'!J:J,0)+1),""),"")</f>
        <v>1.7021276595744695E-2</v>
      </c>
      <c r="J2524" s="34">
        <f>IFERROR(INDEX('Price Data'!N:N,MATCH(TEXT(A2524,"YYYY-MM-DD"),'Price Data'!M:M,0)),"")</f>
        <v>2.0499999999999998</v>
      </c>
      <c r="K2524" s="10" cm="1">
        <f t="array" ref="K2524">IFERROR(IF(ISNUMBER(J2524),(J2524-INDEX('Price Data'!N:N,MATCH(TEXT(A2524,"YYYY-MM-DD"),'Price Data'!M:M,0)+1))/INDEX('Price Data'!N:N,MATCH(TEXT(A2524,"YYYY-MM-DD"),'Price Data'!M:M,0)+1),""),"")</f>
        <v>1.4851485148514755E-2</v>
      </c>
      <c r="L2524" s="34">
        <f>IFERROR(INDEX('Price Data'!Q:Q,MATCH(TEXT(A2524,"YYYY-MM-DD"),'Price Data'!P:P,0)),"")</f>
        <v>2.9</v>
      </c>
      <c r="M2524" s="10" cm="1">
        <f t="array" ref="M2524">IFERROR(IF(ISNUMBER(L2524),(L2524-INDEX('Price Data'!Q:Q,MATCH(TEXT(A2524,"YYYY-MM-DD"),'Price Data'!P:P,0)+1))/INDEX('Price Data'!Q:Q,MATCH(TEXT(A2524,"YYYY-MM-DD"),'Price Data'!P:P,0)+1),""),"")</f>
        <v>2.473498233215542E-2</v>
      </c>
      <c r="N2524" s="34">
        <f>IFERROR(INDEX('Price Data'!T:T,MATCH(TEXT(A2524,"YYYY-MM-DD"),'Price Data'!S:S,0)),"")</f>
        <v>4.1100000000000003</v>
      </c>
      <c r="O2524" s="10" cm="1">
        <f t="array" ref="O2524">IFERROR(IF(ISNUMBER(N2524),(N2524-INDEX('Price Data'!T:T,MATCH(TEXT(A2524,"YYYY-MM-DD"),'Price Data'!S:S,0)+1))/INDEX('Price Data'!T:T,MATCH(TEXT(A2524,"YYYY-MM-DD"),'Price Data'!S:S,0)+1),""),"")</f>
        <v>3.0075187969924838E-2</v>
      </c>
    </row>
    <row r="2525" spans="1:15" x14ac:dyDescent="0.3">
      <c r="A2525" s="8">
        <v>44344</v>
      </c>
      <c r="B2525" s="34">
        <f>IFERROR(INDEX('Price Data'!B:B,MATCH(TEXT(A2525,"YYYY-MM-DD"),'Price Data'!A:A,0)),"")</f>
        <v>25169</v>
      </c>
      <c r="C2525" s="10" cm="1">
        <f t="array" ref="C2525">IFERROR(IF(ISNUMBER(B2525),(B2525-INDEX('Price Data'!B:B,MATCH(TEXT(A2525,"YYYY-MM-DD"),'Price Data'!A:A,0)+1))/INDEX('Price Data'!B:B,MATCH(TEXT(A2525,"YYYY-MM-DD"),'Price Data'!A:A,0)+1),""),"")</f>
        <v>4.5098978288633457E-3</v>
      </c>
      <c r="D2525" s="34">
        <f>IFERROR(INDEX('Price Data'!E:E,MATCH(TEXT(A2525,"YYYY-MM-DD"),'Price Data'!D:D,0)),"")</f>
        <v>10.49</v>
      </c>
      <c r="E2525" s="10" cm="1">
        <f t="array" ref="E2525">IFERROR(IF(ISNUMBER(D2525),(D2525-INDEX('Price Data'!E:E,MATCH(TEXT(A2525,"YYYY-MM-DD"),'Price Data'!D:D,0)+1))/INDEX('Price Data'!E:E,MATCH(TEXT(A2525,"YYYY-MM-DD"),'Price Data'!D:D,0)+1),""),"")</f>
        <v>1.3526570048309233E-2</v>
      </c>
      <c r="F2525" s="34">
        <f>IFERROR(INDEX('Price Data'!H:H,MATCH(TEXT(A2525,"YYYY-MM-DD"),'Price Data'!G:G,0)),"")</f>
        <v>124.050003</v>
      </c>
      <c r="G2525" s="10" cm="1">
        <f t="array" ref="G2525">IFERROR(IF(ISNUMBER(F2525),(F2525-INDEX('Price Data'!H:H,MATCH(TEXT(A2525,"YYYY-MM-DD"),'Price Data'!G:G,0)+1))/INDEX('Price Data'!H:H,MATCH(TEXT(A2525,"YYYY-MM-DD"),'Price Data'!G:G,0)+1),""),"")</f>
        <v>3.3319449396431916E-2</v>
      </c>
      <c r="H2525" s="34">
        <f>IFERROR(INDEX('Price Data'!K:K,MATCH(TEXT(A2525,"YYYY-MM-DD"),'Price Data'!J:J,0)),"")</f>
        <v>2.41</v>
      </c>
      <c r="I2525" s="10" cm="1">
        <f t="array" ref="I2525">IFERROR(IF(ISNUMBER(H2525),(H2525-INDEX('Price Data'!K:K,MATCH(TEXT(A2525,"YYYY-MM-DD"),'Price Data'!J:J,0)+1))/INDEX('Price Data'!K:K,MATCH(TEXT(A2525,"YYYY-MM-DD"),'Price Data'!J:J,0)+1),""),"")</f>
        <v>8.3682008368200899E-3</v>
      </c>
      <c r="J2525" s="34">
        <f>IFERROR(INDEX('Price Data'!N:N,MATCH(TEXT(A2525,"YYYY-MM-DD"),'Price Data'!M:M,0)),"")</f>
        <v>2.04</v>
      </c>
      <c r="K2525" s="10" cm="1">
        <f t="array" ref="K2525">IFERROR(IF(ISNUMBER(J2525),(J2525-INDEX('Price Data'!N:N,MATCH(TEXT(A2525,"YYYY-MM-DD"),'Price Data'!M:M,0)+1))/INDEX('Price Data'!N:N,MATCH(TEXT(A2525,"YYYY-MM-DD"),'Price Data'!M:M,0)+1),""),"")</f>
        <v>-4.8780487804877017E-3</v>
      </c>
      <c r="L2525" s="34">
        <f>IFERROR(INDEX('Price Data'!Q:Q,MATCH(TEXT(A2525,"YYYY-MM-DD"),'Price Data'!P:P,0)),"")</f>
        <v>2.91</v>
      </c>
      <c r="M2525" s="10" cm="1">
        <f t="array" ref="M2525">IFERROR(IF(ISNUMBER(L2525),(L2525-INDEX('Price Data'!Q:Q,MATCH(TEXT(A2525,"YYYY-MM-DD"),'Price Data'!P:P,0)+1))/INDEX('Price Data'!Q:Q,MATCH(TEXT(A2525,"YYYY-MM-DD"),'Price Data'!P:P,0)+1),""),"")</f>
        <v>3.4482758620690453E-3</v>
      </c>
      <c r="N2525" s="34">
        <f>IFERROR(INDEX('Price Data'!T:T,MATCH(TEXT(A2525,"YYYY-MM-DD"),'Price Data'!S:S,0)),"")</f>
        <v>4.03</v>
      </c>
      <c r="O2525" s="10" cm="1">
        <f t="array" ref="O2525">IFERROR(IF(ISNUMBER(N2525),(N2525-INDEX('Price Data'!T:T,MATCH(TEXT(A2525,"YYYY-MM-DD"),'Price Data'!S:S,0)+1))/INDEX('Price Data'!T:T,MATCH(TEXT(A2525,"YYYY-MM-DD"),'Price Data'!S:S,0)+1),""),"")</f>
        <v>-1.9464720194647216E-2</v>
      </c>
    </row>
    <row r="2526" spans="1:15" x14ac:dyDescent="0.3">
      <c r="A2526" s="8">
        <v>44345</v>
      </c>
      <c r="B2526" s="34" t="str">
        <f>IFERROR(INDEX('Price Data'!B:B,MATCH(TEXT(A2526,"YYYY-MM-DD"),'Price Data'!A:A,0)),"")</f>
        <v/>
      </c>
      <c r="C2526" s="10" t="str" cm="1">
        <f t="array" ref="C2526">IFERROR(IF(ISNUMBER(B2526),(B2526-INDEX('Price Data'!B:B,MATCH(TEXT(A2526,"YYYY-MM-DD"),'Price Data'!A:A,0)+1))/INDEX('Price Data'!B:B,MATCH(TEXT(A2526,"YYYY-MM-DD"),'Price Data'!A:A,0)+1),""),"")</f>
        <v/>
      </c>
      <c r="D2526" s="34" t="str">
        <f>IFERROR(INDEX('Price Data'!E:E,MATCH(TEXT(A2526,"YYYY-MM-DD"),'Price Data'!D:D,0)),"")</f>
        <v/>
      </c>
      <c r="E2526" s="10" t="str" cm="1">
        <f t="array" ref="E2526">IFERROR(IF(ISNUMBER(D2526),(D2526-INDEX('Price Data'!E:E,MATCH(TEXT(A2526,"YYYY-MM-DD"),'Price Data'!D:D,0)+1))/INDEX('Price Data'!E:E,MATCH(TEXT(A2526,"YYYY-MM-DD"),'Price Data'!D:D,0)+1),""),"")</f>
        <v/>
      </c>
      <c r="F2526" s="34" t="str">
        <f>IFERROR(INDEX('Price Data'!H:H,MATCH(TEXT(A2526,"YYYY-MM-DD"),'Price Data'!G:G,0)),"")</f>
        <v/>
      </c>
      <c r="G2526" s="10" t="str" cm="1">
        <f t="array" ref="G2526">IFERROR(IF(ISNUMBER(F2526),(F2526-INDEX('Price Data'!H:H,MATCH(TEXT(A2526,"YYYY-MM-DD"),'Price Data'!G:G,0)+1))/INDEX('Price Data'!H:H,MATCH(TEXT(A2526,"YYYY-MM-DD"),'Price Data'!G:G,0)+1),""),"")</f>
        <v/>
      </c>
      <c r="H2526" s="34" t="str">
        <f>IFERROR(INDEX('Price Data'!K:K,MATCH(TEXT(A2526,"YYYY-MM-DD"),'Price Data'!J:J,0)),"")</f>
        <v/>
      </c>
      <c r="I2526" s="10" t="str" cm="1">
        <f t="array" ref="I2526">IFERROR(IF(ISNUMBER(H2526),(H2526-INDEX('Price Data'!K:K,MATCH(TEXT(A2526,"YYYY-MM-DD"),'Price Data'!J:J,0)+1))/INDEX('Price Data'!K:K,MATCH(TEXT(A2526,"YYYY-MM-DD"),'Price Data'!J:J,0)+1),""),"")</f>
        <v/>
      </c>
      <c r="J2526" s="34" t="str">
        <f>IFERROR(INDEX('Price Data'!N:N,MATCH(TEXT(A2526,"YYYY-MM-DD"),'Price Data'!M:M,0)),"")</f>
        <v/>
      </c>
      <c r="K2526" s="10" t="str" cm="1">
        <f t="array" ref="K2526">IFERROR(IF(ISNUMBER(J2526),(J2526-INDEX('Price Data'!N:N,MATCH(TEXT(A2526,"YYYY-MM-DD"),'Price Data'!M:M,0)+1))/INDEX('Price Data'!N:N,MATCH(TEXT(A2526,"YYYY-MM-DD"),'Price Data'!M:M,0)+1),""),"")</f>
        <v/>
      </c>
      <c r="L2526" s="34" t="str">
        <f>IFERROR(INDEX('Price Data'!Q:Q,MATCH(TEXT(A2526,"YYYY-MM-DD"),'Price Data'!P:P,0)),"")</f>
        <v/>
      </c>
      <c r="M2526" s="10" t="str" cm="1">
        <f t="array" ref="M2526">IFERROR(IF(ISNUMBER(L2526),(L2526-INDEX('Price Data'!Q:Q,MATCH(TEXT(A2526,"YYYY-MM-DD"),'Price Data'!P:P,0)+1))/INDEX('Price Data'!Q:Q,MATCH(TEXT(A2526,"YYYY-MM-DD"),'Price Data'!P:P,0)+1),""),"")</f>
        <v/>
      </c>
      <c r="N2526" s="34" t="str">
        <f>IFERROR(INDEX('Price Data'!T:T,MATCH(TEXT(A2526,"YYYY-MM-DD"),'Price Data'!S:S,0)),"")</f>
        <v/>
      </c>
      <c r="O2526" s="10" t="str" cm="1">
        <f t="array" ref="O2526">IFERROR(IF(ISNUMBER(N2526),(N2526-INDEX('Price Data'!T:T,MATCH(TEXT(A2526,"YYYY-MM-DD"),'Price Data'!S:S,0)+1))/INDEX('Price Data'!T:T,MATCH(TEXT(A2526,"YYYY-MM-DD"),'Price Data'!S:S,0)+1),""),"")</f>
        <v/>
      </c>
    </row>
    <row r="2527" spans="1:15" x14ac:dyDescent="0.3">
      <c r="A2527" s="8">
        <v>44346</v>
      </c>
      <c r="B2527" s="34" t="str">
        <f>IFERROR(INDEX('Price Data'!B:B,MATCH(TEXT(A2527,"YYYY-MM-DD"),'Price Data'!A:A,0)),"")</f>
        <v/>
      </c>
      <c r="C2527" s="10" t="str" cm="1">
        <f t="array" ref="C2527">IFERROR(IF(ISNUMBER(B2527),(B2527-INDEX('Price Data'!B:B,MATCH(TEXT(A2527,"YYYY-MM-DD"),'Price Data'!A:A,0)+1))/INDEX('Price Data'!B:B,MATCH(TEXT(A2527,"YYYY-MM-DD"),'Price Data'!A:A,0)+1),""),"")</f>
        <v/>
      </c>
      <c r="D2527" s="34" t="str">
        <f>IFERROR(INDEX('Price Data'!E:E,MATCH(TEXT(A2527,"YYYY-MM-DD"),'Price Data'!D:D,0)),"")</f>
        <v/>
      </c>
      <c r="E2527" s="10" t="str" cm="1">
        <f t="array" ref="E2527">IFERROR(IF(ISNUMBER(D2527),(D2527-INDEX('Price Data'!E:E,MATCH(TEXT(A2527,"YYYY-MM-DD"),'Price Data'!D:D,0)+1))/INDEX('Price Data'!E:E,MATCH(TEXT(A2527,"YYYY-MM-DD"),'Price Data'!D:D,0)+1),""),"")</f>
        <v/>
      </c>
      <c r="F2527" s="34" t="str">
        <f>IFERROR(INDEX('Price Data'!H:H,MATCH(TEXT(A2527,"YYYY-MM-DD"),'Price Data'!G:G,0)),"")</f>
        <v/>
      </c>
      <c r="G2527" s="10" t="str" cm="1">
        <f t="array" ref="G2527">IFERROR(IF(ISNUMBER(F2527),(F2527-INDEX('Price Data'!H:H,MATCH(TEXT(A2527,"YYYY-MM-DD"),'Price Data'!G:G,0)+1))/INDEX('Price Data'!H:H,MATCH(TEXT(A2527,"YYYY-MM-DD"),'Price Data'!G:G,0)+1),""),"")</f>
        <v/>
      </c>
      <c r="H2527" s="34" t="str">
        <f>IFERROR(INDEX('Price Data'!K:K,MATCH(TEXT(A2527,"YYYY-MM-DD"),'Price Data'!J:J,0)),"")</f>
        <v/>
      </c>
      <c r="I2527" s="10" t="str" cm="1">
        <f t="array" ref="I2527">IFERROR(IF(ISNUMBER(H2527),(H2527-INDEX('Price Data'!K:K,MATCH(TEXT(A2527,"YYYY-MM-DD"),'Price Data'!J:J,0)+1))/INDEX('Price Data'!K:K,MATCH(TEXT(A2527,"YYYY-MM-DD"),'Price Data'!J:J,0)+1),""),"")</f>
        <v/>
      </c>
      <c r="J2527" s="34" t="str">
        <f>IFERROR(INDEX('Price Data'!N:N,MATCH(TEXT(A2527,"YYYY-MM-DD"),'Price Data'!M:M,0)),"")</f>
        <v/>
      </c>
      <c r="K2527" s="10" t="str" cm="1">
        <f t="array" ref="K2527">IFERROR(IF(ISNUMBER(J2527),(J2527-INDEX('Price Data'!N:N,MATCH(TEXT(A2527,"YYYY-MM-DD"),'Price Data'!M:M,0)+1))/INDEX('Price Data'!N:N,MATCH(TEXT(A2527,"YYYY-MM-DD"),'Price Data'!M:M,0)+1),""),"")</f>
        <v/>
      </c>
      <c r="L2527" s="34" t="str">
        <f>IFERROR(INDEX('Price Data'!Q:Q,MATCH(TEXT(A2527,"YYYY-MM-DD"),'Price Data'!P:P,0)),"")</f>
        <v/>
      </c>
      <c r="M2527" s="10" t="str" cm="1">
        <f t="array" ref="M2527">IFERROR(IF(ISNUMBER(L2527),(L2527-INDEX('Price Data'!Q:Q,MATCH(TEXT(A2527,"YYYY-MM-DD"),'Price Data'!P:P,0)+1))/INDEX('Price Data'!Q:Q,MATCH(TEXT(A2527,"YYYY-MM-DD"),'Price Data'!P:P,0)+1),""),"")</f>
        <v/>
      </c>
      <c r="N2527" s="34" t="str">
        <f>IFERROR(INDEX('Price Data'!T:T,MATCH(TEXT(A2527,"YYYY-MM-DD"),'Price Data'!S:S,0)),"")</f>
        <v/>
      </c>
      <c r="O2527" s="10" t="str" cm="1">
        <f t="array" ref="O2527">IFERROR(IF(ISNUMBER(N2527),(N2527-INDEX('Price Data'!T:T,MATCH(TEXT(A2527,"YYYY-MM-DD"),'Price Data'!S:S,0)+1))/INDEX('Price Data'!T:T,MATCH(TEXT(A2527,"YYYY-MM-DD"),'Price Data'!S:S,0)+1),""),"")</f>
        <v/>
      </c>
    </row>
    <row r="2528" spans="1:15" x14ac:dyDescent="0.3">
      <c r="A2528" s="8">
        <v>44347</v>
      </c>
      <c r="B2528" s="34">
        <f>IFERROR(INDEX('Price Data'!B:B,MATCH(TEXT(A2528,"YYYY-MM-DD"),'Price Data'!A:A,0)),"")</f>
        <v>25171</v>
      </c>
      <c r="C2528" s="10" cm="1">
        <f t="array" ref="C2528">IFERROR(IF(ISNUMBER(B2528),(B2528-INDEX('Price Data'!B:B,MATCH(TEXT(A2528,"YYYY-MM-DD"),'Price Data'!A:A,0)+1))/INDEX('Price Data'!B:B,MATCH(TEXT(A2528,"YYYY-MM-DD"),'Price Data'!A:A,0)+1),""),"")</f>
        <v>7.9462831260677824E-5</v>
      </c>
      <c r="D2528" s="34">
        <f>IFERROR(INDEX('Price Data'!E:E,MATCH(TEXT(A2528,"YYYY-MM-DD"),'Price Data'!D:D,0)),"")</f>
        <v>10.5</v>
      </c>
      <c r="E2528" s="10" cm="1">
        <f t="array" ref="E2528">IFERROR(IF(ISNUMBER(D2528),(D2528-INDEX('Price Data'!E:E,MATCH(TEXT(A2528,"YYYY-MM-DD"),'Price Data'!D:D,0)+1))/INDEX('Price Data'!E:E,MATCH(TEXT(A2528,"YYYY-MM-DD"),'Price Data'!D:D,0)+1),""),"")</f>
        <v>9.5328884652047541E-4</v>
      </c>
      <c r="F2528" s="34">
        <f>IFERROR(INDEX('Price Data'!H:H,MATCH(TEXT(A2528,"YYYY-MM-DD"),'Price Data'!G:G,0)),"")</f>
        <v>123.199997</v>
      </c>
      <c r="G2528" s="10" cm="1">
        <f t="array" ref="G2528">IFERROR(IF(ISNUMBER(F2528),(F2528-INDEX('Price Data'!H:H,MATCH(TEXT(A2528,"YYYY-MM-DD"),'Price Data'!G:G,0)+1))/INDEX('Price Data'!H:H,MATCH(TEXT(A2528,"YYYY-MM-DD"),'Price Data'!G:G,0)+1),""),"")</f>
        <v>-6.8521239777802143E-3</v>
      </c>
      <c r="H2528" s="34">
        <f>IFERROR(INDEX('Price Data'!K:K,MATCH(TEXT(A2528,"YYYY-MM-DD"),'Price Data'!J:J,0)),"")</f>
        <v>2.42</v>
      </c>
      <c r="I2528" s="10" cm="1">
        <f t="array" ref="I2528">IFERROR(IF(ISNUMBER(H2528),(H2528-INDEX('Price Data'!K:K,MATCH(TEXT(A2528,"YYYY-MM-DD"),'Price Data'!J:J,0)+1))/INDEX('Price Data'!K:K,MATCH(TEXT(A2528,"YYYY-MM-DD"),'Price Data'!J:J,0)+1),""),"")</f>
        <v>4.1493775933609074E-3</v>
      </c>
      <c r="J2528" s="34">
        <f>IFERROR(INDEX('Price Data'!N:N,MATCH(TEXT(A2528,"YYYY-MM-DD"),'Price Data'!M:M,0)),"")</f>
        <v>2.0299999999999998</v>
      </c>
      <c r="K2528" s="10" cm="1">
        <f t="array" ref="K2528">IFERROR(IF(ISNUMBER(J2528),(J2528-INDEX('Price Data'!N:N,MATCH(TEXT(A2528,"YYYY-MM-DD"),'Price Data'!M:M,0)+1))/INDEX('Price Data'!N:N,MATCH(TEXT(A2528,"YYYY-MM-DD"),'Price Data'!M:M,0)+1),""),"")</f>
        <v>-4.9019607843138382E-3</v>
      </c>
      <c r="L2528" s="34">
        <f>IFERROR(INDEX('Price Data'!Q:Q,MATCH(TEXT(A2528,"YYYY-MM-DD"),'Price Data'!P:P,0)),"")</f>
        <v>2.93</v>
      </c>
      <c r="M2528" s="10" cm="1">
        <f t="array" ref="M2528">IFERROR(IF(ISNUMBER(L2528),(L2528-INDEX('Price Data'!Q:Q,MATCH(TEXT(A2528,"YYYY-MM-DD"),'Price Data'!P:P,0)+1))/INDEX('Price Data'!Q:Q,MATCH(TEXT(A2528,"YYYY-MM-DD"),'Price Data'!P:P,0)+1),""),"")</f>
        <v>6.8728522336769819E-3</v>
      </c>
      <c r="N2528" s="34">
        <f>IFERROR(INDEX('Price Data'!T:T,MATCH(TEXT(A2528,"YYYY-MM-DD"),'Price Data'!S:S,0)),"")</f>
        <v>4.0599999999999996</v>
      </c>
      <c r="O2528" s="10" cm="1">
        <f t="array" ref="O2528">IFERROR(IF(ISNUMBER(N2528),(N2528-INDEX('Price Data'!T:T,MATCH(TEXT(A2528,"YYYY-MM-DD"),'Price Data'!S:S,0)+1))/INDEX('Price Data'!T:T,MATCH(TEXT(A2528,"YYYY-MM-DD"),'Price Data'!S:S,0)+1),""),"")</f>
        <v>7.4441687344911564E-3</v>
      </c>
    </row>
    <row r="2529" spans="1:15" x14ac:dyDescent="0.3">
      <c r="A2529" s="8">
        <v>44348</v>
      </c>
      <c r="B2529" s="34">
        <f>IFERROR(INDEX('Price Data'!B:B,MATCH(TEXT(A2529,"YYYY-MM-DD"),'Price Data'!A:A,0)),"")</f>
        <v>25322</v>
      </c>
      <c r="C2529" s="10" cm="1">
        <f t="array" ref="C2529">IFERROR(IF(ISNUMBER(B2529),(B2529-INDEX('Price Data'!B:B,MATCH(TEXT(A2529,"YYYY-MM-DD"),'Price Data'!A:A,0)+1))/INDEX('Price Data'!B:B,MATCH(TEXT(A2529,"YYYY-MM-DD"),'Price Data'!A:A,0)+1),""),"")</f>
        <v>5.9989670652735288E-3</v>
      </c>
      <c r="D2529" s="34">
        <f>IFERROR(INDEX('Price Data'!E:E,MATCH(TEXT(A2529,"YYYY-MM-DD"),'Price Data'!D:D,0)),"")</f>
        <v>10.58</v>
      </c>
      <c r="E2529" s="10" cm="1">
        <f t="array" ref="E2529">IFERROR(IF(ISNUMBER(D2529),(D2529-INDEX('Price Data'!E:E,MATCH(TEXT(A2529,"YYYY-MM-DD"),'Price Data'!D:D,0)+1))/INDEX('Price Data'!E:E,MATCH(TEXT(A2529,"YYYY-MM-DD"),'Price Data'!D:D,0)+1),""),"")</f>
        <v>7.619047619047626E-3</v>
      </c>
      <c r="F2529" s="34">
        <f>IFERROR(INDEX('Price Data'!H:H,MATCH(TEXT(A2529,"YYYY-MM-DD"),'Price Data'!G:G,0)),"")</f>
        <v>123</v>
      </c>
      <c r="G2529" s="10" cm="1">
        <f t="array" ref="G2529">IFERROR(IF(ISNUMBER(F2529),(F2529-INDEX('Price Data'!H:H,MATCH(TEXT(A2529,"YYYY-MM-DD"),'Price Data'!G:G,0)+1))/INDEX('Price Data'!H:H,MATCH(TEXT(A2529,"YYYY-MM-DD"),'Price Data'!G:G,0)+1),""),"")</f>
        <v>-1.623352312256925E-3</v>
      </c>
      <c r="H2529" s="34">
        <f>IFERROR(INDEX('Price Data'!K:K,MATCH(TEXT(A2529,"YYYY-MM-DD"),'Price Data'!J:J,0)),"")</f>
        <v>2.4500000000000002</v>
      </c>
      <c r="I2529" s="10" cm="1">
        <f t="array" ref="I2529">IFERROR(IF(ISNUMBER(H2529),(H2529-INDEX('Price Data'!K:K,MATCH(TEXT(A2529,"YYYY-MM-DD"),'Price Data'!J:J,0)+1))/INDEX('Price Data'!K:K,MATCH(TEXT(A2529,"YYYY-MM-DD"),'Price Data'!J:J,0)+1),""),"")</f>
        <v>1.2396694214876136E-2</v>
      </c>
      <c r="J2529" s="34">
        <f>IFERROR(INDEX('Price Data'!N:N,MATCH(TEXT(A2529,"YYYY-MM-DD"),'Price Data'!M:M,0)),"")</f>
        <v>2.0299999999999998</v>
      </c>
      <c r="K2529" s="10" cm="1">
        <f t="array" ref="K2529">IFERROR(IF(ISNUMBER(J2529),(J2529-INDEX('Price Data'!N:N,MATCH(TEXT(A2529,"YYYY-MM-DD"),'Price Data'!M:M,0)+1))/INDEX('Price Data'!N:N,MATCH(TEXT(A2529,"YYYY-MM-DD"),'Price Data'!M:M,0)+1),""),"")</f>
        <v>0</v>
      </c>
      <c r="L2529" s="34">
        <f>IFERROR(INDEX('Price Data'!Q:Q,MATCH(TEXT(A2529,"YYYY-MM-DD"),'Price Data'!P:P,0)),"")</f>
        <v>2.96</v>
      </c>
      <c r="M2529" s="10" cm="1">
        <f t="array" ref="M2529">IFERROR(IF(ISNUMBER(L2529),(L2529-INDEX('Price Data'!Q:Q,MATCH(TEXT(A2529,"YYYY-MM-DD"),'Price Data'!P:P,0)+1))/INDEX('Price Data'!Q:Q,MATCH(TEXT(A2529,"YYYY-MM-DD"),'Price Data'!P:P,0)+1),""),"")</f>
        <v>1.0238907849829284E-2</v>
      </c>
      <c r="N2529" s="34">
        <f>IFERROR(INDEX('Price Data'!T:T,MATCH(TEXT(A2529,"YYYY-MM-DD"),'Price Data'!S:S,0)),"")</f>
        <v>4.16</v>
      </c>
      <c r="O2529" s="10" cm="1">
        <f t="array" ref="O2529">IFERROR(IF(ISNUMBER(N2529),(N2529-INDEX('Price Data'!T:T,MATCH(TEXT(A2529,"YYYY-MM-DD"),'Price Data'!S:S,0)+1))/INDEX('Price Data'!T:T,MATCH(TEXT(A2529,"YYYY-MM-DD"),'Price Data'!S:S,0)+1),""),"")</f>
        <v>2.4630541871921315E-2</v>
      </c>
    </row>
    <row r="2530" spans="1:15" x14ac:dyDescent="0.3">
      <c r="A2530" s="8">
        <v>44349</v>
      </c>
      <c r="B2530" s="34">
        <f>IFERROR(INDEX('Price Data'!B:B,MATCH(TEXT(A2530,"YYYY-MM-DD"),'Price Data'!A:A,0)),"")</f>
        <v>25380</v>
      </c>
      <c r="C2530" s="10" cm="1">
        <f t="array" ref="C2530">IFERROR(IF(ISNUMBER(B2530),(B2530-INDEX('Price Data'!B:B,MATCH(TEXT(A2530,"YYYY-MM-DD"),'Price Data'!A:A,0)+1))/INDEX('Price Data'!B:B,MATCH(TEXT(A2530,"YYYY-MM-DD"),'Price Data'!A:A,0)+1),""),"")</f>
        <v>2.2904983808545928E-3</v>
      </c>
      <c r="D2530" s="34">
        <f>IFERROR(INDEX('Price Data'!E:E,MATCH(TEXT(A2530,"YYYY-MM-DD"),'Price Data'!D:D,0)),"")</f>
        <v>10.54</v>
      </c>
      <c r="E2530" s="10" cm="1">
        <f t="array" ref="E2530">IFERROR(IF(ISNUMBER(D2530),(D2530-INDEX('Price Data'!E:E,MATCH(TEXT(A2530,"YYYY-MM-DD"),'Price Data'!D:D,0)+1))/INDEX('Price Data'!E:E,MATCH(TEXT(A2530,"YYYY-MM-DD"),'Price Data'!D:D,0)+1),""),"")</f>
        <v>-3.7807183364840192E-3</v>
      </c>
      <c r="F2530" s="34">
        <f>IFERROR(INDEX('Price Data'!H:H,MATCH(TEXT(A2530,"YYYY-MM-DD"),'Price Data'!G:G,0)),"")</f>
        <v>123.949997</v>
      </c>
      <c r="G2530" s="10" cm="1">
        <f t="array" ref="G2530">IFERROR(IF(ISNUMBER(F2530),(F2530-INDEX('Price Data'!H:H,MATCH(TEXT(A2530,"YYYY-MM-DD"),'Price Data'!G:G,0)+1))/INDEX('Price Data'!H:H,MATCH(TEXT(A2530,"YYYY-MM-DD"),'Price Data'!G:G,0)+1),""),"")</f>
        <v>7.723552845528424E-3</v>
      </c>
      <c r="H2530" s="34">
        <f>IFERROR(INDEX('Price Data'!K:K,MATCH(TEXT(A2530,"YYYY-MM-DD"),'Price Data'!J:J,0)),"")</f>
        <v>2.4700000000000002</v>
      </c>
      <c r="I2530" s="10" cm="1">
        <f t="array" ref="I2530">IFERROR(IF(ISNUMBER(H2530),(H2530-INDEX('Price Data'!K:K,MATCH(TEXT(A2530,"YYYY-MM-DD"),'Price Data'!J:J,0)+1))/INDEX('Price Data'!K:K,MATCH(TEXT(A2530,"YYYY-MM-DD"),'Price Data'!J:J,0)+1),""),"")</f>
        <v>8.1632653061224549E-3</v>
      </c>
      <c r="J2530" s="34">
        <f>IFERROR(INDEX('Price Data'!N:N,MATCH(TEXT(A2530,"YYYY-MM-DD"),'Price Data'!M:M,0)),"")</f>
        <v>2.04</v>
      </c>
      <c r="K2530" s="10" cm="1">
        <f t="array" ref="K2530">IFERROR(IF(ISNUMBER(J2530),(J2530-INDEX('Price Data'!N:N,MATCH(TEXT(A2530,"YYYY-MM-DD"),'Price Data'!M:M,0)+1))/INDEX('Price Data'!N:N,MATCH(TEXT(A2530,"YYYY-MM-DD"),'Price Data'!M:M,0)+1),""),"")</f>
        <v>4.926108374384351E-3</v>
      </c>
      <c r="L2530" s="34">
        <f>IFERROR(INDEX('Price Data'!Q:Q,MATCH(TEXT(A2530,"YYYY-MM-DD"),'Price Data'!P:P,0)),"")</f>
        <v>2.97</v>
      </c>
      <c r="M2530" s="10" cm="1">
        <f t="array" ref="M2530">IFERROR(IF(ISNUMBER(L2530),(L2530-INDEX('Price Data'!Q:Q,MATCH(TEXT(A2530,"YYYY-MM-DD"),'Price Data'!P:P,0)+1))/INDEX('Price Data'!Q:Q,MATCH(TEXT(A2530,"YYYY-MM-DD"),'Price Data'!P:P,0)+1),""),"")</f>
        <v>3.3783783783784566E-3</v>
      </c>
      <c r="N2530" s="34">
        <f>IFERROR(INDEX('Price Data'!T:T,MATCH(TEXT(A2530,"YYYY-MM-DD"),'Price Data'!S:S,0)),"")</f>
        <v>4.1900000000000004</v>
      </c>
      <c r="O2530" s="10" cm="1">
        <f t="array" ref="O2530">IFERROR(IF(ISNUMBER(N2530),(N2530-INDEX('Price Data'!T:T,MATCH(TEXT(A2530,"YYYY-MM-DD"),'Price Data'!S:S,0)+1))/INDEX('Price Data'!T:T,MATCH(TEXT(A2530,"YYYY-MM-DD"),'Price Data'!S:S,0)+1),""),"")</f>
        <v>7.2115384615385209E-3</v>
      </c>
    </row>
    <row r="2531" spans="1:15" x14ac:dyDescent="0.3">
      <c r="A2531" s="8">
        <v>44350</v>
      </c>
      <c r="B2531" s="34">
        <f>IFERROR(INDEX('Price Data'!B:B,MATCH(TEXT(A2531,"YYYY-MM-DD"),'Price Data'!A:A,0)),"")</f>
        <v>25452</v>
      </c>
      <c r="C2531" s="10" cm="1">
        <f t="array" ref="C2531">IFERROR(IF(ISNUMBER(B2531),(B2531-INDEX('Price Data'!B:B,MATCH(TEXT(A2531,"YYYY-MM-DD"),'Price Data'!A:A,0)+1))/INDEX('Price Data'!B:B,MATCH(TEXT(A2531,"YYYY-MM-DD"),'Price Data'!A:A,0)+1),""),"")</f>
        <v>2.8368794326241137E-3</v>
      </c>
      <c r="D2531" s="34">
        <f>IFERROR(INDEX('Price Data'!E:E,MATCH(TEXT(A2531,"YYYY-MM-DD"),'Price Data'!D:D,0)),"")</f>
        <v>10.58</v>
      </c>
      <c r="E2531" s="10" cm="1">
        <f t="array" ref="E2531">IFERROR(IF(ISNUMBER(D2531),(D2531-INDEX('Price Data'!E:E,MATCH(TEXT(A2531,"YYYY-MM-DD"),'Price Data'!D:D,0)+1))/INDEX('Price Data'!E:E,MATCH(TEXT(A2531,"YYYY-MM-DD"),'Price Data'!D:D,0)+1),""),"")</f>
        <v>3.7950664136623272E-3</v>
      </c>
      <c r="F2531" s="34">
        <f>IFERROR(INDEX('Price Data'!H:H,MATCH(TEXT(A2531,"YYYY-MM-DD"),'Price Data'!G:G,0)),"")</f>
        <v>123.849998</v>
      </c>
      <c r="G2531" s="10" cm="1">
        <f t="array" ref="G2531">IFERROR(IF(ISNUMBER(F2531),(F2531-INDEX('Price Data'!H:H,MATCH(TEXT(A2531,"YYYY-MM-DD"),'Price Data'!G:G,0)+1))/INDEX('Price Data'!H:H,MATCH(TEXT(A2531,"YYYY-MM-DD"),'Price Data'!G:G,0)+1),""),"")</f>
        <v>-8.0676887793709946E-4</v>
      </c>
      <c r="H2531" s="34">
        <f>IFERROR(INDEX('Price Data'!K:K,MATCH(TEXT(A2531,"YYYY-MM-DD"),'Price Data'!J:J,0)),"")</f>
        <v>2.48</v>
      </c>
      <c r="I2531" s="10" cm="1">
        <f t="array" ref="I2531">IFERROR(IF(ISNUMBER(H2531),(H2531-INDEX('Price Data'!K:K,MATCH(TEXT(A2531,"YYYY-MM-DD"),'Price Data'!J:J,0)+1))/INDEX('Price Data'!K:K,MATCH(TEXT(A2531,"YYYY-MM-DD"),'Price Data'!J:J,0)+1),""),"")</f>
        <v>4.0485829959513303E-3</v>
      </c>
      <c r="J2531" s="34">
        <f>IFERROR(INDEX('Price Data'!N:N,MATCH(TEXT(A2531,"YYYY-MM-DD"),'Price Data'!M:M,0)),"")</f>
        <v>2.04</v>
      </c>
      <c r="K2531" s="10" cm="1">
        <f t="array" ref="K2531">IFERROR(IF(ISNUMBER(J2531),(J2531-INDEX('Price Data'!N:N,MATCH(TEXT(A2531,"YYYY-MM-DD"),'Price Data'!M:M,0)+1))/INDEX('Price Data'!N:N,MATCH(TEXT(A2531,"YYYY-MM-DD"),'Price Data'!M:M,0)+1),""),"")</f>
        <v>0</v>
      </c>
      <c r="L2531" s="34">
        <f>IFERROR(INDEX('Price Data'!Q:Q,MATCH(TEXT(A2531,"YYYY-MM-DD"),'Price Data'!P:P,0)),"")</f>
        <v>3</v>
      </c>
      <c r="M2531" s="10" cm="1">
        <f t="array" ref="M2531">IFERROR(IF(ISNUMBER(L2531),(L2531-INDEX('Price Data'!Q:Q,MATCH(TEXT(A2531,"YYYY-MM-DD"),'Price Data'!P:P,0)+1))/INDEX('Price Data'!Q:Q,MATCH(TEXT(A2531,"YYYY-MM-DD"),'Price Data'!P:P,0)+1),""),"")</f>
        <v>1.0101010101010034E-2</v>
      </c>
      <c r="N2531" s="34">
        <f>IFERROR(INDEX('Price Data'!T:T,MATCH(TEXT(A2531,"YYYY-MM-DD"),'Price Data'!S:S,0)),"")</f>
        <v>4.16</v>
      </c>
      <c r="O2531" s="10" cm="1">
        <f t="array" ref="O2531">IFERROR(IF(ISNUMBER(N2531),(N2531-INDEX('Price Data'!T:T,MATCH(TEXT(A2531,"YYYY-MM-DD"),'Price Data'!S:S,0)+1))/INDEX('Price Data'!T:T,MATCH(TEXT(A2531,"YYYY-MM-DD"),'Price Data'!S:S,0)+1),""),"")</f>
        <v>-7.1599045346062637E-3</v>
      </c>
    </row>
    <row r="2532" spans="1:15" x14ac:dyDescent="0.3">
      <c r="A2532" s="8">
        <v>44351</v>
      </c>
      <c r="B2532" s="34">
        <f>IFERROR(INDEX('Price Data'!B:B,MATCH(TEXT(A2532,"YYYY-MM-DD"),'Price Data'!A:A,0)),"")</f>
        <v>25570</v>
      </c>
      <c r="C2532" s="10" cm="1">
        <f t="array" ref="C2532">IFERROR(IF(ISNUMBER(B2532),(B2532-INDEX('Price Data'!B:B,MATCH(TEXT(A2532,"YYYY-MM-DD"),'Price Data'!A:A,0)+1))/INDEX('Price Data'!B:B,MATCH(TEXT(A2532,"YYYY-MM-DD"),'Price Data'!A:A,0)+1),""),"")</f>
        <v>4.6361779035046366E-3</v>
      </c>
      <c r="D2532" s="34">
        <f>IFERROR(INDEX('Price Data'!E:E,MATCH(TEXT(A2532,"YYYY-MM-DD"),'Price Data'!D:D,0)),"")</f>
        <v>10.49</v>
      </c>
      <c r="E2532" s="10" cm="1">
        <f t="array" ref="E2532">IFERROR(IF(ISNUMBER(D2532),(D2532-INDEX('Price Data'!E:E,MATCH(TEXT(A2532,"YYYY-MM-DD"),'Price Data'!D:D,0)+1))/INDEX('Price Data'!E:E,MATCH(TEXT(A2532,"YYYY-MM-DD"),'Price Data'!D:D,0)+1),""),"")</f>
        <v>-8.5066162570888327E-3</v>
      </c>
      <c r="F2532" s="34">
        <f>IFERROR(INDEX('Price Data'!H:H,MATCH(TEXT(A2532,"YYYY-MM-DD"),'Price Data'!G:G,0)),"")</f>
        <v>125.449997</v>
      </c>
      <c r="G2532" s="10" cm="1">
        <f t="array" ref="G2532">IFERROR(IF(ISNUMBER(F2532),(F2532-INDEX('Price Data'!H:H,MATCH(TEXT(A2532,"YYYY-MM-DD"),'Price Data'!G:G,0)+1))/INDEX('Price Data'!H:H,MATCH(TEXT(A2532,"YYYY-MM-DD"),'Price Data'!G:G,0)+1),""),"")</f>
        <v>1.2918845586093564E-2</v>
      </c>
      <c r="H2532" s="34">
        <f>IFERROR(INDEX('Price Data'!K:K,MATCH(TEXT(A2532,"YYYY-MM-DD"),'Price Data'!J:J,0)),"")</f>
        <v>2.48</v>
      </c>
      <c r="I2532" s="10" cm="1">
        <f t="array" ref="I2532">IFERROR(IF(ISNUMBER(H2532),(H2532-INDEX('Price Data'!K:K,MATCH(TEXT(A2532,"YYYY-MM-DD"),'Price Data'!J:J,0)+1))/INDEX('Price Data'!K:K,MATCH(TEXT(A2532,"YYYY-MM-DD"),'Price Data'!J:J,0)+1),""),"")</f>
        <v>0</v>
      </c>
      <c r="J2532" s="34">
        <f>IFERROR(INDEX('Price Data'!N:N,MATCH(TEXT(A2532,"YYYY-MM-DD"),'Price Data'!M:M,0)),"")</f>
        <v>2.02</v>
      </c>
      <c r="K2532" s="10" cm="1">
        <f t="array" ref="K2532">IFERROR(IF(ISNUMBER(J2532),(J2532-INDEX('Price Data'!N:N,MATCH(TEXT(A2532,"YYYY-MM-DD"),'Price Data'!M:M,0)+1))/INDEX('Price Data'!N:N,MATCH(TEXT(A2532,"YYYY-MM-DD"),'Price Data'!M:M,0)+1),""),"")</f>
        <v>-9.8039215686274595E-3</v>
      </c>
      <c r="L2532" s="34">
        <f>IFERROR(INDEX('Price Data'!Q:Q,MATCH(TEXT(A2532,"YYYY-MM-DD"),'Price Data'!P:P,0)),"")</f>
        <v>3</v>
      </c>
      <c r="M2532" s="10" cm="1">
        <f t="array" ref="M2532">IFERROR(IF(ISNUMBER(L2532),(L2532-INDEX('Price Data'!Q:Q,MATCH(TEXT(A2532,"YYYY-MM-DD"),'Price Data'!P:P,0)+1))/INDEX('Price Data'!Q:Q,MATCH(TEXT(A2532,"YYYY-MM-DD"),'Price Data'!P:P,0)+1),""),"")</f>
        <v>0</v>
      </c>
      <c r="N2532" s="34">
        <f>IFERROR(INDEX('Price Data'!T:T,MATCH(TEXT(A2532,"YYYY-MM-DD"),'Price Data'!S:S,0)),"")</f>
        <v>4.1399999999999997</v>
      </c>
      <c r="O2532" s="10" cm="1">
        <f t="array" ref="O2532">IFERROR(IF(ISNUMBER(N2532),(N2532-INDEX('Price Data'!T:T,MATCH(TEXT(A2532,"YYYY-MM-DD"),'Price Data'!S:S,0)+1))/INDEX('Price Data'!T:T,MATCH(TEXT(A2532,"YYYY-MM-DD"),'Price Data'!S:S,0)+1),""),"")</f>
        <v>-4.807692307692419E-3</v>
      </c>
    </row>
    <row r="2533" spans="1:15" x14ac:dyDescent="0.3">
      <c r="A2533" s="8">
        <v>44352</v>
      </c>
      <c r="B2533" s="34" t="str">
        <f>IFERROR(INDEX('Price Data'!B:B,MATCH(TEXT(A2533,"YYYY-MM-DD"),'Price Data'!A:A,0)),"")</f>
        <v/>
      </c>
      <c r="C2533" s="10" t="str" cm="1">
        <f t="array" ref="C2533">IFERROR(IF(ISNUMBER(B2533),(B2533-INDEX('Price Data'!B:B,MATCH(TEXT(A2533,"YYYY-MM-DD"),'Price Data'!A:A,0)+1))/INDEX('Price Data'!B:B,MATCH(TEXT(A2533,"YYYY-MM-DD"),'Price Data'!A:A,0)+1),""),"")</f>
        <v/>
      </c>
      <c r="D2533" s="34" t="str">
        <f>IFERROR(INDEX('Price Data'!E:E,MATCH(TEXT(A2533,"YYYY-MM-DD"),'Price Data'!D:D,0)),"")</f>
        <v/>
      </c>
      <c r="E2533" s="10" t="str" cm="1">
        <f t="array" ref="E2533">IFERROR(IF(ISNUMBER(D2533),(D2533-INDEX('Price Data'!E:E,MATCH(TEXT(A2533,"YYYY-MM-DD"),'Price Data'!D:D,0)+1))/INDEX('Price Data'!E:E,MATCH(TEXT(A2533,"YYYY-MM-DD"),'Price Data'!D:D,0)+1),""),"")</f>
        <v/>
      </c>
      <c r="F2533" s="34" t="str">
        <f>IFERROR(INDEX('Price Data'!H:H,MATCH(TEXT(A2533,"YYYY-MM-DD"),'Price Data'!G:G,0)),"")</f>
        <v/>
      </c>
      <c r="G2533" s="10" t="str" cm="1">
        <f t="array" ref="G2533">IFERROR(IF(ISNUMBER(F2533),(F2533-INDEX('Price Data'!H:H,MATCH(TEXT(A2533,"YYYY-MM-DD"),'Price Data'!G:G,0)+1))/INDEX('Price Data'!H:H,MATCH(TEXT(A2533,"YYYY-MM-DD"),'Price Data'!G:G,0)+1),""),"")</f>
        <v/>
      </c>
      <c r="H2533" s="34" t="str">
        <f>IFERROR(INDEX('Price Data'!K:K,MATCH(TEXT(A2533,"YYYY-MM-DD"),'Price Data'!J:J,0)),"")</f>
        <v/>
      </c>
      <c r="I2533" s="10" t="str" cm="1">
        <f t="array" ref="I2533">IFERROR(IF(ISNUMBER(H2533),(H2533-INDEX('Price Data'!K:K,MATCH(TEXT(A2533,"YYYY-MM-DD"),'Price Data'!J:J,0)+1))/INDEX('Price Data'!K:K,MATCH(TEXT(A2533,"YYYY-MM-DD"),'Price Data'!J:J,0)+1),""),"")</f>
        <v/>
      </c>
      <c r="J2533" s="34" t="str">
        <f>IFERROR(INDEX('Price Data'!N:N,MATCH(TEXT(A2533,"YYYY-MM-DD"),'Price Data'!M:M,0)),"")</f>
        <v/>
      </c>
      <c r="K2533" s="10" t="str" cm="1">
        <f t="array" ref="K2533">IFERROR(IF(ISNUMBER(J2533),(J2533-INDEX('Price Data'!N:N,MATCH(TEXT(A2533,"YYYY-MM-DD"),'Price Data'!M:M,0)+1))/INDEX('Price Data'!N:N,MATCH(TEXT(A2533,"YYYY-MM-DD"),'Price Data'!M:M,0)+1),""),"")</f>
        <v/>
      </c>
      <c r="L2533" s="34" t="str">
        <f>IFERROR(INDEX('Price Data'!Q:Q,MATCH(TEXT(A2533,"YYYY-MM-DD"),'Price Data'!P:P,0)),"")</f>
        <v/>
      </c>
      <c r="M2533" s="10" t="str" cm="1">
        <f t="array" ref="M2533">IFERROR(IF(ISNUMBER(L2533),(L2533-INDEX('Price Data'!Q:Q,MATCH(TEXT(A2533,"YYYY-MM-DD"),'Price Data'!P:P,0)+1))/INDEX('Price Data'!Q:Q,MATCH(TEXT(A2533,"YYYY-MM-DD"),'Price Data'!P:P,0)+1),""),"")</f>
        <v/>
      </c>
      <c r="N2533" s="34" t="str">
        <f>IFERROR(INDEX('Price Data'!T:T,MATCH(TEXT(A2533,"YYYY-MM-DD"),'Price Data'!S:S,0)),"")</f>
        <v/>
      </c>
      <c r="O2533" s="10" t="str" cm="1">
        <f t="array" ref="O2533">IFERROR(IF(ISNUMBER(N2533),(N2533-INDEX('Price Data'!T:T,MATCH(TEXT(A2533,"YYYY-MM-DD"),'Price Data'!S:S,0)+1))/INDEX('Price Data'!T:T,MATCH(TEXT(A2533,"YYYY-MM-DD"),'Price Data'!S:S,0)+1),""),"")</f>
        <v/>
      </c>
    </row>
    <row r="2534" spans="1:15" x14ac:dyDescent="0.3">
      <c r="A2534" s="8">
        <v>44353</v>
      </c>
      <c r="B2534" s="34" t="str">
        <f>IFERROR(INDEX('Price Data'!B:B,MATCH(TEXT(A2534,"YYYY-MM-DD"),'Price Data'!A:A,0)),"")</f>
        <v/>
      </c>
      <c r="C2534" s="10" t="str" cm="1">
        <f t="array" ref="C2534">IFERROR(IF(ISNUMBER(B2534),(B2534-INDEX('Price Data'!B:B,MATCH(TEXT(A2534,"YYYY-MM-DD"),'Price Data'!A:A,0)+1))/INDEX('Price Data'!B:B,MATCH(TEXT(A2534,"YYYY-MM-DD"),'Price Data'!A:A,0)+1),""),"")</f>
        <v/>
      </c>
      <c r="D2534" s="34" t="str">
        <f>IFERROR(INDEX('Price Data'!E:E,MATCH(TEXT(A2534,"YYYY-MM-DD"),'Price Data'!D:D,0)),"")</f>
        <v/>
      </c>
      <c r="E2534" s="10" t="str" cm="1">
        <f t="array" ref="E2534">IFERROR(IF(ISNUMBER(D2534),(D2534-INDEX('Price Data'!E:E,MATCH(TEXT(A2534,"YYYY-MM-DD"),'Price Data'!D:D,0)+1))/INDEX('Price Data'!E:E,MATCH(TEXT(A2534,"YYYY-MM-DD"),'Price Data'!D:D,0)+1),""),"")</f>
        <v/>
      </c>
      <c r="F2534" s="34" t="str">
        <f>IFERROR(INDEX('Price Data'!H:H,MATCH(TEXT(A2534,"YYYY-MM-DD"),'Price Data'!G:G,0)),"")</f>
        <v/>
      </c>
      <c r="G2534" s="10" t="str" cm="1">
        <f t="array" ref="G2534">IFERROR(IF(ISNUMBER(F2534),(F2534-INDEX('Price Data'!H:H,MATCH(TEXT(A2534,"YYYY-MM-DD"),'Price Data'!G:G,0)+1))/INDEX('Price Data'!H:H,MATCH(TEXT(A2534,"YYYY-MM-DD"),'Price Data'!G:G,0)+1),""),"")</f>
        <v/>
      </c>
      <c r="H2534" s="34" t="str">
        <f>IFERROR(INDEX('Price Data'!K:K,MATCH(TEXT(A2534,"YYYY-MM-DD"),'Price Data'!J:J,0)),"")</f>
        <v/>
      </c>
      <c r="I2534" s="10" t="str" cm="1">
        <f t="array" ref="I2534">IFERROR(IF(ISNUMBER(H2534),(H2534-INDEX('Price Data'!K:K,MATCH(TEXT(A2534,"YYYY-MM-DD"),'Price Data'!J:J,0)+1))/INDEX('Price Data'!K:K,MATCH(TEXT(A2534,"YYYY-MM-DD"),'Price Data'!J:J,0)+1),""),"")</f>
        <v/>
      </c>
      <c r="J2534" s="34" t="str">
        <f>IFERROR(INDEX('Price Data'!N:N,MATCH(TEXT(A2534,"YYYY-MM-DD"),'Price Data'!M:M,0)),"")</f>
        <v/>
      </c>
      <c r="K2534" s="10" t="str" cm="1">
        <f t="array" ref="K2534">IFERROR(IF(ISNUMBER(J2534),(J2534-INDEX('Price Data'!N:N,MATCH(TEXT(A2534,"YYYY-MM-DD"),'Price Data'!M:M,0)+1))/INDEX('Price Data'!N:N,MATCH(TEXT(A2534,"YYYY-MM-DD"),'Price Data'!M:M,0)+1),""),"")</f>
        <v/>
      </c>
      <c r="L2534" s="34" t="str">
        <f>IFERROR(INDEX('Price Data'!Q:Q,MATCH(TEXT(A2534,"YYYY-MM-DD"),'Price Data'!P:P,0)),"")</f>
        <v/>
      </c>
      <c r="M2534" s="10" t="str" cm="1">
        <f t="array" ref="M2534">IFERROR(IF(ISNUMBER(L2534),(L2534-INDEX('Price Data'!Q:Q,MATCH(TEXT(A2534,"YYYY-MM-DD"),'Price Data'!P:P,0)+1))/INDEX('Price Data'!Q:Q,MATCH(TEXT(A2534,"YYYY-MM-DD"),'Price Data'!P:P,0)+1),""),"")</f>
        <v/>
      </c>
      <c r="N2534" s="34" t="str">
        <f>IFERROR(INDEX('Price Data'!T:T,MATCH(TEXT(A2534,"YYYY-MM-DD"),'Price Data'!S:S,0)),"")</f>
        <v/>
      </c>
      <c r="O2534" s="10" t="str" cm="1">
        <f t="array" ref="O2534">IFERROR(IF(ISNUMBER(N2534),(N2534-INDEX('Price Data'!T:T,MATCH(TEXT(A2534,"YYYY-MM-DD"),'Price Data'!S:S,0)+1))/INDEX('Price Data'!T:T,MATCH(TEXT(A2534,"YYYY-MM-DD"),'Price Data'!S:S,0)+1),""),"")</f>
        <v/>
      </c>
    </row>
    <row r="2535" spans="1:15" x14ac:dyDescent="0.3">
      <c r="A2535" s="8">
        <v>44354</v>
      </c>
      <c r="B2535" s="34">
        <f>IFERROR(INDEX('Price Data'!B:B,MATCH(TEXT(A2535,"YYYY-MM-DD"),'Price Data'!A:A,0)),"")</f>
        <v>25825</v>
      </c>
      <c r="C2535" s="10" cm="1">
        <f t="array" ref="C2535">IFERROR(IF(ISNUMBER(B2535),(B2535-INDEX('Price Data'!B:B,MATCH(TEXT(A2535,"YYYY-MM-DD"),'Price Data'!A:A,0)+1))/INDEX('Price Data'!B:B,MATCH(TEXT(A2535,"YYYY-MM-DD"),'Price Data'!A:A,0)+1),""),"")</f>
        <v>9.9726241689479852E-3</v>
      </c>
      <c r="D2535" s="34">
        <f>IFERROR(INDEX('Price Data'!E:E,MATCH(TEXT(A2535,"YYYY-MM-DD"),'Price Data'!D:D,0)),"")</f>
        <v>10.86</v>
      </c>
      <c r="E2535" s="10" cm="1">
        <f t="array" ref="E2535">IFERROR(IF(ISNUMBER(D2535),(D2535-INDEX('Price Data'!E:E,MATCH(TEXT(A2535,"YYYY-MM-DD"),'Price Data'!D:D,0)+1))/INDEX('Price Data'!E:E,MATCH(TEXT(A2535,"YYYY-MM-DD"),'Price Data'!D:D,0)+1),""),"")</f>
        <v>3.5271687321258266E-2</v>
      </c>
      <c r="F2535" s="34">
        <f>IFERROR(INDEX('Price Data'!H:H,MATCH(TEXT(A2535,"YYYY-MM-DD"),'Price Data'!G:G,0)),"")</f>
        <v>126.25</v>
      </c>
      <c r="G2535" s="10" cm="1">
        <f t="array" ref="G2535">IFERROR(IF(ISNUMBER(F2535),(F2535-INDEX('Price Data'!H:H,MATCH(TEXT(A2535,"YYYY-MM-DD"),'Price Data'!G:G,0)+1))/INDEX('Price Data'!H:H,MATCH(TEXT(A2535,"YYYY-MM-DD"),'Price Data'!G:G,0)+1),""),"")</f>
        <v>6.3770667128832522E-3</v>
      </c>
      <c r="H2535" s="34">
        <f>IFERROR(INDEX('Price Data'!K:K,MATCH(TEXT(A2535,"YYYY-MM-DD"),'Price Data'!J:J,0)),"")</f>
        <v>2.4900000000000002</v>
      </c>
      <c r="I2535" s="10" cm="1">
        <f t="array" ref="I2535">IFERROR(IF(ISNUMBER(H2535),(H2535-INDEX('Price Data'!K:K,MATCH(TEXT(A2535,"YYYY-MM-DD"),'Price Data'!J:J,0)+1))/INDEX('Price Data'!K:K,MATCH(TEXT(A2535,"YYYY-MM-DD"),'Price Data'!J:J,0)+1),""),"")</f>
        <v>4.0322580645162226E-3</v>
      </c>
      <c r="J2535" s="34">
        <f>IFERROR(INDEX('Price Data'!N:N,MATCH(TEXT(A2535,"YYYY-MM-DD"),'Price Data'!M:M,0)),"")</f>
        <v>2.0499999999999998</v>
      </c>
      <c r="K2535" s="10" cm="1">
        <f t="array" ref="K2535">IFERROR(IF(ISNUMBER(J2535),(J2535-INDEX('Price Data'!N:N,MATCH(TEXT(A2535,"YYYY-MM-DD"),'Price Data'!M:M,0)+1))/INDEX('Price Data'!N:N,MATCH(TEXT(A2535,"YYYY-MM-DD"),'Price Data'!M:M,0)+1),""),"")</f>
        <v>1.4851485148514755E-2</v>
      </c>
      <c r="L2535" s="34">
        <f>IFERROR(INDEX('Price Data'!Q:Q,MATCH(TEXT(A2535,"YYYY-MM-DD"),'Price Data'!P:P,0)),"")</f>
        <v>3.04</v>
      </c>
      <c r="M2535" s="10" cm="1">
        <f t="array" ref="M2535">IFERROR(IF(ISNUMBER(L2535),(L2535-INDEX('Price Data'!Q:Q,MATCH(TEXT(A2535,"YYYY-MM-DD"),'Price Data'!P:P,0)+1))/INDEX('Price Data'!Q:Q,MATCH(TEXT(A2535,"YYYY-MM-DD"),'Price Data'!P:P,0)+1),""),"")</f>
        <v>1.3333333333333345E-2</v>
      </c>
      <c r="N2535" s="34">
        <f>IFERROR(INDEX('Price Data'!T:T,MATCH(TEXT(A2535,"YYYY-MM-DD"),'Price Data'!S:S,0)),"")</f>
        <v>4.08</v>
      </c>
      <c r="O2535" s="10" cm="1">
        <f t="array" ref="O2535">IFERROR(IF(ISNUMBER(N2535),(N2535-INDEX('Price Data'!T:T,MATCH(TEXT(A2535,"YYYY-MM-DD"),'Price Data'!S:S,0)+1))/INDEX('Price Data'!T:T,MATCH(TEXT(A2535,"YYYY-MM-DD"),'Price Data'!S:S,0)+1),""),"")</f>
        <v>-1.4492753623188312E-2</v>
      </c>
    </row>
    <row r="2536" spans="1:15" x14ac:dyDescent="0.3">
      <c r="A2536" s="8">
        <v>44355</v>
      </c>
      <c r="B2536" s="34">
        <f>IFERROR(INDEX('Price Data'!B:B,MATCH(TEXT(A2536,"YYYY-MM-DD"),'Price Data'!A:A,0)),"")</f>
        <v>25809</v>
      </c>
      <c r="C2536" s="10" cm="1">
        <f t="array" ref="C2536">IFERROR(IF(ISNUMBER(B2536),(B2536-INDEX('Price Data'!B:B,MATCH(TEXT(A2536,"YYYY-MM-DD"),'Price Data'!A:A,0)+1))/INDEX('Price Data'!B:B,MATCH(TEXT(A2536,"YYYY-MM-DD"),'Price Data'!A:A,0)+1),""),"")</f>
        <v>-6.1955469506292347E-4</v>
      </c>
      <c r="D2536" s="34">
        <f>IFERROR(INDEX('Price Data'!E:E,MATCH(TEXT(A2536,"YYYY-MM-DD"),'Price Data'!D:D,0)),"")</f>
        <v>10.74</v>
      </c>
      <c r="E2536" s="10" cm="1">
        <f t="array" ref="E2536">IFERROR(IF(ISNUMBER(D2536),(D2536-INDEX('Price Data'!E:E,MATCH(TEXT(A2536,"YYYY-MM-DD"),'Price Data'!D:D,0)+1))/INDEX('Price Data'!E:E,MATCH(TEXT(A2536,"YYYY-MM-DD"),'Price Data'!D:D,0)+1),""),"")</f>
        <v>-1.1049723756906006E-2</v>
      </c>
      <c r="F2536" s="34">
        <f>IFERROR(INDEX('Price Data'!H:H,MATCH(TEXT(A2536,"YYYY-MM-DD"),'Price Data'!G:G,0)),"")</f>
        <v>126.150002</v>
      </c>
      <c r="G2536" s="10" cm="1">
        <f t="array" ref="G2536">IFERROR(IF(ISNUMBER(F2536),(F2536-INDEX('Price Data'!H:H,MATCH(TEXT(A2536,"YYYY-MM-DD"),'Price Data'!G:G,0)+1))/INDEX('Price Data'!H:H,MATCH(TEXT(A2536,"YYYY-MM-DD"),'Price Data'!G:G,0)+1),""),"")</f>
        <v>-7.9206336633662864E-4</v>
      </c>
      <c r="H2536" s="34">
        <f>IFERROR(INDEX('Price Data'!K:K,MATCH(TEXT(A2536,"YYYY-MM-DD"),'Price Data'!J:J,0)),"")</f>
        <v>2.46</v>
      </c>
      <c r="I2536" s="10" cm="1">
        <f t="array" ref="I2536">IFERROR(IF(ISNUMBER(H2536),(H2536-INDEX('Price Data'!K:K,MATCH(TEXT(A2536,"YYYY-MM-DD"),'Price Data'!J:J,0)+1))/INDEX('Price Data'!K:K,MATCH(TEXT(A2536,"YYYY-MM-DD"),'Price Data'!J:J,0)+1),""),"")</f>
        <v>-1.2048192771084437E-2</v>
      </c>
      <c r="J2536" s="34">
        <f>IFERROR(INDEX('Price Data'!N:N,MATCH(TEXT(A2536,"YYYY-MM-DD"),'Price Data'!M:M,0)),"")</f>
        <v>2.04</v>
      </c>
      <c r="K2536" s="10" cm="1">
        <f t="array" ref="K2536">IFERROR(IF(ISNUMBER(J2536),(J2536-INDEX('Price Data'!N:N,MATCH(TEXT(A2536,"YYYY-MM-DD"),'Price Data'!M:M,0)+1))/INDEX('Price Data'!N:N,MATCH(TEXT(A2536,"YYYY-MM-DD"),'Price Data'!M:M,0)+1),""),"")</f>
        <v>-4.8780487804877017E-3</v>
      </c>
      <c r="L2536" s="34">
        <f>IFERROR(INDEX('Price Data'!Q:Q,MATCH(TEXT(A2536,"YYYY-MM-DD"),'Price Data'!P:P,0)),"")</f>
        <v>3.02</v>
      </c>
      <c r="M2536" s="10" cm="1">
        <f t="array" ref="M2536">IFERROR(IF(ISNUMBER(L2536),(L2536-INDEX('Price Data'!Q:Q,MATCH(TEXT(A2536,"YYYY-MM-DD"),'Price Data'!P:P,0)+1))/INDEX('Price Data'!Q:Q,MATCH(TEXT(A2536,"YYYY-MM-DD"),'Price Data'!P:P,0)+1),""),"")</f>
        <v>-6.5789473684210583E-3</v>
      </c>
      <c r="N2536" s="34">
        <f>IFERROR(INDEX('Price Data'!T:T,MATCH(TEXT(A2536,"YYYY-MM-DD"),'Price Data'!S:S,0)),"")</f>
        <v>3.99</v>
      </c>
      <c r="O2536" s="10" cm="1">
        <f t="array" ref="O2536">IFERROR(IF(ISNUMBER(N2536),(N2536-INDEX('Price Data'!T:T,MATCH(TEXT(A2536,"YYYY-MM-DD"),'Price Data'!S:S,0)+1))/INDEX('Price Data'!T:T,MATCH(TEXT(A2536,"YYYY-MM-DD"),'Price Data'!S:S,0)+1),""),"")</f>
        <v>-2.2058823529411728E-2</v>
      </c>
    </row>
    <row r="2537" spans="1:15" x14ac:dyDescent="0.3">
      <c r="A2537" s="8">
        <v>44356</v>
      </c>
      <c r="B2537" s="34">
        <f>IFERROR(INDEX('Price Data'!B:B,MATCH(TEXT(A2537,"YYYY-MM-DD"),'Price Data'!A:A,0)),"")</f>
        <v>25742</v>
      </c>
      <c r="C2537" s="10" cm="1">
        <f t="array" ref="C2537">IFERROR(IF(ISNUMBER(B2537),(B2537-INDEX('Price Data'!B:B,MATCH(TEXT(A2537,"YYYY-MM-DD"),'Price Data'!A:A,0)+1))/INDEX('Price Data'!B:B,MATCH(TEXT(A2537,"YYYY-MM-DD"),'Price Data'!A:A,0)+1),""),"")</f>
        <v>-2.5959936456274942E-3</v>
      </c>
      <c r="D2537" s="34">
        <f>IFERROR(INDEX('Price Data'!E:E,MATCH(TEXT(A2537,"YYYY-MM-DD"),'Price Data'!D:D,0)),"")</f>
        <v>10.77</v>
      </c>
      <c r="E2537" s="10" cm="1">
        <f t="array" ref="E2537">IFERROR(IF(ISNUMBER(D2537),(D2537-INDEX('Price Data'!E:E,MATCH(TEXT(A2537,"YYYY-MM-DD"),'Price Data'!D:D,0)+1))/INDEX('Price Data'!E:E,MATCH(TEXT(A2537,"YYYY-MM-DD"),'Price Data'!D:D,0)+1),""),"")</f>
        <v>2.7932960893854151E-3</v>
      </c>
      <c r="F2537" s="34">
        <f>IFERROR(INDEX('Price Data'!H:H,MATCH(TEXT(A2537,"YYYY-MM-DD"),'Price Data'!G:G,0)),"")</f>
        <v>124.800003</v>
      </c>
      <c r="G2537" s="10" cm="1">
        <f t="array" ref="G2537">IFERROR(IF(ISNUMBER(F2537),(F2537-INDEX('Price Data'!H:H,MATCH(TEXT(A2537,"YYYY-MM-DD"),'Price Data'!G:G,0)+1))/INDEX('Price Data'!H:H,MATCH(TEXT(A2537,"YYYY-MM-DD"),'Price Data'!G:G,0)+1),""),"")</f>
        <v>-1.0701537682100051E-2</v>
      </c>
      <c r="H2537" s="34">
        <f>IFERROR(INDEX('Price Data'!K:K,MATCH(TEXT(A2537,"YYYY-MM-DD"),'Price Data'!J:J,0)),"")</f>
        <v>2.4500000000000002</v>
      </c>
      <c r="I2537" s="10" cm="1">
        <f t="array" ref="I2537">IFERROR(IF(ISNUMBER(H2537),(H2537-INDEX('Price Data'!K:K,MATCH(TEXT(A2537,"YYYY-MM-DD"),'Price Data'!J:J,0)+1))/INDEX('Price Data'!K:K,MATCH(TEXT(A2537,"YYYY-MM-DD"),'Price Data'!J:J,0)+1),""),"")</f>
        <v>-4.0650406504064178E-3</v>
      </c>
      <c r="J2537" s="34">
        <f>IFERROR(INDEX('Price Data'!N:N,MATCH(TEXT(A2537,"YYYY-MM-DD"),'Price Data'!M:M,0)),"")</f>
        <v>2.0499999999999998</v>
      </c>
      <c r="K2537" s="10" cm="1">
        <f t="array" ref="K2537">IFERROR(IF(ISNUMBER(J2537),(J2537-INDEX('Price Data'!N:N,MATCH(TEXT(A2537,"YYYY-MM-DD"),'Price Data'!M:M,0)+1))/INDEX('Price Data'!N:N,MATCH(TEXT(A2537,"YYYY-MM-DD"),'Price Data'!M:M,0)+1),""),"")</f>
        <v>4.9019607843136213E-3</v>
      </c>
      <c r="L2537" s="34">
        <f>IFERROR(INDEX('Price Data'!Q:Q,MATCH(TEXT(A2537,"YYYY-MM-DD"),'Price Data'!P:P,0)),"")</f>
        <v>3.03</v>
      </c>
      <c r="M2537" s="10" cm="1">
        <f t="array" ref="M2537">IFERROR(IF(ISNUMBER(L2537),(L2537-INDEX('Price Data'!Q:Q,MATCH(TEXT(A2537,"YYYY-MM-DD"),'Price Data'!P:P,0)+1))/INDEX('Price Data'!Q:Q,MATCH(TEXT(A2537,"YYYY-MM-DD"),'Price Data'!P:P,0)+1),""),"")</f>
        <v>3.3112582781456247E-3</v>
      </c>
      <c r="N2537" s="34">
        <f>IFERROR(INDEX('Price Data'!T:T,MATCH(TEXT(A2537,"YYYY-MM-DD"),'Price Data'!S:S,0)),"")</f>
        <v>3.9</v>
      </c>
      <c r="O2537" s="10" cm="1">
        <f t="array" ref="O2537">IFERROR(IF(ISNUMBER(N2537),(N2537-INDEX('Price Data'!T:T,MATCH(TEXT(A2537,"YYYY-MM-DD"),'Price Data'!S:S,0)+1))/INDEX('Price Data'!T:T,MATCH(TEXT(A2537,"YYYY-MM-DD"),'Price Data'!S:S,0)+1),""),"")</f>
        <v>-2.2556390977443684E-2</v>
      </c>
    </row>
    <row r="2538" spans="1:15" x14ac:dyDescent="0.3">
      <c r="A2538" s="8">
        <v>44357</v>
      </c>
      <c r="B2538" s="34">
        <f>IFERROR(INDEX('Price Data'!B:B,MATCH(TEXT(A2538,"YYYY-MM-DD"),'Price Data'!A:A,0)),"")</f>
        <v>25638</v>
      </c>
      <c r="C2538" s="10" cm="1">
        <f t="array" ref="C2538">IFERROR(IF(ISNUMBER(B2538),(B2538-INDEX('Price Data'!B:B,MATCH(TEXT(A2538,"YYYY-MM-DD"),'Price Data'!A:A,0)+1))/INDEX('Price Data'!B:B,MATCH(TEXT(A2538,"YYYY-MM-DD"),'Price Data'!A:A,0)+1),""),"")</f>
        <v>-4.0400901250874054E-3</v>
      </c>
      <c r="D2538" s="34">
        <f>IFERROR(INDEX('Price Data'!E:E,MATCH(TEXT(A2538,"YYYY-MM-DD"),'Price Data'!D:D,0)),"")</f>
        <v>10.8</v>
      </c>
      <c r="E2538" s="10" cm="1">
        <f t="array" ref="E2538">IFERROR(IF(ISNUMBER(D2538),(D2538-INDEX('Price Data'!E:E,MATCH(TEXT(A2538,"YYYY-MM-DD"),'Price Data'!D:D,0)+1))/INDEX('Price Data'!E:E,MATCH(TEXT(A2538,"YYYY-MM-DD"),'Price Data'!D:D,0)+1),""),"")</f>
        <v>2.7855153203343677E-3</v>
      </c>
      <c r="F2538" s="34">
        <f>IFERROR(INDEX('Price Data'!H:H,MATCH(TEXT(A2538,"YYYY-MM-DD"),'Price Data'!G:G,0)),"")</f>
        <v>124</v>
      </c>
      <c r="G2538" s="10" cm="1">
        <f t="array" ref="G2538">IFERROR(IF(ISNUMBER(F2538),(F2538-INDEX('Price Data'!H:H,MATCH(TEXT(A2538,"YYYY-MM-DD"),'Price Data'!G:G,0)+1))/INDEX('Price Data'!H:H,MATCH(TEXT(A2538,"YYYY-MM-DD"),'Price Data'!G:G,0)+1),""),"")</f>
        <v>-6.4102802946247022E-3</v>
      </c>
      <c r="H2538" s="34">
        <f>IFERROR(INDEX('Price Data'!K:K,MATCH(TEXT(A2538,"YYYY-MM-DD"),'Price Data'!J:J,0)),"")</f>
        <v>2.44</v>
      </c>
      <c r="I2538" s="10" cm="1">
        <f t="array" ref="I2538">IFERROR(IF(ISNUMBER(H2538),(H2538-INDEX('Price Data'!K:K,MATCH(TEXT(A2538,"YYYY-MM-DD"),'Price Data'!J:J,0)+1))/INDEX('Price Data'!K:K,MATCH(TEXT(A2538,"YYYY-MM-DD"),'Price Data'!J:J,0)+1),""),"")</f>
        <v>-4.0816326530613185E-3</v>
      </c>
      <c r="J2538" s="34">
        <f>IFERROR(INDEX('Price Data'!N:N,MATCH(TEXT(A2538,"YYYY-MM-DD"),'Price Data'!M:M,0)),"")</f>
        <v>2.04</v>
      </c>
      <c r="K2538" s="10" cm="1">
        <f t="array" ref="K2538">IFERROR(IF(ISNUMBER(J2538),(J2538-INDEX('Price Data'!N:N,MATCH(TEXT(A2538,"YYYY-MM-DD"),'Price Data'!M:M,0)+1))/INDEX('Price Data'!N:N,MATCH(TEXT(A2538,"YYYY-MM-DD"),'Price Data'!M:M,0)+1),""),"")</f>
        <v>-4.8780487804877017E-3</v>
      </c>
      <c r="L2538" s="34">
        <f>IFERROR(INDEX('Price Data'!Q:Q,MATCH(TEXT(A2538,"YYYY-MM-DD"),'Price Data'!P:P,0)),"")</f>
        <v>3.03</v>
      </c>
      <c r="M2538" s="10" cm="1">
        <f t="array" ref="M2538">IFERROR(IF(ISNUMBER(L2538),(L2538-INDEX('Price Data'!Q:Q,MATCH(TEXT(A2538,"YYYY-MM-DD"),'Price Data'!P:P,0)+1))/INDEX('Price Data'!Q:Q,MATCH(TEXT(A2538,"YYYY-MM-DD"),'Price Data'!P:P,0)+1),""),"")</f>
        <v>0</v>
      </c>
      <c r="N2538" s="34">
        <f>IFERROR(INDEX('Price Data'!T:T,MATCH(TEXT(A2538,"YYYY-MM-DD"),'Price Data'!S:S,0)),"")</f>
        <v>3.87</v>
      </c>
      <c r="O2538" s="10" cm="1">
        <f t="array" ref="O2538">IFERROR(IF(ISNUMBER(N2538),(N2538-INDEX('Price Data'!T:T,MATCH(TEXT(A2538,"YYYY-MM-DD"),'Price Data'!S:S,0)+1))/INDEX('Price Data'!T:T,MATCH(TEXT(A2538,"YYYY-MM-DD"),'Price Data'!S:S,0)+1),""),"")</f>
        <v>-7.6923076923076424E-3</v>
      </c>
    </row>
    <row r="2539" spans="1:15" x14ac:dyDescent="0.3">
      <c r="A2539" s="8">
        <v>44358</v>
      </c>
      <c r="B2539" s="34">
        <f>IFERROR(INDEX('Price Data'!B:B,MATCH(TEXT(A2539,"YYYY-MM-DD"),'Price Data'!A:A,0)),"")</f>
        <v>25717</v>
      </c>
      <c r="C2539" s="10" cm="1">
        <f t="array" ref="C2539">IFERROR(IF(ISNUMBER(B2539),(B2539-INDEX('Price Data'!B:B,MATCH(TEXT(A2539,"YYYY-MM-DD"),'Price Data'!A:A,0)+1))/INDEX('Price Data'!B:B,MATCH(TEXT(A2539,"YYYY-MM-DD"),'Price Data'!A:A,0)+1),""),"")</f>
        <v>3.0813636009049067E-3</v>
      </c>
      <c r="D2539" s="34">
        <f>IFERROR(INDEX('Price Data'!E:E,MATCH(TEXT(A2539,"YYYY-MM-DD"),'Price Data'!D:D,0)),"")</f>
        <v>10.78</v>
      </c>
      <c r="E2539" s="10" cm="1">
        <f t="array" ref="E2539">IFERROR(IF(ISNUMBER(D2539),(D2539-INDEX('Price Data'!E:E,MATCH(TEXT(A2539,"YYYY-MM-DD"),'Price Data'!D:D,0)+1))/INDEX('Price Data'!E:E,MATCH(TEXT(A2539,"YYYY-MM-DD"),'Price Data'!D:D,0)+1),""),"")</f>
        <v>-1.8518518518519768E-3</v>
      </c>
      <c r="F2539" s="34">
        <f>IFERROR(INDEX('Price Data'!H:H,MATCH(TEXT(A2539,"YYYY-MM-DD"),'Price Data'!G:G,0)),"")</f>
        <v>124.400002</v>
      </c>
      <c r="G2539" s="10" cm="1">
        <f t="array" ref="G2539">IFERROR(IF(ISNUMBER(F2539),(F2539-INDEX('Price Data'!H:H,MATCH(TEXT(A2539,"YYYY-MM-DD"),'Price Data'!G:G,0)+1))/INDEX('Price Data'!H:H,MATCH(TEXT(A2539,"YYYY-MM-DD"),'Price Data'!G:G,0)+1),""),"")</f>
        <v>3.2258225806451662E-3</v>
      </c>
      <c r="H2539" s="34">
        <f>IFERROR(INDEX('Price Data'!K:K,MATCH(TEXT(A2539,"YYYY-MM-DD"),'Price Data'!J:J,0)),"")</f>
        <v>2.42</v>
      </c>
      <c r="I2539" s="10" cm="1">
        <f t="array" ref="I2539">IFERROR(IF(ISNUMBER(H2539),(H2539-INDEX('Price Data'!K:K,MATCH(TEXT(A2539,"YYYY-MM-DD"),'Price Data'!J:J,0)+1))/INDEX('Price Data'!K:K,MATCH(TEXT(A2539,"YYYY-MM-DD"),'Price Data'!J:J,0)+1),""),"")</f>
        <v>-8.1967213114754172E-3</v>
      </c>
      <c r="J2539" s="34">
        <f>IFERROR(INDEX('Price Data'!N:N,MATCH(TEXT(A2539,"YYYY-MM-DD"),'Price Data'!M:M,0)),"")</f>
        <v>2.0299999999999998</v>
      </c>
      <c r="K2539" s="10" cm="1">
        <f t="array" ref="K2539">IFERROR(IF(ISNUMBER(J2539),(J2539-INDEX('Price Data'!N:N,MATCH(TEXT(A2539,"YYYY-MM-DD"),'Price Data'!M:M,0)+1))/INDEX('Price Data'!N:N,MATCH(TEXT(A2539,"YYYY-MM-DD"),'Price Data'!M:M,0)+1),""),"")</f>
        <v>-4.9019607843138382E-3</v>
      </c>
      <c r="L2539" s="34">
        <f>IFERROR(INDEX('Price Data'!Q:Q,MATCH(TEXT(A2539,"YYYY-MM-DD"),'Price Data'!P:P,0)),"")</f>
        <v>3.03</v>
      </c>
      <c r="M2539" s="10" cm="1">
        <f t="array" ref="M2539">IFERROR(IF(ISNUMBER(L2539),(L2539-INDEX('Price Data'!Q:Q,MATCH(TEXT(A2539,"YYYY-MM-DD"),'Price Data'!P:P,0)+1))/INDEX('Price Data'!Q:Q,MATCH(TEXT(A2539,"YYYY-MM-DD"),'Price Data'!P:P,0)+1),""),"")</f>
        <v>0</v>
      </c>
      <c r="N2539" s="34">
        <f>IFERROR(INDEX('Price Data'!T:T,MATCH(TEXT(A2539,"YYYY-MM-DD"),'Price Data'!S:S,0)),"")</f>
        <v>3.86</v>
      </c>
      <c r="O2539" s="10" cm="1">
        <f t="array" ref="O2539">IFERROR(IF(ISNUMBER(N2539),(N2539-INDEX('Price Data'!T:T,MATCH(TEXT(A2539,"YYYY-MM-DD"),'Price Data'!S:S,0)+1))/INDEX('Price Data'!T:T,MATCH(TEXT(A2539,"YYYY-MM-DD"),'Price Data'!S:S,0)+1),""),"")</f>
        <v>-2.5839793281654342E-3</v>
      </c>
    </row>
    <row r="2540" spans="1:15" x14ac:dyDescent="0.3">
      <c r="A2540" s="8">
        <v>44359</v>
      </c>
      <c r="B2540" s="34" t="str">
        <f>IFERROR(INDEX('Price Data'!B:B,MATCH(TEXT(A2540,"YYYY-MM-DD"),'Price Data'!A:A,0)),"")</f>
        <v/>
      </c>
      <c r="C2540" s="10" t="str" cm="1">
        <f t="array" ref="C2540">IFERROR(IF(ISNUMBER(B2540),(B2540-INDEX('Price Data'!B:B,MATCH(TEXT(A2540,"YYYY-MM-DD"),'Price Data'!A:A,0)+1))/INDEX('Price Data'!B:B,MATCH(TEXT(A2540,"YYYY-MM-DD"),'Price Data'!A:A,0)+1),""),"")</f>
        <v/>
      </c>
      <c r="D2540" s="34" t="str">
        <f>IFERROR(INDEX('Price Data'!E:E,MATCH(TEXT(A2540,"YYYY-MM-DD"),'Price Data'!D:D,0)),"")</f>
        <v/>
      </c>
      <c r="E2540" s="10" t="str" cm="1">
        <f t="array" ref="E2540">IFERROR(IF(ISNUMBER(D2540),(D2540-INDEX('Price Data'!E:E,MATCH(TEXT(A2540,"YYYY-MM-DD"),'Price Data'!D:D,0)+1))/INDEX('Price Data'!E:E,MATCH(TEXT(A2540,"YYYY-MM-DD"),'Price Data'!D:D,0)+1),""),"")</f>
        <v/>
      </c>
      <c r="F2540" s="34" t="str">
        <f>IFERROR(INDEX('Price Data'!H:H,MATCH(TEXT(A2540,"YYYY-MM-DD"),'Price Data'!G:G,0)),"")</f>
        <v/>
      </c>
      <c r="G2540" s="10" t="str" cm="1">
        <f t="array" ref="G2540">IFERROR(IF(ISNUMBER(F2540),(F2540-INDEX('Price Data'!H:H,MATCH(TEXT(A2540,"YYYY-MM-DD"),'Price Data'!G:G,0)+1))/INDEX('Price Data'!H:H,MATCH(TEXT(A2540,"YYYY-MM-DD"),'Price Data'!G:G,0)+1),""),"")</f>
        <v/>
      </c>
      <c r="H2540" s="34" t="str">
        <f>IFERROR(INDEX('Price Data'!K:K,MATCH(TEXT(A2540,"YYYY-MM-DD"),'Price Data'!J:J,0)),"")</f>
        <v/>
      </c>
      <c r="I2540" s="10" t="str" cm="1">
        <f t="array" ref="I2540">IFERROR(IF(ISNUMBER(H2540),(H2540-INDEX('Price Data'!K:K,MATCH(TEXT(A2540,"YYYY-MM-DD"),'Price Data'!J:J,0)+1))/INDEX('Price Data'!K:K,MATCH(TEXT(A2540,"YYYY-MM-DD"),'Price Data'!J:J,0)+1),""),"")</f>
        <v/>
      </c>
      <c r="J2540" s="34" t="str">
        <f>IFERROR(INDEX('Price Data'!N:N,MATCH(TEXT(A2540,"YYYY-MM-DD"),'Price Data'!M:M,0)),"")</f>
        <v/>
      </c>
      <c r="K2540" s="10" t="str" cm="1">
        <f t="array" ref="K2540">IFERROR(IF(ISNUMBER(J2540),(J2540-INDEX('Price Data'!N:N,MATCH(TEXT(A2540,"YYYY-MM-DD"),'Price Data'!M:M,0)+1))/INDEX('Price Data'!N:N,MATCH(TEXT(A2540,"YYYY-MM-DD"),'Price Data'!M:M,0)+1),""),"")</f>
        <v/>
      </c>
      <c r="L2540" s="34" t="str">
        <f>IFERROR(INDEX('Price Data'!Q:Q,MATCH(TEXT(A2540,"YYYY-MM-DD"),'Price Data'!P:P,0)),"")</f>
        <v/>
      </c>
      <c r="M2540" s="10" t="str" cm="1">
        <f t="array" ref="M2540">IFERROR(IF(ISNUMBER(L2540),(L2540-INDEX('Price Data'!Q:Q,MATCH(TEXT(A2540,"YYYY-MM-DD"),'Price Data'!P:P,0)+1))/INDEX('Price Data'!Q:Q,MATCH(TEXT(A2540,"YYYY-MM-DD"),'Price Data'!P:P,0)+1),""),"")</f>
        <v/>
      </c>
      <c r="N2540" s="34" t="str">
        <f>IFERROR(INDEX('Price Data'!T:T,MATCH(TEXT(A2540,"YYYY-MM-DD"),'Price Data'!S:S,0)),"")</f>
        <v/>
      </c>
      <c r="O2540" s="10" t="str" cm="1">
        <f t="array" ref="O2540">IFERROR(IF(ISNUMBER(N2540),(N2540-INDEX('Price Data'!T:T,MATCH(TEXT(A2540,"YYYY-MM-DD"),'Price Data'!S:S,0)+1))/INDEX('Price Data'!T:T,MATCH(TEXT(A2540,"YYYY-MM-DD"),'Price Data'!S:S,0)+1),""),"")</f>
        <v/>
      </c>
    </row>
    <row r="2541" spans="1:15" x14ac:dyDescent="0.3">
      <c r="A2541" s="8">
        <v>44360</v>
      </c>
      <c r="B2541" s="34" t="str">
        <f>IFERROR(INDEX('Price Data'!B:B,MATCH(TEXT(A2541,"YYYY-MM-DD"),'Price Data'!A:A,0)),"")</f>
        <v/>
      </c>
      <c r="C2541" s="10" t="str" cm="1">
        <f t="array" ref="C2541">IFERROR(IF(ISNUMBER(B2541),(B2541-INDEX('Price Data'!B:B,MATCH(TEXT(A2541,"YYYY-MM-DD"),'Price Data'!A:A,0)+1))/INDEX('Price Data'!B:B,MATCH(TEXT(A2541,"YYYY-MM-DD"),'Price Data'!A:A,0)+1),""),"")</f>
        <v/>
      </c>
      <c r="D2541" s="34" t="str">
        <f>IFERROR(INDEX('Price Data'!E:E,MATCH(TEXT(A2541,"YYYY-MM-DD"),'Price Data'!D:D,0)),"")</f>
        <v/>
      </c>
      <c r="E2541" s="10" t="str" cm="1">
        <f t="array" ref="E2541">IFERROR(IF(ISNUMBER(D2541),(D2541-INDEX('Price Data'!E:E,MATCH(TEXT(A2541,"YYYY-MM-DD"),'Price Data'!D:D,0)+1))/INDEX('Price Data'!E:E,MATCH(TEXT(A2541,"YYYY-MM-DD"),'Price Data'!D:D,0)+1),""),"")</f>
        <v/>
      </c>
      <c r="F2541" s="34" t="str">
        <f>IFERROR(INDEX('Price Data'!H:H,MATCH(TEXT(A2541,"YYYY-MM-DD"),'Price Data'!G:G,0)),"")</f>
        <v/>
      </c>
      <c r="G2541" s="10" t="str" cm="1">
        <f t="array" ref="G2541">IFERROR(IF(ISNUMBER(F2541),(F2541-INDEX('Price Data'!H:H,MATCH(TEXT(A2541,"YYYY-MM-DD"),'Price Data'!G:G,0)+1))/INDEX('Price Data'!H:H,MATCH(TEXT(A2541,"YYYY-MM-DD"),'Price Data'!G:G,0)+1),""),"")</f>
        <v/>
      </c>
      <c r="H2541" s="34" t="str">
        <f>IFERROR(INDEX('Price Data'!K:K,MATCH(TEXT(A2541,"YYYY-MM-DD"),'Price Data'!J:J,0)),"")</f>
        <v/>
      </c>
      <c r="I2541" s="10" t="str" cm="1">
        <f t="array" ref="I2541">IFERROR(IF(ISNUMBER(H2541),(H2541-INDEX('Price Data'!K:K,MATCH(TEXT(A2541,"YYYY-MM-DD"),'Price Data'!J:J,0)+1))/INDEX('Price Data'!K:K,MATCH(TEXT(A2541,"YYYY-MM-DD"),'Price Data'!J:J,0)+1),""),"")</f>
        <v/>
      </c>
      <c r="J2541" s="34" t="str">
        <f>IFERROR(INDEX('Price Data'!N:N,MATCH(TEXT(A2541,"YYYY-MM-DD"),'Price Data'!M:M,0)),"")</f>
        <v/>
      </c>
      <c r="K2541" s="10" t="str" cm="1">
        <f t="array" ref="K2541">IFERROR(IF(ISNUMBER(J2541),(J2541-INDEX('Price Data'!N:N,MATCH(TEXT(A2541,"YYYY-MM-DD"),'Price Data'!M:M,0)+1))/INDEX('Price Data'!N:N,MATCH(TEXT(A2541,"YYYY-MM-DD"),'Price Data'!M:M,0)+1),""),"")</f>
        <v/>
      </c>
      <c r="L2541" s="34" t="str">
        <f>IFERROR(INDEX('Price Data'!Q:Q,MATCH(TEXT(A2541,"YYYY-MM-DD"),'Price Data'!P:P,0)),"")</f>
        <v/>
      </c>
      <c r="M2541" s="10" t="str" cm="1">
        <f t="array" ref="M2541">IFERROR(IF(ISNUMBER(L2541),(L2541-INDEX('Price Data'!Q:Q,MATCH(TEXT(A2541,"YYYY-MM-DD"),'Price Data'!P:P,0)+1))/INDEX('Price Data'!Q:Q,MATCH(TEXT(A2541,"YYYY-MM-DD"),'Price Data'!P:P,0)+1),""),"")</f>
        <v/>
      </c>
      <c r="N2541" s="34" t="str">
        <f>IFERROR(INDEX('Price Data'!T:T,MATCH(TEXT(A2541,"YYYY-MM-DD"),'Price Data'!S:S,0)),"")</f>
        <v/>
      </c>
      <c r="O2541" s="10" t="str" cm="1">
        <f t="array" ref="O2541">IFERROR(IF(ISNUMBER(N2541),(N2541-INDEX('Price Data'!T:T,MATCH(TEXT(A2541,"YYYY-MM-DD"),'Price Data'!S:S,0)+1))/INDEX('Price Data'!T:T,MATCH(TEXT(A2541,"YYYY-MM-DD"),'Price Data'!S:S,0)+1),""),"")</f>
        <v/>
      </c>
    </row>
    <row r="2542" spans="1:15" x14ac:dyDescent="0.3">
      <c r="A2542" s="8">
        <v>44361</v>
      </c>
      <c r="B2542" s="34">
        <f>IFERROR(INDEX('Price Data'!B:B,MATCH(TEXT(A2542,"YYYY-MM-DD"),'Price Data'!A:A,0)),"")</f>
        <v>25758</v>
      </c>
      <c r="C2542" s="10" cm="1">
        <f t="array" ref="C2542">IFERROR(IF(ISNUMBER(B2542),(B2542-INDEX('Price Data'!B:B,MATCH(TEXT(A2542,"YYYY-MM-DD"),'Price Data'!A:A,0)+1))/INDEX('Price Data'!B:B,MATCH(TEXT(A2542,"YYYY-MM-DD"),'Price Data'!A:A,0)+1),""),"")</f>
        <v>1.5942761597386942E-3</v>
      </c>
      <c r="D2542" s="34">
        <f>IFERROR(INDEX('Price Data'!E:E,MATCH(TEXT(A2542,"YYYY-MM-DD"),'Price Data'!D:D,0)),"")</f>
        <v>10.74</v>
      </c>
      <c r="E2542" s="10" cm="1">
        <f t="array" ref="E2542">IFERROR(IF(ISNUMBER(D2542),(D2542-INDEX('Price Data'!E:E,MATCH(TEXT(A2542,"YYYY-MM-DD"),'Price Data'!D:D,0)+1))/INDEX('Price Data'!E:E,MATCH(TEXT(A2542,"YYYY-MM-DD"),'Price Data'!D:D,0)+1),""),"")</f>
        <v>-3.7105751391464888E-3</v>
      </c>
      <c r="F2542" s="34">
        <f>IFERROR(INDEX('Price Data'!H:H,MATCH(TEXT(A2542,"YYYY-MM-DD"),'Price Data'!G:G,0)),"")</f>
        <v>122.650002</v>
      </c>
      <c r="G2542" s="10" cm="1">
        <f t="array" ref="G2542">IFERROR(IF(ISNUMBER(F2542),(F2542-INDEX('Price Data'!H:H,MATCH(TEXT(A2542,"YYYY-MM-DD"),'Price Data'!G:G,0)+1))/INDEX('Price Data'!H:H,MATCH(TEXT(A2542,"YYYY-MM-DD"),'Price Data'!G:G,0)+1),""),"")</f>
        <v>-1.4067523889589649E-2</v>
      </c>
      <c r="H2542" s="34">
        <f>IFERROR(INDEX('Price Data'!K:K,MATCH(TEXT(A2542,"YYYY-MM-DD"),'Price Data'!J:J,0)),"")</f>
        <v>2.4500000000000002</v>
      </c>
      <c r="I2542" s="10" cm="1">
        <f t="array" ref="I2542">IFERROR(IF(ISNUMBER(H2542),(H2542-INDEX('Price Data'!K:K,MATCH(TEXT(A2542,"YYYY-MM-DD"),'Price Data'!J:J,0)+1))/INDEX('Price Data'!K:K,MATCH(TEXT(A2542,"YYYY-MM-DD"),'Price Data'!J:J,0)+1),""),"")</f>
        <v>1.2396694214876136E-2</v>
      </c>
      <c r="J2542" s="34">
        <f>IFERROR(INDEX('Price Data'!N:N,MATCH(TEXT(A2542,"YYYY-MM-DD"),'Price Data'!M:M,0)),"")</f>
        <v>2.04</v>
      </c>
      <c r="K2542" s="10" cm="1">
        <f t="array" ref="K2542">IFERROR(IF(ISNUMBER(J2542),(J2542-INDEX('Price Data'!N:N,MATCH(TEXT(A2542,"YYYY-MM-DD"),'Price Data'!M:M,0)+1))/INDEX('Price Data'!N:N,MATCH(TEXT(A2542,"YYYY-MM-DD"),'Price Data'!M:M,0)+1),""),"")</f>
        <v>4.926108374384351E-3</v>
      </c>
      <c r="L2542" s="34">
        <f>IFERROR(INDEX('Price Data'!Q:Q,MATCH(TEXT(A2542,"YYYY-MM-DD"),'Price Data'!P:P,0)),"")</f>
        <v>3.01</v>
      </c>
      <c r="M2542" s="10" cm="1">
        <f t="array" ref="M2542">IFERROR(IF(ISNUMBER(L2542),(L2542-INDEX('Price Data'!Q:Q,MATCH(TEXT(A2542,"YYYY-MM-DD"),'Price Data'!P:P,0)+1))/INDEX('Price Data'!Q:Q,MATCH(TEXT(A2542,"YYYY-MM-DD"),'Price Data'!P:P,0)+1),""),"")</f>
        <v>-6.6006600660066068E-3</v>
      </c>
      <c r="N2542" s="34">
        <f>IFERROR(INDEX('Price Data'!T:T,MATCH(TEXT(A2542,"YYYY-MM-DD"),'Price Data'!S:S,0)),"")</f>
        <v>3.84</v>
      </c>
      <c r="O2542" s="10" cm="1">
        <f t="array" ref="O2542">IFERROR(IF(ISNUMBER(N2542),(N2542-INDEX('Price Data'!T:T,MATCH(TEXT(A2542,"YYYY-MM-DD"),'Price Data'!S:S,0)+1))/INDEX('Price Data'!T:T,MATCH(TEXT(A2542,"YYYY-MM-DD"),'Price Data'!S:S,0)+1),""),"")</f>
        <v>-5.1813471502590719E-3</v>
      </c>
    </row>
    <row r="2543" spans="1:15" x14ac:dyDescent="0.3">
      <c r="A2543" s="8">
        <v>44362</v>
      </c>
      <c r="B2543" s="34">
        <f>IFERROR(INDEX('Price Data'!B:B,MATCH(TEXT(A2543,"YYYY-MM-DD"),'Price Data'!A:A,0)),"")</f>
        <v>25737</v>
      </c>
      <c r="C2543" s="10" cm="1">
        <f t="array" ref="C2543">IFERROR(IF(ISNUMBER(B2543),(B2543-INDEX('Price Data'!B:B,MATCH(TEXT(A2543,"YYYY-MM-DD"),'Price Data'!A:A,0)+1))/INDEX('Price Data'!B:B,MATCH(TEXT(A2543,"YYYY-MM-DD"),'Price Data'!A:A,0)+1),""),"")</f>
        <v>-8.1528068949452597E-4</v>
      </c>
      <c r="D2543" s="34">
        <f>IFERROR(INDEX('Price Data'!E:E,MATCH(TEXT(A2543,"YYYY-MM-DD"),'Price Data'!D:D,0)),"")</f>
        <v>10.66</v>
      </c>
      <c r="E2543" s="10" cm="1">
        <f t="array" ref="E2543">IFERROR(IF(ISNUMBER(D2543),(D2543-INDEX('Price Data'!E:E,MATCH(TEXT(A2543,"YYYY-MM-DD"),'Price Data'!D:D,0)+1))/INDEX('Price Data'!E:E,MATCH(TEXT(A2543,"YYYY-MM-DD"),'Price Data'!D:D,0)+1),""),"")</f>
        <v>-7.4487895716946065E-3</v>
      </c>
      <c r="F2543" s="34">
        <f>IFERROR(INDEX('Price Data'!H:H,MATCH(TEXT(A2543,"YYYY-MM-DD"),'Price Data'!G:G,0)),"")</f>
        <v>120.150002</v>
      </c>
      <c r="G2543" s="10" cm="1">
        <f t="array" ref="G2543">IFERROR(IF(ISNUMBER(F2543),(F2543-INDEX('Price Data'!H:H,MATCH(TEXT(A2543,"YYYY-MM-DD"),'Price Data'!G:G,0)+1))/INDEX('Price Data'!H:H,MATCH(TEXT(A2543,"YYYY-MM-DD"),'Price Data'!G:G,0)+1),""),"")</f>
        <v>-2.0383203907326473E-2</v>
      </c>
      <c r="H2543" s="34">
        <f>IFERROR(INDEX('Price Data'!K:K,MATCH(TEXT(A2543,"YYYY-MM-DD"),'Price Data'!J:J,0)),"")</f>
        <v>2.4500000000000002</v>
      </c>
      <c r="I2543" s="10" cm="1">
        <f t="array" ref="I2543">IFERROR(IF(ISNUMBER(H2543),(H2543-INDEX('Price Data'!K:K,MATCH(TEXT(A2543,"YYYY-MM-DD"),'Price Data'!J:J,0)+1))/INDEX('Price Data'!K:K,MATCH(TEXT(A2543,"YYYY-MM-DD"),'Price Data'!J:J,0)+1),""),"")</f>
        <v>0</v>
      </c>
      <c r="J2543" s="34">
        <f>IFERROR(INDEX('Price Data'!N:N,MATCH(TEXT(A2543,"YYYY-MM-DD"),'Price Data'!M:M,0)),"")</f>
        <v>2.0099999999999998</v>
      </c>
      <c r="K2543" s="10" cm="1">
        <f t="array" ref="K2543">IFERROR(IF(ISNUMBER(J2543),(J2543-INDEX('Price Data'!N:N,MATCH(TEXT(A2543,"YYYY-MM-DD"),'Price Data'!M:M,0)+1))/INDEX('Price Data'!N:N,MATCH(TEXT(A2543,"YYYY-MM-DD"),'Price Data'!M:M,0)+1),""),"")</f>
        <v>-1.4705882352941298E-2</v>
      </c>
      <c r="L2543" s="34">
        <f>IFERROR(INDEX('Price Data'!Q:Q,MATCH(TEXT(A2543,"YYYY-MM-DD"),'Price Data'!P:P,0)),"")</f>
        <v>2.96</v>
      </c>
      <c r="M2543" s="10" cm="1">
        <f t="array" ref="M2543">IFERROR(IF(ISNUMBER(L2543),(L2543-INDEX('Price Data'!Q:Q,MATCH(TEXT(A2543,"YYYY-MM-DD"),'Price Data'!P:P,0)+1))/INDEX('Price Data'!Q:Q,MATCH(TEXT(A2543,"YYYY-MM-DD"),'Price Data'!P:P,0)+1),""),"")</f>
        <v>-1.6611295681063065E-2</v>
      </c>
      <c r="N2543" s="34">
        <f>IFERROR(INDEX('Price Data'!T:T,MATCH(TEXT(A2543,"YYYY-MM-DD"),'Price Data'!S:S,0)),"")</f>
        <v>3.8</v>
      </c>
      <c r="O2543" s="10" cm="1">
        <f t="array" ref="O2543">IFERROR(IF(ISNUMBER(N2543),(N2543-INDEX('Price Data'!T:T,MATCH(TEXT(A2543,"YYYY-MM-DD"),'Price Data'!S:S,0)+1))/INDEX('Price Data'!T:T,MATCH(TEXT(A2543,"YYYY-MM-DD"),'Price Data'!S:S,0)+1),""),"")</f>
        <v>-1.0416666666666676E-2</v>
      </c>
    </row>
    <row r="2544" spans="1:15" x14ac:dyDescent="0.3">
      <c r="A2544" s="8">
        <v>44363</v>
      </c>
      <c r="B2544" s="34">
        <f>IFERROR(INDEX('Price Data'!B:B,MATCH(TEXT(A2544,"YYYY-MM-DD"),'Price Data'!A:A,0)),"")</f>
        <v>25768</v>
      </c>
      <c r="C2544" s="10" cm="1">
        <f t="array" ref="C2544">IFERROR(IF(ISNUMBER(B2544),(B2544-INDEX('Price Data'!B:B,MATCH(TEXT(A2544,"YYYY-MM-DD"),'Price Data'!A:A,0)+1))/INDEX('Price Data'!B:B,MATCH(TEXT(A2544,"YYYY-MM-DD"),'Price Data'!A:A,0)+1),""),"")</f>
        <v>1.2044915879861678E-3</v>
      </c>
      <c r="D2544" s="34">
        <f>IFERROR(INDEX('Price Data'!E:E,MATCH(TEXT(A2544,"YYYY-MM-DD"),'Price Data'!D:D,0)),"")</f>
        <v>10.44</v>
      </c>
      <c r="E2544" s="10" cm="1">
        <f t="array" ref="E2544">IFERROR(IF(ISNUMBER(D2544),(D2544-INDEX('Price Data'!E:E,MATCH(TEXT(A2544,"YYYY-MM-DD"),'Price Data'!D:D,0)+1))/INDEX('Price Data'!E:E,MATCH(TEXT(A2544,"YYYY-MM-DD"),'Price Data'!D:D,0)+1),""),"")</f>
        <v>-2.0637898686679233E-2</v>
      </c>
      <c r="F2544" s="34">
        <f>IFERROR(INDEX('Price Data'!H:H,MATCH(TEXT(A2544,"YYYY-MM-DD"),'Price Data'!G:G,0)),"")</f>
        <v>120.25</v>
      </c>
      <c r="G2544" s="10" cm="1">
        <f t="array" ref="G2544">IFERROR(IF(ISNUMBER(F2544),(F2544-INDEX('Price Data'!H:H,MATCH(TEXT(A2544,"YYYY-MM-DD"),'Price Data'!G:G,0)+1))/INDEX('Price Data'!H:H,MATCH(TEXT(A2544,"YYYY-MM-DD"),'Price Data'!G:G,0)+1),""),"")</f>
        <v>8.322763074111257E-4</v>
      </c>
      <c r="H2544" s="34">
        <f>IFERROR(INDEX('Price Data'!K:K,MATCH(TEXT(A2544,"YYYY-MM-DD"),'Price Data'!J:J,0)),"")</f>
        <v>2.42</v>
      </c>
      <c r="I2544" s="10" cm="1">
        <f t="array" ref="I2544">IFERROR(IF(ISNUMBER(H2544),(H2544-INDEX('Price Data'!K:K,MATCH(TEXT(A2544,"YYYY-MM-DD"),'Price Data'!J:J,0)+1))/INDEX('Price Data'!K:K,MATCH(TEXT(A2544,"YYYY-MM-DD"),'Price Data'!J:J,0)+1),""),"")</f>
        <v>-1.2244897959183773E-2</v>
      </c>
      <c r="J2544" s="34">
        <f>IFERROR(INDEX('Price Data'!N:N,MATCH(TEXT(A2544,"YYYY-MM-DD"),'Price Data'!M:M,0)),"")</f>
        <v>1.98</v>
      </c>
      <c r="K2544" s="10" cm="1">
        <f t="array" ref="K2544">IFERROR(IF(ISNUMBER(J2544),(J2544-INDEX('Price Data'!N:N,MATCH(TEXT(A2544,"YYYY-MM-DD"),'Price Data'!M:M,0)+1))/INDEX('Price Data'!N:N,MATCH(TEXT(A2544,"YYYY-MM-DD"),'Price Data'!M:M,0)+1),""),"")</f>
        <v>-1.4925373134328263E-2</v>
      </c>
      <c r="L2544" s="34">
        <f>IFERROR(INDEX('Price Data'!Q:Q,MATCH(TEXT(A2544,"YYYY-MM-DD"),'Price Data'!P:P,0)),"")</f>
        <v>2.91</v>
      </c>
      <c r="M2544" s="10" cm="1">
        <f t="array" ref="M2544">IFERROR(IF(ISNUMBER(L2544),(L2544-INDEX('Price Data'!Q:Q,MATCH(TEXT(A2544,"YYYY-MM-DD"),'Price Data'!P:P,0)+1))/INDEX('Price Data'!Q:Q,MATCH(TEXT(A2544,"YYYY-MM-DD"),'Price Data'!P:P,0)+1),""),"")</f>
        <v>-1.689189189189183E-2</v>
      </c>
      <c r="N2544" s="34">
        <f>IFERROR(INDEX('Price Data'!T:T,MATCH(TEXT(A2544,"YYYY-MM-DD"),'Price Data'!S:S,0)),"")</f>
        <v>3.78</v>
      </c>
      <c r="O2544" s="10" cm="1">
        <f t="array" ref="O2544">IFERROR(IF(ISNUMBER(N2544),(N2544-INDEX('Price Data'!T:T,MATCH(TEXT(A2544,"YYYY-MM-DD"),'Price Data'!S:S,0)+1))/INDEX('Price Data'!T:T,MATCH(TEXT(A2544,"YYYY-MM-DD"),'Price Data'!S:S,0)+1),""),"")</f>
        <v>-5.2631578947368472E-3</v>
      </c>
    </row>
    <row r="2545" spans="1:15" x14ac:dyDescent="0.3">
      <c r="A2545" s="8">
        <v>44364</v>
      </c>
      <c r="B2545" s="34">
        <f>IFERROR(INDEX('Price Data'!B:B,MATCH(TEXT(A2545,"YYYY-MM-DD"),'Price Data'!A:A,0)),"")</f>
        <v>25714</v>
      </c>
      <c r="C2545" s="10" cm="1">
        <f t="array" ref="C2545">IFERROR(IF(ISNUMBER(B2545),(B2545-INDEX('Price Data'!B:B,MATCH(TEXT(A2545,"YYYY-MM-DD"),'Price Data'!A:A,0)+1))/INDEX('Price Data'!B:B,MATCH(TEXT(A2545,"YYYY-MM-DD"),'Price Data'!A:A,0)+1),""),"")</f>
        <v>-2.0956224774914623E-3</v>
      </c>
      <c r="D2545" s="34">
        <f>IFERROR(INDEX('Price Data'!E:E,MATCH(TEXT(A2545,"YYYY-MM-DD"),'Price Data'!D:D,0)),"")</f>
        <v>10.47</v>
      </c>
      <c r="E2545" s="10" cm="1">
        <f t="array" ref="E2545">IFERROR(IF(ISNUMBER(D2545),(D2545-INDEX('Price Data'!E:E,MATCH(TEXT(A2545,"YYYY-MM-DD"),'Price Data'!D:D,0)+1))/INDEX('Price Data'!E:E,MATCH(TEXT(A2545,"YYYY-MM-DD"),'Price Data'!D:D,0)+1),""),"")</f>
        <v>2.8735632183909138E-3</v>
      </c>
      <c r="F2545" s="34">
        <f>IFERROR(INDEX('Price Data'!H:H,MATCH(TEXT(A2545,"YYYY-MM-DD"),'Price Data'!G:G,0)),"")</f>
        <v>119.099998</v>
      </c>
      <c r="G2545" s="10" cm="1">
        <f t="array" ref="G2545">IFERROR(IF(ISNUMBER(F2545),(F2545-INDEX('Price Data'!H:H,MATCH(TEXT(A2545,"YYYY-MM-DD"),'Price Data'!G:G,0)+1))/INDEX('Price Data'!H:H,MATCH(TEXT(A2545,"YYYY-MM-DD"),'Price Data'!G:G,0)+1),""),"")</f>
        <v>-9.5634261954262011E-3</v>
      </c>
      <c r="H2545" s="34">
        <f>IFERROR(INDEX('Price Data'!K:K,MATCH(TEXT(A2545,"YYYY-MM-DD"),'Price Data'!J:J,0)),"")</f>
        <v>2.42</v>
      </c>
      <c r="I2545" s="10" cm="1">
        <f t="array" ref="I2545">IFERROR(IF(ISNUMBER(H2545),(H2545-INDEX('Price Data'!K:K,MATCH(TEXT(A2545,"YYYY-MM-DD"),'Price Data'!J:J,0)+1))/INDEX('Price Data'!K:K,MATCH(TEXT(A2545,"YYYY-MM-DD"),'Price Data'!J:J,0)+1),""),"")</f>
        <v>0</v>
      </c>
      <c r="J2545" s="34">
        <f>IFERROR(INDEX('Price Data'!N:N,MATCH(TEXT(A2545,"YYYY-MM-DD"),'Price Data'!M:M,0)),"")</f>
        <v>1.97</v>
      </c>
      <c r="K2545" s="10" cm="1">
        <f t="array" ref="K2545">IFERROR(IF(ISNUMBER(J2545),(J2545-INDEX('Price Data'!N:N,MATCH(TEXT(A2545,"YYYY-MM-DD"),'Price Data'!M:M,0)+1))/INDEX('Price Data'!N:N,MATCH(TEXT(A2545,"YYYY-MM-DD"),'Price Data'!M:M,0)+1),""),"")</f>
        <v>-5.0505050505050553E-3</v>
      </c>
      <c r="L2545" s="34">
        <f>IFERROR(INDEX('Price Data'!Q:Q,MATCH(TEXT(A2545,"YYYY-MM-DD"),'Price Data'!P:P,0)),"")</f>
        <v>2.9</v>
      </c>
      <c r="M2545" s="10" cm="1">
        <f t="array" ref="M2545">IFERROR(IF(ISNUMBER(L2545),(L2545-INDEX('Price Data'!Q:Q,MATCH(TEXT(A2545,"YYYY-MM-DD"),'Price Data'!P:P,0)+1))/INDEX('Price Data'!Q:Q,MATCH(TEXT(A2545,"YYYY-MM-DD"),'Price Data'!P:P,0)+1),""),"")</f>
        <v>-3.4364261168385673E-3</v>
      </c>
      <c r="N2545" s="34">
        <f>IFERROR(INDEX('Price Data'!T:T,MATCH(TEXT(A2545,"YYYY-MM-DD"),'Price Data'!S:S,0)),"")</f>
        <v>3.69</v>
      </c>
      <c r="O2545" s="10" cm="1">
        <f t="array" ref="O2545">IFERROR(IF(ISNUMBER(N2545),(N2545-INDEX('Price Data'!T:T,MATCH(TEXT(A2545,"YYYY-MM-DD"),'Price Data'!S:S,0)+1))/INDEX('Price Data'!T:T,MATCH(TEXT(A2545,"YYYY-MM-DD"),'Price Data'!S:S,0)+1),""),"")</f>
        <v>-2.3809523809523774E-2</v>
      </c>
    </row>
    <row r="2546" spans="1:15" x14ac:dyDescent="0.3">
      <c r="A2546" s="8">
        <v>44365</v>
      </c>
      <c r="B2546" s="34">
        <f>IFERROR(INDEX('Price Data'!B:B,MATCH(TEXT(A2546,"YYYY-MM-DD"),'Price Data'!A:A,0)),"")</f>
        <v>25218</v>
      </c>
      <c r="C2546" s="10" cm="1">
        <f t="array" ref="C2546">IFERROR(IF(ISNUMBER(B2546),(B2546-INDEX('Price Data'!B:B,MATCH(TEXT(A2546,"YYYY-MM-DD"),'Price Data'!A:A,0)+1))/INDEX('Price Data'!B:B,MATCH(TEXT(A2546,"YYYY-MM-DD"),'Price Data'!A:A,0)+1),""),"")</f>
        <v>-1.9289103212257915E-2</v>
      </c>
      <c r="D2546" s="34">
        <f>IFERROR(INDEX('Price Data'!E:E,MATCH(TEXT(A2546,"YYYY-MM-DD"),'Price Data'!D:D,0)),"")</f>
        <v>10.02</v>
      </c>
      <c r="E2546" s="10" cm="1">
        <f t="array" ref="E2546">IFERROR(IF(ISNUMBER(D2546),(D2546-INDEX('Price Data'!E:E,MATCH(TEXT(A2546,"YYYY-MM-DD"),'Price Data'!D:D,0)+1))/INDEX('Price Data'!E:E,MATCH(TEXT(A2546,"YYYY-MM-DD"),'Price Data'!D:D,0)+1),""),"")</f>
        <v>-4.2979942693409844E-2</v>
      </c>
      <c r="F2546" s="34">
        <f>IFERROR(INDEX('Price Data'!H:H,MATCH(TEXT(A2546,"YYYY-MM-DD"),'Price Data'!G:G,0)),"")</f>
        <v>117.949997</v>
      </c>
      <c r="G2546" s="10" cm="1">
        <f t="array" ref="G2546">IFERROR(IF(ISNUMBER(F2546),(F2546-INDEX('Price Data'!H:H,MATCH(TEXT(A2546,"YYYY-MM-DD"),'Price Data'!G:G,0)+1))/INDEX('Price Data'!H:H,MATCH(TEXT(A2546,"YYYY-MM-DD"),'Price Data'!G:G,0)+1),""),"")</f>
        <v>-9.6557600278045618E-3</v>
      </c>
      <c r="H2546" s="34">
        <f>IFERROR(INDEX('Price Data'!K:K,MATCH(TEXT(A2546,"YYYY-MM-DD"),'Price Data'!J:J,0)),"")</f>
        <v>2.34</v>
      </c>
      <c r="I2546" s="10" cm="1">
        <f t="array" ref="I2546">IFERROR(IF(ISNUMBER(H2546),(H2546-INDEX('Price Data'!K:K,MATCH(TEXT(A2546,"YYYY-MM-DD"),'Price Data'!J:J,0)+1))/INDEX('Price Data'!K:K,MATCH(TEXT(A2546,"YYYY-MM-DD"),'Price Data'!J:J,0)+1),""),"")</f>
        <v>-3.305785123966945E-2</v>
      </c>
      <c r="J2546" s="34">
        <f>IFERROR(INDEX('Price Data'!N:N,MATCH(TEXT(A2546,"YYYY-MM-DD"),'Price Data'!M:M,0)),"")</f>
        <v>1.92</v>
      </c>
      <c r="K2546" s="10" cm="1">
        <f t="array" ref="K2546">IFERROR(IF(ISNUMBER(J2546),(J2546-INDEX('Price Data'!N:N,MATCH(TEXT(A2546,"YYYY-MM-DD"),'Price Data'!M:M,0)+1))/INDEX('Price Data'!N:N,MATCH(TEXT(A2546,"YYYY-MM-DD"),'Price Data'!M:M,0)+1),""),"")</f>
        <v>-2.5380710659898501E-2</v>
      </c>
      <c r="L2546" s="34">
        <f>IFERROR(INDEX('Price Data'!Q:Q,MATCH(TEXT(A2546,"YYYY-MM-DD"),'Price Data'!P:P,0)),"")</f>
        <v>2.86</v>
      </c>
      <c r="M2546" s="10" cm="1">
        <f t="array" ref="M2546">IFERROR(IF(ISNUMBER(L2546),(L2546-INDEX('Price Data'!Q:Q,MATCH(TEXT(A2546,"YYYY-MM-DD"),'Price Data'!P:P,0)+1))/INDEX('Price Data'!Q:Q,MATCH(TEXT(A2546,"YYYY-MM-DD"),'Price Data'!P:P,0)+1),""),"")</f>
        <v>-1.3793103448275874E-2</v>
      </c>
      <c r="N2546" s="34">
        <f>IFERROR(INDEX('Price Data'!T:T,MATCH(TEXT(A2546,"YYYY-MM-DD"),'Price Data'!S:S,0)),"")</f>
        <v>3.65</v>
      </c>
      <c r="O2546" s="10" cm="1">
        <f t="array" ref="O2546">IFERROR(IF(ISNUMBER(N2546),(N2546-INDEX('Price Data'!T:T,MATCH(TEXT(A2546,"YYYY-MM-DD"),'Price Data'!S:S,0)+1))/INDEX('Price Data'!T:T,MATCH(TEXT(A2546,"YYYY-MM-DD"),'Price Data'!S:S,0)+1),""),"")</f>
        <v>-1.0840108401084021E-2</v>
      </c>
    </row>
    <row r="2547" spans="1:15" x14ac:dyDescent="0.3">
      <c r="A2547" s="8">
        <v>44366</v>
      </c>
      <c r="B2547" s="34" t="str">
        <f>IFERROR(INDEX('Price Data'!B:B,MATCH(TEXT(A2547,"YYYY-MM-DD"),'Price Data'!A:A,0)),"")</f>
        <v/>
      </c>
      <c r="C2547" s="10" t="str" cm="1">
        <f t="array" ref="C2547">IFERROR(IF(ISNUMBER(B2547),(B2547-INDEX('Price Data'!B:B,MATCH(TEXT(A2547,"YYYY-MM-DD"),'Price Data'!A:A,0)+1))/INDEX('Price Data'!B:B,MATCH(TEXT(A2547,"YYYY-MM-DD"),'Price Data'!A:A,0)+1),""),"")</f>
        <v/>
      </c>
      <c r="D2547" s="34" t="str">
        <f>IFERROR(INDEX('Price Data'!E:E,MATCH(TEXT(A2547,"YYYY-MM-DD"),'Price Data'!D:D,0)),"")</f>
        <v/>
      </c>
      <c r="E2547" s="10" t="str" cm="1">
        <f t="array" ref="E2547">IFERROR(IF(ISNUMBER(D2547),(D2547-INDEX('Price Data'!E:E,MATCH(TEXT(A2547,"YYYY-MM-DD"),'Price Data'!D:D,0)+1))/INDEX('Price Data'!E:E,MATCH(TEXT(A2547,"YYYY-MM-DD"),'Price Data'!D:D,0)+1),""),"")</f>
        <v/>
      </c>
      <c r="F2547" s="34" t="str">
        <f>IFERROR(INDEX('Price Data'!H:H,MATCH(TEXT(A2547,"YYYY-MM-DD"),'Price Data'!G:G,0)),"")</f>
        <v/>
      </c>
      <c r="G2547" s="10" t="str" cm="1">
        <f t="array" ref="G2547">IFERROR(IF(ISNUMBER(F2547),(F2547-INDEX('Price Data'!H:H,MATCH(TEXT(A2547,"YYYY-MM-DD"),'Price Data'!G:G,0)+1))/INDEX('Price Data'!H:H,MATCH(TEXT(A2547,"YYYY-MM-DD"),'Price Data'!G:G,0)+1),""),"")</f>
        <v/>
      </c>
      <c r="H2547" s="34" t="str">
        <f>IFERROR(INDEX('Price Data'!K:K,MATCH(TEXT(A2547,"YYYY-MM-DD"),'Price Data'!J:J,0)),"")</f>
        <v/>
      </c>
      <c r="I2547" s="10" t="str" cm="1">
        <f t="array" ref="I2547">IFERROR(IF(ISNUMBER(H2547),(H2547-INDEX('Price Data'!K:K,MATCH(TEXT(A2547,"YYYY-MM-DD"),'Price Data'!J:J,0)+1))/INDEX('Price Data'!K:K,MATCH(TEXT(A2547,"YYYY-MM-DD"),'Price Data'!J:J,0)+1),""),"")</f>
        <v/>
      </c>
      <c r="J2547" s="34" t="str">
        <f>IFERROR(INDEX('Price Data'!N:N,MATCH(TEXT(A2547,"YYYY-MM-DD"),'Price Data'!M:M,0)),"")</f>
        <v/>
      </c>
      <c r="K2547" s="10" t="str" cm="1">
        <f t="array" ref="K2547">IFERROR(IF(ISNUMBER(J2547),(J2547-INDEX('Price Data'!N:N,MATCH(TEXT(A2547,"YYYY-MM-DD"),'Price Data'!M:M,0)+1))/INDEX('Price Data'!N:N,MATCH(TEXT(A2547,"YYYY-MM-DD"),'Price Data'!M:M,0)+1),""),"")</f>
        <v/>
      </c>
      <c r="L2547" s="34" t="str">
        <f>IFERROR(INDEX('Price Data'!Q:Q,MATCH(TEXT(A2547,"YYYY-MM-DD"),'Price Data'!P:P,0)),"")</f>
        <v/>
      </c>
      <c r="M2547" s="10" t="str" cm="1">
        <f t="array" ref="M2547">IFERROR(IF(ISNUMBER(L2547),(L2547-INDEX('Price Data'!Q:Q,MATCH(TEXT(A2547,"YYYY-MM-DD"),'Price Data'!P:P,0)+1))/INDEX('Price Data'!Q:Q,MATCH(TEXT(A2547,"YYYY-MM-DD"),'Price Data'!P:P,0)+1),""),"")</f>
        <v/>
      </c>
      <c r="N2547" s="34" t="str">
        <f>IFERROR(INDEX('Price Data'!T:T,MATCH(TEXT(A2547,"YYYY-MM-DD"),'Price Data'!S:S,0)),"")</f>
        <v/>
      </c>
      <c r="O2547" s="10" t="str" cm="1">
        <f t="array" ref="O2547">IFERROR(IF(ISNUMBER(N2547),(N2547-INDEX('Price Data'!T:T,MATCH(TEXT(A2547,"YYYY-MM-DD"),'Price Data'!S:S,0)+1))/INDEX('Price Data'!T:T,MATCH(TEXT(A2547,"YYYY-MM-DD"),'Price Data'!S:S,0)+1),""),"")</f>
        <v/>
      </c>
    </row>
    <row r="2548" spans="1:15" x14ac:dyDescent="0.3">
      <c r="A2548" s="8">
        <v>44367</v>
      </c>
      <c r="B2548" s="34" t="str">
        <f>IFERROR(INDEX('Price Data'!B:B,MATCH(TEXT(A2548,"YYYY-MM-DD"),'Price Data'!A:A,0)),"")</f>
        <v/>
      </c>
      <c r="C2548" s="10" t="str" cm="1">
        <f t="array" ref="C2548">IFERROR(IF(ISNUMBER(B2548),(B2548-INDEX('Price Data'!B:B,MATCH(TEXT(A2548,"YYYY-MM-DD"),'Price Data'!A:A,0)+1))/INDEX('Price Data'!B:B,MATCH(TEXT(A2548,"YYYY-MM-DD"),'Price Data'!A:A,0)+1),""),"")</f>
        <v/>
      </c>
      <c r="D2548" s="34" t="str">
        <f>IFERROR(INDEX('Price Data'!E:E,MATCH(TEXT(A2548,"YYYY-MM-DD"),'Price Data'!D:D,0)),"")</f>
        <v/>
      </c>
      <c r="E2548" s="10" t="str" cm="1">
        <f t="array" ref="E2548">IFERROR(IF(ISNUMBER(D2548),(D2548-INDEX('Price Data'!E:E,MATCH(TEXT(A2548,"YYYY-MM-DD"),'Price Data'!D:D,0)+1))/INDEX('Price Data'!E:E,MATCH(TEXT(A2548,"YYYY-MM-DD"),'Price Data'!D:D,0)+1),""),"")</f>
        <v/>
      </c>
      <c r="F2548" s="34" t="str">
        <f>IFERROR(INDEX('Price Data'!H:H,MATCH(TEXT(A2548,"YYYY-MM-DD"),'Price Data'!G:G,0)),"")</f>
        <v/>
      </c>
      <c r="G2548" s="10" t="str" cm="1">
        <f t="array" ref="G2548">IFERROR(IF(ISNUMBER(F2548),(F2548-INDEX('Price Data'!H:H,MATCH(TEXT(A2548,"YYYY-MM-DD"),'Price Data'!G:G,0)+1))/INDEX('Price Data'!H:H,MATCH(TEXT(A2548,"YYYY-MM-DD"),'Price Data'!G:G,0)+1),""),"")</f>
        <v/>
      </c>
      <c r="H2548" s="34" t="str">
        <f>IFERROR(INDEX('Price Data'!K:K,MATCH(TEXT(A2548,"YYYY-MM-DD"),'Price Data'!J:J,0)),"")</f>
        <v/>
      </c>
      <c r="I2548" s="10" t="str" cm="1">
        <f t="array" ref="I2548">IFERROR(IF(ISNUMBER(H2548),(H2548-INDEX('Price Data'!K:K,MATCH(TEXT(A2548,"YYYY-MM-DD"),'Price Data'!J:J,0)+1))/INDEX('Price Data'!K:K,MATCH(TEXT(A2548,"YYYY-MM-DD"),'Price Data'!J:J,0)+1),""),"")</f>
        <v/>
      </c>
      <c r="J2548" s="34" t="str">
        <f>IFERROR(INDEX('Price Data'!N:N,MATCH(TEXT(A2548,"YYYY-MM-DD"),'Price Data'!M:M,0)),"")</f>
        <v/>
      </c>
      <c r="K2548" s="10" t="str" cm="1">
        <f t="array" ref="K2548">IFERROR(IF(ISNUMBER(J2548),(J2548-INDEX('Price Data'!N:N,MATCH(TEXT(A2548,"YYYY-MM-DD"),'Price Data'!M:M,0)+1))/INDEX('Price Data'!N:N,MATCH(TEXT(A2548,"YYYY-MM-DD"),'Price Data'!M:M,0)+1),""),"")</f>
        <v/>
      </c>
      <c r="L2548" s="34" t="str">
        <f>IFERROR(INDEX('Price Data'!Q:Q,MATCH(TEXT(A2548,"YYYY-MM-DD"),'Price Data'!P:P,0)),"")</f>
        <v/>
      </c>
      <c r="M2548" s="10" t="str" cm="1">
        <f t="array" ref="M2548">IFERROR(IF(ISNUMBER(L2548),(L2548-INDEX('Price Data'!Q:Q,MATCH(TEXT(A2548,"YYYY-MM-DD"),'Price Data'!P:P,0)+1))/INDEX('Price Data'!Q:Q,MATCH(TEXT(A2548,"YYYY-MM-DD"),'Price Data'!P:P,0)+1),""),"")</f>
        <v/>
      </c>
      <c r="N2548" s="34" t="str">
        <f>IFERROR(INDEX('Price Data'!T:T,MATCH(TEXT(A2548,"YYYY-MM-DD"),'Price Data'!S:S,0)),"")</f>
        <v/>
      </c>
      <c r="O2548" s="10" t="str" cm="1">
        <f t="array" ref="O2548">IFERROR(IF(ISNUMBER(N2548),(N2548-INDEX('Price Data'!T:T,MATCH(TEXT(A2548,"YYYY-MM-DD"),'Price Data'!S:S,0)+1))/INDEX('Price Data'!T:T,MATCH(TEXT(A2548,"YYYY-MM-DD"),'Price Data'!S:S,0)+1),""),"")</f>
        <v/>
      </c>
    </row>
    <row r="2549" spans="1:15" x14ac:dyDescent="0.3">
      <c r="A2549" s="8">
        <v>44368</v>
      </c>
      <c r="B2549" s="34">
        <f>IFERROR(INDEX('Price Data'!B:B,MATCH(TEXT(A2549,"YYYY-MM-DD"),'Price Data'!A:A,0)),"")</f>
        <v>25398</v>
      </c>
      <c r="C2549" s="10" cm="1">
        <f t="array" ref="C2549">IFERROR(IF(ISNUMBER(B2549),(B2549-INDEX('Price Data'!B:B,MATCH(TEXT(A2549,"YYYY-MM-DD"),'Price Data'!A:A,0)+1))/INDEX('Price Data'!B:B,MATCH(TEXT(A2549,"YYYY-MM-DD"),'Price Data'!A:A,0)+1),""),"")</f>
        <v>7.1377587437544609E-3</v>
      </c>
      <c r="D2549" s="34">
        <f>IFERROR(INDEX('Price Data'!E:E,MATCH(TEXT(A2549,"YYYY-MM-DD"),'Price Data'!D:D,0)),"")</f>
        <v>10.210000000000001</v>
      </c>
      <c r="E2549" s="10" cm="1">
        <f t="array" ref="E2549">IFERROR(IF(ISNUMBER(D2549),(D2549-INDEX('Price Data'!E:E,MATCH(TEXT(A2549,"YYYY-MM-DD"),'Price Data'!D:D,0)+1))/INDEX('Price Data'!E:E,MATCH(TEXT(A2549,"YYYY-MM-DD"),'Price Data'!D:D,0)+1),""),"")</f>
        <v>1.8962075848303523E-2</v>
      </c>
      <c r="F2549" s="34">
        <f>IFERROR(INDEX('Price Data'!H:H,MATCH(TEXT(A2549,"YYYY-MM-DD"),'Price Data'!G:G,0)),"")</f>
        <v>118.050003</v>
      </c>
      <c r="G2549" s="10" cm="1">
        <f t="array" ref="G2549">IFERROR(IF(ISNUMBER(F2549),(F2549-INDEX('Price Data'!H:H,MATCH(TEXT(A2549,"YYYY-MM-DD"),'Price Data'!G:G,0)+1))/INDEX('Price Data'!H:H,MATCH(TEXT(A2549,"YYYY-MM-DD"),'Price Data'!G:G,0)+1),""),"")</f>
        <v>8.4786776213319952E-4</v>
      </c>
      <c r="H2549" s="34">
        <f>IFERROR(INDEX('Price Data'!K:K,MATCH(TEXT(A2549,"YYYY-MM-DD"),'Price Data'!J:J,0)),"")</f>
        <v>2.37</v>
      </c>
      <c r="I2549" s="10" cm="1">
        <f t="array" ref="I2549">IFERROR(IF(ISNUMBER(H2549),(H2549-INDEX('Price Data'!K:K,MATCH(TEXT(A2549,"YYYY-MM-DD"),'Price Data'!J:J,0)+1))/INDEX('Price Data'!K:K,MATCH(TEXT(A2549,"YYYY-MM-DD"),'Price Data'!J:J,0)+1),""),"")</f>
        <v>1.2820512820512928E-2</v>
      </c>
      <c r="J2549" s="34">
        <f>IFERROR(INDEX('Price Data'!N:N,MATCH(TEXT(A2549,"YYYY-MM-DD"),'Price Data'!M:M,0)),"")</f>
        <v>1.94</v>
      </c>
      <c r="K2549" s="10" cm="1">
        <f t="array" ref="K2549">IFERROR(IF(ISNUMBER(J2549),(J2549-INDEX('Price Data'!N:N,MATCH(TEXT(A2549,"YYYY-MM-DD"),'Price Data'!M:M,0)+1))/INDEX('Price Data'!N:N,MATCH(TEXT(A2549,"YYYY-MM-DD"),'Price Data'!M:M,0)+1),""),"")</f>
        <v>1.0416666666666676E-2</v>
      </c>
      <c r="L2549" s="34">
        <f>IFERROR(INDEX('Price Data'!Q:Q,MATCH(TEXT(A2549,"YYYY-MM-DD"),'Price Data'!P:P,0)),"")</f>
        <v>2.9</v>
      </c>
      <c r="M2549" s="10" cm="1">
        <f t="array" ref="M2549">IFERROR(IF(ISNUMBER(L2549),(L2549-INDEX('Price Data'!Q:Q,MATCH(TEXT(A2549,"YYYY-MM-DD"),'Price Data'!P:P,0)+1))/INDEX('Price Data'!Q:Q,MATCH(TEXT(A2549,"YYYY-MM-DD"),'Price Data'!P:P,0)+1),""),"")</f>
        <v>1.3986013986014E-2</v>
      </c>
      <c r="N2549" s="34">
        <f>IFERROR(INDEX('Price Data'!T:T,MATCH(TEXT(A2549,"YYYY-MM-DD"),'Price Data'!S:S,0)),"")</f>
        <v>3.65</v>
      </c>
      <c r="O2549" s="10" cm="1">
        <f t="array" ref="O2549">IFERROR(IF(ISNUMBER(N2549),(N2549-INDEX('Price Data'!T:T,MATCH(TEXT(A2549,"YYYY-MM-DD"),'Price Data'!S:S,0)+1))/INDEX('Price Data'!T:T,MATCH(TEXT(A2549,"YYYY-MM-DD"),'Price Data'!S:S,0)+1),""),"")</f>
        <v>0</v>
      </c>
    </row>
    <row r="2550" spans="1:15" x14ac:dyDescent="0.3">
      <c r="A2550" s="8">
        <v>44369</v>
      </c>
      <c r="B2550" s="34">
        <f>IFERROR(INDEX('Price Data'!B:B,MATCH(TEXT(A2550,"YYYY-MM-DD"),'Price Data'!A:A,0)),"")</f>
        <v>25316</v>
      </c>
      <c r="C2550" s="10" cm="1">
        <f t="array" ref="C2550">IFERROR(IF(ISNUMBER(B2550),(B2550-INDEX('Price Data'!B:B,MATCH(TEXT(A2550,"YYYY-MM-DD"),'Price Data'!A:A,0)+1))/INDEX('Price Data'!B:B,MATCH(TEXT(A2550,"YYYY-MM-DD"),'Price Data'!A:A,0)+1),""),"")</f>
        <v>-3.2286006772186786E-3</v>
      </c>
      <c r="D2550" s="34">
        <f>IFERROR(INDEX('Price Data'!E:E,MATCH(TEXT(A2550,"YYYY-MM-DD"),'Price Data'!D:D,0)),"")</f>
        <v>10.1</v>
      </c>
      <c r="E2550" s="10" cm="1">
        <f t="array" ref="E2550">IFERROR(IF(ISNUMBER(D2550),(D2550-INDEX('Price Data'!E:E,MATCH(TEXT(A2550,"YYYY-MM-DD"),'Price Data'!D:D,0)+1))/INDEX('Price Data'!E:E,MATCH(TEXT(A2550,"YYYY-MM-DD"),'Price Data'!D:D,0)+1),""),"")</f>
        <v>-1.0773751224290029E-2</v>
      </c>
      <c r="F2550" s="34">
        <f>IFERROR(INDEX('Price Data'!H:H,MATCH(TEXT(A2550,"YYYY-MM-DD"),'Price Data'!G:G,0)),"")</f>
        <v>117.900002</v>
      </c>
      <c r="G2550" s="10" cm="1">
        <f t="array" ref="G2550">IFERROR(IF(ISNUMBER(F2550),(F2550-INDEX('Price Data'!H:H,MATCH(TEXT(A2550,"YYYY-MM-DD"),'Price Data'!G:G,0)+1))/INDEX('Price Data'!H:H,MATCH(TEXT(A2550,"YYYY-MM-DD"),'Price Data'!G:G,0)+1),""),"")</f>
        <v>-1.2706564691913067E-3</v>
      </c>
      <c r="H2550" s="34">
        <f>IFERROR(INDEX('Price Data'!K:K,MATCH(TEXT(A2550,"YYYY-MM-DD"),'Price Data'!J:J,0)),"")</f>
        <v>2.34</v>
      </c>
      <c r="I2550" s="10" cm="1">
        <f t="array" ref="I2550">IFERROR(IF(ISNUMBER(H2550),(H2550-INDEX('Price Data'!K:K,MATCH(TEXT(A2550,"YYYY-MM-DD"),'Price Data'!J:J,0)+1))/INDEX('Price Data'!K:K,MATCH(TEXT(A2550,"YYYY-MM-DD"),'Price Data'!J:J,0)+1),""),"")</f>
        <v>-1.265822784810137E-2</v>
      </c>
      <c r="J2550" s="34">
        <f>IFERROR(INDEX('Price Data'!N:N,MATCH(TEXT(A2550,"YYYY-MM-DD"),'Price Data'!M:M,0)),"")</f>
        <v>1.92</v>
      </c>
      <c r="K2550" s="10" cm="1">
        <f t="array" ref="K2550">IFERROR(IF(ISNUMBER(J2550),(J2550-INDEX('Price Data'!N:N,MATCH(TEXT(A2550,"YYYY-MM-DD"),'Price Data'!M:M,0)+1))/INDEX('Price Data'!N:N,MATCH(TEXT(A2550,"YYYY-MM-DD"),'Price Data'!M:M,0)+1),""),"")</f>
        <v>-1.0309278350515474E-2</v>
      </c>
      <c r="L2550" s="34">
        <f>IFERROR(INDEX('Price Data'!Q:Q,MATCH(TEXT(A2550,"YYYY-MM-DD"),'Price Data'!P:P,0)),"")</f>
        <v>2.85</v>
      </c>
      <c r="M2550" s="10" cm="1">
        <f t="array" ref="M2550">IFERROR(IF(ISNUMBER(L2550),(L2550-INDEX('Price Data'!Q:Q,MATCH(TEXT(A2550,"YYYY-MM-DD"),'Price Data'!P:P,0)+1))/INDEX('Price Data'!Q:Q,MATCH(TEXT(A2550,"YYYY-MM-DD"),'Price Data'!P:P,0)+1),""),"")</f>
        <v>-1.7241379310344768E-2</v>
      </c>
      <c r="N2550" s="34">
        <f>IFERROR(INDEX('Price Data'!T:T,MATCH(TEXT(A2550,"YYYY-MM-DD"),'Price Data'!S:S,0)),"")</f>
        <v>3.57</v>
      </c>
      <c r="O2550" s="10" cm="1">
        <f t="array" ref="O2550">IFERROR(IF(ISNUMBER(N2550),(N2550-INDEX('Price Data'!T:T,MATCH(TEXT(A2550,"YYYY-MM-DD"),'Price Data'!S:S,0)+1))/INDEX('Price Data'!T:T,MATCH(TEXT(A2550,"YYYY-MM-DD"),'Price Data'!S:S,0)+1),""),"")</f>
        <v>-2.1917808219178103E-2</v>
      </c>
    </row>
    <row r="2551" spans="1:15" x14ac:dyDescent="0.3">
      <c r="A2551" s="8">
        <v>44370</v>
      </c>
      <c r="B2551" s="34">
        <f>IFERROR(INDEX('Price Data'!B:B,MATCH(TEXT(A2551,"YYYY-MM-DD"),'Price Data'!A:A,0)),"")</f>
        <v>25077</v>
      </c>
      <c r="C2551" s="10" cm="1">
        <f t="array" ref="C2551">IFERROR(IF(ISNUMBER(B2551),(B2551-INDEX('Price Data'!B:B,MATCH(TEXT(A2551,"YYYY-MM-DD"),'Price Data'!A:A,0)+1))/INDEX('Price Data'!B:B,MATCH(TEXT(A2551,"YYYY-MM-DD"),'Price Data'!A:A,0)+1),""),"")</f>
        <v>-9.4406699320587779E-3</v>
      </c>
      <c r="D2551" s="34">
        <f>IFERROR(INDEX('Price Data'!E:E,MATCH(TEXT(A2551,"YYYY-MM-DD"),'Price Data'!D:D,0)),"")</f>
        <v>10.09</v>
      </c>
      <c r="E2551" s="10" cm="1">
        <f t="array" ref="E2551">IFERROR(IF(ISNUMBER(D2551),(D2551-INDEX('Price Data'!E:E,MATCH(TEXT(A2551,"YYYY-MM-DD"),'Price Data'!D:D,0)+1))/INDEX('Price Data'!E:E,MATCH(TEXT(A2551,"YYYY-MM-DD"),'Price Data'!D:D,0)+1),""),"")</f>
        <v>-9.9009900990096908E-4</v>
      </c>
      <c r="F2551" s="34">
        <f>IFERROR(INDEX('Price Data'!H:H,MATCH(TEXT(A2551,"YYYY-MM-DD"),'Price Data'!G:G,0)),"")</f>
        <v>118.550003</v>
      </c>
      <c r="G2551" s="10" cm="1">
        <f t="array" ref="G2551">IFERROR(IF(ISNUMBER(F2551),(F2551-INDEX('Price Data'!H:H,MATCH(TEXT(A2551,"YYYY-MM-DD"),'Price Data'!G:G,0)+1))/INDEX('Price Data'!H:H,MATCH(TEXT(A2551,"YYYY-MM-DD"),'Price Data'!G:G,0)+1),""),"")</f>
        <v>5.5131551227624509E-3</v>
      </c>
      <c r="H2551" s="34">
        <f>IFERROR(INDEX('Price Data'!K:K,MATCH(TEXT(A2551,"YYYY-MM-DD"),'Price Data'!J:J,0)),"")</f>
        <v>2.3199999999999998</v>
      </c>
      <c r="I2551" s="10" cm="1">
        <f t="array" ref="I2551">IFERROR(IF(ISNUMBER(H2551),(H2551-INDEX('Price Data'!K:K,MATCH(TEXT(A2551,"YYYY-MM-DD"),'Price Data'!J:J,0)+1))/INDEX('Price Data'!K:K,MATCH(TEXT(A2551,"YYYY-MM-DD"),'Price Data'!J:J,0)+1),""),"")</f>
        <v>-8.5470085470085548E-3</v>
      </c>
      <c r="J2551" s="34">
        <f>IFERROR(INDEX('Price Data'!N:N,MATCH(TEXT(A2551,"YYYY-MM-DD"),'Price Data'!M:M,0)),"")</f>
        <v>1.89</v>
      </c>
      <c r="K2551" s="10" cm="1">
        <f t="array" ref="K2551">IFERROR(IF(ISNUMBER(J2551),(J2551-INDEX('Price Data'!N:N,MATCH(TEXT(A2551,"YYYY-MM-DD"),'Price Data'!M:M,0)+1))/INDEX('Price Data'!N:N,MATCH(TEXT(A2551,"YYYY-MM-DD"),'Price Data'!M:M,0)+1),""),"")</f>
        <v>-1.5625000000000014E-2</v>
      </c>
      <c r="L2551" s="34">
        <f>IFERROR(INDEX('Price Data'!Q:Q,MATCH(TEXT(A2551,"YYYY-MM-DD"),'Price Data'!P:P,0)),"")</f>
        <v>2.84</v>
      </c>
      <c r="M2551" s="10" cm="1">
        <f t="array" ref="M2551">IFERROR(IF(ISNUMBER(L2551),(L2551-INDEX('Price Data'!Q:Q,MATCH(TEXT(A2551,"YYYY-MM-DD"),'Price Data'!P:P,0)+1))/INDEX('Price Data'!Q:Q,MATCH(TEXT(A2551,"YYYY-MM-DD"),'Price Data'!P:P,0)+1),""),"")</f>
        <v>-3.5087719298246421E-3</v>
      </c>
      <c r="N2551" s="34">
        <f>IFERROR(INDEX('Price Data'!T:T,MATCH(TEXT(A2551,"YYYY-MM-DD"),'Price Data'!S:S,0)),"")</f>
        <v>3.64</v>
      </c>
      <c r="O2551" s="10" cm="1">
        <f t="array" ref="O2551">IFERROR(IF(ISNUMBER(N2551),(N2551-INDEX('Price Data'!T:T,MATCH(TEXT(A2551,"YYYY-MM-DD"),'Price Data'!S:S,0)+1))/INDEX('Price Data'!T:T,MATCH(TEXT(A2551,"YYYY-MM-DD"),'Price Data'!S:S,0)+1),""),"")</f>
        <v>1.9607843137254981E-2</v>
      </c>
    </row>
    <row r="2552" spans="1:15" x14ac:dyDescent="0.3">
      <c r="A2552" s="8">
        <v>44371</v>
      </c>
      <c r="B2552" s="34">
        <f>IFERROR(INDEX('Price Data'!B:B,MATCH(TEXT(A2552,"YYYY-MM-DD"),'Price Data'!A:A,0)),"")</f>
        <v>25422</v>
      </c>
      <c r="C2552" s="10" cm="1">
        <f t="array" ref="C2552">IFERROR(IF(ISNUMBER(B2552),(B2552-INDEX('Price Data'!B:B,MATCH(TEXT(A2552,"YYYY-MM-DD"),'Price Data'!A:A,0)+1))/INDEX('Price Data'!B:B,MATCH(TEXT(A2552,"YYYY-MM-DD"),'Price Data'!A:A,0)+1),""),"")</f>
        <v>1.3757626510348129E-2</v>
      </c>
      <c r="D2552" s="34">
        <f>IFERROR(INDEX('Price Data'!E:E,MATCH(TEXT(A2552,"YYYY-MM-DD"),'Price Data'!D:D,0)),"")</f>
        <v>10.37</v>
      </c>
      <c r="E2552" s="10" cm="1">
        <f t="array" ref="E2552">IFERROR(IF(ISNUMBER(D2552),(D2552-INDEX('Price Data'!E:E,MATCH(TEXT(A2552,"YYYY-MM-DD"),'Price Data'!D:D,0)+1))/INDEX('Price Data'!E:E,MATCH(TEXT(A2552,"YYYY-MM-DD"),'Price Data'!D:D,0)+1),""),"")</f>
        <v>2.7750247770069313E-2</v>
      </c>
      <c r="F2552" s="34">
        <f>IFERROR(INDEX('Price Data'!H:H,MATCH(TEXT(A2552,"YYYY-MM-DD"),'Price Data'!G:G,0)),"")</f>
        <v>118</v>
      </c>
      <c r="G2552" s="10" cm="1">
        <f t="array" ref="G2552">IFERROR(IF(ISNUMBER(F2552),(F2552-INDEX('Price Data'!H:H,MATCH(TEXT(A2552,"YYYY-MM-DD"),'Price Data'!G:G,0)+1))/INDEX('Price Data'!H:H,MATCH(TEXT(A2552,"YYYY-MM-DD"),'Price Data'!G:G,0)+1),""),"")</f>
        <v>-4.6394178496984417E-3</v>
      </c>
      <c r="H2552" s="34">
        <f>IFERROR(INDEX('Price Data'!K:K,MATCH(TEXT(A2552,"YYYY-MM-DD"),'Price Data'!J:J,0)),"")</f>
        <v>2.36</v>
      </c>
      <c r="I2552" s="10" cm="1">
        <f t="array" ref="I2552">IFERROR(IF(ISNUMBER(H2552),(H2552-INDEX('Price Data'!K:K,MATCH(TEXT(A2552,"YYYY-MM-DD"),'Price Data'!J:J,0)+1))/INDEX('Price Data'!K:K,MATCH(TEXT(A2552,"YYYY-MM-DD"),'Price Data'!J:J,0)+1),""),"")</f>
        <v>1.7241379310344845E-2</v>
      </c>
      <c r="J2552" s="34">
        <f>IFERROR(INDEX('Price Data'!N:N,MATCH(TEXT(A2552,"YYYY-MM-DD"),'Price Data'!M:M,0)),"")</f>
        <v>1.91</v>
      </c>
      <c r="K2552" s="10" cm="1">
        <f t="array" ref="K2552">IFERROR(IF(ISNUMBER(J2552),(J2552-INDEX('Price Data'!N:N,MATCH(TEXT(A2552,"YYYY-MM-DD"),'Price Data'!M:M,0)+1))/INDEX('Price Data'!N:N,MATCH(TEXT(A2552,"YYYY-MM-DD"),'Price Data'!M:M,0)+1),""),"")</f>
        <v>1.0582010582010592E-2</v>
      </c>
      <c r="L2552" s="34">
        <f>IFERROR(INDEX('Price Data'!Q:Q,MATCH(TEXT(A2552,"YYYY-MM-DD"),'Price Data'!P:P,0)),"")</f>
        <v>2.81</v>
      </c>
      <c r="M2552" s="10" cm="1">
        <f t="array" ref="M2552">IFERROR(IF(ISNUMBER(L2552),(L2552-INDEX('Price Data'!Q:Q,MATCH(TEXT(A2552,"YYYY-MM-DD"),'Price Data'!P:P,0)+1))/INDEX('Price Data'!Q:Q,MATCH(TEXT(A2552,"YYYY-MM-DD"),'Price Data'!P:P,0)+1),""),"")</f>
        <v>-1.0563380281690073E-2</v>
      </c>
      <c r="N2552" s="34">
        <f>IFERROR(INDEX('Price Data'!T:T,MATCH(TEXT(A2552,"YYYY-MM-DD"),'Price Data'!S:S,0)),"")</f>
        <v>3.64</v>
      </c>
      <c r="O2552" s="10" cm="1">
        <f t="array" ref="O2552">IFERROR(IF(ISNUMBER(N2552),(N2552-INDEX('Price Data'!T:T,MATCH(TEXT(A2552,"YYYY-MM-DD"),'Price Data'!S:S,0)+1))/INDEX('Price Data'!T:T,MATCH(TEXT(A2552,"YYYY-MM-DD"),'Price Data'!S:S,0)+1),""),"")</f>
        <v>0</v>
      </c>
    </row>
    <row r="2553" spans="1:15" x14ac:dyDescent="0.3">
      <c r="A2553" s="8">
        <v>44372</v>
      </c>
      <c r="B2553" s="34">
        <f>IFERROR(INDEX('Price Data'!B:B,MATCH(TEXT(A2553,"YYYY-MM-DD"),'Price Data'!A:A,0)),"")</f>
        <v>25511</v>
      </c>
      <c r="C2553" s="10" cm="1">
        <f t="array" ref="C2553">IFERROR(IF(ISNUMBER(B2553),(B2553-INDEX('Price Data'!B:B,MATCH(TEXT(A2553,"YYYY-MM-DD"),'Price Data'!A:A,0)+1))/INDEX('Price Data'!B:B,MATCH(TEXT(A2553,"YYYY-MM-DD"),'Price Data'!A:A,0)+1),""),"")</f>
        <v>3.5009047281881834E-3</v>
      </c>
      <c r="D2553" s="34">
        <f>IFERROR(INDEX('Price Data'!E:E,MATCH(TEXT(A2553,"YYYY-MM-DD"),'Price Data'!D:D,0)),"")</f>
        <v>10.42</v>
      </c>
      <c r="E2553" s="10" cm="1">
        <f t="array" ref="E2553">IFERROR(IF(ISNUMBER(D2553),(D2553-INDEX('Price Data'!E:E,MATCH(TEXT(A2553,"YYYY-MM-DD"),'Price Data'!D:D,0)+1))/INDEX('Price Data'!E:E,MATCH(TEXT(A2553,"YYYY-MM-DD"),'Price Data'!D:D,0)+1),""),"")</f>
        <v>4.821600771456192E-3</v>
      </c>
      <c r="F2553" s="34">
        <f>IFERROR(INDEX('Price Data'!H:H,MATCH(TEXT(A2553,"YYYY-MM-DD"),'Price Data'!G:G,0)),"")</f>
        <v>117</v>
      </c>
      <c r="G2553" s="10" cm="1">
        <f t="array" ref="G2553">IFERROR(IF(ISNUMBER(F2553),(F2553-INDEX('Price Data'!H:H,MATCH(TEXT(A2553,"YYYY-MM-DD"),'Price Data'!G:G,0)+1))/INDEX('Price Data'!H:H,MATCH(TEXT(A2553,"YYYY-MM-DD"),'Price Data'!G:G,0)+1),""),"")</f>
        <v>-8.4745762711864406E-3</v>
      </c>
      <c r="H2553" s="34">
        <f>IFERROR(INDEX('Price Data'!K:K,MATCH(TEXT(A2553,"YYYY-MM-DD"),'Price Data'!J:J,0)),"")</f>
        <v>2.39</v>
      </c>
      <c r="I2553" s="10" cm="1">
        <f t="array" ref="I2553">IFERROR(IF(ISNUMBER(H2553),(H2553-INDEX('Price Data'!K:K,MATCH(TEXT(A2553,"YYYY-MM-DD"),'Price Data'!J:J,0)+1))/INDEX('Price Data'!K:K,MATCH(TEXT(A2553,"YYYY-MM-DD"),'Price Data'!J:J,0)+1),""),"")</f>
        <v>1.2711864406779768E-2</v>
      </c>
      <c r="J2553" s="34">
        <f>IFERROR(INDEX('Price Data'!N:N,MATCH(TEXT(A2553,"YYYY-MM-DD"),'Price Data'!M:M,0)),"")</f>
        <v>1.9</v>
      </c>
      <c r="K2553" s="10" cm="1">
        <f t="array" ref="K2553">IFERROR(IF(ISNUMBER(J2553),(J2553-INDEX('Price Data'!N:N,MATCH(TEXT(A2553,"YYYY-MM-DD"),'Price Data'!M:M,0)+1))/INDEX('Price Data'!N:N,MATCH(TEXT(A2553,"YYYY-MM-DD"),'Price Data'!M:M,0)+1),""),"")</f>
        <v>-5.2356020942408424E-3</v>
      </c>
      <c r="L2553" s="34">
        <f>IFERROR(INDEX('Price Data'!Q:Q,MATCH(TEXT(A2553,"YYYY-MM-DD"),'Price Data'!P:P,0)),"")</f>
        <v>2.84</v>
      </c>
      <c r="M2553" s="10" cm="1">
        <f t="array" ref="M2553">IFERROR(IF(ISNUMBER(L2553),(L2553-INDEX('Price Data'!Q:Q,MATCH(TEXT(A2553,"YYYY-MM-DD"),'Price Data'!P:P,0)+1))/INDEX('Price Data'!Q:Q,MATCH(TEXT(A2553,"YYYY-MM-DD"),'Price Data'!P:P,0)+1),""),"")</f>
        <v>1.0676156583629824E-2</v>
      </c>
      <c r="N2553" s="34">
        <f>IFERROR(INDEX('Price Data'!T:T,MATCH(TEXT(A2553,"YYYY-MM-DD"),'Price Data'!S:S,0)),"")</f>
        <v>3.7</v>
      </c>
      <c r="O2553" s="10" cm="1">
        <f t="array" ref="O2553">IFERROR(IF(ISNUMBER(N2553),(N2553-INDEX('Price Data'!T:T,MATCH(TEXT(A2553,"YYYY-MM-DD"),'Price Data'!S:S,0)+1))/INDEX('Price Data'!T:T,MATCH(TEXT(A2553,"YYYY-MM-DD"),'Price Data'!S:S,0)+1),""),"")</f>
        <v>1.6483516483516498E-2</v>
      </c>
    </row>
    <row r="2554" spans="1:15" x14ac:dyDescent="0.3">
      <c r="A2554" s="8">
        <v>44373</v>
      </c>
      <c r="B2554" s="34" t="str">
        <f>IFERROR(INDEX('Price Data'!B:B,MATCH(TEXT(A2554,"YYYY-MM-DD"),'Price Data'!A:A,0)),"")</f>
        <v/>
      </c>
      <c r="C2554" s="10" t="str" cm="1">
        <f t="array" ref="C2554">IFERROR(IF(ISNUMBER(B2554),(B2554-INDEX('Price Data'!B:B,MATCH(TEXT(A2554,"YYYY-MM-DD"),'Price Data'!A:A,0)+1))/INDEX('Price Data'!B:B,MATCH(TEXT(A2554,"YYYY-MM-DD"),'Price Data'!A:A,0)+1),""),"")</f>
        <v/>
      </c>
      <c r="D2554" s="34" t="str">
        <f>IFERROR(INDEX('Price Data'!E:E,MATCH(TEXT(A2554,"YYYY-MM-DD"),'Price Data'!D:D,0)),"")</f>
        <v/>
      </c>
      <c r="E2554" s="10" t="str" cm="1">
        <f t="array" ref="E2554">IFERROR(IF(ISNUMBER(D2554),(D2554-INDEX('Price Data'!E:E,MATCH(TEXT(A2554,"YYYY-MM-DD"),'Price Data'!D:D,0)+1))/INDEX('Price Data'!E:E,MATCH(TEXT(A2554,"YYYY-MM-DD"),'Price Data'!D:D,0)+1),""),"")</f>
        <v/>
      </c>
      <c r="F2554" s="34" t="str">
        <f>IFERROR(INDEX('Price Data'!H:H,MATCH(TEXT(A2554,"YYYY-MM-DD"),'Price Data'!G:G,0)),"")</f>
        <v/>
      </c>
      <c r="G2554" s="10" t="str" cm="1">
        <f t="array" ref="G2554">IFERROR(IF(ISNUMBER(F2554),(F2554-INDEX('Price Data'!H:H,MATCH(TEXT(A2554,"YYYY-MM-DD"),'Price Data'!G:G,0)+1))/INDEX('Price Data'!H:H,MATCH(TEXT(A2554,"YYYY-MM-DD"),'Price Data'!G:G,0)+1),""),"")</f>
        <v/>
      </c>
      <c r="H2554" s="34" t="str">
        <f>IFERROR(INDEX('Price Data'!K:K,MATCH(TEXT(A2554,"YYYY-MM-DD"),'Price Data'!J:J,0)),"")</f>
        <v/>
      </c>
      <c r="I2554" s="10" t="str" cm="1">
        <f t="array" ref="I2554">IFERROR(IF(ISNUMBER(H2554),(H2554-INDEX('Price Data'!K:K,MATCH(TEXT(A2554,"YYYY-MM-DD"),'Price Data'!J:J,0)+1))/INDEX('Price Data'!K:K,MATCH(TEXT(A2554,"YYYY-MM-DD"),'Price Data'!J:J,0)+1),""),"")</f>
        <v/>
      </c>
      <c r="J2554" s="34" t="str">
        <f>IFERROR(INDEX('Price Data'!N:N,MATCH(TEXT(A2554,"YYYY-MM-DD"),'Price Data'!M:M,0)),"")</f>
        <v/>
      </c>
      <c r="K2554" s="10" t="str" cm="1">
        <f t="array" ref="K2554">IFERROR(IF(ISNUMBER(J2554),(J2554-INDEX('Price Data'!N:N,MATCH(TEXT(A2554,"YYYY-MM-DD"),'Price Data'!M:M,0)+1))/INDEX('Price Data'!N:N,MATCH(TEXT(A2554,"YYYY-MM-DD"),'Price Data'!M:M,0)+1),""),"")</f>
        <v/>
      </c>
      <c r="L2554" s="34" t="str">
        <f>IFERROR(INDEX('Price Data'!Q:Q,MATCH(TEXT(A2554,"YYYY-MM-DD"),'Price Data'!P:P,0)),"")</f>
        <v/>
      </c>
      <c r="M2554" s="10" t="str" cm="1">
        <f t="array" ref="M2554">IFERROR(IF(ISNUMBER(L2554),(L2554-INDEX('Price Data'!Q:Q,MATCH(TEXT(A2554,"YYYY-MM-DD"),'Price Data'!P:P,0)+1))/INDEX('Price Data'!Q:Q,MATCH(TEXT(A2554,"YYYY-MM-DD"),'Price Data'!P:P,0)+1),""),"")</f>
        <v/>
      </c>
      <c r="N2554" s="34" t="str">
        <f>IFERROR(INDEX('Price Data'!T:T,MATCH(TEXT(A2554,"YYYY-MM-DD"),'Price Data'!S:S,0)),"")</f>
        <v/>
      </c>
      <c r="O2554" s="10" t="str" cm="1">
        <f t="array" ref="O2554">IFERROR(IF(ISNUMBER(N2554),(N2554-INDEX('Price Data'!T:T,MATCH(TEXT(A2554,"YYYY-MM-DD"),'Price Data'!S:S,0)+1))/INDEX('Price Data'!T:T,MATCH(TEXT(A2554,"YYYY-MM-DD"),'Price Data'!S:S,0)+1),""),"")</f>
        <v/>
      </c>
    </row>
    <row r="2555" spans="1:15" x14ac:dyDescent="0.3">
      <c r="A2555" s="8">
        <v>44374</v>
      </c>
      <c r="B2555" s="34" t="str">
        <f>IFERROR(INDEX('Price Data'!B:B,MATCH(TEXT(A2555,"YYYY-MM-DD"),'Price Data'!A:A,0)),"")</f>
        <v/>
      </c>
      <c r="C2555" s="10" t="str" cm="1">
        <f t="array" ref="C2555">IFERROR(IF(ISNUMBER(B2555),(B2555-INDEX('Price Data'!B:B,MATCH(TEXT(A2555,"YYYY-MM-DD"),'Price Data'!A:A,0)+1))/INDEX('Price Data'!B:B,MATCH(TEXT(A2555,"YYYY-MM-DD"),'Price Data'!A:A,0)+1),""),"")</f>
        <v/>
      </c>
      <c r="D2555" s="34" t="str">
        <f>IFERROR(INDEX('Price Data'!E:E,MATCH(TEXT(A2555,"YYYY-MM-DD"),'Price Data'!D:D,0)),"")</f>
        <v/>
      </c>
      <c r="E2555" s="10" t="str" cm="1">
        <f t="array" ref="E2555">IFERROR(IF(ISNUMBER(D2555),(D2555-INDEX('Price Data'!E:E,MATCH(TEXT(A2555,"YYYY-MM-DD"),'Price Data'!D:D,0)+1))/INDEX('Price Data'!E:E,MATCH(TEXT(A2555,"YYYY-MM-DD"),'Price Data'!D:D,0)+1),""),"")</f>
        <v/>
      </c>
      <c r="F2555" s="34" t="str">
        <f>IFERROR(INDEX('Price Data'!H:H,MATCH(TEXT(A2555,"YYYY-MM-DD"),'Price Data'!G:G,0)),"")</f>
        <v/>
      </c>
      <c r="G2555" s="10" t="str" cm="1">
        <f t="array" ref="G2555">IFERROR(IF(ISNUMBER(F2555),(F2555-INDEX('Price Data'!H:H,MATCH(TEXT(A2555,"YYYY-MM-DD"),'Price Data'!G:G,0)+1))/INDEX('Price Data'!H:H,MATCH(TEXT(A2555,"YYYY-MM-DD"),'Price Data'!G:G,0)+1),""),"")</f>
        <v/>
      </c>
      <c r="H2555" s="34" t="str">
        <f>IFERROR(INDEX('Price Data'!K:K,MATCH(TEXT(A2555,"YYYY-MM-DD"),'Price Data'!J:J,0)),"")</f>
        <v/>
      </c>
      <c r="I2555" s="10" t="str" cm="1">
        <f t="array" ref="I2555">IFERROR(IF(ISNUMBER(H2555),(H2555-INDEX('Price Data'!K:K,MATCH(TEXT(A2555,"YYYY-MM-DD"),'Price Data'!J:J,0)+1))/INDEX('Price Data'!K:K,MATCH(TEXT(A2555,"YYYY-MM-DD"),'Price Data'!J:J,0)+1),""),"")</f>
        <v/>
      </c>
      <c r="J2555" s="34" t="str">
        <f>IFERROR(INDEX('Price Data'!N:N,MATCH(TEXT(A2555,"YYYY-MM-DD"),'Price Data'!M:M,0)),"")</f>
        <v/>
      </c>
      <c r="K2555" s="10" t="str" cm="1">
        <f t="array" ref="K2555">IFERROR(IF(ISNUMBER(J2555),(J2555-INDEX('Price Data'!N:N,MATCH(TEXT(A2555,"YYYY-MM-DD"),'Price Data'!M:M,0)+1))/INDEX('Price Data'!N:N,MATCH(TEXT(A2555,"YYYY-MM-DD"),'Price Data'!M:M,0)+1),""),"")</f>
        <v/>
      </c>
      <c r="L2555" s="34" t="str">
        <f>IFERROR(INDEX('Price Data'!Q:Q,MATCH(TEXT(A2555,"YYYY-MM-DD"),'Price Data'!P:P,0)),"")</f>
        <v/>
      </c>
      <c r="M2555" s="10" t="str" cm="1">
        <f t="array" ref="M2555">IFERROR(IF(ISNUMBER(L2555),(L2555-INDEX('Price Data'!Q:Q,MATCH(TEXT(A2555,"YYYY-MM-DD"),'Price Data'!P:P,0)+1))/INDEX('Price Data'!Q:Q,MATCH(TEXT(A2555,"YYYY-MM-DD"),'Price Data'!P:P,0)+1),""),"")</f>
        <v/>
      </c>
      <c r="N2555" s="34" t="str">
        <f>IFERROR(INDEX('Price Data'!T:T,MATCH(TEXT(A2555,"YYYY-MM-DD"),'Price Data'!S:S,0)),"")</f>
        <v/>
      </c>
      <c r="O2555" s="10" t="str" cm="1">
        <f t="array" ref="O2555">IFERROR(IF(ISNUMBER(N2555),(N2555-INDEX('Price Data'!T:T,MATCH(TEXT(A2555,"YYYY-MM-DD"),'Price Data'!S:S,0)+1))/INDEX('Price Data'!T:T,MATCH(TEXT(A2555,"YYYY-MM-DD"),'Price Data'!S:S,0)+1),""),"")</f>
        <v/>
      </c>
    </row>
    <row r="2556" spans="1:15" x14ac:dyDescent="0.3">
      <c r="A2556" s="8">
        <v>44375</v>
      </c>
      <c r="B2556" s="34">
        <f>IFERROR(INDEX('Price Data'!B:B,MATCH(TEXT(A2556,"YYYY-MM-DD"),'Price Data'!A:A,0)),"")</f>
        <v>25227</v>
      </c>
      <c r="C2556" s="10" cm="1">
        <f t="array" ref="C2556">IFERROR(IF(ISNUMBER(B2556),(B2556-INDEX('Price Data'!B:B,MATCH(TEXT(A2556,"YYYY-MM-DD"),'Price Data'!A:A,0)+1))/INDEX('Price Data'!B:B,MATCH(TEXT(A2556,"YYYY-MM-DD"),'Price Data'!A:A,0)+1),""),"")</f>
        <v>-1.1132452667476775E-2</v>
      </c>
      <c r="D2556" s="34">
        <f>IFERROR(INDEX('Price Data'!E:E,MATCH(TEXT(A2556,"YYYY-MM-DD"),'Price Data'!D:D,0)),"")</f>
        <v>10.1</v>
      </c>
      <c r="E2556" s="10" cm="1">
        <f t="array" ref="E2556">IFERROR(IF(ISNUMBER(D2556),(D2556-INDEX('Price Data'!E:E,MATCH(TEXT(A2556,"YYYY-MM-DD"),'Price Data'!D:D,0)+1))/INDEX('Price Data'!E:E,MATCH(TEXT(A2556,"YYYY-MM-DD"),'Price Data'!D:D,0)+1),""),"")</f>
        <v>-3.0710172744721716E-2</v>
      </c>
      <c r="F2556" s="34">
        <f>IFERROR(INDEX('Price Data'!H:H,MATCH(TEXT(A2556,"YYYY-MM-DD"),'Price Data'!G:G,0)),"")</f>
        <v>116.150002</v>
      </c>
      <c r="G2556" s="10" cm="1">
        <f t="array" ref="G2556">IFERROR(IF(ISNUMBER(F2556),(F2556-INDEX('Price Data'!H:H,MATCH(TEXT(A2556,"YYYY-MM-DD"),'Price Data'!G:G,0)+1))/INDEX('Price Data'!H:H,MATCH(TEXT(A2556,"YYYY-MM-DD"),'Price Data'!G:G,0)+1),""),"")</f>
        <v>-7.2649401709401658E-3</v>
      </c>
      <c r="H2556" s="34">
        <f>IFERROR(INDEX('Price Data'!K:K,MATCH(TEXT(A2556,"YYYY-MM-DD"),'Price Data'!J:J,0)),"")</f>
        <v>2.33</v>
      </c>
      <c r="I2556" s="10" cm="1">
        <f t="array" ref="I2556">IFERROR(IF(ISNUMBER(H2556),(H2556-INDEX('Price Data'!K:K,MATCH(TEXT(A2556,"YYYY-MM-DD"),'Price Data'!J:J,0)+1))/INDEX('Price Data'!K:K,MATCH(TEXT(A2556,"YYYY-MM-DD"),'Price Data'!J:J,0)+1),""),"")</f>
        <v>-2.5104602510460271E-2</v>
      </c>
      <c r="J2556" s="34">
        <f>IFERROR(INDEX('Price Data'!N:N,MATCH(TEXT(A2556,"YYYY-MM-DD"),'Price Data'!M:M,0)),"")</f>
        <v>1.84</v>
      </c>
      <c r="K2556" s="10" cm="1">
        <f t="array" ref="K2556">IFERROR(IF(ISNUMBER(J2556),(J2556-INDEX('Price Data'!N:N,MATCH(TEXT(A2556,"YYYY-MM-DD"),'Price Data'!M:M,0)+1))/INDEX('Price Data'!N:N,MATCH(TEXT(A2556,"YYYY-MM-DD"),'Price Data'!M:M,0)+1),""),"")</f>
        <v>-3.1578947368420963E-2</v>
      </c>
      <c r="L2556" s="34">
        <f>IFERROR(INDEX('Price Data'!Q:Q,MATCH(TEXT(A2556,"YYYY-MM-DD"),'Price Data'!P:P,0)),"")</f>
        <v>2.76</v>
      </c>
      <c r="M2556" s="10" cm="1">
        <f t="array" ref="M2556">IFERROR(IF(ISNUMBER(L2556),(L2556-INDEX('Price Data'!Q:Q,MATCH(TEXT(A2556,"YYYY-MM-DD"),'Price Data'!P:P,0)+1))/INDEX('Price Data'!Q:Q,MATCH(TEXT(A2556,"YYYY-MM-DD"),'Price Data'!P:P,0)+1),""),"")</f>
        <v>-2.8169014084507067E-2</v>
      </c>
      <c r="N2556" s="34">
        <f>IFERROR(INDEX('Price Data'!T:T,MATCH(TEXT(A2556,"YYYY-MM-DD"),'Price Data'!S:S,0)),"")</f>
        <v>3.61</v>
      </c>
      <c r="O2556" s="10" cm="1">
        <f t="array" ref="O2556">IFERROR(IF(ISNUMBER(N2556),(N2556-INDEX('Price Data'!T:T,MATCH(TEXT(A2556,"YYYY-MM-DD"),'Price Data'!S:S,0)+1))/INDEX('Price Data'!T:T,MATCH(TEXT(A2556,"YYYY-MM-DD"),'Price Data'!S:S,0)+1),""),"")</f>
        <v>-2.4324324324324405E-2</v>
      </c>
    </row>
    <row r="2557" spans="1:15" x14ac:dyDescent="0.3">
      <c r="A2557" s="8">
        <v>44376</v>
      </c>
      <c r="B2557" s="34">
        <f>IFERROR(INDEX('Price Data'!B:B,MATCH(TEXT(A2557,"YYYY-MM-DD"),'Price Data'!A:A,0)),"")</f>
        <v>25357</v>
      </c>
      <c r="C2557" s="10" cm="1">
        <f t="array" ref="C2557">IFERROR(IF(ISNUMBER(B2557),(B2557-INDEX('Price Data'!B:B,MATCH(TEXT(A2557,"YYYY-MM-DD"),'Price Data'!A:A,0)+1))/INDEX('Price Data'!B:B,MATCH(TEXT(A2557,"YYYY-MM-DD"),'Price Data'!A:A,0)+1),""),"")</f>
        <v>5.1532088635192451E-3</v>
      </c>
      <c r="D2557" s="34">
        <f>IFERROR(INDEX('Price Data'!E:E,MATCH(TEXT(A2557,"YYYY-MM-DD"),'Price Data'!D:D,0)),"")</f>
        <v>10.1</v>
      </c>
      <c r="E2557" s="10" cm="1">
        <f t="array" ref="E2557">IFERROR(IF(ISNUMBER(D2557),(D2557-INDEX('Price Data'!E:E,MATCH(TEXT(A2557,"YYYY-MM-DD"),'Price Data'!D:D,0)+1))/INDEX('Price Data'!E:E,MATCH(TEXT(A2557,"YYYY-MM-DD"),'Price Data'!D:D,0)+1),""),"")</f>
        <v>0</v>
      </c>
      <c r="F2557" s="34">
        <f>IFERROR(INDEX('Price Data'!H:H,MATCH(TEXT(A2557,"YYYY-MM-DD"),'Price Data'!G:G,0)),"")</f>
        <v>116.050003</v>
      </c>
      <c r="G2557" s="10" cm="1">
        <f t="array" ref="G2557">IFERROR(IF(ISNUMBER(F2557),(F2557-INDEX('Price Data'!H:H,MATCH(TEXT(A2557,"YYYY-MM-DD"),'Price Data'!G:G,0)+1))/INDEX('Price Data'!H:H,MATCH(TEXT(A2557,"YYYY-MM-DD"),'Price Data'!G:G,0)+1),""),"")</f>
        <v>-8.6094703640209015E-4</v>
      </c>
      <c r="H2557" s="34">
        <f>IFERROR(INDEX('Price Data'!K:K,MATCH(TEXT(A2557,"YYYY-MM-DD"),'Price Data'!J:J,0)),"")</f>
        <v>2.36</v>
      </c>
      <c r="I2557" s="10" cm="1">
        <f t="array" ref="I2557">IFERROR(IF(ISNUMBER(H2557),(H2557-INDEX('Price Data'!K:K,MATCH(TEXT(A2557,"YYYY-MM-DD"),'Price Data'!J:J,0)+1))/INDEX('Price Data'!K:K,MATCH(TEXT(A2557,"YYYY-MM-DD"),'Price Data'!J:J,0)+1),""),"")</f>
        <v>1.287553648068661E-2</v>
      </c>
      <c r="J2557" s="34">
        <f>IFERROR(INDEX('Price Data'!N:N,MATCH(TEXT(A2557,"YYYY-MM-DD"),'Price Data'!M:M,0)),"")</f>
        <v>1.83</v>
      </c>
      <c r="K2557" s="10" cm="1">
        <f t="array" ref="K2557">IFERROR(IF(ISNUMBER(J2557),(J2557-INDEX('Price Data'!N:N,MATCH(TEXT(A2557,"YYYY-MM-DD"),'Price Data'!M:M,0)+1))/INDEX('Price Data'!N:N,MATCH(TEXT(A2557,"YYYY-MM-DD"),'Price Data'!M:M,0)+1),""),"")</f>
        <v>-5.4347826086956564E-3</v>
      </c>
      <c r="L2557" s="34">
        <f>IFERROR(INDEX('Price Data'!Q:Q,MATCH(TEXT(A2557,"YYYY-MM-DD"),'Price Data'!P:P,0)),"")</f>
        <v>2.74</v>
      </c>
      <c r="M2557" s="10" cm="1">
        <f t="array" ref="M2557">IFERROR(IF(ISNUMBER(L2557),(L2557-INDEX('Price Data'!Q:Q,MATCH(TEXT(A2557,"YYYY-MM-DD"),'Price Data'!P:P,0)+1))/INDEX('Price Data'!Q:Q,MATCH(TEXT(A2557,"YYYY-MM-DD"),'Price Data'!P:P,0)+1),""),"")</f>
        <v>-7.2463768115940486E-3</v>
      </c>
      <c r="N2557" s="34">
        <f>IFERROR(INDEX('Price Data'!T:T,MATCH(TEXT(A2557,"YYYY-MM-DD"),'Price Data'!S:S,0)),"")</f>
        <v>3.7</v>
      </c>
      <c r="O2557" s="10" cm="1">
        <f t="array" ref="O2557">IFERROR(IF(ISNUMBER(N2557),(N2557-INDEX('Price Data'!T:T,MATCH(TEXT(A2557,"YYYY-MM-DD"),'Price Data'!S:S,0)+1))/INDEX('Price Data'!T:T,MATCH(TEXT(A2557,"YYYY-MM-DD"),'Price Data'!S:S,0)+1),""),"")</f>
        <v>2.4930747922437758E-2</v>
      </c>
    </row>
    <row r="2558" spans="1:15" x14ac:dyDescent="0.3">
      <c r="A2558" s="8">
        <v>44377</v>
      </c>
      <c r="B2558" s="34">
        <f>IFERROR(INDEX('Price Data'!B:B,MATCH(TEXT(A2558,"YYYY-MM-DD"),'Price Data'!A:A,0)),"")</f>
        <v>25102</v>
      </c>
      <c r="C2558" s="10" cm="1">
        <f t="array" ref="C2558">IFERROR(IF(ISNUMBER(B2558),(B2558-INDEX('Price Data'!B:B,MATCH(TEXT(A2558,"YYYY-MM-DD"),'Price Data'!A:A,0)+1))/INDEX('Price Data'!B:B,MATCH(TEXT(A2558,"YYYY-MM-DD"),'Price Data'!A:A,0)+1),""),"")</f>
        <v>-1.0056394683913712E-2</v>
      </c>
      <c r="D2558" s="34">
        <f>IFERROR(INDEX('Price Data'!E:E,MATCH(TEXT(A2558,"YYYY-MM-DD"),'Price Data'!D:D,0)),"")</f>
        <v>9.9499999999999993</v>
      </c>
      <c r="E2558" s="10" cm="1">
        <f t="array" ref="E2558">IFERROR(IF(ISNUMBER(D2558),(D2558-INDEX('Price Data'!E:E,MATCH(TEXT(A2558,"YYYY-MM-DD"),'Price Data'!D:D,0)+1))/INDEX('Price Data'!E:E,MATCH(TEXT(A2558,"YYYY-MM-DD"),'Price Data'!D:D,0)+1),""),"")</f>
        <v>-1.4851485148514887E-2</v>
      </c>
      <c r="F2558" s="34">
        <f>IFERROR(INDEX('Price Data'!H:H,MATCH(TEXT(A2558,"YYYY-MM-DD"),'Price Data'!G:G,0)),"")</f>
        <v>115.400002</v>
      </c>
      <c r="G2558" s="10" cm="1">
        <f t="array" ref="G2558">IFERROR(IF(ISNUMBER(F2558),(F2558-INDEX('Price Data'!H:H,MATCH(TEXT(A2558,"YYYY-MM-DD"),'Price Data'!G:G,0)+1))/INDEX('Price Data'!H:H,MATCH(TEXT(A2558,"YYYY-MM-DD"),'Price Data'!G:G,0)+1),""),"")</f>
        <v>-5.6010425092363255E-3</v>
      </c>
      <c r="H2558" s="34">
        <f>IFERROR(INDEX('Price Data'!K:K,MATCH(TEXT(A2558,"YYYY-MM-DD"),'Price Data'!J:J,0)),"")</f>
        <v>2.33</v>
      </c>
      <c r="I2558" s="10" cm="1">
        <f t="array" ref="I2558">IFERROR(IF(ISNUMBER(H2558),(H2558-INDEX('Price Data'!K:K,MATCH(TEXT(A2558,"YYYY-MM-DD"),'Price Data'!J:J,0)+1))/INDEX('Price Data'!K:K,MATCH(TEXT(A2558,"YYYY-MM-DD"),'Price Data'!J:J,0)+1),""),"")</f>
        <v>-1.2711864406779579E-2</v>
      </c>
      <c r="J2558" s="34">
        <f>IFERROR(INDEX('Price Data'!N:N,MATCH(TEXT(A2558,"YYYY-MM-DD"),'Price Data'!M:M,0)),"")</f>
        <v>1.84</v>
      </c>
      <c r="K2558" s="10" cm="1">
        <f t="array" ref="K2558">IFERROR(IF(ISNUMBER(J2558),(J2558-INDEX('Price Data'!N:N,MATCH(TEXT(A2558,"YYYY-MM-DD"),'Price Data'!M:M,0)+1))/INDEX('Price Data'!N:N,MATCH(TEXT(A2558,"YYYY-MM-DD"),'Price Data'!M:M,0)+1),""),"")</f>
        <v>5.4644808743169442E-3</v>
      </c>
      <c r="L2558" s="34">
        <f>IFERROR(INDEX('Price Data'!Q:Q,MATCH(TEXT(A2558,"YYYY-MM-DD"),'Price Data'!P:P,0)),"")</f>
        <v>2.71</v>
      </c>
      <c r="M2558" s="10" cm="1">
        <f t="array" ref="M2558">IFERROR(IF(ISNUMBER(L2558),(L2558-INDEX('Price Data'!Q:Q,MATCH(TEXT(A2558,"YYYY-MM-DD"),'Price Data'!P:P,0)+1))/INDEX('Price Data'!Q:Q,MATCH(TEXT(A2558,"YYYY-MM-DD"),'Price Data'!P:P,0)+1),""),"")</f>
        <v>-1.0948905109489142E-2</v>
      </c>
      <c r="N2558" s="34">
        <f>IFERROR(INDEX('Price Data'!T:T,MATCH(TEXT(A2558,"YYYY-MM-DD"),'Price Data'!S:S,0)),"")</f>
        <v>3.66</v>
      </c>
      <c r="O2558" s="10" cm="1">
        <f t="array" ref="O2558">IFERROR(IF(ISNUMBER(N2558),(N2558-INDEX('Price Data'!T:T,MATCH(TEXT(A2558,"YYYY-MM-DD"),'Price Data'!S:S,0)+1))/INDEX('Price Data'!T:T,MATCH(TEXT(A2558,"YYYY-MM-DD"),'Price Data'!S:S,0)+1),""),"")</f>
        <v>-1.081081081081082E-2</v>
      </c>
    </row>
    <row r="2559" spans="1:15" x14ac:dyDescent="0.3">
      <c r="A2559" s="8">
        <v>44378</v>
      </c>
      <c r="B2559" s="34">
        <f>IFERROR(INDEX('Price Data'!B:B,MATCH(TEXT(A2559,"YYYY-MM-DD"),'Price Data'!A:A,0)),"")</f>
        <v>25286</v>
      </c>
      <c r="C2559" s="10" cm="1">
        <f t="array" ref="C2559">IFERROR(IF(ISNUMBER(B2559),(B2559-INDEX('Price Data'!B:B,MATCH(TEXT(A2559,"YYYY-MM-DD"),'Price Data'!A:A,0)+1))/INDEX('Price Data'!B:B,MATCH(TEXT(A2559,"YYYY-MM-DD"),'Price Data'!A:A,0)+1),""),"")</f>
        <v>7.3300932196637717E-3</v>
      </c>
      <c r="D2559" s="34">
        <f>IFERROR(INDEX('Price Data'!E:E,MATCH(TEXT(A2559,"YYYY-MM-DD"),'Price Data'!D:D,0)),"")</f>
        <v>10.199999999999999</v>
      </c>
      <c r="E2559" s="10" cm="1">
        <f t="array" ref="E2559">IFERROR(IF(ISNUMBER(D2559),(D2559-INDEX('Price Data'!E:E,MATCH(TEXT(A2559,"YYYY-MM-DD"),'Price Data'!D:D,0)+1))/INDEX('Price Data'!E:E,MATCH(TEXT(A2559,"YYYY-MM-DD"),'Price Data'!D:D,0)+1),""),"")</f>
        <v>2.5125628140703519E-2</v>
      </c>
      <c r="F2559" s="34">
        <f>IFERROR(INDEX('Price Data'!H:H,MATCH(TEXT(A2559,"YYYY-MM-DD"),'Price Data'!G:G,0)),"")</f>
        <v>114.949997</v>
      </c>
      <c r="G2559" s="10" cm="1">
        <f t="array" ref="G2559">IFERROR(IF(ISNUMBER(F2559),(F2559-INDEX('Price Data'!H:H,MATCH(TEXT(A2559,"YYYY-MM-DD"),'Price Data'!G:G,0)+1))/INDEX('Price Data'!H:H,MATCH(TEXT(A2559,"YYYY-MM-DD"),'Price Data'!G:G,0)+1),""),"")</f>
        <v>-3.8995233292977278E-3</v>
      </c>
      <c r="H2559" s="34">
        <f>IFERROR(INDEX('Price Data'!K:K,MATCH(TEXT(A2559,"YYYY-MM-DD"),'Price Data'!J:J,0)),"")</f>
        <v>2.36</v>
      </c>
      <c r="I2559" s="10" cm="1">
        <f t="array" ref="I2559">IFERROR(IF(ISNUMBER(H2559),(H2559-INDEX('Price Data'!K:K,MATCH(TEXT(A2559,"YYYY-MM-DD"),'Price Data'!J:J,0)+1))/INDEX('Price Data'!K:K,MATCH(TEXT(A2559,"YYYY-MM-DD"),'Price Data'!J:J,0)+1),""),"")</f>
        <v>1.287553648068661E-2</v>
      </c>
      <c r="J2559" s="34">
        <f>IFERROR(INDEX('Price Data'!N:N,MATCH(TEXT(A2559,"YYYY-MM-DD"),'Price Data'!M:M,0)),"")</f>
        <v>1.85</v>
      </c>
      <c r="K2559" s="10" cm="1">
        <f t="array" ref="K2559">IFERROR(IF(ISNUMBER(J2559),(J2559-INDEX('Price Data'!N:N,MATCH(TEXT(A2559,"YYYY-MM-DD"),'Price Data'!M:M,0)+1))/INDEX('Price Data'!N:N,MATCH(TEXT(A2559,"YYYY-MM-DD"),'Price Data'!M:M,0)+1),""),"")</f>
        <v>5.4347826086956564E-3</v>
      </c>
      <c r="L2559" s="34">
        <f>IFERROR(INDEX('Price Data'!Q:Q,MATCH(TEXT(A2559,"YYYY-MM-DD"),'Price Data'!P:P,0)),"")</f>
        <v>2.76</v>
      </c>
      <c r="M2559" s="10" cm="1">
        <f t="array" ref="M2559">IFERROR(IF(ISNUMBER(L2559),(L2559-INDEX('Price Data'!Q:Q,MATCH(TEXT(A2559,"YYYY-MM-DD"),'Price Data'!P:P,0)+1))/INDEX('Price Data'!Q:Q,MATCH(TEXT(A2559,"YYYY-MM-DD"),'Price Data'!P:P,0)+1),""),"")</f>
        <v>1.8450184501844952E-2</v>
      </c>
      <c r="N2559" s="34">
        <f>IFERROR(INDEX('Price Data'!T:T,MATCH(TEXT(A2559,"YYYY-MM-DD"),'Price Data'!S:S,0)),"")</f>
        <v>3.69</v>
      </c>
      <c r="O2559" s="10" cm="1">
        <f t="array" ref="O2559">IFERROR(IF(ISNUMBER(N2559),(N2559-INDEX('Price Data'!T:T,MATCH(TEXT(A2559,"YYYY-MM-DD"),'Price Data'!S:S,0)+1))/INDEX('Price Data'!T:T,MATCH(TEXT(A2559,"YYYY-MM-DD"),'Price Data'!S:S,0)+1),""),"")</f>
        <v>8.1967213114753565E-3</v>
      </c>
    </row>
    <row r="2560" spans="1:15" x14ac:dyDescent="0.3">
      <c r="A2560" s="8">
        <v>44379</v>
      </c>
      <c r="B2560" s="34">
        <f>IFERROR(INDEX('Price Data'!B:B,MATCH(TEXT(A2560,"YYYY-MM-DD"),'Price Data'!A:A,0)),"")</f>
        <v>25282</v>
      </c>
      <c r="C2560" s="10" cm="1">
        <f t="array" ref="C2560">IFERROR(IF(ISNUMBER(B2560),(B2560-INDEX('Price Data'!B:B,MATCH(TEXT(A2560,"YYYY-MM-DD"),'Price Data'!A:A,0)+1))/INDEX('Price Data'!B:B,MATCH(TEXT(A2560,"YYYY-MM-DD"),'Price Data'!A:A,0)+1),""),"")</f>
        <v>-1.5819030293443012E-4</v>
      </c>
      <c r="D2560" s="34">
        <f>IFERROR(INDEX('Price Data'!E:E,MATCH(TEXT(A2560,"YYYY-MM-DD"),'Price Data'!D:D,0)),"")</f>
        <v>10.01</v>
      </c>
      <c r="E2560" s="10" cm="1">
        <f t="array" ref="E2560">IFERROR(IF(ISNUMBER(D2560),(D2560-INDEX('Price Data'!E:E,MATCH(TEXT(A2560,"YYYY-MM-DD"),'Price Data'!D:D,0)+1))/INDEX('Price Data'!E:E,MATCH(TEXT(A2560,"YYYY-MM-DD"),'Price Data'!D:D,0)+1),""),"")</f>
        <v>-1.8627450980392108E-2</v>
      </c>
      <c r="F2560" s="34">
        <f>IFERROR(INDEX('Price Data'!H:H,MATCH(TEXT(A2560,"YYYY-MM-DD"),'Price Data'!G:G,0)),"")</f>
        <v>114.599998</v>
      </c>
      <c r="G2560" s="10" cm="1">
        <f t="array" ref="G2560">IFERROR(IF(ISNUMBER(F2560),(F2560-INDEX('Price Data'!H:H,MATCH(TEXT(A2560,"YYYY-MM-DD"),'Price Data'!G:G,0)+1))/INDEX('Price Data'!H:H,MATCH(TEXT(A2560,"YYYY-MM-DD"),'Price Data'!G:G,0)+1),""),"")</f>
        <v>-3.0447934678936692E-3</v>
      </c>
      <c r="H2560" s="34">
        <f>IFERROR(INDEX('Price Data'!K:K,MATCH(TEXT(A2560,"YYYY-MM-DD"),'Price Data'!J:J,0)),"")</f>
        <v>2.34</v>
      </c>
      <c r="I2560" s="10" cm="1">
        <f t="array" ref="I2560">IFERROR(IF(ISNUMBER(H2560),(H2560-INDEX('Price Data'!K:K,MATCH(TEXT(A2560,"YYYY-MM-DD"),'Price Data'!J:J,0)+1))/INDEX('Price Data'!K:K,MATCH(TEXT(A2560,"YYYY-MM-DD"),'Price Data'!J:J,0)+1),""),"")</f>
        <v>-8.4745762711864493E-3</v>
      </c>
      <c r="J2560" s="34">
        <f>IFERROR(INDEX('Price Data'!N:N,MATCH(TEXT(A2560,"YYYY-MM-DD"),'Price Data'!M:M,0)),"")</f>
        <v>1.83</v>
      </c>
      <c r="K2560" s="10" cm="1">
        <f t="array" ref="K2560">IFERROR(IF(ISNUMBER(J2560),(J2560-INDEX('Price Data'!N:N,MATCH(TEXT(A2560,"YYYY-MM-DD"),'Price Data'!M:M,0)+1))/INDEX('Price Data'!N:N,MATCH(TEXT(A2560,"YYYY-MM-DD"),'Price Data'!M:M,0)+1),""),"")</f>
        <v>-1.081081081081082E-2</v>
      </c>
      <c r="L2560" s="34">
        <f>IFERROR(INDEX('Price Data'!Q:Q,MATCH(TEXT(A2560,"YYYY-MM-DD"),'Price Data'!P:P,0)),"")</f>
        <v>2.72</v>
      </c>
      <c r="M2560" s="10" cm="1">
        <f t="array" ref="M2560">IFERROR(IF(ISNUMBER(L2560),(L2560-INDEX('Price Data'!Q:Q,MATCH(TEXT(A2560,"YYYY-MM-DD"),'Price Data'!P:P,0)+1))/INDEX('Price Data'!Q:Q,MATCH(TEXT(A2560,"YYYY-MM-DD"),'Price Data'!P:P,0)+1),""),"")</f>
        <v>-1.4492753623188259E-2</v>
      </c>
      <c r="N2560" s="34">
        <f>IFERROR(INDEX('Price Data'!T:T,MATCH(TEXT(A2560,"YYYY-MM-DD"),'Price Data'!S:S,0)),"")</f>
        <v>3.64</v>
      </c>
      <c r="O2560" s="10" cm="1">
        <f t="array" ref="O2560">IFERROR(IF(ISNUMBER(N2560),(N2560-INDEX('Price Data'!T:T,MATCH(TEXT(A2560,"YYYY-MM-DD"),'Price Data'!S:S,0)+1))/INDEX('Price Data'!T:T,MATCH(TEXT(A2560,"YYYY-MM-DD"),'Price Data'!S:S,0)+1),""),"")</f>
        <v>-1.3550135501354966E-2</v>
      </c>
    </row>
    <row r="2561" spans="1:15" x14ac:dyDescent="0.3">
      <c r="A2561" s="8">
        <v>44380</v>
      </c>
      <c r="B2561" s="34" t="str">
        <f>IFERROR(INDEX('Price Data'!B:B,MATCH(TEXT(A2561,"YYYY-MM-DD"),'Price Data'!A:A,0)),"")</f>
        <v/>
      </c>
      <c r="C2561" s="10" t="str" cm="1">
        <f t="array" ref="C2561">IFERROR(IF(ISNUMBER(B2561),(B2561-INDEX('Price Data'!B:B,MATCH(TEXT(A2561,"YYYY-MM-DD"),'Price Data'!A:A,0)+1))/INDEX('Price Data'!B:B,MATCH(TEXT(A2561,"YYYY-MM-DD"),'Price Data'!A:A,0)+1),""),"")</f>
        <v/>
      </c>
      <c r="D2561" s="34" t="str">
        <f>IFERROR(INDEX('Price Data'!E:E,MATCH(TEXT(A2561,"YYYY-MM-DD"),'Price Data'!D:D,0)),"")</f>
        <v/>
      </c>
      <c r="E2561" s="10" t="str" cm="1">
        <f t="array" ref="E2561">IFERROR(IF(ISNUMBER(D2561),(D2561-INDEX('Price Data'!E:E,MATCH(TEXT(A2561,"YYYY-MM-DD"),'Price Data'!D:D,0)+1))/INDEX('Price Data'!E:E,MATCH(TEXT(A2561,"YYYY-MM-DD"),'Price Data'!D:D,0)+1),""),"")</f>
        <v/>
      </c>
      <c r="F2561" s="34" t="str">
        <f>IFERROR(INDEX('Price Data'!H:H,MATCH(TEXT(A2561,"YYYY-MM-DD"),'Price Data'!G:G,0)),"")</f>
        <v/>
      </c>
      <c r="G2561" s="10" t="str" cm="1">
        <f t="array" ref="G2561">IFERROR(IF(ISNUMBER(F2561),(F2561-INDEX('Price Data'!H:H,MATCH(TEXT(A2561,"YYYY-MM-DD"),'Price Data'!G:G,0)+1))/INDEX('Price Data'!H:H,MATCH(TEXT(A2561,"YYYY-MM-DD"),'Price Data'!G:G,0)+1),""),"")</f>
        <v/>
      </c>
      <c r="H2561" s="34" t="str">
        <f>IFERROR(INDEX('Price Data'!K:K,MATCH(TEXT(A2561,"YYYY-MM-DD"),'Price Data'!J:J,0)),"")</f>
        <v/>
      </c>
      <c r="I2561" s="10" t="str" cm="1">
        <f t="array" ref="I2561">IFERROR(IF(ISNUMBER(H2561),(H2561-INDEX('Price Data'!K:K,MATCH(TEXT(A2561,"YYYY-MM-DD"),'Price Data'!J:J,0)+1))/INDEX('Price Data'!K:K,MATCH(TEXT(A2561,"YYYY-MM-DD"),'Price Data'!J:J,0)+1),""),"")</f>
        <v/>
      </c>
      <c r="J2561" s="34" t="str">
        <f>IFERROR(INDEX('Price Data'!N:N,MATCH(TEXT(A2561,"YYYY-MM-DD"),'Price Data'!M:M,0)),"")</f>
        <v/>
      </c>
      <c r="K2561" s="10" t="str" cm="1">
        <f t="array" ref="K2561">IFERROR(IF(ISNUMBER(J2561),(J2561-INDEX('Price Data'!N:N,MATCH(TEXT(A2561,"YYYY-MM-DD"),'Price Data'!M:M,0)+1))/INDEX('Price Data'!N:N,MATCH(TEXT(A2561,"YYYY-MM-DD"),'Price Data'!M:M,0)+1),""),"")</f>
        <v/>
      </c>
      <c r="L2561" s="34" t="str">
        <f>IFERROR(INDEX('Price Data'!Q:Q,MATCH(TEXT(A2561,"YYYY-MM-DD"),'Price Data'!P:P,0)),"")</f>
        <v/>
      </c>
      <c r="M2561" s="10" t="str" cm="1">
        <f t="array" ref="M2561">IFERROR(IF(ISNUMBER(L2561),(L2561-INDEX('Price Data'!Q:Q,MATCH(TEXT(A2561,"YYYY-MM-DD"),'Price Data'!P:P,0)+1))/INDEX('Price Data'!Q:Q,MATCH(TEXT(A2561,"YYYY-MM-DD"),'Price Data'!P:P,0)+1),""),"")</f>
        <v/>
      </c>
      <c r="N2561" s="34" t="str">
        <f>IFERROR(INDEX('Price Data'!T:T,MATCH(TEXT(A2561,"YYYY-MM-DD"),'Price Data'!S:S,0)),"")</f>
        <v/>
      </c>
      <c r="O2561" s="10" t="str" cm="1">
        <f t="array" ref="O2561">IFERROR(IF(ISNUMBER(N2561),(N2561-INDEX('Price Data'!T:T,MATCH(TEXT(A2561,"YYYY-MM-DD"),'Price Data'!S:S,0)+1))/INDEX('Price Data'!T:T,MATCH(TEXT(A2561,"YYYY-MM-DD"),'Price Data'!S:S,0)+1),""),"")</f>
        <v/>
      </c>
    </row>
    <row r="2562" spans="1:15" x14ac:dyDescent="0.3">
      <c r="A2562" s="8">
        <v>44381</v>
      </c>
      <c r="B2562" s="34" t="str">
        <f>IFERROR(INDEX('Price Data'!B:B,MATCH(TEXT(A2562,"YYYY-MM-DD"),'Price Data'!A:A,0)),"")</f>
        <v/>
      </c>
      <c r="C2562" s="10" t="str" cm="1">
        <f t="array" ref="C2562">IFERROR(IF(ISNUMBER(B2562),(B2562-INDEX('Price Data'!B:B,MATCH(TEXT(A2562,"YYYY-MM-DD"),'Price Data'!A:A,0)+1))/INDEX('Price Data'!B:B,MATCH(TEXT(A2562,"YYYY-MM-DD"),'Price Data'!A:A,0)+1),""),"")</f>
        <v/>
      </c>
      <c r="D2562" s="34" t="str">
        <f>IFERROR(INDEX('Price Data'!E:E,MATCH(TEXT(A2562,"YYYY-MM-DD"),'Price Data'!D:D,0)),"")</f>
        <v/>
      </c>
      <c r="E2562" s="10" t="str" cm="1">
        <f t="array" ref="E2562">IFERROR(IF(ISNUMBER(D2562),(D2562-INDEX('Price Data'!E:E,MATCH(TEXT(A2562,"YYYY-MM-DD"),'Price Data'!D:D,0)+1))/INDEX('Price Data'!E:E,MATCH(TEXT(A2562,"YYYY-MM-DD"),'Price Data'!D:D,0)+1),""),"")</f>
        <v/>
      </c>
      <c r="F2562" s="34" t="str">
        <f>IFERROR(INDEX('Price Data'!H:H,MATCH(TEXT(A2562,"YYYY-MM-DD"),'Price Data'!G:G,0)),"")</f>
        <v/>
      </c>
      <c r="G2562" s="10" t="str" cm="1">
        <f t="array" ref="G2562">IFERROR(IF(ISNUMBER(F2562),(F2562-INDEX('Price Data'!H:H,MATCH(TEXT(A2562,"YYYY-MM-DD"),'Price Data'!G:G,0)+1))/INDEX('Price Data'!H:H,MATCH(TEXT(A2562,"YYYY-MM-DD"),'Price Data'!G:G,0)+1),""),"")</f>
        <v/>
      </c>
      <c r="H2562" s="34" t="str">
        <f>IFERROR(INDEX('Price Data'!K:K,MATCH(TEXT(A2562,"YYYY-MM-DD"),'Price Data'!J:J,0)),"")</f>
        <v/>
      </c>
      <c r="I2562" s="10" t="str" cm="1">
        <f t="array" ref="I2562">IFERROR(IF(ISNUMBER(H2562),(H2562-INDEX('Price Data'!K:K,MATCH(TEXT(A2562,"YYYY-MM-DD"),'Price Data'!J:J,0)+1))/INDEX('Price Data'!K:K,MATCH(TEXT(A2562,"YYYY-MM-DD"),'Price Data'!J:J,0)+1),""),"")</f>
        <v/>
      </c>
      <c r="J2562" s="34" t="str">
        <f>IFERROR(INDEX('Price Data'!N:N,MATCH(TEXT(A2562,"YYYY-MM-DD"),'Price Data'!M:M,0)),"")</f>
        <v/>
      </c>
      <c r="K2562" s="10" t="str" cm="1">
        <f t="array" ref="K2562">IFERROR(IF(ISNUMBER(J2562),(J2562-INDEX('Price Data'!N:N,MATCH(TEXT(A2562,"YYYY-MM-DD"),'Price Data'!M:M,0)+1))/INDEX('Price Data'!N:N,MATCH(TEXT(A2562,"YYYY-MM-DD"),'Price Data'!M:M,0)+1),""),"")</f>
        <v/>
      </c>
      <c r="L2562" s="34" t="str">
        <f>IFERROR(INDEX('Price Data'!Q:Q,MATCH(TEXT(A2562,"YYYY-MM-DD"),'Price Data'!P:P,0)),"")</f>
        <v/>
      </c>
      <c r="M2562" s="10" t="str" cm="1">
        <f t="array" ref="M2562">IFERROR(IF(ISNUMBER(L2562),(L2562-INDEX('Price Data'!Q:Q,MATCH(TEXT(A2562,"YYYY-MM-DD"),'Price Data'!P:P,0)+1))/INDEX('Price Data'!Q:Q,MATCH(TEXT(A2562,"YYYY-MM-DD"),'Price Data'!P:P,0)+1),""),"")</f>
        <v/>
      </c>
      <c r="N2562" s="34" t="str">
        <f>IFERROR(INDEX('Price Data'!T:T,MATCH(TEXT(A2562,"YYYY-MM-DD"),'Price Data'!S:S,0)),"")</f>
        <v/>
      </c>
      <c r="O2562" s="10" t="str" cm="1">
        <f t="array" ref="O2562">IFERROR(IF(ISNUMBER(N2562),(N2562-INDEX('Price Data'!T:T,MATCH(TEXT(A2562,"YYYY-MM-DD"),'Price Data'!S:S,0)+1))/INDEX('Price Data'!T:T,MATCH(TEXT(A2562,"YYYY-MM-DD"),'Price Data'!S:S,0)+1),""),"")</f>
        <v/>
      </c>
    </row>
    <row r="2563" spans="1:15" x14ac:dyDescent="0.3">
      <c r="A2563" s="8">
        <v>44382</v>
      </c>
      <c r="B2563" s="34">
        <f>IFERROR(INDEX('Price Data'!B:B,MATCH(TEXT(A2563,"YYYY-MM-DD"),'Price Data'!A:A,0)),"")</f>
        <v>25441</v>
      </c>
      <c r="C2563" s="10" cm="1">
        <f t="array" ref="C2563">IFERROR(IF(ISNUMBER(B2563),(B2563-INDEX('Price Data'!B:B,MATCH(TEXT(A2563,"YYYY-MM-DD"),'Price Data'!A:A,0)+1))/INDEX('Price Data'!B:B,MATCH(TEXT(A2563,"YYYY-MM-DD"),'Price Data'!A:A,0)+1),""),"")</f>
        <v>6.2890594098568148E-3</v>
      </c>
      <c r="D2563" s="34">
        <f>IFERROR(INDEX('Price Data'!E:E,MATCH(TEXT(A2563,"YYYY-MM-DD"),'Price Data'!D:D,0)),"")</f>
        <v>10.18</v>
      </c>
      <c r="E2563" s="10" cm="1">
        <f t="array" ref="E2563">IFERROR(IF(ISNUMBER(D2563),(D2563-INDEX('Price Data'!E:E,MATCH(TEXT(A2563,"YYYY-MM-DD"),'Price Data'!D:D,0)+1))/INDEX('Price Data'!E:E,MATCH(TEXT(A2563,"YYYY-MM-DD"),'Price Data'!D:D,0)+1),""),"")</f>
        <v>1.6983016983016977E-2</v>
      </c>
      <c r="F2563" s="34">
        <f>IFERROR(INDEX('Price Data'!H:H,MATCH(TEXT(A2563,"YYYY-MM-DD"),'Price Data'!G:G,0)),"")</f>
        <v>114.75</v>
      </c>
      <c r="G2563" s="10" cm="1">
        <f t="array" ref="G2563">IFERROR(IF(ISNUMBER(F2563),(F2563-INDEX('Price Data'!H:H,MATCH(TEXT(A2563,"YYYY-MM-DD"),'Price Data'!G:G,0)+1))/INDEX('Price Data'!H:H,MATCH(TEXT(A2563,"YYYY-MM-DD"),'Price Data'!G:G,0)+1),""),"")</f>
        <v>1.3089179984104417E-3</v>
      </c>
      <c r="H2563" s="34">
        <f>IFERROR(INDEX('Price Data'!K:K,MATCH(TEXT(A2563,"YYYY-MM-DD"),'Price Data'!J:J,0)),"")</f>
        <v>2.37</v>
      </c>
      <c r="I2563" s="10" cm="1">
        <f t="array" ref="I2563">IFERROR(IF(ISNUMBER(H2563),(H2563-INDEX('Price Data'!K:K,MATCH(TEXT(A2563,"YYYY-MM-DD"),'Price Data'!J:J,0)+1))/INDEX('Price Data'!K:K,MATCH(TEXT(A2563,"YYYY-MM-DD"),'Price Data'!J:J,0)+1),""),"")</f>
        <v>1.2820512820512928E-2</v>
      </c>
      <c r="J2563" s="34">
        <f>IFERROR(INDEX('Price Data'!N:N,MATCH(TEXT(A2563,"YYYY-MM-DD"),'Price Data'!M:M,0)),"")</f>
        <v>1.85</v>
      </c>
      <c r="K2563" s="10" cm="1">
        <f t="array" ref="K2563">IFERROR(IF(ISNUMBER(J2563),(J2563-INDEX('Price Data'!N:N,MATCH(TEXT(A2563,"YYYY-MM-DD"),'Price Data'!M:M,0)+1))/INDEX('Price Data'!N:N,MATCH(TEXT(A2563,"YYYY-MM-DD"),'Price Data'!M:M,0)+1),""),"")</f>
        <v>1.0928961748633888E-2</v>
      </c>
      <c r="L2563" s="34">
        <f>IFERROR(INDEX('Price Data'!Q:Q,MATCH(TEXT(A2563,"YYYY-MM-DD"),'Price Data'!P:P,0)),"")</f>
        <v>2.76</v>
      </c>
      <c r="M2563" s="10" cm="1">
        <f t="array" ref="M2563">IFERROR(IF(ISNUMBER(L2563),(L2563-INDEX('Price Data'!Q:Q,MATCH(TEXT(A2563,"YYYY-MM-DD"),'Price Data'!P:P,0)+1))/INDEX('Price Data'!Q:Q,MATCH(TEXT(A2563,"YYYY-MM-DD"),'Price Data'!P:P,0)+1),""),"")</f>
        <v>1.4705882352941025E-2</v>
      </c>
      <c r="N2563" s="34">
        <f>IFERROR(INDEX('Price Data'!T:T,MATCH(TEXT(A2563,"YYYY-MM-DD"),'Price Data'!S:S,0)),"")</f>
        <v>3.73</v>
      </c>
      <c r="O2563" s="10" cm="1">
        <f t="array" ref="O2563">IFERROR(IF(ISNUMBER(N2563),(N2563-INDEX('Price Data'!T:T,MATCH(TEXT(A2563,"YYYY-MM-DD"),'Price Data'!S:S,0)+1))/INDEX('Price Data'!T:T,MATCH(TEXT(A2563,"YYYY-MM-DD"),'Price Data'!S:S,0)+1),""),"")</f>
        <v>2.4725274725274686E-2</v>
      </c>
    </row>
    <row r="2564" spans="1:15" x14ac:dyDescent="0.3">
      <c r="A2564" s="8">
        <v>44383</v>
      </c>
      <c r="B2564" s="34">
        <f>IFERROR(INDEX('Price Data'!B:B,MATCH(TEXT(A2564,"YYYY-MM-DD"),'Price Data'!A:A,0)),"")</f>
        <v>25228</v>
      </c>
      <c r="C2564" s="10" cm="1">
        <f t="array" ref="C2564">IFERROR(IF(ISNUMBER(B2564),(B2564-INDEX('Price Data'!B:B,MATCH(TEXT(A2564,"YYYY-MM-DD"),'Price Data'!A:A,0)+1))/INDEX('Price Data'!B:B,MATCH(TEXT(A2564,"YYYY-MM-DD"),'Price Data'!A:A,0)+1),""),"")</f>
        <v>-8.3723124091034159E-3</v>
      </c>
      <c r="D2564" s="34">
        <f>IFERROR(INDEX('Price Data'!E:E,MATCH(TEXT(A2564,"YYYY-MM-DD"),'Price Data'!D:D,0)),"")</f>
        <v>9.9</v>
      </c>
      <c r="E2564" s="10" cm="1">
        <f t="array" ref="E2564">IFERROR(IF(ISNUMBER(D2564),(D2564-INDEX('Price Data'!E:E,MATCH(TEXT(A2564,"YYYY-MM-DD"),'Price Data'!D:D,0)+1))/INDEX('Price Data'!E:E,MATCH(TEXT(A2564,"YYYY-MM-DD"),'Price Data'!D:D,0)+1),""),"")</f>
        <v>-2.7504911591355537E-2</v>
      </c>
      <c r="F2564" s="34">
        <f>IFERROR(INDEX('Price Data'!H:H,MATCH(TEXT(A2564,"YYYY-MM-DD"),'Price Data'!G:G,0)),"")</f>
        <v>113.349998</v>
      </c>
      <c r="G2564" s="10" cm="1">
        <f t="array" ref="G2564">IFERROR(IF(ISNUMBER(F2564),(F2564-INDEX('Price Data'!H:H,MATCH(TEXT(A2564,"YYYY-MM-DD"),'Price Data'!G:G,0)+1))/INDEX('Price Data'!H:H,MATCH(TEXT(A2564,"YYYY-MM-DD"),'Price Data'!G:G,0)+1),""),"")</f>
        <v>-1.22004531590414E-2</v>
      </c>
      <c r="H2564" s="34">
        <f>IFERROR(INDEX('Price Data'!K:K,MATCH(TEXT(A2564,"YYYY-MM-DD"),'Price Data'!J:J,0)),"")</f>
        <v>2.3199999999999998</v>
      </c>
      <c r="I2564" s="10" cm="1">
        <f t="array" ref="I2564">IFERROR(IF(ISNUMBER(H2564),(H2564-INDEX('Price Data'!K:K,MATCH(TEXT(A2564,"YYYY-MM-DD"),'Price Data'!J:J,0)+1))/INDEX('Price Data'!K:K,MATCH(TEXT(A2564,"YYYY-MM-DD"),'Price Data'!J:J,0)+1),""),"")</f>
        <v>-2.109704641350222E-2</v>
      </c>
      <c r="J2564" s="34">
        <f>IFERROR(INDEX('Price Data'!N:N,MATCH(TEXT(A2564,"YYYY-MM-DD"),'Price Data'!M:M,0)),"")</f>
        <v>1.8</v>
      </c>
      <c r="K2564" s="10" cm="1">
        <f t="array" ref="K2564">IFERROR(IF(ISNUMBER(J2564),(J2564-INDEX('Price Data'!N:N,MATCH(TEXT(A2564,"YYYY-MM-DD"),'Price Data'!M:M,0)+1))/INDEX('Price Data'!N:N,MATCH(TEXT(A2564,"YYYY-MM-DD"),'Price Data'!M:M,0)+1),""),"")</f>
        <v>-2.7027027027027049E-2</v>
      </c>
      <c r="L2564" s="34">
        <f>IFERROR(INDEX('Price Data'!Q:Q,MATCH(TEXT(A2564,"YYYY-MM-DD"),'Price Data'!P:P,0)),"")</f>
        <v>2.67</v>
      </c>
      <c r="M2564" s="10" cm="1">
        <f t="array" ref="M2564">IFERROR(IF(ISNUMBER(L2564),(L2564-INDEX('Price Data'!Q:Q,MATCH(TEXT(A2564,"YYYY-MM-DD"),'Price Data'!P:P,0)+1))/INDEX('Price Data'!Q:Q,MATCH(TEXT(A2564,"YYYY-MM-DD"),'Price Data'!P:P,0)+1),""),"")</f>
        <v>-3.2608695652173864E-2</v>
      </c>
      <c r="N2564" s="34">
        <f>IFERROR(INDEX('Price Data'!T:T,MATCH(TEXT(A2564,"YYYY-MM-DD"),'Price Data'!S:S,0)),"")</f>
        <v>3.63</v>
      </c>
      <c r="O2564" s="10" cm="1">
        <f t="array" ref="O2564">IFERROR(IF(ISNUMBER(N2564),(N2564-INDEX('Price Data'!T:T,MATCH(TEXT(A2564,"YYYY-MM-DD"),'Price Data'!S:S,0)+1))/INDEX('Price Data'!T:T,MATCH(TEXT(A2564,"YYYY-MM-DD"),'Price Data'!S:S,0)+1),""),"")</f>
        <v>-2.6809651474530856E-2</v>
      </c>
    </row>
    <row r="2565" spans="1:15" x14ac:dyDescent="0.3">
      <c r="A2565" s="8">
        <v>44384</v>
      </c>
      <c r="B2565" s="34">
        <f>IFERROR(INDEX('Price Data'!B:B,MATCH(TEXT(A2565,"YYYY-MM-DD"),'Price Data'!A:A,0)),"")</f>
        <v>25285</v>
      </c>
      <c r="C2565" s="10" cm="1">
        <f t="array" ref="C2565">IFERROR(IF(ISNUMBER(B2565),(B2565-INDEX('Price Data'!B:B,MATCH(TEXT(A2565,"YYYY-MM-DD"),'Price Data'!A:A,0)+1))/INDEX('Price Data'!B:B,MATCH(TEXT(A2565,"YYYY-MM-DD"),'Price Data'!A:A,0)+1),""),"")</f>
        <v>2.2593943237672427E-3</v>
      </c>
      <c r="D2565" s="34">
        <f>IFERROR(INDEX('Price Data'!E:E,MATCH(TEXT(A2565,"YYYY-MM-DD"),'Price Data'!D:D,0)),"")</f>
        <v>9.75</v>
      </c>
      <c r="E2565" s="10" cm="1">
        <f t="array" ref="E2565">IFERROR(IF(ISNUMBER(D2565),(D2565-INDEX('Price Data'!E:E,MATCH(TEXT(A2565,"YYYY-MM-DD"),'Price Data'!D:D,0)+1))/INDEX('Price Data'!E:E,MATCH(TEXT(A2565,"YYYY-MM-DD"),'Price Data'!D:D,0)+1),""),"")</f>
        <v>-1.5151515151515187E-2</v>
      </c>
      <c r="F2565" s="34">
        <f>IFERROR(INDEX('Price Data'!H:H,MATCH(TEXT(A2565,"YYYY-MM-DD"),'Price Data'!G:G,0)),"")</f>
        <v>112.400002</v>
      </c>
      <c r="G2565" s="10" cm="1">
        <f t="array" ref="G2565">IFERROR(IF(ISNUMBER(F2565),(F2565-INDEX('Price Data'!H:H,MATCH(TEXT(A2565,"YYYY-MM-DD"),'Price Data'!G:G,0)+1))/INDEX('Price Data'!H:H,MATCH(TEXT(A2565,"YYYY-MM-DD"),'Price Data'!G:G,0)+1),""),"")</f>
        <v>-8.3810852824187845E-3</v>
      </c>
      <c r="H2565" s="34">
        <f>IFERROR(INDEX('Price Data'!K:K,MATCH(TEXT(A2565,"YYYY-MM-DD"),'Price Data'!J:J,0)),"")</f>
        <v>2.2999999999999998</v>
      </c>
      <c r="I2565" s="10" cm="1">
        <f t="array" ref="I2565">IFERROR(IF(ISNUMBER(H2565),(H2565-INDEX('Price Data'!K:K,MATCH(TEXT(A2565,"YYYY-MM-DD"),'Price Data'!J:J,0)+1))/INDEX('Price Data'!K:K,MATCH(TEXT(A2565,"YYYY-MM-DD"),'Price Data'!J:J,0)+1),""),"")</f>
        <v>-8.6206896551724223E-3</v>
      </c>
      <c r="J2565" s="34">
        <f>IFERROR(INDEX('Price Data'!N:N,MATCH(TEXT(A2565,"YYYY-MM-DD"),'Price Data'!M:M,0)),"")</f>
        <v>1.78</v>
      </c>
      <c r="K2565" s="10" cm="1">
        <f t="array" ref="K2565">IFERROR(IF(ISNUMBER(J2565),(J2565-INDEX('Price Data'!N:N,MATCH(TEXT(A2565,"YYYY-MM-DD"),'Price Data'!M:M,0)+1))/INDEX('Price Data'!N:N,MATCH(TEXT(A2565,"YYYY-MM-DD"),'Price Data'!M:M,0)+1),""),"")</f>
        <v>-1.111111111111112E-2</v>
      </c>
      <c r="L2565" s="34">
        <f>IFERROR(INDEX('Price Data'!Q:Q,MATCH(TEXT(A2565,"YYYY-MM-DD"),'Price Data'!P:P,0)),"")</f>
        <v>2.65</v>
      </c>
      <c r="M2565" s="10" cm="1">
        <f t="array" ref="M2565">IFERROR(IF(ISNUMBER(L2565),(L2565-INDEX('Price Data'!Q:Q,MATCH(TEXT(A2565,"YYYY-MM-DD"),'Price Data'!P:P,0)+1))/INDEX('Price Data'!Q:Q,MATCH(TEXT(A2565,"YYYY-MM-DD"),'Price Data'!P:P,0)+1),""),"")</f>
        <v>-7.4906367041198572E-3</v>
      </c>
      <c r="N2565" s="34">
        <f>IFERROR(INDEX('Price Data'!T:T,MATCH(TEXT(A2565,"YYYY-MM-DD"),'Price Data'!S:S,0)),"")</f>
        <v>3.59</v>
      </c>
      <c r="O2565" s="10" cm="1">
        <f t="array" ref="O2565">IFERROR(IF(ISNUMBER(N2565),(N2565-INDEX('Price Data'!T:T,MATCH(TEXT(A2565,"YYYY-MM-DD"),'Price Data'!S:S,0)+1))/INDEX('Price Data'!T:T,MATCH(TEXT(A2565,"YYYY-MM-DD"),'Price Data'!S:S,0)+1),""),"")</f>
        <v>-1.1019283746556485E-2</v>
      </c>
    </row>
    <row r="2566" spans="1:15" x14ac:dyDescent="0.3">
      <c r="A2566" s="8">
        <v>44385</v>
      </c>
      <c r="B2566" s="34">
        <f>IFERROR(INDEX('Price Data'!B:B,MATCH(TEXT(A2566,"YYYY-MM-DD"),'Price Data'!A:A,0)),"")</f>
        <v>24641</v>
      </c>
      <c r="C2566" s="10" cm="1">
        <f t="array" ref="C2566">IFERROR(IF(ISNUMBER(B2566),(B2566-INDEX('Price Data'!B:B,MATCH(TEXT(A2566,"YYYY-MM-DD"),'Price Data'!A:A,0)+1))/INDEX('Price Data'!B:B,MATCH(TEXT(A2566,"YYYY-MM-DD"),'Price Data'!A:A,0)+1),""),"")</f>
        <v>-2.5469646035198735E-2</v>
      </c>
      <c r="D2566" s="34">
        <f>IFERROR(INDEX('Price Data'!E:E,MATCH(TEXT(A2566,"YYYY-MM-DD"),'Price Data'!D:D,0)),"")</f>
        <v>9.44</v>
      </c>
      <c r="E2566" s="10" cm="1">
        <f t="array" ref="E2566">IFERROR(IF(ISNUMBER(D2566),(D2566-INDEX('Price Data'!E:E,MATCH(TEXT(A2566,"YYYY-MM-DD"),'Price Data'!D:D,0)+1))/INDEX('Price Data'!E:E,MATCH(TEXT(A2566,"YYYY-MM-DD"),'Price Data'!D:D,0)+1),""),"")</f>
        <v>-3.1794871794871844E-2</v>
      </c>
      <c r="F2566" s="34">
        <f>IFERROR(INDEX('Price Data'!H:H,MATCH(TEXT(A2566,"YYYY-MM-DD"),'Price Data'!G:G,0)),"")</f>
        <v>111.199997</v>
      </c>
      <c r="G2566" s="10" cm="1">
        <f t="array" ref="G2566">IFERROR(IF(ISNUMBER(F2566),(F2566-INDEX('Price Data'!H:H,MATCH(TEXT(A2566,"YYYY-MM-DD"),'Price Data'!G:G,0)+1))/INDEX('Price Data'!H:H,MATCH(TEXT(A2566,"YYYY-MM-DD"),'Price Data'!G:G,0)+1),""),"")</f>
        <v>-1.067620087764771E-2</v>
      </c>
      <c r="H2566" s="34">
        <f>IFERROR(INDEX('Price Data'!K:K,MATCH(TEXT(A2566,"YYYY-MM-DD"),'Price Data'!J:J,0)),"")</f>
        <v>2.2400000000000002</v>
      </c>
      <c r="I2566" s="10" cm="1">
        <f t="array" ref="I2566">IFERROR(IF(ISNUMBER(H2566),(H2566-INDEX('Price Data'!K:K,MATCH(TEXT(A2566,"YYYY-MM-DD"),'Price Data'!J:J,0)+1))/INDEX('Price Data'!K:K,MATCH(TEXT(A2566,"YYYY-MM-DD"),'Price Data'!J:J,0)+1),""),"")</f>
        <v>-2.6086956521738962E-2</v>
      </c>
      <c r="J2566" s="34">
        <f>IFERROR(INDEX('Price Data'!N:N,MATCH(TEXT(A2566,"YYYY-MM-DD"),'Price Data'!M:M,0)),"")</f>
        <v>1.73</v>
      </c>
      <c r="K2566" s="10" cm="1">
        <f t="array" ref="K2566">IFERROR(IF(ISNUMBER(J2566),(J2566-INDEX('Price Data'!N:N,MATCH(TEXT(A2566,"YYYY-MM-DD"),'Price Data'!M:M,0)+1))/INDEX('Price Data'!N:N,MATCH(TEXT(A2566,"YYYY-MM-DD"),'Price Data'!M:M,0)+1),""),"")</f>
        <v>-2.8089887640449462E-2</v>
      </c>
      <c r="L2566" s="34">
        <f>IFERROR(INDEX('Price Data'!Q:Q,MATCH(TEXT(A2566,"YYYY-MM-DD"),'Price Data'!P:P,0)),"")</f>
        <v>2.5499999999999998</v>
      </c>
      <c r="M2566" s="10" cm="1">
        <f t="array" ref="M2566">IFERROR(IF(ISNUMBER(L2566),(L2566-INDEX('Price Data'!Q:Q,MATCH(TEXT(A2566,"YYYY-MM-DD"),'Price Data'!P:P,0)+1))/INDEX('Price Data'!Q:Q,MATCH(TEXT(A2566,"YYYY-MM-DD"),'Price Data'!P:P,0)+1),""),"")</f>
        <v>-3.7735849056603807E-2</v>
      </c>
      <c r="N2566" s="34">
        <f>IFERROR(INDEX('Price Data'!T:T,MATCH(TEXT(A2566,"YYYY-MM-DD"),'Price Data'!S:S,0)),"")</f>
        <v>3.55</v>
      </c>
      <c r="O2566" s="10" cm="1">
        <f t="array" ref="O2566">IFERROR(IF(ISNUMBER(N2566),(N2566-INDEX('Price Data'!T:T,MATCH(TEXT(A2566,"YYYY-MM-DD"),'Price Data'!S:S,0)+1))/INDEX('Price Data'!T:T,MATCH(TEXT(A2566,"YYYY-MM-DD"),'Price Data'!S:S,0)+1),""),"")</f>
        <v>-1.1142061281337058E-2</v>
      </c>
    </row>
    <row r="2567" spans="1:15" x14ac:dyDescent="0.3">
      <c r="A2567" s="8">
        <v>44386</v>
      </c>
      <c r="B2567" s="34">
        <f>IFERROR(INDEX('Price Data'!B:B,MATCH(TEXT(A2567,"YYYY-MM-DD"),'Price Data'!A:A,0)),"")</f>
        <v>25052</v>
      </c>
      <c r="C2567" s="10" cm="1">
        <f t="array" ref="C2567">IFERROR(IF(ISNUMBER(B2567),(B2567-INDEX('Price Data'!B:B,MATCH(TEXT(A2567,"YYYY-MM-DD"),'Price Data'!A:A,0)+1))/INDEX('Price Data'!B:B,MATCH(TEXT(A2567,"YYYY-MM-DD"),'Price Data'!A:A,0)+1),""),"")</f>
        <v>1.667951787670955E-2</v>
      </c>
      <c r="D2567" s="34">
        <f>IFERROR(INDEX('Price Data'!E:E,MATCH(TEXT(A2567,"YYYY-MM-DD"),'Price Data'!D:D,0)),"")</f>
        <v>9.74</v>
      </c>
      <c r="E2567" s="10" cm="1">
        <f t="array" ref="E2567">IFERROR(IF(ISNUMBER(D2567),(D2567-INDEX('Price Data'!E:E,MATCH(TEXT(A2567,"YYYY-MM-DD"),'Price Data'!D:D,0)+1))/INDEX('Price Data'!E:E,MATCH(TEXT(A2567,"YYYY-MM-DD"),'Price Data'!D:D,0)+1),""),"")</f>
        <v>3.1779661016949227E-2</v>
      </c>
      <c r="F2567" s="34">
        <f>IFERROR(INDEX('Price Data'!H:H,MATCH(TEXT(A2567,"YYYY-MM-DD"),'Price Data'!G:G,0)),"")</f>
        <v>111.699997</v>
      </c>
      <c r="G2567" s="10" cm="1">
        <f t="array" ref="G2567">IFERROR(IF(ISNUMBER(F2567),(F2567-INDEX('Price Data'!H:H,MATCH(TEXT(A2567,"YYYY-MM-DD"),'Price Data'!G:G,0)+1))/INDEX('Price Data'!H:H,MATCH(TEXT(A2567,"YYYY-MM-DD"),'Price Data'!G:G,0)+1),""),"")</f>
        <v>4.4964029990036784E-3</v>
      </c>
      <c r="H2567" s="34">
        <f>IFERROR(INDEX('Price Data'!K:K,MATCH(TEXT(A2567,"YYYY-MM-DD"),'Price Data'!J:J,0)),"")</f>
        <v>2.2799999999999998</v>
      </c>
      <c r="I2567" s="10" cm="1">
        <f t="array" ref="I2567">IFERROR(IF(ISNUMBER(H2567),(H2567-INDEX('Price Data'!K:K,MATCH(TEXT(A2567,"YYYY-MM-DD"),'Price Data'!J:J,0)+1))/INDEX('Price Data'!K:K,MATCH(TEXT(A2567,"YYYY-MM-DD"),'Price Data'!J:J,0)+1),""),"")</f>
        <v>1.7857142857142672E-2</v>
      </c>
      <c r="J2567" s="34">
        <f>IFERROR(INDEX('Price Data'!N:N,MATCH(TEXT(A2567,"YYYY-MM-DD"),'Price Data'!M:M,0)),"")</f>
        <v>1.76</v>
      </c>
      <c r="K2567" s="10" cm="1">
        <f t="array" ref="K2567">IFERROR(IF(ISNUMBER(J2567),(J2567-INDEX('Price Data'!N:N,MATCH(TEXT(A2567,"YYYY-MM-DD"),'Price Data'!M:M,0)+1))/INDEX('Price Data'!N:N,MATCH(TEXT(A2567,"YYYY-MM-DD"),'Price Data'!M:M,0)+1),""),"")</f>
        <v>1.7341040462427761E-2</v>
      </c>
      <c r="L2567" s="34">
        <f>IFERROR(INDEX('Price Data'!Q:Q,MATCH(TEXT(A2567,"YYYY-MM-DD"),'Price Data'!P:P,0)),"")</f>
        <v>2.7</v>
      </c>
      <c r="M2567" s="10" cm="1">
        <f t="array" ref="M2567">IFERROR(IF(ISNUMBER(L2567),(L2567-INDEX('Price Data'!Q:Q,MATCH(TEXT(A2567,"YYYY-MM-DD"),'Price Data'!P:P,0)+1))/INDEX('Price Data'!Q:Q,MATCH(TEXT(A2567,"YYYY-MM-DD"),'Price Data'!P:P,0)+1),""),"")</f>
        <v>5.8823529411764851E-2</v>
      </c>
      <c r="N2567" s="34">
        <f>IFERROR(INDEX('Price Data'!T:T,MATCH(TEXT(A2567,"YYYY-MM-DD"),'Price Data'!S:S,0)),"")</f>
        <v>3.71</v>
      </c>
      <c r="O2567" s="10" cm="1">
        <f t="array" ref="O2567">IFERROR(IF(ISNUMBER(N2567),(N2567-INDEX('Price Data'!T:T,MATCH(TEXT(A2567,"YYYY-MM-DD"),'Price Data'!S:S,0)+1))/INDEX('Price Data'!T:T,MATCH(TEXT(A2567,"YYYY-MM-DD"),'Price Data'!S:S,0)+1),""),"")</f>
        <v>4.5070422535211312E-2</v>
      </c>
    </row>
    <row r="2568" spans="1:15" x14ac:dyDescent="0.3">
      <c r="A2568" s="8">
        <v>44387</v>
      </c>
      <c r="B2568" s="34" t="str">
        <f>IFERROR(INDEX('Price Data'!B:B,MATCH(TEXT(A2568,"YYYY-MM-DD"),'Price Data'!A:A,0)),"")</f>
        <v/>
      </c>
      <c r="C2568" s="10" t="str" cm="1">
        <f t="array" ref="C2568">IFERROR(IF(ISNUMBER(B2568),(B2568-INDEX('Price Data'!B:B,MATCH(TEXT(A2568,"YYYY-MM-DD"),'Price Data'!A:A,0)+1))/INDEX('Price Data'!B:B,MATCH(TEXT(A2568,"YYYY-MM-DD"),'Price Data'!A:A,0)+1),""),"")</f>
        <v/>
      </c>
      <c r="D2568" s="34" t="str">
        <f>IFERROR(INDEX('Price Data'!E:E,MATCH(TEXT(A2568,"YYYY-MM-DD"),'Price Data'!D:D,0)),"")</f>
        <v/>
      </c>
      <c r="E2568" s="10" t="str" cm="1">
        <f t="array" ref="E2568">IFERROR(IF(ISNUMBER(D2568),(D2568-INDEX('Price Data'!E:E,MATCH(TEXT(A2568,"YYYY-MM-DD"),'Price Data'!D:D,0)+1))/INDEX('Price Data'!E:E,MATCH(TEXT(A2568,"YYYY-MM-DD"),'Price Data'!D:D,0)+1),""),"")</f>
        <v/>
      </c>
      <c r="F2568" s="34" t="str">
        <f>IFERROR(INDEX('Price Data'!H:H,MATCH(TEXT(A2568,"YYYY-MM-DD"),'Price Data'!G:G,0)),"")</f>
        <v/>
      </c>
      <c r="G2568" s="10" t="str" cm="1">
        <f t="array" ref="G2568">IFERROR(IF(ISNUMBER(F2568),(F2568-INDEX('Price Data'!H:H,MATCH(TEXT(A2568,"YYYY-MM-DD"),'Price Data'!G:G,0)+1))/INDEX('Price Data'!H:H,MATCH(TEXT(A2568,"YYYY-MM-DD"),'Price Data'!G:G,0)+1),""),"")</f>
        <v/>
      </c>
      <c r="H2568" s="34" t="str">
        <f>IFERROR(INDEX('Price Data'!K:K,MATCH(TEXT(A2568,"YYYY-MM-DD"),'Price Data'!J:J,0)),"")</f>
        <v/>
      </c>
      <c r="I2568" s="10" t="str" cm="1">
        <f t="array" ref="I2568">IFERROR(IF(ISNUMBER(H2568),(H2568-INDEX('Price Data'!K:K,MATCH(TEXT(A2568,"YYYY-MM-DD"),'Price Data'!J:J,0)+1))/INDEX('Price Data'!K:K,MATCH(TEXT(A2568,"YYYY-MM-DD"),'Price Data'!J:J,0)+1),""),"")</f>
        <v/>
      </c>
      <c r="J2568" s="34" t="str">
        <f>IFERROR(INDEX('Price Data'!N:N,MATCH(TEXT(A2568,"YYYY-MM-DD"),'Price Data'!M:M,0)),"")</f>
        <v/>
      </c>
      <c r="K2568" s="10" t="str" cm="1">
        <f t="array" ref="K2568">IFERROR(IF(ISNUMBER(J2568),(J2568-INDEX('Price Data'!N:N,MATCH(TEXT(A2568,"YYYY-MM-DD"),'Price Data'!M:M,0)+1))/INDEX('Price Data'!N:N,MATCH(TEXT(A2568,"YYYY-MM-DD"),'Price Data'!M:M,0)+1),""),"")</f>
        <v/>
      </c>
      <c r="L2568" s="34" t="str">
        <f>IFERROR(INDEX('Price Data'!Q:Q,MATCH(TEXT(A2568,"YYYY-MM-DD"),'Price Data'!P:P,0)),"")</f>
        <v/>
      </c>
      <c r="M2568" s="10" t="str" cm="1">
        <f t="array" ref="M2568">IFERROR(IF(ISNUMBER(L2568),(L2568-INDEX('Price Data'!Q:Q,MATCH(TEXT(A2568,"YYYY-MM-DD"),'Price Data'!P:P,0)+1))/INDEX('Price Data'!Q:Q,MATCH(TEXT(A2568,"YYYY-MM-DD"),'Price Data'!P:P,0)+1),""),"")</f>
        <v/>
      </c>
      <c r="N2568" s="34" t="str">
        <f>IFERROR(INDEX('Price Data'!T:T,MATCH(TEXT(A2568,"YYYY-MM-DD"),'Price Data'!S:S,0)),"")</f>
        <v/>
      </c>
      <c r="O2568" s="10" t="str" cm="1">
        <f t="array" ref="O2568">IFERROR(IF(ISNUMBER(N2568),(N2568-INDEX('Price Data'!T:T,MATCH(TEXT(A2568,"YYYY-MM-DD"),'Price Data'!S:S,0)+1))/INDEX('Price Data'!T:T,MATCH(TEXT(A2568,"YYYY-MM-DD"),'Price Data'!S:S,0)+1),""),"")</f>
        <v/>
      </c>
    </row>
    <row r="2569" spans="1:15" x14ac:dyDescent="0.3">
      <c r="A2569" s="8">
        <v>44388</v>
      </c>
      <c r="B2569" s="34" t="str">
        <f>IFERROR(INDEX('Price Data'!B:B,MATCH(TEXT(A2569,"YYYY-MM-DD"),'Price Data'!A:A,0)),"")</f>
        <v/>
      </c>
      <c r="C2569" s="10" t="str" cm="1">
        <f t="array" ref="C2569">IFERROR(IF(ISNUMBER(B2569),(B2569-INDEX('Price Data'!B:B,MATCH(TEXT(A2569,"YYYY-MM-DD"),'Price Data'!A:A,0)+1))/INDEX('Price Data'!B:B,MATCH(TEXT(A2569,"YYYY-MM-DD"),'Price Data'!A:A,0)+1),""),"")</f>
        <v/>
      </c>
      <c r="D2569" s="34" t="str">
        <f>IFERROR(INDEX('Price Data'!E:E,MATCH(TEXT(A2569,"YYYY-MM-DD"),'Price Data'!D:D,0)),"")</f>
        <v/>
      </c>
      <c r="E2569" s="10" t="str" cm="1">
        <f t="array" ref="E2569">IFERROR(IF(ISNUMBER(D2569),(D2569-INDEX('Price Data'!E:E,MATCH(TEXT(A2569,"YYYY-MM-DD"),'Price Data'!D:D,0)+1))/INDEX('Price Data'!E:E,MATCH(TEXT(A2569,"YYYY-MM-DD"),'Price Data'!D:D,0)+1),""),"")</f>
        <v/>
      </c>
      <c r="F2569" s="34" t="str">
        <f>IFERROR(INDEX('Price Data'!H:H,MATCH(TEXT(A2569,"YYYY-MM-DD"),'Price Data'!G:G,0)),"")</f>
        <v/>
      </c>
      <c r="G2569" s="10" t="str" cm="1">
        <f t="array" ref="G2569">IFERROR(IF(ISNUMBER(F2569),(F2569-INDEX('Price Data'!H:H,MATCH(TEXT(A2569,"YYYY-MM-DD"),'Price Data'!G:G,0)+1))/INDEX('Price Data'!H:H,MATCH(TEXT(A2569,"YYYY-MM-DD"),'Price Data'!G:G,0)+1),""),"")</f>
        <v/>
      </c>
      <c r="H2569" s="34" t="str">
        <f>IFERROR(INDEX('Price Data'!K:K,MATCH(TEXT(A2569,"YYYY-MM-DD"),'Price Data'!J:J,0)),"")</f>
        <v/>
      </c>
      <c r="I2569" s="10" t="str" cm="1">
        <f t="array" ref="I2569">IFERROR(IF(ISNUMBER(H2569),(H2569-INDEX('Price Data'!K:K,MATCH(TEXT(A2569,"YYYY-MM-DD"),'Price Data'!J:J,0)+1))/INDEX('Price Data'!K:K,MATCH(TEXT(A2569,"YYYY-MM-DD"),'Price Data'!J:J,0)+1),""),"")</f>
        <v/>
      </c>
      <c r="J2569" s="34" t="str">
        <f>IFERROR(INDEX('Price Data'!N:N,MATCH(TEXT(A2569,"YYYY-MM-DD"),'Price Data'!M:M,0)),"")</f>
        <v/>
      </c>
      <c r="K2569" s="10" t="str" cm="1">
        <f t="array" ref="K2569">IFERROR(IF(ISNUMBER(J2569),(J2569-INDEX('Price Data'!N:N,MATCH(TEXT(A2569,"YYYY-MM-DD"),'Price Data'!M:M,0)+1))/INDEX('Price Data'!N:N,MATCH(TEXT(A2569,"YYYY-MM-DD"),'Price Data'!M:M,0)+1),""),"")</f>
        <v/>
      </c>
      <c r="L2569" s="34" t="str">
        <f>IFERROR(INDEX('Price Data'!Q:Q,MATCH(TEXT(A2569,"YYYY-MM-DD"),'Price Data'!P:P,0)),"")</f>
        <v/>
      </c>
      <c r="M2569" s="10" t="str" cm="1">
        <f t="array" ref="M2569">IFERROR(IF(ISNUMBER(L2569),(L2569-INDEX('Price Data'!Q:Q,MATCH(TEXT(A2569,"YYYY-MM-DD"),'Price Data'!P:P,0)+1))/INDEX('Price Data'!Q:Q,MATCH(TEXT(A2569,"YYYY-MM-DD"),'Price Data'!P:P,0)+1),""),"")</f>
        <v/>
      </c>
      <c r="N2569" s="34" t="str">
        <f>IFERROR(INDEX('Price Data'!T:T,MATCH(TEXT(A2569,"YYYY-MM-DD"),'Price Data'!S:S,0)),"")</f>
        <v/>
      </c>
      <c r="O2569" s="10" t="str" cm="1">
        <f t="array" ref="O2569">IFERROR(IF(ISNUMBER(N2569),(N2569-INDEX('Price Data'!T:T,MATCH(TEXT(A2569,"YYYY-MM-DD"),'Price Data'!S:S,0)+1))/INDEX('Price Data'!T:T,MATCH(TEXT(A2569,"YYYY-MM-DD"),'Price Data'!S:S,0)+1),""),"")</f>
        <v/>
      </c>
    </row>
    <row r="2570" spans="1:15" x14ac:dyDescent="0.3">
      <c r="A2570" s="8">
        <v>44389</v>
      </c>
      <c r="B2570" s="34">
        <f>IFERROR(INDEX('Price Data'!B:B,MATCH(TEXT(A2570,"YYYY-MM-DD"),'Price Data'!A:A,0)),"")</f>
        <v>25283</v>
      </c>
      <c r="C2570" s="10" cm="1">
        <f t="array" ref="C2570">IFERROR(IF(ISNUMBER(B2570),(B2570-INDEX('Price Data'!B:B,MATCH(TEXT(A2570,"YYYY-MM-DD"),'Price Data'!A:A,0)+1))/INDEX('Price Data'!B:B,MATCH(TEXT(A2570,"YYYY-MM-DD"),'Price Data'!A:A,0)+1),""),"")</f>
        <v>9.2208206929586464E-3</v>
      </c>
      <c r="D2570" s="34">
        <f>IFERROR(INDEX('Price Data'!E:E,MATCH(TEXT(A2570,"YYYY-MM-DD"),'Price Data'!D:D,0)),"")</f>
        <v>9.7200000000000006</v>
      </c>
      <c r="E2570" s="10" cm="1">
        <f t="array" ref="E2570">IFERROR(IF(ISNUMBER(D2570),(D2570-INDEX('Price Data'!E:E,MATCH(TEXT(A2570,"YYYY-MM-DD"),'Price Data'!D:D,0)+1))/INDEX('Price Data'!E:E,MATCH(TEXT(A2570,"YYYY-MM-DD"),'Price Data'!D:D,0)+1),""),"")</f>
        <v>-2.0533880903490323E-3</v>
      </c>
      <c r="F2570" s="34">
        <f>IFERROR(INDEX('Price Data'!H:H,MATCH(TEXT(A2570,"YYYY-MM-DD"),'Price Data'!G:G,0)),"")</f>
        <v>112.650002</v>
      </c>
      <c r="G2570" s="10" cm="1">
        <f t="array" ref="G2570">IFERROR(IF(ISNUMBER(F2570),(F2570-INDEX('Price Data'!H:H,MATCH(TEXT(A2570,"YYYY-MM-DD"),'Price Data'!G:G,0)+1))/INDEX('Price Data'!H:H,MATCH(TEXT(A2570,"YYYY-MM-DD"),'Price Data'!G:G,0)+1),""),"")</f>
        <v>8.5049688944933855E-3</v>
      </c>
      <c r="H2570" s="34">
        <f>IFERROR(INDEX('Price Data'!K:K,MATCH(TEXT(A2570,"YYYY-MM-DD"),'Price Data'!J:J,0)),"")</f>
        <v>2.31</v>
      </c>
      <c r="I2570" s="10" cm="1">
        <f t="array" ref="I2570">IFERROR(IF(ISNUMBER(H2570),(H2570-INDEX('Price Data'!K:K,MATCH(TEXT(A2570,"YYYY-MM-DD"),'Price Data'!J:J,0)+1))/INDEX('Price Data'!K:K,MATCH(TEXT(A2570,"YYYY-MM-DD"),'Price Data'!J:J,0)+1),""),"")</f>
        <v>1.3157894736842216E-2</v>
      </c>
      <c r="J2570" s="34">
        <f>IFERROR(INDEX('Price Data'!N:N,MATCH(TEXT(A2570,"YYYY-MM-DD"),'Price Data'!M:M,0)),"")</f>
        <v>1.77</v>
      </c>
      <c r="K2570" s="10" cm="1">
        <f t="array" ref="K2570">IFERROR(IF(ISNUMBER(J2570),(J2570-INDEX('Price Data'!N:N,MATCH(TEXT(A2570,"YYYY-MM-DD"),'Price Data'!M:M,0)+1))/INDEX('Price Data'!N:N,MATCH(TEXT(A2570,"YYYY-MM-DD"),'Price Data'!M:M,0)+1),""),"")</f>
        <v>5.6818181818181872E-3</v>
      </c>
      <c r="L2570" s="34">
        <f>IFERROR(INDEX('Price Data'!Q:Q,MATCH(TEXT(A2570,"YYYY-MM-DD"),'Price Data'!P:P,0)),"")</f>
        <v>2.7</v>
      </c>
      <c r="M2570" s="10" cm="1">
        <f t="array" ref="M2570">IFERROR(IF(ISNUMBER(L2570),(L2570-INDEX('Price Data'!Q:Q,MATCH(TEXT(A2570,"YYYY-MM-DD"),'Price Data'!P:P,0)+1))/INDEX('Price Data'!Q:Q,MATCH(TEXT(A2570,"YYYY-MM-DD"),'Price Data'!P:P,0)+1),""),"")</f>
        <v>0</v>
      </c>
      <c r="N2570" s="34">
        <f>IFERROR(INDEX('Price Data'!T:T,MATCH(TEXT(A2570,"YYYY-MM-DD"),'Price Data'!S:S,0)),"")</f>
        <v>3.65</v>
      </c>
      <c r="O2570" s="10" cm="1">
        <f t="array" ref="O2570">IFERROR(IF(ISNUMBER(N2570),(N2570-INDEX('Price Data'!T:T,MATCH(TEXT(A2570,"YYYY-MM-DD"),'Price Data'!S:S,0)+1))/INDEX('Price Data'!T:T,MATCH(TEXT(A2570,"YYYY-MM-DD"),'Price Data'!S:S,0)+1),""),"")</f>
        <v>-1.6172506738544489E-2</v>
      </c>
    </row>
    <row r="2571" spans="1:15" x14ac:dyDescent="0.3">
      <c r="A2571" s="8">
        <v>44390</v>
      </c>
      <c r="B2571" s="34">
        <f>IFERROR(INDEX('Price Data'!B:B,MATCH(TEXT(A2571,"YYYY-MM-DD"),'Price Data'!A:A,0)),"")</f>
        <v>25157</v>
      </c>
      <c r="C2571" s="10" cm="1">
        <f t="array" ref="C2571">IFERROR(IF(ISNUMBER(B2571),(B2571-INDEX('Price Data'!B:B,MATCH(TEXT(A2571,"YYYY-MM-DD"),'Price Data'!A:A,0)+1))/INDEX('Price Data'!B:B,MATCH(TEXT(A2571,"YYYY-MM-DD"),'Price Data'!A:A,0)+1),""),"")</f>
        <v>-4.9835858086461262E-3</v>
      </c>
      <c r="D2571" s="34">
        <f>IFERROR(INDEX('Price Data'!E:E,MATCH(TEXT(A2571,"YYYY-MM-DD"),'Price Data'!D:D,0)),"")</f>
        <v>9.5500000000000007</v>
      </c>
      <c r="E2571" s="10" cm="1">
        <f t="array" ref="E2571">IFERROR(IF(ISNUMBER(D2571),(D2571-INDEX('Price Data'!E:E,MATCH(TEXT(A2571,"YYYY-MM-DD"),'Price Data'!D:D,0)+1))/INDEX('Price Data'!E:E,MATCH(TEXT(A2571,"YYYY-MM-DD"),'Price Data'!D:D,0)+1),""),"")</f>
        <v>-1.7489711934156372E-2</v>
      </c>
      <c r="F2571" s="34">
        <f>IFERROR(INDEX('Price Data'!H:H,MATCH(TEXT(A2571,"YYYY-MM-DD"),'Price Data'!G:G,0)),"")</f>
        <v>111.599998</v>
      </c>
      <c r="G2571" s="10" cm="1">
        <f t="array" ref="G2571">IFERROR(IF(ISNUMBER(F2571),(F2571-INDEX('Price Data'!H:H,MATCH(TEXT(A2571,"YYYY-MM-DD"),'Price Data'!G:G,0)+1))/INDEX('Price Data'!H:H,MATCH(TEXT(A2571,"YYYY-MM-DD"),'Price Data'!G:G,0)+1),""),"")</f>
        <v>-9.3209408021138005E-3</v>
      </c>
      <c r="H2571" s="34">
        <f>IFERROR(INDEX('Price Data'!K:K,MATCH(TEXT(A2571,"YYYY-MM-DD"),'Price Data'!J:J,0)),"")</f>
        <v>2.27</v>
      </c>
      <c r="I2571" s="10" cm="1">
        <f t="array" ref="I2571">IFERROR(IF(ISNUMBER(H2571),(H2571-INDEX('Price Data'!K:K,MATCH(TEXT(A2571,"YYYY-MM-DD"),'Price Data'!J:J,0)+1))/INDEX('Price Data'!K:K,MATCH(TEXT(A2571,"YYYY-MM-DD"),'Price Data'!J:J,0)+1),""),"")</f>
        <v>-1.731601731601733E-2</v>
      </c>
      <c r="J2571" s="34">
        <f>IFERROR(INDEX('Price Data'!N:N,MATCH(TEXT(A2571,"YYYY-MM-DD"),'Price Data'!M:M,0)),"")</f>
        <v>1.71</v>
      </c>
      <c r="K2571" s="10" cm="1">
        <f t="array" ref="K2571">IFERROR(IF(ISNUMBER(J2571),(J2571-INDEX('Price Data'!N:N,MATCH(TEXT(A2571,"YYYY-MM-DD"),'Price Data'!M:M,0)+1))/INDEX('Price Data'!N:N,MATCH(TEXT(A2571,"YYYY-MM-DD"),'Price Data'!M:M,0)+1),""),"")</f>
        <v>-3.389830508474579E-2</v>
      </c>
      <c r="L2571" s="34">
        <f>IFERROR(INDEX('Price Data'!Q:Q,MATCH(TEXT(A2571,"YYYY-MM-DD"),'Price Data'!P:P,0)),"")</f>
        <v>2.67</v>
      </c>
      <c r="M2571" s="10" cm="1">
        <f t="array" ref="M2571">IFERROR(IF(ISNUMBER(L2571),(L2571-INDEX('Price Data'!Q:Q,MATCH(TEXT(A2571,"YYYY-MM-DD"),'Price Data'!P:P,0)+1))/INDEX('Price Data'!Q:Q,MATCH(TEXT(A2571,"YYYY-MM-DD"),'Price Data'!P:P,0)+1),""),"")</f>
        <v>-1.1111111111111202E-2</v>
      </c>
      <c r="N2571" s="34">
        <f>IFERROR(INDEX('Price Data'!T:T,MATCH(TEXT(A2571,"YYYY-MM-DD"),'Price Data'!S:S,0)),"")</f>
        <v>3.62</v>
      </c>
      <c r="O2571" s="10" cm="1">
        <f t="array" ref="O2571">IFERROR(IF(ISNUMBER(N2571),(N2571-INDEX('Price Data'!T:T,MATCH(TEXT(A2571,"YYYY-MM-DD"),'Price Data'!S:S,0)+1))/INDEX('Price Data'!T:T,MATCH(TEXT(A2571,"YYYY-MM-DD"),'Price Data'!S:S,0)+1),""),"")</f>
        <v>-8.219178082191728E-3</v>
      </c>
    </row>
    <row r="2572" spans="1:15" x14ac:dyDescent="0.3">
      <c r="A2572" s="8">
        <v>44391</v>
      </c>
      <c r="B2572" s="34">
        <f>IFERROR(INDEX('Price Data'!B:B,MATCH(TEXT(A2572,"YYYY-MM-DD"),'Price Data'!A:A,0)),"")</f>
        <v>25194</v>
      </c>
      <c r="C2572" s="10" cm="1">
        <f t="array" ref="C2572">IFERROR(IF(ISNUMBER(B2572),(B2572-INDEX('Price Data'!B:B,MATCH(TEXT(A2572,"YYYY-MM-DD"),'Price Data'!A:A,0)+1))/INDEX('Price Data'!B:B,MATCH(TEXT(A2572,"YYYY-MM-DD"),'Price Data'!A:A,0)+1),""),"")</f>
        <v>1.4707636045633422E-3</v>
      </c>
      <c r="D2572" s="34">
        <f>IFERROR(INDEX('Price Data'!E:E,MATCH(TEXT(A2572,"YYYY-MM-DD"),'Price Data'!D:D,0)),"")</f>
        <v>9.6300000000000008</v>
      </c>
      <c r="E2572" s="10" cm="1">
        <f t="array" ref="E2572">IFERROR(IF(ISNUMBER(D2572),(D2572-INDEX('Price Data'!E:E,MATCH(TEXT(A2572,"YYYY-MM-DD"),'Price Data'!D:D,0)+1))/INDEX('Price Data'!E:E,MATCH(TEXT(A2572,"YYYY-MM-DD"),'Price Data'!D:D,0)+1),""),"")</f>
        <v>8.3769633507853464E-3</v>
      </c>
      <c r="F2572" s="34">
        <f>IFERROR(INDEX('Price Data'!H:H,MATCH(TEXT(A2572,"YYYY-MM-DD"),'Price Data'!G:G,0)),"")</f>
        <v>110.699997</v>
      </c>
      <c r="G2572" s="10" cm="1">
        <f t="array" ref="G2572">IFERROR(IF(ISNUMBER(F2572),(F2572-INDEX('Price Data'!H:H,MATCH(TEXT(A2572,"YYYY-MM-DD"),'Price Data'!G:G,0)+1))/INDEX('Price Data'!H:H,MATCH(TEXT(A2572,"YYYY-MM-DD"),'Price Data'!G:G,0)+1),""),"")</f>
        <v>-8.0645252341313041E-3</v>
      </c>
      <c r="H2572" s="34">
        <f>IFERROR(INDEX('Price Data'!K:K,MATCH(TEXT(A2572,"YYYY-MM-DD"),'Price Data'!J:J,0)),"")</f>
        <v>2.2799999999999998</v>
      </c>
      <c r="I2572" s="10" cm="1">
        <f t="array" ref="I2572">IFERROR(IF(ISNUMBER(H2572),(H2572-INDEX('Price Data'!K:K,MATCH(TEXT(A2572,"YYYY-MM-DD"),'Price Data'!J:J,0)+1))/INDEX('Price Data'!K:K,MATCH(TEXT(A2572,"YYYY-MM-DD"),'Price Data'!J:J,0)+1),""),"")</f>
        <v>4.4052863436122407E-3</v>
      </c>
      <c r="J2572" s="34">
        <f>IFERROR(INDEX('Price Data'!N:N,MATCH(TEXT(A2572,"YYYY-MM-DD"),'Price Data'!M:M,0)),"")</f>
        <v>1.7</v>
      </c>
      <c r="K2572" s="10" cm="1">
        <f t="array" ref="K2572">IFERROR(IF(ISNUMBER(J2572),(J2572-INDEX('Price Data'!N:N,MATCH(TEXT(A2572,"YYYY-MM-DD"),'Price Data'!M:M,0)+1))/INDEX('Price Data'!N:N,MATCH(TEXT(A2572,"YYYY-MM-DD"),'Price Data'!M:M,0)+1),""),"")</f>
        <v>-5.8479532163742748E-3</v>
      </c>
      <c r="L2572" s="34">
        <f>IFERROR(INDEX('Price Data'!Q:Q,MATCH(TEXT(A2572,"YYYY-MM-DD"),'Price Data'!P:P,0)),"")</f>
        <v>2.63</v>
      </c>
      <c r="M2572" s="10" cm="1">
        <f t="array" ref="M2572">IFERROR(IF(ISNUMBER(L2572),(L2572-INDEX('Price Data'!Q:Q,MATCH(TEXT(A2572,"YYYY-MM-DD"),'Price Data'!P:P,0)+1))/INDEX('Price Data'!Q:Q,MATCH(TEXT(A2572,"YYYY-MM-DD"),'Price Data'!P:P,0)+1),""),"")</f>
        <v>-1.4981273408239714E-2</v>
      </c>
      <c r="N2572" s="34">
        <f>IFERROR(INDEX('Price Data'!T:T,MATCH(TEXT(A2572,"YYYY-MM-DD"),'Price Data'!S:S,0)),"")</f>
        <v>3.64</v>
      </c>
      <c r="O2572" s="10" cm="1">
        <f t="array" ref="O2572">IFERROR(IF(ISNUMBER(N2572),(N2572-INDEX('Price Data'!T:T,MATCH(TEXT(A2572,"YYYY-MM-DD"),'Price Data'!S:S,0)+1))/INDEX('Price Data'!T:T,MATCH(TEXT(A2572,"YYYY-MM-DD"),'Price Data'!S:S,0)+1),""),"")</f>
        <v>5.5248618784530436E-3</v>
      </c>
    </row>
    <row r="2573" spans="1:15" x14ac:dyDescent="0.3">
      <c r="A2573" s="8">
        <v>44392</v>
      </c>
      <c r="B2573" s="34">
        <f>IFERROR(INDEX('Price Data'!B:B,MATCH(TEXT(A2573,"YYYY-MM-DD"),'Price Data'!A:A,0)),"")</f>
        <v>24876</v>
      </c>
      <c r="C2573" s="10" cm="1">
        <f t="array" ref="C2573">IFERROR(IF(ISNUMBER(B2573),(B2573-INDEX('Price Data'!B:B,MATCH(TEXT(A2573,"YYYY-MM-DD"),'Price Data'!A:A,0)+1))/INDEX('Price Data'!B:B,MATCH(TEXT(A2573,"YYYY-MM-DD"),'Price Data'!A:A,0)+1),""),"")</f>
        <v>-1.2622052869730888E-2</v>
      </c>
      <c r="D2573" s="34">
        <f>IFERROR(INDEX('Price Data'!E:E,MATCH(TEXT(A2573,"YYYY-MM-DD"),'Price Data'!D:D,0)),"")</f>
        <v>9.5299999999999994</v>
      </c>
      <c r="E2573" s="10" cm="1">
        <f t="array" ref="E2573">IFERROR(IF(ISNUMBER(D2573),(D2573-INDEX('Price Data'!E:E,MATCH(TEXT(A2573,"YYYY-MM-DD"),'Price Data'!D:D,0)+1))/INDEX('Price Data'!E:E,MATCH(TEXT(A2573,"YYYY-MM-DD"),'Price Data'!D:D,0)+1),""),"")</f>
        <v>-1.0384215991692773E-2</v>
      </c>
      <c r="F2573" s="34">
        <f>IFERROR(INDEX('Price Data'!H:H,MATCH(TEXT(A2573,"YYYY-MM-DD"),'Price Data'!G:G,0)),"")</f>
        <v>111.400002</v>
      </c>
      <c r="G2573" s="10" cm="1">
        <f t="array" ref="G2573">IFERROR(IF(ISNUMBER(F2573),(F2573-INDEX('Price Data'!H:H,MATCH(TEXT(A2573,"YYYY-MM-DD"),'Price Data'!G:G,0)+1))/INDEX('Price Data'!H:H,MATCH(TEXT(A2573,"YYYY-MM-DD"),'Price Data'!G:G,0)+1),""),"")</f>
        <v>6.3234419057843737E-3</v>
      </c>
      <c r="H2573" s="34">
        <f>IFERROR(INDEX('Price Data'!K:K,MATCH(TEXT(A2573,"YYYY-MM-DD"),'Price Data'!J:J,0)),"")</f>
        <v>2.2599999999999998</v>
      </c>
      <c r="I2573" s="10" cm="1">
        <f t="array" ref="I2573">IFERROR(IF(ISNUMBER(H2573),(H2573-INDEX('Price Data'!K:K,MATCH(TEXT(A2573,"YYYY-MM-DD"),'Price Data'!J:J,0)+1))/INDEX('Price Data'!K:K,MATCH(TEXT(A2573,"YYYY-MM-DD"),'Price Data'!J:J,0)+1),""),"")</f>
        <v>-8.7719298245614117E-3</v>
      </c>
      <c r="J2573" s="34">
        <f>IFERROR(INDEX('Price Data'!N:N,MATCH(TEXT(A2573,"YYYY-MM-DD"),'Price Data'!M:M,0)),"")</f>
        <v>1.69</v>
      </c>
      <c r="K2573" s="10" cm="1">
        <f t="array" ref="K2573">IFERROR(IF(ISNUMBER(J2573),(J2573-INDEX('Price Data'!N:N,MATCH(TEXT(A2573,"YYYY-MM-DD"),'Price Data'!M:M,0)+1))/INDEX('Price Data'!N:N,MATCH(TEXT(A2573,"YYYY-MM-DD"),'Price Data'!M:M,0)+1),""),"")</f>
        <v>-5.8823529411764757E-3</v>
      </c>
      <c r="L2573" s="34">
        <f>IFERROR(INDEX('Price Data'!Q:Q,MATCH(TEXT(A2573,"YYYY-MM-DD"),'Price Data'!P:P,0)),"")</f>
        <v>2.63</v>
      </c>
      <c r="M2573" s="10" cm="1">
        <f t="array" ref="M2573">IFERROR(IF(ISNUMBER(L2573),(L2573-INDEX('Price Data'!Q:Q,MATCH(TEXT(A2573,"YYYY-MM-DD"),'Price Data'!P:P,0)+1))/INDEX('Price Data'!Q:Q,MATCH(TEXT(A2573,"YYYY-MM-DD"),'Price Data'!P:P,0)+1),""),"")</f>
        <v>0</v>
      </c>
      <c r="N2573" s="34">
        <f>IFERROR(INDEX('Price Data'!T:T,MATCH(TEXT(A2573,"YYYY-MM-DD"),'Price Data'!S:S,0)),"")</f>
        <v>3.55</v>
      </c>
      <c r="O2573" s="10" cm="1">
        <f t="array" ref="O2573">IFERROR(IF(ISNUMBER(N2573),(N2573-INDEX('Price Data'!T:T,MATCH(TEXT(A2573,"YYYY-MM-DD"),'Price Data'!S:S,0)+1))/INDEX('Price Data'!T:T,MATCH(TEXT(A2573,"YYYY-MM-DD"),'Price Data'!S:S,0)+1),""),"")</f>
        <v>-2.4725274725274807E-2</v>
      </c>
    </row>
    <row r="2574" spans="1:15" x14ac:dyDescent="0.3">
      <c r="A2574" s="8">
        <v>44393</v>
      </c>
      <c r="B2574" s="34">
        <f>IFERROR(INDEX('Price Data'!B:B,MATCH(TEXT(A2574,"YYYY-MM-DD"),'Price Data'!A:A,0)),"")</f>
        <v>24793</v>
      </c>
      <c r="C2574" s="10" cm="1">
        <f t="array" ref="C2574">IFERROR(IF(ISNUMBER(B2574),(B2574-INDEX('Price Data'!B:B,MATCH(TEXT(A2574,"YYYY-MM-DD"),'Price Data'!A:A,0)+1))/INDEX('Price Data'!B:B,MATCH(TEXT(A2574,"YYYY-MM-DD"),'Price Data'!A:A,0)+1),""),"")</f>
        <v>-3.3365492844508763E-3</v>
      </c>
      <c r="D2574" s="34">
        <f>IFERROR(INDEX('Price Data'!E:E,MATCH(TEXT(A2574,"YYYY-MM-DD"),'Price Data'!D:D,0)),"")</f>
        <v>9.4</v>
      </c>
      <c r="E2574" s="10" cm="1">
        <f t="array" ref="E2574">IFERROR(IF(ISNUMBER(D2574),(D2574-INDEX('Price Data'!E:E,MATCH(TEXT(A2574,"YYYY-MM-DD"),'Price Data'!D:D,0)+1))/INDEX('Price Data'!E:E,MATCH(TEXT(A2574,"YYYY-MM-DD"),'Price Data'!D:D,0)+1),""),"")</f>
        <v>-1.3641133263378701E-2</v>
      </c>
      <c r="F2574" s="34">
        <f>IFERROR(INDEX('Price Data'!H:H,MATCH(TEXT(A2574,"YYYY-MM-DD"),'Price Data'!G:G,0)),"")</f>
        <v>108.75</v>
      </c>
      <c r="G2574" s="10" cm="1">
        <f t="array" ref="G2574">IFERROR(IF(ISNUMBER(F2574),(F2574-INDEX('Price Data'!H:H,MATCH(TEXT(A2574,"YYYY-MM-DD"),'Price Data'!G:G,0)+1))/INDEX('Price Data'!H:H,MATCH(TEXT(A2574,"YYYY-MM-DD"),'Price Data'!G:G,0)+1),""),"")</f>
        <v>-2.37881683341442E-2</v>
      </c>
      <c r="H2574" s="34">
        <f>IFERROR(INDEX('Price Data'!K:K,MATCH(TEXT(A2574,"YYYY-MM-DD"),'Price Data'!J:J,0)),"")</f>
        <v>2.23</v>
      </c>
      <c r="I2574" s="10" cm="1">
        <f t="array" ref="I2574">IFERROR(IF(ISNUMBER(H2574),(H2574-INDEX('Price Data'!K:K,MATCH(TEXT(A2574,"YYYY-MM-DD"),'Price Data'!J:J,0)+1))/INDEX('Price Data'!K:K,MATCH(TEXT(A2574,"YYYY-MM-DD"),'Price Data'!J:J,0)+1),""),"")</f>
        <v>-1.3274336283185756E-2</v>
      </c>
      <c r="J2574" s="34">
        <f>IFERROR(INDEX('Price Data'!N:N,MATCH(TEXT(A2574,"YYYY-MM-DD"),'Price Data'!M:M,0)),"")</f>
        <v>1.64</v>
      </c>
      <c r="K2574" s="10" cm="1">
        <f t="array" ref="K2574">IFERROR(IF(ISNUMBER(J2574),(J2574-INDEX('Price Data'!N:N,MATCH(TEXT(A2574,"YYYY-MM-DD"),'Price Data'!M:M,0)+1))/INDEX('Price Data'!N:N,MATCH(TEXT(A2574,"YYYY-MM-DD"),'Price Data'!M:M,0)+1),""),"")</f>
        <v>-2.9585798816568074E-2</v>
      </c>
      <c r="L2574" s="34">
        <f>IFERROR(INDEX('Price Data'!Q:Q,MATCH(TEXT(A2574,"YYYY-MM-DD"),'Price Data'!P:P,0)),"")</f>
        <v>2.57</v>
      </c>
      <c r="M2574" s="10" cm="1">
        <f t="array" ref="M2574">IFERROR(IF(ISNUMBER(L2574),(L2574-INDEX('Price Data'!Q:Q,MATCH(TEXT(A2574,"YYYY-MM-DD"),'Price Data'!P:P,0)+1))/INDEX('Price Data'!Q:Q,MATCH(TEXT(A2574,"YYYY-MM-DD"),'Price Data'!P:P,0)+1),""),"")</f>
        <v>-2.2813688212927778E-2</v>
      </c>
      <c r="N2574" s="34">
        <f>IFERROR(INDEX('Price Data'!T:T,MATCH(TEXT(A2574,"YYYY-MM-DD"),'Price Data'!S:S,0)),"")</f>
        <v>3.49</v>
      </c>
      <c r="O2574" s="10" cm="1">
        <f t="array" ref="O2574">IFERROR(IF(ISNUMBER(N2574),(N2574-INDEX('Price Data'!T:T,MATCH(TEXT(A2574,"YYYY-MM-DD"),'Price Data'!S:S,0)+1))/INDEX('Price Data'!T:T,MATCH(TEXT(A2574,"YYYY-MM-DD"),'Price Data'!S:S,0)+1),""),"")</f>
        <v>-1.6901408450704116E-2</v>
      </c>
    </row>
    <row r="2575" spans="1:15" x14ac:dyDescent="0.3">
      <c r="A2575" s="8">
        <v>44394</v>
      </c>
      <c r="B2575" s="34" t="str">
        <f>IFERROR(INDEX('Price Data'!B:B,MATCH(TEXT(A2575,"YYYY-MM-DD"),'Price Data'!A:A,0)),"")</f>
        <v/>
      </c>
      <c r="C2575" s="10" t="str" cm="1">
        <f t="array" ref="C2575">IFERROR(IF(ISNUMBER(B2575),(B2575-INDEX('Price Data'!B:B,MATCH(TEXT(A2575,"YYYY-MM-DD"),'Price Data'!A:A,0)+1))/INDEX('Price Data'!B:B,MATCH(TEXT(A2575,"YYYY-MM-DD"),'Price Data'!A:A,0)+1),""),"")</f>
        <v/>
      </c>
      <c r="D2575" s="34" t="str">
        <f>IFERROR(INDEX('Price Data'!E:E,MATCH(TEXT(A2575,"YYYY-MM-DD"),'Price Data'!D:D,0)),"")</f>
        <v/>
      </c>
      <c r="E2575" s="10" t="str" cm="1">
        <f t="array" ref="E2575">IFERROR(IF(ISNUMBER(D2575),(D2575-INDEX('Price Data'!E:E,MATCH(TEXT(A2575,"YYYY-MM-DD"),'Price Data'!D:D,0)+1))/INDEX('Price Data'!E:E,MATCH(TEXT(A2575,"YYYY-MM-DD"),'Price Data'!D:D,0)+1),""),"")</f>
        <v/>
      </c>
      <c r="F2575" s="34" t="str">
        <f>IFERROR(INDEX('Price Data'!H:H,MATCH(TEXT(A2575,"YYYY-MM-DD"),'Price Data'!G:G,0)),"")</f>
        <v/>
      </c>
      <c r="G2575" s="10" t="str" cm="1">
        <f t="array" ref="G2575">IFERROR(IF(ISNUMBER(F2575),(F2575-INDEX('Price Data'!H:H,MATCH(TEXT(A2575,"YYYY-MM-DD"),'Price Data'!G:G,0)+1))/INDEX('Price Data'!H:H,MATCH(TEXT(A2575,"YYYY-MM-DD"),'Price Data'!G:G,0)+1),""),"")</f>
        <v/>
      </c>
      <c r="H2575" s="34" t="str">
        <f>IFERROR(INDEX('Price Data'!K:K,MATCH(TEXT(A2575,"YYYY-MM-DD"),'Price Data'!J:J,0)),"")</f>
        <v/>
      </c>
      <c r="I2575" s="10" t="str" cm="1">
        <f t="array" ref="I2575">IFERROR(IF(ISNUMBER(H2575),(H2575-INDEX('Price Data'!K:K,MATCH(TEXT(A2575,"YYYY-MM-DD"),'Price Data'!J:J,0)+1))/INDEX('Price Data'!K:K,MATCH(TEXT(A2575,"YYYY-MM-DD"),'Price Data'!J:J,0)+1),""),"")</f>
        <v/>
      </c>
      <c r="J2575" s="34" t="str">
        <f>IFERROR(INDEX('Price Data'!N:N,MATCH(TEXT(A2575,"YYYY-MM-DD"),'Price Data'!M:M,0)),"")</f>
        <v/>
      </c>
      <c r="K2575" s="10" t="str" cm="1">
        <f t="array" ref="K2575">IFERROR(IF(ISNUMBER(J2575),(J2575-INDEX('Price Data'!N:N,MATCH(TEXT(A2575,"YYYY-MM-DD"),'Price Data'!M:M,0)+1))/INDEX('Price Data'!N:N,MATCH(TEXT(A2575,"YYYY-MM-DD"),'Price Data'!M:M,0)+1),""),"")</f>
        <v/>
      </c>
      <c r="L2575" s="34" t="str">
        <f>IFERROR(INDEX('Price Data'!Q:Q,MATCH(TEXT(A2575,"YYYY-MM-DD"),'Price Data'!P:P,0)),"")</f>
        <v/>
      </c>
      <c r="M2575" s="10" t="str" cm="1">
        <f t="array" ref="M2575">IFERROR(IF(ISNUMBER(L2575),(L2575-INDEX('Price Data'!Q:Q,MATCH(TEXT(A2575,"YYYY-MM-DD"),'Price Data'!P:P,0)+1))/INDEX('Price Data'!Q:Q,MATCH(TEXT(A2575,"YYYY-MM-DD"),'Price Data'!P:P,0)+1),""),"")</f>
        <v/>
      </c>
      <c r="N2575" s="34" t="str">
        <f>IFERROR(INDEX('Price Data'!T:T,MATCH(TEXT(A2575,"YYYY-MM-DD"),'Price Data'!S:S,0)),"")</f>
        <v/>
      </c>
      <c r="O2575" s="10" t="str" cm="1">
        <f t="array" ref="O2575">IFERROR(IF(ISNUMBER(N2575),(N2575-INDEX('Price Data'!T:T,MATCH(TEXT(A2575,"YYYY-MM-DD"),'Price Data'!S:S,0)+1))/INDEX('Price Data'!T:T,MATCH(TEXT(A2575,"YYYY-MM-DD"),'Price Data'!S:S,0)+1),""),"")</f>
        <v/>
      </c>
    </row>
    <row r="2576" spans="1:15" x14ac:dyDescent="0.3">
      <c r="A2576" s="8">
        <v>44395</v>
      </c>
      <c r="B2576" s="34" t="str">
        <f>IFERROR(INDEX('Price Data'!B:B,MATCH(TEXT(A2576,"YYYY-MM-DD"),'Price Data'!A:A,0)),"")</f>
        <v/>
      </c>
      <c r="C2576" s="10" t="str" cm="1">
        <f t="array" ref="C2576">IFERROR(IF(ISNUMBER(B2576),(B2576-INDEX('Price Data'!B:B,MATCH(TEXT(A2576,"YYYY-MM-DD"),'Price Data'!A:A,0)+1))/INDEX('Price Data'!B:B,MATCH(TEXT(A2576,"YYYY-MM-DD"),'Price Data'!A:A,0)+1),""),"")</f>
        <v/>
      </c>
      <c r="D2576" s="34" t="str">
        <f>IFERROR(INDEX('Price Data'!E:E,MATCH(TEXT(A2576,"YYYY-MM-DD"),'Price Data'!D:D,0)),"")</f>
        <v/>
      </c>
      <c r="E2576" s="10" t="str" cm="1">
        <f t="array" ref="E2576">IFERROR(IF(ISNUMBER(D2576),(D2576-INDEX('Price Data'!E:E,MATCH(TEXT(A2576,"YYYY-MM-DD"),'Price Data'!D:D,0)+1))/INDEX('Price Data'!E:E,MATCH(TEXT(A2576,"YYYY-MM-DD"),'Price Data'!D:D,0)+1),""),"")</f>
        <v/>
      </c>
      <c r="F2576" s="34" t="str">
        <f>IFERROR(INDEX('Price Data'!H:H,MATCH(TEXT(A2576,"YYYY-MM-DD"),'Price Data'!G:G,0)),"")</f>
        <v/>
      </c>
      <c r="G2576" s="10" t="str" cm="1">
        <f t="array" ref="G2576">IFERROR(IF(ISNUMBER(F2576),(F2576-INDEX('Price Data'!H:H,MATCH(TEXT(A2576,"YYYY-MM-DD"),'Price Data'!G:G,0)+1))/INDEX('Price Data'!H:H,MATCH(TEXT(A2576,"YYYY-MM-DD"),'Price Data'!G:G,0)+1),""),"")</f>
        <v/>
      </c>
      <c r="H2576" s="34" t="str">
        <f>IFERROR(INDEX('Price Data'!K:K,MATCH(TEXT(A2576,"YYYY-MM-DD"),'Price Data'!J:J,0)),"")</f>
        <v/>
      </c>
      <c r="I2576" s="10" t="str" cm="1">
        <f t="array" ref="I2576">IFERROR(IF(ISNUMBER(H2576),(H2576-INDEX('Price Data'!K:K,MATCH(TEXT(A2576,"YYYY-MM-DD"),'Price Data'!J:J,0)+1))/INDEX('Price Data'!K:K,MATCH(TEXT(A2576,"YYYY-MM-DD"),'Price Data'!J:J,0)+1),""),"")</f>
        <v/>
      </c>
      <c r="J2576" s="34" t="str">
        <f>IFERROR(INDEX('Price Data'!N:N,MATCH(TEXT(A2576,"YYYY-MM-DD"),'Price Data'!M:M,0)),"")</f>
        <v/>
      </c>
      <c r="K2576" s="10" t="str" cm="1">
        <f t="array" ref="K2576">IFERROR(IF(ISNUMBER(J2576),(J2576-INDEX('Price Data'!N:N,MATCH(TEXT(A2576,"YYYY-MM-DD"),'Price Data'!M:M,0)+1))/INDEX('Price Data'!N:N,MATCH(TEXT(A2576,"YYYY-MM-DD"),'Price Data'!M:M,0)+1),""),"")</f>
        <v/>
      </c>
      <c r="L2576" s="34" t="str">
        <f>IFERROR(INDEX('Price Data'!Q:Q,MATCH(TEXT(A2576,"YYYY-MM-DD"),'Price Data'!P:P,0)),"")</f>
        <v/>
      </c>
      <c r="M2576" s="10" t="str" cm="1">
        <f t="array" ref="M2576">IFERROR(IF(ISNUMBER(L2576),(L2576-INDEX('Price Data'!Q:Q,MATCH(TEXT(A2576,"YYYY-MM-DD"),'Price Data'!P:P,0)+1))/INDEX('Price Data'!Q:Q,MATCH(TEXT(A2576,"YYYY-MM-DD"),'Price Data'!P:P,0)+1),""),"")</f>
        <v/>
      </c>
      <c r="N2576" s="34" t="str">
        <f>IFERROR(INDEX('Price Data'!T:T,MATCH(TEXT(A2576,"YYYY-MM-DD"),'Price Data'!S:S,0)),"")</f>
        <v/>
      </c>
      <c r="O2576" s="10" t="str" cm="1">
        <f t="array" ref="O2576">IFERROR(IF(ISNUMBER(N2576),(N2576-INDEX('Price Data'!T:T,MATCH(TEXT(A2576,"YYYY-MM-DD"),'Price Data'!S:S,0)+1))/INDEX('Price Data'!T:T,MATCH(TEXT(A2576,"YYYY-MM-DD"),'Price Data'!S:S,0)+1),""),"")</f>
        <v/>
      </c>
    </row>
    <row r="2577" spans="1:15" x14ac:dyDescent="0.3">
      <c r="A2577" s="8">
        <v>44396</v>
      </c>
      <c r="B2577" s="34">
        <f>IFERROR(INDEX('Price Data'!B:B,MATCH(TEXT(A2577,"YYYY-MM-DD"),'Price Data'!A:A,0)),"")</f>
        <v>23966</v>
      </c>
      <c r="C2577" s="10" cm="1">
        <f t="array" ref="C2577">IFERROR(IF(ISNUMBER(B2577),(B2577-INDEX('Price Data'!B:B,MATCH(TEXT(A2577,"YYYY-MM-DD"),'Price Data'!A:A,0)+1))/INDEX('Price Data'!B:B,MATCH(TEXT(A2577,"YYYY-MM-DD"),'Price Data'!A:A,0)+1),""),"")</f>
        <v>-3.3356189246964867E-2</v>
      </c>
      <c r="D2577" s="34">
        <f>IFERROR(INDEX('Price Data'!E:E,MATCH(TEXT(A2577,"YYYY-MM-DD"),'Price Data'!D:D,0)),"")</f>
        <v>9.06</v>
      </c>
      <c r="E2577" s="10" cm="1">
        <f t="array" ref="E2577">IFERROR(IF(ISNUMBER(D2577),(D2577-INDEX('Price Data'!E:E,MATCH(TEXT(A2577,"YYYY-MM-DD"),'Price Data'!D:D,0)+1))/INDEX('Price Data'!E:E,MATCH(TEXT(A2577,"YYYY-MM-DD"),'Price Data'!D:D,0)+1),""),"")</f>
        <v>-3.617021276595743E-2</v>
      </c>
      <c r="F2577" s="34">
        <f>IFERROR(INDEX('Price Data'!H:H,MATCH(TEXT(A2577,"YYYY-MM-DD"),'Price Data'!G:G,0)),"")</f>
        <v>105.5</v>
      </c>
      <c r="G2577" s="10" cm="1">
        <f t="array" ref="G2577">IFERROR(IF(ISNUMBER(F2577),(F2577-INDEX('Price Data'!H:H,MATCH(TEXT(A2577,"YYYY-MM-DD"),'Price Data'!G:G,0)+1))/INDEX('Price Data'!H:H,MATCH(TEXT(A2577,"YYYY-MM-DD"),'Price Data'!G:G,0)+1),""),"")</f>
        <v>-2.9885057471264367E-2</v>
      </c>
      <c r="H2577" s="34">
        <f>IFERROR(INDEX('Price Data'!K:K,MATCH(TEXT(A2577,"YYYY-MM-DD"),'Price Data'!J:J,0)),"")</f>
        <v>2.14</v>
      </c>
      <c r="I2577" s="10" cm="1">
        <f t="array" ref="I2577">IFERROR(IF(ISNUMBER(H2577),(H2577-INDEX('Price Data'!K:K,MATCH(TEXT(A2577,"YYYY-MM-DD"),'Price Data'!J:J,0)+1))/INDEX('Price Data'!K:K,MATCH(TEXT(A2577,"YYYY-MM-DD"),'Price Data'!J:J,0)+1),""),"")</f>
        <v>-4.035874439461877E-2</v>
      </c>
      <c r="J2577" s="34">
        <f>IFERROR(INDEX('Price Data'!N:N,MATCH(TEXT(A2577,"YYYY-MM-DD"),'Price Data'!M:M,0)),"")</f>
        <v>1.55</v>
      </c>
      <c r="K2577" s="10" cm="1">
        <f t="array" ref="K2577">IFERROR(IF(ISNUMBER(J2577),(J2577-INDEX('Price Data'!N:N,MATCH(TEXT(A2577,"YYYY-MM-DD"),'Price Data'!M:M,0)+1))/INDEX('Price Data'!N:N,MATCH(TEXT(A2577,"YYYY-MM-DD"),'Price Data'!M:M,0)+1),""),"")</f>
        <v>-5.4878048780487722E-2</v>
      </c>
      <c r="L2577" s="34">
        <f>IFERROR(INDEX('Price Data'!Q:Q,MATCH(TEXT(A2577,"YYYY-MM-DD"),'Price Data'!P:P,0)),"")</f>
        <v>2.4900000000000002</v>
      </c>
      <c r="M2577" s="10" cm="1">
        <f t="array" ref="M2577">IFERROR(IF(ISNUMBER(L2577),(L2577-INDEX('Price Data'!Q:Q,MATCH(TEXT(A2577,"YYYY-MM-DD"),'Price Data'!P:P,0)+1))/INDEX('Price Data'!Q:Q,MATCH(TEXT(A2577,"YYYY-MM-DD"),'Price Data'!P:P,0)+1),""),"")</f>
        <v>-3.1128404669260559E-2</v>
      </c>
      <c r="N2577" s="34">
        <f>IFERROR(INDEX('Price Data'!T:T,MATCH(TEXT(A2577,"YYYY-MM-DD"),'Price Data'!S:S,0)),"")</f>
        <v>3.37</v>
      </c>
      <c r="O2577" s="10" cm="1">
        <f t="array" ref="O2577">IFERROR(IF(ISNUMBER(N2577),(N2577-INDEX('Price Data'!T:T,MATCH(TEXT(A2577,"YYYY-MM-DD"),'Price Data'!S:S,0)+1))/INDEX('Price Data'!T:T,MATCH(TEXT(A2577,"YYYY-MM-DD"),'Price Data'!S:S,0)+1),""),"")</f>
        <v>-3.4383954154727822E-2</v>
      </c>
    </row>
    <row r="2578" spans="1:15" x14ac:dyDescent="0.3">
      <c r="A2578" s="8">
        <v>44397</v>
      </c>
      <c r="B2578" s="34">
        <f>IFERROR(INDEX('Price Data'!B:B,MATCH(TEXT(A2578,"YYYY-MM-DD"),'Price Data'!A:A,0)),"")</f>
        <v>24107</v>
      </c>
      <c r="C2578" s="10" cm="1">
        <f t="array" ref="C2578">IFERROR(IF(ISNUMBER(B2578),(B2578-INDEX('Price Data'!B:B,MATCH(TEXT(A2578,"YYYY-MM-DD"),'Price Data'!A:A,0)+1))/INDEX('Price Data'!B:B,MATCH(TEXT(A2578,"YYYY-MM-DD"),'Price Data'!A:A,0)+1),""),"")</f>
        <v>5.8833347241926065E-3</v>
      </c>
      <c r="D2578" s="34">
        <f>IFERROR(INDEX('Price Data'!E:E,MATCH(TEXT(A2578,"YYYY-MM-DD"),'Price Data'!D:D,0)),"")</f>
        <v>9.19</v>
      </c>
      <c r="E2578" s="10" cm="1">
        <f t="array" ref="E2578">IFERROR(IF(ISNUMBER(D2578),(D2578-INDEX('Price Data'!E:E,MATCH(TEXT(A2578,"YYYY-MM-DD"),'Price Data'!D:D,0)+1))/INDEX('Price Data'!E:E,MATCH(TEXT(A2578,"YYYY-MM-DD"),'Price Data'!D:D,0)+1),""),"")</f>
        <v>1.4348785871964569E-2</v>
      </c>
      <c r="F2578" s="34">
        <f>IFERROR(INDEX('Price Data'!H:H,MATCH(TEXT(A2578,"YYYY-MM-DD"),'Price Data'!G:G,0)),"")</f>
        <v>106.400002</v>
      </c>
      <c r="G2578" s="10" cm="1">
        <f t="array" ref="G2578">IFERROR(IF(ISNUMBER(F2578),(F2578-INDEX('Price Data'!H:H,MATCH(TEXT(A2578,"YYYY-MM-DD"),'Price Data'!G:G,0)+1))/INDEX('Price Data'!H:H,MATCH(TEXT(A2578,"YYYY-MM-DD"),'Price Data'!G:G,0)+1),""),"")</f>
        <v>8.5308246445497688E-3</v>
      </c>
      <c r="H2578" s="34">
        <f>IFERROR(INDEX('Price Data'!K:K,MATCH(TEXT(A2578,"YYYY-MM-DD"),'Price Data'!J:J,0)),"")</f>
        <v>2.1800000000000002</v>
      </c>
      <c r="I2578" s="10" cm="1">
        <f t="array" ref="I2578">IFERROR(IF(ISNUMBER(H2578),(H2578-INDEX('Price Data'!K:K,MATCH(TEXT(A2578,"YYYY-MM-DD"),'Price Data'!J:J,0)+1))/INDEX('Price Data'!K:K,MATCH(TEXT(A2578,"YYYY-MM-DD"),'Price Data'!J:J,0)+1),""),"")</f>
        <v>1.8691588785046745E-2</v>
      </c>
      <c r="J2578" s="34">
        <f>IFERROR(INDEX('Price Data'!N:N,MATCH(TEXT(A2578,"YYYY-MM-DD"),'Price Data'!M:M,0)),"")</f>
        <v>1.57</v>
      </c>
      <c r="K2578" s="10" cm="1">
        <f t="array" ref="K2578">IFERROR(IF(ISNUMBER(J2578),(J2578-INDEX('Price Data'!N:N,MATCH(TEXT(A2578,"YYYY-MM-DD"),'Price Data'!M:M,0)+1))/INDEX('Price Data'!N:N,MATCH(TEXT(A2578,"YYYY-MM-DD"),'Price Data'!M:M,0)+1),""),"")</f>
        <v>1.2903225806451623E-2</v>
      </c>
      <c r="L2578" s="34">
        <f>IFERROR(INDEX('Price Data'!Q:Q,MATCH(TEXT(A2578,"YYYY-MM-DD"),'Price Data'!P:P,0)),"")</f>
        <v>2.54</v>
      </c>
      <c r="M2578" s="10" cm="1">
        <f t="array" ref="M2578">IFERROR(IF(ISNUMBER(L2578),(L2578-INDEX('Price Data'!Q:Q,MATCH(TEXT(A2578,"YYYY-MM-DD"),'Price Data'!P:P,0)+1))/INDEX('Price Data'!Q:Q,MATCH(TEXT(A2578,"YYYY-MM-DD"),'Price Data'!P:P,0)+1),""),"")</f>
        <v>2.0080321285140489E-2</v>
      </c>
      <c r="N2578" s="34">
        <f>IFERROR(INDEX('Price Data'!T:T,MATCH(TEXT(A2578,"YYYY-MM-DD"),'Price Data'!S:S,0)),"")</f>
        <v>3.48</v>
      </c>
      <c r="O2578" s="10" cm="1">
        <f t="array" ref="O2578">IFERROR(IF(ISNUMBER(N2578),(N2578-INDEX('Price Data'!T:T,MATCH(TEXT(A2578,"YYYY-MM-DD"),'Price Data'!S:S,0)+1))/INDEX('Price Data'!T:T,MATCH(TEXT(A2578,"YYYY-MM-DD"),'Price Data'!S:S,0)+1),""),"")</f>
        <v>3.2640949554896104E-2</v>
      </c>
    </row>
    <row r="2579" spans="1:15" x14ac:dyDescent="0.3">
      <c r="A2579" s="8">
        <v>44398</v>
      </c>
      <c r="B2579" s="34">
        <f>IFERROR(INDEX('Price Data'!B:B,MATCH(TEXT(A2579,"YYYY-MM-DD"),'Price Data'!A:A,0)),"")</f>
        <v>24676</v>
      </c>
      <c r="C2579" s="10" cm="1">
        <f t="array" ref="C2579">IFERROR(IF(ISNUMBER(B2579),(B2579-INDEX('Price Data'!B:B,MATCH(TEXT(A2579,"YYYY-MM-DD"),'Price Data'!A:A,0)+1))/INDEX('Price Data'!B:B,MATCH(TEXT(A2579,"YYYY-MM-DD"),'Price Data'!A:A,0)+1),""),"")</f>
        <v>2.3603102833201973E-2</v>
      </c>
      <c r="D2579" s="34">
        <f>IFERROR(INDEX('Price Data'!E:E,MATCH(TEXT(A2579,"YYYY-MM-DD"),'Price Data'!D:D,0)),"")</f>
        <v>9.4700000000000006</v>
      </c>
      <c r="E2579" s="10" cm="1">
        <f t="array" ref="E2579">IFERROR(IF(ISNUMBER(D2579),(D2579-INDEX('Price Data'!E:E,MATCH(TEXT(A2579,"YYYY-MM-DD"),'Price Data'!D:D,0)+1))/INDEX('Price Data'!E:E,MATCH(TEXT(A2579,"YYYY-MM-DD"),'Price Data'!D:D,0)+1),""),"")</f>
        <v>3.0467899891186197E-2</v>
      </c>
      <c r="F2579" s="34">
        <f>IFERROR(INDEX('Price Data'!H:H,MATCH(TEXT(A2579,"YYYY-MM-DD"),'Price Data'!G:G,0)),"")</f>
        <v>111.599998</v>
      </c>
      <c r="G2579" s="10" cm="1">
        <f t="array" ref="G2579">IFERROR(IF(ISNUMBER(F2579),(F2579-INDEX('Price Data'!H:H,MATCH(TEXT(A2579,"YYYY-MM-DD"),'Price Data'!G:G,0)+1))/INDEX('Price Data'!H:H,MATCH(TEXT(A2579,"YYYY-MM-DD"),'Price Data'!G:G,0)+1),""),"")</f>
        <v>4.8872141938493562E-2</v>
      </c>
      <c r="H2579" s="34">
        <f>IFERROR(INDEX('Price Data'!K:K,MATCH(TEXT(A2579,"YYYY-MM-DD"),'Price Data'!J:J,0)),"")</f>
        <v>2.2400000000000002</v>
      </c>
      <c r="I2579" s="10" cm="1">
        <f t="array" ref="I2579">IFERROR(IF(ISNUMBER(H2579),(H2579-INDEX('Price Data'!K:K,MATCH(TEXT(A2579,"YYYY-MM-DD"),'Price Data'!J:J,0)+1))/INDEX('Price Data'!K:K,MATCH(TEXT(A2579,"YYYY-MM-DD"),'Price Data'!J:J,0)+1),""),"")</f>
        <v>2.7522935779816536E-2</v>
      </c>
      <c r="J2579" s="34">
        <f>IFERROR(INDEX('Price Data'!N:N,MATCH(TEXT(A2579,"YYYY-MM-DD"),'Price Data'!M:M,0)),"")</f>
        <v>1.59</v>
      </c>
      <c r="K2579" s="10" cm="1">
        <f t="array" ref="K2579">IFERROR(IF(ISNUMBER(J2579),(J2579-INDEX('Price Data'!N:N,MATCH(TEXT(A2579,"YYYY-MM-DD"),'Price Data'!M:M,0)+1))/INDEX('Price Data'!N:N,MATCH(TEXT(A2579,"YYYY-MM-DD"),'Price Data'!M:M,0)+1),""),"")</f>
        <v>1.2738853503184724E-2</v>
      </c>
      <c r="L2579" s="34">
        <f>IFERROR(INDEX('Price Data'!Q:Q,MATCH(TEXT(A2579,"YYYY-MM-DD"),'Price Data'!P:P,0)),"")</f>
        <v>2.61</v>
      </c>
      <c r="M2579" s="10" cm="1">
        <f t="array" ref="M2579">IFERROR(IF(ISNUMBER(L2579),(L2579-INDEX('Price Data'!Q:Q,MATCH(TEXT(A2579,"YYYY-MM-DD"),'Price Data'!P:P,0)+1))/INDEX('Price Data'!Q:Q,MATCH(TEXT(A2579,"YYYY-MM-DD"),'Price Data'!P:P,0)+1),""),"")</f>
        <v>2.7559055118110173E-2</v>
      </c>
      <c r="N2579" s="34">
        <f>IFERROR(INDEX('Price Data'!T:T,MATCH(TEXT(A2579,"YYYY-MM-DD"),'Price Data'!S:S,0)),"")</f>
        <v>3.56</v>
      </c>
      <c r="O2579" s="10" cm="1">
        <f t="array" ref="O2579">IFERROR(IF(ISNUMBER(N2579),(N2579-INDEX('Price Data'!T:T,MATCH(TEXT(A2579,"YYYY-MM-DD"),'Price Data'!S:S,0)+1))/INDEX('Price Data'!T:T,MATCH(TEXT(A2579,"YYYY-MM-DD"),'Price Data'!S:S,0)+1),""),"")</f>
        <v>2.2988505747126457E-2</v>
      </c>
    </row>
    <row r="2580" spans="1:15" x14ac:dyDescent="0.3">
      <c r="A2580" s="8">
        <v>44399</v>
      </c>
      <c r="B2580" s="34">
        <f>IFERROR(INDEX('Price Data'!B:B,MATCH(TEXT(A2580,"YYYY-MM-DD"),'Price Data'!A:A,0)),"")</f>
        <v>24805</v>
      </c>
      <c r="C2580" s="10" cm="1">
        <f t="array" ref="C2580">IFERROR(IF(ISNUMBER(B2580),(B2580-INDEX('Price Data'!B:B,MATCH(TEXT(A2580,"YYYY-MM-DD"),'Price Data'!A:A,0)+1))/INDEX('Price Data'!B:B,MATCH(TEXT(A2580,"YYYY-MM-DD"),'Price Data'!A:A,0)+1),""),"")</f>
        <v>5.2277516615334739E-3</v>
      </c>
      <c r="D2580" s="34">
        <f>IFERROR(INDEX('Price Data'!E:E,MATCH(TEXT(A2580,"YYYY-MM-DD"),'Price Data'!D:D,0)),"")</f>
        <v>9.49</v>
      </c>
      <c r="E2580" s="10" cm="1">
        <f t="array" ref="E2580">IFERROR(IF(ISNUMBER(D2580),(D2580-INDEX('Price Data'!E:E,MATCH(TEXT(A2580,"YYYY-MM-DD"),'Price Data'!D:D,0)+1))/INDEX('Price Data'!E:E,MATCH(TEXT(A2580,"YYYY-MM-DD"),'Price Data'!D:D,0)+1),""),"")</f>
        <v>2.1119324181625735E-3</v>
      </c>
      <c r="F2580" s="34">
        <f>IFERROR(INDEX('Price Data'!H:H,MATCH(TEXT(A2580,"YYYY-MM-DD"),'Price Data'!G:G,0)),"")</f>
        <v>115.699997</v>
      </c>
      <c r="G2580" s="10" cm="1">
        <f t="array" ref="G2580">IFERROR(IF(ISNUMBER(F2580),(F2580-INDEX('Price Data'!H:H,MATCH(TEXT(A2580,"YYYY-MM-DD"),'Price Data'!G:G,0)+1))/INDEX('Price Data'!H:H,MATCH(TEXT(A2580,"YYYY-MM-DD"),'Price Data'!G:G,0)+1),""),"")</f>
        <v>3.6738342952300024E-2</v>
      </c>
      <c r="H2580" s="34">
        <f>IFERROR(INDEX('Price Data'!K:K,MATCH(TEXT(A2580,"YYYY-MM-DD"),'Price Data'!J:J,0)),"")</f>
        <v>2.25</v>
      </c>
      <c r="I2580" s="10" cm="1">
        <f t="array" ref="I2580">IFERROR(IF(ISNUMBER(H2580),(H2580-INDEX('Price Data'!K:K,MATCH(TEXT(A2580,"YYYY-MM-DD"),'Price Data'!J:J,0)+1))/INDEX('Price Data'!K:K,MATCH(TEXT(A2580,"YYYY-MM-DD"),'Price Data'!J:J,0)+1),""),"")</f>
        <v>4.4642857142856186E-3</v>
      </c>
      <c r="J2580" s="34">
        <f>IFERROR(INDEX('Price Data'!N:N,MATCH(TEXT(A2580,"YYYY-MM-DD"),'Price Data'!M:M,0)),"")</f>
        <v>1.61</v>
      </c>
      <c r="K2580" s="10" cm="1">
        <f t="array" ref="K2580">IFERROR(IF(ISNUMBER(J2580),(J2580-INDEX('Price Data'!N:N,MATCH(TEXT(A2580,"YYYY-MM-DD"),'Price Data'!M:M,0)+1))/INDEX('Price Data'!N:N,MATCH(TEXT(A2580,"YYYY-MM-DD"),'Price Data'!M:M,0)+1),""),"")</f>
        <v>1.2578616352201269E-2</v>
      </c>
      <c r="L2580" s="34">
        <f>IFERROR(INDEX('Price Data'!Q:Q,MATCH(TEXT(A2580,"YYYY-MM-DD"),'Price Data'!P:P,0)),"")</f>
        <v>2.59</v>
      </c>
      <c r="M2580" s="10" cm="1">
        <f t="array" ref="M2580">IFERROR(IF(ISNUMBER(L2580),(L2580-INDEX('Price Data'!Q:Q,MATCH(TEXT(A2580,"YYYY-MM-DD"),'Price Data'!P:P,0)+1))/INDEX('Price Data'!Q:Q,MATCH(TEXT(A2580,"YYYY-MM-DD"),'Price Data'!P:P,0)+1),""),"")</f>
        <v>-7.662835249042153E-3</v>
      </c>
      <c r="N2580" s="34">
        <f>IFERROR(INDEX('Price Data'!T:T,MATCH(TEXT(A2580,"YYYY-MM-DD"),'Price Data'!S:S,0)),"")</f>
        <v>3.6</v>
      </c>
      <c r="O2580" s="10" cm="1">
        <f t="array" ref="O2580">IFERROR(IF(ISNUMBER(N2580),(N2580-INDEX('Price Data'!T:T,MATCH(TEXT(A2580,"YYYY-MM-DD"),'Price Data'!S:S,0)+1))/INDEX('Price Data'!T:T,MATCH(TEXT(A2580,"YYYY-MM-DD"),'Price Data'!S:S,0)+1),""),"")</f>
        <v>1.1235955056179785E-2</v>
      </c>
    </row>
    <row r="2581" spans="1:15" x14ac:dyDescent="0.3">
      <c r="A2581" s="8">
        <v>44400</v>
      </c>
      <c r="B2581" s="34">
        <f>IFERROR(INDEX('Price Data'!B:B,MATCH(TEXT(A2581,"YYYY-MM-DD"),'Price Data'!A:A,0)),"")</f>
        <v>25125</v>
      </c>
      <c r="C2581" s="10" cm="1">
        <f t="array" ref="C2581">IFERROR(IF(ISNUMBER(B2581),(B2581-INDEX('Price Data'!B:B,MATCH(TEXT(A2581,"YYYY-MM-DD"),'Price Data'!A:A,0)+1))/INDEX('Price Data'!B:B,MATCH(TEXT(A2581,"YYYY-MM-DD"),'Price Data'!A:A,0)+1),""),"")</f>
        <v>1.2900624874017335E-2</v>
      </c>
      <c r="D2581" s="34">
        <f>IFERROR(INDEX('Price Data'!E:E,MATCH(TEXT(A2581,"YYYY-MM-DD"),'Price Data'!D:D,0)),"")</f>
        <v>9.65</v>
      </c>
      <c r="E2581" s="10" cm="1">
        <f t="array" ref="E2581">IFERROR(IF(ISNUMBER(D2581),(D2581-INDEX('Price Data'!E:E,MATCH(TEXT(A2581,"YYYY-MM-DD"),'Price Data'!D:D,0)+1))/INDEX('Price Data'!E:E,MATCH(TEXT(A2581,"YYYY-MM-DD"),'Price Data'!D:D,0)+1),""),"")</f>
        <v>1.6859852476290849E-2</v>
      </c>
      <c r="F2581" s="34">
        <f>IFERROR(INDEX('Price Data'!H:H,MATCH(TEXT(A2581,"YYYY-MM-DD"),'Price Data'!G:G,0)),"")</f>
        <v>114.099998</v>
      </c>
      <c r="G2581" s="10" cm="1">
        <f t="array" ref="G2581">IFERROR(IF(ISNUMBER(F2581),(F2581-INDEX('Price Data'!H:H,MATCH(TEXT(A2581,"YYYY-MM-DD"),'Price Data'!G:G,0)+1))/INDEX('Price Data'!H:H,MATCH(TEXT(A2581,"YYYY-MM-DD"),'Price Data'!G:G,0)+1),""),"")</f>
        <v>-1.3828859476979908E-2</v>
      </c>
      <c r="H2581" s="34">
        <f>IFERROR(INDEX('Price Data'!K:K,MATCH(TEXT(A2581,"YYYY-MM-DD"),'Price Data'!J:J,0)),"")</f>
        <v>2.29</v>
      </c>
      <c r="I2581" s="10" cm="1">
        <f t="array" ref="I2581">IFERROR(IF(ISNUMBER(H2581),(H2581-INDEX('Price Data'!K:K,MATCH(TEXT(A2581,"YYYY-MM-DD"),'Price Data'!J:J,0)+1))/INDEX('Price Data'!K:K,MATCH(TEXT(A2581,"YYYY-MM-DD"),'Price Data'!J:J,0)+1),""),"")</f>
        <v>1.7777777777777795E-2</v>
      </c>
      <c r="J2581" s="34">
        <f>IFERROR(INDEX('Price Data'!N:N,MATCH(TEXT(A2581,"YYYY-MM-DD"),'Price Data'!M:M,0)),"")</f>
        <v>1.61</v>
      </c>
      <c r="K2581" s="10" cm="1">
        <f t="array" ref="K2581">IFERROR(IF(ISNUMBER(J2581),(J2581-INDEX('Price Data'!N:N,MATCH(TEXT(A2581,"YYYY-MM-DD"),'Price Data'!M:M,0)+1))/INDEX('Price Data'!N:N,MATCH(TEXT(A2581,"YYYY-MM-DD"),'Price Data'!M:M,0)+1),""),"")</f>
        <v>0</v>
      </c>
      <c r="L2581" s="34">
        <f>IFERROR(INDEX('Price Data'!Q:Q,MATCH(TEXT(A2581,"YYYY-MM-DD"),'Price Data'!P:P,0)),"")</f>
        <v>2.63</v>
      </c>
      <c r="M2581" s="10" cm="1">
        <f t="array" ref="M2581">IFERROR(IF(ISNUMBER(L2581),(L2581-INDEX('Price Data'!Q:Q,MATCH(TEXT(A2581,"YYYY-MM-DD"),'Price Data'!P:P,0)+1))/INDEX('Price Data'!Q:Q,MATCH(TEXT(A2581,"YYYY-MM-DD"),'Price Data'!P:P,0)+1),""),"")</f>
        <v>1.5444015444015458E-2</v>
      </c>
      <c r="N2581" s="34">
        <f>IFERROR(INDEX('Price Data'!T:T,MATCH(TEXT(A2581,"YYYY-MM-DD"),'Price Data'!S:S,0)),"")</f>
        <v>3.63</v>
      </c>
      <c r="O2581" s="10" cm="1">
        <f t="array" ref="O2581">IFERROR(IF(ISNUMBER(N2581),(N2581-INDEX('Price Data'!T:T,MATCH(TEXT(A2581,"YYYY-MM-DD"),'Price Data'!S:S,0)+1))/INDEX('Price Data'!T:T,MATCH(TEXT(A2581,"YYYY-MM-DD"),'Price Data'!S:S,0)+1),""),"")</f>
        <v>8.3333333333332794E-3</v>
      </c>
    </row>
    <row r="2582" spans="1:15" x14ac:dyDescent="0.3">
      <c r="A2582" s="8">
        <v>44401</v>
      </c>
      <c r="B2582" s="34" t="str">
        <f>IFERROR(INDEX('Price Data'!B:B,MATCH(TEXT(A2582,"YYYY-MM-DD"),'Price Data'!A:A,0)),"")</f>
        <v/>
      </c>
      <c r="C2582" s="10" t="str" cm="1">
        <f t="array" ref="C2582">IFERROR(IF(ISNUMBER(B2582),(B2582-INDEX('Price Data'!B:B,MATCH(TEXT(A2582,"YYYY-MM-DD"),'Price Data'!A:A,0)+1))/INDEX('Price Data'!B:B,MATCH(TEXT(A2582,"YYYY-MM-DD"),'Price Data'!A:A,0)+1),""),"")</f>
        <v/>
      </c>
      <c r="D2582" s="34" t="str">
        <f>IFERROR(INDEX('Price Data'!E:E,MATCH(TEXT(A2582,"YYYY-MM-DD"),'Price Data'!D:D,0)),"")</f>
        <v/>
      </c>
      <c r="E2582" s="10" t="str" cm="1">
        <f t="array" ref="E2582">IFERROR(IF(ISNUMBER(D2582),(D2582-INDEX('Price Data'!E:E,MATCH(TEXT(A2582,"YYYY-MM-DD"),'Price Data'!D:D,0)+1))/INDEX('Price Data'!E:E,MATCH(TEXT(A2582,"YYYY-MM-DD"),'Price Data'!D:D,0)+1),""),"")</f>
        <v/>
      </c>
      <c r="F2582" s="34" t="str">
        <f>IFERROR(INDEX('Price Data'!H:H,MATCH(TEXT(A2582,"YYYY-MM-DD"),'Price Data'!G:G,0)),"")</f>
        <v/>
      </c>
      <c r="G2582" s="10" t="str" cm="1">
        <f t="array" ref="G2582">IFERROR(IF(ISNUMBER(F2582),(F2582-INDEX('Price Data'!H:H,MATCH(TEXT(A2582,"YYYY-MM-DD"),'Price Data'!G:G,0)+1))/INDEX('Price Data'!H:H,MATCH(TEXT(A2582,"YYYY-MM-DD"),'Price Data'!G:G,0)+1),""),"")</f>
        <v/>
      </c>
      <c r="H2582" s="34" t="str">
        <f>IFERROR(INDEX('Price Data'!K:K,MATCH(TEXT(A2582,"YYYY-MM-DD"),'Price Data'!J:J,0)),"")</f>
        <v/>
      </c>
      <c r="I2582" s="10" t="str" cm="1">
        <f t="array" ref="I2582">IFERROR(IF(ISNUMBER(H2582),(H2582-INDEX('Price Data'!K:K,MATCH(TEXT(A2582,"YYYY-MM-DD"),'Price Data'!J:J,0)+1))/INDEX('Price Data'!K:K,MATCH(TEXT(A2582,"YYYY-MM-DD"),'Price Data'!J:J,0)+1),""),"")</f>
        <v/>
      </c>
      <c r="J2582" s="34" t="str">
        <f>IFERROR(INDEX('Price Data'!N:N,MATCH(TEXT(A2582,"YYYY-MM-DD"),'Price Data'!M:M,0)),"")</f>
        <v/>
      </c>
      <c r="K2582" s="10" t="str" cm="1">
        <f t="array" ref="K2582">IFERROR(IF(ISNUMBER(J2582),(J2582-INDEX('Price Data'!N:N,MATCH(TEXT(A2582,"YYYY-MM-DD"),'Price Data'!M:M,0)+1))/INDEX('Price Data'!N:N,MATCH(TEXT(A2582,"YYYY-MM-DD"),'Price Data'!M:M,0)+1),""),"")</f>
        <v/>
      </c>
      <c r="L2582" s="34" t="str">
        <f>IFERROR(INDEX('Price Data'!Q:Q,MATCH(TEXT(A2582,"YYYY-MM-DD"),'Price Data'!P:P,0)),"")</f>
        <v/>
      </c>
      <c r="M2582" s="10" t="str" cm="1">
        <f t="array" ref="M2582">IFERROR(IF(ISNUMBER(L2582),(L2582-INDEX('Price Data'!Q:Q,MATCH(TEXT(A2582,"YYYY-MM-DD"),'Price Data'!P:P,0)+1))/INDEX('Price Data'!Q:Q,MATCH(TEXT(A2582,"YYYY-MM-DD"),'Price Data'!P:P,0)+1),""),"")</f>
        <v/>
      </c>
      <c r="N2582" s="34" t="str">
        <f>IFERROR(INDEX('Price Data'!T:T,MATCH(TEXT(A2582,"YYYY-MM-DD"),'Price Data'!S:S,0)),"")</f>
        <v/>
      </c>
      <c r="O2582" s="10" t="str" cm="1">
        <f t="array" ref="O2582">IFERROR(IF(ISNUMBER(N2582),(N2582-INDEX('Price Data'!T:T,MATCH(TEXT(A2582,"YYYY-MM-DD"),'Price Data'!S:S,0)+1))/INDEX('Price Data'!T:T,MATCH(TEXT(A2582,"YYYY-MM-DD"),'Price Data'!S:S,0)+1),""),"")</f>
        <v/>
      </c>
    </row>
    <row r="2583" spans="1:15" x14ac:dyDescent="0.3">
      <c r="A2583" s="8">
        <v>44402</v>
      </c>
      <c r="B2583" s="34" t="str">
        <f>IFERROR(INDEX('Price Data'!B:B,MATCH(TEXT(A2583,"YYYY-MM-DD"),'Price Data'!A:A,0)),"")</f>
        <v/>
      </c>
      <c r="C2583" s="10" t="str" cm="1">
        <f t="array" ref="C2583">IFERROR(IF(ISNUMBER(B2583),(B2583-INDEX('Price Data'!B:B,MATCH(TEXT(A2583,"YYYY-MM-DD"),'Price Data'!A:A,0)+1))/INDEX('Price Data'!B:B,MATCH(TEXT(A2583,"YYYY-MM-DD"),'Price Data'!A:A,0)+1),""),"")</f>
        <v/>
      </c>
      <c r="D2583" s="34" t="str">
        <f>IFERROR(INDEX('Price Data'!E:E,MATCH(TEXT(A2583,"YYYY-MM-DD"),'Price Data'!D:D,0)),"")</f>
        <v/>
      </c>
      <c r="E2583" s="10" t="str" cm="1">
        <f t="array" ref="E2583">IFERROR(IF(ISNUMBER(D2583),(D2583-INDEX('Price Data'!E:E,MATCH(TEXT(A2583,"YYYY-MM-DD"),'Price Data'!D:D,0)+1))/INDEX('Price Data'!E:E,MATCH(TEXT(A2583,"YYYY-MM-DD"),'Price Data'!D:D,0)+1),""),"")</f>
        <v/>
      </c>
      <c r="F2583" s="34" t="str">
        <f>IFERROR(INDEX('Price Data'!H:H,MATCH(TEXT(A2583,"YYYY-MM-DD"),'Price Data'!G:G,0)),"")</f>
        <v/>
      </c>
      <c r="G2583" s="10" t="str" cm="1">
        <f t="array" ref="G2583">IFERROR(IF(ISNUMBER(F2583),(F2583-INDEX('Price Data'!H:H,MATCH(TEXT(A2583,"YYYY-MM-DD"),'Price Data'!G:G,0)+1))/INDEX('Price Data'!H:H,MATCH(TEXT(A2583,"YYYY-MM-DD"),'Price Data'!G:G,0)+1),""),"")</f>
        <v/>
      </c>
      <c r="H2583" s="34" t="str">
        <f>IFERROR(INDEX('Price Data'!K:K,MATCH(TEXT(A2583,"YYYY-MM-DD"),'Price Data'!J:J,0)),"")</f>
        <v/>
      </c>
      <c r="I2583" s="10" t="str" cm="1">
        <f t="array" ref="I2583">IFERROR(IF(ISNUMBER(H2583),(H2583-INDEX('Price Data'!K:K,MATCH(TEXT(A2583,"YYYY-MM-DD"),'Price Data'!J:J,0)+1))/INDEX('Price Data'!K:K,MATCH(TEXT(A2583,"YYYY-MM-DD"),'Price Data'!J:J,0)+1),""),"")</f>
        <v/>
      </c>
      <c r="J2583" s="34" t="str">
        <f>IFERROR(INDEX('Price Data'!N:N,MATCH(TEXT(A2583,"YYYY-MM-DD"),'Price Data'!M:M,0)),"")</f>
        <v/>
      </c>
      <c r="K2583" s="10" t="str" cm="1">
        <f t="array" ref="K2583">IFERROR(IF(ISNUMBER(J2583),(J2583-INDEX('Price Data'!N:N,MATCH(TEXT(A2583,"YYYY-MM-DD"),'Price Data'!M:M,0)+1))/INDEX('Price Data'!N:N,MATCH(TEXT(A2583,"YYYY-MM-DD"),'Price Data'!M:M,0)+1),""),"")</f>
        <v/>
      </c>
      <c r="L2583" s="34" t="str">
        <f>IFERROR(INDEX('Price Data'!Q:Q,MATCH(TEXT(A2583,"YYYY-MM-DD"),'Price Data'!P:P,0)),"")</f>
        <v/>
      </c>
      <c r="M2583" s="10" t="str" cm="1">
        <f t="array" ref="M2583">IFERROR(IF(ISNUMBER(L2583),(L2583-INDEX('Price Data'!Q:Q,MATCH(TEXT(A2583,"YYYY-MM-DD"),'Price Data'!P:P,0)+1))/INDEX('Price Data'!Q:Q,MATCH(TEXT(A2583,"YYYY-MM-DD"),'Price Data'!P:P,0)+1),""),"")</f>
        <v/>
      </c>
      <c r="N2583" s="34" t="str">
        <f>IFERROR(INDEX('Price Data'!T:T,MATCH(TEXT(A2583,"YYYY-MM-DD"),'Price Data'!S:S,0)),"")</f>
        <v/>
      </c>
      <c r="O2583" s="10" t="str" cm="1">
        <f t="array" ref="O2583">IFERROR(IF(ISNUMBER(N2583),(N2583-INDEX('Price Data'!T:T,MATCH(TEXT(A2583,"YYYY-MM-DD"),'Price Data'!S:S,0)+1))/INDEX('Price Data'!T:T,MATCH(TEXT(A2583,"YYYY-MM-DD"),'Price Data'!S:S,0)+1),""),"")</f>
        <v/>
      </c>
    </row>
    <row r="2584" spans="1:15" x14ac:dyDescent="0.3">
      <c r="A2584" s="8">
        <v>44403</v>
      </c>
      <c r="B2584" s="34">
        <f>IFERROR(INDEX('Price Data'!B:B,MATCH(TEXT(A2584,"YYYY-MM-DD"),'Price Data'!A:A,0)),"")</f>
        <v>25296</v>
      </c>
      <c r="C2584" s="10" cm="1">
        <f t="array" ref="C2584">IFERROR(IF(ISNUMBER(B2584),(B2584-INDEX('Price Data'!B:B,MATCH(TEXT(A2584,"YYYY-MM-DD"),'Price Data'!A:A,0)+1))/INDEX('Price Data'!B:B,MATCH(TEXT(A2584,"YYYY-MM-DD"),'Price Data'!A:A,0)+1),""),"")</f>
        <v>6.8059701492537315E-3</v>
      </c>
      <c r="D2584" s="34">
        <f>IFERROR(INDEX('Price Data'!E:E,MATCH(TEXT(A2584,"YYYY-MM-DD"),'Price Data'!D:D,0)),"")</f>
        <v>9.82</v>
      </c>
      <c r="E2584" s="10" cm="1">
        <f t="array" ref="E2584">IFERROR(IF(ISNUMBER(D2584),(D2584-INDEX('Price Data'!E:E,MATCH(TEXT(A2584,"YYYY-MM-DD"),'Price Data'!D:D,0)+1))/INDEX('Price Data'!E:E,MATCH(TEXT(A2584,"YYYY-MM-DD"),'Price Data'!D:D,0)+1),""),"")</f>
        <v>1.7616580310880821E-2</v>
      </c>
      <c r="F2584" s="34">
        <f>IFERROR(INDEX('Price Data'!H:H,MATCH(TEXT(A2584,"YYYY-MM-DD"),'Price Data'!G:G,0)),"")</f>
        <v>114.099998</v>
      </c>
      <c r="G2584" s="10" cm="1">
        <f t="array" ref="G2584">IFERROR(IF(ISNUMBER(F2584),(F2584-INDEX('Price Data'!H:H,MATCH(TEXT(A2584,"YYYY-MM-DD"),'Price Data'!G:G,0)+1))/INDEX('Price Data'!H:H,MATCH(TEXT(A2584,"YYYY-MM-DD"),'Price Data'!G:G,0)+1),""),"")</f>
        <v>0</v>
      </c>
      <c r="H2584" s="34">
        <f>IFERROR(INDEX('Price Data'!K:K,MATCH(TEXT(A2584,"YYYY-MM-DD"),'Price Data'!J:J,0)),"")</f>
        <v>2.34</v>
      </c>
      <c r="I2584" s="10" cm="1">
        <f t="array" ref="I2584">IFERROR(IF(ISNUMBER(H2584),(H2584-INDEX('Price Data'!K:K,MATCH(TEXT(A2584,"YYYY-MM-DD"),'Price Data'!J:J,0)+1))/INDEX('Price Data'!K:K,MATCH(TEXT(A2584,"YYYY-MM-DD"),'Price Data'!J:J,0)+1),""),"")</f>
        <v>2.1834061135371102E-2</v>
      </c>
      <c r="J2584" s="34">
        <f>IFERROR(INDEX('Price Data'!N:N,MATCH(TEXT(A2584,"YYYY-MM-DD"),'Price Data'!M:M,0)),"")</f>
        <v>1.64</v>
      </c>
      <c r="K2584" s="10" cm="1">
        <f t="array" ref="K2584">IFERROR(IF(ISNUMBER(J2584),(J2584-INDEX('Price Data'!N:N,MATCH(TEXT(A2584,"YYYY-MM-DD"),'Price Data'!M:M,0)+1))/INDEX('Price Data'!N:N,MATCH(TEXT(A2584,"YYYY-MM-DD"),'Price Data'!M:M,0)+1),""),"")</f>
        <v>1.8633540372670686E-2</v>
      </c>
      <c r="L2584" s="34">
        <f>IFERROR(INDEX('Price Data'!Q:Q,MATCH(TEXT(A2584,"YYYY-MM-DD"),'Price Data'!P:P,0)),"")</f>
        <v>2.65</v>
      </c>
      <c r="M2584" s="10" cm="1">
        <f t="array" ref="M2584">IFERROR(IF(ISNUMBER(L2584),(L2584-INDEX('Price Data'!Q:Q,MATCH(TEXT(A2584,"YYYY-MM-DD"),'Price Data'!P:P,0)+1))/INDEX('Price Data'!Q:Q,MATCH(TEXT(A2584,"YYYY-MM-DD"),'Price Data'!P:P,0)+1),""),"")</f>
        <v>7.6045627376425924E-3</v>
      </c>
      <c r="N2584" s="34">
        <f>IFERROR(INDEX('Price Data'!T:T,MATCH(TEXT(A2584,"YYYY-MM-DD"),'Price Data'!S:S,0)),"")</f>
        <v>3.82</v>
      </c>
      <c r="O2584" s="10" cm="1">
        <f t="array" ref="O2584">IFERROR(IF(ISNUMBER(N2584),(N2584-INDEX('Price Data'!T:T,MATCH(TEXT(A2584,"YYYY-MM-DD"),'Price Data'!S:S,0)+1))/INDEX('Price Data'!T:T,MATCH(TEXT(A2584,"YYYY-MM-DD"),'Price Data'!S:S,0)+1),""),"")</f>
        <v>5.2341597796143238E-2</v>
      </c>
    </row>
    <row r="2585" spans="1:15" x14ac:dyDescent="0.3">
      <c r="A2585" s="8">
        <v>44404</v>
      </c>
      <c r="B2585" s="34">
        <f>IFERROR(INDEX('Price Data'!B:B,MATCH(TEXT(A2585,"YYYY-MM-DD"),'Price Data'!A:A,0)),"")</f>
        <v>25087</v>
      </c>
      <c r="C2585" s="10" cm="1">
        <f t="array" ref="C2585">IFERROR(IF(ISNUMBER(B2585),(B2585-INDEX('Price Data'!B:B,MATCH(TEXT(A2585,"YYYY-MM-DD"),'Price Data'!A:A,0)+1))/INDEX('Price Data'!B:B,MATCH(TEXT(A2585,"YYYY-MM-DD"),'Price Data'!A:A,0)+1),""),"")</f>
        <v>-8.2621758380771668E-3</v>
      </c>
      <c r="D2585" s="34">
        <f>IFERROR(INDEX('Price Data'!E:E,MATCH(TEXT(A2585,"YYYY-MM-DD"),'Price Data'!D:D,0)),"")</f>
        <v>9.6199999999999992</v>
      </c>
      <c r="E2585" s="10" cm="1">
        <f t="array" ref="E2585">IFERROR(IF(ISNUMBER(D2585),(D2585-INDEX('Price Data'!E:E,MATCH(TEXT(A2585,"YYYY-MM-DD"),'Price Data'!D:D,0)+1))/INDEX('Price Data'!E:E,MATCH(TEXT(A2585,"YYYY-MM-DD"),'Price Data'!D:D,0)+1),""),"")</f>
        <v>-2.0366598778004182E-2</v>
      </c>
      <c r="F2585" s="34">
        <f>IFERROR(INDEX('Price Data'!H:H,MATCH(TEXT(A2585,"YYYY-MM-DD"),'Price Data'!G:G,0)),"")</f>
        <v>113.050003</v>
      </c>
      <c r="G2585" s="10" cm="1">
        <f t="array" ref="G2585">IFERROR(IF(ISNUMBER(F2585),(F2585-INDEX('Price Data'!H:H,MATCH(TEXT(A2585,"YYYY-MM-DD"),'Price Data'!G:G,0)+1))/INDEX('Price Data'!H:H,MATCH(TEXT(A2585,"YYYY-MM-DD"),'Price Data'!G:G,0)+1),""),"")</f>
        <v>-9.2024103278248569E-3</v>
      </c>
      <c r="H2585" s="34">
        <f>IFERROR(INDEX('Price Data'!K:K,MATCH(TEXT(A2585,"YYYY-MM-DD"),'Price Data'!J:J,0)),"")</f>
        <v>2.31</v>
      </c>
      <c r="I2585" s="10" cm="1">
        <f t="array" ref="I2585">IFERROR(IF(ISNUMBER(H2585),(H2585-INDEX('Price Data'!K:K,MATCH(TEXT(A2585,"YYYY-MM-DD"),'Price Data'!J:J,0)+1))/INDEX('Price Data'!K:K,MATCH(TEXT(A2585,"YYYY-MM-DD"),'Price Data'!J:J,0)+1),""),"")</f>
        <v>-1.2820512820512739E-2</v>
      </c>
      <c r="J2585" s="34">
        <f>IFERROR(INDEX('Price Data'!N:N,MATCH(TEXT(A2585,"YYYY-MM-DD"),'Price Data'!M:M,0)),"")</f>
        <v>1.62</v>
      </c>
      <c r="K2585" s="10" cm="1">
        <f t="array" ref="K2585">IFERROR(IF(ISNUMBER(J2585),(J2585-INDEX('Price Data'!N:N,MATCH(TEXT(A2585,"YYYY-MM-DD"),'Price Data'!M:M,0)+1))/INDEX('Price Data'!N:N,MATCH(TEXT(A2585,"YYYY-MM-DD"),'Price Data'!M:M,0)+1),""),"")</f>
        <v>-1.2195121951219388E-2</v>
      </c>
      <c r="L2585" s="34">
        <f>IFERROR(INDEX('Price Data'!Q:Q,MATCH(TEXT(A2585,"YYYY-MM-DD"),'Price Data'!P:P,0)),"")</f>
        <v>2.61</v>
      </c>
      <c r="M2585" s="10" cm="1">
        <f t="array" ref="M2585">IFERROR(IF(ISNUMBER(L2585),(L2585-INDEX('Price Data'!Q:Q,MATCH(TEXT(A2585,"YYYY-MM-DD"),'Price Data'!P:P,0)+1))/INDEX('Price Data'!Q:Q,MATCH(TEXT(A2585,"YYYY-MM-DD"),'Price Data'!P:P,0)+1),""),"")</f>
        <v>-1.5094339622641523E-2</v>
      </c>
      <c r="N2585" s="34">
        <f>IFERROR(INDEX('Price Data'!T:T,MATCH(TEXT(A2585,"YYYY-MM-DD"),'Price Data'!S:S,0)),"")</f>
        <v>3.77</v>
      </c>
      <c r="O2585" s="10" cm="1">
        <f t="array" ref="O2585">IFERROR(IF(ISNUMBER(N2585),(N2585-INDEX('Price Data'!T:T,MATCH(TEXT(A2585,"YYYY-MM-DD"),'Price Data'!S:S,0)+1))/INDEX('Price Data'!T:T,MATCH(TEXT(A2585,"YYYY-MM-DD"),'Price Data'!S:S,0)+1),""),"")</f>
        <v>-1.3089005235602049E-2</v>
      </c>
    </row>
    <row r="2586" spans="1:15" x14ac:dyDescent="0.3">
      <c r="A2586" s="8">
        <v>44405</v>
      </c>
      <c r="B2586" s="34">
        <f>IFERROR(INDEX('Price Data'!B:B,MATCH(TEXT(A2586,"YYYY-MM-DD"),'Price Data'!A:A,0)),"")</f>
        <v>25262</v>
      </c>
      <c r="C2586" s="10" cm="1">
        <f t="array" ref="C2586">IFERROR(IF(ISNUMBER(B2586),(B2586-INDEX('Price Data'!B:B,MATCH(TEXT(A2586,"YYYY-MM-DD"),'Price Data'!A:A,0)+1))/INDEX('Price Data'!B:B,MATCH(TEXT(A2586,"YYYY-MM-DD"),'Price Data'!A:A,0)+1),""),"")</f>
        <v>6.9757244788137282E-3</v>
      </c>
      <c r="D2586" s="34">
        <f>IFERROR(INDEX('Price Data'!E:E,MATCH(TEXT(A2586,"YYYY-MM-DD"),'Price Data'!D:D,0)),"")</f>
        <v>9.6300000000000008</v>
      </c>
      <c r="E2586" s="10" cm="1">
        <f t="array" ref="E2586">IFERROR(IF(ISNUMBER(D2586),(D2586-INDEX('Price Data'!E:E,MATCH(TEXT(A2586,"YYYY-MM-DD"),'Price Data'!D:D,0)+1))/INDEX('Price Data'!E:E,MATCH(TEXT(A2586,"YYYY-MM-DD"),'Price Data'!D:D,0)+1),""),"")</f>
        <v>1.039501039501202E-3</v>
      </c>
      <c r="F2586" s="34">
        <f>IFERROR(INDEX('Price Data'!H:H,MATCH(TEXT(A2586,"YYYY-MM-DD"),'Price Data'!G:G,0)),"")</f>
        <v>113.75</v>
      </c>
      <c r="G2586" s="10" cm="1">
        <f t="array" ref="G2586">IFERROR(IF(ISNUMBER(F2586),(F2586-INDEX('Price Data'!H:H,MATCH(TEXT(A2586,"YYYY-MM-DD"),'Price Data'!G:G,0)+1))/INDEX('Price Data'!H:H,MATCH(TEXT(A2586,"YYYY-MM-DD"),'Price Data'!G:G,0)+1),""),"")</f>
        <v>6.1919237631510382E-3</v>
      </c>
      <c r="H2586" s="34">
        <f>IFERROR(INDEX('Price Data'!K:K,MATCH(TEXT(A2586,"YYYY-MM-DD"),'Price Data'!J:J,0)),"")</f>
        <v>2.3199999999999998</v>
      </c>
      <c r="I2586" s="10" cm="1">
        <f t="array" ref="I2586">IFERROR(IF(ISNUMBER(H2586),(H2586-INDEX('Price Data'!K:K,MATCH(TEXT(A2586,"YYYY-MM-DD"),'Price Data'!J:J,0)+1))/INDEX('Price Data'!K:K,MATCH(TEXT(A2586,"YYYY-MM-DD"),'Price Data'!J:J,0)+1),""),"")</f>
        <v>4.3290043290042362E-3</v>
      </c>
      <c r="J2586" s="34">
        <f>IFERROR(INDEX('Price Data'!N:N,MATCH(TEXT(A2586,"YYYY-MM-DD"),'Price Data'!M:M,0)),"")</f>
        <v>1.62</v>
      </c>
      <c r="K2586" s="10" cm="1">
        <f t="array" ref="K2586">IFERROR(IF(ISNUMBER(J2586),(J2586-INDEX('Price Data'!N:N,MATCH(TEXT(A2586,"YYYY-MM-DD"),'Price Data'!M:M,0)+1))/INDEX('Price Data'!N:N,MATCH(TEXT(A2586,"YYYY-MM-DD"),'Price Data'!M:M,0)+1),""),"")</f>
        <v>0</v>
      </c>
      <c r="L2586" s="34">
        <f>IFERROR(INDEX('Price Data'!Q:Q,MATCH(TEXT(A2586,"YYYY-MM-DD"),'Price Data'!P:P,0)),"")</f>
        <v>2.63</v>
      </c>
      <c r="M2586" s="10" cm="1">
        <f t="array" ref="M2586">IFERROR(IF(ISNUMBER(L2586),(L2586-INDEX('Price Data'!Q:Q,MATCH(TEXT(A2586,"YYYY-MM-DD"),'Price Data'!P:P,0)+1))/INDEX('Price Data'!Q:Q,MATCH(TEXT(A2586,"YYYY-MM-DD"),'Price Data'!P:P,0)+1),""),"")</f>
        <v>7.662835249042153E-3</v>
      </c>
      <c r="N2586" s="34">
        <f>IFERROR(INDEX('Price Data'!T:T,MATCH(TEXT(A2586,"YYYY-MM-DD"),'Price Data'!S:S,0)),"")</f>
        <v>3.84</v>
      </c>
      <c r="O2586" s="10" cm="1">
        <f t="array" ref="O2586">IFERROR(IF(ISNUMBER(N2586),(N2586-INDEX('Price Data'!T:T,MATCH(TEXT(A2586,"YYYY-MM-DD"),'Price Data'!S:S,0)+1))/INDEX('Price Data'!T:T,MATCH(TEXT(A2586,"YYYY-MM-DD"),'Price Data'!S:S,0)+1),""),"")</f>
        <v>1.8567639257294388E-2</v>
      </c>
    </row>
    <row r="2587" spans="1:15" x14ac:dyDescent="0.3">
      <c r="A2587" s="8">
        <v>44406</v>
      </c>
      <c r="B2587" s="34">
        <f>IFERROR(INDEX('Price Data'!B:B,MATCH(TEXT(A2587,"YYYY-MM-DD"),'Price Data'!A:A,0)),"")</f>
        <v>25516</v>
      </c>
      <c r="C2587" s="10" cm="1">
        <f t="array" ref="C2587">IFERROR(IF(ISNUMBER(B2587),(B2587-INDEX('Price Data'!B:B,MATCH(TEXT(A2587,"YYYY-MM-DD"),'Price Data'!A:A,0)+1))/INDEX('Price Data'!B:B,MATCH(TEXT(A2587,"YYYY-MM-DD"),'Price Data'!A:A,0)+1),""),"")</f>
        <v>1.0054627503760589E-2</v>
      </c>
      <c r="D2587" s="34">
        <f>IFERROR(INDEX('Price Data'!E:E,MATCH(TEXT(A2587,"YYYY-MM-DD"),'Price Data'!D:D,0)),"")</f>
        <v>9.83</v>
      </c>
      <c r="E2587" s="10" cm="1">
        <f t="array" ref="E2587">IFERROR(IF(ISNUMBER(D2587),(D2587-INDEX('Price Data'!E:E,MATCH(TEXT(A2587,"YYYY-MM-DD"),'Price Data'!D:D,0)+1))/INDEX('Price Data'!E:E,MATCH(TEXT(A2587,"YYYY-MM-DD"),'Price Data'!D:D,0)+1),""),"")</f>
        <v>2.0768431983385179E-2</v>
      </c>
      <c r="F2587" s="34">
        <f>IFERROR(INDEX('Price Data'!H:H,MATCH(TEXT(A2587,"YYYY-MM-DD"),'Price Data'!G:G,0)),"")</f>
        <v>113.300003</v>
      </c>
      <c r="G2587" s="10" cm="1">
        <f t="array" ref="G2587">IFERROR(IF(ISNUMBER(F2587),(F2587-INDEX('Price Data'!H:H,MATCH(TEXT(A2587,"YYYY-MM-DD"),'Price Data'!G:G,0)+1))/INDEX('Price Data'!H:H,MATCH(TEXT(A2587,"YYYY-MM-DD"),'Price Data'!G:G,0)+1),""),"")</f>
        <v>-3.9560175824175491E-3</v>
      </c>
      <c r="H2587" s="34">
        <f>IFERROR(INDEX('Price Data'!K:K,MATCH(TEXT(A2587,"YYYY-MM-DD"),'Price Data'!J:J,0)),"")</f>
        <v>2.35</v>
      </c>
      <c r="I2587" s="10" cm="1">
        <f t="array" ref="I2587">IFERROR(IF(ISNUMBER(H2587),(H2587-INDEX('Price Data'!K:K,MATCH(TEXT(A2587,"YYYY-MM-DD"),'Price Data'!J:J,0)+1))/INDEX('Price Data'!K:K,MATCH(TEXT(A2587,"YYYY-MM-DD"),'Price Data'!J:J,0)+1),""),"")</f>
        <v>1.2931034482758728E-2</v>
      </c>
      <c r="J2587" s="34">
        <f>IFERROR(INDEX('Price Data'!N:N,MATCH(TEXT(A2587,"YYYY-MM-DD"),'Price Data'!M:M,0)),"")</f>
        <v>1.63</v>
      </c>
      <c r="K2587" s="10" cm="1">
        <f t="array" ref="K2587">IFERROR(IF(ISNUMBER(J2587),(J2587-INDEX('Price Data'!N:N,MATCH(TEXT(A2587,"YYYY-MM-DD"),'Price Data'!M:M,0)+1))/INDEX('Price Data'!N:N,MATCH(TEXT(A2587,"YYYY-MM-DD"),'Price Data'!M:M,0)+1),""),"")</f>
        <v>6.1728395061727073E-3</v>
      </c>
      <c r="L2587" s="34">
        <f>IFERROR(INDEX('Price Data'!Q:Q,MATCH(TEXT(A2587,"YYYY-MM-DD"),'Price Data'!P:P,0)),"")</f>
        <v>2.63</v>
      </c>
      <c r="M2587" s="10" cm="1">
        <f t="array" ref="M2587">IFERROR(IF(ISNUMBER(L2587),(L2587-INDEX('Price Data'!Q:Q,MATCH(TEXT(A2587,"YYYY-MM-DD"),'Price Data'!P:P,0)+1))/INDEX('Price Data'!Q:Q,MATCH(TEXT(A2587,"YYYY-MM-DD"),'Price Data'!P:P,0)+1),""),"")</f>
        <v>0</v>
      </c>
      <c r="N2587" s="34">
        <f>IFERROR(INDEX('Price Data'!T:T,MATCH(TEXT(A2587,"YYYY-MM-DD"),'Price Data'!S:S,0)),"")</f>
        <v>3.79</v>
      </c>
      <c r="O2587" s="10" cm="1">
        <f t="array" ref="O2587">IFERROR(IF(ISNUMBER(N2587),(N2587-INDEX('Price Data'!T:T,MATCH(TEXT(A2587,"YYYY-MM-DD"),'Price Data'!S:S,0)+1))/INDEX('Price Data'!T:T,MATCH(TEXT(A2587,"YYYY-MM-DD"),'Price Data'!S:S,0)+1),""),"")</f>
        <v>-1.3020833333333287E-2</v>
      </c>
    </row>
    <row r="2588" spans="1:15" x14ac:dyDescent="0.3">
      <c r="A2588" s="8">
        <v>44407</v>
      </c>
      <c r="B2588" s="34">
        <f>IFERROR(INDEX('Price Data'!B:B,MATCH(TEXT(A2588,"YYYY-MM-DD"),'Price Data'!A:A,0)),"")</f>
        <v>25363</v>
      </c>
      <c r="C2588" s="10" cm="1">
        <f t="array" ref="C2588">IFERROR(IF(ISNUMBER(B2588),(B2588-INDEX('Price Data'!B:B,MATCH(TEXT(A2588,"YYYY-MM-DD"),'Price Data'!A:A,0)+1))/INDEX('Price Data'!B:B,MATCH(TEXT(A2588,"YYYY-MM-DD"),'Price Data'!A:A,0)+1),""),"")</f>
        <v>-5.9962376548048282E-3</v>
      </c>
      <c r="D2588" s="34">
        <f>IFERROR(INDEX('Price Data'!E:E,MATCH(TEXT(A2588,"YYYY-MM-DD"),'Price Data'!D:D,0)),"")</f>
        <v>10.11</v>
      </c>
      <c r="E2588" s="10" cm="1">
        <f t="array" ref="E2588">IFERROR(IF(ISNUMBER(D2588),(D2588-INDEX('Price Data'!E:E,MATCH(TEXT(A2588,"YYYY-MM-DD"),'Price Data'!D:D,0)+1))/INDEX('Price Data'!E:E,MATCH(TEXT(A2588,"YYYY-MM-DD"),'Price Data'!D:D,0)+1),""),"")</f>
        <v>2.8484231943031471E-2</v>
      </c>
      <c r="F2588" s="34">
        <f>IFERROR(INDEX('Price Data'!H:H,MATCH(TEXT(A2588,"YYYY-MM-DD"),'Price Data'!G:G,0)),"")</f>
        <v>117.099998</v>
      </c>
      <c r="G2588" s="10" cm="1">
        <f t="array" ref="G2588">IFERROR(IF(ISNUMBER(F2588),(F2588-INDEX('Price Data'!H:H,MATCH(TEXT(A2588,"YYYY-MM-DD"),'Price Data'!G:G,0)+1))/INDEX('Price Data'!H:H,MATCH(TEXT(A2588,"YYYY-MM-DD"),'Price Data'!G:G,0)+1),""),"")</f>
        <v>3.353923123903179E-2</v>
      </c>
      <c r="H2588" s="34">
        <f>IFERROR(INDEX('Price Data'!K:K,MATCH(TEXT(A2588,"YYYY-MM-DD"),'Price Data'!J:J,0)),"")</f>
        <v>2.33</v>
      </c>
      <c r="I2588" s="10" cm="1">
        <f t="array" ref="I2588">IFERROR(IF(ISNUMBER(H2588),(H2588-INDEX('Price Data'!K:K,MATCH(TEXT(A2588,"YYYY-MM-DD"),'Price Data'!J:J,0)+1))/INDEX('Price Data'!K:K,MATCH(TEXT(A2588,"YYYY-MM-DD"),'Price Data'!J:J,0)+1),""),"")</f>
        <v>-8.5106382978723475E-3</v>
      </c>
      <c r="J2588" s="34">
        <f>IFERROR(INDEX('Price Data'!N:N,MATCH(TEXT(A2588,"YYYY-MM-DD"),'Price Data'!M:M,0)),"")</f>
        <v>1.65</v>
      </c>
      <c r="K2588" s="10" cm="1">
        <f t="array" ref="K2588">IFERROR(IF(ISNUMBER(J2588),(J2588-INDEX('Price Data'!N:N,MATCH(TEXT(A2588,"YYYY-MM-DD"),'Price Data'!M:M,0)+1))/INDEX('Price Data'!N:N,MATCH(TEXT(A2588,"YYYY-MM-DD"),'Price Data'!M:M,0)+1),""),"")</f>
        <v>1.2269938650306761E-2</v>
      </c>
      <c r="L2588" s="34">
        <f>IFERROR(INDEX('Price Data'!Q:Q,MATCH(TEXT(A2588,"YYYY-MM-DD"),'Price Data'!P:P,0)),"")</f>
        <v>2.5299999999999998</v>
      </c>
      <c r="M2588" s="10" cm="1">
        <f t="array" ref="M2588">IFERROR(IF(ISNUMBER(L2588),(L2588-INDEX('Price Data'!Q:Q,MATCH(TEXT(A2588,"YYYY-MM-DD"),'Price Data'!P:P,0)+1))/INDEX('Price Data'!Q:Q,MATCH(TEXT(A2588,"YYYY-MM-DD"),'Price Data'!P:P,0)+1),""),"")</f>
        <v>-3.8022813688212961E-2</v>
      </c>
      <c r="N2588" s="34">
        <f>IFERROR(INDEX('Price Data'!T:T,MATCH(TEXT(A2588,"YYYY-MM-DD"),'Price Data'!S:S,0)),"")</f>
        <v>3.72</v>
      </c>
      <c r="O2588" s="10" cm="1">
        <f t="array" ref="O2588">IFERROR(IF(ISNUMBER(N2588),(N2588-INDEX('Price Data'!T:T,MATCH(TEXT(A2588,"YYYY-MM-DD"),'Price Data'!S:S,0)+1))/INDEX('Price Data'!T:T,MATCH(TEXT(A2588,"YYYY-MM-DD"),'Price Data'!S:S,0)+1),""),"")</f>
        <v>-1.8469656992084391E-2</v>
      </c>
    </row>
    <row r="2589" spans="1:15" x14ac:dyDescent="0.3">
      <c r="A2589" s="8">
        <v>44408</v>
      </c>
      <c r="B2589" s="34" t="str">
        <f>IFERROR(INDEX('Price Data'!B:B,MATCH(TEXT(A2589,"YYYY-MM-DD"),'Price Data'!A:A,0)),"")</f>
        <v/>
      </c>
      <c r="C2589" s="10" t="str" cm="1">
        <f t="array" ref="C2589">IFERROR(IF(ISNUMBER(B2589),(B2589-INDEX('Price Data'!B:B,MATCH(TEXT(A2589,"YYYY-MM-DD"),'Price Data'!A:A,0)+1))/INDEX('Price Data'!B:B,MATCH(TEXT(A2589,"YYYY-MM-DD"),'Price Data'!A:A,0)+1),""),"")</f>
        <v/>
      </c>
      <c r="D2589" s="34" t="str">
        <f>IFERROR(INDEX('Price Data'!E:E,MATCH(TEXT(A2589,"YYYY-MM-DD"),'Price Data'!D:D,0)),"")</f>
        <v/>
      </c>
      <c r="E2589" s="10" t="str" cm="1">
        <f t="array" ref="E2589">IFERROR(IF(ISNUMBER(D2589),(D2589-INDEX('Price Data'!E:E,MATCH(TEXT(A2589,"YYYY-MM-DD"),'Price Data'!D:D,0)+1))/INDEX('Price Data'!E:E,MATCH(TEXT(A2589,"YYYY-MM-DD"),'Price Data'!D:D,0)+1),""),"")</f>
        <v/>
      </c>
      <c r="F2589" s="34" t="str">
        <f>IFERROR(INDEX('Price Data'!H:H,MATCH(TEXT(A2589,"YYYY-MM-DD"),'Price Data'!G:G,0)),"")</f>
        <v/>
      </c>
      <c r="G2589" s="10" t="str" cm="1">
        <f t="array" ref="G2589">IFERROR(IF(ISNUMBER(F2589),(F2589-INDEX('Price Data'!H:H,MATCH(TEXT(A2589,"YYYY-MM-DD"),'Price Data'!G:G,0)+1))/INDEX('Price Data'!H:H,MATCH(TEXT(A2589,"YYYY-MM-DD"),'Price Data'!G:G,0)+1),""),"")</f>
        <v/>
      </c>
      <c r="H2589" s="34" t="str">
        <f>IFERROR(INDEX('Price Data'!K:K,MATCH(TEXT(A2589,"YYYY-MM-DD"),'Price Data'!J:J,0)),"")</f>
        <v/>
      </c>
      <c r="I2589" s="10" t="str" cm="1">
        <f t="array" ref="I2589">IFERROR(IF(ISNUMBER(H2589),(H2589-INDEX('Price Data'!K:K,MATCH(TEXT(A2589,"YYYY-MM-DD"),'Price Data'!J:J,0)+1))/INDEX('Price Data'!K:K,MATCH(TEXT(A2589,"YYYY-MM-DD"),'Price Data'!J:J,0)+1),""),"")</f>
        <v/>
      </c>
      <c r="J2589" s="34" t="str">
        <f>IFERROR(INDEX('Price Data'!N:N,MATCH(TEXT(A2589,"YYYY-MM-DD"),'Price Data'!M:M,0)),"")</f>
        <v/>
      </c>
      <c r="K2589" s="10" t="str" cm="1">
        <f t="array" ref="K2589">IFERROR(IF(ISNUMBER(J2589),(J2589-INDEX('Price Data'!N:N,MATCH(TEXT(A2589,"YYYY-MM-DD"),'Price Data'!M:M,0)+1))/INDEX('Price Data'!N:N,MATCH(TEXT(A2589,"YYYY-MM-DD"),'Price Data'!M:M,0)+1),""),"")</f>
        <v/>
      </c>
      <c r="L2589" s="34" t="str">
        <f>IFERROR(INDEX('Price Data'!Q:Q,MATCH(TEXT(A2589,"YYYY-MM-DD"),'Price Data'!P:P,0)),"")</f>
        <v/>
      </c>
      <c r="M2589" s="10" t="str" cm="1">
        <f t="array" ref="M2589">IFERROR(IF(ISNUMBER(L2589),(L2589-INDEX('Price Data'!Q:Q,MATCH(TEXT(A2589,"YYYY-MM-DD"),'Price Data'!P:P,0)+1))/INDEX('Price Data'!Q:Q,MATCH(TEXT(A2589,"YYYY-MM-DD"),'Price Data'!P:P,0)+1),""),"")</f>
        <v/>
      </c>
      <c r="N2589" s="34" t="str">
        <f>IFERROR(INDEX('Price Data'!T:T,MATCH(TEXT(A2589,"YYYY-MM-DD"),'Price Data'!S:S,0)),"")</f>
        <v/>
      </c>
      <c r="O2589" s="10" t="str" cm="1">
        <f t="array" ref="O2589">IFERROR(IF(ISNUMBER(N2589),(N2589-INDEX('Price Data'!T:T,MATCH(TEXT(A2589,"YYYY-MM-DD"),'Price Data'!S:S,0)+1))/INDEX('Price Data'!T:T,MATCH(TEXT(A2589,"YYYY-MM-DD"),'Price Data'!S:S,0)+1),""),"")</f>
        <v/>
      </c>
    </row>
    <row r="2590" spans="1:15" x14ac:dyDescent="0.3">
      <c r="A2590" s="8">
        <v>44409</v>
      </c>
      <c r="B2590" s="34" t="str">
        <f>IFERROR(INDEX('Price Data'!B:B,MATCH(TEXT(A2590,"YYYY-MM-DD"),'Price Data'!A:A,0)),"")</f>
        <v/>
      </c>
      <c r="C2590" s="10" t="str" cm="1">
        <f t="array" ref="C2590">IFERROR(IF(ISNUMBER(B2590),(B2590-INDEX('Price Data'!B:B,MATCH(TEXT(A2590,"YYYY-MM-DD"),'Price Data'!A:A,0)+1))/INDEX('Price Data'!B:B,MATCH(TEXT(A2590,"YYYY-MM-DD"),'Price Data'!A:A,0)+1),""),"")</f>
        <v/>
      </c>
      <c r="D2590" s="34" t="str">
        <f>IFERROR(INDEX('Price Data'!E:E,MATCH(TEXT(A2590,"YYYY-MM-DD"),'Price Data'!D:D,0)),"")</f>
        <v/>
      </c>
      <c r="E2590" s="10" t="str" cm="1">
        <f t="array" ref="E2590">IFERROR(IF(ISNUMBER(D2590),(D2590-INDEX('Price Data'!E:E,MATCH(TEXT(A2590,"YYYY-MM-DD"),'Price Data'!D:D,0)+1))/INDEX('Price Data'!E:E,MATCH(TEXT(A2590,"YYYY-MM-DD"),'Price Data'!D:D,0)+1),""),"")</f>
        <v/>
      </c>
      <c r="F2590" s="34" t="str">
        <f>IFERROR(INDEX('Price Data'!H:H,MATCH(TEXT(A2590,"YYYY-MM-DD"),'Price Data'!G:G,0)),"")</f>
        <v/>
      </c>
      <c r="G2590" s="10" t="str" cm="1">
        <f t="array" ref="G2590">IFERROR(IF(ISNUMBER(F2590),(F2590-INDEX('Price Data'!H:H,MATCH(TEXT(A2590,"YYYY-MM-DD"),'Price Data'!G:G,0)+1))/INDEX('Price Data'!H:H,MATCH(TEXT(A2590,"YYYY-MM-DD"),'Price Data'!G:G,0)+1),""),"")</f>
        <v/>
      </c>
      <c r="H2590" s="34" t="str">
        <f>IFERROR(INDEX('Price Data'!K:K,MATCH(TEXT(A2590,"YYYY-MM-DD"),'Price Data'!J:J,0)),"")</f>
        <v/>
      </c>
      <c r="I2590" s="10" t="str" cm="1">
        <f t="array" ref="I2590">IFERROR(IF(ISNUMBER(H2590),(H2590-INDEX('Price Data'!K:K,MATCH(TEXT(A2590,"YYYY-MM-DD"),'Price Data'!J:J,0)+1))/INDEX('Price Data'!K:K,MATCH(TEXT(A2590,"YYYY-MM-DD"),'Price Data'!J:J,0)+1),""),"")</f>
        <v/>
      </c>
      <c r="J2590" s="34" t="str">
        <f>IFERROR(INDEX('Price Data'!N:N,MATCH(TEXT(A2590,"YYYY-MM-DD"),'Price Data'!M:M,0)),"")</f>
        <v/>
      </c>
      <c r="K2590" s="10" t="str" cm="1">
        <f t="array" ref="K2590">IFERROR(IF(ISNUMBER(J2590),(J2590-INDEX('Price Data'!N:N,MATCH(TEXT(A2590,"YYYY-MM-DD"),'Price Data'!M:M,0)+1))/INDEX('Price Data'!N:N,MATCH(TEXT(A2590,"YYYY-MM-DD"),'Price Data'!M:M,0)+1),""),"")</f>
        <v/>
      </c>
      <c r="L2590" s="34" t="str">
        <f>IFERROR(INDEX('Price Data'!Q:Q,MATCH(TEXT(A2590,"YYYY-MM-DD"),'Price Data'!P:P,0)),"")</f>
        <v/>
      </c>
      <c r="M2590" s="10" t="str" cm="1">
        <f t="array" ref="M2590">IFERROR(IF(ISNUMBER(L2590),(L2590-INDEX('Price Data'!Q:Q,MATCH(TEXT(A2590,"YYYY-MM-DD"),'Price Data'!P:P,0)+1))/INDEX('Price Data'!Q:Q,MATCH(TEXT(A2590,"YYYY-MM-DD"),'Price Data'!P:P,0)+1),""),"")</f>
        <v/>
      </c>
      <c r="N2590" s="34" t="str">
        <f>IFERROR(INDEX('Price Data'!T:T,MATCH(TEXT(A2590,"YYYY-MM-DD"),'Price Data'!S:S,0)),"")</f>
        <v/>
      </c>
      <c r="O2590" s="10" t="str" cm="1">
        <f t="array" ref="O2590">IFERROR(IF(ISNUMBER(N2590),(N2590-INDEX('Price Data'!T:T,MATCH(TEXT(A2590,"YYYY-MM-DD"),'Price Data'!S:S,0)+1))/INDEX('Price Data'!T:T,MATCH(TEXT(A2590,"YYYY-MM-DD"),'Price Data'!S:S,0)+1),""),"")</f>
        <v/>
      </c>
    </row>
    <row r="2591" spans="1:15" x14ac:dyDescent="0.3">
      <c r="A2591" s="8">
        <v>44410</v>
      </c>
      <c r="B2591" s="34">
        <f>IFERROR(INDEX('Price Data'!B:B,MATCH(TEXT(A2591,"YYYY-MM-DD"),'Price Data'!A:A,0)),"")</f>
        <v>25352</v>
      </c>
      <c r="C2591" s="10" cm="1">
        <f t="array" ref="C2591">IFERROR(IF(ISNUMBER(B2591),(B2591-INDEX('Price Data'!B:B,MATCH(TEXT(A2591,"YYYY-MM-DD"),'Price Data'!A:A,0)+1))/INDEX('Price Data'!B:B,MATCH(TEXT(A2591,"YYYY-MM-DD"),'Price Data'!A:A,0)+1),""),"")</f>
        <v>-4.3370263770058749E-4</v>
      </c>
      <c r="D2591" s="34">
        <f>IFERROR(INDEX('Price Data'!E:E,MATCH(TEXT(A2591,"YYYY-MM-DD"),'Price Data'!D:D,0)),"")</f>
        <v>9.91</v>
      </c>
      <c r="E2591" s="10" cm="1">
        <f t="array" ref="E2591">IFERROR(IF(ISNUMBER(D2591),(D2591-INDEX('Price Data'!E:E,MATCH(TEXT(A2591,"YYYY-MM-DD"),'Price Data'!D:D,0)+1))/INDEX('Price Data'!E:E,MATCH(TEXT(A2591,"YYYY-MM-DD"),'Price Data'!D:D,0)+1),""),"")</f>
        <v>-1.9782393669633958E-2</v>
      </c>
      <c r="F2591" s="34">
        <f>IFERROR(INDEX('Price Data'!H:H,MATCH(TEXT(A2591,"YYYY-MM-DD"),'Price Data'!G:G,0)),"")</f>
        <v>115.099998</v>
      </c>
      <c r="G2591" s="10" cm="1">
        <f t="array" ref="G2591">IFERROR(IF(ISNUMBER(F2591),(F2591-INDEX('Price Data'!H:H,MATCH(TEXT(A2591,"YYYY-MM-DD"),'Price Data'!G:G,0)+1))/INDEX('Price Data'!H:H,MATCH(TEXT(A2591,"YYYY-MM-DD"),'Price Data'!G:G,0)+1),""),"")</f>
        <v>-1.7079419591450377E-2</v>
      </c>
      <c r="H2591" s="34">
        <f>IFERROR(INDEX('Price Data'!K:K,MATCH(TEXT(A2591,"YYYY-MM-DD"),'Price Data'!J:J,0)),"")</f>
        <v>2.31</v>
      </c>
      <c r="I2591" s="10" cm="1">
        <f t="array" ref="I2591">IFERROR(IF(ISNUMBER(H2591),(H2591-INDEX('Price Data'!K:K,MATCH(TEXT(A2591,"YYYY-MM-DD"),'Price Data'!J:J,0)+1))/INDEX('Price Data'!K:K,MATCH(TEXT(A2591,"YYYY-MM-DD"),'Price Data'!J:J,0)+1),""),"")</f>
        <v>-8.5836909871244704E-3</v>
      </c>
      <c r="J2591" s="34">
        <f>IFERROR(INDEX('Price Data'!N:N,MATCH(TEXT(A2591,"YYYY-MM-DD"),'Price Data'!M:M,0)),"")</f>
        <v>1.65</v>
      </c>
      <c r="K2591" s="10" cm="1">
        <f t="array" ref="K2591">IFERROR(IF(ISNUMBER(J2591),(J2591-INDEX('Price Data'!N:N,MATCH(TEXT(A2591,"YYYY-MM-DD"),'Price Data'!M:M,0)+1))/INDEX('Price Data'!N:N,MATCH(TEXT(A2591,"YYYY-MM-DD"),'Price Data'!M:M,0)+1),""),"")</f>
        <v>0</v>
      </c>
      <c r="L2591" s="34">
        <f>IFERROR(INDEX('Price Data'!Q:Q,MATCH(TEXT(A2591,"YYYY-MM-DD"),'Price Data'!P:P,0)),"")</f>
        <v>2.52</v>
      </c>
      <c r="M2591" s="10" cm="1">
        <f t="array" ref="M2591">IFERROR(IF(ISNUMBER(L2591),(L2591-INDEX('Price Data'!Q:Q,MATCH(TEXT(A2591,"YYYY-MM-DD"),'Price Data'!P:P,0)+1))/INDEX('Price Data'!Q:Q,MATCH(TEXT(A2591,"YYYY-MM-DD"),'Price Data'!P:P,0)+1),""),"")</f>
        <v>-3.9525691699603908E-3</v>
      </c>
      <c r="N2591" s="34">
        <f>IFERROR(INDEX('Price Data'!T:T,MATCH(TEXT(A2591,"YYYY-MM-DD"),'Price Data'!S:S,0)),"")</f>
        <v>3.73</v>
      </c>
      <c r="O2591" s="10" cm="1">
        <f t="array" ref="O2591">IFERROR(IF(ISNUMBER(N2591),(N2591-INDEX('Price Data'!T:T,MATCH(TEXT(A2591,"YYYY-MM-DD"),'Price Data'!S:S,0)+1))/INDEX('Price Data'!T:T,MATCH(TEXT(A2591,"YYYY-MM-DD"),'Price Data'!S:S,0)+1),""),"")</f>
        <v>2.6881720430106952E-3</v>
      </c>
    </row>
    <row r="2592" spans="1:15" x14ac:dyDescent="0.3">
      <c r="A2592" s="8">
        <v>44411</v>
      </c>
      <c r="B2592" s="34">
        <f>IFERROR(INDEX('Price Data'!B:B,MATCH(TEXT(A2592,"YYYY-MM-DD"),'Price Data'!A:A,0)),"")</f>
        <v>25356</v>
      </c>
      <c r="C2592" s="10" cm="1">
        <f t="array" ref="C2592">IFERROR(IF(ISNUMBER(B2592),(B2592-INDEX('Price Data'!B:B,MATCH(TEXT(A2592,"YYYY-MM-DD"),'Price Data'!A:A,0)+1))/INDEX('Price Data'!B:B,MATCH(TEXT(A2592,"YYYY-MM-DD"),'Price Data'!A:A,0)+1),""),"")</f>
        <v>1.577784790154623E-4</v>
      </c>
      <c r="D2592" s="34">
        <f>IFERROR(INDEX('Price Data'!E:E,MATCH(TEXT(A2592,"YYYY-MM-DD"),'Price Data'!D:D,0)),"")</f>
        <v>9.8800000000000008</v>
      </c>
      <c r="E2592" s="10" cm="1">
        <f t="array" ref="E2592">IFERROR(IF(ISNUMBER(D2592),(D2592-INDEX('Price Data'!E:E,MATCH(TEXT(A2592,"YYYY-MM-DD"),'Price Data'!D:D,0)+1))/INDEX('Price Data'!E:E,MATCH(TEXT(A2592,"YYYY-MM-DD"),'Price Data'!D:D,0)+1),""),"")</f>
        <v>-3.0272452068616914E-3</v>
      </c>
      <c r="F2592" s="34">
        <f>IFERROR(INDEX('Price Data'!H:H,MATCH(TEXT(A2592,"YYYY-MM-DD"),'Price Data'!G:G,0)),"")</f>
        <v>112.349998</v>
      </c>
      <c r="G2592" s="10" cm="1">
        <f t="array" ref="G2592">IFERROR(IF(ISNUMBER(F2592),(F2592-INDEX('Price Data'!H:H,MATCH(TEXT(A2592,"YYYY-MM-DD"),'Price Data'!G:G,0)+1))/INDEX('Price Data'!H:H,MATCH(TEXT(A2592,"YYYY-MM-DD"),'Price Data'!G:G,0)+1),""),"")</f>
        <v>-2.3892268008553746E-2</v>
      </c>
      <c r="H2592" s="34">
        <f>IFERROR(INDEX('Price Data'!K:K,MATCH(TEXT(A2592,"YYYY-MM-DD"),'Price Data'!J:J,0)),"")</f>
        <v>2.33</v>
      </c>
      <c r="I2592" s="10" cm="1">
        <f t="array" ref="I2592">IFERROR(IF(ISNUMBER(H2592),(H2592-INDEX('Price Data'!K:K,MATCH(TEXT(A2592,"YYYY-MM-DD"),'Price Data'!J:J,0)+1))/INDEX('Price Data'!K:K,MATCH(TEXT(A2592,"YYYY-MM-DD"),'Price Data'!J:J,0)+1),""),"")</f>
        <v>8.6580086580086649E-3</v>
      </c>
      <c r="J2592" s="34">
        <f>IFERROR(INDEX('Price Data'!N:N,MATCH(TEXT(A2592,"YYYY-MM-DD"),'Price Data'!M:M,0)),"")</f>
        <v>1.62</v>
      </c>
      <c r="K2592" s="10" cm="1">
        <f t="array" ref="K2592">IFERROR(IF(ISNUMBER(J2592),(J2592-INDEX('Price Data'!N:N,MATCH(TEXT(A2592,"YYYY-MM-DD"),'Price Data'!M:M,0)+1))/INDEX('Price Data'!N:N,MATCH(TEXT(A2592,"YYYY-MM-DD"),'Price Data'!M:M,0)+1),""),"")</f>
        <v>-1.8181818181818063E-2</v>
      </c>
      <c r="L2592" s="34">
        <f>IFERROR(INDEX('Price Data'!Q:Q,MATCH(TEXT(A2592,"YYYY-MM-DD"),'Price Data'!P:P,0)),"")</f>
        <v>2.4900000000000002</v>
      </c>
      <c r="M2592" s="10" cm="1">
        <f t="array" ref="M2592">IFERROR(IF(ISNUMBER(L2592),(L2592-INDEX('Price Data'!Q:Q,MATCH(TEXT(A2592,"YYYY-MM-DD"),'Price Data'!P:P,0)+1))/INDEX('Price Data'!Q:Q,MATCH(TEXT(A2592,"YYYY-MM-DD"),'Price Data'!P:P,0)+1),""),"")</f>
        <v>-1.1904761904761828E-2</v>
      </c>
      <c r="N2592" s="34">
        <f>IFERROR(INDEX('Price Data'!T:T,MATCH(TEXT(A2592,"YYYY-MM-DD"),'Price Data'!S:S,0)),"")</f>
        <v>3.73</v>
      </c>
      <c r="O2592" s="10" cm="1">
        <f t="array" ref="O2592">IFERROR(IF(ISNUMBER(N2592),(N2592-INDEX('Price Data'!T:T,MATCH(TEXT(A2592,"YYYY-MM-DD"),'Price Data'!S:S,0)+1))/INDEX('Price Data'!T:T,MATCH(TEXT(A2592,"YYYY-MM-DD"),'Price Data'!S:S,0)+1),""),"")</f>
        <v>0</v>
      </c>
    </row>
    <row r="2593" spans="1:15" x14ac:dyDescent="0.3">
      <c r="A2593" s="8">
        <v>44412</v>
      </c>
      <c r="B2593" s="34">
        <f>IFERROR(INDEX('Price Data'!B:B,MATCH(TEXT(A2593,"YYYY-MM-DD"),'Price Data'!A:A,0)),"")</f>
        <v>25490</v>
      </c>
      <c r="C2593" s="10" cm="1">
        <f t="array" ref="C2593">IFERROR(IF(ISNUMBER(B2593),(B2593-INDEX('Price Data'!B:B,MATCH(TEXT(A2593,"YYYY-MM-DD"),'Price Data'!A:A,0)+1))/INDEX('Price Data'!B:B,MATCH(TEXT(A2593,"YYYY-MM-DD"),'Price Data'!A:A,0)+1),""),"")</f>
        <v>5.2847452279539357E-3</v>
      </c>
      <c r="D2593" s="34">
        <f>IFERROR(INDEX('Price Data'!E:E,MATCH(TEXT(A2593,"YYYY-MM-DD"),'Price Data'!D:D,0)),"")</f>
        <v>9.91</v>
      </c>
      <c r="E2593" s="10" cm="1">
        <f t="array" ref="E2593">IFERROR(IF(ISNUMBER(D2593),(D2593-INDEX('Price Data'!E:E,MATCH(TEXT(A2593,"YYYY-MM-DD"),'Price Data'!D:D,0)+1))/INDEX('Price Data'!E:E,MATCH(TEXT(A2593,"YYYY-MM-DD"),'Price Data'!D:D,0)+1),""),"")</f>
        <v>3.0364372469634977E-3</v>
      </c>
      <c r="F2593" s="34">
        <f>IFERROR(INDEX('Price Data'!H:H,MATCH(TEXT(A2593,"YYYY-MM-DD"),'Price Data'!G:G,0)),"")</f>
        <v>113.5</v>
      </c>
      <c r="G2593" s="10" cm="1">
        <f t="array" ref="G2593">IFERROR(IF(ISNUMBER(F2593),(F2593-INDEX('Price Data'!H:H,MATCH(TEXT(A2593,"YYYY-MM-DD"),'Price Data'!G:G,0)+1))/INDEX('Price Data'!H:H,MATCH(TEXT(A2593,"YYYY-MM-DD"),'Price Data'!G:G,0)+1),""),"")</f>
        <v>1.023588803268159E-2</v>
      </c>
      <c r="H2593" s="34">
        <f>IFERROR(INDEX('Price Data'!K:K,MATCH(TEXT(A2593,"YYYY-MM-DD"),'Price Data'!J:J,0)),"")</f>
        <v>2.34</v>
      </c>
      <c r="I2593" s="10" cm="1">
        <f t="array" ref="I2593">IFERROR(IF(ISNUMBER(H2593),(H2593-INDEX('Price Data'!K:K,MATCH(TEXT(A2593,"YYYY-MM-DD"),'Price Data'!J:J,0)+1))/INDEX('Price Data'!K:K,MATCH(TEXT(A2593,"YYYY-MM-DD"),'Price Data'!J:J,0)+1),""),"")</f>
        <v>4.2918454935621398E-3</v>
      </c>
      <c r="J2593" s="34">
        <f>IFERROR(INDEX('Price Data'!N:N,MATCH(TEXT(A2593,"YYYY-MM-DD"),'Price Data'!M:M,0)),"")</f>
        <v>1.63</v>
      </c>
      <c r="K2593" s="10" cm="1">
        <f t="array" ref="K2593">IFERROR(IF(ISNUMBER(J2593),(J2593-INDEX('Price Data'!N:N,MATCH(TEXT(A2593,"YYYY-MM-DD"),'Price Data'!M:M,0)+1))/INDEX('Price Data'!N:N,MATCH(TEXT(A2593,"YYYY-MM-DD"),'Price Data'!M:M,0)+1),""),"")</f>
        <v>6.1728395061727073E-3</v>
      </c>
      <c r="L2593" s="34">
        <f>IFERROR(INDEX('Price Data'!Q:Q,MATCH(TEXT(A2593,"YYYY-MM-DD"),'Price Data'!P:P,0)),"")</f>
        <v>2.5499999999999998</v>
      </c>
      <c r="M2593" s="10" cm="1">
        <f t="array" ref="M2593">IFERROR(IF(ISNUMBER(L2593),(L2593-INDEX('Price Data'!Q:Q,MATCH(TEXT(A2593,"YYYY-MM-DD"),'Price Data'!P:P,0)+1))/INDEX('Price Data'!Q:Q,MATCH(TEXT(A2593,"YYYY-MM-DD"),'Price Data'!P:P,0)+1),""),"")</f>
        <v>2.4096385542168516E-2</v>
      </c>
      <c r="N2593" s="34">
        <f>IFERROR(INDEX('Price Data'!T:T,MATCH(TEXT(A2593,"YYYY-MM-DD"),'Price Data'!S:S,0)),"")</f>
        <v>3.7</v>
      </c>
      <c r="O2593" s="10" cm="1">
        <f t="array" ref="O2593">IFERROR(IF(ISNUMBER(N2593),(N2593-INDEX('Price Data'!T:T,MATCH(TEXT(A2593,"YYYY-MM-DD"),'Price Data'!S:S,0)+1))/INDEX('Price Data'!T:T,MATCH(TEXT(A2593,"YYYY-MM-DD"),'Price Data'!S:S,0)+1),""),"")</f>
        <v>-8.0428954423591974E-3</v>
      </c>
    </row>
    <row r="2594" spans="1:15" x14ac:dyDescent="0.3">
      <c r="A2594" s="8">
        <v>44413</v>
      </c>
      <c r="B2594" s="34">
        <f>IFERROR(INDEX('Price Data'!B:B,MATCH(TEXT(A2594,"YYYY-MM-DD"),'Price Data'!A:A,0)),"")</f>
        <v>25666</v>
      </c>
      <c r="C2594" s="10" cm="1">
        <f t="array" ref="C2594">IFERROR(IF(ISNUMBER(B2594),(B2594-INDEX('Price Data'!B:B,MATCH(TEXT(A2594,"YYYY-MM-DD"),'Price Data'!A:A,0)+1))/INDEX('Price Data'!B:B,MATCH(TEXT(A2594,"YYYY-MM-DD"),'Price Data'!A:A,0)+1),""),"")</f>
        <v>6.9046684974499806E-3</v>
      </c>
      <c r="D2594" s="34">
        <f>IFERROR(INDEX('Price Data'!E:E,MATCH(TEXT(A2594,"YYYY-MM-DD"),'Price Data'!D:D,0)),"")</f>
        <v>10.16</v>
      </c>
      <c r="E2594" s="10" cm="1">
        <f t="array" ref="E2594">IFERROR(IF(ISNUMBER(D2594),(D2594-INDEX('Price Data'!E:E,MATCH(TEXT(A2594,"YYYY-MM-DD"),'Price Data'!D:D,0)+1))/INDEX('Price Data'!E:E,MATCH(TEXT(A2594,"YYYY-MM-DD"),'Price Data'!D:D,0)+1),""),"")</f>
        <v>2.5227043390514632E-2</v>
      </c>
      <c r="F2594" s="34">
        <f>IFERROR(INDEX('Price Data'!H:H,MATCH(TEXT(A2594,"YYYY-MM-DD"),'Price Data'!G:G,0)),"")</f>
        <v>119</v>
      </c>
      <c r="G2594" s="10" cm="1">
        <f t="array" ref="G2594">IFERROR(IF(ISNUMBER(F2594),(F2594-INDEX('Price Data'!H:H,MATCH(TEXT(A2594,"YYYY-MM-DD"),'Price Data'!G:G,0)+1))/INDEX('Price Data'!H:H,MATCH(TEXT(A2594,"YYYY-MM-DD"),'Price Data'!G:G,0)+1),""),"")</f>
        <v>4.8458149779735685E-2</v>
      </c>
      <c r="H2594" s="34">
        <f>IFERROR(INDEX('Price Data'!K:K,MATCH(TEXT(A2594,"YYYY-MM-DD"),'Price Data'!J:J,0)),"")</f>
        <v>2.35</v>
      </c>
      <c r="I2594" s="10" cm="1">
        <f t="array" ref="I2594">IFERROR(IF(ISNUMBER(H2594),(H2594-INDEX('Price Data'!K:K,MATCH(TEXT(A2594,"YYYY-MM-DD"),'Price Data'!J:J,0)+1))/INDEX('Price Data'!K:K,MATCH(TEXT(A2594,"YYYY-MM-DD"),'Price Data'!J:J,0)+1),""),"")</f>
        <v>4.2735042735043728E-3</v>
      </c>
      <c r="J2594" s="34">
        <f>IFERROR(INDEX('Price Data'!N:N,MATCH(TEXT(A2594,"YYYY-MM-DD"),'Price Data'!M:M,0)),"")</f>
        <v>1.63</v>
      </c>
      <c r="K2594" s="10" cm="1">
        <f t="array" ref="K2594">IFERROR(IF(ISNUMBER(J2594),(J2594-INDEX('Price Data'!N:N,MATCH(TEXT(A2594,"YYYY-MM-DD"),'Price Data'!M:M,0)+1))/INDEX('Price Data'!N:N,MATCH(TEXT(A2594,"YYYY-MM-DD"),'Price Data'!M:M,0)+1),""),"")</f>
        <v>0</v>
      </c>
      <c r="L2594" s="34">
        <f>IFERROR(INDEX('Price Data'!Q:Q,MATCH(TEXT(A2594,"YYYY-MM-DD"),'Price Data'!P:P,0)),"")</f>
        <v>2.5499999999999998</v>
      </c>
      <c r="M2594" s="10" cm="1">
        <f t="array" ref="M2594">IFERROR(IF(ISNUMBER(L2594),(L2594-INDEX('Price Data'!Q:Q,MATCH(TEXT(A2594,"YYYY-MM-DD"),'Price Data'!P:P,0)+1))/INDEX('Price Data'!Q:Q,MATCH(TEXT(A2594,"YYYY-MM-DD"),'Price Data'!P:P,0)+1),""),"")</f>
        <v>0</v>
      </c>
      <c r="N2594" s="34">
        <f>IFERROR(INDEX('Price Data'!T:T,MATCH(TEXT(A2594,"YYYY-MM-DD"),'Price Data'!S:S,0)),"")</f>
        <v>3.71</v>
      </c>
      <c r="O2594" s="10" cm="1">
        <f t="array" ref="O2594">IFERROR(IF(ISNUMBER(N2594),(N2594-INDEX('Price Data'!T:T,MATCH(TEXT(A2594,"YYYY-MM-DD"),'Price Data'!S:S,0)+1))/INDEX('Price Data'!T:T,MATCH(TEXT(A2594,"YYYY-MM-DD"),'Price Data'!S:S,0)+1),""),"")</f>
        <v>2.7027027027026452E-3</v>
      </c>
    </row>
    <row r="2595" spans="1:15" x14ac:dyDescent="0.3">
      <c r="A2595" s="8">
        <v>44414</v>
      </c>
      <c r="B2595" s="34">
        <f>IFERROR(INDEX('Price Data'!B:B,MATCH(TEXT(A2595,"YYYY-MM-DD"),'Price Data'!A:A,0)),"")</f>
        <v>26000</v>
      </c>
      <c r="C2595" s="10" cm="1">
        <f t="array" ref="C2595">IFERROR(IF(ISNUMBER(B2595),(B2595-INDEX('Price Data'!B:B,MATCH(TEXT(A2595,"YYYY-MM-DD"),'Price Data'!A:A,0)+1))/INDEX('Price Data'!B:B,MATCH(TEXT(A2595,"YYYY-MM-DD"),'Price Data'!A:A,0)+1),""),"")</f>
        <v>1.3013325021429129E-2</v>
      </c>
      <c r="D2595" s="34">
        <f>IFERROR(INDEX('Price Data'!E:E,MATCH(TEXT(A2595,"YYYY-MM-DD"),'Price Data'!D:D,0)),"")</f>
        <v>10.41</v>
      </c>
      <c r="E2595" s="10" cm="1">
        <f t="array" ref="E2595">IFERROR(IF(ISNUMBER(D2595),(D2595-INDEX('Price Data'!E:E,MATCH(TEXT(A2595,"YYYY-MM-DD"),'Price Data'!D:D,0)+1))/INDEX('Price Data'!E:E,MATCH(TEXT(A2595,"YYYY-MM-DD"),'Price Data'!D:D,0)+1),""),"")</f>
        <v>2.4606299212598423E-2</v>
      </c>
      <c r="F2595" s="34">
        <f>IFERROR(INDEX('Price Data'!H:H,MATCH(TEXT(A2595,"YYYY-MM-DD"),'Price Data'!G:G,0)),"")</f>
        <v>119.449997</v>
      </c>
      <c r="G2595" s="10" cm="1">
        <f t="array" ref="G2595">IFERROR(IF(ISNUMBER(F2595),(F2595-INDEX('Price Data'!H:H,MATCH(TEXT(A2595,"YYYY-MM-DD"),'Price Data'!G:G,0)+1))/INDEX('Price Data'!H:H,MATCH(TEXT(A2595,"YYYY-MM-DD"),'Price Data'!G:G,0)+1),""),"")</f>
        <v>3.7814873949579514E-3</v>
      </c>
      <c r="H2595" s="34">
        <f>IFERROR(INDEX('Price Data'!K:K,MATCH(TEXT(A2595,"YYYY-MM-DD"),'Price Data'!J:J,0)),"")</f>
        <v>2.4</v>
      </c>
      <c r="I2595" s="10" cm="1">
        <f t="array" ref="I2595">IFERROR(IF(ISNUMBER(H2595),(H2595-INDEX('Price Data'!K:K,MATCH(TEXT(A2595,"YYYY-MM-DD"),'Price Data'!J:J,0)+1))/INDEX('Price Data'!K:K,MATCH(TEXT(A2595,"YYYY-MM-DD"),'Price Data'!J:J,0)+1),""),"")</f>
        <v>2.1276595744680774E-2</v>
      </c>
      <c r="J2595" s="34">
        <f>IFERROR(INDEX('Price Data'!N:N,MATCH(TEXT(A2595,"YYYY-MM-DD"),'Price Data'!M:M,0)),"")</f>
        <v>1.81</v>
      </c>
      <c r="K2595" s="10" cm="1">
        <f t="array" ref="K2595">IFERROR(IF(ISNUMBER(J2595),(J2595-INDEX('Price Data'!N:N,MATCH(TEXT(A2595,"YYYY-MM-DD"),'Price Data'!M:M,0)+1))/INDEX('Price Data'!N:N,MATCH(TEXT(A2595,"YYYY-MM-DD"),'Price Data'!M:M,0)+1),""),"")</f>
        <v>0.11042944785276085</v>
      </c>
      <c r="L2595" s="34">
        <f>IFERROR(INDEX('Price Data'!Q:Q,MATCH(TEXT(A2595,"YYYY-MM-DD"),'Price Data'!P:P,0)),"")</f>
        <v>2.74</v>
      </c>
      <c r="M2595" s="10" cm="1">
        <f t="array" ref="M2595">IFERROR(IF(ISNUMBER(L2595),(L2595-INDEX('Price Data'!Q:Q,MATCH(TEXT(A2595,"YYYY-MM-DD"),'Price Data'!P:P,0)+1))/INDEX('Price Data'!Q:Q,MATCH(TEXT(A2595,"YYYY-MM-DD"),'Price Data'!P:P,0)+1),""),"")</f>
        <v>7.4509803921568779E-2</v>
      </c>
      <c r="N2595" s="34">
        <f>IFERROR(INDEX('Price Data'!T:T,MATCH(TEXT(A2595,"YYYY-MM-DD"),'Price Data'!S:S,0)),"")</f>
        <v>3.81</v>
      </c>
      <c r="O2595" s="10" cm="1">
        <f t="array" ref="O2595">IFERROR(IF(ISNUMBER(N2595),(N2595-INDEX('Price Data'!T:T,MATCH(TEXT(A2595,"YYYY-MM-DD"),'Price Data'!S:S,0)+1))/INDEX('Price Data'!T:T,MATCH(TEXT(A2595,"YYYY-MM-DD"),'Price Data'!S:S,0)+1),""),"")</f>
        <v>2.695417789757415E-2</v>
      </c>
    </row>
    <row r="2596" spans="1:15" x14ac:dyDescent="0.3">
      <c r="A2596" s="8">
        <v>44415</v>
      </c>
      <c r="B2596" s="34" t="str">
        <f>IFERROR(INDEX('Price Data'!B:B,MATCH(TEXT(A2596,"YYYY-MM-DD"),'Price Data'!A:A,0)),"")</f>
        <v/>
      </c>
      <c r="C2596" s="10" t="str" cm="1">
        <f t="array" ref="C2596">IFERROR(IF(ISNUMBER(B2596),(B2596-INDEX('Price Data'!B:B,MATCH(TEXT(A2596,"YYYY-MM-DD"),'Price Data'!A:A,0)+1))/INDEX('Price Data'!B:B,MATCH(TEXT(A2596,"YYYY-MM-DD"),'Price Data'!A:A,0)+1),""),"")</f>
        <v/>
      </c>
      <c r="D2596" s="34" t="str">
        <f>IFERROR(INDEX('Price Data'!E:E,MATCH(TEXT(A2596,"YYYY-MM-DD"),'Price Data'!D:D,0)),"")</f>
        <v/>
      </c>
      <c r="E2596" s="10" t="str" cm="1">
        <f t="array" ref="E2596">IFERROR(IF(ISNUMBER(D2596),(D2596-INDEX('Price Data'!E:E,MATCH(TEXT(A2596,"YYYY-MM-DD"),'Price Data'!D:D,0)+1))/INDEX('Price Data'!E:E,MATCH(TEXT(A2596,"YYYY-MM-DD"),'Price Data'!D:D,0)+1),""),"")</f>
        <v/>
      </c>
      <c r="F2596" s="34" t="str">
        <f>IFERROR(INDEX('Price Data'!H:H,MATCH(TEXT(A2596,"YYYY-MM-DD"),'Price Data'!G:G,0)),"")</f>
        <v/>
      </c>
      <c r="G2596" s="10" t="str" cm="1">
        <f t="array" ref="G2596">IFERROR(IF(ISNUMBER(F2596),(F2596-INDEX('Price Data'!H:H,MATCH(TEXT(A2596,"YYYY-MM-DD"),'Price Data'!G:G,0)+1))/INDEX('Price Data'!H:H,MATCH(TEXT(A2596,"YYYY-MM-DD"),'Price Data'!G:G,0)+1),""),"")</f>
        <v/>
      </c>
      <c r="H2596" s="34" t="str">
        <f>IFERROR(INDEX('Price Data'!K:K,MATCH(TEXT(A2596,"YYYY-MM-DD"),'Price Data'!J:J,0)),"")</f>
        <v/>
      </c>
      <c r="I2596" s="10" t="str" cm="1">
        <f t="array" ref="I2596">IFERROR(IF(ISNUMBER(H2596),(H2596-INDEX('Price Data'!K:K,MATCH(TEXT(A2596,"YYYY-MM-DD"),'Price Data'!J:J,0)+1))/INDEX('Price Data'!K:K,MATCH(TEXT(A2596,"YYYY-MM-DD"),'Price Data'!J:J,0)+1),""),"")</f>
        <v/>
      </c>
      <c r="J2596" s="34" t="str">
        <f>IFERROR(INDEX('Price Data'!N:N,MATCH(TEXT(A2596,"YYYY-MM-DD"),'Price Data'!M:M,0)),"")</f>
        <v/>
      </c>
      <c r="K2596" s="10" t="str" cm="1">
        <f t="array" ref="K2596">IFERROR(IF(ISNUMBER(J2596),(J2596-INDEX('Price Data'!N:N,MATCH(TEXT(A2596,"YYYY-MM-DD"),'Price Data'!M:M,0)+1))/INDEX('Price Data'!N:N,MATCH(TEXT(A2596,"YYYY-MM-DD"),'Price Data'!M:M,0)+1),""),"")</f>
        <v/>
      </c>
      <c r="L2596" s="34" t="str">
        <f>IFERROR(INDEX('Price Data'!Q:Q,MATCH(TEXT(A2596,"YYYY-MM-DD"),'Price Data'!P:P,0)),"")</f>
        <v/>
      </c>
      <c r="M2596" s="10" t="str" cm="1">
        <f t="array" ref="M2596">IFERROR(IF(ISNUMBER(L2596),(L2596-INDEX('Price Data'!Q:Q,MATCH(TEXT(A2596,"YYYY-MM-DD"),'Price Data'!P:P,0)+1))/INDEX('Price Data'!Q:Q,MATCH(TEXT(A2596,"YYYY-MM-DD"),'Price Data'!P:P,0)+1),""),"")</f>
        <v/>
      </c>
      <c r="N2596" s="34" t="str">
        <f>IFERROR(INDEX('Price Data'!T:T,MATCH(TEXT(A2596,"YYYY-MM-DD"),'Price Data'!S:S,0)),"")</f>
        <v/>
      </c>
      <c r="O2596" s="10" t="str" cm="1">
        <f t="array" ref="O2596">IFERROR(IF(ISNUMBER(N2596),(N2596-INDEX('Price Data'!T:T,MATCH(TEXT(A2596,"YYYY-MM-DD"),'Price Data'!S:S,0)+1))/INDEX('Price Data'!T:T,MATCH(TEXT(A2596,"YYYY-MM-DD"),'Price Data'!S:S,0)+1),""),"")</f>
        <v/>
      </c>
    </row>
    <row r="2597" spans="1:15" x14ac:dyDescent="0.3">
      <c r="A2597" s="8">
        <v>44416</v>
      </c>
      <c r="B2597" s="34" t="str">
        <f>IFERROR(INDEX('Price Data'!B:B,MATCH(TEXT(A2597,"YYYY-MM-DD"),'Price Data'!A:A,0)),"")</f>
        <v/>
      </c>
      <c r="C2597" s="10" t="str" cm="1">
        <f t="array" ref="C2597">IFERROR(IF(ISNUMBER(B2597),(B2597-INDEX('Price Data'!B:B,MATCH(TEXT(A2597,"YYYY-MM-DD"),'Price Data'!A:A,0)+1))/INDEX('Price Data'!B:B,MATCH(TEXT(A2597,"YYYY-MM-DD"),'Price Data'!A:A,0)+1),""),"")</f>
        <v/>
      </c>
      <c r="D2597" s="34" t="str">
        <f>IFERROR(INDEX('Price Data'!E:E,MATCH(TEXT(A2597,"YYYY-MM-DD"),'Price Data'!D:D,0)),"")</f>
        <v/>
      </c>
      <c r="E2597" s="10" t="str" cm="1">
        <f t="array" ref="E2597">IFERROR(IF(ISNUMBER(D2597),(D2597-INDEX('Price Data'!E:E,MATCH(TEXT(A2597,"YYYY-MM-DD"),'Price Data'!D:D,0)+1))/INDEX('Price Data'!E:E,MATCH(TEXT(A2597,"YYYY-MM-DD"),'Price Data'!D:D,0)+1),""),"")</f>
        <v/>
      </c>
      <c r="F2597" s="34" t="str">
        <f>IFERROR(INDEX('Price Data'!H:H,MATCH(TEXT(A2597,"YYYY-MM-DD"),'Price Data'!G:G,0)),"")</f>
        <v/>
      </c>
      <c r="G2597" s="10" t="str" cm="1">
        <f t="array" ref="G2597">IFERROR(IF(ISNUMBER(F2597),(F2597-INDEX('Price Data'!H:H,MATCH(TEXT(A2597,"YYYY-MM-DD"),'Price Data'!G:G,0)+1))/INDEX('Price Data'!H:H,MATCH(TEXT(A2597,"YYYY-MM-DD"),'Price Data'!G:G,0)+1),""),"")</f>
        <v/>
      </c>
      <c r="H2597" s="34" t="str">
        <f>IFERROR(INDEX('Price Data'!K:K,MATCH(TEXT(A2597,"YYYY-MM-DD"),'Price Data'!J:J,0)),"")</f>
        <v/>
      </c>
      <c r="I2597" s="10" t="str" cm="1">
        <f t="array" ref="I2597">IFERROR(IF(ISNUMBER(H2597),(H2597-INDEX('Price Data'!K:K,MATCH(TEXT(A2597,"YYYY-MM-DD"),'Price Data'!J:J,0)+1))/INDEX('Price Data'!K:K,MATCH(TEXT(A2597,"YYYY-MM-DD"),'Price Data'!J:J,0)+1),""),"")</f>
        <v/>
      </c>
      <c r="J2597" s="34" t="str">
        <f>IFERROR(INDEX('Price Data'!N:N,MATCH(TEXT(A2597,"YYYY-MM-DD"),'Price Data'!M:M,0)),"")</f>
        <v/>
      </c>
      <c r="K2597" s="10" t="str" cm="1">
        <f t="array" ref="K2597">IFERROR(IF(ISNUMBER(J2597),(J2597-INDEX('Price Data'!N:N,MATCH(TEXT(A2597,"YYYY-MM-DD"),'Price Data'!M:M,0)+1))/INDEX('Price Data'!N:N,MATCH(TEXT(A2597,"YYYY-MM-DD"),'Price Data'!M:M,0)+1),""),"")</f>
        <v/>
      </c>
      <c r="L2597" s="34" t="str">
        <f>IFERROR(INDEX('Price Data'!Q:Q,MATCH(TEXT(A2597,"YYYY-MM-DD"),'Price Data'!P:P,0)),"")</f>
        <v/>
      </c>
      <c r="M2597" s="10" t="str" cm="1">
        <f t="array" ref="M2597">IFERROR(IF(ISNUMBER(L2597),(L2597-INDEX('Price Data'!Q:Q,MATCH(TEXT(A2597,"YYYY-MM-DD"),'Price Data'!P:P,0)+1))/INDEX('Price Data'!Q:Q,MATCH(TEXT(A2597,"YYYY-MM-DD"),'Price Data'!P:P,0)+1),""),"")</f>
        <v/>
      </c>
      <c r="N2597" s="34" t="str">
        <f>IFERROR(INDEX('Price Data'!T:T,MATCH(TEXT(A2597,"YYYY-MM-DD"),'Price Data'!S:S,0)),"")</f>
        <v/>
      </c>
      <c r="O2597" s="10" t="str" cm="1">
        <f t="array" ref="O2597">IFERROR(IF(ISNUMBER(N2597),(N2597-INDEX('Price Data'!T:T,MATCH(TEXT(A2597,"YYYY-MM-DD"),'Price Data'!S:S,0)+1))/INDEX('Price Data'!T:T,MATCH(TEXT(A2597,"YYYY-MM-DD"),'Price Data'!S:S,0)+1),""),"")</f>
        <v/>
      </c>
    </row>
    <row r="2598" spans="1:15" x14ac:dyDescent="0.3">
      <c r="A2598" s="8">
        <v>44417</v>
      </c>
      <c r="B2598" s="34">
        <f>IFERROR(INDEX('Price Data'!B:B,MATCH(TEXT(A2598,"YYYY-MM-DD"),'Price Data'!A:A,0)),"")</f>
        <v>26139</v>
      </c>
      <c r="C2598" s="10" cm="1">
        <f t="array" ref="C2598">IFERROR(IF(ISNUMBER(B2598),(B2598-INDEX('Price Data'!B:B,MATCH(TEXT(A2598,"YYYY-MM-DD"),'Price Data'!A:A,0)+1))/INDEX('Price Data'!B:B,MATCH(TEXT(A2598,"YYYY-MM-DD"),'Price Data'!A:A,0)+1),""),"")</f>
        <v>5.346153846153846E-3</v>
      </c>
      <c r="D2598" s="34">
        <f>IFERROR(INDEX('Price Data'!E:E,MATCH(TEXT(A2598,"YYYY-MM-DD"),'Price Data'!D:D,0)),"")</f>
        <v>10.46</v>
      </c>
      <c r="E2598" s="10" cm="1">
        <f t="array" ref="E2598">IFERROR(IF(ISNUMBER(D2598),(D2598-INDEX('Price Data'!E:E,MATCH(TEXT(A2598,"YYYY-MM-DD"),'Price Data'!D:D,0)+1))/INDEX('Price Data'!E:E,MATCH(TEXT(A2598,"YYYY-MM-DD"),'Price Data'!D:D,0)+1),""),"")</f>
        <v>4.8030739673391651E-3</v>
      </c>
      <c r="F2598" s="34">
        <f>IFERROR(INDEX('Price Data'!H:H,MATCH(TEXT(A2598,"YYYY-MM-DD"),'Price Data'!G:G,0)),"")</f>
        <v>117.050003</v>
      </c>
      <c r="G2598" s="10" cm="1">
        <f t="array" ref="G2598">IFERROR(IF(ISNUMBER(F2598),(F2598-INDEX('Price Data'!H:H,MATCH(TEXT(A2598,"YYYY-MM-DD"),'Price Data'!G:G,0)+1))/INDEX('Price Data'!H:H,MATCH(TEXT(A2598,"YYYY-MM-DD"),'Price Data'!G:G,0)+1),""),"")</f>
        <v>-2.0092039014450478E-2</v>
      </c>
      <c r="H2598" s="34">
        <f>IFERROR(INDEX('Price Data'!K:K,MATCH(TEXT(A2598,"YYYY-MM-DD"),'Price Data'!J:J,0)),"")</f>
        <v>2.4</v>
      </c>
      <c r="I2598" s="10" cm="1">
        <f t="array" ref="I2598">IFERROR(IF(ISNUMBER(H2598),(H2598-INDEX('Price Data'!K:K,MATCH(TEXT(A2598,"YYYY-MM-DD"),'Price Data'!J:J,0)+1))/INDEX('Price Data'!K:K,MATCH(TEXT(A2598,"YYYY-MM-DD"),'Price Data'!J:J,0)+1),""),"")</f>
        <v>0</v>
      </c>
      <c r="J2598" s="34">
        <f>IFERROR(INDEX('Price Data'!N:N,MATCH(TEXT(A2598,"YYYY-MM-DD"),'Price Data'!M:M,0)),"")</f>
        <v>1.8</v>
      </c>
      <c r="K2598" s="10" cm="1">
        <f t="array" ref="K2598">IFERROR(IF(ISNUMBER(J2598),(J2598-INDEX('Price Data'!N:N,MATCH(TEXT(A2598,"YYYY-MM-DD"),'Price Data'!M:M,0)+1))/INDEX('Price Data'!N:N,MATCH(TEXT(A2598,"YYYY-MM-DD"),'Price Data'!M:M,0)+1),""),"")</f>
        <v>-5.5248618784530436E-3</v>
      </c>
      <c r="L2598" s="34">
        <f>IFERROR(INDEX('Price Data'!Q:Q,MATCH(TEXT(A2598,"YYYY-MM-DD"),'Price Data'!P:P,0)),"")</f>
        <v>2.75</v>
      </c>
      <c r="M2598" s="10" cm="1">
        <f t="array" ref="M2598">IFERROR(IF(ISNUMBER(L2598),(L2598-INDEX('Price Data'!Q:Q,MATCH(TEXT(A2598,"YYYY-MM-DD"),'Price Data'!P:P,0)+1))/INDEX('Price Data'!Q:Q,MATCH(TEXT(A2598,"YYYY-MM-DD"),'Price Data'!P:P,0)+1),""),"")</f>
        <v>3.6496350364962722E-3</v>
      </c>
      <c r="N2598" s="34">
        <f>IFERROR(INDEX('Price Data'!T:T,MATCH(TEXT(A2598,"YYYY-MM-DD"),'Price Data'!S:S,0)),"")</f>
        <v>3.85</v>
      </c>
      <c r="O2598" s="10" cm="1">
        <f t="array" ref="O2598">IFERROR(IF(ISNUMBER(N2598),(N2598-INDEX('Price Data'!T:T,MATCH(TEXT(A2598,"YYYY-MM-DD"),'Price Data'!S:S,0)+1))/INDEX('Price Data'!T:T,MATCH(TEXT(A2598,"YYYY-MM-DD"),'Price Data'!S:S,0)+1),""),"")</f>
        <v>1.0498687664042003E-2</v>
      </c>
    </row>
    <row r="2599" spans="1:15" x14ac:dyDescent="0.3">
      <c r="A2599" s="8">
        <v>44418</v>
      </c>
      <c r="B2599" s="34">
        <f>IFERROR(INDEX('Price Data'!B:B,MATCH(TEXT(A2599,"YYYY-MM-DD"),'Price Data'!A:A,0)),"")</f>
        <v>26201</v>
      </c>
      <c r="C2599" s="10" cm="1">
        <f t="array" ref="C2599">IFERROR(IF(ISNUMBER(B2599),(B2599-INDEX('Price Data'!B:B,MATCH(TEXT(A2599,"YYYY-MM-DD"),'Price Data'!A:A,0)+1))/INDEX('Price Data'!B:B,MATCH(TEXT(A2599,"YYYY-MM-DD"),'Price Data'!A:A,0)+1),""),"")</f>
        <v>2.3719346570258999E-3</v>
      </c>
      <c r="D2599" s="34">
        <f>IFERROR(INDEX('Price Data'!E:E,MATCH(TEXT(A2599,"YYYY-MM-DD"),'Price Data'!D:D,0)),"")</f>
        <v>10.49</v>
      </c>
      <c r="E2599" s="10" cm="1">
        <f t="array" ref="E2599">IFERROR(IF(ISNUMBER(D2599),(D2599-INDEX('Price Data'!E:E,MATCH(TEXT(A2599,"YYYY-MM-DD"),'Price Data'!D:D,0)+1))/INDEX('Price Data'!E:E,MATCH(TEXT(A2599,"YYYY-MM-DD"),'Price Data'!D:D,0)+1),""),"")</f>
        <v>2.8680688336519462E-3</v>
      </c>
      <c r="F2599" s="34">
        <f>IFERROR(INDEX('Price Data'!H:H,MATCH(TEXT(A2599,"YYYY-MM-DD"),'Price Data'!G:G,0)),"")</f>
        <v>118</v>
      </c>
      <c r="G2599" s="10" cm="1">
        <f t="array" ref="G2599">IFERROR(IF(ISNUMBER(F2599),(F2599-INDEX('Price Data'!H:H,MATCH(TEXT(A2599,"YYYY-MM-DD"),'Price Data'!G:G,0)+1))/INDEX('Price Data'!H:H,MATCH(TEXT(A2599,"YYYY-MM-DD"),'Price Data'!G:G,0)+1),""),"")</f>
        <v>8.1161638244468572E-3</v>
      </c>
      <c r="H2599" s="34">
        <f>IFERROR(INDEX('Price Data'!K:K,MATCH(TEXT(A2599,"YYYY-MM-DD"),'Price Data'!J:J,0)),"")</f>
        <v>2.41</v>
      </c>
      <c r="I2599" s="10" cm="1">
        <f t="array" ref="I2599">IFERROR(IF(ISNUMBER(H2599),(H2599-INDEX('Price Data'!K:K,MATCH(TEXT(A2599,"YYYY-MM-DD"),'Price Data'!J:J,0)+1))/INDEX('Price Data'!K:K,MATCH(TEXT(A2599,"YYYY-MM-DD"),'Price Data'!J:J,0)+1),""),"")</f>
        <v>4.1666666666667629E-3</v>
      </c>
      <c r="J2599" s="34">
        <f>IFERROR(INDEX('Price Data'!N:N,MATCH(TEXT(A2599,"YYYY-MM-DD"),'Price Data'!M:M,0)),"")</f>
        <v>1.8</v>
      </c>
      <c r="K2599" s="10" cm="1">
        <f t="array" ref="K2599">IFERROR(IF(ISNUMBER(J2599),(J2599-INDEX('Price Data'!N:N,MATCH(TEXT(A2599,"YYYY-MM-DD"),'Price Data'!M:M,0)+1))/INDEX('Price Data'!N:N,MATCH(TEXT(A2599,"YYYY-MM-DD"),'Price Data'!M:M,0)+1),""),"")</f>
        <v>0</v>
      </c>
      <c r="L2599" s="34">
        <f>IFERROR(INDEX('Price Data'!Q:Q,MATCH(TEXT(A2599,"YYYY-MM-DD"),'Price Data'!P:P,0)),"")</f>
        <v>2.72</v>
      </c>
      <c r="M2599" s="10" cm="1">
        <f t="array" ref="M2599">IFERROR(IF(ISNUMBER(L2599),(L2599-INDEX('Price Data'!Q:Q,MATCH(TEXT(A2599,"YYYY-MM-DD"),'Price Data'!P:P,0)+1))/INDEX('Price Data'!Q:Q,MATCH(TEXT(A2599,"YYYY-MM-DD"),'Price Data'!P:P,0)+1),""),"")</f>
        <v>-1.0909090909090839E-2</v>
      </c>
      <c r="N2599" s="34">
        <f>IFERROR(INDEX('Price Data'!T:T,MATCH(TEXT(A2599,"YYYY-MM-DD"),'Price Data'!S:S,0)),"")</f>
        <v>3.79</v>
      </c>
      <c r="O2599" s="10" cm="1">
        <f t="array" ref="O2599">IFERROR(IF(ISNUMBER(N2599),(N2599-INDEX('Price Data'!T:T,MATCH(TEXT(A2599,"YYYY-MM-DD"),'Price Data'!S:S,0)+1))/INDEX('Price Data'!T:T,MATCH(TEXT(A2599,"YYYY-MM-DD"),'Price Data'!S:S,0)+1),""),"")</f>
        <v>-1.5584415584415598E-2</v>
      </c>
    </row>
    <row r="2600" spans="1:15" x14ac:dyDescent="0.3">
      <c r="A2600" s="8">
        <v>44419</v>
      </c>
      <c r="B2600" s="34">
        <f>IFERROR(INDEX('Price Data'!B:B,MATCH(TEXT(A2600,"YYYY-MM-DD"),'Price Data'!A:A,0)),"")</f>
        <v>26457</v>
      </c>
      <c r="C2600" s="10" cm="1">
        <f t="array" ref="C2600">IFERROR(IF(ISNUMBER(B2600),(B2600-INDEX('Price Data'!B:B,MATCH(TEXT(A2600,"YYYY-MM-DD"),'Price Data'!A:A,0)+1))/INDEX('Price Data'!B:B,MATCH(TEXT(A2600,"YYYY-MM-DD"),'Price Data'!A:A,0)+1),""),"")</f>
        <v>9.7706194420060302E-3</v>
      </c>
      <c r="D2600" s="34">
        <f>IFERROR(INDEX('Price Data'!E:E,MATCH(TEXT(A2600,"YYYY-MM-DD"),'Price Data'!D:D,0)),"")</f>
        <v>10.74</v>
      </c>
      <c r="E2600" s="10" cm="1">
        <f t="array" ref="E2600">IFERROR(IF(ISNUMBER(D2600),(D2600-INDEX('Price Data'!E:E,MATCH(TEXT(A2600,"YYYY-MM-DD"),'Price Data'!D:D,0)+1))/INDEX('Price Data'!E:E,MATCH(TEXT(A2600,"YYYY-MM-DD"),'Price Data'!D:D,0)+1),""),"")</f>
        <v>2.3832221163012392E-2</v>
      </c>
      <c r="F2600" s="34">
        <f>IFERROR(INDEX('Price Data'!H:H,MATCH(TEXT(A2600,"YYYY-MM-DD"),'Price Data'!G:G,0)),"")</f>
        <v>118.199997</v>
      </c>
      <c r="G2600" s="10" cm="1">
        <f t="array" ref="G2600">IFERROR(IF(ISNUMBER(F2600),(F2600-INDEX('Price Data'!H:H,MATCH(TEXT(A2600,"YYYY-MM-DD"),'Price Data'!G:G,0)+1))/INDEX('Price Data'!H:H,MATCH(TEXT(A2600,"YYYY-MM-DD"),'Price Data'!G:G,0)+1),""),"")</f>
        <v>1.6948898305084424E-3</v>
      </c>
      <c r="H2600" s="34">
        <f>IFERROR(INDEX('Price Data'!K:K,MATCH(TEXT(A2600,"YYYY-MM-DD"),'Price Data'!J:J,0)),"")</f>
        <v>2.4500000000000002</v>
      </c>
      <c r="I2600" s="10" cm="1">
        <f t="array" ref="I2600">IFERROR(IF(ISNUMBER(H2600),(H2600-INDEX('Price Data'!K:K,MATCH(TEXT(A2600,"YYYY-MM-DD"),'Price Data'!J:J,0)+1))/INDEX('Price Data'!K:K,MATCH(TEXT(A2600,"YYYY-MM-DD"),'Price Data'!J:J,0)+1),""),"")</f>
        <v>1.6597510373443997E-2</v>
      </c>
      <c r="J2600" s="34">
        <f>IFERROR(INDEX('Price Data'!N:N,MATCH(TEXT(A2600,"YYYY-MM-DD"),'Price Data'!M:M,0)),"")</f>
        <v>1.85</v>
      </c>
      <c r="K2600" s="10" cm="1">
        <f t="array" ref="K2600">IFERROR(IF(ISNUMBER(J2600),(J2600-INDEX('Price Data'!N:N,MATCH(TEXT(A2600,"YYYY-MM-DD"),'Price Data'!M:M,0)+1))/INDEX('Price Data'!N:N,MATCH(TEXT(A2600,"YYYY-MM-DD"),'Price Data'!M:M,0)+1),""),"")</f>
        <v>2.7777777777777801E-2</v>
      </c>
      <c r="L2600" s="34">
        <f>IFERROR(INDEX('Price Data'!Q:Q,MATCH(TEXT(A2600,"YYYY-MM-DD"),'Price Data'!P:P,0)),"")</f>
        <v>2.83</v>
      </c>
      <c r="M2600" s="10" cm="1">
        <f t="array" ref="M2600">IFERROR(IF(ISNUMBER(L2600),(L2600-INDEX('Price Data'!Q:Q,MATCH(TEXT(A2600,"YYYY-MM-DD"),'Price Data'!P:P,0)+1))/INDEX('Price Data'!Q:Q,MATCH(TEXT(A2600,"YYYY-MM-DD"),'Price Data'!P:P,0)+1),""),"")</f>
        <v>4.0441176470588189E-2</v>
      </c>
      <c r="N2600" s="34">
        <f>IFERROR(INDEX('Price Data'!T:T,MATCH(TEXT(A2600,"YYYY-MM-DD"),'Price Data'!S:S,0)),"")</f>
        <v>3.87</v>
      </c>
      <c r="O2600" s="10" cm="1">
        <f t="array" ref="O2600">IFERROR(IF(ISNUMBER(N2600),(N2600-INDEX('Price Data'!T:T,MATCH(TEXT(A2600,"YYYY-MM-DD"),'Price Data'!S:S,0)+1))/INDEX('Price Data'!T:T,MATCH(TEXT(A2600,"YYYY-MM-DD"),'Price Data'!S:S,0)+1),""),"")</f>
        <v>2.1108179419525086E-2</v>
      </c>
    </row>
    <row r="2601" spans="1:15" x14ac:dyDescent="0.3">
      <c r="A2601" s="8">
        <v>44420</v>
      </c>
      <c r="B2601" s="34">
        <f>IFERROR(INDEX('Price Data'!B:B,MATCH(TEXT(A2601,"YYYY-MM-DD"),'Price Data'!A:A,0)),"")</f>
        <v>26558</v>
      </c>
      <c r="C2601" s="10" cm="1">
        <f t="array" ref="C2601">IFERROR(IF(ISNUMBER(B2601),(B2601-INDEX('Price Data'!B:B,MATCH(TEXT(A2601,"YYYY-MM-DD"),'Price Data'!A:A,0)+1))/INDEX('Price Data'!B:B,MATCH(TEXT(A2601,"YYYY-MM-DD"),'Price Data'!A:A,0)+1),""),"")</f>
        <v>3.817515213365083E-3</v>
      </c>
      <c r="D2601" s="34">
        <f>IFERROR(INDEX('Price Data'!E:E,MATCH(TEXT(A2601,"YYYY-MM-DD"),'Price Data'!D:D,0)),"")</f>
        <v>10.65</v>
      </c>
      <c r="E2601" s="10" cm="1">
        <f t="array" ref="E2601">IFERROR(IF(ISNUMBER(D2601),(D2601-INDEX('Price Data'!E:E,MATCH(TEXT(A2601,"YYYY-MM-DD"),'Price Data'!D:D,0)+1))/INDEX('Price Data'!E:E,MATCH(TEXT(A2601,"YYYY-MM-DD"),'Price Data'!D:D,0)+1),""),"")</f>
        <v>-8.3798882681564105E-3</v>
      </c>
      <c r="F2601" s="34">
        <f>IFERROR(INDEX('Price Data'!H:H,MATCH(TEXT(A2601,"YYYY-MM-DD"),'Price Data'!G:G,0)),"")</f>
        <v>116.25</v>
      </c>
      <c r="G2601" s="10" cm="1">
        <f t="array" ref="G2601">IFERROR(IF(ISNUMBER(F2601),(F2601-INDEX('Price Data'!H:H,MATCH(TEXT(A2601,"YYYY-MM-DD"),'Price Data'!G:G,0)+1))/INDEX('Price Data'!H:H,MATCH(TEXT(A2601,"YYYY-MM-DD"),'Price Data'!G:G,0)+1),""),"")</f>
        <v>-1.6497436966939994E-2</v>
      </c>
      <c r="H2601" s="34">
        <f>IFERROR(INDEX('Price Data'!K:K,MATCH(TEXT(A2601,"YYYY-MM-DD"),'Price Data'!J:J,0)),"")</f>
        <v>2.44</v>
      </c>
      <c r="I2601" s="10" cm="1">
        <f t="array" ref="I2601">IFERROR(IF(ISNUMBER(H2601),(H2601-INDEX('Price Data'!K:K,MATCH(TEXT(A2601,"YYYY-MM-DD"),'Price Data'!J:J,0)+1))/INDEX('Price Data'!K:K,MATCH(TEXT(A2601,"YYYY-MM-DD"),'Price Data'!J:J,0)+1),""),"")</f>
        <v>-4.0816326530613185E-3</v>
      </c>
      <c r="J2601" s="34">
        <f>IFERROR(INDEX('Price Data'!N:N,MATCH(TEXT(A2601,"YYYY-MM-DD"),'Price Data'!M:M,0)),"")</f>
        <v>1.84</v>
      </c>
      <c r="K2601" s="10" cm="1">
        <f t="array" ref="K2601">IFERROR(IF(ISNUMBER(J2601),(J2601-INDEX('Price Data'!N:N,MATCH(TEXT(A2601,"YYYY-MM-DD"),'Price Data'!M:M,0)+1))/INDEX('Price Data'!N:N,MATCH(TEXT(A2601,"YYYY-MM-DD"),'Price Data'!M:M,0)+1),""),"")</f>
        <v>-5.40540540540541E-3</v>
      </c>
      <c r="L2601" s="34">
        <f>IFERROR(INDEX('Price Data'!Q:Q,MATCH(TEXT(A2601,"YYYY-MM-DD"),'Price Data'!P:P,0)),"")</f>
        <v>2.79</v>
      </c>
      <c r="M2601" s="10" cm="1">
        <f t="array" ref="M2601">IFERROR(IF(ISNUMBER(L2601),(L2601-INDEX('Price Data'!Q:Q,MATCH(TEXT(A2601,"YYYY-MM-DD"),'Price Data'!P:P,0)+1))/INDEX('Price Data'!Q:Q,MATCH(TEXT(A2601,"YYYY-MM-DD"),'Price Data'!P:P,0)+1),""),"")</f>
        <v>-1.413427561837457E-2</v>
      </c>
      <c r="N2601" s="34">
        <f>IFERROR(INDEX('Price Data'!T:T,MATCH(TEXT(A2601,"YYYY-MM-DD"),'Price Data'!S:S,0)),"")</f>
        <v>3.82</v>
      </c>
      <c r="O2601" s="10" cm="1">
        <f t="array" ref="O2601">IFERROR(IF(ISNUMBER(N2601),(N2601-INDEX('Price Data'!T:T,MATCH(TEXT(A2601,"YYYY-MM-DD"),'Price Data'!S:S,0)+1))/INDEX('Price Data'!T:T,MATCH(TEXT(A2601,"YYYY-MM-DD"),'Price Data'!S:S,0)+1),""),"")</f>
        <v>-1.2919896640826942E-2</v>
      </c>
    </row>
    <row r="2602" spans="1:15" x14ac:dyDescent="0.3">
      <c r="A2602" s="8">
        <v>44421</v>
      </c>
      <c r="B2602" s="34">
        <f>IFERROR(INDEX('Price Data'!B:B,MATCH(TEXT(A2602,"YYYY-MM-DD"),'Price Data'!A:A,0)),"")</f>
        <v>26653</v>
      </c>
      <c r="C2602" s="10" cm="1">
        <f t="array" ref="C2602">IFERROR(IF(ISNUMBER(B2602),(B2602-INDEX('Price Data'!B:B,MATCH(TEXT(A2602,"YYYY-MM-DD"),'Price Data'!A:A,0)+1))/INDEX('Price Data'!B:B,MATCH(TEXT(A2602,"YYYY-MM-DD"),'Price Data'!A:A,0)+1),""),"")</f>
        <v>3.5770765870924014E-3</v>
      </c>
      <c r="D2602" s="34">
        <f>IFERROR(INDEX('Price Data'!E:E,MATCH(TEXT(A2602,"YYYY-MM-DD"),'Price Data'!D:D,0)),"")</f>
        <v>10.65</v>
      </c>
      <c r="E2602" s="10" cm="1">
        <f t="array" ref="E2602">IFERROR(IF(ISNUMBER(D2602),(D2602-INDEX('Price Data'!E:E,MATCH(TEXT(A2602,"YYYY-MM-DD"),'Price Data'!D:D,0)+1))/INDEX('Price Data'!E:E,MATCH(TEXT(A2602,"YYYY-MM-DD"),'Price Data'!D:D,0)+1),""),"")</f>
        <v>0</v>
      </c>
      <c r="F2602" s="34">
        <f>IFERROR(INDEX('Price Data'!H:H,MATCH(TEXT(A2602,"YYYY-MM-DD"),'Price Data'!G:G,0)),"")</f>
        <v>116.099998</v>
      </c>
      <c r="G2602" s="10" cm="1">
        <f t="array" ref="G2602">IFERROR(IF(ISNUMBER(F2602),(F2602-INDEX('Price Data'!H:H,MATCH(TEXT(A2602,"YYYY-MM-DD"),'Price Data'!G:G,0)+1))/INDEX('Price Data'!H:H,MATCH(TEXT(A2602,"YYYY-MM-DD"),'Price Data'!G:G,0)+1),""),"")</f>
        <v>-1.2903397849462421E-3</v>
      </c>
      <c r="H2602" s="34">
        <f>IFERROR(INDEX('Price Data'!K:K,MATCH(TEXT(A2602,"YYYY-MM-DD"),'Price Data'!J:J,0)),"")</f>
        <v>2.4500000000000002</v>
      </c>
      <c r="I2602" s="10" cm="1">
        <f t="array" ref="I2602">IFERROR(IF(ISNUMBER(H2602),(H2602-INDEX('Price Data'!K:K,MATCH(TEXT(A2602,"YYYY-MM-DD"),'Price Data'!J:J,0)+1))/INDEX('Price Data'!K:K,MATCH(TEXT(A2602,"YYYY-MM-DD"),'Price Data'!J:J,0)+1),""),"")</f>
        <v>4.0983606557377997E-3</v>
      </c>
      <c r="J2602" s="34">
        <f>IFERROR(INDEX('Price Data'!N:N,MATCH(TEXT(A2602,"YYYY-MM-DD"),'Price Data'!M:M,0)),"")</f>
        <v>1.83</v>
      </c>
      <c r="K2602" s="10" cm="1">
        <f t="array" ref="K2602">IFERROR(IF(ISNUMBER(J2602),(J2602-INDEX('Price Data'!N:N,MATCH(TEXT(A2602,"YYYY-MM-DD"),'Price Data'!M:M,0)+1))/INDEX('Price Data'!N:N,MATCH(TEXT(A2602,"YYYY-MM-DD"),'Price Data'!M:M,0)+1),""),"")</f>
        <v>-5.4347826086956564E-3</v>
      </c>
      <c r="L2602" s="34">
        <f>IFERROR(INDEX('Price Data'!Q:Q,MATCH(TEXT(A2602,"YYYY-MM-DD"),'Price Data'!P:P,0)),"")</f>
        <v>2.79</v>
      </c>
      <c r="M2602" s="10" cm="1">
        <f t="array" ref="M2602">IFERROR(IF(ISNUMBER(L2602),(L2602-INDEX('Price Data'!Q:Q,MATCH(TEXT(A2602,"YYYY-MM-DD"),'Price Data'!P:P,0)+1))/INDEX('Price Data'!Q:Q,MATCH(TEXT(A2602,"YYYY-MM-DD"),'Price Data'!P:P,0)+1),""),"")</f>
        <v>0</v>
      </c>
      <c r="N2602" s="34">
        <f>IFERROR(INDEX('Price Data'!T:T,MATCH(TEXT(A2602,"YYYY-MM-DD"),'Price Data'!S:S,0)),"")</f>
        <v>3.81</v>
      </c>
      <c r="O2602" s="10" cm="1">
        <f t="array" ref="O2602">IFERROR(IF(ISNUMBER(N2602),(N2602-INDEX('Price Data'!T:T,MATCH(TEXT(A2602,"YYYY-MM-DD"),'Price Data'!S:S,0)+1))/INDEX('Price Data'!T:T,MATCH(TEXT(A2602,"YYYY-MM-DD"),'Price Data'!S:S,0)+1),""),"")</f>
        <v>-2.6178010471203631E-3</v>
      </c>
    </row>
    <row r="2603" spans="1:15" x14ac:dyDescent="0.3">
      <c r="A2603" s="8">
        <v>44422</v>
      </c>
      <c r="B2603" s="34" t="str">
        <f>IFERROR(INDEX('Price Data'!B:B,MATCH(TEXT(A2603,"YYYY-MM-DD"),'Price Data'!A:A,0)),"")</f>
        <v/>
      </c>
      <c r="C2603" s="10" t="str" cm="1">
        <f t="array" ref="C2603">IFERROR(IF(ISNUMBER(B2603),(B2603-INDEX('Price Data'!B:B,MATCH(TEXT(A2603,"YYYY-MM-DD"),'Price Data'!A:A,0)+1))/INDEX('Price Data'!B:B,MATCH(TEXT(A2603,"YYYY-MM-DD"),'Price Data'!A:A,0)+1),""),"")</f>
        <v/>
      </c>
      <c r="D2603" s="34" t="str">
        <f>IFERROR(INDEX('Price Data'!E:E,MATCH(TEXT(A2603,"YYYY-MM-DD"),'Price Data'!D:D,0)),"")</f>
        <v/>
      </c>
      <c r="E2603" s="10" t="str" cm="1">
        <f t="array" ref="E2603">IFERROR(IF(ISNUMBER(D2603),(D2603-INDEX('Price Data'!E:E,MATCH(TEXT(A2603,"YYYY-MM-DD"),'Price Data'!D:D,0)+1))/INDEX('Price Data'!E:E,MATCH(TEXT(A2603,"YYYY-MM-DD"),'Price Data'!D:D,0)+1),""),"")</f>
        <v/>
      </c>
      <c r="F2603" s="34" t="str">
        <f>IFERROR(INDEX('Price Data'!H:H,MATCH(TEXT(A2603,"YYYY-MM-DD"),'Price Data'!G:G,0)),"")</f>
        <v/>
      </c>
      <c r="G2603" s="10" t="str" cm="1">
        <f t="array" ref="G2603">IFERROR(IF(ISNUMBER(F2603),(F2603-INDEX('Price Data'!H:H,MATCH(TEXT(A2603,"YYYY-MM-DD"),'Price Data'!G:G,0)+1))/INDEX('Price Data'!H:H,MATCH(TEXT(A2603,"YYYY-MM-DD"),'Price Data'!G:G,0)+1),""),"")</f>
        <v/>
      </c>
      <c r="H2603" s="34" t="str">
        <f>IFERROR(INDEX('Price Data'!K:K,MATCH(TEXT(A2603,"YYYY-MM-DD"),'Price Data'!J:J,0)),"")</f>
        <v/>
      </c>
      <c r="I2603" s="10" t="str" cm="1">
        <f t="array" ref="I2603">IFERROR(IF(ISNUMBER(H2603),(H2603-INDEX('Price Data'!K:K,MATCH(TEXT(A2603,"YYYY-MM-DD"),'Price Data'!J:J,0)+1))/INDEX('Price Data'!K:K,MATCH(TEXT(A2603,"YYYY-MM-DD"),'Price Data'!J:J,0)+1),""),"")</f>
        <v/>
      </c>
      <c r="J2603" s="34" t="str">
        <f>IFERROR(INDEX('Price Data'!N:N,MATCH(TEXT(A2603,"YYYY-MM-DD"),'Price Data'!M:M,0)),"")</f>
        <v/>
      </c>
      <c r="K2603" s="10" t="str" cm="1">
        <f t="array" ref="K2603">IFERROR(IF(ISNUMBER(J2603),(J2603-INDEX('Price Data'!N:N,MATCH(TEXT(A2603,"YYYY-MM-DD"),'Price Data'!M:M,0)+1))/INDEX('Price Data'!N:N,MATCH(TEXT(A2603,"YYYY-MM-DD"),'Price Data'!M:M,0)+1),""),"")</f>
        <v/>
      </c>
      <c r="L2603" s="34" t="str">
        <f>IFERROR(INDEX('Price Data'!Q:Q,MATCH(TEXT(A2603,"YYYY-MM-DD"),'Price Data'!P:P,0)),"")</f>
        <v/>
      </c>
      <c r="M2603" s="10" t="str" cm="1">
        <f t="array" ref="M2603">IFERROR(IF(ISNUMBER(L2603),(L2603-INDEX('Price Data'!Q:Q,MATCH(TEXT(A2603,"YYYY-MM-DD"),'Price Data'!P:P,0)+1))/INDEX('Price Data'!Q:Q,MATCH(TEXT(A2603,"YYYY-MM-DD"),'Price Data'!P:P,0)+1),""),"")</f>
        <v/>
      </c>
      <c r="N2603" s="34" t="str">
        <f>IFERROR(INDEX('Price Data'!T:T,MATCH(TEXT(A2603,"YYYY-MM-DD"),'Price Data'!S:S,0)),"")</f>
        <v/>
      </c>
      <c r="O2603" s="10" t="str" cm="1">
        <f t="array" ref="O2603">IFERROR(IF(ISNUMBER(N2603),(N2603-INDEX('Price Data'!T:T,MATCH(TEXT(A2603,"YYYY-MM-DD"),'Price Data'!S:S,0)+1))/INDEX('Price Data'!T:T,MATCH(TEXT(A2603,"YYYY-MM-DD"),'Price Data'!S:S,0)+1),""),"")</f>
        <v/>
      </c>
    </row>
    <row r="2604" spans="1:15" x14ac:dyDescent="0.3">
      <c r="A2604" s="8">
        <v>44423</v>
      </c>
      <c r="B2604" s="34" t="str">
        <f>IFERROR(INDEX('Price Data'!B:B,MATCH(TEXT(A2604,"YYYY-MM-DD"),'Price Data'!A:A,0)),"")</f>
        <v/>
      </c>
      <c r="C2604" s="10" t="str" cm="1">
        <f t="array" ref="C2604">IFERROR(IF(ISNUMBER(B2604),(B2604-INDEX('Price Data'!B:B,MATCH(TEXT(A2604,"YYYY-MM-DD"),'Price Data'!A:A,0)+1))/INDEX('Price Data'!B:B,MATCH(TEXT(A2604,"YYYY-MM-DD"),'Price Data'!A:A,0)+1),""),"")</f>
        <v/>
      </c>
      <c r="D2604" s="34" t="str">
        <f>IFERROR(INDEX('Price Data'!E:E,MATCH(TEXT(A2604,"YYYY-MM-DD"),'Price Data'!D:D,0)),"")</f>
        <v/>
      </c>
      <c r="E2604" s="10" t="str" cm="1">
        <f t="array" ref="E2604">IFERROR(IF(ISNUMBER(D2604),(D2604-INDEX('Price Data'!E:E,MATCH(TEXT(A2604,"YYYY-MM-DD"),'Price Data'!D:D,0)+1))/INDEX('Price Data'!E:E,MATCH(TEXT(A2604,"YYYY-MM-DD"),'Price Data'!D:D,0)+1),""),"")</f>
        <v/>
      </c>
      <c r="F2604" s="34" t="str">
        <f>IFERROR(INDEX('Price Data'!H:H,MATCH(TEXT(A2604,"YYYY-MM-DD"),'Price Data'!G:G,0)),"")</f>
        <v/>
      </c>
      <c r="G2604" s="10" t="str" cm="1">
        <f t="array" ref="G2604">IFERROR(IF(ISNUMBER(F2604),(F2604-INDEX('Price Data'!H:H,MATCH(TEXT(A2604,"YYYY-MM-DD"),'Price Data'!G:G,0)+1))/INDEX('Price Data'!H:H,MATCH(TEXT(A2604,"YYYY-MM-DD"),'Price Data'!G:G,0)+1),""),"")</f>
        <v/>
      </c>
      <c r="H2604" s="34" t="str">
        <f>IFERROR(INDEX('Price Data'!K:K,MATCH(TEXT(A2604,"YYYY-MM-DD"),'Price Data'!J:J,0)),"")</f>
        <v/>
      </c>
      <c r="I2604" s="10" t="str" cm="1">
        <f t="array" ref="I2604">IFERROR(IF(ISNUMBER(H2604),(H2604-INDEX('Price Data'!K:K,MATCH(TEXT(A2604,"YYYY-MM-DD"),'Price Data'!J:J,0)+1))/INDEX('Price Data'!K:K,MATCH(TEXT(A2604,"YYYY-MM-DD"),'Price Data'!J:J,0)+1),""),"")</f>
        <v/>
      </c>
      <c r="J2604" s="34" t="str">
        <f>IFERROR(INDEX('Price Data'!N:N,MATCH(TEXT(A2604,"YYYY-MM-DD"),'Price Data'!M:M,0)),"")</f>
        <v/>
      </c>
      <c r="K2604" s="10" t="str" cm="1">
        <f t="array" ref="K2604">IFERROR(IF(ISNUMBER(J2604),(J2604-INDEX('Price Data'!N:N,MATCH(TEXT(A2604,"YYYY-MM-DD"),'Price Data'!M:M,0)+1))/INDEX('Price Data'!N:N,MATCH(TEXT(A2604,"YYYY-MM-DD"),'Price Data'!M:M,0)+1),""),"")</f>
        <v/>
      </c>
      <c r="L2604" s="34" t="str">
        <f>IFERROR(INDEX('Price Data'!Q:Q,MATCH(TEXT(A2604,"YYYY-MM-DD"),'Price Data'!P:P,0)),"")</f>
        <v/>
      </c>
      <c r="M2604" s="10" t="str" cm="1">
        <f t="array" ref="M2604">IFERROR(IF(ISNUMBER(L2604),(L2604-INDEX('Price Data'!Q:Q,MATCH(TEXT(A2604,"YYYY-MM-DD"),'Price Data'!P:P,0)+1))/INDEX('Price Data'!Q:Q,MATCH(TEXT(A2604,"YYYY-MM-DD"),'Price Data'!P:P,0)+1),""),"")</f>
        <v/>
      </c>
      <c r="N2604" s="34" t="str">
        <f>IFERROR(INDEX('Price Data'!T:T,MATCH(TEXT(A2604,"YYYY-MM-DD"),'Price Data'!S:S,0)),"")</f>
        <v/>
      </c>
      <c r="O2604" s="10" t="str" cm="1">
        <f t="array" ref="O2604">IFERROR(IF(ISNUMBER(N2604),(N2604-INDEX('Price Data'!T:T,MATCH(TEXT(A2604,"YYYY-MM-DD"),'Price Data'!S:S,0)+1))/INDEX('Price Data'!T:T,MATCH(TEXT(A2604,"YYYY-MM-DD"),'Price Data'!S:S,0)+1),""),"")</f>
        <v/>
      </c>
    </row>
    <row r="2605" spans="1:15" x14ac:dyDescent="0.3">
      <c r="A2605" s="8">
        <v>44424</v>
      </c>
      <c r="B2605" s="34">
        <f>IFERROR(INDEX('Price Data'!B:B,MATCH(TEXT(A2605,"YYYY-MM-DD"),'Price Data'!A:A,0)),"")</f>
        <v>26449</v>
      </c>
      <c r="C2605" s="10" cm="1">
        <f t="array" ref="C2605">IFERROR(IF(ISNUMBER(B2605),(B2605-INDEX('Price Data'!B:B,MATCH(TEXT(A2605,"YYYY-MM-DD"),'Price Data'!A:A,0)+1))/INDEX('Price Data'!B:B,MATCH(TEXT(A2605,"YYYY-MM-DD"),'Price Data'!A:A,0)+1),""),"")</f>
        <v>-7.6539226353506172E-3</v>
      </c>
      <c r="D2605" s="34">
        <f>IFERROR(INDEX('Price Data'!E:E,MATCH(TEXT(A2605,"YYYY-MM-DD"),'Price Data'!D:D,0)),"")</f>
        <v>10.51</v>
      </c>
      <c r="E2605" s="10" cm="1">
        <f t="array" ref="E2605">IFERROR(IF(ISNUMBER(D2605),(D2605-INDEX('Price Data'!E:E,MATCH(TEXT(A2605,"YYYY-MM-DD"),'Price Data'!D:D,0)+1))/INDEX('Price Data'!E:E,MATCH(TEXT(A2605,"YYYY-MM-DD"),'Price Data'!D:D,0)+1),""),"")</f>
        <v>-1.3145539906103339E-2</v>
      </c>
      <c r="F2605" s="34">
        <f>IFERROR(INDEX('Price Data'!H:H,MATCH(TEXT(A2605,"YYYY-MM-DD"),'Price Data'!G:G,0)),"")</f>
        <v>114.800003</v>
      </c>
      <c r="G2605" s="10" cm="1">
        <f t="array" ref="G2605">IFERROR(IF(ISNUMBER(F2605),(F2605-INDEX('Price Data'!H:H,MATCH(TEXT(A2605,"YYYY-MM-DD"),'Price Data'!G:G,0)+1))/INDEX('Price Data'!H:H,MATCH(TEXT(A2605,"YYYY-MM-DD"),'Price Data'!G:G,0)+1),""),"")</f>
        <v>-1.1197200881950021E-2</v>
      </c>
      <c r="H2605" s="34">
        <f>IFERROR(INDEX('Price Data'!K:K,MATCH(TEXT(A2605,"YYYY-MM-DD"),'Price Data'!J:J,0)),"")</f>
        <v>2.42</v>
      </c>
      <c r="I2605" s="10" cm="1">
        <f t="array" ref="I2605">IFERROR(IF(ISNUMBER(H2605),(H2605-INDEX('Price Data'!K:K,MATCH(TEXT(A2605,"YYYY-MM-DD"),'Price Data'!J:J,0)+1))/INDEX('Price Data'!K:K,MATCH(TEXT(A2605,"YYYY-MM-DD"),'Price Data'!J:J,0)+1),""),"")</f>
        <v>-1.2244897959183773E-2</v>
      </c>
      <c r="J2605" s="34">
        <f>IFERROR(INDEX('Price Data'!N:N,MATCH(TEXT(A2605,"YYYY-MM-DD"),'Price Data'!M:M,0)),"")</f>
        <v>1.81</v>
      </c>
      <c r="K2605" s="10" cm="1">
        <f t="array" ref="K2605">IFERROR(IF(ISNUMBER(J2605),(J2605-INDEX('Price Data'!N:N,MATCH(TEXT(A2605,"YYYY-MM-DD"),'Price Data'!M:M,0)+1))/INDEX('Price Data'!N:N,MATCH(TEXT(A2605,"YYYY-MM-DD"),'Price Data'!M:M,0)+1),""),"")</f>
        <v>-1.0928961748633888E-2</v>
      </c>
      <c r="L2605" s="34">
        <f>IFERROR(INDEX('Price Data'!Q:Q,MATCH(TEXT(A2605,"YYYY-MM-DD"),'Price Data'!P:P,0)),"")</f>
        <v>2.74</v>
      </c>
      <c r="M2605" s="10" cm="1">
        <f t="array" ref="M2605">IFERROR(IF(ISNUMBER(L2605),(L2605-INDEX('Price Data'!Q:Q,MATCH(TEXT(A2605,"YYYY-MM-DD"),'Price Data'!P:P,0)+1))/INDEX('Price Data'!Q:Q,MATCH(TEXT(A2605,"YYYY-MM-DD"),'Price Data'!P:P,0)+1),""),"")</f>
        <v>-1.7921146953404955E-2</v>
      </c>
      <c r="N2605" s="34">
        <f>IFERROR(INDEX('Price Data'!T:T,MATCH(TEXT(A2605,"YYYY-MM-DD"),'Price Data'!S:S,0)),"")</f>
        <v>3.8</v>
      </c>
      <c r="O2605" s="10" cm="1">
        <f t="array" ref="O2605">IFERROR(IF(ISNUMBER(N2605),(N2605-INDEX('Price Data'!T:T,MATCH(TEXT(A2605,"YYYY-MM-DD"),'Price Data'!S:S,0)+1))/INDEX('Price Data'!T:T,MATCH(TEXT(A2605,"YYYY-MM-DD"),'Price Data'!S:S,0)+1),""),"")</f>
        <v>-2.6246719160105594E-3</v>
      </c>
    </row>
    <row r="2606" spans="1:15" x14ac:dyDescent="0.3">
      <c r="A2606" s="8">
        <v>44425</v>
      </c>
      <c r="B2606" s="34">
        <f>IFERROR(INDEX('Price Data'!B:B,MATCH(TEXT(A2606,"YYYY-MM-DD"),'Price Data'!A:A,0)),"")</f>
        <v>26225</v>
      </c>
      <c r="C2606" s="10" cm="1">
        <f t="array" ref="C2606">IFERROR(IF(ISNUMBER(B2606),(B2606-INDEX('Price Data'!B:B,MATCH(TEXT(A2606,"YYYY-MM-DD"),'Price Data'!A:A,0)+1))/INDEX('Price Data'!B:B,MATCH(TEXT(A2606,"YYYY-MM-DD"),'Price Data'!A:A,0)+1),""),"")</f>
        <v>-8.4691292676471706E-3</v>
      </c>
      <c r="D2606" s="34">
        <f>IFERROR(INDEX('Price Data'!E:E,MATCH(TEXT(A2606,"YYYY-MM-DD"),'Price Data'!D:D,0)),"")</f>
        <v>10.32</v>
      </c>
      <c r="E2606" s="10" cm="1">
        <f t="array" ref="E2606">IFERROR(IF(ISNUMBER(D2606),(D2606-INDEX('Price Data'!E:E,MATCH(TEXT(A2606,"YYYY-MM-DD"),'Price Data'!D:D,0)+1))/INDEX('Price Data'!E:E,MATCH(TEXT(A2606,"YYYY-MM-DD"),'Price Data'!D:D,0)+1),""),"")</f>
        <v>-1.8078020932445243E-2</v>
      </c>
      <c r="F2606" s="34">
        <f>IFERROR(INDEX('Price Data'!H:H,MATCH(TEXT(A2606,"YYYY-MM-DD"),'Price Data'!G:G,0)),"")</f>
        <v>114.050003</v>
      </c>
      <c r="G2606" s="10" cm="1">
        <f t="array" ref="G2606">IFERROR(IF(ISNUMBER(F2606),(F2606-INDEX('Price Data'!H:H,MATCH(TEXT(A2606,"YYYY-MM-DD"),'Price Data'!G:G,0)+1))/INDEX('Price Data'!H:H,MATCH(TEXT(A2606,"YYYY-MM-DD"),'Price Data'!G:G,0)+1),""),"")</f>
        <v>-6.5331008745705341E-3</v>
      </c>
      <c r="H2606" s="34">
        <f>IFERROR(INDEX('Price Data'!K:K,MATCH(TEXT(A2606,"YYYY-MM-DD"),'Price Data'!J:J,0)),"")</f>
        <v>2.39</v>
      </c>
      <c r="I2606" s="10" cm="1">
        <f t="array" ref="I2606">IFERROR(IF(ISNUMBER(H2606),(H2606-INDEX('Price Data'!K:K,MATCH(TEXT(A2606,"YYYY-MM-DD"),'Price Data'!J:J,0)+1))/INDEX('Price Data'!K:K,MATCH(TEXT(A2606,"YYYY-MM-DD"),'Price Data'!J:J,0)+1),""),"")</f>
        <v>-1.2396694214875952E-2</v>
      </c>
      <c r="J2606" s="34">
        <f>IFERROR(INDEX('Price Data'!N:N,MATCH(TEXT(A2606,"YYYY-MM-DD"),'Price Data'!M:M,0)),"")</f>
        <v>1.77</v>
      </c>
      <c r="K2606" s="10" cm="1">
        <f t="array" ref="K2606">IFERROR(IF(ISNUMBER(J2606),(J2606-INDEX('Price Data'!N:N,MATCH(TEXT(A2606,"YYYY-MM-DD"),'Price Data'!M:M,0)+1))/INDEX('Price Data'!N:N,MATCH(TEXT(A2606,"YYYY-MM-DD"),'Price Data'!M:M,0)+1),""),"")</f>
        <v>-2.2099447513812175E-2</v>
      </c>
      <c r="L2606" s="34">
        <f>IFERROR(INDEX('Price Data'!Q:Q,MATCH(TEXT(A2606,"YYYY-MM-DD"),'Price Data'!P:P,0)),"")</f>
        <v>2.69</v>
      </c>
      <c r="M2606" s="10" cm="1">
        <f t="array" ref="M2606">IFERROR(IF(ISNUMBER(L2606),(L2606-INDEX('Price Data'!Q:Q,MATCH(TEXT(A2606,"YYYY-MM-DD"),'Price Data'!P:P,0)+1))/INDEX('Price Data'!Q:Q,MATCH(TEXT(A2606,"YYYY-MM-DD"),'Price Data'!P:P,0)+1),""),"")</f>
        <v>-1.8248175182481848E-2</v>
      </c>
      <c r="N2606" s="34">
        <f>IFERROR(INDEX('Price Data'!T:T,MATCH(TEXT(A2606,"YYYY-MM-DD"),'Price Data'!S:S,0)),"")</f>
        <v>3.7</v>
      </c>
      <c r="O2606" s="10" cm="1">
        <f t="array" ref="O2606">IFERROR(IF(ISNUMBER(N2606),(N2606-INDEX('Price Data'!T:T,MATCH(TEXT(A2606,"YYYY-MM-DD"),'Price Data'!S:S,0)+1))/INDEX('Price Data'!T:T,MATCH(TEXT(A2606,"YYYY-MM-DD"),'Price Data'!S:S,0)+1),""),"")</f>
        <v>-2.6315789473684119E-2</v>
      </c>
    </row>
    <row r="2607" spans="1:15" x14ac:dyDescent="0.3">
      <c r="A2607" s="8">
        <v>44426</v>
      </c>
      <c r="B2607" s="34">
        <f>IFERROR(INDEX('Price Data'!B:B,MATCH(TEXT(A2607,"YYYY-MM-DD"),'Price Data'!A:A,0)),"")</f>
        <v>26357</v>
      </c>
      <c r="C2607" s="10" cm="1">
        <f t="array" ref="C2607">IFERROR(IF(ISNUMBER(B2607),(B2607-INDEX('Price Data'!B:B,MATCH(TEXT(A2607,"YYYY-MM-DD"),'Price Data'!A:A,0)+1))/INDEX('Price Data'!B:B,MATCH(TEXT(A2607,"YYYY-MM-DD"),'Price Data'!A:A,0)+1),""),"")</f>
        <v>5.0333651096282177E-3</v>
      </c>
      <c r="D2607" s="34">
        <f>IFERROR(INDEX('Price Data'!E:E,MATCH(TEXT(A2607,"YYYY-MM-DD"),'Price Data'!D:D,0)),"")</f>
        <v>10.41</v>
      </c>
      <c r="E2607" s="10" cm="1">
        <f t="array" ref="E2607">IFERROR(IF(ISNUMBER(D2607),(D2607-INDEX('Price Data'!E:E,MATCH(TEXT(A2607,"YYYY-MM-DD"),'Price Data'!D:D,0)+1))/INDEX('Price Data'!E:E,MATCH(TEXT(A2607,"YYYY-MM-DD"),'Price Data'!D:D,0)+1),""),"")</f>
        <v>8.7209302325581255E-3</v>
      </c>
      <c r="F2607" s="34">
        <f>IFERROR(INDEX('Price Data'!H:H,MATCH(TEXT(A2607,"YYYY-MM-DD"),'Price Data'!G:G,0)),"")</f>
        <v>115.349998</v>
      </c>
      <c r="G2607" s="10" cm="1">
        <f t="array" ref="G2607">IFERROR(IF(ISNUMBER(F2607),(F2607-INDEX('Price Data'!H:H,MATCH(TEXT(A2607,"YYYY-MM-DD"),'Price Data'!G:G,0)+1))/INDEX('Price Data'!H:H,MATCH(TEXT(A2607,"YYYY-MM-DD"),'Price Data'!G:G,0)+1),""),"")</f>
        <v>1.1398465285441471E-2</v>
      </c>
      <c r="H2607" s="34">
        <f>IFERROR(INDEX('Price Data'!K:K,MATCH(TEXT(A2607,"YYYY-MM-DD"),'Price Data'!J:J,0)),"")</f>
        <v>2.41</v>
      </c>
      <c r="I2607" s="10" cm="1">
        <f t="array" ref="I2607">IFERROR(IF(ISNUMBER(H2607),(H2607-INDEX('Price Data'!K:K,MATCH(TEXT(A2607,"YYYY-MM-DD"),'Price Data'!J:J,0)+1))/INDEX('Price Data'!K:K,MATCH(TEXT(A2607,"YYYY-MM-DD"),'Price Data'!J:J,0)+1),""),"")</f>
        <v>8.3682008368200899E-3</v>
      </c>
      <c r="J2607" s="34">
        <f>IFERROR(INDEX('Price Data'!N:N,MATCH(TEXT(A2607,"YYYY-MM-DD"),'Price Data'!M:M,0)),"")</f>
        <v>1.79</v>
      </c>
      <c r="K2607" s="10" cm="1">
        <f t="array" ref="K2607">IFERROR(IF(ISNUMBER(J2607),(J2607-INDEX('Price Data'!N:N,MATCH(TEXT(A2607,"YYYY-MM-DD"),'Price Data'!M:M,0)+1))/INDEX('Price Data'!N:N,MATCH(TEXT(A2607,"YYYY-MM-DD"),'Price Data'!M:M,0)+1),""),"")</f>
        <v>1.1299435028248598E-2</v>
      </c>
      <c r="L2607" s="34">
        <f>IFERROR(INDEX('Price Data'!Q:Q,MATCH(TEXT(A2607,"YYYY-MM-DD"),'Price Data'!P:P,0)),"")</f>
        <v>2.72</v>
      </c>
      <c r="M2607" s="10" cm="1">
        <f t="array" ref="M2607">IFERROR(IF(ISNUMBER(L2607),(L2607-INDEX('Price Data'!Q:Q,MATCH(TEXT(A2607,"YYYY-MM-DD"),'Price Data'!P:P,0)+1))/INDEX('Price Data'!Q:Q,MATCH(TEXT(A2607,"YYYY-MM-DD"),'Price Data'!P:P,0)+1),""),"")</f>
        <v>1.1152416356877417E-2</v>
      </c>
      <c r="N2607" s="34">
        <f>IFERROR(INDEX('Price Data'!T:T,MATCH(TEXT(A2607,"YYYY-MM-DD"),'Price Data'!S:S,0)),"")</f>
        <v>3.73</v>
      </c>
      <c r="O2607" s="10" cm="1">
        <f t="array" ref="O2607">IFERROR(IF(ISNUMBER(N2607),(N2607-INDEX('Price Data'!T:T,MATCH(TEXT(A2607,"YYYY-MM-DD"),'Price Data'!S:S,0)+1))/INDEX('Price Data'!T:T,MATCH(TEXT(A2607,"YYYY-MM-DD"),'Price Data'!S:S,0)+1),""),"")</f>
        <v>8.1081081081080548E-3</v>
      </c>
    </row>
    <row r="2608" spans="1:15" x14ac:dyDescent="0.3">
      <c r="A2608" s="8">
        <v>44427</v>
      </c>
      <c r="B2608" s="34">
        <f>IFERROR(INDEX('Price Data'!B:B,MATCH(TEXT(A2608,"YYYY-MM-DD"),'Price Data'!A:A,0)),"")</f>
        <v>25929</v>
      </c>
      <c r="C2608" s="10" cm="1">
        <f t="array" ref="C2608">IFERROR(IF(ISNUMBER(B2608),(B2608-INDEX('Price Data'!B:B,MATCH(TEXT(A2608,"YYYY-MM-DD"),'Price Data'!A:A,0)+1))/INDEX('Price Data'!B:B,MATCH(TEXT(A2608,"YYYY-MM-DD"),'Price Data'!A:A,0)+1),""),"")</f>
        <v>-1.623857039875555E-2</v>
      </c>
      <c r="D2608" s="34">
        <f>IFERROR(INDEX('Price Data'!E:E,MATCH(TEXT(A2608,"YYYY-MM-DD"),'Price Data'!D:D,0)),"")</f>
        <v>10.130000000000001</v>
      </c>
      <c r="E2608" s="10" cm="1">
        <f t="array" ref="E2608">IFERROR(IF(ISNUMBER(D2608),(D2608-INDEX('Price Data'!E:E,MATCH(TEXT(A2608,"YYYY-MM-DD"),'Price Data'!D:D,0)+1))/INDEX('Price Data'!E:E,MATCH(TEXT(A2608,"YYYY-MM-DD"),'Price Data'!D:D,0)+1),""),"")</f>
        <v>-2.6897214217098883E-2</v>
      </c>
      <c r="F2608" s="34">
        <f>IFERROR(INDEX('Price Data'!H:H,MATCH(TEXT(A2608,"YYYY-MM-DD"),'Price Data'!G:G,0)),"")</f>
        <v>113.150002</v>
      </c>
      <c r="G2608" s="10" cm="1">
        <f t="array" ref="G2608">IFERROR(IF(ISNUMBER(F2608),(F2608-INDEX('Price Data'!H:H,MATCH(TEXT(A2608,"YYYY-MM-DD"),'Price Data'!G:G,0)+1))/INDEX('Price Data'!H:H,MATCH(TEXT(A2608,"YYYY-MM-DD"),'Price Data'!G:G,0)+1),""),"")</f>
        <v>-1.9072354036798498E-2</v>
      </c>
      <c r="H2608" s="34">
        <f>IFERROR(INDEX('Price Data'!K:K,MATCH(TEXT(A2608,"YYYY-MM-DD"),'Price Data'!J:J,0)),"")</f>
        <v>2.36</v>
      </c>
      <c r="I2608" s="10" cm="1">
        <f t="array" ref="I2608">IFERROR(IF(ISNUMBER(H2608),(H2608-INDEX('Price Data'!K:K,MATCH(TEXT(A2608,"YYYY-MM-DD"),'Price Data'!J:J,0)+1))/INDEX('Price Data'!K:K,MATCH(TEXT(A2608,"YYYY-MM-DD"),'Price Data'!J:J,0)+1),""),"")</f>
        <v>-2.0746887966805089E-2</v>
      </c>
      <c r="J2608" s="34">
        <f>IFERROR(INDEX('Price Data'!N:N,MATCH(TEXT(A2608,"YYYY-MM-DD"),'Price Data'!M:M,0)),"")</f>
        <v>1.76</v>
      </c>
      <c r="K2608" s="10" cm="1">
        <f t="array" ref="K2608">IFERROR(IF(ISNUMBER(J2608),(J2608-INDEX('Price Data'!N:N,MATCH(TEXT(A2608,"YYYY-MM-DD"),'Price Data'!M:M,0)+1))/INDEX('Price Data'!N:N,MATCH(TEXT(A2608,"YYYY-MM-DD"),'Price Data'!M:M,0)+1),""),"")</f>
        <v>-1.6759776536312863E-2</v>
      </c>
      <c r="L2608" s="34">
        <f>IFERROR(INDEX('Price Data'!Q:Q,MATCH(TEXT(A2608,"YYYY-MM-DD"),'Price Data'!P:P,0)),"")</f>
        <v>2.65</v>
      </c>
      <c r="M2608" s="10" cm="1">
        <f t="array" ref="M2608">IFERROR(IF(ISNUMBER(L2608),(L2608-INDEX('Price Data'!Q:Q,MATCH(TEXT(A2608,"YYYY-MM-DD"),'Price Data'!P:P,0)+1))/INDEX('Price Data'!Q:Q,MATCH(TEXT(A2608,"YYYY-MM-DD"),'Price Data'!P:P,0)+1),""),"")</f>
        <v>-2.5735294117647162E-2</v>
      </c>
      <c r="N2608" s="34">
        <f>IFERROR(INDEX('Price Data'!T:T,MATCH(TEXT(A2608,"YYYY-MM-DD"),'Price Data'!S:S,0)),"")</f>
        <v>3.71</v>
      </c>
      <c r="O2608" s="10" cm="1">
        <f t="array" ref="O2608">IFERROR(IF(ISNUMBER(N2608),(N2608-INDEX('Price Data'!T:T,MATCH(TEXT(A2608,"YYYY-MM-DD"),'Price Data'!S:S,0)+1))/INDEX('Price Data'!T:T,MATCH(TEXT(A2608,"YYYY-MM-DD"),'Price Data'!S:S,0)+1),""),"")</f>
        <v>-5.3619302949061707E-3</v>
      </c>
    </row>
    <row r="2609" spans="1:15" x14ac:dyDescent="0.3">
      <c r="A2609" s="8">
        <v>44428</v>
      </c>
      <c r="B2609" s="34">
        <f>IFERROR(INDEX('Price Data'!B:B,MATCH(TEXT(A2609,"YYYY-MM-DD"),'Price Data'!A:A,0)),"")</f>
        <v>25918</v>
      </c>
      <c r="C2609" s="10" cm="1">
        <f t="array" ref="C2609">IFERROR(IF(ISNUMBER(B2609),(B2609-INDEX('Price Data'!B:B,MATCH(TEXT(A2609,"YYYY-MM-DD"),'Price Data'!A:A,0)+1))/INDEX('Price Data'!B:B,MATCH(TEXT(A2609,"YYYY-MM-DD"),'Price Data'!A:A,0)+1),""),"")</f>
        <v>-4.2423541208685256E-4</v>
      </c>
      <c r="D2609" s="34">
        <f>IFERROR(INDEX('Price Data'!E:E,MATCH(TEXT(A2609,"YYYY-MM-DD"),'Price Data'!D:D,0)),"")</f>
        <v>10.17</v>
      </c>
      <c r="E2609" s="10" cm="1">
        <f t="array" ref="E2609">IFERROR(IF(ISNUMBER(D2609),(D2609-INDEX('Price Data'!E:E,MATCH(TEXT(A2609,"YYYY-MM-DD"),'Price Data'!D:D,0)+1))/INDEX('Price Data'!E:E,MATCH(TEXT(A2609,"YYYY-MM-DD"),'Price Data'!D:D,0)+1),""),"")</f>
        <v>3.9486673247778031E-3</v>
      </c>
      <c r="F2609" s="34">
        <f>IFERROR(INDEX('Price Data'!H:H,MATCH(TEXT(A2609,"YYYY-MM-DD"),'Price Data'!G:G,0)),"")</f>
        <v>112</v>
      </c>
      <c r="G2609" s="10" cm="1">
        <f t="array" ref="G2609">IFERROR(IF(ISNUMBER(F2609),(F2609-INDEX('Price Data'!H:H,MATCH(TEXT(A2609,"YYYY-MM-DD"),'Price Data'!G:G,0)+1))/INDEX('Price Data'!H:H,MATCH(TEXT(A2609,"YYYY-MM-DD"),'Price Data'!G:G,0)+1),""),"")</f>
        <v>-1.0163517275059356E-2</v>
      </c>
      <c r="H2609" s="34">
        <f>IFERROR(INDEX('Price Data'!K:K,MATCH(TEXT(A2609,"YYYY-MM-DD"),'Price Data'!J:J,0)),"")</f>
        <v>2.37</v>
      </c>
      <c r="I2609" s="10" cm="1">
        <f t="array" ref="I2609">IFERROR(IF(ISNUMBER(H2609),(H2609-INDEX('Price Data'!K:K,MATCH(TEXT(A2609,"YYYY-MM-DD"),'Price Data'!J:J,0)+1))/INDEX('Price Data'!K:K,MATCH(TEXT(A2609,"YYYY-MM-DD"),'Price Data'!J:J,0)+1),""),"")</f>
        <v>4.2372881355933183E-3</v>
      </c>
      <c r="J2609" s="34">
        <f>IFERROR(INDEX('Price Data'!N:N,MATCH(TEXT(A2609,"YYYY-MM-DD"),'Price Data'!M:M,0)),"")</f>
        <v>1.75</v>
      </c>
      <c r="K2609" s="10" cm="1">
        <f t="array" ref="K2609">IFERROR(IF(ISNUMBER(J2609),(J2609-INDEX('Price Data'!N:N,MATCH(TEXT(A2609,"YYYY-MM-DD"),'Price Data'!M:M,0)+1))/INDEX('Price Data'!N:N,MATCH(TEXT(A2609,"YYYY-MM-DD"),'Price Data'!M:M,0)+1),""),"")</f>
        <v>-5.6818181818181872E-3</v>
      </c>
      <c r="L2609" s="34">
        <f>IFERROR(INDEX('Price Data'!Q:Q,MATCH(TEXT(A2609,"YYYY-MM-DD"),'Price Data'!P:P,0)),"")</f>
        <v>2.66</v>
      </c>
      <c r="M2609" s="10" cm="1">
        <f t="array" ref="M2609">IFERROR(IF(ISNUMBER(L2609),(L2609-INDEX('Price Data'!Q:Q,MATCH(TEXT(A2609,"YYYY-MM-DD"),'Price Data'!P:P,0)+1))/INDEX('Price Data'!Q:Q,MATCH(TEXT(A2609,"YYYY-MM-DD"),'Price Data'!P:P,0)+1),""),"")</f>
        <v>3.7735849056604646E-3</v>
      </c>
      <c r="N2609" s="34">
        <f>IFERROR(INDEX('Price Data'!T:T,MATCH(TEXT(A2609,"YYYY-MM-DD"),'Price Data'!S:S,0)),"")</f>
        <v>3.7</v>
      </c>
      <c r="O2609" s="10" cm="1">
        <f t="array" ref="O2609">IFERROR(IF(ISNUMBER(N2609),(N2609-INDEX('Price Data'!T:T,MATCH(TEXT(A2609,"YYYY-MM-DD"),'Price Data'!S:S,0)+1))/INDEX('Price Data'!T:T,MATCH(TEXT(A2609,"YYYY-MM-DD"),'Price Data'!S:S,0)+1),""),"")</f>
        <v>-2.6954177897573549E-3</v>
      </c>
    </row>
    <row r="2610" spans="1:15" x14ac:dyDescent="0.3">
      <c r="A2610" s="8">
        <v>44429</v>
      </c>
      <c r="B2610" s="34" t="str">
        <f>IFERROR(INDEX('Price Data'!B:B,MATCH(TEXT(A2610,"YYYY-MM-DD"),'Price Data'!A:A,0)),"")</f>
        <v/>
      </c>
      <c r="C2610" s="10" t="str" cm="1">
        <f t="array" ref="C2610">IFERROR(IF(ISNUMBER(B2610),(B2610-INDEX('Price Data'!B:B,MATCH(TEXT(A2610,"YYYY-MM-DD"),'Price Data'!A:A,0)+1))/INDEX('Price Data'!B:B,MATCH(TEXT(A2610,"YYYY-MM-DD"),'Price Data'!A:A,0)+1),""),"")</f>
        <v/>
      </c>
      <c r="D2610" s="34" t="str">
        <f>IFERROR(INDEX('Price Data'!E:E,MATCH(TEXT(A2610,"YYYY-MM-DD"),'Price Data'!D:D,0)),"")</f>
        <v/>
      </c>
      <c r="E2610" s="10" t="str" cm="1">
        <f t="array" ref="E2610">IFERROR(IF(ISNUMBER(D2610),(D2610-INDEX('Price Data'!E:E,MATCH(TEXT(A2610,"YYYY-MM-DD"),'Price Data'!D:D,0)+1))/INDEX('Price Data'!E:E,MATCH(TEXT(A2610,"YYYY-MM-DD"),'Price Data'!D:D,0)+1),""),"")</f>
        <v/>
      </c>
      <c r="F2610" s="34" t="str">
        <f>IFERROR(INDEX('Price Data'!H:H,MATCH(TEXT(A2610,"YYYY-MM-DD"),'Price Data'!G:G,0)),"")</f>
        <v/>
      </c>
      <c r="G2610" s="10" t="str" cm="1">
        <f t="array" ref="G2610">IFERROR(IF(ISNUMBER(F2610),(F2610-INDEX('Price Data'!H:H,MATCH(TEXT(A2610,"YYYY-MM-DD"),'Price Data'!G:G,0)+1))/INDEX('Price Data'!H:H,MATCH(TEXT(A2610,"YYYY-MM-DD"),'Price Data'!G:G,0)+1),""),"")</f>
        <v/>
      </c>
      <c r="H2610" s="34" t="str">
        <f>IFERROR(INDEX('Price Data'!K:K,MATCH(TEXT(A2610,"YYYY-MM-DD"),'Price Data'!J:J,0)),"")</f>
        <v/>
      </c>
      <c r="I2610" s="10" t="str" cm="1">
        <f t="array" ref="I2610">IFERROR(IF(ISNUMBER(H2610),(H2610-INDEX('Price Data'!K:K,MATCH(TEXT(A2610,"YYYY-MM-DD"),'Price Data'!J:J,0)+1))/INDEX('Price Data'!K:K,MATCH(TEXT(A2610,"YYYY-MM-DD"),'Price Data'!J:J,0)+1),""),"")</f>
        <v/>
      </c>
      <c r="J2610" s="34" t="str">
        <f>IFERROR(INDEX('Price Data'!N:N,MATCH(TEXT(A2610,"YYYY-MM-DD"),'Price Data'!M:M,0)),"")</f>
        <v/>
      </c>
      <c r="K2610" s="10" t="str" cm="1">
        <f t="array" ref="K2610">IFERROR(IF(ISNUMBER(J2610),(J2610-INDEX('Price Data'!N:N,MATCH(TEXT(A2610,"YYYY-MM-DD"),'Price Data'!M:M,0)+1))/INDEX('Price Data'!N:N,MATCH(TEXT(A2610,"YYYY-MM-DD"),'Price Data'!M:M,0)+1),""),"")</f>
        <v/>
      </c>
      <c r="L2610" s="34" t="str">
        <f>IFERROR(INDEX('Price Data'!Q:Q,MATCH(TEXT(A2610,"YYYY-MM-DD"),'Price Data'!P:P,0)),"")</f>
        <v/>
      </c>
      <c r="M2610" s="10" t="str" cm="1">
        <f t="array" ref="M2610">IFERROR(IF(ISNUMBER(L2610),(L2610-INDEX('Price Data'!Q:Q,MATCH(TEXT(A2610,"YYYY-MM-DD"),'Price Data'!P:P,0)+1))/INDEX('Price Data'!Q:Q,MATCH(TEXT(A2610,"YYYY-MM-DD"),'Price Data'!P:P,0)+1),""),"")</f>
        <v/>
      </c>
      <c r="N2610" s="34" t="str">
        <f>IFERROR(INDEX('Price Data'!T:T,MATCH(TEXT(A2610,"YYYY-MM-DD"),'Price Data'!S:S,0)),"")</f>
        <v/>
      </c>
      <c r="O2610" s="10" t="str" cm="1">
        <f t="array" ref="O2610">IFERROR(IF(ISNUMBER(N2610),(N2610-INDEX('Price Data'!T:T,MATCH(TEXT(A2610,"YYYY-MM-DD"),'Price Data'!S:S,0)+1))/INDEX('Price Data'!T:T,MATCH(TEXT(A2610,"YYYY-MM-DD"),'Price Data'!S:S,0)+1),""),"")</f>
        <v/>
      </c>
    </row>
    <row r="2611" spans="1:15" x14ac:dyDescent="0.3">
      <c r="A2611" s="8">
        <v>44430</v>
      </c>
      <c r="B2611" s="34" t="str">
        <f>IFERROR(INDEX('Price Data'!B:B,MATCH(TEXT(A2611,"YYYY-MM-DD"),'Price Data'!A:A,0)),"")</f>
        <v/>
      </c>
      <c r="C2611" s="10" t="str" cm="1">
        <f t="array" ref="C2611">IFERROR(IF(ISNUMBER(B2611),(B2611-INDEX('Price Data'!B:B,MATCH(TEXT(A2611,"YYYY-MM-DD"),'Price Data'!A:A,0)+1))/INDEX('Price Data'!B:B,MATCH(TEXT(A2611,"YYYY-MM-DD"),'Price Data'!A:A,0)+1),""),"")</f>
        <v/>
      </c>
      <c r="D2611" s="34" t="str">
        <f>IFERROR(INDEX('Price Data'!E:E,MATCH(TEXT(A2611,"YYYY-MM-DD"),'Price Data'!D:D,0)),"")</f>
        <v/>
      </c>
      <c r="E2611" s="10" t="str" cm="1">
        <f t="array" ref="E2611">IFERROR(IF(ISNUMBER(D2611),(D2611-INDEX('Price Data'!E:E,MATCH(TEXT(A2611,"YYYY-MM-DD"),'Price Data'!D:D,0)+1))/INDEX('Price Data'!E:E,MATCH(TEXT(A2611,"YYYY-MM-DD"),'Price Data'!D:D,0)+1),""),"")</f>
        <v/>
      </c>
      <c r="F2611" s="34" t="str">
        <f>IFERROR(INDEX('Price Data'!H:H,MATCH(TEXT(A2611,"YYYY-MM-DD"),'Price Data'!G:G,0)),"")</f>
        <v/>
      </c>
      <c r="G2611" s="10" t="str" cm="1">
        <f t="array" ref="G2611">IFERROR(IF(ISNUMBER(F2611),(F2611-INDEX('Price Data'!H:H,MATCH(TEXT(A2611,"YYYY-MM-DD"),'Price Data'!G:G,0)+1))/INDEX('Price Data'!H:H,MATCH(TEXT(A2611,"YYYY-MM-DD"),'Price Data'!G:G,0)+1),""),"")</f>
        <v/>
      </c>
      <c r="H2611" s="34" t="str">
        <f>IFERROR(INDEX('Price Data'!K:K,MATCH(TEXT(A2611,"YYYY-MM-DD"),'Price Data'!J:J,0)),"")</f>
        <v/>
      </c>
      <c r="I2611" s="10" t="str" cm="1">
        <f t="array" ref="I2611">IFERROR(IF(ISNUMBER(H2611),(H2611-INDEX('Price Data'!K:K,MATCH(TEXT(A2611,"YYYY-MM-DD"),'Price Data'!J:J,0)+1))/INDEX('Price Data'!K:K,MATCH(TEXT(A2611,"YYYY-MM-DD"),'Price Data'!J:J,0)+1),""),"")</f>
        <v/>
      </c>
      <c r="J2611" s="34" t="str">
        <f>IFERROR(INDEX('Price Data'!N:N,MATCH(TEXT(A2611,"YYYY-MM-DD"),'Price Data'!M:M,0)),"")</f>
        <v/>
      </c>
      <c r="K2611" s="10" t="str" cm="1">
        <f t="array" ref="K2611">IFERROR(IF(ISNUMBER(J2611),(J2611-INDEX('Price Data'!N:N,MATCH(TEXT(A2611,"YYYY-MM-DD"),'Price Data'!M:M,0)+1))/INDEX('Price Data'!N:N,MATCH(TEXT(A2611,"YYYY-MM-DD"),'Price Data'!M:M,0)+1),""),"")</f>
        <v/>
      </c>
      <c r="L2611" s="34" t="str">
        <f>IFERROR(INDEX('Price Data'!Q:Q,MATCH(TEXT(A2611,"YYYY-MM-DD"),'Price Data'!P:P,0)),"")</f>
        <v/>
      </c>
      <c r="M2611" s="10" t="str" cm="1">
        <f t="array" ref="M2611">IFERROR(IF(ISNUMBER(L2611),(L2611-INDEX('Price Data'!Q:Q,MATCH(TEXT(A2611,"YYYY-MM-DD"),'Price Data'!P:P,0)+1))/INDEX('Price Data'!Q:Q,MATCH(TEXT(A2611,"YYYY-MM-DD"),'Price Data'!P:P,0)+1),""),"")</f>
        <v/>
      </c>
      <c r="N2611" s="34" t="str">
        <f>IFERROR(INDEX('Price Data'!T:T,MATCH(TEXT(A2611,"YYYY-MM-DD"),'Price Data'!S:S,0)),"")</f>
        <v/>
      </c>
      <c r="O2611" s="10" t="str" cm="1">
        <f t="array" ref="O2611">IFERROR(IF(ISNUMBER(N2611),(N2611-INDEX('Price Data'!T:T,MATCH(TEXT(A2611,"YYYY-MM-DD"),'Price Data'!S:S,0)+1))/INDEX('Price Data'!T:T,MATCH(TEXT(A2611,"YYYY-MM-DD"),'Price Data'!S:S,0)+1),""),"")</f>
        <v/>
      </c>
    </row>
    <row r="2612" spans="1:15" x14ac:dyDescent="0.3">
      <c r="A2612" s="8">
        <v>44431</v>
      </c>
      <c r="B2612" s="34">
        <f>IFERROR(INDEX('Price Data'!B:B,MATCH(TEXT(A2612,"YYYY-MM-DD"),'Price Data'!A:A,0)),"")</f>
        <v>26046</v>
      </c>
      <c r="C2612" s="10" cm="1">
        <f t="array" ref="C2612">IFERROR(IF(ISNUMBER(B2612),(B2612-INDEX('Price Data'!B:B,MATCH(TEXT(A2612,"YYYY-MM-DD"),'Price Data'!A:A,0)+1))/INDEX('Price Data'!B:B,MATCH(TEXT(A2612,"YYYY-MM-DD"),'Price Data'!A:A,0)+1),""),"")</f>
        <v>4.9386526738174246E-3</v>
      </c>
      <c r="D2612" s="34">
        <f>IFERROR(INDEX('Price Data'!E:E,MATCH(TEXT(A2612,"YYYY-MM-DD"),'Price Data'!D:D,0)),"")</f>
        <v>10.37</v>
      </c>
      <c r="E2612" s="10" cm="1">
        <f t="array" ref="E2612">IFERROR(IF(ISNUMBER(D2612),(D2612-INDEX('Price Data'!E:E,MATCH(TEXT(A2612,"YYYY-MM-DD"),'Price Data'!D:D,0)+1))/INDEX('Price Data'!E:E,MATCH(TEXT(A2612,"YYYY-MM-DD"),'Price Data'!D:D,0)+1),""),"")</f>
        <v>1.9665683382497471E-2</v>
      </c>
      <c r="F2612" s="34">
        <f>IFERROR(INDEX('Price Data'!H:H,MATCH(TEXT(A2612,"YYYY-MM-DD"),'Price Data'!G:G,0)),"")</f>
        <v>112.300003</v>
      </c>
      <c r="G2612" s="10" cm="1">
        <f t="array" ref="G2612">IFERROR(IF(ISNUMBER(F2612),(F2612-INDEX('Price Data'!H:H,MATCH(TEXT(A2612,"YYYY-MM-DD"),'Price Data'!G:G,0)+1))/INDEX('Price Data'!H:H,MATCH(TEXT(A2612,"YYYY-MM-DD"),'Price Data'!G:G,0)+1),""),"")</f>
        <v>2.6785982142857484E-3</v>
      </c>
      <c r="H2612" s="34">
        <f>IFERROR(INDEX('Price Data'!K:K,MATCH(TEXT(A2612,"YYYY-MM-DD"),'Price Data'!J:J,0)),"")</f>
        <v>2.39</v>
      </c>
      <c r="I2612" s="10" cm="1">
        <f t="array" ref="I2612">IFERROR(IF(ISNUMBER(H2612),(H2612-INDEX('Price Data'!K:K,MATCH(TEXT(A2612,"YYYY-MM-DD"),'Price Data'!J:J,0)+1))/INDEX('Price Data'!K:K,MATCH(TEXT(A2612,"YYYY-MM-DD"),'Price Data'!J:J,0)+1),""),"")</f>
        <v>8.4388185654008518E-3</v>
      </c>
      <c r="J2612" s="34">
        <f>IFERROR(INDEX('Price Data'!N:N,MATCH(TEXT(A2612,"YYYY-MM-DD"),'Price Data'!M:M,0)),"")</f>
        <v>1.79</v>
      </c>
      <c r="K2612" s="10" cm="1">
        <f t="array" ref="K2612">IFERROR(IF(ISNUMBER(J2612),(J2612-INDEX('Price Data'!N:N,MATCH(TEXT(A2612,"YYYY-MM-DD"),'Price Data'!M:M,0)+1))/INDEX('Price Data'!N:N,MATCH(TEXT(A2612,"YYYY-MM-DD"),'Price Data'!M:M,0)+1),""),"")</f>
        <v>2.2857142857142878E-2</v>
      </c>
      <c r="L2612" s="34">
        <f>IFERROR(INDEX('Price Data'!Q:Q,MATCH(TEXT(A2612,"YYYY-MM-DD"),'Price Data'!P:P,0)),"")</f>
        <v>2.7</v>
      </c>
      <c r="M2612" s="10" cm="1">
        <f t="array" ref="M2612">IFERROR(IF(ISNUMBER(L2612),(L2612-INDEX('Price Data'!Q:Q,MATCH(TEXT(A2612,"YYYY-MM-DD"),'Price Data'!P:P,0)+1))/INDEX('Price Data'!Q:Q,MATCH(TEXT(A2612,"YYYY-MM-DD"),'Price Data'!P:P,0)+1),""),"")</f>
        <v>1.5037593984962419E-2</v>
      </c>
      <c r="N2612" s="34">
        <f>IFERROR(INDEX('Price Data'!T:T,MATCH(TEXT(A2612,"YYYY-MM-DD"),'Price Data'!S:S,0)),"")</f>
        <v>3.75</v>
      </c>
      <c r="O2612" s="10" cm="1">
        <f t="array" ref="O2612">IFERROR(IF(ISNUMBER(N2612),(N2612-INDEX('Price Data'!T:T,MATCH(TEXT(A2612,"YYYY-MM-DD"),'Price Data'!S:S,0)+1))/INDEX('Price Data'!T:T,MATCH(TEXT(A2612,"YYYY-MM-DD"),'Price Data'!S:S,0)+1),""),"")</f>
        <v>1.3513513513513466E-2</v>
      </c>
    </row>
    <row r="2613" spans="1:15" x14ac:dyDescent="0.3">
      <c r="A2613" s="8">
        <v>44432</v>
      </c>
      <c r="B2613" s="34">
        <f>IFERROR(INDEX('Price Data'!B:B,MATCH(TEXT(A2613,"YYYY-MM-DD"),'Price Data'!A:A,0)),"")</f>
        <v>26028</v>
      </c>
      <c r="C2613" s="10" cm="1">
        <f t="array" ref="C2613">IFERROR(IF(ISNUMBER(B2613),(B2613-INDEX('Price Data'!B:B,MATCH(TEXT(A2613,"YYYY-MM-DD"),'Price Data'!A:A,0)+1))/INDEX('Price Data'!B:B,MATCH(TEXT(A2613,"YYYY-MM-DD"),'Price Data'!A:A,0)+1),""),"")</f>
        <v>-6.9108500345542499E-4</v>
      </c>
      <c r="D2613" s="34">
        <f>IFERROR(INDEX('Price Data'!E:E,MATCH(TEXT(A2613,"YYYY-MM-DD"),'Price Data'!D:D,0)),"")</f>
        <v>10.45</v>
      </c>
      <c r="E2613" s="10" cm="1">
        <f t="array" ref="E2613">IFERROR(IF(ISNUMBER(D2613),(D2613-INDEX('Price Data'!E:E,MATCH(TEXT(A2613,"YYYY-MM-DD"),'Price Data'!D:D,0)+1))/INDEX('Price Data'!E:E,MATCH(TEXT(A2613,"YYYY-MM-DD"),'Price Data'!D:D,0)+1),""),"")</f>
        <v>7.7145612343298047E-3</v>
      </c>
      <c r="F2613" s="34">
        <f>IFERROR(INDEX('Price Data'!H:H,MATCH(TEXT(A2613,"YYYY-MM-DD"),'Price Data'!G:G,0)),"")</f>
        <v>111.5</v>
      </c>
      <c r="G2613" s="10" cm="1">
        <f t="array" ref="G2613">IFERROR(IF(ISNUMBER(F2613),(F2613-INDEX('Price Data'!H:H,MATCH(TEXT(A2613,"YYYY-MM-DD"),'Price Data'!G:G,0)+1))/INDEX('Price Data'!H:H,MATCH(TEXT(A2613,"YYYY-MM-DD"),'Price Data'!G:G,0)+1),""),"")</f>
        <v>-7.1238021249207251E-3</v>
      </c>
      <c r="H2613" s="34">
        <f>IFERROR(INDEX('Price Data'!K:K,MATCH(TEXT(A2613,"YYYY-MM-DD"),'Price Data'!J:J,0)),"")</f>
        <v>2.38</v>
      </c>
      <c r="I2613" s="10" cm="1">
        <f t="array" ref="I2613">IFERROR(IF(ISNUMBER(H2613),(H2613-INDEX('Price Data'!K:K,MATCH(TEXT(A2613,"YYYY-MM-DD"),'Price Data'!J:J,0)+1))/INDEX('Price Data'!K:K,MATCH(TEXT(A2613,"YYYY-MM-DD"),'Price Data'!J:J,0)+1),""),"")</f>
        <v>-4.1841004184101386E-3</v>
      </c>
      <c r="J2613" s="34">
        <f>IFERROR(INDEX('Price Data'!N:N,MATCH(TEXT(A2613,"YYYY-MM-DD"),'Price Data'!M:M,0)),"")</f>
        <v>1.79</v>
      </c>
      <c r="K2613" s="10" cm="1">
        <f t="array" ref="K2613">IFERROR(IF(ISNUMBER(J2613),(J2613-INDEX('Price Data'!N:N,MATCH(TEXT(A2613,"YYYY-MM-DD"),'Price Data'!M:M,0)+1))/INDEX('Price Data'!N:N,MATCH(TEXT(A2613,"YYYY-MM-DD"),'Price Data'!M:M,0)+1),""),"")</f>
        <v>0</v>
      </c>
      <c r="L2613" s="34">
        <f>IFERROR(INDEX('Price Data'!Q:Q,MATCH(TEXT(A2613,"YYYY-MM-DD"),'Price Data'!P:P,0)),"")</f>
        <v>2.7</v>
      </c>
      <c r="M2613" s="10" cm="1">
        <f t="array" ref="M2613">IFERROR(IF(ISNUMBER(L2613),(L2613-INDEX('Price Data'!Q:Q,MATCH(TEXT(A2613,"YYYY-MM-DD"),'Price Data'!P:P,0)+1))/INDEX('Price Data'!Q:Q,MATCH(TEXT(A2613,"YYYY-MM-DD"),'Price Data'!P:P,0)+1),""),"")</f>
        <v>0</v>
      </c>
      <c r="N2613" s="34">
        <f>IFERROR(INDEX('Price Data'!T:T,MATCH(TEXT(A2613,"YYYY-MM-DD"),'Price Data'!S:S,0)),"")</f>
        <v>3.78</v>
      </c>
      <c r="O2613" s="10" cm="1">
        <f t="array" ref="O2613">IFERROR(IF(ISNUMBER(N2613),(N2613-INDEX('Price Data'!T:T,MATCH(TEXT(A2613,"YYYY-MM-DD"),'Price Data'!S:S,0)+1))/INDEX('Price Data'!T:T,MATCH(TEXT(A2613,"YYYY-MM-DD"),'Price Data'!S:S,0)+1),""),"")</f>
        <v>7.9999999999999481E-3</v>
      </c>
    </row>
    <row r="2614" spans="1:15" x14ac:dyDescent="0.3">
      <c r="A2614" s="8">
        <v>44433</v>
      </c>
      <c r="B2614" s="34">
        <f>IFERROR(INDEX('Price Data'!B:B,MATCH(TEXT(A2614,"YYYY-MM-DD"),'Price Data'!A:A,0)),"")</f>
        <v>26060</v>
      </c>
      <c r="C2614" s="10" cm="1">
        <f t="array" ref="C2614">IFERROR(IF(ISNUMBER(B2614),(B2614-INDEX('Price Data'!B:B,MATCH(TEXT(A2614,"YYYY-MM-DD"),'Price Data'!A:A,0)+1))/INDEX('Price Data'!B:B,MATCH(TEXT(A2614,"YYYY-MM-DD"),'Price Data'!A:A,0)+1),""),"")</f>
        <v>1.2294452128477024E-3</v>
      </c>
      <c r="D2614" s="34">
        <f>IFERROR(INDEX('Price Data'!E:E,MATCH(TEXT(A2614,"YYYY-MM-DD"),'Price Data'!D:D,0)),"")</f>
        <v>10.78</v>
      </c>
      <c r="E2614" s="10" cm="1">
        <f t="array" ref="E2614">IFERROR(IF(ISNUMBER(D2614),(D2614-INDEX('Price Data'!E:E,MATCH(TEXT(A2614,"YYYY-MM-DD"),'Price Data'!D:D,0)+1))/INDEX('Price Data'!E:E,MATCH(TEXT(A2614,"YYYY-MM-DD"),'Price Data'!D:D,0)+1),""),"")</f>
        <v>3.1578947368421061E-2</v>
      </c>
      <c r="F2614" s="34">
        <f>IFERROR(INDEX('Price Data'!H:H,MATCH(TEXT(A2614,"YYYY-MM-DD"),'Price Data'!G:G,0)),"")</f>
        <v>112.949997</v>
      </c>
      <c r="G2614" s="10" cm="1">
        <f t="array" ref="G2614">IFERROR(IF(ISNUMBER(F2614),(F2614-INDEX('Price Data'!H:H,MATCH(TEXT(A2614,"YYYY-MM-DD"),'Price Data'!G:G,0)+1))/INDEX('Price Data'!H:H,MATCH(TEXT(A2614,"YYYY-MM-DD"),'Price Data'!G:G,0)+1),""),"")</f>
        <v>1.3004457399103105E-2</v>
      </c>
      <c r="H2614" s="34">
        <f>IFERROR(INDEX('Price Data'!K:K,MATCH(TEXT(A2614,"YYYY-MM-DD"),'Price Data'!J:J,0)),"")</f>
        <v>2.39</v>
      </c>
      <c r="I2614" s="10" cm="1">
        <f t="array" ref="I2614">IFERROR(IF(ISNUMBER(H2614),(H2614-INDEX('Price Data'!K:K,MATCH(TEXT(A2614,"YYYY-MM-DD"),'Price Data'!J:J,0)+1))/INDEX('Price Data'!K:K,MATCH(TEXT(A2614,"YYYY-MM-DD"),'Price Data'!J:J,0)+1),""),"")</f>
        <v>4.2016806722690045E-3</v>
      </c>
      <c r="J2614" s="34">
        <f>IFERROR(INDEX('Price Data'!N:N,MATCH(TEXT(A2614,"YYYY-MM-DD"),'Price Data'!M:M,0)),"")</f>
        <v>1.83</v>
      </c>
      <c r="K2614" s="10" cm="1">
        <f t="array" ref="K2614">IFERROR(IF(ISNUMBER(J2614),(J2614-INDEX('Price Data'!N:N,MATCH(TEXT(A2614,"YYYY-MM-DD"),'Price Data'!M:M,0)+1))/INDEX('Price Data'!N:N,MATCH(TEXT(A2614,"YYYY-MM-DD"),'Price Data'!M:M,0)+1),""),"")</f>
        <v>2.2346368715083817E-2</v>
      </c>
      <c r="L2614" s="34">
        <f>IFERROR(INDEX('Price Data'!Q:Q,MATCH(TEXT(A2614,"YYYY-MM-DD"),'Price Data'!P:P,0)),"")</f>
        <v>2.79</v>
      </c>
      <c r="M2614" s="10" cm="1">
        <f t="array" ref="M2614">IFERROR(IF(ISNUMBER(L2614),(L2614-INDEX('Price Data'!Q:Q,MATCH(TEXT(A2614,"YYYY-MM-DD"),'Price Data'!P:P,0)+1))/INDEX('Price Data'!Q:Q,MATCH(TEXT(A2614,"YYYY-MM-DD"),'Price Data'!P:P,0)+1),""),"")</f>
        <v>3.3333333333333277E-2</v>
      </c>
      <c r="N2614" s="34">
        <f>IFERROR(INDEX('Price Data'!T:T,MATCH(TEXT(A2614,"YYYY-MM-DD"),'Price Data'!S:S,0)),"")</f>
        <v>3.91</v>
      </c>
      <c r="O2614" s="10" cm="1">
        <f t="array" ref="O2614">IFERROR(IF(ISNUMBER(N2614),(N2614-INDEX('Price Data'!T:T,MATCH(TEXT(A2614,"YYYY-MM-DD"),'Price Data'!S:S,0)+1))/INDEX('Price Data'!T:T,MATCH(TEXT(A2614,"YYYY-MM-DD"),'Price Data'!S:S,0)+1),""),"")</f>
        <v>3.439153439153448E-2</v>
      </c>
    </row>
    <row r="2615" spans="1:15" x14ac:dyDescent="0.3">
      <c r="A2615" s="8">
        <v>44434</v>
      </c>
      <c r="B2615" s="34">
        <f>IFERROR(INDEX('Price Data'!B:B,MATCH(TEXT(A2615,"YYYY-MM-DD"),'Price Data'!A:A,0)),"")</f>
        <v>25862</v>
      </c>
      <c r="C2615" s="10" cm="1">
        <f t="array" ref="C2615">IFERROR(IF(ISNUMBER(B2615),(B2615-INDEX('Price Data'!B:B,MATCH(TEXT(A2615,"YYYY-MM-DD"),'Price Data'!A:A,0)+1))/INDEX('Price Data'!B:B,MATCH(TEXT(A2615,"YYYY-MM-DD"),'Price Data'!A:A,0)+1),""),"")</f>
        <v>-7.5978511128165773E-3</v>
      </c>
      <c r="D2615" s="34">
        <f>IFERROR(INDEX('Price Data'!E:E,MATCH(TEXT(A2615,"YYYY-MM-DD"),'Price Data'!D:D,0)),"")</f>
        <v>10.67</v>
      </c>
      <c r="E2615" s="10" cm="1">
        <f t="array" ref="E2615">IFERROR(IF(ISNUMBER(D2615),(D2615-INDEX('Price Data'!E:E,MATCH(TEXT(A2615,"YYYY-MM-DD"),'Price Data'!D:D,0)+1))/INDEX('Price Data'!E:E,MATCH(TEXT(A2615,"YYYY-MM-DD"),'Price Data'!D:D,0)+1),""),"")</f>
        <v>-1.0204081632653008E-2</v>
      </c>
      <c r="F2615" s="34">
        <f>IFERROR(INDEX('Price Data'!H:H,MATCH(TEXT(A2615,"YYYY-MM-DD"),'Price Data'!G:G,0)),"")</f>
        <v>112</v>
      </c>
      <c r="G2615" s="10" cm="1">
        <f t="array" ref="G2615">IFERROR(IF(ISNUMBER(F2615),(F2615-INDEX('Price Data'!H:H,MATCH(TEXT(A2615,"YYYY-MM-DD"),'Price Data'!G:G,0)+1))/INDEX('Price Data'!H:H,MATCH(TEXT(A2615,"YYYY-MM-DD"),'Price Data'!G:G,0)+1),""),"")</f>
        <v>-8.410774902455254E-3</v>
      </c>
      <c r="H2615" s="34">
        <f>IFERROR(INDEX('Price Data'!K:K,MATCH(TEXT(A2615,"YYYY-MM-DD"),'Price Data'!J:J,0)),"")</f>
        <v>2.36</v>
      </c>
      <c r="I2615" s="10" cm="1">
        <f t="array" ref="I2615">IFERROR(IF(ISNUMBER(H2615),(H2615-INDEX('Price Data'!K:K,MATCH(TEXT(A2615,"YYYY-MM-DD"),'Price Data'!J:J,0)+1))/INDEX('Price Data'!K:K,MATCH(TEXT(A2615,"YYYY-MM-DD"),'Price Data'!J:J,0)+1),""),"")</f>
        <v>-1.2552301255230229E-2</v>
      </c>
      <c r="J2615" s="34">
        <f>IFERROR(INDEX('Price Data'!N:N,MATCH(TEXT(A2615,"YYYY-MM-DD"),'Price Data'!M:M,0)),"")</f>
        <v>1.81</v>
      </c>
      <c r="K2615" s="10" cm="1">
        <f t="array" ref="K2615">IFERROR(IF(ISNUMBER(J2615),(J2615-INDEX('Price Data'!N:N,MATCH(TEXT(A2615,"YYYY-MM-DD"),'Price Data'!M:M,0)+1))/INDEX('Price Data'!N:N,MATCH(TEXT(A2615,"YYYY-MM-DD"),'Price Data'!M:M,0)+1),""),"")</f>
        <v>-1.0928961748633888E-2</v>
      </c>
      <c r="L2615" s="34">
        <f>IFERROR(INDEX('Price Data'!Q:Q,MATCH(TEXT(A2615,"YYYY-MM-DD"),'Price Data'!P:P,0)),"")</f>
        <v>2.75</v>
      </c>
      <c r="M2615" s="10" cm="1">
        <f t="array" ref="M2615">IFERROR(IF(ISNUMBER(L2615),(L2615-INDEX('Price Data'!Q:Q,MATCH(TEXT(A2615,"YYYY-MM-DD"),'Price Data'!P:P,0)+1))/INDEX('Price Data'!Q:Q,MATCH(TEXT(A2615,"YYYY-MM-DD"),'Price Data'!P:P,0)+1),""),"")</f>
        <v>-1.4336917562724026E-2</v>
      </c>
      <c r="N2615" s="34">
        <f>IFERROR(INDEX('Price Data'!T:T,MATCH(TEXT(A2615,"YYYY-MM-DD"),'Price Data'!S:S,0)),"")</f>
        <v>3.92</v>
      </c>
      <c r="O2615" s="10" cm="1">
        <f t="array" ref="O2615">IFERROR(IF(ISNUMBER(N2615),(N2615-INDEX('Price Data'!T:T,MATCH(TEXT(A2615,"YYYY-MM-DD"),'Price Data'!S:S,0)+1))/INDEX('Price Data'!T:T,MATCH(TEXT(A2615,"YYYY-MM-DD"),'Price Data'!S:S,0)+1),""),"")</f>
        <v>2.5575447570331936E-3</v>
      </c>
    </row>
    <row r="2616" spans="1:15" x14ac:dyDescent="0.3">
      <c r="A2616" s="8">
        <v>44435</v>
      </c>
      <c r="B2616" s="34">
        <f>IFERROR(INDEX('Price Data'!B:B,MATCH(TEXT(A2616,"YYYY-MM-DD"),'Price Data'!A:A,0)),"")</f>
        <v>26007</v>
      </c>
      <c r="C2616" s="10" cm="1">
        <f t="array" ref="C2616">IFERROR(IF(ISNUMBER(B2616),(B2616-INDEX('Price Data'!B:B,MATCH(TEXT(A2616,"YYYY-MM-DD"),'Price Data'!A:A,0)+1))/INDEX('Price Data'!B:B,MATCH(TEXT(A2616,"YYYY-MM-DD"),'Price Data'!A:A,0)+1),""),"")</f>
        <v>5.6066816178176474E-3</v>
      </c>
      <c r="D2616" s="34">
        <f>IFERROR(INDEX('Price Data'!E:E,MATCH(TEXT(A2616,"YYYY-MM-DD"),'Price Data'!D:D,0)),"")</f>
        <v>10.68</v>
      </c>
      <c r="E2616" s="10" cm="1">
        <f t="array" ref="E2616">IFERROR(IF(ISNUMBER(D2616),(D2616-INDEX('Price Data'!E:E,MATCH(TEXT(A2616,"YYYY-MM-DD"),'Price Data'!D:D,0)+1))/INDEX('Price Data'!E:E,MATCH(TEXT(A2616,"YYYY-MM-DD"),'Price Data'!D:D,0)+1),""),"")</f>
        <v>9.3720712277411316E-4</v>
      </c>
      <c r="F2616" s="34">
        <f>IFERROR(INDEX('Price Data'!H:H,MATCH(TEXT(A2616,"YYYY-MM-DD"),'Price Data'!G:G,0)),"")</f>
        <v>111.75</v>
      </c>
      <c r="G2616" s="10" cm="1">
        <f t="array" ref="G2616">IFERROR(IF(ISNUMBER(F2616),(F2616-INDEX('Price Data'!H:H,MATCH(TEXT(A2616,"YYYY-MM-DD"),'Price Data'!G:G,0)+1))/INDEX('Price Data'!H:H,MATCH(TEXT(A2616,"YYYY-MM-DD"),'Price Data'!G:G,0)+1),""),"")</f>
        <v>-2.232142857142857E-3</v>
      </c>
      <c r="H2616" s="34">
        <f>IFERROR(INDEX('Price Data'!K:K,MATCH(TEXT(A2616,"YYYY-MM-DD"),'Price Data'!J:J,0)),"")</f>
        <v>2.38</v>
      </c>
      <c r="I2616" s="10" cm="1">
        <f t="array" ref="I2616">IFERROR(IF(ISNUMBER(H2616),(H2616-INDEX('Price Data'!K:K,MATCH(TEXT(A2616,"YYYY-MM-DD"),'Price Data'!J:J,0)+1))/INDEX('Price Data'!K:K,MATCH(TEXT(A2616,"YYYY-MM-DD"),'Price Data'!J:J,0)+1),""),"")</f>
        <v>8.4745762711864493E-3</v>
      </c>
      <c r="J2616" s="34">
        <f>IFERROR(INDEX('Price Data'!N:N,MATCH(TEXT(A2616,"YYYY-MM-DD"),'Price Data'!M:M,0)),"")</f>
        <v>1.84</v>
      </c>
      <c r="K2616" s="10" cm="1">
        <f t="array" ref="K2616">IFERROR(IF(ISNUMBER(J2616),(J2616-INDEX('Price Data'!N:N,MATCH(TEXT(A2616,"YYYY-MM-DD"),'Price Data'!M:M,0)+1))/INDEX('Price Data'!N:N,MATCH(TEXT(A2616,"YYYY-MM-DD"),'Price Data'!M:M,0)+1),""),"")</f>
        <v>1.6574585635359129E-2</v>
      </c>
      <c r="L2616" s="34">
        <f>IFERROR(INDEX('Price Data'!Q:Q,MATCH(TEXT(A2616,"YYYY-MM-DD"),'Price Data'!P:P,0)),"")</f>
        <v>2.8</v>
      </c>
      <c r="M2616" s="10" cm="1">
        <f t="array" ref="M2616">IFERROR(IF(ISNUMBER(L2616),(L2616-INDEX('Price Data'!Q:Q,MATCH(TEXT(A2616,"YYYY-MM-DD"),'Price Data'!P:P,0)+1))/INDEX('Price Data'!Q:Q,MATCH(TEXT(A2616,"YYYY-MM-DD"),'Price Data'!P:P,0)+1),""),"")</f>
        <v>1.8181818181818118E-2</v>
      </c>
      <c r="N2616" s="34">
        <f>IFERROR(INDEX('Price Data'!T:T,MATCH(TEXT(A2616,"YYYY-MM-DD"),'Price Data'!S:S,0)),"")</f>
        <v>3.89</v>
      </c>
      <c r="O2616" s="10" cm="1">
        <f t="array" ref="O2616">IFERROR(IF(ISNUMBER(N2616),(N2616-INDEX('Price Data'!T:T,MATCH(TEXT(A2616,"YYYY-MM-DD"),'Price Data'!S:S,0)+1))/INDEX('Price Data'!T:T,MATCH(TEXT(A2616,"YYYY-MM-DD"),'Price Data'!S:S,0)+1),""),"")</f>
        <v>-7.6530612244897463E-3</v>
      </c>
    </row>
    <row r="2617" spans="1:15" x14ac:dyDescent="0.3">
      <c r="A2617" s="8">
        <v>44436</v>
      </c>
      <c r="B2617" s="34" t="str">
        <f>IFERROR(INDEX('Price Data'!B:B,MATCH(TEXT(A2617,"YYYY-MM-DD"),'Price Data'!A:A,0)),"")</f>
        <v/>
      </c>
      <c r="C2617" s="10" t="str" cm="1">
        <f t="array" ref="C2617">IFERROR(IF(ISNUMBER(B2617),(B2617-INDEX('Price Data'!B:B,MATCH(TEXT(A2617,"YYYY-MM-DD"),'Price Data'!A:A,0)+1))/INDEX('Price Data'!B:B,MATCH(TEXT(A2617,"YYYY-MM-DD"),'Price Data'!A:A,0)+1),""),"")</f>
        <v/>
      </c>
      <c r="D2617" s="34" t="str">
        <f>IFERROR(INDEX('Price Data'!E:E,MATCH(TEXT(A2617,"YYYY-MM-DD"),'Price Data'!D:D,0)),"")</f>
        <v/>
      </c>
      <c r="E2617" s="10" t="str" cm="1">
        <f t="array" ref="E2617">IFERROR(IF(ISNUMBER(D2617),(D2617-INDEX('Price Data'!E:E,MATCH(TEXT(A2617,"YYYY-MM-DD"),'Price Data'!D:D,0)+1))/INDEX('Price Data'!E:E,MATCH(TEXT(A2617,"YYYY-MM-DD"),'Price Data'!D:D,0)+1),""),"")</f>
        <v/>
      </c>
      <c r="F2617" s="34" t="str">
        <f>IFERROR(INDEX('Price Data'!H:H,MATCH(TEXT(A2617,"YYYY-MM-DD"),'Price Data'!G:G,0)),"")</f>
        <v/>
      </c>
      <c r="G2617" s="10" t="str" cm="1">
        <f t="array" ref="G2617">IFERROR(IF(ISNUMBER(F2617),(F2617-INDEX('Price Data'!H:H,MATCH(TEXT(A2617,"YYYY-MM-DD"),'Price Data'!G:G,0)+1))/INDEX('Price Data'!H:H,MATCH(TEXT(A2617,"YYYY-MM-DD"),'Price Data'!G:G,0)+1),""),"")</f>
        <v/>
      </c>
      <c r="H2617" s="34" t="str">
        <f>IFERROR(INDEX('Price Data'!K:K,MATCH(TEXT(A2617,"YYYY-MM-DD"),'Price Data'!J:J,0)),"")</f>
        <v/>
      </c>
      <c r="I2617" s="10" t="str" cm="1">
        <f t="array" ref="I2617">IFERROR(IF(ISNUMBER(H2617),(H2617-INDEX('Price Data'!K:K,MATCH(TEXT(A2617,"YYYY-MM-DD"),'Price Data'!J:J,0)+1))/INDEX('Price Data'!K:K,MATCH(TEXT(A2617,"YYYY-MM-DD"),'Price Data'!J:J,0)+1),""),"")</f>
        <v/>
      </c>
      <c r="J2617" s="34" t="str">
        <f>IFERROR(INDEX('Price Data'!N:N,MATCH(TEXT(A2617,"YYYY-MM-DD"),'Price Data'!M:M,0)),"")</f>
        <v/>
      </c>
      <c r="K2617" s="10" t="str" cm="1">
        <f t="array" ref="K2617">IFERROR(IF(ISNUMBER(J2617),(J2617-INDEX('Price Data'!N:N,MATCH(TEXT(A2617,"YYYY-MM-DD"),'Price Data'!M:M,0)+1))/INDEX('Price Data'!N:N,MATCH(TEXT(A2617,"YYYY-MM-DD"),'Price Data'!M:M,0)+1),""),"")</f>
        <v/>
      </c>
      <c r="L2617" s="34" t="str">
        <f>IFERROR(INDEX('Price Data'!Q:Q,MATCH(TEXT(A2617,"YYYY-MM-DD"),'Price Data'!P:P,0)),"")</f>
        <v/>
      </c>
      <c r="M2617" s="10" t="str" cm="1">
        <f t="array" ref="M2617">IFERROR(IF(ISNUMBER(L2617),(L2617-INDEX('Price Data'!Q:Q,MATCH(TEXT(A2617,"YYYY-MM-DD"),'Price Data'!P:P,0)+1))/INDEX('Price Data'!Q:Q,MATCH(TEXT(A2617,"YYYY-MM-DD"),'Price Data'!P:P,0)+1),""),"")</f>
        <v/>
      </c>
      <c r="N2617" s="34" t="str">
        <f>IFERROR(INDEX('Price Data'!T:T,MATCH(TEXT(A2617,"YYYY-MM-DD"),'Price Data'!S:S,0)),"")</f>
        <v/>
      </c>
      <c r="O2617" s="10" t="str" cm="1">
        <f t="array" ref="O2617">IFERROR(IF(ISNUMBER(N2617),(N2617-INDEX('Price Data'!T:T,MATCH(TEXT(A2617,"YYYY-MM-DD"),'Price Data'!S:S,0)+1))/INDEX('Price Data'!T:T,MATCH(TEXT(A2617,"YYYY-MM-DD"),'Price Data'!S:S,0)+1),""),"")</f>
        <v/>
      </c>
    </row>
    <row r="2618" spans="1:15" x14ac:dyDescent="0.3">
      <c r="A2618" s="8">
        <v>44437</v>
      </c>
      <c r="B2618" s="34" t="str">
        <f>IFERROR(INDEX('Price Data'!B:B,MATCH(TEXT(A2618,"YYYY-MM-DD"),'Price Data'!A:A,0)),"")</f>
        <v/>
      </c>
      <c r="C2618" s="10" t="str" cm="1">
        <f t="array" ref="C2618">IFERROR(IF(ISNUMBER(B2618),(B2618-INDEX('Price Data'!B:B,MATCH(TEXT(A2618,"YYYY-MM-DD"),'Price Data'!A:A,0)+1))/INDEX('Price Data'!B:B,MATCH(TEXT(A2618,"YYYY-MM-DD"),'Price Data'!A:A,0)+1),""),"")</f>
        <v/>
      </c>
      <c r="D2618" s="34" t="str">
        <f>IFERROR(INDEX('Price Data'!E:E,MATCH(TEXT(A2618,"YYYY-MM-DD"),'Price Data'!D:D,0)),"")</f>
        <v/>
      </c>
      <c r="E2618" s="10" t="str" cm="1">
        <f t="array" ref="E2618">IFERROR(IF(ISNUMBER(D2618),(D2618-INDEX('Price Data'!E:E,MATCH(TEXT(A2618,"YYYY-MM-DD"),'Price Data'!D:D,0)+1))/INDEX('Price Data'!E:E,MATCH(TEXT(A2618,"YYYY-MM-DD"),'Price Data'!D:D,0)+1),""),"")</f>
        <v/>
      </c>
      <c r="F2618" s="34" t="str">
        <f>IFERROR(INDEX('Price Data'!H:H,MATCH(TEXT(A2618,"YYYY-MM-DD"),'Price Data'!G:G,0)),"")</f>
        <v/>
      </c>
      <c r="G2618" s="10" t="str" cm="1">
        <f t="array" ref="G2618">IFERROR(IF(ISNUMBER(F2618),(F2618-INDEX('Price Data'!H:H,MATCH(TEXT(A2618,"YYYY-MM-DD"),'Price Data'!G:G,0)+1))/INDEX('Price Data'!H:H,MATCH(TEXT(A2618,"YYYY-MM-DD"),'Price Data'!G:G,0)+1),""),"")</f>
        <v/>
      </c>
      <c r="H2618" s="34" t="str">
        <f>IFERROR(INDEX('Price Data'!K:K,MATCH(TEXT(A2618,"YYYY-MM-DD"),'Price Data'!J:J,0)),"")</f>
        <v/>
      </c>
      <c r="I2618" s="10" t="str" cm="1">
        <f t="array" ref="I2618">IFERROR(IF(ISNUMBER(H2618),(H2618-INDEX('Price Data'!K:K,MATCH(TEXT(A2618,"YYYY-MM-DD"),'Price Data'!J:J,0)+1))/INDEX('Price Data'!K:K,MATCH(TEXT(A2618,"YYYY-MM-DD"),'Price Data'!J:J,0)+1),""),"")</f>
        <v/>
      </c>
      <c r="J2618" s="34" t="str">
        <f>IFERROR(INDEX('Price Data'!N:N,MATCH(TEXT(A2618,"YYYY-MM-DD"),'Price Data'!M:M,0)),"")</f>
        <v/>
      </c>
      <c r="K2618" s="10" t="str" cm="1">
        <f t="array" ref="K2618">IFERROR(IF(ISNUMBER(J2618),(J2618-INDEX('Price Data'!N:N,MATCH(TEXT(A2618,"YYYY-MM-DD"),'Price Data'!M:M,0)+1))/INDEX('Price Data'!N:N,MATCH(TEXT(A2618,"YYYY-MM-DD"),'Price Data'!M:M,0)+1),""),"")</f>
        <v/>
      </c>
      <c r="L2618" s="34" t="str">
        <f>IFERROR(INDEX('Price Data'!Q:Q,MATCH(TEXT(A2618,"YYYY-MM-DD"),'Price Data'!P:P,0)),"")</f>
        <v/>
      </c>
      <c r="M2618" s="10" t="str" cm="1">
        <f t="array" ref="M2618">IFERROR(IF(ISNUMBER(L2618),(L2618-INDEX('Price Data'!Q:Q,MATCH(TEXT(A2618,"YYYY-MM-DD"),'Price Data'!P:P,0)+1))/INDEX('Price Data'!Q:Q,MATCH(TEXT(A2618,"YYYY-MM-DD"),'Price Data'!P:P,0)+1),""),"")</f>
        <v/>
      </c>
      <c r="N2618" s="34" t="str">
        <f>IFERROR(INDEX('Price Data'!T:T,MATCH(TEXT(A2618,"YYYY-MM-DD"),'Price Data'!S:S,0)),"")</f>
        <v/>
      </c>
      <c r="O2618" s="10" t="str" cm="1">
        <f t="array" ref="O2618">IFERROR(IF(ISNUMBER(N2618),(N2618-INDEX('Price Data'!T:T,MATCH(TEXT(A2618,"YYYY-MM-DD"),'Price Data'!S:S,0)+1))/INDEX('Price Data'!T:T,MATCH(TEXT(A2618,"YYYY-MM-DD"),'Price Data'!S:S,0)+1),""),"")</f>
        <v/>
      </c>
    </row>
    <row r="2619" spans="1:15" x14ac:dyDescent="0.3">
      <c r="A2619" s="8">
        <v>44438</v>
      </c>
      <c r="B2619" s="34">
        <f>IFERROR(INDEX('Price Data'!B:B,MATCH(TEXT(A2619,"YYYY-MM-DD"),'Price Data'!A:A,0)),"")</f>
        <v>26024</v>
      </c>
      <c r="C2619" s="10" cm="1">
        <f t="array" ref="C2619">IFERROR(IF(ISNUMBER(B2619),(B2619-INDEX('Price Data'!B:B,MATCH(TEXT(A2619,"YYYY-MM-DD"),'Price Data'!A:A,0)+1))/INDEX('Price Data'!B:B,MATCH(TEXT(A2619,"YYYY-MM-DD"),'Price Data'!A:A,0)+1),""),"")</f>
        <v>6.536701657246126E-4</v>
      </c>
      <c r="D2619" s="34">
        <f>IFERROR(INDEX('Price Data'!E:E,MATCH(TEXT(A2619,"YYYY-MM-DD"),'Price Data'!D:D,0)),"")</f>
        <v>10.5</v>
      </c>
      <c r="E2619" s="10" cm="1">
        <f t="array" ref="E2619">IFERROR(IF(ISNUMBER(D2619),(D2619-INDEX('Price Data'!E:E,MATCH(TEXT(A2619,"YYYY-MM-DD"),'Price Data'!D:D,0)+1))/INDEX('Price Data'!E:E,MATCH(TEXT(A2619,"YYYY-MM-DD"),'Price Data'!D:D,0)+1),""),"")</f>
        <v>-1.6853932584269638E-2</v>
      </c>
      <c r="F2619" s="34">
        <f>IFERROR(INDEX('Price Data'!H:H,MATCH(TEXT(A2619,"YYYY-MM-DD"),'Price Data'!G:G,0)),"")</f>
        <v>112.25</v>
      </c>
      <c r="G2619" s="10" cm="1">
        <f t="array" ref="G2619">IFERROR(IF(ISNUMBER(F2619),(F2619-INDEX('Price Data'!H:H,MATCH(TEXT(A2619,"YYYY-MM-DD"),'Price Data'!G:G,0)+1))/INDEX('Price Data'!H:H,MATCH(TEXT(A2619,"YYYY-MM-DD"),'Price Data'!G:G,0)+1),""),"")</f>
        <v>4.4742729306487695E-3</v>
      </c>
      <c r="H2619" s="34">
        <f>IFERROR(INDEX('Price Data'!K:K,MATCH(TEXT(A2619,"YYYY-MM-DD"),'Price Data'!J:J,0)),"")</f>
        <v>2.37</v>
      </c>
      <c r="I2619" s="10" cm="1">
        <f t="array" ref="I2619">IFERROR(IF(ISNUMBER(H2619),(H2619-INDEX('Price Data'!K:K,MATCH(TEXT(A2619,"YYYY-MM-DD"),'Price Data'!J:J,0)+1))/INDEX('Price Data'!K:K,MATCH(TEXT(A2619,"YYYY-MM-DD"),'Price Data'!J:J,0)+1),""),"")</f>
        <v>-4.201680672268818E-3</v>
      </c>
      <c r="J2619" s="34">
        <f>IFERROR(INDEX('Price Data'!N:N,MATCH(TEXT(A2619,"YYYY-MM-DD"),'Price Data'!M:M,0)),"")</f>
        <v>1.81</v>
      </c>
      <c r="K2619" s="10" cm="1">
        <f t="array" ref="K2619">IFERROR(IF(ISNUMBER(J2619),(J2619-INDEX('Price Data'!N:N,MATCH(TEXT(A2619,"YYYY-MM-DD"),'Price Data'!M:M,0)+1))/INDEX('Price Data'!N:N,MATCH(TEXT(A2619,"YYYY-MM-DD"),'Price Data'!M:M,0)+1),""),"")</f>
        <v>-1.630434782608697E-2</v>
      </c>
      <c r="L2619" s="34">
        <f>IFERROR(INDEX('Price Data'!Q:Q,MATCH(TEXT(A2619,"YYYY-MM-DD"),'Price Data'!P:P,0)),"")</f>
        <v>2.78</v>
      </c>
      <c r="M2619" s="10" cm="1">
        <f t="array" ref="M2619">IFERROR(IF(ISNUMBER(L2619),(L2619-INDEX('Price Data'!Q:Q,MATCH(TEXT(A2619,"YYYY-MM-DD"),'Price Data'!P:P,0)+1))/INDEX('Price Data'!Q:Q,MATCH(TEXT(A2619,"YYYY-MM-DD"),'Price Data'!P:P,0)+1),""),"")</f>
        <v>-7.1428571428571496E-3</v>
      </c>
      <c r="N2619" s="34">
        <f>IFERROR(INDEX('Price Data'!T:T,MATCH(TEXT(A2619,"YYYY-MM-DD"),'Price Data'!S:S,0)),"")</f>
        <v>3.89</v>
      </c>
      <c r="O2619" s="10" cm="1">
        <f t="array" ref="O2619">IFERROR(IF(ISNUMBER(N2619),(N2619-INDEX('Price Data'!T:T,MATCH(TEXT(A2619,"YYYY-MM-DD"),'Price Data'!S:S,0)+1))/INDEX('Price Data'!T:T,MATCH(TEXT(A2619,"YYYY-MM-DD"),'Price Data'!S:S,0)+1),""),"")</f>
        <v>0</v>
      </c>
    </row>
    <row r="2620" spans="1:15" x14ac:dyDescent="0.3">
      <c r="A2620" s="8">
        <v>44439</v>
      </c>
      <c r="B2620" s="34">
        <f>IFERROR(INDEX('Price Data'!B:B,MATCH(TEXT(A2620,"YYYY-MM-DD"),'Price Data'!A:A,0)),"")</f>
        <v>26009</v>
      </c>
      <c r="C2620" s="10" cm="1">
        <f t="array" ref="C2620">IFERROR(IF(ISNUMBER(B2620),(B2620-INDEX('Price Data'!B:B,MATCH(TEXT(A2620,"YYYY-MM-DD"),'Price Data'!A:A,0)+1))/INDEX('Price Data'!B:B,MATCH(TEXT(A2620,"YYYY-MM-DD"),'Price Data'!A:A,0)+1),""),"")</f>
        <v>-5.7639102367045805E-4</v>
      </c>
      <c r="D2620" s="34">
        <f>IFERROR(INDEX('Price Data'!E:E,MATCH(TEXT(A2620,"YYYY-MM-DD"),'Price Data'!D:D,0)),"")</f>
        <v>10.57</v>
      </c>
      <c r="E2620" s="10" cm="1">
        <f t="array" ref="E2620">IFERROR(IF(ISNUMBER(D2620),(D2620-INDEX('Price Data'!E:E,MATCH(TEXT(A2620,"YYYY-MM-DD"),'Price Data'!D:D,0)+1))/INDEX('Price Data'!E:E,MATCH(TEXT(A2620,"YYYY-MM-DD"),'Price Data'!D:D,0)+1),""),"")</f>
        <v>6.666666666666694E-3</v>
      </c>
      <c r="F2620" s="34">
        <f>IFERROR(INDEX('Price Data'!H:H,MATCH(TEXT(A2620,"YYYY-MM-DD"),'Price Data'!G:G,0)),"")</f>
        <v>112.550003</v>
      </c>
      <c r="G2620" s="10" cm="1">
        <f t="array" ref="G2620">IFERROR(IF(ISNUMBER(F2620),(F2620-INDEX('Price Data'!H:H,MATCH(TEXT(A2620,"YYYY-MM-DD"),'Price Data'!G:G,0)+1))/INDEX('Price Data'!H:H,MATCH(TEXT(A2620,"YYYY-MM-DD"),'Price Data'!G:G,0)+1),""),"")</f>
        <v>2.6726325167038198E-3</v>
      </c>
      <c r="H2620" s="34">
        <f>IFERROR(INDEX('Price Data'!K:K,MATCH(TEXT(A2620,"YYYY-MM-DD"),'Price Data'!J:J,0)),"")</f>
        <v>2.4</v>
      </c>
      <c r="I2620" s="10" cm="1">
        <f t="array" ref="I2620">IFERROR(IF(ISNUMBER(H2620),(H2620-INDEX('Price Data'!K:K,MATCH(TEXT(A2620,"YYYY-MM-DD"),'Price Data'!J:J,0)+1))/INDEX('Price Data'!K:K,MATCH(TEXT(A2620,"YYYY-MM-DD"),'Price Data'!J:J,0)+1),""),"")</f>
        <v>1.2658227848101182E-2</v>
      </c>
      <c r="J2620" s="34">
        <f>IFERROR(INDEX('Price Data'!N:N,MATCH(TEXT(A2620,"YYYY-MM-DD"),'Price Data'!M:M,0)),"")</f>
        <v>1.84</v>
      </c>
      <c r="K2620" s="10" cm="1">
        <f t="array" ref="K2620">IFERROR(IF(ISNUMBER(J2620),(J2620-INDEX('Price Data'!N:N,MATCH(TEXT(A2620,"YYYY-MM-DD"),'Price Data'!M:M,0)+1))/INDEX('Price Data'!N:N,MATCH(TEXT(A2620,"YYYY-MM-DD"),'Price Data'!M:M,0)+1),""),"")</f>
        <v>1.6574585635359129E-2</v>
      </c>
      <c r="L2620" s="34">
        <f>IFERROR(INDEX('Price Data'!Q:Q,MATCH(TEXT(A2620,"YYYY-MM-DD"),'Price Data'!P:P,0)),"")</f>
        <v>2.81</v>
      </c>
      <c r="M2620" s="10" cm="1">
        <f t="array" ref="M2620">IFERROR(IF(ISNUMBER(L2620),(L2620-INDEX('Price Data'!Q:Q,MATCH(TEXT(A2620,"YYYY-MM-DD"),'Price Data'!P:P,0)+1))/INDEX('Price Data'!Q:Q,MATCH(TEXT(A2620,"YYYY-MM-DD"),'Price Data'!P:P,0)+1),""),"")</f>
        <v>1.0791366906474911E-2</v>
      </c>
      <c r="N2620" s="34">
        <f>IFERROR(INDEX('Price Data'!T:T,MATCH(TEXT(A2620,"YYYY-MM-DD"),'Price Data'!S:S,0)),"")</f>
        <v>3.85</v>
      </c>
      <c r="O2620" s="10" cm="1">
        <f t="array" ref="O2620">IFERROR(IF(ISNUMBER(N2620),(N2620-INDEX('Price Data'!T:T,MATCH(TEXT(A2620,"YYYY-MM-DD"),'Price Data'!S:S,0)+1))/INDEX('Price Data'!T:T,MATCH(TEXT(A2620,"YYYY-MM-DD"),'Price Data'!S:S,0)+1),""),"")</f>
        <v>-1.0282776349614406E-2</v>
      </c>
    </row>
    <row r="2621" spans="1:15" x14ac:dyDescent="0.3">
      <c r="A2621" s="8">
        <v>44440</v>
      </c>
      <c r="B2621" s="34">
        <f>IFERROR(INDEX('Price Data'!B:B,MATCH(TEXT(A2621,"YYYY-MM-DD"),'Price Data'!A:A,0)),"")</f>
        <v>26182</v>
      </c>
      <c r="C2621" s="10" cm="1">
        <f t="array" ref="C2621">IFERROR(IF(ISNUMBER(B2621),(B2621-INDEX('Price Data'!B:B,MATCH(TEXT(A2621,"YYYY-MM-DD"),'Price Data'!A:A,0)+1))/INDEX('Price Data'!B:B,MATCH(TEXT(A2621,"YYYY-MM-DD"),'Price Data'!A:A,0)+1),""),"")</f>
        <v>6.6515436964127801E-3</v>
      </c>
      <c r="D2621" s="34">
        <f>IFERROR(INDEX('Price Data'!E:E,MATCH(TEXT(A2621,"YYYY-MM-DD"),'Price Data'!D:D,0)),"")</f>
        <v>10.74</v>
      </c>
      <c r="E2621" s="10" cm="1">
        <f t="array" ref="E2621">IFERROR(IF(ISNUMBER(D2621),(D2621-INDEX('Price Data'!E:E,MATCH(TEXT(A2621,"YYYY-MM-DD"),'Price Data'!D:D,0)+1))/INDEX('Price Data'!E:E,MATCH(TEXT(A2621,"YYYY-MM-DD"),'Price Data'!D:D,0)+1),""),"")</f>
        <v>1.6083254493850514E-2</v>
      </c>
      <c r="F2621" s="34">
        <f>IFERROR(INDEX('Price Data'!H:H,MATCH(TEXT(A2621,"YYYY-MM-DD"),'Price Data'!G:G,0)),"")</f>
        <v>113</v>
      </c>
      <c r="G2621" s="10" cm="1">
        <f t="array" ref="G2621">IFERROR(IF(ISNUMBER(F2621),(F2621-INDEX('Price Data'!H:H,MATCH(TEXT(A2621,"YYYY-MM-DD"),'Price Data'!G:G,0)+1))/INDEX('Price Data'!H:H,MATCH(TEXT(A2621,"YYYY-MM-DD"),'Price Data'!G:G,0)+1),""),"")</f>
        <v>3.9981962506033539E-3</v>
      </c>
      <c r="H2621" s="34">
        <f>IFERROR(INDEX('Price Data'!K:K,MATCH(TEXT(A2621,"YYYY-MM-DD"),'Price Data'!J:J,0)),"")</f>
        <v>2.42</v>
      </c>
      <c r="I2621" s="10" cm="1">
        <f t="array" ref="I2621">IFERROR(IF(ISNUMBER(H2621),(H2621-INDEX('Price Data'!K:K,MATCH(TEXT(A2621,"YYYY-MM-DD"),'Price Data'!J:J,0)+1))/INDEX('Price Data'!K:K,MATCH(TEXT(A2621,"YYYY-MM-DD"),'Price Data'!J:J,0)+1),""),"")</f>
        <v>8.3333333333333419E-3</v>
      </c>
      <c r="J2621" s="34">
        <f>IFERROR(INDEX('Price Data'!N:N,MATCH(TEXT(A2621,"YYYY-MM-DD"),'Price Data'!M:M,0)),"")</f>
        <v>1.85</v>
      </c>
      <c r="K2621" s="10" cm="1">
        <f t="array" ref="K2621">IFERROR(IF(ISNUMBER(J2621),(J2621-INDEX('Price Data'!N:N,MATCH(TEXT(A2621,"YYYY-MM-DD"),'Price Data'!M:M,0)+1))/INDEX('Price Data'!N:N,MATCH(TEXT(A2621,"YYYY-MM-DD"),'Price Data'!M:M,0)+1),""),"")</f>
        <v>5.4347826086956564E-3</v>
      </c>
      <c r="L2621" s="34">
        <f>IFERROR(INDEX('Price Data'!Q:Q,MATCH(TEXT(A2621,"YYYY-MM-DD"),'Price Data'!P:P,0)),"")</f>
        <v>2.83</v>
      </c>
      <c r="M2621" s="10" cm="1">
        <f t="array" ref="M2621">IFERROR(IF(ISNUMBER(L2621),(L2621-INDEX('Price Data'!Q:Q,MATCH(TEXT(A2621,"YYYY-MM-DD"),'Price Data'!P:P,0)+1))/INDEX('Price Data'!Q:Q,MATCH(TEXT(A2621,"YYYY-MM-DD"),'Price Data'!P:P,0)+1),""),"")</f>
        <v>7.1174377224199354E-3</v>
      </c>
      <c r="N2621" s="34">
        <f>IFERROR(INDEX('Price Data'!T:T,MATCH(TEXT(A2621,"YYYY-MM-DD"),'Price Data'!S:S,0)),"")</f>
        <v>3.9</v>
      </c>
      <c r="O2621" s="10" cm="1">
        <f t="array" ref="O2621">IFERROR(IF(ISNUMBER(N2621),(N2621-INDEX('Price Data'!T:T,MATCH(TEXT(A2621,"YYYY-MM-DD"),'Price Data'!S:S,0)+1))/INDEX('Price Data'!T:T,MATCH(TEXT(A2621,"YYYY-MM-DD"),'Price Data'!S:S,0)+1),""),"")</f>
        <v>1.2987012987012941E-2</v>
      </c>
    </row>
    <row r="2622" spans="1:15" x14ac:dyDescent="0.3">
      <c r="A2622" s="8">
        <v>44441</v>
      </c>
      <c r="B2622" s="34">
        <f>IFERROR(INDEX('Price Data'!B:B,MATCH(TEXT(A2622,"YYYY-MM-DD"),'Price Data'!A:A,0)),"")</f>
        <v>26233</v>
      </c>
      <c r="C2622" s="10" cm="1">
        <f t="array" ref="C2622">IFERROR(IF(ISNUMBER(B2622),(B2622-INDEX('Price Data'!B:B,MATCH(TEXT(A2622,"YYYY-MM-DD"),'Price Data'!A:A,0)+1))/INDEX('Price Data'!B:B,MATCH(TEXT(A2622,"YYYY-MM-DD"),'Price Data'!A:A,0)+1),""),"")</f>
        <v>1.9479031395615309E-3</v>
      </c>
      <c r="D2622" s="34">
        <f>IFERROR(INDEX('Price Data'!E:E,MATCH(TEXT(A2622,"YYYY-MM-DD"),'Price Data'!D:D,0)),"")</f>
        <v>10.79</v>
      </c>
      <c r="E2622" s="10" cm="1">
        <f t="array" ref="E2622">IFERROR(IF(ISNUMBER(D2622),(D2622-INDEX('Price Data'!E:E,MATCH(TEXT(A2622,"YYYY-MM-DD"),'Price Data'!D:D,0)+1))/INDEX('Price Data'!E:E,MATCH(TEXT(A2622,"YYYY-MM-DD"),'Price Data'!D:D,0)+1),""),"")</f>
        <v>4.6554934823090253E-3</v>
      </c>
      <c r="F2622" s="34">
        <f>IFERROR(INDEX('Price Data'!H:H,MATCH(TEXT(A2622,"YYYY-MM-DD"),'Price Data'!G:G,0)),"")</f>
        <v>112.25</v>
      </c>
      <c r="G2622" s="10" cm="1">
        <f t="array" ref="G2622">IFERROR(IF(ISNUMBER(F2622),(F2622-INDEX('Price Data'!H:H,MATCH(TEXT(A2622,"YYYY-MM-DD"),'Price Data'!G:G,0)+1))/INDEX('Price Data'!H:H,MATCH(TEXT(A2622,"YYYY-MM-DD"),'Price Data'!G:G,0)+1),""),"")</f>
        <v>-6.6371681415929203E-3</v>
      </c>
      <c r="H2622" s="34">
        <f>IFERROR(INDEX('Price Data'!K:K,MATCH(TEXT(A2622,"YYYY-MM-DD"),'Price Data'!J:J,0)),"")</f>
        <v>2.41</v>
      </c>
      <c r="I2622" s="10" cm="1">
        <f t="array" ref="I2622">IFERROR(IF(ISNUMBER(H2622),(H2622-INDEX('Price Data'!K:K,MATCH(TEXT(A2622,"YYYY-MM-DD"),'Price Data'!J:J,0)+1))/INDEX('Price Data'!K:K,MATCH(TEXT(A2622,"YYYY-MM-DD"),'Price Data'!J:J,0)+1),""),"")</f>
        <v>-4.1322314049585893E-3</v>
      </c>
      <c r="J2622" s="34">
        <f>IFERROR(INDEX('Price Data'!N:N,MATCH(TEXT(A2622,"YYYY-MM-DD"),'Price Data'!M:M,0)),"")</f>
        <v>1.85</v>
      </c>
      <c r="K2622" s="10" cm="1">
        <f t="array" ref="K2622">IFERROR(IF(ISNUMBER(J2622),(J2622-INDEX('Price Data'!N:N,MATCH(TEXT(A2622,"YYYY-MM-DD"),'Price Data'!M:M,0)+1))/INDEX('Price Data'!N:N,MATCH(TEXT(A2622,"YYYY-MM-DD"),'Price Data'!M:M,0)+1),""),"")</f>
        <v>0</v>
      </c>
      <c r="L2622" s="34">
        <f>IFERROR(INDEX('Price Data'!Q:Q,MATCH(TEXT(A2622,"YYYY-MM-DD"),'Price Data'!P:P,0)),"")</f>
        <v>2.83</v>
      </c>
      <c r="M2622" s="10" cm="1">
        <f t="array" ref="M2622">IFERROR(IF(ISNUMBER(L2622),(L2622-INDEX('Price Data'!Q:Q,MATCH(TEXT(A2622,"YYYY-MM-DD"),'Price Data'!P:P,0)+1))/INDEX('Price Data'!Q:Q,MATCH(TEXT(A2622,"YYYY-MM-DD"),'Price Data'!P:P,0)+1),""),"")</f>
        <v>0</v>
      </c>
      <c r="N2622" s="34">
        <f>IFERROR(INDEX('Price Data'!T:T,MATCH(TEXT(A2622,"YYYY-MM-DD"),'Price Data'!S:S,0)),"")</f>
        <v>3.9</v>
      </c>
      <c r="O2622" s="10" cm="1">
        <f t="array" ref="O2622">IFERROR(IF(ISNUMBER(N2622),(N2622-INDEX('Price Data'!T:T,MATCH(TEXT(A2622,"YYYY-MM-DD"),'Price Data'!S:S,0)+1))/INDEX('Price Data'!T:T,MATCH(TEXT(A2622,"YYYY-MM-DD"),'Price Data'!S:S,0)+1),""),"")</f>
        <v>0</v>
      </c>
    </row>
    <row r="2623" spans="1:15" x14ac:dyDescent="0.3">
      <c r="A2623" s="8">
        <v>44442</v>
      </c>
      <c r="B2623" s="34">
        <f>IFERROR(INDEX('Price Data'!B:B,MATCH(TEXT(A2623,"YYYY-MM-DD"),'Price Data'!A:A,0)),"")</f>
        <v>26065</v>
      </c>
      <c r="C2623" s="10" cm="1">
        <f t="array" ref="C2623">IFERROR(IF(ISNUMBER(B2623),(B2623-INDEX('Price Data'!B:B,MATCH(TEXT(A2623,"YYYY-MM-DD"),'Price Data'!A:A,0)+1))/INDEX('Price Data'!B:B,MATCH(TEXT(A2623,"YYYY-MM-DD"),'Price Data'!A:A,0)+1),""),"")</f>
        <v>-6.4041474478710022E-3</v>
      </c>
      <c r="D2623" s="34">
        <f>IFERROR(INDEX('Price Data'!E:E,MATCH(TEXT(A2623,"YYYY-MM-DD"),'Price Data'!D:D,0)),"")</f>
        <v>10.86</v>
      </c>
      <c r="E2623" s="10" cm="1">
        <f t="array" ref="E2623">IFERROR(IF(ISNUMBER(D2623),(D2623-INDEX('Price Data'!E:E,MATCH(TEXT(A2623,"YYYY-MM-DD"),'Price Data'!D:D,0)+1))/INDEX('Price Data'!E:E,MATCH(TEXT(A2623,"YYYY-MM-DD"),'Price Data'!D:D,0)+1),""),"")</f>
        <v>6.4874884151992851E-3</v>
      </c>
      <c r="F2623" s="34">
        <f>IFERROR(INDEX('Price Data'!H:H,MATCH(TEXT(A2623,"YYYY-MM-DD"),'Price Data'!G:G,0)),"")</f>
        <v>112.099998</v>
      </c>
      <c r="G2623" s="10" cm="1">
        <f t="array" ref="G2623">IFERROR(IF(ISNUMBER(F2623),(F2623-INDEX('Price Data'!H:H,MATCH(TEXT(A2623,"YYYY-MM-DD"),'Price Data'!G:G,0)+1))/INDEX('Price Data'!H:H,MATCH(TEXT(A2623,"YYYY-MM-DD"),'Price Data'!G:G,0)+1),""),"")</f>
        <v>-1.3363207126948831E-3</v>
      </c>
      <c r="H2623" s="34">
        <f>IFERROR(INDEX('Price Data'!K:K,MATCH(TEXT(A2623,"YYYY-MM-DD"),'Price Data'!J:J,0)),"")</f>
        <v>2.39</v>
      </c>
      <c r="I2623" s="10" cm="1">
        <f t="array" ref="I2623">IFERROR(IF(ISNUMBER(H2623),(H2623-INDEX('Price Data'!K:K,MATCH(TEXT(A2623,"YYYY-MM-DD"),'Price Data'!J:J,0)+1))/INDEX('Price Data'!K:K,MATCH(TEXT(A2623,"YYYY-MM-DD"),'Price Data'!J:J,0)+1),""),"")</f>
        <v>-8.2987551867219986E-3</v>
      </c>
      <c r="J2623" s="34">
        <f>IFERROR(INDEX('Price Data'!N:N,MATCH(TEXT(A2623,"YYYY-MM-DD"),'Price Data'!M:M,0)),"")</f>
        <v>1.85</v>
      </c>
      <c r="K2623" s="10" cm="1">
        <f t="array" ref="K2623">IFERROR(IF(ISNUMBER(J2623),(J2623-INDEX('Price Data'!N:N,MATCH(TEXT(A2623,"YYYY-MM-DD"),'Price Data'!M:M,0)+1))/INDEX('Price Data'!N:N,MATCH(TEXT(A2623,"YYYY-MM-DD"),'Price Data'!M:M,0)+1),""),"")</f>
        <v>0</v>
      </c>
      <c r="L2623" s="34">
        <f>IFERROR(INDEX('Price Data'!Q:Q,MATCH(TEXT(A2623,"YYYY-MM-DD"),'Price Data'!P:P,0)),"")</f>
        <v>2.77</v>
      </c>
      <c r="M2623" s="10" cm="1">
        <f t="array" ref="M2623">IFERROR(IF(ISNUMBER(L2623),(L2623-INDEX('Price Data'!Q:Q,MATCH(TEXT(A2623,"YYYY-MM-DD"),'Price Data'!P:P,0)+1))/INDEX('Price Data'!Q:Q,MATCH(TEXT(A2623,"YYYY-MM-DD"),'Price Data'!P:P,0)+1),""),"")</f>
        <v>-2.1201413427561856E-2</v>
      </c>
      <c r="N2623" s="34">
        <f>IFERROR(INDEX('Price Data'!T:T,MATCH(TEXT(A2623,"YYYY-MM-DD"),'Price Data'!S:S,0)),"")</f>
        <v>3.83</v>
      </c>
      <c r="O2623" s="10" cm="1">
        <f t="array" ref="O2623">IFERROR(IF(ISNUMBER(N2623),(N2623-INDEX('Price Data'!T:T,MATCH(TEXT(A2623,"YYYY-MM-DD"),'Price Data'!S:S,0)+1))/INDEX('Price Data'!T:T,MATCH(TEXT(A2623,"YYYY-MM-DD"),'Price Data'!S:S,0)+1),""),"")</f>
        <v>-1.7948717948717909E-2</v>
      </c>
    </row>
    <row r="2624" spans="1:15" x14ac:dyDescent="0.3">
      <c r="A2624" s="8">
        <v>44443</v>
      </c>
      <c r="B2624" s="34" t="str">
        <f>IFERROR(INDEX('Price Data'!B:B,MATCH(TEXT(A2624,"YYYY-MM-DD"),'Price Data'!A:A,0)),"")</f>
        <v/>
      </c>
      <c r="C2624" s="10" t="str" cm="1">
        <f t="array" ref="C2624">IFERROR(IF(ISNUMBER(B2624),(B2624-INDEX('Price Data'!B:B,MATCH(TEXT(A2624,"YYYY-MM-DD"),'Price Data'!A:A,0)+1))/INDEX('Price Data'!B:B,MATCH(TEXT(A2624,"YYYY-MM-DD"),'Price Data'!A:A,0)+1),""),"")</f>
        <v/>
      </c>
      <c r="D2624" s="34" t="str">
        <f>IFERROR(INDEX('Price Data'!E:E,MATCH(TEXT(A2624,"YYYY-MM-DD"),'Price Data'!D:D,0)),"")</f>
        <v/>
      </c>
      <c r="E2624" s="10" t="str" cm="1">
        <f t="array" ref="E2624">IFERROR(IF(ISNUMBER(D2624),(D2624-INDEX('Price Data'!E:E,MATCH(TEXT(A2624,"YYYY-MM-DD"),'Price Data'!D:D,0)+1))/INDEX('Price Data'!E:E,MATCH(TEXT(A2624,"YYYY-MM-DD"),'Price Data'!D:D,0)+1),""),"")</f>
        <v/>
      </c>
      <c r="F2624" s="34" t="str">
        <f>IFERROR(INDEX('Price Data'!H:H,MATCH(TEXT(A2624,"YYYY-MM-DD"),'Price Data'!G:G,0)),"")</f>
        <v/>
      </c>
      <c r="G2624" s="10" t="str" cm="1">
        <f t="array" ref="G2624">IFERROR(IF(ISNUMBER(F2624),(F2624-INDEX('Price Data'!H:H,MATCH(TEXT(A2624,"YYYY-MM-DD"),'Price Data'!G:G,0)+1))/INDEX('Price Data'!H:H,MATCH(TEXT(A2624,"YYYY-MM-DD"),'Price Data'!G:G,0)+1),""),"")</f>
        <v/>
      </c>
      <c r="H2624" s="34" t="str">
        <f>IFERROR(INDEX('Price Data'!K:K,MATCH(TEXT(A2624,"YYYY-MM-DD"),'Price Data'!J:J,0)),"")</f>
        <v/>
      </c>
      <c r="I2624" s="10" t="str" cm="1">
        <f t="array" ref="I2624">IFERROR(IF(ISNUMBER(H2624),(H2624-INDEX('Price Data'!K:K,MATCH(TEXT(A2624,"YYYY-MM-DD"),'Price Data'!J:J,0)+1))/INDEX('Price Data'!K:K,MATCH(TEXT(A2624,"YYYY-MM-DD"),'Price Data'!J:J,0)+1),""),"")</f>
        <v/>
      </c>
      <c r="J2624" s="34" t="str">
        <f>IFERROR(INDEX('Price Data'!N:N,MATCH(TEXT(A2624,"YYYY-MM-DD"),'Price Data'!M:M,0)),"")</f>
        <v/>
      </c>
      <c r="K2624" s="10" t="str" cm="1">
        <f t="array" ref="K2624">IFERROR(IF(ISNUMBER(J2624),(J2624-INDEX('Price Data'!N:N,MATCH(TEXT(A2624,"YYYY-MM-DD"),'Price Data'!M:M,0)+1))/INDEX('Price Data'!N:N,MATCH(TEXT(A2624,"YYYY-MM-DD"),'Price Data'!M:M,0)+1),""),"")</f>
        <v/>
      </c>
      <c r="L2624" s="34" t="str">
        <f>IFERROR(INDEX('Price Data'!Q:Q,MATCH(TEXT(A2624,"YYYY-MM-DD"),'Price Data'!P:P,0)),"")</f>
        <v/>
      </c>
      <c r="M2624" s="10" t="str" cm="1">
        <f t="array" ref="M2624">IFERROR(IF(ISNUMBER(L2624),(L2624-INDEX('Price Data'!Q:Q,MATCH(TEXT(A2624,"YYYY-MM-DD"),'Price Data'!P:P,0)+1))/INDEX('Price Data'!Q:Q,MATCH(TEXT(A2624,"YYYY-MM-DD"),'Price Data'!P:P,0)+1),""),"")</f>
        <v/>
      </c>
      <c r="N2624" s="34" t="str">
        <f>IFERROR(INDEX('Price Data'!T:T,MATCH(TEXT(A2624,"YYYY-MM-DD"),'Price Data'!S:S,0)),"")</f>
        <v/>
      </c>
      <c r="O2624" s="10" t="str" cm="1">
        <f t="array" ref="O2624">IFERROR(IF(ISNUMBER(N2624),(N2624-INDEX('Price Data'!T:T,MATCH(TEXT(A2624,"YYYY-MM-DD"),'Price Data'!S:S,0)+1))/INDEX('Price Data'!T:T,MATCH(TEXT(A2624,"YYYY-MM-DD"),'Price Data'!S:S,0)+1),""),"")</f>
        <v/>
      </c>
    </row>
    <row r="2625" spans="1:15" x14ac:dyDescent="0.3">
      <c r="A2625" s="8">
        <v>44444</v>
      </c>
      <c r="B2625" s="34" t="str">
        <f>IFERROR(INDEX('Price Data'!B:B,MATCH(TEXT(A2625,"YYYY-MM-DD"),'Price Data'!A:A,0)),"")</f>
        <v/>
      </c>
      <c r="C2625" s="10" t="str" cm="1">
        <f t="array" ref="C2625">IFERROR(IF(ISNUMBER(B2625),(B2625-INDEX('Price Data'!B:B,MATCH(TEXT(A2625,"YYYY-MM-DD"),'Price Data'!A:A,0)+1))/INDEX('Price Data'!B:B,MATCH(TEXT(A2625,"YYYY-MM-DD"),'Price Data'!A:A,0)+1),""),"")</f>
        <v/>
      </c>
      <c r="D2625" s="34" t="str">
        <f>IFERROR(INDEX('Price Data'!E:E,MATCH(TEXT(A2625,"YYYY-MM-DD"),'Price Data'!D:D,0)),"")</f>
        <v/>
      </c>
      <c r="E2625" s="10" t="str" cm="1">
        <f t="array" ref="E2625">IFERROR(IF(ISNUMBER(D2625),(D2625-INDEX('Price Data'!E:E,MATCH(TEXT(A2625,"YYYY-MM-DD"),'Price Data'!D:D,0)+1))/INDEX('Price Data'!E:E,MATCH(TEXT(A2625,"YYYY-MM-DD"),'Price Data'!D:D,0)+1),""),"")</f>
        <v/>
      </c>
      <c r="F2625" s="34" t="str">
        <f>IFERROR(INDEX('Price Data'!H:H,MATCH(TEXT(A2625,"YYYY-MM-DD"),'Price Data'!G:G,0)),"")</f>
        <v/>
      </c>
      <c r="G2625" s="10" t="str" cm="1">
        <f t="array" ref="G2625">IFERROR(IF(ISNUMBER(F2625),(F2625-INDEX('Price Data'!H:H,MATCH(TEXT(A2625,"YYYY-MM-DD"),'Price Data'!G:G,0)+1))/INDEX('Price Data'!H:H,MATCH(TEXT(A2625,"YYYY-MM-DD"),'Price Data'!G:G,0)+1),""),"")</f>
        <v/>
      </c>
      <c r="H2625" s="34" t="str">
        <f>IFERROR(INDEX('Price Data'!K:K,MATCH(TEXT(A2625,"YYYY-MM-DD"),'Price Data'!J:J,0)),"")</f>
        <v/>
      </c>
      <c r="I2625" s="10" t="str" cm="1">
        <f t="array" ref="I2625">IFERROR(IF(ISNUMBER(H2625),(H2625-INDEX('Price Data'!K:K,MATCH(TEXT(A2625,"YYYY-MM-DD"),'Price Data'!J:J,0)+1))/INDEX('Price Data'!K:K,MATCH(TEXT(A2625,"YYYY-MM-DD"),'Price Data'!J:J,0)+1),""),"")</f>
        <v/>
      </c>
      <c r="J2625" s="34" t="str">
        <f>IFERROR(INDEX('Price Data'!N:N,MATCH(TEXT(A2625,"YYYY-MM-DD"),'Price Data'!M:M,0)),"")</f>
        <v/>
      </c>
      <c r="K2625" s="10" t="str" cm="1">
        <f t="array" ref="K2625">IFERROR(IF(ISNUMBER(J2625),(J2625-INDEX('Price Data'!N:N,MATCH(TEXT(A2625,"YYYY-MM-DD"),'Price Data'!M:M,0)+1))/INDEX('Price Data'!N:N,MATCH(TEXT(A2625,"YYYY-MM-DD"),'Price Data'!M:M,0)+1),""),"")</f>
        <v/>
      </c>
      <c r="L2625" s="34" t="str">
        <f>IFERROR(INDEX('Price Data'!Q:Q,MATCH(TEXT(A2625,"YYYY-MM-DD"),'Price Data'!P:P,0)),"")</f>
        <v/>
      </c>
      <c r="M2625" s="10" t="str" cm="1">
        <f t="array" ref="M2625">IFERROR(IF(ISNUMBER(L2625),(L2625-INDEX('Price Data'!Q:Q,MATCH(TEXT(A2625,"YYYY-MM-DD"),'Price Data'!P:P,0)+1))/INDEX('Price Data'!Q:Q,MATCH(TEXT(A2625,"YYYY-MM-DD"),'Price Data'!P:P,0)+1),""),"")</f>
        <v/>
      </c>
      <c r="N2625" s="34" t="str">
        <f>IFERROR(INDEX('Price Data'!T:T,MATCH(TEXT(A2625,"YYYY-MM-DD"),'Price Data'!S:S,0)),"")</f>
        <v/>
      </c>
      <c r="O2625" s="10" t="str" cm="1">
        <f t="array" ref="O2625">IFERROR(IF(ISNUMBER(N2625),(N2625-INDEX('Price Data'!T:T,MATCH(TEXT(A2625,"YYYY-MM-DD"),'Price Data'!S:S,0)+1))/INDEX('Price Data'!T:T,MATCH(TEXT(A2625,"YYYY-MM-DD"),'Price Data'!S:S,0)+1),""),"")</f>
        <v/>
      </c>
    </row>
    <row r="2626" spans="1:15" x14ac:dyDescent="0.3">
      <c r="A2626" s="8">
        <v>44445</v>
      </c>
      <c r="B2626" s="34">
        <f>IFERROR(INDEX('Price Data'!B:B,MATCH(TEXT(A2626,"YYYY-MM-DD"),'Price Data'!A:A,0)),"")</f>
        <v>26263</v>
      </c>
      <c r="C2626" s="10" cm="1">
        <f t="array" ref="C2626">IFERROR(IF(ISNUMBER(B2626),(B2626-INDEX('Price Data'!B:B,MATCH(TEXT(A2626,"YYYY-MM-DD"),'Price Data'!A:A,0)+1))/INDEX('Price Data'!B:B,MATCH(TEXT(A2626,"YYYY-MM-DD"),'Price Data'!A:A,0)+1),""),"")</f>
        <v>7.5963936313063491E-3</v>
      </c>
      <c r="D2626" s="34">
        <f>IFERROR(INDEX('Price Data'!E:E,MATCH(TEXT(A2626,"YYYY-MM-DD"),'Price Data'!D:D,0)),"")</f>
        <v>10.99</v>
      </c>
      <c r="E2626" s="10" cm="1">
        <f t="array" ref="E2626">IFERROR(IF(ISNUMBER(D2626),(D2626-INDEX('Price Data'!E:E,MATCH(TEXT(A2626,"YYYY-MM-DD"),'Price Data'!D:D,0)+1))/INDEX('Price Data'!E:E,MATCH(TEXT(A2626,"YYYY-MM-DD"),'Price Data'!D:D,0)+1),""),"")</f>
        <v>1.1970534069981656E-2</v>
      </c>
      <c r="F2626" s="34">
        <f>IFERROR(INDEX('Price Data'!H:H,MATCH(TEXT(A2626,"YYYY-MM-DD"),'Price Data'!G:G,0)),"")</f>
        <v>112.300003</v>
      </c>
      <c r="G2626" s="10" cm="1">
        <f t="array" ref="G2626">IFERROR(IF(ISNUMBER(F2626),(F2626-INDEX('Price Data'!H:H,MATCH(TEXT(A2626,"YYYY-MM-DD"),'Price Data'!G:G,0)+1))/INDEX('Price Data'!H:H,MATCH(TEXT(A2626,"YYYY-MM-DD"),'Price Data'!G:G,0)+1),""),"")</f>
        <v>1.784165955114508E-3</v>
      </c>
      <c r="H2626" s="34">
        <f>IFERROR(INDEX('Price Data'!K:K,MATCH(TEXT(A2626,"YYYY-MM-DD"),'Price Data'!J:J,0)),"")</f>
        <v>2.4</v>
      </c>
      <c r="I2626" s="10" cm="1">
        <f t="array" ref="I2626">IFERROR(IF(ISNUMBER(H2626),(H2626-INDEX('Price Data'!K:K,MATCH(TEXT(A2626,"YYYY-MM-DD"),'Price Data'!J:J,0)+1))/INDEX('Price Data'!K:K,MATCH(TEXT(A2626,"YYYY-MM-DD"),'Price Data'!J:J,0)+1),""),"")</f>
        <v>4.1841004184099521E-3</v>
      </c>
      <c r="J2626" s="34">
        <f>IFERROR(INDEX('Price Data'!N:N,MATCH(TEXT(A2626,"YYYY-MM-DD"),'Price Data'!M:M,0)),"")</f>
        <v>1.87</v>
      </c>
      <c r="K2626" s="10" cm="1">
        <f t="array" ref="K2626">IFERROR(IF(ISNUMBER(J2626),(J2626-INDEX('Price Data'!N:N,MATCH(TEXT(A2626,"YYYY-MM-DD"),'Price Data'!M:M,0)+1))/INDEX('Price Data'!N:N,MATCH(TEXT(A2626,"YYYY-MM-DD"),'Price Data'!M:M,0)+1),""),"")</f>
        <v>1.081081081081082E-2</v>
      </c>
      <c r="L2626" s="34">
        <f>IFERROR(INDEX('Price Data'!Q:Q,MATCH(TEXT(A2626,"YYYY-MM-DD"),'Price Data'!P:P,0)),"")</f>
        <v>2.8</v>
      </c>
      <c r="M2626" s="10" cm="1">
        <f t="array" ref="M2626">IFERROR(IF(ISNUMBER(L2626),(L2626-INDEX('Price Data'!Q:Q,MATCH(TEXT(A2626,"YYYY-MM-DD"),'Price Data'!P:P,0)+1))/INDEX('Price Data'!Q:Q,MATCH(TEXT(A2626,"YYYY-MM-DD"),'Price Data'!P:P,0)+1),""),"")</f>
        <v>1.0830324909747223E-2</v>
      </c>
      <c r="N2626" s="34">
        <f>IFERROR(INDEX('Price Data'!T:T,MATCH(TEXT(A2626,"YYYY-MM-DD"),'Price Data'!S:S,0)),"")</f>
        <v>3.86</v>
      </c>
      <c r="O2626" s="10" cm="1">
        <f t="array" ref="O2626">IFERROR(IF(ISNUMBER(N2626),(N2626-INDEX('Price Data'!T:T,MATCH(TEXT(A2626,"YYYY-MM-DD"),'Price Data'!S:S,0)+1))/INDEX('Price Data'!T:T,MATCH(TEXT(A2626,"YYYY-MM-DD"),'Price Data'!S:S,0)+1),""),"")</f>
        <v>7.8328981723237087E-3</v>
      </c>
    </row>
    <row r="2627" spans="1:15" x14ac:dyDescent="0.3">
      <c r="A2627" s="8">
        <v>44446</v>
      </c>
      <c r="B2627" s="34">
        <f>IFERROR(INDEX('Price Data'!B:B,MATCH(TEXT(A2627,"YYYY-MM-DD"),'Price Data'!A:A,0)),"")</f>
        <v>26074</v>
      </c>
      <c r="C2627" s="10" cm="1">
        <f t="array" ref="C2627">IFERROR(IF(ISNUMBER(B2627),(B2627-INDEX('Price Data'!B:B,MATCH(TEXT(A2627,"YYYY-MM-DD"),'Price Data'!A:A,0)+1))/INDEX('Price Data'!B:B,MATCH(TEXT(A2627,"YYYY-MM-DD"),'Price Data'!A:A,0)+1),""),"")</f>
        <v>-7.1964360507177395E-3</v>
      </c>
      <c r="D2627" s="34">
        <f>IFERROR(INDEX('Price Data'!E:E,MATCH(TEXT(A2627,"YYYY-MM-DD"),'Price Data'!D:D,0)),"")</f>
        <v>10.91</v>
      </c>
      <c r="E2627" s="10" cm="1">
        <f t="array" ref="E2627">IFERROR(IF(ISNUMBER(D2627),(D2627-INDEX('Price Data'!E:E,MATCH(TEXT(A2627,"YYYY-MM-DD"),'Price Data'!D:D,0)+1))/INDEX('Price Data'!E:E,MATCH(TEXT(A2627,"YYYY-MM-DD"),'Price Data'!D:D,0)+1),""),"")</f>
        <v>-7.2793448589626997E-3</v>
      </c>
      <c r="F2627" s="34">
        <f>IFERROR(INDEX('Price Data'!H:H,MATCH(TEXT(A2627,"YYYY-MM-DD"),'Price Data'!G:G,0)),"")</f>
        <v>111.150002</v>
      </c>
      <c r="G2627" s="10" cm="1">
        <f t="array" ref="G2627">IFERROR(IF(ISNUMBER(F2627),(F2627-INDEX('Price Data'!H:H,MATCH(TEXT(A2627,"YYYY-MM-DD"),'Price Data'!G:G,0)+1))/INDEX('Price Data'!H:H,MATCH(TEXT(A2627,"YYYY-MM-DD"),'Price Data'!G:G,0)+1),""),"")</f>
        <v>-1.0240436057690962E-2</v>
      </c>
      <c r="H2627" s="34">
        <f>IFERROR(INDEX('Price Data'!K:K,MATCH(TEXT(A2627,"YYYY-MM-DD"),'Price Data'!J:J,0)),"")</f>
        <v>2.38</v>
      </c>
      <c r="I2627" s="10" cm="1">
        <f t="array" ref="I2627">IFERROR(IF(ISNUMBER(H2627),(H2627-INDEX('Price Data'!K:K,MATCH(TEXT(A2627,"YYYY-MM-DD"),'Price Data'!J:J,0)+1))/INDEX('Price Data'!K:K,MATCH(TEXT(A2627,"YYYY-MM-DD"),'Price Data'!J:J,0)+1),""),"")</f>
        <v>-8.3333333333333419E-3</v>
      </c>
      <c r="J2627" s="34">
        <f>IFERROR(INDEX('Price Data'!N:N,MATCH(TEXT(A2627,"YYYY-MM-DD"),'Price Data'!M:M,0)),"")</f>
        <v>1.84</v>
      </c>
      <c r="K2627" s="10" cm="1">
        <f t="array" ref="K2627">IFERROR(IF(ISNUMBER(J2627),(J2627-INDEX('Price Data'!N:N,MATCH(TEXT(A2627,"YYYY-MM-DD"),'Price Data'!M:M,0)+1))/INDEX('Price Data'!N:N,MATCH(TEXT(A2627,"YYYY-MM-DD"),'Price Data'!M:M,0)+1),""),"")</f>
        <v>-1.6042780748663114E-2</v>
      </c>
      <c r="L2627" s="34">
        <f>IFERROR(INDEX('Price Data'!Q:Q,MATCH(TEXT(A2627,"YYYY-MM-DD"),'Price Data'!P:P,0)),"")</f>
        <v>2.76</v>
      </c>
      <c r="M2627" s="10" cm="1">
        <f t="array" ref="M2627">IFERROR(IF(ISNUMBER(L2627),(L2627-INDEX('Price Data'!Q:Q,MATCH(TEXT(A2627,"YYYY-MM-DD"),'Price Data'!P:P,0)+1))/INDEX('Price Data'!Q:Q,MATCH(TEXT(A2627,"YYYY-MM-DD"),'Price Data'!P:P,0)+1),""),"")</f>
        <v>-1.4285714285714299E-2</v>
      </c>
      <c r="N2627" s="34">
        <f>IFERROR(INDEX('Price Data'!T:T,MATCH(TEXT(A2627,"YYYY-MM-DD"),'Price Data'!S:S,0)),"")</f>
        <v>3.78</v>
      </c>
      <c r="O2627" s="10" cm="1">
        <f t="array" ref="O2627">IFERROR(IF(ISNUMBER(N2627),(N2627-INDEX('Price Data'!T:T,MATCH(TEXT(A2627,"YYYY-MM-DD"),'Price Data'!S:S,0)+1))/INDEX('Price Data'!T:T,MATCH(TEXT(A2627,"YYYY-MM-DD"),'Price Data'!S:S,0)+1),""),"")</f>
        <v>-2.0725388601036288E-2</v>
      </c>
    </row>
    <row r="2628" spans="1:15" x14ac:dyDescent="0.3">
      <c r="A2628" s="8">
        <v>44447</v>
      </c>
      <c r="B2628" s="34">
        <f>IFERROR(INDEX('Price Data'!B:B,MATCH(TEXT(A2628,"YYYY-MM-DD"),'Price Data'!A:A,0)),"")</f>
        <v>25877</v>
      </c>
      <c r="C2628" s="10" cm="1">
        <f t="array" ref="C2628">IFERROR(IF(ISNUMBER(B2628),(B2628-INDEX('Price Data'!B:B,MATCH(TEXT(A2628,"YYYY-MM-DD"),'Price Data'!A:A,0)+1))/INDEX('Price Data'!B:B,MATCH(TEXT(A2628,"YYYY-MM-DD"),'Price Data'!A:A,0)+1),""),"")</f>
        <v>-7.5554191915317937E-3</v>
      </c>
      <c r="D2628" s="34">
        <f>IFERROR(INDEX('Price Data'!E:E,MATCH(TEXT(A2628,"YYYY-MM-DD"),'Price Data'!D:D,0)),"")</f>
        <v>10.83</v>
      </c>
      <c r="E2628" s="10" cm="1">
        <f t="array" ref="E2628">IFERROR(IF(ISNUMBER(D2628),(D2628-INDEX('Price Data'!E:E,MATCH(TEXT(A2628,"YYYY-MM-DD"),'Price Data'!D:D,0)+1))/INDEX('Price Data'!E:E,MATCH(TEXT(A2628,"YYYY-MM-DD"),'Price Data'!D:D,0)+1),""),"")</f>
        <v>-7.332722273143911E-3</v>
      </c>
      <c r="F2628" s="34">
        <f>IFERROR(INDEX('Price Data'!H:H,MATCH(TEXT(A2628,"YYYY-MM-DD"),'Price Data'!G:G,0)),"")</f>
        <v>110.699997</v>
      </c>
      <c r="G2628" s="10" cm="1">
        <f t="array" ref="G2628">IFERROR(IF(ISNUMBER(F2628),(F2628-INDEX('Price Data'!H:H,MATCH(TEXT(A2628,"YYYY-MM-DD"),'Price Data'!G:G,0)+1))/INDEX('Price Data'!H:H,MATCH(TEXT(A2628,"YYYY-MM-DD"),'Price Data'!G:G,0)+1),""),"")</f>
        <v>-4.0486279073571625E-3</v>
      </c>
      <c r="H2628" s="34">
        <f>IFERROR(INDEX('Price Data'!K:K,MATCH(TEXT(A2628,"YYYY-MM-DD"),'Price Data'!J:J,0)),"")</f>
        <v>2.36</v>
      </c>
      <c r="I2628" s="10" cm="1">
        <f t="array" ref="I2628">IFERROR(IF(ISNUMBER(H2628),(H2628-INDEX('Price Data'!K:K,MATCH(TEXT(A2628,"YYYY-MM-DD"),'Price Data'!J:J,0)+1))/INDEX('Price Data'!K:K,MATCH(TEXT(A2628,"YYYY-MM-DD"),'Price Data'!J:J,0)+1),""),"")</f>
        <v>-8.4033613445378234E-3</v>
      </c>
      <c r="J2628" s="34">
        <f>IFERROR(INDEX('Price Data'!N:N,MATCH(TEXT(A2628,"YYYY-MM-DD"),'Price Data'!M:M,0)),"")</f>
        <v>1.82</v>
      </c>
      <c r="K2628" s="10" cm="1">
        <f t="array" ref="K2628">IFERROR(IF(ISNUMBER(J2628),(J2628-INDEX('Price Data'!N:N,MATCH(TEXT(A2628,"YYYY-MM-DD"),'Price Data'!M:M,0)+1))/INDEX('Price Data'!N:N,MATCH(TEXT(A2628,"YYYY-MM-DD"),'Price Data'!M:M,0)+1),""),"")</f>
        <v>-1.0869565217391313E-2</v>
      </c>
      <c r="L2628" s="34">
        <f>IFERROR(INDEX('Price Data'!Q:Q,MATCH(TEXT(A2628,"YYYY-MM-DD"),'Price Data'!P:P,0)),"")</f>
        <v>2.71</v>
      </c>
      <c r="M2628" s="10" cm="1">
        <f t="array" ref="M2628">IFERROR(IF(ISNUMBER(L2628),(L2628-INDEX('Price Data'!Q:Q,MATCH(TEXT(A2628,"YYYY-MM-DD"),'Price Data'!P:P,0)+1))/INDEX('Price Data'!Q:Q,MATCH(TEXT(A2628,"YYYY-MM-DD"),'Price Data'!P:P,0)+1),""),"")</f>
        <v>-1.8115942028985445E-2</v>
      </c>
      <c r="N2628" s="34">
        <f>IFERROR(INDEX('Price Data'!T:T,MATCH(TEXT(A2628,"YYYY-MM-DD"),'Price Data'!S:S,0)),"")</f>
        <v>3.71</v>
      </c>
      <c r="O2628" s="10" cm="1">
        <f t="array" ref="O2628">IFERROR(IF(ISNUMBER(N2628),(N2628-INDEX('Price Data'!T:T,MATCH(TEXT(A2628,"YYYY-MM-DD"),'Price Data'!S:S,0)+1))/INDEX('Price Data'!T:T,MATCH(TEXT(A2628,"YYYY-MM-DD"),'Price Data'!S:S,0)+1),""),"")</f>
        <v>-1.8518518518518476E-2</v>
      </c>
    </row>
    <row r="2629" spans="1:15" x14ac:dyDescent="0.3">
      <c r="A2629" s="8">
        <v>44448</v>
      </c>
      <c r="B2629" s="34">
        <f>IFERROR(INDEX('Price Data'!B:B,MATCH(TEXT(A2629,"YYYY-MM-DD"),'Price Data'!A:A,0)),"")</f>
        <v>25910</v>
      </c>
      <c r="C2629" s="10" cm="1">
        <f t="array" ref="C2629">IFERROR(IF(ISNUMBER(B2629),(B2629-INDEX('Price Data'!B:B,MATCH(TEXT(A2629,"YYYY-MM-DD"),'Price Data'!A:A,0)+1))/INDEX('Price Data'!B:B,MATCH(TEXT(A2629,"YYYY-MM-DD"),'Price Data'!A:A,0)+1),""),"")</f>
        <v>1.275263747729644E-3</v>
      </c>
      <c r="D2629" s="34">
        <f>IFERROR(INDEX('Price Data'!E:E,MATCH(TEXT(A2629,"YYYY-MM-DD"),'Price Data'!D:D,0)),"")</f>
        <v>10.89</v>
      </c>
      <c r="E2629" s="10" cm="1">
        <f t="array" ref="E2629">IFERROR(IF(ISNUMBER(D2629),(D2629-INDEX('Price Data'!E:E,MATCH(TEXT(A2629,"YYYY-MM-DD"),'Price Data'!D:D,0)+1))/INDEX('Price Data'!E:E,MATCH(TEXT(A2629,"YYYY-MM-DD"),'Price Data'!D:D,0)+1),""),"")</f>
        <v>5.5401662049861956E-3</v>
      </c>
      <c r="F2629" s="34">
        <f>IFERROR(INDEX('Price Data'!H:H,MATCH(TEXT(A2629,"YYYY-MM-DD"),'Price Data'!G:G,0)),"")</f>
        <v>111.900002</v>
      </c>
      <c r="G2629" s="10" cm="1">
        <f t="array" ref="G2629">IFERROR(IF(ISNUMBER(F2629),(F2629-INDEX('Price Data'!H:H,MATCH(TEXT(A2629,"YYYY-MM-DD"),'Price Data'!G:G,0)+1))/INDEX('Price Data'!H:H,MATCH(TEXT(A2629,"YYYY-MM-DD"),'Price Data'!G:G,0)+1),""),"")</f>
        <v>1.0840153861973496E-2</v>
      </c>
      <c r="H2629" s="34">
        <f>IFERROR(INDEX('Price Data'!K:K,MATCH(TEXT(A2629,"YYYY-MM-DD"),'Price Data'!J:J,0)),"")</f>
        <v>2.37</v>
      </c>
      <c r="I2629" s="10" cm="1">
        <f t="array" ref="I2629">IFERROR(IF(ISNUMBER(H2629),(H2629-INDEX('Price Data'!K:K,MATCH(TEXT(A2629,"YYYY-MM-DD"),'Price Data'!J:J,0)+1))/INDEX('Price Data'!K:K,MATCH(TEXT(A2629,"YYYY-MM-DD"),'Price Data'!J:J,0)+1),""),"")</f>
        <v>4.2372881355933183E-3</v>
      </c>
      <c r="J2629" s="34">
        <f>IFERROR(INDEX('Price Data'!N:N,MATCH(TEXT(A2629,"YYYY-MM-DD"),'Price Data'!M:M,0)),"")</f>
        <v>1.81</v>
      </c>
      <c r="K2629" s="10" cm="1">
        <f t="array" ref="K2629">IFERROR(IF(ISNUMBER(J2629),(J2629-INDEX('Price Data'!N:N,MATCH(TEXT(A2629,"YYYY-MM-DD"),'Price Data'!M:M,0)+1))/INDEX('Price Data'!N:N,MATCH(TEXT(A2629,"YYYY-MM-DD"),'Price Data'!M:M,0)+1),""),"")</f>
        <v>-5.4945054945054993E-3</v>
      </c>
      <c r="L2629" s="34">
        <f>IFERROR(INDEX('Price Data'!Q:Q,MATCH(TEXT(A2629,"YYYY-MM-DD"),'Price Data'!P:P,0)),"")</f>
        <v>2.74</v>
      </c>
      <c r="M2629" s="10" cm="1">
        <f t="array" ref="M2629">IFERROR(IF(ISNUMBER(L2629),(L2629-INDEX('Price Data'!Q:Q,MATCH(TEXT(A2629,"YYYY-MM-DD"),'Price Data'!P:P,0)+1))/INDEX('Price Data'!Q:Q,MATCH(TEXT(A2629,"YYYY-MM-DD"),'Price Data'!P:P,0)+1),""),"")</f>
        <v>1.1070110701107102E-2</v>
      </c>
      <c r="N2629" s="34">
        <f>IFERROR(INDEX('Price Data'!T:T,MATCH(TEXT(A2629,"YYYY-MM-DD"),'Price Data'!S:S,0)),"")</f>
        <v>3.75</v>
      </c>
      <c r="O2629" s="10" cm="1">
        <f t="array" ref="O2629">IFERROR(IF(ISNUMBER(N2629),(N2629-INDEX('Price Data'!T:T,MATCH(TEXT(A2629,"YYYY-MM-DD"),'Price Data'!S:S,0)+1))/INDEX('Price Data'!T:T,MATCH(TEXT(A2629,"YYYY-MM-DD"),'Price Data'!S:S,0)+1),""),"")</f>
        <v>1.0781671159029659E-2</v>
      </c>
    </row>
    <row r="2630" spans="1:15" x14ac:dyDescent="0.3">
      <c r="A2630" s="8">
        <v>44449</v>
      </c>
      <c r="B2630" s="34">
        <f>IFERROR(INDEX('Price Data'!B:B,MATCH(TEXT(A2630,"YYYY-MM-DD"),'Price Data'!A:A,0)),"")</f>
        <v>25686</v>
      </c>
      <c r="C2630" s="10" cm="1">
        <f t="array" ref="C2630">IFERROR(IF(ISNUMBER(B2630),(B2630-INDEX('Price Data'!B:B,MATCH(TEXT(A2630,"YYYY-MM-DD"),'Price Data'!A:A,0)+1))/INDEX('Price Data'!B:B,MATCH(TEXT(A2630,"YYYY-MM-DD"),'Price Data'!A:A,0)+1),""),"")</f>
        <v>-8.6453106908529528E-3</v>
      </c>
      <c r="D2630" s="34">
        <f>IFERROR(INDEX('Price Data'!E:E,MATCH(TEXT(A2630,"YYYY-MM-DD"),'Price Data'!D:D,0)),"")</f>
        <v>10.75</v>
      </c>
      <c r="E2630" s="10" cm="1">
        <f t="array" ref="E2630">IFERROR(IF(ISNUMBER(D2630),(D2630-INDEX('Price Data'!E:E,MATCH(TEXT(A2630,"YYYY-MM-DD"),'Price Data'!D:D,0)+1))/INDEX('Price Data'!E:E,MATCH(TEXT(A2630,"YYYY-MM-DD"),'Price Data'!D:D,0)+1),""),"")</f>
        <v>-1.2855831037649271E-2</v>
      </c>
      <c r="F2630" s="34">
        <f>IFERROR(INDEX('Price Data'!H:H,MATCH(TEXT(A2630,"YYYY-MM-DD"),'Price Data'!G:G,0)),"")</f>
        <v>111.349998</v>
      </c>
      <c r="G2630" s="10" cm="1">
        <f t="array" ref="G2630">IFERROR(IF(ISNUMBER(F2630),(F2630-INDEX('Price Data'!H:H,MATCH(TEXT(A2630,"YYYY-MM-DD"),'Price Data'!G:G,0)+1))/INDEX('Price Data'!H:H,MATCH(TEXT(A2630,"YYYY-MM-DD"),'Price Data'!G:G,0)+1),""),"")</f>
        <v>-4.9151384286838639E-3</v>
      </c>
      <c r="H2630" s="34">
        <f>IFERROR(INDEX('Price Data'!K:K,MATCH(TEXT(A2630,"YYYY-MM-DD"),'Price Data'!J:J,0)),"")</f>
        <v>2.35</v>
      </c>
      <c r="I2630" s="10" cm="1">
        <f t="array" ref="I2630">IFERROR(IF(ISNUMBER(H2630),(H2630-INDEX('Price Data'!K:K,MATCH(TEXT(A2630,"YYYY-MM-DD"),'Price Data'!J:J,0)+1))/INDEX('Price Data'!K:K,MATCH(TEXT(A2630,"YYYY-MM-DD"),'Price Data'!J:J,0)+1),""),"")</f>
        <v>-8.4388185654008518E-3</v>
      </c>
      <c r="J2630" s="34">
        <f>IFERROR(INDEX('Price Data'!N:N,MATCH(TEXT(A2630,"YYYY-MM-DD"),'Price Data'!M:M,0)),"")</f>
        <v>1.8</v>
      </c>
      <c r="K2630" s="10" cm="1">
        <f t="array" ref="K2630">IFERROR(IF(ISNUMBER(J2630),(J2630-INDEX('Price Data'!N:N,MATCH(TEXT(A2630,"YYYY-MM-DD"),'Price Data'!M:M,0)+1))/INDEX('Price Data'!N:N,MATCH(TEXT(A2630,"YYYY-MM-DD"),'Price Data'!M:M,0)+1),""),"")</f>
        <v>-5.5248618784530436E-3</v>
      </c>
      <c r="L2630" s="34">
        <f>IFERROR(INDEX('Price Data'!Q:Q,MATCH(TEXT(A2630,"YYYY-MM-DD"),'Price Data'!P:P,0)),"")</f>
        <v>2.7</v>
      </c>
      <c r="M2630" s="10" cm="1">
        <f t="array" ref="M2630">IFERROR(IF(ISNUMBER(L2630),(L2630-INDEX('Price Data'!Q:Q,MATCH(TEXT(A2630,"YYYY-MM-DD"),'Price Data'!P:P,0)+1))/INDEX('Price Data'!Q:Q,MATCH(TEXT(A2630,"YYYY-MM-DD"),'Price Data'!P:P,0)+1),""),"")</f>
        <v>-1.4598540145985413E-2</v>
      </c>
      <c r="N2630" s="34">
        <f>IFERROR(INDEX('Price Data'!T:T,MATCH(TEXT(A2630,"YYYY-MM-DD"),'Price Data'!S:S,0)),"")</f>
        <v>3.69</v>
      </c>
      <c r="O2630" s="10" cm="1">
        <f t="array" ref="O2630">IFERROR(IF(ISNUMBER(N2630),(N2630-INDEX('Price Data'!T:T,MATCH(TEXT(A2630,"YYYY-MM-DD"),'Price Data'!S:S,0)+1))/INDEX('Price Data'!T:T,MATCH(TEXT(A2630,"YYYY-MM-DD"),'Price Data'!S:S,0)+1),""),"")</f>
        <v>-1.6000000000000014E-2</v>
      </c>
    </row>
    <row r="2631" spans="1:15" x14ac:dyDescent="0.3">
      <c r="A2631" s="8">
        <v>44450</v>
      </c>
      <c r="B2631" s="34" t="str">
        <f>IFERROR(INDEX('Price Data'!B:B,MATCH(TEXT(A2631,"YYYY-MM-DD"),'Price Data'!A:A,0)),"")</f>
        <v/>
      </c>
      <c r="C2631" s="10" t="str" cm="1">
        <f t="array" ref="C2631">IFERROR(IF(ISNUMBER(B2631),(B2631-INDEX('Price Data'!B:B,MATCH(TEXT(A2631,"YYYY-MM-DD"),'Price Data'!A:A,0)+1))/INDEX('Price Data'!B:B,MATCH(TEXT(A2631,"YYYY-MM-DD"),'Price Data'!A:A,0)+1),""),"")</f>
        <v/>
      </c>
      <c r="D2631" s="34" t="str">
        <f>IFERROR(INDEX('Price Data'!E:E,MATCH(TEXT(A2631,"YYYY-MM-DD"),'Price Data'!D:D,0)),"")</f>
        <v/>
      </c>
      <c r="E2631" s="10" t="str" cm="1">
        <f t="array" ref="E2631">IFERROR(IF(ISNUMBER(D2631),(D2631-INDEX('Price Data'!E:E,MATCH(TEXT(A2631,"YYYY-MM-DD"),'Price Data'!D:D,0)+1))/INDEX('Price Data'!E:E,MATCH(TEXT(A2631,"YYYY-MM-DD"),'Price Data'!D:D,0)+1),""),"")</f>
        <v/>
      </c>
      <c r="F2631" s="34" t="str">
        <f>IFERROR(INDEX('Price Data'!H:H,MATCH(TEXT(A2631,"YYYY-MM-DD"),'Price Data'!G:G,0)),"")</f>
        <v/>
      </c>
      <c r="G2631" s="10" t="str" cm="1">
        <f t="array" ref="G2631">IFERROR(IF(ISNUMBER(F2631),(F2631-INDEX('Price Data'!H:H,MATCH(TEXT(A2631,"YYYY-MM-DD"),'Price Data'!G:G,0)+1))/INDEX('Price Data'!H:H,MATCH(TEXT(A2631,"YYYY-MM-DD"),'Price Data'!G:G,0)+1),""),"")</f>
        <v/>
      </c>
      <c r="H2631" s="34" t="str">
        <f>IFERROR(INDEX('Price Data'!K:K,MATCH(TEXT(A2631,"YYYY-MM-DD"),'Price Data'!J:J,0)),"")</f>
        <v/>
      </c>
      <c r="I2631" s="10" t="str" cm="1">
        <f t="array" ref="I2631">IFERROR(IF(ISNUMBER(H2631),(H2631-INDEX('Price Data'!K:K,MATCH(TEXT(A2631,"YYYY-MM-DD"),'Price Data'!J:J,0)+1))/INDEX('Price Data'!K:K,MATCH(TEXT(A2631,"YYYY-MM-DD"),'Price Data'!J:J,0)+1),""),"")</f>
        <v/>
      </c>
      <c r="J2631" s="34" t="str">
        <f>IFERROR(INDEX('Price Data'!N:N,MATCH(TEXT(A2631,"YYYY-MM-DD"),'Price Data'!M:M,0)),"")</f>
        <v/>
      </c>
      <c r="K2631" s="10" t="str" cm="1">
        <f t="array" ref="K2631">IFERROR(IF(ISNUMBER(J2631),(J2631-INDEX('Price Data'!N:N,MATCH(TEXT(A2631,"YYYY-MM-DD"),'Price Data'!M:M,0)+1))/INDEX('Price Data'!N:N,MATCH(TEXT(A2631,"YYYY-MM-DD"),'Price Data'!M:M,0)+1),""),"")</f>
        <v/>
      </c>
      <c r="L2631" s="34" t="str">
        <f>IFERROR(INDEX('Price Data'!Q:Q,MATCH(TEXT(A2631,"YYYY-MM-DD"),'Price Data'!P:P,0)),"")</f>
        <v/>
      </c>
      <c r="M2631" s="10" t="str" cm="1">
        <f t="array" ref="M2631">IFERROR(IF(ISNUMBER(L2631),(L2631-INDEX('Price Data'!Q:Q,MATCH(TEXT(A2631,"YYYY-MM-DD"),'Price Data'!P:P,0)+1))/INDEX('Price Data'!Q:Q,MATCH(TEXT(A2631,"YYYY-MM-DD"),'Price Data'!P:P,0)+1),""),"")</f>
        <v/>
      </c>
      <c r="N2631" s="34" t="str">
        <f>IFERROR(INDEX('Price Data'!T:T,MATCH(TEXT(A2631,"YYYY-MM-DD"),'Price Data'!S:S,0)),"")</f>
        <v/>
      </c>
      <c r="O2631" s="10" t="str" cm="1">
        <f t="array" ref="O2631">IFERROR(IF(ISNUMBER(N2631),(N2631-INDEX('Price Data'!T:T,MATCH(TEXT(A2631,"YYYY-MM-DD"),'Price Data'!S:S,0)+1))/INDEX('Price Data'!T:T,MATCH(TEXT(A2631,"YYYY-MM-DD"),'Price Data'!S:S,0)+1),""),"")</f>
        <v/>
      </c>
    </row>
    <row r="2632" spans="1:15" x14ac:dyDescent="0.3">
      <c r="A2632" s="8">
        <v>44451</v>
      </c>
      <c r="B2632" s="34" t="str">
        <f>IFERROR(INDEX('Price Data'!B:B,MATCH(TEXT(A2632,"YYYY-MM-DD"),'Price Data'!A:A,0)),"")</f>
        <v/>
      </c>
      <c r="C2632" s="10" t="str" cm="1">
        <f t="array" ref="C2632">IFERROR(IF(ISNUMBER(B2632),(B2632-INDEX('Price Data'!B:B,MATCH(TEXT(A2632,"YYYY-MM-DD"),'Price Data'!A:A,0)+1))/INDEX('Price Data'!B:B,MATCH(TEXT(A2632,"YYYY-MM-DD"),'Price Data'!A:A,0)+1),""),"")</f>
        <v/>
      </c>
      <c r="D2632" s="34" t="str">
        <f>IFERROR(INDEX('Price Data'!E:E,MATCH(TEXT(A2632,"YYYY-MM-DD"),'Price Data'!D:D,0)),"")</f>
        <v/>
      </c>
      <c r="E2632" s="10" t="str" cm="1">
        <f t="array" ref="E2632">IFERROR(IF(ISNUMBER(D2632),(D2632-INDEX('Price Data'!E:E,MATCH(TEXT(A2632,"YYYY-MM-DD"),'Price Data'!D:D,0)+1))/INDEX('Price Data'!E:E,MATCH(TEXT(A2632,"YYYY-MM-DD"),'Price Data'!D:D,0)+1),""),"")</f>
        <v/>
      </c>
      <c r="F2632" s="34" t="str">
        <f>IFERROR(INDEX('Price Data'!H:H,MATCH(TEXT(A2632,"YYYY-MM-DD"),'Price Data'!G:G,0)),"")</f>
        <v/>
      </c>
      <c r="G2632" s="10" t="str" cm="1">
        <f t="array" ref="G2632">IFERROR(IF(ISNUMBER(F2632),(F2632-INDEX('Price Data'!H:H,MATCH(TEXT(A2632,"YYYY-MM-DD"),'Price Data'!G:G,0)+1))/INDEX('Price Data'!H:H,MATCH(TEXT(A2632,"YYYY-MM-DD"),'Price Data'!G:G,0)+1),""),"")</f>
        <v/>
      </c>
      <c r="H2632" s="34" t="str">
        <f>IFERROR(INDEX('Price Data'!K:K,MATCH(TEXT(A2632,"YYYY-MM-DD"),'Price Data'!J:J,0)),"")</f>
        <v/>
      </c>
      <c r="I2632" s="10" t="str" cm="1">
        <f t="array" ref="I2632">IFERROR(IF(ISNUMBER(H2632),(H2632-INDEX('Price Data'!K:K,MATCH(TEXT(A2632,"YYYY-MM-DD"),'Price Data'!J:J,0)+1))/INDEX('Price Data'!K:K,MATCH(TEXT(A2632,"YYYY-MM-DD"),'Price Data'!J:J,0)+1),""),"")</f>
        <v/>
      </c>
      <c r="J2632" s="34" t="str">
        <f>IFERROR(INDEX('Price Data'!N:N,MATCH(TEXT(A2632,"YYYY-MM-DD"),'Price Data'!M:M,0)),"")</f>
        <v/>
      </c>
      <c r="K2632" s="10" t="str" cm="1">
        <f t="array" ref="K2632">IFERROR(IF(ISNUMBER(J2632),(J2632-INDEX('Price Data'!N:N,MATCH(TEXT(A2632,"YYYY-MM-DD"),'Price Data'!M:M,0)+1))/INDEX('Price Data'!N:N,MATCH(TEXT(A2632,"YYYY-MM-DD"),'Price Data'!M:M,0)+1),""),"")</f>
        <v/>
      </c>
      <c r="L2632" s="34" t="str">
        <f>IFERROR(INDEX('Price Data'!Q:Q,MATCH(TEXT(A2632,"YYYY-MM-DD"),'Price Data'!P:P,0)),"")</f>
        <v/>
      </c>
      <c r="M2632" s="10" t="str" cm="1">
        <f t="array" ref="M2632">IFERROR(IF(ISNUMBER(L2632),(L2632-INDEX('Price Data'!Q:Q,MATCH(TEXT(A2632,"YYYY-MM-DD"),'Price Data'!P:P,0)+1))/INDEX('Price Data'!Q:Q,MATCH(TEXT(A2632,"YYYY-MM-DD"),'Price Data'!P:P,0)+1),""),"")</f>
        <v/>
      </c>
      <c r="N2632" s="34" t="str">
        <f>IFERROR(INDEX('Price Data'!T:T,MATCH(TEXT(A2632,"YYYY-MM-DD"),'Price Data'!S:S,0)),"")</f>
        <v/>
      </c>
      <c r="O2632" s="10" t="str" cm="1">
        <f t="array" ref="O2632">IFERROR(IF(ISNUMBER(N2632),(N2632-INDEX('Price Data'!T:T,MATCH(TEXT(A2632,"YYYY-MM-DD"),'Price Data'!S:S,0)+1))/INDEX('Price Data'!T:T,MATCH(TEXT(A2632,"YYYY-MM-DD"),'Price Data'!S:S,0)+1),""),"")</f>
        <v/>
      </c>
    </row>
    <row r="2633" spans="1:15" x14ac:dyDescent="0.3">
      <c r="A2633" s="8">
        <v>44452</v>
      </c>
      <c r="B2633" s="34">
        <f>IFERROR(INDEX('Price Data'!B:B,MATCH(TEXT(A2633,"YYYY-MM-DD"),'Price Data'!A:A,0)),"")</f>
        <v>25926</v>
      </c>
      <c r="C2633" s="10" cm="1">
        <f t="array" ref="C2633">IFERROR(IF(ISNUMBER(B2633),(B2633-INDEX('Price Data'!B:B,MATCH(TEXT(A2633,"YYYY-MM-DD"),'Price Data'!A:A,0)+1))/INDEX('Price Data'!B:B,MATCH(TEXT(A2633,"YYYY-MM-DD"),'Price Data'!A:A,0)+1),""),"")</f>
        <v>9.3436113057696803E-3</v>
      </c>
      <c r="D2633" s="34">
        <f>IFERROR(INDEX('Price Data'!E:E,MATCH(TEXT(A2633,"YYYY-MM-DD"),'Price Data'!D:D,0)),"")</f>
        <v>10.89</v>
      </c>
      <c r="E2633" s="10" cm="1">
        <f t="array" ref="E2633">IFERROR(IF(ISNUMBER(D2633),(D2633-INDEX('Price Data'!E:E,MATCH(TEXT(A2633,"YYYY-MM-DD"),'Price Data'!D:D,0)+1))/INDEX('Price Data'!E:E,MATCH(TEXT(A2633,"YYYY-MM-DD"),'Price Data'!D:D,0)+1),""),"")</f>
        <v>1.3023255813953541E-2</v>
      </c>
      <c r="F2633" s="34">
        <f>IFERROR(INDEX('Price Data'!H:H,MATCH(TEXT(A2633,"YYYY-MM-DD"),'Price Data'!G:G,0)),"")</f>
        <v>111.699997</v>
      </c>
      <c r="G2633" s="10" cm="1">
        <f t="array" ref="G2633">IFERROR(IF(ISNUMBER(F2633),(F2633-INDEX('Price Data'!H:H,MATCH(TEXT(A2633,"YYYY-MM-DD"),'Price Data'!G:G,0)+1))/INDEX('Price Data'!H:H,MATCH(TEXT(A2633,"YYYY-MM-DD"),'Price Data'!G:G,0)+1),""),"")</f>
        <v>3.1432331054015543E-3</v>
      </c>
      <c r="H2633" s="34">
        <f>IFERROR(INDEX('Price Data'!K:K,MATCH(TEXT(A2633,"YYYY-MM-DD"),'Price Data'!J:J,0)),"")</f>
        <v>2.39</v>
      </c>
      <c r="I2633" s="10" cm="1">
        <f t="array" ref="I2633">IFERROR(IF(ISNUMBER(H2633),(H2633-INDEX('Price Data'!K:K,MATCH(TEXT(A2633,"YYYY-MM-DD"),'Price Data'!J:J,0)+1))/INDEX('Price Data'!K:K,MATCH(TEXT(A2633,"YYYY-MM-DD"),'Price Data'!J:J,0)+1),""),"")</f>
        <v>1.7021276595744695E-2</v>
      </c>
      <c r="J2633" s="34">
        <f>IFERROR(INDEX('Price Data'!N:N,MATCH(TEXT(A2633,"YYYY-MM-DD"),'Price Data'!M:M,0)),"")</f>
        <v>1.83</v>
      </c>
      <c r="K2633" s="10" cm="1">
        <f t="array" ref="K2633">IFERROR(IF(ISNUMBER(J2633),(J2633-INDEX('Price Data'!N:N,MATCH(TEXT(A2633,"YYYY-MM-DD"),'Price Data'!M:M,0)+1))/INDEX('Price Data'!N:N,MATCH(TEXT(A2633,"YYYY-MM-DD"),'Price Data'!M:M,0)+1),""),"")</f>
        <v>1.666666666666668E-2</v>
      </c>
      <c r="L2633" s="34">
        <f>IFERROR(INDEX('Price Data'!Q:Q,MATCH(TEXT(A2633,"YYYY-MM-DD"),'Price Data'!P:P,0)),"")</f>
        <v>2.74</v>
      </c>
      <c r="M2633" s="10" cm="1">
        <f t="array" ref="M2633">IFERROR(IF(ISNUMBER(L2633),(L2633-INDEX('Price Data'!Q:Q,MATCH(TEXT(A2633,"YYYY-MM-DD"),'Price Data'!P:P,0)+1))/INDEX('Price Data'!Q:Q,MATCH(TEXT(A2633,"YYYY-MM-DD"),'Price Data'!P:P,0)+1),""),"")</f>
        <v>1.4814814814814828E-2</v>
      </c>
      <c r="N2633" s="34">
        <f>IFERROR(INDEX('Price Data'!T:T,MATCH(TEXT(A2633,"YYYY-MM-DD"),'Price Data'!S:S,0)),"")</f>
        <v>3.71</v>
      </c>
      <c r="O2633" s="10" cm="1">
        <f t="array" ref="O2633">IFERROR(IF(ISNUMBER(N2633),(N2633-INDEX('Price Data'!T:T,MATCH(TEXT(A2633,"YYYY-MM-DD"),'Price Data'!S:S,0)+1))/INDEX('Price Data'!T:T,MATCH(TEXT(A2633,"YYYY-MM-DD"),'Price Data'!S:S,0)+1),""),"")</f>
        <v>5.4200542005420106E-3</v>
      </c>
    </row>
    <row r="2634" spans="1:15" x14ac:dyDescent="0.3">
      <c r="A2634" s="8">
        <v>44453</v>
      </c>
      <c r="B2634" s="34">
        <f>IFERROR(INDEX('Price Data'!B:B,MATCH(TEXT(A2634,"YYYY-MM-DD"),'Price Data'!A:A,0)),"")</f>
        <v>26027</v>
      </c>
      <c r="C2634" s="10" cm="1">
        <f t="array" ref="C2634">IFERROR(IF(ISNUMBER(B2634),(B2634-INDEX('Price Data'!B:B,MATCH(TEXT(A2634,"YYYY-MM-DD"),'Price Data'!A:A,0)+1))/INDEX('Price Data'!B:B,MATCH(TEXT(A2634,"YYYY-MM-DD"),'Price Data'!A:A,0)+1),""),"")</f>
        <v>3.8957031551338423E-3</v>
      </c>
      <c r="D2634" s="34">
        <f>IFERROR(INDEX('Price Data'!E:E,MATCH(TEXT(A2634,"YYYY-MM-DD"),'Price Data'!D:D,0)),"")</f>
        <v>10.76</v>
      </c>
      <c r="E2634" s="10" cm="1">
        <f t="array" ref="E2634">IFERROR(IF(ISNUMBER(D2634),(D2634-INDEX('Price Data'!E:E,MATCH(TEXT(A2634,"YYYY-MM-DD"),'Price Data'!D:D,0)+1))/INDEX('Price Data'!E:E,MATCH(TEXT(A2634,"YYYY-MM-DD"),'Price Data'!D:D,0)+1),""),"")</f>
        <v>-1.1937557392102918E-2</v>
      </c>
      <c r="F2634" s="34">
        <f>IFERROR(INDEX('Price Data'!H:H,MATCH(TEXT(A2634,"YYYY-MM-DD"),'Price Data'!G:G,0)),"")</f>
        <v>111.699997</v>
      </c>
      <c r="G2634" s="10" cm="1">
        <f t="array" ref="G2634">IFERROR(IF(ISNUMBER(F2634),(F2634-INDEX('Price Data'!H:H,MATCH(TEXT(A2634,"YYYY-MM-DD"),'Price Data'!G:G,0)+1))/INDEX('Price Data'!H:H,MATCH(TEXT(A2634,"YYYY-MM-DD"),'Price Data'!G:G,0)+1),""),"")</f>
        <v>0</v>
      </c>
      <c r="H2634" s="34">
        <f>IFERROR(INDEX('Price Data'!K:K,MATCH(TEXT(A2634,"YYYY-MM-DD"),'Price Data'!J:J,0)),"")</f>
        <v>2.39</v>
      </c>
      <c r="I2634" s="10" cm="1">
        <f t="array" ref="I2634">IFERROR(IF(ISNUMBER(H2634),(H2634-INDEX('Price Data'!K:K,MATCH(TEXT(A2634,"YYYY-MM-DD"),'Price Data'!J:J,0)+1))/INDEX('Price Data'!K:K,MATCH(TEXT(A2634,"YYYY-MM-DD"),'Price Data'!J:J,0)+1),""),"")</f>
        <v>0</v>
      </c>
      <c r="J2634" s="34">
        <f>IFERROR(INDEX('Price Data'!N:N,MATCH(TEXT(A2634,"YYYY-MM-DD"),'Price Data'!M:M,0)),"")</f>
        <v>1.82</v>
      </c>
      <c r="K2634" s="10" cm="1">
        <f t="array" ref="K2634">IFERROR(IF(ISNUMBER(J2634),(J2634-INDEX('Price Data'!N:N,MATCH(TEXT(A2634,"YYYY-MM-DD"),'Price Data'!M:M,0)+1))/INDEX('Price Data'!N:N,MATCH(TEXT(A2634,"YYYY-MM-DD"),'Price Data'!M:M,0)+1),""),"")</f>
        <v>-5.4644808743169442E-3</v>
      </c>
      <c r="L2634" s="34">
        <f>IFERROR(INDEX('Price Data'!Q:Q,MATCH(TEXT(A2634,"YYYY-MM-DD"),'Price Data'!P:P,0)),"")</f>
        <v>2.7</v>
      </c>
      <c r="M2634" s="10" cm="1">
        <f t="array" ref="M2634">IFERROR(IF(ISNUMBER(L2634),(L2634-INDEX('Price Data'!Q:Q,MATCH(TEXT(A2634,"YYYY-MM-DD"),'Price Data'!P:P,0)+1))/INDEX('Price Data'!Q:Q,MATCH(TEXT(A2634,"YYYY-MM-DD"),'Price Data'!P:P,0)+1),""),"")</f>
        <v>-1.4598540145985413E-2</v>
      </c>
      <c r="N2634" s="34">
        <f>IFERROR(INDEX('Price Data'!T:T,MATCH(TEXT(A2634,"YYYY-MM-DD"),'Price Data'!S:S,0)),"")</f>
        <v>3.67</v>
      </c>
      <c r="O2634" s="10" cm="1">
        <f t="array" ref="O2634">IFERROR(IF(ISNUMBER(N2634),(N2634-INDEX('Price Data'!T:T,MATCH(TEXT(A2634,"YYYY-MM-DD"),'Price Data'!S:S,0)+1))/INDEX('Price Data'!T:T,MATCH(TEXT(A2634,"YYYY-MM-DD"),'Price Data'!S:S,0)+1),""),"")</f>
        <v>-1.0781671159029659E-2</v>
      </c>
    </row>
    <row r="2635" spans="1:15" x14ac:dyDescent="0.3">
      <c r="A2635" s="8">
        <v>44454</v>
      </c>
      <c r="B2635" s="34">
        <f>IFERROR(INDEX('Price Data'!B:B,MATCH(TEXT(A2635,"YYYY-MM-DD"),'Price Data'!A:A,0)),"")</f>
        <v>25762</v>
      </c>
      <c r="C2635" s="10" cm="1">
        <f t="array" ref="C2635">IFERROR(IF(ISNUMBER(B2635),(B2635-INDEX('Price Data'!B:B,MATCH(TEXT(A2635,"YYYY-MM-DD"),'Price Data'!A:A,0)+1))/INDEX('Price Data'!B:B,MATCH(TEXT(A2635,"YYYY-MM-DD"),'Price Data'!A:A,0)+1),""),"")</f>
        <v>-1.018173435278749E-2</v>
      </c>
      <c r="D2635" s="34">
        <f>IFERROR(INDEX('Price Data'!E:E,MATCH(TEXT(A2635,"YYYY-MM-DD"),'Price Data'!D:D,0)),"")</f>
        <v>10.6</v>
      </c>
      <c r="E2635" s="10" cm="1">
        <f t="array" ref="E2635">IFERROR(IF(ISNUMBER(D2635),(D2635-INDEX('Price Data'!E:E,MATCH(TEXT(A2635,"YYYY-MM-DD"),'Price Data'!D:D,0)+1))/INDEX('Price Data'!E:E,MATCH(TEXT(A2635,"YYYY-MM-DD"),'Price Data'!D:D,0)+1),""),"")</f>
        <v>-1.4869888475836444E-2</v>
      </c>
      <c r="F2635" s="34">
        <f>IFERROR(INDEX('Price Data'!H:H,MATCH(TEXT(A2635,"YYYY-MM-DD"),'Price Data'!G:G,0)),"")</f>
        <v>111.550003</v>
      </c>
      <c r="G2635" s="10" cm="1">
        <f t="array" ref="G2635">IFERROR(IF(ISNUMBER(F2635),(F2635-INDEX('Price Data'!H:H,MATCH(TEXT(A2635,"YYYY-MM-DD"),'Price Data'!G:G,0)+1))/INDEX('Price Data'!H:H,MATCH(TEXT(A2635,"YYYY-MM-DD"),'Price Data'!G:G,0)+1),""),"")</f>
        <v>-1.3428290423319565E-3</v>
      </c>
      <c r="H2635" s="34">
        <f>IFERROR(INDEX('Price Data'!K:K,MATCH(TEXT(A2635,"YYYY-MM-DD"),'Price Data'!J:J,0)),"")</f>
        <v>2.38</v>
      </c>
      <c r="I2635" s="10" cm="1">
        <f t="array" ref="I2635">IFERROR(IF(ISNUMBER(H2635),(H2635-INDEX('Price Data'!K:K,MATCH(TEXT(A2635,"YYYY-MM-DD"),'Price Data'!J:J,0)+1))/INDEX('Price Data'!K:K,MATCH(TEXT(A2635,"YYYY-MM-DD"),'Price Data'!J:J,0)+1),""),"")</f>
        <v>-4.1841004184101386E-3</v>
      </c>
      <c r="J2635" s="34">
        <f>IFERROR(INDEX('Price Data'!N:N,MATCH(TEXT(A2635,"YYYY-MM-DD"),'Price Data'!M:M,0)),"")</f>
        <v>1.81</v>
      </c>
      <c r="K2635" s="10" cm="1">
        <f t="array" ref="K2635">IFERROR(IF(ISNUMBER(J2635),(J2635-INDEX('Price Data'!N:N,MATCH(TEXT(A2635,"YYYY-MM-DD"),'Price Data'!M:M,0)+1))/INDEX('Price Data'!N:N,MATCH(TEXT(A2635,"YYYY-MM-DD"),'Price Data'!M:M,0)+1),""),"")</f>
        <v>-5.4945054945054993E-3</v>
      </c>
      <c r="L2635" s="34">
        <f>IFERROR(INDEX('Price Data'!Q:Q,MATCH(TEXT(A2635,"YYYY-MM-DD"),'Price Data'!P:P,0)),"")</f>
        <v>2.68</v>
      </c>
      <c r="M2635" s="10" cm="1">
        <f t="array" ref="M2635">IFERROR(IF(ISNUMBER(L2635),(L2635-INDEX('Price Data'!Q:Q,MATCH(TEXT(A2635,"YYYY-MM-DD"),'Price Data'!P:P,0)+1))/INDEX('Price Data'!Q:Q,MATCH(TEXT(A2635,"YYYY-MM-DD"),'Price Data'!P:P,0)+1),""),"")</f>
        <v>-7.4074074074074138E-3</v>
      </c>
      <c r="N2635" s="34">
        <f>IFERROR(INDEX('Price Data'!T:T,MATCH(TEXT(A2635,"YYYY-MM-DD"),'Price Data'!S:S,0)),"")</f>
        <v>3.61</v>
      </c>
      <c r="O2635" s="10" cm="1">
        <f t="array" ref="O2635">IFERROR(IF(ISNUMBER(N2635),(N2635-INDEX('Price Data'!T:T,MATCH(TEXT(A2635,"YYYY-MM-DD"),'Price Data'!S:S,0)+1))/INDEX('Price Data'!T:T,MATCH(TEXT(A2635,"YYYY-MM-DD"),'Price Data'!S:S,0)+1),""),"")</f>
        <v>-1.6348773841961869E-2</v>
      </c>
    </row>
    <row r="2636" spans="1:15" x14ac:dyDescent="0.3">
      <c r="A2636" s="8">
        <v>44455</v>
      </c>
      <c r="B2636" s="34">
        <f>IFERROR(INDEX('Price Data'!B:B,MATCH(TEXT(A2636,"YYYY-MM-DD"),'Price Data'!A:A,0)),"")</f>
        <v>25964</v>
      </c>
      <c r="C2636" s="10" cm="1">
        <f t="array" ref="C2636">IFERROR(IF(ISNUMBER(B2636),(B2636-INDEX('Price Data'!B:B,MATCH(TEXT(A2636,"YYYY-MM-DD"),'Price Data'!A:A,0)+1))/INDEX('Price Data'!B:B,MATCH(TEXT(A2636,"YYYY-MM-DD"),'Price Data'!A:A,0)+1),""),"")</f>
        <v>7.8410061330642031E-3</v>
      </c>
      <c r="D2636" s="34">
        <f>IFERROR(INDEX('Price Data'!E:E,MATCH(TEXT(A2636,"YYYY-MM-DD"),'Price Data'!D:D,0)),"")</f>
        <v>10.75</v>
      </c>
      <c r="E2636" s="10" cm="1">
        <f t="array" ref="E2636">IFERROR(IF(ISNUMBER(D2636),(D2636-INDEX('Price Data'!E:E,MATCH(TEXT(A2636,"YYYY-MM-DD"),'Price Data'!D:D,0)+1))/INDEX('Price Data'!E:E,MATCH(TEXT(A2636,"YYYY-MM-DD"),'Price Data'!D:D,0)+1),""),"")</f>
        <v>1.4150943396226448E-2</v>
      </c>
      <c r="F2636" s="34">
        <f>IFERROR(INDEX('Price Data'!H:H,MATCH(TEXT(A2636,"YYYY-MM-DD"),'Price Data'!G:G,0)),"")</f>
        <v>110.849998</v>
      </c>
      <c r="G2636" s="10" cm="1">
        <f t="array" ref="G2636">IFERROR(IF(ISNUMBER(F2636),(F2636-INDEX('Price Data'!H:H,MATCH(TEXT(A2636,"YYYY-MM-DD"),'Price Data'!G:G,0)+1))/INDEX('Price Data'!H:H,MATCH(TEXT(A2636,"YYYY-MM-DD"),'Price Data'!G:G,0)+1),""),"")</f>
        <v>-6.2752575631934713E-3</v>
      </c>
      <c r="H2636" s="34">
        <f>IFERROR(INDEX('Price Data'!K:K,MATCH(TEXT(A2636,"YYYY-MM-DD"),'Price Data'!J:J,0)),"")</f>
        <v>2.41</v>
      </c>
      <c r="I2636" s="10" cm="1">
        <f t="array" ref="I2636">IFERROR(IF(ISNUMBER(H2636),(H2636-INDEX('Price Data'!K:K,MATCH(TEXT(A2636,"YYYY-MM-DD"),'Price Data'!J:J,0)+1))/INDEX('Price Data'!K:K,MATCH(TEXT(A2636,"YYYY-MM-DD"),'Price Data'!J:J,0)+1),""),"")</f>
        <v>1.2605042016806827E-2</v>
      </c>
      <c r="J2636" s="34">
        <f>IFERROR(INDEX('Price Data'!N:N,MATCH(TEXT(A2636,"YYYY-MM-DD"),'Price Data'!M:M,0)),"")</f>
        <v>1.81</v>
      </c>
      <c r="K2636" s="10" cm="1">
        <f t="array" ref="K2636">IFERROR(IF(ISNUMBER(J2636),(J2636-INDEX('Price Data'!N:N,MATCH(TEXT(A2636,"YYYY-MM-DD"),'Price Data'!M:M,0)+1))/INDEX('Price Data'!N:N,MATCH(TEXT(A2636,"YYYY-MM-DD"),'Price Data'!M:M,0)+1),""),"")</f>
        <v>0</v>
      </c>
      <c r="L2636" s="34">
        <f>IFERROR(INDEX('Price Data'!Q:Q,MATCH(TEXT(A2636,"YYYY-MM-DD"),'Price Data'!P:P,0)),"")</f>
        <v>2.71</v>
      </c>
      <c r="M2636" s="10" cm="1">
        <f t="array" ref="M2636">IFERROR(IF(ISNUMBER(L2636),(L2636-INDEX('Price Data'!Q:Q,MATCH(TEXT(A2636,"YYYY-MM-DD"),'Price Data'!P:P,0)+1))/INDEX('Price Data'!Q:Q,MATCH(TEXT(A2636,"YYYY-MM-DD"),'Price Data'!P:P,0)+1),""),"")</f>
        <v>1.1194029850746195E-2</v>
      </c>
      <c r="N2636" s="34">
        <f>IFERROR(INDEX('Price Data'!T:T,MATCH(TEXT(A2636,"YYYY-MM-DD"),'Price Data'!S:S,0)),"")</f>
        <v>3.69</v>
      </c>
      <c r="O2636" s="10" cm="1">
        <f t="array" ref="O2636">IFERROR(IF(ISNUMBER(N2636),(N2636-INDEX('Price Data'!T:T,MATCH(TEXT(A2636,"YYYY-MM-DD"),'Price Data'!S:S,0)+1))/INDEX('Price Data'!T:T,MATCH(TEXT(A2636,"YYYY-MM-DD"),'Price Data'!S:S,0)+1),""),"")</f>
        <v>2.2160664819944619E-2</v>
      </c>
    </row>
    <row r="2637" spans="1:15" x14ac:dyDescent="0.3">
      <c r="A2637" s="8">
        <v>44456</v>
      </c>
      <c r="B2637" s="34">
        <f>IFERROR(INDEX('Price Data'!B:B,MATCH(TEXT(A2637,"YYYY-MM-DD"),'Price Data'!A:A,0)),"")</f>
        <v>25710</v>
      </c>
      <c r="C2637" s="10" cm="1">
        <f t="array" ref="C2637">IFERROR(IF(ISNUMBER(B2637),(B2637-INDEX('Price Data'!B:B,MATCH(TEXT(A2637,"YYYY-MM-DD"),'Price Data'!A:A,0)+1))/INDEX('Price Data'!B:B,MATCH(TEXT(A2637,"YYYY-MM-DD"),'Price Data'!A:A,0)+1),""),"")</f>
        <v>-9.7827761515945147E-3</v>
      </c>
      <c r="D2637" s="34">
        <f>IFERROR(INDEX('Price Data'!E:E,MATCH(TEXT(A2637,"YYYY-MM-DD"),'Price Data'!D:D,0)),"")</f>
        <v>10.69</v>
      </c>
      <c r="E2637" s="10" cm="1">
        <f t="array" ref="E2637">IFERROR(IF(ISNUMBER(D2637),(D2637-INDEX('Price Data'!E:E,MATCH(TEXT(A2637,"YYYY-MM-DD"),'Price Data'!D:D,0)+1))/INDEX('Price Data'!E:E,MATCH(TEXT(A2637,"YYYY-MM-DD"),'Price Data'!D:D,0)+1),""),"")</f>
        <v>-5.5813953488372554E-3</v>
      </c>
      <c r="F2637" s="34">
        <f>IFERROR(INDEX('Price Data'!H:H,MATCH(TEXT(A2637,"YYYY-MM-DD"),'Price Data'!G:G,0)),"")</f>
        <v>109.900002</v>
      </c>
      <c r="G2637" s="10" cm="1">
        <f t="array" ref="G2637">IFERROR(IF(ISNUMBER(F2637),(F2637-INDEX('Price Data'!H:H,MATCH(TEXT(A2637,"YYYY-MM-DD"),'Price Data'!G:G,0)+1))/INDEX('Price Data'!H:H,MATCH(TEXT(A2637,"YYYY-MM-DD"),'Price Data'!G:G,0)+1),""),"")</f>
        <v>-8.5701038984231526E-3</v>
      </c>
      <c r="H2637" s="34">
        <f>IFERROR(INDEX('Price Data'!K:K,MATCH(TEXT(A2637,"YYYY-MM-DD"),'Price Data'!J:J,0)),"")</f>
        <v>2.37</v>
      </c>
      <c r="I2637" s="10" cm="1">
        <f t="array" ref="I2637">IFERROR(IF(ISNUMBER(H2637),(H2637-INDEX('Price Data'!K:K,MATCH(TEXT(A2637,"YYYY-MM-DD"),'Price Data'!J:J,0)+1))/INDEX('Price Data'!K:K,MATCH(TEXT(A2637,"YYYY-MM-DD"),'Price Data'!J:J,0)+1),""),"")</f>
        <v>-1.6597510373443997E-2</v>
      </c>
      <c r="J2637" s="34">
        <f>IFERROR(INDEX('Price Data'!N:N,MATCH(TEXT(A2637,"YYYY-MM-DD"),'Price Data'!M:M,0)),"")</f>
        <v>1.79</v>
      </c>
      <c r="K2637" s="10" cm="1">
        <f t="array" ref="K2637">IFERROR(IF(ISNUMBER(J2637),(J2637-INDEX('Price Data'!N:N,MATCH(TEXT(A2637,"YYYY-MM-DD"),'Price Data'!M:M,0)+1))/INDEX('Price Data'!N:N,MATCH(TEXT(A2637,"YYYY-MM-DD"),'Price Data'!M:M,0)+1),""),"")</f>
        <v>-1.1049723756906087E-2</v>
      </c>
      <c r="L2637" s="34">
        <f>IFERROR(INDEX('Price Data'!Q:Q,MATCH(TEXT(A2637,"YYYY-MM-DD"),'Price Data'!P:P,0)),"")</f>
        <v>2.69</v>
      </c>
      <c r="M2637" s="10" cm="1">
        <f t="array" ref="M2637">IFERROR(IF(ISNUMBER(L2637),(L2637-INDEX('Price Data'!Q:Q,MATCH(TEXT(A2637,"YYYY-MM-DD"),'Price Data'!P:P,0)+1))/INDEX('Price Data'!Q:Q,MATCH(TEXT(A2637,"YYYY-MM-DD"),'Price Data'!P:P,0)+1),""),"")</f>
        <v>-7.3800738007380141E-3</v>
      </c>
      <c r="N2637" s="34">
        <f>IFERROR(INDEX('Price Data'!T:T,MATCH(TEXT(A2637,"YYYY-MM-DD"),'Price Data'!S:S,0)),"")</f>
        <v>3.61</v>
      </c>
      <c r="O2637" s="10" cm="1">
        <f t="array" ref="O2637">IFERROR(IF(ISNUMBER(N2637),(N2637-INDEX('Price Data'!T:T,MATCH(TEXT(A2637,"YYYY-MM-DD"),'Price Data'!S:S,0)+1))/INDEX('Price Data'!T:T,MATCH(TEXT(A2637,"YYYY-MM-DD"),'Price Data'!S:S,0)+1),""),"")</f>
        <v>-2.1680216802168042E-2</v>
      </c>
    </row>
    <row r="2638" spans="1:15" x14ac:dyDescent="0.3">
      <c r="A2638" s="8">
        <v>44457</v>
      </c>
      <c r="B2638" s="34" t="str">
        <f>IFERROR(INDEX('Price Data'!B:B,MATCH(TEXT(A2638,"YYYY-MM-DD"),'Price Data'!A:A,0)),"")</f>
        <v/>
      </c>
      <c r="C2638" s="10" t="str" cm="1">
        <f t="array" ref="C2638">IFERROR(IF(ISNUMBER(B2638),(B2638-INDEX('Price Data'!B:B,MATCH(TEXT(A2638,"YYYY-MM-DD"),'Price Data'!A:A,0)+1))/INDEX('Price Data'!B:B,MATCH(TEXT(A2638,"YYYY-MM-DD"),'Price Data'!A:A,0)+1),""),"")</f>
        <v/>
      </c>
      <c r="D2638" s="34" t="str">
        <f>IFERROR(INDEX('Price Data'!E:E,MATCH(TEXT(A2638,"YYYY-MM-DD"),'Price Data'!D:D,0)),"")</f>
        <v/>
      </c>
      <c r="E2638" s="10" t="str" cm="1">
        <f t="array" ref="E2638">IFERROR(IF(ISNUMBER(D2638),(D2638-INDEX('Price Data'!E:E,MATCH(TEXT(A2638,"YYYY-MM-DD"),'Price Data'!D:D,0)+1))/INDEX('Price Data'!E:E,MATCH(TEXT(A2638,"YYYY-MM-DD"),'Price Data'!D:D,0)+1),""),"")</f>
        <v/>
      </c>
      <c r="F2638" s="34" t="str">
        <f>IFERROR(INDEX('Price Data'!H:H,MATCH(TEXT(A2638,"YYYY-MM-DD"),'Price Data'!G:G,0)),"")</f>
        <v/>
      </c>
      <c r="G2638" s="10" t="str" cm="1">
        <f t="array" ref="G2638">IFERROR(IF(ISNUMBER(F2638),(F2638-INDEX('Price Data'!H:H,MATCH(TEXT(A2638,"YYYY-MM-DD"),'Price Data'!G:G,0)+1))/INDEX('Price Data'!H:H,MATCH(TEXT(A2638,"YYYY-MM-DD"),'Price Data'!G:G,0)+1),""),"")</f>
        <v/>
      </c>
      <c r="H2638" s="34" t="str">
        <f>IFERROR(INDEX('Price Data'!K:K,MATCH(TEXT(A2638,"YYYY-MM-DD"),'Price Data'!J:J,0)),"")</f>
        <v/>
      </c>
      <c r="I2638" s="10" t="str" cm="1">
        <f t="array" ref="I2638">IFERROR(IF(ISNUMBER(H2638),(H2638-INDEX('Price Data'!K:K,MATCH(TEXT(A2638,"YYYY-MM-DD"),'Price Data'!J:J,0)+1))/INDEX('Price Data'!K:K,MATCH(TEXT(A2638,"YYYY-MM-DD"),'Price Data'!J:J,0)+1),""),"")</f>
        <v/>
      </c>
      <c r="J2638" s="34" t="str">
        <f>IFERROR(INDEX('Price Data'!N:N,MATCH(TEXT(A2638,"YYYY-MM-DD"),'Price Data'!M:M,0)),"")</f>
        <v/>
      </c>
      <c r="K2638" s="10" t="str" cm="1">
        <f t="array" ref="K2638">IFERROR(IF(ISNUMBER(J2638),(J2638-INDEX('Price Data'!N:N,MATCH(TEXT(A2638,"YYYY-MM-DD"),'Price Data'!M:M,0)+1))/INDEX('Price Data'!N:N,MATCH(TEXT(A2638,"YYYY-MM-DD"),'Price Data'!M:M,0)+1),""),"")</f>
        <v/>
      </c>
      <c r="L2638" s="34" t="str">
        <f>IFERROR(INDEX('Price Data'!Q:Q,MATCH(TEXT(A2638,"YYYY-MM-DD"),'Price Data'!P:P,0)),"")</f>
        <v/>
      </c>
      <c r="M2638" s="10" t="str" cm="1">
        <f t="array" ref="M2638">IFERROR(IF(ISNUMBER(L2638),(L2638-INDEX('Price Data'!Q:Q,MATCH(TEXT(A2638,"YYYY-MM-DD"),'Price Data'!P:P,0)+1))/INDEX('Price Data'!Q:Q,MATCH(TEXT(A2638,"YYYY-MM-DD"),'Price Data'!P:P,0)+1),""),"")</f>
        <v/>
      </c>
      <c r="N2638" s="34" t="str">
        <f>IFERROR(INDEX('Price Data'!T:T,MATCH(TEXT(A2638,"YYYY-MM-DD"),'Price Data'!S:S,0)),"")</f>
        <v/>
      </c>
      <c r="O2638" s="10" t="str" cm="1">
        <f t="array" ref="O2638">IFERROR(IF(ISNUMBER(N2638),(N2638-INDEX('Price Data'!T:T,MATCH(TEXT(A2638,"YYYY-MM-DD"),'Price Data'!S:S,0)+1))/INDEX('Price Data'!T:T,MATCH(TEXT(A2638,"YYYY-MM-DD"),'Price Data'!S:S,0)+1),""),"")</f>
        <v/>
      </c>
    </row>
    <row r="2639" spans="1:15" x14ac:dyDescent="0.3">
      <c r="A2639" s="8">
        <v>44458</v>
      </c>
      <c r="B2639" s="34" t="str">
        <f>IFERROR(INDEX('Price Data'!B:B,MATCH(TEXT(A2639,"YYYY-MM-DD"),'Price Data'!A:A,0)),"")</f>
        <v/>
      </c>
      <c r="C2639" s="10" t="str" cm="1">
        <f t="array" ref="C2639">IFERROR(IF(ISNUMBER(B2639),(B2639-INDEX('Price Data'!B:B,MATCH(TEXT(A2639,"YYYY-MM-DD"),'Price Data'!A:A,0)+1))/INDEX('Price Data'!B:B,MATCH(TEXT(A2639,"YYYY-MM-DD"),'Price Data'!A:A,0)+1),""),"")</f>
        <v/>
      </c>
      <c r="D2639" s="34" t="str">
        <f>IFERROR(INDEX('Price Data'!E:E,MATCH(TEXT(A2639,"YYYY-MM-DD"),'Price Data'!D:D,0)),"")</f>
        <v/>
      </c>
      <c r="E2639" s="10" t="str" cm="1">
        <f t="array" ref="E2639">IFERROR(IF(ISNUMBER(D2639),(D2639-INDEX('Price Data'!E:E,MATCH(TEXT(A2639,"YYYY-MM-DD"),'Price Data'!D:D,0)+1))/INDEX('Price Data'!E:E,MATCH(TEXT(A2639,"YYYY-MM-DD"),'Price Data'!D:D,0)+1),""),"")</f>
        <v/>
      </c>
      <c r="F2639" s="34" t="str">
        <f>IFERROR(INDEX('Price Data'!H:H,MATCH(TEXT(A2639,"YYYY-MM-DD"),'Price Data'!G:G,0)),"")</f>
        <v/>
      </c>
      <c r="G2639" s="10" t="str" cm="1">
        <f t="array" ref="G2639">IFERROR(IF(ISNUMBER(F2639),(F2639-INDEX('Price Data'!H:H,MATCH(TEXT(A2639,"YYYY-MM-DD"),'Price Data'!G:G,0)+1))/INDEX('Price Data'!H:H,MATCH(TEXT(A2639,"YYYY-MM-DD"),'Price Data'!G:G,0)+1),""),"")</f>
        <v/>
      </c>
      <c r="H2639" s="34" t="str">
        <f>IFERROR(INDEX('Price Data'!K:K,MATCH(TEXT(A2639,"YYYY-MM-DD"),'Price Data'!J:J,0)),"")</f>
        <v/>
      </c>
      <c r="I2639" s="10" t="str" cm="1">
        <f t="array" ref="I2639">IFERROR(IF(ISNUMBER(H2639),(H2639-INDEX('Price Data'!K:K,MATCH(TEXT(A2639,"YYYY-MM-DD"),'Price Data'!J:J,0)+1))/INDEX('Price Data'!K:K,MATCH(TEXT(A2639,"YYYY-MM-DD"),'Price Data'!J:J,0)+1),""),"")</f>
        <v/>
      </c>
      <c r="J2639" s="34" t="str">
        <f>IFERROR(INDEX('Price Data'!N:N,MATCH(TEXT(A2639,"YYYY-MM-DD"),'Price Data'!M:M,0)),"")</f>
        <v/>
      </c>
      <c r="K2639" s="10" t="str" cm="1">
        <f t="array" ref="K2639">IFERROR(IF(ISNUMBER(J2639),(J2639-INDEX('Price Data'!N:N,MATCH(TEXT(A2639,"YYYY-MM-DD"),'Price Data'!M:M,0)+1))/INDEX('Price Data'!N:N,MATCH(TEXT(A2639,"YYYY-MM-DD"),'Price Data'!M:M,0)+1),""),"")</f>
        <v/>
      </c>
      <c r="L2639" s="34" t="str">
        <f>IFERROR(INDEX('Price Data'!Q:Q,MATCH(TEXT(A2639,"YYYY-MM-DD"),'Price Data'!P:P,0)),"")</f>
        <v/>
      </c>
      <c r="M2639" s="10" t="str" cm="1">
        <f t="array" ref="M2639">IFERROR(IF(ISNUMBER(L2639),(L2639-INDEX('Price Data'!Q:Q,MATCH(TEXT(A2639,"YYYY-MM-DD"),'Price Data'!P:P,0)+1))/INDEX('Price Data'!Q:Q,MATCH(TEXT(A2639,"YYYY-MM-DD"),'Price Data'!P:P,0)+1),""),"")</f>
        <v/>
      </c>
      <c r="N2639" s="34" t="str">
        <f>IFERROR(INDEX('Price Data'!T:T,MATCH(TEXT(A2639,"YYYY-MM-DD"),'Price Data'!S:S,0)),"")</f>
        <v/>
      </c>
      <c r="O2639" s="10" t="str" cm="1">
        <f t="array" ref="O2639">IFERROR(IF(ISNUMBER(N2639),(N2639-INDEX('Price Data'!T:T,MATCH(TEXT(A2639,"YYYY-MM-DD"),'Price Data'!S:S,0)+1))/INDEX('Price Data'!T:T,MATCH(TEXT(A2639,"YYYY-MM-DD"),'Price Data'!S:S,0)+1),""),"")</f>
        <v/>
      </c>
    </row>
    <row r="2640" spans="1:15" x14ac:dyDescent="0.3">
      <c r="A2640" s="8">
        <v>44459</v>
      </c>
      <c r="B2640" s="34">
        <f>IFERROR(INDEX('Price Data'!B:B,MATCH(TEXT(A2640,"YYYY-MM-DD"),'Price Data'!A:A,0)),"")</f>
        <v>25048</v>
      </c>
      <c r="C2640" s="10" cm="1">
        <f t="array" ref="C2640">IFERROR(IF(ISNUMBER(B2640),(B2640-INDEX('Price Data'!B:B,MATCH(TEXT(A2640,"YYYY-MM-DD"),'Price Data'!A:A,0)+1))/INDEX('Price Data'!B:B,MATCH(TEXT(A2640,"YYYY-MM-DD"),'Price Data'!A:A,0)+1),""),"")</f>
        <v>-2.5748735900427849E-2</v>
      </c>
      <c r="D2640" s="34">
        <f>IFERROR(INDEX('Price Data'!E:E,MATCH(TEXT(A2640,"YYYY-MM-DD"),'Price Data'!D:D,0)),"")</f>
        <v>10.19</v>
      </c>
      <c r="E2640" s="10" cm="1">
        <f t="array" ref="E2640">IFERROR(IF(ISNUMBER(D2640),(D2640-INDEX('Price Data'!E:E,MATCH(TEXT(A2640,"YYYY-MM-DD"),'Price Data'!D:D,0)+1))/INDEX('Price Data'!E:E,MATCH(TEXT(A2640,"YYYY-MM-DD"),'Price Data'!D:D,0)+1),""),"")</f>
        <v>-4.6772684752104776E-2</v>
      </c>
      <c r="F2640" s="34">
        <f>IFERROR(INDEX('Price Data'!H:H,MATCH(TEXT(A2640,"YYYY-MM-DD"),'Price Data'!G:G,0)),"")</f>
        <v>107</v>
      </c>
      <c r="G2640" s="10" cm="1">
        <f t="array" ref="G2640">IFERROR(IF(ISNUMBER(F2640),(F2640-INDEX('Price Data'!H:H,MATCH(TEXT(A2640,"YYYY-MM-DD"),'Price Data'!G:G,0)+1))/INDEX('Price Data'!H:H,MATCH(TEXT(A2640,"YYYY-MM-DD"),'Price Data'!G:G,0)+1),""),"")</f>
        <v>-2.6387642831890035E-2</v>
      </c>
      <c r="H2640" s="34">
        <f>IFERROR(INDEX('Price Data'!K:K,MATCH(TEXT(A2640,"YYYY-MM-DD"),'Price Data'!J:J,0)),"")</f>
        <v>2.2999999999999998</v>
      </c>
      <c r="I2640" s="10" cm="1">
        <f t="array" ref="I2640">IFERROR(IF(ISNUMBER(H2640),(H2640-INDEX('Price Data'!K:K,MATCH(TEXT(A2640,"YYYY-MM-DD"),'Price Data'!J:J,0)+1))/INDEX('Price Data'!K:K,MATCH(TEXT(A2640,"YYYY-MM-DD"),'Price Data'!J:J,0)+1),""),"")</f>
        <v>-2.9535864978903072E-2</v>
      </c>
      <c r="J2640" s="34">
        <f>IFERROR(INDEX('Price Data'!N:N,MATCH(TEXT(A2640,"YYYY-MM-DD"),'Price Data'!M:M,0)),"")</f>
        <v>1.69</v>
      </c>
      <c r="K2640" s="10" cm="1">
        <f t="array" ref="K2640">IFERROR(IF(ISNUMBER(J2640),(J2640-INDEX('Price Data'!N:N,MATCH(TEXT(A2640,"YYYY-MM-DD"),'Price Data'!M:M,0)+1))/INDEX('Price Data'!N:N,MATCH(TEXT(A2640,"YYYY-MM-DD"),'Price Data'!M:M,0)+1),""),"")</f>
        <v>-5.5865921787709542E-2</v>
      </c>
      <c r="L2640" s="34">
        <f>IFERROR(INDEX('Price Data'!Q:Q,MATCH(TEXT(A2640,"YYYY-MM-DD"),'Price Data'!P:P,0)),"")</f>
        <v>2.5499999999999998</v>
      </c>
      <c r="M2640" s="10" cm="1">
        <f t="array" ref="M2640">IFERROR(IF(ISNUMBER(L2640),(L2640-INDEX('Price Data'!Q:Q,MATCH(TEXT(A2640,"YYYY-MM-DD"),'Price Data'!P:P,0)+1))/INDEX('Price Data'!Q:Q,MATCH(TEXT(A2640,"YYYY-MM-DD"),'Price Data'!P:P,0)+1),""),"")</f>
        <v>-5.2044609665427559E-2</v>
      </c>
      <c r="N2640" s="34">
        <f>IFERROR(INDEX('Price Data'!T:T,MATCH(TEXT(A2640,"YYYY-MM-DD"),'Price Data'!S:S,0)),"")</f>
        <v>3.52</v>
      </c>
      <c r="O2640" s="10" cm="1">
        <f t="array" ref="O2640">IFERROR(IF(ISNUMBER(N2640),(N2640-INDEX('Price Data'!T:T,MATCH(TEXT(A2640,"YYYY-MM-DD"),'Price Data'!S:S,0)+1))/INDEX('Price Data'!T:T,MATCH(TEXT(A2640,"YYYY-MM-DD"),'Price Data'!S:S,0)+1),""),"")</f>
        <v>-2.4930747922437636E-2</v>
      </c>
    </row>
    <row r="2641" spans="1:15" x14ac:dyDescent="0.3">
      <c r="A2641" s="8">
        <v>44460</v>
      </c>
      <c r="B2641" s="34">
        <f>IFERROR(INDEX('Price Data'!B:B,MATCH(TEXT(A2641,"YYYY-MM-DD"),'Price Data'!A:A,0)),"")</f>
        <v>25353</v>
      </c>
      <c r="C2641" s="10" cm="1">
        <f t="array" ref="C2641">IFERROR(IF(ISNUMBER(B2641),(B2641-INDEX('Price Data'!B:B,MATCH(TEXT(A2641,"YYYY-MM-DD"),'Price Data'!A:A,0)+1))/INDEX('Price Data'!B:B,MATCH(TEXT(A2641,"YYYY-MM-DD"),'Price Data'!A:A,0)+1),""),"")</f>
        <v>1.2176620887895241E-2</v>
      </c>
      <c r="D2641" s="34">
        <f>IFERROR(INDEX('Price Data'!E:E,MATCH(TEXT(A2641,"YYYY-MM-DD"),'Price Data'!D:D,0)),"")</f>
        <v>10.28</v>
      </c>
      <c r="E2641" s="10" cm="1">
        <f t="array" ref="E2641">IFERROR(IF(ISNUMBER(D2641),(D2641-INDEX('Price Data'!E:E,MATCH(TEXT(A2641,"YYYY-MM-DD"),'Price Data'!D:D,0)+1))/INDEX('Price Data'!E:E,MATCH(TEXT(A2641,"YYYY-MM-DD"),'Price Data'!D:D,0)+1),""),"")</f>
        <v>8.8321884200196141E-3</v>
      </c>
      <c r="F2641" s="34">
        <f>IFERROR(INDEX('Price Data'!H:H,MATCH(TEXT(A2641,"YYYY-MM-DD"),'Price Data'!G:G,0)),"")</f>
        <v>106</v>
      </c>
      <c r="G2641" s="10" cm="1">
        <f t="array" ref="G2641">IFERROR(IF(ISNUMBER(F2641),(F2641-INDEX('Price Data'!H:H,MATCH(TEXT(A2641,"YYYY-MM-DD"),'Price Data'!G:G,0)+1))/INDEX('Price Data'!H:H,MATCH(TEXT(A2641,"YYYY-MM-DD"),'Price Data'!G:G,0)+1),""),"")</f>
        <v>-9.3457943925233638E-3</v>
      </c>
      <c r="H2641" s="34">
        <f>IFERROR(INDEX('Price Data'!K:K,MATCH(TEXT(A2641,"YYYY-MM-DD"),'Price Data'!J:J,0)),"")</f>
        <v>2.3199999999999998</v>
      </c>
      <c r="I2641" s="10" cm="1">
        <f t="array" ref="I2641">IFERROR(IF(ISNUMBER(H2641),(H2641-INDEX('Price Data'!K:K,MATCH(TEXT(A2641,"YYYY-MM-DD"),'Price Data'!J:J,0)+1))/INDEX('Price Data'!K:K,MATCH(TEXT(A2641,"YYYY-MM-DD"),'Price Data'!J:J,0)+1),""),"")</f>
        <v>8.6956521739130523E-3</v>
      </c>
      <c r="J2641" s="34">
        <f>IFERROR(INDEX('Price Data'!N:N,MATCH(TEXT(A2641,"YYYY-MM-DD"),'Price Data'!M:M,0)),"")</f>
        <v>1.72</v>
      </c>
      <c r="K2641" s="10" cm="1">
        <f t="array" ref="K2641">IFERROR(IF(ISNUMBER(J2641),(J2641-INDEX('Price Data'!N:N,MATCH(TEXT(A2641,"YYYY-MM-DD"),'Price Data'!M:M,0)+1))/INDEX('Price Data'!N:N,MATCH(TEXT(A2641,"YYYY-MM-DD"),'Price Data'!M:M,0)+1),""),"")</f>
        <v>1.7751479289940846E-2</v>
      </c>
      <c r="L2641" s="34">
        <f>IFERROR(INDEX('Price Data'!Q:Q,MATCH(TEXT(A2641,"YYYY-MM-DD"),'Price Data'!P:P,0)),"")</f>
        <v>2.56</v>
      </c>
      <c r="M2641" s="10" cm="1">
        <f t="array" ref="M2641">IFERROR(IF(ISNUMBER(L2641),(L2641-INDEX('Price Data'!Q:Q,MATCH(TEXT(A2641,"YYYY-MM-DD"),'Price Data'!P:P,0)+1))/INDEX('Price Data'!Q:Q,MATCH(TEXT(A2641,"YYYY-MM-DD"),'Price Data'!P:P,0)+1),""),"")</f>
        <v>3.9215686274510714E-3</v>
      </c>
      <c r="N2641" s="34">
        <f>IFERROR(INDEX('Price Data'!T:T,MATCH(TEXT(A2641,"YYYY-MM-DD"),'Price Data'!S:S,0)),"")</f>
        <v>3.53</v>
      </c>
      <c r="O2641" s="10" cm="1">
        <f t="array" ref="O2641">IFERROR(IF(ISNUMBER(N2641),(N2641-INDEX('Price Data'!T:T,MATCH(TEXT(A2641,"YYYY-MM-DD"),'Price Data'!S:S,0)+1))/INDEX('Price Data'!T:T,MATCH(TEXT(A2641,"YYYY-MM-DD"),'Price Data'!S:S,0)+1),""),"")</f>
        <v>2.8409090909090303E-3</v>
      </c>
    </row>
    <row r="2642" spans="1:15" x14ac:dyDescent="0.3">
      <c r="A2642" s="8">
        <v>44461</v>
      </c>
      <c r="B2642" s="34">
        <f>IFERROR(INDEX('Price Data'!B:B,MATCH(TEXT(A2642,"YYYY-MM-DD"),'Price Data'!A:A,0)),"")</f>
        <v>25717</v>
      </c>
      <c r="C2642" s="10" cm="1">
        <f t="array" ref="C2642">IFERROR(IF(ISNUMBER(B2642),(B2642-INDEX('Price Data'!B:B,MATCH(TEXT(A2642,"YYYY-MM-DD"),'Price Data'!A:A,0)+1))/INDEX('Price Data'!B:B,MATCH(TEXT(A2642,"YYYY-MM-DD"),'Price Data'!A:A,0)+1),""),"")</f>
        <v>1.4357275273143217E-2</v>
      </c>
      <c r="D2642" s="34">
        <f>IFERROR(INDEX('Price Data'!E:E,MATCH(TEXT(A2642,"YYYY-MM-DD"),'Price Data'!D:D,0)),"")</f>
        <v>10.64</v>
      </c>
      <c r="E2642" s="10" cm="1">
        <f t="array" ref="E2642">IFERROR(IF(ISNUMBER(D2642),(D2642-INDEX('Price Data'!E:E,MATCH(TEXT(A2642,"YYYY-MM-DD"),'Price Data'!D:D,0)+1))/INDEX('Price Data'!E:E,MATCH(TEXT(A2642,"YYYY-MM-DD"),'Price Data'!D:D,0)+1),""),"")</f>
        <v>3.5019455252918406E-2</v>
      </c>
      <c r="F2642" s="34">
        <f>IFERROR(INDEX('Price Data'!H:H,MATCH(TEXT(A2642,"YYYY-MM-DD"),'Price Data'!G:G,0)),"")</f>
        <v>106.699997</v>
      </c>
      <c r="G2642" s="10" cm="1">
        <f t="array" ref="G2642">IFERROR(IF(ISNUMBER(F2642),(F2642-INDEX('Price Data'!H:H,MATCH(TEXT(A2642,"YYYY-MM-DD"),'Price Data'!G:G,0)+1))/INDEX('Price Data'!H:H,MATCH(TEXT(A2642,"YYYY-MM-DD"),'Price Data'!G:G,0)+1),""),"")</f>
        <v>6.6037452830188317E-3</v>
      </c>
      <c r="H2642" s="34">
        <f>IFERROR(INDEX('Price Data'!K:K,MATCH(TEXT(A2642,"YYYY-MM-DD"),'Price Data'!J:J,0)),"")</f>
        <v>2.37</v>
      </c>
      <c r="I2642" s="10" cm="1">
        <f t="array" ref="I2642">IFERROR(IF(ISNUMBER(H2642),(H2642-INDEX('Price Data'!K:K,MATCH(TEXT(A2642,"YYYY-MM-DD"),'Price Data'!J:J,0)+1))/INDEX('Price Data'!K:K,MATCH(TEXT(A2642,"YYYY-MM-DD"),'Price Data'!J:J,0)+1),""),"")</f>
        <v>2.155172413793115E-2</v>
      </c>
      <c r="J2642" s="34">
        <f>IFERROR(INDEX('Price Data'!N:N,MATCH(TEXT(A2642,"YYYY-MM-DD"),'Price Data'!M:M,0)),"")</f>
        <v>1.77</v>
      </c>
      <c r="K2642" s="10" cm="1">
        <f t="array" ref="K2642">IFERROR(IF(ISNUMBER(J2642),(J2642-INDEX('Price Data'!N:N,MATCH(TEXT(A2642,"YYYY-MM-DD"),'Price Data'!M:M,0)+1))/INDEX('Price Data'!N:N,MATCH(TEXT(A2642,"YYYY-MM-DD"),'Price Data'!M:M,0)+1),""),"")</f>
        <v>2.9069767441860492E-2</v>
      </c>
      <c r="L2642" s="34">
        <f>IFERROR(INDEX('Price Data'!Q:Q,MATCH(TEXT(A2642,"YYYY-MM-DD"),'Price Data'!P:P,0)),"")</f>
        <v>2.63</v>
      </c>
      <c r="M2642" s="10" cm="1">
        <f t="array" ref="M2642">IFERROR(IF(ISNUMBER(L2642),(L2642-INDEX('Price Data'!Q:Q,MATCH(TEXT(A2642,"YYYY-MM-DD"),'Price Data'!P:P,0)+1))/INDEX('Price Data'!Q:Q,MATCH(TEXT(A2642,"YYYY-MM-DD"),'Price Data'!P:P,0)+1),""),"")</f>
        <v>2.7343749999999938E-2</v>
      </c>
      <c r="N2642" s="34">
        <f>IFERROR(INDEX('Price Data'!T:T,MATCH(TEXT(A2642,"YYYY-MM-DD"),'Price Data'!S:S,0)),"")</f>
        <v>3.65</v>
      </c>
      <c r="O2642" s="10" cm="1">
        <f t="array" ref="O2642">IFERROR(IF(ISNUMBER(N2642),(N2642-INDEX('Price Data'!T:T,MATCH(TEXT(A2642,"YYYY-MM-DD"),'Price Data'!S:S,0)+1))/INDEX('Price Data'!T:T,MATCH(TEXT(A2642,"YYYY-MM-DD"),'Price Data'!S:S,0)+1),""),"")</f>
        <v>3.3994334277620428E-2</v>
      </c>
    </row>
    <row r="2643" spans="1:15" x14ac:dyDescent="0.3">
      <c r="A2643" s="8">
        <v>44462</v>
      </c>
      <c r="B2643" s="34">
        <f>IFERROR(INDEX('Price Data'!B:B,MATCH(TEXT(A2643,"YYYY-MM-DD"),'Price Data'!A:A,0)),"")</f>
        <v>26081</v>
      </c>
      <c r="C2643" s="10" cm="1">
        <f t="array" ref="C2643">IFERROR(IF(ISNUMBER(B2643),(B2643-INDEX('Price Data'!B:B,MATCH(TEXT(A2643,"YYYY-MM-DD"),'Price Data'!A:A,0)+1))/INDEX('Price Data'!B:B,MATCH(TEXT(A2643,"YYYY-MM-DD"),'Price Data'!A:A,0)+1),""),"")</f>
        <v>1.4154061515728896E-2</v>
      </c>
      <c r="D2643" s="34">
        <f>IFERROR(INDEX('Price Data'!E:E,MATCH(TEXT(A2643,"YYYY-MM-DD"),'Price Data'!D:D,0)),"")</f>
        <v>10.99</v>
      </c>
      <c r="E2643" s="10" cm="1">
        <f t="array" ref="E2643">IFERROR(IF(ISNUMBER(D2643),(D2643-INDEX('Price Data'!E:E,MATCH(TEXT(A2643,"YYYY-MM-DD"),'Price Data'!D:D,0)+1))/INDEX('Price Data'!E:E,MATCH(TEXT(A2643,"YYYY-MM-DD"),'Price Data'!D:D,0)+1),""),"")</f>
        <v>3.2894736842105227E-2</v>
      </c>
      <c r="F2643" s="34">
        <f>IFERROR(INDEX('Price Data'!H:H,MATCH(TEXT(A2643,"YYYY-MM-DD"),'Price Data'!G:G,0)),"")</f>
        <v>108</v>
      </c>
      <c r="G2643" s="10" cm="1">
        <f t="array" ref="G2643">IFERROR(IF(ISNUMBER(F2643),(F2643-INDEX('Price Data'!H:H,MATCH(TEXT(A2643,"YYYY-MM-DD"),'Price Data'!G:G,0)+1))/INDEX('Price Data'!H:H,MATCH(TEXT(A2643,"YYYY-MM-DD"),'Price Data'!G:G,0)+1),""),"")</f>
        <v>1.2183721054837554E-2</v>
      </c>
      <c r="H2643" s="34">
        <f>IFERROR(INDEX('Price Data'!K:K,MATCH(TEXT(A2643,"YYYY-MM-DD"),'Price Data'!J:J,0)),"")</f>
        <v>2.4300000000000002</v>
      </c>
      <c r="I2643" s="10" cm="1">
        <f t="array" ref="I2643">IFERROR(IF(ISNUMBER(H2643),(H2643-INDEX('Price Data'!K:K,MATCH(TEXT(A2643,"YYYY-MM-DD"),'Price Data'!J:J,0)+1))/INDEX('Price Data'!K:K,MATCH(TEXT(A2643,"YYYY-MM-DD"),'Price Data'!J:J,0)+1),""),"")</f>
        <v>2.5316455696202552E-2</v>
      </c>
      <c r="J2643" s="34">
        <f>IFERROR(INDEX('Price Data'!N:N,MATCH(TEXT(A2643,"YYYY-MM-DD"),'Price Data'!M:M,0)),"")</f>
        <v>1.79</v>
      </c>
      <c r="K2643" s="10" cm="1">
        <f t="array" ref="K2643">IFERROR(IF(ISNUMBER(J2643),(J2643-INDEX('Price Data'!N:N,MATCH(TEXT(A2643,"YYYY-MM-DD"),'Price Data'!M:M,0)+1))/INDEX('Price Data'!N:N,MATCH(TEXT(A2643,"YYYY-MM-DD"),'Price Data'!M:M,0)+1),""),"")</f>
        <v>1.1299435028248598E-2</v>
      </c>
      <c r="L2643" s="34">
        <f>IFERROR(INDEX('Price Data'!Q:Q,MATCH(TEXT(A2643,"YYYY-MM-DD"),'Price Data'!P:P,0)),"")</f>
        <v>2.7</v>
      </c>
      <c r="M2643" s="10" cm="1">
        <f t="array" ref="M2643">IFERROR(IF(ISNUMBER(L2643),(L2643-INDEX('Price Data'!Q:Q,MATCH(TEXT(A2643,"YYYY-MM-DD"),'Price Data'!P:P,0)+1))/INDEX('Price Data'!Q:Q,MATCH(TEXT(A2643,"YYYY-MM-DD"),'Price Data'!P:P,0)+1),""),"")</f>
        <v>2.6615969581749159E-2</v>
      </c>
      <c r="N2643" s="34">
        <f>IFERROR(INDEX('Price Data'!T:T,MATCH(TEXT(A2643,"YYYY-MM-DD"),'Price Data'!S:S,0)),"")</f>
        <v>3.66</v>
      </c>
      <c r="O2643" s="10" cm="1">
        <f t="array" ref="O2643">IFERROR(IF(ISNUMBER(N2643),(N2643-INDEX('Price Data'!T:T,MATCH(TEXT(A2643,"YYYY-MM-DD"),'Price Data'!S:S,0)+1))/INDEX('Price Data'!T:T,MATCH(TEXT(A2643,"YYYY-MM-DD"),'Price Data'!S:S,0)+1),""),"")</f>
        <v>2.7397260273973236E-3</v>
      </c>
    </row>
    <row r="2644" spans="1:15" x14ac:dyDescent="0.3">
      <c r="A2644" s="8">
        <v>44463</v>
      </c>
      <c r="B2644" s="34">
        <f>IFERROR(INDEX('Price Data'!B:B,MATCH(TEXT(A2644,"YYYY-MM-DD"),'Price Data'!A:A,0)),"")</f>
        <v>25969</v>
      </c>
      <c r="C2644" s="10" cm="1">
        <f t="array" ref="C2644">IFERROR(IF(ISNUMBER(B2644),(B2644-INDEX('Price Data'!B:B,MATCH(TEXT(A2644,"YYYY-MM-DD"),'Price Data'!A:A,0)+1))/INDEX('Price Data'!B:B,MATCH(TEXT(A2644,"YYYY-MM-DD"),'Price Data'!A:A,0)+1),""),"")</f>
        <v>-4.2943138683332691E-3</v>
      </c>
      <c r="D2644" s="34">
        <f>IFERROR(INDEX('Price Data'!E:E,MATCH(TEXT(A2644,"YYYY-MM-DD"),'Price Data'!D:D,0)),"")</f>
        <v>10.98</v>
      </c>
      <c r="E2644" s="10" cm="1">
        <f t="array" ref="E2644">IFERROR(IF(ISNUMBER(D2644),(D2644-INDEX('Price Data'!E:E,MATCH(TEXT(A2644,"YYYY-MM-DD"),'Price Data'!D:D,0)+1))/INDEX('Price Data'!E:E,MATCH(TEXT(A2644,"YYYY-MM-DD"),'Price Data'!D:D,0)+1),""),"")</f>
        <v>-9.0991810737031729E-4</v>
      </c>
      <c r="F2644" s="34">
        <f>IFERROR(INDEX('Price Data'!H:H,MATCH(TEXT(A2644,"YYYY-MM-DD"),'Price Data'!G:G,0)),"")</f>
        <v>108.449997</v>
      </c>
      <c r="G2644" s="10" cm="1">
        <f t="array" ref="G2644">IFERROR(IF(ISNUMBER(F2644),(F2644-INDEX('Price Data'!H:H,MATCH(TEXT(A2644,"YYYY-MM-DD"),'Price Data'!G:G,0)+1))/INDEX('Price Data'!H:H,MATCH(TEXT(A2644,"YYYY-MM-DD"),'Price Data'!G:G,0)+1),""),"")</f>
        <v>4.1666388888888534E-3</v>
      </c>
      <c r="H2644" s="34">
        <f>IFERROR(INDEX('Price Data'!K:K,MATCH(TEXT(A2644,"YYYY-MM-DD"),'Price Data'!J:J,0)),"")</f>
        <v>2.42</v>
      </c>
      <c r="I2644" s="10" cm="1">
        <f t="array" ref="I2644">IFERROR(IF(ISNUMBER(H2644),(H2644-INDEX('Price Data'!K:K,MATCH(TEXT(A2644,"YYYY-MM-DD"),'Price Data'!J:J,0)+1))/INDEX('Price Data'!K:K,MATCH(TEXT(A2644,"YYYY-MM-DD"),'Price Data'!J:J,0)+1),""),"")</f>
        <v>-4.1152263374486546E-3</v>
      </c>
      <c r="J2644" s="34">
        <f>IFERROR(INDEX('Price Data'!N:N,MATCH(TEXT(A2644,"YYYY-MM-DD"),'Price Data'!M:M,0)),"")</f>
        <v>1.83</v>
      </c>
      <c r="K2644" s="10" cm="1">
        <f t="array" ref="K2644">IFERROR(IF(ISNUMBER(J2644),(J2644-INDEX('Price Data'!N:N,MATCH(TEXT(A2644,"YYYY-MM-DD"),'Price Data'!M:M,0)+1))/INDEX('Price Data'!N:N,MATCH(TEXT(A2644,"YYYY-MM-DD"),'Price Data'!M:M,0)+1),""),"")</f>
        <v>2.2346368715083817E-2</v>
      </c>
      <c r="L2644" s="34">
        <f>IFERROR(INDEX('Price Data'!Q:Q,MATCH(TEXT(A2644,"YYYY-MM-DD"),'Price Data'!P:P,0)),"")</f>
        <v>2.67</v>
      </c>
      <c r="M2644" s="10" cm="1">
        <f t="array" ref="M2644">IFERROR(IF(ISNUMBER(L2644),(L2644-INDEX('Price Data'!Q:Q,MATCH(TEXT(A2644,"YYYY-MM-DD"),'Price Data'!P:P,0)+1))/INDEX('Price Data'!Q:Q,MATCH(TEXT(A2644,"YYYY-MM-DD"),'Price Data'!P:P,0)+1),""),"")</f>
        <v>-1.1111111111111202E-2</v>
      </c>
      <c r="N2644" s="34">
        <f>IFERROR(INDEX('Price Data'!T:T,MATCH(TEXT(A2644,"YYYY-MM-DD"),'Price Data'!S:S,0)),"")</f>
        <v>3.67</v>
      </c>
      <c r="O2644" s="10" cm="1">
        <f t="array" ref="O2644">IFERROR(IF(ISNUMBER(N2644),(N2644-INDEX('Price Data'!T:T,MATCH(TEXT(A2644,"YYYY-MM-DD"),'Price Data'!S:S,0)+1))/INDEX('Price Data'!T:T,MATCH(TEXT(A2644,"YYYY-MM-DD"),'Price Data'!S:S,0)+1),""),"")</f>
        <v>2.7322404371584114E-3</v>
      </c>
    </row>
    <row r="2645" spans="1:15" x14ac:dyDescent="0.3">
      <c r="A2645" s="8">
        <v>44464</v>
      </c>
      <c r="B2645" s="34" t="str">
        <f>IFERROR(INDEX('Price Data'!B:B,MATCH(TEXT(A2645,"YYYY-MM-DD"),'Price Data'!A:A,0)),"")</f>
        <v/>
      </c>
      <c r="C2645" s="10" t="str" cm="1">
        <f t="array" ref="C2645">IFERROR(IF(ISNUMBER(B2645),(B2645-INDEX('Price Data'!B:B,MATCH(TEXT(A2645,"YYYY-MM-DD"),'Price Data'!A:A,0)+1))/INDEX('Price Data'!B:B,MATCH(TEXT(A2645,"YYYY-MM-DD"),'Price Data'!A:A,0)+1),""),"")</f>
        <v/>
      </c>
      <c r="D2645" s="34" t="str">
        <f>IFERROR(INDEX('Price Data'!E:E,MATCH(TEXT(A2645,"YYYY-MM-DD"),'Price Data'!D:D,0)),"")</f>
        <v/>
      </c>
      <c r="E2645" s="10" t="str" cm="1">
        <f t="array" ref="E2645">IFERROR(IF(ISNUMBER(D2645),(D2645-INDEX('Price Data'!E:E,MATCH(TEXT(A2645,"YYYY-MM-DD"),'Price Data'!D:D,0)+1))/INDEX('Price Data'!E:E,MATCH(TEXT(A2645,"YYYY-MM-DD"),'Price Data'!D:D,0)+1),""),"")</f>
        <v/>
      </c>
      <c r="F2645" s="34" t="str">
        <f>IFERROR(INDEX('Price Data'!H:H,MATCH(TEXT(A2645,"YYYY-MM-DD"),'Price Data'!G:G,0)),"")</f>
        <v/>
      </c>
      <c r="G2645" s="10" t="str" cm="1">
        <f t="array" ref="G2645">IFERROR(IF(ISNUMBER(F2645),(F2645-INDEX('Price Data'!H:H,MATCH(TEXT(A2645,"YYYY-MM-DD"),'Price Data'!G:G,0)+1))/INDEX('Price Data'!H:H,MATCH(TEXT(A2645,"YYYY-MM-DD"),'Price Data'!G:G,0)+1),""),"")</f>
        <v/>
      </c>
      <c r="H2645" s="34" t="str">
        <f>IFERROR(INDEX('Price Data'!K:K,MATCH(TEXT(A2645,"YYYY-MM-DD"),'Price Data'!J:J,0)),"")</f>
        <v/>
      </c>
      <c r="I2645" s="10" t="str" cm="1">
        <f t="array" ref="I2645">IFERROR(IF(ISNUMBER(H2645),(H2645-INDEX('Price Data'!K:K,MATCH(TEXT(A2645,"YYYY-MM-DD"),'Price Data'!J:J,0)+1))/INDEX('Price Data'!K:K,MATCH(TEXT(A2645,"YYYY-MM-DD"),'Price Data'!J:J,0)+1),""),"")</f>
        <v/>
      </c>
      <c r="J2645" s="34" t="str">
        <f>IFERROR(INDEX('Price Data'!N:N,MATCH(TEXT(A2645,"YYYY-MM-DD"),'Price Data'!M:M,0)),"")</f>
        <v/>
      </c>
      <c r="K2645" s="10" t="str" cm="1">
        <f t="array" ref="K2645">IFERROR(IF(ISNUMBER(J2645),(J2645-INDEX('Price Data'!N:N,MATCH(TEXT(A2645,"YYYY-MM-DD"),'Price Data'!M:M,0)+1))/INDEX('Price Data'!N:N,MATCH(TEXT(A2645,"YYYY-MM-DD"),'Price Data'!M:M,0)+1),""),"")</f>
        <v/>
      </c>
      <c r="L2645" s="34" t="str">
        <f>IFERROR(INDEX('Price Data'!Q:Q,MATCH(TEXT(A2645,"YYYY-MM-DD"),'Price Data'!P:P,0)),"")</f>
        <v/>
      </c>
      <c r="M2645" s="10" t="str" cm="1">
        <f t="array" ref="M2645">IFERROR(IF(ISNUMBER(L2645),(L2645-INDEX('Price Data'!Q:Q,MATCH(TEXT(A2645,"YYYY-MM-DD"),'Price Data'!P:P,0)+1))/INDEX('Price Data'!Q:Q,MATCH(TEXT(A2645,"YYYY-MM-DD"),'Price Data'!P:P,0)+1),""),"")</f>
        <v/>
      </c>
      <c r="N2645" s="34" t="str">
        <f>IFERROR(INDEX('Price Data'!T:T,MATCH(TEXT(A2645,"YYYY-MM-DD"),'Price Data'!S:S,0)),"")</f>
        <v/>
      </c>
      <c r="O2645" s="10" t="str" cm="1">
        <f t="array" ref="O2645">IFERROR(IF(ISNUMBER(N2645),(N2645-INDEX('Price Data'!T:T,MATCH(TEXT(A2645,"YYYY-MM-DD"),'Price Data'!S:S,0)+1))/INDEX('Price Data'!T:T,MATCH(TEXT(A2645,"YYYY-MM-DD"),'Price Data'!S:S,0)+1),""),"")</f>
        <v/>
      </c>
    </row>
    <row r="2646" spans="1:15" x14ac:dyDescent="0.3">
      <c r="A2646" s="8">
        <v>44465</v>
      </c>
      <c r="B2646" s="34" t="str">
        <f>IFERROR(INDEX('Price Data'!B:B,MATCH(TEXT(A2646,"YYYY-MM-DD"),'Price Data'!A:A,0)),"")</f>
        <v/>
      </c>
      <c r="C2646" s="10" t="str" cm="1">
        <f t="array" ref="C2646">IFERROR(IF(ISNUMBER(B2646),(B2646-INDEX('Price Data'!B:B,MATCH(TEXT(A2646,"YYYY-MM-DD"),'Price Data'!A:A,0)+1))/INDEX('Price Data'!B:B,MATCH(TEXT(A2646,"YYYY-MM-DD"),'Price Data'!A:A,0)+1),""),"")</f>
        <v/>
      </c>
      <c r="D2646" s="34" t="str">
        <f>IFERROR(INDEX('Price Data'!E:E,MATCH(TEXT(A2646,"YYYY-MM-DD"),'Price Data'!D:D,0)),"")</f>
        <v/>
      </c>
      <c r="E2646" s="10" t="str" cm="1">
        <f t="array" ref="E2646">IFERROR(IF(ISNUMBER(D2646),(D2646-INDEX('Price Data'!E:E,MATCH(TEXT(A2646,"YYYY-MM-DD"),'Price Data'!D:D,0)+1))/INDEX('Price Data'!E:E,MATCH(TEXT(A2646,"YYYY-MM-DD"),'Price Data'!D:D,0)+1),""),"")</f>
        <v/>
      </c>
      <c r="F2646" s="34" t="str">
        <f>IFERROR(INDEX('Price Data'!H:H,MATCH(TEXT(A2646,"YYYY-MM-DD"),'Price Data'!G:G,0)),"")</f>
        <v/>
      </c>
      <c r="G2646" s="10" t="str" cm="1">
        <f t="array" ref="G2646">IFERROR(IF(ISNUMBER(F2646),(F2646-INDEX('Price Data'!H:H,MATCH(TEXT(A2646,"YYYY-MM-DD"),'Price Data'!G:G,0)+1))/INDEX('Price Data'!H:H,MATCH(TEXT(A2646,"YYYY-MM-DD"),'Price Data'!G:G,0)+1),""),"")</f>
        <v/>
      </c>
      <c r="H2646" s="34" t="str">
        <f>IFERROR(INDEX('Price Data'!K:K,MATCH(TEXT(A2646,"YYYY-MM-DD"),'Price Data'!J:J,0)),"")</f>
        <v/>
      </c>
      <c r="I2646" s="10" t="str" cm="1">
        <f t="array" ref="I2646">IFERROR(IF(ISNUMBER(H2646),(H2646-INDEX('Price Data'!K:K,MATCH(TEXT(A2646,"YYYY-MM-DD"),'Price Data'!J:J,0)+1))/INDEX('Price Data'!K:K,MATCH(TEXT(A2646,"YYYY-MM-DD"),'Price Data'!J:J,0)+1),""),"")</f>
        <v/>
      </c>
      <c r="J2646" s="34" t="str">
        <f>IFERROR(INDEX('Price Data'!N:N,MATCH(TEXT(A2646,"YYYY-MM-DD"),'Price Data'!M:M,0)),"")</f>
        <v/>
      </c>
      <c r="K2646" s="10" t="str" cm="1">
        <f t="array" ref="K2646">IFERROR(IF(ISNUMBER(J2646),(J2646-INDEX('Price Data'!N:N,MATCH(TEXT(A2646,"YYYY-MM-DD"),'Price Data'!M:M,0)+1))/INDEX('Price Data'!N:N,MATCH(TEXT(A2646,"YYYY-MM-DD"),'Price Data'!M:M,0)+1),""),"")</f>
        <v/>
      </c>
      <c r="L2646" s="34" t="str">
        <f>IFERROR(INDEX('Price Data'!Q:Q,MATCH(TEXT(A2646,"YYYY-MM-DD"),'Price Data'!P:P,0)),"")</f>
        <v/>
      </c>
      <c r="M2646" s="10" t="str" cm="1">
        <f t="array" ref="M2646">IFERROR(IF(ISNUMBER(L2646),(L2646-INDEX('Price Data'!Q:Q,MATCH(TEXT(A2646,"YYYY-MM-DD"),'Price Data'!P:P,0)+1))/INDEX('Price Data'!Q:Q,MATCH(TEXT(A2646,"YYYY-MM-DD"),'Price Data'!P:P,0)+1),""),"")</f>
        <v/>
      </c>
      <c r="N2646" s="34" t="str">
        <f>IFERROR(INDEX('Price Data'!T:T,MATCH(TEXT(A2646,"YYYY-MM-DD"),'Price Data'!S:S,0)),"")</f>
        <v/>
      </c>
      <c r="O2646" s="10" t="str" cm="1">
        <f t="array" ref="O2646">IFERROR(IF(ISNUMBER(N2646),(N2646-INDEX('Price Data'!T:T,MATCH(TEXT(A2646,"YYYY-MM-DD"),'Price Data'!S:S,0)+1))/INDEX('Price Data'!T:T,MATCH(TEXT(A2646,"YYYY-MM-DD"),'Price Data'!S:S,0)+1),""),"")</f>
        <v/>
      </c>
    </row>
    <row r="2647" spans="1:15" x14ac:dyDescent="0.3">
      <c r="A2647" s="8">
        <v>44466</v>
      </c>
      <c r="B2647" s="34">
        <f>IFERROR(INDEX('Price Data'!B:B,MATCH(TEXT(A2647,"YYYY-MM-DD"),'Price Data'!A:A,0)),"")</f>
        <v>26132</v>
      </c>
      <c r="C2647" s="10" cm="1">
        <f t="array" ref="C2647">IFERROR(IF(ISNUMBER(B2647),(B2647-INDEX('Price Data'!B:B,MATCH(TEXT(A2647,"YYYY-MM-DD"),'Price Data'!A:A,0)+1))/INDEX('Price Data'!B:B,MATCH(TEXT(A2647,"YYYY-MM-DD"),'Price Data'!A:A,0)+1),""),"")</f>
        <v>6.2767145442643151E-3</v>
      </c>
      <c r="D2647" s="34">
        <f>IFERROR(INDEX('Price Data'!E:E,MATCH(TEXT(A2647,"YYYY-MM-DD"),'Price Data'!D:D,0)),"")</f>
        <v>11.54</v>
      </c>
      <c r="E2647" s="10" cm="1">
        <f t="array" ref="E2647">IFERROR(IF(ISNUMBER(D2647),(D2647-INDEX('Price Data'!E:E,MATCH(TEXT(A2647,"YYYY-MM-DD"),'Price Data'!D:D,0)+1))/INDEX('Price Data'!E:E,MATCH(TEXT(A2647,"YYYY-MM-DD"),'Price Data'!D:D,0)+1),""),"")</f>
        <v>5.1001821493624651E-2</v>
      </c>
      <c r="F2647" s="34">
        <f>IFERROR(INDEX('Price Data'!H:H,MATCH(TEXT(A2647,"YYYY-MM-DD"),'Price Data'!G:G,0)),"")</f>
        <v>110</v>
      </c>
      <c r="G2647" s="10" cm="1">
        <f t="array" ref="G2647">IFERROR(IF(ISNUMBER(F2647),(F2647-INDEX('Price Data'!H:H,MATCH(TEXT(A2647,"YYYY-MM-DD"),'Price Data'!G:G,0)+1))/INDEX('Price Data'!H:H,MATCH(TEXT(A2647,"YYYY-MM-DD"),'Price Data'!G:G,0)+1),""),"")</f>
        <v>1.4292328657233655E-2</v>
      </c>
      <c r="H2647" s="34">
        <f>IFERROR(INDEX('Price Data'!K:K,MATCH(TEXT(A2647,"YYYY-MM-DD"),'Price Data'!J:J,0)),"")</f>
        <v>2.4700000000000002</v>
      </c>
      <c r="I2647" s="10" cm="1">
        <f t="array" ref="I2647">IFERROR(IF(ISNUMBER(H2647),(H2647-INDEX('Price Data'!K:K,MATCH(TEXT(A2647,"YYYY-MM-DD"),'Price Data'!J:J,0)+1))/INDEX('Price Data'!K:K,MATCH(TEXT(A2647,"YYYY-MM-DD"),'Price Data'!J:J,0)+1),""),"")</f>
        <v>2.06611570247935E-2</v>
      </c>
      <c r="J2647" s="34">
        <f>IFERROR(INDEX('Price Data'!N:N,MATCH(TEXT(A2647,"YYYY-MM-DD"),'Price Data'!M:M,0)),"")</f>
        <v>1.9</v>
      </c>
      <c r="K2647" s="10" cm="1">
        <f t="array" ref="K2647">IFERROR(IF(ISNUMBER(J2647),(J2647-INDEX('Price Data'!N:N,MATCH(TEXT(A2647,"YYYY-MM-DD"),'Price Data'!M:M,0)+1))/INDEX('Price Data'!N:N,MATCH(TEXT(A2647,"YYYY-MM-DD"),'Price Data'!M:M,0)+1),""),"")</f>
        <v>3.825136612021849E-2</v>
      </c>
      <c r="L2647" s="34">
        <f>IFERROR(INDEX('Price Data'!Q:Q,MATCH(TEXT(A2647,"YYYY-MM-DD"),'Price Data'!P:P,0)),"")</f>
        <v>2.75</v>
      </c>
      <c r="M2647" s="10" cm="1">
        <f t="array" ref="M2647">IFERROR(IF(ISNUMBER(L2647),(L2647-INDEX('Price Data'!Q:Q,MATCH(TEXT(A2647,"YYYY-MM-DD"),'Price Data'!P:P,0)+1))/INDEX('Price Data'!Q:Q,MATCH(TEXT(A2647,"YYYY-MM-DD"),'Price Data'!P:P,0)+1),""),"")</f>
        <v>2.9962546816479429E-2</v>
      </c>
      <c r="N2647" s="34">
        <f>IFERROR(INDEX('Price Data'!T:T,MATCH(TEXT(A2647,"YYYY-MM-DD"),'Price Data'!S:S,0)),"")</f>
        <v>3.7</v>
      </c>
      <c r="O2647" s="10" cm="1">
        <f t="array" ref="O2647">IFERROR(IF(ISNUMBER(N2647),(N2647-INDEX('Price Data'!T:T,MATCH(TEXT(A2647,"YYYY-MM-DD"),'Price Data'!S:S,0)+1))/INDEX('Price Data'!T:T,MATCH(TEXT(A2647,"YYYY-MM-DD"),'Price Data'!S:S,0)+1),""),"")</f>
        <v>8.1743869209809951E-3</v>
      </c>
    </row>
    <row r="2648" spans="1:15" x14ac:dyDescent="0.3">
      <c r="A2648" s="8">
        <v>44467</v>
      </c>
      <c r="B2648" s="34">
        <f>IFERROR(INDEX('Price Data'!B:B,MATCH(TEXT(A2648,"YYYY-MM-DD"),'Price Data'!A:A,0)),"")</f>
        <v>25573</v>
      </c>
      <c r="C2648" s="10" cm="1">
        <f t="array" ref="C2648">IFERROR(IF(ISNUMBER(B2648),(B2648-INDEX('Price Data'!B:B,MATCH(TEXT(A2648,"YYYY-MM-DD"),'Price Data'!A:A,0)+1))/INDEX('Price Data'!B:B,MATCH(TEXT(A2648,"YYYY-MM-DD"),'Price Data'!A:A,0)+1),""),"")</f>
        <v>-2.1391397520281647E-2</v>
      </c>
      <c r="D2648" s="34">
        <f>IFERROR(INDEX('Price Data'!E:E,MATCH(TEXT(A2648,"YYYY-MM-DD"),'Price Data'!D:D,0)),"")</f>
        <v>11.09</v>
      </c>
      <c r="E2648" s="10" cm="1">
        <f t="array" ref="E2648">IFERROR(IF(ISNUMBER(D2648),(D2648-INDEX('Price Data'!E:E,MATCH(TEXT(A2648,"YYYY-MM-DD"),'Price Data'!D:D,0)+1))/INDEX('Price Data'!E:E,MATCH(TEXT(A2648,"YYYY-MM-DD"),'Price Data'!D:D,0)+1),""),"")</f>
        <v>-3.8994800693240843E-2</v>
      </c>
      <c r="F2648" s="34">
        <f>IFERROR(INDEX('Price Data'!H:H,MATCH(TEXT(A2648,"YYYY-MM-DD"),'Price Data'!G:G,0)),"")</f>
        <v>108.099998</v>
      </c>
      <c r="G2648" s="10" cm="1">
        <f t="array" ref="G2648">IFERROR(IF(ISNUMBER(F2648),(F2648-INDEX('Price Data'!H:H,MATCH(TEXT(A2648,"YYYY-MM-DD"),'Price Data'!G:G,0)+1))/INDEX('Price Data'!H:H,MATCH(TEXT(A2648,"YYYY-MM-DD"),'Price Data'!G:G,0)+1),""),"")</f>
        <v>-1.7272745454545459E-2</v>
      </c>
      <c r="H2648" s="34">
        <f>IFERROR(INDEX('Price Data'!K:K,MATCH(TEXT(A2648,"YYYY-MM-DD"),'Price Data'!J:J,0)),"")</f>
        <v>2.4300000000000002</v>
      </c>
      <c r="I2648" s="10" cm="1">
        <f t="array" ref="I2648">IFERROR(IF(ISNUMBER(H2648),(H2648-INDEX('Price Data'!K:K,MATCH(TEXT(A2648,"YYYY-MM-DD"),'Price Data'!J:J,0)+1))/INDEX('Price Data'!K:K,MATCH(TEXT(A2648,"YYYY-MM-DD"),'Price Data'!J:J,0)+1),""),"")</f>
        <v>-1.6194331983805682E-2</v>
      </c>
      <c r="J2648" s="34">
        <f>IFERROR(INDEX('Price Data'!N:N,MATCH(TEXT(A2648,"YYYY-MM-DD"),'Price Data'!M:M,0)),"")</f>
        <v>1.9</v>
      </c>
      <c r="K2648" s="10" cm="1">
        <f t="array" ref="K2648">IFERROR(IF(ISNUMBER(J2648),(J2648-INDEX('Price Data'!N:N,MATCH(TEXT(A2648,"YYYY-MM-DD"),'Price Data'!M:M,0)+1))/INDEX('Price Data'!N:N,MATCH(TEXT(A2648,"YYYY-MM-DD"),'Price Data'!M:M,0)+1),""),"")</f>
        <v>0</v>
      </c>
      <c r="L2648" s="34">
        <f>IFERROR(INDEX('Price Data'!Q:Q,MATCH(TEXT(A2648,"YYYY-MM-DD"),'Price Data'!P:P,0)),"")</f>
        <v>2.68</v>
      </c>
      <c r="M2648" s="10" cm="1">
        <f t="array" ref="M2648">IFERROR(IF(ISNUMBER(L2648),(L2648-INDEX('Price Data'!Q:Q,MATCH(TEXT(A2648,"YYYY-MM-DD"),'Price Data'!P:P,0)+1))/INDEX('Price Data'!Q:Q,MATCH(TEXT(A2648,"YYYY-MM-DD"),'Price Data'!P:P,0)+1),""),"")</f>
        <v>-2.5454545454545396E-2</v>
      </c>
      <c r="N2648" s="34">
        <f>IFERROR(INDEX('Price Data'!T:T,MATCH(TEXT(A2648,"YYYY-MM-DD"),'Price Data'!S:S,0)),"")</f>
        <v>3.64</v>
      </c>
      <c r="O2648" s="10" cm="1">
        <f t="array" ref="O2648">IFERROR(IF(ISNUMBER(N2648),(N2648-INDEX('Price Data'!T:T,MATCH(TEXT(A2648,"YYYY-MM-DD"),'Price Data'!S:S,0)+1))/INDEX('Price Data'!T:T,MATCH(TEXT(A2648,"YYYY-MM-DD"),'Price Data'!S:S,0)+1),""),"")</f>
        <v>-1.6216216216216231E-2</v>
      </c>
    </row>
    <row r="2649" spans="1:15" x14ac:dyDescent="0.3">
      <c r="A2649" s="8">
        <v>44468</v>
      </c>
      <c r="B2649" s="34">
        <f>IFERROR(INDEX('Price Data'!B:B,MATCH(TEXT(A2649,"YYYY-MM-DD"),'Price Data'!A:A,0)),"")</f>
        <v>25737</v>
      </c>
      <c r="C2649" s="10" cm="1">
        <f t="array" ref="C2649">IFERROR(IF(ISNUMBER(B2649),(B2649-INDEX('Price Data'!B:B,MATCH(TEXT(A2649,"YYYY-MM-DD"),'Price Data'!A:A,0)+1))/INDEX('Price Data'!B:B,MATCH(TEXT(A2649,"YYYY-MM-DD"),'Price Data'!A:A,0)+1),""),"")</f>
        <v>6.4130137254135222E-3</v>
      </c>
      <c r="D2649" s="34">
        <f>IFERROR(INDEX('Price Data'!E:E,MATCH(TEXT(A2649,"YYYY-MM-DD"),'Price Data'!D:D,0)),"")</f>
        <v>11.5</v>
      </c>
      <c r="E2649" s="10" cm="1">
        <f t="array" ref="E2649">IFERROR(IF(ISNUMBER(D2649),(D2649-INDEX('Price Data'!E:E,MATCH(TEXT(A2649,"YYYY-MM-DD"),'Price Data'!D:D,0)+1))/INDEX('Price Data'!E:E,MATCH(TEXT(A2649,"YYYY-MM-DD"),'Price Data'!D:D,0)+1),""),"")</f>
        <v>3.6970243462578913E-2</v>
      </c>
      <c r="F2649" s="34">
        <f>IFERROR(INDEX('Price Data'!H:H,MATCH(TEXT(A2649,"YYYY-MM-DD"),'Price Data'!G:G,0)),"")</f>
        <v>108.849998</v>
      </c>
      <c r="G2649" s="10" cm="1">
        <f t="array" ref="G2649">IFERROR(IF(ISNUMBER(F2649),(F2649-INDEX('Price Data'!H:H,MATCH(TEXT(A2649,"YYYY-MM-DD"),'Price Data'!G:G,0)+1))/INDEX('Price Data'!H:H,MATCH(TEXT(A2649,"YYYY-MM-DD"),'Price Data'!G:G,0)+1),""),"")</f>
        <v>6.9380204798893709E-3</v>
      </c>
      <c r="H2649" s="34">
        <f>IFERROR(INDEX('Price Data'!K:K,MATCH(TEXT(A2649,"YYYY-MM-DD"),'Price Data'!J:J,0)),"")</f>
        <v>2.46</v>
      </c>
      <c r="I2649" s="10" cm="1">
        <f t="array" ref="I2649">IFERROR(IF(ISNUMBER(H2649),(H2649-INDEX('Price Data'!K:K,MATCH(TEXT(A2649,"YYYY-MM-DD"),'Price Data'!J:J,0)+1))/INDEX('Price Data'!K:K,MATCH(TEXT(A2649,"YYYY-MM-DD"),'Price Data'!J:J,0)+1),""),"")</f>
        <v>1.2345679012345599E-2</v>
      </c>
      <c r="J2649" s="34">
        <f>IFERROR(INDEX('Price Data'!N:N,MATCH(TEXT(A2649,"YYYY-MM-DD"),'Price Data'!M:M,0)),"")</f>
        <v>1.94</v>
      </c>
      <c r="K2649" s="10" cm="1">
        <f t="array" ref="K2649">IFERROR(IF(ISNUMBER(J2649),(J2649-INDEX('Price Data'!N:N,MATCH(TEXT(A2649,"YYYY-MM-DD"),'Price Data'!M:M,0)+1))/INDEX('Price Data'!N:N,MATCH(TEXT(A2649,"YYYY-MM-DD"),'Price Data'!M:M,0)+1),""),"")</f>
        <v>2.1052631578947389E-2</v>
      </c>
      <c r="L2649" s="34">
        <f>IFERROR(INDEX('Price Data'!Q:Q,MATCH(TEXT(A2649,"YYYY-MM-DD"),'Price Data'!P:P,0)),"")</f>
        <v>2.71</v>
      </c>
      <c r="M2649" s="10" cm="1">
        <f t="array" ref="M2649">IFERROR(IF(ISNUMBER(L2649),(L2649-INDEX('Price Data'!Q:Q,MATCH(TEXT(A2649,"YYYY-MM-DD"),'Price Data'!P:P,0)+1))/INDEX('Price Data'!Q:Q,MATCH(TEXT(A2649,"YYYY-MM-DD"),'Price Data'!P:P,0)+1),""),"")</f>
        <v>1.1194029850746195E-2</v>
      </c>
      <c r="N2649" s="34">
        <f>IFERROR(INDEX('Price Data'!T:T,MATCH(TEXT(A2649,"YYYY-MM-DD"),'Price Data'!S:S,0)),"")</f>
        <v>3.63</v>
      </c>
      <c r="O2649" s="10" cm="1">
        <f t="array" ref="O2649">IFERROR(IF(ISNUMBER(N2649),(N2649-INDEX('Price Data'!T:T,MATCH(TEXT(A2649,"YYYY-MM-DD"),'Price Data'!S:S,0)+1))/INDEX('Price Data'!T:T,MATCH(TEXT(A2649,"YYYY-MM-DD"),'Price Data'!S:S,0)+1),""),"")</f>
        <v>-2.7472527472528108E-3</v>
      </c>
    </row>
    <row r="2650" spans="1:15" x14ac:dyDescent="0.3">
      <c r="A2650" s="8">
        <v>44469</v>
      </c>
      <c r="B2650" s="34">
        <f>IFERROR(INDEX('Price Data'!B:B,MATCH(TEXT(A2650,"YYYY-MM-DD"),'Price Data'!A:A,0)),"")</f>
        <v>25684</v>
      </c>
      <c r="C2650" s="10" cm="1">
        <f t="array" ref="C2650">IFERROR(IF(ISNUMBER(B2650),(B2650-INDEX('Price Data'!B:B,MATCH(TEXT(A2650,"YYYY-MM-DD"),'Price Data'!A:A,0)+1))/INDEX('Price Data'!B:B,MATCH(TEXT(A2650,"YYYY-MM-DD"),'Price Data'!A:A,0)+1),""),"")</f>
        <v>-2.0592920697828031E-3</v>
      </c>
      <c r="D2650" s="34">
        <f>IFERROR(INDEX('Price Data'!E:E,MATCH(TEXT(A2650,"YYYY-MM-DD"),'Price Data'!D:D,0)),"")</f>
        <v>11.5</v>
      </c>
      <c r="E2650" s="10" cm="1">
        <f t="array" ref="E2650">IFERROR(IF(ISNUMBER(D2650),(D2650-INDEX('Price Data'!E:E,MATCH(TEXT(A2650,"YYYY-MM-DD"),'Price Data'!D:D,0)+1))/INDEX('Price Data'!E:E,MATCH(TEXT(A2650,"YYYY-MM-DD"),'Price Data'!D:D,0)+1),""),"")</f>
        <v>0</v>
      </c>
      <c r="F2650" s="34">
        <f>IFERROR(INDEX('Price Data'!H:H,MATCH(TEXT(A2650,"YYYY-MM-DD"),'Price Data'!G:G,0)),"")</f>
        <v>108.099998</v>
      </c>
      <c r="G2650" s="10" cm="1">
        <f t="array" ref="G2650">IFERROR(IF(ISNUMBER(F2650),(F2650-INDEX('Price Data'!H:H,MATCH(TEXT(A2650,"YYYY-MM-DD"),'Price Data'!G:G,0)+1))/INDEX('Price Data'!H:H,MATCH(TEXT(A2650,"YYYY-MM-DD"),'Price Data'!G:G,0)+1),""),"")</f>
        <v>-6.8902160200315296E-3</v>
      </c>
      <c r="H2650" s="34">
        <f>IFERROR(INDEX('Price Data'!K:K,MATCH(TEXT(A2650,"YYYY-MM-DD"),'Price Data'!J:J,0)),"")</f>
        <v>2.4500000000000002</v>
      </c>
      <c r="I2650" s="10" cm="1">
        <f t="array" ref="I2650">IFERROR(IF(ISNUMBER(H2650),(H2650-INDEX('Price Data'!K:K,MATCH(TEXT(A2650,"YYYY-MM-DD"),'Price Data'!J:J,0)+1))/INDEX('Price Data'!K:K,MATCH(TEXT(A2650,"YYYY-MM-DD"),'Price Data'!J:J,0)+1),""),"")</f>
        <v>-4.0650406504064178E-3</v>
      </c>
      <c r="J2650" s="34">
        <f>IFERROR(INDEX('Price Data'!N:N,MATCH(TEXT(A2650,"YYYY-MM-DD"),'Price Data'!M:M,0)),"")</f>
        <v>1.93</v>
      </c>
      <c r="K2650" s="10" cm="1">
        <f t="array" ref="K2650">IFERROR(IF(ISNUMBER(J2650),(J2650-INDEX('Price Data'!N:N,MATCH(TEXT(A2650,"YYYY-MM-DD"),'Price Data'!M:M,0)+1))/INDEX('Price Data'!N:N,MATCH(TEXT(A2650,"YYYY-MM-DD"),'Price Data'!M:M,0)+1),""),"")</f>
        <v>-5.1546391752577371E-3</v>
      </c>
      <c r="L2650" s="34">
        <f>IFERROR(INDEX('Price Data'!Q:Q,MATCH(TEXT(A2650,"YYYY-MM-DD"),'Price Data'!P:P,0)),"")</f>
        <v>2.72</v>
      </c>
      <c r="M2650" s="10" cm="1">
        <f t="array" ref="M2650">IFERROR(IF(ISNUMBER(L2650),(L2650-INDEX('Price Data'!Q:Q,MATCH(TEXT(A2650,"YYYY-MM-DD"),'Price Data'!P:P,0)+1))/INDEX('Price Data'!Q:Q,MATCH(TEXT(A2650,"YYYY-MM-DD"),'Price Data'!P:P,0)+1),""),"")</f>
        <v>3.690036900369089E-3</v>
      </c>
      <c r="N2650" s="34">
        <f>IFERROR(INDEX('Price Data'!T:T,MATCH(TEXT(A2650,"YYYY-MM-DD"),'Price Data'!S:S,0)),"")</f>
        <v>3.69</v>
      </c>
      <c r="O2650" s="10" cm="1">
        <f t="array" ref="O2650">IFERROR(IF(ISNUMBER(N2650),(N2650-INDEX('Price Data'!T:T,MATCH(TEXT(A2650,"YYYY-MM-DD"),'Price Data'!S:S,0)+1))/INDEX('Price Data'!T:T,MATCH(TEXT(A2650,"YYYY-MM-DD"),'Price Data'!S:S,0)+1),""),"")</f>
        <v>1.6528925619834725E-2</v>
      </c>
    </row>
    <row r="2651" spans="1:15" x14ac:dyDescent="0.3">
      <c r="A2651" s="8">
        <v>44470</v>
      </c>
      <c r="B2651" s="34">
        <f>IFERROR(INDEX('Price Data'!B:B,MATCH(TEXT(A2651,"YYYY-MM-DD"),'Price Data'!A:A,0)),"")</f>
        <v>25615</v>
      </c>
      <c r="C2651" s="10" cm="1">
        <f t="array" ref="C2651">IFERROR(IF(ISNUMBER(B2651),(B2651-INDEX('Price Data'!B:B,MATCH(TEXT(A2651,"YYYY-MM-DD"),'Price Data'!A:A,0)+1))/INDEX('Price Data'!B:B,MATCH(TEXT(A2651,"YYYY-MM-DD"),'Price Data'!A:A,0)+1),""),"")</f>
        <v>-2.6864974303068057E-3</v>
      </c>
      <c r="D2651" s="34">
        <f>IFERROR(INDEX('Price Data'!E:E,MATCH(TEXT(A2651,"YYYY-MM-DD"),'Price Data'!D:D,0)),"")</f>
        <v>11.48</v>
      </c>
      <c r="E2651" s="10" cm="1">
        <f t="array" ref="E2651">IFERROR(IF(ISNUMBER(D2651),(D2651-INDEX('Price Data'!E:E,MATCH(TEXT(A2651,"YYYY-MM-DD"),'Price Data'!D:D,0)+1))/INDEX('Price Data'!E:E,MATCH(TEXT(A2651,"YYYY-MM-DD"),'Price Data'!D:D,0)+1),""),"")</f>
        <v>-1.7391304347825717E-3</v>
      </c>
      <c r="F2651" s="34">
        <f>IFERROR(INDEX('Price Data'!H:H,MATCH(TEXT(A2651,"YYYY-MM-DD"),'Price Data'!G:G,0)),"")</f>
        <v>109.449997</v>
      </c>
      <c r="G2651" s="10" cm="1">
        <f t="array" ref="G2651">IFERROR(IF(ISNUMBER(F2651),(F2651-INDEX('Price Data'!H:H,MATCH(TEXT(A2651,"YYYY-MM-DD"),'Price Data'!G:G,0)+1))/INDEX('Price Data'!H:H,MATCH(TEXT(A2651,"YYYY-MM-DD"),'Price Data'!G:G,0)+1),""),"")</f>
        <v>1.2488427613106865E-2</v>
      </c>
      <c r="H2651" s="34">
        <f>IFERROR(INDEX('Price Data'!K:K,MATCH(TEXT(A2651,"YYYY-MM-DD"),'Price Data'!J:J,0)),"")</f>
        <v>2.4500000000000002</v>
      </c>
      <c r="I2651" s="10" cm="1">
        <f t="array" ref="I2651">IFERROR(IF(ISNUMBER(H2651),(H2651-INDEX('Price Data'!K:K,MATCH(TEXT(A2651,"YYYY-MM-DD"),'Price Data'!J:J,0)+1))/INDEX('Price Data'!K:K,MATCH(TEXT(A2651,"YYYY-MM-DD"),'Price Data'!J:J,0)+1),""),"")</f>
        <v>0</v>
      </c>
      <c r="J2651" s="34">
        <f>IFERROR(INDEX('Price Data'!N:N,MATCH(TEXT(A2651,"YYYY-MM-DD"),'Price Data'!M:M,0)),"")</f>
        <v>1.98</v>
      </c>
      <c r="K2651" s="10" cm="1">
        <f t="array" ref="K2651">IFERROR(IF(ISNUMBER(J2651),(J2651-INDEX('Price Data'!N:N,MATCH(TEXT(A2651,"YYYY-MM-DD"),'Price Data'!M:M,0)+1))/INDEX('Price Data'!N:N,MATCH(TEXT(A2651,"YYYY-MM-DD"),'Price Data'!M:M,0)+1),""),"")</f>
        <v>2.5906735751295359E-2</v>
      </c>
      <c r="L2651" s="34">
        <f>IFERROR(INDEX('Price Data'!Q:Q,MATCH(TEXT(A2651,"YYYY-MM-DD"),'Price Data'!P:P,0)),"")</f>
        <v>2.71</v>
      </c>
      <c r="M2651" s="10" cm="1">
        <f t="array" ref="M2651">IFERROR(IF(ISNUMBER(L2651),(L2651-INDEX('Price Data'!Q:Q,MATCH(TEXT(A2651,"YYYY-MM-DD"),'Price Data'!P:P,0)+1))/INDEX('Price Data'!Q:Q,MATCH(TEXT(A2651,"YYYY-MM-DD"),'Price Data'!P:P,0)+1),""),"")</f>
        <v>-3.6764705882353786E-3</v>
      </c>
      <c r="N2651" s="34">
        <f>IFERROR(INDEX('Price Data'!T:T,MATCH(TEXT(A2651,"YYYY-MM-DD"),'Price Data'!S:S,0)),"")</f>
        <v>3.71</v>
      </c>
      <c r="O2651" s="10" cm="1">
        <f t="array" ref="O2651">IFERROR(IF(ISNUMBER(N2651),(N2651-INDEX('Price Data'!T:T,MATCH(TEXT(A2651,"YYYY-MM-DD"),'Price Data'!S:S,0)+1))/INDEX('Price Data'!T:T,MATCH(TEXT(A2651,"YYYY-MM-DD"),'Price Data'!S:S,0)+1),""),"")</f>
        <v>5.4200542005420106E-3</v>
      </c>
    </row>
    <row r="2652" spans="1:15" x14ac:dyDescent="0.3">
      <c r="A2652" s="8">
        <v>44471</v>
      </c>
      <c r="B2652" s="34" t="str">
        <f>IFERROR(INDEX('Price Data'!B:B,MATCH(TEXT(A2652,"YYYY-MM-DD"),'Price Data'!A:A,0)),"")</f>
        <v/>
      </c>
      <c r="C2652" s="10" t="str" cm="1">
        <f t="array" ref="C2652">IFERROR(IF(ISNUMBER(B2652),(B2652-INDEX('Price Data'!B:B,MATCH(TEXT(A2652,"YYYY-MM-DD"),'Price Data'!A:A,0)+1))/INDEX('Price Data'!B:B,MATCH(TEXT(A2652,"YYYY-MM-DD"),'Price Data'!A:A,0)+1),""),"")</f>
        <v/>
      </c>
      <c r="D2652" s="34" t="str">
        <f>IFERROR(INDEX('Price Data'!E:E,MATCH(TEXT(A2652,"YYYY-MM-DD"),'Price Data'!D:D,0)),"")</f>
        <v/>
      </c>
      <c r="E2652" s="10" t="str" cm="1">
        <f t="array" ref="E2652">IFERROR(IF(ISNUMBER(D2652),(D2652-INDEX('Price Data'!E:E,MATCH(TEXT(A2652,"YYYY-MM-DD"),'Price Data'!D:D,0)+1))/INDEX('Price Data'!E:E,MATCH(TEXT(A2652,"YYYY-MM-DD"),'Price Data'!D:D,0)+1),""),"")</f>
        <v/>
      </c>
      <c r="F2652" s="34" t="str">
        <f>IFERROR(INDEX('Price Data'!H:H,MATCH(TEXT(A2652,"YYYY-MM-DD"),'Price Data'!G:G,0)),"")</f>
        <v/>
      </c>
      <c r="G2652" s="10" t="str" cm="1">
        <f t="array" ref="G2652">IFERROR(IF(ISNUMBER(F2652),(F2652-INDEX('Price Data'!H:H,MATCH(TEXT(A2652,"YYYY-MM-DD"),'Price Data'!G:G,0)+1))/INDEX('Price Data'!H:H,MATCH(TEXT(A2652,"YYYY-MM-DD"),'Price Data'!G:G,0)+1),""),"")</f>
        <v/>
      </c>
      <c r="H2652" s="34" t="str">
        <f>IFERROR(INDEX('Price Data'!K:K,MATCH(TEXT(A2652,"YYYY-MM-DD"),'Price Data'!J:J,0)),"")</f>
        <v/>
      </c>
      <c r="I2652" s="10" t="str" cm="1">
        <f t="array" ref="I2652">IFERROR(IF(ISNUMBER(H2652),(H2652-INDEX('Price Data'!K:K,MATCH(TEXT(A2652,"YYYY-MM-DD"),'Price Data'!J:J,0)+1))/INDEX('Price Data'!K:K,MATCH(TEXT(A2652,"YYYY-MM-DD"),'Price Data'!J:J,0)+1),""),"")</f>
        <v/>
      </c>
      <c r="J2652" s="34" t="str">
        <f>IFERROR(INDEX('Price Data'!N:N,MATCH(TEXT(A2652,"YYYY-MM-DD"),'Price Data'!M:M,0)),"")</f>
        <v/>
      </c>
      <c r="K2652" s="10" t="str" cm="1">
        <f t="array" ref="K2652">IFERROR(IF(ISNUMBER(J2652),(J2652-INDEX('Price Data'!N:N,MATCH(TEXT(A2652,"YYYY-MM-DD"),'Price Data'!M:M,0)+1))/INDEX('Price Data'!N:N,MATCH(TEXT(A2652,"YYYY-MM-DD"),'Price Data'!M:M,0)+1),""),"")</f>
        <v/>
      </c>
      <c r="L2652" s="34" t="str">
        <f>IFERROR(INDEX('Price Data'!Q:Q,MATCH(TEXT(A2652,"YYYY-MM-DD"),'Price Data'!P:P,0)),"")</f>
        <v/>
      </c>
      <c r="M2652" s="10" t="str" cm="1">
        <f t="array" ref="M2652">IFERROR(IF(ISNUMBER(L2652),(L2652-INDEX('Price Data'!Q:Q,MATCH(TEXT(A2652,"YYYY-MM-DD"),'Price Data'!P:P,0)+1))/INDEX('Price Data'!Q:Q,MATCH(TEXT(A2652,"YYYY-MM-DD"),'Price Data'!P:P,0)+1),""),"")</f>
        <v/>
      </c>
      <c r="N2652" s="34" t="str">
        <f>IFERROR(INDEX('Price Data'!T:T,MATCH(TEXT(A2652,"YYYY-MM-DD"),'Price Data'!S:S,0)),"")</f>
        <v/>
      </c>
      <c r="O2652" s="10" t="str" cm="1">
        <f t="array" ref="O2652">IFERROR(IF(ISNUMBER(N2652),(N2652-INDEX('Price Data'!T:T,MATCH(TEXT(A2652,"YYYY-MM-DD"),'Price Data'!S:S,0)+1))/INDEX('Price Data'!T:T,MATCH(TEXT(A2652,"YYYY-MM-DD"),'Price Data'!S:S,0)+1),""),"")</f>
        <v/>
      </c>
    </row>
    <row r="2653" spans="1:15" x14ac:dyDescent="0.3">
      <c r="A2653" s="8">
        <v>44472</v>
      </c>
      <c r="B2653" s="34" t="str">
        <f>IFERROR(INDEX('Price Data'!B:B,MATCH(TEXT(A2653,"YYYY-MM-DD"),'Price Data'!A:A,0)),"")</f>
        <v/>
      </c>
      <c r="C2653" s="10" t="str" cm="1">
        <f t="array" ref="C2653">IFERROR(IF(ISNUMBER(B2653),(B2653-INDEX('Price Data'!B:B,MATCH(TEXT(A2653,"YYYY-MM-DD"),'Price Data'!A:A,0)+1))/INDEX('Price Data'!B:B,MATCH(TEXT(A2653,"YYYY-MM-DD"),'Price Data'!A:A,0)+1),""),"")</f>
        <v/>
      </c>
      <c r="D2653" s="34" t="str">
        <f>IFERROR(INDEX('Price Data'!E:E,MATCH(TEXT(A2653,"YYYY-MM-DD"),'Price Data'!D:D,0)),"")</f>
        <v/>
      </c>
      <c r="E2653" s="10" t="str" cm="1">
        <f t="array" ref="E2653">IFERROR(IF(ISNUMBER(D2653),(D2653-INDEX('Price Data'!E:E,MATCH(TEXT(A2653,"YYYY-MM-DD"),'Price Data'!D:D,0)+1))/INDEX('Price Data'!E:E,MATCH(TEXT(A2653,"YYYY-MM-DD"),'Price Data'!D:D,0)+1),""),"")</f>
        <v/>
      </c>
      <c r="F2653" s="34" t="str">
        <f>IFERROR(INDEX('Price Data'!H:H,MATCH(TEXT(A2653,"YYYY-MM-DD"),'Price Data'!G:G,0)),"")</f>
        <v/>
      </c>
      <c r="G2653" s="10" t="str" cm="1">
        <f t="array" ref="G2653">IFERROR(IF(ISNUMBER(F2653),(F2653-INDEX('Price Data'!H:H,MATCH(TEXT(A2653,"YYYY-MM-DD"),'Price Data'!G:G,0)+1))/INDEX('Price Data'!H:H,MATCH(TEXT(A2653,"YYYY-MM-DD"),'Price Data'!G:G,0)+1),""),"")</f>
        <v/>
      </c>
      <c r="H2653" s="34" t="str">
        <f>IFERROR(INDEX('Price Data'!K:K,MATCH(TEXT(A2653,"YYYY-MM-DD"),'Price Data'!J:J,0)),"")</f>
        <v/>
      </c>
      <c r="I2653" s="10" t="str" cm="1">
        <f t="array" ref="I2653">IFERROR(IF(ISNUMBER(H2653),(H2653-INDEX('Price Data'!K:K,MATCH(TEXT(A2653,"YYYY-MM-DD"),'Price Data'!J:J,0)+1))/INDEX('Price Data'!K:K,MATCH(TEXT(A2653,"YYYY-MM-DD"),'Price Data'!J:J,0)+1),""),"")</f>
        <v/>
      </c>
      <c r="J2653" s="34" t="str">
        <f>IFERROR(INDEX('Price Data'!N:N,MATCH(TEXT(A2653,"YYYY-MM-DD"),'Price Data'!M:M,0)),"")</f>
        <v/>
      </c>
      <c r="K2653" s="10" t="str" cm="1">
        <f t="array" ref="K2653">IFERROR(IF(ISNUMBER(J2653),(J2653-INDEX('Price Data'!N:N,MATCH(TEXT(A2653,"YYYY-MM-DD"),'Price Data'!M:M,0)+1))/INDEX('Price Data'!N:N,MATCH(TEXT(A2653,"YYYY-MM-DD"),'Price Data'!M:M,0)+1),""),"")</f>
        <v/>
      </c>
      <c r="L2653" s="34" t="str">
        <f>IFERROR(INDEX('Price Data'!Q:Q,MATCH(TEXT(A2653,"YYYY-MM-DD"),'Price Data'!P:P,0)),"")</f>
        <v/>
      </c>
      <c r="M2653" s="10" t="str" cm="1">
        <f t="array" ref="M2653">IFERROR(IF(ISNUMBER(L2653),(L2653-INDEX('Price Data'!Q:Q,MATCH(TEXT(A2653,"YYYY-MM-DD"),'Price Data'!P:P,0)+1))/INDEX('Price Data'!Q:Q,MATCH(TEXT(A2653,"YYYY-MM-DD"),'Price Data'!P:P,0)+1),""),"")</f>
        <v/>
      </c>
      <c r="N2653" s="34" t="str">
        <f>IFERROR(INDEX('Price Data'!T:T,MATCH(TEXT(A2653,"YYYY-MM-DD"),'Price Data'!S:S,0)),"")</f>
        <v/>
      </c>
      <c r="O2653" s="10" t="str" cm="1">
        <f t="array" ref="O2653">IFERROR(IF(ISNUMBER(N2653),(N2653-INDEX('Price Data'!T:T,MATCH(TEXT(A2653,"YYYY-MM-DD"),'Price Data'!S:S,0)+1))/INDEX('Price Data'!T:T,MATCH(TEXT(A2653,"YYYY-MM-DD"),'Price Data'!S:S,0)+1),""),"")</f>
        <v/>
      </c>
    </row>
    <row r="2654" spans="1:15" x14ac:dyDescent="0.3">
      <c r="A2654" s="8">
        <v>44473</v>
      </c>
      <c r="B2654" s="34">
        <f>IFERROR(INDEX('Price Data'!B:B,MATCH(TEXT(A2654,"YYYY-MM-DD"),'Price Data'!A:A,0)),"")</f>
        <v>25461</v>
      </c>
      <c r="C2654" s="10" cm="1">
        <f t="array" ref="C2654">IFERROR(IF(ISNUMBER(B2654),(B2654-INDEX('Price Data'!B:B,MATCH(TEXT(A2654,"YYYY-MM-DD"),'Price Data'!A:A,0)+1))/INDEX('Price Data'!B:B,MATCH(TEXT(A2654,"YYYY-MM-DD"),'Price Data'!A:A,0)+1),""),"")</f>
        <v>-6.012102283818075E-3</v>
      </c>
      <c r="D2654" s="34">
        <f>IFERROR(INDEX('Price Data'!E:E,MATCH(TEXT(A2654,"YYYY-MM-DD"),'Price Data'!D:D,0)),"")</f>
        <v>11.34</v>
      </c>
      <c r="E2654" s="10" cm="1">
        <f t="array" ref="E2654">IFERROR(IF(ISNUMBER(D2654),(D2654-INDEX('Price Data'!E:E,MATCH(TEXT(A2654,"YYYY-MM-DD"),'Price Data'!D:D,0)+1))/INDEX('Price Data'!E:E,MATCH(TEXT(A2654,"YYYY-MM-DD"),'Price Data'!D:D,0)+1),""),"")</f>
        <v>-1.2195121951219561E-2</v>
      </c>
      <c r="F2654" s="34">
        <f>IFERROR(INDEX('Price Data'!H:H,MATCH(TEXT(A2654,"YYYY-MM-DD"),'Price Data'!G:G,0)),"")</f>
        <v>108.800003</v>
      </c>
      <c r="G2654" s="10" cm="1">
        <f t="array" ref="G2654">IFERROR(IF(ISNUMBER(F2654),(F2654-INDEX('Price Data'!H:H,MATCH(TEXT(A2654,"YYYY-MM-DD"),'Price Data'!G:G,0)+1))/INDEX('Price Data'!H:H,MATCH(TEXT(A2654,"YYYY-MM-DD"),'Price Data'!G:G,0)+1),""),"")</f>
        <v>-5.938730176484084E-3</v>
      </c>
      <c r="H2654" s="34">
        <f>IFERROR(INDEX('Price Data'!K:K,MATCH(TEXT(A2654,"YYYY-MM-DD"),'Price Data'!J:J,0)),"")</f>
        <v>2.42</v>
      </c>
      <c r="I2654" s="10" cm="1">
        <f t="array" ref="I2654">IFERROR(IF(ISNUMBER(H2654),(H2654-INDEX('Price Data'!K:K,MATCH(TEXT(A2654,"YYYY-MM-DD"),'Price Data'!J:J,0)+1))/INDEX('Price Data'!K:K,MATCH(TEXT(A2654,"YYYY-MM-DD"),'Price Data'!J:J,0)+1),""),"")</f>
        <v>-1.2244897959183773E-2</v>
      </c>
      <c r="J2654" s="34">
        <f>IFERROR(INDEX('Price Data'!N:N,MATCH(TEXT(A2654,"YYYY-MM-DD"),'Price Data'!M:M,0)),"")</f>
        <v>1.96</v>
      </c>
      <c r="K2654" s="10" cm="1">
        <f t="array" ref="K2654">IFERROR(IF(ISNUMBER(J2654),(J2654-INDEX('Price Data'!N:N,MATCH(TEXT(A2654,"YYYY-MM-DD"),'Price Data'!M:M,0)+1))/INDEX('Price Data'!N:N,MATCH(TEXT(A2654,"YYYY-MM-DD"),'Price Data'!M:M,0)+1),""),"")</f>
        <v>-1.0101010101010111E-2</v>
      </c>
      <c r="L2654" s="34">
        <f>IFERROR(INDEX('Price Data'!Q:Q,MATCH(TEXT(A2654,"YYYY-MM-DD"),'Price Data'!P:P,0)),"")</f>
        <v>2.67</v>
      </c>
      <c r="M2654" s="10" cm="1">
        <f t="array" ref="M2654">IFERROR(IF(ISNUMBER(L2654),(L2654-INDEX('Price Data'!Q:Q,MATCH(TEXT(A2654,"YYYY-MM-DD"),'Price Data'!P:P,0)+1))/INDEX('Price Data'!Q:Q,MATCH(TEXT(A2654,"YYYY-MM-DD"),'Price Data'!P:P,0)+1),""),"")</f>
        <v>-1.4760147601476028E-2</v>
      </c>
      <c r="N2654" s="34">
        <f>IFERROR(INDEX('Price Data'!T:T,MATCH(TEXT(A2654,"YYYY-MM-DD"),'Price Data'!S:S,0)),"")</f>
        <v>3.68</v>
      </c>
      <c r="O2654" s="10" cm="1">
        <f t="array" ref="O2654">IFERROR(IF(ISNUMBER(N2654),(N2654-INDEX('Price Data'!T:T,MATCH(TEXT(A2654,"YYYY-MM-DD"),'Price Data'!S:S,0)+1))/INDEX('Price Data'!T:T,MATCH(TEXT(A2654,"YYYY-MM-DD"),'Price Data'!S:S,0)+1),""),"")</f>
        <v>-8.0862533692721839E-3</v>
      </c>
    </row>
    <row r="2655" spans="1:15" x14ac:dyDescent="0.3">
      <c r="A2655" s="8">
        <v>44474</v>
      </c>
      <c r="B2655" s="34">
        <f>IFERROR(INDEX('Price Data'!B:B,MATCH(TEXT(A2655,"YYYY-MM-DD"),'Price Data'!A:A,0)),"")</f>
        <v>25956</v>
      </c>
      <c r="C2655" s="10" cm="1">
        <f t="array" ref="C2655">IFERROR(IF(ISNUMBER(B2655),(B2655-INDEX('Price Data'!B:B,MATCH(TEXT(A2655,"YYYY-MM-DD"),'Price Data'!A:A,0)+1))/INDEX('Price Data'!B:B,MATCH(TEXT(A2655,"YYYY-MM-DD"),'Price Data'!A:A,0)+1),""),"")</f>
        <v>1.9441498762813716E-2</v>
      </c>
      <c r="D2655" s="34">
        <f>IFERROR(INDEX('Price Data'!E:E,MATCH(TEXT(A2655,"YYYY-MM-DD"),'Price Data'!D:D,0)),"")</f>
        <v>11.84</v>
      </c>
      <c r="E2655" s="10" cm="1">
        <f t="array" ref="E2655">IFERROR(IF(ISNUMBER(D2655),(D2655-INDEX('Price Data'!E:E,MATCH(TEXT(A2655,"YYYY-MM-DD"),'Price Data'!D:D,0)+1))/INDEX('Price Data'!E:E,MATCH(TEXT(A2655,"YYYY-MM-DD"),'Price Data'!D:D,0)+1),""),"")</f>
        <v>4.4091710758377423E-2</v>
      </c>
      <c r="F2655" s="34">
        <f>IFERROR(INDEX('Price Data'!H:H,MATCH(TEXT(A2655,"YYYY-MM-DD"),'Price Data'!G:G,0)),"")</f>
        <v>111.650002</v>
      </c>
      <c r="G2655" s="10" cm="1">
        <f t="array" ref="G2655">IFERROR(IF(ISNUMBER(F2655),(F2655-INDEX('Price Data'!H:H,MATCH(TEXT(A2655,"YYYY-MM-DD"),'Price Data'!G:G,0)+1))/INDEX('Price Data'!H:H,MATCH(TEXT(A2655,"YYYY-MM-DD"),'Price Data'!G:G,0)+1),""),"")</f>
        <v>2.6194843027715697E-2</v>
      </c>
      <c r="H2655" s="34">
        <f>IFERROR(INDEX('Price Data'!K:K,MATCH(TEXT(A2655,"YYYY-MM-DD"),'Price Data'!J:J,0)),"")</f>
        <v>2.5</v>
      </c>
      <c r="I2655" s="10" cm="1">
        <f t="array" ref="I2655">IFERROR(IF(ISNUMBER(H2655),(H2655-INDEX('Price Data'!K:K,MATCH(TEXT(A2655,"YYYY-MM-DD"),'Price Data'!J:J,0)+1))/INDEX('Price Data'!K:K,MATCH(TEXT(A2655,"YYYY-MM-DD"),'Price Data'!J:J,0)+1),""),"")</f>
        <v>3.305785123966945E-2</v>
      </c>
      <c r="J2655" s="34">
        <f>IFERROR(INDEX('Price Data'!N:N,MATCH(TEXT(A2655,"YYYY-MM-DD"),'Price Data'!M:M,0)),"")</f>
        <v>2.0299999999999998</v>
      </c>
      <c r="K2655" s="10" cm="1">
        <f t="array" ref="K2655">IFERROR(IF(ISNUMBER(J2655),(J2655-INDEX('Price Data'!N:N,MATCH(TEXT(A2655,"YYYY-MM-DD"),'Price Data'!M:M,0)+1))/INDEX('Price Data'!N:N,MATCH(TEXT(A2655,"YYYY-MM-DD"),'Price Data'!M:M,0)+1),""),"")</f>
        <v>3.5714285714285636E-2</v>
      </c>
      <c r="L2655" s="34">
        <f>IFERROR(INDEX('Price Data'!Q:Q,MATCH(TEXT(A2655,"YYYY-MM-DD"),'Price Data'!P:P,0)),"")</f>
        <v>2.82</v>
      </c>
      <c r="M2655" s="10" cm="1">
        <f t="array" ref="M2655">IFERROR(IF(ISNUMBER(L2655),(L2655-INDEX('Price Data'!Q:Q,MATCH(TEXT(A2655,"YYYY-MM-DD"),'Price Data'!P:P,0)+1))/INDEX('Price Data'!Q:Q,MATCH(TEXT(A2655,"YYYY-MM-DD"),'Price Data'!P:P,0)+1),""),"")</f>
        <v>5.6179775280898847E-2</v>
      </c>
      <c r="N2655" s="34">
        <f>IFERROR(INDEX('Price Data'!T:T,MATCH(TEXT(A2655,"YYYY-MM-DD"),'Price Data'!S:S,0)),"")</f>
        <v>3.82</v>
      </c>
      <c r="O2655" s="10" cm="1">
        <f t="array" ref="O2655">IFERROR(IF(ISNUMBER(N2655),(N2655-INDEX('Price Data'!T:T,MATCH(TEXT(A2655,"YYYY-MM-DD"),'Price Data'!S:S,0)+1))/INDEX('Price Data'!T:T,MATCH(TEXT(A2655,"YYYY-MM-DD"),'Price Data'!S:S,0)+1),""),"")</f>
        <v>3.8043478260869477E-2</v>
      </c>
    </row>
    <row r="2656" spans="1:15" x14ac:dyDescent="0.3">
      <c r="A2656" s="8">
        <v>44475</v>
      </c>
      <c r="B2656" s="34">
        <f>IFERROR(INDEX('Price Data'!B:B,MATCH(TEXT(A2656,"YYYY-MM-DD"),'Price Data'!A:A,0)),"")</f>
        <v>25606</v>
      </c>
      <c r="C2656" s="10" cm="1">
        <f t="array" ref="C2656">IFERROR(IF(ISNUMBER(B2656),(B2656-INDEX('Price Data'!B:B,MATCH(TEXT(A2656,"YYYY-MM-DD"),'Price Data'!A:A,0)+1))/INDEX('Price Data'!B:B,MATCH(TEXT(A2656,"YYYY-MM-DD"),'Price Data'!A:A,0)+1),""),"")</f>
        <v>-1.348435814455232E-2</v>
      </c>
      <c r="D2656" s="34">
        <f>IFERROR(INDEX('Price Data'!E:E,MATCH(TEXT(A2656,"YYYY-MM-DD"),'Price Data'!D:D,0)),"")</f>
        <v>11.81</v>
      </c>
      <c r="E2656" s="10" cm="1">
        <f t="array" ref="E2656">IFERROR(IF(ISNUMBER(D2656),(D2656-INDEX('Price Data'!E:E,MATCH(TEXT(A2656,"YYYY-MM-DD"),'Price Data'!D:D,0)+1))/INDEX('Price Data'!E:E,MATCH(TEXT(A2656,"YYYY-MM-DD"),'Price Data'!D:D,0)+1),""),"")</f>
        <v>-2.5337837837837297E-3</v>
      </c>
      <c r="F2656" s="34">
        <f>IFERROR(INDEX('Price Data'!H:H,MATCH(TEXT(A2656,"YYYY-MM-DD"),'Price Data'!G:G,0)),"")</f>
        <v>112.400002</v>
      </c>
      <c r="G2656" s="10" cm="1">
        <f t="array" ref="G2656">IFERROR(IF(ISNUMBER(F2656),(F2656-INDEX('Price Data'!H:H,MATCH(TEXT(A2656,"YYYY-MM-DD"),'Price Data'!G:G,0)+1))/INDEX('Price Data'!H:H,MATCH(TEXT(A2656,"YYYY-MM-DD"),'Price Data'!G:G,0)+1),""),"")</f>
        <v>6.7174203901939917E-3</v>
      </c>
      <c r="H2656" s="34">
        <f>IFERROR(INDEX('Price Data'!K:K,MATCH(TEXT(A2656,"YYYY-MM-DD"),'Price Data'!J:J,0)),"")</f>
        <v>2.48</v>
      </c>
      <c r="I2656" s="10" cm="1">
        <f t="array" ref="I2656">IFERROR(IF(ISNUMBER(H2656),(H2656-INDEX('Price Data'!K:K,MATCH(TEXT(A2656,"YYYY-MM-DD"),'Price Data'!J:J,0)+1))/INDEX('Price Data'!K:K,MATCH(TEXT(A2656,"YYYY-MM-DD"),'Price Data'!J:J,0)+1),""),"")</f>
        <v>-8.0000000000000071E-3</v>
      </c>
      <c r="J2656" s="34">
        <f>IFERROR(INDEX('Price Data'!N:N,MATCH(TEXT(A2656,"YYYY-MM-DD"),'Price Data'!M:M,0)),"")</f>
        <v>2.0099999999999998</v>
      </c>
      <c r="K2656" s="10" cm="1">
        <f t="array" ref="K2656">IFERROR(IF(ISNUMBER(J2656),(J2656-INDEX('Price Data'!N:N,MATCH(TEXT(A2656,"YYYY-MM-DD"),'Price Data'!M:M,0)+1))/INDEX('Price Data'!N:N,MATCH(TEXT(A2656,"YYYY-MM-DD"),'Price Data'!M:M,0)+1),""),"")</f>
        <v>-9.8522167487684834E-3</v>
      </c>
      <c r="L2656" s="34">
        <f>IFERROR(INDEX('Price Data'!Q:Q,MATCH(TEXT(A2656,"YYYY-MM-DD"),'Price Data'!P:P,0)),"")</f>
        <v>2.82</v>
      </c>
      <c r="M2656" s="10" cm="1">
        <f t="array" ref="M2656">IFERROR(IF(ISNUMBER(L2656),(L2656-INDEX('Price Data'!Q:Q,MATCH(TEXT(A2656,"YYYY-MM-DD"),'Price Data'!P:P,0)+1))/INDEX('Price Data'!Q:Q,MATCH(TEXT(A2656,"YYYY-MM-DD"),'Price Data'!P:P,0)+1),""),"")</f>
        <v>0</v>
      </c>
      <c r="N2656" s="34">
        <f>IFERROR(INDEX('Price Data'!T:T,MATCH(TEXT(A2656,"YYYY-MM-DD"),'Price Data'!S:S,0)),"")</f>
        <v>3.79</v>
      </c>
      <c r="O2656" s="10" cm="1">
        <f t="array" ref="O2656">IFERROR(IF(ISNUMBER(N2656),(N2656-INDEX('Price Data'!T:T,MATCH(TEXT(A2656,"YYYY-MM-DD"),'Price Data'!S:S,0)+1))/INDEX('Price Data'!T:T,MATCH(TEXT(A2656,"YYYY-MM-DD"),'Price Data'!S:S,0)+1),""),"")</f>
        <v>-7.8534031413612058E-3</v>
      </c>
    </row>
    <row r="2657" spans="1:15" x14ac:dyDescent="0.3">
      <c r="A2657" s="8">
        <v>44476</v>
      </c>
      <c r="B2657" s="34">
        <f>IFERROR(INDEX('Price Data'!B:B,MATCH(TEXT(A2657,"YYYY-MM-DD"),'Price Data'!A:A,0)),"")</f>
        <v>25992</v>
      </c>
      <c r="C2657" s="10" cm="1">
        <f t="array" ref="C2657">IFERROR(IF(ISNUMBER(B2657),(B2657-INDEX('Price Data'!B:B,MATCH(TEXT(A2657,"YYYY-MM-DD"),'Price Data'!A:A,0)+1))/INDEX('Price Data'!B:B,MATCH(TEXT(A2657,"YYYY-MM-DD"),'Price Data'!A:A,0)+1),""),"")</f>
        <v>1.5074591892525189E-2</v>
      </c>
      <c r="D2657" s="34">
        <f>IFERROR(INDEX('Price Data'!E:E,MATCH(TEXT(A2657,"YYYY-MM-DD"),'Price Data'!D:D,0)),"")</f>
        <v>11.86</v>
      </c>
      <c r="E2657" s="10" cm="1">
        <f t="array" ref="E2657">IFERROR(IF(ISNUMBER(D2657),(D2657-INDEX('Price Data'!E:E,MATCH(TEXT(A2657,"YYYY-MM-DD"),'Price Data'!D:D,0)+1))/INDEX('Price Data'!E:E,MATCH(TEXT(A2657,"YYYY-MM-DD"),'Price Data'!D:D,0)+1),""),"")</f>
        <v>4.233700254021925E-3</v>
      </c>
      <c r="F2657" s="34">
        <f>IFERROR(INDEX('Price Data'!H:H,MATCH(TEXT(A2657,"YYYY-MM-DD"),'Price Data'!G:G,0)),"")</f>
        <v>110.400002</v>
      </c>
      <c r="G2657" s="10" cm="1">
        <f t="array" ref="G2657">IFERROR(IF(ISNUMBER(F2657),(F2657-INDEX('Price Data'!H:H,MATCH(TEXT(A2657,"YYYY-MM-DD"),'Price Data'!G:G,0)+1))/INDEX('Price Data'!H:H,MATCH(TEXT(A2657,"YYYY-MM-DD"),'Price Data'!G:G,0)+1),""),"")</f>
        <v>-1.779359398943783E-2</v>
      </c>
      <c r="H2657" s="34">
        <f>IFERROR(INDEX('Price Data'!K:K,MATCH(TEXT(A2657,"YYYY-MM-DD"),'Price Data'!J:J,0)),"")</f>
        <v>2.5099999999999998</v>
      </c>
      <c r="I2657" s="10" cm="1">
        <f t="array" ref="I2657">IFERROR(IF(ISNUMBER(H2657),(H2657-INDEX('Price Data'!K:K,MATCH(TEXT(A2657,"YYYY-MM-DD"),'Price Data'!J:J,0)+1))/INDEX('Price Data'!K:K,MATCH(TEXT(A2657,"YYYY-MM-DD"),'Price Data'!J:J,0)+1),""),"")</f>
        <v>1.2096774193548309E-2</v>
      </c>
      <c r="J2657" s="34">
        <f>IFERROR(INDEX('Price Data'!N:N,MATCH(TEXT(A2657,"YYYY-MM-DD"),'Price Data'!M:M,0)),"")</f>
        <v>2.0299999999999998</v>
      </c>
      <c r="K2657" s="10" cm="1">
        <f t="array" ref="K2657">IFERROR(IF(ISNUMBER(J2657),(J2657-INDEX('Price Data'!N:N,MATCH(TEXT(A2657,"YYYY-MM-DD"),'Price Data'!M:M,0)+1))/INDEX('Price Data'!N:N,MATCH(TEXT(A2657,"YYYY-MM-DD"),'Price Data'!M:M,0)+1),""),"")</f>
        <v>9.9502487562189157E-3</v>
      </c>
      <c r="L2657" s="34">
        <f>IFERROR(INDEX('Price Data'!Q:Q,MATCH(TEXT(A2657,"YYYY-MM-DD"),'Price Data'!P:P,0)),"")</f>
        <v>2.81</v>
      </c>
      <c r="M2657" s="10" cm="1">
        <f t="array" ref="M2657">IFERROR(IF(ISNUMBER(L2657),(L2657-INDEX('Price Data'!Q:Q,MATCH(TEXT(A2657,"YYYY-MM-DD"),'Price Data'!P:P,0)+1))/INDEX('Price Data'!Q:Q,MATCH(TEXT(A2657,"YYYY-MM-DD"),'Price Data'!P:P,0)+1),""),"")</f>
        <v>-3.5460992907800663E-3</v>
      </c>
      <c r="N2657" s="34">
        <f>IFERROR(INDEX('Price Data'!T:T,MATCH(TEXT(A2657,"YYYY-MM-DD"),'Price Data'!S:S,0)),"")</f>
        <v>3.76</v>
      </c>
      <c r="O2657" s="10" cm="1">
        <f t="array" ref="O2657">IFERROR(IF(ISNUMBER(N2657),(N2657-INDEX('Price Data'!T:T,MATCH(TEXT(A2657,"YYYY-MM-DD"),'Price Data'!S:S,0)+1))/INDEX('Price Data'!T:T,MATCH(TEXT(A2657,"YYYY-MM-DD"),'Price Data'!S:S,0)+1),""),"")</f>
        <v>-7.9155672823219645E-3</v>
      </c>
    </row>
    <row r="2658" spans="1:15" x14ac:dyDescent="0.3">
      <c r="A2658" s="8">
        <v>44477</v>
      </c>
      <c r="B2658" s="34">
        <f>IFERROR(INDEX('Price Data'!B:B,MATCH(TEXT(A2658,"YYYY-MM-DD"),'Price Data'!A:A,0)),"")</f>
        <v>26051</v>
      </c>
      <c r="C2658" s="10" cm="1">
        <f t="array" ref="C2658">IFERROR(IF(ISNUMBER(B2658),(B2658-INDEX('Price Data'!B:B,MATCH(TEXT(A2658,"YYYY-MM-DD"),'Price Data'!A:A,0)+1))/INDEX('Price Data'!B:B,MATCH(TEXT(A2658,"YYYY-MM-DD"),'Price Data'!A:A,0)+1),""),"")</f>
        <v>2.2699292089873807E-3</v>
      </c>
      <c r="D2658" s="34">
        <f>IFERROR(INDEX('Price Data'!E:E,MATCH(TEXT(A2658,"YYYY-MM-DD"),'Price Data'!D:D,0)),"")</f>
        <v>11.99</v>
      </c>
      <c r="E2658" s="10" cm="1">
        <f t="array" ref="E2658">IFERROR(IF(ISNUMBER(D2658),(D2658-INDEX('Price Data'!E:E,MATCH(TEXT(A2658,"YYYY-MM-DD"),'Price Data'!D:D,0)+1))/INDEX('Price Data'!E:E,MATCH(TEXT(A2658,"YYYY-MM-DD"),'Price Data'!D:D,0)+1),""),"")</f>
        <v>1.0961214165261449E-2</v>
      </c>
      <c r="F2658" s="34">
        <f>IFERROR(INDEX('Price Data'!H:H,MATCH(TEXT(A2658,"YYYY-MM-DD"),'Price Data'!G:G,0)),"")</f>
        <v>112</v>
      </c>
      <c r="G2658" s="10" cm="1">
        <f t="array" ref="G2658">IFERROR(IF(ISNUMBER(F2658),(F2658-INDEX('Price Data'!H:H,MATCH(TEXT(A2658,"YYYY-MM-DD"),'Price Data'!G:G,0)+1))/INDEX('Price Data'!H:H,MATCH(TEXT(A2658,"YYYY-MM-DD"),'Price Data'!G:G,0)+1),""),"")</f>
        <v>1.449273524469682E-2</v>
      </c>
      <c r="H2658" s="34">
        <f>IFERROR(INDEX('Price Data'!K:K,MATCH(TEXT(A2658,"YYYY-MM-DD"),'Price Data'!J:J,0)),"")</f>
        <v>2.52</v>
      </c>
      <c r="I2658" s="10" cm="1">
        <f t="array" ref="I2658">IFERROR(IF(ISNUMBER(H2658),(H2658-INDEX('Price Data'!K:K,MATCH(TEXT(A2658,"YYYY-MM-DD"),'Price Data'!J:J,0)+1))/INDEX('Price Data'!K:K,MATCH(TEXT(A2658,"YYYY-MM-DD"),'Price Data'!J:J,0)+1),""),"")</f>
        <v>3.9840637450200131E-3</v>
      </c>
      <c r="J2658" s="34">
        <f>IFERROR(INDEX('Price Data'!N:N,MATCH(TEXT(A2658,"YYYY-MM-DD"),'Price Data'!M:M,0)),"")</f>
        <v>2.0699999999999998</v>
      </c>
      <c r="K2658" s="10" cm="1">
        <f t="array" ref="K2658">IFERROR(IF(ISNUMBER(J2658),(J2658-INDEX('Price Data'!N:N,MATCH(TEXT(A2658,"YYYY-MM-DD"),'Price Data'!M:M,0)+1))/INDEX('Price Data'!N:N,MATCH(TEXT(A2658,"YYYY-MM-DD"),'Price Data'!M:M,0)+1),""),"")</f>
        <v>1.9704433497536967E-2</v>
      </c>
      <c r="L2658" s="34">
        <f>IFERROR(INDEX('Price Data'!Q:Q,MATCH(TEXT(A2658,"YYYY-MM-DD"),'Price Data'!P:P,0)),"")</f>
        <v>2.83</v>
      </c>
      <c r="M2658" s="10" cm="1">
        <f t="array" ref="M2658">IFERROR(IF(ISNUMBER(L2658),(L2658-INDEX('Price Data'!Q:Q,MATCH(TEXT(A2658,"YYYY-MM-DD"),'Price Data'!P:P,0)+1))/INDEX('Price Data'!Q:Q,MATCH(TEXT(A2658,"YYYY-MM-DD"),'Price Data'!P:P,0)+1),""),"")</f>
        <v>7.1174377224199354E-3</v>
      </c>
      <c r="N2658" s="34">
        <f>IFERROR(INDEX('Price Data'!T:T,MATCH(TEXT(A2658,"YYYY-MM-DD"),'Price Data'!S:S,0)),"")</f>
        <v>3.74</v>
      </c>
      <c r="O2658" s="10" cm="1">
        <f t="array" ref="O2658">IFERROR(IF(ISNUMBER(N2658),(N2658-INDEX('Price Data'!T:T,MATCH(TEXT(A2658,"YYYY-MM-DD"),'Price Data'!S:S,0)+1))/INDEX('Price Data'!T:T,MATCH(TEXT(A2658,"YYYY-MM-DD"),'Price Data'!S:S,0)+1),""),"")</f>
        <v>-5.3191489361700999E-3</v>
      </c>
    </row>
    <row r="2659" spans="1:15" x14ac:dyDescent="0.3">
      <c r="A2659" s="8">
        <v>44478</v>
      </c>
      <c r="B2659" s="34" t="str">
        <f>IFERROR(INDEX('Price Data'!B:B,MATCH(TEXT(A2659,"YYYY-MM-DD"),'Price Data'!A:A,0)),"")</f>
        <v/>
      </c>
      <c r="C2659" s="10" t="str" cm="1">
        <f t="array" ref="C2659">IFERROR(IF(ISNUMBER(B2659),(B2659-INDEX('Price Data'!B:B,MATCH(TEXT(A2659,"YYYY-MM-DD"),'Price Data'!A:A,0)+1))/INDEX('Price Data'!B:B,MATCH(TEXT(A2659,"YYYY-MM-DD"),'Price Data'!A:A,0)+1),""),"")</f>
        <v/>
      </c>
      <c r="D2659" s="34" t="str">
        <f>IFERROR(INDEX('Price Data'!E:E,MATCH(TEXT(A2659,"YYYY-MM-DD"),'Price Data'!D:D,0)),"")</f>
        <v/>
      </c>
      <c r="E2659" s="10" t="str" cm="1">
        <f t="array" ref="E2659">IFERROR(IF(ISNUMBER(D2659),(D2659-INDEX('Price Data'!E:E,MATCH(TEXT(A2659,"YYYY-MM-DD"),'Price Data'!D:D,0)+1))/INDEX('Price Data'!E:E,MATCH(TEXT(A2659,"YYYY-MM-DD"),'Price Data'!D:D,0)+1),""),"")</f>
        <v/>
      </c>
      <c r="F2659" s="34" t="str">
        <f>IFERROR(INDEX('Price Data'!H:H,MATCH(TEXT(A2659,"YYYY-MM-DD"),'Price Data'!G:G,0)),"")</f>
        <v/>
      </c>
      <c r="G2659" s="10" t="str" cm="1">
        <f t="array" ref="G2659">IFERROR(IF(ISNUMBER(F2659),(F2659-INDEX('Price Data'!H:H,MATCH(TEXT(A2659,"YYYY-MM-DD"),'Price Data'!G:G,0)+1))/INDEX('Price Data'!H:H,MATCH(TEXT(A2659,"YYYY-MM-DD"),'Price Data'!G:G,0)+1),""),"")</f>
        <v/>
      </c>
      <c r="H2659" s="34" t="str">
        <f>IFERROR(INDEX('Price Data'!K:K,MATCH(TEXT(A2659,"YYYY-MM-DD"),'Price Data'!J:J,0)),"")</f>
        <v/>
      </c>
      <c r="I2659" s="10" t="str" cm="1">
        <f t="array" ref="I2659">IFERROR(IF(ISNUMBER(H2659),(H2659-INDEX('Price Data'!K:K,MATCH(TEXT(A2659,"YYYY-MM-DD"),'Price Data'!J:J,0)+1))/INDEX('Price Data'!K:K,MATCH(TEXT(A2659,"YYYY-MM-DD"),'Price Data'!J:J,0)+1),""),"")</f>
        <v/>
      </c>
      <c r="J2659" s="34" t="str">
        <f>IFERROR(INDEX('Price Data'!N:N,MATCH(TEXT(A2659,"YYYY-MM-DD"),'Price Data'!M:M,0)),"")</f>
        <v/>
      </c>
      <c r="K2659" s="10" t="str" cm="1">
        <f t="array" ref="K2659">IFERROR(IF(ISNUMBER(J2659),(J2659-INDEX('Price Data'!N:N,MATCH(TEXT(A2659,"YYYY-MM-DD"),'Price Data'!M:M,0)+1))/INDEX('Price Data'!N:N,MATCH(TEXT(A2659,"YYYY-MM-DD"),'Price Data'!M:M,0)+1),""),"")</f>
        <v/>
      </c>
      <c r="L2659" s="34" t="str">
        <f>IFERROR(INDEX('Price Data'!Q:Q,MATCH(TEXT(A2659,"YYYY-MM-DD"),'Price Data'!P:P,0)),"")</f>
        <v/>
      </c>
      <c r="M2659" s="10" t="str" cm="1">
        <f t="array" ref="M2659">IFERROR(IF(ISNUMBER(L2659),(L2659-INDEX('Price Data'!Q:Q,MATCH(TEXT(A2659,"YYYY-MM-DD"),'Price Data'!P:P,0)+1))/INDEX('Price Data'!Q:Q,MATCH(TEXT(A2659,"YYYY-MM-DD"),'Price Data'!P:P,0)+1),""),"")</f>
        <v/>
      </c>
      <c r="N2659" s="34" t="str">
        <f>IFERROR(INDEX('Price Data'!T:T,MATCH(TEXT(A2659,"YYYY-MM-DD"),'Price Data'!S:S,0)),"")</f>
        <v/>
      </c>
      <c r="O2659" s="10" t="str" cm="1">
        <f t="array" ref="O2659">IFERROR(IF(ISNUMBER(N2659),(N2659-INDEX('Price Data'!T:T,MATCH(TEXT(A2659,"YYYY-MM-DD"),'Price Data'!S:S,0)+1))/INDEX('Price Data'!T:T,MATCH(TEXT(A2659,"YYYY-MM-DD"),'Price Data'!S:S,0)+1),""),"")</f>
        <v/>
      </c>
    </row>
    <row r="2660" spans="1:15" x14ac:dyDescent="0.3">
      <c r="A2660" s="8">
        <v>44479</v>
      </c>
      <c r="B2660" s="34" t="str">
        <f>IFERROR(INDEX('Price Data'!B:B,MATCH(TEXT(A2660,"YYYY-MM-DD"),'Price Data'!A:A,0)),"")</f>
        <v/>
      </c>
      <c r="C2660" s="10" t="str" cm="1">
        <f t="array" ref="C2660">IFERROR(IF(ISNUMBER(B2660),(B2660-INDEX('Price Data'!B:B,MATCH(TEXT(A2660,"YYYY-MM-DD"),'Price Data'!A:A,0)+1))/INDEX('Price Data'!B:B,MATCH(TEXT(A2660,"YYYY-MM-DD"),'Price Data'!A:A,0)+1),""),"")</f>
        <v/>
      </c>
      <c r="D2660" s="34" t="str">
        <f>IFERROR(INDEX('Price Data'!E:E,MATCH(TEXT(A2660,"YYYY-MM-DD"),'Price Data'!D:D,0)),"")</f>
        <v/>
      </c>
      <c r="E2660" s="10" t="str" cm="1">
        <f t="array" ref="E2660">IFERROR(IF(ISNUMBER(D2660),(D2660-INDEX('Price Data'!E:E,MATCH(TEXT(A2660,"YYYY-MM-DD"),'Price Data'!D:D,0)+1))/INDEX('Price Data'!E:E,MATCH(TEXT(A2660,"YYYY-MM-DD"),'Price Data'!D:D,0)+1),""),"")</f>
        <v/>
      </c>
      <c r="F2660" s="34" t="str">
        <f>IFERROR(INDEX('Price Data'!H:H,MATCH(TEXT(A2660,"YYYY-MM-DD"),'Price Data'!G:G,0)),"")</f>
        <v/>
      </c>
      <c r="G2660" s="10" t="str" cm="1">
        <f t="array" ref="G2660">IFERROR(IF(ISNUMBER(F2660),(F2660-INDEX('Price Data'!H:H,MATCH(TEXT(A2660,"YYYY-MM-DD"),'Price Data'!G:G,0)+1))/INDEX('Price Data'!H:H,MATCH(TEXT(A2660,"YYYY-MM-DD"),'Price Data'!G:G,0)+1),""),"")</f>
        <v/>
      </c>
      <c r="H2660" s="34" t="str">
        <f>IFERROR(INDEX('Price Data'!K:K,MATCH(TEXT(A2660,"YYYY-MM-DD"),'Price Data'!J:J,0)),"")</f>
        <v/>
      </c>
      <c r="I2660" s="10" t="str" cm="1">
        <f t="array" ref="I2660">IFERROR(IF(ISNUMBER(H2660),(H2660-INDEX('Price Data'!K:K,MATCH(TEXT(A2660,"YYYY-MM-DD"),'Price Data'!J:J,0)+1))/INDEX('Price Data'!K:K,MATCH(TEXT(A2660,"YYYY-MM-DD"),'Price Data'!J:J,0)+1),""),"")</f>
        <v/>
      </c>
      <c r="J2660" s="34" t="str">
        <f>IFERROR(INDEX('Price Data'!N:N,MATCH(TEXT(A2660,"YYYY-MM-DD"),'Price Data'!M:M,0)),"")</f>
        <v/>
      </c>
      <c r="K2660" s="10" t="str" cm="1">
        <f t="array" ref="K2660">IFERROR(IF(ISNUMBER(J2660),(J2660-INDEX('Price Data'!N:N,MATCH(TEXT(A2660,"YYYY-MM-DD"),'Price Data'!M:M,0)+1))/INDEX('Price Data'!N:N,MATCH(TEXT(A2660,"YYYY-MM-DD"),'Price Data'!M:M,0)+1),""),"")</f>
        <v/>
      </c>
      <c r="L2660" s="34" t="str">
        <f>IFERROR(INDEX('Price Data'!Q:Q,MATCH(TEXT(A2660,"YYYY-MM-DD"),'Price Data'!P:P,0)),"")</f>
        <v/>
      </c>
      <c r="M2660" s="10" t="str" cm="1">
        <f t="array" ref="M2660">IFERROR(IF(ISNUMBER(L2660),(L2660-INDEX('Price Data'!Q:Q,MATCH(TEXT(A2660,"YYYY-MM-DD"),'Price Data'!P:P,0)+1))/INDEX('Price Data'!Q:Q,MATCH(TEXT(A2660,"YYYY-MM-DD"),'Price Data'!P:P,0)+1),""),"")</f>
        <v/>
      </c>
      <c r="N2660" s="34" t="str">
        <f>IFERROR(INDEX('Price Data'!T:T,MATCH(TEXT(A2660,"YYYY-MM-DD"),'Price Data'!S:S,0)),"")</f>
        <v/>
      </c>
      <c r="O2660" s="10" t="str" cm="1">
        <f t="array" ref="O2660">IFERROR(IF(ISNUMBER(N2660),(N2660-INDEX('Price Data'!T:T,MATCH(TEXT(A2660,"YYYY-MM-DD"),'Price Data'!S:S,0)+1))/INDEX('Price Data'!T:T,MATCH(TEXT(A2660,"YYYY-MM-DD"),'Price Data'!S:S,0)+1),""),"")</f>
        <v/>
      </c>
    </row>
    <row r="2661" spans="1:15" x14ac:dyDescent="0.3">
      <c r="A2661" s="8">
        <v>44480</v>
      </c>
      <c r="B2661" s="34">
        <f>IFERROR(INDEX('Price Data'!B:B,MATCH(TEXT(A2661,"YYYY-MM-DD"),'Price Data'!A:A,0)),"")</f>
        <v>25930</v>
      </c>
      <c r="C2661" s="10" cm="1">
        <f t="array" ref="C2661">IFERROR(IF(ISNUMBER(B2661),(B2661-INDEX('Price Data'!B:B,MATCH(TEXT(A2661,"YYYY-MM-DD"),'Price Data'!A:A,0)+1))/INDEX('Price Data'!B:B,MATCH(TEXT(A2661,"YYYY-MM-DD"),'Price Data'!A:A,0)+1),""),"")</f>
        <v>-4.6447353268588539E-3</v>
      </c>
      <c r="D2661" s="34">
        <f>IFERROR(INDEX('Price Data'!E:E,MATCH(TEXT(A2661,"YYYY-MM-DD"),'Price Data'!D:D,0)),"")</f>
        <v>11.9</v>
      </c>
      <c r="E2661" s="10" cm="1">
        <f t="array" ref="E2661">IFERROR(IF(ISNUMBER(D2661),(D2661-INDEX('Price Data'!E:E,MATCH(TEXT(A2661,"YYYY-MM-DD"),'Price Data'!D:D,0)+1))/INDEX('Price Data'!E:E,MATCH(TEXT(A2661,"YYYY-MM-DD"),'Price Data'!D:D,0)+1),""),"")</f>
        <v>-7.5062552126772195E-3</v>
      </c>
      <c r="F2661" s="34">
        <f>IFERROR(INDEX('Price Data'!H:H,MATCH(TEXT(A2661,"YYYY-MM-DD"),'Price Data'!G:G,0)),"")</f>
        <v>110.5</v>
      </c>
      <c r="G2661" s="10" cm="1">
        <f t="array" ref="G2661">IFERROR(IF(ISNUMBER(F2661),(F2661-INDEX('Price Data'!H:H,MATCH(TEXT(A2661,"YYYY-MM-DD"),'Price Data'!G:G,0)+1))/INDEX('Price Data'!H:H,MATCH(TEXT(A2661,"YYYY-MM-DD"),'Price Data'!G:G,0)+1),""),"")</f>
        <v>-1.3392857142857142E-2</v>
      </c>
      <c r="H2661" s="34">
        <f>IFERROR(INDEX('Price Data'!K:K,MATCH(TEXT(A2661,"YYYY-MM-DD"),'Price Data'!J:J,0)),"")</f>
        <v>2.5</v>
      </c>
      <c r="I2661" s="10" cm="1">
        <f t="array" ref="I2661">IFERROR(IF(ISNUMBER(H2661),(H2661-INDEX('Price Data'!K:K,MATCH(TEXT(A2661,"YYYY-MM-DD"),'Price Data'!J:J,0)+1))/INDEX('Price Data'!K:K,MATCH(TEXT(A2661,"YYYY-MM-DD"),'Price Data'!J:J,0)+1),""),"")</f>
        <v>-7.936507936507943E-3</v>
      </c>
      <c r="J2661" s="34">
        <f>IFERROR(INDEX('Price Data'!N:N,MATCH(TEXT(A2661,"YYYY-MM-DD"),'Price Data'!M:M,0)),"")</f>
        <v>2.0699999999999998</v>
      </c>
      <c r="K2661" s="10" cm="1">
        <f t="array" ref="K2661">IFERROR(IF(ISNUMBER(J2661),(J2661-INDEX('Price Data'!N:N,MATCH(TEXT(A2661,"YYYY-MM-DD"),'Price Data'!M:M,0)+1))/INDEX('Price Data'!N:N,MATCH(TEXT(A2661,"YYYY-MM-DD"),'Price Data'!M:M,0)+1),""),"")</f>
        <v>0</v>
      </c>
      <c r="L2661" s="34">
        <f>IFERROR(INDEX('Price Data'!Q:Q,MATCH(TEXT(A2661,"YYYY-MM-DD"),'Price Data'!P:P,0)),"")</f>
        <v>2.76</v>
      </c>
      <c r="M2661" s="10" cm="1">
        <f t="array" ref="M2661">IFERROR(IF(ISNUMBER(L2661),(L2661-INDEX('Price Data'!Q:Q,MATCH(TEXT(A2661,"YYYY-MM-DD"),'Price Data'!P:P,0)+1))/INDEX('Price Data'!Q:Q,MATCH(TEXT(A2661,"YYYY-MM-DD"),'Price Data'!P:P,0)+1),""),"")</f>
        <v>-2.4734982332155576E-2</v>
      </c>
      <c r="N2661" s="34">
        <f>IFERROR(INDEX('Price Data'!T:T,MATCH(TEXT(A2661,"YYYY-MM-DD"),'Price Data'!S:S,0)),"")</f>
        <v>3.75</v>
      </c>
      <c r="O2661" s="10" cm="1">
        <f t="array" ref="O2661">IFERROR(IF(ISNUMBER(N2661),(N2661-INDEX('Price Data'!T:T,MATCH(TEXT(A2661,"YYYY-MM-DD"),'Price Data'!S:S,0)+1))/INDEX('Price Data'!T:T,MATCH(TEXT(A2661,"YYYY-MM-DD"),'Price Data'!S:S,0)+1),""),"")</f>
        <v>2.6737967914437933E-3</v>
      </c>
    </row>
    <row r="2662" spans="1:15" x14ac:dyDescent="0.3">
      <c r="A2662" s="8">
        <v>44481</v>
      </c>
      <c r="B2662" s="34">
        <f>IFERROR(INDEX('Price Data'!B:B,MATCH(TEXT(A2662,"YYYY-MM-DD"),'Price Data'!A:A,0)),"")</f>
        <v>25990</v>
      </c>
      <c r="C2662" s="10" cm="1">
        <f t="array" ref="C2662">IFERROR(IF(ISNUMBER(B2662),(B2662-INDEX('Price Data'!B:B,MATCH(TEXT(A2662,"YYYY-MM-DD"),'Price Data'!A:A,0)+1))/INDEX('Price Data'!B:B,MATCH(TEXT(A2662,"YYYY-MM-DD"),'Price Data'!A:A,0)+1),""),"")</f>
        <v>2.3139220979560356E-3</v>
      </c>
      <c r="D2662" s="34">
        <f>IFERROR(INDEX('Price Data'!E:E,MATCH(TEXT(A2662,"YYYY-MM-DD"),'Price Data'!D:D,0)),"")</f>
        <v>11.93</v>
      </c>
      <c r="E2662" s="10" cm="1">
        <f t="array" ref="E2662">IFERROR(IF(ISNUMBER(D2662),(D2662-INDEX('Price Data'!E:E,MATCH(TEXT(A2662,"YYYY-MM-DD"),'Price Data'!D:D,0)+1))/INDEX('Price Data'!E:E,MATCH(TEXT(A2662,"YYYY-MM-DD"),'Price Data'!D:D,0)+1),""),"")</f>
        <v>2.5210084033612909E-3</v>
      </c>
      <c r="F2662" s="34">
        <f>IFERROR(INDEX('Price Data'!H:H,MATCH(TEXT(A2662,"YYYY-MM-DD"),'Price Data'!G:G,0)),"")</f>
        <v>110.75</v>
      </c>
      <c r="G2662" s="10" cm="1">
        <f t="array" ref="G2662">IFERROR(IF(ISNUMBER(F2662),(F2662-INDEX('Price Data'!H:H,MATCH(TEXT(A2662,"YYYY-MM-DD"),'Price Data'!G:G,0)+1))/INDEX('Price Data'!H:H,MATCH(TEXT(A2662,"YYYY-MM-DD"),'Price Data'!G:G,0)+1),""),"")</f>
        <v>2.2624434389140274E-3</v>
      </c>
      <c r="H2662" s="34">
        <f>IFERROR(INDEX('Price Data'!K:K,MATCH(TEXT(A2662,"YYYY-MM-DD"),'Price Data'!J:J,0)),"")</f>
        <v>2.5099999999999998</v>
      </c>
      <c r="I2662" s="10" cm="1">
        <f t="array" ref="I2662">IFERROR(IF(ISNUMBER(H2662),(H2662-INDEX('Price Data'!K:K,MATCH(TEXT(A2662,"YYYY-MM-DD"),'Price Data'!J:J,0)+1))/INDEX('Price Data'!K:K,MATCH(TEXT(A2662,"YYYY-MM-DD"),'Price Data'!J:J,0)+1),""),"")</f>
        <v>3.9999999999999151E-3</v>
      </c>
      <c r="J2662" s="34">
        <f>IFERROR(INDEX('Price Data'!N:N,MATCH(TEXT(A2662,"YYYY-MM-DD"),'Price Data'!M:M,0)),"")</f>
        <v>2.06</v>
      </c>
      <c r="K2662" s="10" cm="1">
        <f t="array" ref="K2662">IFERROR(IF(ISNUMBER(J2662),(J2662-INDEX('Price Data'!N:N,MATCH(TEXT(A2662,"YYYY-MM-DD"),'Price Data'!M:M,0)+1))/INDEX('Price Data'!N:N,MATCH(TEXT(A2662,"YYYY-MM-DD"),'Price Data'!M:M,0)+1),""),"")</f>
        <v>-4.8309178743960327E-3</v>
      </c>
      <c r="L2662" s="34">
        <f>IFERROR(INDEX('Price Data'!Q:Q,MATCH(TEXT(A2662,"YYYY-MM-DD"),'Price Data'!P:P,0)),"")</f>
        <v>2.76</v>
      </c>
      <c r="M2662" s="10" cm="1">
        <f t="array" ref="M2662">IFERROR(IF(ISNUMBER(L2662),(L2662-INDEX('Price Data'!Q:Q,MATCH(TEXT(A2662,"YYYY-MM-DD"),'Price Data'!P:P,0)+1))/INDEX('Price Data'!Q:Q,MATCH(TEXT(A2662,"YYYY-MM-DD"),'Price Data'!P:P,0)+1),""),"")</f>
        <v>0</v>
      </c>
      <c r="N2662" s="34">
        <f>IFERROR(INDEX('Price Data'!T:T,MATCH(TEXT(A2662,"YYYY-MM-DD"),'Price Data'!S:S,0)),"")</f>
        <v>3.79</v>
      </c>
      <c r="O2662" s="10" cm="1">
        <f t="array" ref="O2662">IFERROR(IF(ISNUMBER(N2662),(N2662-INDEX('Price Data'!T:T,MATCH(TEXT(A2662,"YYYY-MM-DD"),'Price Data'!S:S,0)+1))/INDEX('Price Data'!T:T,MATCH(TEXT(A2662,"YYYY-MM-DD"),'Price Data'!S:S,0)+1),""),"")</f>
        <v>1.0666666666666677E-2</v>
      </c>
    </row>
    <row r="2663" spans="1:15" x14ac:dyDescent="0.3">
      <c r="A2663" s="8">
        <v>44482</v>
      </c>
      <c r="B2663" s="34">
        <f>IFERROR(INDEX('Price Data'!B:B,MATCH(TEXT(A2663,"YYYY-MM-DD"),'Price Data'!A:A,0)),"")</f>
        <v>25959</v>
      </c>
      <c r="C2663" s="10" cm="1">
        <f t="array" ref="C2663">IFERROR(IF(ISNUMBER(B2663),(B2663-INDEX('Price Data'!B:B,MATCH(TEXT(A2663,"YYYY-MM-DD"),'Price Data'!A:A,0)+1))/INDEX('Price Data'!B:B,MATCH(TEXT(A2663,"YYYY-MM-DD"),'Price Data'!A:A,0)+1),""),"")</f>
        <v>-1.19276644863409E-3</v>
      </c>
      <c r="D2663" s="34">
        <f>IFERROR(INDEX('Price Data'!E:E,MATCH(TEXT(A2663,"YYYY-MM-DD"),'Price Data'!D:D,0)),"")</f>
        <v>11.66</v>
      </c>
      <c r="E2663" s="10" cm="1">
        <f t="array" ref="E2663">IFERROR(IF(ISNUMBER(D2663),(D2663-INDEX('Price Data'!E:E,MATCH(TEXT(A2663,"YYYY-MM-DD"),'Price Data'!D:D,0)+1))/INDEX('Price Data'!E:E,MATCH(TEXT(A2663,"YYYY-MM-DD"),'Price Data'!D:D,0)+1),""),"")</f>
        <v>-2.263202011735118E-2</v>
      </c>
      <c r="F2663" s="34">
        <f>IFERROR(INDEX('Price Data'!H:H,MATCH(TEXT(A2663,"YYYY-MM-DD"),'Price Data'!G:G,0)),"")</f>
        <v>109.900002</v>
      </c>
      <c r="G2663" s="10" cm="1">
        <f t="array" ref="G2663">IFERROR(IF(ISNUMBER(F2663),(F2663-INDEX('Price Data'!H:H,MATCH(TEXT(A2663,"YYYY-MM-DD"),'Price Data'!G:G,0)+1))/INDEX('Price Data'!H:H,MATCH(TEXT(A2663,"YYYY-MM-DD"),'Price Data'!G:G,0)+1),""),"")</f>
        <v>-7.6749255079006711E-3</v>
      </c>
      <c r="H2663" s="34">
        <f>IFERROR(INDEX('Price Data'!K:K,MATCH(TEXT(A2663,"YYYY-MM-DD"),'Price Data'!J:J,0)),"")</f>
        <v>2.5</v>
      </c>
      <c r="I2663" s="10" cm="1">
        <f t="array" ref="I2663">IFERROR(IF(ISNUMBER(H2663),(H2663-INDEX('Price Data'!K:K,MATCH(TEXT(A2663,"YYYY-MM-DD"),'Price Data'!J:J,0)+1))/INDEX('Price Data'!K:K,MATCH(TEXT(A2663,"YYYY-MM-DD"),'Price Data'!J:J,0)+1),""),"")</f>
        <v>-3.9840637450198361E-3</v>
      </c>
      <c r="J2663" s="34">
        <f>IFERROR(INDEX('Price Data'!N:N,MATCH(TEXT(A2663,"YYYY-MM-DD"),'Price Data'!M:M,0)),"")</f>
        <v>2.02</v>
      </c>
      <c r="K2663" s="10" cm="1">
        <f t="array" ref="K2663">IFERROR(IF(ISNUMBER(J2663),(J2663-INDEX('Price Data'!N:N,MATCH(TEXT(A2663,"YYYY-MM-DD"),'Price Data'!M:M,0)+1))/INDEX('Price Data'!N:N,MATCH(TEXT(A2663,"YYYY-MM-DD"),'Price Data'!M:M,0)+1),""),"")</f>
        <v>-1.9417475728155355E-2</v>
      </c>
      <c r="L2663" s="34">
        <f>IFERROR(INDEX('Price Data'!Q:Q,MATCH(TEXT(A2663,"YYYY-MM-DD"),'Price Data'!P:P,0)),"")</f>
        <v>2.7</v>
      </c>
      <c r="M2663" s="10" cm="1">
        <f t="array" ref="M2663">IFERROR(IF(ISNUMBER(L2663),(L2663-INDEX('Price Data'!Q:Q,MATCH(TEXT(A2663,"YYYY-MM-DD"),'Price Data'!P:P,0)+1))/INDEX('Price Data'!Q:Q,MATCH(TEXT(A2663,"YYYY-MM-DD"),'Price Data'!P:P,0)+1),""),"")</f>
        <v>-2.1739130434782469E-2</v>
      </c>
      <c r="N2663" s="34">
        <f>IFERROR(INDEX('Price Data'!T:T,MATCH(TEXT(A2663,"YYYY-MM-DD"),'Price Data'!S:S,0)),"")</f>
        <v>3.74</v>
      </c>
      <c r="O2663" s="10" cm="1">
        <f t="array" ref="O2663">IFERROR(IF(ISNUMBER(N2663),(N2663-INDEX('Price Data'!T:T,MATCH(TEXT(A2663,"YYYY-MM-DD"),'Price Data'!S:S,0)+1))/INDEX('Price Data'!T:T,MATCH(TEXT(A2663,"YYYY-MM-DD"),'Price Data'!S:S,0)+1),""),"")</f>
        <v>-1.319261213720312E-2</v>
      </c>
    </row>
    <row r="2664" spans="1:15" x14ac:dyDescent="0.3">
      <c r="A2664" s="8">
        <v>44483</v>
      </c>
      <c r="B2664" s="34">
        <f>IFERROR(INDEX('Price Data'!B:B,MATCH(TEXT(A2664,"YYYY-MM-DD"),'Price Data'!A:A,0)),"")</f>
        <v>26278</v>
      </c>
      <c r="C2664" s="10" cm="1">
        <f t="array" ref="C2664">IFERROR(IF(ISNUMBER(B2664),(B2664-INDEX('Price Data'!B:B,MATCH(TEXT(A2664,"YYYY-MM-DD"),'Price Data'!A:A,0)+1))/INDEX('Price Data'!B:B,MATCH(TEXT(A2664,"YYYY-MM-DD"),'Price Data'!A:A,0)+1),""),"")</f>
        <v>1.2288608960283524E-2</v>
      </c>
      <c r="D2664" s="34">
        <f>IFERROR(INDEX('Price Data'!E:E,MATCH(TEXT(A2664,"YYYY-MM-DD"),'Price Data'!D:D,0)),"")</f>
        <v>11.71</v>
      </c>
      <c r="E2664" s="10" cm="1">
        <f t="array" ref="E2664">IFERROR(IF(ISNUMBER(D2664),(D2664-INDEX('Price Data'!E:E,MATCH(TEXT(A2664,"YYYY-MM-DD"),'Price Data'!D:D,0)+1))/INDEX('Price Data'!E:E,MATCH(TEXT(A2664,"YYYY-MM-DD"),'Price Data'!D:D,0)+1),""),"")</f>
        <v>4.288164665523217E-3</v>
      </c>
      <c r="F2664" s="34">
        <f>IFERROR(INDEX('Price Data'!H:H,MATCH(TEXT(A2664,"YYYY-MM-DD"),'Price Data'!G:G,0)),"")</f>
        <v>110</v>
      </c>
      <c r="G2664" s="10" cm="1">
        <f t="array" ref="G2664">IFERROR(IF(ISNUMBER(F2664),(F2664-INDEX('Price Data'!H:H,MATCH(TEXT(A2664,"YYYY-MM-DD"),'Price Data'!G:G,0)+1))/INDEX('Price Data'!H:H,MATCH(TEXT(A2664,"YYYY-MM-DD"),'Price Data'!G:G,0)+1),""),"")</f>
        <v>9.0989989244949574E-4</v>
      </c>
      <c r="H2664" s="34">
        <f>IFERROR(INDEX('Price Data'!K:K,MATCH(TEXT(A2664,"YYYY-MM-DD"),'Price Data'!J:J,0)),"")</f>
        <v>2.52</v>
      </c>
      <c r="I2664" s="10" cm="1">
        <f t="array" ref="I2664">IFERROR(IF(ISNUMBER(H2664),(H2664-INDEX('Price Data'!K:K,MATCH(TEXT(A2664,"YYYY-MM-DD"),'Price Data'!J:J,0)+1))/INDEX('Price Data'!K:K,MATCH(TEXT(A2664,"YYYY-MM-DD"),'Price Data'!J:J,0)+1),""),"")</f>
        <v>8.0000000000000071E-3</v>
      </c>
      <c r="J2664" s="34">
        <f>IFERROR(INDEX('Price Data'!N:N,MATCH(TEXT(A2664,"YYYY-MM-DD"),'Price Data'!M:M,0)),"")</f>
        <v>2.06</v>
      </c>
      <c r="K2664" s="10" cm="1">
        <f t="array" ref="K2664">IFERROR(IF(ISNUMBER(J2664),(J2664-INDEX('Price Data'!N:N,MATCH(TEXT(A2664,"YYYY-MM-DD"),'Price Data'!M:M,0)+1))/INDEX('Price Data'!N:N,MATCH(TEXT(A2664,"YYYY-MM-DD"),'Price Data'!M:M,0)+1),""),"")</f>
        <v>1.980198019801982E-2</v>
      </c>
      <c r="L2664" s="34">
        <f>IFERROR(INDEX('Price Data'!Q:Q,MATCH(TEXT(A2664,"YYYY-MM-DD"),'Price Data'!P:P,0)),"")</f>
        <v>2.82</v>
      </c>
      <c r="M2664" s="10" cm="1">
        <f t="array" ref="M2664">IFERROR(IF(ISNUMBER(L2664),(L2664-INDEX('Price Data'!Q:Q,MATCH(TEXT(A2664,"YYYY-MM-DD"),'Price Data'!P:P,0)+1))/INDEX('Price Data'!Q:Q,MATCH(TEXT(A2664,"YYYY-MM-DD"),'Price Data'!P:P,0)+1),""),"")</f>
        <v>4.4444444444444314E-2</v>
      </c>
      <c r="N2664" s="34">
        <f>IFERROR(INDEX('Price Data'!T:T,MATCH(TEXT(A2664,"YYYY-MM-DD"),'Price Data'!S:S,0)),"")</f>
        <v>3.78</v>
      </c>
      <c r="O2664" s="10" cm="1">
        <f t="array" ref="O2664">IFERROR(IF(ISNUMBER(N2664),(N2664-INDEX('Price Data'!T:T,MATCH(TEXT(A2664,"YYYY-MM-DD"),'Price Data'!S:S,0)+1))/INDEX('Price Data'!T:T,MATCH(TEXT(A2664,"YYYY-MM-DD"),'Price Data'!S:S,0)+1),""),"")</f>
        <v>1.0695187165775291E-2</v>
      </c>
    </row>
    <row r="2665" spans="1:15" x14ac:dyDescent="0.3">
      <c r="A2665" s="8">
        <v>44484</v>
      </c>
      <c r="B2665" s="34">
        <f>IFERROR(INDEX('Price Data'!B:B,MATCH(TEXT(A2665,"YYYY-MM-DD"),'Price Data'!A:A,0)),"")</f>
        <v>26489</v>
      </c>
      <c r="C2665" s="10" cm="1">
        <f t="array" ref="C2665">IFERROR(IF(ISNUMBER(B2665),(B2665-INDEX('Price Data'!B:B,MATCH(TEXT(A2665,"YYYY-MM-DD"),'Price Data'!A:A,0)+1))/INDEX('Price Data'!B:B,MATCH(TEXT(A2665,"YYYY-MM-DD"),'Price Data'!A:A,0)+1),""),"")</f>
        <v>8.0295304056625313E-3</v>
      </c>
      <c r="D2665" s="34">
        <f>IFERROR(INDEX('Price Data'!E:E,MATCH(TEXT(A2665,"YYYY-MM-DD"),'Price Data'!D:D,0)),"")</f>
        <v>11.8</v>
      </c>
      <c r="E2665" s="10" cm="1">
        <f t="array" ref="E2665">IFERROR(IF(ISNUMBER(D2665),(D2665-INDEX('Price Data'!E:E,MATCH(TEXT(A2665,"YYYY-MM-DD"),'Price Data'!D:D,0)+1))/INDEX('Price Data'!E:E,MATCH(TEXT(A2665,"YYYY-MM-DD"),'Price Data'!D:D,0)+1),""),"")</f>
        <v>7.6857386848847012E-3</v>
      </c>
      <c r="F2665" s="34">
        <f>IFERROR(INDEX('Price Data'!H:H,MATCH(TEXT(A2665,"YYYY-MM-DD"),'Price Data'!G:G,0)),"")</f>
        <v>109</v>
      </c>
      <c r="G2665" s="10" cm="1">
        <f t="array" ref="G2665">IFERROR(IF(ISNUMBER(F2665),(F2665-INDEX('Price Data'!H:H,MATCH(TEXT(A2665,"YYYY-MM-DD"),'Price Data'!G:G,0)+1))/INDEX('Price Data'!H:H,MATCH(TEXT(A2665,"YYYY-MM-DD"),'Price Data'!G:G,0)+1),""),"")</f>
        <v>-9.0909090909090905E-3</v>
      </c>
      <c r="H2665" s="34">
        <f>IFERROR(INDEX('Price Data'!K:K,MATCH(TEXT(A2665,"YYYY-MM-DD"),'Price Data'!J:J,0)),"")</f>
        <v>2.58</v>
      </c>
      <c r="I2665" s="10" cm="1">
        <f t="array" ref="I2665">IFERROR(IF(ISNUMBER(H2665),(H2665-INDEX('Price Data'!K:K,MATCH(TEXT(A2665,"YYYY-MM-DD"),'Price Data'!J:J,0)+1))/INDEX('Price Data'!K:K,MATCH(TEXT(A2665,"YYYY-MM-DD"),'Price Data'!J:J,0)+1),""),"")</f>
        <v>2.3809523809523829E-2</v>
      </c>
      <c r="J2665" s="34">
        <f>IFERROR(INDEX('Price Data'!N:N,MATCH(TEXT(A2665,"YYYY-MM-DD"),'Price Data'!M:M,0)),"")</f>
        <v>2.0299999999999998</v>
      </c>
      <c r="K2665" s="10" cm="1">
        <f t="array" ref="K2665">IFERROR(IF(ISNUMBER(J2665),(J2665-INDEX('Price Data'!N:N,MATCH(TEXT(A2665,"YYYY-MM-DD"),'Price Data'!M:M,0)+1))/INDEX('Price Data'!N:N,MATCH(TEXT(A2665,"YYYY-MM-DD"),'Price Data'!M:M,0)+1),""),"")</f>
        <v>-1.4563106796116625E-2</v>
      </c>
      <c r="L2665" s="34">
        <f>IFERROR(INDEX('Price Data'!Q:Q,MATCH(TEXT(A2665,"YYYY-MM-DD"),'Price Data'!P:P,0)),"")</f>
        <v>2.84</v>
      </c>
      <c r="M2665" s="10" cm="1">
        <f t="array" ref="M2665">IFERROR(IF(ISNUMBER(L2665),(L2665-INDEX('Price Data'!Q:Q,MATCH(TEXT(A2665,"YYYY-MM-DD"),'Price Data'!P:P,0)+1))/INDEX('Price Data'!Q:Q,MATCH(TEXT(A2665,"YYYY-MM-DD"),'Price Data'!P:P,0)+1),""),"")</f>
        <v>7.0921985815602905E-3</v>
      </c>
      <c r="N2665" s="34">
        <f>IFERROR(INDEX('Price Data'!T:T,MATCH(TEXT(A2665,"YYYY-MM-DD"),'Price Data'!S:S,0)),"")</f>
        <v>3.85</v>
      </c>
      <c r="O2665" s="10" cm="1">
        <f t="array" ref="O2665">IFERROR(IF(ISNUMBER(N2665),(N2665-INDEX('Price Data'!T:T,MATCH(TEXT(A2665,"YYYY-MM-DD"),'Price Data'!S:S,0)+1))/INDEX('Price Data'!T:T,MATCH(TEXT(A2665,"YYYY-MM-DD"),'Price Data'!S:S,0)+1),""),"")</f>
        <v>1.8518518518518594E-2</v>
      </c>
    </row>
    <row r="2666" spans="1:15" x14ac:dyDescent="0.3">
      <c r="A2666" s="8">
        <v>44485</v>
      </c>
      <c r="B2666" s="34" t="str">
        <f>IFERROR(INDEX('Price Data'!B:B,MATCH(TEXT(A2666,"YYYY-MM-DD"),'Price Data'!A:A,0)),"")</f>
        <v/>
      </c>
      <c r="C2666" s="10" t="str" cm="1">
        <f t="array" ref="C2666">IFERROR(IF(ISNUMBER(B2666),(B2666-INDEX('Price Data'!B:B,MATCH(TEXT(A2666,"YYYY-MM-DD"),'Price Data'!A:A,0)+1))/INDEX('Price Data'!B:B,MATCH(TEXT(A2666,"YYYY-MM-DD"),'Price Data'!A:A,0)+1),""),"")</f>
        <v/>
      </c>
      <c r="D2666" s="34" t="str">
        <f>IFERROR(INDEX('Price Data'!E:E,MATCH(TEXT(A2666,"YYYY-MM-DD"),'Price Data'!D:D,0)),"")</f>
        <v/>
      </c>
      <c r="E2666" s="10" t="str" cm="1">
        <f t="array" ref="E2666">IFERROR(IF(ISNUMBER(D2666),(D2666-INDEX('Price Data'!E:E,MATCH(TEXT(A2666,"YYYY-MM-DD"),'Price Data'!D:D,0)+1))/INDEX('Price Data'!E:E,MATCH(TEXT(A2666,"YYYY-MM-DD"),'Price Data'!D:D,0)+1),""),"")</f>
        <v/>
      </c>
      <c r="F2666" s="34" t="str">
        <f>IFERROR(INDEX('Price Data'!H:H,MATCH(TEXT(A2666,"YYYY-MM-DD"),'Price Data'!G:G,0)),"")</f>
        <v/>
      </c>
      <c r="G2666" s="10" t="str" cm="1">
        <f t="array" ref="G2666">IFERROR(IF(ISNUMBER(F2666),(F2666-INDEX('Price Data'!H:H,MATCH(TEXT(A2666,"YYYY-MM-DD"),'Price Data'!G:G,0)+1))/INDEX('Price Data'!H:H,MATCH(TEXT(A2666,"YYYY-MM-DD"),'Price Data'!G:G,0)+1),""),"")</f>
        <v/>
      </c>
      <c r="H2666" s="34" t="str">
        <f>IFERROR(INDEX('Price Data'!K:K,MATCH(TEXT(A2666,"YYYY-MM-DD"),'Price Data'!J:J,0)),"")</f>
        <v/>
      </c>
      <c r="I2666" s="10" t="str" cm="1">
        <f t="array" ref="I2666">IFERROR(IF(ISNUMBER(H2666),(H2666-INDEX('Price Data'!K:K,MATCH(TEXT(A2666,"YYYY-MM-DD"),'Price Data'!J:J,0)+1))/INDEX('Price Data'!K:K,MATCH(TEXT(A2666,"YYYY-MM-DD"),'Price Data'!J:J,0)+1),""),"")</f>
        <v/>
      </c>
      <c r="J2666" s="34" t="str">
        <f>IFERROR(INDEX('Price Data'!N:N,MATCH(TEXT(A2666,"YYYY-MM-DD"),'Price Data'!M:M,0)),"")</f>
        <v/>
      </c>
      <c r="K2666" s="10" t="str" cm="1">
        <f t="array" ref="K2666">IFERROR(IF(ISNUMBER(J2666),(J2666-INDEX('Price Data'!N:N,MATCH(TEXT(A2666,"YYYY-MM-DD"),'Price Data'!M:M,0)+1))/INDEX('Price Data'!N:N,MATCH(TEXT(A2666,"YYYY-MM-DD"),'Price Data'!M:M,0)+1),""),"")</f>
        <v/>
      </c>
      <c r="L2666" s="34" t="str">
        <f>IFERROR(INDEX('Price Data'!Q:Q,MATCH(TEXT(A2666,"YYYY-MM-DD"),'Price Data'!P:P,0)),"")</f>
        <v/>
      </c>
      <c r="M2666" s="10" t="str" cm="1">
        <f t="array" ref="M2666">IFERROR(IF(ISNUMBER(L2666),(L2666-INDEX('Price Data'!Q:Q,MATCH(TEXT(A2666,"YYYY-MM-DD"),'Price Data'!P:P,0)+1))/INDEX('Price Data'!Q:Q,MATCH(TEXT(A2666,"YYYY-MM-DD"),'Price Data'!P:P,0)+1),""),"")</f>
        <v/>
      </c>
      <c r="N2666" s="34" t="str">
        <f>IFERROR(INDEX('Price Data'!T:T,MATCH(TEXT(A2666,"YYYY-MM-DD"),'Price Data'!S:S,0)),"")</f>
        <v/>
      </c>
      <c r="O2666" s="10" t="str" cm="1">
        <f t="array" ref="O2666">IFERROR(IF(ISNUMBER(N2666),(N2666-INDEX('Price Data'!T:T,MATCH(TEXT(A2666,"YYYY-MM-DD"),'Price Data'!S:S,0)+1))/INDEX('Price Data'!T:T,MATCH(TEXT(A2666,"YYYY-MM-DD"),'Price Data'!S:S,0)+1),""),"")</f>
        <v/>
      </c>
    </row>
    <row r="2667" spans="1:15" x14ac:dyDescent="0.3">
      <c r="A2667" s="8">
        <v>44486</v>
      </c>
      <c r="B2667" s="34" t="str">
        <f>IFERROR(INDEX('Price Data'!B:B,MATCH(TEXT(A2667,"YYYY-MM-DD"),'Price Data'!A:A,0)),"")</f>
        <v/>
      </c>
      <c r="C2667" s="10" t="str" cm="1">
        <f t="array" ref="C2667">IFERROR(IF(ISNUMBER(B2667),(B2667-INDEX('Price Data'!B:B,MATCH(TEXT(A2667,"YYYY-MM-DD"),'Price Data'!A:A,0)+1))/INDEX('Price Data'!B:B,MATCH(TEXT(A2667,"YYYY-MM-DD"),'Price Data'!A:A,0)+1),""),"")</f>
        <v/>
      </c>
      <c r="D2667" s="34" t="str">
        <f>IFERROR(INDEX('Price Data'!E:E,MATCH(TEXT(A2667,"YYYY-MM-DD"),'Price Data'!D:D,0)),"")</f>
        <v/>
      </c>
      <c r="E2667" s="10" t="str" cm="1">
        <f t="array" ref="E2667">IFERROR(IF(ISNUMBER(D2667),(D2667-INDEX('Price Data'!E:E,MATCH(TEXT(A2667,"YYYY-MM-DD"),'Price Data'!D:D,0)+1))/INDEX('Price Data'!E:E,MATCH(TEXT(A2667,"YYYY-MM-DD"),'Price Data'!D:D,0)+1),""),"")</f>
        <v/>
      </c>
      <c r="F2667" s="34" t="str">
        <f>IFERROR(INDEX('Price Data'!H:H,MATCH(TEXT(A2667,"YYYY-MM-DD"),'Price Data'!G:G,0)),"")</f>
        <v/>
      </c>
      <c r="G2667" s="10" t="str" cm="1">
        <f t="array" ref="G2667">IFERROR(IF(ISNUMBER(F2667),(F2667-INDEX('Price Data'!H:H,MATCH(TEXT(A2667,"YYYY-MM-DD"),'Price Data'!G:G,0)+1))/INDEX('Price Data'!H:H,MATCH(TEXT(A2667,"YYYY-MM-DD"),'Price Data'!G:G,0)+1),""),"")</f>
        <v/>
      </c>
      <c r="H2667" s="34" t="str">
        <f>IFERROR(INDEX('Price Data'!K:K,MATCH(TEXT(A2667,"YYYY-MM-DD"),'Price Data'!J:J,0)),"")</f>
        <v/>
      </c>
      <c r="I2667" s="10" t="str" cm="1">
        <f t="array" ref="I2667">IFERROR(IF(ISNUMBER(H2667),(H2667-INDEX('Price Data'!K:K,MATCH(TEXT(A2667,"YYYY-MM-DD"),'Price Data'!J:J,0)+1))/INDEX('Price Data'!K:K,MATCH(TEXT(A2667,"YYYY-MM-DD"),'Price Data'!J:J,0)+1),""),"")</f>
        <v/>
      </c>
      <c r="J2667" s="34" t="str">
        <f>IFERROR(INDEX('Price Data'!N:N,MATCH(TEXT(A2667,"YYYY-MM-DD"),'Price Data'!M:M,0)),"")</f>
        <v/>
      </c>
      <c r="K2667" s="10" t="str" cm="1">
        <f t="array" ref="K2667">IFERROR(IF(ISNUMBER(J2667),(J2667-INDEX('Price Data'!N:N,MATCH(TEXT(A2667,"YYYY-MM-DD"),'Price Data'!M:M,0)+1))/INDEX('Price Data'!N:N,MATCH(TEXT(A2667,"YYYY-MM-DD"),'Price Data'!M:M,0)+1),""),"")</f>
        <v/>
      </c>
      <c r="L2667" s="34" t="str">
        <f>IFERROR(INDEX('Price Data'!Q:Q,MATCH(TEXT(A2667,"YYYY-MM-DD"),'Price Data'!P:P,0)),"")</f>
        <v/>
      </c>
      <c r="M2667" s="10" t="str" cm="1">
        <f t="array" ref="M2667">IFERROR(IF(ISNUMBER(L2667),(L2667-INDEX('Price Data'!Q:Q,MATCH(TEXT(A2667,"YYYY-MM-DD"),'Price Data'!P:P,0)+1))/INDEX('Price Data'!Q:Q,MATCH(TEXT(A2667,"YYYY-MM-DD"),'Price Data'!P:P,0)+1),""),"")</f>
        <v/>
      </c>
      <c r="N2667" s="34" t="str">
        <f>IFERROR(INDEX('Price Data'!T:T,MATCH(TEXT(A2667,"YYYY-MM-DD"),'Price Data'!S:S,0)),"")</f>
        <v/>
      </c>
      <c r="O2667" s="10" t="str" cm="1">
        <f t="array" ref="O2667">IFERROR(IF(ISNUMBER(N2667),(N2667-INDEX('Price Data'!T:T,MATCH(TEXT(A2667,"YYYY-MM-DD"),'Price Data'!S:S,0)+1))/INDEX('Price Data'!T:T,MATCH(TEXT(A2667,"YYYY-MM-DD"),'Price Data'!S:S,0)+1),""),"")</f>
        <v/>
      </c>
    </row>
    <row r="2668" spans="1:15" x14ac:dyDescent="0.3">
      <c r="A2668" s="8">
        <v>44487</v>
      </c>
      <c r="B2668" s="34">
        <f>IFERROR(INDEX('Price Data'!B:B,MATCH(TEXT(A2668,"YYYY-MM-DD"),'Price Data'!A:A,0)),"")</f>
        <v>26269</v>
      </c>
      <c r="C2668" s="10" cm="1">
        <f t="array" ref="C2668">IFERROR(IF(ISNUMBER(B2668),(B2668-INDEX('Price Data'!B:B,MATCH(TEXT(A2668,"YYYY-MM-DD"),'Price Data'!A:A,0)+1))/INDEX('Price Data'!B:B,MATCH(TEXT(A2668,"YYYY-MM-DD"),'Price Data'!A:A,0)+1),""),"")</f>
        <v>-8.3053342897051602E-3</v>
      </c>
      <c r="D2668" s="34">
        <f>IFERROR(INDEX('Price Data'!E:E,MATCH(TEXT(A2668,"YYYY-MM-DD"),'Price Data'!D:D,0)),"")</f>
        <v>11.69</v>
      </c>
      <c r="E2668" s="10" cm="1">
        <f t="array" ref="E2668">IFERROR(IF(ISNUMBER(D2668),(D2668-INDEX('Price Data'!E:E,MATCH(TEXT(A2668,"YYYY-MM-DD"),'Price Data'!D:D,0)+1))/INDEX('Price Data'!E:E,MATCH(TEXT(A2668,"YYYY-MM-DD"),'Price Data'!D:D,0)+1),""),"")</f>
        <v>-9.3220338983051858E-3</v>
      </c>
      <c r="F2668" s="34">
        <f>IFERROR(INDEX('Price Data'!H:H,MATCH(TEXT(A2668,"YYYY-MM-DD"),'Price Data'!G:G,0)),"")</f>
        <v>107.900002</v>
      </c>
      <c r="G2668" s="10" cm="1">
        <f t="array" ref="G2668">IFERROR(IF(ISNUMBER(F2668),(F2668-INDEX('Price Data'!H:H,MATCH(TEXT(A2668,"YYYY-MM-DD"),'Price Data'!G:G,0)+1))/INDEX('Price Data'!H:H,MATCH(TEXT(A2668,"YYYY-MM-DD"),'Price Data'!G:G,0)+1),""),"")</f>
        <v>-1.0091724770642196E-2</v>
      </c>
      <c r="H2668" s="34">
        <f>IFERROR(INDEX('Price Data'!K:K,MATCH(TEXT(A2668,"YYYY-MM-DD"),'Price Data'!J:J,0)),"")</f>
        <v>2.4900000000000002</v>
      </c>
      <c r="I2668" s="10" cm="1">
        <f t="array" ref="I2668">IFERROR(IF(ISNUMBER(H2668),(H2668-INDEX('Price Data'!K:K,MATCH(TEXT(A2668,"YYYY-MM-DD"),'Price Data'!J:J,0)+1))/INDEX('Price Data'!K:K,MATCH(TEXT(A2668,"YYYY-MM-DD"),'Price Data'!J:J,0)+1),""),"")</f>
        <v>-3.4883720930232502E-2</v>
      </c>
      <c r="J2668" s="34">
        <f>IFERROR(INDEX('Price Data'!N:N,MATCH(TEXT(A2668,"YYYY-MM-DD"),'Price Data'!M:M,0)),"")</f>
        <v>2.06</v>
      </c>
      <c r="K2668" s="10" cm="1">
        <f t="array" ref="K2668">IFERROR(IF(ISNUMBER(J2668),(J2668-INDEX('Price Data'!N:N,MATCH(TEXT(A2668,"YYYY-MM-DD"),'Price Data'!M:M,0)+1))/INDEX('Price Data'!N:N,MATCH(TEXT(A2668,"YYYY-MM-DD"),'Price Data'!M:M,0)+1),""),"")</f>
        <v>1.4778325123152834E-2</v>
      </c>
      <c r="L2668" s="34">
        <f>IFERROR(INDEX('Price Data'!Q:Q,MATCH(TEXT(A2668,"YYYY-MM-DD"),'Price Data'!P:P,0)),"")</f>
        <v>2.91</v>
      </c>
      <c r="M2668" s="10" cm="1">
        <f t="array" ref="M2668">IFERROR(IF(ISNUMBER(L2668),(L2668-INDEX('Price Data'!Q:Q,MATCH(TEXT(A2668,"YYYY-MM-DD"),'Price Data'!P:P,0)+1))/INDEX('Price Data'!Q:Q,MATCH(TEXT(A2668,"YYYY-MM-DD"),'Price Data'!P:P,0)+1),""),"")</f>
        <v>2.4647887323943764E-2</v>
      </c>
      <c r="N2668" s="34">
        <f>IFERROR(INDEX('Price Data'!T:T,MATCH(TEXT(A2668,"YYYY-MM-DD"),'Price Data'!S:S,0)),"")</f>
        <v>3.88</v>
      </c>
      <c r="O2668" s="10" cm="1">
        <f t="array" ref="O2668">IFERROR(IF(ISNUMBER(N2668),(N2668-INDEX('Price Data'!T:T,MATCH(TEXT(A2668,"YYYY-MM-DD"),'Price Data'!S:S,0)+1))/INDEX('Price Data'!T:T,MATCH(TEXT(A2668,"YYYY-MM-DD"),'Price Data'!S:S,0)+1),""),"")</f>
        <v>7.792207792207741E-3</v>
      </c>
    </row>
    <row r="2669" spans="1:15" x14ac:dyDescent="0.3">
      <c r="A2669" s="8">
        <v>44488</v>
      </c>
      <c r="B2669" s="34">
        <f>IFERROR(INDEX('Price Data'!B:B,MATCH(TEXT(A2669,"YYYY-MM-DD"),'Price Data'!A:A,0)),"")</f>
        <v>26333</v>
      </c>
      <c r="C2669" s="10" cm="1">
        <f t="array" ref="C2669">IFERROR(IF(ISNUMBER(B2669),(B2669-INDEX('Price Data'!B:B,MATCH(TEXT(A2669,"YYYY-MM-DD"),'Price Data'!A:A,0)+1))/INDEX('Price Data'!B:B,MATCH(TEXT(A2669,"YYYY-MM-DD"),'Price Data'!A:A,0)+1),""),"")</f>
        <v>2.4363317979367314E-3</v>
      </c>
      <c r="D2669" s="34">
        <f>IFERROR(INDEX('Price Data'!E:E,MATCH(TEXT(A2669,"YYYY-MM-DD"),'Price Data'!D:D,0)),"")</f>
        <v>11.62</v>
      </c>
      <c r="E2669" s="10" cm="1">
        <f t="array" ref="E2669">IFERROR(IF(ISNUMBER(D2669),(D2669-INDEX('Price Data'!E:E,MATCH(TEXT(A2669,"YYYY-MM-DD"),'Price Data'!D:D,0)+1))/INDEX('Price Data'!E:E,MATCH(TEXT(A2669,"YYYY-MM-DD"),'Price Data'!D:D,0)+1),""),"")</f>
        <v>-5.988023952095833E-3</v>
      </c>
      <c r="F2669" s="34">
        <f>IFERROR(INDEX('Price Data'!H:H,MATCH(TEXT(A2669,"YYYY-MM-DD"),'Price Data'!G:G,0)),"")</f>
        <v>106.949997</v>
      </c>
      <c r="G2669" s="10" cm="1">
        <f t="array" ref="G2669">IFERROR(IF(ISNUMBER(F2669),(F2669-INDEX('Price Data'!H:H,MATCH(TEXT(A2669,"YYYY-MM-DD"),'Price Data'!G:G,0)+1))/INDEX('Price Data'!H:H,MATCH(TEXT(A2669,"YYYY-MM-DD"),'Price Data'!G:G,0)+1),""),"")</f>
        <v>-8.8044947394904077E-3</v>
      </c>
      <c r="H2669" s="34">
        <f>IFERROR(INDEX('Price Data'!K:K,MATCH(TEXT(A2669,"YYYY-MM-DD"),'Price Data'!J:J,0)),"")</f>
        <v>2.4500000000000002</v>
      </c>
      <c r="I2669" s="10" cm="1">
        <f t="array" ref="I2669">IFERROR(IF(ISNUMBER(H2669),(H2669-INDEX('Price Data'!K:K,MATCH(TEXT(A2669,"YYYY-MM-DD"),'Price Data'!J:J,0)+1))/INDEX('Price Data'!K:K,MATCH(TEXT(A2669,"YYYY-MM-DD"),'Price Data'!J:J,0)+1),""),"")</f>
        <v>-1.6064257028112462E-2</v>
      </c>
      <c r="J2669" s="34">
        <f>IFERROR(INDEX('Price Data'!N:N,MATCH(TEXT(A2669,"YYYY-MM-DD"),'Price Data'!M:M,0)),"")</f>
        <v>2.0499999999999998</v>
      </c>
      <c r="K2669" s="10" cm="1">
        <f t="array" ref="K2669">IFERROR(IF(ISNUMBER(J2669),(J2669-INDEX('Price Data'!N:N,MATCH(TEXT(A2669,"YYYY-MM-DD"),'Price Data'!M:M,0)+1))/INDEX('Price Data'!N:N,MATCH(TEXT(A2669,"YYYY-MM-DD"),'Price Data'!M:M,0)+1),""),"")</f>
        <v>-4.8543689320389473E-3</v>
      </c>
      <c r="L2669" s="34">
        <f>IFERROR(INDEX('Price Data'!Q:Q,MATCH(TEXT(A2669,"YYYY-MM-DD"),'Price Data'!P:P,0)),"")</f>
        <v>2.92</v>
      </c>
      <c r="M2669" s="10" cm="1">
        <f t="array" ref="M2669">IFERROR(IF(ISNUMBER(L2669),(L2669-INDEX('Price Data'!Q:Q,MATCH(TEXT(A2669,"YYYY-MM-DD"),'Price Data'!P:P,0)+1))/INDEX('Price Data'!Q:Q,MATCH(TEXT(A2669,"YYYY-MM-DD"),'Price Data'!P:P,0)+1),""),"")</f>
        <v>3.4364261168384146E-3</v>
      </c>
      <c r="N2669" s="34">
        <f>IFERROR(INDEX('Price Data'!T:T,MATCH(TEXT(A2669,"YYYY-MM-DD"),'Price Data'!S:S,0)),"")</f>
        <v>3.89</v>
      </c>
      <c r="O2669" s="10" cm="1">
        <f t="array" ref="O2669">IFERROR(IF(ISNUMBER(N2669),(N2669-INDEX('Price Data'!T:T,MATCH(TEXT(A2669,"YYYY-MM-DD"),'Price Data'!S:S,0)+1))/INDEX('Price Data'!T:T,MATCH(TEXT(A2669,"YYYY-MM-DD"),'Price Data'!S:S,0)+1),""),"")</f>
        <v>2.5773195876289258E-3</v>
      </c>
    </row>
    <row r="2670" spans="1:15" x14ac:dyDescent="0.3">
      <c r="A2670" s="8">
        <v>44489</v>
      </c>
      <c r="B2670" s="34">
        <f>IFERROR(INDEX('Price Data'!B:B,MATCH(TEXT(A2670,"YYYY-MM-DD"),'Price Data'!A:A,0)),"")</f>
        <v>26582</v>
      </c>
      <c r="C2670" s="10" cm="1">
        <f t="array" ref="C2670">IFERROR(IF(ISNUMBER(B2670),(B2670-INDEX('Price Data'!B:B,MATCH(TEXT(A2670,"YYYY-MM-DD"),'Price Data'!A:A,0)+1))/INDEX('Price Data'!B:B,MATCH(TEXT(A2670,"YYYY-MM-DD"),'Price Data'!A:A,0)+1),""),"")</f>
        <v>9.4558158964037527E-3</v>
      </c>
      <c r="D2670" s="34">
        <f>IFERROR(INDEX('Price Data'!E:E,MATCH(TEXT(A2670,"YYYY-MM-DD"),'Price Data'!D:D,0)),"")</f>
        <v>11.65</v>
      </c>
      <c r="E2670" s="10" cm="1">
        <f t="array" ref="E2670">IFERROR(IF(ISNUMBER(D2670),(D2670-INDEX('Price Data'!E:E,MATCH(TEXT(A2670,"YYYY-MM-DD"),'Price Data'!D:D,0)+1))/INDEX('Price Data'!E:E,MATCH(TEXT(A2670,"YYYY-MM-DD"),'Price Data'!D:D,0)+1),""),"")</f>
        <v>2.5817555938038848E-3</v>
      </c>
      <c r="F2670" s="34">
        <f>IFERROR(INDEX('Price Data'!H:H,MATCH(TEXT(A2670,"YYYY-MM-DD"),'Price Data'!G:G,0)),"")</f>
        <v>107.400002</v>
      </c>
      <c r="G2670" s="10" cm="1">
        <f t="array" ref="G2670">IFERROR(IF(ISNUMBER(F2670),(F2670-INDEX('Price Data'!H:H,MATCH(TEXT(A2670,"YYYY-MM-DD"),'Price Data'!G:G,0)+1))/INDEX('Price Data'!H:H,MATCH(TEXT(A2670,"YYYY-MM-DD"),'Price Data'!G:G,0)+1),""),"")</f>
        <v>4.2076205013825705E-3</v>
      </c>
      <c r="H2670" s="34">
        <f>IFERROR(INDEX('Price Data'!K:K,MATCH(TEXT(A2670,"YYYY-MM-DD"),'Price Data'!J:J,0)),"")</f>
        <v>2.4700000000000002</v>
      </c>
      <c r="I2670" s="10" cm="1">
        <f t="array" ref="I2670">IFERROR(IF(ISNUMBER(H2670),(H2670-INDEX('Price Data'!K:K,MATCH(TEXT(A2670,"YYYY-MM-DD"),'Price Data'!J:J,0)+1))/INDEX('Price Data'!K:K,MATCH(TEXT(A2670,"YYYY-MM-DD"),'Price Data'!J:J,0)+1),""),"")</f>
        <v>8.1632653061224549E-3</v>
      </c>
      <c r="J2670" s="34">
        <f>IFERROR(INDEX('Price Data'!N:N,MATCH(TEXT(A2670,"YYYY-MM-DD"),'Price Data'!M:M,0)),"")</f>
        <v>2.08</v>
      </c>
      <c r="K2670" s="10" cm="1">
        <f t="array" ref="K2670">IFERROR(IF(ISNUMBER(J2670),(J2670-INDEX('Price Data'!N:N,MATCH(TEXT(A2670,"YYYY-MM-DD"),'Price Data'!M:M,0)+1))/INDEX('Price Data'!N:N,MATCH(TEXT(A2670,"YYYY-MM-DD"),'Price Data'!M:M,0)+1),""),"")</f>
        <v>1.4634146341463537E-2</v>
      </c>
      <c r="L2670" s="34">
        <f>IFERROR(INDEX('Price Data'!Q:Q,MATCH(TEXT(A2670,"YYYY-MM-DD"),'Price Data'!P:P,0)),"")</f>
        <v>2.96</v>
      </c>
      <c r="M2670" s="10" cm="1">
        <f t="array" ref="M2670">IFERROR(IF(ISNUMBER(L2670),(L2670-INDEX('Price Data'!Q:Q,MATCH(TEXT(A2670,"YYYY-MM-DD"),'Price Data'!P:P,0)+1))/INDEX('Price Data'!Q:Q,MATCH(TEXT(A2670,"YYYY-MM-DD"),'Price Data'!P:P,0)+1),""),"")</f>
        <v>1.3698630136986314E-2</v>
      </c>
      <c r="N2670" s="34">
        <f>IFERROR(INDEX('Price Data'!T:T,MATCH(TEXT(A2670,"YYYY-MM-DD"),'Price Data'!S:S,0)),"")</f>
        <v>3.9</v>
      </c>
      <c r="O2670" s="10" cm="1">
        <f t="array" ref="O2670">IFERROR(IF(ISNUMBER(N2670),(N2670-INDEX('Price Data'!T:T,MATCH(TEXT(A2670,"YYYY-MM-DD"),'Price Data'!S:S,0)+1))/INDEX('Price Data'!T:T,MATCH(TEXT(A2670,"YYYY-MM-DD"),'Price Data'!S:S,0)+1),""),"")</f>
        <v>2.5706940874035441E-3</v>
      </c>
    </row>
    <row r="2671" spans="1:15" x14ac:dyDescent="0.3">
      <c r="A2671" s="8">
        <v>44490</v>
      </c>
      <c r="B2671" s="34">
        <f>IFERROR(INDEX('Price Data'!B:B,MATCH(TEXT(A2671,"YYYY-MM-DD"),'Price Data'!A:A,0)),"")</f>
        <v>26525</v>
      </c>
      <c r="C2671" s="10" cm="1">
        <f t="array" ref="C2671">IFERROR(IF(ISNUMBER(B2671),(B2671-INDEX('Price Data'!B:B,MATCH(TEXT(A2671,"YYYY-MM-DD"),'Price Data'!A:A,0)+1))/INDEX('Price Data'!B:B,MATCH(TEXT(A2671,"YYYY-MM-DD"),'Price Data'!A:A,0)+1),""),"")</f>
        <v>-2.1443081784666314E-3</v>
      </c>
      <c r="D2671" s="34">
        <f>IFERROR(INDEX('Price Data'!E:E,MATCH(TEXT(A2671,"YYYY-MM-DD"),'Price Data'!D:D,0)),"")</f>
        <v>11.58</v>
      </c>
      <c r="E2671" s="10" cm="1">
        <f t="array" ref="E2671">IFERROR(IF(ISNUMBER(D2671),(D2671-INDEX('Price Data'!E:E,MATCH(TEXT(A2671,"YYYY-MM-DD"),'Price Data'!D:D,0)+1))/INDEX('Price Data'!E:E,MATCH(TEXT(A2671,"YYYY-MM-DD"),'Price Data'!D:D,0)+1),""),"")</f>
        <v>-6.0085836909871491E-3</v>
      </c>
      <c r="F2671" s="34">
        <f>IFERROR(INDEX('Price Data'!H:H,MATCH(TEXT(A2671,"YYYY-MM-DD"),'Price Data'!G:G,0)),"")</f>
        <v>108.75</v>
      </c>
      <c r="G2671" s="10" cm="1">
        <f t="array" ref="G2671">IFERROR(IF(ISNUMBER(F2671),(F2671-INDEX('Price Data'!H:H,MATCH(TEXT(A2671,"YYYY-MM-DD"),'Price Data'!G:G,0)+1))/INDEX('Price Data'!H:H,MATCH(TEXT(A2671,"YYYY-MM-DD"),'Price Data'!G:G,0)+1),""),"")</f>
        <v>1.2569813546185962E-2</v>
      </c>
      <c r="H2671" s="34">
        <f>IFERROR(INDEX('Price Data'!K:K,MATCH(TEXT(A2671,"YYYY-MM-DD"),'Price Data'!J:J,0)),"")</f>
        <v>2.44</v>
      </c>
      <c r="I2671" s="10" cm="1">
        <f t="array" ref="I2671">IFERROR(IF(ISNUMBER(H2671),(H2671-INDEX('Price Data'!K:K,MATCH(TEXT(A2671,"YYYY-MM-DD"),'Price Data'!J:J,0)+1))/INDEX('Price Data'!K:K,MATCH(TEXT(A2671,"YYYY-MM-DD"),'Price Data'!J:J,0)+1),""),"")</f>
        <v>-1.214574898785435E-2</v>
      </c>
      <c r="J2671" s="34">
        <f>IFERROR(INDEX('Price Data'!N:N,MATCH(TEXT(A2671,"YYYY-MM-DD"),'Price Data'!M:M,0)),"")</f>
        <v>2.0499999999999998</v>
      </c>
      <c r="K2671" s="10" cm="1">
        <f t="array" ref="K2671">IFERROR(IF(ISNUMBER(J2671),(J2671-INDEX('Price Data'!N:N,MATCH(TEXT(A2671,"YYYY-MM-DD"),'Price Data'!M:M,0)+1))/INDEX('Price Data'!N:N,MATCH(TEXT(A2671,"YYYY-MM-DD"),'Price Data'!M:M,0)+1),""),"")</f>
        <v>-1.4423076923077042E-2</v>
      </c>
      <c r="L2671" s="34">
        <f>IFERROR(INDEX('Price Data'!Q:Q,MATCH(TEXT(A2671,"YYYY-MM-DD"),'Price Data'!P:P,0)),"")</f>
        <v>2.91</v>
      </c>
      <c r="M2671" s="10" cm="1">
        <f t="array" ref="M2671">IFERROR(IF(ISNUMBER(L2671),(L2671-INDEX('Price Data'!Q:Q,MATCH(TEXT(A2671,"YYYY-MM-DD"),'Price Data'!P:P,0)+1))/INDEX('Price Data'!Q:Q,MATCH(TEXT(A2671,"YYYY-MM-DD"),'Price Data'!P:P,0)+1),""),"")</f>
        <v>-1.689189189189183E-2</v>
      </c>
      <c r="N2671" s="34">
        <f>IFERROR(INDEX('Price Data'!T:T,MATCH(TEXT(A2671,"YYYY-MM-DD"),'Price Data'!S:S,0)),"")</f>
        <v>3.85</v>
      </c>
      <c r="O2671" s="10" cm="1">
        <f t="array" ref="O2671">IFERROR(IF(ISNUMBER(N2671),(N2671-INDEX('Price Data'!T:T,MATCH(TEXT(A2671,"YYYY-MM-DD"),'Price Data'!S:S,0)+1))/INDEX('Price Data'!T:T,MATCH(TEXT(A2671,"YYYY-MM-DD"),'Price Data'!S:S,0)+1),""),"")</f>
        <v>-1.2820512820512775E-2</v>
      </c>
    </row>
    <row r="2672" spans="1:15" x14ac:dyDescent="0.3">
      <c r="A2672" s="8">
        <v>44491</v>
      </c>
      <c r="B2672" s="34">
        <f>IFERROR(INDEX('Price Data'!B:B,MATCH(TEXT(A2672,"YYYY-MM-DD"),'Price Data'!A:A,0)),"")</f>
        <v>26572</v>
      </c>
      <c r="C2672" s="10" cm="1">
        <f t="array" ref="C2672">IFERROR(IF(ISNUMBER(B2672),(B2672-INDEX('Price Data'!B:B,MATCH(TEXT(A2672,"YYYY-MM-DD"),'Price Data'!A:A,0)+1))/INDEX('Price Data'!B:B,MATCH(TEXT(A2672,"YYYY-MM-DD"),'Price Data'!A:A,0)+1),""),"")</f>
        <v>1.7719132893496701E-3</v>
      </c>
      <c r="D2672" s="34">
        <f>IFERROR(INDEX('Price Data'!E:E,MATCH(TEXT(A2672,"YYYY-MM-DD"),'Price Data'!D:D,0)),"")</f>
        <v>11.53</v>
      </c>
      <c r="E2672" s="10" cm="1">
        <f t="array" ref="E2672">IFERROR(IF(ISNUMBER(D2672),(D2672-INDEX('Price Data'!E:E,MATCH(TEXT(A2672,"YYYY-MM-DD"),'Price Data'!D:D,0)+1))/INDEX('Price Data'!E:E,MATCH(TEXT(A2672,"YYYY-MM-DD"),'Price Data'!D:D,0)+1),""),"")</f>
        <v>-4.3177892918826177E-3</v>
      </c>
      <c r="F2672" s="34">
        <f>IFERROR(INDEX('Price Data'!H:H,MATCH(TEXT(A2672,"YYYY-MM-DD"),'Price Data'!G:G,0)),"")</f>
        <v>107.199997</v>
      </c>
      <c r="G2672" s="10" cm="1">
        <f t="array" ref="G2672">IFERROR(IF(ISNUMBER(F2672),(F2672-INDEX('Price Data'!H:H,MATCH(TEXT(A2672,"YYYY-MM-DD"),'Price Data'!G:G,0)+1))/INDEX('Price Data'!H:H,MATCH(TEXT(A2672,"YYYY-MM-DD"),'Price Data'!G:G,0)+1),""),"")</f>
        <v>-1.4252901149425323E-2</v>
      </c>
      <c r="H2672" s="34">
        <f>IFERROR(INDEX('Price Data'!K:K,MATCH(TEXT(A2672,"YYYY-MM-DD"),'Price Data'!J:J,0)),"")</f>
        <v>2.4500000000000002</v>
      </c>
      <c r="I2672" s="10" cm="1">
        <f t="array" ref="I2672">IFERROR(IF(ISNUMBER(H2672),(H2672-INDEX('Price Data'!K:K,MATCH(TEXT(A2672,"YYYY-MM-DD"),'Price Data'!J:J,0)+1))/INDEX('Price Data'!K:K,MATCH(TEXT(A2672,"YYYY-MM-DD"),'Price Data'!J:J,0)+1),""),"")</f>
        <v>4.0983606557377997E-3</v>
      </c>
      <c r="J2672" s="34">
        <f>IFERROR(INDEX('Price Data'!N:N,MATCH(TEXT(A2672,"YYYY-MM-DD"),'Price Data'!M:M,0)),"")</f>
        <v>2.0499999999999998</v>
      </c>
      <c r="K2672" s="10" cm="1">
        <f t="array" ref="K2672">IFERROR(IF(ISNUMBER(J2672),(J2672-INDEX('Price Data'!N:N,MATCH(TEXT(A2672,"YYYY-MM-DD"),'Price Data'!M:M,0)+1))/INDEX('Price Data'!N:N,MATCH(TEXT(A2672,"YYYY-MM-DD"),'Price Data'!M:M,0)+1),""),"")</f>
        <v>0</v>
      </c>
      <c r="L2672" s="34">
        <f>IFERROR(INDEX('Price Data'!Q:Q,MATCH(TEXT(A2672,"YYYY-MM-DD"),'Price Data'!P:P,0)),"")</f>
        <v>2.96</v>
      </c>
      <c r="M2672" s="10" cm="1">
        <f t="array" ref="M2672">IFERROR(IF(ISNUMBER(L2672),(L2672-INDEX('Price Data'!Q:Q,MATCH(TEXT(A2672,"YYYY-MM-DD"),'Price Data'!P:P,0)+1))/INDEX('Price Data'!Q:Q,MATCH(TEXT(A2672,"YYYY-MM-DD"),'Price Data'!P:P,0)+1),""),"")</f>
        <v>1.7182130584192379E-2</v>
      </c>
      <c r="N2672" s="34">
        <f>IFERROR(INDEX('Price Data'!T:T,MATCH(TEXT(A2672,"YYYY-MM-DD"),'Price Data'!S:S,0)),"")</f>
        <v>3.91</v>
      </c>
      <c r="O2672" s="10" cm="1">
        <f t="array" ref="O2672">IFERROR(IF(ISNUMBER(N2672),(N2672-INDEX('Price Data'!T:T,MATCH(TEXT(A2672,"YYYY-MM-DD"),'Price Data'!S:S,0)+1))/INDEX('Price Data'!T:T,MATCH(TEXT(A2672,"YYYY-MM-DD"),'Price Data'!S:S,0)+1),""),"")</f>
        <v>1.5584415584415598E-2</v>
      </c>
    </row>
    <row r="2673" spans="1:15" x14ac:dyDescent="0.3">
      <c r="A2673" s="8">
        <v>44492</v>
      </c>
      <c r="B2673" s="34" t="str">
        <f>IFERROR(INDEX('Price Data'!B:B,MATCH(TEXT(A2673,"YYYY-MM-DD"),'Price Data'!A:A,0)),"")</f>
        <v/>
      </c>
      <c r="C2673" s="10" t="str" cm="1">
        <f t="array" ref="C2673">IFERROR(IF(ISNUMBER(B2673),(B2673-INDEX('Price Data'!B:B,MATCH(TEXT(A2673,"YYYY-MM-DD"),'Price Data'!A:A,0)+1))/INDEX('Price Data'!B:B,MATCH(TEXT(A2673,"YYYY-MM-DD"),'Price Data'!A:A,0)+1),""),"")</f>
        <v/>
      </c>
      <c r="D2673" s="34" t="str">
        <f>IFERROR(INDEX('Price Data'!E:E,MATCH(TEXT(A2673,"YYYY-MM-DD"),'Price Data'!D:D,0)),"")</f>
        <v/>
      </c>
      <c r="E2673" s="10" t="str" cm="1">
        <f t="array" ref="E2673">IFERROR(IF(ISNUMBER(D2673),(D2673-INDEX('Price Data'!E:E,MATCH(TEXT(A2673,"YYYY-MM-DD"),'Price Data'!D:D,0)+1))/INDEX('Price Data'!E:E,MATCH(TEXT(A2673,"YYYY-MM-DD"),'Price Data'!D:D,0)+1),""),"")</f>
        <v/>
      </c>
      <c r="F2673" s="34" t="str">
        <f>IFERROR(INDEX('Price Data'!H:H,MATCH(TEXT(A2673,"YYYY-MM-DD"),'Price Data'!G:G,0)),"")</f>
        <v/>
      </c>
      <c r="G2673" s="10" t="str" cm="1">
        <f t="array" ref="G2673">IFERROR(IF(ISNUMBER(F2673),(F2673-INDEX('Price Data'!H:H,MATCH(TEXT(A2673,"YYYY-MM-DD"),'Price Data'!G:G,0)+1))/INDEX('Price Data'!H:H,MATCH(TEXT(A2673,"YYYY-MM-DD"),'Price Data'!G:G,0)+1),""),"")</f>
        <v/>
      </c>
      <c r="H2673" s="34" t="str">
        <f>IFERROR(INDEX('Price Data'!K:K,MATCH(TEXT(A2673,"YYYY-MM-DD"),'Price Data'!J:J,0)),"")</f>
        <v/>
      </c>
      <c r="I2673" s="10" t="str" cm="1">
        <f t="array" ref="I2673">IFERROR(IF(ISNUMBER(H2673),(H2673-INDEX('Price Data'!K:K,MATCH(TEXT(A2673,"YYYY-MM-DD"),'Price Data'!J:J,0)+1))/INDEX('Price Data'!K:K,MATCH(TEXT(A2673,"YYYY-MM-DD"),'Price Data'!J:J,0)+1),""),"")</f>
        <v/>
      </c>
      <c r="J2673" s="34" t="str">
        <f>IFERROR(INDEX('Price Data'!N:N,MATCH(TEXT(A2673,"YYYY-MM-DD"),'Price Data'!M:M,0)),"")</f>
        <v/>
      </c>
      <c r="K2673" s="10" t="str" cm="1">
        <f t="array" ref="K2673">IFERROR(IF(ISNUMBER(J2673),(J2673-INDEX('Price Data'!N:N,MATCH(TEXT(A2673,"YYYY-MM-DD"),'Price Data'!M:M,0)+1))/INDEX('Price Data'!N:N,MATCH(TEXT(A2673,"YYYY-MM-DD"),'Price Data'!M:M,0)+1),""),"")</f>
        <v/>
      </c>
      <c r="L2673" s="34" t="str">
        <f>IFERROR(INDEX('Price Data'!Q:Q,MATCH(TEXT(A2673,"YYYY-MM-DD"),'Price Data'!P:P,0)),"")</f>
        <v/>
      </c>
      <c r="M2673" s="10" t="str" cm="1">
        <f t="array" ref="M2673">IFERROR(IF(ISNUMBER(L2673),(L2673-INDEX('Price Data'!Q:Q,MATCH(TEXT(A2673,"YYYY-MM-DD"),'Price Data'!P:P,0)+1))/INDEX('Price Data'!Q:Q,MATCH(TEXT(A2673,"YYYY-MM-DD"),'Price Data'!P:P,0)+1),""),"")</f>
        <v/>
      </c>
      <c r="N2673" s="34" t="str">
        <f>IFERROR(INDEX('Price Data'!T:T,MATCH(TEXT(A2673,"YYYY-MM-DD"),'Price Data'!S:S,0)),"")</f>
        <v/>
      </c>
      <c r="O2673" s="10" t="str" cm="1">
        <f t="array" ref="O2673">IFERROR(IF(ISNUMBER(N2673),(N2673-INDEX('Price Data'!T:T,MATCH(TEXT(A2673,"YYYY-MM-DD"),'Price Data'!S:S,0)+1))/INDEX('Price Data'!T:T,MATCH(TEXT(A2673,"YYYY-MM-DD"),'Price Data'!S:S,0)+1),""),"")</f>
        <v/>
      </c>
    </row>
    <row r="2674" spans="1:15" x14ac:dyDescent="0.3">
      <c r="A2674" s="8">
        <v>44493</v>
      </c>
      <c r="B2674" s="34" t="str">
        <f>IFERROR(INDEX('Price Data'!B:B,MATCH(TEXT(A2674,"YYYY-MM-DD"),'Price Data'!A:A,0)),"")</f>
        <v/>
      </c>
      <c r="C2674" s="10" t="str" cm="1">
        <f t="array" ref="C2674">IFERROR(IF(ISNUMBER(B2674),(B2674-INDEX('Price Data'!B:B,MATCH(TEXT(A2674,"YYYY-MM-DD"),'Price Data'!A:A,0)+1))/INDEX('Price Data'!B:B,MATCH(TEXT(A2674,"YYYY-MM-DD"),'Price Data'!A:A,0)+1),""),"")</f>
        <v/>
      </c>
      <c r="D2674" s="34" t="str">
        <f>IFERROR(INDEX('Price Data'!E:E,MATCH(TEXT(A2674,"YYYY-MM-DD"),'Price Data'!D:D,0)),"")</f>
        <v/>
      </c>
      <c r="E2674" s="10" t="str" cm="1">
        <f t="array" ref="E2674">IFERROR(IF(ISNUMBER(D2674),(D2674-INDEX('Price Data'!E:E,MATCH(TEXT(A2674,"YYYY-MM-DD"),'Price Data'!D:D,0)+1))/INDEX('Price Data'!E:E,MATCH(TEXT(A2674,"YYYY-MM-DD"),'Price Data'!D:D,0)+1),""),"")</f>
        <v/>
      </c>
      <c r="F2674" s="34" t="str">
        <f>IFERROR(INDEX('Price Data'!H:H,MATCH(TEXT(A2674,"YYYY-MM-DD"),'Price Data'!G:G,0)),"")</f>
        <v/>
      </c>
      <c r="G2674" s="10" t="str" cm="1">
        <f t="array" ref="G2674">IFERROR(IF(ISNUMBER(F2674),(F2674-INDEX('Price Data'!H:H,MATCH(TEXT(A2674,"YYYY-MM-DD"),'Price Data'!G:G,0)+1))/INDEX('Price Data'!H:H,MATCH(TEXT(A2674,"YYYY-MM-DD"),'Price Data'!G:G,0)+1),""),"")</f>
        <v/>
      </c>
      <c r="H2674" s="34" t="str">
        <f>IFERROR(INDEX('Price Data'!K:K,MATCH(TEXT(A2674,"YYYY-MM-DD"),'Price Data'!J:J,0)),"")</f>
        <v/>
      </c>
      <c r="I2674" s="10" t="str" cm="1">
        <f t="array" ref="I2674">IFERROR(IF(ISNUMBER(H2674),(H2674-INDEX('Price Data'!K:K,MATCH(TEXT(A2674,"YYYY-MM-DD"),'Price Data'!J:J,0)+1))/INDEX('Price Data'!K:K,MATCH(TEXT(A2674,"YYYY-MM-DD"),'Price Data'!J:J,0)+1),""),"")</f>
        <v/>
      </c>
      <c r="J2674" s="34" t="str">
        <f>IFERROR(INDEX('Price Data'!N:N,MATCH(TEXT(A2674,"YYYY-MM-DD"),'Price Data'!M:M,0)),"")</f>
        <v/>
      </c>
      <c r="K2674" s="10" t="str" cm="1">
        <f t="array" ref="K2674">IFERROR(IF(ISNUMBER(J2674),(J2674-INDEX('Price Data'!N:N,MATCH(TEXT(A2674,"YYYY-MM-DD"),'Price Data'!M:M,0)+1))/INDEX('Price Data'!N:N,MATCH(TEXT(A2674,"YYYY-MM-DD"),'Price Data'!M:M,0)+1),""),"")</f>
        <v/>
      </c>
      <c r="L2674" s="34" t="str">
        <f>IFERROR(INDEX('Price Data'!Q:Q,MATCH(TEXT(A2674,"YYYY-MM-DD"),'Price Data'!P:P,0)),"")</f>
        <v/>
      </c>
      <c r="M2674" s="10" t="str" cm="1">
        <f t="array" ref="M2674">IFERROR(IF(ISNUMBER(L2674),(L2674-INDEX('Price Data'!Q:Q,MATCH(TEXT(A2674,"YYYY-MM-DD"),'Price Data'!P:P,0)+1))/INDEX('Price Data'!Q:Q,MATCH(TEXT(A2674,"YYYY-MM-DD"),'Price Data'!P:P,0)+1),""),"")</f>
        <v/>
      </c>
      <c r="N2674" s="34" t="str">
        <f>IFERROR(INDEX('Price Data'!T:T,MATCH(TEXT(A2674,"YYYY-MM-DD"),'Price Data'!S:S,0)),"")</f>
        <v/>
      </c>
      <c r="O2674" s="10" t="str" cm="1">
        <f t="array" ref="O2674">IFERROR(IF(ISNUMBER(N2674),(N2674-INDEX('Price Data'!T:T,MATCH(TEXT(A2674,"YYYY-MM-DD"),'Price Data'!S:S,0)+1))/INDEX('Price Data'!T:T,MATCH(TEXT(A2674,"YYYY-MM-DD"),'Price Data'!S:S,0)+1),""),"")</f>
        <v/>
      </c>
    </row>
    <row r="2675" spans="1:15" x14ac:dyDescent="0.3">
      <c r="A2675" s="8">
        <v>44494</v>
      </c>
      <c r="B2675" s="34">
        <f>IFERROR(INDEX('Price Data'!B:B,MATCH(TEXT(A2675,"YYYY-MM-DD"),'Price Data'!A:A,0)),"")</f>
        <v>26816</v>
      </c>
      <c r="C2675" s="10" cm="1">
        <f t="array" ref="C2675">IFERROR(IF(ISNUMBER(B2675),(B2675-INDEX('Price Data'!B:B,MATCH(TEXT(A2675,"YYYY-MM-DD"),'Price Data'!A:A,0)+1))/INDEX('Price Data'!B:B,MATCH(TEXT(A2675,"YYYY-MM-DD"),'Price Data'!A:A,0)+1),""),"")</f>
        <v>9.1825982236941137E-3</v>
      </c>
      <c r="D2675" s="34">
        <f>IFERROR(INDEX('Price Data'!E:E,MATCH(TEXT(A2675,"YYYY-MM-DD"),'Price Data'!D:D,0)),"")</f>
        <v>11.33</v>
      </c>
      <c r="E2675" s="10" cm="1">
        <f t="array" ref="E2675">IFERROR(IF(ISNUMBER(D2675),(D2675-INDEX('Price Data'!E:E,MATCH(TEXT(A2675,"YYYY-MM-DD"),'Price Data'!D:D,0)+1))/INDEX('Price Data'!E:E,MATCH(TEXT(A2675,"YYYY-MM-DD"),'Price Data'!D:D,0)+1),""),"")</f>
        <v>-1.7346053772766636E-2</v>
      </c>
      <c r="F2675" s="34">
        <f>IFERROR(INDEX('Price Data'!H:H,MATCH(TEXT(A2675,"YYYY-MM-DD"),'Price Data'!G:G,0)),"")</f>
        <v>104.650002</v>
      </c>
      <c r="G2675" s="10" cm="1">
        <f t="array" ref="G2675">IFERROR(IF(ISNUMBER(F2675),(F2675-INDEX('Price Data'!H:H,MATCH(TEXT(A2675,"YYYY-MM-DD"),'Price Data'!G:G,0)+1))/INDEX('Price Data'!H:H,MATCH(TEXT(A2675,"YYYY-MM-DD"),'Price Data'!G:G,0)+1),""),"")</f>
        <v>-2.378726745673319E-2</v>
      </c>
      <c r="H2675" s="34">
        <f>IFERROR(INDEX('Price Data'!K:K,MATCH(TEXT(A2675,"YYYY-MM-DD"),'Price Data'!J:J,0)),"")</f>
        <v>2.46</v>
      </c>
      <c r="I2675" s="10" cm="1">
        <f t="array" ref="I2675">IFERROR(IF(ISNUMBER(H2675),(H2675-INDEX('Price Data'!K:K,MATCH(TEXT(A2675,"YYYY-MM-DD"),'Price Data'!J:J,0)+1))/INDEX('Price Data'!K:K,MATCH(TEXT(A2675,"YYYY-MM-DD"),'Price Data'!J:J,0)+1),""),"")</f>
        <v>4.0816326530611373E-3</v>
      </c>
      <c r="J2675" s="34">
        <f>IFERROR(INDEX('Price Data'!N:N,MATCH(TEXT(A2675,"YYYY-MM-DD"),'Price Data'!M:M,0)),"")</f>
        <v>2.0499999999999998</v>
      </c>
      <c r="K2675" s="10" cm="1">
        <f t="array" ref="K2675">IFERROR(IF(ISNUMBER(J2675),(J2675-INDEX('Price Data'!N:N,MATCH(TEXT(A2675,"YYYY-MM-DD"),'Price Data'!M:M,0)+1))/INDEX('Price Data'!N:N,MATCH(TEXT(A2675,"YYYY-MM-DD"),'Price Data'!M:M,0)+1),""),"")</f>
        <v>0</v>
      </c>
      <c r="L2675" s="34">
        <f>IFERROR(INDEX('Price Data'!Q:Q,MATCH(TEXT(A2675,"YYYY-MM-DD"),'Price Data'!P:P,0)),"")</f>
        <v>2.97</v>
      </c>
      <c r="M2675" s="10" cm="1">
        <f t="array" ref="M2675">IFERROR(IF(ISNUMBER(L2675),(L2675-INDEX('Price Data'!Q:Q,MATCH(TEXT(A2675,"YYYY-MM-DD"),'Price Data'!P:P,0)+1))/INDEX('Price Data'!Q:Q,MATCH(TEXT(A2675,"YYYY-MM-DD"),'Price Data'!P:P,0)+1),""),"")</f>
        <v>3.3783783783784566E-3</v>
      </c>
      <c r="N2675" s="34">
        <f>IFERROR(INDEX('Price Data'!T:T,MATCH(TEXT(A2675,"YYYY-MM-DD"),'Price Data'!S:S,0)),"")</f>
        <v>3.95</v>
      </c>
      <c r="O2675" s="10" cm="1">
        <f t="array" ref="O2675">IFERROR(IF(ISNUMBER(N2675),(N2675-INDEX('Price Data'!T:T,MATCH(TEXT(A2675,"YYYY-MM-DD"),'Price Data'!S:S,0)+1))/INDEX('Price Data'!T:T,MATCH(TEXT(A2675,"YYYY-MM-DD"),'Price Data'!S:S,0)+1),""),"")</f>
        <v>1.0230179028133002E-2</v>
      </c>
    </row>
    <row r="2676" spans="1:15" x14ac:dyDescent="0.3">
      <c r="A2676" s="8">
        <v>44495</v>
      </c>
      <c r="B2676" s="34">
        <f>IFERROR(INDEX('Price Data'!B:B,MATCH(TEXT(A2676,"YYYY-MM-DD"),'Price Data'!A:A,0)),"")</f>
        <v>26971</v>
      </c>
      <c r="C2676" s="10" cm="1">
        <f t="array" ref="C2676">IFERROR(IF(ISNUMBER(B2676),(B2676-INDEX('Price Data'!B:B,MATCH(TEXT(A2676,"YYYY-MM-DD"),'Price Data'!A:A,0)+1))/INDEX('Price Data'!B:B,MATCH(TEXT(A2676,"YYYY-MM-DD"),'Price Data'!A:A,0)+1),""),"")</f>
        <v>5.7801312649164681E-3</v>
      </c>
      <c r="D2676" s="34">
        <f>IFERROR(INDEX('Price Data'!E:E,MATCH(TEXT(A2676,"YYYY-MM-DD"),'Price Data'!D:D,0)),"")</f>
        <v>11.5</v>
      </c>
      <c r="E2676" s="10" cm="1">
        <f t="array" ref="E2676">IFERROR(IF(ISNUMBER(D2676),(D2676-INDEX('Price Data'!E:E,MATCH(TEXT(A2676,"YYYY-MM-DD"),'Price Data'!D:D,0)+1))/INDEX('Price Data'!E:E,MATCH(TEXT(A2676,"YYYY-MM-DD"),'Price Data'!D:D,0)+1),""),"")</f>
        <v>1.5004413062665483E-2</v>
      </c>
      <c r="F2676" s="34">
        <f>IFERROR(INDEX('Price Data'!H:H,MATCH(TEXT(A2676,"YYYY-MM-DD"),'Price Data'!G:G,0)),"")</f>
        <v>106.199997</v>
      </c>
      <c r="G2676" s="10" cm="1">
        <f t="array" ref="G2676">IFERROR(IF(ISNUMBER(F2676),(F2676-INDEX('Price Data'!H:H,MATCH(TEXT(A2676,"YYYY-MM-DD"),'Price Data'!G:G,0)+1))/INDEX('Price Data'!H:H,MATCH(TEXT(A2676,"YYYY-MM-DD"),'Price Data'!G:G,0)+1),""),"")</f>
        <v>1.4811227619470046E-2</v>
      </c>
      <c r="H2676" s="34">
        <f>IFERROR(INDEX('Price Data'!K:K,MATCH(TEXT(A2676,"YYYY-MM-DD"),'Price Data'!J:J,0)),"")</f>
        <v>2.48</v>
      </c>
      <c r="I2676" s="10" cm="1">
        <f t="array" ref="I2676">IFERROR(IF(ISNUMBER(H2676),(H2676-INDEX('Price Data'!K:K,MATCH(TEXT(A2676,"YYYY-MM-DD"),'Price Data'!J:J,0)+1))/INDEX('Price Data'!K:K,MATCH(TEXT(A2676,"YYYY-MM-DD"),'Price Data'!J:J,0)+1),""),"")</f>
        <v>8.1300813008130159E-3</v>
      </c>
      <c r="J2676" s="34">
        <f>IFERROR(INDEX('Price Data'!N:N,MATCH(TEXT(A2676,"YYYY-MM-DD"),'Price Data'!M:M,0)),"")</f>
        <v>2.0499999999999998</v>
      </c>
      <c r="K2676" s="10" cm="1">
        <f t="array" ref="K2676">IFERROR(IF(ISNUMBER(J2676),(J2676-INDEX('Price Data'!N:N,MATCH(TEXT(A2676,"YYYY-MM-DD"),'Price Data'!M:M,0)+1))/INDEX('Price Data'!N:N,MATCH(TEXT(A2676,"YYYY-MM-DD"),'Price Data'!M:M,0)+1),""),"")</f>
        <v>0</v>
      </c>
      <c r="L2676" s="34">
        <f>IFERROR(INDEX('Price Data'!Q:Q,MATCH(TEXT(A2676,"YYYY-MM-DD"),'Price Data'!P:P,0)),"")</f>
        <v>2.99</v>
      </c>
      <c r="M2676" s="10" cm="1">
        <f t="array" ref="M2676">IFERROR(IF(ISNUMBER(L2676),(L2676-INDEX('Price Data'!Q:Q,MATCH(TEXT(A2676,"YYYY-MM-DD"),'Price Data'!P:P,0)+1))/INDEX('Price Data'!Q:Q,MATCH(TEXT(A2676,"YYYY-MM-DD"),'Price Data'!P:P,0)+1),""),"")</f>
        <v>6.7340067340067398E-3</v>
      </c>
      <c r="N2676" s="34">
        <f>IFERROR(INDEX('Price Data'!T:T,MATCH(TEXT(A2676,"YYYY-MM-DD"),'Price Data'!S:S,0)),"")</f>
        <v>3.96</v>
      </c>
      <c r="O2676" s="10" cm="1">
        <f t="array" ref="O2676">IFERROR(IF(ISNUMBER(N2676),(N2676-INDEX('Price Data'!T:T,MATCH(TEXT(A2676,"YYYY-MM-DD"),'Price Data'!S:S,0)+1))/INDEX('Price Data'!T:T,MATCH(TEXT(A2676,"YYYY-MM-DD"),'Price Data'!S:S,0)+1),""),"")</f>
        <v>2.531645569620199E-3</v>
      </c>
    </row>
    <row r="2677" spans="1:15" x14ac:dyDescent="0.3">
      <c r="A2677" s="8">
        <v>44496</v>
      </c>
      <c r="B2677" s="34">
        <f>IFERROR(INDEX('Price Data'!B:B,MATCH(TEXT(A2677,"YYYY-MM-DD"),'Price Data'!A:A,0)),"")</f>
        <v>26806</v>
      </c>
      <c r="C2677" s="10" cm="1">
        <f t="array" ref="C2677">IFERROR(IF(ISNUMBER(B2677),(B2677-INDEX('Price Data'!B:B,MATCH(TEXT(A2677,"YYYY-MM-DD"),'Price Data'!A:A,0)+1))/INDEX('Price Data'!B:B,MATCH(TEXT(A2677,"YYYY-MM-DD"),'Price Data'!A:A,0)+1),""),"")</f>
        <v>-6.1176819546920769E-3</v>
      </c>
      <c r="D2677" s="34">
        <f>IFERROR(INDEX('Price Data'!E:E,MATCH(TEXT(A2677,"YYYY-MM-DD"),'Price Data'!D:D,0)),"")</f>
        <v>11.43</v>
      </c>
      <c r="E2677" s="10" cm="1">
        <f t="array" ref="E2677">IFERROR(IF(ISNUMBER(D2677),(D2677-INDEX('Price Data'!E:E,MATCH(TEXT(A2677,"YYYY-MM-DD"),'Price Data'!D:D,0)+1))/INDEX('Price Data'!E:E,MATCH(TEXT(A2677,"YYYY-MM-DD"),'Price Data'!D:D,0)+1),""),"")</f>
        <v>-6.0869565217391555E-3</v>
      </c>
      <c r="F2677" s="34">
        <f>IFERROR(INDEX('Price Data'!H:H,MATCH(TEXT(A2677,"YYYY-MM-DD"),'Price Data'!G:G,0)),"")</f>
        <v>105.099998</v>
      </c>
      <c r="G2677" s="10" cm="1">
        <f t="array" ref="G2677">IFERROR(IF(ISNUMBER(F2677),(F2677-INDEX('Price Data'!H:H,MATCH(TEXT(A2677,"YYYY-MM-DD"),'Price Data'!G:G,0)+1))/INDEX('Price Data'!H:H,MATCH(TEXT(A2677,"YYYY-MM-DD"),'Price Data'!G:G,0)+1),""),"")</f>
        <v>-1.0357806318958718E-2</v>
      </c>
      <c r="H2677" s="34">
        <f>IFERROR(INDEX('Price Data'!K:K,MATCH(TEXT(A2677,"YYYY-MM-DD"),'Price Data'!J:J,0)),"")</f>
        <v>2.4500000000000002</v>
      </c>
      <c r="I2677" s="10" cm="1">
        <f t="array" ref="I2677">IFERROR(IF(ISNUMBER(H2677),(H2677-INDEX('Price Data'!K:K,MATCH(TEXT(A2677,"YYYY-MM-DD"),'Price Data'!J:J,0)+1))/INDEX('Price Data'!K:K,MATCH(TEXT(A2677,"YYYY-MM-DD"),'Price Data'!J:J,0)+1),""),"")</f>
        <v>-1.2096774193548309E-2</v>
      </c>
      <c r="J2677" s="34">
        <f>IFERROR(INDEX('Price Data'!N:N,MATCH(TEXT(A2677,"YYYY-MM-DD"),'Price Data'!M:M,0)),"")</f>
        <v>2</v>
      </c>
      <c r="K2677" s="10" cm="1">
        <f t="array" ref="K2677">IFERROR(IF(ISNUMBER(J2677),(J2677-INDEX('Price Data'!N:N,MATCH(TEXT(A2677,"YYYY-MM-DD"),'Price Data'!M:M,0)+1))/INDEX('Price Data'!N:N,MATCH(TEXT(A2677,"YYYY-MM-DD"),'Price Data'!M:M,0)+1),""),"")</f>
        <v>-2.4390243902438939E-2</v>
      </c>
      <c r="L2677" s="34">
        <f>IFERROR(INDEX('Price Data'!Q:Q,MATCH(TEXT(A2677,"YYYY-MM-DD"),'Price Data'!P:P,0)),"")</f>
        <v>2.94</v>
      </c>
      <c r="M2677" s="10" cm="1">
        <f t="array" ref="M2677">IFERROR(IF(ISNUMBER(L2677),(L2677-INDEX('Price Data'!Q:Q,MATCH(TEXT(A2677,"YYYY-MM-DD"),'Price Data'!P:P,0)+1))/INDEX('Price Data'!Q:Q,MATCH(TEXT(A2677,"YYYY-MM-DD"),'Price Data'!P:P,0)+1),""),"")</f>
        <v>-1.6722408026755942E-2</v>
      </c>
      <c r="N2677" s="34">
        <f>IFERROR(INDEX('Price Data'!T:T,MATCH(TEXT(A2677,"YYYY-MM-DD"),'Price Data'!S:S,0)),"")</f>
        <v>3.81</v>
      </c>
      <c r="O2677" s="10" cm="1">
        <f t="array" ref="O2677">IFERROR(IF(ISNUMBER(N2677),(N2677-INDEX('Price Data'!T:T,MATCH(TEXT(A2677,"YYYY-MM-DD"),'Price Data'!S:S,0)+1))/INDEX('Price Data'!T:T,MATCH(TEXT(A2677,"YYYY-MM-DD"),'Price Data'!S:S,0)+1),""),"")</f>
        <v>-3.7878787878787859E-2</v>
      </c>
    </row>
    <row r="2678" spans="1:15" x14ac:dyDescent="0.3">
      <c r="A2678" s="8">
        <v>44497</v>
      </c>
      <c r="B2678" s="34">
        <f>IFERROR(INDEX('Price Data'!B:B,MATCH(TEXT(A2678,"YYYY-MM-DD"),'Price Data'!A:A,0)),"")</f>
        <v>26890</v>
      </c>
      <c r="C2678" s="10" cm="1">
        <f t="array" ref="C2678">IFERROR(IF(ISNUMBER(B2678),(B2678-INDEX('Price Data'!B:B,MATCH(TEXT(A2678,"YYYY-MM-DD"),'Price Data'!A:A,0)+1))/INDEX('Price Data'!B:B,MATCH(TEXT(A2678,"YYYY-MM-DD"),'Price Data'!A:A,0)+1),""),"")</f>
        <v>3.1336267999701561E-3</v>
      </c>
      <c r="D2678" s="34">
        <f>IFERROR(INDEX('Price Data'!E:E,MATCH(TEXT(A2678,"YYYY-MM-DD"),'Price Data'!D:D,0)),"")</f>
        <v>11.49</v>
      </c>
      <c r="E2678" s="10" cm="1">
        <f t="array" ref="E2678">IFERROR(IF(ISNUMBER(D2678),(D2678-INDEX('Price Data'!E:E,MATCH(TEXT(A2678,"YYYY-MM-DD"),'Price Data'!D:D,0)+1))/INDEX('Price Data'!E:E,MATCH(TEXT(A2678,"YYYY-MM-DD"),'Price Data'!D:D,0)+1),""),"")</f>
        <v>5.2493438320210407E-3</v>
      </c>
      <c r="F2678" s="34">
        <f>IFERROR(INDEX('Price Data'!H:H,MATCH(TEXT(A2678,"YYYY-MM-DD"),'Price Data'!G:G,0)),"")</f>
        <v>104.199997</v>
      </c>
      <c r="G2678" s="10" cm="1">
        <f t="array" ref="G2678">IFERROR(IF(ISNUMBER(F2678),(F2678-INDEX('Price Data'!H:H,MATCH(TEXT(A2678,"YYYY-MM-DD"),'Price Data'!G:G,0)+1))/INDEX('Price Data'!H:H,MATCH(TEXT(A2678,"YYYY-MM-DD"),'Price Data'!G:G,0)+1),""),"")</f>
        <v>-8.5632827509664004E-3</v>
      </c>
      <c r="H2678" s="34">
        <f>IFERROR(INDEX('Price Data'!K:K,MATCH(TEXT(A2678,"YYYY-MM-DD"),'Price Data'!J:J,0)),"")</f>
        <v>2.44</v>
      </c>
      <c r="I2678" s="10" cm="1">
        <f t="array" ref="I2678">IFERROR(IF(ISNUMBER(H2678),(H2678-INDEX('Price Data'!K:K,MATCH(TEXT(A2678,"YYYY-MM-DD"),'Price Data'!J:J,0)+1))/INDEX('Price Data'!K:K,MATCH(TEXT(A2678,"YYYY-MM-DD"),'Price Data'!J:J,0)+1),""),"")</f>
        <v>-4.0816326530613185E-3</v>
      </c>
      <c r="J2678" s="34">
        <f>IFERROR(INDEX('Price Data'!N:N,MATCH(TEXT(A2678,"YYYY-MM-DD"),'Price Data'!M:M,0)),"")</f>
        <v>2.0299999999999998</v>
      </c>
      <c r="K2678" s="10" cm="1">
        <f t="array" ref="K2678">IFERROR(IF(ISNUMBER(J2678),(J2678-INDEX('Price Data'!N:N,MATCH(TEXT(A2678,"YYYY-MM-DD"),'Price Data'!M:M,0)+1))/INDEX('Price Data'!N:N,MATCH(TEXT(A2678,"YYYY-MM-DD"),'Price Data'!M:M,0)+1),""),"")</f>
        <v>1.4999999999999902E-2</v>
      </c>
      <c r="L2678" s="34">
        <f>IFERROR(INDEX('Price Data'!Q:Q,MATCH(TEXT(A2678,"YYYY-MM-DD"),'Price Data'!P:P,0)),"")</f>
        <v>2.9</v>
      </c>
      <c r="M2678" s="10" cm="1">
        <f t="array" ref="M2678">IFERROR(IF(ISNUMBER(L2678),(L2678-INDEX('Price Data'!Q:Q,MATCH(TEXT(A2678,"YYYY-MM-DD"),'Price Data'!P:P,0)+1))/INDEX('Price Data'!Q:Q,MATCH(TEXT(A2678,"YYYY-MM-DD"),'Price Data'!P:P,0)+1),""),"")</f>
        <v>-1.360544217687076E-2</v>
      </c>
      <c r="N2678" s="34">
        <f>IFERROR(INDEX('Price Data'!T:T,MATCH(TEXT(A2678,"YYYY-MM-DD"),'Price Data'!S:S,0)),"")</f>
        <v>3.83</v>
      </c>
      <c r="O2678" s="10" cm="1">
        <f t="array" ref="O2678">IFERROR(IF(ISNUMBER(N2678),(N2678-INDEX('Price Data'!T:T,MATCH(TEXT(A2678,"YYYY-MM-DD"),'Price Data'!S:S,0)+1))/INDEX('Price Data'!T:T,MATCH(TEXT(A2678,"YYYY-MM-DD"),'Price Data'!S:S,0)+1),""),"")</f>
        <v>5.2493438320210016E-3</v>
      </c>
    </row>
    <row r="2679" spans="1:15" x14ac:dyDescent="0.3">
      <c r="A2679" s="8">
        <v>44498</v>
      </c>
      <c r="B2679" s="34">
        <f>IFERROR(INDEX('Price Data'!B:B,MATCH(TEXT(A2679,"YYYY-MM-DD"),'Price Data'!A:A,0)),"")</f>
        <v>26876</v>
      </c>
      <c r="C2679" s="10" cm="1">
        <f t="array" ref="C2679">IFERROR(IF(ISNUMBER(B2679),(B2679-INDEX('Price Data'!B:B,MATCH(TEXT(A2679,"YYYY-MM-DD"),'Price Data'!A:A,0)+1))/INDEX('Price Data'!B:B,MATCH(TEXT(A2679,"YYYY-MM-DD"),'Price Data'!A:A,0)+1),""),"")</f>
        <v>-5.2063964298995906E-4</v>
      </c>
      <c r="D2679" s="34">
        <f>IFERROR(INDEX('Price Data'!E:E,MATCH(TEXT(A2679,"YYYY-MM-DD"),'Price Data'!D:D,0)),"")</f>
        <v>11.42</v>
      </c>
      <c r="E2679" s="10" cm="1">
        <f t="array" ref="E2679">IFERROR(IF(ISNUMBER(D2679),(D2679-INDEX('Price Data'!E:E,MATCH(TEXT(A2679,"YYYY-MM-DD"),'Price Data'!D:D,0)+1))/INDEX('Price Data'!E:E,MATCH(TEXT(A2679,"YYYY-MM-DD"),'Price Data'!D:D,0)+1),""),"")</f>
        <v>-6.0922541340296156E-3</v>
      </c>
      <c r="F2679" s="34">
        <f>IFERROR(INDEX('Price Data'!H:H,MATCH(TEXT(A2679,"YYYY-MM-DD"),'Price Data'!G:G,0)),"")</f>
        <v>103.099998</v>
      </c>
      <c r="G2679" s="10" cm="1">
        <f t="array" ref="G2679">IFERROR(IF(ISNUMBER(F2679),(F2679-INDEX('Price Data'!H:H,MATCH(TEXT(A2679,"YYYY-MM-DD"),'Price Data'!G:G,0)+1))/INDEX('Price Data'!H:H,MATCH(TEXT(A2679,"YYYY-MM-DD"),'Price Data'!G:G,0)+1),""),"")</f>
        <v>-1.0556612588002253E-2</v>
      </c>
      <c r="H2679" s="34">
        <f>IFERROR(INDEX('Price Data'!K:K,MATCH(TEXT(A2679,"YYYY-MM-DD"),'Price Data'!J:J,0)),"")</f>
        <v>2.46</v>
      </c>
      <c r="I2679" s="10" cm="1">
        <f t="array" ref="I2679">IFERROR(IF(ISNUMBER(H2679),(H2679-INDEX('Price Data'!K:K,MATCH(TEXT(A2679,"YYYY-MM-DD"),'Price Data'!J:J,0)+1))/INDEX('Price Data'!K:K,MATCH(TEXT(A2679,"YYYY-MM-DD"),'Price Data'!J:J,0)+1),""),"")</f>
        <v>8.1967213114754172E-3</v>
      </c>
      <c r="J2679" s="34">
        <f>IFERROR(INDEX('Price Data'!N:N,MATCH(TEXT(A2679,"YYYY-MM-DD"),'Price Data'!M:M,0)),"")</f>
        <v>1.89</v>
      </c>
      <c r="K2679" s="10" cm="1">
        <f t="array" ref="K2679">IFERROR(IF(ISNUMBER(J2679),(J2679-INDEX('Price Data'!N:N,MATCH(TEXT(A2679,"YYYY-MM-DD"),'Price Data'!M:M,0)+1))/INDEX('Price Data'!N:N,MATCH(TEXT(A2679,"YYYY-MM-DD"),'Price Data'!M:M,0)+1),""),"")</f>
        <v>-6.8965517241379268E-2</v>
      </c>
      <c r="L2679" s="34">
        <f>IFERROR(INDEX('Price Data'!Q:Q,MATCH(TEXT(A2679,"YYYY-MM-DD"),'Price Data'!P:P,0)),"")</f>
        <v>2.69</v>
      </c>
      <c r="M2679" s="10" cm="1">
        <f t="array" ref="M2679">IFERROR(IF(ISNUMBER(L2679),(L2679-INDEX('Price Data'!Q:Q,MATCH(TEXT(A2679,"YYYY-MM-DD"),'Price Data'!P:P,0)+1))/INDEX('Price Data'!Q:Q,MATCH(TEXT(A2679,"YYYY-MM-DD"),'Price Data'!P:P,0)+1),""),"")</f>
        <v>-7.2413793103448268E-2</v>
      </c>
      <c r="N2679" s="34">
        <f>IFERROR(INDEX('Price Data'!T:T,MATCH(TEXT(A2679,"YYYY-MM-DD"),'Price Data'!S:S,0)),"")</f>
        <v>3.76</v>
      </c>
      <c r="O2679" s="10" cm="1">
        <f t="array" ref="O2679">IFERROR(IF(ISNUMBER(N2679),(N2679-INDEX('Price Data'!T:T,MATCH(TEXT(A2679,"YYYY-MM-DD"),'Price Data'!S:S,0)+1))/INDEX('Price Data'!T:T,MATCH(TEXT(A2679,"YYYY-MM-DD"),'Price Data'!S:S,0)+1),""),"")</f>
        <v>-1.8276762402088847E-2</v>
      </c>
    </row>
    <row r="2680" spans="1:15" x14ac:dyDescent="0.3">
      <c r="A2680" s="8">
        <v>44499</v>
      </c>
      <c r="B2680" s="34" t="str">
        <f>IFERROR(INDEX('Price Data'!B:B,MATCH(TEXT(A2680,"YYYY-MM-DD"),'Price Data'!A:A,0)),"")</f>
        <v/>
      </c>
      <c r="C2680" s="10" t="str" cm="1">
        <f t="array" ref="C2680">IFERROR(IF(ISNUMBER(B2680),(B2680-INDEX('Price Data'!B:B,MATCH(TEXT(A2680,"YYYY-MM-DD"),'Price Data'!A:A,0)+1))/INDEX('Price Data'!B:B,MATCH(TEXT(A2680,"YYYY-MM-DD"),'Price Data'!A:A,0)+1),""),"")</f>
        <v/>
      </c>
      <c r="D2680" s="34" t="str">
        <f>IFERROR(INDEX('Price Data'!E:E,MATCH(TEXT(A2680,"YYYY-MM-DD"),'Price Data'!D:D,0)),"")</f>
        <v/>
      </c>
      <c r="E2680" s="10" t="str" cm="1">
        <f t="array" ref="E2680">IFERROR(IF(ISNUMBER(D2680),(D2680-INDEX('Price Data'!E:E,MATCH(TEXT(A2680,"YYYY-MM-DD"),'Price Data'!D:D,0)+1))/INDEX('Price Data'!E:E,MATCH(TEXT(A2680,"YYYY-MM-DD"),'Price Data'!D:D,0)+1),""),"")</f>
        <v/>
      </c>
      <c r="F2680" s="34" t="str">
        <f>IFERROR(INDEX('Price Data'!H:H,MATCH(TEXT(A2680,"YYYY-MM-DD"),'Price Data'!G:G,0)),"")</f>
        <v/>
      </c>
      <c r="G2680" s="10" t="str" cm="1">
        <f t="array" ref="G2680">IFERROR(IF(ISNUMBER(F2680),(F2680-INDEX('Price Data'!H:H,MATCH(TEXT(A2680,"YYYY-MM-DD"),'Price Data'!G:G,0)+1))/INDEX('Price Data'!H:H,MATCH(TEXT(A2680,"YYYY-MM-DD"),'Price Data'!G:G,0)+1),""),"")</f>
        <v/>
      </c>
      <c r="H2680" s="34" t="str">
        <f>IFERROR(INDEX('Price Data'!K:K,MATCH(TEXT(A2680,"YYYY-MM-DD"),'Price Data'!J:J,0)),"")</f>
        <v/>
      </c>
      <c r="I2680" s="10" t="str" cm="1">
        <f t="array" ref="I2680">IFERROR(IF(ISNUMBER(H2680),(H2680-INDEX('Price Data'!K:K,MATCH(TEXT(A2680,"YYYY-MM-DD"),'Price Data'!J:J,0)+1))/INDEX('Price Data'!K:K,MATCH(TEXT(A2680,"YYYY-MM-DD"),'Price Data'!J:J,0)+1),""),"")</f>
        <v/>
      </c>
      <c r="J2680" s="34" t="str">
        <f>IFERROR(INDEX('Price Data'!N:N,MATCH(TEXT(A2680,"YYYY-MM-DD"),'Price Data'!M:M,0)),"")</f>
        <v/>
      </c>
      <c r="K2680" s="10" t="str" cm="1">
        <f t="array" ref="K2680">IFERROR(IF(ISNUMBER(J2680),(J2680-INDEX('Price Data'!N:N,MATCH(TEXT(A2680,"YYYY-MM-DD"),'Price Data'!M:M,0)+1))/INDEX('Price Data'!N:N,MATCH(TEXT(A2680,"YYYY-MM-DD"),'Price Data'!M:M,0)+1),""),"")</f>
        <v/>
      </c>
      <c r="L2680" s="34" t="str">
        <f>IFERROR(INDEX('Price Data'!Q:Q,MATCH(TEXT(A2680,"YYYY-MM-DD"),'Price Data'!P:P,0)),"")</f>
        <v/>
      </c>
      <c r="M2680" s="10" t="str" cm="1">
        <f t="array" ref="M2680">IFERROR(IF(ISNUMBER(L2680),(L2680-INDEX('Price Data'!Q:Q,MATCH(TEXT(A2680,"YYYY-MM-DD"),'Price Data'!P:P,0)+1))/INDEX('Price Data'!Q:Q,MATCH(TEXT(A2680,"YYYY-MM-DD"),'Price Data'!P:P,0)+1),""),"")</f>
        <v/>
      </c>
      <c r="N2680" s="34" t="str">
        <f>IFERROR(INDEX('Price Data'!T:T,MATCH(TEXT(A2680,"YYYY-MM-DD"),'Price Data'!S:S,0)),"")</f>
        <v/>
      </c>
      <c r="O2680" s="10" t="str" cm="1">
        <f t="array" ref="O2680">IFERROR(IF(ISNUMBER(N2680),(N2680-INDEX('Price Data'!T:T,MATCH(TEXT(A2680,"YYYY-MM-DD"),'Price Data'!S:S,0)+1))/INDEX('Price Data'!T:T,MATCH(TEXT(A2680,"YYYY-MM-DD"),'Price Data'!S:S,0)+1),""),"")</f>
        <v/>
      </c>
    </row>
    <row r="2681" spans="1:15" x14ac:dyDescent="0.3">
      <c r="A2681" s="8">
        <v>44500</v>
      </c>
      <c r="B2681" s="34" t="str">
        <f>IFERROR(INDEX('Price Data'!B:B,MATCH(TEXT(A2681,"YYYY-MM-DD"),'Price Data'!A:A,0)),"")</f>
        <v/>
      </c>
      <c r="C2681" s="10" t="str" cm="1">
        <f t="array" ref="C2681">IFERROR(IF(ISNUMBER(B2681),(B2681-INDEX('Price Data'!B:B,MATCH(TEXT(A2681,"YYYY-MM-DD"),'Price Data'!A:A,0)+1))/INDEX('Price Data'!B:B,MATCH(TEXT(A2681,"YYYY-MM-DD"),'Price Data'!A:A,0)+1),""),"")</f>
        <v/>
      </c>
      <c r="D2681" s="34" t="str">
        <f>IFERROR(INDEX('Price Data'!E:E,MATCH(TEXT(A2681,"YYYY-MM-DD"),'Price Data'!D:D,0)),"")</f>
        <v/>
      </c>
      <c r="E2681" s="10" t="str" cm="1">
        <f t="array" ref="E2681">IFERROR(IF(ISNUMBER(D2681),(D2681-INDEX('Price Data'!E:E,MATCH(TEXT(A2681,"YYYY-MM-DD"),'Price Data'!D:D,0)+1))/INDEX('Price Data'!E:E,MATCH(TEXT(A2681,"YYYY-MM-DD"),'Price Data'!D:D,0)+1),""),"")</f>
        <v/>
      </c>
      <c r="F2681" s="34" t="str">
        <f>IFERROR(INDEX('Price Data'!H:H,MATCH(TEXT(A2681,"YYYY-MM-DD"),'Price Data'!G:G,0)),"")</f>
        <v/>
      </c>
      <c r="G2681" s="10" t="str" cm="1">
        <f t="array" ref="G2681">IFERROR(IF(ISNUMBER(F2681),(F2681-INDEX('Price Data'!H:H,MATCH(TEXT(A2681,"YYYY-MM-DD"),'Price Data'!G:G,0)+1))/INDEX('Price Data'!H:H,MATCH(TEXT(A2681,"YYYY-MM-DD"),'Price Data'!G:G,0)+1),""),"")</f>
        <v/>
      </c>
      <c r="H2681" s="34" t="str">
        <f>IFERROR(INDEX('Price Data'!K:K,MATCH(TEXT(A2681,"YYYY-MM-DD"),'Price Data'!J:J,0)),"")</f>
        <v/>
      </c>
      <c r="I2681" s="10" t="str" cm="1">
        <f t="array" ref="I2681">IFERROR(IF(ISNUMBER(H2681),(H2681-INDEX('Price Data'!K:K,MATCH(TEXT(A2681,"YYYY-MM-DD"),'Price Data'!J:J,0)+1))/INDEX('Price Data'!K:K,MATCH(TEXT(A2681,"YYYY-MM-DD"),'Price Data'!J:J,0)+1),""),"")</f>
        <v/>
      </c>
      <c r="J2681" s="34" t="str">
        <f>IFERROR(INDEX('Price Data'!N:N,MATCH(TEXT(A2681,"YYYY-MM-DD"),'Price Data'!M:M,0)),"")</f>
        <v/>
      </c>
      <c r="K2681" s="10" t="str" cm="1">
        <f t="array" ref="K2681">IFERROR(IF(ISNUMBER(J2681),(J2681-INDEX('Price Data'!N:N,MATCH(TEXT(A2681,"YYYY-MM-DD"),'Price Data'!M:M,0)+1))/INDEX('Price Data'!N:N,MATCH(TEXT(A2681,"YYYY-MM-DD"),'Price Data'!M:M,0)+1),""),"")</f>
        <v/>
      </c>
      <c r="L2681" s="34" t="str">
        <f>IFERROR(INDEX('Price Data'!Q:Q,MATCH(TEXT(A2681,"YYYY-MM-DD"),'Price Data'!P:P,0)),"")</f>
        <v/>
      </c>
      <c r="M2681" s="10" t="str" cm="1">
        <f t="array" ref="M2681">IFERROR(IF(ISNUMBER(L2681),(L2681-INDEX('Price Data'!Q:Q,MATCH(TEXT(A2681,"YYYY-MM-DD"),'Price Data'!P:P,0)+1))/INDEX('Price Data'!Q:Q,MATCH(TEXT(A2681,"YYYY-MM-DD"),'Price Data'!P:P,0)+1),""),"")</f>
        <v/>
      </c>
      <c r="N2681" s="34" t="str">
        <f>IFERROR(INDEX('Price Data'!T:T,MATCH(TEXT(A2681,"YYYY-MM-DD"),'Price Data'!S:S,0)),"")</f>
        <v/>
      </c>
      <c r="O2681" s="10" t="str" cm="1">
        <f t="array" ref="O2681">IFERROR(IF(ISNUMBER(N2681),(N2681-INDEX('Price Data'!T:T,MATCH(TEXT(A2681,"YYYY-MM-DD"),'Price Data'!S:S,0)+1))/INDEX('Price Data'!T:T,MATCH(TEXT(A2681,"YYYY-MM-DD"),'Price Data'!S:S,0)+1),""),"")</f>
        <v/>
      </c>
    </row>
    <row r="2682" spans="1:15" x14ac:dyDescent="0.3">
      <c r="A2682" s="8">
        <v>44501</v>
      </c>
      <c r="B2682" s="34">
        <f>IFERROR(INDEX('Price Data'!B:B,MATCH(TEXT(A2682,"YYYY-MM-DD"),'Price Data'!A:A,0)),"")</f>
        <v>27206</v>
      </c>
      <c r="C2682" s="10" cm="1">
        <f t="array" ref="C2682">IFERROR(IF(ISNUMBER(B2682),(B2682-INDEX('Price Data'!B:B,MATCH(TEXT(A2682,"YYYY-MM-DD"),'Price Data'!A:A,0)+1))/INDEX('Price Data'!B:B,MATCH(TEXT(A2682,"YYYY-MM-DD"),'Price Data'!A:A,0)+1),""),"")</f>
        <v>1.2278612888822741E-2</v>
      </c>
      <c r="D2682" s="34">
        <f>IFERROR(INDEX('Price Data'!E:E,MATCH(TEXT(A2682,"YYYY-MM-DD"),'Price Data'!D:D,0)),"")</f>
        <v>11.37</v>
      </c>
      <c r="E2682" s="10" cm="1">
        <f t="array" ref="E2682">IFERROR(IF(ISNUMBER(D2682),(D2682-INDEX('Price Data'!E:E,MATCH(TEXT(A2682,"YYYY-MM-DD"),'Price Data'!D:D,0)+1))/INDEX('Price Data'!E:E,MATCH(TEXT(A2682,"YYYY-MM-DD"),'Price Data'!D:D,0)+1),""),"")</f>
        <v>-4.3782837127846509E-3</v>
      </c>
      <c r="F2682" s="34">
        <f>IFERROR(INDEX('Price Data'!H:H,MATCH(TEXT(A2682,"YYYY-MM-DD"),'Price Data'!G:G,0)),"")</f>
        <v>101.25</v>
      </c>
      <c r="G2682" s="10" cm="1">
        <f t="array" ref="G2682">IFERROR(IF(ISNUMBER(F2682),(F2682-INDEX('Price Data'!H:H,MATCH(TEXT(A2682,"YYYY-MM-DD"),'Price Data'!G:G,0)+1))/INDEX('Price Data'!H:H,MATCH(TEXT(A2682,"YYYY-MM-DD"),'Price Data'!G:G,0)+1),""),"")</f>
        <v>-1.794372488736614E-2</v>
      </c>
      <c r="H2682" s="34">
        <f>IFERROR(INDEX('Price Data'!K:K,MATCH(TEXT(A2682,"YYYY-MM-DD"),'Price Data'!J:J,0)),"")</f>
        <v>2.5</v>
      </c>
      <c r="I2682" s="10" cm="1">
        <f t="array" ref="I2682">IFERROR(IF(ISNUMBER(H2682),(H2682-INDEX('Price Data'!K:K,MATCH(TEXT(A2682,"YYYY-MM-DD"),'Price Data'!J:J,0)+1))/INDEX('Price Data'!K:K,MATCH(TEXT(A2682,"YYYY-MM-DD"),'Price Data'!J:J,0)+1),""),"")</f>
        <v>1.6260162601626032E-2</v>
      </c>
      <c r="J2682" s="34">
        <f>IFERROR(INDEX('Price Data'!N:N,MATCH(TEXT(A2682,"YYYY-MM-DD"),'Price Data'!M:M,0)),"")</f>
        <v>1.88</v>
      </c>
      <c r="K2682" s="10" cm="1">
        <f t="array" ref="K2682">IFERROR(IF(ISNUMBER(J2682),(J2682-INDEX('Price Data'!N:N,MATCH(TEXT(A2682,"YYYY-MM-DD"),'Price Data'!M:M,0)+1))/INDEX('Price Data'!N:N,MATCH(TEXT(A2682,"YYYY-MM-DD"),'Price Data'!M:M,0)+1),""),"")</f>
        <v>-5.2910052910052959E-3</v>
      </c>
      <c r="L2682" s="34">
        <f>IFERROR(INDEX('Price Data'!Q:Q,MATCH(TEXT(A2682,"YYYY-MM-DD"),'Price Data'!P:P,0)),"")</f>
        <v>2.69</v>
      </c>
      <c r="M2682" s="10" cm="1">
        <f t="array" ref="M2682">IFERROR(IF(ISNUMBER(L2682),(L2682-INDEX('Price Data'!Q:Q,MATCH(TEXT(A2682,"YYYY-MM-DD"),'Price Data'!P:P,0)+1))/INDEX('Price Data'!Q:Q,MATCH(TEXT(A2682,"YYYY-MM-DD"),'Price Data'!P:P,0)+1),""),"")</f>
        <v>0</v>
      </c>
      <c r="N2682" s="34">
        <f>IFERROR(INDEX('Price Data'!T:T,MATCH(TEXT(A2682,"YYYY-MM-DD"),'Price Data'!S:S,0)),"")</f>
        <v>3.8</v>
      </c>
      <c r="O2682" s="10" cm="1">
        <f t="array" ref="O2682">IFERROR(IF(ISNUMBER(N2682),(N2682-INDEX('Price Data'!T:T,MATCH(TEXT(A2682,"YYYY-MM-DD"),'Price Data'!S:S,0)+1))/INDEX('Price Data'!T:T,MATCH(TEXT(A2682,"YYYY-MM-DD"),'Price Data'!S:S,0)+1),""),"")</f>
        <v>1.0638297872340436E-2</v>
      </c>
    </row>
    <row r="2683" spans="1:15" x14ac:dyDescent="0.3">
      <c r="A2683" s="8">
        <v>44502</v>
      </c>
      <c r="B2683" s="34">
        <f>IFERROR(INDEX('Price Data'!B:B,MATCH(TEXT(A2683,"YYYY-MM-DD"),'Price Data'!A:A,0)),"")</f>
        <v>27190</v>
      </c>
      <c r="C2683" s="10" cm="1">
        <f t="array" ref="C2683">IFERROR(IF(ISNUMBER(B2683),(B2683-INDEX('Price Data'!B:B,MATCH(TEXT(A2683,"YYYY-MM-DD"),'Price Data'!A:A,0)+1))/INDEX('Price Data'!B:B,MATCH(TEXT(A2683,"YYYY-MM-DD"),'Price Data'!A:A,0)+1),""),"")</f>
        <v>-5.881055649489083E-4</v>
      </c>
      <c r="D2683" s="34">
        <f>IFERROR(INDEX('Price Data'!E:E,MATCH(TEXT(A2683,"YYYY-MM-DD"),'Price Data'!D:D,0)),"")</f>
        <v>11.28</v>
      </c>
      <c r="E2683" s="10" cm="1">
        <f t="array" ref="E2683">IFERROR(IF(ISNUMBER(D2683),(D2683-INDEX('Price Data'!E:E,MATCH(TEXT(A2683,"YYYY-MM-DD"),'Price Data'!D:D,0)+1))/INDEX('Price Data'!E:E,MATCH(TEXT(A2683,"YYYY-MM-DD"),'Price Data'!D:D,0)+1),""),"")</f>
        <v>-7.9155672823218882E-3</v>
      </c>
      <c r="F2683" s="34">
        <f>IFERROR(INDEX('Price Data'!H:H,MATCH(TEXT(A2683,"YYYY-MM-DD"),'Price Data'!G:G,0)),"")</f>
        <v>102.449997</v>
      </c>
      <c r="G2683" s="10" cm="1">
        <f t="array" ref="G2683">IFERROR(IF(ISNUMBER(F2683),(F2683-INDEX('Price Data'!H:H,MATCH(TEXT(A2683,"YYYY-MM-DD"),'Price Data'!G:G,0)+1))/INDEX('Price Data'!H:H,MATCH(TEXT(A2683,"YYYY-MM-DD"),'Price Data'!G:G,0)+1),""),"")</f>
        <v>1.1851822222222185E-2</v>
      </c>
      <c r="H2683" s="34">
        <f>IFERROR(INDEX('Price Data'!K:K,MATCH(TEXT(A2683,"YYYY-MM-DD"),'Price Data'!J:J,0)),"")</f>
        <v>2.5099999999999998</v>
      </c>
      <c r="I2683" s="10" cm="1">
        <f t="array" ref="I2683">IFERROR(IF(ISNUMBER(H2683),(H2683-INDEX('Price Data'!K:K,MATCH(TEXT(A2683,"YYYY-MM-DD"),'Price Data'!J:J,0)+1))/INDEX('Price Data'!K:K,MATCH(TEXT(A2683,"YYYY-MM-DD"),'Price Data'!J:J,0)+1),""),"")</f>
        <v>3.9999999999999151E-3</v>
      </c>
      <c r="J2683" s="34">
        <f>IFERROR(INDEX('Price Data'!N:N,MATCH(TEXT(A2683,"YYYY-MM-DD"),'Price Data'!M:M,0)),"")</f>
        <v>1.92</v>
      </c>
      <c r="K2683" s="10" cm="1">
        <f t="array" ref="K2683">IFERROR(IF(ISNUMBER(J2683),(J2683-INDEX('Price Data'!N:N,MATCH(TEXT(A2683,"YYYY-MM-DD"),'Price Data'!M:M,0)+1))/INDEX('Price Data'!N:N,MATCH(TEXT(A2683,"YYYY-MM-DD"),'Price Data'!M:M,0)+1),""),"")</f>
        <v>2.1276595744680871E-2</v>
      </c>
      <c r="L2683" s="34">
        <f>IFERROR(INDEX('Price Data'!Q:Q,MATCH(TEXT(A2683,"YYYY-MM-DD"),'Price Data'!P:P,0)),"")</f>
        <v>2.74</v>
      </c>
      <c r="M2683" s="10" cm="1">
        <f t="array" ref="M2683">IFERROR(IF(ISNUMBER(L2683),(L2683-INDEX('Price Data'!Q:Q,MATCH(TEXT(A2683,"YYYY-MM-DD"),'Price Data'!P:P,0)+1))/INDEX('Price Data'!Q:Q,MATCH(TEXT(A2683,"YYYY-MM-DD"),'Price Data'!P:P,0)+1),""),"")</f>
        <v>1.8587360594795637E-2</v>
      </c>
      <c r="N2683" s="34">
        <f>IFERROR(INDEX('Price Data'!T:T,MATCH(TEXT(A2683,"YYYY-MM-DD"),'Price Data'!S:S,0)),"")</f>
        <v>3.85</v>
      </c>
      <c r="O2683" s="10" cm="1">
        <f t="array" ref="O2683">IFERROR(IF(ISNUMBER(N2683),(N2683-INDEX('Price Data'!T:T,MATCH(TEXT(A2683,"YYYY-MM-DD"),'Price Data'!S:S,0)+1))/INDEX('Price Data'!T:T,MATCH(TEXT(A2683,"YYYY-MM-DD"),'Price Data'!S:S,0)+1),""),"")</f>
        <v>1.3157894736842176E-2</v>
      </c>
    </row>
    <row r="2684" spans="1:15" x14ac:dyDescent="0.3">
      <c r="A2684" s="8">
        <v>44503</v>
      </c>
      <c r="B2684" s="34">
        <f>IFERROR(INDEX('Price Data'!B:B,MATCH(TEXT(A2684,"YYYY-MM-DD"),'Price Data'!A:A,0)),"")</f>
        <v>27378</v>
      </c>
      <c r="C2684" s="10" cm="1">
        <f t="array" ref="C2684">IFERROR(IF(ISNUMBER(B2684),(B2684-INDEX('Price Data'!B:B,MATCH(TEXT(A2684,"YYYY-MM-DD"),'Price Data'!A:A,0)+1))/INDEX('Price Data'!B:B,MATCH(TEXT(A2684,"YYYY-MM-DD"),'Price Data'!A:A,0)+1),""),"")</f>
        <v>6.9143067304155937E-3</v>
      </c>
      <c r="D2684" s="34">
        <f>IFERROR(INDEX('Price Data'!E:E,MATCH(TEXT(A2684,"YYYY-MM-DD"),'Price Data'!D:D,0)),"")</f>
        <v>11.47</v>
      </c>
      <c r="E2684" s="10" cm="1">
        <f t="array" ref="E2684">IFERROR(IF(ISNUMBER(D2684),(D2684-INDEX('Price Data'!E:E,MATCH(TEXT(A2684,"YYYY-MM-DD"),'Price Data'!D:D,0)+1))/INDEX('Price Data'!E:E,MATCH(TEXT(A2684,"YYYY-MM-DD"),'Price Data'!D:D,0)+1),""),"")</f>
        <v>1.6843971631205788E-2</v>
      </c>
      <c r="F2684" s="34">
        <f>IFERROR(INDEX('Price Data'!H:H,MATCH(TEXT(A2684,"YYYY-MM-DD"),'Price Data'!G:G,0)),"")</f>
        <v>101.150002</v>
      </c>
      <c r="G2684" s="10" cm="1">
        <f t="array" ref="G2684">IFERROR(IF(ISNUMBER(F2684),(F2684-INDEX('Price Data'!H:H,MATCH(TEXT(A2684,"YYYY-MM-DD"),'Price Data'!G:G,0)+1))/INDEX('Price Data'!H:H,MATCH(TEXT(A2684,"YYYY-MM-DD"),'Price Data'!G:G,0)+1),""),"")</f>
        <v>-1.2689068209538313E-2</v>
      </c>
      <c r="H2684" s="34">
        <f>IFERROR(INDEX('Price Data'!K:K,MATCH(TEXT(A2684,"YYYY-MM-DD"),'Price Data'!J:J,0)),"")</f>
        <v>2.5</v>
      </c>
      <c r="I2684" s="10" cm="1">
        <f t="array" ref="I2684">IFERROR(IF(ISNUMBER(H2684),(H2684-INDEX('Price Data'!K:K,MATCH(TEXT(A2684,"YYYY-MM-DD"),'Price Data'!J:J,0)+1))/INDEX('Price Data'!K:K,MATCH(TEXT(A2684,"YYYY-MM-DD"),'Price Data'!J:J,0)+1),""),"")</f>
        <v>-3.9840637450198361E-3</v>
      </c>
      <c r="J2684" s="34">
        <f>IFERROR(INDEX('Price Data'!N:N,MATCH(TEXT(A2684,"YYYY-MM-DD"),'Price Data'!M:M,0)),"")</f>
        <v>1.91</v>
      </c>
      <c r="K2684" s="10" cm="1">
        <f t="array" ref="K2684">IFERROR(IF(ISNUMBER(J2684),(J2684-INDEX('Price Data'!N:N,MATCH(TEXT(A2684,"YYYY-MM-DD"),'Price Data'!M:M,0)+1))/INDEX('Price Data'!N:N,MATCH(TEXT(A2684,"YYYY-MM-DD"),'Price Data'!M:M,0)+1),""),"")</f>
        <v>-5.2083333333333382E-3</v>
      </c>
      <c r="L2684" s="34">
        <f>IFERROR(INDEX('Price Data'!Q:Q,MATCH(TEXT(A2684,"YYYY-MM-DD"),'Price Data'!P:P,0)),"")</f>
        <v>2.8</v>
      </c>
      <c r="M2684" s="10" cm="1">
        <f t="array" ref="M2684">IFERROR(IF(ISNUMBER(L2684),(L2684-INDEX('Price Data'!Q:Q,MATCH(TEXT(A2684,"YYYY-MM-DD"),'Price Data'!P:P,0)+1))/INDEX('Price Data'!Q:Q,MATCH(TEXT(A2684,"YYYY-MM-DD"),'Price Data'!P:P,0)+1),""),"")</f>
        <v>2.1897810218977957E-2</v>
      </c>
      <c r="N2684" s="34">
        <f>IFERROR(INDEX('Price Data'!T:T,MATCH(TEXT(A2684,"YYYY-MM-DD"),'Price Data'!S:S,0)),"")</f>
        <v>3.86</v>
      </c>
      <c r="O2684" s="10" cm="1">
        <f t="array" ref="O2684">IFERROR(IF(ISNUMBER(N2684),(N2684-INDEX('Price Data'!T:T,MATCH(TEXT(A2684,"YYYY-MM-DD"),'Price Data'!S:S,0)+1))/INDEX('Price Data'!T:T,MATCH(TEXT(A2684,"YYYY-MM-DD"),'Price Data'!S:S,0)+1),""),"")</f>
        <v>2.5974025974025419E-3</v>
      </c>
    </row>
    <row r="2685" spans="1:15" x14ac:dyDescent="0.3">
      <c r="A2685" s="8">
        <v>44504</v>
      </c>
      <c r="B2685" s="34">
        <f>IFERROR(INDEX('Price Data'!B:B,MATCH(TEXT(A2685,"YYYY-MM-DD"),'Price Data'!A:A,0)),"")</f>
        <v>27522</v>
      </c>
      <c r="C2685" s="10" cm="1">
        <f t="array" ref="C2685">IFERROR(IF(ISNUMBER(B2685),(B2685-INDEX('Price Data'!B:B,MATCH(TEXT(A2685,"YYYY-MM-DD"),'Price Data'!A:A,0)+1))/INDEX('Price Data'!B:B,MATCH(TEXT(A2685,"YYYY-MM-DD"),'Price Data'!A:A,0)+1),""),"")</f>
        <v>5.2596975673898753E-3</v>
      </c>
      <c r="D2685" s="34">
        <f>IFERROR(INDEX('Price Data'!E:E,MATCH(TEXT(A2685,"YYYY-MM-DD"),'Price Data'!D:D,0)),"")</f>
        <v>11.44</v>
      </c>
      <c r="E2685" s="10" cm="1">
        <f t="array" ref="E2685">IFERROR(IF(ISNUMBER(D2685),(D2685-INDEX('Price Data'!E:E,MATCH(TEXT(A2685,"YYYY-MM-DD"),'Price Data'!D:D,0)+1))/INDEX('Price Data'!E:E,MATCH(TEXT(A2685,"YYYY-MM-DD"),'Price Data'!D:D,0)+1),""),"")</f>
        <v>-2.6155187445511016E-3</v>
      </c>
      <c r="F2685" s="34">
        <f>IFERROR(INDEX('Price Data'!H:H,MATCH(TEXT(A2685,"YYYY-MM-DD"),'Price Data'!G:G,0)),"")</f>
        <v>102.199997</v>
      </c>
      <c r="G2685" s="10" cm="1">
        <f t="array" ref="G2685">IFERROR(IF(ISNUMBER(F2685),(F2685-INDEX('Price Data'!H:H,MATCH(TEXT(A2685,"YYYY-MM-DD"),'Price Data'!G:G,0)+1))/INDEX('Price Data'!H:H,MATCH(TEXT(A2685,"YYYY-MM-DD"),'Price Data'!G:G,0)+1),""),"")</f>
        <v>1.0380573200581802E-2</v>
      </c>
      <c r="H2685" s="34">
        <f>IFERROR(INDEX('Price Data'!K:K,MATCH(TEXT(A2685,"YYYY-MM-DD"),'Price Data'!J:J,0)),"")</f>
        <v>2.46</v>
      </c>
      <c r="I2685" s="10" cm="1">
        <f t="array" ref="I2685">IFERROR(IF(ISNUMBER(H2685),(H2685-INDEX('Price Data'!K:K,MATCH(TEXT(A2685,"YYYY-MM-DD"),'Price Data'!J:J,0)+1))/INDEX('Price Data'!K:K,MATCH(TEXT(A2685,"YYYY-MM-DD"),'Price Data'!J:J,0)+1),""),"")</f>
        <v>-1.6000000000000014E-2</v>
      </c>
      <c r="J2685" s="34">
        <f>IFERROR(INDEX('Price Data'!N:N,MATCH(TEXT(A2685,"YYYY-MM-DD"),'Price Data'!M:M,0)),"")</f>
        <v>1.89</v>
      </c>
      <c r="K2685" s="10" cm="1">
        <f t="array" ref="K2685">IFERROR(IF(ISNUMBER(J2685),(J2685-INDEX('Price Data'!N:N,MATCH(TEXT(A2685,"YYYY-MM-DD"),'Price Data'!M:M,0)+1))/INDEX('Price Data'!N:N,MATCH(TEXT(A2685,"YYYY-MM-DD"),'Price Data'!M:M,0)+1),""),"")</f>
        <v>-1.0471204188481685E-2</v>
      </c>
      <c r="L2685" s="34">
        <f>IFERROR(INDEX('Price Data'!Q:Q,MATCH(TEXT(A2685,"YYYY-MM-DD"),'Price Data'!P:P,0)),"")</f>
        <v>2.76</v>
      </c>
      <c r="M2685" s="10" cm="1">
        <f t="array" ref="M2685">IFERROR(IF(ISNUMBER(L2685),(L2685-INDEX('Price Data'!Q:Q,MATCH(TEXT(A2685,"YYYY-MM-DD"),'Price Data'!P:P,0)+1))/INDEX('Price Data'!Q:Q,MATCH(TEXT(A2685,"YYYY-MM-DD"),'Price Data'!P:P,0)+1),""),"")</f>
        <v>-1.4285714285714299E-2</v>
      </c>
      <c r="N2685" s="34">
        <f>IFERROR(INDEX('Price Data'!T:T,MATCH(TEXT(A2685,"YYYY-MM-DD"),'Price Data'!S:S,0)),"")</f>
        <v>3.89</v>
      </c>
      <c r="O2685" s="10" cm="1">
        <f t="array" ref="O2685">IFERROR(IF(ISNUMBER(N2685),(N2685-INDEX('Price Data'!T:T,MATCH(TEXT(A2685,"YYYY-MM-DD"),'Price Data'!S:S,0)+1))/INDEX('Price Data'!T:T,MATCH(TEXT(A2685,"YYYY-MM-DD"),'Price Data'!S:S,0)+1),""),"")</f>
        <v>7.7720207253886659E-3</v>
      </c>
    </row>
    <row r="2686" spans="1:15" x14ac:dyDescent="0.3">
      <c r="A2686" s="8">
        <v>44505</v>
      </c>
      <c r="B2686" s="34">
        <f>IFERROR(INDEX('Price Data'!B:B,MATCH(TEXT(A2686,"YYYY-MM-DD"),'Price Data'!A:A,0)),"")</f>
        <v>27796</v>
      </c>
      <c r="C2686" s="10" cm="1">
        <f t="array" ref="C2686">IFERROR(IF(ISNUMBER(B2686),(B2686-INDEX('Price Data'!B:B,MATCH(TEXT(A2686,"YYYY-MM-DD"),'Price Data'!A:A,0)+1))/INDEX('Price Data'!B:B,MATCH(TEXT(A2686,"YYYY-MM-DD"),'Price Data'!A:A,0)+1),""),"")</f>
        <v>9.9556718261754225E-3</v>
      </c>
      <c r="D2686" s="34">
        <f>IFERROR(INDEX('Price Data'!E:E,MATCH(TEXT(A2686,"YYYY-MM-DD"),'Price Data'!D:D,0)),"")</f>
        <v>11.52</v>
      </c>
      <c r="E2686" s="10" cm="1">
        <f t="array" ref="E2686">IFERROR(IF(ISNUMBER(D2686),(D2686-INDEX('Price Data'!E:E,MATCH(TEXT(A2686,"YYYY-MM-DD"),'Price Data'!D:D,0)+1))/INDEX('Price Data'!E:E,MATCH(TEXT(A2686,"YYYY-MM-DD"),'Price Data'!D:D,0)+1),""),"")</f>
        <v>6.9930069930069999E-3</v>
      </c>
      <c r="F2686" s="34">
        <f>IFERROR(INDEX('Price Data'!H:H,MATCH(TEXT(A2686,"YYYY-MM-DD"),'Price Data'!G:G,0)),"")</f>
        <v>102.099998</v>
      </c>
      <c r="G2686" s="10" cm="1">
        <f t="array" ref="G2686">IFERROR(IF(ISNUMBER(F2686),(F2686-INDEX('Price Data'!H:H,MATCH(TEXT(A2686,"YYYY-MM-DD"),'Price Data'!G:G,0)+1))/INDEX('Price Data'!H:H,MATCH(TEXT(A2686,"YYYY-MM-DD"),'Price Data'!G:G,0)+1),""),"")</f>
        <v>-9.784638251994944E-4</v>
      </c>
      <c r="H2686" s="34">
        <f>IFERROR(INDEX('Price Data'!K:K,MATCH(TEXT(A2686,"YYYY-MM-DD"),'Price Data'!J:J,0)),"")</f>
        <v>2.48</v>
      </c>
      <c r="I2686" s="10" cm="1">
        <f t="array" ref="I2686">IFERROR(IF(ISNUMBER(H2686),(H2686-INDEX('Price Data'!K:K,MATCH(TEXT(A2686,"YYYY-MM-DD"),'Price Data'!J:J,0)+1))/INDEX('Price Data'!K:K,MATCH(TEXT(A2686,"YYYY-MM-DD"),'Price Data'!J:J,0)+1),""),"")</f>
        <v>8.1300813008130159E-3</v>
      </c>
      <c r="J2686" s="34">
        <f>IFERROR(INDEX('Price Data'!N:N,MATCH(TEXT(A2686,"YYYY-MM-DD"),'Price Data'!M:M,0)),"")</f>
        <v>1.93</v>
      </c>
      <c r="K2686" s="10" cm="1">
        <f t="array" ref="K2686">IFERROR(IF(ISNUMBER(J2686),(J2686-INDEX('Price Data'!N:N,MATCH(TEXT(A2686,"YYYY-MM-DD"),'Price Data'!M:M,0)+1))/INDEX('Price Data'!N:N,MATCH(TEXT(A2686,"YYYY-MM-DD"),'Price Data'!M:M,0)+1),""),"")</f>
        <v>2.1164021164021184E-2</v>
      </c>
      <c r="L2686" s="34">
        <f>IFERROR(INDEX('Price Data'!Q:Q,MATCH(TEXT(A2686,"YYYY-MM-DD"),'Price Data'!P:P,0)),"")</f>
        <v>2.9</v>
      </c>
      <c r="M2686" s="10" cm="1">
        <f t="array" ref="M2686">IFERROR(IF(ISNUMBER(L2686),(L2686-INDEX('Price Data'!Q:Q,MATCH(TEXT(A2686,"YYYY-MM-DD"),'Price Data'!P:P,0)+1))/INDEX('Price Data'!Q:Q,MATCH(TEXT(A2686,"YYYY-MM-DD"),'Price Data'!P:P,0)+1),""),"")</f>
        <v>5.0724637681159472E-2</v>
      </c>
      <c r="N2686" s="34">
        <f>IFERROR(INDEX('Price Data'!T:T,MATCH(TEXT(A2686,"YYYY-MM-DD"),'Price Data'!S:S,0)),"")</f>
        <v>3.96</v>
      </c>
      <c r="O2686" s="10" cm="1">
        <f t="array" ref="O2686">IFERROR(IF(ISNUMBER(N2686),(N2686-INDEX('Price Data'!T:T,MATCH(TEXT(A2686,"YYYY-MM-DD"),'Price Data'!S:S,0)+1))/INDEX('Price Data'!T:T,MATCH(TEXT(A2686,"YYYY-MM-DD"),'Price Data'!S:S,0)+1),""),"")</f>
        <v>1.7994858611825152E-2</v>
      </c>
    </row>
    <row r="2687" spans="1:15" x14ac:dyDescent="0.3">
      <c r="A2687" s="8">
        <v>44506</v>
      </c>
      <c r="B2687" s="34" t="str">
        <f>IFERROR(INDEX('Price Data'!B:B,MATCH(TEXT(A2687,"YYYY-MM-DD"),'Price Data'!A:A,0)),"")</f>
        <v/>
      </c>
      <c r="C2687" s="10" t="str" cm="1">
        <f t="array" ref="C2687">IFERROR(IF(ISNUMBER(B2687),(B2687-INDEX('Price Data'!B:B,MATCH(TEXT(A2687,"YYYY-MM-DD"),'Price Data'!A:A,0)+1))/INDEX('Price Data'!B:B,MATCH(TEXT(A2687,"YYYY-MM-DD"),'Price Data'!A:A,0)+1),""),"")</f>
        <v/>
      </c>
      <c r="D2687" s="34" t="str">
        <f>IFERROR(INDEX('Price Data'!E:E,MATCH(TEXT(A2687,"YYYY-MM-DD"),'Price Data'!D:D,0)),"")</f>
        <v/>
      </c>
      <c r="E2687" s="10" t="str" cm="1">
        <f t="array" ref="E2687">IFERROR(IF(ISNUMBER(D2687),(D2687-INDEX('Price Data'!E:E,MATCH(TEXT(A2687,"YYYY-MM-DD"),'Price Data'!D:D,0)+1))/INDEX('Price Data'!E:E,MATCH(TEXT(A2687,"YYYY-MM-DD"),'Price Data'!D:D,0)+1),""),"")</f>
        <v/>
      </c>
      <c r="F2687" s="34" t="str">
        <f>IFERROR(INDEX('Price Data'!H:H,MATCH(TEXT(A2687,"YYYY-MM-DD"),'Price Data'!G:G,0)),"")</f>
        <v/>
      </c>
      <c r="G2687" s="10" t="str" cm="1">
        <f t="array" ref="G2687">IFERROR(IF(ISNUMBER(F2687),(F2687-INDEX('Price Data'!H:H,MATCH(TEXT(A2687,"YYYY-MM-DD"),'Price Data'!G:G,0)+1))/INDEX('Price Data'!H:H,MATCH(TEXT(A2687,"YYYY-MM-DD"),'Price Data'!G:G,0)+1),""),"")</f>
        <v/>
      </c>
      <c r="H2687" s="34" t="str">
        <f>IFERROR(INDEX('Price Data'!K:K,MATCH(TEXT(A2687,"YYYY-MM-DD"),'Price Data'!J:J,0)),"")</f>
        <v/>
      </c>
      <c r="I2687" s="10" t="str" cm="1">
        <f t="array" ref="I2687">IFERROR(IF(ISNUMBER(H2687),(H2687-INDEX('Price Data'!K:K,MATCH(TEXT(A2687,"YYYY-MM-DD"),'Price Data'!J:J,0)+1))/INDEX('Price Data'!K:K,MATCH(TEXT(A2687,"YYYY-MM-DD"),'Price Data'!J:J,0)+1),""),"")</f>
        <v/>
      </c>
      <c r="J2687" s="34" t="str">
        <f>IFERROR(INDEX('Price Data'!N:N,MATCH(TEXT(A2687,"YYYY-MM-DD"),'Price Data'!M:M,0)),"")</f>
        <v/>
      </c>
      <c r="K2687" s="10" t="str" cm="1">
        <f t="array" ref="K2687">IFERROR(IF(ISNUMBER(J2687),(J2687-INDEX('Price Data'!N:N,MATCH(TEXT(A2687,"YYYY-MM-DD"),'Price Data'!M:M,0)+1))/INDEX('Price Data'!N:N,MATCH(TEXT(A2687,"YYYY-MM-DD"),'Price Data'!M:M,0)+1),""),"")</f>
        <v/>
      </c>
      <c r="L2687" s="34" t="str">
        <f>IFERROR(INDEX('Price Data'!Q:Q,MATCH(TEXT(A2687,"YYYY-MM-DD"),'Price Data'!P:P,0)),"")</f>
        <v/>
      </c>
      <c r="M2687" s="10" t="str" cm="1">
        <f t="array" ref="M2687">IFERROR(IF(ISNUMBER(L2687),(L2687-INDEX('Price Data'!Q:Q,MATCH(TEXT(A2687,"YYYY-MM-DD"),'Price Data'!P:P,0)+1))/INDEX('Price Data'!Q:Q,MATCH(TEXT(A2687,"YYYY-MM-DD"),'Price Data'!P:P,0)+1),""),"")</f>
        <v/>
      </c>
      <c r="N2687" s="34" t="str">
        <f>IFERROR(INDEX('Price Data'!T:T,MATCH(TEXT(A2687,"YYYY-MM-DD"),'Price Data'!S:S,0)),"")</f>
        <v/>
      </c>
      <c r="O2687" s="10" t="str" cm="1">
        <f t="array" ref="O2687">IFERROR(IF(ISNUMBER(N2687),(N2687-INDEX('Price Data'!T:T,MATCH(TEXT(A2687,"YYYY-MM-DD"),'Price Data'!S:S,0)+1))/INDEX('Price Data'!T:T,MATCH(TEXT(A2687,"YYYY-MM-DD"),'Price Data'!S:S,0)+1),""),"")</f>
        <v/>
      </c>
    </row>
    <row r="2688" spans="1:15" x14ac:dyDescent="0.3">
      <c r="A2688" s="8">
        <v>44507</v>
      </c>
      <c r="B2688" s="34" t="str">
        <f>IFERROR(INDEX('Price Data'!B:B,MATCH(TEXT(A2688,"YYYY-MM-DD"),'Price Data'!A:A,0)),"")</f>
        <v/>
      </c>
      <c r="C2688" s="10" t="str" cm="1">
        <f t="array" ref="C2688">IFERROR(IF(ISNUMBER(B2688),(B2688-INDEX('Price Data'!B:B,MATCH(TEXT(A2688,"YYYY-MM-DD"),'Price Data'!A:A,0)+1))/INDEX('Price Data'!B:B,MATCH(TEXT(A2688,"YYYY-MM-DD"),'Price Data'!A:A,0)+1),""),"")</f>
        <v/>
      </c>
      <c r="D2688" s="34" t="str">
        <f>IFERROR(INDEX('Price Data'!E:E,MATCH(TEXT(A2688,"YYYY-MM-DD"),'Price Data'!D:D,0)),"")</f>
        <v/>
      </c>
      <c r="E2688" s="10" t="str" cm="1">
        <f t="array" ref="E2688">IFERROR(IF(ISNUMBER(D2688),(D2688-INDEX('Price Data'!E:E,MATCH(TEXT(A2688,"YYYY-MM-DD"),'Price Data'!D:D,0)+1))/INDEX('Price Data'!E:E,MATCH(TEXT(A2688,"YYYY-MM-DD"),'Price Data'!D:D,0)+1),""),"")</f>
        <v/>
      </c>
      <c r="F2688" s="34" t="str">
        <f>IFERROR(INDEX('Price Data'!H:H,MATCH(TEXT(A2688,"YYYY-MM-DD"),'Price Data'!G:G,0)),"")</f>
        <v/>
      </c>
      <c r="G2688" s="10" t="str" cm="1">
        <f t="array" ref="G2688">IFERROR(IF(ISNUMBER(F2688),(F2688-INDEX('Price Data'!H:H,MATCH(TEXT(A2688,"YYYY-MM-DD"),'Price Data'!G:G,0)+1))/INDEX('Price Data'!H:H,MATCH(TEXT(A2688,"YYYY-MM-DD"),'Price Data'!G:G,0)+1),""),"")</f>
        <v/>
      </c>
      <c r="H2688" s="34" t="str">
        <f>IFERROR(INDEX('Price Data'!K:K,MATCH(TEXT(A2688,"YYYY-MM-DD"),'Price Data'!J:J,0)),"")</f>
        <v/>
      </c>
      <c r="I2688" s="10" t="str" cm="1">
        <f t="array" ref="I2688">IFERROR(IF(ISNUMBER(H2688),(H2688-INDEX('Price Data'!K:K,MATCH(TEXT(A2688,"YYYY-MM-DD"),'Price Data'!J:J,0)+1))/INDEX('Price Data'!K:K,MATCH(TEXT(A2688,"YYYY-MM-DD"),'Price Data'!J:J,0)+1),""),"")</f>
        <v/>
      </c>
      <c r="J2688" s="34" t="str">
        <f>IFERROR(INDEX('Price Data'!N:N,MATCH(TEXT(A2688,"YYYY-MM-DD"),'Price Data'!M:M,0)),"")</f>
        <v/>
      </c>
      <c r="K2688" s="10" t="str" cm="1">
        <f t="array" ref="K2688">IFERROR(IF(ISNUMBER(J2688),(J2688-INDEX('Price Data'!N:N,MATCH(TEXT(A2688,"YYYY-MM-DD"),'Price Data'!M:M,0)+1))/INDEX('Price Data'!N:N,MATCH(TEXT(A2688,"YYYY-MM-DD"),'Price Data'!M:M,0)+1),""),"")</f>
        <v/>
      </c>
      <c r="L2688" s="34" t="str">
        <f>IFERROR(INDEX('Price Data'!Q:Q,MATCH(TEXT(A2688,"YYYY-MM-DD"),'Price Data'!P:P,0)),"")</f>
        <v/>
      </c>
      <c r="M2688" s="10" t="str" cm="1">
        <f t="array" ref="M2688">IFERROR(IF(ISNUMBER(L2688),(L2688-INDEX('Price Data'!Q:Q,MATCH(TEXT(A2688,"YYYY-MM-DD"),'Price Data'!P:P,0)+1))/INDEX('Price Data'!Q:Q,MATCH(TEXT(A2688,"YYYY-MM-DD"),'Price Data'!P:P,0)+1),""),"")</f>
        <v/>
      </c>
      <c r="N2688" s="34" t="str">
        <f>IFERROR(INDEX('Price Data'!T:T,MATCH(TEXT(A2688,"YYYY-MM-DD"),'Price Data'!S:S,0)),"")</f>
        <v/>
      </c>
      <c r="O2688" s="10" t="str" cm="1">
        <f t="array" ref="O2688">IFERROR(IF(ISNUMBER(N2688),(N2688-INDEX('Price Data'!T:T,MATCH(TEXT(A2688,"YYYY-MM-DD"),'Price Data'!S:S,0)+1))/INDEX('Price Data'!T:T,MATCH(TEXT(A2688,"YYYY-MM-DD"),'Price Data'!S:S,0)+1),""),"")</f>
        <v/>
      </c>
    </row>
    <row r="2689" spans="1:15" x14ac:dyDescent="0.3">
      <c r="A2689" s="8">
        <v>44508</v>
      </c>
      <c r="B2689" s="34">
        <f>IFERROR(INDEX('Price Data'!B:B,MATCH(TEXT(A2689,"YYYY-MM-DD"),'Price Data'!A:A,0)),"")</f>
        <v>27711</v>
      </c>
      <c r="C2689" s="10" cm="1">
        <f t="array" ref="C2689">IFERROR(IF(ISNUMBER(B2689),(B2689-INDEX('Price Data'!B:B,MATCH(TEXT(A2689,"YYYY-MM-DD"),'Price Data'!A:A,0)+1))/INDEX('Price Data'!B:B,MATCH(TEXT(A2689,"YYYY-MM-DD"),'Price Data'!A:A,0)+1),""),"")</f>
        <v>-3.0579939559648868E-3</v>
      </c>
      <c r="D2689" s="34">
        <f>IFERROR(INDEX('Price Data'!E:E,MATCH(TEXT(A2689,"YYYY-MM-DD"),'Price Data'!D:D,0)),"")</f>
        <v>11.48</v>
      </c>
      <c r="E2689" s="10" cm="1">
        <f t="array" ref="E2689">IFERROR(IF(ISNUMBER(D2689),(D2689-INDEX('Price Data'!E:E,MATCH(TEXT(A2689,"YYYY-MM-DD"),'Price Data'!D:D,0)+1))/INDEX('Price Data'!E:E,MATCH(TEXT(A2689,"YYYY-MM-DD"),'Price Data'!D:D,0)+1),""),"")</f>
        <v>-3.4722222222221483E-3</v>
      </c>
      <c r="F2689" s="34">
        <f>IFERROR(INDEX('Price Data'!H:H,MATCH(TEXT(A2689,"YYYY-MM-DD"),'Price Data'!G:G,0)),"")</f>
        <v>102</v>
      </c>
      <c r="G2689" s="10" cm="1">
        <f t="array" ref="G2689">IFERROR(IF(ISNUMBER(F2689),(F2689-INDEX('Price Data'!H:H,MATCH(TEXT(A2689,"YYYY-MM-DD"),'Price Data'!G:G,0)+1))/INDEX('Price Data'!H:H,MATCH(TEXT(A2689,"YYYY-MM-DD"),'Price Data'!G:G,0)+1),""),"")</f>
        <v>-9.7941236002766006E-4</v>
      </c>
      <c r="H2689" s="34">
        <f>IFERROR(INDEX('Price Data'!K:K,MATCH(TEXT(A2689,"YYYY-MM-DD"),'Price Data'!J:J,0)),"")</f>
        <v>2.4900000000000002</v>
      </c>
      <c r="I2689" s="10" cm="1">
        <f t="array" ref="I2689">IFERROR(IF(ISNUMBER(H2689),(H2689-INDEX('Price Data'!K:K,MATCH(TEXT(A2689,"YYYY-MM-DD"),'Price Data'!J:J,0)+1))/INDEX('Price Data'!K:K,MATCH(TEXT(A2689,"YYYY-MM-DD"),'Price Data'!J:J,0)+1),""),"")</f>
        <v>4.0322580645162226E-3</v>
      </c>
      <c r="J2689" s="34">
        <f>IFERROR(INDEX('Price Data'!N:N,MATCH(TEXT(A2689,"YYYY-MM-DD"),'Price Data'!M:M,0)),"")</f>
        <v>1.92</v>
      </c>
      <c r="K2689" s="10" cm="1">
        <f t="array" ref="K2689">IFERROR(IF(ISNUMBER(J2689),(J2689-INDEX('Price Data'!N:N,MATCH(TEXT(A2689,"YYYY-MM-DD"),'Price Data'!M:M,0)+1))/INDEX('Price Data'!N:N,MATCH(TEXT(A2689,"YYYY-MM-DD"),'Price Data'!M:M,0)+1),""),"")</f>
        <v>-5.1813471502590719E-3</v>
      </c>
      <c r="L2689" s="34">
        <f>IFERROR(INDEX('Price Data'!Q:Q,MATCH(TEXT(A2689,"YYYY-MM-DD"),'Price Data'!P:P,0)),"")</f>
        <v>2.84</v>
      </c>
      <c r="M2689" s="10" cm="1">
        <f t="array" ref="M2689">IFERROR(IF(ISNUMBER(L2689),(L2689-INDEX('Price Data'!Q:Q,MATCH(TEXT(A2689,"YYYY-MM-DD"),'Price Data'!P:P,0)+1))/INDEX('Price Data'!Q:Q,MATCH(TEXT(A2689,"YYYY-MM-DD"),'Price Data'!P:P,0)+1),""),"")</f>
        <v>-2.0689655172413814E-2</v>
      </c>
      <c r="N2689" s="34">
        <f>IFERROR(INDEX('Price Data'!T:T,MATCH(TEXT(A2689,"YYYY-MM-DD"),'Price Data'!S:S,0)),"")</f>
        <v>3.99</v>
      </c>
      <c r="O2689" s="10" cm="1">
        <f t="array" ref="O2689">IFERROR(IF(ISNUMBER(N2689),(N2689-INDEX('Price Data'!T:T,MATCH(TEXT(A2689,"YYYY-MM-DD"),'Price Data'!S:S,0)+1))/INDEX('Price Data'!T:T,MATCH(TEXT(A2689,"YYYY-MM-DD"),'Price Data'!S:S,0)+1),""),"")</f>
        <v>7.5757575757576384E-3</v>
      </c>
    </row>
    <row r="2690" spans="1:15" x14ac:dyDescent="0.3">
      <c r="A2690" s="8">
        <v>44509</v>
      </c>
      <c r="B2690" s="34">
        <f>IFERROR(INDEX('Price Data'!B:B,MATCH(TEXT(A2690,"YYYY-MM-DD"),'Price Data'!A:A,0)),"")</f>
        <v>27441</v>
      </c>
      <c r="C2690" s="10" cm="1">
        <f t="array" ref="C2690">IFERROR(IF(ISNUMBER(B2690),(B2690-INDEX('Price Data'!B:B,MATCH(TEXT(A2690,"YYYY-MM-DD"),'Price Data'!A:A,0)+1))/INDEX('Price Data'!B:B,MATCH(TEXT(A2690,"YYYY-MM-DD"),'Price Data'!A:A,0)+1),""),"")</f>
        <v>-9.74342318934719E-3</v>
      </c>
      <c r="D2690" s="34">
        <f>IFERROR(INDEX('Price Data'!E:E,MATCH(TEXT(A2690,"YYYY-MM-DD"),'Price Data'!D:D,0)),"")</f>
        <v>11.39</v>
      </c>
      <c r="E2690" s="10" cm="1">
        <f t="array" ref="E2690">IFERROR(IF(ISNUMBER(D2690),(D2690-INDEX('Price Data'!E:E,MATCH(TEXT(A2690,"YYYY-MM-DD"),'Price Data'!D:D,0)+1))/INDEX('Price Data'!E:E,MATCH(TEXT(A2690,"YYYY-MM-DD"),'Price Data'!D:D,0)+1),""),"")</f>
        <v>-7.8397212543553883E-3</v>
      </c>
      <c r="F2690" s="34">
        <f>IFERROR(INDEX('Price Data'!H:H,MATCH(TEXT(A2690,"YYYY-MM-DD"),'Price Data'!G:G,0)),"")</f>
        <v>101.050003</v>
      </c>
      <c r="G2690" s="10" cm="1">
        <f t="array" ref="G2690">IFERROR(IF(ISNUMBER(F2690),(F2690-INDEX('Price Data'!H:H,MATCH(TEXT(A2690,"YYYY-MM-DD"),'Price Data'!G:G,0)+1))/INDEX('Price Data'!H:H,MATCH(TEXT(A2690,"YYYY-MM-DD"),'Price Data'!G:G,0)+1),""),"")</f>
        <v>-9.3136960784313359E-3</v>
      </c>
      <c r="H2690" s="34">
        <f>IFERROR(INDEX('Price Data'!K:K,MATCH(TEXT(A2690,"YYYY-MM-DD"),'Price Data'!J:J,0)),"")</f>
        <v>2.4700000000000002</v>
      </c>
      <c r="I2690" s="10" cm="1">
        <f t="array" ref="I2690">IFERROR(IF(ISNUMBER(H2690),(H2690-INDEX('Price Data'!K:K,MATCH(TEXT(A2690,"YYYY-MM-DD"),'Price Data'!J:J,0)+1))/INDEX('Price Data'!K:K,MATCH(TEXT(A2690,"YYYY-MM-DD"),'Price Data'!J:J,0)+1),""),"")</f>
        <v>-8.0321285140562311E-3</v>
      </c>
      <c r="J2690" s="34">
        <f>IFERROR(INDEX('Price Data'!N:N,MATCH(TEXT(A2690,"YYYY-MM-DD"),'Price Data'!M:M,0)),"")</f>
        <v>1.92</v>
      </c>
      <c r="K2690" s="10" cm="1">
        <f t="array" ref="K2690">IFERROR(IF(ISNUMBER(J2690),(J2690-INDEX('Price Data'!N:N,MATCH(TEXT(A2690,"YYYY-MM-DD"),'Price Data'!M:M,0)+1))/INDEX('Price Data'!N:N,MATCH(TEXT(A2690,"YYYY-MM-DD"),'Price Data'!M:M,0)+1),""),"")</f>
        <v>0</v>
      </c>
      <c r="L2690" s="34">
        <f>IFERROR(INDEX('Price Data'!Q:Q,MATCH(TEXT(A2690,"YYYY-MM-DD"),'Price Data'!P:P,0)),"")</f>
        <v>2.78</v>
      </c>
      <c r="M2690" s="10" cm="1">
        <f t="array" ref="M2690">IFERROR(IF(ISNUMBER(L2690),(L2690-INDEX('Price Data'!Q:Q,MATCH(TEXT(A2690,"YYYY-MM-DD"),'Price Data'!P:P,0)+1))/INDEX('Price Data'!Q:Q,MATCH(TEXT(A2690,"YYYY-MM-DD"),'Price Data'!P:P,0)+1),""),"")</f>
        <v>-2.1126760563380302E-2</v>
      </c>
      <c r="N2690" s="34">
        <f>IFERROR(INDEX('Price Data'!T:T,MATCH(TEXT(A2690,"YYYY-MM-DD"),'Price Data'!S:S,0)),"")</f>
        <v>3.85</v>
      </c>
      <c r="O2690" s="10" cm="1">
        <f t="array" ref="O2690">IFERROR(IF(ISNUMBER(N2690),(N2690-INDEX('Price Data'!T:T,MATCH(TEXT(A2690,"YYYY-MM-DD"),'Price Data'!S:S,0)+1))/INDEX('Price Data'!T:T,MATCH(TEXT(A2690,"YYYY-MM-DD"),'Price Data'!S:S,0)+1),""),"")</f>
        <v>-3.5087719298245647E-2</v>
      </c>
    </row>
    <row r="2691" spans="1:15" x14ac:dyDescent="0.3">
      <c r="A2691" s="8">
        <v>44510</v>
      </c>
      <c r="B2691" s="34">
        <f>IFERROR(INDEX('Price Data'!B:B,MATCH(TEXT(A2691,"YYYY-MM-DD"),'Price Data'!A:A,0)),"")</f>
        <v>27561</v>
      </c>
      <c r="C2691" s="10" cm="1">
        <f t="array" ref="C2691">IFERROR(IF(ISNUMBER(B2691),(B2691-INDEX('Price Data'!B:B,MATCH(TEXT(A2691,"YYYY-MM-DD"),'Price Data'!A:A,0)+1))/INDEX('Price Data'!B:B,MATCH(TEXT(A2691,"YYYY-MM-DD"),'Price Data'!A:A,0)+1),""),"")</f>
        <v>4.373018476003061E-3</v>
      </c>
      <c r="D2691" s="34">
        <f>IFERROR(INDEX('Price Data'!E:E,MATCH(TEXT(A2691,"YYYY-MM-DD"),'Price Data'!D:D,0)),"")</f>
        <v>11.53</v>
      </c>
      <c r="E2691" s="10" cm="1">
        <f t="array" ref="E2691">IFERROR(IF(ISNUMBER(D2691),(D2691-INDEX('Price Data'!E:E,MATCH(TEXT(A2691,"YYYY-MM-DD"),'Price Data'!D:D,0)+1))/INDEX('Price Data'!E:E,MATCH(TEXT(A2691,"YYYY-MM-DD"),'Price Data'!D:D,0)+1),""),"")</f>
        <v>1.229148375768207E-2</v>
      </c>
      <c r="F2691" s="34">
        <f>IFERROR(INDEX('Price Data'!H:H,MATCH(TEXT(A2691,"YYYY-MM-DD"),'Price Data'!G:G,0)),"")</f>
        <v>101.650002</v>
      </c>
      <c r="G2691" s="10" cm="1">
        <f t="array" ref="G2691">IFERROR(IF(ISNUMBER(F2691),(F2691-INDEX('Price Data'!H:H,MATCH(TEXT(A2691,"YYYY-MM-DD"),'Price Data'!G:G,0)+1))/INDEX('Price Data'!H:H,MATCH(TEXT(A2691,"YYYY-MM-DD"),'Price Data'!G:G,0)+1),""),"")</f>
        <v>5.937644554053074E-3</v>
      </c>
      <c r="H2691" s="34">
        <f>IFERROR(INDEX('Price Data'!K:K,MATCH(TEXT(A2691,"YYYY-MM-DD"),'Price Data'!J:J,0)),"")</f>
        <v>2.48</v>
      </c>
      <c r="I2691" s="10" cm="1">
        <f t="array" ref="I2691">IFERROR(IF(ISNUMBER(H2691),(H2691-INDEX('Price Data'!K:K,MATCH(TEXT(A2691,"YYYY-MM-DD"),'Price Data'!J:J,0)+1))/INDEX('Price Data'!K:K,MATCH(TEXT(A2691,"YYYY-MM-DD"),'Price Data'!J:J,0)+1),""),"")</f>
        <v>4.0485829959513303E-3</v>
      </c>
      <c r="J2691" s="34">
        <f>IFERROR(INDEX('Price Data'!N:N,MATCH(TEXT(A2691,"YYYY-MM-DD"),'Price Data'!M:M,0)),"")</f>
        <v>1.91</v>
      </c>
      <c r="K2691" s="10" cm="1">
        <f t="array" ref="K2691">IFERROR(IF(ISNUMBER(J2691),(J2691-INDEX('Price Data'!N:N,MATCH(TEXT(A2691,"YYYY-MM-DD"),'Price Data'!M:M,0)+1))/INDEX('Price Data'!N:N,MATCH(TEXT(A2691,"YYYY-MM-DD"),'Price Data'!M:M,0)+1),""),"")</f>
        <v>-5.2083333333333382E-3</v>
      </c>
      <c r="L2691" s="34">
        <f>IFERROR(INDEX('Price Data'!Q:Q,MATCH(TEXT(A2691,"YYYY-MM-DD"),'Price Data'!P:P,0)),"")</f>
        <v>2.78</v>
      </c>
      <c r="M2691" s="10" cm="1">
        <f t="array" ref="M2691">IFERROR(IF(ISNUMBER(L2691),(L2691-INDEX('Price Data'!Q:Q,MATCH(TEXT(A2691,"YYYY-MM-DD"),'Price Data'!P:P,0)+1))/INDEX('Price Data'!Q:Q,MATCH(TEXT(A2691,"YYYY-MM-DD"),'Price Data'!P:P,0)+1),""),"")</f>
        <v>0</v>
      </c>
      <c r="N2691" s="34">
        <f>IFERROR(INDEX('Price Data'!T:T,MATCH(TEXT(A2691,"YYYY-MM-DD"),'Price Data'!S:S,0)),"")</f>
        <v>3.81</v>
      </c>
      <c r="O2691" s="10" cm="1">
        <f t="array" ref="O2691">IFERROR(IF(ISNUMBER(N2691),(N2691-INDEX('Price Data'!T:T,MATCH(TEXT(A2691,"YYYY-MM-DD"),'Price Data'!S:S,0)+1))/INDEX('Price Data'!T:T,MATCH(TEXT(A2691,"YYYY-MM-DD"),'Price Data'!S:S,0)+1),""),"")</f>
        <v>-1.0389610389610398E-2</v>
      </c>
    </row>
    <row r="2692" spans="1:15" x14ac:dyDescent="0.3">
      <c r="A2692" s="8">
        <v>44511</v>
      </c>
      <c r="B2692" s="34">
        <f>IFERROR(INDEX('Price Data'!B:B,MATCH(TEXT(A2692,"YYYY-MM-DD"),'Price Data'!A:A,0)),"")</f>
        <v>27633</v>
      </c>
      <c r="C2692" s="10" cm="1">
        <f t="array" ref="C2692">IFERROR(IF(ISNUMBER(B2692),(B2692-INDEX('Price Data'!B:B,MATCH(TEXT(A2692,"YYYY-MM-DD"),'Price Data'!A:A,0)+1))/INDEX('Price Data'!B:B,MATCH(TEXT(A2692,"YYYY-MM-DD"),'Price Data'!A:A,0)+1),""),"")</f>
        <v>2.6123870686840102E-3</v>
      </c>
      <c r="D2692" s="34">
        <f>IFERROR(INDEX('Price Data'!E:E,MATCH(TEXT(A2692,"YYYY-MM-DD"),'Price Data'!D:D,0)),"")</f>
        <v>11.62</v>
      </c>
      <c r="E2692" s="10" cm="1">
        <f t="array" ref="E2692">IFERROR(IF(ISNUMBER(D2692),(D2692-INDEX('Price Data'!E:E,MATCH(TEXT(A2692,"YYYY-MM-DD"),'Price Data'!D:D,0)+1))/INDEX('Price Data'!E:E,MATCH(TEXT(A2692,"YYYY-MM-DD"),'Price Data'!D:D,0)+1),""),"")</f>
        <v>7.8057241977450009E-3</v>
      </c>
      <c r="F2692" s="34">
        <f>IFERROR(INDEX('Price Data'!H:H,MATCH(TEXT(A2692,"YYYY-MM-DD"),'Price Data'!G:G,0)),"")</f>
        <v>100.800003</v>
      </c>
      <c r="G2692" s="10" cm="1">
        <f t="array" ref="G2692">IFERROR(IF(ISNUMBER(F2692),(F2692-INDEX('Price Data'!H:H,MATCH(TEXT(A2692,"YYYY-MM-DD"),'Price Data'!G:G,0)+1))/INDEX('Price Data'!H:H,MATCH(TEXT(A2692,"YYYY-MM-DD"),'Price Data'!G:G,0)+1),""),"")</f>
        <v>-8.3620165595274347E-3</v>
      </c>
      <c r="H2692" s="34">
        <f>IFERROR(INDEX('Price Data'!K:K,MATCH(TEXT(A2692,"YYYY-MM-DD"),'Price Data'!J:J,0)),"")</f>
        <v>2.4700000000000002</v>
      </c>
      <c r="I2692" s="10" cm="1">
        <f t="array" ref="I2692">IFERROR(IF(ISNUMBER(H2692),(H2692-INDEX('Price Data'!K:K,MATCH(TEXT(A2692,"YYYY-MM-DD"),'Price Data'!J:J,0)+1))/INDEX('Price Data'!K:K,MATCH(TEXT(A2692,"YYYY-MM-DD"),'Price Data'!J:J,0)+1),""),"")</f>
        <v>-4.0322580645160431E-3</v>
      </c>
      <c r="J2692" s="34">
        <f>IFERROR(INDEX('Price Data'!N:N,MATCH(TEXT(A2692,"YYYY-MM-DD"),'Price Data'!M:M,0)),"")</f>
        <v>1.92</v>
      </c>
      <c r="K2692" s="10" cm="1">
        <f t="array" ref="K2692">IFERROR(IF(ISNUMBER(J2692),(J2692-INDEX('Price Data'!N:N,MATCH(TEXT(A2692,"YYYY-MM-DD"),'Price Data'!M:M,0)+1))/INDEX('Price Data'!N:N,MATCH(TEXT(A2692,"YYYY-MM-DD"),'Price Data'!M:M,0)+1),""),"")</f>
        <v>5.2356020942408424E-3</v>
      </c>
      <c r="L2692" s="34">
        <f>IFERROR(INDEX('Price Data'!Q:Q,MATCH(TEXT(A2692,"YYYY-MM-DD"),'Price Data'!P:P,0)),"")</f>
        <v>2.8</v>
      </c>
      <c r="M2692" s="10" cm="1">
        <f t="array" ref="M2692">IFERROR(IF(ISNUMBER(L2692),(L2692-INDEX('Price Data'!Q:Q,MATCH(TEXT(A2692,"YYYY-MM-DD"),'Price Data'!P:P,0)+1))/INDEX('Price Data'!Q:Q,MATCH(TEXT(A2692,"YYYY-MM-DD"),'Price Data'!P:P,0)+1),""),"")</f>
        <v>7.1942446043165541E-3</v>
      </c>
      <c r="N2692" s="34">
        <f>IFERROR(INDEX('Price Data'!T:T,MATCH(TEXT(A2692,"YYYY-MM-DD"),'Price Data'!S:S,0)),"")</f>
        <v>3.76</v>
      </c>
      <c r="O2692" s="10" cm="1">
        <f t="array" ref="O2692">IFERROR(IF(ISNUMBER(N2692),(N2692-INDEX('Price Data'!T:T,MATCH(TEXT(A2692,"YYYY-MM-DD"),'Price Data'!S:S,0)+1))/INDEX('Price Data'!T:T,MATCH(TEXT(A2692,"YYYY-MM-DD"),'Price Data'!S:S,0)+1),""),"")</f>
        <v>-1.3123359580052563E-2</v>
      </c>
    </row>
    <row r="2693" spans="1:15" x14ac:dyDescent="0.3">
      <c r="A2693" s="8">
        <v>44512</v>
      </c>
      <c r="B2693" s="34">
        <f>IFERROR(INDEX('Price Data'!B:B,MATCH(TEXT(A2693,"YYYY-MM-DD"),'Price Data'!A:A,0)),"")</f>
        <v>27732</v>
      </c>
      <c r="C2693" s="10" cm="1">
        <f t="array" ref="C2693">IFERROR(IF(ISNUMBER(B2693),(B2693-INDEX('Price Data'!B:B,MATCH(TEXT(A2693,"YYYY-MM-DD"),'Price Data'!A:A,0)+1))/INDEX('Price Data'!B:B,MATCH(TEXT(A2693,"YYYY-MM-DD"),'Price Data'!A:A,0)+1),""),"")</f>
        <v>3.5826728911084573E-3</v>
      </c>
      <c r="D2693" s="34">
        <f>IFERROR(INDEX('Price Data'!E:E,MATCH(TEXT(A2693,"YYYY-MM-DD"),'Price Data'!D:D,0)),"")</f>
        <v>11.53</v>
      </c>
      <c r="E2693" s="10" cm="1">
        <f t="array" ref="E2693">IFERROR(IF(ISNUMBER(D2693),(D2693-INDEX('Price Data'!E:E,MATCH(TEXT(A2693,"YYYY-MM-DD"),'Price Data'!D:D,0)+1))/INDEX('Price Data'!E:E,MATCH(TEXT(A2693,"YYYY-MM-DD"),'Price Data'!D:D,0)+1),""),"")</f>
        <v>-7.7452667814113477E-3</v>
      </c>
      <c r="F2693" s="34">
        <f>IFERROR(INDEX('Price Data'!H:H,MATCH(TEXT(A2693,"YYYY-MM-DD"),'Price Data'!G:G,0)),"")</f>
        <v>100.400002</v>
      </c>
      <c r="G2693" s="10" cm="1">
        <f t="array" ref="G2693">IFERROR(IF(ISNUMBER(F2693),(F2693-INDEX('Price Data'!H:H,MATCH(TEXT(A2693,"YYYY-MM-DD"),'Price Data'!G:G,0)+1))/INDEX('Price Data'!H:H,MATCH(TEXT(A2693,"YYYY-MM-DD"),'Price Data'!G:G,0)+1),""),"")</f>
        <v>-3.9682637707858315E-3</v>
      </c>
      <c r="H2693" s="34">
        <f>IFERROR(INDEX('Price Data'!K:K,MATCH(TEXT(A2693,"YYYY-MM-DD"),'Price Data'!J:J,0)),"")</f>
        <v>2.4700000000000002</v>
      </c>
      <c r="I2693" s="10" cm="1">
        <f t="array" ref="I2693">IFERROR(IF(ISNUMBER(H2693),(H2693-INDEX('Price Data'!K:K,MATCH(TEXT(A2693,"YYYY-MM-DD"),'Price Data'!J:J,0)+1))/INDEX('Price Data'!K:K,MATCH(TEXT(A2693,"YYYY-MM-DD"),'Price Data'!J:J,0)+1),""),"")</f>
        <v>0</v>
      </c>
      <c r="J2693" s="34">
        <f>IFERROR(INDEX('Price Data'!N:N,MATCH(TEXT(A2693,"YYYY-MM-DD"),'Price Data'!M:M,0)),"")</f>
        <v>1.91</v>
      </c>
      <c r="K2693" s="10" cm="1">
        <f t="array" ref="K2693">IFERROR(IF(ISNUMBER(J2693),(J2693-INDEX('Price Data'!N:N,MATCH(TEXT(A2693,"YYYY-MM-DD"),'Price Data'!M:M,0)+1))/INDEX('Price Data'!N:N,MATCH(TEXT(A2693,"YYYY-MM-DD"),'Price Data'!M:M,0)+1),""),"")</f>
        <v>-5.2083333333333382E-3</v>
      </c>
      <c r="L2693" s="34">
        <f>IFERROR(INDEX('Price Data'!Q:Q,MATCH(TEXT(A2693,"YYYY-MM-DD"),'Price Data'!P:P,0)),"")</f>
        <v>2.79</v>
      </c>
      <c r="M2693" s="10" cm="1">
        <f t="array" ref="M2693">IFERROR(IF(ISNUMBER(L2693),(L2693-INDEX('Price Data'!Q:Q,MATCH(TEXT(A2693,"YYYY-MM-DD"),'Price Data'!P:P,0)+1))/INDEX('Price Data'!Q:Q,MATCH(TEXT(A2693,"YYYY-MM-DD"),'Price Data'!P:P,0)+1),""),"")</f>
        <v>-3.5714285714284954E-3</v>
      </c>
      <c r="N2693" s="34">
        <f>IFERROR(INDEX('Price Data'!T:T,MATCH(TEXT(A2693,"YYYY-MM-DD"),'Price Data'!S:S,0)),"")</f>
        <v>3.72</v>
      </c>
      <c r="O2693" s="10" cm="1">
        <f t="array" ref="O2693">IFERROR(IF(ISNUMBER(N2693),(N2693-INDEX('Price Data'!T:T,MATCH(TEXT(A2693,"YYYY-MM-DD"),'Price Data'!S:S,0)+1))/INDEX('Price Data'!T:T,MATCH(TEXT(A2693,"YYYY-MM-DD"),'Price Data'!S:S,0)+1),""),"")</f>
        <v>-1.0638297872340318E-2</v>
      </c>
    </row>
    <row r="2694" spans="1:15" x14ac:dyDescent="0.3">
      <c r="A2694" s="8">
        <v>44513</v>
      </c>
      <c r="B2694" s="34" t="str">
        <f>IFERROR(INDEX('Price Data'!B:B,MATCH(TEXT(A2694,"YYYY-MM-DD"),'Price Data'!A:A,0)),"")</f>
        <v/>
      </c>
      <c r="C2694" s="10" t="str" cm="1">
        <f t="array" ref="C2694">IFERROR(IF(ISNUMBER(B2694),(B2694-INDEX('Price Data'!B:B,MATCH(TEXT(A2694,"YYYY-MM-DD"),'Price Data'!A:A,0)+1))/INDEX('Price Data'!B:B,MATCH(TEXT(A2694,"YYYY-MM-DD"),'Price Data'!A:A,0)+1),""),"")</f>
        <v/>
      </c>
      <c r="D2694" s="34" t="str">
        <f>IFERROR(INDEX('Price Data'!E:E,MATCH(TEXT(A2694,"YYYY-MM-DD"),'Price Data'!D:D,0)),"")</f>
        <v/>
      </c>
      <c r="E2694" s="10" t="str" cm="1">
        <f t="array" ref="E2694">IFERROR(IF(ISNUMBER(D2694),(D2694-INDEX('Price Data'!E:E,MATCH(TEXT(A2694,"YYYY-MM-DD"),'Price Data'!D:D,0)+1))/INDEX('Price Data'!E:E,MATCH(TEXT(A2694,"YYYY-MM-DD"),'Price Data'!D:D,0)+1),""),"")</f>
        <v/>
      </c>
      <c r="F2694" s="34" t="str">
        <f>IFERROR(INDEX('Price Data'!H:H,MATCH(TEXT(A2694,"YYYY-MM-DD"),'Price Data'!G:G,0)),"")</f>
        <v/>
      </c>
      <c r="G2694" s="10" t="str" cm="1">
        <f t="array" ref="G2694">IFERROR(IF(ISNUMBER(F2694),(F2694-INDEX('Price Data'!H:H,MATCH(TEXT(A2694,"YYYY-MM-DD"),'Price Data'!G:G,0)+1))/INDEX('Price Data'!H:H,MATCH(TEXT(A2694,"YYYY-MM-DD"),'Price Data'!G:G,0)+1),""),"")</f>
        <v/>
      </c>
      <c r="H2694" s="34" t="str">
        <f>IFERROR(INDEX('Price Data'!K:K,MATCH(TEXT(A2694,"YYYY-MM-DD"),'Price Data'!J:J,0)),"")</f>
        <v/>
      </c>
      <c r="I2694" s="10" t="str" cm="1">
        <f t="array" ref="I2694">IFERROR(IF(ISNUMBER(H2694),(H2694-INDEX('Price Data'!K:K,MATCH(TEXT(A2694,"YYYY-MM-DD"),'Price Data'!J:J,0)+1))/INDEX('Price Data'!K:K,MATCH(TEXT(A2694,"YYYY-MM-DD"),'Price Data'!J:J,0)+1),""),"")</f>
        <v/>
      </c>
      <c r="J2694" s="34" t="str">
        <f>IFERROR(INDEX('Price Data'!N:N,MATCH(TEXT(A2694,"YYYY-MM-DD"),'Price Data'!M:M,0)),"")</f>
        <v/>
      </c>
      <c r="K2694" s="10" t="str" cm="1">
        <f t="array" ref="K2694">IFERROR(IF(ISNUMBER(J2694),(J2694-INDEX('Price Data'!N:N,MATCH(TEXT(A2694,"YYYY-MM-DD"),'Price Data'!M:M,0)+1))/INDEX('Price Data'!N:N,MATCH(TEXT(A2694,"YYYY-MM-DD"),'Price Data'!M:M,0)+1),""),"")</f>
        <v/>
      </c>
      <c r="L2694" s="34" t="str">
        <f>IFERROR(INDEX('Price Data'!Q:Q,MATCH(TEXT(A2694,"YYYY-MM-DD"),'Price Data'!P:P,0)),"")</f>
        <v/>
      </c>
      <c r="M2694" s="10" t="str" cm="1">
        <f t="array" ref="M2694">IFERROR(IF(ISNUMBER(L2694),(L2694-INDEX('Price Data'!Q:Q,MATCH(TEXT(A2694,"YYYY-MM-DD"),'Price Data'!P:P,0)+1))/INDEX('Price Data'!Q:Q,MATCH(TEXT(A2694,"YYYY-MM-DD"),'Price Data'!P:P,0)+1),""),"")</f>
        <v/>
      </c>
      <c r="N2694" s="34" t="str">
        <f>IFERROR(INDEX('Price Data'!T:T,MATCH(TEXT(A2694,"YYYY-MM-DD"),'Price Data'!S:S,0)),"")</f>
        <v/>
      </c>
      <c r="O2694" s="10" t="str" cm="1">
        <f t="array" ref="O2694">IFERROR(IF(ISNUMBER(N2694),(N2694-INDEX('Price Data'!T:T,MATCH(TEXT(A2694,"YYYY-MM-DD"),'Price Data'!S:S,0)+1))/INDEX('Price Data'!T:T,MATCH(TEXT(A2694,"YYYY-MM-DD"),'Price Data'!S:S,0)+1),""),"")</f>
        <v/>
      </c>
    </row>
    <row r="2695" spans="1:15" x14ac:dyDescent="0.3">
      <c r="A2695" s="8">
        <v>44514</v>
      </c>
      <c r="B2695" s="34" t="str">
        <f>IFERROR(INDEX('Price Data'!B:B,MATCH(TEXT(A2695,"YYYY-MM-DD"),'Price Data'!A:A,0)),"")</f>
        <v/>
      </c>
      <c r="C2695" s="10" t="str" cm="1">
        <f t="array" ref="C2695">IFERROR(IF(ISNUMBER(B2695),(B2695-INDEX('Price Data'!B:B,MATCH(TEXT(A2695,"YYYY-MM-DD"),'Price Data'!A:A,0)+1))/INDEX('Price Data'!B:B,MATCH(TEXT(A2695,"YYYY-MM-DD"),'Price Data'!A:A,0)+1),""),"")</f>
        <v/>
      </c>
      <c r="D2695" s="34" t="str">
        <f>IFERROR(INDEX('Price Data'!E:E,MATCH(TEXT(A2695,"YYYY-MM-DD"),'Price Data'!D:D,0)),"")</f>
        <v/>
      </c>
      <c r="E2695" s="10" t="str" cm="1">
        <f t="array" ref="E2695">IFERROR(IF(ISNUMBER(D2695),(D2695-INDEX('Price Data'!E:E,MATCH(TEXT(A2695,"YYYY-MM-DD"),'Price Data'!D:D,0)+1))/INDEX('Price Data'!E:E,MATCH(TEXT(A2695,"YYYY-MM-DD"),'Price Data'!D:D,0)+1),""),"")</f>
        <v/>
      </c>
      <c r="F2695" s="34" t="str">
        <f>IFERROR(INDEX('Price Data'!H:H,MATCH(TEXT(A2695,"YYYY-MM-DD"),'Price Data'!G:G,0)),"")</f>
        <v/>
      </c>
      <c r="G2695" s="10" t="str" cm="1">
        <f t="array" ref="G2695">IFERROR(IF(ISNUMBER(F2695),(F2695-INDEX('Price Data'!H:H,MATCH(TEXT(A2695,"YYYY-MM-DD"),'Price Data'!G:G,0)+1))/INDEX('Price Data'!H:H,MATCH(TEXT(A2695,"YYYY-MM-DD"),'Price Data'!G:G,0)+1),""),"")</f>
        <v/>
      </c>
      <c r="H2695" s="34" t="str">
        <f>IFERROR(INDEX('Price Data'!K:K,MATCH(TEXT(A2695,"YYYY-MM-DD"),'Price Data'!J:J,0)),"")</f>
        <v/>
      </c>
      <c r="I2695" s="10" t="str" cm="1">
        <f t="array" ref="I2695">IFERROR(IF(ISNUMBER(H2695),(H2695-INDEX('Price Data'!K:K,MATCH(TEXT(A2695,"YYYY-MM-DD"),'Price Data'!J:J,0)+1))/INDEX('Price Data'!K:K,MATCH(TEXT(A2695,"YYYY-MM-DD"),'Price Data'!J:J,0)+1),""),"")</f>
        <v/>
      </c>
      <c r="J2695" s="34" t="str">
        <f>IFERROR(INDEX('Price Data'!N:N,MATCH(TEXT(A2695,"YYYY-MM-DD"),'Price Data'!M:M,0)),"")</f>
        <v/>
      </c>
      <c r="K2695" s="10" t="str" cm="1">
        <f t="array" ref="K2695">IFERROR(IF(ISNUMBER(J2695),(J2695-INDEX('Price Data'!N:N,MATCH(TEXT(A2695,"YYYY-MM-DD"),'Price Data'!M:M,0)+1))/INDEX('Price Data'!N:N,MATCH(TEXT(A2695,"YYYY-MM-DD"),'Price Data'!M:M,0)+1),""),"")</f>
        <v/>
      </c>
      <c r="L2695" s="34" t="str">
        <f>IFERROR(INDEX('Price Data'!Q:Q,MATCH(TEXT(A2695,"YYYY-MM-DD"),'Price Data'!P:P,0)),"")</f>
        <v/>
      </c>
      <c r="M2695" s="10" t="str" cm="1">
        <f t="array" ref="M2695">IFERROR(IF(ISNUMBER(L2695),(L2695-INDEX('Price Data'!Q:Q,MATCH(TEXT(A2695,"YYYY-MM-DD"),'Price Data'!P:P,0)+1))/INDEX('Price Data'!Q:Q,MATCH(TEXT(A2695,"YYYY-MM-DD"),'Price Data'!P:P,0)+1),""),"")</f>
        <v/>
      </c>
      <c r="N2695" s="34" t="str">
        <f>IFERROR(INDEX('Price Data'!T:T,MATCH(TEXT(A2695,"YYYY-MM-DD"),'Price Data'!S:S,0)),"")</f>
        <v/>
      </c>
      <c r="O2695" s="10" t="str" cm="1">
        <f t="array" ref="O2695">IFERROR(IF(ISNUMBER(N2695),(N2695-INDEX('Price Data'!T:T,MATCH(TEXT(A2695,"YYYY-MM-DD"),'Price Data'!S:S,0)+1))/INDEX('Price Data'!T:T,MATCH(TEXT(A2695,"YYYY-MM-DD"),'Price Data'!S:S,0)+1),""),"")</f>
        <v/>
      </c>
    </row>
    <row r="2696" spans="1:15" x14ac:dyDescent="0.3">
      <c r="A2696" s="8">
        <v>44515</v>
      </c>
      <c r="B2696" s="34">
        <f>IFERROR(INDEX('Price Data'!B:B,MATCH(TEXT(A2696,"YYYY-MM-DD"),'Price Data'!A:A,0)),"")</f>
        <v>27868</v>
      </c>
      <c r="C2696" s="10" cm="1">
        <f t="array" ref="C2696">IFERROR(IF(ISNUMBER(B2696),(B2696-INDEX('Price Data'!B:B,MATCH(TEXT(A2696,"YYYY-MM-DD"),'Price Data'!A:A,0)+1))/INDEX('Price Data'!B:B,MATCH(TEXT(A2696,"YYYY-MM-DD"),'Price Data'!A:A,0)+1),""),"")</f>
        <v>4.9040819270157222E-3</v>
      </c>
      <c r="D2696" s="34">
        <f>IFERROR(INDEX('Price Data'!E:E,MATCH(TEXT(A2696,"YYYY-MM-DD"),'Price Data'!D:D,0)),"")</f>
        <v>11.65</v>
      </c>
      <c r="E2696" s="10" cm="1">
        <f t="array" ref="E2696">IFERROR(IF(ISNUMBER(D2696),(D2696-INDEX('Price Data'!E:E,MATCH(TEXT(A2696,"YYYY-MM-DD"),'Price Data'!D:D,0)+1))/INDEX('Price Data'!E:E,MATCH(TEXT(A2696,"YYYY-MM-DD"),'Price Data'!D:D,0)+1),""),"")</f>
        <v>1.0407632263660104E-2</v>
      </c>
      <c r="F2696" s="34">
        <f>IFERROR(INDEX('Price Data'!H:H,MATCH(TEXT(A2696,"YYYY-MM-DD"),'Price Data'!G:G,0)),"")</f>
        <v>100.199997</v>
      </c>
      <c r="G2696" s="10" cm="1">
        <f t="array" ref="G2696">IFERROR(IF(ISNUMBER(F2696),(F2696-INDEX('Price Data'!H:H,MATCH(TEXT(A2696,"YYYY-MM-DD"),'Price Data'!G:G,0)+1))/INDEX('Price Data'!H:H,MATCH(TEXT(A2696,"YYYY-MM-DD"),'Price Data'!G:G,0)+1),""),"")</f>
        <v>-1.9920816336239161E-3</v>
      </c>
      <c r="H2696" s="34">
        <f>IFERROR(INDEX('Price Data'!K:K,MATCH(TEXT(A2696,"YYYY-MM-DD"),'Price Data'!J:J,0)),"")</f>
        <v>2.4900000000000002</v>
      </c>
      <c r="I2696" s="10" cm="1">
        <f t="array" ref="I2696">IFERROR(IF(ISNUMBER(H2696),(H2696-INDEX('Price Data'!K:K,MATCH(TEXT(A2696,"YYYY-MM-DD"),'Price Data'!J:J,0)+1))/INDEX('Price Data'!K:K,MATCH(TEXT(A2696,"YYYY-MM-DD"),'Price Data'!J:J,0)+1),""),"")</f>
        <v>8.097165991902841E-3</v>
      </c>
      <c r="J2696" s="34">
        <f>IFERROR(INDEX('Price Data'!N:N,MATCH(TEXT(A2696,"YYYY-MM-DD"),'Price Data'!M:M,0)),"")</f>
        <v>1.93</v>
      </c>
      <c r="K2696" s="10" cm="1">
        <f t="array" ref="K2696">IFERROR(IF(ISNUMBER(J2696),(J2696-INDEX('Price Data'!N:N,MATCH(TEXT(A2696,"YYYY-MM-DD"),'Price Data'!M:M,0)+1))/INDEX('Price Data'!N:N,MATCH(TEXT(A2696,"YYYY-MM-DD"),'Price Data'!M:M,0)+1),""),"")</f>
        <v>1.0471204188481685E-2</v>
      </c>
      <c r="L2696" s="34">
        <f>IFERROR(INDEX('Price Data'!Q:Q,MATCH(TEXT(A2696,"YYYY-MM-DD"),'Price Data'!P:P,0)),"")</f>
        <v>2.8</v>
      </c>
      <c r="M2696" s="10" cm="1">
        <f t="array" ref="M2696">IFERROR(IF(ISNUMBER(L2696),(L2696-INDEX('Price Data'!Q:Q,MATCH(TEXT(A2696,"YYYY-MM-DD"),'Price Data'!P:P,0)+1))/INDEX('Price Data'!Q:Q,MATCH(TEXT(A2696,"YYYY-MM-DD"),'Price Data'!P:P,0)+1),""),"")</f>
        <v>3.5842293906809273E-3</v>
      </c>
      <c r="N2696" s="34">
        <f>IFERROR(INDEX('Price Data'!T:T,MATCH(TEXT(A2696,"YYYY-MM-DD"),'Price Data'!S:S,0)),"")</f>
        <v>3.69</v>
      </c>
      <c r="O2696" s="10" cm="1">
        <f t="array" ref="O2696">IFERROR(IF(ISNUMBER(N2696),(N2696-INDEX('Price Data'!T:T,MATCH(TEXT(A2696,"YYYY-MM-DD"),'Price Data'!S:S,0)+1))/INDEX('Price Data'!T:T,MATCH(TEXT(A2696,"YYYY-MM-DD"),'Price Data'!S:S,0)+1),""),"")</f>
        <v>-8.0645161290323238E-3</v>
      </c>
    </row>
    <row r="2697" spans="1:15" x14ac:dyDescent="0.3">
      <c r="A2697" s="8">
        <v>44516</v>
      </c>
      <c r="B2697" s="34">
        <f>IFERROR(INDEX('Price Data'!B:B,MATCH(TEXT(A2697,"YYYY-MM-DD"),'Price Data'!A:A,0)),"")</f>
        <v>27805</v>
      </c>
      <c r="C2697" s="10" cm="1">
        <f t="array" ref="C2697">IFERROR(IF(ISNUMBER(B2697),(B2697-INDEX('Price Data'!B:B,MATCH(TEXT(A2697,"YYYY-MM-DD"),'Price Data'!A:A,0)+1))/INDEX('Price Data'!B:B,MATCH(TEXT(A2697,"YYYY-MM-DD"),'Price Data'!A:A,0)+1),""),"")</f>
        <v>-2.2606573848141238E-3</v>
      </c>
      <c r="D2697" s="34">
        <f>IFERROR(INDEX('Price Data'!E:E,MATCH(TEXT(A2697,"YYYY-MM-DD"),'Price Data'!D:D,0)),"")</f>
        <v>11.51</v>
      </c>
      <c r="E2697" s="10" cm="1">
        <f t="array" ref="E2697">IFERROR(IF(ISNUMBER(D2697),(D2697-INDEX('Price Data'!E:E,MATCH(TEXT(A2697,"YYYY-MM-DD"),'Price Data'!D:D,0)+1))/INDEX('Price Data'!E:E,MATCH(TEXT(A2697,"YYYY-MM-DD"),'Price Data'!D:D,0)+1),""),"")</f>
        <v>-1.2017167381974298E-2</v>
      </c>
      <c r="F2697" s="34">
        <f>IFERROR(INDEX('Price Data'!H:H,MATCH(TEXT(A2697,"YYYY-MM-DD"),'Price Data'!G:G,0)),"")</f>
        <v>99.519997000000004</v>
      </c>
      <c r="G2697" s="10" cm="1">
        <f t="array" ref="G2697">IFERROR(IF(ISNUMBER(F2697),(F2697-INDEX('Price Data'!H:H,MATCH(TEXT(A2697,"YYYY-MM-DD"),'Price Data'!G:G,0)+1))/INDEX('Price Data'!H:H,MATCH(TEXT(A2697,"YYYY-MM-DD"),'Price Data'!G:G,0)+1),""),"")</f>
        <v>-6.7864273488949566E-3</v>
      </c>
      <c r="H2697" s="34">
        <f>IFERROR(INDEX('Price Data'!K:K,MATCH(TEXT(A2697,"YYYY-MM-DD"),'Price Data'!J:J,0)),"")</f>
        <v>2.48</v>
      </c>
      <c r="I2697" s="10" cm="1">
        <f t="array" ref="I2697">IFERROR(IF(ISNUMBER(H2697),(H2697-INDEX('Price Data'!K:K,MATCH(TEXT(A2697,"YYYY-MM-DD"),'Price Data'!J:J,0)+1))/INDEX('Price Data'!K:K,MATCH(TEXT(A2697,"YYYY-MM-DD"),'Price Data'!J:J,0)+1),""),"")</f>
        <v>-4.0160642570282049E-3</v>
      </c>
      <c r="J2697" s="34">
        <f>IFERROR(INDEX('Price Data'!N:N,MATCH(TEXT(A2697,"YYYY-MM-DD"),'Price Data'!M:M,0)),"")</f>
        <v>1.9</v>
      </c>
      <c r="K2697" s="10" cm="1">
        <f t="array" ref="K2697">IFERROR(IF(ISNUMBER(J2697),(J2697-INDEX('Price Data'!N:N,MATCH(TEXT(A2697,"YYYY-MM-DD"),'Price Data'!M:M,0)+1))/INDEX('Price Data'!N:N,MATCH(TEXT(A2697,"YYYY-MM-DD"),'Price Data'!M:M,0)+1),""),"")</f>
        <v>-1.5544041450777216E-2</v>
      </c>
      <c r="L2697" s="34">
        <f>IFERROR(INDEX('Price Data'!Q:Q,MATCH(TEXT(A2697,"YYYY-MM-DD"),'Price Data'!P:P,0)),"")</f>
        <v>2.76</v>
      </c>
      <c r="M2697" s="10" cm="1">
        <f t="array" ref="M2697">IFERROR(IF(ISNUMBER(L2697),(L2697-INDEX('Price Data'!Q:Q,MATCH(TEXT(A2697,"YYYY-MM-DD"),'Price Data'!P:P,0)+1))/INDEX('Price Data'!Q:Q,MATCH(TEXT(A2697,"YYYY-MM-DD"),'Price Data'!P:P,0)+1),""),"")</f>
        <v>-1.4285714285714299E-2</v>
      </c>
      <c r="N2697" s="34">
        <f>IFERROR(INDEX('Price Data'!T:T,MATCH(TEXT(A2697,"YYYY-MM-DD"),'Price Data'!S:S,0)),"")</f>
        <v>3.66</v>
      </c>
      <c r="O2697" s="10" cm="1">
        <f t="array" ref="O2697">IFERROR(IF(ISNUMBER(N2697),(N2697-INDEX('Price Data'!T:T,MATCH(TEXT(A2697,"YYYY-MM-DD"),'Price Data'!S:S,0)+1))/INDEX('Price Data'!T:T,MATCH(TEXT(A2697,"YYYY-MM-DD"),'Price Data'!S:S,0)+1),""),"")</f>
        <v>-8.1300813008129552E-3</v>
      </c>
    </row>
    <row r="2698" spans="1:15" x14ac:dyDescent="0.3">
      <c r="A2698" s="8">
        <v>44517</v>
      </c>
      <c r="B2698" s="34">
        <f>IFERROR(INDEX('Price Data'!B:B,MATCH(TEXT(A2698,"YYYY-MM-DD"),'Price Data'!A:A,0)),"")</f>
        <v>27825</v>
      </c>
      <c r="C2698" s="10" cm="1">
        <f t="array" ref="C2698">IFERROR(IF(ISNUMBER(B2698),(B2698-INDEX('Price Data'!B:B,MATCH(TEXT(A2698,"YYYY-MM-DD"),'Price Data'!A:A,0)+1))/INDEX('Price Data'!B:B,MATCH(TEXT(A2698,"YYYY-MM-DD"),'Price Data'!A:A,0)+1),""),"")</f>
        <v>7.192950908110052E-4</v>
      </c>
      <c r="D2698" s="34">
        <f>IFERROR(INDEX('Price Data'!E:E,MATCH(TEXT(A2698,"YYYY-MM-DD"),'Price Data'!D:D,0)),"")</f>
        <v>11.57</v>
      </c>
      <c r="E2698" s="10" cm="1">
        <f t="array" ref="E2698">IFERROR(IF(ISNUMBER(D2698),(D2698-INDEX('Price Data'!E:E,MATCH(TEXT(A2698,"YYYY-MM-DD"),'Price Data'!D:D,0)+1))/INDEX('Price Data'!E:E,MATCH(TEXT(A2698,"YYYY-MM-DD"),'Price Data'!D:D,0)+1),""),"")</f>
        <v>5.2128583840139447E-3</v>
      </c>
      <c r="F2698" s="34">
        <f>IFERROR(INDEX('Price Data'!H:H,MATCH(TEXT(A2698,"YYYY-MM-DD"),'Price Data'!G:G,0)),"")</f>
        <v>99.160004000000001</v>
      </c>
      <c r="G2698" s="10" cm="1">
        <f t="array" ref="G2698">IFERROR(IF(ISNUMBER(F2698),(F2698-INDEX('Price Data'!H:H,MATCH(TEXT(A2698,"YYYY-MM-DD"),'Price Data'!G:G,0)+1))/INDEX('Price Data'!H:H,MATCH(TEXT(A2698,"YYYY-MM-DD"),'Price Data'!G:G,0)+1),""),"")</f>
        <v>-3.6172931154730931E-3</v>
      </c>
      <c r="H2698" s="34">
        <f>IFERROR(INDEX('Price Data'!K:K,MATCH(TEXT(A2698,"YYYY-MM-DD"),'Price Data'!J:J,0)),"")</f>
        <v>2.48</v>
      </c>
      <c r="I2698" s="10" cm="1">
        <f t="array" ref="I2698">IFERROR(IF(ISNUMBER(H2698),(H2698-INDEX('Price Data'!K:K,MATCH(TEXT(A2698,"YYYY-MM-DD"),'Price Data'!J:J,0)+1))/INDEX('Price Data'!K:K,MATCH(TEXT(A2698,"YYYY-MM-DD"),'Price Data'!J:J,0)+1),""),"")</f>
        <v>0</v>
      </c>
      <c r="J2698" s="34">
        <f>IFERROR(INDEX('Price Data'!N:N,MATCH(TEXT(A2698,"YYYY-MM-DD"),'Price Data'!M:M,0)),"")</f>
        <v>1.89</v>
      </c>
      <c r="K2698" s="10" cm="1">
        <f t="array" ref="K2698">IFERROR(IF(ISNUMBER(J2698),(J2698-INDEX('Price Data'!N:N,MATCH(TEXT(A2698,"YYYY-MM-DD"),'Price Data'!M:M,0)+1))/INDEX('Price Data'!N:N,MATCH(TEXT(A2698,"YYYY-MM-DD"),'Price Data'!M:M,0)+1),""),"")</f>
        <v>-5.2631578947368472E-3</v>
      </c>
      <c r="L2698" s="34">
        <f>IFERROR(INDEX('Price Data'!Q:Q,MATCH(TEXT(A2698,"YYYY-MM-DD"),'Price Data'!P:P,0)),"")</f>
        <v>2.75</v>
      </c>
      <c r="M2698" s="10" cm="1">
        <f t="array" ref="M2698">IFERROR(IF(ISNUMBER(L2698),(L2698-INDEX('Price Data'!Q:Q,MATCH(TEXT(A2698,"YYYY-MM-DD"),'Price Data'!P:P,0)+1))/INDEX('Price Data'!Q:Q,MATCH(TEXT(A2698,"YYYY-MM-DD"),'Price Data'!P:P,0)+1),""),"")</f>
        <v>-3.6231884057970243E-3</v>
      </c>
      <c r="N2698" s="34">
        <f>IFERROR(INDEX('Price Data'!T:T,MATCH(TEXT(A2698,"YYYY-MM-DD"),'Price Data'!S:S,0)),"")</f>
        <v>3.6</v>
      </c>
      <c r="O2698" s="10" cm="1">
        <f t="array" ref="O2698">IFERROR(IF(ISNUMBER(N2698),(N2698-INDEX('Price Data'!T:T,MATCH(TEXT(A2698,"YYYY-MM-DD"),'Price Data'!S:S,0)+1))/INDEX('Price Data'!T:T,MATCH(TEXT(A2698,"YYYY-MM-DD"),'Price Data'!S:S,0)+1),""),"")</f>
        <v>-1.6393442622950834E-2</v>
      </c>
    </row>
    <row r="2699" spans="1:15" x14ac:dyDescent="0.3">
      <c r="A2699" s="8">
        <v>44518</v>
      </c>
      <c r="B2699" s="34">
        <f>IFERROR(INDEX('Price Data'!B:B,MATCH(TEXT(A2699,"YYYY-MM-DD"),'Price Data'!A:A,0)),"")</f>
        <v>27662</v>
      </c>
      <c r="C2699" s="10" cm="1">
        <f t="array" ref="C2699">IFERROR(IF(ISNUMBER(B2699),(B2699-INDEX('Price Data'!B:B,MATCH(TEXT(A2699,"YYYY-MM-DD"),'Price Data'!A:A,0)+1))/INDEX('Price Data'!B:B,MATCH(TEXT(A2699,"YYYY-MM-DD"),'Price Data'!A:A,0)+1),""),"")</f>
        <v>-5.8580413297394428E-3</v>
      </c>
      <c r="D2699" s="34">
        <f>IFERROR(INDEX('Price Data'!E:E,MATCH(TEXT(A2699,"YYYY-MM-DD"),'Price Data'!D:D,0)),"")</f>
        <v>11.44</v>
      </c>
      <c r="E2699" s="10" cm="1">
        <f t="array" ref="E2699">IFERROR(IF(ISNUMBER(D2699),(D2699-INDEX('Price Data'!E:E,MATCH(TEXT(A2699,"YYYY-MM-DD"),'Price Data'!D:D,0)+1))/INDEX('Price Data'!E:E,MATCH(TEXT(A2699,"YYYY-MM-DD"),'Price Data'!D:D,0)+1),""),"")</f>
        <v>-1.1235955056179843E-2</v>
      </c>
      <c r="F2699" s="34">
        <f>IFERROR(INDEX('Price Data'!H:H,MATCH(TEXT(A2699,"YYYY-MM-DD"),'Price Data'!G:G,0)),"")</f>
        <v>97.059997999999993</v>
      </c>
      <c r="G2699" s="10" cm="1">
        <f t="array" ref="G2699">IFERROR(IF(ISNUMBER(F2699),(F2699-INDEX('Price Data'!H:H,MATCH(TEXT(A2699,"YYYY-MM-DD"),'Price Data'!G:G,0)+1))/INDEX('Price Data'!H:H,MATCH(TEXT(A2699,"YYYY-MM-DD"),'Price Data'!G:G,0)+1),""),"")</f>
        <v>-2.1177953966197979E-2</v>
      </c>
      <c r="H2699" s="34">
        <f>IFERROR(INDEX('Price Data'!K:K,MATCH(TEXT(A2699,"YYYY-MM-DD"),'Price Data'!J:J,0)),"")</f>
        <v>2.4700000000000002</v>
      </c>
      <c r="I2699" s="10" cm="1">
        <f t="array" ref="I2699">IFERROR(IF(ISNUMBER(H2699),(H2699-INDEX('Price Data'!K:K,MATCH(TEXT(A2699,"YYYY-MM-DD"),'Price Data'!J:J,0)+1))/INDEX('Price Data'!K:K,MATCH(TEXT(A2699,"YYYY-MM-DD"),'Price Data'!J:J,0)+1),""),"")</f>
        <v>-4.0322580645160431E-3</v>
      </c>
      <c r="J2699" s="34">
        <f>IFERROR(INDEX('Price Data'!N:N,MATCH(TEXT(A2699,"YYYY-MM-DD"),'Price Data'!M:M,0)),"")</f>
        <v>1.85</v>
      </c>
      <c r="K2699" s="10" cm="1">
        <f t="array" ref="K2699">IFERROR(IF(ISNUMBER(J2699),(J2699-INDEX('Price Data'!N:N,MATCH(TEXT(A2699,"YYYY-MM-DD"),'Price Data'!M:M,0)+1))/INDEX('Price Data'!N:N,MATCH(TEXT(A2699,"YYYY-MM-DD"),'Price Data'!M:M,0)+1),""),"")</f>
        <v>-2.1164021164021066E-2</v>
      </c>
      <c r="L2699" s="34">
        <f>IFERROR(INDEX('Price Data'!Q:Q,MATCH(TEXT(A2699,"YYYY-MM-DD"),'Price Data'!P:P,0)),"")</f>
        <v>2.72</v>
      </c>
      <c r="M2699" s="10" cm="1">
        <f t="array" ref="M2699">IFERROR(IF(ISNUMBER(L2699),(L2699-INDEX('Price Data'!Q:Q,MATCH(TEXT(A2699,"YYYY-MM-DD"),'Price Data'!P:P,0)+1))/INDEX('Price Data'!Q:Q,MATCH(TEXT(A2699,"YYYY-MM-DD"),'Price Data'!P:P,0)+1),""),"")</f>
        <v>-1.0909090909090839E-2</v>
      </c>
      <c r="N2699" s="34">
        <f>IFERROR(INDEX('Price Data'!T:T,MATCH(TEXT(A2699,"YYYY-MM-DD"),'Price Data'!S:S,0)),"")</f>
        <v>3.62</v>
      </c>
      <c r="O2699" s="10" cm="1">
        <f t="array" ref="O2699">IFERROR(IF(ISNUMBER(N2699),(N2699-INDEX('Price Data'!T:T,MATCH(TEXT(A2699,"YYYY-MM-DD"),'Price Data'!S:S,0)+1))/INDEX('Price Data'!T:T,MATCH(TEXT(A2699,"YYYY-MM-DD"),'Price Data'!S:S,0)+1),""),"")</f>
        <v>5.5555555555555601E-3</v>
      </c>
    </row>
    <row r="2700" spans="1:15" x14ac:dyDescent="0.3">
      <c r="A2700" s="8">
        <v>44519</v>
      </c>
      <c r="B2700" s="34">
        <f>IFERROR(INDEX('Price Data'!B:B,MATCH(TEXT(A2700,"YYYY-MM-DD"),'Price Data'!A:A,0)),"")</f>
        <v>27337</v>
      </c>
      <c r="C2700" s="10" cm="1">
        <f t="array" ref="C2700">IFERROR(IF(ISNUMBER(B2700),(B2700-INDEX('Price Data'!B:B,MATCH(TEXT(A2700,"YYYY-MM-DD"),'Price Data'!A:A,0)+1))/INDEX('Price Data'!B:B,MATCH(TEXT(A2700,"YYYY-MM-DD"),'Price Data'!A:A,0)+1),""),"")</f>
        <v>-1.1748969705733497E-2</v>
      </c>
      <c r="D2700" s="34">
        <f>IFERROR(INDEX('Price Data'!E:E,MATCH(TEXT(A2700,"YYYY-MM-DD"),'Price Data'!D:D,0)),"")</f>
        <v>10.97</v>
      </c>
      <c r="E2700" s="10" cm="1">
        <f t="array" ref="E2700">IFERROR(IF(ISNUMBER(D2700),(D2700-INDEX('Price Data'!E:E,MATCH(TEXT(A2700,"YYYY-MM-DD"),'Price Data'!D:D,0)+1))/INDEX('Price Data'!E:E,MATCH(TEXT(A2700,"YYYY-MM-DD"),'Price Data'!D:D,0)+1),""),"")</f>
        <v>-4.1083916083915983E-2</v>
      </c>
      <c r="F2700" s="34">
        <f>IFERROR(INDEX('Price Data'!H:H,MATCH(TEXT(A2700,"YYYY-MM-DD"),'Price Data'!G:G,0)),"")</f>
        <v>92.800003000000004</v>
      </c>
      <c r="G2700" s="10" cm="1">
        <f t="array" ref="G2700">IFERROR(IF(ISNUMBER(F2700),(F2700-INDEX('Price Data'!H:H,MATCH(TEXT(A2700,"YYYY-MM-DD"),'Price Data'!G:G,0)+1))/INDEX('Price Data'!H:H,MATCH(TEXT(A2700,"YYYY-MM-DD"),'Price Data'!G:G,0)+1),""),"")</f>
        <v>-4.3890326476206908E-2</v>
      </c>
      <c r="H2700" s="34">
        <f>IFERROR(INDEX('Price Data'!K:K,MATCH(TEXT(A2700,"YYYY-MM-DD"),'Price Data'!J:J,0)),"")</f>
        <v>2.38</v>
      </c>
      <c r="I2700" s="10" cm="1">
        <f t="array" ref="I2700">IFERROR(IF(ISNUMBER(H2700),(H2700-INDEX('Price Data'!K:K,MATCH(TEXT(A2700,"YYYY-MM-DD"),'Price Data'!J:J,0)+1))/INDEX('Price Data'!K:K,MATCH(TEXT(A2700,"YYYY-MM-DD"),'Price Data'!J:J,0)+1),""),"")</f>
        <v>-3.6437246963562875E-2</v>
      </c>
      <c r="J2700" s="34">
        <f>IFERROR(INDEX('Price Data'!N:N,MATCH(TEXT(A2700,"YYYY-MM-DD"),'Price Data'!M:M,0)),"")</f>
        <v>1.8</v>
      </c>
      <c r="K2700" s="10" cm="1">
        <f t="array" ref="K2700">IFERROR(IF(ISNUMBER(J2700),(J2700-INDEX('Price Data'!N:N,MATCH(TEXT(A2700,"YYYY-MM-DD"),'Price Data'!M:M,0)+1))/INDEX('Price Data'!N:N,MATCH(TEXT(A2700,"YYYY-MM-DD"),'Price Data'!M:M,0)+1),""),"")</f>
        <v>-2.7027027027027049E-2</v>
      </c>
      <c r="L2700" s="34">
        <f>IFERROR(INDEX('Price Data'!Q:Q,MATCH(TEXT(A2700,"YYYY-MM-DD"),'Price Data'!P:P,0)),"")</f>
        <v>2.65</v>
      </c>
      <c r="M2700" s="10" cm="1">
        <f t="array" ref="M2700">IFERROR(IF(ISNUMBER(L2700),(L2700-INDEX('Price Data'!Q:Q,MATCH(TEXT(A2700,"YYYY-MM-DD"),'Price Data'!P:P,0)+1))/INDEX('Price Data'!Q:Q,MATCH(TEXT(A2700,"YYYY-MM-DD"),'Price Data'!P:P,0)+1),""),"")</f>
        <v>-2.5735294117647162E-2</v>
      </c>
      <c r="N2700" s="34">
        <f>IFERROR(INDEX('Price Data'!T:T,MATCH(TEXT(A2700,"YYYY-MM-DD"),'Price Data'!S:S,0)),"")</f>
        <v>3.52</v>
      </c>
      <c r="O2700" s="10" cm="1">
        <f t="array" ref="O2700">IFERROR(IF(ISNUMBER(N2700),(N2700-INDEX('Price Data'!T:T,MATCH(TEXT(A2700,"YYYY-MM-DD"),'Price Data'!S:S,0)+1))/INDEX('Price Data'!T:T,MATCH(TEXT(A2700,"YYYY-MM-DD"),'Price Data'!S:S,0)+1),""),"")</f>
        <v>-2.7624309392265217E-2</v>
      </c>
    </row>
    <row r="2701" spans="1:15" x14ac:dyDescent="0.3">
      <c r="A2701" s="8">
        <v>44520</v>
      </c>
      <c r="B2701" s="34" t="str">
        <f>IFERROR(INDEX('Price Data'!B:B,MATCH(TEXT(A2701,"YYYY-MM-DD"),'Price Data'!A:A,0)),"")</f>
        <v/>
      </c>
      <c r="C2701" s="10" t="str" cm="1">
        <f t="array" ref="C2701">IFERROR(IF(ISNUMBER(B2701),(B2701-INDEX('Price Data'!B:B,MATCH(TEXT(A2701,"YYYY-MM-DD"),'Price Data'!A:A,0)+1))/INDEX('Price Data'!B:B,MATCH(TEXT(A2701,"YYYY-MM-DD"),'Price Data'!A:A,0)+1),""),"")</f>
        <v/>
      </c>
      <c r="D2701" s="34" t="str">
        <f>IFERROR(INDEX('Price Data'!E:E,MATCH(TEXT(A2701,"YYYY-MM-DD"),'Price Data'!D:D,0)),"")</f>
        <v/>
      </c>
      <c r="E2701" s="10" t="str" cm="1">
        <f t="array" ref="E2701">IFERROR(IF(ISNUMBER(D2701),(D2701-INDEX('Price Data'!E:E,MATCH(TEXT(A2701,"YYYY-MM-DD"),'Price Data'!D:D,0)+1))/INDEX('Price Data'!E:E,MATCH(TEXT(A2701,"YYYY-MM-DD"),'Price Data'!D:D,0)+1),""),"")</f>
        <v/>
      </c>
      <c r="F2701" s="34" t="str">
        <f>IFERROR(INDEX('Price Data'!H:H,MATCH(TEXT(A2701,"YYYY-MM-DD"),'Price Data'!G:G,0)),"")</f>
        <v/>
      </c>
      <c r="G2701" s="10" t="str" cm="1">
        <f t="array" ref="G2701">IFERROR(IF(ISNUMBER(F2701),(F2701-INDEX('Price Data'!H:H,MATCH(TEXT(A2701,"YYYY-MM-DD"),'Price Data'!G:G,0)+1))/INDEX('Price Data'!H:H,MATCH(TEXT(A2701,"YYYY-MM-DD"),'Price Data'!G:G,0)+1),""),"")</f>
        <v/>
      </c>
      <c r="H2701" s="34" t="str">
        <f>IFERROR(INDEX('Price Data'!K:K,MATCH(TEXT(A2701,"YYYY-MM-DD"),'Price Data'!J:J,0)),"")</f>
        <v/>
      </c>
      <c r="I2701" s="10" t="str" cm="1">
        <f t="array" ref="I2701">IFERROR(IF(ISNUMBER(H2701),(H2701-INDEX('Price Data'!K:K,MATCH(TEXT(A2701,"YYYY-MM-DD"),'Price Data'!J:J,0)+1))/INDEX('Price Data'!K:K,MATCH(TEXT(A2701,"YYYY-MM-DD"),'Price Data'!J:J,0)+1),""),"")</f>
        <v/>
      </c>
      <c r="J2701" s="34" t="str">
        <f>IFERROR(INDEX('Price Data'!N:N,MATCH(TEXT(A2701,"YYYY-MM-DD"),'Price Data'!M:M,0)),"")</f>
        <v/>
      </c>
      <c r="K2701" s="10" t="str" cm="1">
        <f t="array" ref="K2701">IFERROR(IF(ISNUMBER(J2701),(J2701-INDEX('Price Data'!N:N,MATCH(TEXT(A2701,"YYYY-MM-DD"),'Price Data'!M:M,0)+1))/INDEX('Price Data'!N:N,MATCH(TEXT(A2701,"YYYY-MM-DD"),'Price Data'!M:M,0)+1),""),"")</f>
        <v/>
      </c>
      <c r="L2701" s="34" t="str">
        <f>IFERROR(INDEX('Price Data'!Q:Q,MATCH(TEXT(A2701,"YYYY-MM-DD"),'Price Data'!P:P,0)),"")</f>
        <v/>
      </c>
      <c r="M2701" s="10" t="str" cm="1">
        <f t="array" ref="M2701">IFERROR(IF(ISNUMBER(L2701),(L2701-INDEX('Price Data'!Q:Q,MATCH(TEXT(A2701,"YYYY-MM-DD"),'Price Data'!P:P,0)+1))/INDEX('Price Data'!Q:Q,MATCH(TEXT(A2701,"YYYY-MM-DD"),'Price Data'!P:P,0)+1),""),"")</f>
        <v/>
      </c>
      <c r="N2701" s="34" t="str">
        <f>IFERROR(INDEX('Price Data'!T:T,MATCH(TEXT(A2701,"YYYY-MM-DD"),'Price Data'!S:S,0)),"")</f>
        <v/>
      </c>
      <c r="O2701" s="10" t="str" cm="1">
        <f t="array" ref="O2701">IFERROR(IF(ISNUMBER(N2701),(N2701-INDEX('Price Data'!T:T,MATCH(TEXT(A2701,"YYYY-MM-DD"),'Price Data'!S:S,0)+1))/INDEX('Price Data'!T:T,MATCH(TEXT(A2701,"YYYY-MM-DD"),'Price Data'!S:S,0)+1),""),"")</f>
        <v/>
      </c>
    </row>
    <row r="2702" spans="1:15" x14ac:dyDescent="0.3">
      <c r="A2702" s="8">
        <v>44521</v>
      </c>
      <c r="B2702" s="34" t="str">
        <f>IFERROR(INDEX('Price Data'!B:B,MATCH(TEXT(A2702,"YYYY-MM-DD"),'Price Data'!A:A,0)),"")</f>
        <v/>
      </c>
      <c r="C2702" s="10" t="str" cm="1">
        <f t="array" ref="C2702">IFERROR(IF(ISNUMBER(B2702),(B2702-INDEX('Price Data'!B:B,MATCH(TEXT(A2702,"YYYY-MM-DD"),'Price Data'!A:A,0)+1))/INDEX('Price Data'!B:B,MATCH(TEXT(A2702,"YYYY-MM-DD"),'Price Data'!A:A,0)+1),""),"")</f>
        <v/>
      </c>
      <c r="D2702" s="34" t="str">
        <f>IFERROR(INDEX('Price Data'!E:E,MATCH(TEXT(A2702,"YYYY-MM-DD"),'Price Data'!D:D,0)),"")</f>
        <v/>
      </c>
      <c r="E2702" s="10" t="str" cm="1">
        <f t="array" ref="E2702">IFERROR(IF(ISNUMBER(D2702),(D2702-INDEX('Price Data'!E:E,MATCH(TEXT(A2702,"YYYY-MM-DD"),'Price Data'!D:D,0)+1))/INDEX('Price Data'!E:E,MATCH(TEXT(A2702,"YYYY-MM-DD"),'Price Data'!D:D,0)+1),""),"")</f>
        <v/>
      </c>
      <c r="F2702" s="34" t="str">
        <f>IFERROR(INDEX('Price Data'!H:H,MATCH(TEXT(A2702,"YYYY-MM-DD"),'Price Data'!G:G,0)),"")</f>
        <v/>
      </c>
      <c r="G2702" s="10" t="str" cm="1">
        <f t="array" ref="G2702">IFERROR(IF(ISNUMBER(F2702),(F2702-INDEX('Price Data'!H:H,MATCH(TEXT(A2702,"YYYY-MM-DD"),'Price Data'!G:G,0)+1))/INDEX('Price Data'!H:H,MATCH(TEXT(A2702,"YYYY-MM-DD"),'Price Data'!G:G,0)+1),""),"")</f>
        <v/>
      </c>
      <c r="H2702" s="34" t="str">
        <f>IFERROR(INDEX('Price Data'!K:K,MATCH(TEXT(A2702,"YYYY-MM-DD"),'Price Data'!J:J,0)),"")</f>
        <v/>
      </c>
      <c r="I2702" s="10" t="str" cm="1">
        <f t="array" ref="I2702">IFERROR(IF(ISNUMBER(H2702),(H2702-INDEX('Price Data'!K:K,MATCH(TEXT(A2702,"YYYY-MM-DD"),'Price Data'!J:J,0)+1))/INDEX('Price Data'!K:K,MATCH(TEXT(A2702,"YYYY-MM-DD"),'Price Data'!J:J,0)+1),""),"")</f>
        <v/>
      </c>
      <c r="J2702" s="34" t="str">
        <f>IFERROR(INDEX('Price Data'!N:N,MATCH(TEXT(A2702,"YYYY-MM-DD"),'Price Data'!M:M,0)),"")</f>
        <v/>
      </c>
      <c r="K2702" s="10" t="str" cm="1">
        <f t="array" ref="K2702">IFERROR(IF(ISNUMBER(J2702),(J2702-INDEX('Price Data'!N:N,MATCH(TEXT(A2702,"YYYY-MM-DD"),'Price Data'!M:M,0)+1))/INDEX('Price Data'!N:N,MATCH(TEXT(A2702,"YYYY-MM-DD"),'Price Data'!M:M,0)+1),""),"")</f>
        <v/>
      </c>
      <c r="L2702" s="34" t="str">
        <f>IFERROR(INDEX('Price Data'!Q:Q,MATCH(TEXT(A2702,"YYYY-MM-DD"),'Price Data'!P:P,0)),"")</f>
        <v/>
      </c>
      <c r="M2702" s="10" t="str" cm="1">
        <f t="array" ref="M2702">IFERROR(IF(ISNUMBER(L2702),(L2702-INDEX('Price Data'!Q:Q,MATCH(TEXT(A2702,"YYYY-MM-DD"),'Price Data'!P:P,0)+1))/INDEX('Price Data'!Q:Q,MATCH(TEXT(A2702,"YYYY-MM-DD"),'Price Data'!P:P,0)+1),""),"")</f>
        <v/>
      </c>
      <c r="N2702" s="34" t="str">
        <f>IFERROR(INDEX('Price Data'!T:T,MATCH(TEXT(A2702,"YYYY-MM-DD"),'Price Data'!S:S,0)),"")</f>
        <v/>
      </c>
      <c r="O2702" s="10" t="str" cm="1">
        <f t="array" ref="O2702">IFERROR(IF(ISNUMBER(N2702),(N2702-INDEX('Price Data'!T:T,MATCH(TEXT(A2702,"YYYY-MM-DD"),'Price Data'!S:S,0)+1))/INDEX('Price Data'!T:T,MATCH(TEXT(A2702,"YYYY-MM-DD"),'Price Data'!S:S,0)+1),""),"")</f>
        <v/>
      </c>
    </row>
    <row r="2703" spans="1:15" x14ac:dyDescent="0.3">
      <c r="A2703" s="8">
        <v>44522</v>
      </c>
      <c r="B2703" s="34">
        <f>IFERROR(INDEX('Price Data'!B:B,MATCH(TEXT(A2703,"YYYY-MM-DD"),'Price Data'!A:A,0)),"")</f>
        <v>27383</v>
      </c>
      <c r="C2703" s="10" cm="1">
        <f t="array" ref="C2703">IFERROR(IF(ISNUMBER(B2703),(B2703-INDEX('Price Data'!B:B,MATCH(TEXT(A2703,"YYYY-MM-DD"),'Price Data'!A:A,0)+1))/INDEX('Price Data'!B:B,MATCH(TEXT(A2703,"YYYY-MM-DD"),'Price Data'!A:A,0)+1),""),"")</f>
        <v>1.6827011010718074E-3</v>
      </c>
      <c r="D2703" s="34">
        <f>IFERROR(INDEX('Price Data'!E:E,MATCH(TEXT(A2703,"YYYY-MM-DD"),'Price Data'!D:D,0)),"")</f>
        <v>11.05</v>
      </c>
      <c r="E2703" s="10" cm="1">
        <f t="array" ref="E2703">IFERROR(IF(ISNUMBER(D2703),(D2703-INDEX('Price Data'!E:E,MATCH(TEXT(A2703,"YYYY-MM-DD"),'Price Data'!D:D,0)+1))/INDEX('Price Data'!E:E,MATCH(TEXT(A2703,"YYYY-MM-DD"),'Price Data'!D:D,0)+1),""),"")</f>
        <v>7.2926162260711089E-3</v>
      </c>
      <c r="F2703" s="34">
        <f>IFERROR(INDEX('Price Data'!H:H,MATCH(TEXT(A2703,"YYYY-MM-DD"),'Price Data'!G:G,0)),"")</f>
        <v>92.900002000000001</v>
      </c>
      <c r="G2703" s="10" cm="1">
        <f t="array" ref="G2703">IFERROR(IF(ISNUMBER(F2703),(F2703-INDEX('Price Data'!H:H,MATCH(TEXT(A2703,"YYYY-MM-DD"),'Price Data'!G:G,0)+1))/INDEX('Price Data'!H:H,MATCH(TEXT(A2703,"YYYY-MM-DD"),'Price Data'!G:G,0)+1),""),"")</f>
        <v>1.0775753961990372E-3</v>
      </c>
      <c r="H2703" s="34">
        <f>IFERROR(INDEX('Price Data'!K:K,MATCH(TEXT(A2703,"YYYY-MM-DD"),'Price Data'!J:J,0)),"")</f>
        <v>2.33</v>
      </c>
      <c r="I2703" s="10" cm="1">
        <f t="array" ref="I2703">IFERROR(IF(ISNUMBER(H2703),(H2703-INDEX('Price Data'!K:K,MATCH(TEXT(A2703,"YYYY-MM-DD"),'Price Data'!J:J,0)+1))/INDEX('Price Data'!K:K,MATCH(TEXT(A2703,"YYYY-MM-DD"),'Price Data'!J:J,0)+1),""),"")</f>
        <v>-2.1008403361344463E-2</v>
      </c>
      <c r="J2703" s="34">
        <f>IFERROR(INDEX('Price Data'!N:N,MATCH(TEXT(A2703,"YYYY-MM-DD"),'Price Data'!M:M,0)),"")</f>
        <v>1.81</v>
      </c>
      <c r="K2703" s="10" cm="1">
        <f t="array" ref="K2703">IFERROR(IF(ISNUMBER(J2703),(J2703-INDEX('Price Data'!N:N,MATCH(TEXT(A2703,"YYYY-MM-DD"),'Price Data'!M:M,0)+1))/INDEX('Price Data'!N:N,MATCH(TEXT(A2703,"YYYY-MM-DD"),'Price Data'!M:M,0)+1),""),"")</f>
        <v>5.5555555555555601E-3</v>
      </c>
      <c r="L2703" s="34">
        <f>IFERROR(INDEX('Price Data'!Q:Q,MATCH(TEXT(A2703,"YYYY-MM-DD"),'Price Data'!P:P,0)),"")</f>
        <v>2.65</v>
      </c>
      <c r="M2703" s="10" cm="1">
        <f t="array" ref="M2703">IFERROR(IF(ISNUMBER(L2703),(L2703-INDEX('Price Data'!Q:Q,MATCH(TEXT(A2703,"YYYY-MM-DD"),'Price Data'!P:P,0)+1))/INDEX('Price Data'!Q:Q,MATCH(TEXT(A2703,"YYYY-MM-DD"),'Price Data'!P:P,0)+1),""),"")</f>
        <v>0</v>
      </c>
      <c r="N2703" s="34">
        <f>IFERROR(INDEX('Price Data'!T:T,MATCH(TEXT(A2703,"YYYY-MM-DD"),'Price Data'!S:S,0)),"")</f>
        <v>3.53</v>
      </c>
      <c r="O2703" s="10" cm="1">
        <f t="array" ref="O2703">IFERROR(IF(ISNUMBER(N2703),(N2703-INDEX('Price Data'!T:T,MATCH(TEXT(A2703,"YYYY-MM-DD"),'Price Data'!S:S,0)+1))/INDEX('Price Data'!T:T,MATCH(TEXT(A2703,"YYYY-MM-DD"),'Price Data'!S:S,0)+1),""),"")</f>
        <v>2.8409090909090303E-3</v>
      </c>
    </row>
    <row r="2704" spans="1:15" x14ac:dyDescent="0.3">
      <c r="A2704" s="8">
        <v>44523</v>
      </c>
      <c r="B2704" s="34">
        <f>IFERROR(INDEX('Price Data'!B:B,MATCH(TEXT(A2704,"YYYY-MM-DD"),'Price Data'!A:A,0)),"")</f>
        <v>26939</v>
      </c>
      <c r="C2704" s="10" cm="1">
        <f t="array" ref="C2704">IFERROR(IF(ISNUMBER(B2704),(B2704-INDEX('Price Data'!B:B,MATCH(TEXT(A2704,"YYYY-MM-DD"),'Price Data'!A:A,0)+1))/INDEX('Price Data'!B:B,MATCH(TEXT(A2704,"YYYY-MM-DD"),'Price Data'!A:A,0)+1),""),"")</f>
        <v>-1.6214439615820034E-2</v>
      </c>
      <c r="D2704" s="34">
        <f>IFERROR(INDEX('Price Data'!E:E,MATCH(TEXT(A2704,"YYYY-MM-DD"),'Price Data'!D:D,0)),"")</f>
        <v>11.12</v>
      </c>
      <c r="E2704" s="10" cm="1">
        <f t="array" ref="E2704">IFERROR(IF(ISNUMBER(D2704),(D2704-INDEX('Price Data'!E:E,MATCH(TEXT(A2704,"YYYY-MM-DD"),'Price Data'!D:D,0)+1))/INDEX('Price Data'!E:E,MATCH(TEXT(A2704,"YYYY-MM-DD"),'Price Data'!D:D,0)+1),""),"")</f>
        <v>6.3348416289591408E-3</v>
      </c>
      <c r="F2704" s="34">
        <f>IFERROR(INDEX('Price Data'!H:H,MATCH(TEXT(A2704,"YYYY-MM-DD"),'Price Data'!G:G,0)),"")</f>
        <v>90.860000999999997</v>
      </c>
      <c r="G2704" s="10" cm="1">
        <f t="array" ref="G2704">IFERROR(IF(ISNUMBER(F2704),(F2704-INDEX('Price Data'!H:H,MATCH(TEXT(A2704,"YYYY-MM-DD"),'Price Data'!G:G,0)+1))/INDEX('Price Data'!H:H,MATCH(TEXT(A2704,"YYYY-MM-DD"),'Price Data'!G:G,0)+1),""),"")</f>
        <v>-2.1959106093453085E-2</v>
      </c>
      <c r="H2704" s="34">
        <f>IFERROR(INDEX('Price Data'!K:K,MATCH(TEXT(A2704,"YYYY-MM-DD"),'Price Data'!J:J,0)),"")</f>
        <v>2.2999999999999998</v>
      </c>
      <c r="I2704" s="10" cm="1">
        <f t="array" ref="I2704">IFERROR(IF(ISNUMBER(H2704),(H2704-INDEX('Price Data'!K:K,MATCH(TEXT(A2704,"YYYY-MM-DD"),'Price Data'!J:J,0)+1))/INDEX('Price Data'!K:K,MATCH(TEXT(A2704,"YYYY-MM-DD"),'Price Data'!J:J,0)+1),""),"")</f>
        <v>-1.2875536480686801E-2</v>
      </c>
      <c r="J2704" s="34">
        <f>IFERROR(INDEX('Price Data'!N:N,MATCH(TEXT(A2704,"YYYY-MM-DD"),'Price Data'!M:M,0)),"")</f>
        <v>1.8</v>
      </c>
      <c r="K2704" s="10" cm="1">
        <f t="array" ref="K2704">IFERROR(IF(ISNUMBER(J2704),(J2704-INDEX('Price Data'!N:N,MATCH(TEXT(A2704,"YYYY-MM-DD"),'Price Data'!M:M,0)+1))/INDEX('Price Data'!N:N,MATCH(TEXT(A2704,"YYYY-MM-DD"),'Price Data'!M:M,0)+1),""),"")</f>
        <v>-5.5248618784530436E-3</v>
      </c>
      <c r="L2704" s="34">
        <f>IFERROR(INDEX('Price Data'!Q:Q,MATCH(TEXT(A2704,"YYYY-MM-DD"),'Price Data'!P:P,0)),"")</f>
        <v>2.62</v>
      </c>
      <c r="M2704" s="10" cm="1">
        <f t="array" ref="M2704">IFERROR(IF(ISNUMBER(L2704),(L2704-INDEX('Price Data'!Q:Q,MATCH(TEXT(A2704,"YYYY-MM-DD"),'Price Data'!P:P,0)+1))/INDEX('Price Data'!Q:Q,MATCH(TEXT(A2704,"YYYY-MM-DD"),'Price Data'!P:P,0)+1),""),"")</f>
        <v>-1.1320754716981058E-2</v>
      </c>
      <c r="N2704" s="34">
        <f>IFERROR(INDEX('Price Data'!T:T,MATCH(TEXT(A2704,"YYYY-MM-DD"),'Price Data'!S:S,0)),"")</f>
        <v>3.47</v>
      </c>
      <c r="O2704" s="10" cm="1">
        <f t="array" ref="O2704">IFERROR(IF(ISNUMBER(N2704),(N2704-INDEX('Price Data'!T:T,MATCH(TEXT(A2704,"YYYY-MM-DD"),'Price Data'!S:S,0)+1))/INDEX('Price Data'!T:T,MATCH(TEXT(A2704,"YYYY-MM-DD"),'Price Data'!S:S,0)+1),""),"")</f>
        <v>-1.6997167138810089E-2</v>
      </c>
    </row>
    <row r="2705" spans="1:15" x14ac:dyDescent="0.3">
      <c r="A2705" s="8">
        <v>44524</v>
      </c>
      <c r="B2705" s="34">
        <f>IFERROR(INDEX('Price Data'!B:B,MATCH(TEXT(A2705,"YYYY-MM-DD"),'Price Data'!A:A,0)),"")</f>
        <v>27109</v>
      </c>
      <c r="C2705" s="10" cm="1">
        <f t="array" ref="C2705">IFERROR(IF(ISNUMBER(B2705),(B2705-INDEX('Price Data'!B:B,MATCH(TEXT(A2705,"YYYY-MM-DD"),'Price Data'!A:A,0)+1))/INDEX('Price Data'!B:B,MATCH(TEXT(A2705,"YYYY-MM-DD"),'Price Data'!A:A,0)+1),""),"")</f>
        <v>6.310553472660455E-3</v>
      </c>
      <c r="D2705" s="34">
        <f>IFERROR(INDEX('Price Data'!E:E,MATCH(TEXT(A2705,"YYYY-MM-DD"),'Price Data'!D:D,0)),"")</f>
        <v>11.45</v>
      </c>
      <c r="E2705" s="10" cm="1">
        <f t="array" ref="E2705">IFERROR(IF(ISNUMBER(D2705),(D2705-INDEX('Price Data'!E:E,MATCH(TEXT(A2705,"YYYY-MM-DD"),'Price Data'!D:D,0)+1))/INDEX('Price Data'!E:E,MATCH(TEXT(A2705,"YYYY-MM-DD"),'Price Data'!D:D,0)+1),""),"")</f>
        <v>2.9676258992805765E-2</v>
      </c>
      <c r="F2705" s="34">
        <f>IFERROR(INDEX('Price Data'!H:H,MATCH(TEXT(A2705,"YYYY-MM-DD"),'Price Data'!G:G,0)),"")</f>
        <v>89.919998000000007</v>
      </c>
      <c r="G2705" s="10" cm="1">
        <f t="array" ref="G2705">IFERROR(IF(ISNUMBER(F2705),(F2705-INDEX('Price Data'!H:H,MATCH(TEXT(A2705,"YYYY-MM-DD"),'Price Data'!G:G,0)+1))/INDEX('Price Data'!H:H,MATCH(TEXT(A2705,"YYYY-MM-DD"),'Price Data'!G:G,0)+1),""),"")</f>
        <v>-1.0345619520739277E-2</v>
      </c>
      <c r="H2705" s="34">
        <f>IFERROR(INDEX('Price Data'!K:K,MATCH(TEXT(A2705,"YYYY-MM-DD"),'Price Data'!J:J,0)),"")</f>
        <v>2.2999999999999998</v>
      </c>
      <c r="I2705" s="10" cm="1">
        <f t="array" ref="I2705">IFERROR(IF(ISNUMBER(H2705),(H2705-INDEX('Price Data'!K:K,MATCH(TEXT(A2705,"YYYY-MM-DD"),'Price Data'!J:J,0)+1))/INDEX('Price Data'!K:K,MATCH(TEXT(A2705,"YYYY-MM-DD"),'Price Data'!J:J,0)+1),""),"")</f>
        <v>0</v>
      </c>
      <c r="J2705" s="34">
        <f>IFERROR(INDEX('Price Data'!N:N,MATCH(TEXT(A2705,"YYYY-MM-DD"),'Price Data'!M:M,0)),"")</f>
        <v>1.8</v>
      </c>
      <c r="K2705" s="10" cm="1">
        <f t="array" ref="K2705">IFERROR(IF(ISNUMBER(J2705),(J2705-INDEX('Price Data'!N:N,MATCH(TEXT(A2705,"YYYY-MM-DD"),'Price Data'!M:M,0)+1))/INDEX('Price Data'!N:N,MATCH(TEXT(A2705,"YYYY-MM-DD"),'Price Data'!M:M,0)+1),""),"")</f>
        <v>0</v>
      </c>
      <c r="L2705" s="34">
        <f>IFERROR(INDEX('Price Data'!Q:Q,MATCH(TEXT(A2705,"YYYY-MM-DD"),'Price Data'!P:P,0)),"")</f>
        <v>2.62</v>
      </c>
      <c r="M2705" s="10" cm="1">
        <f t="array" ref="M2705">IFERROR(IF(ISNUMBER(L2705),(L2705-INDEX('Price Data'!Q:Q,MATCH(TEXT(A2705,"YYYY-MM-DD"),'Price Data'!P:P,0)+1))/INDEX('Price Data'!Q:Q,MATCH(TEXT(A2705,"YYYY-MM-DD"),'Price Data'!P:P,0)+1),""),"")</f>
        <v>0</v>
      </c>
      <c r="N2705" s="34">
        <f>IFERROR(INDEX('Price Data'!T:T,MATCH(TEXT(A2705,"YYYY-MM-DD"),'Price Data'!S:S,0)),"")</f>
        <v>3.6</v>
      </c>
      <c r="O2705" s="10" cm="1">
        <f t="array" ref="O2705">IFERROR(IF(ISNUMBER(N2705),(N2705-INDEX('Price Data'!T:T,MATCH(TEXT(A2705,"YYYY-MM-DD"),'Price Data'!S:S,0)+1))/INDEX('Price Data'!T:T,MATCH(TEXT(A2705,"YYYY-MM-DD"),'Price Data'!S:S,0)+1),""),"")</f>
        <v>3.7463976945244927E-2</v>
      </c>
    </row>
    <row r="2706" spans="1:15" x14ac:dyDescent="0.3">
      <c r="A2706" s="8">
        <v>44525</v>
      </c>
      <c r="B2706" s="34">
        <f>IFERROR(INDEX('Price Data'!B:B,MATCH(TEXT(A2706,"YYYY-MM-DD"),'Price Data'!A:A,0)),"")</f>
        <v>27099</v>
      </c>
      <c r="C2706" s="10" cm="1">
        <f t="array" ref="C2706">IFERROR(IF(ISNUMBER(B2706),(B2706-INDEX('Price Data'!B:B,MATCH(TEXT(A2706,"YYYY-MM-DD"),'Price Data'!A:A,0)+1))/INDEX('Price Data'!B:B,MATCH(TEXT(A2706,"YYYY-MM-DD"),'Price Data'!A:A,0)+1),""),"")</f>
        <v>-3.6888118337083625E-4</v>
      </c>
      <c r="D2706" s="34">
        <f>IFERROR(INDEX('Price Data'!E:E,MATCH(TEXT(A2706,"YYYY-MM-DD"),'Price Data'!D:D,0)),"")</f>
        <v>11.27</v>
      </c>
      <c r="E2706" s="10" cm="1">
        <f t="array" ref="E2706">IFERROR(IF(ISNUMBER(D2706),(D2706-INDEX('Price Data'!E:E,MATCH(TEXT(A2706,"YYYY-MM-DD"),'Price Data'!D:D,0)+1))/INDEX('Price Data'!E:E,MATCH(TEXT(A2706,"YYYY-MM-DD"),'Price Data'!D:D,0)+1),""),"")</f>
        <v>-1.5720524017467225E-2</v>
      </c>
      <c r="F2706" s="34">
        <f>IFERROR(INDEX('Price Data'!H:H,MATCH(TEXT(A2706,"YYYY-MM-DD"),'Price Data'!G:G,0)),"")</f>
        <v>88.720000999999996</v>
      </c>
      <c r="G2706" s="10" cm="1">
        <f t="array" ref="G2706">IFERROR(IF(ISNUMBER(F2706),(F2706-INDEX('Price Data'!H:H,MATCH(TEXT(A2706,"YYYY-MM-DD"),'Price Data'!G:G,0)+1))/INDEX('Price Data'!H:H,MATCH(TEXT(A2706,"YYYY-MM-DD"),'Price Data'!G:G,0)+1),""),"")</f>
        <v>-1.3345162663371171E-2</v>
      </c>
      <c r="H2706" s="34">
        <f>IFERROR(INDEX('Price Data'!K:K,MATCH(TEXT(A2706,"YYYY-MM-DD"),'Price Data'!J:J,0)),"")</f>
        <v>2.29</v>
      </c>
      <c r="I2706" s="10" cm="1">
        <f t="array" ref="I2706">IFERROR(IF(ISNUMBER(H2706),(H2706-INDEX('Price Data'!K:K,MATCH(TEXT(A2706,"YYYY-MM-DD"),'Price Data'!J:J,0)+1))/INDEX('Price Data'!K:K,MATCH(TEXT(A2706,"YYYY-MM-DD"),'Price Data'!J:J,0)+1),""),"")</f>
        <v>-4.347826086956429E-3</v>
      </c>
      <c r="J2706" s="34">
        <f>IFERROR(INDEX('Price Data'!N:N,MATCH(TEXT(A2706,"YYYY-MM-DD"),'Price Data'!M:M,0)),"")</f>
        <v>1.77</v>
      </c>
      <c r="K2706" s="10" cm="1">
        <f t="array" ref="K2706">IFERROR(IF(ISNUMBER(J2706),(J2706-INDEX('Price Data'!N:N,MATCH(TEXT(A2706,"YYYY-MM-DD"),'Price Data'!M:M,0)+1))/INDEX('Price Data'!N:N,MATCH(TEXT(A2706,"YYYY-MM-DD"),'Price Data'!M:M,0)+1),""),"")</f>
        <v>-1.666666666666668E-2</v>
      </c>
      <c r="L2706" s="34">
        <f>IFERROR(INDEX('Price Data'!Q:Q,MATCH(TEXT(A2706,"YYYY-MM-DD"),'Price Data'!P:P,0)),"")</f>
        <v>2.58</v>
      </c>
      <c r="M2706" s="10" cm="1">
        <f t="array" ref="M2706">IFERROR(IF(ISNUMBER(L2706),(L2706-INDEX('Price Data'!Q:Q,MATCH(TEXT(A2706,"YYYY-MM-DD"),'Price Data'!P:P,0)+1))/INDEX('Price Data'!Q:Q,MATCH(TEXT(A2706,"YYYY-MM-DD"),'Price Data'!P:P,0)+1),""),"")</f>
        <v>-1.5267175572519097E-2</v>
      </c>
      <c r="N2706" s="34">
        <f>IFERROR(INDEX('Price Data'!T:T,MATCH(TEXT(A2706,"YYYY-MM-DD"),'Price Data'!S:S,0)),"")</f>
        <v>3.54</v>
      </c>
      <c r="O2706" s="10" cm="1">
        <f t="array" ref="O2706">IFERROR(IF(ISNUMBER(N2706),(N2706-INDEX('Price Data'!T:T,MATCH(TEXT(A2706,"YYYY-MM-DD"),'Price Data'!S:S,0)+1))/INDEX('Price Data'!T:T,MATCH(TEXT(A2706,"YYYY-MM-DD"),'Price Data'!S:S,0)+1),""),"")</f>
        <v>-1.666666666666668E-2</v>
      </c>
    </row>
    <row r="2707" spans="1:15" x14ac:dyDescent="0.3">
      <c r="A2707" s="8">
        <v>44526</v>
      </c>
      <c r="B2707" s="34">
        <f>IFERROR(INDEX('Price Data'!B:B,MATCH(TEXT(A2707,"YYYY-MM-DD"),'Price Data'!A:A,0)),"")</f>
        <v>25853</v>
      </c>
      <c r="C2707" s="10" cm="1">
        <f t="array" ref="C2707">IFERROR(IF(ISNUMBER(B2707),(B2707-INDEX('Price Data'!B:B,MATCH(TEXT(A2707,"YYYY-MM-DD"),'Price Data'!A:A,0)+1))/INDEX('Price Data'!B:B,MATCH(TEXT(A2707,"YYYY-MM-DD"),'Price Data'!A:A,0)+1),""),"")</f>
        <v>-4.5979556441197091E-2</v>
      </c>
      <c r="D2707" s="34">
        <f>IFERROR(INDEX('Price Data'!E:E,MATCH(TEXT(A2707,"YYYY-MM-DD"),'Price Data'!D:D,0)),"")</f>
        <v>10.49</v>
      </c>
      <c r="E2707" s="10" cm="1">
        <f t="array" ref="E2707">IFERROR(IF(ISNUMBER(D2707),(D2707-INDEX('Price Data'!E:E,MATCH(TEXT(A2707,"YYYY-MM-DD"),'Price Data'!D:D,0)+1))/INDEX('Price Data'!E:E,MATCH(TEXT(A2707,"YYYY-MM-DD"),'Price Data'!D:D,0)+1),""),"")</f>
        <v>-6.9210292812777227E-2</v>
      </c>
      <c r="F2707" s="34">
        <f>IFERROR(INDEX('Price Data'!H:H,MATCH(TEXT(A2707,"YYYY-MM-DD"),'Price Data'!G:G,0)),"")</f>
        <v>84.900002000000001</v>
      </c>
      <c r="G2707" s="10" cm="1">
        <f t="array" ref="G2707">IFERROR(IF(ISNUMBER(F2707),(F2707-INDEX('Price Data'!H:H,MATCH(TEXT(A2707,"YYYY-MM-DD"),'Price Data'!G:G,0)+1))/INDEX('Price Data'!H:H,MATCH(TEXT(A2707,"YYYY-MM-DD"),'Price Data'!G:G,0)+1),""),"")</f>
        <v>-4.3056796178349864E-2</v>
      </c>
      <c r="H2707" s="34">
        <f>IFERROR(INDEX('Price Data'!K:K,MATCH(TEXT(A2707,"YYYY-MM-DD"),'Price Data'!J:J,0)),"")</f>
        <v>2.16</v>
      </c>
      <c r="I2707" s="10" cm="1">
        <f t="array" ref="I2707">IFERROR(IF(ISNUMBER(H2707),(H2707-INDEX('Price Data'!K:K,MATCH(TEXT(A2707,"YYYY-MM-DD"),'Price Data'!J:J,0)+1))/INDEX('Price Data'!K:K,MATCH(TEXT(A2707,"YYYY-MM-DD"),'Price Data'!J:J,0)+1),""),"")</f>
        <v>-5.6768558951965017E-2</v>
      </c>
      <c r="J2707" s="34">
        <f>IFERROR(INDEX('Price Data'!N:N,MATCH(TEXT(A2707,"YYYY-MM-DD"),'Price Data'!M:M,0)),"")</f>
        <v>1.7</v>
      </c>
      <c r="K2707" s="10" cm="1">
        <f t="array" ref="K2707">IFERROR(IF(ISNUMBER(J2707),(J2707-INDEX('Price Data'!N:N,MATCH(TEXT(A2707,"YYYY-MM-DD"),'Price Data'!M:M,0)+1))/INDEX('Price Data'!N:N,MATCH(TEXT(A2707,"YYYY-MM-DD"),'Price Data'!M:M,0)+1),""),"")</f>
        <v>-3.9548022598870095E-2</v>
      </c>
      <c r="L2707" s="34">
        <f>IFERROR(INDEX('Price Data'!Q:Q,MATCH(TEXT(A2707,"YYYY-MM-DD"),'Price Data'!P:P,0)),"")</f>
        <v>2.4300000000000002</v>
      </c>
      <c r="M2707" s="10" cm="1">
        <f t="array" ref="M2707">IFERROR(IF(ISNUMBER(L2707),(L2707-INDEX('Price Data'!Q:Q,MATCH(TEXT(A2707,"YYYY-MM-DD"),'Price Data'!P:P,0)+1))/INDEX('Price Data'!Q:Q,MATCH(TEXT(A2707,"YYYY-MM-DD"),'Price Data'!P:P,0)+1),""),"")</f>
        <v>-5.8139534883720895E-2</v>
      </c>
      <c r="N2707" s="34">
        <f>IFERROR(INDEX('Price Data'!T:T,MATCH(TEXT(A2707,"YYYY-MM-DD"),'Price Data'!S:S,0)),"")</f>
        <v>3.38</v>
      </c>
      <c r="O2707" s="10" cm="1">
        <f t="array" ref="O2707">IFERROR(IF(ISNUMBER(N2707),(N2707-INDEX('Price Data'!T:T,MATCH(TEXT(A2707,"YYYY-MM-DD"),'Price Data'!S:S,0)+1))/INDEX('Price Data'!T:T,MATCH(TEXT(A2707,"YYYY-MM-DD"),'Price Data'!S:S,0)+1),""),"")</f>
        <v>-4.5197740112994392E-2</v>
      </c>
    </row>
    <row r="2708" spans="1:15" x14ac:dyDescent="0.3">
      <c r="A2708" s="8">
        <v>44527</v>
      </c>
      <c r="B2708" s="34" t="str">
        <f>IFERROR(INDEX('Price Data'!B:B,MATCH(TEXT(A2708,"YYYY-MM-DD"),'Price Data'!A:A,0)),"")</f>
        <v/>
      </c>
      <c r="C2708" s="10" t="str" cm="1">
        <f t="array" ref="C2708">IFERROR(IF(ISNUMBER(B2708),(B2708-INDEX('Price Data'!B:B,MATCH(TEXT(A2708,"YYYY-MM-DD"),'Price Data'!A:A,0)+1))/INDEX('Price Data'!B:B,MATCH(TEXT(A2708,"YYYY-MM-DD"),'Price Data'!A:A,0)+1),""),"")</f>
        <v/>
      </c>
      <c r="D2708" s="34" t="str">
        <f>IFERROR(INDEX('Price Data'!E:E,MATCH(TEXT(A2708,"YYYY-MM-DD"),'Price Data'!D:D,0)),"")</f>
        <v/>
      </c>
      <c r="E2708" s="10" t="str" cm="1">
        <f t="array" ref="E2708">IFERROR(IF(ISNUMBER(D2708),(D2708-INDEX('Price Data'!E:E,MATCH(TEXT(A2708,"YYYY-MM-DD"),'Price Data'!D:D,0)+1))/INDEX('Price Data'!E:E,MATCH(TEXT(A2708,"YYYY-MM-DD"),'Price Data'!D:D,0)+1),""),"")</f>
        <v/>
      </c>
      <c r="F2708" s="34" t="str">
        <f>IFERROR(INDEX('Price Data'!H:H,MATCH(TEXT(A2708,"YYYY-MM-DD"),'Price Data'!G:G,0)),"")</f>
        <v/>
      </c>
      <c r="G2708" s="10" t="str" cm="1">
        <f t="array" ref="G2708">IFERROR(IF(ISNUMBER(F2708),(F2708-INDEX('Price Data'!H:H,MATCH(TEXT(A2708,"YYYY-MM-DD"),'Price Data'!G:G,0)+1))/INDEX('Price Data'!H:H,MATCH(TEXT(A2708,"YYYY-MM-DD"),'Price Data'!G:G,0)+1),""),"")</f>
        <v/>
      </c>
      <c r="H2708" s="34" t="str">
        <f>IFERROR(INDEX('Price Data'!K:K,MATCH(TEXT(A2708,"YYYY-MM-DD"),'Price Data'!J:J,0)),"")</f>
        <v/>
      </c>
      <c r="I2708" s="10" t="str" cm="1">
        <f t="array" ref="I2708">IFERROR(IF(ISNUMBER(H2708),(H2708-INDEX('Price Data'!K:K,MATCH(TEXT(A2708,"YYYY-MM-DD"),'Price Data'!J:J,0)+1))/INDEX('Price Data'!K:K,MATCH(TEXT(A2708,"YYYY-MM-DD"),'Price Data'!J:J,0)+1),""),"")</f>
        <v/>
      </c>
      <c r="J2708" s="34" t="str">
        <f>IFERROR(INDEX('Price Data'!N:N,MATCH(TEXT(A2708,"YYYY-MM-DD"),'Price Data'!M:M,0)),"")</f>
        <v/>
      </c>
      <c r="K2708" s="10" t="str" cm="1">
        <f t="array" ref="K2708">IFERROR(IF(ISNUMBER(J2708),(J2708-INDEX('Price Data'!N:N,MATCH(TEXT(A2708,"YYYY-MM-DD"),'Price Data'!M:M,0)+1))/INDEX('Price Data'!N:N,MATCH(TEXT(A2708,"YYYY-MM-DD"),'Price Data'!M:M,0)+1),""),"")</f>
        <v/>
      </c>
      <c r="L2708" s="34" t="str">
        <f>IFERROR(INDEX('Price Data'!Q:Q,MATCH(TEXT(A2708,"YYYY-MM-DD"),'Price Data'!P:P,0)),"")</f>
        <v/>
      </c>
      <c r="M2708" s="10" t="str" cm="1">
        <f t="array" ref="M2708">IFERROR(IF(ISNUMBER(L2708),(L2708-INDEX('Price Data'!Q:Q,MATCH(TEXT(A2708,"YYYY-MM-DD"),'Price Data'!P:P,0)+1))/INDEX('Price Data'!Q:Q,MATCH(TEXT(A2708,"YYYY-MM-DD"),'Price Data'!P:P,0)+1),""),"")</f>
        <v/>
      </c>
      <c r="N2708" s="34" t="str">
        <f>IFERROR(INDEX('Price Data'!T:T,MATCH(TEXT(A2708,"YYYY-MM-DD"),'Price Data'!S:S,0)),"")</f>
        <v/>
      </c>
      <c r="O2708" s="10" t="str" cm="1">
        <f t="array" ref="O2708">IFERROR(IF(ISNUMBER(N2708),(N2708-INDEX('Price Data'!T:T,MATCH(TEXT(A2708,"YYYY-MM-DD"),'Price Data'!S:S,0)+1))/INDEX('Price Data'!T:T,MATCH(TEXT(A2708,"YYYY-MM-DD"),'Price Data'!S:S,0)+1),""),"")</f>
        <v/>
      </c>
    </row>
    <row r="2709" spans="1:15" x14ac:dyDescent="0.3">
      <c r="A2709" s="8">
        <v>44528</v>
      </c>
      <c r="B2709" s="34" t="str">
        <f>IFERROR(INDEX('Price Data'!B:B,MATCH(TEXT(A2709,"YYYY-MM-DD"),'Price Data'!A:A,0)),"")</f>
        <v/>
      </c>
      <c r="C2709" s="10" t="str" cm="1">
        <f t="array" ref="C2709">IFERROR(IF(ISNUMBER(B2709),(B2709-INDEX('Price Data'!B:B,MATCH(TEXT(A2709,"YYYY-MM-DD"),'Price Data'!A:A,0)+1))/INDEX('Price Data'!B:B,MATCH(TEXT(A2709,"YYYY-MM-DD"),'Price Data'!A:A,0)+1),""),"")</f>
        <v/>
      </c>
      <c r="D2709" s="34" t="str">
        <f>IFERROR(INDEX('Price Data'!E:E,MATCH(TEXT(A2709,"YYYY-MM-DD"),'Price Data'!D:D,0)),"")</f>
        <v/>
      </c>
      <c r="E2709" s="10" t="str" cm="1">
        <f t="array" ref="E2709">IFERROR(IF(ISNUMBER(D2709),(D2709-INDEX('Price Data'!E:E,MATCH(TEXT(A2709,"YYYY-MM-DD"),'Price Data'!D:D,0)+1))/INDEX('Price Data'!E:E,MATCH(TEXT(A2709,"YYYY-MM-DD"),'Price Data'!D:D,0)+1),""),"")</f>
        <v/>
      </c>
      <c r="F2709" s="34" t="str">
        <f>IFERROR(INDEX('Price Data'!H:H,MATCH(TEXT(A2709,"YYYY-MM-DD"),'Price Data'!G:G,0)),"")</f>
        <v/>
      </c>
      <c r="G2709" s="10" t="str" cm="1">
        <f t="array" ref="G2709">IFERROR(IF(ISNUMBER(F2709),(F2709-INDEX('Price Data'!H:H,MATCH(TEXT(A2709,"YYYY-MM-DD"),'Price Data'!G:G,0)+1))/INDEX('Price Data'!H:H,MATCH(TEXT(A2709,"YYYY-MM-DD"),'Price Data'!G:G,0)+1),""),"")</f>
        <v/>
      </c>
      <c r="H2709" s="34" t="str">
        <f>IFERROR(INDEX('Price Data'!K:K,MATCH(TEXT(A2709,"YYYY-MM-DD"),'Price Data'!J:J,0)),"")</f>
        <v/>
      </c>
      <c r="I2709" s="10" t="str" cm="1">
        <f t="array" ref="I2709">IFERROR(IF(ISNUMBER(H2709),(H2709-INDEX('Price Data'!K:K,MATCH(TEXT(A2709,"YYYY-MM-DD"),'Price Data'!J:J,0)+1))/INDEX('Price Data'!K:K,MATCH(TEXT(A2709,"YYYY-MM-DD"),'Price Data'!J:J,0)+1),""),"")</f>
        <v/>
      </c>
      <c r="J2709" s="34" t="str">
        <f>IFERROR(INDEX('Price Data'!N:N,MATCH(TEXT(A2709,"YYYY-MM-DD"),'Price Data'!M:M,0)),"")</f>
        <v/>
      </c>
      <c r="K2709" s="10" t="str" cm="1">
        <f t="array" ref="K2709">IFERROR(IF(ISNUMBER(J2709),(J2709-INDEX('Price Data'!N:N,MATCH(TEXT(A2709,"YYYY-MM-DD"),'Price Data'!M:M,0)+1))/INDEX('Price Data'!N:N,MATCH(TEXT(A2709,"YYYY-MM-DD"),'Price Data'!M:M,0)+1),""),"")</f>
        <v/>
      </c>
      <c r="L2709" s="34" t="str">
        <f>IFERROR(INDEX('Price Data'!Q:Q,MATCH(TEXT(A2709,"YYYY-MM-DD"),'Price Data'!P:P,0)),"")</f>
        <v/>
      </c>
      <c r="M2709" s="10" t="str" cm="1">
        <f t="array" ref="M2709">IFERROR(IF(ISNUMBER(L2709),(L2709-INDEX('Price Data'!Q:Q,MATCH(TEXT(A2709,"YYYY-MM-DD"),'Price Data'!P:P,0)+1))/INDEX('Price Data'!Q:Q,MATCH(TEXT(A2709,"YYYY-MM-DD"),'Price Data'!P:P,0)+1),""),"")</f>
        <v/>
      </c>
      <c r="N2709" s="34" t="str">
        <f>IFERROR(INDEX('Price Data'!T:T,MATCH(TEXT(A2709,"YYYY-MM-DD"),'Price Data'!S:S,0)),"")</f>
        <v/>
      </c>
      <c r="O2709" s="10" t="str" cm="1">
        <f t="array" ref="O2709">IFERROR(IF(ISNUMBER(N2709),(N2709-INDEX('Price Data'!T:T,MATCH(TEXT(A2709,"YYYY-MM-DD"),'Price Data'!S:S,0)+1))/INDEX('Price Data'!T:T,MATCH(TEXT(A2709,"YYYY-MM-DD"),'Price Data'!S:S,0)+1),""),"")</f>
        <v/>
      </c>
    </row>
    <row r="2710" spans="1:15" x14ac:dyDescent="0.3">
      <c r="A2710" s="8">
        <v>44529</v>
      </c>
      <c r="B2710" s="34">
        <f>IFERROR(INDEX('Price Data'!B:B,MATCH(TEXT(A2710,"YYYY-MM-DD"),'Price Data'!A:A,0)),"")</f>
        <v>26042</v>
      </c>
      <c r="C2710" s="10" cm="1">
        <f t="array" ref="C2710">IFERROR(IF(ISNUMBER(B2710),(B2710-INDEX('Price Data'!B:B,MATCH(TEXT(A2710,"YYYY-MM-DD"),'Price Data'!A:A,0)+1))/INDEX('Price Data'!B:B,MATCH(TEXT(A2710,"YYYY-MM-DD"),'Price Data'!A:A,0)+1),""),"")</f>
        <v>7.3105635709588826E-3</v>
      </c>
      <c r="D2710" s="34">
        <f>IFERROR(INDEX('Price Data'!E:E,MATCH(TEXT(A2710,"YYYY-MM-DD"),'Price Data'!D:D,0)),"")</f>
        <v>10.57</v>
      </c>
      <c r="E2710" s="10" cm="1">
        <f t="array" ref="E2710">IFERROR(IF(ISNUMBER(D2710),(D2710-INDEX('Price Data'!E:E,MATCH(TEXT(A2710,"YYYY-MM-DD"),'Price Data'!D:D,0)+1))/INDEX('Price Data'!E:E,MATCH(TEXT(A2710,"YYYY-MM-DD"),'Price Data'!D:D,0)+1),""),"")</f>
        <v>7.6263107721639724E-3</v>
      </c>
      <c r="F2710" s="34">
        <f>IFERROR(INDEX('Price Data'!H:H,MATCH(TEXT(A2710,"YYYY-MM-DD"),'Price Data'!G:G,0)),"")</f>
        <v>83</v>
      </c>
      <c r="G2710" s="10" cm="1">
        <f t="array" ref="G2710">IFERROR(IF(ISNUMBER(F2710),(F2710-INDEX('Price Data'!H:H,MATCH(TEXT(A2710,"YYYY-MM-DD"),'Price Data'!G:G,0)+1))/INDEX('Price Data'!H:H,MATCH(TEXT(A2710,"YYYY-MM-DD"),'Price Data'!G:G,0)+1),""),"")</f>
        <v>-2.237929275902727E-2</v>
      </c>
      <c r="H2710" s="34">
        <f>IFERROR(INDEX('Price Data'!K:K,MATCH(TEXT(A2710,"YYYY-MM-DD"),'Price Data'!J:J,0)),"")</f>
        <v>2.14</v>
      </c>
      <c r="I2710" s="10" cm="1">
        <f t="array" ref="I2710">IFERROR(IF(ISNUMBER(H2710),(H2710-INDEX('Price Data'!K:K,MATCH(TEXT(A2710,"YYYY-MM-DD"),'Price Data'!J:J,0)+1))/INDEX('Price Data'!K:K,MATCH(TEXT(A2710,"YYYY-MM-DD"),'Price Data'!J:J,0)+1),""),"")</f>
        <v>-9.2592592592592674E-3</v>
      </c>
      <c r="J2710" s="34">
        <f>IFERROR(INDEX('Price Data'!N:N,MATCH(TEXT(A2710,"YYYY-MM-DD"),'Price Data'!M:M,0)),"")</f>
        <v>1.68</v>
      </c>
      <c r="K2710" s="10" cm="1">
        <f t="array" ref="K2710">IFERROR(IF(ISNUMBER(J2710),(J2710-INDEX('Price Data'!N:N,MATCH(TEXT(A2710,"YYYY-MM-DD"),'Price Data'!M:M,0)+1))/INDEX('Price Data'!N:N,MATCH(TEXT(A2710,"YYYY-MM-DD"),'Price Data'!M:M,0)+1),""),"")</f>
        <v>-1.1764705882352951E-2</v>
      </c>
      <c r="L2710" s="34">
        <f>IFERROR(INDEX('Price Data'!Q:Q,MATCH(TEXT(A2710,"YYYY-MM-DD"),'Price Data'!P:P,0)),"")</f>
        <v>2.4700000000000002</v>
      </c>
      <c r="M2710" s="10" cm="1">
        <f t="array" ref="M2710">IFERROR(IF(ISNUMBER(L2710),(L2710-INDEX('Price Data'!Q:Q,MATCH(TEXT(A2710,"YYYY-MM-DD"),'Price Data'!P:P,0)+1))/INDEX('Price Data'!Q:Q,MATCH(TEXT(A2710,"YYYY-MM-DD"),'Price Data'!P:P,0)+1),""),"")</f>
        <v>1.646090534979425E-2</v>
      </c>
      <c r="N2710" s="34">
        <f>IFERROR(INDEX('Price Data'!T:T,MATCH(TEXT(A2710,"YYYY-MM-DD"),'Price Data'!S:S,0)),"")</f>
        <v>3.56</v>
      </c>
      <c r="O2710" s="10" cm="1">
        <f t="array" ref="O2710">IFERROR(IF(ISNUMBER(N2710),(N2710-INDEX('Price Data'!T:T,MATCH(TEXT(A2710,"YYYY-MM-DD"),'Price Data'!S:S,0)+1))/INDEX('Price Data'!T:T,MATCH(TEXT(A2710,"YYYY-MM-DD"),'Price Data'!S:S,0)+1),""),"")</f>
        <v>5.3254437869822535E-2</v>
      </c>
    </row>
    <row r="2711" spans="1:15" x14ac:dyDescent="0.3">
      <c r="A2711" s="8">
        <v>44530</v>
      </c>
      <c r="B2711" s="34">
        <f>IFERROR(INDEX('Price Data'!B:B,MATCH(TEXT(A2711,"YYYY-MM-DD"),'Price Data'!A:A,0)),"")</f>
        <v>25814</v>
      </c>
      <c r="C2711" s="10" cm="1">
        <f t="array" ref="C2711">IFERROR(IF(ISNUMBER(B2711),(B2711-INDEX('Price Data'!B:B,MATCH(TEXT(A2711,"YYYY-MM-DD"),'Price Data'!A:A,0)+1))/INDEX('Price Data'!B:B,MATCH(TEXT(A2711,"YYYY-MM-DD"),'Price Data'!A:A,0)+1),""),"")</f>
        <v>-8.755087934874433E-3</v>
      </c>
      <c r="D2711" s="34">
        <f>IFERROR(INDEX('Price Data'!E:E,MATCH(TEXT(A2711,"YYYY-MM-DD"),'Price Data'!D:D,0)),"")</f>
        <v>10.69</v>
      </c>
      <c r="E2711" s="10" cm="1">
        <f t="array" ref="E2711">IFERROR(IF(ISNUMBER(D2711),(D2711-INDEX('Price Data'!E:E,MATCH(TEXT(A2711,"YYYY-MM-DD"),'Price Data'!D:D,0)+1))/INDEX('Price Data'!E:E,MATCH(TEXT(A2711,"YYYY-MM-DD"),'Price Data'!D:D,0)+1),""),"")</f>
        <v>1.1352885525070881E-2</v>
      </c>
      <c r="F2711" s="34">
        <f>IFERROR(INDEX('Price Data'!H:H,MATCH(TEXT(A2711,"YYYY-MM-DD"),'Price Data'!G:G,0)),"")</f>
        <v>80.699996999999996</v>
      </c>
      <c r="G2711" s="10" cm="1">
        <f t="array" ref="G2711">IFERROR(IF(ISNUMBER(F2711),(F2711-INDEX('Price Data'!H:H,MATCH(TEXT(A2711,"YYYY-MM-DD"),'Price Data'!G:G,0)+1))/INDEX('Price Data'!H:H,MATCH(TEXT(A2711,"YYYY-MM-DD"),'Price Data'!G:G,0)+1),""),"")</f>
        <v>-2.7710879518072336E-2</v>
      </c>
      <c r="H2711" s="34">
        <f>IFERROR(INDEX('Price Data'!K:K,MATCH(TEXT(A2711,"YYYY-MM-DD"),'Price Data'!J:J,0)),"")</f>
        <v>2.12</v>
      </c>
      <c r="I2711" s="10" cm="1">
        <f t="array" ref="I2711">IFERROR(IF(ISNUMBER(H2711),(H2711-INDEX('Price Data'!K:K,MATCH(TEXT(A2711,"YYYY-MM-DD"),'Price Data'!J:J,0)+1))/INDEX('Price Data'!K:K,MATCH(TEXT(A2711,"YYYY-MM-DD"),'Price Data'!J:J,0)+1),""),"")</f>
        <v>-9.3457943925233725E-3</v>
      </c>
      <c r="J2711" s="34">
        <f>IFERROR(INDEX('Price Data'!N:N,MATCH(TEXT(A2711,"YYYY-MM-DD"),'Price Data'!M:M,0)),"")</f>
        <v>1.68</v>
      </c>
      <c r="K2711" s="10" cm="1">
        <f t="array" ref="K2711">IFERROR(IF(ISNUMBER(J2711),(J2711-INDEX('Price Data'!N:N,MATCH(TEXT(A2711,"YYYY-MM-DD"),'Price Data'!M:M,0)+1))/INDEX('Price Data'!N:N,MATCH(TEXT(A2711,"YYYY-MM-DD"),'Price Data'!M:M,0)+1),""),"")</f>
        <v>0</v>
      </c>
      <c r="L2711" s="34">
        <f>IFERROR(INDEX('Price Data'!Q:Q,MATCH(TEXT(A2711,"YYYY-MM-DD"),'Price Data'!P:P,0)),"")</f>
        <v>2.4700000000000002</v>
      </c>
      <c r="M2711" s="10" cm="1">
        <f t="array" ref="M2711">IFERROR(IF(ISNUMBER(L2711),(L2711-INDEX('Price Data'!Q:Q,MATCH(TEXT(A2711,"YYYY-MM-DD"),'Price Data'!P:P,0)+1))/INDEX('Price Data'!Q:Q,MATCH(TEXT(A2711,"YYYY-MM-DD"),'Price Data'!P:P,0)+1),""),"")</f>
        <v>0</v>
      </c>
      <c r="N2711" s="34">
        <f>IFERROR(INDEX('Price Data'!T:T,MATCH(TEXT(A2711,"YYYY-MM-DD"),'Price Data'!S:S,0)),"")</f>
        <v>3.42</v>
      </c>
      <c r="O2711" s="10" cm="1">
        <f t="array" ref="O2711">IFERROR(IF(ISNUMBER(N2711),(N2711-INDEX('Price Data'!T:T,MATCH(TEXT(A2711,"YYYY-MM-DD"),'Price Data'!S:S,0)+1))/INDEX('Price Data'!T:T,MATCH(TEXT(A2711,"YYYY-MM-DD"),'Price Data'!S:S,0)+1),""),"")</f>
        <v>-3.9325842696629247E-2</v>
      </c>
    </row>
    <row r="2712" spans="1:15" x14ac:dyDescent="0.3">
      <c r="A2712" s="8">
        <v>44531</v>
      </c>
      <c r="B2712" s="34">
        <f>IFERROR(INDEX('Price Data'!B:B,MATCH(TEXT(A2712,"YYYY-MM-DD"),'Price Data'!A:A,0)),"")</f>
        <v>26372</v>
      </c>
      <c r="C2712" s="10" cm="1">
        <f t="array" ref="C2712">IFERROR(IF(ISNUMBER(B2712),(B2712-INDEX('Price Data'!B:B,MATCH(TEXT(A2712,"YYYY-MM-DD"),'Price Data'!A:A,0)+1))/INDEX('Price Data'!B:B,MATCH(TEXT(A2712,"YYYY-MM-DD"),'Price Data'!A:A,0)+1),""),"")</f>
        <v>2.1616177268149066E-2</v>
      </c>
      <c r="D2712" s="34">
        <f>IFERROR(INDEX('Price Data'!E:E,MATCH(TEXT(A2712,"YYYY-MM-DD"),'Price Data'!D:D,0)),"")</f>
        <v>11.12</v>
      </c>
      <c r="E2712" s="10" cm="1">
        <f t="array" ref="E2712">IFERROR(IF(ISNUMBER(D2712),(D2712-INDEX('Price Data'!E:E,MATCH(TEXT(A2712,"YYYY-MM-DD"),'Price Data'!D:D,0)+1))/INDEX('Price Data'!E:E,MATCH(TEXT(A2712,"YYYY-MM-DD"),'Price Data'!D:D,0)+1),""),"")</f>
        <v>4.0224508886810076E-2</v>
      </c>
      <c r="F2712" s="34">
        <f>IFERROR(INDEX('Price Data'!H:H,MATCH(TEXT(A2712,"YYYY-MM-DD"),'Price Data'!G:G,0)),"")</f>
        <v>94.199996999999996</v>
      </c>
      <c r="G2712" s="10" cm="1">
        <f t="array" ref="G2712">IFERROR(IF(ISNUMBER(F2712),(F2712-INDEX('Price Data'!H:H,MATCH(TEXT(A2712,"YYYY-MM-DD"),'Price Data'!G:G,0)+1))/INDEX('Price Data'!H:H,MATCH(TEXT(A2712,"YYYY-MM-DD"),'Price Data'!G:G,0)+1),""),"")</f>
        <v>0.16728625157197963</v>
      </c>
      <c r="H2712" s="34">
        <f>IFERROR(INDEX('Price Data'!K:K,MATCH(TEXT(A2712,"YYYY-MM-DD"),'Price Data'!J:J,0)),"")</f>
        <v>2.17</v>
      </c>
      <c r="I2712" s="10" cm="1">
        <f t="array" ref="I2712">IFERROR(IF(ISNUMBER(H2712),(H2712-INDEX('Price Data'!K:K,MATCH(TEXT(A2712,"YYYY-MM-DD"),'Price Data'!J:J,0)+1))/INDEX('Price Data'!K:K,MATCH(TEXT(A2712,"YYYY-MM-DD"),'Price Data'!J:J,0)+1),""),"")</f>
        <v>2.3584905660377273E-2</v>
      </c>
      <c r="J2712" s="34">
        <f>IFERROR(INDEX('Price Data'!N:N,MATCH(TEXT(A2712,"YYYY-MM-DD"),'Price Data'!M:M,0)),"")</f>
        <v>1.73</v>
      </c>
      <c r="K2712" s="10" cm="1">
        <f t="array" ref="K2712">IFERROR(IF(ISNUMBER(J2712),(J2712-INDEX('Price Data'!N:N,MATCH(TEXT(A2712,"YYYY-MM-DD"),'Price Data'!M:M,0)+1))/INDEX('Price Data'!N:N,MATCH(TEXT(A2712,"YYYY-MM-DD"),'Price Data'!M:M,0)+1),""),"")</f>
        <v>2.9761904761904788E-2</v>
      </c>
      <c r="L2712" s="34">
        <f>IFERROR(INDEX('Price Data'!Q:Q,MATCH(TEXT(A2712,"YYYY-MM-DD"),'Price Data'!P:P,0)),"")</f>
        <v>2.52</v>
      </c>
      <c r="M2712" s="10" cm="1">
        <f t="array" ref="M2712">IFERROR(IF(ISNUMBER(L2712),(L2712-INDEX('Price Data'!Q:Q,MATCH(TEXT(A2712,"YYYY-MM-DD"),'Price Data'!P:P,0)+1))/INDEX('Price Data'!Q:Q,MATCH(TEXT(A2712,"YYYY-MM-DD"),'Price Data'!P:P,0)+1),""),"")</f>
        <v>2.0242914979757012E-2</v>
      </c>
      <c r="N2712" s="34">
        <f>IFERROR(INDEX('Price Data'!T:T,MATCH(TEXT(A2712,"YYYY-MM-DD"),'Price Data'!S:S,0)),"")</f>
        <v>3.46</v>
      </c>
      <c r="O2712" s="10" cm="1">
        <f t="array" ref="O2712">IFERROR(IF(ISNUMBER(N2712),(N2712-INDEX('Price Data'!T:T,MATCH(TEXT(A2712,"YYYY-MM-DD"),'Price Data'!S:S,0)+1))/INDEX('Price Data'!T:T,MATCH(TEXT(A2712,"YYYY-MM-DD"),'Price Data'!S:S,0)+1),""),"")</f>
        <v>1.169590643274855E-2</v>
      </c>
    </row>
    <row r="2713" spans="1:15" x14ac:dyDescent="0.3">
      <c r="A2713" s="8">
        <v>44532</v>
      </c>
      <c r="B2713" s="34">
        <f>IFERROR(INDEX('Price Data'!B:B,MATCH(TEXT(A2713,"YYYY-MM-DD"),'Price Data'!A:A,0)),"")</f>
        <v>26005</v>
      </c>
      <c r="C2713" s="10" cm="1">
        <f t="array" ref="C2713">IFERROR(IF(ISNUMBER(B2713),(B2713-INDEX('Price Data'!B:B,MATCH(TEXT(A2713,"YYYY-MM-DD"),'Price Data'!A:A,0)+1))/INDEX('Price Data'!B:B,MATCH(TEXT(A2713,"YYYY-MM-DD"),'Price Data'!A:A,0)+1),""),"")</f>
        <v>-1.3916274836948279E-2</v>
      </c>
      <c r="D2713" s="34">
        <f>IFERROR(INDEX('Price Data'!E:E,MATCH(TEXT(A2713,"YYYY-MM-DD"),'Price Data'!D:D,0)),"")</f>
        <v>11.01</v>
      </c>
      <c r="E2713" s="10" cm="1">
        <f t="array" ref="E2713">IFERROR(IF(ISNUMBER(D2713),(D2713-INDEX('Price Data'!E:E,MATCH(TEXT(A2713,"YYYY-MM-DD"),'Price Data'!D:D,0)+1))/INDEX('Price Data'!E:E,MATCH(TEXT(A2713,"YYYY-MM-DD"),'Price Data'!D:D,0)+1),""),"")</f>
        <v>-9.8920863309352007E-3</v>
      </c>
      <c r="F2713" s="34">
        <f>IFERROR(INDEX('Price Data'!H:H,MATCH(TEXT(A2713,"YYYY-MM-DD"),'Price Data'!G:G,0)),"")</f>
        <v>91.559997999999993</v>
      </c>
      <c r="G2713" s="10" cm="1">
        <f t="array" ref="G2713">IFERROR(IF(ISNUMBER(F2713),(F2713-INDEX('Price Data'!H:H,MATCH(TEXT(A2713,"YYYY-MM-DD"),'Price Data'!G:G,0)+1))/INDEX('Price Data'!H:H,MATCH(TEXT(A2713,"YYYY-MM-DD"),'Price Data'!G:G,0)+1),""),"")</f>
        <v>-2.8025467983825977E-2</v>
      </c>
      <c r="H2713" s="34">
        <f>IFERROR(INDEX('Price Data'!K:K,MATCH(TEXT(A2713,"YYYY-MM-DD"),'Price Data'!J:J,0)),"")</f>
        <v>2.15</v>
      </c>
      <c r="I2713" s="10" cm="1">
        <f t="array" ref="I2713">IFERROR(IF(ISNUMBER(H2713),(H2713-INDEX('Price Data'!K:K,MATCH(TEXT(A2713,"YYYY-MM-DD"),'Price Data'!J:J,0)+1))/INDEX('Price Data'!K:K,MATCH(TEXT(A2713,"YYYY-MM-DD"),'Price Data'!J:J,0)+1),""),"")</f>
        <v>-9.2165898617511607E-3</v>
      </c>
      <c r="J2713" s="34">
        <f>IFERROR(INDEX('Price Data'!N:N,MATCH(TEXT(A2713,"YYYY-MM-DD"),'Price Data'!M:M,0)),"")</f>
        <v>1.71</v>
      </c>
      <c r="K2713" s="10" cm="1">
        <f t="array" ref="K2713">IFERROR(IF(ISNUMBER(J2713),(J2713-INDEX('Price Data'!N:N,MATCH(TEXT(A2713,"YYYY-MM-DD"),'Price Data'!M:M,0)+1))/INDEX('Price Data'!N:N,MATCH(TEXT(A2713,"YYYY-MM-DD"),'Price Data'!M:M,0)+1),""),"")</f>
        <v>-1.1560693641618507E-2</v>
      </c>
      <c r="L2713" s="34">
        <f>IFERROR(INDEX('Price Data'!Q:Q,MATCH(TEXT(A2713,"YYYY-MM-DD"),'Price Data'!P:P,0)),"")</f>
        <v>2.5499999999999998</v>
      </c>
      <c r="M2713" s="10" cm="1">
        <f t="array" ref="M2713">IFERROR(IF(ISNUMBER(L2713),(L2713-INDEX('Price Data'!Q:Q,MATCH(TEXT(A2713,"YYYY-MM-DD"),'Price Data'!P:P,0)+1))/INDEX('Price Data'!Q:Q,MATCH(TEXT(A2713,"YYYY-MM-DD"),'Price Data'!P:P,0)+1),""),"")</f>
        <v>1.1904761904761828E-2</v>
      </c>
      <c r="N2713" s="34">
        <f>IFERROR(INDEX('Price Data'!T:T,MATCH(TEXT(A2713,"YYYY-MM-DD"),'Price Data'!S:S,0)),"")</f>
        <v>3.49</v>
      </c>
      <c r="O2713" s="10" cm="1">
        <f t="array" ref="O2713">IFERROR(IF(ISNUMBER(N2713),(N2713-INDEX('Price Data'!T:T,MATCH(TEXT(A2713,"YYYY-MM-DD"),'Price Data'!S:S,0)+1))/INDEX('Price Data'!T:T,MATCH(TEXT(A2713,"YYYY-MM-DD"),'Price Data'!S:S,0)+1),""),"")</f>
        <v>8.6705202312139448E-3</v>
      </c>
    </row>
    <row r="2714" spans="1:15" x14ac:dyDescent="0.3">
      <c r="A2714" s="8">
        <v>44533</v>
      </c>
      <c r="B2714" s="34">
        <f>IFERROR(INDEX('Price Data'!B:B,MATCH(TEXT(A2714,"YYYY-MM-DD"),'Price Data'!A:A,0)),"")</f>
        <v>25939</v>
      </c>
      <c r="C2714" s="10" cm="1">
        <f t="array" ref="C2714">IFERROR(IF(ISNUMBER(B2714),(B2714-INDEX('Price Data'!B:B,MATCH(TEXT(A2714,"YYYY-MM-DD"),'Price Data'!A:A,0)+1))/INDEX('Price Data'!B:B,MATCH(TEXT(A2714,"YYYY-MM-DD"),'Price Data'!A:A,0)+1),""),"")</f>
        <v>-2.5379734666410307E-3</v>
      </c>
      <c r="D2714" s="34">
        <f>IFERROR(INDEX('Price Data'!E:E,MATCH(TEXT(A2714,"YYYY-MM-DD"),'Price Data'!D:D,0)),"")</f>
        <v>11.13</v>
      </c>
      <c r="E2714" s="10" cm="1">
        <f t="array" ref="E2714">IFERROR(IF(ISNUMBER(D2714),(D2714-INDEX('Price Data'!E:E,MATCH(TEXT(A2714,"YYYY-MM-DD"),'Price Data'!D:D,0)+1))/INDEX('Price Data'!E:E,MATCH(TEXT(A2714,"YYYY-MM-DD"),'Price Data'!D:D,0)+1),""),"")</f>
        <v>1.0899182561307992E-2</v>
      </c>
      <c r="F2714" s="34">
        <f>IFERROR(INDEX('Price Data'!H:H,MATCH(TEXT(A2714,"YYYY-MM-DD"),'Price Data'!G:G,0)),"")</f>
        <v>88.82</v>
      </c>
      <c r="G2714" s="10" cm="1">
        <f t="array" ref="G2714">IFERROR(IF(ISNUMBER(F2714),(F2714-INDEX('Price Data'!H:H,MATCH(TEXT(A2714,"YYYY-MM-DD"),'Price Data'!G:G,0)+1))/INDEX('Price Data'!H:H,MATCH(TEXT(A2714,"YYYY-MM-DD"),'Price Data'!G:G,0)+1),""),"")</f>
        <v>-2.9925710570679567E-2</v>
      </c>
      <c r="H2714" s="34">
        <f>IFERROR(INDEX('Price Data'!K:K,MATCH(TEXT(A2714,"YYYY-MM-DD"),'Price Data'!J:J,0)),"")</f>
        <v>2.15</v>
      </c>
      <c r="I2714" s="10" cm="1">
        <f t="array" ref="I2714">IFERROR(IF(ISNUMBER(H2714),(H2714-INDEX('Price Data'!K:K,MATCH(TEXT(A2714,"YYYY-MM-DD"),'Price Data'!J:J,0)+1))/INDEX('Price Data'!K:K,MATCH(TEXT(A2714,"YYYY-MM-DD"),'Price Data'!J:J,0)+1),""),"")</f>
        <v>0</v>
      </c>
      <c r="J2714" s="34">
        <f>IFERROR(INDEX('Price Data'!N:N,MATCH(TEXT(A2714,"YYYY-MM-DD"),'Price Data'!M:M,0)),"")</f>
        <v>1.7</v>
      </c>
      <c r="K2714" s="10" cm="1">
        <f t="array" ref="K2714">IFERROR(IF(ISNUMBER(J2714),(J2714-INDEX('Price Data'!N:N,MATCH(TEXT(A2714,"YYYY-MM-DD"),'Price Data'!M:M,0)+1))/INDEX('Price Data'!N:N,MATCH(TEXT(A2714,"YYYY-MM-DD"),'Price Data'!M:M,0)+1),""),"")</f>
        <v>-5.8479532163742748E-3</v>
      </c>
      <c r="L2714" s="34">
        <f>IFERROR(INDEX('Price Data'!Q:Q,MATCH(TEXT(A2714,"YYYY-MM-DD"),'Price Data'!P:P,0)),"")</f>
        <v>2.5499999999999998</v>
      </c>
      <c r="M2714" s="10" cm="1">
        <f t="array" ref="M2714">IFERROR(IF(ISNUMBER(L2714),(L2714-INDEX('Price Data'!Q:Q,MATCH(TEXT(A2714,"YYYY-MM-DD"),'Price Data'!P:P,0)+1))/INDEX('Price Data'!Q:Q,MATCH(TEXT(A2714,"YYYY-MM-DD"),'Price Data'!P:P,0)+1),""),"")</f>
        <v>0</v>
      </c>
      <c r="N2714" s="34">
        <f>IFERROR(INDEX('Price Data'!T:T,MATCH(TEXT(A2714,"YYYY-MM-DD"),'Price Data'!S:S,0)),"")</f>
        <v>3.49</v>
      </c>
      <c r="O2714" s="10" cm="1">
        <f t="array" ref="O2714">IFERROR(IF(ISNUMBER(N2714),(N2714-INDEX('Price Data'!T:T,MATCH(TEXT(A2714,"YYYY-MM-DD"),'Price Data'!S:S,0)+1))/INDEX('Price Data'!T:T,MATCH(TEXT(A2714,"YYYY-MM-DD"),'Price Data'!S:S,0)+1),""),"")</f>
        <v>0</v>
      </c>
    </row>
    <row r="2715" spans="1:15" x14ac:dyDescent="0.3">
      <c r="A2715" s="8">
        <v>44534</v>
      </c>
      <c r="B2715" s="34" t="str">
        <f>IFERROR(INDEX('Price Data'!B:B,MATCH(TEXT(A2715,"YYYY-MM-DD"),'Price Data'!A:A,0)),"")</f>
        <v/>
      </c>
      <c r="C2715" s="10" t="str" cm="1">
        <f t="array" ref="C2715">IFERROR(IF(ISNUMBER(B2715),(B2715-INDEX('Price Data'!B:B,MATCH(TEXT(A2715,"YYYY-MM-DD"),'Price Data'!A:A,0)+1))/INDEX('Price Data'!B:B,MATCH(TEXT(A2715,"YYYY-MM-DD"),'Price Data'!A:A,0)+1),""),"")</f>
        <v/>
      </c>
      <c r="D2715" s="34" t="str">
        <f>IFERROR(INDEX('Price Data'!E:E,MATCH(TEXT(A2715,"YYYY-MM-DD"),'Price Data'!D:D,0)),"")</f>
        <v/>
      </c>
      <c r="E2715" s="10" t="str" cm="1">
        <f t="array" ref="E2715">IFERROR(IF(ISNUMBER(D2715),(D2715-INDEX('Price Data'!E:E,MATCH(TEXT(A2715,"YYYY-MM-DD"),'Price Data'!D:D,0)+1))/INDEX('Price Data'!E:E,MATCH(TEXT(A2715,"YYYY-MM-DD"),'Price Data'!D:D,0)+1),""),"")</f>
        <v/>
      </c>
      <c r="F2715" s="34" t="str">
        <f>IFERROR(INDEX('Price Data'!H:H,MATCH(TEXT(A2715,"YYYY-MM-DD"),'Price Data'!G:G,0)),"")</f>
        <v/>
      </c>
      <c r="G2715" s="10" t="str" cm="1">
        <f t="array" ref="G2715">IFERROR(IF(ISNUMBER(F2715),(F2715-INDEX('Price Data'!H:H,MATCH(TEXT(A2715,"YYYY-MM-DD"),'Price Data'!G:G,0)+1))/INDEX('Price Data'!H:H,MATCH(TEXT(A2715,"YYYY-MM-DD"),'Price Data'!G:G,0)+1),""),"")</f>
        <v/>
      </c>
      <c r="H2715" s="34" t="str">
        <f>IFERROR(INDEX('Price Data'!K:K,MATCH(TEXT(A2715,"YYYY-MM-DD"),'Price Data'!J:J,0)),"")</f>
        <v/>
      </c>
      <c r="I2715" s="10" t="str" cm="1">
        <f t="array" ref="I2715">IFERROR(IF(ISNUMBER(H2715),(H2715-INDEX('Price Data'!K:K,MATCH(TEXT(A2715,"YYYY-MM-DD"),'Price Data'!J:J,0)+1))/INDEX('Price Data'!K:K,MATCH(TEXT(A2715,"YYYY-MM-DD"),'Price Data'!J:J,0)+1),""),"")</f>
        <v/>
      </c>
      <c r="J2715" s="34" t="str">
        <f>IFERROR(INDEX('Price Data'!N:N,MATCH(TEXT(A2715,"YYYY-MM-DD"),'Price Data'!M:M,0)),"")</f>
        <v/>
      </c>
      <c r="K2715" s="10" t="str" cm="1">
        <f t="array" ref="K2715">IFERROR(IF(ISNUMBER(J2715),(J2715-INDEX('Price Data'!N:N,MATCH(TEXT(A2715,"YYYY-MM-DD"),'Price Data'!M:M,0)+1))/INDEX('Price Data'!N:N,MATCH(TEXT(A2715,"YYYY-MM-DD"),'Price Data'!M:M,0)+1),""),"")</f>
        <v/>
      </c>
      <c r="L2715" s="34" t="str">
        <f>IFERROR(INDEX('Price Data'!Q:Q,MATCH(TEXT(A2715,"YYYY-MM-DD"),'Price Data'!P:P,0)),"")</f>
        <v/>
      </c>
      <c r="M2715" s="10" t="str" cm="1">
        <f t="array" ref="M2715">IFERROR(IF(ISNUMBER(L2715),(L2715-INDEX('Price Data'!Q:Q,MATCH(TEXT(A2715,"YYYY-MM-DD"),'Price Data'!P:P,0)+1))/INDEX('Price Data'!Q:Q,MATCH(TEXT(A2715,"YYYY-MM-DD"),'Price Data'!P:P,0)+1),""),"")</f>
        <v/>
      </c>
      <c r="N2715" s="34" t="str">
        <f>IFERROR(INDEX('Price Data'!T:T,MATCH(TEXT(A2715,"YYYY-MM-DD"),'Price Data'!S:S,0)),"")</f>
        <v/>
      </c>
      <c r="O2715" s="10" t="str" cm="1">
        <f t="array" ref="O2715">IFERROR(IF(ISNUMBER(N2715),(N2715-INDEX('Price Data'!T:T,MATCH(TEXT(A2715,"YYYY-MM-DD"),'Price Data'!S:S,0)+1))/INDEX('Price Data'!T:T,MATCH(TEXT(A2715,"YYYY-MM-DD"),'Price Data'!S:S,0)+1),""),"")</f>
        <v/>
      </c>
    </row>
    <row r="2716" spans="1:15" x14ac:dyDescent="0.3">
      <c r="A2716" s="8">
        <v>44535</v>
      </c>
      <c r="B2716" s="34" t="str">
        <f>IFERROR(INDEX('Price Data'!B:B,MATCH(TEXT(A2716,"YYYY-MM-DD"),'Price Data'!A:A,0)),"")</f>
        <v/>
      </c>
      <c r="C2716" s="10" t="str" cm="1">
        <f t="array" ref="C2716">IFERROR(IF(ISNUMBER(B2716),(B2716-INDEX('Price Data'!B:B,MATCH(TEXT(A2716,"YYYY-MM-DD"),'Price Data'!A:A,0)+1))/INDEX('Price Data'!B:B,MATCH(TEXT(A2716,"YYYY-MM-DD"),'Price Data'!A:A,0)+1),""),"")</f>
        <v/>
      </c>
      <c r="D2716" s="34" t="str">
        <f>IFERROR(INDEX('Price Data'!E:E,MATCH(TEXT(A2716,"YYYY-MM-DD"),'Price Data'!D:D,0)),"")</f>
        <v/>
      </c>
      <c r="E2716" s="10" t="str" cm="1">
        <f t="array" ref="E2716">IFERROR(IF(ISNUMBER(D2716),(D2716-INDEX('Price Data'!E:E,MATCH(TEXT(A2716,"YYYY-MM-DD"),'Price Data'!D:D,0)+1))/INDEX('Price Data'!E:E,MATCH(TEXT(A2716,"YYYY-MM-DD"),'Price Data'!D:D,0)+1),""),"")</f>
        <v/>
      </c>
      <c r="F2716" s="34" t="str">
        <f>IFERROR(INDEX('Price Data'!H:H,MATCH(TEXT(A2716,"YYYY-MM-DD"),'Price Data'!G:G,0)),"")</f>
        <v/>
      </c>
      <c r="G2716" s="10" t="str" cm="1">
        <f t="array" ref="G2716">IFERROR(IF(ISNUMBER(F2716),(F2716-INDEX('Price Data'!H:H,MATCH(TEXT(A2716,"YYYY-MM-DD"),'Price Data'!G:G,0)+1))/INDEX('Price Data'!H:H,MATCH(TEXT(A2716,"YYYY-MM-DD"),'Price Data'!G:G,0)+1),""),"")</f>
        <v/>
      </c>
      <c r="H2716" s="34" t="str">
        <f>IFERROR(INDEX('Price Data'!K:K,MATCH(TEXT(A2716,"YYYY-MM-DD"),'Price Data'!J:J,0)),"")</f>
        <v/>
      </c>
      <c r="I2716" s="10" t="str" cm="1">
        <f t="array" ref="I2716">IFERROR(IF(ISNUMBER(H2716),(H2716-INDEX('Price Data'!K:K,MATCH(TEXT(A2716,"YYYY-MM-DD"),'Price Data'!J:J,0)+1))/INDEX('Price Data'!K:K,MATCH(TEXT(A2716,"YYYY-MM-DD"),'Price Data'!J:J,0)+1),""),"")</f>
        <v/>
      </c>
      <c r="J2716" s="34" t="str">
        <f>IFERROR(INDEX('Price Data'!N:N,MATCH(TEXT(A2716,"YYYY-MM-DD"),'Price Data'!M:M,0)),"")</f>
        <v/>
      </c>
      <c r="K2716" s="10" t="str" cm="1">
        <f t="array" ref="K2716">IFERROR(IF(ISNUMBER(J2716),(J2716-INDEX('Price Data'!N:N,MATCH(TEXT(A2716,"YYYY-MM-DD"),'Price Data'!M:M,0)+1))/INDEX('Price Data'!N:N,MATCH(TEXT(A2716,"YYYY-MM-DD"),'Price Data'!M:M,0)+1),""),"")</f>
        <v/>
      </c>
      <c r="L2716" s="34" t="str">
        <f>IFERROR(INDEX('Price Data'!Q:Q,MATCH(TEXT(A2716,"YYYY-MM-DD"),'Price Data'!P:P,0)),"")</f>
        <v/>
      </c>
      <c r="M2716" s="10" t="str" cm="1">
        <f t="array" ref="M2716">IFERROR(IF(ISNUMBER(L2716),(L2716-INDEX('Price Data'!Q:Q,MATCH(TEXT(A2716,"YYYY-MM-DD"),'Price Data'!P:P,0)+1))/INDEX('Price Data'!Q:Q,MATCH(TEXT(A2716,"YYYY-MM-DD"),'Price Data'!P:P,0)+1),""),"")</f>
        <v/>
      </c>
      <c r="N2716" s="34" t="str">
        <f>IFERROR(INDEX('Price Data'!T:T,MATCH(TEXT(A2716,"YYYY-MM-DD"),'Price Data'!S:S,0)),"")</f>
        <v/>
      </c>
      <c r="O2716" s="10" t="str" cm="1">
        <f t="array" ref="O2716">IFERROR(IF(ISNUMBER(N2716),(N2716-INDEX('Price Data'!T:T,MATCH(TEXT(A2716,"YYYY-MM-DD"),'Price Data'!S:S,0)+1))/INDEX('Price Data'!T:T,MATCH(TEXT(A2716,"YYYY-MM-DD"),'Price Data'!S:S,0)+1),""),"")</f>
        <v/>
      </c>
    </row>
    <row r="2717" spans="1:15" x14ac:dyDescent="0.3">
      <c r="A2717" s="8">
        <v>44536</v>
      </c>
      <c r="B2717" s="34">
        <f>IFERROR(INDEX('Price Data'!B:B,MATCH(TEXT(A2717,"YYYY-MM-DD"),'Price Data'!A:A,0)),"")</f>
        <v>26498</v>
      </c>
      <c r="C2717" s="10" cm="1">
        <f t="array" ref="C2717">IFERROR(IF(ISNUMBER(B2717),(B2717-INDEX('Price Data'!B:B,MATCH(TEXT(A2717,"YYYY-MM-DD"),'Price Data'!A:A,0)+1))/INDEX('Price Data'!B:B,MATCH(TEXT(A2717,"YYYY-MM-DD"),'Price Data'!A:A,0)+1),""),"")</f>
        <v>2.1550560931416014E-2</v>
      </c>
      <c r="D2717" s="34">
        <f>IFERROR(INDEX('Price Data'!E:E,MATCH(TEXT(A2717,"YYYY-MM-DD"),'Price Data'!D:D,0)),"")</f>
        <v>11.43</v>
      </c>
      <c r="E2717" s="10" cm="1">
        <f t="array" ref="E2717">IFERROR(IF(ISNUMBER(D2717),(D2717-INDEX('Price Data'!E:E,MATCH(TEXT(A2717,"YYYY-MM-DD"),'Price Data'!D:D,0)+1))/INDEX('Price Data'!E:E,MATCH(TEXT(A2717,"YYYY-MM-DD"),'Price Data'!D:D,0)+1),""),"")</f>
        <v>2.6954177897574025E-2</v>
      </c>
      <c r="F2717" s="34">
        <f>IFERROR(INDEX('Price Data'!H:H,MATCH(TEXT(A2717,"YYYY-MM-DD"),'Price Data'!G:G,0)),"")</f>
        <v>89.699996999999996</v>
      </c>
      <c r="G2717" s="10" cm="1">
        <f t="array" ref="G2717">IFERROR(IF(ISNUMBER(F2717),(F2717-INDEX('Price Data'!H:H,MATCH(TEXT(A2717,"YYYY-MM-DD"),'Price Data'!G:G,0)+1))/INDEX('Price Data'!H:H,MATCH(TEXT(A2717,"YYYY-MM-DD"),'Price Data'!G:G,0)+1),""),"")</f>
        <v>9.9076446746228682E-3</v>
      </c>
      <c r="H2717" s="34">
        <f>IFERROR(INDEX('Price Data'!K:K,MATCH(TEXT(A2717,"YYYY-MM-DD"),'Price Data'!J:J,0)),"")</f>
        <v>2.21</v>
      </c>
      <c r="I2717" s="10" cm="1">
        <f t="array" ref="I2717">IFERROR(IF(ISNUMBER(H2717),(H2717-INDEX('Price Data'!K:K,MATCH(TEXT(A2717,"YYYY-MM-DD"),'Price Data'!J:J,0)+1))/INDEX('Price Data'!K:K,MATCH(TEXT(A2717,"YYYY-MM-DD"),'Price Data'!J:J,0)+1),""),"")</f>
        <v>2.7906976744186074E-2</v>
      </c>
      <c r="J2717" s="34">
        <f>IFERROR(INDEX('Price Data'!N:N,MATCH(TEXT(A2717,"YYYY-MM-DD"),'Price Data'!M:M,0)),"")</f>
        <v>1.75</v>
      </c>
      <c r="K2717" s="10" cm="1">
        <f t="array" ref="K2717">IFERROR(IF(ISNUMBER(J2717),(J2717-INDEX('Price Data'!N:N,MATCH(TEXT(A2717,"YYYY-MM-DD"),'Price Data'!M:M,0)+1))/INDEX('Price Data'!N:N,MATCH(TEXT(A2717,"YYYY-MM-DD"),'Price Data'!M:M,0)+1),""),"")</f>
        <v>2.941176470588238E-2</v>
      </c>
      <c r="L2717" s="34">
        <f>IFERROR(INDEX('Price Data'!Q:Q,MATCH(TEXT(A2717,"YYYY-MM-DD"),'Price Data'!P:P,0)),"")</f>
        <v>2.62</v>
      </c>
      <c r="M2717" s="10" cm="1">
        <f t="array" ref="M2717">IFERROR(IF(ISNUMBER(L2717),(L2717-INDEX('Price Data'!Q:Q,MATCH(TEXT(A2717,"YYYY-MM-DD"),'Price Data'!P:P,0)+1))/INDEX('Price Data'!Q:Q,MATCH(TEXT(A2717,"YYYY-MM-DD"),'Price Data'!P:P,0)+1),""),"")</f>
        <v>2.7450980392156977E-2</v>
      </c>
      <c r="N2717" s="34">
        <f>IFERROR(INDEX('Price Data'!T:T,MATCH(TEXT(A2717,"YYYY-MM-DD"),'Price Data'!S:S,0)),"")</f>
        <v>3.58</v>
      </c>
      <c r="O2717" s="10" cm="1">
        <f t="array" ref="O2717">IFERROR(IF(ISNUMBER(N2717),(N2717-INDEX('Price Data'!T:T,MATCH(TEXT(A2717,"YYYY-MM-DD"),'Price Data'!S:S,0)+1))/INDEX('Price Data'!T:T,MATCH(TEXT(A2717,"YYYY-MM-DD"),'Price Data'!S:S,0)+1),""),"")</f>
        <v>2.5787965616045804E-2</v>
      </c>
    </row>
    <row r="2718" spans="1:15" x14ac:dyDescent="0.3">
      <c r="A2718" s="8">
        <v>44537</v>
      </c>
      <c r="B2718" s="34">
        <f>IFERROR(INDEX('Price Data'!B:B,MATCH(TEXT(A2718,"YYYY-MM-DD"),'Price Data'!A:A,0)),"")</f>
        <v>27138</v>
      </c>
      <c r="C2718" s="10" cm="1">
        <f t="array" ref="C2718">IFERROR(IF(ISNUMBER(B2718),(B2718-INDEX('Price Data'!B:B,MATCH(TEXT(A2718,"YYYY-MM-DD"),'Price Data'!A:A,0)+1))/INDEX('Price Data'!B:B,MATCH(TEXT(A2718,"YYYY-MM-DD"),'Price Data'!A:A,0)+1),""),"")</f>
        <v>2.415276624650917E-2</v>
      </c>
      <c r="D2718" s="34">
        <f>IFERROR(INDEX('Price Data'!E:E,MATCH(TEXT(A2718,"YYYY-MM-DD"),'Price Data'!D:D,0)),"")</f>
        <v>11.71</v>
      </c>
      <c r="E2718" s="10" cm="1">
        <f t="array" ref="E2718">IFERROR(IF(ISNUMBER(D2718),(D2718-INDEX('Price Data'!E:E,MATCH(TEXT(A2718,"YYYY-MM-DD"),'Price Data'!D:D,0)+1))/INDEX('Price Data'!E:E,MATCH(TEXT(A2718,"YYYY-MM-DD"),'Price Data'!D:D,0)+1),""),"")</f>
        <v>2.4496937882764754E-2</v>
      </c>
      <c r="F2718" s="34">
        <f>IFERROR(INDEX('Price Data'!H:H,MATCH(TEXT(A2718,"YYYY-MM-DD"),'Price Data'!G:G,0)),"")</f>
        <v>90.019997000000004</v>
      </c>
      <c r="G2718" s="10" cm="1">
        <f t="array" ref="G2718">IFERROR(IF(ISNUMBER(F2718),(F2718-INDEX('Price Data'!H:H,MATCH(TEXT(A2718,"YYYY-MM-DD"),'Price Data'!G:G,0)+1))/INDEX('Price Data'!H:H,MATCH(TEXT(A2718,"YYYY-MM-DD"),'Price Data'!G:G,0)+1),""),"")</f>
        <v>3.5674471650206118E-3</v>
      </c>
      <c r="H2718" s="34">
        <f>IFERROR(INDEX('Price Data'!K:K,MATCH(TEXT(A2718,"YYYY-MM-DD"),'Price Data'!J:J,0)),"")</f>
        <v>2.2599999999999998</v>
      </c>
      <c r="I2718" s="10" cm="1">
        <f t="array" ref="I2718">IFERROR(IF(ISNUMBER(H2718),(H2718-INDEX('Price Data'!K:K,MATCH(TEXT(A2718,"YYYY-MM-DD"),'Price Data'!J:J,0)+1))/INDEX('Price Data'!K:K,MATCH(TEXT(A2718,"YYYY-MM-DD"),'Price Data'!J:J,0)+1),""),"")</f>
        <v>2.2624434389140191E-2</v>
      </c>
      <c r="J2718" s="34">
        <f>IFERROR(INDEX('Price Data'!N:N,MATCH(TEXT(A2718,"YYYY-MM-DD"),'Price Data'!M:M,0)),"")</f>
        <v>1.77</v>
      </c>
      <c r="K2718" s="10" cm="1">
        <f t="array" ref="K2718">IFERROR(IF(ISNUMBER(J2718),(J2718-INDEX('Price Data'!N:N,MATCH(TEXT(A2718,"YYYY-MM-DD"),'Price Data'!M:M,0)+1))/INDEX('Price Data'!N:N,MATCH(TEXT(A2718,"YYYY-MM-DD"),'Price Data'!M:M,0)+1),""),"")</f>
        <v>1.1428571428571439E-2</v>
      </c>
      <c r="L2718" s="34">
        <f>IFERROR(INDEX('Price Data'!Q:Q,MATCH(TEXT(A2718,"YYYY-MM-DD"),'Price Data'!P:P,0)),"")</f>
        <v>2.68</v>
      </c>
      <c r="M2718" s="10" cm="1">
        <f t="array" ref="M2718">IFERROR(IF(ISNUMBER(L2718),(L2718-INDEX('Price Data'!Q:Q,MATCH(TEXT(A2718,"YYYY-MM-DD"),'Price Data'!P:P,0)+1))/INDEX('Price Data'!Q:Q,MATCH(TEXT(A2718,"YYYY-MM-DD"),'Price Data'!P:P,0)+1),""),"")</f>
        <v>2.2900763358778647E-2</v>
      </c>
      <c r="N2718" s="34">
        <f>IFERROR(INDEX('Price Data'!T:T,MATCH(TEXT(A2718,"YYYY-MM-DD"),'Price Data'!S:S,0)),"")</f>
        <v>3.6</v>
      </c>
      <c r="O2718" s="10" cm="1">
        <f t="array" ref="O2718">IFERROR(IF(ISNUMBER(N2718),(N2718-INDEX('Price Data'!T:T,MATCH(TEXT(A2718,"YYYY-MM-DD"),'Price Data'!S:S,0)+1))/INDEX('Price Data'!T:T,MATCH(TEXT(A2718,"YYYY-MM-DD"),'Price Data'!S:S,0)+1),""),"")</f>
        <v>5.5865921787709542E-3</v>
      </c>
    </row>
    <row r="2719" spans="1:15" x14ac:dyDescent="0.3">
      <c r="A2719" s="8">
        <v>44538</v>
      </c>
      <c r="B2719" s="34">
        <f>IFERROR(INDEX('Price Data'!B:B,MATCH(TEXT(A2719,"YYYY-MM-DD"),'Price Data'!A:A,0)),"")</f>
        <v>26752</v>
      </c>
      <c r="C2719" s="10" cm="1">
        <f t="array" ref="C2719">IFERROR(IF(ISNUMBER(B2719),(B2719-INDEX('Price Data'!B:B,MATCH(TEXT(A2719,"YYYY-MM-DD"),'Price Data'!A:A,0)+1))/INDEX('Price Data'!B:B,MATCH(TEXT(A2719,"YYYY-MM-DD"),'Price Data'!A:A,0)+1),""),"")</f>
        <v>-1.4223597906993884E-2</v>
      </c>
      <c r="D2719" s="34">
        <f>IFERROR(INDEX('Price Data'!E:E,MATCH(TEXT(A2719,"YYYY-MM-DD"),'Price Data'!D:D,0)),"")</f>
        <v>11.55</v>
      </c>
      <c r="E2719" s="10" cm="1">
        <f t="array" ref="E2719">IFERROR(IF(ISNUMBER(D2719),(D2719-INDEX('Price Data'!E:E,MATCH(TEXT(A2719,"YYYY-MM-DD"),'Price Data'!D:D,0)+1))/INDEX('Price Data'!E:E,MATCH(TEXT(A2719,"YYYY-MM-DD"),'Price Data'!D:D,0)+1),""),"")</f>
        <v>-1.3663535439795059E-2</v>
      </c>
      <c r="F2719" s="34">
        <f>IFERROR(INDEX('Price Data'!H:H,MATCH(TEXT(A2719,"YYYY-MM-DD"),'Price Data'!G:G,0)),"")</f>
        <v>90</v>
      </c>
      <c r="G2719" s="10" cm="1">
        <f t="array" ref="G2719">IFERROR(IF(ISNUMBER(F2719),(F2719-INDEX('Price Data'!H:H,MATCH(TEXT(A2719,"YYYY-MM-DD"),'Price Data'!G:G,0)+1))/INDEX('Price Data'!H:H,MATCH(TEXT(A2719,"YYYY-MM-DD"),'Price Data'!G:G,0)+1),""),"")</f>
        <v>-2.2213953195314586E-4</v>
      </c>
      <c r="H2719" s="34">
        <f>IFERROR(INDEX('Price Data'!K:K,MATCH(TEXT(A2719,"YYYY-MM-DD"),'Price Data'!J:J,0)),"")</f>
        <v>2.23</v>
      </c>
      <c r="I2719" s="10" cm="1">
        <f t="array" ref="I2719">IFERROR(IF(ISNUMBER(H2719),(H2719-INDEX('Price Data'!K:K,MATCH(TEXT(A2719,"YYYY-MM-DD"),'Price Data'!J:J,0)+1))/INDEX('Price Data'!K:K,MATCH(TEXT(A2719,"YYYY-MM-DD"),'Price Data'!J:J,0)+1),""),"")</f>
        <v>-1.3274336283185756E-2</v>
      </c>
      <c r="J2719" s="34">
        <f>IFERROR(INDEX('Price Data'!N:N,MATCH(TEXT(A2719,"YYYY-MM-DD"),'Price Data'!M:M,0)),"")</f>
        <v>1.74</v>
      </c>
      <c r="K2719" s="10" cm="1">
        <f t="array" ref="K2719">IFERROR(IF(ISNUMBER(J2719),(J2719-INDEX('Price Data'!N:N,MATCH(TEXT(A2719,"YYYY-MM-DD"),'Price Data'!M:M,0)+1))/INDEX('Price Data'!N:N,MATCH(TEXT(A2719,"YYYY-MM-DD"),'Price Data'!M:M,0)+1),""),"")</f>
        <v>-1.6949152542372895E-2</v>
      </c>
      <c r="L2719" s="34">
        <f>IFERROR(INDEX('Price Data'!Q:Q,MATCH(TEXT(A2719,"YYYY-MM-DD"),'Price Data'!P:P,0)),"")</f>
        <v>2.63</v>
      </c>
      <c r="M2719" s="10" cm="1">
        <f t="array" ref="M2719">IFERROR(IF(ISNUMBER(L2719),(L2719-INDEX('Price Data'!Q:Q,MATCH(TEXT(A2719,"YYYY-MM-DD"),'Price Data'!P:P,0)+1))/INDEX('Price Data'!Q:Q,MATCH(TEXT(A2719,"YYYY-MM-DD"),'Price Data'!P:P,0)+1),""),"")</f>
        <v>-1.8656716417910547E-2</v>
      </c>
      <c r="N2719" s="34">
        <f>IFERROR(INDEX('Price Data'!T:T,MATCH(TEXT(A2719,"YYYY-MM-DD"),'Price Data'!S:S,0)),"")</f>
        <v>3.55</v>
      </c>
      <c r="O2719" s="10" cm="1">
        <f t="array" ref="O2719">IFERROR(IF(ISNUMBER(N2719),(N2719-INDEX('Price Data'!T:T,MATCH(TEXT(A2719,"YYYY-MM-DD"),'Price Data'!S:S,0)+1))/INDEX('Price Data'!T:T,MATCH(TEXT(A2719,"YYYY-MM-DD"),'Price Data'!S:S,0)+1),""),"")</f>
        <v>-1.3888888888888963E-2</v>
      </c>
    </row>
    <row r="2720" spans="1:15" x14ac:dyDescent="0.3">
      <c r="A2720" s="8">
        <v>44539</v>
      </c>
      <c r="B2720" s="34">
        <f>IFERROR(INDEX('Price Data'!B:B,MATCH(TEXT(A2720,"YYYY-MM-DD"),'Price Data'!A:A,0)),"")</f>
        <v>26817</v>
      </c>
      <c r="C2720" s="10" cm="1">
        <f t="array" ref="C2720">IFERROR(IF(ISNUMBER(B2720),(B2720-INDEX('Price Data'!B:B,MATCH(TEXT(A2720,"YYYY-MM-DD"),'Price Data'!A:A,0)+1))/INDEX('Price Data'!B:B,MATCH(TEXT(A2720,"YYYY-MM-DD"),'Price Data'!A:A,0)+1),""),"")</f>
        <v>2.4297248803827752E-3</v>
      </c>
      <c r="D2720" s="34">
        <f>IFERROR(INDEX('Price Data'!E:E,MATCH(TEXT(A2720,"YYYY-MM-DD"),'Price Data'!D:D,0)),"")</f>
        <v>12.8</v>
      </c>
      <c r="E2720" s="10" cm="1">
        <f t="array" ref="E2720">IFERROR(IF(ISNUMBER(D2720),(D2720-INDEX('Price Data'!E:E,MATCH(TEXT(A2720,"YYYY-MM-DD"),'Price Data'!D:D,0)+1))/INDEX('Price Data'!E:E,MATCH(TEXT(A2720,"YYYY-MM-DD"),'Price Data'!D:D,0)+1),""),"")</f>
        <v>0.10822510822510822</v>
      </c>
      <c r="F2720" s="34">
        <f>IFERROR(INDEX('Price Data'!H:H,MATCH(TEXT(A2720,"YYYY-MM-DD"),'Price Data'!G:G,0)),"")</f>
        <v>92.099997999999999</v>
      </c>
      <c r="G2720" s="10" cm="1">
        <f t="array" ref="G2720">IFERROR(IF(ISNUMBER(F2720),(F2720-INDEX('Price Data'!H:H,MATCH(TEXT(A2720,"YYYY-MM-DD"),'Price Data'!G:G,0)+1))/INDEX('Price Data'!H:H,MATCH(TEXT(A2720,"YYYY-MM-DD"),'Price Data'!G:G,0)+1),""),"")</f>
        <v>2.3333311111111105E-2</v>
      </c>
      <c r="H2720" s="34">
        <f>IFERROR(INDEX('Price Data'!K:K,MATCH(TEXT(A2720,"YYYY-MM-DD"),'Price Data'!J:J,0)),"")</f>
        <v>2.23</v>
      </c>
      <c r="I2720" s="10" cm="1">
        <f t="array" ref="I2720">IFERROR(IF(ISNUMBER(H2720),(H2720-INDEX('Price Data'!K:K,MATCH(TEXT(A2720,"YYYY-MM-DD"),'Price Data'!J:J,0)+1))/INDEX('Price Data'!K:K,MATCH(TEXT(A2720,"YYYY-MM-DD"),'Price Data'!J:J,0)+1),""),"")</f>
        <v>0</v>
      </c>
      <c r="J2720" s="34">
        <f>IFERROR(INDEX('Price Data'!N:N,MATCH(TEXT(A2720,"YYYY-MM-DD"),'Price Data'!M:M,0)),"")</f>
        <v>1.75</v>
      </c>
      <c r="K2720" s="10" cm="1">
        <f t="array" ref="K2720">IFERROR(IF(ISNUMBER(J2720),(J2720-INDEX('Price Data'!N:N,MATCH(TEXT(A2720,"YYYY-MM-DD"),'Price Data'!M:M,0)+1))/INDEX('Price Data'!N:N,MATCH(TEXT(A2720,"YYYY-MM-DD"),'Price Data'!M:M,0)+1),""),"")</f>
        <v>5.7471264367816143E-3</v>
      </c>
      <c r="L2720" s="34">
        <f>IFERROR(INDEX('Price Data'!Q:Q,MATCH(TEXT(A2720,"YYYY-MM-DD"),'Price Data'!P:P,0)),"")</f>
        <v>2.63</v>
      </c>
      <c r="M2720" s="10" cm="1">
        <f t="array" ref="M2720">IFERROR(IF(ISNUMBER(L2720),(L2720-INDEX('Price Data'!Q:Q,MATCH(TEXT(A2720,"YYYY-MM-DD"),'Price Data'!P:P,0)+1))/INDEX('Price Data'!Q:Q,MATCH(TEXT(A2720,"YYYY-MM-DD"),'Price Data'!P:P,0)+1),""),"")</f>
        <v>0</v>
      </c>
      <c r="N2720" s="34">
        <f>IFERROR(INDEX('Price Data'!T:T,MATCH(TEXT(A2720,"YYYY-MM-DD"),'Price Data'!S:S,0)),"")</f>
        <v>3.55</v>
      </c>
      <c r="O2720" s="10" cm="1">
        <f t="array" ref="O2720">IFERROR(IF(ISNUMBER(N2720),(N2720-INDEX('Price Data'!T:T,MATCH(TEXT(A2720,"YYYY-MM-DD"),'Price Data'!S:S,0)+1))/INDEX('Price Data'!T:T,MATCH(TEXT(A2720,"YYYY-MM-DD"),'Price Data'!S:S,0)+1),""),"")</f>
        <v>0</v>
      </c>
    </row>
    <row r="2721" spans="1:15" x14ac:dyDescent="0.3">
      <c r="A2721" s="8">
        <v>44540</v>
      </c>
      <c r="B2721" s="34">
        <f>IFERROR(INDEX('Price Data'!B:B,MATCH(TEXT(A2721,"YYYY-MM-DD"),'Price Data'!A:A,0)),"")</f>
        <v>26722</v>
      </c>
      <c r="C2721" s="10" cm="1">
        <f t="array" ref="C2721">IFERROR(IF(ISNUMBER(B2721),(B2721-INDEX('Price Data'!B:B,MATCH(TEXT(A2721,"YYYY-MM-DD"),'Price Data'!A:A,0)+1))/INDEX('Price Data'!B:B,MATCH(TEXT(A2721,"YYYY-MM-DD"),'Price Data'!A:A,0)+1),""),"")</f>
        <v>-3.5425289928030725E-3</v>
      </c>
      <c r="D2721" s="34">
        <f>IFERROR(INDEX('Price Data'!E:E,MATCH(TEXT(A2721,"YYYY-MM-DD"),'Price Data'!D:D,0)),"")</f>
        <v>12.88</v>
      </c>
      <c r="E2721" s="10" cm="1">
        <f t="array" ref="E2721">IFERROR(IF(ISNUMBER(D2721),(D2721-INDEX('Price Data'!E:E,MATCH(TEXT(A2721,"YYYY-MM-DD"),'Price Data'!D:D,0)+1))/INDEX('Price Data'!E:E,MATCH(TEXT(A2721,"YYYY-MM-DD"),'Price Data'!D:D,0)+1),""),"")</f>
        <v>6.2500000000000056E-3</v>
      </c>
      <c r="F2721" s="34">
        <f>IFERROR(INDEX('Price Data'!H:H,MATCH(TEXT(A2721,"YYYY-MM-DD"),'Price Data'!G:G,0)),"")</f>
        <v>90.099997999999999</v>
      </c>
      <c r="G2721" s="10" cm="1">
        <f t="array" ref="G2721">IFERROR(IF(ISNUMBER(F2721),(F2721-INDEX('Price Data'!H:H,MATCH(TEXT(A2721,"YYYY-MM-DD"),'Price Data'!G:G,0)+1))/INDEX('Price Data'!H:H,MATCH(TEXT(A2721,"YYYY-MM-DD"),'Price Data'!G:G,0)+1),""),"")</f>
        <v>-2.1715527073084193E-2</v>
      </c>
      <c r="H2721" s="34">
        <f>IFERROR(INDEX('Price Data'!K:K,MATCH(TEXT(A2721,"YYYY-MM-DD"),'Price Data'!J:J,0)),"")</f>
        <v>2.2200000000000002</v>
      </c>
      <c r="I2721" s="10" cm="1">
        <f t="array" ref="I2721">IFERROR(IF(ISNUMBER(H2721),(H2721-INDEX('Price Data'!K:K,MATCH(TEXT(A2721,"YYYY-MM-DD"),'Price Data'!J:J,0)+1))/INDEX('Price Data'!K:K,MATCH(TEXT(A2721,"YYYY-MM-DD"),'Price Data'!J:J,0)+1),""),"")</f>
        <v>-4.4843049327353305E-3</v>
      </c>
      <c r="J2721" s="34">
        <f>IFERROR(INDEX('Price Data'!N:N,MATCH(TEXT(A2721,"YYYY-MM-DD"),'Price Data'!M:M,0)),"")</f>
        <v>1.73</v>
      </c>
      <c r="K2721" s="10" cm="1">
        <f t="array" ref="K2721">IFERROR(IF(ISNUMBER(J2721),(J2721-INDEX('Price Data'!N:N,MATCH(TEXT(A2721,"YYYY-MM-DD"),'Price Data'!M:M,0)+1))/INDEX('Price Data'!N:N,MATCH(TEXT(A2721,"YYYY-MM-DD"),'Price Data'!M:M,0)+1),""),"")</f>
        <v>-1.1428571428571439E-2</v>
      </c>
      <c r="L2721" s="34">
        <f>IFERROR(INDEX('Price Data'!Q:Q,MATCH(TEXT(A2721,"YYYY-MM-DD"),'Price Data'!P:P,0)),"")</f>
        <v>2.59</v>
      </c>
      <c r="M2721" s="10" cm="1">
        <f t="array" ref="M2721">IFERROR(IF(ISNUMBER(L2721),(L2721-INDEX('Price Data'!Q:Q,MATCH(TEXT(A2721,"YYYY-MM-DD"),'Price Data'!P:P,0)+1))/INDEX('Price Data'!Q:Q,MATCH(TEXT(A2721,"YYYY-MM-DD"),'Price Data'!P:P,0)+1),""),"")</f>
        <v>-1.5209125475285185E-2</v>
      </c>
      <c r="N2721" s="34">
        <f>IFERROR(INDEX('Price Data'!T:T,MATCH(TEXT(A2721,"YYYY-MM-DD"),'Price Data'!S:S,0)),"")</f>
        <v>3.52</v>
      </c>
      <c r="O2721" s="10" cm="1">
        <f t="array" ref="O2721">IFERROR(IF(ISNUMBER(N2721),(N2721-INDEX('Price Data'!T:T,MATCH(TEXT(A2721,"YYYY-MM-DD"),'Price Data'!S:S,0)+1))/INDEX('Price Data'!T:T,MATCH(TEXT(A2721,"YYYY-MM-DD"),'Price Data'!S:S,0)+1),""),"")</f>
        <v>-8.450704225352058E-3</v>
      </c>
    </row>
    <row r="2722" spans="1:15" x14ac:dyDescent="0.3">
      <c r="A2722" s="8">
        <v>44541</v>
      </c>
      <c r="B2722" s="34" t="str">
        <f>IFERROR(INDEX('Price Data'!B:B,MATCH(TEXT(A2722,"YYYY-MM-DD"),'Price Data'!A:A,0)),"")</f>
        <v/>
      </c>
      <c r="C2722" s="10" t="str" cm="1">
        <f t="array" ref="C2722">IFERROR(IF(ISNUMBER(B2722),(B2722-INDEX('Price Data'!B:B,MATCH(TEXT(A2722,"YYYY-MM-DD"),'Price Data'!A:A,0)+1))/INDEX('Price Data'!B:B,MATCH(TEXT(A2722,"YYYY-MM-DD"),'Price Data'!A:A,0)+1),""),"")</f>
        <v/>
      </c>
      <c r="D2722" s="34" t="str">
        <f>IFERROR(INDEX('Price Data'!E:E,MATCH(TEXT(A2722,"YYYY-MM-DD"),'Price Data'!D:D,0)),"")</f>
        <v/>
      </c>
      <c r="E2722" s="10" t="str" cm="1">
        <f t="array" ref="E2722">IFERROR(IF(ISNUMBER(D2722),(D2722-INDEX('Price Data'!E:E,MATCH(TEXT(A2722,"YYYY-MM-DD"),'Price Data'!D:D,0)+1))/INDEX('Price Data'!E:E,MATCH(TEXT(A2722,"YYYY-MM-DD"),'Price Data'!D:D,0)+1),""),"")</f>
        <v/>
      </c>
      <c r="F2722" s="34" t="str">
        <f>IFERROR(INDEX('Price Data'!H:H,MATCH(TEXT(A2722,"YYYY-MM-DD"),'Price Data'!G:G,0)),"")</f>
        <v/>
      </c>
      <c r="G2722" s="10" t="str" cm="1">
        <f t="array" ref="G2722">IFERROR(IF(ISNUMBER(F2722),(F2722-INDEX('Price Data'!H:H,MATCH(TEXT(A2722,"YYYY-MM-DD"),'Price Data'!G:G,0)+1))/INDEX('Price Data'!H:H,MATCH(TEXT(A2722,"YYYY-MM-DD"),'Price Data'!G:G,0)+1),""),"")</f>
        <v/>
      </c>
      <c r="H2722" s="34" t="str">
        <f>IFERROR(INDEX('Price Data'!K:K,MATCH(TEXT(A2722,"YYYY-MM-DD"),'Price Data'!J:J,0)),"")</f>
        <v/>
      </c>
      <c r="I2722" s="10" t="str" cm="1">
        <f t="array" ref="I2722">IFERROR(IF(ISNUMBER(H2722),(H2722-INDEX('Price Data'!K:K,MATCH(TEXT(A2722,"YYYY-MM-DD"),'Price Data'!J:J,0)+1))/INDEX('Price Data'!K:K,MATCH(TEXT(A2722,"YYYY-MM-DD"),'Price Data'!J:J,0)+1),""),"")</f>
        <v/>
      </c>
      <c r="J2722" s="34" t="str">
        <f>IFERROR(INDEX('Price Data'!N:N,MATCH(TEXT(A2722,"YYYY-MM-DD"),'Price Data'!M:M,0)),"")</f>
        <v/>
      </c>
      <c r="K2722" s="10" t="str" cm="1">
        <f t="array" ref="K2722">IFERROR(IF(ISNUMBER(J2722),(J2722-INDEX('Price Data'!N:N,MATCH(TEXT(A2722,"YYYY-MM-DD"),'Price Data'!M:M,0)+1))/INDEX('Price Data'!N:N,MATCH(TEXT(A2722,"YYYY-MM-DD"),'Price Data'!M:M,0)+1),""),"")</f>
        <v/>
      </c>
      <c r="L2722" s="34" t="str">
        <f>IFERROR(INDEX('Price Data'!Q:Q,MATCH(TEXT(A2722,"YYYY-MM-DD"),'Price Data'!P:P,0)),"")</f>
        <v/>
      </c>
      <c r="M2722" s="10" t="str" cm="1">
        <f t="array" ref="M2722">IFERROR(IF(ISNUMBER(L2722),(L2722-INDEX('Price Data'!Q:Q,MATCH(TEXT(A2722,"YYYY-MM-DD"),'Price Data'!P:P,0)+1))/INDEX('Price Data'!Q:Q,MATCH(TEXT(A2722,"YYYY-MM-DD"),'Price Data'!P:P,0)+1),""),"")</f>
        <v/>
      </c>
      <c r="N2722" s="34" t="str">
        <f>IFERROR(INDEX('Price Data'!T:T,MATCH(TEXT(A2722,"YYYY-MM-DD"),'Price Data'!S:S,0)),"")</f>
        <v/>
      </c>
      <c r="O2722" s="10" t="str" cm="1">
        <f t="array" ref="O2722">IFERROR(IF(ISNUMBER(N2722),(N2722-INDEX('Price Data'!T:T,MATCH(TEXT(A2722,"YYYY-MM-DD"),'Price Data'!S:S,0)+1))/INDEX('Price Data'!T:T,MATCH(TEXT(A2722,"YYYY-MM-DD"),'Price Data'!S:S,0)+1),""),"")</f>
        <v/>
      </c>
    </row>
    <row r="2723" spans="1:15" x14ac:dyDescent="0.3">
      <c r="A2723" s="8">
        <v>44542</v>
      </c>
      <c r="B2723" s="34" t="str">
        <f>IFERROR(INDEX('Price Data'!B:B,MATCH(TEXT(A2723,"YYYY-MM-DD"),'Price Data'!A:A,0)),"")</f>
        <v/>
      </c>
      <c r="C2723" s="10" t="str" cm="1">
        <f t="array" ref="C2723">IFERROR(IF(ISNUMBER(B2723),(B2723-INDEX('Price Data'!B:B,MATCH(TEXT(A2723,"YYYY-MM-DD"),'Price Data'!A:A,0)+1))/INDEX('Price Data'!B:B,MATCH(TEXT(A2723,"YYYY-MM-DD"),'Price Data'!A:A,0)+1),""),"")</f>
        <v/>
      </c>
      <c r="D2723" s="34" t="str">
        <f>IFERROR(INDEX('Price Data'!E:E,MATCH(TEXT(A2723,"YYYY-MM-DD"),'Price Data'!D:D,0)),"")</f>
        <v/>
      </c>
      <c r="E2723" s="10" t="str" cm="1">
        <f t="array" ref="E2723">IFERROR(IF(ISNUMBER(D2723),(D2723-INDEX('Price Data'!E:E,MATCH(TEXT(A2723,"YYYY-MM-DD"),'Price Data'!D:D,0)+1))/INDEX('Price Data'!E:E,MATCH(TEXT(A2723,"YYYY-MM-DD"),'Price Data'!D:D,0)+1),""),"")</f>
        <v/>
      </c>
      <c r="F2723" s="34" t="str">
        <f>IFERROR(INDEX('Price Data'!H:H,MATCH(TEXT(A2723,"YYYY-MM-DD"),'Price Data'!G:G,0)),"")</f>
        <v/>
      </c>
      <c r="G2723" s="10" t="str" cm="1">
        <f t="array" ref="G2723">IFERROR(IF(ISNUMBER(F2723),(F2723-INDEX('Price Data'!H:H,MATCH(TEXT(A2723,"YYYY-MM-DD"),'Price Data'!G:G,0)+1))/INDEX('Price Data'!H:H,MATCH(TEXT(A2723,"YYYY-MM-DD"),'Price Data'!G:G,0)+1),""),"")</f>
        <v/>
      </c>
      <c r="H2723" s="34" t="str">
        <f>IFERROR(INDEX('Price Data'!K:K,MATCH(TEXT(A2723,"YYYY-MM-DD"),'Price Data'!J:J,0)),"")</f>
        <v/>
      </c>
      <c r="I2723" s="10" t="str" cm="1">
        <f t="array" ref="I2723">IFERROR(IF(ISNUMBER(H2723),(H2723-INDEX('Price Data'!K:K,MATCH(TEXT(A2723,"YYYY-MM-DD"),'Price Data'!J:J,0)+1))/INDEX('Price Data'!K:K,MATCH(TEXT(A2723,"YYYY-MM-DD"),'Price Data'!J:J,0)+1),""),"")</f>
        <v/>
      </c>
      <c r="J2723" s="34" t="str">
        <f>IFERROR(INDEX('Price Data'!N:N,MATCH(TEXT(A2723,"YYYY-MM-DD"),'Price Data'!M:M,0)),"")</f>
        <v/>
      </c>
      <c r="K2723" s="10" t="str" cm="1">
        <f t="array" ref="K2723">IFERROR(IF(ISNUMBER(J2723),(J2723-INDEX('Price Data'!N:N,MATCH(TEXT(A2723,"YYYY-MM-DD"),'Price Data'!M:M,0)+1))/INDEX('Price Data'!N:N,MATCH(TEXT(A2723,"YYYY-MM-DD"),'Price Data'!M:M,0)+1),""),"")</f>
        <v/>
      </c>
      <c r="L2723" s="34" t="str">
        <f>IFERROR(INDEX('Price Data'!Q:Q,MATCH(TEXT(A2723,"YYYY-MM-DD"),'Price Data'!P:P,0)),"")</f>
        <v/>
      </c>
      <c r="M2723" s="10" t="str" cm="1">
        <f t="array" ref="M2723">IFERROR(IF(ISNUMBER(L2723),(L2723-INDEX('Price Data'!Q:Q,MATCH(TEXT(A2723,"YYYY-MM-DD"),'Price Data'!P:P,0)+1))/INDEX('Price Data'!Q:Q,MATCH(TEXT(A2723,"YYYY-MM-DD"),'Price Data'!P:P,0)+1),""),"")</f>
        <v/>
      </c>
      <c r="N2723" s="34" t="str">
        <f>IFERROR(INDEX('Price Data'!T:T,MATCH(TEXT(A2723,"YYYY-MM-DD"),'Price Data'!S:S,0)),"")</f>
        <v/>
      </c>
      <c r="O2723" s="10" t="str" cm="1">
        <f t="array" ref="O2723">IFERROR(IF(ISNUMBER(N2723),(N2723-INDEX('Price Data'!T:T,MATCH(TEXT(A2723,"YYYY-MM-DD"),'Price Data'!S:S,0)+1))/INDEX('Price Data'!T:T,MATCH(TEXT(A2723,"YYYY-MM-DD"),'Price Data'!S:S,0)+1),""),"")</f>
        <v/>
      </c>
    </row>
    <row r="2724" spans="1:15" x14ac:dyDescent="0.3">
      <c r="A2724" s="8">
        <v>44543</v>
      </c>
      <c r="B2724" s="34">
        <f>IFERROR(INDEX('Price Data'!B:B,MATCH(TEXT(A2724,"YYYY-MM-DD"),'Price Data'!A:A,0)),"")</f>
        <v>26551</v>
      </c>
      <c r="C2724" s="10" cm="1">
        <f t="array" ref="C2724">IFERROR(IF(ISNUMBER(B2724),(B2724-INDEX('Price Data'!B:B,MATCH(TEXT(A2724,"YYYY-MM-DD"),'Price Data'!A:A,0)+1))/INDEX('Price Data'!B:B,MATCH(TEXT(A2724,"YYYY-MM-DD"),'Price Data'!A:A,0)+1),""),"")</f>
        <v>-6.3992216151485667E-3</v>
      </c>
      <c r="D2724" s="34">
        <f>IFERROR(INDEX('Price Data'!E:E,MATCH(TEXT(A2724,"YYYY-MM-DD"),'Price Data'!D:D,0)),"")</f>
        <v>12.79</v>
      </c>
      <c r="E2724" s="10" cm="1">
        <f t="array" ref="E2724">IFERROR(IF(ISNUMBER(D2724),(D2724-INDEX('Price Data'!E:E,MATCH(TEXT(A2724,"YYYY-MM-DD"),'Price Data'!D:D,0)+1))/INDEX('Price Data'!E:E,MATCH(TEXT(A2724,"YYYY-MM-DD"),'Price Data'!D:D,0)+1),""),"")</f>
        <v>-6.9875776397516796E-3</v>
      </c>
      <c r="F2724" s="34">
        <f>IFERROR(INDEX('Price Data'!H:H,MATCH(TEXT(A2724,"YYYY-MM-DD"),'Price Data'!G:G,0)),"")</f>
        <v>90.660004000000001</v>
      </c>
      <c r="G2724" s="10" cm="1">
        <f t="array" ref="G2724">IFERROR(IF(ISNUMBER(F2724),(F2724-INDEX('Price Data'!H:H,MATCH(TEXT(A2724,"YYYY-MM-DD"),'Price Data'!G:G,0)+1))/INDEX('Price Data'!H:H,MATCH(TEXT(A2724,"YYYY-MM-DD"),'Price Data'!G:G,0)+1),""),"")</f>
        <v>6.2153830458464756E-3</v>
      </c>
      <c r="H2724" s="34">
        <f>IFERROR(INDEX('Price Data'!K:K,MATCH(TEXT(A2724,"YYYY-MM-DD"),'Price Data'!J:J,0)),"")</f>
        <v>2.21</v>
      </c>
      <c r="I2724" s="10" cm="1">
        <f t="array" ref="I2724">IFERROR(IF(ISNUMBER(H2724),(H2724-INDEX('Price Data'!K:K,MATCH(TEXT(A2724,"YYYY-MM-DD"),'Price Data'!J:J,0)+1))/INDEX('Price Data'!K:K,MATCH(TEXT(A2724,"YYYY-MM-DD"),'Price Data'!J:J,0)+1),""),"")</f>
        <v>-4.5045045045046085E-3</v>
      </c>
      <c r="J2724" s="34">
        <f>IFERROR(INDEX('Price Data'!N:N,MATCH(TEXT(A2724,"YYYY-MM-DD"),'Price Data'!M:M,0)),"")</f>
        <v>1.73</v>
      </c>
      <c r="K2724" s="10" cm="1">
        <f t="array" ref="K2724">IFERROR(IF(ISNUMBER(J2724),(J2724-INDEX('Price Data'!N:N,MATCH(TEXT(A2724,"YYYY-MM-DD"),'Price Data'!M:M,0)+1))/INDEX('Price Data'!N:N,MATCH(TEXT(A2724,"YYYY-MM-DD"),'Price Data'!M:M,0)+1),""),"")</f>
        <v>0</v>
      </c>
      <c r="L2724" s="34">
        <f>IFERROR(INDEX('Price Data'!Q:Q,MATCH(TEXT(A2724,"YYYY-MM-DD"),'Price Data'!P:P,0)),"")</f>
        <v>2.6</v>
      </c>
      <c r="M2724" s="10" cm="1">
        <f t="array" ref="M2724">IFERROR(IF(ISNUMBER(L2724),(L2724-INDEX('Price Data'!Q:Q,MATCH(TEXT(A2724,"YYYY-MM-DD"),'Price Data'!P:P,0)+1))/INDEX('Price Data'!Q:Q,MATCH(TEXT(A2724,"YYYY-MM-DD"),'Price Data'!P:P,0)+1),""),"")</f>
        <v>3.8610038610039504E-3</v>
      </c>
      <c r="N2724" s="34">
        <f>IFERROR(INDEX('Price Data'!T:T,MATCH(TEXT(A2724,"YYYY-MM-DD"),'Price Data'!S:S,0)),"")</f>
        <v>3.48</v>
      </c>
      <c r="O2724" s="10" cm="1">
        <f t="array" ref="O2724">IFERROR(IF(ISNUMBER(N2724),(N2724-INDEX('Price Data'!T:T,MATCH(TEXT(A2724,"YYYY-MM-DD"),'Price Data'!S:S,0)+1))/INDEX('Price Data'!T:T,MATCH(TEXT(A2724,"YYYY-MM-DD"),'Price Data'!S:S,0)+1),""),"")</f>
        <v>-1.1363636363636374E-2</v>
      </c>
    </row>
    <row r="2725" spans="1:15" x14ac:dyDescent="0.3">
      <c r="A2725" s="8">
        <v>44544</v>
      </c>
      <c r="B2725" s="34">
        <f>IFERROR(INDEX('Price Data'!B:B,MATCH(TEXT(A2725,"YYYY-MM-DD"),'Price Data'!A:A,0)),"")</f>
        <v>26557</v>
      </c>
      <c r="C2725" s="10" cm="1">
        <f t="array" ref="C2725">IFERROR(IF(ISNUMBER(B2725),(B2725-INDEX('Price Data'!B:B,MATCH(TEXT(A2725,"YYYY-MM-DD"),'Price Data'!A:A,0)+1))/INDEX('Price Data'!B:B,MATCH(TEXT(A2725,"YYYY-MM-DD"),'Price Data'!A:A,0)+1),""),"")</f>
        <v>2.2598018907009153E-4</v>
      </c>
      <c r="D2725" s="34">
        <f>IFERROR(INDEX('Price Data'!E:E,MATCH(TEXT(A2725,"YYYY-MM-DD"),'Price Data'!D:D,0)),"")</f>
        <v>13.38</v>
      </c>
      <c r="E2725" s="10" cm="1">
        <f t="array" ref="E2725">IFERROR(IF(ISNUMBER(D2725),(D2725-INDEX('Price Data'!E:E,MATCH(TEXT(A2725,"YYYY-MM-DD"),'Price Data'!D:D,0)+1))/INDEX('Price Data'!E:E,MATCH(TEXT(A2725,"YYYY-MM-DD"),'Price Data'!D:D,0)+1),""),"")</f>
        <v>4.6129788897576365E-2</v>
      </c>
      <c r="F2725" s="34">
        <f>IFERROR(INDEX('Price Data'!H:H,MATCH(TEXT(A2725,"YYYY-MM-DD"),'Price Data'!G:G,0)),"")</f>
        <v>90.959998999999996</v>
      </c>
      <c r="G2725" s="10" cm="1">
        <f t="array" ref="G2725">IFERROR(IF(ISNUMBER(F2725),(F2725-INDEX('Price Data'!H:H,MATCH(TEXT(A2725,"YYYY-MM-DD"),'Price Data'!G:G,0)+1))/INDEX('Price Data'!H:H,MATCH(TEXT(A2725,"YYYY-MM-DD"),'Price Data'!G:G,0)+1),""),"")</f>
        <v>3.3090115460395917E-3</v>
      </c>
      <c r="H2725" s="34">
        <f>IFERROR(INDEX('Price Data'!K:K,MATCH(TEXT(A2725,"YYYY-MM-DD"),'Price Data'!J:J,0)),"")</f>
        <v>2.2200000000000002</v>
      </c>
      <c r="I2725" s="10" cm="1">
        <f t="array" ref="I2725">IFERROR(IF(ISNUMBER(H2725),(H2725-INDEX('Price Data'!K:K,MATCH(TEXT(A2725,"YYYY-MM-DD"),'Price Data'!J:J,0)+1))/INDEX('Price Data'!K:K,MATCH(TEXT(A2725,"YYYY-MM-DD"),'Price Data'!J:J,0)+1),""),"")</f>
        <v>4.5248868778281588E-3</v>
      </c>
      <c r="J2725" s="34">
        <f>IFERROR(INDEX('Price Data'!N:N,MATCH(TEXT(A2725,"YYYY-MM-DD"),'Price Data'!M:M,0)),"")</f>
        <v>1.75</v>
      </c>
      <c r="K2725" s="10" cm="1">
        <f t="array" ref="K2725">IFERROR(IF(ISNUMBER(J2725),(J2725-INDEX('Price Data'!N:N,MATCH(TEXT(A2725,"YYYY-MM-DD"),'Price Data'!M:M,0)+1))/INDEX('Price Data'!N:N,MATCH(TEXT(A2725,"YYYY-MM-DD"),'Price Data'!M:M,0)+1),""),"")</f>
        <v>1.1560693641618507E-2</v>
      </c>
      <c r="L2725" s="34">
        <f>IFERROR(INDEX('Price Data'!Q:Q,MATCH(TEXT(A2725,"YYYY-MM-DD"),'Price Data'!P:P,0)),"")</f>
        <v>2.64</v>
      </c>
      <c r="M2725" s="10" cm="1">
        <f t="array" ref="M2725">IFERROR(IF(ISNUMBER(L2725),(L2725-INDEX('Price Data'!Q:Q,MATCH(TEXT(A2725,"YYYY-MM-DD"),'Price Data'!P:P,0)+1))/INDEX('Price Data'!Q:Q,MATCH(TEXT(A2725,"YYYY-MM-DD"),'Price Data'!P:P,0)+1),""),"")</f>
        <v>1.5384615384615398E-2</v>
      </c>
      <c r="N2725" s="34">
        <f>IFERROR(INDEX('Price Data'!T:T,MATCH(TEXT(A2725,"YYYY-MM-DD"),'Price Data'!S:S,0)),"")</f>
        <v>3.57</v>
      </c>
      <c r="O2725" s="10" cm="1">
        <f t="array" ref="O2725">IFERROR(IF(ISNUMBER(N2725),(N2725-INDEX('Price Data'!T:T,MATCH(TEXT(A2725,"YYYY-MM-DD"),'Price Data'!S:S,0)+1))/INDEX('Price Data'!T:T,MATCH(TEXT(A2725,"YYYY-MM-DD"),'Price Data'!S:S,0)+1),""),"")</f>
        <v>2.5862068965517199E-2</v>
      </c>
    </row>
    <row r="2726" spans="1:15" x14ac:dyDescent="0.3">
      <c r="A2726" s="8">
        <v>44545</v>
      </c>
      <c r="B2726" s="34">
        <f>IFERROR(INDEX('Price Data'!B:B,MATCH(TEXT(A2726,"YYYY-MM-DD"),'Price Data'!A:A,0)),"")</f>
        <v>26666</v>
      </c>
      <c r="C2726" s="10" cm="1">
        <f t="array" ref="C2726">IFERROR(IF(ISNUMBER(B2726),(B2726-INDEX('Price Data'!B:B,MATCH(TEXT(A2726,"YYYY-MM-DD"),'Price Data'!A:A,0)+1))/INDEX('Price Data'!B:B,MATCH(TEXT(A2726,"YYYY-MM-DD"),'Price Data'!A:A,0)+1),""),"")</f>
        <v>4.1043792597055392E-3</v>
      </c>
      <c r="D2726" s="34">
        <f>IFERROR(INDEX('Price Data'!E:E,MATCH(TEXT(A2726,"YYYY-MM-DD"),'Price Data'!D:D,0)),"")</f>
        <v>13.14</v>
      </c>
      <c r="E2726" s="10" cm="1">
        <f t="array" ref="E2726">IFERROR(IF(ISNUMBER(D2726),(D2726-INDEX('Price Data'!E:E,MATCH(TEXT(A2726,"YYYY-MM-DD"),'Price Data'!D:D,0)+1))/INDEX('Price Data'!E:E,MATCH(TEXT(A2726,"YYYY-MM-DD"),'Price Data'!D:D,0)+1),""),"")</f>
        <v>-1.7937219730941718E-2</v>
      </c>
      <c r="F2726" s="34">
        <f>IFERROR(INDEX('Price Data'!H:H,MATCH(TEXT(A2726,"YYYY-MM-DD"),'Price Data'!G:G,0)),"")</f>
        <v>91.980002999999996</v>
      </c>
      <c r="G2726" s="10" cm="1">
        <f t="array" ref="G2726">IFERROR(IF(ISNUMBER(F2726),(F2726-INDEX('Price Data'!H:H,MATCH(TEXT(A2726,"YYYY-MM-DD"),'Price Data'!G:G,0)+1))/INDEX('Price Data'!H:H,MATCH(TEXT(A2726,"YYYY-MM-DD"),'Price Data'!G:G,0)+1),""),"")</f>
        <v>1.1213764415278854E-2</v>
      </c>
      <c r="H2726" s="34">
        <f>IFERROR(INDEX('Price Data'!K:K,MATCH(TEXT(A2726,"YYYY-MM-DD"),'Price Data'!J:J,0)),"")</f>
        <v>2.2000000000000002</v>
      </c>
      <c r="I2726" s="10" cm="1">
        <f t="array" ref="I2726">IFERROR(IF(ISNUMBER(H2726),(H2726-INDEX('Price Data'!K:K,MATCH(TEXT(A2726,"YYYY-MM-DD"),'Price Data'!J:J,0)+1))/INDEX('Price Data'!K:K,MATCH(TEXT(A2726,"YYYY-MM-DD"),'Price Data'!J:J,0)+1),""),"")</f>
        <v>-9.0090090090090159E-3</v>
      </c>
      <c r="J2726" s="34">
        <f>IFERROR(INDEX('Price Data'!N:N,MATCH(TEXT(A2726,"YYYY-MM-DD"),'Price Data'!M:M,0)),"")</f>
        <v>1.86</v>
      </c>
      <c r="K2726" s="10" cm="1">
        <f t="array" ref="K2726">IFERROR(IF(ISNUMBER(J2726),(J2726-INDEX('Price Data'!N:N,MATCH(TEXT(A2726,"YYYY-MM-DD"),'Price Data'!M:M,0)+1))/INDEX('Price Data'!N:N,MATCH(TEXT(A2726,"YYYY-MM-DD"),'Price Data'!M:M,0)+1),""),"")</f>
        <v>6.2857142857142917E-2</v>
      </c>
      <c r="L2726" s="34">
        <f>IFERROR(INDEX('Price Data'!Q:Q,MATCH(TEXT(A2726,"YYYY-MM-DD"),'Price Data'!P:P,0)),"")</f>
        <v>2.63</v>
      </c>
      <c r="M2726" s="10" cm="1">
        <f t="array" ref="M2726">IFERROR(IF(ISNUMBER(L2726),(L2726-INDEX('Price Data'!Q:Q,MATCH(TEXT(A2726,"YYYY-MM-DD"),'Price Data'!P:P,0)+1))/INDEX('Price Data'!Q:Q,MATCH(TEXT(A2726,"YYYY-MM-DD"),'Price Data'!P:P,0)+1),""),"")</f>
        <v>-3.7878787878788752E-3</v>
      </c>
      <c r="N2726" s="34">
        <f>IFERROR(INDEX('Price Data'!T:T,MATCH(TEXT(A2726,"YYYY-MM-DD"),'Price Data'!S:S,0)),"")</f>
        <v>3.71</v>
      </c>
      <c r="O2726" s="10" cm="1">
        <f t="array" ref="O2726">IFERROR(IF(ISNUMBER(N2726),(N2726-INDEX('Price Data'!T:T,MATCH(TEXT(A2726,"YYYY-MM-DD"),'Price Data'!S:S,0)+1))/INDEX('Price Data'!T:T,MATCH(TEXT(A2726,"YYYY-MM-DD"),'Price Data'!S:S,0)+1),""),"")</f>
        <v>3.9215686274509838E-2</v>
      </c>
    </row>
    <row r="2727" spans="1:15" x14ac:dyDescent="0.3">
      <c r="A2727" s="8">
        <v>44546</v>
      </c>
      <c r="B2727" s="34">
        <f>IFERROR(INDEX('Price Data'!B:B,MATCH(TEXT(A2727,"YYYY-MM-DD"),'Price Data'!A:A,0)),"")</f>
        <v>26782</v>
      </c>
      <c r="C2727" s="10" cm="1">
        <f t="array" ref="C2727">IFERROR(IF(ISNUMBER(B2727),(B2727-INDEX('Price Data'!B:B,MATCH(TEXT(A2727,"YYYY-MM-DD"),'Price Data'!A:A,0)+1))/INDEX('Price Data'!B:B,MATCH(TEXT(A2727,"YYYY-MM-DD"),'Price Data'!A:A,0)+1),""),"")</f>
        <v>4.3501087527188179E-3</v>
      </c>
      <c r="D2727" s="34">
        <f>IFERROR(INDEX('Price Data'!E:E,MATCH(TEXT(A2727,"YYYY-MM-DD"),'Price Data'!D:D,0)),"")</f>
        <v>13.07</v>
      </c>
      <c r="E2727" s="10" cm="1">
        <f t="array" ref="E2727">IFERROR(IF(ISNUMBER(D2727),(D2727-INDEX('Price Data'!E:E,MATCH(TEXT(A2727,"YYYY-MM-DD"),'Price Data'!D:D,0)+1))/INDEX('Price Data'!E:E,MATCH(TEXT(A2727,"YYYY-MM-DD"),'Price Data'!D:D,0)+1),""),"")</f>
        <v>-5.3272450532724719E-3</v>
      </c>
      <c r="F2727" s="34">
        <f>IFERROR(INDEX('Price Data'!H:H,MATCH(TEXT(A2727,"YYYY-MM-DD"),'Price Data'!G:G,0)),"")</f>
        <v>92.599997999999999</v>
      </c>
      <c r="G2727" s="10" cm="1">
        <f t="array" ref="G2727">IFERROR(IF(ISNUMBER(F2727),(F2727-INDEX('Price Data'!H:H,MATCH(TEXT(A2727,"YYYY-MM-DD"),'Price Data'!G:G,0)+1))/INDEX('Price Data'!H:H,MATCH(TEXT(A2727,"YYYY-MM-DD"),'Price Data'!G:G,0)+1),""),"")</f>
        <v>6.740541202200254E-3</v>
      </c>
      <c r="H2727" s="34">
        <f>IFERROR(INDEX('Price Data'!K:K,MATCH(TEXT(A2727,"YYYY-MM-DD"),'Price Data'!J:J,0)),"")</f>
        <v>2.2400000000000002</v>
      </c>
      <c r="I2727" s="10" cm="1">
        <f t="array" ref="I2727">IFERROR(IF(ISNUMBER(H2727),(H2727-INDEX('Price Data'!K:K,MATCH(TEXT(A2727,"YYYY-MM-DD"),'Price Data'!J:J,0)+1))/INDEX('Price Data'!K:K,MATCH(TEXT(A2727,"YYYY-MM-DD"),'Price Data'!J:J,0)+1),""),"")</f>
        <v>1.8181818181818195E-2</v>
      </c>
      <c r="J2727" s="34">
        <f>IFERROR(INDEX('Price Data'!N:N,MATCH(TEXT(A2727,"YYYY-MM-DD"),'Price Data'!M:M,0)),"")</f>
        <v>1.78</v>
      </c>
      <c r="K2727" s="10" cm="1">
        <f t="array" ref="K2727">IFERROR(IF(ISNUMBER(J2727),(J2727-INDEX('Price Data'!N:N,MATCH(TEXT(A2727,"YYYY-MM-DD"),'Price Data'!M:M,0)+1))/INDEX('Price Data'!N:N,MATCH(TEXT(A2727,"YYYY-MM-DD"),'Price Data'!M:M,0)+1),""),"")</f>
        <v>-4.3010752688172081E-2</v>
      </c>
      <c r="L2727" s="34">
        <f>IFERROR(INDEX('Price Data'!Q:Q,MATCH(TEXT(A2727,"YYYY-MM-DD"),'Price Data'!P:P,0)),"")</f>
        <v>2.58</v>
      </c>
      <c r="M2727" s="10" cm="1">
        <f t="array" ref="M2727">IFERROR(IF(ISNUMBER(L2727),(L2727-INDEX('Price Data'!Q:Q,MATCH(TEXT(A2727,"YYYY-MM-DD"),'Price Data'!P:P,0)+1))/INDEX('Price Data'!Q:Q,MATCH(TEXT(A2727,"YYYY-MM-DD"),'Price Data'!P:P,0)+1),""),"")</f>
        <v>-1.9011406844106397E-2</v>
      </c>
      <c r="N2727" s="34">
        <f>IFERROR(INDEX('Price Data'!T:T,MATCH(TEXT(A2727,"YYYY-MM-DD"),'Price Data'!S:S,0)),"")</f>
        <v>3.66</v>
      </c>
      <c r="O2727" s="10" cm="1">
        <f t="array" ref="O2727">IFERROR(IF(ISNUMBER(N2727),(N2727-INDEX('Price Data'!T:T,MATCH(TEXT(A2727,"YYYY-MM-DD"),'Price Data'!S:S,0)+1))/INDEX('Price Data'!T:T,MATCH(TEXT(A2727,"YYYY-MM-DD"),'Price Data'!S:S,0)+1),""),"")</f>
        <v>-1.3477088948787014E-2</v>
      </c>
    </row>
    <row r="2728" spans="1:15" x14ac:dyDescent="0.3">
      <c r="A2728" s="8">
        <v>44547</v>
      </c>
      <c r="B2728" s="34">
        <f>IFERROR(INDEX('Price Data'!B:B,MATCH(TEXT(A2728,"YYYY-MM-DD"),'Price Data'!A:A,0)),"")</f>
        <v>26611</v>
      </c>
      <c r="C2728" s="10" cm="1">
        <f t="array" ref="C2728">IFERROR(IF(ISNUMBER(B2728),(B2728-INDEX('Price Data'!B:B,MATCH(TEXT(A2728,"YYYY-MM-DD"),'Price Data'!A:A,0)+1))/INDEX('Price Data'!B:B,MATCH(TEXT(A2728,"YYYY-MM-DD"),'Price Data'!A:A,0)+1),""),"")</f>
        <v>-6.3848853707714134E-3</v>
      </c>
      <c r="D2728" s="34">
        <f>IFERROR(INDEX('Price Data'!E:E,MATCH(TEXT(A2728,"YYYY-MM-DD"),'Price Data'!D:D,0)),"")</f>
        <v>13.12</v>
      </c>
      <c r="E2728" s="10" cm="1">
        <f t="array" ref="E2728">IFERROR(IF(ISNUMBER(D2728),(D2728-INDEX('Price Data'!E:E,MATCH(TEXT(A2728,"YYYY-MM-DD"),'Price Data'!D:D,0)+1))/INDEX('Price Data'!E:E,MATCH(TEXT(A2728,"YYYY-MM-DD"),'Price Data'!D:D,0)+1),""),"")</f>
        <v>3.8255547054322062E-3</v>
      </c>
      <c r="F2728" s="34">
        <f>IFERROR(INDEX('Price Data'!H:H,MATCH(TEXT(A2728,"YYYY-MM-DD"),'Price Data'!G:G,0)),"")</f>
        <v>92.720000999999996</v>
      </c>
      <c r="G2728" s="10" cm="1">
        <f t="array" ref="G2728">IFERROR(IF(ISNUMBER(F2728),(F2728-INDEX('Price Data'!H:H,MATCH(TEXT(A2728,"YYYY-MM-DD"),'Price Data'!G:G,0)+1))/INDEX('Price Data'!H:H,MATCH(TEXT(A2728,"YYYY-MM-DD"),'Price Data'!G:G,0)+1),""),"")</f>
        <v>1.2959287536917332E-3</v>
      </c>
      <c r="H2728" s="34">
        <f>IFERROR(INDEX('Price Data'!K:K,MATCH(TEXT(A2728,"YYYY-MM-DD"),'Price Data'!J:J,0)),"")</f>
        <v>2.21</v>
      </c>
      <c r="I2728" s="10" cm="1">
        <f t="array" ref="I2728">IFERROR(IF(ISNUMBER(H2728),(H2728-INDEX('Price Data'!K:K,MATCH(TEXT(A2728,"YYYY-MM-DD"),'Price Data'!J:J,0)+1))/INDEX('Price Data'!K:K,MATCH(TEXT(A2728,"YYYY-MM-DD"),'Price Data'!J:J,0)+1),""),"")</f>
        <v>-1.3392857142857253E-2</v>
      </c>
      <c r="J2728" s="34">
        <f>IFERROR(INDEX('Price Data'!N:N,MATCH(TEXT(A2728,"YYYY-MM-DD"),'Price Data'!M:M,0)),"")</f>
        <v>1.78</v>
      </c>
      <c r="K2728" s="10" cm="1">
        <f t="array" ref="K2728">IFERROR(IF(ISNUMBER(J2728),(J2728-INDEX('Price Data'!N:N,MATCH(TEXT(A2728,"YYYY-MM-DD"),'Price Data'!M:M,0)+1))/INDEX('Price Data'!N:N,MATCH(TEXT(A2728,"YYYY-MM-DD"),'Price Data'!M:M,0)+1),""),"")</f>
        <v>0</v>
      </c>
      <c r="L2728" s="34">
        <f>IFERROR(INDEX('Price Data'!Q:Q,MATCH(TEXT(A2728,"YYYY-MM-DD"),'Price Data'!P:P,0)),"")</f>
        <v>2.57</v>
      </c>
      <c r="M2728" s="10" cm="1">
        <f t="array" ref="M2728">IFERROR(IF(ISNUMBER(L2728),(L2728-INDEX('Price Data'!Q:Q,MATCH(TEXT(A2728,"YYYY-MM-DD"),'Price Data'!P:P,0)+1))/INDEX('Price Data'!Q:Q,MATCH(TEXT(A2728,"YYYY-MM-DD"),'Price Data'!P:P,0)+1),""),"")</f>
        <v>-3.8759689922481513E-3</v>
      </c>
      <c r="N2728" s="34">
        <f>IFERROR(INDEX('Price Data'!T:T,MATCH(TEXT(A2728,"YYYY-MM-DD"),'Price Data'!S:S,0)),"")</f>
        <v>3.6</v>
      </c>
      <c r="O2728" s="10" cm="1">
        <f t="array" ref="O2728">IFERROR(IF(ISNUMBER(N2728),(N2728-INDEX('Price Data'!T:T,MATCH(TEXT(A2728,"YYYY-MM-DD"),'Price Data'!S:S,0)+1))/INDEX('Price Data'!T:T,MATCH(TEXT(A2728,"YYYY-MM-DD"),'Price Data'!S:S,0)+1),""),"")</f>
        <v>-1.6393442622950834E-2</v>
      </c>
    </row>
    <row r="2729" spans="1:15" x14ac:dyDescent="0.3">
      <c r="A2729" s="8">
        <v>44548</v>
      </c>
      <c r="B2729" s="34" t="str">
        <f>IFERROR(INDEX('Price Data'!B:B,MATCH(TEXT(A2729,"YYYY-MM-DD"),'Price Data'!A:A,0)),"")</f>
        <v/>
      </c>
      <c r="C2729" s="10" t="str" cm="1">
        <f t="array" ref="C2729">IFERROR(IF(ISNUMBER(B2729),(B2729-INDEX('Price Data'!B:B,MATCH(TEXT(A2729,"YYYY-MM-DD"),'Price Data'!A:A,0)+1))/INDEX('Price Data'!B:B,MATCH(TEXT(A2729,"YYYY-MM-DD"),'Price Data'!A:A,0)+1),""),"")</f>
        <v/>
      </c>
      <c r="D2729" s="34" t="str">
        <f>IFERROR(INDEX('Price Data'!E:E,MATCH(TEXT(A2729,"YYYY-MM-DD"),'Price Data'!D:D,0)),"")</f>
        <v/>
      </c>
      <c r="E2729" s="10" t="str" cm="1">
        <f t="array" ref="E2729">IFERROR(IF(ISNUMBER(D2729),(D2729-INDEX('Price Data'!E:E,MATCH(TEXT(A2729,"YYYY-MM-DD"),'Price Data'!D:D,0)+1))/INDEX('Price Data'!E:E,MATCH(TEXT(A2729,"YYYY-MM-DD"),'Price Data'!D:D,0)+1),""),"")</f>
        <v/>
      </c>
      <c r="F2729" s="34" t="str">
        <f>IFERROR(INDEX('Price Data'!H:H,MATCH(TEXT(A2729,"YYYY-MM-DD"),'Price Data'!G:G,0)),"")</f>
        <v/>
      </c>
      <c r="G2729" s="10" t="str" cm="1">
        <f t="array" ref="G2729">IFERROR(IF(ISNUMBER(F2729),(F2729-INDEX('Price Data'!H:H,MATCH(TEXT(A2729,"YYYY-MM-DD"),'Price Data'!G:G,0)+1))/INDEX('Price Data'!H:H,MATCH(TEXT(A2729,"YYYY-MM-DD"),'Price Data'!G:G,0)+1),""),"")</f>
        <v/>
      </c>
      <c r="H2729" s="34" t="str">
        <f>IFERROR(INDEX('Price Data'!K:K,MATCH(TEXT(A2729,"YYYY-MM-DD"),'Price Data'!J:J,0)),"")</f>
        <v/>
      </c>
      <c r="I2729" s="10" t="str" cm="1">
        <f t="array" ref="I2729">IFERROR(IF(ISNUMBER(H2729),(H2729-INDEX('Price Data'!K:K,MATCH(TEXT(A2729,"YYYY-MM-DD"),'Price Data'!J:J,0)+1))/INDEX('Price Data'!K:K,MATCH(TEXT(A2729,"YYYY-MM-DD"),'Price Data'!J:J,0)+1),""),"")</f>
        <v/>
      </c>
      <c r="J2729" s="34" t="str">
        <f>IFERROR(INDEX('Price Data'!N:N,MATCH(TEXT(A2729,"YYYY-MM-DD"),'Price Data'!M:M,0)),"")</f>
        <v/>
      </c>
      <c r="K2729" s="10" t="str" cm="1">
        <f t="array" ref="K2729">IFERROR(IF(ISNUMBER(J2729),(J2729-INDEX('Price Data'!N:N,MATCH(TEXT(A2729,"YYYY-MM-DD"),'Price Data'!M:M,0)+1))/INDEX('Price Data'!N:N,MATCH(TEXT(A2729,"YYYY-MM-DD"),'Price Data'!M:M,0)+1),""),"")</f>
        <v/>
      </c>
      <c r="L2729" s="34" t="str">
        <f>IFERROR(INDEX('Price Data'!Q:Q,MATCH(TEXT(A2729,"YYYY-MM-DD"),'Price Data'!P:P,0)),"")</f>
        <v/>
      </c>
      <c r="M2729" s="10" t="str" cm="1">
        <f t="array" ref="M2729">IFERROR(IF(ISNUMBER(L2729),(L2729-INDEX('Price Data'!Q:Q,MATCH(TEXT(A2729,"YYYY-MM-DD"),'Price Data'!P:P,0)+1))/INDEX('Price Data'!Q:Q,MATCH(TEXT(A2729,"YYYY-MM-DD"),'Price Data'!P:P,0)+1),""),"")</f>
        <v/>
      </c>
      <c r="N2729" s="34" t="str">
        <f>IFERROR(INDEX('Price Data'!T:T,MATCH(TEXT(A2729,"YYYY-MM-DD"),'Price Data'!S:S,0)),"")</f>
        <v/>
      </c>
      <c r="O2729" s="10" t="str" cm="1">
        <f t="array" ref="O2729">IFERROR(IF(ISNUMBER(N2729),(N2729-INDEX('Price Data'!T:T,MATCH(TEXT(A2729,"YYYY-MM-DD"),'Price Data'!S:S,0)+1))/INDEX('Price Data'!T:T,MATCH(TEXT(A2729,"YYYY-MM-DD"),'Price Data'!S:S,0)+1),""),"")</f>
        <v/>
      </c>
    </row>
    <row r="2730" spans="1:15" x14ac:dyDescent="0.3">
      <c r="A2730" s="8">
        <v>44549</v>
      </c>
      <c r="B2730" s="34" t="str">
        <f>IFERROR(INDEX('Price Data'!B:B,MATCH(TEXT(A2730,"YYYY-MM-DD"),'Price Data'!A:A,0)),"")</f>
        <v/>
      </c>
      <c r="C2730" s="10" t="str" cm="1">
        <f t="array" ref="C2730">IFERROR(IF(ISNUMBER(B2730),(B2730-INDEX('Price Data'!B:B,MATCH(TEXT(A2730,"YYYY-MM-DD"),'Price Data'!A:A,0)+1))/INDEX('Price Data'!B:B,MATCH(TEXT(A2730,"YYYY-MM-DD"),'Price Data'!A:A,0)+1),""),"")</f>
        <v/>
      </c>
      <c r="D2730" s="34" t="str">
        <f>IFERROR(INDEX('Price Data'!E:E,MATCH(TEXT(A2730,"YYYY-MM-DD"),'Price Data'!D:D,0)),"")</f>
        <v/>
      </c>
      <c r="E2730" s="10" t="str" cm="1">
        <f t="array" ref="E2730">IFERROR(IF(ISNUMBER(D2730),(D2730-INDEX('Price Data'!E:E,MATCH(TEXT(A2730,"YYYY-MM-DD"),'Price Data'!D:D,0)+1))/INDEX('Price Data'!E:E,MATCH(TEXT(A2730,"YYYY-MM-DD"),'Price Data'!D:D,0)+1),""),"")</f>
        <v/>
      </c>
      <c r="F2730" s="34" t="str">
        <f>IFERROR(INDEX('Price Data'!H:H,MATCH(TEXT(A2730,"YYYY-MM-DD"),'Price Data'!G:G,0)),"")</f>
        <v/>
      </c>
      <c r="G2730" s="10" t="str" cm="1">
        <f t="array" ref="G2730">IFERROR(IF(ISNUMBER(F2730),(F2730-INDEX('Price Data'!H:H,MATCH(TEXT(A2730,"YYYY-MM-DD"),'Price Data'!G:G,0)+1))/INDEX('Price Data'!H:H,MATCH(TEXT(A2730,"YYYY-MM-DD"),'Price Data'!G:G,0)+1),""),"")</f>
        <v/>
      </c>
      <c r="H2730" s="34" t="str">
        <f>IFERROR(INDEX('Price Data'!K:K,MATCH(TEXT(A2730,"YYYY-MM-DD"),'Price Data'!J:J,0)),"")</f>
        <v/>
      </c>
      <c r="I2730" s="10" t="str" cm="1">
        <f t="array" ref="I2730">IFERROR(IF(ISNUMBER(H2730),(H2730-INDEX('Price Data'!K:K,MATCH(TEXT(A2730,"YYYY-MM-DD"),'Price Data'!J:J,0)+1))/INDEX('Price Data'!K:K,MATCH(TEXT(A2730,"YYYY-MM-DD"),'Price Data'!J:J,0)+1),""),"")</f>
        <v/>
      </c>
      <c r="J2730" s="34" t="str">
        <f>IFERROR(INDEX('Price Data'!N:N,MATCH(TEXT(A2730,"YYYY-MM-DD"),'Price Data'!M:M,0)),"")</f>
        <v/>
      </c>
      <c r="K2730" s="10" t="str" cm="1">
        <f t="array" ref="K2730">IFERROR(IF(ISNUMBER(J2730),(J2730-INDEX('Price Data'!N:N,MATCH(TEXT(A2730,"YYYY-MM-DD"),'Price Data'!M:M,0)+1))/INDEX('Price Data'!N:N,MATCH(TEXT(A2730,"YYYY-MM-DD"),'Price Data'!M:M,0)+1),""),"")</f>
        <v/>
      </c>
      <c r="L2730" s="34" t="str">
        <f>IFERROR(INDEX('Price Data'!Q:Q,MATCH(TEXT(A2730,"YYYY-MM-DD"),'Price Data'!P:P,0)),"")</f>
        <v/>
      </c>
      <c r="M2730" s="10" t="str" cm="1">
        <f t="array" ref="M2730">IFERROR(IF(ISNUMBER(L2730),(L2730-INDEX('Price Data'!Q:Q,MATCH(TEXT(A2730,"YYYY-MM-DD"),'Price Data'!P:P,0)+1))/INDEX('Price Data'!Q:Q,MATCH(TEXT(A2730,"YYYY-MM-DD"),'Price Data'!P:P,0)+1),""),"")</f>
        <v/>
      </c>
      <c r="N2730" s="34" t="str">
        <f>IFERROR(INDEX('Price Data'!T:T,MATCH(TEXT(A2730,"YYYY-MM-DD"),'Price Data'!S:S,0)),"")</f>
        <v/>
      </c>
      <c r="O2730" s="10" t="str" cm="1">
        <f t="array" ref="O2730">IFERROR(IF(ISNUMBER(N2730),(N2730-INDEX('Price Data'!T:T,MATCH(TEXT(A2730,"YYYY-MM-DD"),'Price Data'!S:S,0)+1))/INDEX('Price Data'!T:T,MATCH(TEXT(A2730,"YYYY-MM-DD"),'Price Data'!S:S,0)+1),""),"")</f>
        <v/>
      </c>
    </row>
    <row r="2731" spans="1:15" x14ac:dyDescent="0.3">
      <c r="A2731" s="8">
        <v>44550</v>
      </c>
      <c r="B2731" s="34">
        <f>IFERROR(INDEX('Price Data'!B:B,MATCH(TEXT(A2731,"YYYY-MM-DD"),'Price Data'!A:A,0)),"")</f>
        <v>26178</v>
      </c>
      <c r="C2731" s="10" cm="1">
        <f t="array" ref="C2731">IFERROR(IF(ISNUMBER(B2731),(B2731-INDEX('Price Data'!B:B,MATCH(TEXT(A2731,"YYYY-MM-DD"),'Price Data'!A:A,0)+1))/INDEX('Price Data'!B:B,MATCH(TEXT(A2731,"YYYY-MM-DD"),'Price Data'!A:A,0)+1),""),"")</f>
        <v>-1.6271466686708504E-2</v>
      </c>
      <c r="D2731" s="34">
        <f>IFERROR(INDEX('Price Data'!E:E,MATCH(TEXT(A2731,"YYYY-MM-DD"),'Price Data'!D:D,0)),"")</f>
        <v>13</v>
      </c>
      <c r="E2731" s="10" cm="1">
        <f t="array" ref="E2731">IFERROR(IF(ISNUMBER(D2731),(D2731-INDEX('Price Data'!E:E,MATCH(TEXT(A2731,"YYYY-MM-DD"),'Price Data'!D:D,0)+1))/INDEX('Price Data'!E:E,MATCH(TEXT(A2731,"YYYY-MM-DD"),'Price Data'!D:D,0)+1),""),"")</f>
        <v>-9.1463414634145746E-3</v>
      </c>
      <c r="F2731" s="34">
        <f>IFERROR(INDEX('Price Data'!H:H,MATCH(TEXT(A2731,"YYYY-MM-DD"),'Price Data'!G:G,0)),"")</f>
        <v>90.099997999999999</v>
      </c>
      <c r="G2731" s="10" cm="1">
        <f t="array" ref="G2731">IFERROR(IF(ISNUMBER(F2731),(F2731-INDEX('Price Data'!H:H,MATCH(TEXT(A2731,"YYYY-MM-DD"),'Price Data'!G:G,0)+1))/INDEX('Price Data'!H:H,MATCH(TEXT(A2731,"YYYY-MM-DD"),'Price Data'!G:G,0)+1),""),"")</f>
        <v>-2.8257150256070392E-2</v>
      </c>
      <c r="H2731" s="34">
        <f>IFERROR(INDEX('Price Data'!K:K,MATCH(TEXT(A2731,"YYYY-MM-DD"),'Price Data'!J:J,0)),"")</f>
        <v>2.1800000000000002</v>
      </c>
      <c r="I2731" s="10" cm="1">
        <f t="array" ref="I2731">IFERROR(IF(ISNUMBER(H2731),(H2731-INDEX('Price Data'!K:K,MATCH(TEXT(A2731,"YYYY-MM-DD"),'Price Data'!J:J,0)+1))/INDEX('Price Data'!K:K,MATCH(TEXT(A2731,"YYYY-MM-DD"),'Price Data'!J:J,0)+1),""),"")</f>
        <v>-1.3574660633484075E-2</v>
      </c>
      <c r="J2731" s="34">
        <f>IFERROR(INDEX('Price Data'!N:N,MATCH(TEXT(A2731,"YYYY-MM-DD"),'Price Data'!M:M,0)),"")</f>
        <v>1.73</v>
      </c>
      <c r="K2731" s="10" cm="1">
        <f t="array" ref="K2731">IFERROR(IF(ISNUMBER(J2731),(J2731-INDEX('Price Data'!N:N,MATCH(TEXT(A2731,"YYYY-MM-DD"),'Price Data'!M:M,0)+1))/INDEX('Price Data'!N:N,MATCH(TEXT(A2731,"YYYY-MM-DD"),'Price Data'!M:M,0)+1),""),"")</f>
        <v>-2.8089887640449462E-2</v>
      </c>
      <c r="L2731" s="34">
        <f>IFERROR(INDEX('Price Data'!Q:Q,MATCH(TEXT(A2731,"YYYY-MM-DD"),'Price Data'!P:P,0)),"")</f>
        <v>2.5</v>
      </c>
      <c r="M2731" s="10" cm="1">
        <f t="array" ref="M2731">IFERROR(IF(ISNUMBER(L2731),(L2731-INDEX('Price Data'!Q:Q,MATCH(TEXT(A2731,"YYYY-MM-DD"),'Price Data'!P:P,0)+1))/INDEX('Price Data'!Q:Q,MATCH(TEXT(A2731,"YYYY-MM-DD"),'Price Data'!P:P,0)+1),""),"")</f>
        <v>-2.7237354085603051E-2</v>
      </c>
      <c r="N2731" s="34">
        <f>IFERROR(INDEX('Price Data'!T:T,MATCH(TEXT(A2731,"YYYY-MM-DD"),'Price Data'!S:S,0)),"")</f>
        <v>3.59</v>
      </c>
      <c r="O2731" s="10" cm="1">
        <f t="array" ref="O2731">IFERROR(IF(ISNUMBER(N2731),(N2731-INDEX('Price Data'!T:T,MATCH(TEXT(A2731,"YYYY-MM-DD"),'Price Data'!S:S,0)+1))/INDEX('Price Data'!T:T,MATCH(TEXT(A2731,"YYYY-MM-DD"),'Price Data'!S:S,0)+1),""),"")</f>
        <v>-2.7777777777778421E-3</v>
      </c>
    </row>
    <row r="2732" spans="1:15" x14ac:dyDescent="0.3">
      <c r="A2732" s="8">
        <v>44551</v>
      </c>
      <c r="B2732" s="34">
        <f>IFERROR(INDEX('Price Data'!B:B,MATCH(TEXT(A2732,"YYYY-MM-DD"),'Price Data'!A:A,0)),"")</f>
        <v>26653</v>
      </c>
      <c r="C2732" s="10" cm="1">
        <f t="array" ref="C2732">IFERROR(IF(ISNUMBER(B2732),(B2732-INDEX('Price Data'!B:B,MATCH(TEXT(A2732,"YYYY-MM-DD"),'Price Data'!A:A,0)+1))/INDEX('Price Data'!B:B,MATCH(TEXT(A2732,"YYYY-MM-DD"),'Price Data'!A:A,0)+1),""),"")</f>
        <v>1.8145007258002901E-2</v>
      </c>
      <c r="D2732" s="34">
        <f>IFERROR(INDEX('Price Data'!E:E,MATCH(TEXT(A2732,"YYYY-MM-DD"),'Price Data'!D:D,0)),"")</f>
        <v>13.45</v>
      </c>
      <c r="E2732" s="10" cm="1">
        <f t="array" ref="E2732">IFERROR(IF(ISNUMBER(D2732),(D2732-INDEX('Price Data'!E:E,MATCH(TEXT(A2732,"YYYY-MM-DD"),'Price Data'!D:D,0)+1))/INDEX('Price Data'!E:E,MATCH(TEXT(A2732,"YYYY-MM-DD"),'Price Data'!D:D,0)+1),""),"")</f>
        <v>3.4615384615384562E-2</v>
      </c>
      <c r="F2732" s="34">
        <f>IFERROR(INDEX('Price Data'!H:H,MATCH(TEXT(A2732,"YYYY-MM-DD"),'Price Data'!G:G,0)),"")</f>
        <v>90.779999000000004</v>
      </c>
      <c r="G2732" s="10" cm="1">
        <f t="array" ref="G2732">IFERROR(IF(ISNUMBER(F2732),(F2732-INDEX('Price Data'!H:H,MATCH(TEXT(A2732,"YYYY-MM-DD"),'Price Data'!G:G,0)+1))/INDEX('Price Data'!H:H,MATCH(TEXT(A2732,"YYYY-MM-DD"),'Price Data'!G:G,0)+1),""),"")</f>
        <v>7.5471810776289285E-3</v>
      </c>
      <c r="H2732" s="34">
        <f>IFERROR(INDEX('Price Data'!K:K,MATCH(TEXT(A2732,"YYYY-MM-DD"),'Price Data'!J:J,0)),"")</f>
        <v>2.23</v>
      </c>
      <c r="I2732" s="10" cm="1">
        <f t="array" ref="I2732">IFERROR(IF(ISNUMBER(H2732),(H2732-INDEX('Price Data'!K:K,MATCH(TEXT(A2732,"YYYY-MM-DD"),'Price Data'!J:J,0)+1))/INDEX('Price Data'!K:K,MATCH(TEXT(A2732,"YYYY-MM-DD"),'Price Data'!J:J,0)+1),""),"")</f>
        <v>2.2935779816513679E-2</v>
      </c>
      <c r="J2732" s="34">
        <f>IFERROR(INDEX('Price Data'!N:N,MATCH(TEXT(A2732,"YYYY-MM-DD"),'Price Data'!M:M,0)),"")</f>
        <v>1.79</v>
      </c>
      <c r="K2732" s="10" cm="1">
        <f t="array" ref="K2732">IFERROR(IF(ISNUMBER(J2732),(J2732-INDEX('Price Data'!N:N,MATCH(TEXT(A2732,"YYYY-MM-DD"),'Price Data'!M:M,0)+1))/INDEX('Price Data'!N:N,MATCH(TEXT(A2732,"YYYY-MM-DD"),'Price Data'!M:M,0)+1),""),"")</f>
        <v>3.4682080924855523E-2</v>
      </c>
      <c r="L2732" s="34">
        <f>IFERROR(INDEX('Price Data'!Q:Q,MATCH(TEXT(A2732,"YYYY-MM-DD"),'Price Data'!P:P,0)),"")</f>
        <v>2.58</v>
      </c>
      <c r="M2732" s="10" cm="1">
        <f t="array" ref="M2732">IFERROR(IF(ISNUMBER(L2732),(L2732-INDEX('Price Data'!Q:Q,MATCH(TEXT(A2732,"YYYY-MM-DD"),'Price Data'!P:P,0)+1))/INDEX('Price Data'!Q:Q,MATCH(TEXT(A2732,"YYYY-MM-DD"),'Price Data'!P:P,0)+1),""),"")</f>
        <v>3.2000000000000028E-2</v>
      </c>
      <c r="N2732" s="34">
        <f>IFERROR(INDEX('Price Data'!T:T,MATCH(TEXT(A2732,"YYYY-MM-DD"),'Price Data'!S:S,0)),"")</f>
        <v>3.62</v>
      </c>
      <c r="O2732" s="10" cm="1">
        <f t="array" ref="O2732">IFERROR(IF(ISNUMBER(N2732),(N2732-INDEX('Price Data'!T:T,MATCH(TEXT(A2732,"YYYY-MM-DD"),'Price Data'!S:S,0)+1))/INDEX('Price Data'!T:T,MATCH(TEXT(A2732,"YYYY-MM-DD"),'Price Data'!S:S,0)+1),""),"")</f>
        <v>8.3565459610028554E-3</v>
      </c>
    </row>
    <row r="2733" spans="1:15" x14ac:dyDescent="0.3">
      <c r="A2733" s="8">
        <v>44552</v>
      </c>
      <c r="B2733" s="34">
        <f>IFERROR(INDEX('Price Data'!B:B,MATCH(TEXT(A2733,"YYYY-MM-DD"),'Price Data'!A:A,0)),"")</f>
        <v>26828</v>
      </c>
      <c r="C2733" s="10" cm="1">
        <f t="array" ref="C2733">IFERROR(IF(ISNUMBER(B2733),(B2733-INDEX('Price Data'!B:B,MATCH(TEXT(A2733,"YYYY-MM-DD"),'Price Data'!A:A,0)+1))/INDEX('Price Data'!B:B,MATCH(TEXT(A2733,"YYYY-MM-DD"),'Price Data'!A:A,0)+1),""),"")</f>
        <v>6.5658650058154806E-3</v>
      </c>
      <c r="D2733" s="34">
        <f>IFERROR(INDEX('Price Data'!E:E,MATCH(TEXT(A2733,"YYYY-MM-DD"),'Price Data'!D:D,0)),"")</f>
        <v>13.44</v>
      </c>
      <c r="E2733" s="10" cm="1">
        <f t="array" ref="E2733">IFERROR(IF(ISNUMBER(D2733),(D2733-INDEX('Price Data'!E:E,MATCH(TEXT(A2733,"YYYY-MM-DD"),'Price Data'!D:D,0)+1))/INDEX('Price Data'!E:E,MATCH(TEXT(A2733,"YYYY-MM-DD"),'Price Data'!D:D,0)+1),""),"")</f>
        <v>-7.4349442379180572E-4</v>
      </c>
      <c r="F2733" s="34">
        <f>IFERROR(INDEX('Price Data'!H:H,MATCH(TEXT(A2733,"YYYY-MM-DD"),'Price Data'!G:G,0)),"")</f>
        <v>91.940002000000007</v>
      </c>
      <c r="G2733" s="10" cm="1">
        <f t="array" ref="G2733">IFERROR(IF(ISNUMBER(F2733),(F2733-INDEX('Price Data'!H:H,MATCH(TEXT(A2733,"YYYY-MM-DD"),'Price Data'!G:G,0)+1))/INDEX('Price Data'!H:H,MATCH(TEXT(A2733,"YYYY-MM-DD"),'Price Data'!G:G,0)+1),""),"")</f>
        <v>1.2778178153538019E-2</v>
      </c>
      <c r="H2733" s="34">
        <f>IFERROR(INDEX('Price Data'!K:K,MATCH(TEXT(A2733,"YYYY-MM-DD"),'Price Data'!J:J,0)),"")</f>
        <v>2.23</v>
      </c>
      <c r="I2733" s="10" cm="1">
        <f t="array" ref="I2733">IFERROR(IF(ISNUMBER(H2733),(H2733-INDEX('Price Data'!K:K,MATCH(TEXT(A2733,"YYYY-MM-DD"),'Price Data'!J:J,0)+1))/INDEX('Price Data'!K:K,MATCH(TEXT(A2733,"YYYY-MM-DD"),'Price Data'!J:J,0)+1),""),"")</f>
        <v>0</v>
      </c>
      <c r="J2733" s="34">
        <f>IFERROR(INDEX('Price Data'!N:N,MATCH(TEXT(A2733,"YYYY-MM-DD"),'Price Data'!M:M,0)),"")</f>
        <v>1.78</v>
      </c>
      <c r="K2733" s="10" cm="1">
        <f t="array" ref="K2733">IFERROR(IF(ISNUMBER(J2733),(J2733-INDEX('Price Data'!N:N,MATCH(TEXT(A2733,"YYYY-MM-DD"),'Price Data'!M:M,0)+1))/INDEX('Price Data'!N:N,MATCH(TEXT(A2733,"YYYY-MM-DD"),'Price Data'!M:M,0)+1),""),"")</f>
        <v>-5.5865921787709542E-3</v>
      </c>
      <c r="L2733" s="34">
        <f>IFERROR(INDEX('Price Data'!Q:Q,MATCH(TEXT(A2733,"YYYY-MM-DD"),'Price Data'!P:P,0)),"")</f>
        <v>2.59</v>
      </c>
      <c r="M2733" s="10" cm="1">
        <f t="array" ref="M2733">IFERROR(IF(ISNUMBER(L2733),(L2733-INDEX('Price Data'!Q:Q,MATCH(TEXT(A2733,"YYYY-MM-DD"),'Price Data'!P:P,0)+1))/INDEX('Price Data'!Q:Q,MATCH(TEXT(A2733,"YYYY-MM-DD"),'Price Data'!P:P,0)+1),""),"")</f>
        <v>3.8759689922479791E-3</v>
      </c>
      <c r="N2733" s="34">
        <f>IFERROR(INDEX('Price Data'!T:T,MATCH(TEXT(A2733,"YYYY-MM-DD"),'Price Data'!S:S,0)),"")</f>
        <v>3.68</v>
      </c>
      <c r="O2733" s="10" cm="1">
        <f t="array" ref="O2733">IFERROR(IF(ISNUMBER(N2733),(N2733-INDEX('Price Data'!T:T,MATCH(TEXT(A2733,"YYYY-MM-DD"),'Price Data'!S:S,0)+1))/INDEX('Price Data'!T:T,MATCH(TEXT(A2733,"YYYY-MM-DD"),'Price Data'!S:S,0)+1),""),"")</f>
        <v>1.6574585635359129E-2</v>
      </c>
    </row>
    <row r="2734" spans="1:15" x14ac:dyDescent="0.3">
      <c r="A2734" s="8">
        <v>44553</v>
      </c>
      <c r="B2734" s="34">
        <f>IFERROR(INDEX('Price Data'!B:B,MATCH(TEXT(A2734,"YYYY-MM-DD"),'Price Data'!A:A,0)),"")</f>
        <v>27016</v>
      </c>
      <c r="C2734" s="10" cm="1">
        <f t="array" ref="C2734">IFERROR(IF(ISNUMBER(B2734),(B2734-INDEX('Price Data'!B:B,MATCH(TEXT(A2734,"YYYY-MM-DD"),'Price Data'!A:A,0)+1))/INDEX('Price Data'!B:B,MATCH(TEXT(A2734,"YYYY-MM-DD"),'Price Data'!A:A,0)+1),""),"")</f>
        <v>7.0076039958252576E-3</v>
      </c>
      <c r="D2734" s="34">
        <f>IFERROR(INDEX('Price Data'!E:E,MATCH(TEXT(A2734,"YYYY-MM-DD"),'Price Data'!D:D,0)),"")</f>
        <v>13.51</v>
      </c>
      <c r="E2734" s="10" cm="1">
        <f t="array" ref="E2734">IFERROR(IF(ISNUMBER(D2734),(D2734-INDEX('Price Data'!E:E,MATCH(TEXT(A2734,"YYYY-MM-DD"),'Price Data'!D:D,0)+1))/INDEX('Price Data'!E:E,MATCH(TEXT(A2734,"YYYY-MM-DD"),'Price Data'!D:D,0)+1),""),"")</f>
        <v>5.2083333333333547E-3</v>
      </c>
      <c r="F2734" s="34">
        <f>IFERROR(INDEX('Price Data'!H:H,MATCH(TEXT(A2734,"YYYY-MM-DD"),'Price Data'!G:G,0)),"")</f>
        <v>90.120002999999997</v>
      </c>
      <c r="G2734" s="10" cm="1">
        <f t="array" ref="G2734">IFERROR(IF(ISNUMBER(F2734),(F2734-INDEX('Price Data'!H:H,MATCH(TEXT(A2734,"YYYY-MM-DD"),'Price Data'!G:G,0)+1))/INDEX('Price Data'!H:H,MATCH(TEXT(A2734,"YYYY-MM-DD"),'Price Data'!G:G,0)+1),""),"")</f>
        <v>-1.9795507509342992E-2</v>
      </c>
      <c r="H2734" s="34">
        <f>IFERROR(INDEX('Price Data'!K:K,MATCH(TEXT(A2734,"YYYY-MM-DD"),'Price Data'!J:J,0)),"")</f>
        <v>2.25</v>
      </c>
      <c r="I2734" s="10" cm="1">
        <f t="array" ref="I2734">IFERROR(IF(ISNUMBER(H2734),(H2734-INDEX('Price Data'!K:K,MATCH(TEXT(A2734,"YYYY-MM-DD"),'Price Data'!J:J,0)+1))/INDEX('Price Data'!K:K,MATCH(TEXT(A2734,"YYYY-MM-DD"),'Price Data'!J:J,0)+1),""),"")</f>
        <v>8.9686098654708606E-3</v>
      </c>
      <c r="J2734" s="34">
        <f>IFERROR(INDEX('Price Data'!N:N,MATCH(TEXT(A2734,"YYYY-MM-DD"),'Price Data'!M:M,0)),"")</f>
        <v>1.76</v>
      </c>
      <c r="K2734" s="10" cm="1">
        <f t="array" ref="K2734">IFERROR(IF(ISNUMBER(J2734),(J2734-INDEX('Price Data'!N:N,MATCH(TEXT(A2734,"YYYY-MM-DD"),'Price Data'!M:M,0)+1))/INDEX('Price Data'!N:N,MATCH(TEXT(A2734,"YYYY-MM-DD"),'Price Data'!M:M,0)+1),""),"")</f>
        <v>-1.1235955056179785E-2</v>
      </c>
      <c r="L2734" s="34">
        <f>IFERROR(INDEX('Price Data'!Q:Q,MATCH(TEXT(A2734,"YYYY-MM-DD"),'Price Data'!P:P,0)),"")</f>
        <v>2.57</v>
      </c>
      <c r="M2734" s="10" cm="1">
        <f t="array" ref="M2734">IFERROR(IF(ISNUMBER(L2734),(L2734-INDEX('Price Data'!Q:Q,MATCH(TEXT(A2734,"YYYY-MM-DD"),'Price Data'!P:P,0)+1))/INDEX('Price Data'!Q:Q,MATCH(TEXT(A2734,"YYYY-MM-DD"),'Price Data'!P:P,0)+1),""),"")</f>
        <v>-7.7220077220077291E-3</v>
      </c>
      <c r="N2734" s="34">
        <f>IFERROR(INDEX('Price Data'!T:T,MATCH(TEXT(A2734,"YYYY-MM-DD"),'Price Data'!S:S,0)),"")</f>
        <v>3.71</v>
      </c>
      <c r="O2734" s="10" cm="1">
        <f t="array" ref="O2734">IFERROR(IF(ISNUMBER(N2734),(N2734-INDEX('Price Data'!T:T,MATCH(TEXT(A2734,"YYYY-MM-DD"),'Price Data'!S:S,0)+1))/INDEX('Price Data'!T:T,MATCH(TEXT(A2734,"YYYY-MM-DD"),'Price Data'!S:S,0)+1),""),"")</f>
        <v>8.1521739130434243E-3</v>
      </c>
    </row>
    <row r="2735" spans="1:15" x14ac:dyDescent="0.3">
      <c r="A2735" s="8">
        <v>44554</v>
      </c>
      <c r="B2735" s="34" t="str">
        <f>IFERROR(INDEX('Price Data'!B:B,MATCH(TEXT(A2735,"YYYY-MM-DD"),'Price Data'!A:A,0)),"")</f>
        <v/>
      </c>
      <c r="C2735" s="10" t="str" cm="1">
        <f t="array" ref="C2735">IFERROR(IF(ISNUMBER(B2735),(B2735-INDEX('Price Data'!B:B,MATCH(TEXT(A2735,"YYYY-MM-DD"),'Price Data'!A:A,0)+1))/INDEX('Price Data'!B:B,MATCH(TEXT(A2735,"YYYY-MM-DD"),'Price Data'!A:A,0)+1),""),"")</f>
        <v/>
      </c>
      <c r="D2735" s="34" t="str">
        <f>IFERROR(INDEX('Price Data'!E:E,MATCH(TEXT(A2735,"YYYY-MM-DD"),'Price Data'!D:D,0)),"")</f>
        <v/>
      </c>
      <c r="E2735" s="10" t="str" cm="1">
        <f t="array" ref="E2735">IFERROR(IF(ISNUMBER(D2735),(D2735-INDEX('Price Data'!E:E,MATCH(TEXT(A2735,"YYYY-MM-DD"),'Price Data'!D:D,0)+1))/INDEX('Price Data'!E:E,MATCH(TEXT(A2735,"YYYY-MM-DD"),'Price Data'!D:D,0)+1),""),"")</f>
        <v/>
      </c>
      <c r="F2735" s="34" t="str">
        <f>IFERROR(INDEX('Price Data'!H:H,MATCH(TEXT(A2735,"YYYY-MM-DD"),'Price Data'!G:G,0)),"")</f>
        <v/>
      </c>
      <c r="G2735" s="10" t="str" cm="1">
        <f t="array" ref="G2735">IFERROR(IF(ISNUMBER(F2735),(F2735-INDEX('Price Data'!H:H,MATCH(TEXT(A2735,"YYYY-MM-DD"),'Price Data'!G:G,0)+1))/INDEX('Price Data'!H:H,MATCH(TEXT(A2735,"YYYY-MM-DD"),'Price Data'!G:G,0)+1),""),"")</f>
        <v/>
      </c>
      <c r="H2735" s="34" t="str">
        <f>IFERROR(INDEX('Price Data'!K:K,MATCH(TEXT(A2735,"YYYY-MM-DD"),'Price Data'!J:J,0)),"")</f>
        <v/>
      </c>
      <c r="I2735" s="10" t="str" cm="1">
        <f t="array" ref="I2735">IFERROR(IF(ISNUMBER(H2735),(H2735-INDEX('Price Data'!K:K,MATCH(TEXT(A2735,"YYYY-MM-DD"),'Price Data'!J:J,0)+1))/INDEX('Price Data'!K:K,MATCH(TEXT(A2735,"YYYY-MM-DD"),'Price Data'!J:J,0)+1),""),"")</f>
        <v/>
      </c>
      <c r="J2735" s="34" t="str">
        <f>IFERROR(INDEX('Price Data'!N:N,MATCH(TEXT(A2735,"YYYY-MM-DD"),'Price Data'!M:M,0)),"")</f>
        <v/>
      </c>
      <c r="K2735" s="10" t="str" cm="1">
        <f t="array" ref="K2735">IFERROR(IF(ISNUMBER(J2735),(J2735-INDEX('Price Data'!N:N,MATCH(TEXT(A2735,"YYYY-MM-DD"),'Price Data'!M:M,0)+1))/INDEX('Price Data'!N:N,MATCH(TEXT(A2735,"YYYY-MM-DD"),'Price Data'!M:M,0)+1),""),"")</f>
        <v/>
      </c>
      <c r="L2735" s="34" t="str">
        <f>IFERROR(INDEX('Price Data'!Q:Q,MATCH(TEXT(A2735,"YYYY-MM-DD"),'Price Data'!P:P,0)),"")</f>
        <v/>
      </c>
      <c r="M2735" s="10" t="str" cm="1">
        <f t="array" ref="M2735">IFERROR(IF(ISNUMBER(L2735),(L2735-INDEX('Price Data'!Q:Q,MATCH(TEXT(A2735,"YYYY-MM-DD"),'Price Data'!P:P,0)+1))/INDEX('Price Data'!Q:Q,MATCH(TEXT(A2735,"YYYY-MM-DD"),'Price Data'!P:P,0)+1),""),"")</f>
        <v/>
      </c>
      <c r="N2735" s="34" t="str">
        <f>IFERROR(INDEX('Price Data'!T:T,MATCH(TEXT(A2735,"YYYY-MM-DD"),'Price Data'!S:S,0)),"")</f>
        <v/>
      </c>
      <c r="O2735" s="10" t="str" cm="1">
        <f t="array" ref="O2735">IFERROR(IF(ISNUMBER(N2735),(N2735-INDEX('Price Data'!T:T,MATCH(TEXT(A2735,"YYYY-MM-DD"),'Price Data'!S:S,0)+1))/INDEX('Price Data'!T:T,MATCH(TEXT(A2735,"YYYY-MM-DD"),'Price Data'!S:S,0)+1),""),"")</f>
        <v/>
      </c>
    </row>
    <row r="2736" spans="1:15" x14ac:dyDescent="0.3">
      <c r="A2736" s="8">
        <v>44555</v>
      </c>
      <c r="B2736" s="34" t="str">
        <f>IFERROR(INDEX('Price Data'!B:B,MATCH(TEXT(A2736,"YYYY-MM-DD"),'Price Data'!A:A,0)),"")</f>
        <v/>
      </c>
      <c r="C2736" s="10" t="str" cm="1">
        <f t="array" ref="C2736">IFERROR(IF(ISNUMBER(B2736),(B2736-INDEX('Price Data'!B:B,MATCH(TEXT(A2736,"YYYY-MM-DD"),'Price Data'!A:A,0)+1))/INDEX('Price Data'!B:B,MATCH(TEXT(A2736,"YYYY-MM-DD"),'Price Data'!A:A,0)+1),""),"")</f>
        <v/>
      </c>
      <c r="D2736" s="34" t="str">
        <f>IFERROR(INDEX('Price Data'!E:E,MATCH(TEXT(A2736,"YYYY-MM-DD"),'Price Data'!D:D,0)),"")</f>
        <v/>
      </c>
      <c r="E2736" s="10" t="str" cm="1">
        <f t="array" ref="E2736">IFERROR(IF(ISNUMBER(D2736),(D2736-INDEX('Price Data'!E:E,MATCH(TEXT(A2736,"YYYY-MM-DD"),'Price Data'!D:D,0)+1))/INDEX('Price Data'!E:E,MATCH(TEXT(A2736,"YYYY-MM-DD"),'Price Data'!D:D,0)+1),""),"")</f>
        <v/>
      </c>
      <c r="F2736" s="34" t="str">
        <f>IFERROR(INDEX('Price Data'!H:H,MATCH(TEXT(A2736,"YYYY-MM-DD"),'Price Data'!G:G,0)),"")</f>
        <v/>
      </c>
      <c r="G2736" s="10" t="str" cm="1">
        <f t="array" ref="G2736">IFERROR(IF(ISNUMBER(F2736),(F2736-INDEX('Price Data'!H:H,MATCH(TEXT(A2736,"YYYY-MM-DD"),'Price Data'!G:G,0)+1))/INDEX('Price Data'!H:H,MATCH(TEXT(A2736,"YYYY-MM-DD"),'Price Data'!G:G,0)+1),""),"")</f>
        <v/>
      </c>
      <c r="H2736" s="34" t="str">
        <f>IFERROR(INDEX('Price Data'!K:K,MATCH(TEXT(A2736,"YYYY-MM-DD"),'Price Data'!J:J,0)),"")</f>
        <v/>
      </c>
      <c r="I2736" s="10" t="str" cm="1">
        <f t="array" ref="I2736">IFERROR(IF(ISNUMBER(H2736),(H2736-INDEX('Price Data'!K:K,MATCH(TEXT(A2736,"YYYY-MM-DD"),'Price Data'!J:J,0)+1))/INDEX('Price Data'!K:K,MATCH(TEXT(A2736,"YYYY-MM-DD"),'Price Data'!J:J,0)+1),""),"")</f>
        <v/>
      </c>
      <c r="J2736" s="34" t="str">
        <f>IFERROR(INDEX('Price Data'!N:N,MATCH(TEXT(A2736,"YYYY-MM-DD"),'Price Data'!M:M,0)),"")</f>
        <v/>
      </c>
      <c r="K2736" s="10" t="str" cm="1">
        <f t="array" ref="K2736">IFERROR(IF(ISNUMBER(J2736),(J2736-INDEX('Price Data'!N:N,MATCH(TEXT(A2736,"YYYY-MM-DD"),'Price Data'!M:M,0)+1))/INDEX('Price Data'!N:N,MATCH(TEXT(A2736,"YYYY-MM-DD"),'Price Data'!M:M,0)+1),""),"")</f>
        <v/>
      </c>
      <c r="L2736" s="34" t="str">
        <f>IFERROR(INDEX('Price Data'!Q:Q,MATCH(TEXT(A2736,"YYYY-MM-DD"),'Price Data'!P:P,0)),"")</f>
        <v/>
      </c>
      <c r="M2736" s="10" t="str" cm="1">
        <f t="array" ref="M2736">IFERROR(IF(ISNUMBER(L2736),(L2736-INDEX('Price Data'!Q:Q,MATCH(TEXT(A2736,"YYYY-MM-DD"),'Price Data'!P:P,0)+1))/INDEX('Price Data'!Q:Q,MATCH(TEXT(A2736,"YYYY-MM-DD"),'Price Data'!P:P,0)+1),""),"")</f>
        <v/>
      </c>
      <c r="N2736" s="34" t="str">
        <f>IFERROR(INDEX('Price Data'!T:T,MATCH(TEXT(A2736,"YYYY-MM-DD"),'Price Data'!S:S,0)),"")</f>
        <v/>
      </c>
      <c r="O2736" s="10" t="str" cm="1">
        <f t="array" ref="O2736">IFERROR(IF(ISNUMBER(N2736),(N2736-INDEX('Price Data'!T:T,MATCH(TEXT(A2736,"YYYY-MM-DD"),'Price Data'!S:S,0)+1))/INDEX('Price Data'!T:T,MATCH(TEXT(A2736,"YYYY-MM-DD"),'Price Data'!S:S,0)+1),""),"")</f>
        <v/>
      </c>
    </row>
    <row r="2737" spans="1:15" x14ac:dyDescent="0.3">
      <c r="A2737" s="8">
        <v>44556</v>
      </c>
      <c r="B2737" s="34" t="str">
        <f>IFERROR(INDEX('Price Data'!B:B,MATCH(TEXT(A2737,"YYYY-MM-DD"),'Price Data'!A:A,0)),"")</f>
        <v/>
      </c>
      <c r="C2737" s="10" t="str" cm="1">
        <f t="array" ref="C2737">IFERROR(IF(ISNUMBER(B2737),(B2737-INDEX('Price Data'!B:B,MATCH(TEXT(A2737,"YYYY-MM-DD"),'Price Data'!A:A,0)+1))/INDEX('Price Data'!B:B,MATCH(TEXT(A2737,"YYYY-MM-DD"),'Price Data'!A:A,0)+1),""),"")</f>
        <v/>
      </c>
      <c r="D2737" s="34" t="str">
        <f>IFERROR(INDEX('Price Data'!E:E,MATCH(TEXT(A2737,"YYYY-MM-DD"),'Price Data'!D:D,0)),"")</f>
        <v/>
      </c>
      <c r="E2737" s="10" t="str" cm="1">
        <f t="array" ref="E2737">IFERROR(IF(ISNUMBER(D2737),(D2737-INDEX('Price Data'!E:E,MATCH(TEXT(A2737,"YYYY-MM-DD"),'Price Data'!D:D,0)+1))/INDEX('Price Data'!E:E,MATCH(TEXT(A2737,"YYYY-MM-DD"),'Price Data'!D:D,0)+1),""),"")</f>
        <v/>
      </c>
      <c r="F2737" s="34" t="str">
        <f>IFERROR(INDEX('Price Data'!H:H,MATCH(TEXT(A2737,"YYYY-MM-DD"),'Price Data'!G:G,0)),"")</f>
        <v/>
      </c>
      <c r="G2737" s="10" t="str" cm="1">
        <f t="array" ref="G2737">IFERROR(IF(ISNUMBER(F2737),(F2737-INDEX('Price Data'!H:H,MATCH(TEXT(A2737,"YYYY-MM-DD"),'Price Data'!G:G,0)+1))/INDEX('Price Data'!H:H,MATCH(TEXT(A2737,"YYYY-MM-DD"),'Price Data'!G:G,0)+1),""),"")</f>
        <v/>
      </c>
      <c r="H2737" s="34" t="str">
        <f>IFERROR(INDEX('Price Data'!K:K,MATCH(TEXT(A2737,"YYYY-MM-DD"),'Price Data'!J:J,0)),"")</f>
        <v/>
      </c>
      <c r="I2737" s="10" t="str" cm="1">
        <f t="array" ref="I2737">IFERROR(IF(ISNUMBER(H2737),(H2737-INDEX('Price Data'!K:K,MATCH(TEXT(A2737,"YYYY-MM-DD"),'Price Data'!J:J,0)+1))/INDEX('Price Data'!K:K,MATCH(TEXT(A2737,"YYYY-MM-DD"),'Price Data'!J:J,0)+1),""),"")</f>
        <v/>
      </c>
      <c r="J2737" s="34" t="str">
        <f>IFERROR(INDEX('Price Data'!N:N,MATCH(TEXT(A2737,"YYYY-MM-DD"),'Price Data'!M:M,0)),"")</f>
        <v/>
      </c>
      <c r="K2737" s="10" t="str" cm="1">
        <f t="array" ref="K2737">IFERROR(IF(ISNUMBER(J2737),(J2737-INDEX('Price Data'!N:N,MATCH(TEXT(A2737,"YYYY-MM-DD"),'Price Data'!M:M,0)+1))/INDEX('Price Data'!N:N,MATCH(TEXT(A2737,"YYYY-MM-DD"),'Price Data'!M:M,0)+1),""),"")</f>
        <v/>
      </c>
      <c r="L2737" s="34" t="str">
        <f>IFERROR(INDEX('Price Data'!Q:Q,MATCH(TEXT(A2737,"YYYY-MM-DD"),'Price Data'!P:P,0)),"")</f>
        <v/>
      </c>
      <c r="M2737" s="10" t="str" cm="1">
        <f t="array" ref="M2737">IFERROR(IF(ISNUMBER(L2737),(L2737-INDEX('Price Data'!Q:Q,MATCH(TEXT(A2737,"YYYY-MM-DD"),'Price Data'!P:P,0)+1))/INDEX('Price Data'!Q:Q,MATCH(TEXT(A2737,"YYYY-MM-DD"),'Price Data'!P:P,0)+1),""),"")</f>
        <v/>
      </c>
      <c r="N2737" s="34" t="str">
        <f>IFERROR(INDEX('Price Data'!T:T,MATCH(TEXT(A2737,"YYYY-MM-DD"),'Price Data'!S:S,0)),"")</f>
        <v/>
      </c>
      <c r="O2737" s="10" t="str" cm="1">
        <f t="array" ref="O2737">IFERROR(IF(ISNUMBER(N2737),(N2737-INDEX('Price Data'!T:T,MATCH(TEXT(A2737,"YYYY-MM-DD"),'Price Data'!S:S,0)+1))/INDEX('Price Data'!T:T,MATCH(TEXT(A2737,"YYYY-MM-DD"),'Price Data'!S:S,0)+1),""),"")</f>
        <v/>
      </c>
    </row>
    <row r="2738" spans="1:15" x14ac:dyDescent="0.3">
      <c r="A2738" s="8">
        <v>44557</v>
      </c>
      <c r="B2738" s="34">
        <f>IFERROR(INDEX('Price Data'!B:B,MATCH(TEXT(A2738,"YYYY-MM-DD"),'Price Data'!A:A,0)),"")</f>
        <v>27231</v>
      </c>
      <c r="C2738" s="10" cm="1">
        <f t="array" ref="C2738">IFERROR(IF(ISNUMBER(B2738),(B2738-INDEX('Price Data'!B:B,MATCH(TEXT(A2738,"YYYY-MM-DD"),'Price Data'!A:A,0)+1))/INDEX('Price Data'!B:B,MATCH(TEXT(A2738,"YYYY-MM-DD"),'Price Data'!A:A,0)+1),""),"")</f>
        <v>7.9582469647616234E-3</v>
      </c>
      <c r="D2738" s="34">
        <f>IFERROR(INDEX('Price Data'!E:E,MATCH(TEXT(A2738,"YYYY-MM-DD"),'Price Data'!D:D,0)),"")</f>
        <v>13.53</v>
      </c>
      <c r="E2738" s="10" cm="1">
        <f t="array" ref="E2738">IFERROR(IF(ISNUMBER(D2738),(D2738-INDEX('Price Data'!E:E,MATCH(TEXT(A2738,"YYYY-MM-DD"),'Price Data'!D:D,0)+1))/INDEX('Price Data'!E:E,MATCH(TEXT(A2738,"YYYY-MM-DD"),'Price Data'!D:D,0)+1),""),"")</f>
        <v>1.4803849000739877E-3</v>
      </c>
      <c r="F2738" s="34">
        <f>IFERROR(INDEX('Price Data'!H:H,MATCH(TEXT(A2738,"YYYY-MM-DD"),'Price Data'!G:G,0)),"")</f>
        <v>90</v>
      </c>
      <c r="G2738" s="10" cm="1">
        <f t="array" ref="G2738">IFERROR(IF(ISNUMBER(F2738),(F2738-INDEX('Price Data'!H:H,MATCH(TEXT(A2738,"YYYY-MM-DD"),'Price Data'!G:G,0)+1))/INDEX('Price Data'!H:H,MATCH(TEXT(A2738,"YYYY-MM-DD"),'Price Data'!G:G,0)+1),""),"")</f>
        <v>-1.3315911673904069E-3</v>
      </c>
      <c r="H2738" s="34">
        <f>IFERROR(INDEX('Price Data'!K:K,MATCH(TEXT(A2738,"YYYY-MM-DD"),'Price Data'!J:J,0)),"")</f>
        <v>2.2599999999999998</v>
      </c>
      <c r="I2738" s="10" cm="1">
        <f t="array" ref="I2738">IFERROR(IF(ISNUMBER(H2738),(H2738-INDEX('Price Data'!K:K,MATCH(TEXT(A2738,"YYYY-MM-DD"),'Price Data'!J:J,0)+1))/INDEX('Price Data'!K:K,MATCH(TEXT(A2738,"YYYY-MM-DD"),'Price Data'!J:J,0)+1),""),"")</f>
        <v>4.4444444444443499E-3</v>
      </c>
      <c r="J2738" s="34">
        <f>IFERROR(INDEX('Price Data'!N:N,MATCH(TEXT(A2738,"YYYY-MM-DD"),'Price Data'!M:M,0)),"")</f>
        <v>1.79</v>
      </c>
      <c r="K2738" s="10" cm="1">
        <f t="array" ref="K2738">IFERROR(IF(ISNUMBER(J2738),(J2738-INDEX('Price Data'!N:N,MATCH(TEXT(A2738,"YYYY-MM-DD"),'Price Data'!M:M,0)+1))/INDEX('Price Data'!N:N,MATCH(TEXT(A2738,"YYYY-MM-DD"),'Price Data'!M:M,0)+1),""),"")</f>
        <v>1.7045454545454562E-2</v>
      </c>
      <c r="L2738" s="34">
        <f>IFERROR(INDEX('Price Data'!Q:Q,MATCH(TEXT(A2738,"YYYY-MM-DD"),'Price Data'!P:P,0)),"")</f>
        <v>2.58</v>
      </c>
      <c r="M2738" s="10" cm="1">
        <f t="array" ref="M2738">IFERROR(IF(ISNUMBER(L2738),(L2738-INDEX('Price Data'!Q:Q,MATCH(TEXT(A2738,"YYYY-MM-DD"),'Price Data'!P:P,0)+1))/INDEX('Price Data'!Q:Q,MATCH(TEXT(A2738,"YYYY-MM-DD"),'Price Data'!P:P,0)+1),""),"")</f>
        <v>3.8910505836576778E-3</v>
      </c>
      <c r="N2738" s="34">
        <f>IFERROR(INDEX('Price Data'!T:T,MATCH(TEXT(A2738,"YYYY-MM-DD"),'Price Data'!S:S,0)),"")</f>
        <v>3.71</v>
      </c>
      <c r="O2738" s="10" cm="1">
        <f t="array" ref="O2738">IFERROR(IF(ISNUMBER(N2738),(N2738-INDEX('Price Data'!T:T,MATCH(TEXT(A2738,"YYYY-MM-DD"),'Price Data'!S:S,0)+1))/INDEX('Price Data'!T:T,MATCH(TEXT(A2738,"YYYY-MM-DD"),'Price Data'!S:S,0)+1),""),"")</f>
        <v>0</v>
      </c>
    </row>
    <row r="2739" spans="1:15" x14ac:dyDescent="0.3">
      <c r="A2739" s="8">
        <v>44558</v>
      </c>
      <c r="B2739" s="34">
        <f>IFERROR(INDEX('Price Data'!B:B,MATCH(TEXT(A2739,"YYYY-MM-DD"),'Price Data'!A:A,0)),"")</f>
        <v>27445</v>
      </c>
      <c r="C2739" s="10" cm="1">
        <f t="array" ref="C2739">IFERROR(IF(ISNUMBER(B2739),(B2739-INDEX('Price Data'!B:B,MATCH(TEXT(A2739,"YYYY-MM-DD"),'Price Data'!A:A,0)+1))/INDEX('Price Data'!B:B,MATCH(TEXT(A2739,"YYYY-MM-DD"),'Price Data'!A:A,0)+1),""),"")</f>
        <v>7.8586904630751717E-3</v>
      </c>
      <c r="D2739" s="34">
        <f>IFERROR(INDEX('Price Data'!E:E,MATCH(TEXT(A2739,"YYYY-MM-DD"),'Price Data'!D:D,0)),"")</f>
        <v>13.58</v>
      </c>
      <c r="E2739" s="10" cm="1">
        <f t="array" ref="E2739">IFERROR(IF(ISNUMBER(D2739),(D2739-INDEX('Price Data'!E:E,MATCH(TEXT(A2739,"YYYY-MM-DD"),'Price Data'!D:D,0)+1))/INDEX('Price Data'!E:E,MATCH(TEXT(A2739,"YYYY-MM-DD"),'Price Data'!D:D,0)+1),""),"")</f>
        <v>3.6954915003696021E-3</v>
      </c>
      <c r="F2739" s="34">
        <f>IFERROR(INDEX('Price Data'!H:H,MATCH(TEXT(A2739,"YYYY-MM-DD"),'Price Data'!G:G,0)),"")</f>
        <v>90</v>
      </c>
      <c r="G2739" s="10" cm="1">
        <f t="array" ref="G2739">IFERROR(IF(ISNUMBER(F2739),(F2739-INDEX('Price Data'!H:H,MATCH(TEXT(A2739,"YYYY-MM-DD"),'Price Data'!G:G,0)+1))/INDEX('Price Data'!H:H,MATCH(TEXT(A2739,"YYYY-MM-DD"),'Price Data'!G:G,0)+1),""),"")</f>
        <v>0</v>
      </c>
      <c r="H2739" s="34">
        <f>IFERROR(INDEX('Price Data'!K:K,MATCH(TEXT(A2739,"YYYY-MM-DD"),'Price Data'!J:J,0)),"")</f>
        <v>2.2799999999999998</v>
      </c>
      <c r="I2739" s="10" cm="1">
        <f t="array" ref="I2739">IFERROR(IF(ISNUMBER(H2739),(H2739-INDEX('Price Data'!K:K,MATCH(TEXT(A2739,"YYYY-MM-DD"),'Price Data'!J:J,0)+1))/INDEX('Price Data'!K:K,MATCH(TEXT(A2739,"YYYY-MM-DD"),'Price Data'!J:J,0)+1),""),"")</f>
        <v>8.8495575221239024E-3</v>
      </c>
      <c r="J2739" s="34">
        <f>IFERROR(INDEX('Price Data'!N:N,MATCH(TEXT(A2739,"YYYY-MM-DD"),'Price Data'!M:M,0)),"")</f>
        <v>1.81</v>
      </c>
      <c r="K2739" s="10" cm="1">
        <f t="array" ref="K2739">IFERROR(IF(ISNUMBER(J2739),(J2739-INDEX('Price Data'!N:N,MATCH(TEXT(A2739,"YYYY-MM-DD"),'Price Data'!M:M,0)+1))/INDEX('Price Data'!N:N,MATCH(TEXT(A2739,"YYYY-MM-DD"),'Price Data'!M:M,0)+1),""),"")</f>
        <v>1.1173184357541908E-2</v>
      </c>
      <c r="L2739" s="34">
        <f>IFERROR(INDEX('Price Data'!Q:Q,MATCH(TEXT(A2739,"YYYY-MM-DD"),'Price Data'!P:P,0)),"")</f>
        <v>2.63</v>
      </c>
      <c r="M2739" s="10" cm="1">
        <f t="array" ref="M2739">IFERROR(IF(ISNUMBER(L2739),(L2739-INDEX('Price Data'!Q:Q,MATCH(TEXT(A2739,"YYYY-MM-DD"),'Price Data'!P:P,0)+1))/INDEX('Price Data'!Q:Q,MATCH(TEXT(A2739,"YYYY-MM-DD"),'Price Data'!P:P,0)+1),""),"")</f>
        <v>1.937984496124024E-2</v>
      </c>
      <c r="N2739" s="34">
        <f>IFERROR(INDEX('Price Data'!T:T,MATCH(TEXT(A2739,"YYYY-MM-DD"),'Price Data'!S:S,0)),"")</f>
        <v>3.72</v>
      </c>
      <c r="O2739" s="10" cm="1">
        <f t="array" ref="O2739">IFERROR(IF(ISNUMBER(N2739),(N2739-INDEX('Price Data'!T:T,MATCH(TEXT(A2739,"YYYY-MM-DD"),'Price Data'!S:S,0)+1))/INDEX('Price Data'!T:T,MATCH(TEXT(A2739,"YYYY-MM-DD"),'Price Data'!S:S,0)+1),""),"")</f>
        <v>2.6954177897574746E-3</v>
      </c>
    </row>
    <row r="2740" spans="1:15" x14ac:dyDescent="0.3">
      <c r="A2740" s="8">
        <v>44559</v>
      </c>
      <c r="B2740" s="34">
        <f>IFERROR(INDEX('Price Data'!B:B,MATCH(TEXT(A2740,"YYYY-MM-DD"),'Price Data'!A:A,0)),"")</f>
        <v>27344</v>
      </c>
      <c r="C2740" s="10" cm="1">
        <f t="array" ref="C2740">IFERROR(IF(ISNUMBER(B2740),(B2740-INDEX('Price Data'!B:B,MATCH(TEXT(A2740,"YYYY-MM-DD"),'Price Data'!A:A,0)+1))/INDEX('Price Data'!B:B,MATCH(TEXT(A2740,"YYYY-MM-DD"),'Price Data'!A:A,0)+1),""),"")</f>
        <v>-3.6800874476225179E-3</v>
      </c>
      <c r="D2740" s="34">
        <f>IFERROR(INDEX('Price Data'!E:E,MATCH(TEXT(A2740,"YYYY-MM-DD"),'Price Data'!D:D,0)),"")</f>
        <v>13.54</v>
      </c>
      <c r="E2740" s="10" cm="1">
        <f t="array" ref="E2740">IFERROR(IF(ISNUMBER(D2740),(D2740-INDEX('Price Data'!E:E,MATCH(TEXT(A2740,"YYYY-MM-DD"),'Price Data'!D:D,0)+1))/INDEX('Price Data'!E:E,MATCH(TEXT(A2740,"YYYY-MM-DD"),'Price Data'!D:D,0)+1),""),"")</f>
        <v>-2.9455081001473434E-3</v>
      </c>
      <c r="F2740" s="34">
        <f>IFERROR(INDEX('Price Data'!H:H,MATCH(TEXT(A2740,"YYYY-MM-DD"),'Price Data'!G:G,0)),"")</f>
        <v>89.559997999999993</v>
      </c>
      <c r="G2740" s="10" cm="1">
        <f t="array" ref="G2740">IFERROR(IF(ISNUMBER(F2740),(F2740-INDEX('Price Data'!H:H,MATCH(TEXT(A2740,"YYYY-MM-DD"),'Price Data'!G:G,0)+1))/INDEX('Price Data'!H:H,MATCH(TEXT(A2740,"YYYY-MM-DD"),'Price Data'!G:G,0)+1),""),"")</f>
        <v>-4.8889111111111872E-3</v>
      </c>
      <c r="H2740" s="34">
        <f>IFERROR(INDEX('Price Data'!K:K,MATCH(TEXT(A2740,"YYYY-MM-DD"),'Price Data'!J:J,0)),"")</f>
        <v>2.2799999999999998</v>
      </c>
      <c r="I2740" s="10" cm="1">
        <f t="array" ref="I2740">IFERROR(IF(ISNUMBER(H2740),(H2740-INDEX('Price Data'!K:K,MATCH(TEXT(A2740,"YYYY-MM-DD"),'Price Data'!J:J,0)+1))/INDEX('Price Data'!K:K,MATCH(TEXT(A2740,"YYYY-MM-DD"),'Price Data'!J:J,0)+1),""),"")</f>
        <v>0</v>
      </c>
      <c r="J2740" s="34">
        <f>IFERROR(INDEX('Price Data'!N:N,MATCH(TEXT(A2740,"YYYY-MM-DD"),'Price Data'!M:M,0)),"")</f>
        <v>1.83</v>
      </c>
      <c r="K2740" s="10" cm="1">
        <f t="array" ref="K2740">IFERROR(IF(ISNUMBER(J2740),(J2740-INDEX('Price Data'!N:N,MATCH(TEXT(A2740,"YYYY-MM-DD"),'Price Data'!M:M,0)+1))/INDEX('Price Data'!N:N,MATCH(TEXT(A2740,"YYYY-MM-DD"),'Price Data'!M:M,0)+1),""),"")</f>
        <v>1.1049723756906087E-2</v>
      </c>
      <c r="L2740" s="34">
        <f>IFERROR(INDEX('Price Data'!Q:Q,MATCH(TEXT(A2740,"YYYY-MM-DD"),'Price Data'!P:P,0)),"")</f>
        <v>2.62</v>
      </c>
      <c r="M2740" s="10" cm="1">
        <f t="array" ref="M2740">IFERROR(IF(ISNUMBER(L2740),(L2740-INDEX('Price Data'!Q:Q,MATCH(TEXT(A2740,"YYYY-MM-DD"),'Price Data'!P:P,0)+1))/INDEX('Price Data'!Q:Q,MATCH(TEXT(A2740,"YYYY-MM-DD"),'Price Data'!P:P,0)+1),""),"")</f>
        <v>-3.8022813688212121E-3</v>
      </c>
      <c r="N2740" s="34">
        <f>IFERROR(INDEX('Price Data'!T:T,MATCH(TEXT(A2740,"YYYY-MM-DD"),'Price Data'!S:S,0)),"")</f>
        <v>3.78</v>
      </c>
      <c r="O2740" s="10" cm="1">
        <f t="array" ref="O2740">IFERROR(IF(ISNUMBER(N2740),(N2740-INDEX('Price Data'!T:T,MATCH(TEXT(A2740,"YYYY-MM-DD"),'Price Data'!S:S,0)+1))/INDEX('Price Data'!T:T,MATCH(TEXT(A2740,"YYYY-MM-DD"),'Price Data'!S:S,0)+1),""),"")</f>
        <v>1.6129032258064412E-2</v>
      </c>
    </row>
    <row r="2741" spans="1:15" x14ac:dyDescent="0.3">
      <c r="A2741" s="8">
        <v>44560</v>
      </c>
      <c r="B2741" s="34">
        <f>IFERROR(INDEX('Price Data'!B:B,MATCH(TEXT(A2741,"YYYY-MM-DD"),'Price Data'!A:A,0)),"")</f>
        <v>27347</v>
      </c>
      <c r="C2741" s="10" cm="1">
        <f t="array" ref="C2741">IFERROR(IF(ISNUMBER(B2741),(B2741-INDEX('Price Data'!B:B,MATCH(TEXT(A2741,"YYYY-MM-DD"),'Price Data'!A:A,0)+1))/INDEX('Price Data'!B:B,MATCH(TEXT(A2741,"YYYY-MM-DD"),'Price Data'!A:A,0)+1),""),"")</f>
        <v>1.0971328262141603E-4</v>
      </c>
      <c r="D2741" s="34">
        <f>IFERROR(INDEX('Price Data'!E:E,MATCH(TEXT(A2741,"YYYY-MM-DD"),'Price Data'!D:D,0)),"")</f>
        <v>13.54</v>
      </c>
      <c r="E2741" s="10" cm="1">
        <f t="array" ref="E2741">IFERROR(IF(ISNUMBER(D2741),(D2741-INDEX('Price Data'!E:E,MATCH(TEXT(A2741,"YYYY-MM-DD"),'Price Data'!D:D,0)+1))/INDEX('Price Data'!E:E,MATCH(TEXT(A2741,"YYYY-MM-DD"),'Price Data'!D:D,0)+1),""),"")</f>
        <v>0</v>
      </c>
      <c r="F2741" s="34">
        <f>IFERROR(INDEX('Price Data'!H:H,MATCH(TEXT(A2741,"YYYY-MM-DD"),'Price Data'!G:G,0)),"")</f>
        <v>89.199996999999996</v>
      </c>
      <c r="G2741" s="10" cm="1">
        <f t="array" ref="G2741">IFERROR(IF(ISNUMBER(F2741),(F2741-INDEX('Price Data'!H:H,MATCH(TEXT(A2741,"YYYY-MM-DD"),'Price Data'!G:G,0)+1))/INDEX('Price Data'!H:H,MATCH(TEXT(A2741,"YYYY-MM-DD"),'Price Data'!G:G,0)+1),""),"")</f>
        <v>-4.0196628856556801E-3</v>
      </c>
      <c r="H2741" s="34">
        <f>IFERROR(INDEX('Price Data'!K:K,MATCH(TEXT(A2741,"YYYY-MM-DD"),'Price Data'!J:J,0)),"")</f>
        <v>2.27</v>
      </c>
      <c r="I2741" s="10" cm="1">
        <f t="array" ref="I2741">IFERROR(IF(ISNUMBER(H2741),(H2741-INDEX('Price Data'!K:K,MATCH(TEXT(A2741,"YYYY-MM-DD"),'Price Data'!J:J,0)+1))/INDEX('Price Data'!K:K,MATCH(TEXT(A2741,"YYYY-MM-DD"),'Price Data'!J:J,0)+1),""),"")</f>
        <v>-4.3859649122806087E-3</v>
      </c>
      <c r="J2741" s="34">
        <f>IFERROR(INDEX('Price Data'!N:N,MATCH(TEXT(A2741,"YYYY-MM-DD"),'Price Data'!M:M,0)),"")</f>
        <v>1.82</v>
      </c>
      <c r="K2741" s="10" cm="1">
        <f t="array" ref="K2741">IFERROR(IF(ISNUMBER(J2741),(J2741-INDEX('Price Data'!N:N,MATCH(TEXT(A2741,"YYYY-MM-DD"),'Price Data'!M:M,0)+1))/INDEX('Price Data'!N:N,MATCH(TEXT(A2741,"YYYY-MM-DD"),'Price Data'!M:M,0)+1),""),"")</f>
        <v>-5.4644808743169442E-3</v>
      </c>
      <c r="L2741" s="34">
        <f>IFERROR(INDEX('Price Data'!Q:Q,MATCH(TEXT(A2741,"YYYY-MM-DD"),'Price Data'!P:P,0)),"")</f>
        <v>2.64</v>
      </c>
      <c r="M2741" s="10" cm="1">
        <f t="array" ref="M2741">IFERROR(IF(ISNUMBER(L2741),(L2741-INDEX('Price Data'!Q:Q,MATCH(TEXT(A2741,"YYYY-MM-DD"),'Price Data'!P:P,0)+1))/INDEX('Price Data'!Q:Q,MATCH(TEXT(A2741,"YYYY-MM-DD"),'Price Data'!P:P,0)+1),""),"")</f>
        <v>7.6335877862595486E-3</v>
      </c>
      <c r="N2741" s="34">
        <f>IFERROR(INDEX('Price Data'!T:T,MATCH(TEXT(A2741,"YYYY-MM-DD"),'Price Data'!S:S,0)),"")</f>
        <v>3.7</v>
      </c>
      <c r="O2741" s="10" cm="1">
        <f t="array" ref="O2741">IFERROR(IF(ISNUMBER(N2741),(N2741-INDEX('Price Data'!T:T,MATCH(TEXT(A2741,"YYYY-MM-DD"),'Price Data'!S:S,0)+1))/INDEX('Price Data'!T:T,MATCH(TEXT(A2741,"YYYY-MM-DD"),'Price Data'!S:S,0)+1),""),"")</f>
        <v>-2.1164021164021066E-2</v>
      </c>
    </row>
    <row r="2742" spans="1:15" x14ac:dyDescent="0.3">
      <c r="A2742" s="8">
        <v>44561</v>
      </c>
      <c r="B2742" s="34" t="str">
        <f>IFERROR(INDEX('Price Data'!B:B,MATCH(TEXT(A2742,"YYYY-MM-DD"),'Price Data'!A:A,0)),"")</f>
        <v/>
      </c>
      <c r="C2742" s="10" t="str" cm="1">
        <f t="array" ref="C2742">IFERROR(IF(ISNUMBER(B2742),(B2742-INDEX('Price Data'!B:B,MATCH(TEXT(A2742,"YYYY-MM-DD"),'Price Data'!A:A,0)+1))/INDEX('Price Data'!B:B,MATCH(TEXT(A2742,"YYYY-MM-DD"),'Price Data'!A:A,0)+1),""),"")</f>
        <v/>
      </c>
      <c r="D2742" s="34" t="str">
        <f>IFERROR(INDEX('Price Data'!E:E,MATCH(TEXT(A2742,"YYYY-MM-DD"),'Price Data'!D:D,0)),"")</f>
        <v/>
      </c>
      <c r="E2742" s="10" t="str" cm="1">
        <f t="array" ref="E2742">IFERROR(IF(ISNUMBER(D2742),(D2742-INDEX('Price Data'!E:E,MATCH(TEXT(A2742,"YYYY-MM-DD"),'Price Data'!D:D,0)+1))/INDEX('Price Data'!E:E,MATCH(TEXT(A2742,"YYYY-MM-DD"),'Price Data'!D:D,0)+1),""),"")</f>
        <v/>
      </c>
      <c r="F2742" s="34" t="str">
        <f>IFERROR(INDEX('Price Data'!H:H,MATCH(TEXT(A2742,"YYYY-MM-DD"),'Price Data'!G:G,0)),"")</f>
        <v/>
      </c>
      <c r="G2742" s="10" t="str" cm="1">
        <f t="array" ref="G2742">IFERROR(IF(ISNUMBER(F2742),(F2742-INDEX('Price Data'!H:H,MATCH(TEXT(A2742,"YYYY-MM-DD"),'Price Data'!G:G,0)+1))/INDEX('Price Data'!H:H,MATCH(TEXT(A2742,"YYYY-MM-DD"),'Price Data'!G:G,0)+1),""),"")</f>
        <v/>
      </c>
      <c r="H2742" s="34" t="str">
        <f>IFERROR(INDEX('Price Data'!K:K,MATCH(TEXT(A2742,"YYYY-MM-DD"),'Price Data'!J:J,0)),"")</f>
        <v/>
      </c>
      <c r="I2742" s="10" t="str" cm="1">
        <f t="array" ref="I2742">IFERROR(IF(ISNUMBER(H2742),(H2742-INDEX('Price Data'!K:K,MATCH(TEXT(A2742,"YYYY-MM-DD"),'Price Data'!J:J,0)+1))/INDEX('Price Data'!K:K,MATCH(TEXT(A2742,"YYYY-MM-DD"),'Price Data'!J:J,0)+1),""),"")</f>
        <v/>
      </c>
      <c r="J2742" s="34" t="str">
        <f>IFERROR(INDEX('Price Data'!N:N,MATCH(TEXT(A2742,"YYYY-MM-DD"),'Price Data'!M:M,0)),"")</f>
        <v/>
      </c>
      <c r="K2742" s="10" t="str" cm="1">
        <f t="array" ref="K2742">IFERROR(IF(ISNUMBER(J2742),(J2742-INDEX('Price Data'!N:N,MATCH(TEXT(A2742,"YYYY-MM-DD"),'Price Data'!M:M,0)+1))/INDEX('Price Data'!N:N,MATCH(TEXT(A2742,"YYYY-MM-DD"),'Price Data'!M:M,0)+1),""),"")</f>
        <v/>
      </c>
      <c r="L2742" s="34" t="str">
        <f>IFERROR(INDEX('Price Data'!Q:Q,MATCH(TEXT(A2742,"YYYY-MM-DD"),'Price Data'!P:P,0)),"")</f>
        <v/>
      </c>
      <c r="M2742" s="10" t="str" cm="1">
        <f t="array" ref="M2742">IFERROR(IF(ISNUMBER(L2742),(L2742-INDEX('Price Data'!Q:Q,MATCH(TEXT(A2742,"YYYY-MM-DD"),'Price Data'!P:P,0)+1))/INDEX('Price Data'!Q:Q,MATCH(TEXT(A2742,"YYYY-MM-DD"),'Price Data'!P:P,0)+1),""),"")</f>
        <v/>
      </c>
      <c r="N2742" s="34" t="str">
        <f>IFERROR(INDEX('Price Data'!T:T,MATCH(TEXT(A2742,"YYYY-MM-DD"),'Price Data'!S:S,0)),"")</f>
        <v/>
      </c>
      <c r="O2742" s="10" t="str" cm="1">
        <f t="array" ref="O2742">IFERROR(IF(ISNUMBER(N2742),(N2742-INDEX('Price Data'!T:T,MATCH(TEXT(A2742,"YYYY-MM-DD"),'Price Data'!S:S,0)+1))/INDEX('Price Data'!T:T,MATCH(TEXT(A2742,"YYYY-MM-DD"),'Price Data'!S:S,0)+1),""),"")</f>
        <v/>
      </c>
    </row>
    <row r="2743" spans="1:15" x14ac:dyDescent="0.3">
      <c r="A2743" s="8">
        <v>44562</v>
      </c>
      <c r="B2743" s="34" t="str">
        <f>IFERROR(INDEX('Price Data'!B:B,MATCH(TEXT(A2743,"YYYY-MM-DD"),'Price Data'!A:A,0)),"")</f>
        <v/>
      </c>
      <c r="C2743" s="10" t="str" cm="1">
        <f t="array" ref="C2743">IFERROR(IF(ISNUMBER(B2743),(B2743-INDEX('Price Data'!B:B,MATCH(TEXT(A2743,"YYYY-MM-DD"),'Price Data'!A:A,0)+1))/INDEX('Price Data'!B:B,MATCH(TEXT(A2743,"YYYY-MM-DD"),'Price Data'!A:A,0)+1),""),"")</f>
        <v/>
      </c>
      <c r="D2743" s="34" t="str">
        <f>IFERROR(INDEX('Price Data'!E:E,MATCH(TEXT(A2743,"YYYY-MM-DD"),'Price Data'!D:D,0)),"")</f>
        <v/>
      </c>
      <c r="E2743" s="10" t="str" cm="1">
        <f t="array" ref="E2743">IFERROR(IF(ISNUMBER(D2743),(D2743-INDEX('Price Data'!E:E,MATCH(TEXT(A2743,"YYYY-MM-DD"),'Price Data'!D:D,0)+1))/INDEX('Price Data'!E:E,MATCH(TEXT(A2743,"YYYY-MM-DD"),'Price Data'!D:D,0)+1),""),"")</f>
        <v/>
      </c>
      <c r="F2743" s="34" t="str">
        <f>IFERROR(INDEX('Price Data'!H:H,MATCH(TEXT(A2743,"YYYY-MM-DD"),'Price Data'!G:G,0)),"")</f>
        <v/>
      </c>
      <c r="G2743" s="10" t="str" cm="1">
        <f t="array" ref="G2743">IFERROR(IF(ISNUMBER(F2743),(F2743-INDEX('Price Data'!H:H,MATCH(TEXT(A2743,"YYYY-MM-DD"),'Price Data'!G:G,0)+1))/INDEX('Price Data'!H:H,MATCH(TEXT(A2743,"YYYY-MM-DD"),'Price Data'!G:G,0)+1),""),"")</f>
        <v/>
      </c>
      <c r="H2743" s="34" t="str">
        <f>IFERROR(INDEX('Price Data'!K:K,MATCH(TEXT(A2743,"YYYY-MM-DD"),'Price Data'!J:J,0)),"")</f>
        <v/>
      </c>
      <c r="I2743" s="10" t="str" cm="1">
        <f t="array" ref="I2743">IFERROR(IF(ISNUMBER(H2743),(H2743-INDEX('Price Data'!K:K,MATCH(TEXT(A2743,"YYYY-MM-DD"),'Price Data'!J:J,0)+1))/INDEX('Price Data'!K:K,MATCH(TEXT(A2743,"YYYY-MM-DD"),'Price Data'!J:J,0)+1),""),"")</f>
        <v/>
      </c>
      <c r="J2743" s="34" t="str">
        <f>IFERROR(INDEX('Price Data'!N:N,MATCH(TEXT(A2743,"YYYY-MM-DD"),'Price Data'!M:M,0)),"")</f>
        <v/>
      </c>
      <c r="K2743" s="10" t="str" cm="1">
        <f t="array" ref="K2743">IFERROR(IF(ISNUMBER(J2743),(J2743-INDEX('Price Data'!N:N,MATCH(TEXT(A2743,"YYYY-MM-DD"),'Price Data'!M:M,0)+1))/INDEX('Price Data'!N:N,MATCH(TEXT(A2743,"YYYY-MM-DD"),'Price Data'!M:M,0)+1),""),"")</f>
        <v/>
      </c>
      <c r="L2743" s="34" t="str">
        <f>IFERROR(INDEX('Price Data'!Q:Q,MATCH(TEXT(A2743,"YYYY-MM-DD"),'Price Data'!P:P,0)),"")</f>
        <v/>
      </c>
      <c r="M2743" s="10" t="str" cm="1">
        <f t="array" ref="M2743">IFERROR(IF(ISNUMBER(L2743),(L2743-INDEX('Price Data'!Q:Q,MATCH(TEXT(A2743,"YYYY-MM-DD"),'Price Data'!P:P,0)+1))/INDEX('Price Data'!Q:Q,MATCH(TEXT(A2743,"YYYY-MM-DD"),'Price Data'!P:P,0)+1),""),"")</f>
        <v/>
      </c>
      <c r="N2743" s="34" t="str">
        <f>IFERROR(INDEX('Price Data'!T:T,MATCH(TEXT(A2743,"YYYY-MM-DD"),'Price Data'!S:S,0)),"")</f>
        <v/>
      </c>
      <c r="O2743" s="10" t="str" cm="1">
        <f t="array" ref="O2743">IFERROR(IF(ISNUMBER(N2743),(N2743-INDEX('Price Data'!T:T,MATCH(TEXT(A2743,"YYYY-MM-DD"),'Price Data'!S:S,0)+1))/INDEX('Price Data'!T:T,MATCH(TEXT(A2743,"YYYY-MM-DD"),'Price Data'!S:S,0)+1),""),"")</f>
        <v/>
      </c>
    </row>
    <row r="2744" spans="1:15" x14ac:dyDescent="0.3">
      <c r="A2744" s="8">
        <v>44563</v>
      </c>
      <c r="B2744" s="34" t="str">
        <f>IFERROR(INDEX('Price Data'!B:B,MATCH(TEXT(A2744,"YYYY-MM-DD"),'Price Data'!A:A,0)),"")</f>
        <v/>
      </c>
      <c r="C2744" s="10" t="str" cm="1">
        <f t="array" ref="C2744">IFERROR(IF(ISNUMBER(B2744),(B2744-INDEX('Price Data'!B:B,MATCH(TEXT(A2744,"YYYY-MM-DD"),'Price Data'!A:A,0)+1))/INDEX('Price Data'!B:B,MATCH(TEXT(A2744,"YYYY-MM-DD"),'Price Data'!A:A,0)+1),""),"")</f>
        <v/>
      </c>
      <c r="D2744" s="34" t="str">
        <f>IFERROR(INDEX('Price Data'!E:E,MATCH(TEXT(A2744,"YYYY-MM-DD"),'Price Data'!D:D,0)),"")</f>
        <v/>
      </c>
      <c r="E2744" s="10" t="str" cm="1">
        <f t="array" ref="E2744">IFERROR(IF(ISNUMBER(D2744),(D2744-INDEX('Price Data'!E:E,MATCH(TEXT(A2744,"YYYY-MM-DD"),'Price Data'!D:D,0)+1))/INDEX('Price Data'!E:E,MATCH(TEXT(A2744,"YYYY-MM-DD"),'Price Data'!D:D,0)+1),""),"")</f>
        <v/>
      </c>
      <c r="F2744" s="34" t="str">
        <f>IFERROR(INDEX('Price Data'!H:H,MATCH(TEXT(A2744,"YYYY-MM-DD"),'Price Data'!G:G,0)),"")</f>
        <v/>
      </c>
      <c r="G2744" s="10" t="str" cm="1">
        <f t="array" ref="G2744">IFERROR(IF(ISNUMBER(F2744),(F2744-INDEX('Price Data'!H:H,MATCH(TEXT(A2744,"YYYY-MM-DD"),'Price Data'!G:G,0)+1))/INDEX('Price Data'!H:H,MATCH(TEXT(A2744,"YYYY-MM-DD"),'Price Data'!G:G,0)+1),""),"")</f>
        <v/>
      </c>
      <c r="H2744" s="34" t="str">
        <f>IFERROR(INDEX('Price Data'!K:K,MATCH(TEXT(A2744,"YYYY-MM-DD"),'Price Data'!J:J,0)),"")</f>
        <v/>
      </c>
      <c r="I2744" s="10" t="str" cm="1">
        <f t="array" ref="I2744">IFERROR(IF(ISNUMBER(H2744),(H2744-INDEX('Price Data'!K:K,MATCH(TEXT(A2744,"YYYY-MM-DD"),'Price Data'!J:J,0)+1))/INDEX('Price Data'!K:K,MATCH(TEXT(A2744,"YYYY-MM-DD"),'Price Data'!J:J,0)+1),""),"")</f>
        <v/>
      </c>
      <c r="J2744" s="34" t="str">
        <f>IFERROR(INDEX('Price Data'!N:N,MATCH(TEXT(A2744,"YYYY-MM-DD"),'Price Data'!M:M,0)),"")</f>
        <v/>
      </c>
      <c r="K2744" s="10" t="str" cm="1">
        <f t="array" ref="K2744">IFERROR(IF(ISNUMBER(J2744),(J2744-INDEX('Price Data'!N:N,MATCH(TEXT(A2744,"YYYY-MM-DD"),'Price Data'!M:M,0)+1))/INDEX('Price Data'!N:N,MATCH(TEXT(A2744,"YYYY-MM-DD"),'Price Data'!M:M,0)+1),""),"")</f>
        <v/>
      </c>
      <c r="L2744" s="34" t="str">
        <f>IFERROR(INDEX('Price Data'!Q:Q,MATCH(TEXT(A2744,"YYYY-MM-DD"),'Price Data'!P:P,0)),"")</f>
        <v/>
      </c>
      <c r="M2744" s="10" t="str" cm="1">
        <f t="array" ref="M2744">IFERROR(IF(ISNUMBER(L2744),(L2744-INDEX('Price Data'!Q:Q,MATCH(TEXT(A2744,"YYYY-MM-DD"),'Price Data'!P:P,0)+1))/INDEX('Price Data'!Q:Q,MATCH(TEXT(A2744,"YYYY-MM-DD"),'Price Data'!P:P,0)+1),""),"")</f>
        <v/>
      </c>
      <c r="N2744" s="34" t="str">
        <f>IFERROR(INDEX('Price Data'!T:T,MATCH(TEXT(A2744,"YYYY-MM-DD"),'Price Data'!S:S,0)),"")</f>
        <v/>
      </c>
      <c r="O2744" s="10" t="str" cm="1">
        <f t="array" ref="O2744">IFERROR(IF(ISNUMBER(N2744),(N2744-INDEX('Price Data'!T:T,MATCH(TEXT(A2744,"YYYY-MM-DD"),'Price Data'!S:S,0)+1))/INDEX('Price Data'!T:T,MATCH(TEXT(A2744,"YYYY-MM-DD"),'Price Data'!S:S,0)+1),""),"")</f>
        <v/>
      </c>
    </row>
    <row r="2745" spans="1:15" x14ac:dyDescent="0.3">
      <c r="A2745" s="8">
        <v>44564</v>
      </c>
      <c r="B2745" s="34">
        <f>IFERROR(INDEX('Price Data'!B:B,MATCH(TEXT(A2745,"YYYY-MM-DD"),'Price Data'!A:A,0)),"")</f>
        <v>27730</v>
      </c>
      <c r="C2745" s="10" cm="1">
        <f t="array" ref="C2745">IFERROR(IF(ISNUMBER(B2745),(B2745-INDEX('Price Data'!B:B,MATCH(TEXT(A2745,"YYYY-MM-DD"),'Price Data'!A:A,0)+1))/INDEX('Price Data'!B:B,MATCH(TEXT(A2745,"YYYY-MM-DD"),'Price Data'!A:A,0)+1),""),"")</f>
        <v>1.4005192525688376E-2</v>
      </c>
      <c r="D2745" s="34">
        <f>IFERROR(INDEX('Price Data'!E:E,MATCH(TEXT(A2745,"YYYY-MM-DD"),'Price Data'!D:D,0)),"")</f>
        <v>13.75</v>
      </c>
      <c r="E2745" s="10" cm="1">
        <f t="array" ref="E2745">IFERROR(IF(ISNUMBER(D2745),(D2745-INDEX('Price Data'!E:E,MATCH(TEXT(A2745,"YYYY-MM-DD"),'Price Data'!D:D,0)+1))/INDEX('Price Data'!E:E,MATCH(TEXT(A2745,"YYYY-MM-DD"),'Price Data'!D:D,0)+1),""),"")</f>
        <v>1.5509601181683964E-2</v>
      </c>
      <c r="F2745" s="34">
        <f>IFERROR(INDEX('Price Data'!H:H,MATCH(TEXT(A2745,"YYYY-MM-DD"),'Price Data'!G:G,0)),"")</f>
        <v>90.800003000000004</v>
      </c>
      <c r="G2745" s="10" cm="1">
        <f t="array" ref="G2745">IFERROR(IF(ISNUMBER(F2745),(F2745-INDEX('Price Data'!H:H,MATCH(TEXT(A2745,"YYYY-MM-DD"),'Price Data'!G:G,0)+1))/INDEX('Price Data'!H:H,MATCH(TEXT(A2745,"YYYY-MM-DD"),'Price Data'!G:G,0)+1),""),"")</f>
        <v>1.7937287598787786E-2</v>
      </c>
      <c r="H2745" s="34">
        <f>IFERROR(INDEX('Price Data'!K:K,MATCH(TEXT(A2745,"YYYY-MM-DD"),'Price Data'!J:J,0)),"")</f>
        <v>2.35</v>
      </c>
      <c r="I2745" s="10" cm="1">
        <f t="array" ref="I2745">IFERROR(IF(ISNUMBER(H2745),(H2745-INDEX('Price Data'!K:K,MATCH(TEXT(A2745,"YYYY-MM-DD"),'Price Data'!J:J,0)+1))/INDEX('Price Data'!K:K,MATCH(TEXT(A2745,"YYYY-MM-DD"),'Price Data'!J:J,0)+1),""),"")</f>
        <v>3.5242290748898709E-2</v>
      </c>
      <c r="J2745" s="34">
        <f>IFERROR(INDEX('Price Data'!N:N,MATCH(TEXT(A2745,"YYYY-MM-DD"),'Price Data'!M:M,0)),"")</f>
        <v>1.89</v>
      </c>
      <c r="K2745" s="10" cm="1">
        <f t="array" ref="K2745">IFERROR(IF(ISNUMBER(J2745),(J2745-INDEX('Price Data'!N:N,MATCH(TEXT(A2745,"YYYY-MM-DD"),'Price Data'!M:M,0)+1))/INDEX('Price Data'!N:N,MATCH(TEXT(A2745,"YYYY-MM-DD"),'Price Data'!M:M,0)+1),""),"")</f>
        <v>3.8461538461538373E-2</v>
      </c>
      <c r="L2745" s="34">
        <f>IFERROR(INDEX('Price Data'!Q:Q,MATCH(TEXT(A2745,"YYYY-MM-DD"),'Price Data'!P:P,0)),"")</f>
        <v>2.72</v>
      </c>
      <c r="M2745" s="10" cm="1">
        <f t="array" ref="M2745">IFERROR(IF(ISNUMBER(L2745),(L2745-INDEX('Price Data'!Q:Q,MATCH(TEXT(A2745,"YYYY-MM-DD"),'Price Data'!P:P,0)+1))/INDEX('Price Data'!Q:Q,MATCH(TEXT(A2745,"YYYY-MM-DD"),'Price Data'!P:P,0)+1),""),"")</f>
        <v>3.0303030303030328E-2</v>
      </c>
      <c r="N2745" s="34">
        <f>IFERROR(INDEX('Price Data'!T:T,MATCH(TEXT(A2745,"YYYY-MM-DD"),'Price Data'!S:S,0)),"")</f>
        <v>3.79</v>
      </c>
      <c r="O2745" s="10" cm="1">
        <f t="array" ref="O2745">IFERROR(IF(ISNUMBER(N2745),(N2745-INDEX('Price Data'!T:T,MATCH(TEXT(A2745,"YYYY-MM-DD"),'Price Data'!S:S,0)+1))/INDEX('Price Data'!T:T,MATCH(TEXT(A2745,"YYYY-MM-DD"),'Price Data'!S:S,0)+1),""),"")</f>
        <v>2.4324324324324284E-2</v>
      </c>
    </row>
    <row r="2746" spans="1:15" x14ac:dyDescent="0.3">
      <c r="A2746" s="8">
        <v>44565</v>
      </c>
      <c r="B2746" s="34">
        <f>IFERROR(INDEX('Price Data'!B:B,MATCH(TEXT(A2746,"YYYY-MM-DD"),'Price Data'!A:A,0)),"")</f>
        <v>27955</v>
      </c>
      <c r="C2746" s="10" cm="1">
        <f t="array" ref="C2746">IFERROR(IF(ISNUMBER(B2746),(B2746-INDEX('Price Data'!B:B,MATCH(TEXT(A2746,"YYYY-MM-DD"),'Price Data'!A:A,0)+1))/INDEX('Price Data'!B:B,MATCH(TEXT(A2746,"YYYY-MM-DD"),'Price Data'!A:A,0)+1),""),"")</f>
        <v>8.1139560043274432E-3</v>
      </c>
      <c r="D2746" s="34">
        <f>IFERROR(INDEX('Price Data'!E:E,MATCH(TEXT(A2746,"YYYY-MM-DD"),'Price Data'!D:D,0)),"")</f>
        <v>14.28</v>
      </c>
      <c r="E2746" s="10" cm="1">
        <f t="array" ref="E2746">IFERROR(IF(ISNUMBER(D2746),(D2746-INDEX('Price Data'!E:E,MATCH(TEXT(A2746,"YYYY-MM-DD"),'Price Data'!D:D,0)+1))/INDEX('Price Data'!E:E,MATCH(TEXT(A2746,"YYYY-MM-DD"),'Price Data'!D:D,0)+1),""),"")</f>
        <v>3.8545454545454501E-2</v>
      </c>
      <c r="F2746" s="34">
        <f>IFERROR(INDEX('Price Data'!H:H,MATCH(TEXT(A2746,"YYYY-MM-DD"),'Price Data'!G:G,0)),"")</f>
        <v>93.080001999999993</v>
      </c>
      <c r="G2746" s="10" cm="1">
        <f t="array" ref="G2746">IFERROR(IF(ISNUMBER(F2746),(F2746-INDEX('Price Data'!H:H,MATCH(TEXT(A2746,"YYYY-MM-DD"),'Price Data'!G:G,0)+1))/INDEX('Price Data'!H:H,MATCH(TEXT(A2746,"YYYY-MM-DD"),'Price Data'!G:G,0)+1),""),"")</f>
        <v>2.5110120315744805E-2</v>
      </c>
      <c r="H2746" s="34">
        <f>IFERROR(INDEX('Price Data'!K:K,MATCH(TEXT(A2746,"YYYY-MM-DD"),'Price Data'!J:J,0)),"")</f>
        <v>2.39</v>
      </c>
      <c r="I2746" s="10" cm="1">
        <f t="array" ref="I2746">IFERROR(IF(ISNUMBER(H2746),(H2746-INDEX('Price Data'!K:K,MATCH(TEXT(A2746,"YYYY-MM-DD"),'Price Data'!J:J,0)+1))/INDEX('Price Data'!K:K,MATCH(TEXT(A2746,"YYYY-MM-DD"),'Price Data'!J:J,0)+1),""),"")</f>
        <v>1.7021276595744695E-2</v>
      </c>
      <c r="J2746" s="34">
        <f>IFERROR(INDEX('Price Data'!N:N,MATCH(TEXT(A2746,"YYYY-MM-DD"),'Price Data'!M:M,0)),"")</f>
        <v>1.91</v>
      </c>
      <c r="K2746" s="10" cm="1">
        <f t="array" ref="K2746">IFERROR(IF(ISNUMBER(J2746),(J2746-INDEX('Price Data'!N:N,MATCH(TEXT(A2746,"YYYY-MM-DD"),'Price Data'!M:M,0)+1))/INDEX('Price Data'!N:N,MATCH(TEXT(A2746,"YYYY-MM-DD"),'Price Data'!M:M,0)+1),""),"")</f>
        <v>1.0582010582010592E-2</v>
      </c>
      <c r="L2746" s="34">
        <f>IFERROR(INDEX('Price Data'!Q:Q,MATCH(TEXT(A2746,"YYYY-MM-DD"),'Price Data'!P:P,0)),"")</f>
        <v>2.75</v>
      </c>
      <c r="M2746" s="10" cm="1">
        <f t="array" ref="M2746">IFERROR(IF(ISNUMBER(L2746),(L2746-INDEX('Price Data'!Q:Q,MATCH(TEXT(A2746,"YYYY-MM-DD"),'Price Data'!P:P,0)+1))/INDEX('Price Data'!Q:Q,MATCH(TEXT(A2746,"YYYY-MM-DD"),'Price Data'!P:P,0)+1),""),"")</f>
        <v>1.102941176470581E-2</v>
      </c>
      <c r="N2746" s="34">
        <f>IFERROR(INDEX('Price Data'!T:T,MATCH(TEXT(A2746,"YYYY-MM-DD"),'Price Data'!S:S,0)),"")</f>
        <v>3.85</v>
      </c>
      <c r="O2746" s="10" cm="1">
        <f t="array" ref="O2746">IFERROR(IF(ISNUMBER(N2746),(N2746-INDEX('Price Data'!T:T,MATCH(TEXT(A2746,"YYYY-MM-DD"),'Price Data'!S:S,0)+1))/INDEX('Price Data'!T:T,MATCH(TEXT(A2746,"YYYY-MM-DD"),'Price Data'!S:S,0)+1),""),"")</f>
        <v>1.5831134564643815E-2</v>
      </c>
    </row>
    <row r="2747" spans="1:15" x14ac:dyDescent="0.3">
      <c r="A2747" s="8">
        <v>44566</v>
      </c>
      <c r="B2747" s="34">
        <f>IFERROR(INDEX('Price Data'!B:B,MATCH(TEXT(A2747,"YYYY-MM-DD"),'Price Data'!A:A,0)),"")</f>
        <v>28163</v>
      </c>
      <c r="C2747" s="10" cm="1">
        <f t="array" ref="C2747">IFERROR(IF(ISNUMBER(B2747),(B2747-INDEX('Price Data'!B:B,MATCH(TEXT(A2747,"YYYY-MM-DD"),'Price Data'!A:A,0)+1))/INDEX('Price Data'!B:B,MATCH(TEXT(A2747,"YYYY-MM-DD"),'Price Data'!A:A,0)+1),""),"")</f>
        <v>7.4405294222858161E-3</v>
      </c>
      <c r="D2747" s="34">
        <f>IFERROR(INDEX('Price Data'!E:E,MATCH(TEXT(A2747,"YYYY-MM-DD"),'Price Data'!D:D,0)),"")</f>
        <v>14.39</v>
      </c>
      <c r="E2747" s="10" cm="1">
        <f t="array" ref="E2747">IFERROR(IF(ISNUMBER(D2747),(D2747-INDEX('Price Data'!E:E,MATCH(TEXT(A2747,"YYYY-MM-DD"),'Price Data'!D:D,0)+1))/INDEX('Price Data'!E:E,MATCH(TEXT(A2747,"YYYY-MM-DD"),'Price Data'!D:D,0)+1),""),"")</f>
        <v>7.7030812324930817E-3</v>
      </c>
      <c r="F2747" s="34">
        <f>IFERROR(INDEX('Price Data'!H:H,MATCH(TEXT(A2747,"YYYY-MM-DD"),'Price Data'!G:G,0)),"")</f>
        <v>93.660004000000001</v>
      </c>
      <c r="G2747" s="10" cm="1">
        <f t="array" ref="G2747">IFERROR(IF(ISNUMBER(F2747),(F2747-INDEX('Price Data'!H:H,MATCH(TEXT(A2747,"YYYY-MM-DD"),'Price Data'!G:G,0)+1))/INDEX('Price Data'!H:H,MATCH(TEXT(A2747,"YYYY-MM-DD"),'Price Data'!G:G,0)+1),""),"")</f>
        <v>6.2312203216326476E-3</v>
      </c>
      <c r="H2747" s="34">
        <f>IFERROR(INDEX('Price Data'!K:K,MATCH(TEXT(A2747,"YYYY-MM-DD"),'Price Data'!J:J,0)),"")</f>
        <v>2.42</v>
      </c>
      <c r="I2747" s="10" cm="1">
        <f t="array" ref="I2747">IFERROR(IF(ISNUMBER(H2747),(H2747-INDEX('Price Data'!K:K,MATCH(TEXT(A2747,"YYYY-MM-DD"),'Price Data'!J:J,0)+1))/INDEX('Price Data'!K:K,MATCH(TEXT(A2747,"YYYY-MM-DD"),'Price Data'!J:J,0)+1),""),"")</f>
        <v>1.2552301255230044E-2</v>
      </c>
      <c r="J2747" s="34">
        <f>IFERROR(INDEX('Price Data'!N:N,MATCH(TEXT(A2747,"YYYY-MM-DD"),'Price Data'!M:M,0)),"")</f>
        <v>1.92</v>
      </c>
      <c r="K2747" s="10" cm="1">
        <f t="array" ref="K2747">IFERROR(IF(ISNUMBER(J2747),(J2747-INDEX('Price Data'!N:N,MATCH(TEXT(A2747,"YYYY-MM-DD"),'Price Data'!M:M,0)+1))/INDEX('Price Data'!N:N,MATCH(TEXT(A2747,"YYYY-MM-DD"),'Price Data'!M:M,0)+1),""),"")</f>
        <v>5.2356020942408424E-3</v>
      </c>
      <c r="L2747" s="34">
        <f>IFERROR(INDEX('Price Data'!Q:Q,MATCH(TEXT(A2747,"YYYY-MM-DD"),'Price Data'!P:P,0)),"")</f>
        <v>2.79</v>
      </c>
      <c r="M2747" s="10" cm="1">
        <f t="array" ref="M2747">IFERROR(IF(ISNUMBER(L2747),(L2747-INDEX('Price Data'!Q:Q,MATCH(TEXT(A2747,"YYYY-MM-DD"),'Price Data'!P:P,0)+1))/INDEX('Price Data'!Q:Q,MATCH(TEXT(A2747,"YYYY-MM-DD"),'Price Data'!P:P,0)+1),""),"")</f>
        <v>1.4545454545454558E-2</v>
      </c>
      <c r="N2747" s="34">
        <f>IFERROR(INDEX('Price Data'!T:T,MATCH(TEXT(A2747,"YYYY-MM-DD"),'Price Data'!S:S,0)),"")</f>
        <v>3.88</v>
      </c>
      <c r="O2747" s="10" cm="1">
        <f t="array" ref="O2747">IFERROR(IF(ISNUMBER(N2747),(N2747-INDEX('Price Data'!T:T,MATCH(TEXT(A2747,"YYYY-MM-DD"),'Price Data'!S:S,0)+1))/INDEX('Price Data'!T:T,MATCH(TEXT(A2747,"YYYY-MM-DD"),'Price Data'!S:S,0)+1),""),"")</f>
        <v>7.792207792207741E-3</v>
      </c>
    </row>
    <row r="2748" spans="1:15" x14ac:dyDescent="0.3">
      <c r="A2748" s="8">
        <v>44567</v>
      </c>
      <c r="B2748" s="34">
        <f>IFERROR(INDEX('Price Data'!B:B,MATCH(TEXT(A2748,"YYYY-MM-DD"),'Price Data'!A:A,0)),"")</f>
        <v>27656</v>
      </c>
      <c r="C2748" s="10" cm="1">
        <f t="array" ref="C2748">IFERROR(IF(ISNUMBER(B2748),(B2748-INDEX('Price Data'!B:B,MATCH(TEXT(A2748,"YYYY-MM-DD"),'Price Data'!A:A,0)+1))/INDEX('Price Data'!B:B,MATCH(TEXT(A2748,"YYYY-MM-DD"),'Price Data'!A:A,0)+1),""),"")</f>
        <v>-1.8002343500337321E-2</v>
      </c>
      <c r="D2748" s="34">
        <f>IFERROR(INDEX('Price Data'!E:E,MATCH(TEXT(A2748,"YYYY-MM-DD"),'Price Data'!D:D,0)),"")</f>
        <v>14.15</v>
      </c>
      <c r="E2748" s="10" cm="1">
        <f t="array" ref="E2748">IFERROR(IF(ISNUMBER(D2748),(D2748-INDEX('Price Data'!E:E,MATCH(TEXT(A2748,"YYYY-MM-DD"),'Price Data'!D:D,0)+1))/INDEX('Price Data'!E:E,MATCH(TEXT(A2748,"YYYY-MM-DD"),'Price Data'!D:D,0)+1),""),"")</f>
        <v>-1.6678248783877705E-2</v>
      </c>
      <c r="F2748" s="34">
        <f>IFERROR(INDEX('Price Data'!H:H,MATCH(TEXT(A2748,"YYYY-MM-DD"),'Price Data'!G:G,0)),"")</f>
        <v>92.480002999999996</v>
      </c>
      <c r="G2748" s="10" cm="1">
        <f t="array" ref="G2748">IFERROR(IF(ISNUMBER(F2748),(F2748-INDEX('Price Data'!H:H,MATCH(TEXT(A2748,"YYYY-MM-DD"),'Price Data'!G:G,0)+1))/INDEX('Price Data'!H:H,MATCH(TEXT(A2748,"YYYY-MM-DD"),'Price Data'!G:G,0)+1),""),"")</f>
        <v>-1.2598771616537666E-2</v>
      </c>
      <c r="H2748" s="34">
        <f>IFERROR(INDEX('Price Data'!K:K,MATCH(TEXT(A2748,"YYYY-MM-DD"),'Price Data'!J:J,0)),"")</f>
        <v>2.4300000000000002</v>
      </c>
      <c r="I2748" s="10" cm="1">
        <f t="array" ref="I2748">IFERROR(IF(ISNUMBER(H2748),(H2748-INDEX('Price Data'!K:K,MATCH(TEXT(A2748,"YYYY-MM-DD"),'Price Data'!J:J,0)+1))/INDEX('Price Data'!K:K,MATCH(TEXT(A2748,"YYYY-MM-DD"),'Price Data'!J:J,0)+1),""),"")</f>
        <v>4.1322314049587732E-3</v>
      </c>
      <c r="J2748" s="34">
        <f>IFERROR(INDEX('Price Data'!N:N,MATCH(TEXT(A2748,"YYYY-MM-DD"),'Price Data'!M:M,0)),"")</f>
        <v>1.91</v>
      </c>
      <c r="K2748" s="10" cm="1">
        <f t="array" ref="K2748">IFERROR(IF(ISNUMBER(J2748),(J2748-INDEX('Price Data'!N:N,MATCH(TEXT(A2748,"YYYY-MM-DD"),'Price Data'!M:M,0)+1))/INDEX('Price Data'!N:N,MATCH(TEXT(A2748,"YYYY-MM-DD"),'Price Data'!M:M,0)+1),""),"")</f>
        <v>-5.2083333333333382E-3</v>
      </c>
      <c r="L2748" s="34">
        <f>IFERROR(INDEX('Price Data'!Q:Q,MATCH(TEXT(A2748,"YYYY-MM-DD"),'Price Data'!P:P,0)),"")</f>
        <v>2.76</v>
      </c>
      <c r="M2748" s="10" cm="1">
        <f t="array" ref="M2748">IFERROR(IF(ISNUMBER(L2748),(L2748-INDEX('Price Data'!Q:Q,MATCH(TEXT(A2748,"YYYY-MM-DD"),'Price Data'!P:P,0)+1))/INDEX('Price Data'!Q:Q,MATCH(TEXT(A2748,"YYYY-MM-DD"),'Price Data'!P:P,0)+1),""),"")</f>
        <v>-1.07526881720431E-2</v>
      </c>
      <c r="N2748" s="34">
        <f>IFERROR(INDEX('Price Data'!T:T,MATCH(TEXT(A2748,"YYYY-MM-DD"),'Price Data'!S:S,0)),"")</f>
        <v>3.84</v>
      </c>
      <c r="O2748" s="10" cm="1">
        <f t="array" ref="O2748">IFERROR(IF(ISNUMBER(N2748),(N2748-INDEX('Price Data'!T:T,MATCH(TEXT(A2748,"YYYY-MM-DD"),'Price Data'!S:S,0)+1))/INDEX('Price Data'!T:T,MATCH(TEXT(A2748,"YYYY-MM-DD"),'Price Data'!S:S,0)+1),""),"")</f>
        <v>-1.0309278350515474E-2</v>
      </c>
    </row>
    <row r="2749" spans="1:15" x14ac:dyDescent="0.3">
      <c r="A2749" s="8">
        <v>44568</v>
      </c>
      <c r="B2749" s="34">
        <f>IFERROR(INDEX('Price Data'!B:B,MATCH(TEXT(A2749,"YYYY-MM-DD"),'Price Data'!A:A,0)),"")</f>
        <v>27618</v>
      </c>
      <c r="C2749" s="10" cm="1">
        <f t="array" ref="C2749">IFERROR(IF(ISNUMBER(B2749),(B2749-INDEX('Price Data'!B:B,MATCH(TEXT(A2749,"YYYY-MM-DD"),'Price Data'!A:A,0)+1))/INDEX('Price Data'!B:B,MATCH(TEXT(A2749,"YYYY-MM-DD"),'Price Data'!A:A,0)+1),""),"")</f>
        <v>-1.3740237199884294E-3</v>
      </c>
      <c r="D2749" s="34">
        <f>IFERROR(INDEX('Price Data'!E:E,MATCH(TEXT(A2749,"YYYY-MM-DD"),'Price Data'!D:D,0)),"")</f>
        <v>14.25</v>
      </c>
      <c r="E2749" s="10" cm="1">
        <f t="array" ref="E2749">IFERROR(IF(ISNUMBER(D2749),(D2749-INDEX('Price Data'!E:E,MATCH(TEXT(A2749,"YYYY-MM-DD"),'Price Data'!D:D,0)+1))/INDEX('Price Data'!E:E,MATCH(TEXT(A2749,"YYYY-MM-DD"),'Price Data'!D:D,0)+1),""),"")</f>
        <v>7.0671378091872539E-3</v>
      </c>
      <c r="F2749" s="34">
        <f>IFERROR(INDEX('Price Data'!H:H,MATCH(TEXT(A2749,"YYYY-MM-DD"),'Price Data'!G:G,0)),"")</f>
        <v>92.660004000000001</v>
      </c>
      <c r="G2749" s="10" cm="1">
        <f t="array" ref="G2749">IFERROR(IF(ISNUMBER(F2749),(F2749-INDEX('Price Data'!H:H,MATCH(TEXT(A2749,"YYYY-MM-DD"),'Price Data'!G:G,0)+1))/INDEX('Price Data'!H:H,MATCH(TEXT(A2749,"YYYY-MM-DD"),'Price Data'!G:G,0)+1),""),"")</f>
        <v>1.9463775320163463E-3</v>
      </c>
      <c r="H2749" s="34">
        <f>IFERROR(INDEX('Price Data'!K:K,MATCH(TEXT(A2749,"YYYY-MM-DD"),'Price Data'!J:J,0)),"")</f>
        <v>2.4500000000000002</v>
      </c>
      <c r="I2749" s="10" cm="1">
        <f t="array" ref="I2749">IFERROR(IF(ISNUMBER(H2749),(H2749-INDEX('Price Data'!K:K,MATCH(TEXT(A2749,"YYYY-MM-DD"),'Price Data'!J:J,0)+1))/INDEX('Price Data'!K:K,MATCH(TEXT(A2749,"YYYY-MM-DD"),'Price Data'!J:J,0)+1),""),"")</f>
        <v>8.2304526748971252E-3</v>
      </c>
      <c r="J2749" s="34">
        <f>IFERROR(INDEX('Price Data'!N:N,MATCH(TEXT(A2749,"YYYY-MM-DD"),'Price Data'!M:M,0)),"")</f>
        <v>1.91</v>
      </c>
      <c r="K2749" s="10" cm="1">
        <f t="array" ref="K2749">IFERROR(IF(ISNUMBER(J2749),(J2749-INDEX('Price Data'!N:N,MATCH(TEXT(A2749,"YYYY-MM-DD"),'Price Data'!M:M,0)+1))/INDEX('Price Data'!N:N,MATCH(TEXT(A2749,"YYYY-MM-DD"),'Price Data'!M:M,0)+1),""),"")</f>
        <v>0</v>
      </c>
      <c r="L2749" s="34">
        <f>IFERROR(INDEX('Price Data'!Q:Q,MATCH(TEXT(A2749,"YYYY-MM-DD"),'Price Data'!P:P,0)),"")</f>
        <v>2.83</v>
      </c>
      <c r="M2749" s="10" cm="1">
        <f t="array" ref="M2749">IFERROR(IF(ISNUMBER(L2749),(L2749-INDEX('Price Data'!Q:Q,MATCH(TEXT(A2749,"YYYY-MM-DD"),'Price Data'!P:P,0)+1))/INDEX('Price Data'!Q:Q,MATCH(TEXT(A2749,"YYYY-MM-DD"),'Price Data'!P:P,0)+1),""),"")</f>
        <v>2.5362318840579816E-2</v>
      </c>
      <c r="N2749" s="34">
        <f>IFERROR(INDEX('Price Data'!T:T,MATCH(TEXT(A2749,"YYYY-MM-DD"),'Price Data'!S:S,0)),"")</f>
        <v>3.79</v>
      </c>
      <c r="O2749" s="10" cm="1">
        <f t="array" ref="O2749">IFERROR(IF(ISNUMBER(N2749),(N2749-INDEX('Price Data'!T:T,MATCH(TEXT(A2749,"YYYY-MM-DD"),'Price Data'!S:S,0)+1))/INDEX('Price Data'!T:T,MATCH(TEXT(A2749,"YYYY-MM-DD"),'Price Data'!S:S,0)+1),""),"")</f>
        <v>-1.3020833333333287E-2</v>
      </c>
    </row>
    <row r="2750" spans="1:15" x14ac:dyDescent="0.3">
      <c r="A2750" s="8">
        <v>44569</v>
      </c>
      <c r="B2750" s="34" t="str">
        <f>IFERROR(INDEX('Price Data'!B:B,MATCH(TEXT(A2750,"YYYY-MM-DD"),'Price Data'!A:A,0)),"")</f>
        <v/>
      </c>
      <c r="C2750" s="10" t="str" cm="1">
        <f t="array" ref="C2750">IFERROR(IF(ISNUMBER(B2750),(B2750-INDEX('Price Data'!B:B,MATCH(TEXT(A2750,"YYYY-MM-DD"),'Price Data'!A:A,0)+1))/INDEX('Price Data'!B:B,MATCH(TEXT(A2750,"YYYY-MM-DD"),'Price Data'!A:A,0)+1),""),"")</f>
        <v/>
      </c>
      <c r="D2750" s="34" t="str">
        <f>IFERROR(INDEX('Price Data'!E:E,MATCH(TEXT(A2750,"YYYY-MM-DD"),'Price Data'!D:D,0)),"")</f>
        <v/>
      </c>
      <c r="E2750" s="10" t="str" cm="1">
        <f t="array" ref="E2750">IFERROR(IF(ISNUMBER(D2750),(D2750-INDEX('Price Data'!E:E,MATCH(TEXT(A2750,"YYYY-MM-DD"),'Price Data'!D:D,0)+1))/INDEX('Price Data'!E:E,MATCH(TEXT(A2750,"YYYY-MM-DD"),'Price Data'!D:D,0)+1),""),"")</f>
        <v/>
      </c>
      <c r="F2750" s="34" t="str">
        <f>IFERROR(INDEX('Price Data'!H:H,MATCH(TEXT(A2750,"YYYY-MM-DD"),'Price Data'!G:G,0)),"")</f>
        <v/>
      </c>
      <c r="G2750" s="10" t="str" cm="1">
        <f t="array" ref="G2750">IFERROR(IF(ISNUMBER(F2750),(F2750-INDEX('Price Data'!H:H,MATCH(TEXT(A2750,"YYYY-MM-DD"),'Price Data'!G:G,0)+1))/INDEX('Price Data'!H:H,MATCH(TEXT(A2750,"YYYY-MM-DD"),'Price Data'!G:G,0)+1),""),"")</f>
        <v/>
      </c>
      <c r="H2750" s="34" t="str">
        <f>IFERROR(INDEX('Price Data'!K:K,MATCH(TEXT(A2750,"YYYY-MM-DD"),'Price Data'!J:J,0)),"")</f>
        <v/>
      </c>
      <c r="I2750" s="10" t="str" cm="1">
        <f t="array" ref="I2750">IFERROR(IF(ISNUMBER(H2750),(H2750-INDEX('Price Data'!K:K,MATCH(TEXT(A2750,"YYYY-MM-DD"),'Price Data'!J:J,0)+1))/INDEX('Price Data'!K:K,MATCH(TEXT(A2750,"YYYY-MM-DD"),'Price Data'!J:J,0)+1),""),"")</f>
        <v/>
      </c>
      <c r="J2750" s="34" t="str">
        <f>IFERROR(INDEX('Price Data'!N:N,MATCH(TEXT(A2750,"YYYY-MM-DD"),'Price Data'!M:M,0)),"")</f>
        <v/>
      </c>
      <c r="K2750" s="10" t="str" cm="1">
        <f t="array" ref="K2750">IFERROR(IF(ISNUMBER(J2750),(J2750-INDEX('Price Data'!N:N,MATCH(TEXT(A2750,"YYYY-MM-DD"),'Price Data'!M:M,0)+1))/INDEX('Price Data'!N:N,MATCH(TEXT(A2750,"YYYY-MM-DD"),'Price Data'!M:M,0)+1),""),"")</f>
        <v/>
      </c>
      <c r="L2750" s="34" t="str">
        <f>IFERROR(INDEX('Price Data'!Q:Q,MATCH(TEXT(A2750,"YYYY-MM-DD"),'Price Data'!P:P,0)),"")</f>
        <v/>
      </c>
      <c r="M2750" s="10" t="str" cm="1">
        <f t="array" ref="M2750">IFERROR(IF(ISNUMBER(L2750),(L2750-INDEX('Price Data'!Q:Q,MATCH(TEXT(A2750,"YYYY-MM-DD"),'Price Data'!P:P,0)+1))/INDEX('Price Data'!Q:Q,MATCH(TEXT(A2750,"YYYY-MM-DD"),'Price Data'!P:P,0)+1),""),"")</f>
        <v/>
      </c>
      <c r="N2750" s="34" t="str">
        <f>IFERROR(INDEX('Price Data'!T:T,MATCH(TEXT(A2750,"YYYY-MM-DD"),'Price Data'!S:S,0)),"")</f>
        <v/>
      </c>
      <c r="O2750" s="10" t="str" cm="1">
        <f t="array" ref="O2750">IFERROR(IF(ISNUMBER(N2750),(N2750-INDEX('Price Data'!T:T,MATCH(TEXT(A2750,"YYYY-MM-DD"),'Price Data'!S:S,0)+1))/INDEX('Price Data'!T:T,MATCH(TEXT(A2750,"YYYY-MM-DD"),'Price Data'!S:S,0)+1),""),"")</f>
        <v/>
      </c>
    </row>
    <row r="2751" spans="1:15" x14ac:dyDescent="0.3">
      <c r="A2751" s="8">
        <v>44570</v>
      </c>
      <c r="B2751" s="34" t="str">
        <f>IFERROR(INDEX('Price Data'!B:B,MATCH(TEXT(A2751,"YYYY-MM-DD"),'Price Data'!A:A,0)),"")</f>
        <v/>
      </c>
      <c r="C2751" s="10" t="str" cm="1">
        <f t="array" ref="C2751">IFERROR(IF(ISNUMBER(B2751),(B2751-INDEX('Price Data'!B:B,MATCH(TEXT(A2751,"YYYY-MM-DD"),'Price Data'!A:A,0)+1))/INDEX('Price Data'!B:B,MATCH(TEXT(A2751,"YYYY-MM-DD"),'Price Data'!A:A,0)+1),""),"")</f>
        <v/>
      </c>
      <c r="D2751" s="34" t="str">
        <f>IFERROR(INDEX('Price Data'!E:E,MATCH(TEXT(A2751,"YYYY-MM-DD"),'Price Data'!D:D,0)),"")</f>
        <v/>
      </c>
      <c r="E2751" s="10" t="str" cm="1">
        <f t="array" ref="E2751">IFERROR(IF(ISNUMBER(D2751),(D2751-INDEX('Price Data'!E:E,MATCH(TEXT(A2751,"YYYY-MM-DD"),'Price Data'!D:D,0)+1))/INDEX('Price Data'!E:E,MATCH(TEXT(A2751,"YYYY-MM-DD"),'Price Data'!D:D,0)+1),""),"")</f>
        <v/>
      </c>
      <c r="F2751" s="34" t="str">
        <f>IFERROR(INDEX('Price Data'!H:H,MATCH(TEXT(A2751,"YYYY-MM-DD"),'Price Data'!G:G,0)),"")</f>
        <v/>
      </c>
      <c r="G2751" s="10" t="str" cm="1">
        <f t="array" ref="G2751">IFERROR(IF(ISNUMBER(F2751),(F2751-INDEX('Price Data'!H:H,MATCH(TEXT(A2751,"YYYY-MM-DD"),'Price Data'!G:G,0)+1))/INDEX('Price Data'!H:H,MATCH(TEXT(A2751,"YYYY-MM-DD"),'Price Data'!G:G,0)+1),""),"")</f>
        <v/>
      </c>
      <c r="H2751" s="34" t="str">
        <f>IFERROR(INDEX('Price Data'!K:K,MATCH(TEXT(A2751,"YYYY-MM-DD"),'Price Data'!J:J,0)),"")</f>
        <v/>
      </c>
      <c r="I2751" s="10" t="str" cm="1">
        <f t="array" ref="I2751">IFERROR(IF(ISNUMBER(H2751),(H2751-INDEX('Price Data'!K:K,MATCH(TEXT(A2751,"YYYY-MM-DD"),'Price Data'!J:J,0)+1))/INDEX('Price Data'!K:K,MATCH(TEXT(A2751,"YYYY-MM-DD"),'Price Data'!J:J,0)+1),""),"")</f>
        <v/>
      </c>
      <c r="J2751" s="34" t="str">
        <f>IFERROR(INDEX('Price Data'!N:N,MATCH(TEXT(A2751,"YYYY-MM-DD"),'Price Data'!M:M,0)),"")</f>
        <v/>
      </c>
      <c r="K2751" s="10" t="str" cm="1">
        <f t="array" ref="K2751">IFERROR(IF(ISNUMBER(J2751),(J2751-INDEX('Price Data'!N:N,MATCH(TEXT(A2751,"YYYY-MM-DD"),'Price Data'!M:M,0)+1))/INDEX('Price Data'!N:N,MATCH(TEXT(A2751,"YYYY-MM-DD"),'Price Data'!M:M,0)+1),""),"")</f>
        <v/>
      </c>
      <c r="L2751" s="34" t="str">
        <f>IFERROR(INDEX('Price Data'!Q:Q,MATCH(TEXT(A2751,"YYYY-MM-DD"),'Price Data'!P:P,0)),"")</f>
        <v/>
      </c>
      <c r="M2751" s="10" t="str" cm="1">
        <f t="array" ref="M2751">IFERROR(IF(ISNUMBER(L2751),(L2751-INDEX('Price Data'!Q:Q,MATCH(TEXT(A2751,"YYYY-MM-DD"),'Price Data'!P:P,0)+1))/INDEX('Price Data'!Q:Q,MATCH(TEXT(A2751,"YYYY-MM-DD"),'Price Data'!P:P,0)+1),""),"")</f>
        <v/>
      </c>
      <c r="N2751" s="34" t="str">
        <f>IFERROR(INDEX('Price Data'!T:T,MATCH(TEXT(A2751,"YYYY-MM-DD"),'Price Data'!S:S,0)),"")</f>
        <v/>
      </c>
      <c r="O2751" s="10" t="str" cm="1">
        <f t="array" ref="O2751">IFERROR(IF(ISNUMBER(N2751),(N2751-INDEX('Price Data'!T:T,MATCH(TEXT(A2751,"YYYY-MM-DD"),'Price Data'!S:S,0)+1))/INDEX('Price Data'!T:T,MATCH(TEXT(A2751,"YYYY-MM-DD"),'Price Data'!S:S,0)+1),""),"")</f>
        <v/>
      </c>
    </row>
    <row r="2752" spans="1:15" x14ac:dyDescent="0.3">
      <c r="A2752" s="8">
        <v>44571</v>
      </c>
      <c r="B2752" s="34">
        <f>IFERROR(INDEX('Price Data'!B:B,MATCH(TEXT(A2752,"YYYY-MM-DD"),'Price Data'!A:A,0)),"")</f>
        <v>27354</v>
      </c>
      <c r="C2752" s="10" cm="1">
        <f t="array" ref="C2752">IFERROR(IF(ISNUMBER(B2752),(B2752-INDEX('Price Data'!B:B,MATCH(TEXT(A2752,"YYYY-MM-DD"),'Price Data'!A:A,0)+1))/INDEX('Price Data'!B:B,MATCH(TEXT(A2752,"YYYY-MM-DD"),'Price Data'!A:A,0)+1),""),"")</f>
        <v>-9.5589832717792745E-3</v>
      </c>
      <c r="D2752" s="34">
        <f>IFERROR(INDEX('Price Data'!E:E,MATCH(TEXT(A2752,"YYYY-MM-DD"),'Price Data'!D:D,0)),"")</f>
        <v>14.22</v>
      </c>
      <c r="E2752" s="10" cm="1">
        <f t="array" ref="E2752">IFERROR(IF(ISNUMBER(D2752),(D2752-INDEX('Price Data'!E:E,MATCH(TEXT(A2752,"YYYY-MM-DD"),'Price Data'!D:D,0)+1))/INDEX('Price Data'!E:E,MATCH(TEXT(A2752,"YYYY-MM-DD"),'Price Data'!D:D,0)+1),""),"")</f>
        <v>-2.1052631578946921E-3</v>
      </c>
      <c r="F2752" s="34">
        <f>IFERROR(INDEX('Price Data'!H:H,MATCH(TEXT(A2752,"YYYY-MM-DD"),'Price Data'!G:G,0)),"")</f>
        <v>91.699996999999996</v>
      </c>
      <c r="G2752" s="10" cm="1">
        <f t="array" ref="G2752">IFERROR(IF(ISNUMBER(F2752),(F2752-INDEX('Price Data'!H:H,MATCH(TEXT(A2752,"YYYY-MM-DD"),'Price Data'!G:G,0)+1))/INDEX('Price Data'!H:H,MATCH(TEXT(A2752,"YYYY-MM-DD"),'Price Data'!G:G,0)+1),""),"")</f>
        <v>-1.0360532684630625E-2</v>
      </c>
      <c r="H2752" s="34">
        <f>IFERROR(INDEX('Price Data'!K:K,MATCH(TEXT(A2752,"YYYY-MM-DD"),'Price Data'!J:J,0)),"")</f>
        <v>2.46</v>
      </c>
      <c r="I2752" s="10" cm="1">
        <f t="array" ref="I2752">IFERROR(IF(ISNUMBER(H2752),(H2752-INDEX('Price Data'!K:K,MATCH(TEXT(A2752,"YYYY-MM-DD"),'Price Data'!J:J,0)+1))/INDEX('Price Data'!K:K,MATCH(TEXT(A2752,"YYYY-MM-DD"),'Price Data'!J:J,0)+1),""),"")</f>
        <v>4.0816326530611373E-3</v>
      </c>
      <c r="J2752" s="34">
        <f>IFERROR(INDEX('Price Data'!N:N,MATCH(TEXT(A2752,"YYYY-MM-DD"),'Price Data'!M:M,0)),"")</f>
        <v>1.92</v>
      </c>
      <c r="K2752" s="10" cm="1">
        <f t="array" ref="K2752">IFERROR(IF(ISNUMBER(J2752),(J2752-INDEX('Price Data'!N:N,MATCH(TEXT(A2752,"YYYY-MM-DD"),'Price Data'!M:M,0)+1))/INDEX('Price Data'!N:N,MATCH(TEXT(A2752,"YYYY-MM-DD"),'Price Data'!M:M,0)+1),""),"")</f>
        <v>5.2356020942408424E-3</v>
      </c>
      <c r="L2752" s="34">
        <f>IFERROR(INDEX('Price Data'!Q:Q,MATCH(TEXT(A2752,"YYYY-MM-DD"),'Price Data'!P:P,0)),"")</f>
        <v>2.82</v>
      </c>
      <c r="M2752" s="10" cm="1">
        <f t="array" ref="M2752">IFERROR(IF(ISNUMBER(L2752),(L2752-INDEX('Price Data'!Q:Q,MATCH(TEXT(A2752,"YYYY-MM-DD"),'Price Data'!P:P,0)+1))/INDEX('Price Data'!Q:Q,MATCH(TEXT(A2752,"YYYY-MM-DD"),'Price Data'!P:P,0)+1),""),"")</f>
        <v>-3.5335689045937211E-3</v>
      </c>
      <c r="N2752" s="34">
        <f>IFERROR(INDEX('Price Data'!T:T,MATCH(TEXT(A2752,"YYYY-MM-DD"),'Price Data'!S:S,0)),"")</f>
        <v>3.73</v>
      </c>
      <c r="O2752" s="10" cm="1">
        <f t="array" ref="O2752">IFERROR(IF(ISNUMBER(N2752),(N2752-INDEX('Price Data'!T:T,MATCH(TEXT(A2752,"YYYY-MM-DD"),'Price Data'!S:S,0)+1))/INDEX('Price Data'!T:T,MATCH(TEXT(A2752,"YYYY-MM-DD"),'Price Data'!S:S,0)+1),""),"")</f>
        <v>-1.5831134564643815E-2</v>
      </c>
    </row>
    <row r="2753" spans="1:15" x14ac:dyDescent="0.3">
      <c r="A2753" s="8">
        <v>44572</v>
      </c>
      <c r="B2753" s="34">
        <f>IFERROR(INDEX('Price Data'!B:B,MATCH(TEXT(A2753,"YYYY-MM-DD"),'Price Data'!A:A,0)),"")</f>
        <v>27535</v>
      </c>
      <c r="C2753" s="10" cm="1">
        <f t="array" ref="C2753">IFERROR(IF(ISNUMBER(B2753),(B2753-INDEX('Price Data'!B:B,MATCH(TEXT(A2753,"YYYY-MM-DD"),'Price Data'!A:A,0)+1))/INDEX('Price Data'!B:B,MATCH(TEXT(A2753,"YYYY-MM-DD"),'Price Data'!A:A,0)+1),""),"")</f>
        <v>6.6169481611464505E-3</v>
      </c>
      <c r="D2753" s="34">
        <f>IFERROR(INDEX('Price Data'!E:E,MATCH(TEXT(A2753,"YYYY-MM-DD"),'Price Data'!D:D,0)),"")</f>
        <v>14.06</v>
      </c>
      <c r="E2753" s="10" cm="1">
        <f t="array" ref="E2753">IFERROR(IF(ISNUMBER(D2753),(D2753-INDEX('Price Data'!E:E,MATCH(TEXT(A2753,"YYYY-MM-DD"),'Price Data'!D:D,0)+1))/INDEX('Price Data'!E:E,MATCH(TEXT(A2753,"YYYY-MM-DD"),'Price Data'!D:D,0)+1),""),"")</f>
        <v>-1.1251758087201134E-2</v>
      </c>
      <c r="F2753" s="34">
        <f>IFERROR(INDEX('Price Data'!H:H,MATCH(TEXT(A2753,"YYYY-MM-DD"),'Price Data'!G:G,0)),"")</f>
        <v>92.5</v>
      </c>
      <c r="G2753" s="10" cm="1">
        <f t="array" ref="G2753">IFERROR(IF(ISNUMBER(F2753),(F2753-INDEX('Price Data'!H:H,MATCH(TEXT(A2753,"YYYY-MM-DD"),'Price Data'!G:G,0)+1))/INDEX('Price Data'!H:H,MATCH(TEXT(A2753,"YYYY-MM-DD"),'Price Data'!G:G,0)+1),""),"")</f>
        <v>8.7241333279433342E-3</v>
      </c>
      <c r="H2753" s="34">
        <f>IFERROR(INDEX('Price Data'!K:K,MATCH(TEXT(A2753,"YYYY-MM-DD"),'Price Data'!J:J,0)),"")</f>
        <v>2.48</v>
      </c>
      <c r="I2753" s="10" cm="1">
        <f t="array" ref="I2753">IFERROR(IF(ISNUMBER(H2753),(H2753-INDEX('Price Data'!K:K,MATCH(TEXT(A2753,"YYYY-MM-DD"),'Price Data'!J:J,0)+1))/INDEX('Price Data'!K:K,MATCH(TEXT(A2753,"YYYY-MM-DD"),'Price Data'!J:J,0)+1),""),"")</f>
        <v>8.1300813008130159E-3</v>
      </c>
      <c r="J2753" s="34">
        <f>IFERROR(INDEX('Price Data'!N:N,MATCH(TEXT(A2753,"YYYY-MM-DD"),'Price Data'!M:M,0)),"")</f>
        <v>1.93</v>
      </c>
      <c r="K2753" s="10" cm="1">
        <f t="array" ref="K2753">IFERROR(IF(ISNUMBER(J2753),(J2753-INDEX('Price Data'!N:N,MATCH(TEXT(A2753,"YYYY-MM-DD"),'Price Data'!M:M,0)+1))/INDEX('Price Data'!N:N,MATCH(TEXT(A2753,"YYYY-MM-DD"),'Price Data'!M:M,0)+1),""),"")</f>
        <v>5.2083333333333382E-3</v>
      </c>
      <c r="L2753" s="34">
        <f>IFERROR(INDEX('Price Data'!Q:Q,MATCH(TEXT(A2753,"YYYY-MM-DD"),'Price Data'!P:P,0)),"")</f>
        <v>2.87</v>
      </c>
      <c r="M2753" s="10" cm="1">
        <f t="array" ref="M2753">IFERROR(IF(ISNUMBER(L2753),(L2753-INDEX('Price Data'!Q:Q,MATCH(TEXT(A2753,"YYYY-MM-DD"),'Price Data'!P:P,0)+1))/INDEX('Price Data'!Q:Q,MATCH(TEXT(A2753,"YYYY-MM-DD"),'Price Data'!P:P,0)+1),""),"")</f>
        <v>1.7730496453900804E-2</v>
      </c>
      <c r="N2753" s="34">
        <f>IFERROR(INDEX('Price Data'!T:T,MATCH(TEXT(A2753,"YYYY-MM-DD"),'Price Data'!S:S,0)),"")</f>
        <v>3.84</v>
      </c>
      <c r="O2753" s="10" cm="1">
        <f t="array" ref="O2753">IFERROR(IF(ISNUMBER(N2753),(N2753-INDEX('Price Data'!T:T,MATCH(TEXT(A2753,"YYYY-MM-DD"),'Price Data'!S:S,0)+1))/INDEX('Price Data'!T:T,MATCH(TEXT(A2753,"YYYY-MM-DD"),'Price Data'!S:S,0)+1),""),"")</f>
        <v>2.9490616621983882E-2</v>
      </c>
    </row>
    <row r="2754" spans="1:15" x14ac:dyDescent="0.3">
      <c r="A2754" s="8">
        <v>44573</v>
      </c>
      <c r="B2754" s="34">
        <f>IFERROR(INDEX('Price Data'!B:B,MATCH(TEXT(A2754,"YYYY-MM-DD"),'Price Data'!A:A,0)),"")</f>
        <v>27714</v>
      </c>
      <c r="C2754" s="10" cm="1">
        <f t="array" ref="C2754">IFERROR(IF(ISNUMBER(B2754),(B2754-INDEX('Price Data'!B:B,MATCH(TEXT(A2754,"YYYY-MM-DD"),'Price Data'!A:A,0)+1))/INDEX('Price Data'!B:B,MATCH(TEXT(A2754,"YYYY-MM-DD"),'Price Data'!A:A,0)+1),""),"")</f>
        <v>6.5008171418195022E-3</v>
      </c>
      <c r="D2754" s="34">
        <f>IFERROR(INDEX('Price Data'!E:E,MATCH(TEXT(A2754,"YYYY-MM-DD"),'Price Data'!D:D,0)),"")</f>
        <v>13.61</v>
      </c>
      <c r="E2754" s="10" cm="1">
        <f t="array" ref="E2754">IFERROR(IF(ISNUMBER(D2754),(D2754-INDEX('Price Data'!E:E,MATCH(TEXT(A2754,"YYYY-MM-DD"),'Price Data'!D:D,0)+1))/INDEX('Price Data'!E:E,MATCH(TEXT(A2754,"YYYY-MM-DD"),'Price Data'!D:D,0)+1),""),"")</f>
        <v>-3.200568990042682E-2</v>
      </c>
      <c r="F2754" s="34">
        <f>IFERROR(INDEX('Price Data'!H:H,MATCH(TEXT(A2754,"YYYY-MM-DD"),'Price Data'!G:G,0)),"")</f>
        <v>92.559997999999993</v>
      </c>
      <c r="G2754" s="10" cm="1">
        <f t="array" ref="G2754">IFERROR(IF(ISNUMBER(F2754),(F2754-INDEX('Price Data'!H:H,MATCH(TEXT(A2754,"YYYY-MM-DD"),'Price Data'!G:G,0)+1))/INDEX('Price Data'!H:H,MATCH(TEXT(A2754,"YYYY-MM-DD"),'Price Data'!G:G,0)+1),""),"")</f>
        <v>6.4862702702695254E-4</v>
      </c>
      <c r="H2754" s="34">
        <f>IFERROR(INDEX('Price Data'!K:K,MATCH(TEXT(A2754,"YYYY-MM-DD"),'Price Data'!J:J,0)),"")</f>
        <v>2.5499999999999998</v>
      </c>
      <c r="I2754" s="10" cm="1">
        <f t="array" ref="I2754">IFERROR(IF(ISNUMBER(H2754),(H2754-INDEX('Price Data'!K:K,MATCH(TEXT(A2754,"YYYY-MM-DD"),'Price Data'!J:J,0)+1))/INDEX('Price Data'!K:K,MATCH(TEXT(A2754,"YYYY-MM-DD"),'Price Data'!J:J,0)+1),""),"")</f>
        <v>2.822580645161284E-2</v>
      </c>
      <c r="J2754" s="34">
        <f>IFERROR(INDEX('Price Data'!N:N,MATCH(TEXT(A2754,"YYYY-MM-DD"),'Price Data'!M:M,0)),"")</f>
        <v>1.93</v>
      </c>
      <c r="K2754" s="10" cm="1">
        <f t="array" ref="K2754">IFERROR(IF(ISNUMBER(J2754),(J2754-INDEX('Price Data'!N:N,MATCH(TEXT(A2754,"YYYY-MM-DD"),'Price Data'!M:M,0)+1))/INDEX('Price Data'!N:N,MATCH(TEXT(A2754,"YYYY-MM-DD"),'Price Data'!M:M,0)+1),""),"")</f>
        <v>0</v>
      </c>
      <c r="L2754" s="34">
        <f>IFERROR(INDEX('Price Data'!Q:Q,MATCH(TEXT(A2754,"YYYY-MM-DD"),'Price Data'!P:P,0)),"")</f>
        <v>2.87</v>
      </c>
      <c r="M2754" s="10" cm="1">
        <f t="array" ref="M2754">IFERROR(IF(ISNUMBER(L2754),(L2754-INDEX('Price Data'!Q:Q,MATCH(TEXT(A2754,"YYYY-MM-DD"),'Price Data'!P:P,0)+1))/INDEX('Price Data'!Q:Q,MATCH(TEXT(A2754,"YYYY-MM-DD"),'Price Data'!P:P,0)+1),""),"")</f>
        <v>0</v>
      </c>
      <c r="N2754" s="34">
        <f>IFERROR(INDEX('Price Data'!T:T,MATCH(TEXT(A2754,"YYYY-MM-DD"),'Price Data'!S:S,0)),"")</f>
        <v>3.95</v>
      </c>
      <c r="O2754" s="10" cm="1">
        <f t="array" ref="O2754">IFERROR(IF(ISNUMBER(N2754),(N2754-INDEX('Price Data'!T:T,MATCH(TEXT(A2754,"YYYY-MM-DD"),'Price Data'!S:S,0)+1))/INDEX('Price Data'!T:T,MATCH(TEXT(A2754,"YYYY-MM-DD"),'Price Data'!S:S,0)+1),""),"")</f>
        <v>2.8645833333333419E-2</v>
      </c>
    </row>
    <row r="2755" spans="1:15" x14ac:dyDescent="0.3">
      <c r="A2755" s="8">
        <v>44574</v>
      </c>
      <c r="B2755" s="34">
        <f>IFERROR(INDEX('Price Data'!B:B,MATCH(TEXT(A2755,"YYYY-MM-DD"),'Price Data'!A:A,0)),"")</f>
        <v>27844</v>
      </c>
      <c r="C2755" s="10" cm="1">
        <f t="array" ref="C2755">IFERROR(IF(ISNUMBER(B2755),(B2755-INDEX('Price Data'!B:B,MATCH(TEXT(A2755,"YYYY-MM-DD"),'Price Data'!A:A,0)+1))/INDEX('Price Data'!B:B,MATCH(TEXT(A2755,"YYYY-MM-DD"),'Price Data'!A:A,0)+1),""),"")</f>
        <v>4.690770007938226E-3</v>
      </c>
      <c r="D2755" s="34">
        <f>IFERROR(INDEX('Price Data'!E:E,MATCH(TEXT(A2755,"YYYY-MM-DD"),'Price Data'!D:D,0)),"")</f>
        <v>13.65</v>
      </c>
      <c r="E2755" s="10" cm="1">
        <f t="array" ref="E2755">IFERROR(IF(ISNUMBER(D2755),(D2755-INDEX('Price Data'!E:E,MATCH(TEXT(A2755,"YYYY-MM-DD"),'Price Data'!D:D,0)+1))/INDEX('Price Data'!E:E,MATCH(TEXT(A2755,"YYYY-MM-DD"),'Price Data'!D:D,0)+1),""),"")</f>
        <v>2.9390154298310745E-3</v>
      </c>
      <c r="F2755" s="34">
        <f>IFERROR(INDEX('Price Data'!H:H,MATCH(TEXT(A2755,"YYYY-MM-DD"),'Price Data'!G:G,0)),"")</f>
        <v>91.440002000000007</v>
      </c>
      <c r="G2755" s="10" cm="1">
        <f t="array" ref="G2755">IFERROR(IF(ISNUMBER(F2755),(F2755-INDEX('Price Data'!H:H,MATCH(TEXT(A2755,"YYYY-MM-DD"),'Price Data'!G:G,0)+1))/INDEX('Price Data'!H:H,MATCH(TEXT(A2755,"YYYY-MM-DD"),'Price Data'!G:G,0)+1),""),"")</f>
        <v>-1.210021633751533E-2</v>
      </c>
      <c r="H2755" s="34">
        <f>IFERROR(INDEX('Price Data'!K:K,MATCH(TEXT(A2755,"YYYY-MM-DD"),'Price Data'!J:J,0)),"")</f>
        <v>2.56</v>
      </c>
      <c r="I2755" s="10" cm="1">
        <f t="array" ref="I2755">IFERROR(IF(ISNUMBER(H2755),(H2755-INDEX('Price Data'!K:K,MATCH(TEXT(A2755,"YYYY-MM-DD"),'Price Data'!J:J,0)+1))/INDEX('Price Data'!K:K,MATCH(TEXT(A2755,"YYYY-MM-DD"),'Price Data'!J:J,0)+1),""),"")</f>
        <v>3.9215686274510714E-3</v>
      </c>
      <c r="J2755" s="34">
        <f>IFERROR(INDEX('Price Data'!N:N,MATCH(TEXT(A2755,"YYYY-MM-DD"),'Price Data'!M:M,0)),"")</f>
        <v>1.96</v>
      </c>
      <c r="K2755" s="10" cm="1">
        <f t="array" ref="K2755">IFERROR(IF(ISNUMBER(J2755),(J2755-INDEX('Price Data'!N:N,MATCH(TEXT(A2755,"YYYY-MM-DD"),'Price Data'!M:M,0)+1))/INDEX('Price Data'!N:N,MATCH(TEXT(A2755,"YYYY-MM-DD"),'Price Data'!M:M,0)+1),""),"")</f>
        <v>1.5544041450777216E-2</v>
      </c>
      <c r="L2755" s="34">
        <f>IFERROR(INDEX('Price Data'!Q:Q,MATCH(TEXT(A2755,"YYYY-MM-DD"),'Price Data'!P:P,0)),"")</f>
        <v>2.87</v>
      </c>
      <c r="M2755" s="10" cm="1">
        <f t="array" ref="M2755">IFERROR(IF(ISNUMBER(L2755),(L2755-INDEX('Price Data'!Q:Q,MATCH(TEXT(A2755,"YYYY-MM-DD"),'Price Data'!P:P,0)+1))/INDEX('Price Data'!Q:Q,MATCH(TEXT(A2755,"YYYY-MM-DD"),'Price Data'!P:P,0)+1),""),"")</f>
        <v>0</v>
      </c>
      <c r="N2755" s="34">
        <f>IFERROR(INDEX('Price Data'!T:T,MATCH(TEXT(A2755,"YYYY-MM-DD"),'Price Data'!S:S,0)),"")</f>
        <v>3.96</v>
      </c>
      <c r="O2755" s="10" cm="1">
        <f t="array" ref="O2755">IFERROR(IF(ISNUMBER(N2755),(N2755-INDEX('Price Data'!T:T,MATCH(TEXT(A2755,"YYYY-MM-DD"),'Price Data'!S:S,0)+1))/INDEX('Price Data'!T:T,MATCH(TEXT(A2755,"YYYY-MM-DD"),'Price Data'!S:S,0)+1),""),"")</f>
        <v>2.531645569620199E-3</v>
      </c>
    </row>
    <row r="2756" spans="1:15" x14ac:dyDescent="0.3">
      <c r="A2756" s="8">
        <v>44575</v>
      </c>
      <c r="B2756" s="34">
        <f>IFERROR(INDEX('Price Data'!B:B,MATCH(TEXT(A2756,"YYYY-MM-DD"),'Price Data'!A:A,0)),"")</f>
        <v>27544</v>
      </c>
      <c r="C2756" s="10" cm="1">
        <f t="array" ref="C2756">IFERROR(IF(ISNUMBER(B2756),(B2756-INDEX('Price Data'!B:B,MATCH(TEXT(A2756,"YYYY-MM-DD"),'Price Data'!A:A,0)+1))/INDEX('Price Data'!B:B,MATCH(TEXT(A2756,"YYYY-MM-DD"),'Price Data'!A:A,0)+1),""),"")</f>
        <v>-1.077431403533975E-2</v>
      </c>
      <c r="D2756" s="34">
        <f>IFERROR(INDEX('Price Data'!E:E,MATCH(TEXT(A2756,"YYYY-MM-DD"),'Price Data'!D:D,0)),"")</f>
        <v>13.54</v>
      </c>
      <c r="E2756" s="10" cm="1">
        <f t="array" ref="E2756">IFERROR(IF(ISNUMBER(D2756),(D2756-INDEX('Price Data'!E:E,MATCH(TEXT(A2756,"YYYY-MM-DD"),'Price Data'!D:D,0)+1))/INDEX('Price Data'!E:E,MATCH(TEXT(A2756,"YYYY-MM-DD"),'Price Data'!D:D,0)+1),""),"")</f>
        <v>-8.0586080586081462E-3</v>
      </c>
      <c r="F2756" s="34">
        <f>IFERROR(INDEX('Price Data'!H:H,MATCH(TEXT(A2756,"YYYY-MM-DD"),'Price Data'!G:G,0)),"")</f>
        <v>90.279999000000004</v>
      </c>
      <c r="G2756" s="10" cm="1">
        <f t="array" ref="G2756">IFERROR(IF(ISNUMBER(F2756),(F2756-INDEX('Price Data'!H:H,MATCH(TEXT(A2756,"YYYY-MM-DD"),'Price Data'!G:G,0)+1))/INDEX('Price Data'!H:H,MATCH(TEXT(A2756,"YYYY-MM-DD"),'Price Data'!G:G,0)+1),""),"")</f>
        <v>-1.2685946791645992E-2</v>
      </c>
      <c r="H2756" s="34">
        <f>IFERROR(INDEX('Price Data'!K:K,MATCH(TEXT(A2756,"YYYY-MM-DD"),'Price Data'!J:J,0)),"")</f>
        <v>2.56</v>
      </c>
      <c r="I2756" s="10" cm="1">
        <f t="array" ref="I2756">IFERROR(IF(ISNUMBER(H2756),(H2756-INDEX('Price Data'!K:K,MATCH(TEXT(A2756,"YYYY-MM-DD"),'Price Data'!J:J,0)+1))/INDEX('Price Data'!K:K,MATCH(TEXT(A2756,"YYYY-MM-DD"),'Price Data'!J:J,0)+1),""),"")</f>
        <v>0</v>
      </c>
      <c r="J2756" s="34">
        <f>IFERROR(INDEX('Price Data'!N:N,MATCH(TEXT(A2756,"YYYY-MM-DD"),'Price Data'!M:M,0)),"")</f>
        <v>1.96</v>
      </c>
      <c r="K2756" s="10" cm="1">
        <f t="array" ref="K2756">IFERROR(IF(ISNUMBER(J2756),(J2756-INDEX('Price Data'!N:N,MATCH(TEXT(A2756,"YYYY-MM-DD"),'Price Data'!M:M,0)+1))/INDEX('Price Data'!N:N,MATCH(TEXT(A2756,"YYYY-MM-DD"),'Price Data'!M:M,0)+1),""),"")</f>
        <v>0</v>
      </c>
      <c r="L2756" s="34">
        <f>IFERROR(INDEX('Price Data'!Q:Q,MATCH(TEXT(A2756,"YYYY-MM-DD"),'Price Data'!P:P,0)),"")</f>
        <v>2.86</v>
      </c>
      <c r="M2756" s="10" cm="1">
        <f t="array" ref="M2756">IFERROR(IF(ISNUMBER(L2756),(L2756-INDEX('Price Data'!Q:Q,MATCH(TEXT(A2756,"YYYY-MM-DD"),'Price Data'!P:P,0)+1))/INDEX('Price Data'!Q:Q,MATCH(TEXT(A2756,"YYYY-MM-DD"),'Price Data'!P:P,0)+1),""),"")</f>
        <v>-3.4843205574913694E-3</v>
      </c>
      <c r="N2756" s="34">
        <f>IFERROR(INDEX('Price Data'!T:T,MATCH(TEXT(A2756,"YYYY-MM-DD"),'Price Data'!S:S,0)),"")</f>
        <v>3.96</v>
      </c>
      <c r="O2756" s="10" cm="1">
        <f t="array" ref="O2756">IFERROR(IF(ISNUMBER(N2756),(N2756-INDEX('Price Data'!T:T,MATCH(TEXT(A2756,"YYYY-MM-DD"),'Price Data'!S:S,0)+1))/INDEX('Price Data'!T:T,MATCH(TEXT(A2756,"YYYY-MM-DD"),'Price Data'!S:S,0)+1),""),"")</f>
        <v>0</v>
      </c>
    </row>
    <row r="2757" spans="1:15" x14ac:dyDescent="0.3">
      <c r="A2757" s="8">
        <v>44576</v>
      </c>
      <c r="B2757" s="34" t="str">
        <f>IFERROR(INDEX('Price Data'!B:B,MATCH(TEXT(A2757,"YYYY-MM-DD"),'Price Data'!A:A,0)),"")</f>
        <v/>
      </c>
      <c r="C2757" s="10" t="str" cm="1">
        <f t="array" ref="C2757">IFERROR(IF(ISNUMBER(B2757),(B2757-INDEX('Price Data'!B:B,MATCH(TEXT(A2757,"YYYY-MM-DD"),'Price Data'!A:A,0)+1))/INDEX('Price Data'!B:B,MATCH(TEXT(A2757,"YYYY-MM-DD"),'Price Data'!A:A,0)+1),""),"")</f>
        <v/>
      </c>
      <c r="D2757" s="34" t="str">
        <f>IFERROR(INDEX('Price Data'!E:E,MATCH(TEXT(A2757,"YYYY-MM-DD"),'Price Data'!D:D,0)),"")</f>
        <v/>
      </c>
      <c r="E2757" s="10" t="str" cm="1">
        <f t="array" ref="E2757">IFERROR(IF(ISNUMBER(D2757),(D2757-INDEX('Price Data'!E:E,MATCH(TEXT(A2757,"YYYY-MM-DD"),'Price Data'!D:D,0)+1))/INDEX('Price Data'!E:E,MATCH(TEXT(A2757,"YYYY-MM-DD"),'Price Data'!D:D,0)+1),""),"")</f>
        <v/>
      </c>
      <c r="F2757" s="34" t="str">
        <f>IFERROR(INDEX('Price Data'!H:H,MATCH(TEXT(A2757,"YYYY-MM-DD"),'Price Data'!G:G,0)),"")</f>
        <v/>
      </c>
      <c r="G2757" s="10" t="str" cm="1">
        <f t="array" ref="G2757">IFERROR(IF(ISNUMBER(F2757),(F2757-INDEX('Price Data'!H:H,MATCH(TEXT(A2757,"YYYY-MM-DD"),'Price Data'!G:G,0)+1))/INDEX('Price Data'!H:H,MATCH(TEXT(A2757,"YYYY-MM-DD"),'Price Data'!G:G,0)+1),""),"")</f>
        <v/>
      </c>
      <c r="H2757" s="34" t="str">
        <f>IFERROR(INDEX('Price Data'!K:K,MATCH(TEXT(A2757,"YYYY-MM-DD"),'Price Data'!J:J,0)),"")</f>
        <v/>
      </c>
      <c r="I2757" s="10" t="str" cm="1">
        <f t="array" ref="I2757">IFERROR(IF(ISNUMBER(H2757),(H2757-INDEX('Price Data'!K:K,MATCH(TEXT(A2757,"YYYY-MM-DD"),'Price Data'!J:J,0)+1))/INDEX('Price Data'!K:K,MATCH(TEXT(A2757,"YYYY-MM-DD"),'Price Data'!J:J,0)+1),""),"")</f>
        <v/>
      </c>
      <c r="J2757" s="34" t="str">
        <f>IFERROR(INDEX('Price Data'!N:N,MATCH(TEXT(A2757,"YYYY-MM-DD"),'Price Data'!M:M,0)),"")</f>
        <v/>
      </c>
      <c r="K2757" s="10" t="str" cm="1">
        <f t="array" ref="K2757">IFERROR(IF(ISNUMBER(J2757),(J2757-INDEX('Price Data'!N:N,MATCH(TEXT(A2757,"YYYY-MM-DD"),'Price Data'!M:M,0)+1))/INDEX('Price Data'!N:N,MATCH(TEXT(A2757,"YYYY-MM-DD"),'Price Data'!M:M,0)+1),""),"")</f>
        <v/>
      </c>
      <c r="L2757" s="34" t="str">
        <f>IFERROR(INDEX('Price Data'!Q:Q,MATCH(TEXT(A2757,"YYYY-MM-DD"),'Price Data'!P:P,0)),"")</f>
        <v/>
      </c>
      <c r="M2757" s="10" t="str" cm="1">
        <f t="array" ref="M2757">IFERROR(IF(ISNUMBER(L2757),(L2757-INDEX('Price Data'!Q:Q,MATCH(TEXT(A2757,"YYYY-MM-DD"),'Price Data'!P:P,0)+1))/INDEX('Price Data'!Q:Q,MATCH(TEXT(A2757,"YYYY-MM-DD"),'Price Data'!P:P,0)+1),""),"")</f>
        <v/>
      </c>
      <c r="N2757" s="34" t="str">
        <f>IFERROR(INDEX('Price Data'!T:T,MATCH(TEXT(A2757,"YYYY-MM-DD"),'Price Data'!S:S,0)),"")</f>
        <v/>
      </c>
      <c r="O2757" s="10" t="str" cm="1">
        <f t="array" ref="O2757">IFERROR(IF(ISNUMBER(N2757),(N2757-INDEX('Price Data'!T:T,MATCH(TEXT(A2757,"YYYY-MM-DD"),'Price Data'!S:S,0)+1))/INDEX('Price Data'!T:T,MATCH(TEXT(A2757,"YYYY-MM-DD"),'Price Data'!S:S,0)+1),""),"")</f>
        <v/>
      </c>
    </row>
    <row r="2758" spans="1:15" x14ac:dyDescent="0.3">
      <c r="A2758" s="8">
        <v>44577</v>
      </c>
      <c r="B2758" s="34" t="str">
        <f>IFERROR(INDEX('Price Data'!B:B,MATCH(TEXT(A2758,"YYYY-MM-DD"),'Price Data'!A:A,0)),"")</f>
        <v/>
      </c>
      <c r="C2758" s="10" t="str" cm="1">
        <f t="array" ref="C2758">IFERROR(IF(ISNUMBER(B2758),(B2758-INDEX('Price Data'!B:B,MATCH(TEXT(A2758,"YYYY-MM-DD"),'Price Data'!A:A,0)+1))/INDEX('Price Data'!B:B,MATCH(TEXT(A2758,"YYYY-MM-DD"),'Price Data'!A:A,0)+1),""),"")</f>
        <v/>
      </c>
      <c r="D2758" s="34" t="str">
        <f>IFERROR(INDEX('Price Data'!E:E,MATCH(TEXT(A2758,"YYYY-MM-DD"),'Price Data'!D:D,0)),"")</f>
        <v/>
      </c>
      <c r="E2758" s="10" t="str" cm="1">
        <f t="array" ref="E2758">IFERROR(IF(ISNUMBER(D2758),(D2758-INDEX('Price Data'!E:E,MATCH(TEXT(A2758,"YYYY-MM-DD"),'Price Data'!D:D,0)+1))/INDEX('Price Data'!E:E,MATCH(TEXT(A2758,"YYYY-MM-DD"),'Price Data'!D:D,0)+1),""),"")</f>
        <v/>
      </c>
      <c r="F2758" s="34" t="str">
        <f>IFERROR(INDEX('Price Data'!H:H,MATCH(TEXT(A2758,"YYYY-MM-DD"),'Price Data'!G:G,0)),"")</f>
        <v/>
      </c>
      <c r="G2758" s="10" t="str" cm="1">
        <f t="array" ref="G2758">IFERROR(IF(ISNUMBER(F2758),(F2758-INDEX('Price Data'!H:H,MATCH(TEXT(A2758,"YYYY-MM-DD"),'Price Data'!G:G,0)+1))/INDEX('Price Data'!H:H,MATCH(TEXT(A2758,"YYYY-MM-DD"),'Price Data'!G:G,0)+1),""),"")</f>
        <v/>
      </c>
      <c r="H2758" s="34" t="str">
        <f>IFERROR(INDEX('Price Data'!K:K,MATCH(TEXT(A2758,"YYYY-MM-DD"),'Price Data'!J:J,0)),"")</f>
        <v/>
      </c>
      <c r="I2758" s="10" t="str" cm="1">
        <f t="array" ref="I2758">IFERROR(IF(ISNUMBER(H2758),(H2758-INDEX('Price Data'!K:K,MATCH(TEXT(A2758,"YYYY-MM-DD"),'Price Data'!J:J,0)+1))/INDEX('Price Data'!K:K,MATCH(TEXT(A2758,"YYYY-MM-DD"),'Price Data'!J:J,0)+1),""),"")</f>
        <v/>
      </c>
      <c r="J2758" s="34" t="str">
        <f>IFERROR(INDEX('Price Data'!N:N,MATCH(TEXT(A2758,"YYYY-MM-DD"),'Price Data'!M:M,0)),"")</f>
        <v/>
      </c>
      <c r="K2758" s="10" t="str" cm="1">
        <f t="array" ref="K2758">IFERROR(IF(ISNUMBER(J2758),(J2758-INDEX('Price Data'!N:N,MATCH(TEXT(A2758,"YYYY-MM-DD"),'Price Data'!M:M,0)+1))/INDEX('Price Data'!N:N,MATCH(TEXT(A2758,"YYYY-MM-DD"),'Price Data'!M:M,0)+1),""),"")</f>
        <v/>
      </c>
      <c r="L2758" s="34" t="str">
        <f>IFERROR(INDEX('Price Data'!Q:Q,MATCH(TEXT(A2758,"YYYY-MM-DD"),'Price Data'!P:P,0)),"")</f>
        <v/>
      </c>
      <c r="M2758" s="10" t="str" cm="1">
        <f t="array" ref="M2758">IFERROR(IF(ISNUMBER(L2758),(L2758-INDEX('Price Data'!Q:Q,MATCH(TEXT(A2758,"YYYY-MM-DD"),'Price Data'!P:P,0)+1))/INDEX('Price Data'!Q:Q,MATCH(TEXT(A2758,"YYYY-MM-DD"),'Price Data'!P:P,0)+1),""),"")</f>
        <v/>
      </c>
      <c r="N2758" s="34" t="str">
        <f>IFERROR(INDEX('Price Data'!T:T,MATCH(TEXT(A2758,"YYYY-MM-DD"),'Price Data'!S:S,0)),"")</f>
        <v/>
      </c>
      <c r="O2758" s="10" t="str" cm="1">
        <f t="array" ref="O2758">IFERROR(IF(ISNUMBER(N2758),(N2758-INDEX('Price Data'!T:T,MATCH(TEXT(A2758,"YYYY-MM-DD"),'Price Data'!S:S,0)+1))/INDEX('Price Data'!T:T,MATCH(TEXT(A2758,"YYYY-MM-DD"),'Price Data'!S:S,0)+1),""),"")</f>
        <v/>
      </c>
    </row>
    <row r="2759" spans="1:15" x14ac:dyDescent="0.3">
      <c r="A2759" s="8">
        <v>44578</v>
      </c>
      <c r="B2759" s="34">
        <f>IFERROR(INDEX('Price Data'!B:B,MATCH(TEXT(A2759,"YYYY-MM-DD"),'Price Data'!A:A,0)),"")</f>
        <v>27689</v>
      </c>
      <c r="C2759" s="10" cm="1">
        <f t="array" ref="C2759">IFERROR(IF(ISNUMBER(B2759),(B2759-INDEX('Price Data'!B:B,MATCH(TEXT(A2759,"YYYY-MM-DD"),'Price Data'!A:A,0)+1))/INDEX('Price Data'!B:B,MATCH(TEXT(A2759,"YYYY-MM-DD"),'Price Data'!A:A,0)+1),""),"")</f>
        <v>5.2643043857101366E-3</v>
      </c>
      <c r="D2759" s="34">
        <f>IFERROR(INDEX('Price Data'!E:E,MATCH(TEXT(A2759,"YYYY-MM-DD"),'Price Data'!D:D,0)),"")</f>
        <v>13.63</v>
      </c>
      <c r="E2759" s="10" cm="1">
        <f t="array" ref="E2759">IFERROR(IF(ISNUMBER(D2759),(D2759-INDEX('Price Data'!E:E,MATCH(TEXT(A2759,"YYYY-MM-DD"),'Price Data'!D:D,0)+1))/INDEX('Price Data'!E:E,MATCH(TEXT(A2759,"YYYY-MM-DD"),'Price Data'!D:D,0)+1),""),"")</f>
        <v>6.646971935007507E-3</v>
      </c>
      <c r="F2759" s="34">
        <f>IFERROR(INDEX('Price Data'!H:H,MATCH(TEXT(A2759,"YYYY-MM-DD"),'Price Data'!G:G,0)),"")</f>
        <v>91.959998999999996</v>
      </c>
      <c r="G2759" s="10" cm="1">
        <f t="array" ref="G2759">IFERROR(IF(ISNUMBER(F2759),(F2759-INDEX('Price Data'!H:H,MATCH(TEXT(A2759,"YYYY-MM-DD"),'Price Data'!G:G,0)+1))/INDEX('Price Data'!H:H,MATCH(TEXT(A2759,"YYYY-MM-DD"),'Price Data'!G:G,0)+1),""),"")</f>
        <v>1.8608772913256154E-2</v>
      </c>
      <c r="H2759" s="34">
        <f>IFERROR(INDEX('Price Data'!K:K,MATCH(TEXT(A2759,"YYYY-MM-DD"),'Price Data'!J:J,0)),"")</f>
        <v>2.58</v>
      </c>
      <c r="I2759" s="10" cm="1">
        <f t="array" ref="I2759">IFERROR(IF(ISNUMBER(H2759),(H2759-INDEX('Price Data'!K:K,MATCH(TEXT(A2759,"YYYY-MM-DD"),'Price Data'!J:J,0)+1))/INDEX('Price Data'!K:K,MATCH(TEXT(A2759,"YYYY-MM-DD"),'Price Data'!J:J,0)+1),""),"")</f>
        <v>7.8125000000000069E-3</v>
      </c>
      <c r="J2759" s="34">
        <f>IFERROR(INDEX('Price Data'!N:N,MATCH(TEXT(A2759,"YYYY-MM-DD"),'Price Data'!M:M,0)),"")</f>
        <v>1.94</v>
      </c>
      <c r="K2759" s="10" cm="1">
        <f t="array" ref="K2759">IFERROR(IF(ISNUMBER(J2759),(J2759-INDEX('Price Data'!N:N,MATCH(TEXT(A2759,"YYYY-MM-DD"),'Price Data'!M:M,0)+1))/INDEX('Price Data'!N:N,MATCH(TEXT(A2759,"YYYY-MM-DD"),'Price Data'!M:M,0)+1),""),"")</f>
        <v>-1.0204081632653071E-2</v>
      </c>
      <c r="L2759" s="34">
        <f>IFERROR(INDEX('Price Data'!Q:Q,MATCH(TEXT(A2759,"YYYY-MM-DD"),'Price Data'!P:P,0)),"")</f>
        <v>2.86</v>
      </c>
      <c r="M2759" s="10" cm="1">
        <f t="array" ref="M2759">IFERROR(IF(ISNUMBER(L2759),(L2759-INDEX('Price Data'!Q:Q,MATCH(TEXT(A2759,"YYYY-MM-DD"),'Price Data'!P:P,0)+1))/INDEX('Price Data'!Q:Q,MATCH(TEXT(A2759,"YYYY-MM-DD"),'Price Data'!P:P,0)+1),""),"")</f>
        <v>0</v>
      </c>
      <c r="N2759" s="34">
        <f>IFERROR(INDEX('Price Data'!T:T,MATCH(TEXT(A2759,"YYYY-MM-DD"),'Price Data'!S:S,0)),"")</f>
        <v>3.95</v>
      </c>
      <c r="O2759" s="10" cm="1">
        <f t="array" ref="O2759">IFERROR(IF(ISNUMBER(N2759),(N2759-INDEX('Price Data'!T:T,MATCH(TEXT(A2759,"YYYY-MM-DD"),'Price Data'!S:S,0)+1))/INDEX('Price Data'!T:T,MATCH(TEXT(A2759,"YYYY-MM-DD"),'Price Data'!S:S,0)+1),""),"")</f>
        <v>-2.5252525252524713E-3</v>
      </c>
    </row>
    <row r="2760" spans="1:15" x14ac:dyDescent="0.3">
      <c r="A2760" s="8">
        <v>44579</v>
      </c>
      <c r="B2760" s="34">
        <f>IFERROR(INDEX('Price Data'!B:B,MATCH(TEXT(A2760,"YYYY-MM-DD"),'Price Data'!A:A,0)),"")</f>
        <v>27483</v>
      </c>
      <c r="C2760" s="10" cm="1">
        <f t="array" ref="C2760">IFERROR(IF(ISNUMBER(B2760),(B2760-INDEX('Price Data'!B:B,MATCH(TEXT(A2760,"YYYY-MM-DD"),'Price Data'!A:A,0)+1))/INDEX('Price Data'!B:B,MATCH(TEXT(A2760,"YYYY-MM-DD"),'Price Data'!A:A,0)+1),""),"")</f>
        <v>-7.4397775289826284E-3</v>
      </c>
      <c r="D2760" s="34">
        <f>IFERROR(INDEX('Price Data'!E:E,MATCH(TEXT(A2760,"YYYY-MM-DD"),'Price Data'!D:D,0)),"")</f>
        <v>13.7</v>
      </c>
      <c r="E2760" s="10" cm="1">
        <f t="array" ref="E2760">IFERROR(IF(ISNUMBER(D2760),(D2760-INDEX('Price Data'!E:E,MATCH(TEXT(A2760,"YYYY-MM-DD"),'Price Data'!D:D,0)+1))/INDEX('Price Data'!E:E,MATCH(TEXT(A2760,"YYYY-MM-DD"),'Price Data'!D:D,0)+1),""),"")</f>
        <v>5.1357300073366476E-3</v>
      </c>
      <c r="F2760" s="34">
        <f>IFERROR(INDEX('Price Data'!H:H,MATCH(TEXT(A2760,"YYYY-MM-DD"),'Price Data'!G:G,0)),"")</f>
        <v>91.019997000000004</v>
      </c>
      <c r="G2760" s="10" cm="1">
        <f t="array" ref="G2760">IFERROR(IF(ISNUMBER(F2760),(F2760-INDEX('Price Data'!H:H,MATCH(TEXT(A2760,"YYYY-MM-DD"),'Price Data'!G:G,0)+1))/INDEX('Price Data'!H:H,MATCH(TEXT(A2760,"YYYY-MM-DD"),'Price Data'!G:G,0)+1),""),"")</f>
        <v>-1.0221857440428993E-2</v>
      </c>
      <c r="H2760" s="34">
        <f>IFERROR(INDEX('Price Data'!K:K,MATCH(TEXT(A2760,"YYYY-MM-DD"),'Price Data'!J:J,0)),"")</f>
        <v>2.58</v>
      </c>
      <c r="I2760" s="10" cm="1">
        <f t="array" ref="I2760">IFERROR(IF(ISNUMBER(H2760),(H2760-INDEX('Price Data'!K:K,MATCH(TEXT(A2760,"YYYY-MM-DD"),'Price Data'!J:J,0)+1))/INDEX('Price Data'!K:K,MATCH(TEXT(A2760,"YYYY-MM-DD"),'Price Data'!J:J,0)+1),""),"")</f>
        <v>0</v>
      </c>
      <c r="J2760" s="34">
        <f>IFERROR(INDEX('Price Data'!N:N,MATCH(TEXT(A2760,"YYYY-MM-DD"),'Price Data'!M:M,0)),"")</f>
        <v>1.94</v>
      </c>
      <c r="K2760" s="10" cm="1">
        <f t="array" ref="K2760">IFERROR(IF(ISNUMBER(J2760),(J2760-INDEX('Price Data'!N:N,MATCH(TEXT(A2760,"YYYY-MM-DD"),'Price Data'!M:M,0)+1))/INDEX('Price Data'!N:N,MATCH(TEXT(A2760,"YYYY-MM-DD"),'Price Data'!M:M,0)+1),""),"")</f>
        <v>0</v>
      </c>
      <c r="L2760" s="34">
        <f>IFERROR(INDEX('Price Data'!Q:Q,MATCH(TEXT(A2760,"YYYY-MM-DD"),'Price Data'!P:P,0)),"")</f>
        <v>2.81</v>
      </c>
      <c r="M2760" s="10" cm="1">
        <f t="array" ref="M2760">IFERROR(IF(ISNUMBER(L2760),(L2760-INDEX('Price Data'!Q:Q,MATCH(TEXT(A2760,"YYYY-MM-DD"),'Price Data'!P:P,0)+1))/INDEX('Price Data'!Q:Q,MATCH(TEXT(A2760,"YYYY-MM-DD"),'Price Data'!P:P,0)+1),""),"")</f>
        <v>-1.7482517482517421E-2</v>
      </c>
      <c r="N2760" s="34">
        <f>IFERROR(INDEX('Price Data'!T:T,MATCH(TEXT(A2760,"YYYY-MM-DD"),'Price Data'!S:S,0)),"")</f>
        <v>3.83</v>
      </c>
      <c r="O2760" s="10" cm="1">
        <f t="array" ref="O2760">IFERROR(IF(ISNUMBER(N2760),(N2760-INDEX('Price Data'!T:T,MATCH(TEXT(A2760,"YYYY-MM-DD"),'Price Data'!S:S,0)+1))/INDEX('Price Data'!T:T,MATCH(TEXT(A2760,"YYYY-MM-DD"),'Price Data'!S:S,0)+1),""),"")</f>
        <v>-3.0379746835443065E-2</v>
      </c>
    </row>
    <row r="2761" spans="1:15" x14ac:dyDescent="0.3">
      <c r="A2761" s="8">
        <v>44580</v>
      </c>
      <c r="B2761" s="34">
        <f>IFERROR(INDEX('Price Data'!B:B,MATCH(TEXT(A2761,"YYYY-MM-DD"),'Price Data'!A:A,0)),"")</f>
        <v>27371</v>
      </c>
      <c r="C2761" s="10" cm="1">
        <f t="array" ref="C2761">IFERROR(IF(ISNUMBER(B2761),(B2761-INDEX('Price Data'!B:B,MATCH(TEXT(A2761,"YYYY-MM-DD"),'Price Data'!A:A,0)+1))/INDEX('Price Data'!B:B,MATCH(TEXT(A2761,"YYYY-MM-DD"),'Price Data'!A:A,0)+1),""),"")</f>
        <v>-4.0752465160280903E-3</v>
      </c>
      <c r="D2761" s="34">
        <f>IFERROR(INDEX('Price Data'!E:E,MATCH(TEXT(A2761,"YYYY-MM-DD"),'Price Data'!D:D,0)),"")</f>
        <v>13.57</v>
      </c>
      <c r="E2761" s="10" cm="1">
        <f t="array" ref="E2761">IFERROR(IF(ISNUMBER(D2761),(D2761-INDEX('Price Data'!E:E,MATCH(TEXT(A2761,"YYYY-MM-DD"),'Price Data'!D:D,0)+1))/INDEX('Price Data'!E:E,MATCH(TEXT(A2761,"YYYY-MM-DD"),'Price Data'!D:D,0)+1),""),"")</f>
        <v>-9.4890510948904393E-3</v>
      </c>
      <c r="F2761" s="34">
        <f>IFERROR(INDEX('Price Data'!H:H,MATCH(TEXT(A2761,"YYYY-MM-DD"),'Price Data'!G:G,0)),"")</f>
        <v>90.760002</v>
      </c>
      <c r="G2761" s="10" cm="1">
        <f t="array" ref="G2761">IFERROR(IF(ISNUMBER(F2761),(F2761-INDEX('Price Data'!H:H,MATCH(TEXT(A2761,"YYYY-MM-DD"),'Price Data'!G:G,0)+1))/INDEX('Price Data'!H:H,MATCH(TEXT(A2761,"YYYY-MM-DD"),'Price Data'!G:G,0)+1),""),"")</f>
        <v>-2.8564602128036054E-3</v>
      </c>
      <c r="H2761" s="34">
        <f>IFERROR(INDEX('Price Data'!K:K,MATCH(TEXT(A2761,"YYYY-MM-DD"),'Price Data'!J:J,0)),"")</f>
        <v>2.5299999999999998</v>
      </c>
      <c r="I2761" s="10" cm="1">
        <f t="array" ref="I2761">IFERROR(IF(ISNUMBER(H2761),(H2761-INDEX('Price Data'!K:K,MATCH(TEXT(A2761,"YYYY-MM-DD"),'Price Data'!J:J,0)+1))/INDEX('Price Data'!K:K,MATCH(TEXT(A2761,"YYYY-MM-DD"),'Price Data'!J:J,0)+1),""),"")</f>
        <v>-1.9379844961240414E-2</v>
      </c>
      <c r="J2761" s="34">
        <f>IFERROR(INDEX('Price Data'!N:N,MATCH(TEXT(A2761,"YYYY-MM-DD"),'Price Data'!M:M,0)),"")</f>
        <v>1.92</v>
      </c>
      <c r="K2761" s="10" cm="1">
        <f t="array" ref="K2761">IFERROR(IF(ISNUMBER(J2761),(J2761-INDEX('Price Data'!N:N,MATCH(TEXT(A2761,"YYYY-MM-DD"),'Price Data'!M:M,0)+1))/INDEX('Price Data'!N:N,MATCH(TEXT(A2761,"YYYY-MM-DD"),'Price Data'!M:M,0)+1),""),"")</f>
        <v>-1.0309278350515474E-2</v>
      </c>
      <c r="L2761" s="34">
        <f>IFERROR(INDEX('Price Data'!Q:Q,MATCH(TEXT(A2761,"YYYY-MM-DD"),'Price Data'!P:P,0)),"")</f>
        <v>2.79</v>
      </c>
      <c r="M2761" s="10" cm="1">
        <f t="array" ref="M2761">IFERROR(IF(ISNUMBER(L2761),(L2761-INDEX('Price Data'!Q:Q,MATCH(TEXT(A2761,"YYYY-MM-DD"),'Price Data'!P:P,0)+1))/INDEX('Price Data'!Q:Q,MATCH(TEXT(A2761,"YYYY-MM-DD"),'Price Data'!P:P,0)+1),""),"")</f>
        <v>-7.1174377224199354E-3</v>
      </c>
      <c r="N2761" s="34">
        <f>IFERROR(INDEX('Price Data'!T:T,MATCH(TEXT(A2761,"YYYY-MM-DD"),'Price Data'!S:S,0)),"")</f>
        <v>3.77</v>
      </c>
      <c r="O2761" s="10" cm="1">
        <f t="array" ref="O2761">IFERROR(IF(ISNUMBER(N2761),(N2761-INDEX('Price Data'!T:T,MATCH(TEXT(A2761,"YYYY-MM-DD"),'Price Data'!S:S,0)+1))/INDEX('Price Data'!T:T,MATCH(TEXT(A2761,"YYYY-MM-DD"),'Price Data'!S:S,0)+1),""),"")</f>
        <v>-1.5665796344647532E-2</v>
      </c>
    </row>
    <row r="2762" spans="1:15" x14ac:dyDescent="0.3">
      <c r="A2762" s="8">
        <v>44581</v>
      </c>
      <c r="B2762" s="34">
        <f>IFERROR(INDEX('Price Data'!B:B,MATCH(TEXT(A2762,"YYYY-MM-DD"),'Price Data'!A:A,0)),"")</f>
        <v>27570</v>
      </c>
      <c r="C2762" s="10" cm="1">
        <f t="array" ref="C2762">IFERROR(IF(ISNUMBER(B2762),(B2762-INDEX('Price Data'!B:B,MATCH(TEXT(A2762,"YYYY-MM-DD"),'Price Data'!A:A,0)+1))/INDEX('Price Data'!B:B,MATCH(TEXT(A2762,"YYYY-MM-DD"),'Price Data'!A:A,0)+1),""),"")</f>
        <v>7.2704687442914032E-3</v>
      </c>
      <c r="D2762" s="34">
        <f>IFERROR(INDEX('Price Data'!E:E,MATCH(TEXT(A2762,"YYYY-MM-DD"),'Price Data'!D:D,0)),"")</f>
        <v>13.57</v>
      </c>
      <c r="E2762" s="10" cm="1">
        <f t="array" ref="E2762">IFERROR(IF(ISNUMBER(D2762),(D2762-INDEX('Price Data'!E:E,MATCH(TEXT(A2762,"YYYY-MM-DD"),'Price Data'!D:D,0)+1))/INDEX('Price Data'!E:E,MATCH(TEXT(A2762,"YYYY-MM-DD"),'Price Data'!D:D,0)+1),""),"")</f>
        <v>0</v>
      </c>
      <c r="F2762" s="34">
        <f>IFERROR(INDEX('Price Data'!H:H,MATCH(TEXT(A2762,"YYYY-MM-DD"),'Price Data'!G:G,0)),"")</f>
        <v>90.82</v>
      </c>
      <c r="G2762" s="10" cm="1">
        <f t="array" ref="G2762">IFERROR(IF(ISNUMBER(F2762),(F2762-INDEX('Price Data'!H:H,MATCH(TEXT(A2762,"YYYY-MM-DD"),'Price Data'!G:G,0)+1))/INDEX('Price Data'!H:H,MATCH(TEXT(A2762,"YYYY-MM-DD"),'Price Data'!G:G,0)+1),""),"")</f>
        <v>6.6106212734540388E-4</v>
      </c>
      <c r="H2762" s="34">
        <f>IFERROR(INDEX('Price Data'!K:K,MATCH(TEXT(A2762,"YYYY-MM-DD"),'Price Data'!J:J,0)),"")</f>
        <v>2.5499999999999998</v>
      </c>
      <c r="I2762" s="10" cm="1">
        <f t="array" ref="I2762">IFERROR(IF(ISNUMBER(H2762),(H2762-INDEX('Price Data'!K:K,MATCH(TEXT(A2762,"YYYY-MM-DD"),'Price Data'!J:J,0)+1))/INDEX('Price Data'!K:K,MATCH(TEXT(A2762,"YYYY-MM-DD"),'Price Data'!J:J,0)+1),""),"")</f>
        <v>7.9051383399209568E-3</v>
      </c>
      <c r="J2762" s="34">
        <f>IFERROR(INDEX('Price Data'!N:N,MATCH(TEXT(A2762,"YYYY-MM-DD"),'Price Data'!M:M,0)),"")</f>
        <v>1.92</v>
      </c>
      <c r="K2762" s="10" cm="1">
        <f t="array" ref="K2762">IFERROR(IF(ISNUMBER(J2762),(J2762-INDEX('Price Data'!N:N,MATCH(TEXT(A2762,"YYYY-MM-DD"),'Price Data'!M:M,0)+1))/INDEX('Price Data'!N:N,MATCH(TEXT(A2762,"YYYY-MM-DD"),'Price Data'!M:M,0)+1),""),"")</f>
        <v>0</v>
      </c>
      <c r="L2762" s="34">
        <f>IFERROR(INDEX('Price Data'!Q:Q,MATCH(TEXT(A2762,"YYYY-MM-DD"),'Price Data'!P:P,0)),"")</f>
        <v>2.8</v>
      </c>
      <c r="M2762" s="10" cm="1">
        <f t="array" ref="M2762">IFERROR(IF(ISNUMBER(L2762),(L2762-INDEX('Price Data'!Q:Q,MATCH(TEXT(A2762,"YYYY-MM-DD"),'Price Data'!P:P,0)+1))/INDEX('Price Data'!Q:Q,MATCH(TEXT(A2762,"YYYY-MM-DD"),'Price Data'!P:P,0)+1),""),"")</f>
        <v>3.5842293906809273E-3</v>
      </c>
      <c r="N2762" s="34">
        <f>IFERROR(INDEX('Price Data'!T:T,MATCH(TEXT(A2762,"YYYY-MM-DD"),'Price Data'!S:S,0)),"")</f>
        <v>3.77</v>
      </c>
      <c r="O2762" s="10" cm="1">
        <f t="array" ref="O2762">IFERROR(IF(ISNUMBER(N2762),(N2762-INDEX('Price Data'!T:T,MATCH(TEXT(A2762,"YYYY-MM-DD"),'Price Data'!S:S,0)+1))/INDEX('Price Data'!T:T,MATCH(TEXT(A2762,"YYYY-MM-DD"),'Price Data'!S:S,0)+1),""),"")</f>
        <v>0</v>
      </c>
    </row>
    <row r="2763" spans="1:15" x14ac:dyDescent="0.3">
      <c r="A2763" s="8">
        <v>44582</v>
      </c>
      <c r="B2763" s="34">
        <f>IFERROR(INDEX('Price Data'!B:B,MATCH(TEXT(A2763,"YYYY-MM-DD"),'Price Data'!A:A,0)),"")</f>
        <v>27061</v>
      </c>
      <c r="C2763" s="10" cm="1">
        <f t="array" ref="C2763">IFERROR(IF(ISNUMBER(B2763),(B2763-INDEX('Price Data'!B:B,MATCH(TEXT(A2763,"YYYY-MM-DD"),'Price Data'!A:A,0)+1))/INDEX('Price Data'!B:B,MATCH(TEXT(A2763,"YYYY-MM-DD"),'Price Data'!A:A,0)+1),""),"")</f>
        <v>-1.8462096481682989E-2</v>
      </c>
      <c r="D2763" s="34">
        <f>IFERROR(INDEX('Price Data'!E:E,MATCH(TEXT(A2763,"YYYY-MM-DD"),'Price Data'!D:D,0)),"")</f>
        <v>13.18</v>
      </c>
      <c r="E2763" s="10" cm="1">
        <f t="array" ref="E2763">IFERROR(IF(ISNUMBER(D2763),(D2763-INDEX('Price Data'!E:E,MATCH(TEXT(A2763,"YYYY-MM-DD"),'Price Data'!D:D,0)+1))/INDEX('Price Data'!E:E,MATCH(TEXT(A2763,"YYYY-MM-DD"),'Price Data'!D:D,0)+1),""),"")</f>
        <v>-2.8739867354458406E-2</v>
      </c>
      <c r="F2763" s="34">
        <f>IFERROR(INDEX('Price Data'!H:H,MATCH(TEXT(A2763,"YYYY-MM-DD"),'Price Data'!G:G,0)),"")</f>
        <v>90.400002000000001</v>
      </c>
      <c r="G2763" s="10" cm="1">
        <f t="array" ref="G2763">IFERROR(IF(ISNUMBER(F2763),(F2763-INDEX('Price Data'!H:H,MATCH(TEXT(A2763,"YYYY-MM-DD"),'Price Data'!G:G,0)+1))/INDEX('Price Data'!H:H,MATCH(TEXT(A2763,"YYYY-MM-DD"),'Price Data'!G:G,0)+1),""),"")</f>
        <v>-4.6245100198193416E-3</v>
      </c>
      <c r="H2763" s="34">
        <f>IFERROR(INDEX('Price Data'!K:K,MATCH(TEXT(A2763,"YYYY-MM-DD"),'Price Data'!J:J,0)),"")</f>
        <v>2.5499999999999998</v>
      </c>
      <c r="I2763" s="10" cm="1">
        <f t="array" ref="I2763">IFERROR(IF(ISNUMBER(H2763),(H2763-INDEX('Price Data'!K:K,MATCH(TEXT(A2763,"YYYY-MM-DD"),'Price Data'!J:J,0)+1))/INDEX('Price Data'!K:K,MATCH(TEXT(A2763,"YYYY-MM-DD"),'Price Data'!J:J,0)+1),""),"")</f>
        <v>0</v>
      </c>
      <c r="J2763" s="34">
        <f>IFERROR(INDEX('Price Data'!N:N,MATCH(TEXT(A2763,"YYYY-MM-DD"),'Price Data'!M:M,0)),"")</f>
        <v>1.88</v>
      </c>
      <c r="K2763" s="10" cm="1">
        <f t="array" ref="K2763">IFERROR(IF(ISNUMBER(J2763),(J2763-INDEX('Price Data'!N:N,MATCH(TEXT(A2763,"YYYY-MM-DD"),'Price Data'!M:M,0)+1))/INDEX('Price Data'!N:N,MATCH(TEXT(A2763,"YYYY-MM-DD"),'Price Data'!M:M,0)+1),""),"")</f>
        <v>-2.0833333333333353E-2</v>
      </c>
      <c r="L2763" s="34">
        <f>IFERROR(INDEX('Price Data'!Q:Q,MATCH(TEXT(A2763,"YYYY-MM-DD"),'Price Data'!P:P,0)),"")</f>
        <v>2.78</v>
      </c>
      <c r="M2763" s="10" cm="1">
        <f t="array" ref="M2763">IFERROR(IF(ISNUMBER(L2763),(L2763-INDEX('Price Data'!Q:Q,MATCH(TEXT(A2763,"YYYY-MM-DD"),'Price Data'!P:P,0)+1))/INDEX('Price Data'!Q:Q,MATCH(TEXT(A2763,"YYYY-MM-DD"),'Price Data'!P:P,0)+1),""),"")</f>
        <v>-7.1428571428571496E-3</v>
      </c>
      <c r="N2763" s="34">
        <f>IFERROR(INDEX('Price Data'!T:T,MATCH(TEXT(A2763,"YYYY-MM-DD"),'Price Data'!S:S,0)),"")</f>
        <v>3.73</v>
      </c>
      <c r="O2763" s="10" cm="1">
        <f t="array" ref="O2763">IFERROR(IF(ISNUMBER(N2763),(N2763-INDEX('Price Data'!T:T,MATCH(TEXT(A2763,"YYYY-MM-DD"),'Price Data'!S:S,0)+1))/INDEX('Price Data'!T:T,MATCH(TEXT(A2763,"YYYY-MM-DD"),'Price Data'!S:S,0)+1),""),"")</f>
        <v>-1.0610079575596827E-2</v>
      </c>
    </row>
    <row r="2764" spans="1:15" x14ac:dyDescent="0.3">
      <c r="A2764" s="8">
        <v>44583</v>
      </c>
      <c r="B2764" s="34" t="str">
        <f>IFERROR(INDEX('Price Data'!B:B,MATCH(TEXT(A2764,"YYYY-MM-DD"),'Price Data'!A:A,0)),"")</f>
        <v/>
      </c>
      <c r="C2764" s="10" t="str" cm="1">
        <f t="array" ref="C2764">IFERROR(IF(ISNUMBER(B2764),(B2764-INDEX('Price Data'!B:B,MATCH(TEXT(A2764,"YYYY-MM-DD"),'Price Data'!A:A,0)+1))/INDEX('Price Data'!B:B,MATCH(TEXT(A2764,"YYYY-MM-DD"),'Price Data'!A:A,0)+1),""),"")</f>
        <v/>
      </c>
      <c r="D2764" s="34" t="str">
        <f>IFERROR(INDEX('Price Data'!E:E,MATCH(TEXT(A2764,"YYYY-MM-DD"),'Price Data'!D:D,0)),"")</f>
        <v/>
      </c>
      <c r="E2764" s="10" t="str" cm="1">
        <f t="array" ref="E2764">IFERROR(IF(ISNUMBER(D2764),(D2764-INDEX('Price Data'!E:E,MATCH(TEXT(A2764,"YYYY-MM-DD"),'Price Data'!D:D,0)+1))/INDEX('Price Data'!E:E,MATCH(TEXT(A2764,"YYYY-MM-DD"),'Price Data'!D:D,0)+1),""),"")</f>
        <v/>
      </c>
      <c r="F2764" s="34" t="str">
        <f>IFERROR(INDEX('Price Data'!H:H,MATCH(TEXT(A2764,"YYYY-MM-DD"),'Price Data'!G:G,0)),"")</f>
        <v/>
      </c>
      <c r="G2764" s="10" t="str" cm="1">
        <f t="array" ref="G2764">IFERROR(IF(ISNUMBER(F2764),(F2764-INDEX('Price Data'!H:H,MATCH(TEXT(A2764,"YYYY-MM-DD"),'Price Data'!G:G,0)+1))/INDEX('Price Data'!H:H,MATCH(TEXT(A2764,"YYYY-MM-DD"),'Price Data'!G:G,0)+1),""),"")</f>
        <v/>
      </c>
      <c r="H2764" s="34" t="str">
        <f>IFERROR(INDEX('Price Data'!K:K,MATCH(TEXT(A2764,"YYYY-MM-DD"),'Price Data'!J:J,0)),"")</f>
        <v/>
      </c>
      <c r="I2764" s="10" t="str" cm="1">
        <f t="array" ref="I2764">IFERROR(IF(ISNUMBER(H2764),(H2764-INDEX('Price Data'!K:K,MATCH(TEXT(A2764,"YYYY-MM-DD"),'Price Data'!J:J,0)+1))/INDEX('Price Data'!K:K,MATCH(TEXT(A2764,"YYYY-MM-DD"),'Price Data'!J:J,0)+1),""),"")</f>
        <v/>
      </c>
      <c r="J2764" s="34" t="str">
        <f>IFERROR(INDEX('Price Data'!N:N,MATCH(TEXT(A2764,"YYYY-MM-DD"),'Price Data'!M:M,0)),"")</f>
        <v/>
      </c>
      <c r="K2764" s="10" t="str" cm="1">
        <f t="array" ref="K2764">IFERROR(IF(ISNUMBER(J2764),(J2764-INDEX('Price Data'!N:N,MATCH(TEXT(A2764,"YYYY-MM-DD"),'Price Data'!M:M,0)+1))/INDEX('Price Data'!N:N,MATCH(TEXT(A2764,"YYYY-MM-DD"),'Price Data'!M:M,0)+1),""),"")</f>
        <v/>
      </c>
      <c r="L2764" s="34" t="str">
        <f>IFERROR(INDEX('Price Data'!Q:Q,MATCH(TEXT(A2764,"YYYY-MM-DD"),'Price Data'!P:P,0)),"")</f>
        <v/>
      </c>
      <c r="M2764" s="10" t="str" cm="1">
        <f t="array" ref="M2764">IFERROR(IF(ISNUMBER(L2764),(L2764-INDEX('Price Data'!Q:Q,MATCH(TEXT(A2764,"YYYY-MM-DD"),'Price Data'!P:P,0)+1))/INDEX('Price Data'!Q:Q,MATCH(TEXT(A2764,"YYYY-MM-DD"),'Price Data'!P:P,0)+1),""),"")</f>
        <v/>
      </c>
      <c r="N2764" s="34" t="str">
        <f>IFERROR(INDEX('Price Data'!T:T,MATCH(TEXT(A2764,"YYYY-MM-DD"),'Price Data'!S:S,0)),"")</f>
        <v/>
      </c>
      <c r="O2764" s="10" t="str" cm="1">
        <f t="array" ref="O2764">IFERROR(IF(ISNUMBER(N2764),(N2764-INDEX('Price Data'!T:T,MATCH(TEXT(A2764,"YYYY-MM-DD"),'Price Data'!S:S,0)+1))/INDEX('Price Data'!T:T,MATCH(TEXT(A2764,"YYYY-MM-DD"),'Price Data'!S:S,0)+1),""),"")</f>
        <v/>
      </c>
    </row>
    <row r="2765" spans="1:15" x14ac:dyDescent="0.3">
      <c r="A2765" s="8">
        <v>44584</v>
      </c>
      <c r="B2765" s="34" t="str">
        <f>IFERROR(INDEX('Price Data'!B:B,MATCH(TEXT(A2765,"YYYY-MM-DD"),'Price Data'!A:A,0)),"")</f>
        <v/>
      </c>
      <c r="C2765" s="10" t="str" cm="1">
        <f t="array" ref="C2765">IFERROR(IF(ISNUMBER(B2765),(B2765-INDEX('Price Data'!B:B,MATCH(TEXT(A2765,"YYYY-MM-DD"),'Price Data'!A:A,0)+1))/INDEX('Price Data'!B:B,MATCH(TEXT(A2765,"YYYY-MM-DD"),'Price Data'!A:A,0)+1),""),"")</f>
        <v/>
      </c>
      <c r="D2765" s="34" t="str">
        <f>IFERROR(INDEX('Price Data'!E:E,MATCH(TEXT(A2765,"YYYY-MM-DD"),'Price Data'!D:D,0)),"")</f>
        <v/>
      </c>
      <c r="E2765" s="10" t="str" cm="1">
        <f t="array" ref="E2765">IFERROR(IF(ISNUMBER(D2765),(D2765-INDEX('Price Data'!E:E,MATCH(TEXT(A2765,"YYYY-MM-DD"),'Price Data'!D:D,0)+1))/INDEX('Price Data'!E:E,MATCH(TEXT(A2765,"YYYY-MM-DD"),'Price Data'!D:D,0)+1),""),"")</f>
        <v/>
      </c>
      <c r="F2765" s="34" t="str">
        <f>IFERROR(INDEX('Price Data'!H:H,MATCH(TEXT(A2765,"YYYY-MM-DD"),'Price Data'!G:G,0)),"")</f>
        <v/>
      </c>
      <c r="G2765" s="10" t="str" cm="1">
        <f t="array" ref="G2765">IFERROR(IF(ISNUMBER(F2765),(F2765-INDEX('Price Data'!H:H,MATCH(TEXT(A2765,"YYYY-MM-DD"),'Price Data'!G:G,0)+1))/INDEX('Price Data'!H:H,MATCH(TEXT(A2765,"YYYY-MM-DD"),'Price Data'!G:G,0)+1),""),"")</f>
        <v/>
      </c>
      <c r="H2765" s="34" t="str">
        <f>IFERROR(INDEX('Price Data'!K:K,MATCH(TEXT(A2765,"YYYY-MM-DD"),'Price Data'!J:J,0)),"")</f>
        <v/>
      </c>
      <c r="I2765" s="10" t="str" cm="1">
        <f t="array" ref="I2765">IFERROR(IF(ISNUMBER(H2765),(H2765-INDEX('Price Data'!K:K,MATCH(TEXT(A2765,"YYYY-MM-DD"),'Price Data'!J:J,0)+1))/INDEX('Price Data'!K:K,MATCH(TEXT(A2765,"YYYY-MM-DD"),'Price Data'!J:J,0)+1),""),"")</f>
        <v/>
      </c>
      <c r="J2765" s="34" t="str">
        <f>IFERROR(INDEX('Price Data'!N:N,MATCH(TEXT(A2765,"YYYY-MM-DD"),'Price Data'!M:M,0)),"")</f>
        <v/>
      </c>
      <c r="K2765" s="10" t="str" cm="1">
        <f t="array" ref="K2765">IFERROR(IF(ISNUMBER(J2765),(J2765-INDEX('Price Data'!N:N,MATCH(TEXT(A2765,"YYYY-MM-DD"),'Price Data'!M:M,0)+1))/INDEX('Price Data'!N:N,MATCH(TEXT(A2765,"YYYY-MM-DD"),'Price Data'!M:M,0)+1),""),"")</f>
        <v/>
      </c>
      <c r="L2765" s="34" t="str">
        <f>IFERROR(INDEX('Price Data'!Q:Q,MATCH(TEXT(A2765,"YYYY-MM-DD"),'Price Data'!P:P,0)),"")</f>
        <v/>
      </c>
      <c r="M2765" s="10" t="str" cm="1">
        <f t="array" ref="M2765">IFERROR(IF(ISNUMBER(L2765),(L2765-INDEX('Price Data'!Q:Q,MATCH(TEXT(A2765,"YYYY-MM-DD"),'Price Data'!P:P,0)+1))/INDEX('Price Data'!Q:Q,MATCH(TEXT(A2765,"YYYY-MM-DD"),'Price Data'!P:P,0)+1),""),"")</f>
        <v/>
      </c>
      <c r="N2765" s="34" t="str">
        <f>IFERROR(INDEX('Price Data'!T:T,MATCH(TEXT(A2765,"YYYY-MM-DD"),'Price Data'!S:S,0)),"")</f>
        <v/>
      </c>
      <c r="O2765" s="10" t="str" cm="1">
        <f t="array" ref="O2765">IFERROR(IF(ISNUMBER(N2765),(N2765-INDEX('Price Data'!T:T,MATCH(TEXT(A2765,"YYYY-MM-DD"),'Price Data'!S:S,0)+1))/INDEX('Price Data'!T:T,MATCH(TEXT(A2765,"YYYY-MM-DD"),'Price Data'!S:S,0)+1),""),"")</f>
        <v/>
      </c>
    </row>
    <row r="2766" spans="1:15" x14ac:dyDescent="0.3">
      <c r="A2766" s="8">
        <v>44585</v>
      </c>
      <c r="B2766" s="34">
        <f>IFERROR(INDEX('Price Data'!B:B,MATCH(TEXT(A2766,"YYYY-MM-DD"),'Price Data'!A:A,0)),"")</f>
        <v>25973</v>
      </c>
      <c r="C2766" s="10" cm="1">
        <f t="array" ref="C2766">IFERROR(IF(ISNUMBER(B2766),(B2766-INDEX('Price Data'!B:B,MATCH(TEXT(A2766,"YYYY-MM-DD"),'Price Data'!A:A,0)+1))/INDEX('Price Data'!B:B,MATCH(TEXT(A2766,"YYYY-MM-DD"),'Price Data'!A:A,0)+1),""),"")</f>
        <v>-4.0205461734599608E-2</v>
      </c>
      <c r="D2766" s="34">
        <f>IFERROR(INDEX('Price Data'!E:E,MATCH(TEXT(A2766,"YYYY-MM-DD"),'Price Data'!D:D,0)),"")</f>
        <v>12.85</v>
      </c>
      <c r="E2766" s="10" cm="1">
        <f t="array" ref="E2766">IFERROR(IF(ISNUMBER(D2766),(D2766-INDEX('Price Data'!E:E,MATCH(TEXT(A2766,"YYYY-MM-DD"),'Price Data'!D:D,0)+1))/INDEX('Price Data'!E:E,MATCH(TEXT(A2766,"YYYY-MM-DD"),'Price Data'!D:D,0)+1),""),"")</f>
        <v>-2.5037936267071327E-2</v>
      </c>
      <c r="F2766" s="34">
        <f>IFERROR(INDEX('Price Data'!H:H,MATCH(TEXT(A2766,"YYYY-MM-DD"),'Price Data'!G:G,0)),"")</f>
        <v>86.900002000000001</v>
      </c>
      <c r="G2766" s="10" cm="1">
        <f t="array" ref="G2766">IFERROR(IF(ISNUMBER(F2766),(F2766-INDEX('Price Data'!H:H,MATCH(TEXT(A2766,"YYYY-MM-DD"),'Price Data'!G:G,0)+1))/INDEX('Price Data'!H:H,MATCH(TEXT(A2766,"YYYY-MM-DD"),'Price Data'!G:G,0)+1),""),"")</f>
        <v>-3.8716813302725368E-2</v>
      </c>
      <c r="H2766" s="34">
        <f>IFERROR(INDEX('Price Data'!K:K,MATCH(TEXT(A2766,"YYYY-MM-DD"),'Price Data'!J:J,0)),"")</f>
        <v>2.4700000000000002</v>
      </c>
      <c r="I2766" s="10" cm="1">
        <f t="array" ref="I2766">IFERROR(IF(ISNUMBER(H2766),(H2766-INDEX('Price Data'!K:K,MATCH(TEXT(A2766,"YYYY-MM-DD"),'Price Data'!J:J,0)+1))/INDEX('Price Data'!K:K,MATCH(TEXT(A2766,"YYYY-MM-DD"),'Price Data'!J:J,0)+1),""),"")</f>
        <v>-3.1372549019607697E-2</v>
      </c>
      <c r="J2766" s="34">
        <f>IFERROR(INDEX('Price Data'!N:N,MATCH(TEXT(A2766,"YYYY-MM-DD"),'Price Data'!M:M,0)),"")</f>
        <v>1.79</v>
      </c>
      <c r="K2766" s="10" cm="1">
        <f t="array" ref="K2766">IFERROR(IF(ISNUMBER(J2766),(J2766-INDEX('Price Data'!N:N,MATCH(TEXT(A2766,"YYYY-MM-DD"),'Price Data'!M:M,0)+1))/INDEX('Price Data'!N:N,MATCH(TEXT(A2766,"YYYY-MM-DD"),'Price Data'!M:M,0)+1),""),"")</f>
        <v>-4.7872340425531845E-2</v>
      </c>
      <c r="L2766" s="34">
        <f>IFERROR(INDEX('Price Data'!Q:Q,MATCH(TEXT(A2766,"YYYY-MM-DD"),'Price Data'!P:P,0)),"")</f>
        <v>2.64</v>
      </c>
      <c r="M2766" s="10" cm="1">
        <f t="array" ref="M2766">IFERROR(IF(ISNUMBER(L2766),(L2766-INDEX('Price Data'!Q:Q,MATCH(TEXT(A2766,"YYYY-MM-DD"),'Price Data'!P:P,0)+1))/INDEX('Price Data'!Q:Q,MATCH(TEXT(A2766,"YYYY-MM-DD"),'Price Data'!P:P,0)+1),""),"")</f>
        <v>-5.0359712230215715E-2</v>
      </c>
      <c r="N2766" s="34">
        <f>IFERROR(INDEX('Price Data'!T:T,MATCH(TEXT(A2766,"YYYY-MM-DD"),'Price Data'!S:S,0)),"")</f>
        <v>3.57</v>
      </c>
      <c r="O2766" s="10" cm="1">
        <f t="array" ref="O2766">IFERROR(IF(ISNUMBER(N2766),(N2766-INDEX('Price Data'!T:T,MATCH(TEXT(A2766,"YYYY-MM-DD"),'Price Data'!S:S,0)+1))/INDEX('Price Data'!T:T,MATCH(TEXT(A2766,"YYYY-MM-DD"),'Price Data'!S:S,0)+1),""),"")</f>
        <v>-4.2895442359249365E-2</v>
      </c>
    </row>
    <row r="2767" spans="1:15" x14ac:dyDescent="0.3">
      <c r="A2767" s="8">
        <v>44586</v>
      </c>
      <c r="B2767" s="34">
        <f>IFERROR(INDEX('Price Data'!B:B,MATCH(TEXT(A2767,"YYYY-MM-DD"),'Price Data'!A:A,0)),"")</f>
        <v>26029</v>
      </c>
      <c r="C2767" s="10" cm="1">
        <f t="array" ref="C2767">IFERROR(IF(ISNUMBER(B2767),(B2767-INDEX('Price Data'!B:B,MATCH(TEXT(A2767,"YYYY-MM-DD"),'Price Data'!A:A,0)+1))/INDEX('Price Data'!B:B,MATCH(TEXT(A2767,"YYYY-MM-DD"),'Price Data'!A:A,0)+1),""),"")</f>
        <v>2.1560851653640318E-3</v>
      </c>
      <c r="D2767" s="34">
        <f>IFERROR(INDEX('Price Data'!E:E,MATCH(TEXT(A2767,"YYYY-MM-DD"),'Price Data'!D:D,0)),"")</f>
        <v>13.18</v>
      </c>
      <c r="E2767" s="10" cm="1">
        <f t="array" ref="E2767">IFERROR(IF(ISNUMBER(D2767),(D2767-INDEX('Price Data'!E:E,MATCH(TEXT(A2767,"YYYY-MM-DD"),'Price Data'!D:D,0)+1))/INDEX('Price Data'!E:E,MATCH(TEXT(A2767,"YYYY-MM-DD"),'Price Data'!D:D,0)+1),""),"")</f>
        <v>2.5680933852140084E-2</v>
      </c>
      <c r="F2767" s="34">
        <f>IFERROR(INDEX('Price Data'!H:H,MATCH(TEXT(A2767,"YYYY-MM-DD"),'Price Data'!G:G,0)),"")</f>
        <v>88</v>
      </c>
      <c r="G2767" s="10" cm="1">
        <f t="array" ref="G2767">IFERROR(IF(ISNUMBER(F2767),(F2767-INDEX('Price Data'!H:H,MATCH(TEXT(A2767,"YYYY-MM-DD"),'Price Data'!G:G,0)+1))/INDEX('Price Data'!H:H,MATCH(TEXT(A2767,"YYYY-MM-DD"),'Price Data'!G:G,0)+1),""),"")</f>
        <v>1.2658204541813467E-2</v>
      </c>
      <c r="H2767" s="34">
        <f>IFERROR(INDEX('Price Data'!K:K,MATCH(TEXT(A2767,"YYYY-MM-DD"),'Price Data'!J:J,0)),"")</f>
        <v>2.4900000000000002</v>
      </c>
      <c r="I2767" s="10" cm="1">
        <f t="array" ref="I2767">IFERROR(IF(ISNUMBER(H2767),(H2767-INDEX('Price Data'!K:K,MATCH(TEXT(A2767,"YYYY-MM-DD"),'Price Data'!J:J,0)+1))/INDEX('Price Data'!K:K,MATCH(TEXT(A2767,"YYYY-MM-DD"),'Price Data'!J:J,0)+1),""),"")</f>
        <v>8.097165991902841E-3</v>
      </c>
      <c r="J2767" s="34">
        <f>IFERROR(INDEX('Price Data'!N:N,MATCH(TEXT(A2767,"YYYY-MM-DD"),'Price Data'!M:M,0)),"")</f>
        <v>1.79</v>
      </c>
      <c r="K2767" s="10" cm="1">
        <f t="array" ref="K2767">IFERROR(IF(ISNUMBER(J2767),(J2767-INDEX('Price Data'!N:N,MATCH(TEXT(A2767,"YYYY-MM-DD"),'Price Data'!M:M,0)+1))/INDEX('Price Data'!N:N,MATCH(TEXT(A2767,"YYYY-MM-DD"),'Price Data'!M:M,0)+1),""),"")</f>
        <v>0</v>
      </c>
      <c r="L2767" s="34">
        <f>IFERROR(INDEX('Price Data'!Q:Q,MATCH(TEXT(A2767,"YYYY-MM-DD"),'Price Data'!P:P,0)),"")</f>
        <v>2.62</v>
      </c>
      <c r="M2767" s="10" cm="1">
        <f t="array" ref="M2767">IFERROR(IF(ISNUMBER(L2767),(L2767-INDEX('Price Data'!Q:Q,MATCH(TEXT(A2767,"YYYY-MM-DD"),'Price Data'!P:P,0)+1))/INDEX('Price Data'!Q:Q,MATCH(TEXT(A2767,"YYYY-MM-DD"),'Price Data'!P:P,0)+1),""),"")</f>
        <v>-7.575757575757582E-3</v>
      </c>
      <c r="N2767" s="34">
        <f>IFERROR(INDEX('Price Data'!T:T,MATCH(TEXT(A2767,"YYYY-MM-DD"),'Price Data'!S:S,0)),"")</f>
        <v>3.63</v>
      </c>
      <c r="O2767" s="10" cm="1">
        <f t="array" ref="O2767">IFERROR(IF(ISNUMBER(N2767),(N2767-INDEX('Price Data'!T:T,MATCH(TEXT(A2767,"YYYY-MM-DD"),'Price Data'!S:S,0)+1))/INDEX('Price Data'!T:T,MATCH(TEXT(A2767,"YYYY-MM-DD"),'Price Data'!S:S,0)+1),""),"")</f>
        <v>1.6806722689075647E-2</v>
      </c>
    </row>
    <row r="2768" spans="1:15" x14ac:dyDescent="0.3">
      <c r="A2768" s="8">
        <v>44587</v>
      </c>
      <c r="B2768" s="34">
        <f>IFERROR(INDEX('Price Data'!B:B,MATCH(TEXT(A2768,"YYYY-MM-DD"),'Price Data'!A:A,0)),"")</f>
        <v>26619</v>
      </c>
      <c r="C2768" s="10" cm="1">
        <f t="array" ref="C2768">IFERROR(IF(ISNUMBER(B2768),(B2768-INDEX('Price Data'!B:B,MATCH(TEXT(A2768,"YYYY-MM-DD"),'Price Data'!A:A,0)+1))/INDEX('Price Data'!B:B,MATCH(TEXT(A2768,"YYYY-MM-DD"),'Price Data'!A:A,0)+1),""),"")</f>
        <v>2.2667025241077259E-2</v>
      </c>
      <c r="D2768" s="34">
        <f>IFERROR(INDEX('Price Data'!E:E,MATCH(TEXT(A2768,"YYYY-MM-DD"),'Price Data'!D:D,0)),"")</f>
        <v>13.65</v>
      </c>
      <c r="E2768" s="10" cm="1">
        <f t="array" ref="E2768">IFERROR(IF(ISNUMBER(D2768),(D2768-INDEX('Price Data'!E:E,MATCH(TEXT(A2768,"YYYY-MM-DD"),'Price Data'!D:D,0)+1))/INDEX('Price Data'!E:E,MATCH(TEXT(A2768,"YYYY-MM-DD"),'Price Data'!D:D,0)+1),""),"")</f>
        <v>3.5660091047041022E-2</v>
      </c>
      <c r="F2768" s="34">
        <f>IFERROR(INDEX('Price Data'!H:H,MATCH(TEXT(A2768,"YYYY-MM-DD"),'Price Data'!G:G,0)),"")</f>
        <v>88.900002000000001</v>
      </c>
      <c r="G2768" s="10" cm="1">
        <f t="array" ref="G2768">IFERROR(IF(ISNUMBER(F2768),(F2768-INDEX('Price Data'!H:H,MATCH(TEXT(A2768,"YYYY-MM-DD"),'Price Data'!G:G,0)+1))/INDEX('Price Data'!H:H,MATCH(TEXT(A2768,"YYYY-MM-DD"),'Price Data'!G:G,0)+1),""),"")</f>
        <v>1.0227295454545461E-2</v>
      </c>
      <c r="H2768" s="34">
        <f>IFERROR(INDEX('Price Data'!K:K,MATCH(TEXT(A2768,"YYYY-MM-DD"),'Price Data'!J:J,0)),"")</f>
        <v>2.56</v>
      </c>
      <c r="I2768" s="10" cm="1">
        <f t="array" ref="I2768">IFERROR(IF(ISNUMBER(H2768),(H2768-INDEX('Price Data'!K:K,MATCH(TEXT(A2768,"YYYY-MM-DD"),'Price Data'!J:J,0)+1))/INDEX('Price Data'!K:K,MATCH(TEXT(A2768,"YYYY-MM-DD"),'Price Data'!J:J,0)+1),""),"")</f>
        <v>2.811244979919672E-2</v>
      </c>
      <c r="J2768" s="34">
        <f>IFERROR(INDEX('Price Data'!N:N,MATCH(TEXT(A2768,"YYYY-MM-DD"),'Price Data'!M:M,0)),"")</f>
        <v>1.87</v>
      </c>
      <c r="K2768" s="10" cm="1">
        <f t="array" ref="K2768">IFERROR(IF(ISNUMBER(J2768),(J2768-INDEX('Price Data'!N:N,MATCH(TEXT(A2768,"YYYY-MM-DD"),'Price Data'!M:M,0)+1))/INDEX('Price Data'!N:N,MATCH(TEXT(A2768,"YYYY-MM-DD"),'Price Data'!M:M,0)+1),""),"")</f>
        <v>4.4692737430167634E-2</v>
      </c>
      <c r="L2768" s="34">
        <f>IFERROR(INDEX('Price Data'!Q:Q,MATCH(TEXT(A2768,"YYYY-MM-DD"),'Price Data'!P:P,0)),"")</f>
        <v>2.69</v>
      </c>
      <c r="M2768" s="10" cm="1">
        <f t="array" ref="M2768">IFERROR(IF(ISNUMBER(L2768),(L2768-INDEX('Price Data'!Q:Q,MATCH(TEXT(A2768,"YYYY-MM-DD"),'Price Data'!P:P,0)+1))/INDEX('Price Data'!Q:Q,MATCH(TEXT(A2768,"YYYY-MM-DD"),'Price Data'!P:P,0)+1),""),"")</f>
        <v>2.6717557251908334E-2</v>
      </c>
      <c r="N2768" s="34">
        <f>IFERROR(INDEX('Price Data'!T:T,MATCH(TEXT(A2768,"YYYY-MM-DD"),'Price Data'!S:S,0)),"")</f>
        <v>3.7</v>
      </c>
      <c r="O2768" s="10" cm="1">
        <f t="array" ref="O2768">IFERROR(IF(ISNUMBER(N2768),(N2768-INDEX('Price Data'!T:T,MATCH(TEXT(A2768,"YYYY-MM-DD"),'Price Data'!S:S,0)+1))/INDEX('Price Data'!T:T,MATCH(TEXT(A2768,"YYYY-MM-DD"),'Price Data'!S:S,0)+1),""),"")</f>
        <v>1.928374655647391E-2</v>
      </c>
    </row>
    <row r="2769" spans="1:15" x14ac:dyDescent="0.3">
      <c r="A2769" s="8">
        <v>44588</v>
      </c>
      <c r="B2769" s="34">
        <f>IFERROR(INDEX('Price Data'!B:B,MATCH(TEXT(A2769,"YYYY-MM-DD"),'Price Data'!A:A,0)),"")</f>
        <v>26882</v>
      </c>
      <c r="C2769" s="10" cm="1">
        <f t="array" ref="C2769">IFERROR(IF(ISNUMBER(B2769),(B2769-INDEX('Price Data'!B:B,MATCH(TEXT(A2769,"YYYY-MM-DD"),'Price Data'!A:A,0)+1))/INDEX('Price Data'!B:B,MATCH(TEXT(A2769,"YYYY-MM-DD"),'Price Data'!A:A,0)+1),""),"")</f>
        <v>9.8801607874074906E-3</v>
      </c>
      <c r="D2769" s="34">
        <f>IFERROR(INDEX('Price Data'!E:E,MATCH(TEXT(A2769,"YYYY-MM-DD"),'Price Data'!D:D,0)),"")</f>
        <v>13.77</v>
      </c>
      <c r="E2769" s="10" cm="1">
        <f t="array" ref="E2769">IFERROR(IF(ISNUMBER(D2769),(D2769-INDEX('Price Data'!E:E,MATCH(TEXT(A2769,"YYYY-MM-DD"),'Price Data'!D:D,0)+1))/INDEX('Price Data'!E:E,MATCH(TEXT(A2769,"YYYY-MM-DD"),'Price Data'!D:D,0)+1),""),"")</f>
        <v>8.791208791208734E-3</v>
      </c>
      <c r="F2769" s="34">
        <f>IFERROR(INDEX('Price Data'!H:H,MATCH(TEXT(A2769,"YYYY-MM-DD"),'Price Data'!G:G,0)),"")</f>
        <v>90.360000999999997</v>
      </c>
      <c r="G2769" s="10" cm="1">
        <f t="array" ref="G2769">IFERROR(IF(ISNUMBER(F2769),(F2769-INDEX('Price Data'!H:H,MATCH(TEXT(A2769,"YYYY-MM-DD"),'Price Data'!G:G,0)+1))/INDEX('Price Data'!H:H,MATCH(TEXT(A2769,"YYYY-MM-DD"),'Price Data'!G:G,0)+1),""),"")</f>
        <v>1.6422935513544717E-2</v>
      </c>
      <c r="H2769" s="34">
        <f>IFERROR(INDEX('Price Data'!K:K,MATCH(TEXT(A2769,"YYYY-MM-DD"),'Price Data'!J:J,0)),"")</f>
        <v>2.61</v>
      </c>
      <c r="I2769" s="10" cm="1">
        <f t="array" ref="I2769">IFERROR(IF(ISNUMBER(H2769),(H2769-INDEX('Price Data'!K:K,MATCH(TEXT(A2769,"YYYY-MM-DD"),'Price Data'!J:J,0)+1))/INDEX('Price Data'!K:K,MATCH(TEXT(A2769,"YYYY-MM-DD"),'Price Data'!J:J,0)+1),""),"")</f>
        <v>1.9531249999999931E-2</v>
      </c>
      <c r="J2769" s="34">
        <f>IFERROR(INDEX('Price Data'!N:N,MATCH(TEXT(A2769,"YYYY-MM-DD"),'Price Data'!M:M,0)),"")</f>
        <v>1.91</v>
      </c>
      <c r="K2769" s="10" cm="1">
        <f t="array" ref="K2769">IFERROR(IF(ISNUMBER(J2769),(J2769-INDEX('Price Data'!N:N,MATCH(TEXT(A2769,"YYYY-MM-DD"),'Price Data'!M:M,0)+1))/INDEX('Price Data'!N:N,MATCH(TEXT(A2769,"YYYY-MM-DD"),'Price Data'!M:M,0)+1),""),"")</f>
        <v>2.13903743315507E-2</v>
      </c>
      <c r="L2769" s="34">
        <f>IFERROR(INDEX('Price Data'!Q:Q,MATCH(TEXT(A2769,"YYYY-MM-DD"),'Price Data'!P:P,0)),"")</f>
        <v>2.73</v>
      </c>
      <c r="M2769" s="10" cm="1">
        <f t="array" ref="M2769">IFERROR(IF(ISNUMBER(L2769),(L2769-INDEX('Price Data'!Q:Q,MATCH(TEXT(A2769,"YYYY-MM-DD"),'Price Data'!P:P,0)+1))/INDEX('Price Data'!Q:Q,MATCH(TEXT(A2769,"YYYY-MM-DD"),'Price Data'!P:P,0)+1),""),"")</f>
        <v>1.4869888475836444E-2</v>
      </c>
      <c r="N2769" s="34">
        <f>IFERROR(INDEX('Price Data'!T:T,MATCH(TEXT(A2769,"YYYY-MM-DD"),'Price Data'!S:S,0)),"")</f>
        <v>3.74</v>
      </c>
      <c r="O2769" s="10" cm="1">
        <f t="array" ref="O2769">IFERROR(IF(ISNUMBER(N2769),(N2769-INDEX('Price Data'!T:T,MATCH(TEXT(A2769,"YYYY-MM-DD"),'Price Data'!S:S,0)+1))/INDEX('Price Data'!T:T,MATCH(TEXT(A2769,"YYYY-MM-DD"),'Price Data'!S:S,0)+1),""),"")</f>
        <v>1.081081081081082E-2</v>
      </c>
    </row>
    <row r="2770" spans="1:15" x14ac:dyDescent="0.3">
      <c r="A2770" s="8">
        <v>44589</v>
      </c>
      <c r="B2770" s="34">
        <f>IFERROR(INDEX('Price Data'!B:B,MATCH(TEXT(A2770,"YYYY-MM-DD"),'Price Data'!A:A,0)),"")</f>
        <v>26565</v>
      </c>
      <c r="C2770" s="10" cm="1">
        <f t="array" ref="C2770">IFERROR(IF(ISNUMBER(B2770),(B2770-INDEX('Price Data'!B:B,MATCH(TEXT(A2770,"YYYY-MM-DD"),'Price Data'!A:A,0)+1))/INDEX('Price Data'!B:B,MATCH(TEXT(A2770,"YYYY-MM-DD"),'Price Data'!A:A,0)+1),""),"")</f>
        <v>-1.1792277360315453E-2</v>
      </c>
      <c r="D2770" s="34">
        <f>IFERROR(INDEX('Price Data'!E:E,MATCH(TEXT(A2770,"YYYY-MM-DD"),'Price Data'!D:D,0)),"")</f>
        <v>13.75</v>
      </c>
      <c r="E2770" s="10" cm="1">
        <f t="array" ref="E2770">IFERROR(IF(ISNUMBER(D2770),(D2770-INDEX('Price Data'!E:E,MATCH(TEXT(A2770,"YYYY-MM-DD"),'Price Data'!D:D,0)+1))/INDEX('Price Data'!E:E,MATCH(TEXT(A2770,"YYYY-MM-DD"),'Price Data'!D:D,0)+1),""),"")</f>
        <v>-1.4524328249818136E-3</v>
      </c>
      <c r="F2770" s="34">
        <f>IFERROR(INDEX('Price Data'!H:H,MATCH(TEXT(A2770,"YYYY-MM-DD"),'Price Data'!G:G,0)),"")</f>
        <v>89.800003000000004</v>
      </c>
      <c r="G2770" s="10" cm="1">
        <f t="array" ref="G2770">IFERROR(IF(ISNUMBER(F2770),(F2770-INDEX('Price Data'!H:H,MATCH(TEXT(A2770,"YYYY-MM-DD"),'Price Data'!G:G,0)+1))/INDEX('Price Data'!H:H,MATCH(TEXT(A2770,"YYYY-MM-DD"),'Price Data'!G:G,0)+1),""),"")</f>
        <v>-6.1974102899798895E-3</v>
      </c>
      <c r="H2770" s="34">
        <f>IFERROR(INDEX('Price Data'!K:K,MATCH(TEXT(A2770,"YYYY-MM-DD"),'Price Data'!J:J,0)),"")</f>
        <v>2.6</v>
      </c>
      <c r="I2770" s="10" cm="1">
        <f t="array" ref="I2770">IFERROR(IF(ISNUMBER(H2770),(H2770-INDEX('Price Data'!K:K,MATCH(TEXT(A2770,"YYYY-MM-DD"),'Price Data'!J:J,0)+1))/INDEX('Price Data'!K:K,MATCH(TEXT(A2770,"YYYY-MM-DD"),'Price Data'!J:J,0)+1),""),"")</f>
        <v>-3.8314176245209915E-3</v>
      </c>
      <c r="J2770" s="34">
        <f>IFERROR(INDEX('Price Data'!N:N,MATCH(TEXT(A2770,"YYYY-MM-DD"),'Price Data'!M:M,0)),"")</f>
        <v>1.84</v>
      </c>
      <c r="K2770" s="10" cm="1">
        <f t="array" ref="K2770">IFERROR(IF(ISNUMBER(J2770),(J2770-INDEX('Price Data'!N:N,MATCH(TEXT(A2770,"YYYY-MM-DD"),'Price Data'!M:M,0)+1))/INDEX('Price Data'!N:N,MATCH(TEXT(A2770,"YYYY-MM-DD"),'Price Data'!M:M,0)+1),""),"")</f>
        <v>-3.6649214659685785E-2</v>
      </c>
      <c r="L2770" s="34">
        <f>IFERROR(INDEX('Price Data'!Q:Q,MATCH(TEXT(A2770,"YYYY-MM-DD"),'Price Data'!P:P,0)),"")</f>
        <v>2.66</v>
      </c>
      <c r="M2770" s="10" cm="1">
        <f t="array" ref="M2770">IFERROR(IF(ISNUMBER(L2770),(L2770-INDEX('Price Data'!Q:Q,MATCH(TEXT(A2770,"YYYY-MM-DD"),'Price Data'!P:P,0)+1))/INDEX('Price Data'!Q:Q,MATCH(TEXT(A2770,"YYYY-MM-DD"),'Price Data'!P:P,0)+1),""),"")</f>
        <v>-2.5641025641025581E-2</v>
      </c>
      <c r="N2770" s="34">
        <f>IFERROR(INDEX('Price Data'!T:T,MATCH(TEXT(A2770,"YYYY-MM-DD"),'Price Data'!S:S,0)),"")</f>
        <v>3.69</v>
      </c>
      <c r="O2770" s="10" cm="1">
        <f t="array" ref="O2770">IFERROR(IF(ISNUMBER(N2770),(N2770-INDEX('Price Data'!T:T,MATCH(TEXT(A2770,"YYYY-MM-DD"),'Price Data'!S:S,0)+1))/INDEX('Price Data'!T:T,MATCH(TEXT(A2770,"YYYY-MM-DD"),'Price Data'!S:S,0)+1),""),"")</f>
        <v>-1.3368983957219322E-2</v>
      </c>
    </row>
    <row r="2771" spans="1:15" x14ac:dyDescent="0.3">
      <c r="A2771" s="8">
        <v>44590</v>
      </c>
      <c r="B2771" s="34" t="str">
        <f>IFERROR(INDEX('Price Data'!B:B,MATCH(TEXT(A2771,"YYYY-MM-DD"),'Price Data'!A:A,0)),"")</f>
        <v/>
      </c>
      <c r="C2771" s="10" t="str" cm="1">
        <f t="array" ref="C2771">IFERROR(IF(ISNUMBER(B2771),(B2771-INDEX('Price Data'!B:B,MATCH(TEXT(A2771,"YYYY-MM-DD"),'Price Data'!A:A,0)+1))/INDEX('Price Data'!B:B,MATCH(TEXT(A2771,"YYYY-MM-DD"),'Price Data'!A:A,0)+1),""),"")</f>
        <v/>
      </c>
      <c r="D2771" s="34" t="str">
        <f>IFERROR(INDEX('Price Data'!E:E,MATCH(TEXT(A2771,"YYYY-MM-DD"),'Price Data'!D:D,0)),"")</f>
        <v/>
      </c>
      <c r="E2771" s="10" t="str" cm="1">
        <f t="array" ref="E2771">IFERROR(IF(ISNUMBER(D2771),(D2771-INDEX('Price Data'!E:E,MATCH(TEXT(A2771,"YYYY-MM-DD"),'Price Data'!D:D,0)+1))/INDEX('Price Data'!E:E,MATCH(TEXT(A2771,"YYYY-MM-DD"),'Price Data'!D:D,0)+1),""),"")</f>
        <v/>
      </c>
      <c r="F2771" s="34" t="str">
        <f>IFERROR(INDEX('Price Data'!H:H,MATCH(TEXT(A2771,"YYYY-MM-DD"),'Price Data'!G:G,0)),"")</f>
        <v/>
      </c>
      <c r="G2771" s="10" t="str" cm="1">
        <f t="array" ref="G2771">IFERROR(IF(ISNUMBER(F2771),(F2771-INDEX('Price Data'!H:H,MATCH(TEXT(A2771,"YYYY-MM-DD"),'Price Data'!G:G,0)+1))/INDEX('Price Data'!H:H,MATCH(TEXT(A2771,"YYYY-MM-DD"),'Price Data'!G:G,0)+1),""),"")</f>
        <v/>
      </c>
      <c r="H2771" s="34" t="str">
        <f>IFERROR(INDEX('Price Data'!K:K,MATCH(TEXT(A2771,"YYYY-MM-DD"),'Price Data'!J:J,0)),"")</f>
        <v/>
      </c>
      <c r="I2771" s="10" t="str" cm="1">
        <f t="array" ref="I2771">IFERROR(IF(ISNUMBER(H2771),(H2771-INDEX('Price Data'!K:K,MATCH(TEXT(A2771,"YYYY-MM-DD"),'Price Data'!J:J,0)+1))/INDEX('Price Data'!K:K,MATCH(TEXT(A2771,"YYYY-MM-DD"),'Price Data'!J:J,0)+1),""),"")</f>
        <v/>
      </c>
      <c r="J2771" s="34" t="str">
        <f>IFERROR(INDEX('Price Data'!N:N,MATCH(TEXT(A2771,"YYYY-MM-DD"),'Price Data'!M:M,0)),"")</f>
        <v/>
      </c>
      <c r="K2771" s="10" t="str" cm="1">
        <f t="array" ref="K2771">IFERROR(IF(ISNUMBER(J2771),(J2771-INDEX('Price Data'!N:N,MATCH(TEXT(A2771,"YYYY-MM-DD"),'Price Data'!M:M,0)+1))/INDEX('Price Data'!N:N,MATCH(TEXT(A2771,"YYYY-MM-DD"),'Price Data'!M:M,0)+1),""),"")</f>
        <v/>
      </c>
      <c r="L2771" s="34" t="str">
        <f>IFERROR(INDEX('Price Data'!Q:Q,MATCH(TEXT(A2771,"YYYY-MM-DD"),'Price Data'!P:P,0)),"")</f>
        <v/>
      </c>
      <c r="M2771" s="10" t="str" cm="1">
        <f t="array" ref="M2771">IFERROR(IF(ISNUMBER(L2771),(L2771-INDEX('Price Data'!Q:Q,MATCH(TEXT(A2771,"YYYY-MM-DD"),'Price Data'!P:P,0)+1))/INDEX('Price Data'!Q:Q,MATCH(TEXT(A2771,"YYYY-MM-DD"),'Price Data'!P:P,0)+1),""),"")</f>
        <v/>
      </c>
      <c r="N2771" s="34" t="str">
        <f>IFERROR(INDEX('Price Data'!T:T,MATCH(TEXT(A2771,"YYYY-MM-DD"),'Price Data'!S:S,0)),"")</f>
        <v/>
      </c>
      <c r="O2771" s="10" t="str" cm="1">
        <f t="array" ref="O2771">IFERROR(IF(ISNUMBER(N2771),(N2771-INDEX('Price Data'!T:T,MATCH(TEXT(A2771,"YYYY-MM-DD"),'Price Data'!S:S,0)+1))/INDEX('Price Data'!T:T,MATCH(TEXT(A2771,"YYYY-MM-DD"),'Price Data'!S:S,0)+1),""),"")</f>
        <v/>
      </c>
    </row>
    <row r="2772" spans="1:15" x14ac:dyDescent="0.3">
      <c r="A2772" s="8">
        <v>44591</v>
      </c>
      <c r="B2772" s="34" t="str">
        <f>IFERROR(INDEX('Price Data'!B:B,MATCH(TEXT(A2772,"YYYY-MM-DD"),'Price Data'!A:A,0)),"")</f>
        <v/>
      </c>
      <c r="C2772" s="10" t="str" cm="1">
        <f t="array" ref="C2772">IFERROR(IF(ISNUMBER(B2772),(B2772-INDEX('Price Data'!B:B,MATCH(TEXT(A2772,"YYYY-MM-DD"),'Price Data'!A:A,0)+1))/INDEX('Price Data'!B:B,MATCH(TEXT(A2772,"YYYY-MM-DD"),'Price Data'!A:A,0)+1),""),"")</f>
        <v/>
      </c>
      <c r="D2772" s="34" t="str">
        <f>IFERROR(INDEX('Price Data'!E:E,MATCH(TEXT(A2772,"YYYY-MM-DD"),'Price Data'!D:D,0)),"")</f>
        <v/>
      </c>
      <c r="E2772" s="10" t="str" cm="1">
        <f t="array" ref="E2772">IFERROR(IF(ISNUMBER(D2772),(D2772-INDEX('Price Data'!E:E,MATCH(TEXT(A2772,"YYYY-MM-DD"),'Price Data'!D:D,0)+1))/INDEX('Price Data'!E:E,MATCH(TEXT(A2772,"YYYY-MM-DD"),'Price Data'!D:D,0)+1),""),"")</f>
        <v/>
      </c>
      <c r="F2772" s="34" t="str">
        <f>IFERROR(INDEX('Price Data'!H:H,MATCH(TEXT(A2772,"YYYY-MM-DD"),'Price Data'!G:G,0)),"")</f>
        <v/>
      </c>
      <c r="G2772" s="10" t="str" cm="1">
        <f t="array" ref="G2772">IFERROR(IF(ISNUMBER(F2772),(F2772-INDEX('Price Data'!H:H,MATCH(TEXT(A2772,"YYYY-MM-DD"),'Price Data'!G:G,0)+1))/INDEX('Price Data'!H:H,MATCH(TEXT(A2772,"YYYY-MM-DD"),'Price Data'!G:G,0)+1),""),"")</f>
        <v/>
      </c>
      <c r="H2772" s="34" t="str">
        <f>IFERROR(INDEX('Price Data'!K:K,MATCH(TEXT(A2772,"YYYY-MM-DD"),'Price Data'!J:J,0)),"")</f>
        <v/>
      </c>
      <c r="I2772" s="10" t="str" cm="1">
        <f t="array" ref="I2772">IFERROR(IF(ISNUMBER(H2772),(H2772-INDEX('Price Data'!K:K,MATCH(TEXT(A2772,"YYYY-MM-DD"),'Price Data'!J:J,0)+1))/INDEX('Price Data'!K:K,MATCH(TEXT(A2772,"YYYY-MM-DD"),'Price Data'!J:J,0)+1),""),"")</f>
        <v/>
      </c>
      <c r="J2772" s="34" t="str">
        <f>IFERROR(INDEX('Price Data'!N:N,MATCH(TEXT(A2772,"YYYY-MM-DD"),'Price Data'!M:M,0)),"")</f>
        <v/>
      </c>
      <c r="K2772" s="10" t="str" cm="1">
        <f t="array" ref="K2772">IFERROR(IF(ISNUMBER(J2772),(J2772-INDEX('Price Data'!N:N,MATCH(TEXT(A2772,"YYYY-MM-DD"),'Price Data'!M:M,0)+1))/INDEX('Price Data'!N:N,MATCH(TEXT(A2772,"YYYY-MM-DD"),'Price Data'!M:M,0)+1),""),"")</f>
        <v/>
      </c>
      <c r="L2772" s="34" t="str">
        <f>IFERROR(INDEX('Price Data'!Q:Q,MATCH(TEXT(A2772,"YYYY-MM-DD"),'Price Data'!P:P,0)),"")</f>
        <v/>
      </c>
      <c r="M2772" s="10" t="str" cm="1">
        <f t="array" ref="M2772">IFERROR(IF(ISNUMBER(L2772),(L2772-INDEX('Price Data'!Q:Q,MATCH(TEXT(A2772,"YYYY-MM-DD"),'Price Data'!P:P,0)+1))/INDEX('Price Data'!Q:Q,MATCH(TEXT(A2772,"YYYY-MM-DD"),'Price Data'!P:P,0)+1),""),"")</f>
        <v/>
      </c>
      <c r="N2772" s="34" t="str">
        <f>IFERROR(INDEX('Price Data'!T:T,MATCH(TEXT(A2772,"YYYY-MM-DD"),'Price Data'!S:S,0)),"")</f>
        <v/>
      </c>
      <c r="O2772" s="10" t="str" cm="1">
        <f t="array" ref="O2772">IFERROR(IF(ISNUMBER(N2772),(N2772-INDEX('Price Data'!T:T,MATCH(TEXT(A2772,"YYYY-MM-DD"),'Price Data'!S:S,0)+1))/INDEX('Price Data'!T:T,MATCH(TEXT(A2772,"YYYY-MM-DD"),'Price Data'!S:S,0)+1),""),"")</f>
        <v/>
      </c>
    </row>
    <row r="2773" spans="1:15" x14ac:dyDescent="0.3">
      <c r="A2773" s="8">
        <v>44592</v>
      </c>
      <c r="B2773" s="34">
        <f>IFERROR(INDEX('Price Data'!B:B,MATCH(TEXT(A2773,"YYYY-MM-DD"),'Price Data'!A:A,0)),"")</f>
        <v>26814</v>
      </c>
      <c r="C2773" s="10" cm="1">
        <f t="array" ref="C2773">IFERROR(IF(ISNUMBER(B2773),(B2773-INDEX('Price Data'!B:B,MATCH(TEXT(A2773,"YYYY-MM-DD"),'Price Data'!A:A,0)+1))/INDEX('Price Data'!B:B,MATCH(TEXT(A2773,"YYYY-MM-DD"),'Price Data'!A:A,0)+1),""),"")</f>
        <v>9.3732354601919823E-3</v>
      </c>
      <c r="D2773" s="34">
        <f>IFERROR(INDEX('Price Data'!E:E,MATCH(TEXT(A2773,"YYYY-MM-DD"),'Price Data'!D:D,0)),"")</f>
        <v>13.99</v>
      </c>
      <c r="E2773" s="10" cm="1">
        <f t="array" ref="E2773">IFERROR(IF(ISNUMBER(D2773),(D2773-INDEX('Price Data'!E:E,MATCH(TEXT(A2773,"YYYY-MM-DD"),'Price Data'!D:D,0)+1))/INDEX('Price Data'!E:E,MATCH(TEXT(A2773,"YYYY-MM-DD"),'Price Data'!D:D,0)+1),""),"")</f>
        <v>1.7454545454545469E-2</v>
      </c>
      <c r="F2773" s="34">
        <f>IFERROR(INDEX('Price Data'!H:H,MATCH(TEXT(A2773,"YYYY-MM-DD"),'Price Data'!G:G,0)),"")</f>
        <v>91.239998</v>
      </c>
      <c r="G2773" s="10" cm="1">
        <f t="array" ref="G2773">IFERROR(IF(ISNUMBER(F2773),(F2773-INDEX('Price Data'!H:H,MATCH(TEXT(A2773,"YYYY-MM-DD"),'Price Data'!G:G,0)+1))/INDEX('Price Data'!H:H,MATCH(TEXT(A2773,"YYYY-MM-DD"),'Price Data'!G:G,0)+1),""),"")</f>
        <v>1.6035578528878179E-2</v>
      </c>
      <c r="H2773" s="34">
        <f>IFERROR(INDEX('Price Data'!K:K,MATCH(TEXT(A2773,"YYYY-MM-DD"),'Price Data'!J:J,0)),"")</f>
        <v>2.62</v>
      </c>
      <c r="I2773" s="10" cm="1">
        <f t="array" ref="I2773">IFERROR(IF(ISNUMBER(H2773),(H2773-INDEX('Price Data'!K:K,MATCH(TEXT(A2773,"YYYY-MM-DD"),'Price Data'!J:J,0)+1))/INDEX('Price Data'!K:K,MATCH(TEXT(A2773,"YYYY-MM-DD"),'Price Data'!J:J,0)+1),""),"")</f>
        <v>7.6923076923076988E-3</v>
      </c>
      <c r="J2773" s="34">
        <f>IFERROR(INDEX('Price Data'!N:N,MATCH(TEXT(A2773,"YYYY-MM-DD"),'Price Data'!M:M,0)),"")</f>
        <v>1.85</v>
      </c>
      <c r="K2773" s="10" cm="1">
        <f t="array" ref="K2773">IFERROR(IF(ISNUMBER(J2773),(J2773-INDEX('Price Data'!N:N,MATCH(TEXT(A2773,"YYYY-MM-DD"),'Price Data'!M:M,0)+1))/INDEX('Price Data'!N:N,MATCH(TEXT(A2773,"YYYY-MM-DD"),'Price Data'!M:M,0)+1),""),"")</f>
        <v>5.4347826086956564E-3</v>
      </c>
      <c r="L2773" s="34">
        <f>IFERROR(INDEX('Price Data'!Q:Q,MATCH(TEXT(A2773,"YYYY-MM-DD"),'Price Data'!P:P,0)),"")</f>
        <v>2.74</v>
      </c>
      <c r="M2773" s="10" cm="1">
        <f t="array" ref="M2773">IFERROR(IF(ISNUMBER(L2773),(L2773-INDEX('Price Data'!Q:Q,MATCH(TEXT(A2773,"YYYY-MM-DD"),'Price Data'!P:P,0)+1))/INDEX('Price Data'!Q:Q,MATCH(TEXT(A2773,"YYYY-MM-DD"),'Price Data'!P:P,0)+1),""),"")</f>
        <v>3.0075187969924838E-2</v>
      </c>
      <c r="N2773" s="34">
        <f>IFERROR(INDEX('Price Data'!T:T,MATCH(TEXT(A2773,"YYYY-MM-DD"),'Price Data'!S:S,0)),"")</f>
        <v>3.71</v>
      </c>
      <c r="O2773" s="10" cm="1">
        <f t="array" ref="O2773">IFERROR(IF(ISNUMBER(N2773),(N2773-INDEX('Price Data'!T:T,MATCH(TEXT(A2773,"YYYY-MM-DD"),'Price Data'!S:S,0)+1))/INDEX('Price Data'!T:T,MATCH(TEXT(A2773,"YYYY-MM-DD"),'Price Data'!S:S,0)+1),""),"")</f>
        <v>5.4200542005420106E-3</v>
      </c>
    </row>
    <row r="2774" spans="1:15" x14ac:dyDescent="0.3">
      <c r="A2774" s="8">
        <v>44593</v>
      </c>
      <c r="B2774" s="34">
        <f>IFERROR(INDEX('Price Data'!B:B,MATCH(TEXT(A2774,"YYYY-MM-DD"),'Price Data'!A:A,0)),"")</f>
        <v>27225</v>
      </c>
      <c r="C2774" s="10" cm="1">
        <f t="array" ref="C2774">IFERROR(IF(ISNUMBER(B2774),(B2774-INDEX('Price Data'!B:B,MATCH(TEXT(A2774,"YYYY-MM-DD"),'Price Data'!A:A,0)+1))/INDEX('Price Data'!B:B,MATCH(TEXT(A2774,"YYYY-MM-DD"),'Price Data'!A:A,0)+1),""),"")</f>
        <v>1.5327813828597001E-2</v>
      </c>
      <c r="D2774" s="34">
        <f>IFERROR(INDEX('Price Data'!E:E,MATCH(TEXT(A2774,"YYYY-MM-DD"),'Price Data'!D:D,0)),"")</f>
        <v>14.25</v>
      </c>
      <c r="E2774" s="10" cm="1">
        <f t="array" ref="E2774">IFERROR(IF(ISNUMBER(D2774),(D2774-INDEX('Price Data'!E:E,MATCH(TEXT(A2774,"YYYY-MM-DD"),'Price Data'!D:D,0)+1))/INDEX('Price Data'!E:E,MATCH(TEXT(A2774,"YYYY-MM-DD"),'Price Data'!D:D,0)+1),""),"")</f>
        <v>1.8584703359542515E-2</v>
      </c>
      <c r="F2774" s="34">
        <f>IFERROR(INDEX('Price Data'!H:H,MATCH(TEXT(A2774,"YYYY-MM-DD"),'Price Data'!G:G,0)),"")</f>
        <v>92.120002999999997</v>
      </c>
      <c r="G2774" s="10" cm="1">
        <f t="array" ref="G2774">IFERROR(IF(ISNUMBER(F2774),(F2774-INDEX('Price Data'!H:H,MATCH(TEXT(A2774,"YYYY-MM-DD"),'Price Data'!G:G,0)+1))/INDEX('Price Data'!H:H,MATCH(TEXT(A2774,"YYYY-MM-DD"),'Price Data'!G:G,0)+1),""),"")</f>
        <v>9.6449476029142073E-3</v>
      </c>
      <c r="H2774" s="34">
        <f>IFERROR(INDEX('Price Data'!K:K,MATCH(TEXT(A2774,"YYYY-MM-DD"),'Price Data'!J:J,0)),"")</f>
        <v>2.67</v>
      </c>
      <c r="I2774" s="10" cm="1">
        <f t="array" ref="I2774">IFERROR(IF(ISNUMBER(H2774),(H2774-INDEX('Price Data'!K:K,MATCH(TEXT(A2774,"YYYY-MM-DD"),'Price Data'!J:J,0)+1))/INDEX('Price Data'!K:K,MATCH(TEXT(A2774,"YYYY-MM-DD"),'Price Data'!J:J,0)+1),""),"")</f>
        <v>1.9083969465648786E-2</v>
      </c>
      <c r="J2774" s="34">
        <f>IFERROR(INDEX('Price Data'!N:N,MATCH(TEXT(A2774,"YYYY-MM-DD"),'Price Data'!M:M,0)),"")</f>
        <v>1.93</v>
      </c>
      <c r="K2774" s="10" cm="1">
        <f t="array" ref="K2774">IFERROR(IF(ISNUMBER(J2774),(J2774-INDEX('Price Data'!N:N,MATCH(TEXT(A2774,"YYYY-MM-DD"),'Price Data'!M:M,0)+1))/INDEX('Price Data'!N:N,MATCH(TEXT(A2774,"YYYY-MM-DD"),'Price Data'!M:M,0)+1),""),"")</f>
        <v>4.3243243243243162E-2</v>
      </c>
      <c r="L2774" s="34">
        <f>IFERROR(INDEX('Price Data'!Q:Q,MATCH(TEXT(A2774,"YYYY-MM-DD"),'Price Data'!P:P,0)),"")</f>
        <v>2.81</v>
      </c>
      <c r="M2774" s="10" cm="1">
        <f t="array" ref="M2774">IFERROR(IF(ISNUMBER(L2774),(L2774-INDEX('Price Data'!Q:Q,MATCH(TEXT(A2774,"YYYY-MM-DD"),'Price Data'!P:P,0)+1))/INDEX('Price Data'!Q:Q,MATCH(TEXT(A2774,"YYYY-MM-DD"),'Price Data'!P:P,0)+1),""),"")</f>
        <v>2.5547445255474394E-2</v>
      </c>
      <c r="N2774" s="34">
        <f>IFERROR(INDEX('Price Data'!T:T,MATCH(TEXT(A2774,"YYYY-MM-DD"),'Price Data'!S:S,0)),"")</f>
        <v>3.83</v>
      </c>
      <c r="O2774" s="10" cm="1">
        <f t="array" ref="O2774">IFERROR(IF(ISNUMBER(N2774),(N2774-INDEX('Price Data'!T:T,MATCH(TEXT(A2774,"YYYY-MM-DD"),'Price Data'!S:S,0)+1))/INDEX('Price Data'!T:T,MATCH(TEXT(A2774,"YYYY-MM-DD"),'Price Data'!S:S,0)+1),""),"")</f>
        <v>3.2345013477088978E-2</v>
      </c>
    </row>
    <row r="2775" spans="1:15" x14ac:dyDescent="0.3">
      <c r="A2775" s="8">
        <v>44594</v>
      </c>
      <c r="B2775" s="34">
        <f>IFERROR(INDEX('Price Data'!B:B,MATCH(TEXT(A2775,"YYYY-MM-DD"),'Price Data'!A:A,0)),"")</f>
        <v>27389</v>
      </c>
      <c r="C2775" s="10" cm="1">
        <f t="array" ref="C2775">IFERROR(IF(ISNUMBER(B2775),(B2775-INDEX('Price Data'!B:B,MATCH(TEXT(A2775,"YYYY-MM-DD"),'Price Data'!A:A,0)+1))/INDEX('Price Data'!B:B,MATCH(TEXT(A2775,"YYYY-MM-DD"),'Price Data'!A:A,0)+1),""),"")</f>
        <v>6.0238751147842053E-3</v>
      </c>
      <c r="D2775" s="34">
        <f>IFERROR(INDEX('Price Data'!E:E,MATCH(TEXT(A2775,"YYYY-MM-DD"),'Price Data'!D:D,0)),"")</f>
        <v>14.71</v>
      </c>
      <c r="E2775" s="10" cm="1">
        <f t="array" ref="E2775">IFERROR(IF(ISNUMBER(D2775),(D2775-INDEX('Price Data'!E:E,MATCH(TEXT(A2775,"YYYY-MM-DD"),'Price Data'!D:D,0)+1))/INDEX('Price Data'!E:E,MATCH(TEXT(A2775,"YYYY-MM-DD"),'Price Data'!D:D,0)+1),""),"")</f>
        <v>3.2280701754386028E-2</v>
      </c>
      <c r="F2775" s="34">
        <f>IFERROR(INDEX('Price Data'!H:H,MATCH(TEXT(A2775,"YYYY-MM-DD"),'Price Data'!G:G,0)),"")</f>
        <v>94</v>
      </c>
      <c r="G2775" s="10" cm="1">
        <f t="array" ref="G2775">IFERROR(IF(ISNUMBER(F2775),(F2775-INDEX('Price Data'!H:H,MATCH(TEXT(A2775,"YYYY-MM-DD"),'Price Data'!G:G,0)+1))/INDEX('Price Data'!H:H,MATCH(TEXT(A2775,"YYYY-MM-DD"),'Price Data'!G:G,0)+1),""),"")</f>
        <v>2.0408130034472567E-2</v>
      </c>
      <c r="H2775" s="34">
        <f>IFERROR(INDEX('Price Data'!K:K,MATCH(TEXT(A2775,"YYYY-MM-DD"),'Price Data'!J:J,0)),"")</f>
        <v>2.7</v>
      </c>
      <c r="I2775" s="10" cm="1">
        <f t="array" ref="I2775">IFERROR(IF(ISNUMBER(H2775),(H2775-INDEX('Price Data'!K:K,MATCH(TEXT(A2775,"YYYY-MM-DD"),'Price Data'!J:J,0)+1))/INDEX('Price Data'!K:K,MATCH(TEXT(A2775,"YYYY-MM-DD"),'Price Data'!J:J,0)+1),""),"")</f>
        <v>1.1235955056179869E-2</v>
      </c>
      <c r="J2775" s="34">
        <f>IFERROR(INDEX('Price Data'!N:N,MATCH(TEXT(A2775,"YYYY-MM-DD"),'Price Data'!M:M,0)),"")</f>
        <v>1.94</v>
      </c>
      <c r="K2775" s="10" cm="1">
        <f t="array" ref="K2775">IFERROR(IF(ISNUMBER(J2775),(J2775-INDEX('Price Data'!N:N,MATCH(TEXT(A2775,"YYYY-MM-DD"),'Price Data'!M:M,0)+1))/INDEX('Price Data'!N:N,MATCH(TEXT(A2775,"YYYY-MM-DD"),'Price Data'!M:M,0)+1),""),"")</f>
        <v>5.1813471502590719E-3</v>
      </c>
      <c r="L2775" s="34">
        <f>IFERROR(INDEX('Price Data'!Q:Q,MATCH(TEXT(A2775,"YYYY-MM-DD"),'Price Data'!P:P,0)),"")</f>
        <v>2.88</v>
      </c>
      <c r="M2775" s="10" cm="1">
        <f t="array" ref="M2775">IFERROR(IF(ISNUMBER(L2775),(L2775-INDEX('Price Data'!Q:Q,MATCH(TEXT(A2775,"YYYY-MM-DD"),'Price Data'!P:P,0)+1))/INDEX('Price Data'!Q:Q,MATCH(TEXT(A2775,"YYYY-MM-DD"),'Price Data'!P:P,0)+1),""),"")</f>
        <v>2.4911032028469695E-2</v>
      </c>
      <c r="N2775" s="34">
        <f>IFERROR(INDEX('Price Data'!T:T,MATCH(TEXT(A2775,"YYYY-MM-DD"),'Price Data'!S:S,0)),"")</f>
        <v>3.87</v>
      </c>
      <c r="O2775" s="10" cm="1">
        <f t="array" ref="O2775">IFERROR(IF(ISNUMBER(N2775),(N2775-INDEX('Price Data'!T:T,MATCH(TEXT(A2775,"YYYY-MM-DD"),'Price Data'!S:S,0)+1))/INDEX('Price Data'!T:T,MATCH(TEXT(A2775,"YYYY-MM-DD"),'Price Data'!S:S,0)+1),""),"")</f>
        <v>1.0443864229765022E-2</v>
      </c>
    </row>
    <row r="2776" spans="1:15" x14ac:dyDescent="0.3">
      <c r="A2776" s="8">
        <v>44595</v>
      </c>
      <c r="B2776" s="34">
        <f>IFERROR(INDEX('Price Data'!B:B,MATCH(TEXT(A2776,"YYYY-MM-DD"),'Price Data'!A:A,0)),"")</f>
        <v>27089</v>
      </c>
      <c r="C2776" s="10" cm="1">
        <f t="array" ref="C2776">IFERROR(IF(ISNUMBER(B2776),(B2776-INDEX('Price Data'!B:B,MATCH(TEXT(A2776,"YYYY-MM-DD"),'Price Data'!A:A,0)+1))/INDEX('Price Data'!B:B,MATCH(TEXT(A2776,"YYYY-MM-DD"),'Price Data'!A:A,0)+1),""),"")</f>
        <v>-1.0953302420679835E-2</v>
      </c>
      <c r="D2776" s="34">
        <f>IFERROR(INDEX('Price Data'!E:E,MATCH(TEXT(A2776,"YYYY-MM-DD"),'Price Data'!D:D,0)),"")</f>
        <v>15.05</v>
      </c>
      <c r="E2776" s="10" cm="1">
        <f t="array" ref="E2776">IFERROR(IF(ISNUMBER(D2776),(D2776-INDEX('Price Data'!E:E,MATCH(TEXT(A2776,"YYYY-MM-DD"),'Price Data'!D:D,0)+1))/INDEX('Price Data'!E:E,MATCH(TEXT(A2776,"YYYY-MM-DD"),'Price Data'!D:D,0)+1),""),"")</f>
        <v>2.3113528212100602E-2</v>
      </c>
      <c r="F2776" s="34">
        <f>IFERROR(INDEX('Price Data'!H:H,MATCH(TEXT(A2776,"YYYY-MM-DD"),'Price Data'!G:G,0)),"")</f>
        <v>94.839995999999999</v>
      </c>
      <c r="G2776" s="10" cm="1">
        <f t="array" ref="G2776">IFERROR(IF(ISNUMBER(F2776),(F2776-INDEX('Price Data'!H:H,MATCH(TEXT(A2776,"YYYY-MM-DD"),'Price Data'!G:G,0)+1))/INDEX('Price Data'!H:H,MATCH(TEXT(A2776,"YYYY-MM-DD"),'Price Data'!G:G,0)+1),""),"")</f>
        <v>8.9361276595744613E-3</v>
      </c>
      <c r="H2776" s="34">
        <f>IFERROR(INDEX('Price Data'!K:K,MATCH(TEXT(A2776,"YYYY-MM-DD"),'Price Data'!J:J,0)),"")</f>
        <v>2.73</v>
      </c>
      <c r="I2776" s="10" cm="1">
        <f t="array" ref="I2776">IFERROR(IF(ISNUMBER(H2776),(H2776-INDEX('Price Data'!K:K,MATCH(TEXT(A2776,"YYYY-MM-DD"),'Price Data'!J:J,0)+1))/INDEX('Price Data'!K:K,MATCH(TEXT(A2776,"YYYY-MM-DD"),'Price Data'!J:J,0)+1),""),"")</f>
        <v>1.1111111111111039E-2</v>
      </c>
      <c r="J2776" s="34">
        <f>IFERROR(INDEX('Price Data'!N:N,MATCH(TEXT(A2776,"YYYY-MM-DD"),'Price Data'!M:M,0)),"")</f>
        <v>1.98</v>
      </c>
      <c r="K2776" s="10" cm="1">
        <f t="array" ref="K2776">IFERROR(IF(ISNUMBER(J2776),(J2776-INDEX('Price Data'!N:N,MATCH(TEXT(A2776,"YYYY-MM-DD"),'Price Data'!M:M,0)+1))/INDEX('Price Data'!N:N,MATCH(TEXT(A2776,"YYYY-MM-DD"),'Price Data'!M:M,0)+1),""),"")</f>
        <v>2.0618556701030948E-2</v>
      </c>
      <c r="L2776" s="34">
        <f>IFERROR(INDEX('Price Data'!Q:Q,MATCH(TEXT(A2776,"YYYY-MM-DD"),'Price Data'!P:P,0)),"")</f>
        <v>2.93</v>
      </c>
      <c r="M2776" s="10" cm="1">
        <f t="array" ref="M2776">IFERROR(IF(ISNUMBER(L2776),(L2776-INDEX('Price Data'!Q:Q,MATCH(TEXT(A2776,"YYYY-MM-DD"),'Price Data'!P:P,0)+1))/INDEX('Price Data'!Q:Q,MATCH(TEXT(A2776,"YYYY-MM-DD"),'Price Data'!P:P,0)+1),""),"")</f>
        <v>1.7361111111111206E-2</v>
      </c>
      <c r="N2776" s="34">
        <f>IFERROR(INDEX('Price Data'!T:T,MATCH(TEXT(A2776,"YYYY-MM-DD"),'Price Data'!S:S,0)),"")</f>
        <v>3.9</v>
      </c>
      <c r="O2776" s="10" cm="1">
        <f t="array" ref="O2776">IFERROR(IF(ISNUMBER(N2776),(N2776-INDEX('Price Data'!T:T,MATCH(TEXT(A2776,"YYYY-MM-DD"),'Price Data'!S:S,0)+1))/INDEX('Price Data'!T:T,MATCH(TEXT(A2776,"YYYY-MM-DD"),'Price Data'!S:S,0)+1),""),"")</f>
        <v>7.7519379844960736E-3</v>
      </c>
    </row>
    <row r="2777" spans="1:15" x14ac:dyDescent="0.3">
      <c r="A2777" s="8">
        <v>44596</v>
      </c>
      <c r="B2777" s="34">
        <f>IFERROR(INDEX('Price Data'!B:B,MATCH(TEXT(A2777,"YYYY-MM-DD"),'Price Data'!A:A,0)),"")</f>
        <v>26604</v>
      </c>
      <c r="C2777" s="10" cm="1">
        <f t="array" ref="C2777">IFERROR(IF(ISNUMBER(B2777),(B2777-INDEX('Price Data'!B:B,MATCH(TEXT(A2777,"YYYY-MM-DD"),'Price Data'!A:A,0)+1))/INDEX('Price Data'!B:B,MATCH(TEXT(A2777,"YYYY-MM-DD"),'Price Data'!A:A,0)+1),""),"")</f>
        <v>-1.7903946251245893E-2</v>
      </c>
      <c r="D2777" s="34">
        <f>IFERROR(INDEX('Price Data'!E:E,MATCH(TEXT(A2777,"YYYY-MM-DD"),'Price Data'!D:D,0)),"")</f>
        <v>14.97</v>
      </c>
      <c r="E2777" s="10" cm="1">
        <f t="array" ref="E2777">IFERROR(IF(ISNUMBER(D2777),(D2777-INDEX('Price Data'!E:E,MATCH(TEXT(A2777,"YYYY-MM-DD"),'Price Data'!D:D,0)+1))/INDEX('Price Data'!E:E,MATCH(TEXT(A2777,"YYYY-MM-DD"),'Price Data'!D:D,0)+1),""),"")</f>
        <v>-5.315614617940204E-3</v>
      </c>
      <c r="F2777" s="34">
        <f>IFERROR(INDEX('Price Data'!H:H,MATCH(TEXT(A2777,"YYYY-MM-DD"),'Price Data'!G:G,0)),"")</f>
        <v>92.5</v>
      </c>
      <c r="G2777" s="10" cm="1">
        <f t="array" ref="G2777">IFERROR(IF(ISNUMBER(F2777),(F2777-INDEX('Price Data'!H:H,MATCH(TEXT(A2777,"YYYY-MM-DD"),'Price Data'!G:G,0)+1))/INDEX('Price Data'!H:H,MATCH(TEXT(A2777,"YYYY-MM-DD"),'Price Data'!G:G,0)+1),""),"")</f>
        <v>-2.467309256318399E-2</v>
      </c>
      <c r="H2777" s="34">
        <f>IFERROR(INDEX('Price Data'!K:K,MATCH(TEXT(A2777,"YYYY-MM-DD"),'Price Data'!J:J,0)),"")</f>
        <v>2.67</v>
      </c>
      <c r="I2777" s="10" cm="1">
        <f t="array" ref="I2777">IFERROR(IF(ISNUMBER(H2777),(H2777-INDEX('Price Data'!K:K,MATCH(TEXT(A2777,"YYYY-MM-DD"),'Price Data'!J:J,0)+1))/INDEX('Price Data'!K:K,MATCH(TEXT(A2777,"YYYY-MM-DD"),'Price Data'!J:J,0)+1),""),"")</f>
        <v>-2.1978021978021997E-2</v>
      </c>
      <c r="J2777" s="34">
        <f>IFERROR(INDEX('Price Data'!N:N,MATCH(TEXT(A2777,"YYYY-MM-DD"),'Price Data'!M:M,0)),"")</f>
        <v>1.96</v>
      </c>
      <c r="K2777" s="10" cm="1">
        <f t="array" ref="K2777">IFERROR(IF(ISNUMBER(J2777),(J2777-INDEX('Price Data'!N:N,MATCH(TEXT(A2777,"YYYY-MM-DD"),'Price Data'!M:M,0)+1))/INDEX('Price Data'!N:N,MATCH(TEXT(A2777,"YYYY-MM-DD"),'Price Data'!M:M,0)+1),""),"")</f>
        <v>-1.0101010101010111E-2</v>
      </c>
      <c r="L2777" s="34">
        <f>IFERROR(INDEX('Price Data'!Q:Q,MATCH(TEXT(A2777,"YYYY-MM-DD"),'Price Data'!P:P,0)),"")</f>
        <v>2.89</v>
      </c>
      <c r="M2777" s="10" cm="1">
        <f t="array" ref="M2777">IFERROR(IF(ISNUMBER(L2777),(L2777-INDEX('Price Data'!Q:Q,MATCH(TEXT(A2777,"YYYY-MM-DD"),'Price Data'!P:P,0)+1))/INDEX('Price Data'!Q:Q,MATCH(TEXT(A2777,"YYYY-MM-DD"),'Price Data'!P:P,0)+1),""),"")</f>
        <v>-1.3651877133105813E-2</v>
      </c>
      <c r="N2777" s="34">
        <f>IFERROR(INDEX('Price Data'!T:T,MATCH(TEXT(A2777,"YYYY-MM-DD"),'Price Data'!S:S,0)),"")</f>
        <v>3.81</v>
      </c>
      <c r="O2777" s="10" cm="1">
        <f t="array" ref="O2777">IFERROR(IF(ISNUMBER(N2777),(N2777-INDEX('Price Data'!T:T,MATCH(TEXT(A2777,"YYYY-MM-DD"),'Price Data'!S:S,0)+1))/INDEX('Price Data'!T:T,MATCH(TEXT(A2777,"YYYY-MM-DD"),'Price Data'!S:S,0)+1),""),"")</f>
        <v>-2.307692307692304E-2</v>
      </c>
    </row>
    <row r="2778" spans="1:15" x14ac:dyDescent="0.3">
      <c r="A2778" s="8">
        <v>44597</v>
      </c>
      <c r="B2778" s="34" t="str">
        <f>IFERROR(INDEX('Price Data'!B:B,MATCH(TEXT(A2778,"YYYY-MM-DD"),'Price Data'!A:A,0)),"")</f>
        <v/>
      </c>
      <c r="C2778" s="10" t="str" cm="1">
        <f t="array" ref="C2778">IFERROR(IF(ISNUMBER(B2778),(B2778-INDEX('Price Data'!B:B,MATCH(TEXT(A2778,"YYYY-MM-DD"),'Price Data'!A:A,0)+1))/INDEX('Price Data'!B:B,MATCH(TEXT(A2778,"YYYY-MM-DD"),'Price Data'!A:A,0)+1),""),"")</f>
        <v/>
      </c>
      <c r="D2778" s="34" t="str">
        <f>IFERROR(INDEX('Price Data'!E:E,MATCH(TEXT(A2778,"YYYY-MM-DD"),'Price Data'!D:D,0)),"")</f>
        <v/>
      </c>
      <c r="E2778" s="10" t="str" cm="1">
        <f t="array" ref="E2778">IFERROR(IF(ISNUMBER(D2778),(D2778-INDEX('Price Data'!E:E,MATCH(TEXT(A2778,"YYYY-MM-DD"),'Price Data'!D:D,0)+1))/INDEX('Price Data'!E:E,MATCH(TEXT(A2778,"YYYY-MM-DD"),'Price Data'!D:D,0)+1),""),"")</f>
        <v/>
      </c>
      <c r="F2778" s="34" t="str">
        <f>IFERROR(INDEX('Price Data'!H:H,MATCH(TEXT(A2778,"YYYY-MM-DD"),'Price Data'!G:G,0)),"")</f>
        <v/>
      </c>
      <c r="G2778" s="10" t="str" cm="1">
        <f t="array" ref="G2778">IFERROR(IF(ISNUMBER(F2778),(F2778-INDEX('Price Data'!H:H,MATCH(TEXT(A2778,"YYYY-MM-DD"),'Price Data'!G:G,0)+1))/INDEX('Price Data'!H:H,MATCH(TEXT(A2778,"YYYY-MM-DD"),'Price Data'!G:G,0)+1),""),"")</f>
        <v/>
      </c>
      <c r="H2778" s="34" t="str">
        <f>IFERROR(INDEX('Price Data'!K:K,MATCH(TEXT(A2778,"YYYY-MM-DD"),'Price Data'!J:J,0)),"")</f>
        <v/>
      </c>
      <c r="I2778" s="10" t="str" cm="1">
        <f t="array" ref="I2778">IFERROR(IF(ISNUMBER(H2778),(H2778-INDEX('Price Data'!K:K,MATCH(TEXT(A2778,"YYYY-MM-DD"),'Price Data'!J:J,0)+1))/INDEX('Price Data'!K:K,MATCH(TEXT(A2778,"YYYY-MM-DD"),'Price Data'!J:J,0)+1),""),"")</f>
        <v/>
      </c>
      <c r="J2778" s="34" t="str">
        <f>IFERROR(INDEX('Price Data'!N:N,MATCH(TEXT(A2778,"YYYY-MM-DD"),'Price Data'!M:M,0)),"")</f>
        <v/>
      </c>
      <c r="K2778" s="10" t="str" cm="1">
        <f t="array" ref="K2778">IFERROR(IF(ISNUMBER(J2778),(J2778-INDEX('Price Data'!N:N,MATCH(TEXT(A2778,"YYYY-MM-DD"),'Price Data'!M:M,0)+1))/INDEX('Price Data'!N:N,MATCH(TEXT(A2778,"YYYY-MM-DD"),'Price Data'!M:M,0)+1),""),"")</f>
        <v/>
      </c>
      <c r="L2778" s="34" t="str">
        <f>IFERROR(INDEX('Price Data'!Q:Q,MATCH(TEXT(A2778,"YYYY-MM-DD"),'Price Data'!P:P,0)),"")</f>
        <v/>
      </c>
      <c r="M2778" s="10" t="str" cm="1">
        <f t="array" ref="M2778">IFERROR(IF(ISNUMBER(L2778),(L2778-INDEX('Price Data'!Q:Q,MATCH(TEXT(A2778,"YYYY-MM-DD"),'Price Data'!P:P,0)+1))/INDEX('Price Data'!Q:Q,MATCH(TEXT(A2778,"YYYY-MM-DD"),'Price Data'!P:P,0)+1),""),"")</f>
        <v/>
      </c>
      <c r="N2778" s="34" t="str">
        <f>IFERROR(INDEX('Price Data'!T:T,MATCH(TEXT(A2778,"YYYY-MM-DD"),'Price Data'!S:S,0)),"")</f>
        <v/>
      </c>
      <c r="O2778" s="10" t="str" cm="1">
        <f t="array" ref="O2778">IFERROR(IF(ISNUMBER(N2778),(N2778-INDEX('Price Data'!T:T,MATCH(TEXT(A2778,"YYYY-MM-DD"),'Price Data'!S:S,0)+1))/INDEX('Price Data'!T:T,MATCH(TEXT(A2778,"YYYY-MM-DD"),'Price Data'!S:S,0)+1),""),"")</f>
        <v/>
      </c>
    </row>
    <row r="2779" spans="1:15" x14ac:dyDescent="0.3">
      <c r="A2779" s="8">
        <v>44598</v>
      </c>
      <c r="B2779" s="34" t="str">
        <f>IFERROR(INDEX('Price Data'!B:B,MATCH(TEXT(A2779,"YYYY-MM-DD"),'Price Data'!A:A,0)),"")</f>
        <v/>
      </c>
      <c r="C2779" s="10" t="str" cm="1">
        <f t="array" ref="C2779">IFERROR(IF(ISNUMBER(B2779),(B2779-INDEX('Price Data'!B:B,MATCH(TEXT(A2779,"YYYY-MM-DD"),'Price Data'!A:A,0)+1))/INDEX('Price Data'!B:B,MATCH(TEXT(A2779,"YYYY-MM-DD"),'Price Data'!A:A,0)+1),""),"")</f>
        <v/>
      </c>
      <c r="D2779" s="34" t="str">
        <f>IFERROR(INDEX('Price Data'!E:E,MATCH(TEXT(A2779,"YYYY-MM-DD"),'Price Data'!D:D,0)),"")</f>
        <v/>
      </c>
      <c r="E2779" s="10" t="str" cm="1">
        <f t="array" ref="E2779">IFERROR(IF(ISNUMBER(D2779),(D2779-INDEX('Price Data'!E:E,MATCH(TEXT(A2779,"YYYY-MM-DD"),'Price Data'!D:D,0)+1))/INDEX('Price Data'!E:E,MATCH(TEXT(A2779,"YYYY-MM-DD"),'Price Data'!D:D,0)+1),""),"")</f>
        <v/>
      </c>
      <c r="F2779" s="34" t="str">
        <f>IFERROR(INDEX('Price Data'!H:H,MATCH(TEXT(A2779,"YYYY-MM-DD"),'Price Data'!G:G,0)),"")</f>
        <v/>
      </c>
      <c r="G2779" s="10" t="str" cm="1">
        <f t="array" ref="G2779">IFERROR(IF(ISNUMBER(F2779),(F2779-INDEX('Price Data'!H:H,MATCH(TEXT(A2779,"YYYY-MM-DD"),'Price Data'!G:G,0)+1))/INDEX('Price Data'!H:H,MATCH(TEXT(A2779,"YYYY-MM-DD"),'Price Data'!G:G,0)+1),""),"")</f>
        <v/>
      </c>
      <c r="H2779" s="34" t="str">
        <f>IFERROR(INDEX('Price Data'!K:K,MATCH(TEXT(A2779,"YYYY-MM-DD"),'Price Data'!J:J,0)),"")</f>
        <v/>
      </c>
      <c r="I2779" s="10" t="str" cm="1">
        <f t="array" ref="I2779">IFERROR(IF(ISNUMBER(H2779),(H2779-INDEX('Price Data'!K:K,MATCH(TEXT(A2779,"YYYY-MM-DD"),'Price Data'!J:J,0)+1))/INDEX('Price Data'!K:K,MATCH(TEXT(A2779,"YYYY-MM-DD"),'Price Data'!J:J,0)+1),""),"")</f>
        <v/>
      </c>
      <c r="J2779" s="34" t="str">
        <f>IFERROR(INDEX('Price Data'!N:N,MATCH(TEXT(A2779,"YYYY-MM-DD"),'Price Data'!M:M,0)),"")</f>
        <v/>
      </c>
      <c r="K2779" s="10" t="str" cm="1">
        <f t="array" ref="K2779">IFERROR(IF(ISNUMBER(J2779),(J2779-INDEX('Price Data'!N:N,MATCH(TEXT(A2779,"YYYY-MM-DD"),'Price Data'!M:M,0)+1))/INDEX('Price Data'!N:N,MATCH(TEXT(A2779,"YYYY-MM-DD"),'Price Data'!M:M,0)+1),""),"")</f>
        <v/>
      </c>
      <c r="L2779" s="34" t="str">
        <f>IFERROR(INDEX('Price Data'!Q:Q,MATCH(TEXT(A2779,"YYYY-MM-DD"),'Price Data'!P:P,0)),"")</f>
        <v/>
      </c>
      <c r="M2779" s="10" t="str" cm="1">
        <f t="array" ref="M2779">IFERROR(IF(ISNUMBER(L2779),(L2779-INDEX('Price Data'!Q:Q,MATCH(TEXT(A2779,"YYYY-MM-DD"),'Price Data'!P:P,0)+1))/INDEX('Price Data'!Q:Q,MATCH(TEXT(A2779,"YYYY-MM-DD"),'Price Data'!P:P,0)+1),""),"")</f>
        <v/>
      </c>
      <c r="N2779" s="34" t="str">
        <f>IFERROR(INDEX('Price Data'!T:T,MATCH(TEXT(A2779,"YYYY-MM-DD"),'Price Data'!S:S,0)),"")</f>
        <v/>
      </c>
      <c r="O2779" s="10" t="str" cm="1">
        <f t="array" ref="O2779">IFERROR(IF(ISNUMBER(N2779),(N2779-INDEX('Price Data'!T:T,MATCH(TEXT(A2779,"YYYY-MM-DD"),'Price Data'!S:S,0)+1))/INDEX('Price Data'!T:T,MATCH(TEXT(A2779,"YYYY-MM-DD"),'Price Data'!S:S,0)+1),""),"")</f>
        <v/>
      </c>
    </row>
    <row r="2780" spans="1:15" x14ac:dyDescent="0.3">
      <c r="A2780" s="8">
        <v>44599</v>
      </c>
      <c r="B2780" s="34">
        <f>IFERROR(INDEX('Price Data'!B:B,MATCH(TEXT(A2780,"YYYY-MM-DD"),'Price Data'!A:A,0)),"")</f>
        <v>26329</v>
      </c>
      <c r="C2780" s="10" cm="1">
        <f t="array" ref="C2780">IFERROR(IF(ISNUMBER(B2780),(B2780-INDEX('Price Data'!B:B,MATCH(TEXT(A2780,"YYYY-MM-DD"),'Price Data'!A:A,0)+1))/INDEX('Price Data'!B:B,MATCH(TEXT(A2780,"YYYY-MM-DD"),'Price Data'!A:A,0)+1),""),"")</f>
        <v>-1.0336791459930838E-2</v>
      </c>
      <c r="D2780" s="34">
        <f>IFERROR(INDEX('Price Data'!E:E,MATCH(TEXT(A2780,"YYYY-MM-DD"),'Price Data'!D:D,0)),"")</f>
        <v>14.78</v>
      </c>
      <c r="E2780" s="10" cm="1">
        <f t="array" ref="E2780">IFERROR(IF(ISNUMBER(D2780),(D2780-INDEX('Price Data'!E:E,MATCH(TEXT(A2780,"YYYY-MM-DD"),'Price Data'!D:D,0)+1))/INDEX('Price Data'!E:E,MATCH(TEXT(A2780,"YYYY-MM-DD"),'Price Data'!D:D,0)+1),""),"")</f>
        <v>-1.2692050768203157E-2</v>
      </c>
      <c r="F2780" s="34">
        <f>IFERROR(INDEX('Price Data'!H:H,MATCH(TEXT(A2780,"YYYY-MM-DD"),'Price Data'!G:G,0)),"")</f>
        <v>93</v>
      </c>
      <c r="G2780" s="10" cm="1">
        <f t="array" ref="G2780">IFERROR(IF(ISNUMBER(F2780),(F2780-INDEX('Price Data'!H:H,MATCH(TEXT(A2780,"YYYY-MM-DD"),'Price Data'!G:G,0)+1))/INDEX('Price Data'!H:H,MATCH(TEXT(A2780,"YYYY-MM-DD"),'Price Data'!G:G,0)+1),""),"")</f>
        <v>5.4054054054054057E-3</v>
      </c>
      <c r="H2780" s="34">
        <f>IFERROR(INDEX('Price Data'!K:K,MATCH(TEXT(A2780,"YYYY-MM-DD"),'Price Data'!J:J,0)),"")</f>
        <v>2.72</v>
      </c>
      <c r="I2780" s="10" cm="1">
        <f t="array" ref="I2780">IFERROR(IF(ISNUMBER(H2780),(H2780-INDEX('Price Data'!K:K,MATCH(TEXT(A2780,"YYYY-MM-DD"),'Price Data'!J:J,0)+1))/INDEX('Price Data'!K:K,MATCH(TEXT(A2780,"YYYY-MM-DD"),'Price Data'!J:J,0)+1),""),"")</f>
        <v>1.8726591760299727E-2</v>
      </c>
      <c r="J2780" s="34">
        <f>IFERROR(INDEX('Price Data'!N:N,MATCH(TEXT(A2780,"YYYY-MM-DD"),'Price Data'!M:M,0)),"")</f>
        <v>1.96</v>
      </c>
      <c r="K2780" s="10" cm="1">
        <f t="array" ref="K2780">IFERROR(IF(ISNUMBER(J2780),(J2780-INDEX('Price Data'!N:N,MATCH(TEXT(A2780,"YYYY-MM-DD"),'Price Data'!M:M,0)+1))/INDEX('Price Data'!N:N,MATCH(TEXT(A2780,"YYYY-MM-DD"),'Price Data'!M:M,0)+1),""),"")</f>
        <v>0</v>
      </c>
      <c r="L2780" s="34">
        <f>IFERROR(INDEX('Price Data'!Q:Q,MATCH(TEXT(A2780,"YYYY-MM-DD"),'Price Data'!P:P,0)),"")</f>
        <v>2.92</v>
      </c>
      <c r="M2780" s="10" cm="1">
        <f t="array" ref="M2780">IFERROR(IF(ISNUMBER(L2780),(L2780-INDEX('Price Data'!Q:Q,MATCH(TEXT(A2780,"YYYY-MM-DD"),'Price Data'!P:P,0)+1))/INDEX('Price Data'!Q:Q,MATCH(TEXT(A2780,"YYYY-MM-DD"),'Price Data'!P:P,0)+1),""),"")</f>
        <v>1.0380622837370174E-2</v>
      </c>
      <c r="N2780" s="34">
        <f>IFERROR(INDEX('Price Data'!T:T,MATCH(TEXT(A2780,"YYYY-MM-DD"),'Price Data'!S:S,0)),"")</f>
        <v>3.78</v>
      </c>
      <c r="O2780" s="10" cm="1">
        <f t="array" ref="O2780">IFERROR(IF(ISNUMBER(N2780),(N2780-INDEX('Price Data'!T:T,MATCH(TEXT(A2780,"YYYY-MM-DD"),'Price Data'!S:S,0)+1))/INDEX('Price Data'!T:T,MATCH(TEXT(A2780,"YYYY-MM-DD"),'Price Data'!S:S,0)+1),""),"")</f>
        <v>-7.8740157480315619E-3</v>
      </c>
    </row>
    <row r="2781" spans="1:15" x14ac:dyDescent="0.3">
      <c r="A2781" s="8">
        <v>44600</v>
      </c>
      <c r="B2781" s="34">
        <f>IFERROR(INDEX('Price Data'!B:B,MATCH(TEXT(A2781,"YYYY-MM-DD"),'Price Data'!A:A,0)),"")</f>
        <v>26412</v>
      </c>
      <c r="C2781" s="10" cm="1">
        <f t="array" ref="C2781">IFERROR(IF(ISNUMBER(B2781),(B2781-INDEX('Price Data'!B:B,MATCH(TEXT(A2781,"YYYY-MM-DD"),'Price Data'!A:A,0)+1))/INDEX('Price Data'!B:B,MATCH(TEXT(A2781,"YYYY-MM-DD"),'Price Data'!A:A,0)+1),""),"")</f>
        <v>3.1524174864218163E-3</v>
      </c>
      <c r="D2781" s="34">
        <f>IFERROR(INDEX('Price Data'!E:E,MATCH(TEXT(A2781,"YYYY-MM-DD"),'Price Data'!D:D,0)),"")</f>
        <v>15.13</v>
      </c>
      <c r="E2781" s="10" cm="1">
        <f t="array" ref="E2781">IFERROR(IF(ISNUMBER(D2781),(D2781-INDEX('Price Data'!E:E,MATCH(TEXT(A2781,"YYYY-MM-DD"),'Price Data'!D:D,0)+1))/INDEX('Price Data'!E:E,MATCH(TEXT(A2781,"YYYY-MM-DD"),'Price Data'!D:D,0)+1),""),"")</f>
        <v>2.3680649526387106E-2</v>
      </c>
      <c r="F2781" s="34">
        <f>IFERROR(INDEX('Price Data'!H:H,MATCH(TEXT(A2781,"YYYY-MM-DD"),'Price Data'!G:G,0)),"")</f>
        <v>99.199996999999996</v>
      </c>
      <c r="G2781" s="10" cm="1">
        <f t="array" ref="G2781">IFERROR(IF(ISNUMBER(F2781),(F2781-INDEX('Price Data'!H:H,MATCH(TEXT(A2781,"YYYY-MM-DD"),'Price Data'!G:G,0)+1))/INDEX('Price Data'!H:H,MATCH(TEXT(A2781,"YYYY-MM-DD"),'Price Data'!G:G,0)+1),""),"")</f>
        <v>6.6666634408602113E-2</v>
      </c>
      <c r="H2781" s="34">
        <f>IFERROR(INDEX('Price Data'!K:K,MATCH(TEXT(A2781,"YYYY-MM-DD"),'Price Data'!J:J,0)),"")</f>
        <v>2.77</v>
      </c>
      <c r="I2781" s="10" cm="1">
        <f t="array" ref="I2781">IFERROR(IF(ISNUMBER(H2781),(H2781-INDEX('Price Data'!K:K,MATCH(TEXT(A2781,"YYYY-MM-DD"),'Price Data'!J:J,0)+1))/INDEX('Price Data'!K:K,MATCH(TEXT(A2781,"YYYY-MM-DD"),'Price Data'!J:J,0)+1),""),"")</f>
        <v>1.8382352941176405E-2</v>
      </c>
      <c r="J2781" s="34">
        <f>IFERROR(INDEX('Price Data'!N:N,MATCH(TEXT(A2781,"YYYY-MM-DD"),'Price Data'!M:M,0)),"")</f>
        <v>2.0499999999999998</v>
      </c>
      <c r="K2781" s="10" cm="1">
        <f t="array" ref="K2781">IFERROR(IF(ISNUMBER(J2781),(J2781-INDEX('Price Data'!N:N,MATCH(TEXT(A2781,"YYYY-MM-DD"),'Price Data'!M:M,0)+1))/INDEX('Price Data'!N:N,MATCH(TEXT(A2781,"YYYY-MM-DD"),'Price Data'!M:M,0)+1),""),"")</f>
        <v>4.5918367346938702E-2</v>
      </c>
      <c r="L2781" s="34">
        <f>IFERROR(INDEX('Price Data'!Q:Q,MATCH(TEXT(A2781,"YYYY-MM-DD"),'Price Data'!P:P,0)),"")</f>
        <v>2.99</v>
      </c>
      <c r="M2781" s="10" cm="1">
        <f t="array" ref="M2781">IFERROR(IF(ISNUMBER(L2781),(L2781-INDEX('Price Data'!Q:Q,MATCH(TEXT(A2781,"YYYY-MM-DD"),'Price Data'!P:P,0)+1))/INDEX('Price Data'!Q:Q,MATCH(TEXT(A2781,"YYYY-MM-DD"),'Price Data'!P:P,0)+1),""),"")</f>
        <v>2.3972602739726127E-2</v>
      </c>
      <c r="N2781" s="34">
        <f>IFERROR(INDEX('Price Data'!T:T,MATCH(TEXT(A2781,"YYYY-MM-DD"),'Price Data'!S:S,0)),"")</f>
        <v>3.98</v>
      </c>
      <c r="O2781" s="10" cm="1">
        <f t="array" ref="O2781">IFERROR(IF(ISNUMBER(N2781),(N2781-INDEX('Price Data'!T:T,MATCH(TEXT(A2781,"YYYY-MM-DD"),'Price Data'!S:S,0)+1))/INDEX('Price Data'!T:T,MATCH(TEXT(A2781,"YYYY-MM-DD"),'Price Data'!S:S,0)+1),""),"")</f>
        <v>5.2910052910052963E-2</v>
      </c>
    </row>
    <row r="2782" spans="1:15" x14ac:dyDescent="0.3">
      <c r="A2782" s="8">
        <v>44601</v>
      </c>
      <c r="B2782" s="34">
        <f>IFERROR(INDEX('Price Data'!B:B,MATCH(TEXT(A2782,"YYYY-MM-DD"),'Price Data'!A:A,0)),"")</f>
        <v>27129</v>
      </c>
      <c r="C2782" s="10" cm="1">
        <f t="array" ref="C2782">IFERROR(IF(ISNUMBER(B2782),(B2782-INDEX('Price Data'!B:B,MATCH(TEXT(A2782,"YYYY-MM-DD"),'Price Data'!A:A,0)+1))/INDEX('Price Data'!B:B,MATCH(TEXT(A2782,"YYYY-MM-DD"),'Price Data'!A:A,0)+1),""),"")</f>
        <v>2.7146751476601543E-2</v>
      </c>
      <c r="D2782" s="34">
        <f>IFERROR(INDEX('Price Data'!E:E,MATCH(TEXT(A2782,"YYYY-MM-DD"),'Price Data'!D:D,0)),"")</f>
        <v>15.36</v>
      </c>
      <c r="E2782" s="10" cm="1">
        <f t="array" ref="E2782">IFERROR(IF(ISNUMBER(D2782),(D2782-INDEX('Price Data'!E:E,MATCH(TEXT(A2782,"YYYY-MM-DD"),'Price Data'!D:D,0)+1))/INDEX('Price Data'!E:E,MATCH(TEXT(A2782,"YYYY-MM-DD"),'Price Data'!D:D,0)+1),""),"")</f>
        <v>1.520158625247843E-2</v>
      </c>
      <c r="F2782" s="34">
        <f>IFERROR(INDEX('Price Data'!H:H,MATCH(TEXT(A2782,"YYYY-MM-DD"),'Price Data'!G:G,0)),"")</f>
        <v>96.099997999999999</v>
      </c>
      <c r="G2782" s="10" cm="1">
        <f t="array" ref="G2782">IFERROR(IF(ISNUMBER(F2782),(F2782-INDEX('Price Data'!H:H,MATCH(TEXT(A2782,"YYYY-MM-DD"),'Price Data'!G:G,0)+1))/INDEX('Price Data'!H:H,MATCH(TEXT(A2782,"YYYY-MM-DD"),'Price Data'!G:G,0)+1),""),"")</f>
        <v>-3.1249990864415017E-2</v>
      </c>
      <c r="H2782" s="34">
        <f>IFERROR(INDEX('Price Data'!K:K,MATCH(TEXT(A2782,"YYYY-MM-DD"),'Price Data'!J:J,0)),"")</f>
        <v>2.85</v>
      </c>
      <c r="I2782" s="10" cm="1">
        <f t="array" ref="I2782">IFERROR(IF(ISNUMBER(H2782),(H2782-INDEX('Price Data'!K:K,MATCH(TEXT(A2782,"YYYY-MM-DD"),'Price Data'!J:J,0)+1))/INDEX('Price Data'!K:K,MATCH(TEXT(A2782,"YYYY-MM-DD"),'Price Data'!J:J,0)+1),""),"")</f>
        <v>2.8880866425992805E-2</v>
      </c>
      <c r="J2782" s="34">
        <f>IFERROR(INDEX('Price Data'!N:N,MATCH(TEXT(A2782,"YYYY-MM-DD"),'Price Data'!M:M,0)),"")</f>
        <v>2.0299999999999998</v>
      </c>
      <c r="K2782" s="10" cm="1">
        <f t="array" ref="K2782">IFERROR(IF(ISNUMBER(J2782),(J2782-INDEX('Price Data'!N:N,MATCH(TEXT(A2782,"YYYY-MM-DD"),'Price Data'!M:M,0)+1))/INDEX('Price Data'!N:N,MATCH(TEXT(A2782,"YYYY-MM-DD"),'Price Data'!M:M,0)+1),""),"")</f>
        <v>-9.7560975609756184E-3</v>
      </c>
      <c r="L2782" s="34">
        <f>IFERROR(INDEX('Price Data'!Q:Q,MATCH(TEXT(A2782,"YYYY-MM-DD"),'Price Data'!P:P,0)),"")</f>
        <v>3.24</v>
      </c>
      <c r="M2782" s="10" cm="1">
        <f t="array" ref="M2782">IFERROR(IF(ISNUMBER(L2782),(L2782-INDEX('Price Data'!Q:Q,MATCH(TEXT(A2782,"YYYY-MM-DD"),'Price Data'!P:P,0)+1))/INDEX('Price Data'!Q:Q,MATCH(TEXT(A2782,"YYYY-MM-DD"),'Price Data'!P:P,0)+1),""),"")</f>
        <v>8.3612040133779264E-2</v>
      </c>
      <c r="N2782" s="34">
        <f>IFERROR(INDEX('Price Data'!T:T,MATCH(TEXT(A2782,"YYYY-MM-DD"),'Price Data'!S:S,0)),"")</f>
        <v>4</v>
      </c>
      <c r="O2782" s="10" cm="1">
        <f t="array" ref="O2782">IFERROR(IF(ISNUMBER(N2782),(N2782-INDEX('Price Data'!T:T,MATCH(TEXT(A2782,"YYYY-MM-DD"),'Price Data'!S:S,0)+1))/INDEX('Price Data'!T:T,MATCH(TEXT(A2782,"YYYY-MM-DD"),'Price Data'!S:S,0)+1),""),"")</f>
        <v>5.0251256281407079E-3</v>
      </c>
    </row>
    <row r="2783" spans="1:15" x14ac:dyDescent="0.3">
      <c r="A2783" s="8">
        <v>44602</v>
      </c>
      <c r="B2783" s="34">
        <f>IFERROR(INDEX('Price Data'!B:B,MATCH(TEXT(A2783,"YYYY-MM-DD"),'Price Data'!A:A,0)),"")</f>
        <v>27190</v>
      </c>
      <c r="C2783" s="10" cm="1">
        <f t="array" ref="C2783">IFERROR(IF(ISNUMBER(B2783),(B2783-INDEX('Price Data'!B:B,MATCH(TEXT(A2783,"YYYY-MM-DD"),'Price Data'!A:A,0)+1))/INDEX('Price Data'!B:B,MATCH(TEXT(A2783,"YYYY-MM-DD"),'Price Data'!A:A,0)+1),""),"")</f>
        <v>2.2485163478196762E-3</v>
      </c>
      <c r="D2783" s="34">
        <f>IFERROR(INDEX('Price Data'!E:E,MATCH(TEXT(A2783,"YYYY-MM-DD"),'Price Data'!D:D,0)),"")</f>
        <v>15.85</v>
      </c>
      <c r="E2783" s="10" cm="1">
        <f t="array" ref="E2783">IFERROR(IF(ISNUMBER(D2783),(D2783-INDEX('Price Data'!E:E,MATCH(TEXT(A2783,"YYYY-MM-DD"),'Price Data'!D:D,0)+1))/INDEX('Price Data'!E:E,MATCH(TEXT(A2783,"YYYY-MM-DD"),'Price Data'!D:D,0)+1),""),"")</f>
        <v>3.1901041666666685E-2</v>
      </c>
      <c r="F2783" s="34">
        <f>IFERROR(INDEX('Price Data'!H:H,MATCH(TEXT(A2783,"YYYY-MM-DD"),'Price Data'!G:G,0)),"")</f>
        <v>97.099997999999999</v>
      </c>
      <c r="G2783" s="10" cm="1">
        <f t="array" ref="G2783">IFERROR(IF(ISNUMBER(F2783),(F2783-INDEX('Price Data'!H:H,MATCH(TEXT(A2783,"YYYY-MM-DD"),'Price Data'!G:G,0)+1))/INDEX('Price Data'!H:H,MATCH(TEXT(A2783,"YYYY-MM-DD"),'Price Data'!G:G,0)+1),""),"")</f>
        <v>1.0405827479829917E-2</v>
      </c>
      <c r="H2783" s="34">
        <f>IFERROR(INDEX('Price Data'!K:K,MATCH(TEXT(A2783,"YYYY-MM-DD"),'Price Data'!J:J,0)),"")</f>
        <v>2.92</v>
      </c>
      <c r="I2783" s="10" cm="1">
        <f t="array" ref="I2783">IFERROR(IF(ISNUMBER(H2783),(H2783-INDEX('Price Data'!K:K,MATCH(TEXT(A2783,"YYYY-MM-DD"),'Price Data'!J:J,0)+1))/INDEX('Price Data'!K:K,MATCH(TEXT(A2783,"YYYY-MM-DD"),'Price Data'!J:J,0)+1),""),"")</f>
        <v>2.4561403508771874E-2</v>
      </c>
      <c r="J2783" s="34">
        <f>IFERROR(INDEX('Price Data'!N:N,MATCH(TEXT(A2783,"YYYY-MM-DD"),'Price Data'!M:M,0)),"")</f>
        <v>2.0299999999999998</v>
      </c>
      <c r="K2783" s="10" cm="1">
        <f t="array" ref="K2783">IFERROR(IF(ISNUMBER(J2783),(J2783-INDEX('Price Data'!N:N,MATCH(TEXT(A2783,"YYYY-MM-DD"),'Price Data'!M:M,0)+1))/INDEX('Price Data'!N:N,MATCH(TEXT(A2783,"YYYY-MM-DD"),'Price Data'!M:M,0)+1),""),"")</f>
        <v>0</v>
      </c>
      <c r="L2783" s="34">
        <f>IFERROR(INDEX('Price Data'!Q:Q,MATCH(TEXT(A2783,"YYYY-MM-DD"),'Price Data'!P:P,0)),"")</f>
        <v>3.23</v>
      </c>
      <c r="M2783" s="10" cm="1">
        <f t="array" ref="M2783">IFERROR(IF(ISNUMBER(L2783),(L2783-INDEX('Price Data'!Q:Q,MATCH(TEXT(A2783,"YYYY-MM-DD"),'Price Data'!P:P,0)+1))/INDEX('Price Data'!Q:Q,MATCH(TEXT(A2783,"YYYY-MM-DD"),'Price Data'!P:P,0)+1),""),"")</f>
        <v>-3.0864197530864907E-3</v>
      </c>
      <c r="N2783" s="34">
        <f>IFERROR(INDEX('Price Data'!T:T,MATCH(TEXT(A2783,"YYYY-MM-DD"),'Price Data'!S:S,0)),"")</f>
        <v>4</v>
      </c>
      <c r="O2783" s="10" cm="1">
        <f t="array" ref="O2783">IFERROR(IF(ISNUMBER(N2783),(N2783-INDEX('Price Data'!T:T,MATCH(TEXT(A2783,"YYYY-MM-DD"),'Price Data'!S:S,0)+1))/INDEX('Price Data'!T:T,MATCH(TEXT(A2783,"YYYY-MM-DD"),'Price Data'!S:S,0)+1),""),"")</f>
        <v>0</v>
      </c>
    </row>
    <row r="2784" spans="1:15" x14ac:dyDescent="0.3">
      <c r="A2784" s="8">
        <v>44603</v>
      </c>
      <c r="B2784" s="34">
        <f>IFERROR(INDEX('Price Data'!B:B,MATCH(TEXT(A2784,"YYYY-MM-DD"),'Price Data'!A:A,0)),"")</f>
        <v>26966</v>
      </c>
      <c r="C2784" s="10" cm="1">
        <f t="array" ref="C2784">IFERROR(IF(ISNUMBER(B2784),(B2784-INDEX('Price Data'!B:B,MATCH(TEXT(A2784,"YYYY-MM-DD"),'Price Data'!A:A,0)+1))/INDEX('Price Data'!B:B,MATCH(TEXT(A2784,"YYYY-MM-DD"),'Price Data'!A:A,0)+1),""),"")</f>
        <v>-8.2383229128356016E-3</v>
      </c>
      <c r="D2784" s="34">
        <f>IFERROR(INDEX('Price Data'!E:E,MATCH(TEXT(A2784,"YYYY-MM-DD"),'Price Data'!D:D,0)),"")</f>
        <v>15.69</v>
      </c>
      <c r="E2784" s="10" cm="1">
        <f t="array" ref="E2784">IFERROR(IF(ISNUMBER(D2784),(D2784-INDEX('Price Data'!E:E,MATCH(TEXT(A2784,"YYYY-MM-DD"),'Price Data'!D:D,0)+1))/INDEX('Price Data'!E:E,MATCH(TEXT(A2784,"YYYY-MM-DD"),'Price Data'!D:D,0)+1),""),"")</f>
        <v>-1.0094637223974773E-2</v>
      </c>
      <c r="F2784" s="34">
        <f>IFERROR(INDEX('Price Data'!H:H,MATCH(TEXT(A2784,"YYYY-MM-DD"),'Price Data'!G:G,0)),"")</f>
        <v>104.5</v>
      </c>
      <c r="G2784" s="10" cm="1">
        <f t="array" ref="G2784">IFERROR(IF(ISNUMBER(F2784),(F2784-INDEX('Price Data'!H:H,MATCH(TEXT(A2784,"YYYY-MM-DD"),'Price Data'!G:G,0)+1))/INDEX('Price Data'!H:H,MATCH(TEXT(A2784,"YYYY-MM-DD"),'Price Data'!G:G,0)+1),""),"")</f>
        <v>7.6210114854997221E-2</v>
      </c>
      <c r="H2784" s="34">
        <f>IFERROR(INDEX('Price Data'!K:K,MATCH(TEXT(A2784,"YYYY-MM-DD"),'Price Data'!J:J,0)),"")</f>
        <v>2.85</v>
      </c>
      <c r="I2784" s="10" cm="1">
        <f t="array" ref="I2784">IFERROR(IF(ISNUMBER(H2784),(H2784-INDEX('Price Data'!K:K,MATCH(TEXT(A2784,"YYYY-MM-DD"),'Price Data'!J:J,0)+1))/INDEX('Price Data'!K:K,MATCH(TEXT(A2784,"YYYY-MM-DD"),'Price Data'!J:J,0)+1),""),"")</f>
        <v>-2.3972602739725974E-2</v>
      </c>
      <c r="J2784" s="34">
        <f>IFERROR(INDEX('Price Data'!N:N,MATCH(TEXT(A2784,"YYYY-MM-DD"),'Price Data'!M:M,0)),"")</f>
        <v>2.06</v>
      </c>
      <c r="K2784" s="10" cm="1">
        <f t="array" ref="K2784">IFERROR(IF(ISNUMBER(J2784),(J2784-INDEX('Price Data'!N:N,MATCH(TEXT(A2784,"YYYY-MM-DD"),'Price Data'!M:M,0)+1))/INDEX('Price Data'!N:N,MATCH(TEXT(A2784,"YYYY-MM-DD"),'Price Data'!M:M,0)+1),""),"")</f>
        <v>1.4778325123152834E-2</v>
      </c>
      <c r="L2784" s="34">
        <f>IFERROR(INDEX('Price Data'!Q:Q,MATCH(TEXT(A2784,"YYYY-MM-DD"),'Price Data'!P:P,0)),"")</f>
        <v>3.55</v>
      </c>
      <c r="M2784" s="10" cm="1">
        <f t="array" ref="M2784">IFERROR(IF(ISNUMBER(L2784),(L2784-INDEX('Price Data'!Q:Q,MATCH(TEXT(A2784,"YYYY-MM-DD"),'Price Data'!P:P,0)+1))/INDEX('Price Data'!Q:Q,MATCH(TEXT(A2784,"YYYY-MM-DD"),'Price Data'!P:P,0)+1),""),"")</f>
        <v>9.9071207430340508E-2</v>
      </c>
      <c r="N2784" s="34">
        <f>IFERROR(INDEX('Price Data'!T:T,MATCH(TEXT(A2784,"YYYY-MM-DD"),'Price Data'!S:S,0)),"")</f>
        <v>4.1100000000000003</v>
      </c>
      <c r="O2784" s="10" cm="1">
        <f t="array" ref="O2784">IFERROR(IF(ISNUMBER(N2784),(N2784-INDEX('Price Data'!T:T,MATCH(TEXT(A2784,"YYYY-MM-DD"),'Price Data'!S:S,0)+1))/INDEX('Price Data'!T:T,MATCH(TEXT(A2784,"YYYY-MM-DD"),'Price Data'!S:S,0)+1),""),"")</f>
        <v>2.750000000000008E-2</v>
      </c>
    </row>
    <row r="2785" spans="1:15" x14ac:dyDescent="0.3">
      <c r="A2785" s="8">
        <v>44604</v>
      </c>
      <c r="B2785" s="34" t="str">
        <f>IFERROR(INDEX('Price Data'!B:B,MATCH(TEXT(A2785,"YYYY-MM-DD"),'Price Data'!A:A,0)),"")</f>
        <v/>
      </c>
      <c r="C2785" s="10" t="str" cm="1">
        <f t="array" ref="C2785">IFERROR(IF(ISNUMBER(B2785),(B2785-INDEX('Price Data'!B:B,MATCH(TEXT(A2785,"YYYY-MM-DD"),'Price Data'!A:A,0)+1))/INDEX('Price Data'!B:B,MATCH(TEXT(A2785,"YYYY-MM-DD"),'Price Data'!A:A,0)+1),""),"")</f>
        <v/>
      </c>
      <c r="D2785" s="34" t="str">
        <f>IFERROR(INDEX('Price Data'!E:E,MATCH(TEXT(A2785,"YYYY-MM-DD"),'Price Data'!D:D,0)),"")</f>
        <v/>
      </c>
      <c r="E2785" s="10" t="str" cm="1">
        <f t="array" ref="E2785">IFERROR(IF(ISNUMBER(D2785),(D2785-INDEX('Price Data'!E:E,MATCH(TEXT(A2785,"YYYY-MM-DD"),'Price Data'!D:D,0)+1))/INDEX('Price Data'!E:E,MATCH(TEXT(A2785,"YYYY-MM-DD"),'Price Data'!D:D,0)+1),""),"")</f>
        <v/>
      </c>
      <c r="F2785" s="34" t="str">
        <f>IFERROR(INDEX('Price Data'!H:H,MATCH(TEXT(A2785,"YYYY-MM-DD"),'Price Data'!G:G,0)),"")</f>
        <v/>
      </c>
      <c r="G2785" s="10" t="str" cm="1">
        <f t="array" ref="G2785">IFERROR(IF(ISNUMBER(F2785),(F2785-INDEX('Price Data'!H:H,MATCH(TEXT(A2785,"YYYY-MM-DD"),'Price Data'!G:G,0)+1))/INDEX('Price Data'!H:H,MATCH(TEXT(A2785,"YYYY-MM-DD"),'Price Data'!G:G,0)+1),""),"")</f>
        <v/>
      </c>
      <c r="H2785" s="34" t="str">
        <f>IFERROR(INDEX('Price Data'!K:K,MATCH(TEXT(A2785,"YYYY-MM-DD"),'Price Data'!J:J,0)),"")</f>
        <v/>
      </c>
      <c r="I2785" s="10" t="str" cm="1">
        <f t="array" ref="I2785">IFERROR(IF(ISNUMBER(H2785),(H2785-INDEX('Price Data'!K:K,MATCH(TEXT(A2785,"YYYY-MM-DD"),'Price Data'!J:J,0)+1))/INDEX('Price Data'!K:K,MATCH(TEXT(A2785,"YYYY-MM-DD"),'Price Data'!J:J,0)+1),""),"")</f>
        <v/>
      </c>
      <c r="J2785" s="34" t="str">
        <f>IFERROR(INDEX('Price Data'!N:N,MATCH(TEXT(A2785,"YYYY-MM-DD"),'Price Data'!M:M,0)),"")</f>
        <v/>
      </c>
      <c r="K2785" s="10" t="str" cm="1">
        <f t="array" ref="K2785">IFERROR(IF(ISNUMBER(J2785),(J2785-INDEX('Price Data'!N:N,MATCH(TEXT(A2785,"YYYY-MM-DD"),'Price Data'!M:M,0)+1))/INDEX('Price Data'!N:N,MATCH(TEXT(A2785,"YYYY-MM-DD"),'Price Data'!M:M,0)+1),""),"")</f>
        <v/>
      </c>
      <c r="L2785" s="34" t="str">
        <f>IFERROR(INDEX('Price Data'!Q:Q,MATCH(TEXT(A2785,"YYYY-MM-DD"),'Price Data'!P:P,0)),"")</f>
        <v/>
      </c>
      <c r="M2785" s="10" t="str" cm="1">
        <f t="array" ref="M2785">IFERROR(IF(ISNUMBER(L2785),(L2785-INDEX('Price Data'!Q:Q,MATCH(TEXT(A2785,"YYYY-MM-DD"),'Price Data'!P:P,0)+1))/INDEX('Price Data'!Q:Q,MATCH(TEXT(A2785,"YYYY-MM-DD"),'Price Data'!P:P,0)+1),""),"")</f>
        <v/>
      </c>
      <c r="N2785" s="34" t="str">
        <f>IFERROR(INDEX('Price Data'!T:T,MATCH(TEXT(A2785,"YYYY-MM-DD"),'Price Data'!S:S,0)),"")</f>
        <v/>
      </c>
      <c r="O2785" s="10" t="str" cm="1">
        <f t="array" ref="O2785">IFERROR(IF(ISNUMBER(N2785),(N2785-INDEX('Price Data'!T:T,MATCH(TEXT(A2785,"YYYY-MM-DD"),'Price Data'!S:S,0)+1))/INDEX('Price Data'!T:T,MATCH(TEXT(A2785,"YYYY-MM-DD"),'Price Data'!S:S,0)+1),""),"")</f>
        <v/>
      </c>
    </row>
    <row r="2786" spans="1:15" x14ac:dyDescent="0.3">
      <c r="A2786" s="8">
        <v>44605</v>
      </c>
      <c r="B2786" s="34" t="str">
        <f>IFERROR(INDEX('Price Data'!B:B,MATCH(TEXT(A2786,"YYYY-MM-DD"),'Price Data'!A:A,0)),"")</f>
        <v/>
      </c>
      <c r="C2786" s="10" t="str" cm="1">
        <f t="array" ref="C2786">IFERROR(IF(ISNUMBER(B2786),(B2786-INDEX('Price Data'!B:B,MATCH(TEXT(A2786,"YYYY-MM-DD"),'Price Data'!A:A,0)+1))/INDEX('Price Data'!B:B,MATCH(TEXT(A2786,"YYYY-MM-DD"),'Price Data'!A:A,0)+1),""),"")</f>
        <v/>
      </c>
      <c r="D2786" s="34" t="str">
        <f>IFERROR(INDEX('Price Data'!E:E,MATCH(TEXT(A2786,"YYYY-MM-DD"),'Price Data'!D:D,0)),"")</f>
        <v/>
      </c>
      <c r="E2786" s="10" t="str" cm="1">
        <f t="array" ref="E2786">IFERROR(IF(ISNUMBER(D2786),(D2786-INDEX('Price Data'!E:E,MATCH(TEXT(A2786,"YYYY-MM-DD"),'Price Data'!D:D,0)+1))/INDEX('Price Data'!E:E,MATCH(TEXT(A2786,"YYYY-MM-DD"),'Price Data'!D:D,0)+1),""),"")</f>
        <v/>
      </c>
      <c r="F2786" s="34" t="str">
        <f>IFERROR(INDEX('Price Data'!H:H,MATCH(TEXT(A2786,"YYYY-MM-DD"),'Price Data'!G:G,0)),"")</f>
        <v/>
      </c>
      <c r="G2786" s="10" t="str" cm="1">
        <f t="array" ref="G2786">IFERROR(IF(ISNUMBER(F2786),(F2786-INDEX('Price Data'!H:H,MATCH(TEXT(A2786,"YYYY-MM-DD"),'Price Data'!G:G,0)+1))/INDEX('Price Data'!H:H,MATCH(TEXT(A2786,"YYYY-MM-DD"),'Price Data'!G:G,0)+1),""),"")</f>
        <v/>
      </c>
      <c r="H2786" s="34" t="str">
        <f>IFERROR(INDEX('Price Data'!K:K,MATCH(TEXT(A2786,"YYYY-MM-DD"),'Price Data'!J:J,0)),"")</f>
        <v/>
      </c>
      <c r="I2786" s="10" t="str" cm="1">
        <f t="array" ref="I2786">IFERROR(IF(ISNUMBER(H2786),(H2786-INDEX('Price Data'!K:K,MATCH(TEXT(A2786,"YYYY-MM-DD"),'Price Data'!J:J,0)+1))/INDEX('Price Data'!K:K,MATCH(TEXT(A2786,"YYYY-MM-DD"),'Price Data'!J:J,0)+1),""),"")</f>
        <v/>
      </c>
      <c r="J2786" s="34" t="str">
        <f>IFERROR(INDEX('Price Data'!N:N,MATCH(TEXT(A2786,"YYYY-MM-DD"),'Price Data'!M:M,0)),"")</f>
        <v/>
      </c>
      <c r="K2786" s="10" t="str" cm="1">
        <f t="array" ref="K2786">IFERROR(IF(ISNUMBER(J2786),(J2786-INDEX('Price Data'!N:N,MATCH(TEXT(A2786,"YYYY-MM-DD"),'Price Data'!M:M,0)+1))/INDEX('Price Data'!N:N,MATCH(TEXT(A2786,"YYYY-MM-DD"),'Price Data'!M:M,0)+1),""),"")</f>
        <v/>
      </c>
      <c r="L2786" s="34" t="str">
        <f>IFERROR(INDEX('Price Data'!Q:Q,MATCH(TEXT(A2786,"YYYY-MM-DD"),'Price Data'!P:P,0)),"")</f>
        <v/>
      </c>
      <c r="M2786" s="10" t="str" cm="1">
        <f t="array" ref="M2786">IFERROR(IF(ISNUMBER(L2786),(L2786-INDEX('Price Data'!Q:Q,MATCH(TEXT(A2786,"YYYY-MM-DD"),'Price Data'!P:P,0)+1))/INDEX('Price Data'!Q:Q,MATCH(TEXT(A2786,"YYYY-MM-DD"),'Price Data'!P:P,0)+1),""),"")</f>
        <v/>
      </c>
      <c r="N2786" s="34" t="str">
        <f>IFERROR(INDEX('Price Data'!T:T,MATCH(TEXT(A2786,"YYYY-MM-DD"),'Price Data'!S:S,0)),"")</f>
        <v/>
      </c>
      <c r="O2786" s="10" t="str" cm="1">
        <f t="array" ref="O2786">IFERROR(IF(ISNUMBER(N2786),(N2786-INDEX('Price Data'!T:T,MATCH(TEXT(A2786,"YYYY-MM-DD"),'Price Data'!S:S,0)+1))/INDEX('Price Data'!T:T,MATCH(TEXT(A2786,"YYYY-MM-DD"),'Price Data'!S:S,0)+1),""),"")</f>
        <v/>
      </c>
    </row>
    <row r="2787" spans="1:15" x14ac:dyDescent="0.3">
      <c r="A2787" s="8">
        <v>44606</v>
      </c>
      <c r="B2787" s="34">
        <f>IFERROR(INDEX('Price Data'!B:B,MATCH(TEXT(A2787,"YYYY-MM-DD"),'Price Data'!A:A,0)),"")</f>
        <v>26415</v>
      </c>
      <c r="C2787" s="10" cm="1">
        <f t="array" ref="C2787">IFERROR(IF(ISNUMBER(B2787),(B2787-INDEX('Price Data'!B:B,MATCH(TEXT(A2787,"YYYY-MM-DD"),'Price Data'!A:A,0)+1))/INDEX('Price Data'!B:B,MATCH(TEXT(A2787,"YYYY-MM-DD"),'Price Data'!A:A,0)+1),""),"")</f>
        <v>-2.0433138025661945E-2</v>
      </c>
      <c r="D2787" s="34">
        <f>IFERROR(INDEX('Price Data'!E:E,MATCH(TEXT(A2787,"YYYY-MM-DD"),'Price Data'!D:D,0)),"")</f>
        <v>15.03</v>
      </c>
      <c r="E2787" s="10" cm="1">
        <f t="array" ref="E2787">IFERROR(IF(ISNUMBER(D2787),(D2787-INDEX('Price Data'!E:E,MATCH(TEXT(A2787,"YYYY-MM-DD"),'Price Data'!D:D,0)+1))/INDEX('Price Data'!E:E,MATCH(TEXT(A2787,"YYYY-MM-DD"),'Price Data'!D:D,0)+1),""),"")</f>
        <v>-4.2065009560229454E-2</v>
      </c>
      <c r="F2787" s="34">
        <f>IFERROR(INDEX('Price Data'!H:H,MATCH(TEXT(A2787,"YYYY-MM-DD"),'Price Data'!G:G,0)),"")</f>
        <v>98.199996999999996</v>
      </c>
      <c r="G2787" s="10" cm="1">
        <f t="array" ref="G2787">IFERROR(IF(ISNUMBER(F2787),(F2787-INDEX('Price Data'!H:H,MATCH(TEXT(A2787,"YYYY-MM-DD"),'Price Data'!G:G,0)+1))/INDEX('Price Data'!H:H,MATCH(TEXT(A2787,"YYYY-MM-DD"),'Price Data'!G:G,0)+1),""),"")</f>
        <v>-6.0287110047846926E-2</v>
      </c>
      <c r="H2787" s="34">
        <f>IFERROR(INDEX('Price Data'!K:K,MATCH(TEXT(A2787,"YYYY-MM-DD"),'Price Data'!J:J,0)),"")</f>
        <v>2.77</v>
      </c>
      <c r="I2787" s="10" cm="1">
        <f t="array" ref="I2787">IFERROR(IF(ISNUMBER(H2787),(H2787-INDEX('Price Data'!K:K,MATCH(TEXT(A2787,"YYYY-MM-DD"),'Price Data'!J:J,0)+1))/INDEX('Price Data'!K:K,MATCH(TEXT(A2787,"YYYY-MM-DD"),'Price Data'!J:J,0)+1),""),"")</f>
        <v>-2.8070175438596516E-2</v>
      </c>
      <c r="J2787" s="34">
        <f>IFERROR(INDEX('Price Data'!N:N,MATCH(TEXT(A2787,"YYYY-MM-DD"),'Price Data'!M:M,0)),"")</f>
        <v>1.98</v>
      </c>
      <c r="K2787" s="10" cm="1">
        <f t="array" ref="K2787">IFERROR(IF(ISNUMBER(J2787),(J2787-INDEX('Price Data'!N:N,MATCH(TEXT(A2787,"YYYY-MM-DD"),'Price Data'!M:M,0)+1))/INDEX('Price Data'!N:N,MATCH(TEXT(A2787,"YYYY-MM-DD"),'Price Data'!M:M,0)+1),""),"")</f>
        <v>-3.8834951456310711E-2</v>
      </c>
      <c r="L2787" s="34">
        <f>IFERROR(INDEX('Price Data'!Q:Q,MATCH(TEXT(A2787,"YYYY-MM-DD"),'Price Data'!P:P,0)),"")</f>
        <v>3.53</v>
      </c>
      <c r="M2787" s="10" cm="1">
        <f t="array" ref="M2787">IFERROR(IF(ISNUMBER(L2787),(L2787-INDEX('Price Data'!Q:Q,MATCH(TEXT(A2787,"YYYY-MM-DD"),'Price Data'!P:P,0)+1))/INDEX('Price Data'!Q:Q,MATCH(TEXT(A2787,"YYYY-MM-DD"),'Price Data'!P:P,0)+1),""),"")</f>
        <v>-5.633802816901414E-3</v>
      </c>
      <c r="N2787" s="34">
        <f>IFERROR(INDEX('Price Data'!T:T,MATCH(TEXT(A2787,"YYYY-MM-DD"),'Price Data'!S:S,0)),"")</f>
        <v>4.0199999999999996</v>
      </c>
      <c r="O2787" s="10" cm="1">
        <f t="array" ref="O2787">IFERROR(IF(ISNUMBER(N2787),(N2787-INDEX('Price Data'!T:T,MATCH(TEXT(A2787,"YYYY-MM-DD"),'Price Data'!S:S,0)+1))/INDEX('Price Data'!T:T,MATCH(TEXT(A2787,"YYYY-MM-DD"),'Price Data'!S:S,0)+1),""),"")</f>
        <v>-2.1897810218978284E-2</v>
      </c>
    </row>
    <row r="2788" spans="1:15" x14ac:dyDescent="0.3">
      <c r="A2788" s="8">
        <v>44607</v>
      </c>
      <c r="B2788" s="34">
        <f>IFERROR(INDEX('Price Data'!B:B,MATCH(TEXT(A2788,"YYYY-MM-DD"),'Price Data'!A:A,0)),"")</f>
        <v>26968</v>
      </c>
      <c r="C2788" s="10" cm="1">
        <f t="array" ref="C2788">IFERROR(IF(ISNUMBER(B2788),(B2788-INDEX('Price Data'!B:B,MATCH(TEXT(A2788,"YYYY-MM-DD"),'Price Data'!A:A,0)+1))/INDEX('Price Data'!B:B,MATCH(TEXT(A2788,"YYYY-MM-DD"),'Price Data'!A:A,0)+1),""),"")</f>
        <v>2.0935074768124173E-2</v>
      </c>
      <c r="D2788" s="34">
        <f>IFERROR(INDEX('Price Data'!E:E,MATCH(TEXT(A2788,"YYYY-MM-DD"),'Price Data'!D:D,0)),"")</f>
        <v>15.35</v>
      </c>
      <c r="E2788" s="10" cm="1">
        <f t="array" ref="E2788">IFERROR(IF(ISNUMBER(D2788),(D2788-INDEX('Price Data'!E:E,MATCH(TEXT(A2788,"YYYY-MM-DD"),'Price Data'!D:D,0)+1))/INDEX('Price Data'!E:E,MATCH(TEXT(A2788,"YYYY-MM-DD"),'Price Data'!D:D,0)+1),""),"")</f>
        <v>2.1290751829674007E-2</v>
      </c>
      <c r="F2788" s="34">
        <f>IFERROR(INDEX('Price Data'!H:H,MATCH(TEXT(A2788,"YYYY-MM-DD"),'Price Data'!G:G,0)),"")</f>
        <v>103.900002</v>
      </c>
      <c r="G2788" s="10" cm="1">
        <f t="array" ref="G2788">IFERROR(IF(ISNUMBER(F2788),(F2788-INDEX('Price Data'!H:H,MATCH(TEXT(A2788,"YYYY-MM-DD"),'Price Data'!G:G,0)+1))/INDEX('Price Data'!H:H,MATCH(TEXT(A2788,"YYYY-MM-DD"),'Price Data'!G:G,0)+1),""),"")</f>
        <v>5.8044859207073141E-2</v>
      </c>
      <c r="H2788" s="34">
        <f>IFERROR(INDEX('Price Data'!K:K,MATCH(TEXT(A2788,"YYYY-MM-DD"),'Price Data'!J:J,0)),"")</f>
        <v>2.85</v>
      </c>
      <c r="I2788" s="10" cm="1">
        <f t="array" ref="I2788">IFERROR(IF(ISNUMBER(H2788),(H2788-INDEX('Price Data'!K:K,MATCH(TEXT(A2788,"YYYY-MM-DD"),'Price Data'!J:J,0)+1))/INDEX('Price Data'!K:K,MATCH(TEXT(A2788,"YYYY-MM-DD"),'Price Data'!J:J,0)+1),""),"")</f>
        <v>2.8880866425992805E-2</v>
      </c>
      <c r="J2788" s="34">
        <f>IFERROR(INDEX('Price Data'!N:N,MATCH(TEXT(A2788,"YYYY-MM-DD"),'Price Data'!M:M,0)),"")</f>
        <v>2.16</v>
      </c>
      <c r="K2788" s="10" cm="1">
        <f t="array" ref="K2788">IFERROR(IF(ISNUMBER(J2788),(J2788-INDEX('Price Data'!N:N,MATCH(TEXT(A2788,"YYYY-MM-DD"),'Price Data'!M:M,0)+1))/INDEX('Price Data'!N:N,MATCH(TEXT(A2788,"YYYY-MM-DD"),'Price Data'!M:M,0)+1),""),"")</f>
        <v>9.0909090909090995E-2</v>
      </c>
      <c r="L2788" s="34">
        <f>IFERROR(INDEX('Price Data'!Q:Q,MATCH(TEXT(A2788,"YYYY-MM-DD"),'Price Data'!P:P,0)),"")</f>
        <v>3.63</v>
      </c>
      <c r="M2788" s="10" cm="1">
        <f t="array" ref="M2788">IFERROR(IF(ISNUMBER(L2788),(L2788-INDEX('Price Data'!Q:Q,MATCH(TEXT(A2788,"YYYY-MM-DD"),'Price Data'!P:P,0)+1))/INDEX('Price Data'!Q:Q,MATCH(TEXT(A2788,"YYYY-MM-DD"),'Price Data'!P:P,0)+1),""),"")</f>
        <v>2.8328611898017025E-2</v>
      </c>
      <c r="N2788" s="34">
        <f>IFERROR(INDEX('Price Data'!T:T,MATCH(TEXT(A2788,"YYYY-MM-DD"),'Price Data'!S:S,0)),"")</f>
        <v>4.17</v>
      </c>
      <c r="O2788" s="10" cm="1">
        <f t="array" ref="O2788">IFERROR(IF(ISNUMBER(N2788),(N2788-INDEX('Price Data'!T:T,MATCH(TEXT(A2788,"YYYY-MM-DD"),'Price Data'!S:S,0)+1))/INDEX('Price Data'!T:T,MATCH(TEXT(A2788,"YYYY-MM-DD"),'Price Data'!S:S,0)+1),""),"")</f>
        <v>3.7313432835820989E-2</v>
      </c>
    </row>
    <row r="2789" spans="1:15" x14ac:dyDescent="0.3">
      <c r="A2789" s="8">
        <v>44608</v>
      </c>
      <c r="B2789" s="34">
        <f>IFERROR(INDEX('Price Data'!B:B,MATCH(TEXT(A2789,"YYYY-MM-DD"),'Price Data'!A:A,0)),"")</f>
        <v>26969</v>
      </c>
      <c r="C2789" s="10" cm="1">
        <f t="array" ref="C2789">IFERROR(IF(ISNUMBER(B2789),(B2789-INDEX('Price Data'!B:B,MATCH(TEXT(A2789,"YYYY-MM-DD"),'Price Data'!A:A,0)+1))/INDEX('Price Data'!B:B,MATCH(TEXT(A2789,"YYYY-MM-DD"),'Price Data'!A:A,0)+1),""),"")</f>
        <v>3.7080984870958175E-5</v>
      </c>
      <c r="D2789" s="34">
        <f>IFERROR(INDEX('Price Data'!E:E,MATCH(TEXT(A2789,"YYYY-MM-DD"),'Price Data'!D:D,0)),"")</f>
        <v>15.09</v>
      </c>
      <c r="E2789" s="10" cm="1">
        <f t="array" ref="E2789">IFERROR(IF(ISNUMBER(D2789),(D2789-INDEX('Price Data'!E:E,MATCH(TEXT(A2789,"YYYY-MM-DD"),'Price Data'!D:D,0)+1))/INDEX('Price Data'!E:E,MATCH(TEXT(A2789,"YYYY-MM-DD"),'Price Data'!D:D,0)+1),""),"")</f>
        <v>-1.6938110749185654E-2</v>
      </c>
      <c r="F2789" s="34">
        <f>IFERROR(INDEX('Price Data'!H:H,MATCH(TEXT(A2789,"YYYY-MM-DD"),'Price Data'!G:G,0)),"")</f>
        <v>98.980002999999996</v>
      </c>
      <c r="G2789" s="10" cm="1">
        <f t="array" ref="G2789">IFERROR(IF(ISNUMBER(F2789),(F2789-INDEX('Price Data'!H:H,MATCH(TEXT(A2789,"YYYY-MM-DD"),'Price Data'!G:G,0)+1))/INDEX('Price Data'!H:H,MATCH(TEXT(A2789,"YYYY-MM-DD"),'Price Data'!G:G,0)+1),""),"")</f>
        <v>-4.735321371793625E-2</v>
      </c>
      <c r="H2789" s="34">
        <f>IFERROR(INDEX('Price Data'!K:K,MATCH(TEXT(A2789,"YYYY-MM-DD"),'Price Data'!J:J,0)),"")</f>
        <v>2.79</v>
      </c>
      <c r="I2789" s="10" cm="1">
        <f t="array" ref="I2789">IFERROR(IF(ISNUMBER(H2789),(H2789-INDEX('Price Data'!K:K,MATCH(TEXT(A2789,"YYYY-MM-DD"),'Price Data'!J:J,0)+1))/INDEX('Price Data'!K:K,MATCH(TEXT(A2789,"YYYY-MM-DD"),'Price Data'!J:J,0)+1),""),"")</f>
        <v>-2.1052631578947385E-2</v>
      </c>
      <c r="J2789" s="34">
        <f>IFERROR(INDEX('Price Data'!N:N,MATCH(TEXT(A2789,"YYYY-MM-DD"),'Price Data'!M:M,0)),"")</f>
        <v>2.13</v>
      </c>
      <c r="K2789" s="10" cm="1">
        <f t="array" ref="K2789">IFERROR(IF(ISNUMBER(J2789),(J2789-INDEX('Price Data'!N:N,MATCH(TEXT(A2789,"YYYY-MM-DD"),'Price Data'!M:M,0)+1))/INDEX('Price Data'!N:N,MATCH(TEXT(A2789,"YYYY-MM-DD"),'Price Data'!M:M,0)+1),""),"")</f>
        <v>-1.3888888888889003E-2</v>
      </c>
      <c r="L2789" s="34">
        <f>IFERROR(INDEX('Price Data'!Q:Q,MATCH(TEXT(A2789,"YYYY-MM-DD"),'Price Data'!P:P,0)),"")</f>
        <v>3.56</v>
      </c>
      <c r="M2789" s="10" cm="1">
        <f t="array" ref="M2789">IFERROR(IF(ISNUMBER(L2789),(L2789-INDEX('Price Data'!Q:Q,MATCH(TEXT(A2789,"YYYY-MM-DD"),'Price Data'!P:P,0)+1))/INDEX('Price Data'!Q:Q,MATCH(TEXT(A2789,"YYYY-MM-DD"),'Price Data'!P:P,0)+1),""),"")</f>
        <v>-1.9283746556473785E-2</v>
      </c>
      <c r="N2789" s="34">
        <f>IFERROR(INDEX('Price Data'!T:T,MATCH(TEXT(A2789,"YYYY-MM-DD"),'Price Data'!S:S,0)),"")</f>
        <v>4.1900000000000004</v>
      </c>
      <c r="O2789" s="10" cm="1">
        <f t="array" ref="O2789">IFERROR(IF(ISNUMBER(N2789),(N2789-INDEX('Price Data'!T:T,MATCH(TEXT(A2789,"YYYY-MM-DD"),'Price Data'!S:S,0)+1))/INDEX('Price Data'!T:T,MATCH(TEXT(A2789,"YYYY-MM-DD"),'Price Data'!S:S,0)+1),""),"")</f>
        <v>4.7961630695444752E-3</v>
      </c>
    </row>
    <row r="2790" spans="1:15" x14ac:dyDescent="0.3">
      <c r="A2790" s="8">
        <v>44609</v>
      </c>
      <c r="B2790" s="34">
        <f>IFERROR(INDEX('Price Data'!B:B,MATCH(TEXT(A2790,"YYYY-MM-DD"),'Price Data'!A:A,0)),"")</f>
        <v>26669</v>
      </c>
      <c r="C2790" s="10" cm="1">
        <f t="array" ref="C2790">IFERROR(IF(ISNUMBER(B2790),(B2790-INDEX('Price Data'!B:B,MATCH(TEXT(A2790,"YYYY-MM-DD"),'Price Data'!A:A,0)+1))/INDEX('Price Data'!B:B,MATCH(TEXT(A2790,"YYYY-MM-DD"),'Price Data'!A:A,0)+1),""),"")</f>
        <v>-1.1123882976751084E-2</v>
      </c>
      <c r="D2790" s="34">
        <f>IFERROR(INDEX('Price Data'!E:E,MATCH(TEXT(A2790,"YYYY-MM-DD"),'Price Data'!D:D,0)),"")</f>
        <v>14.68</v>
      </c>
      <c r="E2790" s="10" cm="1">
        <f t="array" ref="E2790">IFERROR(IF(ISNUMBER(D2790),(D2790-INDEX('Price Data'!E:E,MATCH(TEXT(A2790,"YYYY-MM-DD"),'Price Data'!D:D,0)+1))/INDEX('Price Data'!E:E,MATCH(TEXT(A2790,"YYYY-MM-DD"),'Price Data'!D:D,0)+1),""),"")</f>
        <v>-2.7170311464546067E-2</v>
      </c>
      <c r="F2790" s="34">
        <f>IFERROR(INDEX('Price Data'!H:H,MATCH(TEXT(A2790,"YYYY-MM-DD"),'Price Data'!G:G,0)),"")</f>
        <v>95.68</v>
      </c>
      <c r="G2790" s="10" cm="1">
        <f t="array" ref="G2790">IFERROR(IF(ISNUMBER(F2790),(F2790-INDEX('Price Data'!H:H,MATCH(TEXT(A2790,"YYYY-MM-DD"),'Price Data'!G:G,0)+1))/INDEX('Price Data'!H:H,MATCH(TEXT(A2790,"YYYY-MM-DD"),'Price Data'!G:G,0)+1),""),"")</f>
        <v>-3.3340097999390743E-2</v>
      </c>
      <c r="H2790" s="34">
        <f>IFERROR(INDEX('Price Data'!K:K,MATCH(TEXT(A2790,"YYYY-MM-DD"),'Price Data'!J:J,0)),"")</f>
        <v>2.74</v>
      </c>
      <c r="I2790" s="10" cm="1">
        <f t="array" ref="I2790">IFERROR(IF(ISNUMBER(H2790),(H2790-INDEX('Price Data'!K:K,MATCH(TEXT(A2790,"YYYY-MM-DD"),'Price Data'!J:J,0)+1))/INDEX('Price Data'!K:K,MATCH(TEXT(A2790,"YYYY-MM-DD"),'Price Data'!J:J,0)+1),""),"")</f>
        <v>-1.7921146953404955E-2</v>
      </c>
      <c r="J2790" s="34">
        <f>IFERROR(INDEX('Price Data'!N:N,MATCH(TEXT(A2790,"YYYY-MM-DD"),'Price Data'!M:M,0)),"")</f>
        <v>2.0499999999999998</v>
      </c>
      <c r="K2790" s="10" cm="1">
        <f t="array" ref="K2790">IFERROR(IF(ISNUMBER(J2790),(J2790-INDEX('Price Data'!N:N,MATCH(TEXT(A2790,"YYYY-MM-DD"),'Price Data'!M:M,0)+1))/INDEX('Price Data'!N:N,MATCH(TEXT(A2790,"YYYY-MM-DD"),'Price Data'!M:M,0)+1),""),"")</f>
        <v>-3.7558685446009425E-2</v>
      </c>
      <c r="L2790" s="34">
        <f>IFERROR(INDEX('Price Data'!Q:Q,MATCH(TEXT(A2790,"YYYY-MM-DD"),'Price Data'!P:P,0)),"")</f>
        <v>3.52</v>
      </c>
      <c r="M2790" s="10" cm="1">
        <f t="array" ref="M2790">IFERROR(IF(ISNUMBER(L2790),(L2790-INDEX('Price Data'!Q:Q,MATCH(TEXT(A2790,"YYYY-MM-DD"),'Price Data'!P:P,0)+1))/INDEX('Price Data'!Q:Q,MATCH(TEXT(A2790,"YYYY-MM-DD"),'Price Data'!P:P,0)+1),""),"")</f>
        <v>-1.1235955056179785E-2</v>
      </c>
      <c r="N2790" s="34">
        <f>IFERROR(INDEX('Price Data'!T:T,MATCH(TEXT(A2790,"YYYY-MM-DD"),'Price Data'!S:S,0)),"")</f>
        <v>4.1500000000000004</v>
      </c>
      <c r="O2790" s="10" cm="1">
        <f t="array" ref="O2790">IFERROR(IF(ISNUMBER(N2790),(N2790-INDEX('Price Data'!T:T,MATCH(TEXT(A2790,"YYYY-MM-DD"),'Price Data'!S:S,0)+1))/INDEX('Price Data'!T:T,MATCH(TEXT(A2790,"YYYY-MM-DD"),'Price Data'!S:S,0)+1),""),"")</f>
        <v>-9.5465393794749477E-3</v>
      </c>
    </row>
    <row r="2791" spans="1:15" x14ac:dyDescent="0.3">
      <c r="A2791" s="8">
        <v>44610</v>
      </c>
      <c r="B2791" s="34">
        <f>IFERROR(INDEX('Price Data'!B:B,MATCH(TEXT(A2791,"YYYY-MM-DD"),'Price Data'!A:A,0)),"")</f>
        <v>26507</v>
      </c>
      <c r="C2791" s="10" cm="1">
        <f t="array" ref="C2791">IFERROR(IF(ISNUMBER(B2791),(B2791-INDEX('Price Data'!B:B,MATCH(TEXT(A2791,"YYYY-MM-DD"),'Price Data'!A:A,0)+1))/INDEX('Price Data'!B:B,MATCH(TEXT(A2791,"YYYY-MM-DD"),'Price Data'!A:A,0)+1),""),"")</f>
        <v>-6.0744684840076495E-3</v>
      </c>
      <c r="D2791" s="34">
        <f>IFERROR(INDEX('Price Data'!E:E,MATCH(TEXT(A2791,"YYYY-MM-DD"),'Price Data'!D:D,0)),"")</f>
        <v>14.63</v>
      </c>
      <c r="E2791" s="10" cm="1">
        <f t="array" ref="E2791">IFERROR(IF(ISNUMBER(D2791),(D2791-INDEX('Price Data'!E:E,MATCH(TEXT(A2791,"YYYY-MM-DD"),'Price Data'!D:D,0)+1))/INDEX('Price Data'!E:E,MATCH(TEXT(A2791,"YYYY-MM-DD"),'Price Data'!D:D,0)+1),""),"")</f>
        <v>-3.4059945504086469E-3</v>
      </c>
      <c r="F2791" s="34">
        <f>IFERROR(INDEX('Price Data'!H:H,MATCH(TEXT(A2791,"YYYY-MM-DD"),'Price Data'!G:G,0)),"")</f>
        <v>93.959998999999996</v>
      </c>
      <c r="G2791" s="10" cm="1">
        <f t="array" ref="G2791">IFERROR(IF(ISNUMBER(F2791),(F2791-INDEX('Price Data'!H:H,MATCH(TEXT(A2791,"YYYY-MM-DD"),'Price Data'!G:G,0)+1))/INDEX('Price Data'!H:H,MATCH(TEXT(A2791,"YYYY-MM-DD"),'Price Data'!G:G,0)+1),""),"")</f>
        <v>-1.7976599080267667E-2</v>
      </c>
      <c r="H2791" s="34">
        <f>IFERROR(INDEX('Price Data'!K:K,MATCH(TEXT(A2791,"YYYY-MM-DD"),'Price Data'!J:J,0)),"")</f>
        <v>2.72</v>
      </c>
      <c r="I2791" s="10" cm="1">
        <f t="array" ref="I2791">IFERROR(IF(ISNUMBER(H2791),(H2791-INDEX('Price Data'!K:K,MATCH(TEXT(A2791,"YYYY-MM-DD"),'Price Data'!J:J,0)+1))/INDEX('Price Data'!K:K,MATCH(TEXT(A2791,"YYYY-MM-DD"),'Price Data'!J:J,0)+1),""),"")</f>
        <v>-7.2992700729927066E-3</v>
      </c>
      <c r="J2791" s="34">
        <f>IFERROR(INDEX('Price Data'!N:N,MATCH(TEXT(A2791,"YYYY-MM-DD"),'Price Data'!M:M,0)),"")</f>
        <v>2.06</v>
      </c>
      <c r="K2791" s="10" cm="1">
        <f t="array" ref="K2791">IFERROR(IF(ISNUMBER(J2791),(J2791-INDEX('Price Data'!N:N,MATCH(TEXT(A2791,"YYYY-MM-DD"),'Price Data'!M:M,0)+1))/INDEX('Price Data'!N:N,MATCH(TEXT(A2791,"YYYY-MM-DD"),'Price Data'!M:M,0)+1),""),"")</f>
        <v>4.8780487804879176E-3</v>
      </c>
      <c r="L2791" s="34">
        <f>IFERROR(INDEX('Price Data'!Q:Q,MATCH(TEXT(A2791,"YYYY-MM-DD"),'Price Data'!P:P,0)),"")</f>
        <v>3.58</v>
      </c>
      <c r="M2791" s="10" cm="1">
        <f t="array" ref="M2791">IFERROR(IF(ISNUMBER(L2791),(L2791-INDEX('Price Data'!Q:Q,MATCH(TEXT(A2791,"YYYY-MM-DD"),'Price Data'!P:P,0)+1))/INDEX('Price Data'!Q:Q,MATCH(TEXT(A2791,"YYYY-MM-DD"),'Price Data'!P:P,0)+1),""),"")</f>
        <v>1.7045454545454562E-2</v>
      </c>
      <c r="N2791" s="34">
        <f>IFERROR(INDEX('Price Data'!T:T,MATCH(TEXT(A2791,"YYYY-MM-DD"),'Price Data'!S:S,0)),"")</f>
        <v>4.24</v>
      </c>
      <c r="O2791" s="10" cm="1">
        <f t="array" ref="O2791">IFERROR(IF(ISNUMBER(N2791),(N2791-INDEX('Price Data'!T:T,MATCH(TEXT(A2791,"YYYY-MM-DD"),'Price Data'!S:S,0)+1))/INDEX('Price Data'!T:T,MATCH(TEXT(A2791,"YYYY-MM-DD"),'Price Data'!S:S,0)+1),""),"")</f>
        <v>2.1686746987951772E-2</v>
      </c>
    </row>
    <row r="2792" spans="1:15" x14ac:dyDescent="0.3">
      <c r="A2792" s="8">
        <v>44611</v>
      </c>
      <c r="B2792" s="34" t="str">
        <f>IFERROR(INDEX('Price Data'!B:B,MATCH(TEXT(A2792,"YYYY-MM-DD"),'Price Data'!A:A,0)),"")</f>
        <v/>
      </c>
      <c r="C2792" s="10" t="str" cm="1">
        <f t="array" ref="C2792">IFERROR(IF(ISNUMBER(B2792),(B2792-INDEX('Price Data'!B:B,MATCH(TEXT(A2792,"YYYY-MM-DD"),'Price Data'!A:A,0)+1))/INDEX('Price Data'!B:B,MATCH(TEXT(A2792,"YYYY-MM-DD"),'Price Data'!A:A,0)+1),""),"")</f>
        <v/>
      </c>
      <c r="D2792" s="34" t="str">
        <f>IFERROR(INDEX('Price Data'!E:E,MATCH(TEXT(A2792,"YYYY-MM-DD"),'Price Data'!D:D,0)),"")</f>
        <v/>
      </c>
      <c r="E2792" s="10" t="str" cm="1">
        <f t="array" ref="E2792">IFERROR(IF(ISNUMBER(D2792),(D2792-INDEX('Price Data'!E:E,MATCH(TEXT(A2792,"YYYY-MM-DD"),'Price Data'!D:D,0)+1))/INDEX('Price Data'!E:E,MATCH(TEXT(A2792,"YYYY-MM-DD"),'Price Data'!D:D,0)+1),""),"")</f>
        <v/>
      </c>
      <c r="F2792" s="34" t="str">
        <f>IFERROR(INDEX('Price Data'!H:H,MATCH(TEXT(A2792,"YYYY-MM-DD"),'Price Data'!G:G,0)),"")</f>
        <v/>
      </c>
      <c r="G2792" s="10" t="str" cm="1">
        <f t="array" ref="G2792">IFERROR(IF(ISNUMBER(F2792),(F2792-INDEX('Price Data'!H:H,MATCH(TEXT(A2792,"YYYY-MM-DD"),'Price Data'!G:G,0)+1))/INDEX('Price Data'!H:H,MATCH(TEXT(A2792,"YYYY-MM-DD"),'Price Data'!G:G,0)+1),""),"")</f>
        <v/>
      </c>
      <c r="H2792" s="34" t="str">
        <f>IFERROR(INDEX('Price Data'!K:K,MATCH(TEXT(A2792,"YYYY-MM-DD"),'Price Data'!J:J,0)),"")</f>
        <v/>
      </c>
      <c r="I2792" s="10" t="str" cm="1">
        <f t="array" ref="I2792">IFERROR(IF(ISNUMBER(H2792),(H2792-INDEX('Price Data'!K:K,MATCH(TEXT(A2792,"YYYY-MM-DD"),'Price Data'!J:J,0)+1))/INDEX('Price Data'!K:K,MATCH(TEXT(A2792,"YYYY-MM-DD"),'Price Data'!J:J,0)+1),""),"")</f>
        <v/>
      </c>
      <c r="J2792" s="34" t="str">
        <f>IFERROR(INDEX('Price Data'!N:N,MATCH(TEXT(A2792,"YYYY-MM-DD"),'Price Data'!M:M,0)),"")</f>
        <v/>
      </c>
      <c r="K2792" s="10" t="str" cm="1">
        <f t="array" ref="K2792">IFERROR(IF(ISNUMBER(J2792),(J2792-INDEX('Price Data'!N:N,MATCH(TEXT(A2792,"YYYY-MM-DD"),'Price Data'!M:M,0)+1))/INDEX('Price Data'!N:N,MATCH(TEXT(A2792,"YYYY-MM-DD"),'Price Data'!M:M,0)+1),""),"")</f>
        <v/>
      </c>
      <c r="L2792" s="34" t="str">
        <f>IFERROR(INDEX('Price Data'!Q:Q,MATCH(TEXT(A2792,"YYYY-MM-DD"),'Price Data'!P:P,0)),"")</f>
        <v/>
      </c>
      <c r="M2792" s="10" t="str" cm="1">
        <f t="array" ref="M2792">IFERROR(IF(ISNUMBER(L2792),(L2792-INDEX('Price Data'!Q:Q,MATCH(TEXT(A2792,"YYYY-MM-DD"),'Price Data'!P:P,0)+1))/INDEX('Price Data'!Q:Q,MATCH(TEXT(A2792,"YYYY-MM-DD"),'Price Data'!P:P,0)+1),""),"")</f>
        <v/>
      </c>
      <c r="N2792" s="34" t="str">
        <f>IFERROR(INDEX('Price Data'!T:T,MATCH(TEXT(A2792,"YYYY-MM-DD"),'Price Data'!S:S,0)),"")</f>
        <v/>
      </c>
      <c r="O2792" s="10" t="str" cm="1">
        <f t="array" ref="O2792">IFERROR(IF(ISNUMBER(N2792),(N2792-INDEX('Price Data'!T:T,MATCH(TEXT(A2792,"YYYY-MM-DD"),'Price Data'!S:S,0)+1))/INDEX('Price Data'!T:T,MATCH(TEXT(A2792,"YYYY-MM-DD"),'Price Data'!S:S,0)+1),""),"")</f>
        <v/>
      </c>
    </row>
    <row r="2793" spans="1:15" x14ac:dyDescent="0.3">
      <c r="A2793" s="8">
        <v>44612</v>
      </c>
      <c r="B2793" s="34" t="str">
        <f>IFERROR(INDEX('Price Data'!B:B,MATCH(TEXT(A2793,"YYYY-MM-DD"),'Price Data'!A:A,0)),"")</f>
        <v/>
      </c>
      <c r="C2793" s="10" t="str" cm="1">
        <f t="array" ref="C2793">IFERROR(IF(ISNUMBER(B2793),(B2793-INDEX('Price Data'!B:B,MATCH(TEXT(A2793,"YYYY-MM-DD"),'Price Data'!A:A,0)+1))/INDEX('Price Data'!B:B,MATCH(TEXT(A2793,"YYYY-MM-DD"),'Price Data'!A:A,0)+1),""),"")</f>
        <v/>
      </c>
      <c r="D2793" s="34" t="str">
        <f>IFERROR(INDEX('Price Data'!E:E,MATCH(TEXT(A2793,"YYYY-MM-DD"),'Price Data'!D:D,0)),"")</f>
        <v/>
      </c>
      <c r="E2793" s="10" t="str" cm="1">
        <f t="array" ref="E2793">IFERROR(IF(ISNUMBER(D2793),(D2793-INDEX('Price Data'!E:E,MATCH(TEXT(A2793,"YYYY-MM-DD"),'Price Data'!D:D,0)+1))/INDEX('Price Data'!E:E,MATCH(TEXT(A2793,"YYYY-MM-DD"),'Price Data'!D:D,0)+1),""),"")</f>
        <v/>
      </c>
      <c r="F2793" s="34" t="str">
        <f>IFERROR(INDEX('Price Data'!H:H,MATCH(TEXT(A2793,"YYYY-MM-DD"),'Price Data'!G:G,0)),"")</f>
        <v/>
      </c>
      <c r="G2793" s="10" t="str" cm="1">
        <f t="array" ref="G2793">IFERROR(IF(ISNUMBER(F2793),(F2793-INDEX('Price Data'!H:H,MATCH(TEXT(A2793,"YYYY-MM-DD"),'Price Data'!G:G,0)+1))/INDEX('Price Data'!H:H,MATCH(TEXT(A2793,"YYYY-MM-DD"),'Price Data'!G:G,0)+1),""),"")</f>
        <v/>
      </c>
      <c r="H2793" s="34" t="str">
        <f>IFERROR(INDEX('Price Data'!K:K,MATCH(TEXT(A2793,"YYYY-MM-DD"),'Price Data'!J:J,0)),"")</f>
        <v/>
      </c>
      <c r="I2793" s="10" t="str" cm="1">
        <f t="array" ref="I2793">IFERROR(IF(ISNUMBER(H2793),(H2793-INDEX('Price Data'!K:K,MATCH(TEXT(A2793,"YYYY-MM-DD"),'Price Data'!J:J,0)+1))/INDEX('Price Data'!K:K,MATCH(TEXT(A2793,"YYYY-MM-DD"),'Price Data'!J:J,0)+1),""),"")</f>
        <v/>
      </c>
      <c r="J2793" s="34" t="str">
        <f>IFERROR(INDEX('Price Data'!N:N,MATCH(TEXT(A2793,"YYYY-MM-DD"),'Price Data'!M:M,0)),"")</f>
        <v/>
      </c>
      <c r="K2793" s="10" t="str" cm="1">
        <f t="array" ref="K2793">IFERROR(IF(ISNUMBER(J2793),(J2793-INDEX('Price Data'!N:N,MATCH(TEXT(A2793,"YYYY-MM-DD"),'Price Data'!M:M,0)+1))/INDEX('Price Data'!N:N,MATCH(TEXT(A2793,"YYYY-MM-DD"),'Price Data'!M:M,0)+1),""),"")</f>
        <v/>
      </c>
      <c r="L2793" s="34" t="str">
        <f>IFERROR(INDEX('Price Data'!Q:Q,MATCH(TEXT(A2793,"YYYY-MM-DD"),'Price Data'!P:P,0)),"")</f>
        <v/>
      </c>
      <c r="M2793" s="10" t="str" cm="1">
        <f t="array" ref="M2793">IFERROR(IF(ISNUMBER(L2793),(L2793-INDEX('Price Data'!Q:Q,MATCH(TEXT(A2793,"YYYY-MM-DD"),'Price Data'!P:P,0)+1))/INDEX('Price Data'!Q:Q,MATCH(TEXT(A2793,"YYYY-MM-DD"),'Price Data'!P:P,0)+1),""),"")</f>
        <v/>
      </c>
      <c r="N2793" s="34" t="str">
        <f>IFERROR(INDEX('Price Data'!T:T,MATCH(TEXT(A2793,"YYYY-MM-DD"),'Price Data'!S:S,0)),"")</f>
        <v/>
      </c>
      <c r="O2793" s="10" t="str" cm="1">
        <f t="array" ref="O2793">IFERROR(IF(ISNUMBER(N2793),(N2793-INDEX('Price Data'!T:T,MATCH(TEXT(A2793,"YYYY-MM-DD"),'Price Data'!S:S,0)+1))/INDEX('Price Data'!T:T,MATCH(TEXT(A2793,"YYYY-MM-DD"),'Price Data'!S:S,0)+1),""),"")</f>
        <v/>
      </c>
    </row>
    <row r="2794" spans="1:15" x14ac:dyDescent="0.3">
      <c r="A2794" s="8">
        <v>44613</v>
      </c>
      <c r="B2794" s="34">
        <f>IFERROR(INDEX('Price Data'!B:B,MATCH(TEXT(A2794,"YYYY-MM-DD"),'Price Data'!A:A,0)),"")</f>
        <v>26050</v>
      </c>
      <c r="C2794" s="10" cm="1">
        <f t="array" ref="C2794">IFERROR(IF(ISNUMBER(B2794),(B2794-INDEX('Price Data'!B:B,MATCH(TEXT(A2794,"YYYY-MM-DD"),'Price Data'!A:A,0)+1))/INDEX('Price Data'!B:B,MATCH(TEXT(A2794,"YYYY-MM-DD"),'Price Data'!A:A,0)+1),""),"")</f>
        <v>-1.7240728864073639E-2</v>
      </c>
      <c r="D2794" s="34">
        <f>IFERROR(INDEX('Price Data'!E:E,MATCH(TEXT(A2794,"YYYY-MM-DD"),'Price Data'!D:D,0)),"")</f>
        <v>14.38</v>
      </c>
      <c r="E2794" s="10" cm="1">
        <f t="array" ref="E2794">IFERROR(IF(ISNUMBER(D2794),(D2794-INDEX('Price Data'!E:E,MATCH(TEXT(A2794,"YYYY-MM-DD"),'Price Data'!D:D,0)+1))/INDEX('Price Data'!E:E,MATCH(TEXT(A2794,"YYYY-MM-DD"),'Price Data'!D:D,0)+1),""),"")</f>
        <v>-1.7088174982911822E-2</v>
      </c>
      <c r="F2794" s="34">
        <f>IFERROR(INDEX('Price Data'!H:H,MATCH(TEXT(A2794,"YYYY-MM-DD"),'Price Data'!G:G,0)),"")</f>
        <v>91.82</v>
      </c>
      <c r="G2794" s="10" cm="1">
        <f t="array" ref="G2794">IFERROR(IF(ISNUMBER(F2794),(F2794-INDEX('Price Data'!H:H,MATCH(TEXT(A2794,"YYYY-MM-DD"),'Price Data'!G:G,0)+1))/INDEX('Price Data'!H:H,MATCH(TEXT(A2794,"YYYY-MM-DD"),'Price Data'!G:G,0)+1),""),"")</f>
        <v>-2.2775638812001297E-2</v>
      </c>
      <c r="H2794" s="34">
        <f>IFERROR(INDEX('Price Data'!K:K,MATCH(TEXT(A2794,"YYYY-MM-DD"),'Price Data'!J:J,0)),"")</f>
        <v>2.67</v>
      </c>
      <c r="I2794" s="10" cm="1">
        <f t="array" ref="I2794">IFERROR(IF(ISNUMBER(H2794),(H2794-INDEX('Price Data'!K:K,MATCH(TEXT(A2794,"YYYY-MM-DD"),'Price Data'!J:J,0)+1))/INDEX('Price Data'!K:K,MATCH(TEXT(A2794,"YYYY-MM-DD"),'Price Data'!J:J,0)+1),""),"")</f>
        <v>-1.8382352941176568E-2</v>
      </c>
      <c r="J2794" s="34">
        <f>IFERROR(INDEX('Price Data'!N:N,MATCH(TEXT(A2794,"YYYY-MM-DD"),'Price Data'!M:M,0)),"")</f>
        <v>2.04</v>
      </c>
      <c r="K2794" s="10" cm="1">
        <f t="array" ref="K2794">IFERROR(IF(ISNUMBER(J2794),(J2794-INDEX('Price Data'!N:N,MATCH(TEXT(A2794,"YYYY-MM-DD"),'Price Data'!M:M,0)+1))/INDEX('Price Data'!N:N,MATCH(TEXT(A2794,"YYYY-MM-DD"),'Price Data'!M:M,0)+1),""),"")</f>
        <v>-9.7087378640776777E-3</v>
      </c>
      <c r="L2794" s="34">
        <f>IFERROR(INDEX('Price Data'!Q:Q,MATCH(TEXT(A2794,"YYYY-MM-DD"),'Price Data'!P:P,0)),"")</f>
        <v>3.51</v>
      </c>
      <c r="M2794" s="10" cm="1">
        <f t="array" ref="M2794">IFERROR(IF(ISNUMBER(L2794),(L2794-INDEX('Price Data'!Q:Q,MATCH(TEXT(A2794,"YYYY-MM-DD"),'Price Data'!P:P,0)+1))/INDEX('Price Data'!Q:Q,MATCH(TEXT(A2794,"YYYY-MM-DD"),'Price Data'!P:P,0)+1),""),"")</f>
        <v>-1.9553072625698404E-2</v>
      </c>
      <c r="N2794" s="34">
        <f>IFERROR(INDEX('Price Data'!T:T,MATCH(TEXT(A2794,"YYYY-MM-DD"),'Price Data'!S:S,0)),"")</f>
        <v>4.12</v>
      </c>
      <c r="O2794" s="10" cm="1">
        <f t="array" ref="O2794">IFERROR(IF(ISNUMBER(N2794),(N2794-INDEX('Price Data'!T:T,MATCH(TEXT(A2794,"YYYY-MM-DD"),'Price Data'!S:S,0)+1))/INDEX('Price Data'!T:T,MATCH(TEXT(A2794,"YYYY-MM-DD"),'Price Data'!S:S,0)+1),""),"")</f>
        <v>-2.8301886792452855E-2</v>
      </c>
    </row>
    <row r="2795" spans="1:15" x14ac:dyDescent="0.3">
      <c r="A2795" s="8">
        <v>44614</v>
      </c>
      <c r="B2795" s="34">
        <f>IFERROR(INDEX('Price Data'!B:B,MATCH(TEXT(A2795,"YYYY-MM-DD"),'Price Data'!A:A,0)),"")</f>
        <v>26044</v>
      </c>
      <c r="C2795" s="10" cm="1">
        <f t="array" ref="C2795">IFERROR(IF(ISNUMBER(B2795),(B2795-INDEX('Price Data'!B:B,MATCH(TEXT(A2795,"YYYY-MM-DD"),'Price Data'!A:A,0)+1))/INDEX('Price Data'!B:B,MATCH(TEXT(A2795,"YYYY-MM-DD"),'Price Data'!A:A,0)+1),""),"")</f>
        <v>-2.3032629558541266E-4</v>
      </c>
      <c r="D2795" s="34">
        <f>IFERROR(INDEX('Price Data'!E:E,MATCH(TEXT(A2795,"YYYY-MM-DD"),'Price Data'!D:D,0)),"")</f>
        <v>14.07</v>
      </c>
      <c r="E2795" s="10" cm="1">
        <f t="array" ref="E2795">IFERROR(IF(ISNUMBER(D2795),(D2795-INDEX('Price Data'!E:E,MATCH(TEXT(A2795,"YYYY-MM-DD"),'Price Data'!D:D,0)+1))/INDEX('Price Data'!E:E,MATCH(TEXT(A2795,"YYYY-MM-DD"),'Price Data'!D:D,0)+1),""),"")</f>
        <v>-2.1557719054242037E-2</v>
      </c>
      <c r="F2795" s="34">
        <f>IFERROR(INDEX('Price Data'!H:H,MATCH(TEXT(A2795,"YYYY-MM-DD"),'Price Data'!G:G,0)),"")</f>
        <v>91.360000999999997</v>
      </c>
      <c r="G2795" s="10" cm="1">
        <f t="array" ref="G2795">IFERROR(IF(ISNUMBER(F2795),(F2795-INDEX('Price Data'!H:H,MATCH(TEXT(A2795,"YYYY-MM-DD"),'Price Data'!G:G,0)+1))/INDEX('Price Data'!H:H,MATCH(TEXT(A2795,"YYYY-MM-DD"),'Price Data'!G:G,0)+1),""),"")</f>
        <v>-5.0097908952297576E-3</v>
      </c>
      <c r="H2795" s="34">
        <f>IFERROR(INDEX('Price Data'!K:K,MATCH(TEXT(A2795,"YYYY-MM-DD"),'Price Data'!J:J,0)),"")</f>
        <v>2.66</v>
      </c>
      <c r="I2795" s="10" cm="1">
        <f t="array" ref="I2795">IFERROR(IF(ISNUMBER(H2795),(H2795-INDEX('Price Data'!K:K,MATCH(TEXT(A2795,"YYYY-MM-DD"),'Price Data'!J:J,0)+1))/INDEX('Price Data'!K:K,MATCH(TEXT(A2795,"YYYY-MM-DD"),'Price Data'!J:J,0)+1),""),"")</f>
        <v>-3.7453183520598453E-3</v>
      </c>
      <c r="J2795" s="34">
        <f>IFERROR(INDEX('Price Data'!N:N,MATCH(TEXT(A2795,"YYYY-MM-DD"),'Price Data'!M:M,0)),"")</f>
        <v>2.02</v>
      </c>
      <c r="K2795" s="10" cm="1">
        <f t="array" ref="K2795">IFERROR(IF(ISNUMBER(J2795),(J2795-INDEX('Price Data'!N:N,MATCH(TEXT(A2795,"YYYY-MM-DD"),'Price Data'!M:M,0)+1))/INDEX('Price Data'!N:N,MATCH(TEXT(A2795,"YYYY-MM-DD"),'Price Data'!M:M,0)+1),""),"")</f>
        <v>-9.8039215686274595E-3</v>
      </c>
      <c r="L2795" s="34">
        <f>IFERROR(INDEX('Price Data'!Q:Q,MATCH(TEXT(A2795,"YYYY-MM-DD"),'Price Data'!P:P,0)),"")</f>
        <v>3.49</v>
      </c>
      <c r="M2795" s="10" cm="1">
        <f t="array" ref="M2795">IFERROR(IF(ISNUMBER(L2795),(L2795-INDEX('Price Data'!Q:Q,MATCH(TEXT(A2795,"YYYY-MM-DD"),'Price Data'!P:P,0)+1))/INDEX('Price Data'!Q:Q,MATCH(TEXT(A2795,"YYYY-MM-DD"),'Price Data'!P:P,0)+1),""),"")</f>
        <v>-5.6980056980055769E-3</v>
      </c>
      <c r="N2795" s="34">
        <f>IFERROR(INDEX('Price Data'!T:T,MATCH(TEXT(A2795,"YYYY-MM-DD"),'Price Data'!S:S,0)),"")</f>
        <v>4.03</v>
      </c>
      <c r="O2795" s="10" cm="1">
        <f t="array" ref="O2795">IFERROR(IF(ISNUMBER(N2795),(N2795-INDEX('Price Data'!T:T,MATCH(TEXT(A2795,"YYYY-MM-DD"),'Price Data'!S:S,0)+1))/INDEX('Price Data'!T:T,MATCH(TEXT(A2795,"YYYY-MM-DD"),'Price Data'!S:S,0)+1),""),"")</f>
        <v>-2.1844660194174723E-2</v>
      </c>
    </row>
    <row r="2796" spans="1:15" x14ac:dyDescent="0.3">
      <c r="A2796" s="8">
        <v>44615</v>
      </c>
      <c r="B2796" s="34">
        <f>IFERROR(INDEX('Price Data'!B:B,MATCH(TEXT(A2796,"YYYY-MM-DD"),'Price Data'!A:A,0)),"")</f>
        <v>25955</v>
      </c>
      <c r="C2796" s="10" cm="1">
        <f t="array" ref="C2796">IFERROR(IF(ISNUMBER(B2796),(B2796-INDEX('Price Data'!B:B,MATCH(TEXT(A2796,"YYYY-MM-DD"),'Price Data'!A:A,0)+1))/INDEX('Price Data'!B:B,MATCH(TEXT(A2796,"YYYY-MM-DD"),'Price Data'!A:A,0)+1),""),"")</f>
        <v>-3.4172938104745816E-3</v>
      </c>
      <c r="D2796" s="34">
        <f>IFERROR(INDEX('Price Data'!E:E,MATCH(TEXT(A2796,"YYYY-MM-DD"),'Price Data'!D:D,0)),"")</f>
        <v>14.01</v>
      </c>
      <c r="E2796" s="10" cm="1">
        <f t="array" ref="E2796">IFERROR(IF(ISNUMBER(D2796),(D2796-INDEX('Price Data'!E:E,MATCH(TEXT(A2796,"YYYY-MM-DD"),'Price Data'!D:D,0)+1))/INDEX('Price Data'!E:E,MATCH(TEXT(A2796,"YYYY-MM-DD"),'Price Data'!D:D,0)+1),""),"")</f>
        <v>-4.2643923240938521E-3</v>
      </c>
      <c r="F2796" s="34">
        <f>IFERROR(INDEX('Price Data'!H:H,MATCH(TEXT(A2796,"YYYY-MM-DD"),'Price Data'!G:G,0)),"")</f>
        <v>90.099997999999999</v>
      </c>
      <c r="G2796" s="10" cm="1">
        <f t="array" ref="G2796">IFERROR(IF(ISNUMBER(F2796),(F2796-INDEX('Price Data'!H:H,MATCH(TEXT(A2796,"YYYY-MM-DD"),'Price Data'!G:G,0)+1))/INDEX('Price Data'!H:H,MATCH(TEXT(A2796,"YYYY-MM-DD"),'Price Data'!G:G,0)+1),""),"")</f>
        <v>-1.3791626381440139E-2</v>
      </c>
      <c r="H2796" s="34">
        <f>IFERROR(INDEX('Price Data'!K:K,MATCH(TEXT(A2796,"YYYY-MM-DD"),'Price Data'!J:J,0)),"")</f>
        <v>2.62</v>
      </c>
      <c r="I2796" s="10" cm="1">
        <f t="array" ref="I2796">IFERROR(IF(ISNUMBER(H2796),(H2796-INDEX('Price Data'!K:K,MATCH(TEXT(A2796,"YYYY-MM-DD"),'Price Data'!J:J,0)+1))/INDEX('Price Data'!K:K,MATCH(TEXT(A2796,"YYYY-MM-DD"),'Price Data'!J:J,0)+1),""),"")</f>
        <v>-1.5037593984962419E-2</v>
      </c>
      <c r="J2796" s="34">
        <f>IFERROR(INDEX('Price Data'!N:N,MATCH(TEXT(A2796,"YYYY-MM-DD"),'Price Data'!M:M,0)),"")</f>
        <v>1.96</v>
      </c>
      <c r="K2796" s="10" cm="1">
        <f t="array" ref="K2796">IFERROR(IF(ISNUMBER(J2796),(J2796-INDEX('Price Data'!N:N,MATCH(TEXT(A2796,"YYYY-MM-DD"),'Price Data'!M:M,0)+1))/INDEX('Price Data'!N:N,MATCH(TEXT(A2796,"YYYY-MM-DD"),'Price Data'!M:M,0)+1),""),"")</f>
        <v>-2.9702970297029729E-2</v>
      </c>
      <c r="L2796" s="34">
        <f>IFERROR(INDEX('Price Data'!Q:Q,MATCH(TEXT(A2796,"YYYY-MM-DD"),'Price Data'!P:P,0)),"")</f>
        <v>3.36</v>
      </c>
      <c r="M2796" s="10" cm="1">
        <f t="array" ref="M2796">IFERROR(IF(ISNUMBER(L2796),(L2796-INDEX('Price Data'!Q:Q,MATCH(TEXT(A2796,"YYYY-MM-DD"),'Price Data'!P:P,0)+1))/INDEX('Price Data'!Q:Q,MATCH(TEXT(A2796,"YYYY-MM-DD"),'Price Data'!P:P,0)+1),""),"")</f>
        <v>-3.7249283667621869E-2</v>
      </c>
      <c r="N2796" s="34">
        <f>IFERROR(INDEX('Price Data'!T:T,MATCH(TEXT(A2796,"YYYY-MM-DD"),'Price Data'!S:S,0)),"")</f>
        <v>3.84</v>
      </c>
      <c r="O2796" s="10" cm="1">
        <f t="array" ref="O2796">IFERROR(IF(ISNUMBER(N2796),(N2796-INDEX('Price Data'!T:T,MATCH(TEXT(A2796,"YYYY-MM-DD"),'Price Data'!S:S,0)+1))/INDEX('Price Data'!T:T,MATCH(TEXT(A2796,"YYYY-MM-DD"),'Price Data'!S:S,0)+1),""),"")</f>
        <v>-4.7146401985111754E-2</v>
      </c>
    </row>
    <row r="2797" spans="1:15" x14ac:dyDescent="0.3">
      <c r="A2797" s="8">
        <v>44616</v>
      </c>
      <c r="B2797" s="34">
        <f>IFERROR(INDEX('Price Data'!B:B,MATCH(TEXT(A2797,"YYYY-MM-DD"),'Price Data'!A:A,0)),"")</f>
        <v>24878</v>
      </c>
      <c r="C2797" s="10" cm="1">
        <f t="array" ref="C2797">IFERROR(IF(ISNUMBER(B2797),(B2797-INDEX('Price Data'!B:B,MATCH(TEXT(A2797,"YYYY-MM-DD"),'Price Data'!A:A,0)+1))/INDEX('Price Data'!B:B,MATCH(TEXT(A2797,"YYYY-MM-DD"),'Price Data'!A:A,0)+1),""),"")</f>
        <v>-4.1494895010595258E-2</v>
      </c>
      <c r="D2797" s="34">
        <f>IFERROR(INDEX('Price Data'!E:E,MATCH(TEXT(A2797,"YYYY-MM-DD"),'Price Data'!D:D,0)),"")</f>
        <v>12.12</v>
      </c>
      <c r="E2797" s="10" cm="1">
        <f t="array" ref="E2797">IFERROR(IF(ISNUMBER(D2797),(D2797-INDEX('Price Data'!E:E,MATCH(TEXT(A2797,"YYYY-MM-DD"),'Price Data'!D:D,0)+1))/INDEX('Price Data'!E:E,MATCH(TEXT(A2797,"YYYY-MM-DD"),'Price Data'!D:D,0)+1),""),"")</f>
        <v>-0.13490364025695936</v>
      </c>
      <c r="F2797" s="34">
        <f>IFERROR(INDEX('Price Data'!H:H,MATCH(TEXT(A2797,"YYYY-MM-DD"),'Price Data'!G:G,0)),"")</f>
        <v>82.959998999999996</v>
      </c>
      <c r="G2797" s="10" cm="1">
        <f t="array" ref="G2797">IFERROR(IF(ISNUMBER(F2797),(F2797-INDEX('Price Data'!H:H,MATCH(TEXT(A2797,"YYYY-MM-DD"),'Price Data'!G:G,0)+1))/INDEX('Price Data'!H:H,MATCH(TEXT(A2797,"YYYY-MM-DD"),'Price Data'!G:G,0)+1),""),"")</f>
        <v>-7.9245273679140402E-2</v>
      </c>
      <c r="H2797" s="34">
        <f>IFERROR(INDEX('Price Data'!K:K,MATCH(TEXT(A2797,"YYYY-MM-DD"),'Price Data'!J:J,0)),"")</f>
        <v>2.41</v>
      </c>
      <c r="I2797" s="10" cm="1">
        <f t="array" ref="I2797">IFERROR(IF(ISNUMBER(H2797),(H2797-INDEX('Price Data'!K:K,MATCH(TEXT(A2797,"YYYY-MM-DD"),'Price Data'!J:J,0)+1))/INDEX('Price Data'!K:K,MATCH(TEXT(A2797,"YYYY-MM-DD"),'Price Data'!J:J,0)+1),""),"")</f>
        <v>-8.0152671755725172E-2</v>
      </c>
      <c r="J2797" s="34">
        <f>IFERROR(INDEX('Price Data'!N:N,MATCH(TEXT(A2797,"YYYY-MM-DD"),'Price Data'!M:M,0)),"")</f>
        <v>1.81</v>
      </c>
      <c r="K2797" s="10" cm="1">
        <f t="array" ref="K2797">IFERROR(IF(ISNUMBER(J2797),(J2797-INDEX('Price Data'!N:N,MATCH(TEXT(A2797,"YYYY-MM-DD"),'Price Data'!M:M,0)+1))/INDEX('Price Data'!N:N,MATCH(TEXT(A2797,"YYYY-MM-DD"),'Price Data'!M:M,0)+1),""),"")</f>
        <v>-7.6530612244897919E-2</v>
      </c>
      <c r="L2797" s="34">
        <f>IFERROR(INDEX('Price Data'!Q:Q,MATCH(TEXT(A2797,"YYYY-MM-DD"),'Price Data'!P:P,0)),"")</f>
        <v>3.08</v>
      </c>
      <c r="M2797" s="10" cm="1">
        <f t="array" ref="M2797">IFERROR(IF(ISNUMBER(L2797),(L2797-INDEX('Price Data'!Q:Q,MATCH(TEXT(A2797,"YYYY-MM-DD"),'Price Data'!P:P,0)+1))/INDEX('Price Data'!Q:Q,MATCH(TEXT(A2797,"YYYY-MM-DD"),'Price Data'!P:P,0)+1),""),"")</f>
        <v>-8.3333333333333273E-2</v>
      </c>
      <c r="N2797" s="34">
        <f>IFERROR(INDEX('Price Data'!T:T,MATCH(TEXT(A2797,"YYYY-MM-DD"),'Price Data'!S:S,0)),"")</f>
        <v>3.65</v>
      </c>
      <c r="O2797" s="10" cm="1">
        <f t="array" ref="O2797">IFERROR(IF(ISNUMBER(N2797),(N2797-INDEX('Price Data'!T:T,MATCH(TEXT(A2797,"YYYY-MM-DD"),'Price Data'!S:S,0)+1))/INDEX('Price Data'!T:T,MATCH(TEXT(A2797,"YYYY-MM-DD"),'Price Data'!S:S,0)+1),""),"")</f>
        <v>-4.9479166666666657E-2</v>
      </c>
    </row>
    <row r="2798" spans="1:15" x14ac:dyDescent="0.3">
      <c r="A2798" s="8">
        <v>44617</v>
      </c>
      <c r="B2798" s="34">
        <f>IFERROR(INDEX('Price Data'!B:B,MATCH(TEXT(A2798,"YYYY-MM-DD"),'Price Data'!A:A,0)),"")</f>
        <v>25773</v>
      </c>
      <c r="C2798" s="10" cm="1">
        <f t="array" ref="C2798">IFERROR(IF(ISNUMBER(B2798),(B2798-INDEX('Price Data'!B:B,MATCH(TEXT(A2798,"YYYY-MM-DD"),'Price Data'!A:A,0)+1))/INDEX('Price Data'!B:B,MATCH(TEXT(A2798,"YYYY-MM-DD"),'Price Data'!A:A,0)+1),""),"")</f>
        <v>3.5975560736393603E-2</v>
      </c>
      <c r="D2798" s="34">
        <f>IFERROR(INDEX('Price Data'!E:E,MATCH(TEXT(A2798,"YYYY-MM-DD"),'Price Data'!D:D,0)),"")</f>
        <v>12.58</v>
      </c>
      <c r="E2798" s="10" cm="1">
        <f t="array" ref="E2798">IFERROR(IF(ISNUMBER(D2798),(D2798-INDEX('Price Data'!E:E,MATCH(TEXT(A2798,"YYYY-MM-DD"),'Price Data'!D:D,0)+1))/INDEX('Price Data'!E:E,MATCH(TEXT(A2798,"YYYY-MM-DD"),'Price Data'!D:D,0)+1),""),"")</f>
        <v>3.7953795379538025E-2</v>
      </c>
      <c r="F2798" s="34">
        <f>IFERROR(INDEX('Price Data'!H:H,MATCH(TEXT(A2798,"YYYY-MM-DD"),'Price Data'!G:G,0)),"")</f>
        <v>87.139999000000003</v>
      </c>
      <c r="G2798" s="10" cm="1">
        <f t="array" ref="G2798">IFERROR(IF(ISNUMBER(F2798),(F2798-INDEX('Price Data'!H:H,MATCH(TEXT(A2798,"YYYY-MM-DD"),'Price Data'!G:G,0)+1))/INDEX('Price Data'!H:H,MATCH(TEXT(A2798,"YYYY-MM-DD"),'Price Data'!G:G,0)+1),""),"")</f>
        <v>5.0385728669066245E-2</v>
      </c>
      <c r="H2798" s="34">
        <f>IFERROR(INDEX('Price Data'!K:K,MATCH(TEXT(A2798,"YYYY-MM-DD"),'Price Data'!J:J,0)),"")</f>
        <v>2.48</v>
      </c>
      <c r="I2798" s="10" cm="1">
        <f t="array" ref="I2798">IFERROR(IF(ISNUMBER(H2798),(H2798-INDEX('Price Data'!K:K,MATCH(TEXT(A2798,"YYYY-MM-DD"),'Price Data'!J:J,0)+1))/INDEX('Price Data'!K:K,MATCH(TEXT(A2798,"YYYY-MM-DD"),'Price Data'!J:J,0)+1),""),"")</f>
        <v>2.9045643153526902E-2</v>
      </c>
      <c r="J2798" s="34">
        <f>IFERROR(INDEX('Price Data'!N:N,MATCH(TEXT(A2798,"YYYY-MM-DD"),'Price Data'!M:M,0)),"")</f>
        <v>1.84</v>
      </c>
      <c r="K2798" s="10" cm="1">
        <f t="array" ref="K2798">IFERROR(IF(ISNUMBER(J2798),(J2798-INDEX('Price Data'!N:N,MATCH(TEXT(A2798,"YYYY-MM-DD"),'Price Data'!M:M,0)+1))/INDEX('Price Data'!N:N,MATCH(TEXT(A2798,"YYYY-MM-DD"),'Price Data'!M:M,0)+1),""),"")</f>
        <v>1.6574585635359129E-2</v>
      </c>
      <c r="L2798" s="34">
        <f>IFERROR(INDEX('Price Data'!Q:Q,MATCH(TEXT(A2798,"YYYY-MM-DD"),'Price Data'!P:P,0)),"")</f>
        <v>3.15</v>
      </c>
      <c r="M2798" s="10" cm="1">
        <f t="array" ref="M2798">IFERROR(IF(ISNUMBER(L2798),(L2798-INDEX('Price Data'!Q:Q,MATCH(TEXT(A2798,"YYYY-MM-DD"),'Price Data'!P:P,0)+1))/INDEX('Price Data'!Q:Q,MATCH(TEXT(A2798,"YYYY-MM-DD"),'Price Data'!P:P,0)+1),""),"")</f>
        <v>2.2727272727272676E-2</v>
      </c>
      <c r="N2798" s="34">
        <f>IFERROR(INDEX('Price Data'!T:T,MATCH(TEXT(A2798,"YYYY-MM-DD"),'Price Data'!S:S,0)),"")</f>
        <v>3.71</v>
      </c>
      <c r="O2798" s="10" cm="1">
        <f t="array" ref="O2798">IFERROR(IF(ISNUMBER(N2798),(N2798-INDEX('Price Data'!T:T,MATCH(TEXT(A2798,"YYYY-MM-DD"),'Price Data'!S:S,0)+1))/INDEX('Price Data'!T:T,MATCH(TEXT(A2798,"YYYY-MM-DD"),'Price Data'!S:S,0)+1),""),"")</f>
        <v>1.6438356164383577E-2</v>
      </c>
    </row>
    <row r="2799" spans="1:15" x14ac:dyDescent="0.3">
      <c r="A2799" s="8">
        <v>44618</v>
      </c>
      <c r="B2799" s="34" t="str">
        <f>IFERROR(INDEX('Price Data'!B:B,MATCH(TEXT(A2799,"YYYY-MM-DD"),'Price Data'!A:A,0)),"")</f>
        <v/>
      </c>
      <c r="C2799" s="10" t="str" cm="1">
        <f t="array" ref="C2799">IFERROR(IF(ISNUMBER(B2799),(B2799-INDEX('Price Data'!B:B,MATCH(TEXT(A2799,"YYYY-MM-DD"),'Price Data'!A:A,0)+1))/INDEX('Price Data'!B:B,MATCH(TEXT(A2799,"YYYY-MM-DD"),'Price Data'!A:A,0)+1),""),"")</f>
        <v/>
      </c>
      <c r="D2799" s="34" t="str">
        <f>IFERROR(INDEX('Price Data'!E:E,MATCH(TEXT(A2799,"YYYY-MM-DD"),'Price Data'!D:D,0)),"")</f>
        <v/>
      </c>
      <c r="E2799" s="10" t="str" cm="1">
        <f t="array" ref="E2799">IFERROR(IF(ISNUMBER(D2799),(D2799-INDEX('Price Data'!E:E,MATCH(TEXT(A2799,"YYYY-MM-DD"),'Price Data'!D:D,0)+1))/INDEX('Price Data'!E:E,MATCH(TEXT(A2799,"YYYY-MM-DD"),'Price Data'!D:D,0)+1),""),"")</f>
        <v/>
      </c>
      <c r="F2799" s="34" t="str">
        <f>IFERROR(INDEX('Price Data'!H:H,MATCH(TEXT(A2799,"YYYY-MM-DD"),'Price Data'!G:G,0)),"")</f>
        <v/>
      </c>
      <c r="G2799" s="10" t="str" cm="1">
        <f t="array" ref="G2799">IFERROR(IF(ISNUMBER(F2799),(F2799-INDEX('Price Data'!H:H,MATCH(TEXT(A2799,"YYYY-MM-DD"),'Price Data'!G:G,0)+1))/INDEX('Price Data'!H:H,MATCH(TEXT(A2799,"YYYY-MM-DD"),'Price Data'!G:G,0)+1),""),"")</f>
        <v/>
      </c>
      <c r="H2799" s="34" t="str">
        <f>IFERROR(INDEX('Price Data'!K:K,MATCH(TEXT(A2799,"YYYY-MM-DD"),'Price Data'!J:J,0)),"")</f>
        <v/>
      </c>
      <c r="I2799" s="10" t="str" cm="1">
        <f t="array" ref="I2799">IFERROR(IF(ISNUMBER(H2799),(H2799-INDEX('Price Data'!K:K,MATCH(TEXT(A2799,"YYYY-MM-DD"),'Price Data'!J:J,0)+1))/INDEX('Price Data'!K:K,MATCH(TEXT(A2799,"YYYY-MM-DD"),'Price Data'!J:J,0)+1),""),"")</f>
        <v/>
      </c>
      <c r="J2799" s="34" t="str">
        <f>IFERROR(INDEX('Price Data'!N:N,MATCH(TEXT(A2799,"YYYY-MM-DD"),'Price Data'!M:M,0)),"")</f>
        <v/>
      </c>
      <c r="K2799" s="10" t="str" cm="1">
        <f t="array" ref="K2799">IFERROR(IF(ISNUMBER(J2799),(J2799-INDEX('Price Data'!N:N,MATCH(TEXT(A2799,"YYYY-MM-DD"),'Price Data'!M:M,0)+1))/INDEX('Price Data'!N:N,MATCH(TEXT(A2799,"YYYY-MM-DD"),'Price Data'!M:M,0)+1),""),"")</f>
        <v/>
      </c>
      <c r="L2799" s="34" t="str">
        <f>IFERROR(INDEX('Price Data'!Q:Q,MATCH(TEXT(A2799,"YYYY-MM-DD"),'Price Data'!P:P,0)),"")</f>
        <v/>
      </c>
      <c r="M2799" s="10" t="str" cm="1">
        <f t="array" ref="M2799">IFERROR(IF(ISNUMBER(L2799),(L2799-INDEX('Price Data'!Q:Q,MATCH(TEXT(A2799,"YYYY-MM-DD"),'Price Data'!P:P,0)+1))/INDEX('Price Data'!Q:Q,MATCH(TEXT(A2799,"YYYY-MM-DD"),'Price Data'!P:P,0)+1),""),"")</f>
        <v/>
      </c>
      <c r="N2799" s="34" t="str">
        <f>IFERROR(INDEX('Price Data'!T:T,MATCH(TEXT(A2799,"YYYY-MM-DD"),'Price Data'!S:S,0)),"")</f>
        <v/>
      </c>
      <c r="O2799" s="10" t="str" cm="1">
        <f t="array" ref="O2799">IFERROR(IF(ISNUMBER(N2799),(N2799-INDEX('Price Data'!T:T,MATCH(TEXT(A2799,"YYYY-MM-DD"),'Price Data'!S:S,0)+1))/INDEX('Price Data'!T:T,MATCH(TEXT(A2799,"YYYY-MM-DD"),'Price Data'!S:S,0)+1),""),"")</f>
        <v/>
      </c>
    </row>
    <row r="2800" spans="1:15" x14ac:dyDescent="0.3">
      <c r="A2800" s="8">
        <v>44619</v>
      </c>
      <c r="B2800" s="34" t="str">
        <f>IFERROR(INDEX('Price Data'!B:B,MATCH(TEXT(A2800,"YYYY-MM-DD"),'Price Data'!A:A,0)),"")</f>
        <v/>
      </c>
      <c r="C2800" s="10" t="str" cm="1">
        <f t="array" ref="C2800">IFERROR(IF(ISNUMBER(B2800),(B2800-INDEX('Price Data'!B:B,MATCH(TEXT(A2800,"YYYY-MM-DD"),'Price Data'!A:A,0)+1))/INDEX('Price Data'!B:B,MATCH(TEXT(A2800,"YYYY-MM-DD"),'Price Data'!A:A,0)+1),""),"")</f>
        <v/>
      </c>
      <c r="D2800" s="34" t="str">
        <f>IFERROR(INDEX('Price Data'!E:E,MATCH(TEXT(A2800,"YYYY-MM-DD"),'Price Data'!D:D,0)),"")</f>
        <v/>
      </c>
      <c r="E2800" s="10" t="str" cm="1">
        <f t="array" ref="E2800">IFERROR(IF(ISNUMBER(D2800),(D2800-INDEX('Price Data'!E:E,MATCH(TEXT(A2800,"YYYY-MM-DD"),'Price Data'!D:D,0)+1))/INDEX('Price Data'!E:E,MATCH(TEXT(A2800,"YYYY-MM-DD"),'Price Data'!D:D,0)+1),""),"")</f>
        <v/>
      </c>
      <c r="F2800" s="34" t="str">
        <f>IFERROR(INDEX('Price Data'!H:H,MATCH(TEXT(A2800,"YYYY-MM-DD"),'Price Data'!G:G,0)),"")</f>
        <v/>
      </c>
      <c r="G2800" s="10" t="str" cm="1">
        <f t="array" ref="G2800">IFERROR(IF(ISNUMBER(F2800),(F2800-INDEX('Price Data'!H:H,MATCH(TEXT(A2800,"YYYY-MM-DD"),'Price Data'!G:G,0)+1))/INDEX('Price Data'!H:H,MATCH(TEXT(A2800,"YYYY-MM-DD"),'Price Data'!G:G,0)+1),""),"")</f>
        <v/>
      </c>
      <c r="H2800" s="34" t="str">
        <f>IFERROR(INDEX('Price Data'!K:K,MATCH(TEXT(A2800,"YYYY-MM-DD"),'Price Data'!J:J,0)),"")</f>
        <v/>
      </c>
      <c r="I2800" s="10" t="str" cm="1">
        <f t="array" ref="I2800">IFERROR(IF(ISNUMBER(H2800),(H2800-INDEX('Price Data'!K:K,MATCH(TEXT(A2800,"YYYY-MM-DD"),'Price Data'!J:J,0)+1))/INDEX('Price Data'!K:K,MATCH(TEXT(A2800,"YYYY-MM-DD"),'Price Data'!J:J,0)+1),""),"")</f>
        <v/>
      </c>
      <c r="J2800" s="34" t="str">
        <f>IFERROR(INDEX('Price Data'!N:N,MATCH(TEXT(A2800,"YYYY-MM-DD"),'Price Data'!M:M,0)),"")</f>
        <v/>
      </c>
      <c r="K2800" s="10" t="str" cm="1">
        <f t="array" ref="K2800">IFERROR(IF(ISNUMBER(J2800),(J2800-INDEX('Price Data'!N:N,MATCH(TEXT(A2800,"YYYY-MM-DD"),'Price Data'!M:M,0)+1))/INDEX('Price Data'!N:N,MATCH(TEXT(A2800,"YYYY-MM-DD"),'Price Data'!M:M,0)+1),""),"")</f>
        <v/>
      </c>
      <c r="L2800" s="34" t="str">
        <f>IFERROR(INDEX('Price Data'!Q:Q,MATCH(TEXT(A2800,"YYYY-MM-DD"),'Price Data'!P:P,0)),"")</f>
        <v/>
      </c>
      <c r="M2800" s="10" t="str" cm="1">
        <f t="array" ref="M2800">IFERROR(IF(ISNUMBER(L2800),(L2800-INDEX('Price Data'!Q:Q,MATCH(TEXT(A2800,"YYYY-MM-DD"),'Price Data'!P:P,0)+1))/INDEX('Price Data'!Q:Q,MATCH(TEXT(A2800,"YYYY-MM-DD"),'Price Data'!P:P,0)+1),""),"")</f>
        <v/>
      </c>
      <c r="N2800" s="34" t="str">
        <f>IFERROR(INDEX('Price Data'!T:T,MATCH(TEXT(A2800,"YYYY-MM-DD"),'Price Data'!S:S,0)),"")</f>
        <v/>
      </c>
      <c r="O2800" s="10" t="str" cm="1">
        <f t="array" ref="O2800">IFERROR(IF(ISNUMBER(N2800),(N2800-INDEX('Price Data'!T:T,MATCH(TEXT(A2800,"YYYY-MM-DD"),'Price Data'!S:S,0)+1))/INDEX('Price Data'!T:T,MATCH(TEXT(A2800,"YYYY-MM-DD"),'Price Data'!S:S,0)+1),""),"")</f>
        <v/>
      </c>
    </row>
    <row r="2801" spans="1:15" x14ac:dyDescent="0.3">
      <c r="A2801" s="8">
        <v>44620</v>
      </c>
      <c r="B2801" s="34">
        <f>IFERROR(INDEX('Price Data'!B:B,MATCH(TEXT(A2801,"YYYY-MM-DD"),'Price Data'!A:A,0)),"")</f>
        <v>25416</v>
      </c>
      <c r="C2801" s="10" cm="1">
        <f t="array" ref="C2801">IFERROR(IF(ISNUMBER(B2801),(B2801-INDEX('Price Data'!B:B,MATCH(TEXT(A2801,"YYYY-MM-DD"),'Price Data'!A:A,0)+1))/INDEX('Price Data'!B:B,MATCH(TEXT(A2801,"YYYY-MM-DD"),'Price Data'!A:A,0)+1),""),"")</f>
        <v>-1.3851705272960075E-2</v>
      </c>
      <c r="D2801" s="34">
        <f>IFERROR(INDEX('Price Data'!E:E,MATCH(TEXT(A2801,"YYYY-MM-DD"),'Price Data'!D:D,0)),"")</f>
        <v>11.39</v>
      </c>
      <c r="E2801" s="10" cm="1">
        <f t="array" ref="E2801">IFERROR(IF(ISNUMBER(D2801),(D2801-INDEX('Price Data'!E:E,MATCH(TEXT(A2801,"YYYY-MM-DD"),'Price Data'!D:D,0)+1))/INDEX('Price Data'!E:E,MATCH(TEXT(A2801,"YYYY-MM-DD"),'Price Data'!D:D,0)+1),""),"")</f>
        <v>-9.4594594594594558E-2</v>
      </c>
      <c r="F2801" s="34">
        <f>IFERROR(INDEX('Price Data'!H:H,MATCH(TEXT(A2801,"YYYY-MM-DD"),'Price Data'!G:G,0)),"")</f>
        <v>85.839995999999999</v>
      </c>
      <c r="G2801" s="10" cm="1">
        <f t="array" ref="G2801">IFERROR(IF(ISNUMBER(F2801),(F2801-INDEX('Price Data'!H:H,MATCH(TEXT(A2801,"YYYY-MM-DD"),'Price Data'!G:G,0)+1))/INDEX('Price Data'!H:H,MATCH(TEXT(A2801,"YYYY-MM-DD"),'Price Data'!G:G,0)+1),""),"")</f>
        <v>-1.4918556517311915E-2</v>
      </c>
      <c r="H2801" s="34">
        <f>IFERROR(INDEX('Price Data'!K:K,MATCH(TEXT(A2801,"YYYY-MM-DD"),'Price Data'!J:J,0)),"")</f>
        <v>2.29</v>
      </c>
      <c r="I2801" s="10" cm="1">
        <f t="array" ref="I2801">IFERROR(IF(ISNUMBER(H2801),(H2801-INDEX('Price Data'!K:K,MATCH(TEXT(A2801,"YYYY-MM-DD"),'Price Data'!J:J,0)+1))/INDEX('Price Data'!K:K,MATCH(TEXT(A2801,"YYYY-MM-DD"),'Price Data'!J:J,0)+1),""),"")</f>
        <v>-7.6612903225806425E-2</v>
      </c>
      <c r="J2801" s="34">
        <f>IFERROR(INDEX('Price Data'!N:N,MATCH(TEXT(A2801,"YYYY-MM-DD"),'Price Data'!M:M,0)),"")</f>
        <v>1.8</v>
      </c>
      <c r="K2801" s="10" cm="1">
        <f t="array" ref="K2801">IFERROR(IF(ISNUMBER(J2801),(J2801-INDEX('Price Data'!N:N,MATCH(TEXT(A2801,"YYYY-MM-DD"),'Price Data'!M:M,0)+1))/INDEX('Price Data'!N:N,MATCH(TEXT(A2801,"YYYY-MM-DD"),'Price Data'!M:M,0)+1),""),"")</f>
        <v>-2.1739130434782625E-2</v>
      </c>
      <c r="L2801" s="34">
        <f>IFERROR(INDEX('Price Data'!Q:Q,MATCH(TEXT(A2801,"YYYY-MM-DD"),'Price Data'!P:P,0)),"")</f>
        <v>3.08</v>
      </c>
      <c r="M2801" s="10" cm="1">
        <f t="array" ref="M2801">IFERROR(IF(ISNUMBER(L2801),(L2801-INDEX('Price Data'!Q:Q,MATCH(TEXT(A2801,"YYYY-MM-DD"),'Price Data'!P:P,0)+1))/INDEX('Price Data'!Q:Q,MATCH(TEXT(A2801,"YYYY-MM-DD"),'Price Data'!P:P,0)+1),""),"")</f>
        <v>-2.2222222222222171E-2</v>
      </c>
      <c r="N2801" s="34">
        <f>IFERROR(INDEX('Price Data'!T:T,MATCH(TEXT(A2801,"YYYY-MM-DD"),'Price Data'!S:S,0)),"")</f>
        <v>3.54</v>
      </c>
      <c r="O2801" s="10" cm="1">
        <f t="array" ref="O2801">IFERROR(IF(ISNUMBER(N2801),(N2801-INDEX('Price Data'!T:T,MATCH(TEXT(A2801,"YYYY-MM-DD"),'Price Data'!S:S,0)+1))/INDEX('Price Data'!T:T,MATCH(TEXT(A2801,"YYYY-MM-DD"),'Price Data'!S:S,0)+1),""),"")</f>
        <v>-4.5822102425875991E-2</v>
      </c>
    </row>
    <row r="2802" spans="1:15" x14ac:dyDescent="0.3">
      <c r="A2802" s="8">
        <v>44621</v>
      </c>
      <c r="B2802" s="34">
        <f>IFERROR(INDEX('Price Data'!B:B,MATCH(TEXT(A2802,"YYYY-MM-DD"),'Price Data'!A:A,0)),"")</f>
        <v>24364</v>
      </c>
      <c r="C2802" s="10" cm="1">
        <f t="array" ref="C2802">IFERROR(IF(ISNUMBER(B2802),(B2802-INDEX('Price Data'!B:B,MATCH(TEXT(A2802,"YYYY-MM-DD"),'Price Data'!A:A,0)+1))/INDEX('Price Data'!B:B,MATCH(TEXT(A2802,"YYYY-MM-DD"),'Price Data'!A:A,0)+1),""),"")</f>
        <v>-4.1391249606547054E-2</v>
      </c>
      <c r="D2802" s="34">
        <f>IFERROR(INDEX('Price Data'!E:E,MATCH(TEXT(A2802,"YYYY-MM-DD"),'Price Data'!D:D,0)),"")</f>
        <v>10.6</v>
      </c>
      <c r="E2802" s="10" cm="1">
        <f t="array" ref="E2802">IFERROR(IF(ISNUMBER(D2802),(D2802-INDEX('Price Data'!E:E,MATCH(TEXT(A2802,"YYYY-MM-DD"),'Price Data'!D:D,0)+1))/INDEX('Price Data'!E:E,MATCH(TEXT(A2802,"YYYY-MM-DD"),'Price Data'!D:D,0)+1),""),"")</f>
        <v>-6.9359086918349508E-2</v>
      </c>
      <c r="F2802" s="34">
        <f>IFERROR(INDEX('Price Data'!H:H,MATCH(TEXT(A2802,"YYYY-MM-DD"),'Price Data'!G:G,0)),"")</f>
        <v>82.120002999999997</v>
      </c>
      <c r="G2802" s="10" cm="1">
        <f t="array" ref="G2802">IFERROR(IF(ISNUMBER(F2802),(F2802-INDEX('Price Data'!H:H,MATCH(TEXT(A2802,"YYYY-MM-DD"),'Price Data'!G:G,0)+1))/INDEX('Price Data'!H:H,MATCH(TEXT(A2802,"YYYY-MM-DD"),'Price Data'!G:G,0)+1),""),"")</f>
        <v>-4.3336360360501446E-2</v>
      </c>
      <c r="H2802" s="34">
        <f>IFERROR(INDEX('Price Data'!K:K,MATCH(TEXT(A2802,"YYYY-MM-DD"),'Price Data'!J:J,0)),"")</f>
        <v>2.12</v>
      </c>
      <c r="I2802" s="10" cm="1">
        <f t="array" ref="I2802">IFERROR(IF(ISNUMBER(H2802),(H2802-INDEX('Price Data'!K:K,MATCH(TEXT(A2802,"YYYY-MM-DD"),'Price Data'!J:J,0)+1))/INDEX('Price Data'!K:K,MATCH(TEXT(A2802,"YYYY-MM-DD"),'Price Data'!J:J,0)+1),""),"")</f>
        <v>-7.4235807860261974E-2</v>
      </c>
      <c r="J2802" s="34">
        <f>IFERROR(INDEX('Price Data'!N:N,MATCH(TEXT(A2802,"YYYY-MM-DD"),'Price Data'!M:M,0)),"")</f>
        <v>1.66</v>
      </c>
      <c r="K2802" s="10" cm="1">
        <f t="array" ref="K2802">IFERROR(IF(ISNUMBER(J2802),(J2802-INDEX('Price Data'!N:N,MATCH(TEXT(A2802,"YYYY-MM-DD"),'Price Data'!M:M,0)+1))/INDEX('Price Data'!N:N,MATCH(TEXT(A2802,"YYYY-MM-DD"),'Price Data'!M:M,0)+1),""),"")</f>
        <v>-7.7777777777777848E-2</v>
      </c>
      <c r="L2802" s="34">
        <f>IFERROR(INDEX('Price Data'!Q:Q,MATCH(TEXT(A2802,"YYYY-MM-DD"),'Price Data'!P:P,0)),"")</f>
        <v>2.87</v>
      </c>
      <c r="M2802" s="10" cm="1">
        <f t="array" ref="M2802">IFERROR(IF(ISNUMBER(L2802),(L2802-INDEX('Price Data'!Q:Q,MATCH(TEXT(A2802,"YYYY-MM-DD"),'Price Data'!P:P,0)+1))/INDEX('Price Data'!Q:Q,MATCH(TEXT(A2802,"YYYY-MM-DD"),'Price Data'!P:P,0)+1),""),"")</f>
        <v>-6.8181818181818163E-2</v>
      </c>
      <c r="N2802" s="34">
        <f>IFERROR(INDEX('Price Data'!T:T,MATCH(TEXT(A2802,"YYYY-MM-DD"),'Price Data'!S:S,0)),"")</f>
        <v>3.33</v>
      </c>
      <c r="O2802" s="10" cm="1">
        <f t="array" ref="O2802">IFERROR(IF(ISNUMBER(N2802),(N2802-INDEX('Price Data'!T:T,MATCH(TEXT(A2802,"YYYY-MM-DD"),'Price Data'!S:S,0)+1))/INDEX('Price Data'!T:T,MATCH(TEXT(A2802,"YYYY-MM-DD"),'Price Data'!S:S,0)+1),""),"")</f>
        <v>-5.9322033898305072E-2</v>
      </c>
    </row>
    <row r="2803" spans="1:15" x14ac:dyDescent="0.3">
      <c r="A2803" s="8">
        <v>44622</v>
      </c>
      <c r="B2803" s="34">
        <f>IFERROR(INDEX('Price Data'!B:B,MATCH(TEXT(A2803,"YYYY-MM-DD"),'Price Data'!A:A,0)),"")</f>
        <v>24534</v>
      </c>
      <c r="C2803" s="10" cm="1">
        <f t="array" ref="C2803">IFERROR(IF(ISNUMBER(B2803),(B2803-INDEX('Price Data'!B:B,MATCH(TEXT(A2803,"YYYY-MM-DD"),'Price Data'!A:A,0)+1))/INDEX('Price Data'!B:B,MATCH(TEXT(A2803,"YYYY-MM-DD"),'Price Data'!A:A,0)+1),""),"")</f>
        <v>6.9775077983910685E-3</v>
      </c>
      <c r="D2803" s="34">
        <f>IFERROR(INDEX('Price Data'!E:E,MATCH(TEXT(A2803,"YYYY-MM-DD"),'Price Data'!D:D,0)),"")</f>
        <v>10.82</v>
      </c>
      <c r="E2803" s="10" cm="1">
        <f t="array" ref="E2803">IFERROR(IF(ISNUMBER(D2803),(D2803-INDEX('Price Data'!E:E,MATCH(TEXT(A2803,"YYYY-MM-DD"),'Price Data'!D:D,0)+1))/INDEX('Price Data'!E:E,MATCH(TEXT(A2803,"YYYY-MM-DD"),'Price Data'!D:D,0)+1),""),"")</f>
        <v>2.0754716981132137E-2</v>
      </c>
      <c r="F2803" s="34">
        <f>IFERROR(INDEX('Price Data'!H:H,MATCH(TEXT(A2803,"YYYY-MM-DD"),'Price Data'!G:G,0)),"")</f>
        <v>84.279999000000004</v>
      </c>
      <c r="G2803" s="10" cm="1">
        <f t="array" ref="G2803">IFERROR(IF(ISNUMBER(F2803),(F2803-INDEX('Price Data'!H:H,MATCH(TEXT(A2803,"YYYY-MM-DD"),'Price Data'!G:G,0)+1))/INDEX('Price Data'!H:H,MATCH(TEXT(A2803,"YYYY-MM-DD"),'Price Data'!G:G,0)+1),""),"")</f>
        <v>2.6302921591466657E-2</v>
      </c>
      <c r="H2803" s="34">
        <f>IFERROR(INDEX('Price Data'!K:K,MATCH(TEXT(A2803,"YYYY-MM-DD"),'Price Data'!J:J,0)),"")</f>
        <v>2.15</v>
      </c>
      <c r="I2803" s="10" cm="1">
        <f t="array" ref="I2803">IFERROR(IF(ISNUMBER(H2803),(H2803-INDEX('Price Data'!K:K,MATCH(TEXT(A2803,"YYYY-MM-DD"),'Price Data'!J:J,0)+1))/INDEX('Price Data'!K:K,MATCH(TEXT(A2803,"YYYY-MM-DD"),'Price Data'!J:J,0)+1),""),"")</f>
        <v>1.4150943396226322E-2</v>
      </c>
      <c r="J2803" s="34">
        <f>IFERROR(INDEX('Price Data'!N:N,MATCH(TEXT(A2803,"YYYY-MM-DD"),'Price Data'!M:M,0)),"")</f>
        <v>1.66</v>
      </c>
      <c r="K2803" s="10" cm="1">
        <f t="array" ref="K2803">IFERROR(IF(ISNUMBER(J2803),(J2803-INDEX('Price Data'!N:N,MATCH(TEXT(A2803,"YYYY-MM-DD"),'Price Data'!M:M,0)+1))/INDEX('Price Data'!N:N,MATCH(TEXT(A2803,"YYYY-MM-DD"),'Price Data'!M:M,0)+1),""),"")</f>
        <v>0</v>
      </c>
      <c r="L2803" s="34">
        <f>IFERROR(INDEX('Price Data'!Q:Q,MATCH(TEXT(A2803,"YYYY-MM-DD"),'Price Data'!P:P,0)),"")</f>
        <v>2.87</v>
      </c>
      <c r="M2803" s="10" cm="1">
        <f t="array" ref="M2803">IFERROR(IF(ISNUMBER(L2803),(L2803-INDEX('Price Data'!Q:Q,MATCH(TEXT(A2803,"YYYY-MM-DD"),'Price Data'!P:P,0)+1))/INDEX('Price Data'!Q:Q,MATCH(TEXT(A2803,"YYYY-MM-DD"),'Price Data'!P:P,0)+1),""),"")</f>
        <v>0</v>
      </c>
      <c r="N2803" s="34">
        <f>IFERROR(INDEX('Price Data'!T:T,MATCH(TEXT(A2803,"YYYY-MM-DD"),'Price Data'!S:S,0)),"")</f>
        <v>3.37</v>
      </c>
      <c r="O2803" s="10" cm="1">
        <f t="array" ref="O2803">IFERROR(IF(ISNUMBER(N2803),(N2803-INDEX('Price Data'!T:T,MATCH(TEXT(A2803,"YYYY-MM-DD"),'Price Data'!S:S,0)+1))/INDEX('Price Data'!T:T,MATCH(TEXT(A2803,"YYYY-MM-DD"),'Price Data'!S:S,0)+1),""),"")</f>
        <v>1.2012012012012022E-2</v>
      </c>
    </row>
    <row r="2804" spans="1:15" x14ac:dyDescent="0.3">
      <c r="A2804" s="8">
        <v>44623</v>
      </c>
      <c r="B2804" s="34">
        <f>IFERROR(INDEX('Price Data'!B:B,MATCH(TEXT(A2804,"YYYY-MM-DD"),'Price Data'!A:A,0)),"")</f>
        <v>23959</v>
      </c>
      <c r="C2804" s="10" cm="1">
        <f t="array" ref="C2804">IFERROR(IF(ISNUMBER(B2804),(B2804-INDEX('Price Data'!B:B,MATCH(TEXT(A2804,"YYYY-MM-DD"),'Price Data'!A:A,0)+1))/INDEX('Price Data'!B:B,MATCH(TEXT(A2804,"YYYY-MM-DD"),'Price Data'!A:A,0)+1),""),"")</f>
        <v>-2.3436863128719329E-2</v>
      </c>
      <c r="D2804" s="34">
        <f>IFERROR(INDEX('Price Data'!E:E,MATCH(TEXT(A2804,"YYYY-MM-DD"),'Price Data'!D:D,0)),"")</f>
        <v>10.54</v>
      </c>
      <c r="E2804" s="10" cm="1">
        <f t="array" ref="E2804">IFERROR(IF(ISNUMBER(D2804),(D2804-INDEX('Price Data'!E:E,MATCH(TEXT(A2804,"YYYY-MM-DD"),'Price Data'!D:D,0)+1))/INDEX('Price Data'!E:E,MATCH(TEXT(A2804,"YYYY-MM-DD"),'Price Data'!D:D,0)+1),""),"")</f>
        <v>-2.5878003696857776E-2</v>
      </c>
      <c r="F2804" s="34">
        <f>IFERROR(INDEX('Price Data'!H:H,MATCH(TEXT(A2804,"YYYY-MM-DD"),'Price Data'!G:G,0)),"")</f>
        <v>81.980002999999996</v>
      </c>
      <c r="G2804" s="10" cm="1">
        <f t="array" ref="G2804">IFERROR(IF(ISNUMBER(F2804),(F2804-INDEX('Price Data'!H:H,MATCH(TEXT(A2804,"YYYY-MM-DD"),'Price Data'!G:G,0)+1))/INDEX('Price Data'!H:H,MATCH(TEXT(A2804,"YYYY-MM-DD"),'Price Data'!G:G,0)+1),""),"")</f>
        <v>-2.7289938624702727E-2</v>
      </c>
      <c r="H2804" s="34">
        <f>IFERROR(INDEX('Price Data'!K:K,MATCH(TEXT(A2804,"YYYY-MM-DD"),'Price Data'!J:J,0)),"")</f>
        <v>2.08</v>
      </c>
      <c r="I2804" s="10" cm="1">
        <f t="array" ref="I2804">IFERROR(IF(ISNUMBER(H2804),(H2804-INDEX('Price Data'!K:K,MATCH(TEXT(A2804,"YYYY-MM-DD"),'Price Data'!J:J,0)+1))/INDEX('Price Data'!K:K,MATCH(TEXT(A2804,"YYYY-MM-DD"),'Price Data'!J:J,0)+1),""),"")</f>
        <v>-3.2558139534883651E-2</v>
      </c>
      <c r="J2804" s="34">
        <f>IFERROR(INDEX('Price Data'!N:N,MATCH(TEXT(A2804,"YYYY-MM-DD"),'Price Data'!M:M,0)),"")</f>
        <v>1.57</v>
      </c>
      <c r="K2804" s="10" cm="1">
        <f t="array" ref="K2804">IFERROR(IF(ISNUMBER(J2804),(J2804-INDEX('Price Data'!N:N,MATCH(TEXT(A2804,"YYYY-MM-DD"),'Price Data'!M:M,0)+1))/INDEX('Price Data'!N:N,MATCH(TEXT(A2804,"YYYY-MM-DD"),'Price Data'!M:M,0)+1),""),"")</f>
        <v>-5.4216867469879436E-2</v>
      </c>
      <c r="L2804" s="34">
        <f>IFERROR(INDEX('Price Data'!Q:Q,MATCH(TEXT(A2804,"YYYY-MM-DD"),'Price Data'!P:P,0)),"")</f>
        <v>2.66</v>
      </c>
      <c r="M2804" s="10" cm="1">
        <f t="array" ref="M2804">IFERROR(IF(ISNUMBER(L2804),(L2804-INDEX('Price Data'!Q:Q,MATCH(TEXT(A2804,"YYYY-MM-DD"),'Price Data'!P:P,0)+1))/INDEX('Price Data'!Q:Q,MATCH(TEXT(A2804,"YYYY-MM-DD"),'Price Data'!P:P,0)+1),""),"")</f>
        <v>-7.3170731707317055E-2</v>
      </c>
      <c r="N2804" s="34">
        <f>IFERROR(INDEX('Price Data'!T:T,MATCH(TEXT(A2804,"YYYY-MM-DD"),'Price Data'!S:S,0)),"")</f>
        <v>3.31</v>
      </c>
      <c r="O2804" s="10" cm="1">
        <f t="array" ref="O2804">IFERROR(IF(ISNUMBER(N2804),(N2804-INDEX('Price Data'!T:T,MATCH(TEXT(A2804,"YYYY-MM-DD"),'Price Data'!S:S,0)+1))/INDEX('Price Data'!T:T,MATCH(TEXT(A2804,"YYYY-MM-DD"),'Price Data'!S:S,0)+1),""),"")</f>
        <v>-1.7804154302670638E-2</v>
      </c>
    </row>
    <row r="2805" spans="1:15" x14ac:dyDescent="0.3">
      <c r="A2805" s="8">
        <v>44624</v>
      </c>
      <c r="B2805" s="34">
        <f>IFERROR(INDEX('Price Data'!B:B,MATCH(TEXT(A2805,"YYYY-MM-DD"),'Price Data'!A:A,0)),"")</f>
        <v>22465</v>
      </c>
      <c r="C2805" s="10" cm="1">
        <f t="array" ref="C2805">IFERROR(IF(ISNUMBER(B2805),(B2805-INDEX('Price Data'!B:B,MATCH(TEXT(A2805,"YYYY-MM-DD"),'Price Data'!A:A,0)+1))/INDEX('Price Data'!B:B,MATCH(TEXT(A2805,"YYYY-MM-DD"),'Price Data'!A:A,0)+1),""),"")</f>
        <v>-6.2356525731457904E-2</v>
      </c>
      <c r="D2805" s="34">
        <f>IFERROR(INDEX('Price Data'!E:E,MATCH(TEXT(A2805,"YYYY-MM-DD"),'Price Data'!D:D,0)),"")</f>
        <v>9</v>
      </c>
      <c r="E2805" s="10" cm="1">
        <f t="array" ref="E2805">IFERROR(IF(ISNUMBER(D2805),(D2805-INDEX('Price Data'!E:E,MATCH(TEXT(A2805,"YYYY-MM-DD"),'Price Data'!D:D,0)+1))/INDEX('Price Data'!E:E,MATCH(TEXT(A2805,"YYYY-MM-DD"),'Price Data'!D:D,0)+1),""),"")</f>
        <v>-0.14611005692599613</v>
      </c>
      <c r="F2805" s="34">
        <f>IFERROR(INDEX('Price Data'!H:H,MATCH(TEXT(A2805,"YYYY-MM-DD"),'Price Data'!G:G,0)),"")</f>
        <v>76.5</v>
      </c>
      <c r="G2805" s="10" cm="1">
        <f t="array" ref="G2805">IFERROR(IF(ISNUMBER(F2805),(F2805-INDEX('Price Data'!H:H,MATCH(TEXT(A2805,"YYYY-MM-DD"),'Price Data'!G:G,0)+1))/INDEX('Price Data'!H:H,MATCH(TEXT(A2805,"YYYY-MM-DD"),'Price Data'!G:G,0)+1),""),"")</f>
        <v>-6.6845606238877503E-2</v>
      </c>
      <c r="H2805" s="34">
        <f>IFERROR(INDEX('Price Data'!K:K,MATCH(TEXT(A2805,"YYYY-MM-DD"),'Price Data'!J:J,0)),"")</f>
        <v>1.9</v>
      </c>
      <c r="I2805" s="10" cm="1">
        <f t="array" ref="I2805">IFERROR(IF(ISNUMBER(H2805),(H2805-INDEX('Price Data'!K:K,MATCH(TEXT(A2805,"YYYY-MM-DD"),'Price Data'!J:J,0)+1))/INDEX('Price Data'!K:K,MATCH(TEXT(A2805,"YYYY-MM-DD"),'Price Data'!J:J,0)+1),""),"")</f>
        <v>-8.6538461538461606E-2</v>
      </c>
      <c r="J2805" s="34">
        <f>IFERROR(INDEX('Price Data'!N:N,MATCH(TEXT(A2805,"YYYY-MM-DD"),'Price Data'!M:M,0)),"")</f>
        <v>1.4</v>
      </c>
      <c r="K2805" s="10" cm="1">
        <f t="array" ref="K2805">IFERROR(IF(ISNUMBER(J2805),(J2805-INDEX('Price Data'!N:N,MATCH(TEXT(A2805,"YYYY-MM-DD"),'Price Data'!M:M,0)+1))/INDEX('Price Data'!N:N,MATCH(TEXT(A2805,"YYYY-MM-DD"),'Price Data'!M:M,0)+1),""),"")</f>
        <v>-0.10828025477707015</v>
      </c>
      <c r="L2805" s="34">
        <f>IFERROR(INDEX('Price Data'!Q:Q,MATCH(TEXT(A2805,"YYYY-MM-DD"),'Price Data'!P:P,0)),"")</f>
        <v>2.4300000000000002</v>
      </c>
      <c r="M2805" s="10" cm="1">
        <f t="array" ref="M2805">IFERROR(IF(ISNUMBER(L2805),(L2805-INDEX('Price Data'!Q:Q,MATCH(TEXT(A2805,"YYYY-MM-DD"),'Price Data'!P:P,0)+1))/INDEX('Price Data'!Q:Q,MATCH(TEXT(A2805,"YYYY-MM-DD"),'Price Data'!P:P,0)+1),""),"")</f>
        <v>-8.646616541353383E-2</v>
      </c>
      <c r="N2805" s="34">
        <f>IFERROR(INDEX('Price Data'!T:T,MATCH(TEXT(A2805,"YYYY-MM-DD"),'Price Data'!S:S,0)),"")</f>
        <v>2.94</v>
      </c>
      <c r="O2805" s="10" cm="1">
        <f t="array" ref="O2805">IFERROR(IF(ISNUMBER(N2805),(N2805-INDEX('Price Data'!T:T,MATCH(TEXT(A2805,"YYYY-MM-DD"),'Price Data'!S:S,0)+1))/INDEX('Price Data'!T:T,MATCH(TEXT(A2805,"YYYY-MM-DD"),'Price Data'!S:S,0)+1),""),"")</f>
        <v>-0.11178247734138975</v>
      </c>
    </row>
    <row r="2806" spans="1:15" x14ac:dyDescent="0.3">
      <c r="A2806" s="8">
        <v>44625</v>
      </c>
      <c r="B2806" s="34" t="str">
        <f>IFERROR(INDEX('Price Data'!B:B,MATCH(TEXT(A2806,"YYYY-MM-DD"),'Price Data'!A:A,0)),"")</f>
        <v/>
      </c>
      <c r="C2806" s="10" t="str" cm="1">
        <f t="array" ref="C2806">IFERROR(IF(ISNUMBER(B2806),(B2806-INDEX('Price Data'!B:B,MATCH(TEXT(A2806,"YYYY-MM-DD"),'Price Data'!A:A,0)+1))/INDEX('Price Data'!B:B,MATCH(TEXT(A2806,"YYYY-MM-DD"),'Price Data'!A:A,0)+1),""),"")</f>
        <v/>
      </c>
      <c r="D2806" s="34" t="str">
        <f>IFERROR(INDEX('Price Data'!E:E,MATCH(TEXT(A2806,"YYYY-MM-DD"),'Price Data'!D:D,0)),"")</f>
        <v/>
      </c>
      <c r="E2806" s="10" t="str" cm="1">
        <f t="array" ref="E2806">IFERROR(IF(ISNUMBER(D2806),(D2806-INDEX('Price Data'!E:E,MATCH(TEXT(A2806,"YYYY-MM-DD"),'Price Data'!D:D,0)+1))/INDEX('Price Data'!E:E,MATCH(TEXT(A2806,"YYYY-MM-DD"),'Price Data'!D:D,0)+1),""),"")</f>
        <v/>
      </c>
      <c r="F2806" s="34" t="str">
        <f>IFERROR(INDEX('Price Data'!H:H,MATCH(TEXT(A2806,"YYYY-MM-DD"),'Price Data'!G:G,0)),"")</f>
        <v/>
      </c>
      <c r="G2806" s="10" t="str" cm="1">
        <f t="array" ref="G2806">IFERROR(IF(ISNUMBER(F2806),(F2806-INDEX('Price Data'!H:H,MATCH(TEXT(A2806,"YYYY-MM-DD"),'Price Data'!G:G,0)+1))/INDEX('Price Data'!H:H,MATCH(TEXT(A2806,"YYYY-MM-DD"),'Price Data'!G:G,0)+1),""),"")</f>
        <v/>
      </c>
      <c r="H2806" s="34" t="str">
        <f>IFERROR(INDEX('Price Data'!K:K,MATCH(TEXT(A2806,"YYYY-MM-DD"),'Price Data'!J:J,0)),"")</f>
        <v/>
      </c>
      <c r="I2806" s="10" t="str" cm="1">
        <f t="array" ref="I2806">IFERROR(IF(ISNUMBER(H2806),(H2806-INDEX('Price Data'!K:K,MATCH(TEXT(A2806,"YYYY-MM-DD"),'Price Data'!J:J,0)+1))/INDEX('Price Data'!K:K,MATCH(TEXT(A2806,"YYYY-MM-DD"),'Price Data'!J:J,0)+1),""),"")</f>
        <v/>
      </c>
      <c r="J2806" s="34" t="str">
        <f>IFERROR(INDEX('Price Data'!N:N,MATCH(TEXT(A2806,"YYYY-MM-DD"),'Price Data'!M:M,0)),"")</f>
        <v/>
      </c>
      <c r="K2806" s="10" t="str" cm="1">
        <f t="array" ref="K2806">IFERROR(IF(ISNUMBER(J2806),(J2806-INDEX('Price Data'!N:N,MATCH(TEXT(A2806,"YYYY-MM-DD"),'Price Data'!M:M,0)+1))/INDEX('Price Data'!N:N,MATCH(TEXT(A2806,"YYYY-MM-DD"),'Price Data'!M:M,0)+1),""),"")</f>
        <v/>
      </c>
      <c r="L2806" s="34" t="str">
        <f>IFERROR(INDEX('Price Data'!Q:Q,MATCH(TEXT(A2806,"YYYY-MM-DD"),'Price Data'!P:P,0)),"")</f>
        <v/>
      </c>
      <c r="M2806" s="10" t="str" cm="1">
        <f t="array" ref="M2806">IFERROR(IF(ISNUMBER(L2806),(L2806-INDEX('Price Data'!Q:Q,MATCH(TEXT(A2806,"YYYY-MM-DD"),'Price Data'!P:P,0)+1))/INDEX('Price Data'!Q:Q,MATCH(TEXT(A2806,"YYYY-MM-DD"),'Price Data'!P:P,0)+1),""),"")</f>
        <v/>
      </c>
      <c r="N2806" s="34" t="str">
        <f>IFERROR(INDEX('Price Data'!T:T,MATCH(TEXT(A2806,"YYYY-MM-DD"),'Price Data'!S:S,0)),"")</f>
        <v/>
      </c>
      <c r="O2806" s="10" t="str" cm="1">
        <f t="array" ref="O2806">IFERROR(IF(ISNUMBER(N2806),(N2806-INDEX('Price Data'!T:T,MATCH(TEXT(A2806,"YYYY-MM-DD"),'Price Data'!S:S,0)+1))/INDEX('Price Data'!T:T,MATCH(TEXT(A2806,"YYYY-MM-DD"),'Price Data'!S:S,0)+1),""),"")</f>
        <v/>
      </c>
    </row>
    <row r="2807" spans="1:15" x14ac:dyDescent="0.3">
      <c r="A2807" s="8">
        <v>44626</v>
      </c>
      <c r="B2807" s="34" t="str">
        <f>IFERROR(INDEX('Price Data'!B:B,MATCH(TEXT(A2807,"YYYY-MM-DD"),'Price Data'!A:A,0)),"")</f>
        <v/>
      </c>
      <c r="C2807" s="10" t="str" cm="1">
        <f t="array" ref="C2807">IFERROR(IF(ISNUMBER(B2807),(B2807-INDEX('Price Data'!B:B,MATCH(TEXT(A2807,"YYYY-MM-DD"),'Price Data'!A:A,0)+1))/INDEX('Price Data'!B:B,MATCH(TEXT(A2807,"YYYY-MM-DD"),'Price Data'!A:A,0)+1),""),"")</f>
        <v/>
      </c>
      <c r="D2807" s="34" t="str">
        <f>IFERROR(INDEX('Price Data'!E:E,MATCH(TEXT(A2807,"YYYY-MM-DD"),'Price Data'!D:D,0)),"")</f>
        <v/>
      </c>
      <c r="E2807" s="10" t="str" cm="1">
        <f t="array" ref="E2807">IFERROR(IF(ISNUMBER(D2807),(D2807-INDEX('Price Data'!E:E,MATCH(TEXT(A2807,"YYYY-MM-DD"),'Price Data'!D:D,0)+1))/INDEX('Price Data'!E:E,MATCH(TEXT(A2807,"YYYY-MM-DD"),'Price Data'!D:D,0)+1),""),"")</f>
        <v/>
      </c>
      <c r="F2807" s="34" t="str">
        <f>IFERROR(INDEX('Price Data'!H:H,MATCH(TEXT(A2807,"YYYY-MM-DD"),'Price Data'!G:G,0)),"")</f>
        <v/>
      </c>
      <c r="G2807" s="10" t="str" cm="1">
        <f t="array" ref="G2807">IFERROR(IF(ISNUMBER(F2807),(F2807-INDEX('Price Data'!H:H,MATCH(TEXT(A2807,"YYYY-MM-DD"),'Price Data'!G:G,0)+1))/INDEX('Price Data'!H:H,MATCH(TEXT(A2807,"YYYY-MM-DD"),'Price Data'!G:G,0)+1),""),"")</f>
        <v/>
      </c>
      <c r="H2807" s="34" t="str">
        <f>IFERROR(INDEX('Price Data'!K:K,MATCH(TEXT(A2807,"YYYY-MM-DD"),'Price Data'!J:J,0)),"")</f>
        <v/>
      </c>
      <c r="I2807" s="10" t="str" cm="1">
        <f t="array" ref="I2807">IFERROR(IF(ISNUMBER(H2807),(H2807-INDEX('Price Data'!K:K,MATCH(TEXT(A2807,"YYYY-MM-DD"),'Price Data'!J:J,0)+1))/INDEX('Price Data'!K:K,MATCH(TEXT(A2807,"YYYY-MM-DD"),'Price Data'!J:J,0)+1),""),"")</f>
        <v/>
      </c>
      <c r="J2807" s="34" t="str">
        <f>IFERROR(INDEX('Price Data'!N:N,MATCH(TEXT(A2807,"YYYY-MM-DD"),'Price Data'!M:M,0)),"")</f>
        <v/>
      </c>
      <c r="K2807" s="10" t="str" cm="1">
        <f t="array" ref="K2807">IFERROR(IF(ISNUMBER(J2807),(J2807-INDEX('Price Data'!N:N,MATCH(TEXT(A2807,"YYYY-MM-DD"),'Price Data'!M:M,0)+1))/INDEX('Price Data'!N:N,MATCH(TEXT(A2807,"YYYY-MM-DD"),'Price Data'!M:M,0)+1),""),"")</f>
        <v/>
      </c>
      <c r="L2807" s="34" t="str">
        <f>IFERROR(INDEX('Price Data'!Q:Q,MATCH(TEXT(A2807,"YYYY-MM-DD"),'Price Data'!P:P,0)),"")</f>
        <v/>
      </c>
      <c r="M2807" s="10" t="str" cm="1">
        <f t="array" ref="M2807">IFERROR(IF(ISNUMBER(L2807),(L2807-INDEX('Price Data'!Q:Q,MATCH(TEXT(A2807,"YYYY-MM-DD"),'Price Data'!P:P,0)+1))/INDEX('Price Data'!Q:Q,MATCH(TEXT(A2807,"YYYY-MM-DD"),'Price Data'!P:P,0)+1),""),"")</f>
        <v/>
      </c>
      <c r="N2807" s="34" t="str">
        <f>IFERROR(INDEX('Price Data'!T:T,MATCH(TEXT(A2807,"YYYY-MM-DD"),'Price Data'!S:S,0)),"")</f>
        <v/>
      </c>
      <c r="O2807" s="10" t="str" cm="1">
        <f t="array" ref="O2807">IFERROR(IF(ISNUMBER(N2807),(N2807-INDEX('Price Data'!T:T,MATCH(TEXT(A2807,"YYYY-MM-DD"),'Price Data'!S:S,0)+1))/INDEX('Price Data'!T:T,MATCH(TEXT(A2807,"YYYY-MM-DD"),'Price Data'!S:S,0)+1),""),"")</f>
        <v/>
      </c>
    </row>
    <row r="2808" spans="1:15" x14ac:dyDescent="0.3">
      <c r="A2808" s="8">
        <v>44627</v>
      </c>
      <c r="B2808" s="34">
        <f>IFERROR(INDEX('Price Data'!B:B,MATCH(TEXT(A2808,"YYYY-MM-DD"),'Price Data'!A:A,0)),"")</f>
        <v>22160</v>
      </c>
      <c r="C2808" s="10" cm="1">
        <f t="array" ref="C2808">IFERROR(IF(ISNUMBER(B2808),(B2808-INDEX('Price Data'!B:B,MATCH(TEXT(A2808,"YYYY-MM-DD"),'Price Data'!A:A,0)+1))/INDEX('Price Data'!B:B,MATCH(TEXT(A2808,"YYYY-MM-DD"),'Price Data'!A:A,0)+1),""),"")</f>
        <v>-1.3576674827509459E-2</v>
      </c>
      <c r="D2808" s="34">
        <f>IFERROR(INDEX('Price Data'!E:E,MATCH(TEXT(A2808,"YYYY-MM-DD"),'Price Data'!D:D,0)),"")</f>
        <v>8.5</v>
      </c>
      <c r="E2808" s="10" cm="1">
        <f t="array" ref="E2808">IFERROR(IF(ISNUMBER(D2808),(D2808-INDEX('Price Data'!E:E,MATCH(TEXT(A2808,"YYYY-MM-DD"),'Price Data'!D:D,0)+1))/INDEX('Price Data'!E:E,MATCH(TEXT(A2808,"YYYY-MM-DD"),'Price Data'!D:D,0)+1),""),"")</f>
        <v>-5.5555555555555552E-2</v>
      </c>
      <c r="F2808" s="34">
        <f>IFERROR(INDEX('Price Data'!H:H,MATCH(TEXT(A2808,"YYYY-MM-DD"),'Price Data'!G:G,0)),"")</f>
        <v>81.199996999999996</v>
      </c>
      <c r="G2808" s="10" cm="1">
        <f t="array" ref="G2808">IFERROR(IF(ISNUMBER(F2808),(F2808-INDEX('Price Data'!H:H,MATCH(TEXT(A2808,"YYYY-MM-DD"),'Price Data'!G:G,0)+1))/INDEX('Price Data'!H:H,MATCH(TEXT(A2808,"YYYY-MM-DD"),'Price Data'!G:G,0)+1),""),"")</f>
        <v>6.14378692810457E-2</v>
      </c>
      <c r="H2808" s="34">
        <f>IFERROR(INDEX('Price Data'!K:K,MATCH(TEXT(A2808,"YYYY-MM-DD"),'Price Data'!J:J,0)),"")</f>
        <v>1.84</v>
      </c>
      <c r="I2808" s="10" cm="1">
        <f t="array" ref="I2808">IFERROR(IF(ISNUMBER(H2808),(H2808-INDEX('Price Data'!K:K,MATCH(TEXT(A2808,"YYYY-MM-DD"),'Price Data'!J:J,0)+1))/INDEX('Price Data'!K:K,MATCH(TEXT(A2808,"YYYY-MM-DD"),'Price Data'!J:J,0)+1),""),"")</f>
        <v>-3.1578947368420963E-2</v>
      </c>
      <c r="J2808" s="34">
        <f>IFERROR(INDEX('Price Data'!N:N,MATCH(TEXT(A2808,"YYYY-MM-DD"),'Price Data'!M:M,0)),"")</f>
        <v>1.33</v>
      </c>
      <c r="K2808" s="10" cm="1">
        <f t="array" ref="K2808">IFERROR(IF(ISNUMBER(J2808),(J2808-INDEX('Price Data'!N:N,MATCH(TEXT(A2808,"YYYY-MM-DD"),'Price Data'!M:M,0)+1))/INDEX('Price Data'!N:N,MATCH(TEXT(A2808,"YYYY-MM-DD"),'Price Data'!M:M,0)+1),""),"")</f>
        <v>-4.9999999999999892E-2</v>
      </c>
      <c r="L2808" s="34">
        <f>IFERROR(INDEX('Price Data'!Q:Q,MATCH(TEXT(A2808,"YYYY-MM-DD"),'Price Data'!P:P,0)),"")</f>
        <v>2.3199999999999998</v>
      </c>
      <c r="M2808" s="10" cm="1">
        <f t="array" ref="M2808">IFERROR(IF(ISNUMBER(L2808),(L2808-INDEX('Price Data'!Q:Q,MATCH(TEXT(A2808,"YYYY-MM-DD"),'Price Data'!P:P,0)+1))/INDEX('Price Data'!Q:Q,MATCH(TEXT(A2808,"YYYY-MM-DD"),'Price Data'!P:P,0)+1),""),"")</f>
        <v>-4.5267489711934283E-2</v>
      </c>
      <c r="N2808" s="34">
        <f>IFERROR(INDEX('Price Data'!T:T,MATCH(TEXT(A2808,"YYYY-MM-DD"),'Price Data'!S:S,0)),"")</f>
        <v>2.93</v>
      </c>
      <c r="O2808" s="10" cm="1">
        <f t="array" ref="O2808">IFERROR(IF(ISNUMBER(N2808),(N2808-INDEX('Price Data'!T:T,MATCH(TEXT(A2808,"YYYY-MM-DD"),'Price Data'!S:S,0)+1))/INDEX('Price Data'!T:T,MATCH(TEXT(A2808,"YYYY-MM-DD"),'Price Data'!S:S,0)+1),""),"")</f>
        <v>-3.4013605442176145E-3</v>
      </c>
    </row>
    <row r="2809" spans="1:15" x14ac:dyDescent="0.3">
      <c r="A2809" s="8">
        <v>44628</v>
      </c>
      <c r="B2809" s="34">
        <f>IFERROR(INDEX('Price Data'!B:B,MATCH(TEXT(A2809,"YYYY-MM-DD"),'Price Data'!A:A,0)),"")</f>
        <v>22336</v>
      </c>
      <c r="C2809" s="10" cm="1">
        <f t="array" ref="C2809">IFERROR(IF(ISNUMBER(B2809),(B2809-INDEX('Price Data'!B:B,MATCH(TEXT(A2809,"YYYY-MM-DD"),'Price Data'!A:A,0)+1))/INDEX('Price Data'!B:B,MATCH(TEXT(A2809,"YYYY-MM-DD"),'Price Data'!A:A,0)+1),""),"")</f>
        <v>7.9422382671480145E-3</v>
      </c>
      <c r="D2809" s="34">
        <f>IFERROR(INDEX('Price Data'!E:E,MATCH(TEXT(A2809,"YYYY-MM-DD"),'Price Data'!D:D,0)),"")</f>
        <v>9.02</v>
      </c>
      <c r="E2809" s="10" cm="1">
        <f t="array" ref="E2809">IFERROR(IF(ISNUMBER(D2809),(D2809-INDEX('Price Data'!E:E,MATCH(TEXT(A2809,"YYYY-MM-DD"),'Price Data'!D:D,0)+1))/INDEX('Price Data'!E:E,MATCH(TEXT(A2809,"YYYY-MM-DD"),'Price Data'!D:D,0)+1),""),"")</f>
        <v>6.1176470588235242E-2</v>
      </c>
      <c r="F2809" s="34">
        <f>IFERROR(INDEX('Price Data'!H:H,MATCH(TEXT(A2809,"YYYY-MM-DD"),'Price Data'!G:G,0)),"")</f>
        <v>79.779999000000004</v>
      </c>
      <c r="G2809" s="10" cm="1">
        <f t="array" ref="G2809">IFERROR(IF(ISNUMBER(F2809),(F2809-INDEX('Price Data'!H:H,MATCH(TEXT(A2809,"YYYY-MM-DD"),'Price Data'!G:G,0)+1))/INDEX('Price Data'!H:H,MATCH(TEXT(A2809,"YYYY-MM-DD"),'Price Data'!G:G,0)+1),""),"")</f>
        <v>-1.7487660744617918E-2</v>
      </c>
      <c r="H2809" s="34">
        <f>IFERROR(INDEX('Price Data'!K:K,MATCH(TEXT(A2809,"YYYY-MM-DD"),'Price Data'!J:J,0)),"")</f>
        <v>1.87</v>
      </c>
      <c r="I2809" s="10" cm="1">
        <f t="array" ref="I2809">IFERROR(IF(ISNUMBER(H2809),(H2809-INDEX('Price Data'!K:K,MATCH(TEXT(A2809,"YYYY-MM-DD"),'Price Data'!J:J,0)+1))/INDEX('Price Data'!K:K,MATCH(TEXT(A2809,"YYYY-MM-DD"),'Price Data'!J:J,0)+1),""),"")</f>
        <v>1.630434782608697E-2</v>
      </c>
      <c r="J2809" s="34">
        <f>IFERROR(INDEX('Price Data'!N:N,MATCH(TEXT(A2809,"YYYY-MM-DD"),'Price Data'!M:M,0)),"")</f>
        <v>1.4</v>
      </c>
      <c r="K2809" s="10" cm="1">
        <f t="array" ref="K2809">IFERROR(IF(ISNUMBER(J2809),(J2809-INDEX('Price Data'!N:N,MATCH(TEXT(A2809,"YYYY-MM-DD"),'Price Data'!M:M,0)+1))/INDEX('Price Data'!N:N,MATCH(TEXT(A2809,"YYYY-MM-DD"),'Price Data'!M:M,0)+1),""),"")</f>
        <v>5.26315789473683E-2</v>
      </c>
      <c r="L2809" s="34">
        <f>IFERROR(INDEX('Price Data'!Q:Q,MATCH(TEXT(A2809,"YYYY-MM-DD"),'Price Data'!P:P,0)),"")</f>
        <v>2.44</v>
      </c>
      <c r="M2809" s="10" cm="1">
        <f t="array" ref="M2809">IFERROR(IF(ISNUMBER(L2809),(L2809-INDEX('Price Data'!Q:Q,MATCH(TEXT(A2809,"YYYY-MM-DD"),'Price Data'!P:P,0)+1))/INDEX('Price Data'!Q:Q,MATCH(TEXT(A2809,"YYYY-MM-DD"),'Price Data'!P:P,0)+1),""),"")</f>
        <v>5.1724137931034531E-2</v>
      </c>
      <c r="N2809" s="34">
        <f>IFERROR(INDEX('Price Data'!T:T,MATCH(TEXT(A2809,"YYYY-MM-DD"),'Price Data'!S:S,0)),"")</f>
        <v>3.04</v>
      </c>
      <c r="O2809" s="10" cm="1">
        <f t="array" ref="O2809">IFERROR(IF(ISNUMBER(N2809),(N2809-INDEX('Price Data'!T:T,MATCH(TEXT(A2809,"YYYY-MM-DD"),'Price Data'!S:S,0)+1))/INDEX('Price Data'!T:T,MATCH(TEXT(A2809,"YYYY-MM-DD"),'Price Data'!S:S,0)+1),""),"")</f>
        <v>3.754266211604091E-2</v>
      </c>
    </row>
    <row r="2810" spans="1:15" x14ac:dyDescent="0.3">
      <c r="A2810" s="8">
        <v>44629</v>
      </c>
      <c r="B2810" s="34">
        <f>IFERROR(INDEX('Price Data'!B:B,MATCH(TEXT(A2810,"YYYY-MM-DD"),'Price Data'!A:A,0)),"")</f>
        <v>23889</v>
      </c>
      <c r="C2810" s="10" cm="1">
        <f t="array" ref="C2810">IFERROR(IF(ISNUMBER(B2810),(B2810-INDEX('Price Data'!B:B,MATCH(TEXT(A2810,"YYYY-MM-DD"),'Price Data'!A:A,0)+1))/INDEX('Price Data'!B:B,MATCH(TEXT(A2810,"YYYY-MM-DD"),'Price Data'!A:A,0)+1),""),"")</f>
        <v>6.9529011461318055E-2</v>
      </c>
      <c r="D2810" s="34">
        <f>IFERROR(INDEX('Price Data'!E:E,MATCH(TEXT(A2810,"YYYY-MM-DD"),'Price Data'!D:D,0)),"")</f>
        <v>10.07</v>
      </c>
      <c r="E2810" s="10" cm="1">
        <f t="array" ref="E2810">IFERROR(IF(ISNUMBER(D2810),(D2810-INDEX('Price Data'!E:E,MATCH(TEXT(A2810,"YYYY-MM-DD"),'Price Data'!D:D,0)+1))/INDEX('Price Data'!E:E,MATCH(TEXT(A2810,"YYYY-MM-DD"),'Price Data'!D:D,0)+1),""),"")</f>
        <v>0.11640798226164088</v>
      </c>
      <c r="F2810" s="34">
        <f>IFERROR(INDEX('Price Data'!H:H,MATCH(TEXT(A2810,"YYYY-MM-DD"),'Price Data'!G:G,0)),"")</f>
        <v>85.459998999999996</v>
      </c>
      <c r="G2810" s="10" cm="1">
        <f t="array" ref="G2810">IFERROR(IF(ISNUMBER(F2810),(F2810-INDEX('Price Data'!H:H,MATCH(TEXT(A2810,"YYYY-MM-DD"),'Price Data'!G:G,0)+1))/INDEX('Price Data'!H:H,MATCH(TEXT(A2810,"YYYY-MM-DD"),'Price Data'!G:G,0)+1),""),"")</f>
        <v>7.1195789310551288E-2</v>
      </c>
      <c r="H2810" s="34">
        <f>IFERROR(INDEX('Price Data'!K:K,MATCH(TEXT(A2810,"YYYY-MM-DD"),'Price Data'!J:J,0)),"")</f>
        <v>2.0699999999999998</v>
      </c>
      <c r="I2810" s="10" cm="1">
        <f t="array" ref="I2810">IFERROR(IF(ISNUMBER(H2810),(H2810-INDEX('Price Data'!K:K,MATCH(TEXT(A2810,"YYYY-MM-DD"),'Price Data'!J:J,0)+1))/INDEX('Price Data'!K:K,MATCH(TEXT(A2810,"YYYY-MM-DD"),'Price Data'!J:J,0)+1),""),"")</f>
        <v>0.10695187165775386</v>
      </c>
      <c r="J2810" s="34">
        <f>IFERROR(INDEX('Price Data'!N:N,MATCH(TEXT(A2810,"YYYY-MM-DD"),'Price Data'!M:M,0)),"")</f>
        <v>1.54</v>
      </c>
      <c r="K2810" s="10" cm="1">
        <f t="array" ref="K2810">IFERROR(IF(ISNUMBER(J2810),(J2810-INDEX('Price Data'!N:N,MATCH(TEXT(A2810,"YYYY-MM-DD"),'Price Data'!M:M,0)+1))/INDEX('Price Data'!N:N,MATCH(TEXT(A2810,"YYYY-MM-DD"),'Price Data'!M:M,0)+1),""),"")</f>
        <v>0.10000000000000009</v>
      </c>
      <c r="L2810" s="34">
        <f>IFERROR(INDEX('Price Data'!Q:Q,MATCH(TEXT(A2810,"YYYY-MM-DD"),'Price Data'!P:P,0)),"")</f>
        <v>2.65</v>
      </c>
      <c r="M2810" s="10" cm="1">
        <f t="array" ref="M2810">IFERROR(IF(ISNUMBER(L2810),(L2810-INDEX('Price Data'!Q:Q,MATCH(TEXT(A2810,"YYYY-MM-DD"),'Price Data'!P:P,0)+1))/INDEX('Price Data'!Q:Q,MATCH(TEXT(A2810,"YYYY-MM-DD"),'Price Data'!P:P,0)+1),""),"")</f>
        <v>8.6065573770491788E-2</v>
      </c>
      <c r="N2810" s="34">
        <f>IFERROR(INDEX('Price Data'!T:T,MATCH(TEXT(A2810,"YYYY-MM-DD"),'Price Data'!S:S,0)),"")</f>
        <v>3.3</v>
      </c>
      <c r="O2810" s="10" cm="1">
        <f t="array" ref="O2810">IFERROR(IF(ISNUMBER(N2810),(N2810-INDEX('Price Data'!T:T,MATCH(TEXT(A2810,"YYYY-MM-DD"),'Price Data'!S:S,0)+1))/INDEX('Price Data'!T:T,MATCH(TEXT(A2810,"YYYY-MM-DD"),'Price Data'!S:S,0)+1),""),"")</f>
        <v>8.5526315789473617E-2</v>
      </c>
    </row>
    <row r="2811" spans="1:15" x14ac:dyDescent="0.3">
      <c r="A2811" s="8">
        <v>44630</v>
      </c>
      <c r="B2811" s="34">
        <f>IFERROR(INDEX('Price Data'!B:B,MATCH(TEXT(A2811,"YYYY-MM-DD"),'Price Data'!A:A,0)),"")</f>
        <v>22887</v>
      </c>
      <c r="C2811" s="10" cm="1">
        <f t="array" ref="C2811">IFERROR(IF(ISNUMBER(B2811),(B2811-INDEX('Price Data'!B:B,MATCH(TEXT(A2811,"YYYY-MM-DD"),'Price Data'!A:A,0)+1))/INDEX('Price Data'!B:B,MATCH(TEXT(A2811,"YYYY-MM-DD"),'Price Data'!A:A,0)+1),""),"")</f>
        <v>-4.194399095818159E-2</v>
      </c>
      <c r="D2811" s="34">
        <f>IFERROR(INDEX('Price Data'!E:E,MATCH(TEXT(A2811,"YYYY-MM-DD"),'Price Data'!D:D,0)),"")</f>
        <v>9.35</v>
      </c>
      <c r="E2811" s="10" cm="1">
        <f t="array" ref="E2811">IFERROR(IF(ISNUMBER(D2811),(D2811-INDEX('Price Data'!E:E,MATCH(TEXT(A2811,"YYYY-MM-DD"),'Price Data'!D:D,0)+1))/INDEX('Price Data'!E:E,MATCH(TEXT(A2811,"YYYY-MM-DD"),'Price Data'!D:D,0)+1),""),"")</f>
        <v>-7.149950347567037E-2</v>
      </c>
      <c r="F2811" s="34">
        <f>IFERROR(INDEX('Price Data'!H:H,MATCH(TEXT(A2811,"YYYY-MM-DD"),'Price Data'!G:G,0)),"")</f>
        <v>86.019997000000004</v>
      </c>
      <c r="G2811" s="10" cm="1">
        <f t="array" ref="G2811">IFERROR(IF(ISNUMBER(F2811),(F2811-INDEX('Price Data'!H:H,MATCH(TEXT(A2811,"YYYY-MM-DD"),'Price Data'!G:G,0)+1))/INDEX('Price Data'!H:H,MATCH(TEXT(A2811,"YYYY-MM-DD"),'Price Data'!G:G,0)+1),""),"")</f>
        <v>6.5527499011555964E-3</v>
      </c>
      <c r="H2811" s="34">
        <f>IFERROR(INDEX('Price Data'!K:K,MATCH(TEXT(A2811,"YYYY-MM-DD"),'Price Data'!J:J,0)),"")</f>
        <v>1.91</v>
      </c>
      <c r="I2811" s="10" cm="1">
        <f t="array" ref="I2811">IFERROR(IF(ISNUMBER(H2811),(H2811-INDEX('Price Data'!K:K,MATCH(TEXT(A2811,"YYYY-MM-DD"),'Price Data'!J:J,0)+1))/INDEX('Price Data'!K:K,MATCH(TEXT(A2811,"YYYY-MM-DD"),'Price Data'!J:J,0)+1),""),"")</f>
        <v>-7.7294685990338133E-2</v>
      </c>
      <c r="J2811" s="34">
        <f>IFERROR(INDEX('Price Data'!N:N,MATCH(TEXT(A2811,"YYYY-MM-DD"),'Price Data'!M:M,0)),"")</f>
        <v>1.43</v>
      </c>
      <c r="K2811" s="10" cm="1">
        <f t="array" ref="K2811">IFERROR(IF(ISNUMBER(J2811),(J2811-INDEX('Price Data'!N:N,MATCH(TEXT(A2811,"YYYY-MM-DD"),'Price Data'!M:M,0)+1))/INDEX('Price Data'!N:N,MATCH(TEXT(A2811,"YYYY-MM-DD"),'Price Data'!M:M,0)+1),""),"")</f>
        <v>-7.1428571428571494E-2</v>
      </c>
      <c r="L2811" s="34">
        <f>IFERROR(INDEX('Price Data'!Q:Q,MATCH(TEXT(A2811,"YYYY-MM-DD"),'Price Data'!P:P,0)),"")</f>
        <v>2.5</v>
      </c>
      <c r="M2811" s="10" cm="1">
        <f t="array" ref="M2811">IFERROR(IF(ISNUMBER(L2811),(L2811-INDEX('Price Data'!Q:Q,MATCH(TEXT(A2811,"YYYY-MM-DD"),'Price Data'!P:P,0)+1))/INDEX('Price Data'!Q:Q,MATCH(TEXT(A2811,"YYYY-MM-DD"),'Price Data'!P:P,0)+1),""),"")</f>
        <v>-5.6603773584905627E-2</v>
      </c>
      <c r="N2811" s="34">
        <f>IFERROR(INDEX('Price Data'!T:T,MATCH(TEXT(A2811,"YYYY-MM-DD"),'Price Data'!S:S,0)),"")</f>
        <v>3.13</v>
      </c>
      <c r="O2811" s="10" cm="1">
        <f t="array" ref="O2811">IFERROR(IF(ISNUMBER(N2811),(N2811-INDEX('Price Data'!T:T,MATCH(TEXT(A2811,"YYYY-MM-DD"),'Price Data'!S:S,0)+1))/INDEX('Price Data'!T:T,MATCH(TEXT(A2811,"YYYY-MM-DD"),'Price Data'!S:S,0)+1),""),"")</f>
        <v>-5.1515151515151493E-2</v>
      </c>
    </row>
    <row r="2812" spans="1:15" x14ac:dyDescent="0.3">
      <c r="A2812" s="8">
        <v>44631</v>
      </c>
      <c r="B2812" s="34">
        <f>IFERROR(INDEX('Price Data'!B:B,MATCH(TEXT(A2812,"YYYY-MM-DD"),'Price Data'!A:A,0)),"")</f>
        <v>23041</v>
      </c>
      <c r="C2812" s="10" cm="1">
        <f t="array" ref="C2812">IFERROR(IF(ISNUMBER(B2812),(B2812-INDEX('Price Data'!B:B,MATCH(TEXT(A2812,"YYYY-MM-DD"),'Price Data'!A:A,0)+1))/INDEX('Price Data'!B:B,MATCH(TEXT(A2812,"YYYY-MM-DD"),'Price Data'!A:A,0)+1),""),"")</f>
        <v>6.7287106217503384E-3</v>
      </c>
      <c r="D2812" s="34">
        <f>IFERROR(INDEX('Price Data'!E:E,MATCH(TEXT(A2812,"YYYY-MM-DD"),'Price Data'!D:D,0)),"")</f>
        <v>9.25</v>
      </c>
      <c r="E2812" s="10" cm="1">
        <f t="array" ref="E2812">IFERROR(IF(ISNUMBER(D2812),(D2812-INDEX('Price Data'!E:E,MATCH(TEXT(A2812,"YYYY-MM-DD"),'Price Data'!D:D,0)+1))/INDEX('Price Data'!E:E,MATCH(TEXT(A2812,"YYYY-MM-DD"),'Price Data'!D:D,0)+1),""),"")</f>
        <v>-1.0695187165775364E-2</v>
      </c>
      <c r="F2812" s="34">
        <f>IFERROR(INDEX('Price Data'!H:H,MATCH(TEXT(A2812,"YYYY-MM-DD"),'Price Data'!G:G,0)),"")</f>
        <v>87.279999000000004</v>
      </c>
      <c r="G2812" s="10" cm="1">
        <f t="array" ref="G2812">IFERROR(IF(ISNUMBER(F2812),(F2812-INDEX('Price Data'!H:H,MATCH(TEXT(A2812,"YYYY-MM-DD"),'Price Data'!G:G,0)+1))/INDEX('Price Data'!H:H,MATCH(TEXT(A2812,"YYYY-MM-DD"),'Price Data'!G:G,0)+1),""),"")</f>
        <v>1.4647780096993029E-2</v>
      </c>
      <c r="H2812" s="34">
        <f>IFERROR(INDEX('Price Data'!K:K,MATCH(TEXT(A2812,"YYYY-MM-DD"),'Price Data'!J:J,0)),"")</f>
        <v>1.92</v>
      </c>
      <c r="I2812" s="10" cm="1">
        <f t="array" ref="I2812">IFERROR(IF(ISNUMBER(H2812),(H2812-INDEX('Price Data'!K:K,MATCH(TEXT(A2812,"YYYY-MM-DD"),'Price Data'!J:J,0)+1))/INDEX('Price Data'!K:K,MATCH(TEXT(A2812,"YYYY-MM-DD"),'Price Data'!J:J,0)+1),""),"")</f>
        <v>5.2356020942408424E-3</v>
      </c>
      <c r="J2812" s="34">
        <f>IFERROR(INDEX('Price Data'!N:N,MATCH(TEXT(A2812,"YYYY-MM-DD"),'Price Data'!M:M,0)),"")</f>
        <v>1.42</v>
      </c>
      <c r="K2812" s="10" cm="1">
        <f t="array" ref="K2812">IFERROR(IF(ISNUMBER(J2812),(J2812-INDEX('Price Data'!N:N,MATCH(TEXT(A2812,"YYYY-MM-DD"),'Price Data'!M:M,0)+1))/INDEX('Price Data'!N:N,MATCH(TEXT(A2812,"YYYY-MM-DD"),'Price Data'!M:M,0)+1),""),"")</f>
        <v>-6.9930069930069999E-3</v>
      </c>
      <c r="L2812" s="34">
        <f>IFERROR(INDEX('Price Data'!Q:Q,MATCH(TEXT(A2812,"YYYY-MM-DD"),'Price Data'!P:P,0)),"")</f>
        <v>2.56</v>
      </c>
      <c r="M2812" s="10" cm="1">
        <f t="array" ref="M2812">IFERROR(IF(ISNUMBER(L2812),(L2812-INDEX('Price Data'!Q:Q,MATCH(TEXT(A2812,"YYYY-MM-DD"),'Price Data'!P:P,0)+1))/INDEX('Price Data'!Q:Q,MATCH(TEXT(A2812,"YYYY-MM-DD"),'Price Data'!P:P,0)+1),""),"")</f>
        <v>2.4000000000000021E-2</v>
      </c>
      <c r="N2812" s="34">
        <f>IFERROR(INDEX('Price Data'!T:T,MATCH(TEXT(A2812,"YYYY-MM-DD"),'Price Data'!S:S,0)),"")</f>
        <v>3.16</v>
      </c>
      <c r="O2812" s="10" cm="1">
        <f t="array" ref="O2812">IFERROR(IF(ISNUMBER(N2812),(N2812-INDEX('Price Data'!T:T,MATCH(TEXT(A2812,"YYYY-MM-DD"),'Price Data'!S:S,0)+1))/INDEX('Price Data'!T:T,MATCH(TEXT(A2812,"YYYY-MM-DD"),'Price Data'!S:S,0)+1),""),"")</f>
        <v>9.5846645367412935E-3</v>
      </c>
    </row>
    <row r="2813" spans="1:15" x14ac:dyDescent="0.3">
      <c r="A2813" s="8">
        <v>44632</v>
      </c>
      <c r="B2813" s="34" t="str">
        <f>IFERROR(INDEX('Price Data'!B:B,MATCH(TEXT(A2813,"YYYY-MM-DD"),'Price Data'!A:A,0)),"")</f>
        <v/>
      </c>
      <c r="C2813" s="10" t="str" cm="1">
        <f t="array" ref="C2813">IFERROR(IF(ISNUMBER(B2813),(B2813-INDEX('Price Data'!B:B,MATCH(TEXT(A2813,"YYYY-MM-DD"),'Price Data'!A:A,0)+1))/INDEX('Price Data'!B:B,MATCH(TEXT(A2813,"YYYY-MM-DD"),'Price Data'!A:A,0)+1),""),"")</f>
        <v/>
      </c>
      <c r="D2813" s="34" t="str">
        <f>IFERROR(INDEX('Price Data'!E:E,MATCH(TEXT(A2813,"YYYY-MM-DD"),'Price Data'!D:D,0)),"")</f>
        <v/>
      </c>
      <c r="E2813" s="10" t="str" cm="1">
        <f t="array" ref="E2813">IFERROR(IF(ISNUMBER(D2813),(D2813-INDEX('Price Data'!E:E,MATCH(TEXT(A2813,"YYYY-MM-DD"),'Price Data'!D:D,0)+1))/INDEX('Price Data'!E:E,MATCH(TEXT(A2813,"YYYY-MM-DD"),'Price Data'!D:D,0)+1),""),"")</f>
        <v/>
      </c>
      <c r="F2813" s="34" t="str">
        <f>IFERROR(INDEX('Price Data'!H:H,MATCH(TEXT(A2813,"YYYY-MM-DD"),'Price Data'!G:G,0)),"")</f>
        <v/>
      </c>
      <c r="G2813" s="10" t="str" cm="1">
        <f t="array" ref="G2813">IFERROR(IF(ISNUMBER(F2813),(F2813-INDEX('Price Data'!H:H,MATCH(TEXT(A2813,"YYYY-MM-DD"),'Price Data'!G:G,0)+1))/INDEX('Price Data'!H:H,MATCH(TEXT(A2813,"YYYY-MM-DD"),'Price Data'!G:G,0)+1),""),"")</f>
        <v/>
      </c>
      <c r="H2813" s="34" t="str">
        <f>IFERROR(INDEX('Price Data'!K:K,MATCH(TEXT(A2813,"YYYY-MM-DD"),'Price Data'!J:J,0)),"")</f>
        <v/>
      </c>
      <c r="I2813" s="10" t="str" cm="1">
        <f t="array" ref="I2813">IFERROR(IF(ISNUMBER(H2813),(H2813-INDEX('Price Data'!K:K,MATCH(TEXT(A2813,"YYYY-MM-DD"),'Price Data'!J:J,0)+1))/INDEX('Price Data'!K:K,MATCH(TEXT(A2813,"YYYY-MM-DD"),'Price Data'!J:J,0)+1),""),"")</f>
        <v/>
      </c>
      <c r="J2813" s="34" t="str">
        <f>IFERROR(INDEX('Price Data'!N:N,MATCH(TEXT(A2813,"YYYY-MM-DD"),'Price Data'!M:M,0)),"")</f>
        <v/>
      </c>
      <c r="K2813" s="10" t="str" cm="1">
        <f t="array" ref="K2813">IFERROR(IF(ISNUMBER(J2813),(J2813-INDEX('Price Data'!N:N,MATCH(TEXT(A2813,"YYYY-MM-DD"),'Price Data'!M:M,0)+1))/INDEX('Price Data'!N:N,MATCH(TEXT(A2813,"YYYY-MM-DD"),'Price Data'!M:M,0)+1),""),"")</f>
        <v/>
      </c>
      <c r="L2813" s="34" t="str">
        <f>IFERROR(INDEX('Price Data'!Q:Q,MATCH(TEXT(A2813,"YYYY-MM-DD"),'Price Data'!P:P,0)),"")</f>
        <v/>
      </c>
      <c r="M2813" s="10" t="str" cm="1">
        <f t="array" ref="M2813">IFERROR(IF(ISNUMBER(L2813),(L2813-INDEX('Price Data'!Q:Q,MATCH(TEXT(A2813,"YYYY-MM-DD"),'Price Data'!P:P,0)+1))/INDEX('Price Data'!Q:Q,MATCH(TEXT(A2813,"YYYY-MM-DD"),'Price Data'!P:P,0)+1),""),"")</f>
        <v/>
      </c>
      <c r="N2813" s="34" t="str">
        <f>IFERROR(INDEX('Price Data'!T:T,MATCH(TEXT(A2813,"YYYY-MM-DD"),'Price Data'!S:S,0)),"")</f>
        <v/>
      </c>
      <c r="O2813" s="10" t="str" cm="1">
        <f t="array" ref="O2813">IFERROR(IF(ISNUMBER(N2813),(N2813-INDEX('Price Data'!T:T,MATCH(TEXT(A2813,"YYYY-MM-DD"),'Price Data'!S:S,0)+1))/INDEX('Price Data'!T:T,MATCH(TEXT(A2813,"YYYY-MM-DD"),'Price Data'!S:S,0)+1),""),"")</f>
        <v/>
      </c>
    </row>
    <row r="2814" spans="1:15" x14ac:dyDescent="0.3">
      <c r="A2814" s="8">
        <v>44633</v>
      </c>
      <c r="B2814" s="34" t="str">
        <f>IFERROR(INDEX('Price Data'!B:B,MATCH(TEXT(A2814,"YYYY-MM-DD"),'Price Data'!A:A,0)),"")</f>
        <v/>
      </c>
      <c r="C2814" s="10" t="str" cm="1">
        <f t="array" ref="C2814">IFERROR(IF(ISNUMBER(B2814),(B2814-INDEX('Price Data'!B:B,MATCH(TEXT(A2814,"YYYY-MM-DD"),'Price Data'!A:A,0)+1))/INDEX('Price Data'!B:B,MATCH(TEXT(A2814,"YYYY-MM-DD"),'Price Data'!A:A,0)+1),""),"")</f>
        <v/>
      </c>
      <c r="D2814" s="34" t="str">
        <f>IFERROR(INDEX('Price Data'!E:E,MATCH(TEXT(A2814,"YYYY-MM-DD"),'Price Data'!D:D,0)),"")</f>
        <v/>
      </c>
      <c r="E2814" s="10" t="str" cm="1">
        <f t="array" ref="E2814">IFERROR(IF(ISNUMBER(D2814),(D2814-INDEX('Price Data'!E:E,MATCH(TEXT(A2814,"YYYY-MM-DD"),'Price Data'!D:D,0)+1))/INDEX('Price Data'!E:E,MATCH(TEXT(A2814,"YYYY-MM-DD"),'Price Data'!D:D,0)+1),""),"")</f>
        <v/>
      </c>
      <c r="F2814" s="34" t="str">
        <f>IFERROR(INDEX('Price Data'!H:H,MATCH(TEXT(A2814,"YYYY-MM-DD"),'Price Data'!G:G,0)),"")</f>
        <v/>
      </c>
      <c r="G2814" s="10" t="str" cm="1">
        <f t="array" ref="G2814">IFERROR(IF(ISNUMBER(F2814),(F2814-INDEX('Price Data'!H:H,MATCH(TEXT(A2814,"YYYY-MM-DD"),'Price Data'!G:G,0)+1))/INDEX('Price Data'!H:H,MATCH(TEXT(A2814,"YYYY-MM-DD"),'Price Data'!G:G,0)+1),""),"")</f>
        <v/>
      </c>
      <c r="H2814" s="34" t="str">
        <f>IFERROR(INDEX('Price Data'!K:K,MATCH(TEXT(A2814,"YYYY-MM-DD"),'Price Data'!J:J,0)),"")</f>
        <v/>
      </c>
      <c r="I2814" s="10" t="str" cm="1">
        <f t="array" ref="I2814">IFERROR(IF(ISNUMBER(H2814),(H2814-INDEX('Price Data'!K:K,MATCH(TEXT(A2814,"YYYY-MM-DD"),'Price Data'!J:J,0)+1))/INDEX('Price Data'!K:K,MATCH(TEXT(A2814,"YYYY-MM-DD"),'Price Data'!J:J,0)+1),""),"")</f>
        <v/>
      </c>
      <c r="J2814" s="34" t="str">
        <f>IFERROR(INDEX('Price Data'!N:N,MATCH(TEXT(A2814,"YYYY-MM-DD"),'Price Data'!M:M,0)),"")</f>
        <v/>
      </c>
      <c r="K2814" s="10" t="str" cm="1">
        <f t="array" ref="K2814">IFERROR(IF(ISNUMBER(J2814),(J2814-INDEX('Price Data'!N:N,MATCH(TEXT(A2814,"YYYY-MM-DD"),'Price Data'!M:M,0)+1))/INDEX('Price Data'!N:N,MATCH(TEXT(A2814,"YYYY-MM-DD"),'Price Data'!M:M,0)+1),""),"")</f>
        <v/>
      </c>
      <c r="L2814" s="34" t="str">
        <f>IFERROR(INDEX('Price Data'!Q:Q,MATCH(TEXT(A2814,"YYYY-MM-DD"),'Price Data'!P:P,0)),"")</f>
        <v/>
      </c>
      <c r="M2814" s="10" t="str" cm="1">
        <f t="array" ref="M2814">IFERROR(IF(ISNUMBER(L2814),(L2814-INDEX('Price Data'!Q:Q,MATCH(TEXT(A2814,"YYYY-MM-DD"),'Price Data'!P:P,0)+1))/INDEX('Price Data'!Q:Q,MATCH(TEXT(A2814,"YYYY-MM-DD"),'Price Data'!P:P,0)+1),""),"")</f>
        <v/>
      </c>
      <c r="N2814" s="34" t="str">
        <f>IFERROR(INDEX('Price Data'!T:T,MATCH(TEXT(A2814,"YYYY-MM-DD"),'Price Data'!S:S,0)),"")</f>
        <v/>
      </c>
      <c r="O2814" s="10" t="str" cm="1">
        <f t="array" ref="O2814">IFERROR(IF(ISNUMBER(N2814),(N2814-INDEX('Price Data'!T:T,MATCH(TEXT(A2814,"YYYY-MM-DD"),'Price Data'!S:S,0)+1))/INDEX('Price Data'!T:T,MATCH(TEXT(A2814,"YYYY-MM-DD"),'Price Data'!S:S,0)+1),""),"")</f>
        <v/>
      </c>
    </row>
    <row r="2815" spans="1:15" x14ac:dyDescent="0.3">
      <c r="A2815" s="8">
        <v>44634</v>
      </c>
      <c r="B2815" s="34">
        <f>IFERROR(INDEX('Price Data'!B:B,MATCH(TEXT(A2815,"YYYY-MM-DD"),'Price Data'!A:A,0)),"")</f>
        <v>23427</v>
      </c>
      <c r="C2815" s="10" cm="1">
        <f t="array" ref="C2815">IFERROR(IF(ISNUMBER(B2815),(B2815-INDEX('Price Data'!B:B,MATCH(TEXT(A2815,"YYYY-MM-DD"),'Price Data'!A:A,0)+1))/INDEX('Price Data'!B:B,MATCH(TEXT(A2815,"YYYY-MM-DD"),'Price Data'!A:A,0)+1),""),"")</f>
        <v>1.6752745106549196E-2</v>
      </c>
      <c r="D2815" s="34">
        <f>IFERROR(INDEX('Price Data'!E:E,MATCH(TEXT(A2815,"YYYY-MM-DD"),'Price Data'!D:D,0)),"")</f>
        <v>9.5500000000000007</v>
      </c>
      <c r="E2815" s="10" cm="1">
        <f t="array" ref="E2815">IFERROR(IF(ISNUMBER(D2815),(D2815-INDEX('Price Data'!E:E,MATCH(TEXT(A2815,"YYYY-MM-DD"),'Price Data'!D:D,0)+1))/INDEX('Price Data'!E:E,MATCH(TEXT(A2815,"YYYY-MM-DD"),'Price Data'!D:D,0)+1),""),"")</f>
        <v>3.2432432432432511E-2</v>
      </c>
      <c r="F2815" s="34">
        <f>IFERROR(INDEX('Price Data'!H:H,MATCH(TEXT(A2815,"YYYY-MM-DD"),'Price Data'!G:G,0)),"")</f>
        <v>93.199996999999996</v>
      </c>
      <c r="G2815" s="10" cm="1">
        <f t="array" ref="G2815">IFERROR(IF(ISNUMBER(F2815),(F2815-INDEX('Price Data'!H:H,MATCH(TEXT(A2815,"YYYY-MM-DD"),'Price Data'!G:G,0)+1))/INDEX('Price Data'!H:H,MATCH(TEXT(A2815,"YYYY-MM-DD"),'Price Data'!G:G,0)+1),""),"")</f>
        <v>6.7827658888951092E-2</v>
      </c>
      <c r="H2815" s="34">
        <f>IFERROR(INDEX('Price Data'!K:K,MATCH(TEXT(A2815,"YYYY-MM-DD"),'Price Data'!J:J,0)),"")</f>
        <v>1.99</v>
      </c>
      <c r="I2815" s="10" cm="1">
        <f t="array" ref="I2815">IFERROR(IF(ISNUMBER(H2815),(H2815-INDEX('Price Data'!K:K,MATCH(TEXT(A2815,"YYYY-MM-DD"),'Price Data'!J:J,0)+1))/INDEX('Price Data'!K:K,MATCH(TEXT(A2815,"YYYY-MM-DD"),'Price Data'!J:J,0)+1),""),"")</f>
        <v>3.645833333333337E-2</v>
      </c>
      <c r="J2815" s="34">
        <f>IFERROR(INDEX('Price Data'!N:N,MATCH(TEXT(A2815,"YYYY-MM-DD"),'Price Data'!M:M,0)),"")</f>
        <v>1.48</v>
      </c>
      <c r="K2815" s="10" cm="1">
        <f t="array" ref="K2815">IFERROR(IF(ISNUMBER(J2815),(J2815-INDEX('Price Data'!N:N,MATCH(TEXT(A2815,"YYYY-MM-DD"),'Price Data'!M:M,0)+1))/INDEX('Price Data'!N:N,MATCH(TEXT(A2815,"YYYY-MM-DD"),'Price Data'!M:M,0)+1),""),"")</f>
        <v>4.2253521126760604E-2</v>
      </c>
      <c r="L2815" s="34">
        <f>IFERROR(INDEX('Price Data'!Q:Q,MATCH(TEXT(A2815,"YYYY-MM-DD"),'Price Data'!P:P,0)),"")</f>
        <v>2.63</v>
      </c>
      <c r="M2815" s="10" cm="1">
        <f t="array" ref="M2815">IFERROR(IF(ISNUMBER(L2815),(L2815-INDEX('Price Data'!Q:Q,MATCH(TEXT(A2815,"YYYY-MM-DD"),'Price Data'!P:P,0)+1))/INDEX('Price Data'!Q:Q,MATCH(TEXT(A2815,"YYYY-MM-DD"),'Price Data'!P:P,0)+1),""),"")</f>
        <v>2.7343749999999938E-2</v>
      </c>
      <c r="N2815" s="34">
        <f>IFERROR(INDEX('Price Data'!T:T,MATCH(TEXT(A2815,"YYYY-MM-DD"),'Price Data'!S:S,0)),"")</f>
        <v>3.3</v>
      </c>
      <c r="O2815" s="10" cm="1">
        <f t="array" ref="O2815">IFERROR(IF(ISNUMBER(N2815),(N2815-INDEX('Price Data'!T:T,MATCH(TEXT(A2815,"YYYY-MM-DD"),'Price Data'!S:S,0)+1))/INDEX('Price Data'!T:T,MATCH(TEXT(A2815,"YYYY-MM-DD"),'Price Data'!S:S,0)+1),""),"")</f>
        <v>4.4303797468354326E-2</v>
      </c>
    </row>
    <row r="2816" spans="1:15" x14ac:dyDescent="0.3">
      <c r="A2816" s="8">
        <v>44635</v>
      </c>
      <c r="B2816" s="34">
        <f>IFERROR(INDEX('Price Data'!B:B,MATCH(TEXT(A2816,"YYYY-MM-DD"),'Price Data'!A:A,0)),"")</f>
        <v>23500</v>
      </c>
      <c r="C2816" s="10" cm="1">
        <f t="array" ref="C2816">IFERROR(IF(ISNUMBER(B2816),(B2816-INDEX('Price Data'!B:B,MATCH(TEXT(A2816,"YYYY-MM-DD"),'Price Data'!A:A,0)+1))/INDEX('Price Data'!B:B,MATCH(TEXT(A2816,"YYYY-MM-DD"),'Price Data'!A:A,0)+1),""),"")</f>
        <v>3.1160626627395739E-3</v>
      </c>
      <c r="D2816" s="34">
        <f>IFERROR(INDEX('Price Data'!E:E,MATCH(TEXT(A2816,"YYYY-MM-DD"),'Price Data'!D:D,0)),"")</f>
        <v>9.6300000000000008</v>
      </c>
      <c r="E2816" s="10" cm="1">
        <f t="array" ref="E2816">IFERROR(IF(ISNUMBER(D2816),(D2816-INDEX('Price Data'!E:E,MATCH(TEXT(A2816,"YYYY-MM-DD"),'Price Data'!D:D,0)+1))/INDEX('Price Data'!E:E,MATCH(TEXT(A2816,"YYYY-MM-DD"),'Price Data'!D:D,0)+1),""),"")</f>
        <v>8.3769633507853464E-3</v>
      </c>
      <c r="F2816" s="34">
        <f>IFERROR(INDEX('Price Data'!H:H,MATCH(TEXT(A2816,"YYYY-MM-DD"),'Price Data'!G:G,0)),"")</f>
        <v>94.800003000000004</v>
      </c>
      <c r="G2816" s="10" cm="1">
        <f t="array" ref="G2816">IFERROR(IF(ISNUMBER(F2816),(F2816-INDEX('Price Data'!H:H,MATCH(TEXT(A2816,"YYYY-MM-DD"),'Price Data'!G:G,0)+1))/INDEX('Price Data'!H:H,MATCH(TEXT(A2816,"YYYY-MM-DD"),'Price Data'!G:G,0)+1),""),"")</f>
        <v>1.7167446904531636E-2</v>
      </c>
      <c r="H2816" s="34">
        <f>IFERROR(INDEX('Price Data'!K:K,MATCH(TEXT(A2816,"YYYY-MM-DD"),'Price Data'!J:J,0)),"")</f>
        <v>2.0099999999999998</v>
      </c>
      <c r="I2816" s="10" cm="1">
        <f t="array" ref="I2816">IFERROR(IF(ISNUMBER(H2816),(H2816-INDEX('Price Data'!K:K,MATCH(TEXT(A2816,"YYYY-MM-DD"),'Price Data'!J:J,0)+1))/INDEX('Price Data'!K:K,MATCH(TEXT(A2816,"YYYY-MM-DD"),'Price Data'!J:J,0)+1),""),"")</f>
        <v>1.0050251256281305E-2</v>
      </c>
      <c r="J2816" s="34">
        <f>IFERROR(INDEX('Price Data'!N:N,MATCH(TEXT(A2816,"YYYY-MM-DD"),'Price Data'!M:M,0)),"")</f>
        <v>1.51</v>
      </c>
      <c r="K2816" s="10" cm="1">
        <f t="array" ref="K2816">IFERROR(IF(ISNUMBER(J2816),(J2816-INDEX('Price Data'!N:N,MATCH(TEXT(A2816,"YYYY-MM-DD"),'Price Data'!M:M,0)+1))/INDEX('Price Data'!N:N,MATCH(TEXT(A2816,"YYYY-MM-DD"),'Price Data'!M:M,0)+1),""),"")</f>
        <v>2.0270270270270289E-2</v>
      </c>
      <c r="L2816" s="34">
        <f>IFERROR(INDEX('Price Data'!Q:Q,MATCH(TEXT(A2816,"YYYY-MM-DD"),'Price Data'!P:P,0)),"")</f>
        <v>2.65</v>
      </c>
      <c r="M2816" s="10" cm="1">
        <f t="array" ref="M2816">IFERROR(IF(ISNUMBER(L2816),(L2816-INDEX('Price Data'!Q:Q,MATCH(TEXT(A2816,"YYYY-MM-DD"),'Price Data'!P:P,0)+1))/INDEX('Price Data'!Q:Q,MATCH(TEXT(A2816,"YYYY-MM-DD"),'Price Data'!P:P,0)+1),""),"")</f>
        <v>7.6045627376425924E-3</v>
      </c>
      <c r="N2816" s="34">
        <f>IFERROR(INDEX('Price Data'!T:T,MATCH(TEXT(A2816,"YYYY-MM-DD"),'Price Data'!S:S,0)),"")</f>
        <v>3.35</v>
      </c>
      <c r="O2816" s="10" cm="1">
        <f t="array" ref="O2816">IFERROR(IF(ISNUMBER(N2816),(N2816-INDEX('Price Data'!T:T,MATCH(TEXT(A2816,"YYYY-MM-DD"),'Price Data'!S:S,0)+1))/INDEX('Price Data'!T:T,MATCH(TEXT(A2816,"YYYY-MM-DD"),'Price Data'!S:S,0)+1),""),"")</f>
        <v>1.5151515151515233E-2</v>
      </c>
    </row>
    <row r="2817" spans="1:15" x14ac:dyDescent="0.3">
      <c r="A2817" s="8">
        <v>44636</v>
      </c>
      <c r="B2817" s="34">
        <f>IFERROR(INDEX('Price Data'!B:B,MATCH(TEXT(A2817,"YYYY-MM-DD"),'Price Data'!A:A,0)),"")</f>
        <v>24285</v>
      </c>
      <c r="C2817" s="10" cm="1">
        <f t="array" ref="C2817">IFERROR(IF(ISNUMBER(B2817),(B2817-INDEX('Price Data'!B:B,MATCH(TEXT(A2817,"YYYY-MM-DD"),'Price Data'!A:A,0)+1))/INDEX('Price Data'!B:B,MATCH(TEXT(A2817,"YYYY-MM-DD"),'Price Data'!A:A,0)+1),""),"")</f>
        <v>3.3404255319148937E-2</v>
      </c>
      <c r="D2817" s="34">
        <f>IFERROR(INDEX('Price Data'!E:E,MATCH(TEXT(A2817,"YYYY-MM-DD"),'Price Data'!D:D,0)),"")</f>
        <v>10.23</v>
      </c>
      <c r="E2817" s="10" cm="1">
        <f t="array" ref="E2817">IFERROR(IF(ISNUMBER(D2817),(D2817-INDEX('Price Data'!E:E,MATCH(TEXT(A2817,"YYYY-MM-DD"),'Price Data'!D:D,0)+1))/INDEX('Price Data'!E:E,MATCH(TEXT(A2817,"YYYY-MM-DD"),'Price Data'!D:D,0)+1),""),"")</f>
        <v>6.2305295950155722E-2</v>
      </c>
      <c r="F2817" s="34">
        <f>IFERROR(INDEX('Price Data'!H:H,MATCH(TEXT(A2817,"YYYY-MM-DD"),'Price Data'!G:G,0)),"")</f>
        <v>97</v>
      </c>
      <c r="G2817" s="10" cm="1">
        <f t="array" ref="G2817">IFERROR(IF(ISNUMBER(F2817),(F2817-INDEX('Price Data'!H:H,MATCH(TEXT(A2817,"YYYY-MM-DD"),'Price Data'!G:G,0)+1))/INDEX('Price Data'!H:H,MATCH(TEXT(A2817,"YYYY-MM-DD"),'Price Data'!G:G,0)+1),""),"")</f>
        <v>2.3206718674892827E-2</v>
      </c>
      <c r="H2817" s="34">
        <f>IFERROR(INDEX('Price Data'!K:K,MATCH(TEXT(A2817,"YYYY-MM-DD"),'Price Data'!J:J,0)),"")</f>
        <v>2.15</v>
      </c>
      <c r="I2817" s="10" cm="1">
        <f t="array" ref="I2817">IFERROR(IF(ISNUMBER(H2817),(H2817-INDEX('Price Data'!K:K,MATCH(TEXT(A2817,"YYYY-MM-DD"),'Price Data'!J:J,0)+1))/INDEX('Price Data'!K:K,MATCH(TEXT(A2817,"YYYY-MM-DD"),'Price Data'!J:J,0)+1),""),"")</f>
        <v>6.965174129353241E-2</v>
      </c>
      <c r="J2817" s="34">
        <f>IFERROR(INDEX('Price Data'!N:N,MATCH(TEXT(A2817,"YYYY-MM-DD"),'Price Data'!M:M,0)),"")</f>
        <v>1.62</v>
      </c>
      <c r="K2817" s="10" cm="1">
        <f t="array" ref="K2817">IFERROR(IF(ISNUMBER(J2817),(J2817-INDEX('Price Data'!N:N,MATCH(TEXT(A2817,"YYYY-MM-DD"),'Price Data'!M:M,0)+1))/INDEX('Price Data'!N:N,MATCH(TEXT(A2817,"YYYY-MM-DD"),'Price Data'!M:M,0)+1),""),"")</f>
        <v>7.2847682119205365E-2</v>
      </c>
      <c r="L2817" s="34">
        <f>IFERROR(INDEX('Price Data'!Q:Q,MATCH(TEXT(A2817,"YYYY-MM-DD"),'Price Data'!P:P,0)),"")</f>
        <v>2.88</v>
      </c>
      <c r="M2817" s="10" cm="1">
        <f t="array" ref="M2817">IFERROR(IF(ISNUMBER(L2817),(L2817-INDEX('Price Data'!Q:Q,MATCH(TEXT(A2817,"YYYY-MM-DD"),'Price Data'!P:P,0)+1))/INDEX('Price Data'!Q:Q,MATCH(TEXT(A2817,"YYYY-MM-DD"),'Price Data'!P:P,0)+1),""),"")</f>
        <v>8.6792452830188674E-2</v>
      </c>
      <c r="N2817" s="34">
        <f>IFERROR(INDEX('Price Data'!T:T,MATCH(TEXT(A2817,"YYYY-MM-DD"),'Price Data'!S:S,0)),"")</f>
        <v>3.58</v>
      </c>
      <c r="O2817" s="10" cm="1">
        <f t="array" ref="O2817">IFERROR(IF(ISNUMBER(N2817),(N2817-INDEX('Price Data'!T:T,MATCH(TEXT(A2817,"YYYY-MM-DD"),'Price Data'!S:S,0)+1))/INDEX('Price Data'!T:T,MATCH(TEXT(A2817,"YYYY-MM-DD"),'Price Data'!S:S,0)+1),""),"")</f>
        <v>6.8656716417910435E-2</v>
      </c>
    </row>
    <row r="2818" spans="1:15" x14ac:dyDescent="0.3">
      <c r="A2818" s="8">
        <v>44637</v>
      </c>
      <c r="B2818" s="34">
        <f>IFERROR(INDEX('Price Data'!B:B,MATCH(TEXT(A2818,"YYYY-MM-DD"),'Price Data'!A:A,0)),"")</f>
        <v>24124</v>
      </c>
      <c r="C2818" s="10" cm="1">
        <f t="array" ref="C2818">IFERROR(IF(ISNUMBER(B2818),(B2818-INDEX('Price Data'!B:B,MATCH(TEXT(A2818,"YYYY-MM-DD"),'Price Data'!A:A,0)+1))/INDEX('Price Data'!B:B,MATCH(TEXT(A2818,"YYYY-MM-DD"),'Price Data'!A:A,0)+1),""),"")</f>
        <v>-6.6296067531397985E-3</v>
      </c>
      <c r="D2818" s="34">
        <f>IFERROR(INDEX('Price Data'!E:E,MATCH(TEXT(A2818,"YYYY-MM-DD"),'Price Data'!D:D,0)),"")</f>
        <v>9.77</v>
      </c>
      <c r="E2818" s="10" cm="1">
        <f t="array" ref="E2818">IFERROR(IF(ISNUMBER(D2818),(D2818-INDEX('Price Data'!E:E,MATCH(TEXT(A2818,"YYYY-MM-DD"),'Price Data'!D:D,0)+1))/INDEX('Price Data'!E:E,MATCH(TEXT(A2818,"YYYY-MM-DD"),'Price Data'!D:D,0)+1),""),"")</f>
        <v>-4.496578690127085E-2</v>
      </c>
      <c r="F2818" s="34">
        <f>IFERROR(INDEX('Price Data'!H:H,MATCH(TEXT(A2818,"YYYY-MM-DD"),'Price Data'!G:G,0)),"")</f>
        <v>97.080001999999993</v>
      </c>
      <c r="G2818" s="10" cm="1">
        <f t="array" ref="G2818">IFERROR(IF(ISNUMBER(F2818),(F2818-INDEX('Price Data'!H:H,MATCH(TEXT(A2818,"YYYY-MM-DD"),'Price Data'!G:G,0)+1))/INDEX('Price Data'!H:H,MATCH(TEXT(A2818,"YYYY-MM-DD"),'Price Data'!G:G,0)+1),""),"")</f>
        <v>8.2476288659786851E-4</v>
      </c>
      <c r="H2818" s="34">
        <f>IFERROR(INDEX('Price Data'!K:K,MATCH(TEXT(A2818,"YYYY-MM-DD"),'Price Data'!J:J,0)),"")</f>
        <v>2.0699999999999998</v>
      </c>
      <c r="I2818" s="10" cm="1">
        <f t="array" ref="I2818">IFERROR(IF(ISNUMBER(H2818),(H2818-INDEX('Price Data'!K:K,MATCH(TEXT(A2818,"YYYY-MM-DD"),'Price Data'!J:J,0)+1))/INDEX('Price Data'!K:K,MATCH(TEXT(A2818,"YYYY-MM-DD"),'Price Data'!J:J,0)+1),""),"")</f>
        <v>-3.720930232558143E-2</v>
      </c>
      <c r="J2818" s="34">
        <f>IFERROR(INDEX('Price Data'!N:N,MATCH(TEXT(A2818,"YYYY-MM-DD"),'Price Data'!M:M,0)),"")</f>
        <v>1.57</v>
      </c>
      <c r="K2818" s="10" cm="1">
        <f t="array" ref="K2818">IFERROR(IF(ISNUMBER(J2818),(J2818-INDEX('Price Data'!N:N,MATCH(TEXT(A2818,"YYYY-MM-DD"),'Price Data'!M:M,0)+1))/INDEX('Price Data'!N:N,MATCH(TEXT(A2818,"YYYY-MM-DD"),'Price Data'!M:M,0)+1),""),"")</f>
        <v>-3.0864197530864224E-2</v>
      </c>
      <c r="L2818" s="34">
        <f>IFERROR(INDEX('Price Data'!Q:Q,MATCH(TEXT(A2818,"YYYY-MM-DD"),'Price Data'!P:P,0)),"")</f>
        <v>2.74</v>
      </c>
      <c r="M2818" s="10" cm="1">
        <f t="array" ref="M2818">IFERROR(IF(ISNUMBER(L2818),(L2818-INDEX('Price Data'!Q:Q,MATCH(TEXT(A2818,"YYYY-MM-DD"),'Price Data'!P:P,0)+1))/INDEX('Price Data'!Q:Q,MATCH(TEXT(A2818,"YYYY-MM-DD"),'Price Data'!P:P,0)+1),""),"")</f>
        <v>-4.8611111111111001E-2</v>
      </c>
      <c r="N2818" s="34">
        <f>IFERROR(INDEX('Price Data'!T:T,MATCH(TEXT(A2818,"YYYY-MM-DD"),'Price Data'!S:S,0)),"")</f>
        <v>3.55</v>
      </c>
      <c r="O2818" s="10" cm="1">
        <f t="array" ref="O2818">IFERROR(IF(ISNUMBER(N2818),(N2818-INDEX('Price Data'!T:T,MATCH(TEXT(A2818,"YYYY-MM-DD"),'Price Data'!S:S,0)+1))/INDEX('Price Data'!T:T,MATCH(TEXT(A2818,"YYYY-MM-DD"),'Price Data'!S:S,0)+1),""),"")</f>
        <v>-8.3798882681564938E-3</v>
      </c>
    </row>
    <row r="2819" spans="1:15" x14ac:dyDescent="0.3">
      <c r="A2819" s="8">
        <v>44638</v>
      </c>
      <c r="B2819" s="34">
        <f>IFERROR(INDEX('Price Data'!B:B,MATCH(TEXT(A2819,"YYYY-MM-DD"),'Price Data'!A:A,0)),"")</f>
        <v>24222</v>
      </c>
      <c r="C2819" s="10" cm="1">
        <f t="array" ref="C2819">IFERROR(IF(ISNUMBER(B2819),(B2819-INDEX('Price Data'!B:B,MATCH(TEXT(A2819,"YYYY-MM-DD"),'Price Data'!A:A,0)+1))/INDEX('Price Data'!B:B,MATCH(TEXT(A2819,"YYYY-MM-DD"),'Price Data'!A:A,0)+1),""),"")</f>
        <v>4.0623445531420988E-3</v>
      </c>
      <c r="D2819" s="34">
        <f>IFERROR(INDEX('Price Data'!E:E,MATCH(TEXT(A2819,"YYYY-MM-DD"),'Price Data'!D:D,0)),"")</f>
        <v>9.69</v>
      </c>
      <c r="E2819" s="10" cm="1">
        <f t="array" ref="E2819">IFERROR(IF(ISNUMBER(D2819),(D2819-INDEX('Price Data'!E:E,MATCH(TEXT(A2819,"YYYY-MM-DD"),'Price Data'!D:D,0)+1))/INDEX('Price Data'!E:E,MATCH(TEXT(A2819,"YYYY-MM-DD"),'Price Data'!D:D,0)+1),""),"")</f>
        <v>-8.1883316274309181E-3</v>
      </c>
      <c r="F2819" s="34">
        <f>IFERROR(INDEX('Price Data'!H:H,MATCH(TEXT(A2819,"YYYY-MM-DD"),'Price Data'!G:G,0)),"")</f>
        <v>97.739998</v>
      </c>
      <c r="G2819" s="10" cm="1">
        <f t="array" ref="G2819">IFERROR(IF(ISNUMBER(F2819),(F2819-INDEX('Price Data'!H:H,MATCH(TEXT(A2819,"YYYY-MM-DD"),'Price Data'!G:G,0)+1))/INDEX('Price Data'!H:H,MATCH(TEXT(A2819,"YYYY-MM-DD"),'Price Data'!G:G,0)+1),""),"")</f>
        <v>6.7984753440776275E-3</v>
      </c>
      <c r="H2819" s="34">
        <f>IFERROR(INDEX('Price Data'!K:K,MATCH(TEXT(A2819,"YYYY-MM-DD"),'Price Data'!J:J,0)),"")</f>
        <v>2.09</v>
      </c>
      <c r="I2819" s="10" cm="1">
        <f t="array" ref="I2819">IFERROR(IF(ISNUMBER(H2819),(H2819-INDEX('Price Data'!K:K,MATCH(TEXT(A2819,"YYYY-MM-DD"),'Price Data'!J:J,0)+1))/INDEX('Price Data'!K:K,MATCH(TEXT(A2819,"YYYY-MM-DD"),'Price Data'!J:J,0)+1),""),"")</f>
        <v>9.6618357487922805E-3</v>
      </c>
      <c r="J2819" s="34">
        <f>IFERROR(INDEX('Price Data'!N:N,MATCH(TEXT(A2819,"YYYY-MM-DD"),'Price Data'!M:M,0)),"")</f>
        <v>1.58</v>
      </c>
      <c r="K2819" s="10" cm="1">
        <f t="array" ref="K2819">IFERROR(IF(ISNUMBER(J2819),(J2819-INDEX('Price Data'!N:N,MATCH(TEXT(A2819,"YYYY-MM-DD"),'Price Data'!M:M,0)+1))/INDEX('Price Data'!N:N,MATCH(TEXT(A2819,"YYYY-MM-DD"),'Price Data'!M:M,0)+1),""),"")</f>
        <v>6.3694267515923622E-3</v>
      </c>
      <c r="L2819" s="34">
        <f>IFERROR(INDEX('Price Data'!Q:Q,MATCH(TEXT(A2819,"YYYY-MM-DD"),'Price Data'!P:P,0)),"")</f>
        <v>2.73</v>
      </c>
      <c r="M2819" s="10" cm="1">
        <f t="array" ref="M2819">IFERROR(IF(ISNUMBER(L2819),(L2819-INDEX('Price Data'!Q:Q,MATCH(TEXT(A2819,"YYYY-MM-DD"),'Price Data'!P:P,0)+1))/INDEX('Price Data'!Q:Q,MATCH(TEXT(A2819,"YYYY-MM-DD"),'Price Data'!P:P,0)+1),""),"")</f>
        <v>-3.6496350364964344E-3</v>
      </c>
      <c r="N2819" s="34">
        <f>IFERROR(INDEX('Price Data'!T:T,MATCH(TEXT(A2819,"YYYY-MM-DD"),'Price Data'!S:S,0)),"")</f>
        <v>3.6</v>
      </c>
      <c r="O2819" s="10" cm="1">
        <f t="array" ref="O2819">IFERROR(IF(ISNUMBER(N2819),(N2819-INDEX('Price Data'!T:T,MATCH(TEXT(A2819,"YYYY-MM-DD"),'Price Data'!S:S,0)+1))/INDEX('Price Data'!T:T,MATCH(TEXT(A2819,"YYYY-MM-DD"),'Price Data'!S:S,0)+1),""),"")</f>
        <v>1.4084507042253596E-2</v>
      </c>
    </row>
    <row r="2820" spans="1:15" x14ac:dyDescent="0.3">
      <c r="A2820" s="8">
        <v>44639</v>
      </c>
      <c r="B2820" s="34" t="str">
        <f>IFERROR(INDEX('Price Data'!B:B,MATCH(TEXT(A2820,"YYYY-MM-DD"),'Price Data'!A:A,0)),"")</f>
        <v/>
      </c>
      <c r="C2820" s="10" t="str" cm="1">
        <f t="array" ref="C2820">IFERROR(IF(ISNUMBER(B2820),(B2820-INDEX('Price Data'!B:B,MATCH(TEXT(A2820,"YYYY-MM-DD"),'Price Data'!A:A,0)+1))/INDEX('Price Data'!B:B,MATCH(TEXT(A2820,"YYYY-MM-DD"),'Price Data'!A:A,0)+1),""),"")</f>
        <v/>
      </c>
      <c r="D2820" s="34" t="str">
        <f>IFERROR(INDEX('Price Data'!E:E,MATCH(TEXT(A2820,"YYYY-MM-DD"),'Price Data'!D:D,0)),"")</f>
        <v/>
      </c>
      <c r="E2820" s="10" t="str" cm="1">
        <f t="array" ref="E2820">IFERROR(IF(ISNUMBER(D2820),(D2820-INDEX('Price Data'!E:E,MATCH(TEXT(A2820,"YYYY-MM-DD"),'Price Data'!D:D,0)+1))/INDEX('Price Data'!E:E,MATCH(TEXT(A2820,"YYYY-MM-DD"),'Price Data'!D:D,0)+1),""),"")</f>
        <v/>
      </c>
      <c r="F2820" s="34" t="str">
        <f>IFERROR(INDEX('Price Data'!H:H,MATCH(TEXT(A2820,"YYYY-MM-DD"),'Price Data'!G:G,0)),"")</f>
        <v/>
      </c>
      <c r="G2820" s="10" t="str" cm="1">
        <f t="array" ref="G2820">IFERROR(IF(ISNUMBER(F2820),(F2820-INDEX('Price Data'!H:H,MATCH(TEXT(A2820,"YYYY-MM-DD"),'Price Data'!G:G,0)+1))/INDEX('Price Data'!H:H,MATCH(TEXT(A2820,"YYYY-MM-DD"),'Price Data'!G:G,0)+1),""),"")</f>
        <v/>
      </c>
      <c r="H2820" s="34" t="str">
        <f>IFERROR(INDEX('Price Data'!K:K,MATCH(TEXT(A2820,"YYYY-MM-DD"),'Price Data'!J:J,0)),"")</f>
        <v/>
      </c>
      <c r="I2820" s="10" t="str" cm="1">
        <f t="array" ref="I2820">IFERROR(IF(ISNUMBER(H2820),(H2820-INDEX('Price Data'!K:K,MATCH(TEXT(A2820,"YYYY-MM-DD"),'Price Data'!J:J,0)+1))/INDEX('Price Data'!K:K,MATCH(TEXT(A2820,"YYYY-MM-DD"),'Price Data'!J:J,0)+1),""),"")</f>
        <v/>
      </c>
      <c r="J2820" s="34" t="str">
        <f>IFERROR(INDEX('Price Data'!N:N,MATCH(TEXT(A2820,"YYYY-MM-DD"),'Price Data'!M:M,0)),"")</f>
        <v/>
      </c>
      <c r="K2820" s="10" t="str" cm="1">
        <f t="array" ref="K2820">IFERROR(IF(ISNUMBER(J2820),(J2820-INDEX('Price Data'!N:N,MATCH(TEXT(A2820,"YYYY-MM-DD"),'Price Data'!M:M,0)+1))/INDEX('Price Data'!N:N,MATCH(TEXT(A2820,"YYYY-MM-DD"),'Price Data'!M:M,0)+1),""),"")</f>
        <v/>
      </c>
      <c r="L2820" s="34" t="str">
        <f>IFERROR(INDEX('Price Data'!Q:Q,MATCH(TEXT(A2820,"YYYY-MM-DD"),'Price Data'!P:P,0)),"")</f>
        <v/>
      </c>
      <c r="M2820" s="10" t="str" cm="1">
        <f t="array" ref="M2820">IFERROR(IF(ISNUMBER(L2820),(L2820-INDEX('Price Data'!Q:Q,MATCH(TEXT(A2820,"YYYY-MM-DD"),'Price Data'!P:P,0)+1))/INDEX('Price Data'!Q:Q,MATCH(TEXT(A2820,"YYYY-MM-DD"),'Price Data'!P:P,0)+1),""),"")</f>
        <v/>
      </c>
      <c r="N2820" s="34" t="str">
        <f>IFERROR(INDEX('Price Data'!T:T,MATCH(TEXT(A2820,"YYYY-MM-DD"),'Price Data'!S:S,0)),"")</f>
        <v/>
      </c>
      <c r="O2820" s="10" t="str" cm="1">
        <f t="array" ref="O2820">IFERROR(IF(ISNUMBER(N2820),(N2820-INDEX('Price Data'!T:T,MATCH(TEXT(A2820,"YYYY-MM-DD"),'Price Data'!S:S,0)+1))/INDEX('Price Data'!T:T,MATCH(TEXT(A2820,"YYYY-MM-DD"),'Price Data'!S:S,0)+1),""),"")</f>
        <v/>
      </c>
    </row>
    <row r="2821" spans="1:15" x14ac:dyDescent="0.3">
      <c r="A2821" s="8">
        <v>44640</v>
      </c>
      <c r="B2821" s="34" t="str">
        <f>IFERROR(INDEX('Price Data'!B:B,MATCH(TEXT(A2821,"YYYY-MM-DD"),'Price Data'!A:A,0)),"")</f>
        <v/>
      </c>
      <c r="C2821" s="10" t="str" cm="1">
        <f t="array" ref="C2821">IFERROR(IF(ISNUMBER(B2821),(B2821-INDEX('Price Data'!B:B,MATCH(TEXT(A2821,"YYYY-MM-DD"),'Price Data'!A:A,0)+1))/INDEX('Price Data'!B:B,MATCH(TEXT(A2821,"YYYY-MM-DD"),'Price Data'!A:A,0)+1),""),"")</f>
        <v/>
      </c>
      <c r="D2821" s="34" t="str">
        <f>IFERROR(INDEX('Price Data'!E:E,MATCH(TEXT(A2821,"YYYY-MM-DD"),'Price Data'!D:D,0)),"")</f>
        <v/>
      </c>
      <c r="E2821" s="10" t="str" cm="1">
        <f t="array" ref="E2821">IFERROR(IF(ISNUMBER(D2821),(D2821-INDEX('Price Data'!E:E,MATCH(TEXT(A2821,"YYYY-MM-DD"),'Price Data'!D:D,0)+1))/INDEX('Price Data'!E:E,MATCH(TEXT(A2821,"YYYY-MM-DD"),'Price Data'!D:D,0)+1),""),"")</f>
        <v/>
      </c>
      <c r="F2821" s="34" t="str">
        <f>IFERROR(INDEX('Price Data'!H:H,MATCH(TEXT(A2821,"YYYY-MM-DD"),'Price Data'!G:G,0)),"")</f>
        <v/>
      </c>
      <c r="G2821" s="10" t="str" cm="1">
        <f t="array" ref="G2821">IFERROR(IF(ISNUMBER(F2821),(F2821-INDEX('Price Data'!H:H,MATCH(TEXT(A2821,"YYYY-MM-DD"),'Price Data'!G:G,0)+1))/INDEX('Price Data'!H:H,MATCH(TEXT(A2821,"YYYY-MM-DD"),'Price Data'!G:G,0)+1),""),"")</f>
        <v/>
      </c>
      <c r="H2821" s="34" t="str">
        <f>IFERROR(INDEX('Price Data'!K:K,MATCH(TEXT(A2821,"YYYY-MM-DD"),'Price Data'!J:J,0)),"")</f>
        <v/>
      </c>
      <c r="I2821" s="10" t="str" cm="1">
        <f t="array" ref="I2821">IFERROR(IF(ISNUMBER(H2821),(H2821-INDEX('Price Data'!K:K,MATCH(TEXT(A2821,"YYYY-MM-DD"),'Price Data'!J:J,0)+1))/INDEX('Price Data'!K:K,MATCH(TEXT(A2821,"YYYY-MM-DD"),'Price Data'!J:J,0)+1),""),"")</f>
        <v/>
      </c>
      <c r="J2821" s="34" t="str">
        <f>IFERROR(INDEX('Price Data'!N:N,MATCH(TEXT(A2821,"YYYY-MM-DD"),'Price Data'!M:M,0)),"")</f>
        <v/>
      </c>
      <c r="K2821" s="10" t="str" cm="1">
        <f t="array" ref="K2821">IFERROR(IF(ISNUMBER(J2821),(J2821-INDEX('Price Data'!N:N,MATCH(TEXT(A2821,"YYYY-MM-DD"),'Price Data'!M:M,0)+1))/INDEX('Price Data'!N:N,MATCH(TEXT(A2821,"YYYY-MM-DD"),'Price Data'!M:M,0)+1),""),"")</f>
        <v/>
      </c>
      <c r="L2821" s="34" t="str">
        <f>IFERROR(INDEX('Price Data'!Q:Q,MATCH(TEXT(A2821,"YYYY-MM-DD"),'Price Data'!P:P,0)),"")</f>
        <v/>
      </c>
      <c r="M2821" s="10" t="str" cm="1">
        <f t="array" ref="M2821">IFERROR(IF(ISNUMBER(L2821),(L2821-INDEX('Price Data'!Q:Q,MATCH(TEXT(A2821,"YYYY-MM-DD"),'Price Data'!P:P,0)+1))/INDEX('Price Data'!Q:Q,MATCH(TEXT(A2821,"YYYY-MM-DD"),'Price Data'!P:P,0)+1),""),"")</f>
        <v/>
      </c>
      <c r="N2821" s="34" t="str">
        <f>IFERROR(INDEX('Price Data'!T:T,MATCH(TEXT(A2821,"YYYY-MM-DD"),'Price Data'!S:S,0)),"")</f>
        <v/>
      </c>
      <c r="O2821" s="10" t="str" cm="1">
        <f t="array" ref="O2821">IFERROR(IF(ISNUMBER(N2821),(N2821-INDEX('Price Data'!T:T,MATCH(TEXT(A2821,"YYYY-MM-DD"),'Price Data'!S:S,0)+1))/INDEX('Price Data'!T:T,MATCH(TEXT(A2821,"YYYY-MM-DD"),'Price Data'!S:S,0)+1),""),"")</f>
        <v/>
      </c>
    </row>
    <row r="2822" spans="1:15" x14ac:dyDescent="0.3">
      <c r="A2822" s="8">
        <v>44641</v>
      </c>
      <c r="B2822" s="34">
        <f>IFERROR(INDEX('Price Data'!B:B,MATCH(TEXT(A2822,"YYYY-MM-DD"),'Price Data'!A:A,0)),"")</f>
        <v>24295</v>
      </c>
      <c r="C2822" s="10" cm="1">
        <f t="array" ref="C2822">IFERROR(IF(ISNUMBER(B2822),(B2822-INDEX('Price Data'!B:B,MATCH(TEXT(A2822,"YYYY-MM-DD"),'Price Data'!A:A,0)+1))/INDEX('Price Data'!B:B,MATCH(TEXT(A2822,"YYYY-MM-DD"),'Price Data'!A:A,0)+1),""),"")</f>
        <v>3.0137891173313515E-3</v>
      </c>
      <c r="D2822" s="34">
        <f>IFERROR(INDEX('Price Data'!E:E,MATCH(TEXT(A2822,"YYYY-MM-DD"),'Price Data'!D:D,0)),"")</f>
        <v>9.67</v>
      </c>
      <c r="E2822" s="10" cm="1">
        <f t="array" ref="E2822">IFERROR(IF(ISNUMBER(D2822),(D2822-INDEX('Price Data'!E:E,MATCH(TEXT(A2822,"YYYY-MM-DD"),'Price Data'!D:D,0)+1))/INDEX('Price Data'!E:E,MATCH(TEXT(A2822,"YYYY-MM-DD"),'Price Data'!D:D,0)+1),""),"")</f>
        <v>-2.063983488132051E-3</v>
      </c>
      <c r="F2822" s="34">
        <f>IFERROR(INDEX('Price Data'!H:H,MATCH(TEXT(A2822,"YYYY-MM-DD"),'Price Data'!G:G,0)),"")</f>
        <v>99.379997000000003</v>
      </c>
      <c r="G2822" s="10" cm="1">
        <f t="array" ref="G2822">IFERROR(IF(ISNUMBER(F2822),(F2822-INDEX('Price Data'!H:H,MATCH(TEXT(A2822,"YYYY-MM-DD"),'Price Data'!G:G,0)+1))/INDEX('Price Data'!H:H,MATCH(TEXT(A2822,"YYYY-MM-DD"),'Price Data'!G:G,0)+1),""),"")</f>
        <v>1.6779200261493796E-2</v>
      </c>
      <c r="H2822" s="34">
        <f>IFERROR(INDEX('Price Data'!K:K,MATCH(TEXT(A2822,"YYYY-MM-DD"),'Price Data'!J:J,0)),"")</f>
        <v>2.0699999999999998</v>
      </c>
      <c r="I2822" s="10" cm="1">
        <f t="array" ref="I2822">IFERROR(IF(ISNUMBER(H2822),(H2822-INDEX('Price Data'!K:K,MATCH(TEXT(A2822,"YYYY-MM-DD"),'Price Data'!J:J,0)+1))/INDEX('Price Data'!K:K,MATCH(TEXT(A2822,"YYYY-MM-DD"),'Price Data'!J:J,0)+1),""),"")</f>
        <v>-9.5693779904306303E-3</v>
      </c>
      <c r="J2822" s="34">
        <f>IFERROR(INDEX('Price Data'!N:N,MATCH(TEXT(A2822,"YYYY-MM-DD"),'Price Data'!M:M,0)),"")</f>
        <v>1.57</v>
      </c>
      <c r="K2822" s="10" cm="1">
        <f t="array" ref="K2822">IFERROR(IF(ISNUMBER(J2822),(J2822-INDEX('Price Data'!N:N,MATCH(TEXT(A2822,"YYYY-MM-DD"),'Price Data'!M:M,0)+1))/INDEX('Price Data'!N:N,MATCH(TEXT(A2822,"YYYY-MM-DD"),'Price Data'!M:M,0)+1),""),"")</f>
        <v>-6.329113924050638E-3</v>
      </c>
      <c r="L2822" s="34">
        <f>IFERROR(INDEX('Price Data'!Q:Q,MATCH(TEXT(A2822,"YYYY-MM-DD"),'Price Data'!P:P,0)),"")</f>
        <v>2.73</v>
      </c>
      <c r="M2822" s="10" cm="1">
        <f t="array" ref="M2822">IFERROR(IF(ISNUMBER(L2822),(L2822-INDEX('Price Data'!Q:Q,MATCH(TEXT(A2822,"YYYY-MM-DD"),'Price Data'!P:P,0)+1))/INDEX('Price Data'!Q:Q,MATCH(TEXT(A2822,"YYYY-MM-DD"),'Price Data'!P:P,0)+1),""),"")</f>
        <v>0</v>
      </c>
      <c r="N2822" s="34">
        <f>IFERROR(INDEX('Price Data'!T:T,MATCH(TEXT(A2822,"YYYY-MM-DD"),'Price Data'!S:S,0)),"")</f>
        <v>3.62</v>
      </c>
      <c r="O2822" s="10" cm="1">
        <f t="array" ref="O2822">IFERROR(IF(ISNUMBER(N2822),(N2822-INDEX('Price Data'!T:T,MATCH(TEXT(A2822,"YYYY-MM-DD"),'Price Data'!S:S,0)+1))/INDEX('Price Data'!T:T,MATCH(TEXT(A2822,"YYYY-MM-DD"),'Price Data'!S:S,0)+1),""),"")</f>
        <v>5.5555555555555601E-3</v>
      </c>
    </row>
    <row r="2823" spans="1:15" x14ac:dyDescent="0.3">
      <c r="A2823" s="8">
        <v>44642</v>
      </c>
      <c r="B2823" s="34">
        <f>IFERROR(INDEX('Price Data'!B:B,MATCH(TEXT(A2823,"YYYY-MM-DD"),'Price Data'!A:A,0)),"")</f>
        <v>24534</v>
      </c>
      <c r="C2823" s="10" cm="1">
        <f t="array" ref="C2823">IFERROR(IF(ISNUMBER(B2823),(B2823-INDEX('Price Data'!B:B,MATCH(TEXT(A2823,"YYYY-MM-DD"),'Price Data'!A:A,0)+1))/INDEX('Price Data'!B:B,MATCH(TEXT(A2823,"YYYY-MM-DD"),'Price Data'!A:A,0)+1),""),"")</f>
        <v>9.8374151059888865E-3</v>
      </c>
      <c r="D2823" s="34">
        <f>IFERROR(INDEX('Price Data'!E:E,MATCH(TEXT(A2823,"YYYY-MM-DD"),'Price Data'!D:D,0)),"")</f>
        <v>9.83</v>
      </c>
      <c r="E2823" s="10" cm="1">
        <f t="array" ref="E2823">IFERROR(IF(ISNUMBER(D2823),(D2823-INDEX('Price Data'!E:E,MATCH(TEXT(A2823,"YYYY-MM-DD"),'Price Data'!D:D,0)+1))/INDEX('Price Data'!E:E,MATCH(TEXT(A2823,"YYYY-MM-DD"),'Price Data'!D:D,0)+1),""),"")</f>
        <v>1.6546018614270956E-2</v>
      </c>
      <c r="F2823" s="34">
        <f>IFERROR(INDEX('Price Data'!H:H,MATCH(TEXT(A2823,"YYYY-MM-DD"),'Price Data'!G:G,0)),"")</f>
        <v>99</v>
      </c>
      <c r="G2823" s="10" cm="1">
        <f t="array" ref="G2823">IFERROR(IF(ISNUMBER(F2823),(F2823-INDEX('Price Data'!H:H,MATCH(TEXT(A2823,"YYYY-MM-DD"),'Price Data'!G:G,0)+1))/INDEX('Price Data'!H:H,MATCH(TEXT(A2823,"YYYY-MM-DD"),'Price Data'!G:G,0)+1),""),"")</f>
        <v>-3.8236769115620219E-3</v>
      </c>
      <c r="H2823" s="34">
        <f>IFERROR(INDEX('Price Data'!K:K,MATCH(TEXT(A2823,"YYYY-MM-DD"),'Price Data'!J:J,0)),"")</f>
        <v>2.1</v>
      </c>
      <c r="I2823" s="10" cm="1">
        <f t="array" ref="I2823">IFERROR(IF(ISNUMBER(H2823),(H2823-INDEX('Price Data'!K:K,MATCH(TEXT(A2823,"YYYY-MM-DD"),'Price Data'!J:J,0)+1))/INDEX('Price Data'!K:K,MATCH(TEXT(A2823,"YYYY-MM-DD"),'Price Data'!J:J,0)+1),""),"")</f>
        <v>1.4492753623188527E-2</v>
      </c>
      <c r="J2823" s="34">
        <f>IFERROR(INDEX('Price Data'!N:N,MATCH(TEXT(A2823,"YYYY-MM-DD"),'Price Data'!M:M,0)),"")</f>
        <v>1.59</v>
      </c>
      <c r="K2823" s="10" cm="1">
        <f t="array" ref="K2823">IFERROR(IF(ISNUMBER(J2823),(J2823-INDEX('Price Data'!N:N,MATCH(TEXT(A2823,"YYYY-MM-DD"),'Price Data'!M:M,0)+1))/INDEX('Price Data'!N:N,MATCH(TEXT(A2823,"YYYY-MM-DD"),'Price Data'!M:M,0)+1),""),"")</f>
        <v>1.2738853503184724E-2</v>
      </c>
      <c r="L2823" s="34">
        <f>IFERROR(INDEX('Price Data'!Q:Q,MATCH(TEXT(A2823,"YYYY-MM-DD"),'Price Data'!P:P,0)),"")</f>
        <v>2.77</v>
      </c>
      <c r="M2823" s="10" cm="1">
        <f t="array" ref="M2823">IFERROR(IF(ISNUMBER(L2823),(L2823-INDEX('Price Data'!Q:Q,MATCH(TEXT(A2823,"YYYY-MM-DD"),'Price Data'!P:P,0)+1))/INDEX('Price Data'!Q:Q,MATCH(TEXT(A2823,"YYYY-MM-DD"),'Price Data'!P:P,0)+1),""),"")</f>
        <v>1.4652014652014666E-2</v>
      </c>
      <c r="N2823" s="34">
        <f>IFERROR(INDEX('Price Data'!T:T,MATCH(TEXT(A2823,"YYYY-MM-DD"),'Price Data'!S:S,0)),"")</f>
        <v>3.69</v>
      </c>
      <c r="O2823" s="10" cm="1">
        <f t="array" ref="O2823">IFERROR(IF(ISNUMBER(N2823),(N2823-INDEX('Price Data'!T:T,MATCH(TEXT(A2823,"YYYY-MM-DD"),'Price Data'!S:S,0)+1))/INDEX('Price Data'!T:T,MATCH(TEXT(A2823,"YYYY-MM-DD"),'Price Data'!S:S,0)+1),""),"")</f>
        <v>1.9337016574585589E-2</v>
      </c>
    </row>
    <row r="2824" spans="1:15" x14ac:dyDescent="0.3">
      <c r="A2824" s="8">
        <v>44643</v>
      </c>
      <c r="B2824" s="34">
        <f>IFERROR(INDEX('Price Data'!B:B,MATCH(TEXT(A2824,"YYYY-MM-DD"),'Price Data'!A:A,0)),"")</f>
        <v>24299</v>
      </c>
      <c r="C2824" s="10" cm="1">
        <f t="array" ref="C2824">IFERROR(IF(ISNUMBER(B2824),(B2824-INDEX('Price Data'!B:B,MATCH(TEXT(A2824,"YYYY-MM-DD"),'Price Data'!A:A,0)+1))/INDEX('Price Data'!B:B,MATCH(TEXT(A2824,"YYYY-MM-DD"),'Price Data'!A:A,0)+1),""),"")</f>
        <v>-9.5785440613026813E-3</v>
      </c>
      <c r="D2824" s="34">
        <f>IFERROR(INDEX('Price Data'!E:E,MATCH(TEXT(A2824,"YYYY-MM-DD"),'Price Data'!D:D,0)),"")</f>
        <v>9.5399999999999991</v>
      </c>
      <c r="E2824" s="10" cm="1">
        <f t="array" ref="E2824">IFERROR(IF(ISNUMBER(D2824),(D2824-INDEX('Price Data'!E:E,MATCH(TEXT(A2824,"YYYY-MM-DD"),'Price Data'!D:D,0)+1))/INDEX('Price Data'!E:E,MATCH(TEXT(A2824,"YYYY-MM-DD"),'Price Data'!D:D,0)+1),""),"")</f>
        <v>-2.9501525940997041E-2</v>
      </c>
      <c r="F2824" s="34">
        <f>IFERROR(INDEX('Price Data'!H:H,MATCH(TEXT(A2824,"YYYY-MM-DD"),'Price Data'!G:G,0)),"")</f>
        <v>99</v>
      </c>
      <c r="G2824" s="10" cm="1">
        <f t="array" ref="G2824">IFERROR(IF(ISNUMBER(F2824),(F2824-INDEX('Price Data'!H:H,MATCH(TEXT(A2824,"YYYY-MM-DD"),'Price Data'!G:G,0)+1))/INDEX('Price Data'!H:H,MATCH(TEXT(A2824,"YYYY-MM-DD"),'Price Data'!G:G,0)+1),""),"")</f>
        <v>0</v>
      </c>
      <c r="H2824" s="34">
        <f>IFERROR(INDEX('Price Data'!K:K,MATCH(TEXT(A2824,"YYYY-MM-DD"),'Price Data'!J:J,0)),"")</f>
        <v>2.0499999999999998</v>
      </c>
      <c r="I2824" s="10" cm="1">
        <f t="array" ref="I2824">IFERROR(IF(ISNUMBER(H2824),(H2824-INDEX('Price Data'!K:K,MATCH(TEXT(A2824,"YYYY-MM-DD"),'Price Data'!J:J,0)+1))/INDEX('Price Data'!K:K,MATCH(TEXT(A2824,"YYYY-MM-DD"),'Price Data'!J:J,0)+1),""),"")</f>
        <v>-2.3809523809523937E-2</v>
      </c>
      <c r="J2824" s="34">
        <f>IFERROR(INDEX('Price Data'!N:N,MATCH(TEXT(A2824,"YYYY-MM-DD"),'Price Data'!M:M,0)),"")</f>
        <v>1.57</v>
      </c>
      <c r="K2824" s="10" cm="1">
        <f t="array" ref="K2824">IFERROR(IF(ISNUMBER(J2824),(J2824-INDEX('Price Data'!N:N,MATCH(TEXT(A2824,"YYYY-MM-DD"),'Price Data'!M:M,0)+1))/INDEX('Price Data'!N:N,MATCH(TEXT(A2824,"YYYY-MM-DD"),'Price Data'!M:M,0)+1),""),"")</f>
        <v>-1.2578616352201269E-2</v>
      </c>
      <c r="L2824" s="34">
        <f>IFERROR(INDEX('Price Data'!Q:Q,MATCH(TEXT(A2824,"YYYY-MM-DD"),'Price Data'!P:P,0)),"")</f>
        <v>2.72</v>
      </c>
      <c r="M2824" s="10" cm="1">
        <f t="array" ref="M2824">IFERROR(IF(ISNUMBER(L2824),(L2824-INDEX('Price Data'!Q:Q,MATCH(TEXT(A2824,"YYYY-MM-DD"),'Price Data'!P:P,0)+1))/INDEX('Price Data'!Q:Q,MATCH(TEXT(A2824,"YYYY-MM-DD"),'Price Data'!P:P,0)+1),""),"")</f>
        <v>-1.8050541516245425E-2</v>
      </c>
      <c r="N2824" s="34">
        <f>IFERROR(INDEX('Price Data'!T:T,MATCH(TEXT(A2824,"YYYY-MM-DD"),'Price Data'!S:S,0)),"")</f>
        <v>3.64</v>
      </c>
      <c r="O2824" s="10" cm="1">
        <f t="array" ref="O2824">IFERROR(IF(ISNUMBER(N2824),(N2824-INDEX('Price Data'!T:T,MATCH(TEXT(A2824,"YYYY-MM-DD"),'Price Data'!S:S,0)+1))/INDEX('Price Data'!T:T,MATCH(TEXT(A2824,"YYYY-MM-DD"),'Price Data'!S:S,0)+1),""),"")</f>
        <v>-1.3550135501354966E-2</v>
      </c>
    </row>
    <row r="2825" spans="1:15" x14ac:dyDescent="0.3">
      <c r="A2825" s="8">
        <v>44644</v>
      </c>
      <c r="B2825" s="34">
        <f>IFERROR(INDEX('Price Data'!B:B,MATCH(TEXT(A2825,"YYYY-MM-DD"),'Price Data'!A:A,0)),"")</f>
        <v>24401</v>
      </c>
      <c r="C2825" s="10" cm="1">
        <f t="array" ref="C2825">IFERROR(IF(ISNUMBER(B2825),(B2825-INDEX('Price Data'!B:B,MATCH(TEXT(A2825,"YYYY-MM-DD"),'Price Data'!A:A,0)+1))/INDEX('Price Data'!B:B,MATCH(TEXT(A2825,"YYYY-MM-DD"),'Price Data'!A:A,0)+1),""),"")</f>
        <v>4.1977036092020244E-3</v>
      </c>
      <c r="D2825" s="34">
        <f>IFERROR(INDEX('Price Data'!E:E,MATCH(TEXT(A2825,"YYYY-MM-DD"),'Price Data'!D:D,0)),"")</f>
        <v>9.49</v>
      </c>
      <c r="E2825" s="10" cm="1">
        <f t="array" ref="E2825">IFERROR(IF(ISNUMBER(D2825),(D2825-INDEX('Price Data'!E:E,MATCH(TEXT(A2825,"YYYY-MM-DD"),'Price Data'!D:D,0)+1))/INDEX('Price Data'!E:E,MATCH(TEXT(A2825,"YYYY-MM-DD"),'Price Data'!D:D,0)+1),""),"")</f>
        <v>-5.2410901467504125E-3</v>
      </c>
      <c r="F2825" s="34">
        <f>IFERROR(INDEX('Price Data'!H:H,MATCH(TEXT(A2825,"YYYY-MM-DD"),'Price Data'!G:G,0)),"")</f>
        <v>96.5</v>
      </c>
      <c r="G2825" s="10" cm="1">
        <f t="array" ref="G2825">IFERROR(IF(ISNUMBER(F2825),(F2825-INDEX('Price Data'!H:H,MATCH(TEXT(A2825,"YYYY-MM-DD"),'Price Data'!G:G,0)+1))/INDEX('Price Data'!H:H,MATCH(TEXT(A2825,"YYYY-MM-DD"),'Price Data'!G:G,0)+1),""),"")</f>
        <v>-2.5252525252525252E-2</v>
      </c>
      <c r="H2825" s="34">
        <f>IFERROR(INDEX('Price Data'!K:K,MATCH(TEXT(A2825,"YYYY-MM-DD"),'Price Data'!J:J,0)),"")</f>
        <v>2.0299999999999998</v>
      </c>
      <c r="I2825" s="10" cm="1">
        <f t="array" ref="I2825">IFERROR(IF(ISNUMBER(H2825),(H2825-INDEX('Price Data'!K:K,MATCH(TEXT(A2825,"YYYY-MM-DD"),'Price Data'!J:J,0)+1))/INDEX('Price Data'!K:K,MATCH(TEXT(A2825,"YYYY-MM-DD"),'Price Data'!J:J,0)+1),""),"")</f>
        <v>-9.7560975609756184E-3</v>
      </c>
      <c r="J2825" s="34">
        <f>IFERROR(INDEX('Price Data'!N:N,MATCH(TEXT(A2825,"YYYY-MM-DD"),'Price Data'!M:M,0)),"")</f>
        <v>1.55</v>
      </c>
      <c r="K2825" s="10" cm="1">
        <f t="array" ref="K2825">IFERROR(IF(ISNUMBER(J2825),(J2825-INDEX('Price Data'!N:N,MATCH(TEXT(A2825,"YYYY-MM-DD"),'Price Data'!M:M,0)+1))/INDEX('Price Data'!N:N,MATCH(TEXT(A2825,"YYYY-MM-DD"),'Price Data'!M:M,0)+1),""),"")</f>
        <v>-1.2738853503184724E-2</v>
      </c>
      <c r="L2825" s="34">
        <f>IFERROR(INDEX('Price Data'!Q:Q,MATCH(TEXT(A2825,"YYYY-MM-DD"),'Price Data'!P:P,0)),"")</f>
        <v>2.7</v>
      </c>
      <c r="M2825" s="10" cm="1">
        <f t="array" ref="M2825">IFERROR(IF(ISNUMBER(L2825),(L2825-INDEX('Price Data'!Q:Q,MATCH(TEXT(A2825,"YYYY-MM-DD"),'Price Data'!P:P,0)+1))/INDEX('Price Data'!Q:Q,MATCH(TEXT(A2825,"YYYY-MM-DD"),'Price Data'!P:P,0)+1),""),"")</f>
        <v>-7.3529411764705942E-3</v>
      </c>
      <c r="N2825" s="34">
        <f>IFERROR(INDEX('Price Data'!T:T,MATCH(TEXT(A2825,"YYYY-MM-DD"),'Price Data'!S:S,0)),"")</f>
        <v>3.64</v>
      </c>
      <c r="O2825" s="10" cm="1">
        <f t="array" ref="O2825">IFERROR(IF(ISNUMBER(N2825),(N2825-INDEX('Price Data'!T:T,MATCH(TEXT(A2825,"YYYY-MM-DD"),'Price Data'!S:S,0)+1))/INDEX('Price Data'!T:T,MATCH(TEXT(A2825,"YYYY-MM-DD"),'Price Data'!S:S,0)+1),""),"")</f>
        <v>0</v>
      </c>
    </row>
    <row r="2826" spans="1:15" x14ac:dyDescent="0.3">
      <c r="A2826" s="8">
        <v>44645</v>
      </c>
      <c r="B2826" s="34">
        <f>IFERROR(INDEX('Price Data'!B:B,MATCH(TEXT(A2826,"YYYY-MM-DD"),'Price Data'!A:A,0)),"")</f>
        <v>24559</v>
      </c>
      <c r="C2826" s="10" cm="1">
        <f t="array" ref="C2826">IFERROR(IF(ISNUMBER(B2826),(B2826-INDEX('Price Data'!B:B,MATCH(TEXT(A2826,"YYYY-MM-DD"),'Price Data'!A:A,0)+1))/INDEX('Price Data'!B:B,MATCH(TEXT(A2826,"YYYY-MM-DD"),'Price Data'!A:A,0)+1),""),"")</f>
        <v>6.4751444612925696E-3</v>
      </c>
      <c r="D2826" s="34">
        <f>IFERROR(INDEX('Price Data'!E:E,MATCH(TEXT(A2826,"YYYY-MM-DD"),'Price Data'!D:D,0)),"")</f>
        <v>9.51</v>
      </c>
      <c r="E2826" s="10" cm="1">
        <f t="array" ref="E2826">IFERROR(IF(ISNUMBER(D2826),(D2826-INDEX('Price Data'!E:E,MATCH(TEXT(A2826,"YYYY-MM-DD"),'Price Data'!D:D,0)+1))/INDEX('Price Data'!E:E,MATCH(TEXT(A2826,"YYYY-MM-DD"),'Price Data'!D:D,0)+1),""),"")</f>
        <v>2.1074815595363092E-3</v>
      </c>
      <c r="F2826" s="34">
        <f>IFERROR(INDEX('Price Data'!H:H,MATCH(TEXT(A2826,"YYYY-MM-DD"),'Price Data'!G:G,0)),"")</f>
        <v>96.440002000000007</v>
      </c>
      <c r="G2826" s="10" cm="1">
        <f t="array" ref="G2826">IFERROR(IF(ISNUMBER(F2826),(F2826-INDEX('Price Data'!H:H,MATCH(TEXT(A2826,"YYYY-MM-DD"),'Price Data'!G:G,0)+1))/INDEX('Price Data'!H:H,MATCH(TEXT(A2826,"YYYY-MM-DD"),'Price Data'!G:G,0)+1),""),"")</f>
        <v>-6.2174093264241563E-4</v>
      </c>
      <c r="H2826" s="34">
        <f>IFERROR(INDEX('Price Data'!K:K,MATCH(TEXT(A2826,"YYYY-MM-DD"),'Price Data'!J:J,0)),"")</f>
        <v>2.0299999999999998</v>
      </c>
      <c r="I2826" s="10" cm="1">
        <f t="array" ref="I2826">IFERROR(IF(ISNUMBER(H2826),(H2826-INDEX('Price Data'!K:K,MATCH(TEXT(A2826,"YYYY-MM-DD"),'Price Data'!J:J,0)+1))/INDEX('Price Data'!K:K,MATCH(TEXT(A2826,"YYYY-MM-DD"),'Price Data'!J:J,0)+1),""),"")</f>
        <v>0</v>
      </c>
      <c r="J2826" s="34">
        <f>IFERROR(INDEX('Price Data'!N:N,MATCH(TEXT(A2826,"YYYY-MM-DD"),'Price Data'!M:M,0)),"")</f>
        <v>1.56</v>
      </c>
      <c r="K2826" s="10" cm="1">
        <f t="array" ref="K2826">IFERROR(IF(ISNUMBER(J2826),(J2826-INDEX('Price Data'!N:N,MATCH(TEXT(A2826,"YYYY-MM-DD"),'Price Data'!M:M,0)+1))/INDEX('Price Data'!N:N,MATCH(TEXT(A2826,"YYYY-MM-DD"),'Price Data'!M:M,0)+1),""),"")</f>
        <v>6.4516129032258117E-3</v>
      </c>
      <c r="L2826" s="34">
        <f>IFERROR(INDEX('Price Data'!Q:Q,MATCH(TEXT(A2826,"YYYY-MM-DD"),'Price Data'!P:P,0)),"")</f>
        <v>2.72</v>
      </c>
      <c r="M2826" s="10" cm="1">
        <f t="array" ref="M2826">IFERROR(IF(ISNUMBER(L2826),(L2826-INDEX('Price Data'!Q:Q,MATCH(TEXT(A2826,"YYYY-MM-DD"),'Price Data'!P:P,0)+1))/INDEX('Price Data'!Q:Q,MATCH(TEXT(A2826,"YYYY-MM-DD"),'Price Data'!P:P,0)+1),""),"")</f>
        <v>7.4074074074074138E-3</v>
      </c>
      <c r="N2826" s="34">
        <f>IFERROR(INDEX('Price Data'!T:T,MATCH(TEXT(A2826,"YYYY-MM-DD"),'Price Data'!S:S,0)),"")</f>
        <v>3.57</v>
      </c>
      <c r="O2826" s="10" cm="1">
        <f t="array" ref="O2826">IFERROR(IF(ISNUMBER(N2826),(N2826-INDEX('Price Data'!T:T,MATCH(TEXT(A2826,"YYYY-MM-DD"),'Price Data'!S:S,0)+1))/INDEX('Price Data'!T:T,MATCH(TEXT(A2826,"YYYY-MM-DD"),'Price Data'!S:S,0)+1),""),"")</f>
        <v>-1.9230769230769308E-2</v>
      </c>
    </row>
    <row r="2827" spans="1:15" x14ac:dyDescent="0.3">
      <c r="A2827" s="8">
        <v>44646</v>
      </c>
      <c r="B2827" s="34" t="str">
        <f>IFERROR(INDEX('Price Data'!B:B,MATCH(TEXT(A2827,"YYYY-MM-DD"),'Price Data'!A:A,0)),"")</f>
        <v/>
      </c>
      <c r="C2827" s="10" t="str" cm="1">
        <f t="array" ref="C2827">IFERROR(IF(ISNUMBER(B2827),(B2827-INDEX('Price Data'!B:B,MATCH(TEXT(A2827,"YYYY-MM-DD"),'Price Data'!A:A,0)+1))/INDEX('Price Data'!B:B,MATCH(TEXT(A2827,"YYYY-MM-DD"),'Price Data'!A:A,0)+1),""),"")</f>
        <v/>
      </c>
      <c r="D2827" s="34" t="str">
        <f>IFERROR(INDEX('Price Data'!E:E,MATCH(TEXT(A2827,"YYYY-MM-DD"),'Price Data'!D:D,0)),"")</f>
        <v/>
      </c>
      <c r="E2827" s="10" t="str" cm="1">
        <f t="array" ref="E2827">IFERROR(IF(ISNUMBER(D2827),(D2827-INDEX('Price Data'!E:E,MATCH(TEXT(A2827,"YYYY-MM-DD"),'Price Data'!D:D,0)+1))/INDEX('Price Data'!E:E,MATCH(TEXT(A2827,"YYYY-MM-DD"),'Price Data'!D:D,0)+1),""),"")</f>
        <v/>
      </c>
      <c r="F2827" s="34" t="str">
        <f>IFERROR(INDEX('Price Data'!H:H,MATCH(TEXT(A2827,"YYYY-MM-DD"),'Price Data'!G:G,0)),"")</f>
        <v/>
      </c>
      <c r="G2827" s="10" t="str" cm="1">
        <f t="array" ref="G2827">IFERROR(IF(ISNUMBER(F2827),(F2827-INDEX('Price Data'!H:H,MATCH(TEXT(A2827,"YYYY-MM-DD"),'Price Data'!G:G,0)+1))/INDEX('Price Data'!H:H,MATCH(TEXT(A2827,"YYYY-MM-DD"),'Price Data'!G:G,0)+1),""),"")</f>
        <v/>
      </c>
      <c r="H2827" s="34" t="str">
        <f>IFERROR(INDEX('Price Data'!K:K,MATCH(TEXT(A2827,"YYYY-MM-DD"),'Price Data'!J:J,0)),"")</f>
        <v/>
      </c>
      <c r="I2827" s="10" t="str" cm="1">
        <f t="array" ref="I2827">IFERROR(IF(ISNUMBER(H2827),(H2827-INDEX('Price Data'!K:K,MATCH(TEXT(A2827,"YYYY-MM-DD"),'Price Data'!J:J,0)+1))/INDEX('Price Data'!K:K,MATCH(TEXT(A2827,"YYYY-MM-DD"),'Price Data'!J:J,0)+1),""),"")</f>
        <v/>
      </c>
      <c r="J2827" s="34" t="str">
        <f>IFERROR(INDEX('Price Data'!N:N,MATCH(TEXT(A2827,"YYYY-MM-DD"),'Price Data'!M:M,0)),"")</f>
        <v/>
      </c>
      <c r="K2827" s="10" t="str" cm="1">
        <f t="array" ref="K2827">IFERROR(IF(ISNUMBER(J2827),(J2827-INDEX('Price Data'!N:N,MATCH(TEXT(A2827,"YYYY-MM-DD"),'Price Data'!M:M,0)+1))/INDEX('Price Data'!N:N,MATCH(TEXT(A2827,"YYYY-MM-DD"),'Price Data'!M:M,0)+1),""),"")</f>
        <v/>
      </c>
      <c r="L2827" s="34" t="str">
        <f>IFERROR(INDEX('Price Data'!Q:Q,MATCH(TEXT(A2827,"YYYY-MM-DD"),'Price Data'!P:P,0)),"")</f>
        <v/>
      </c>
      <c r="M2827" s="10" t="str" cm="1">
        <f t="array" ref="M2827">IFERROR(IF(ISNUMBER(L2827),(L2827-INDEX('Price Data'!Q:Q,MATCH(TEXT(A2827,"YYYY-MM-DD"),'Price Data'!P:P,0)+1))/INDEX('Price Data'!Q:Q,MATCH(TEXT(A2827,"YYYY-MM-DD"),'Price Data'!P:P,0)+1),""),"")</f>
        <v/>
      </c>
      <c r="N2827" s="34" t="str">
        <f>IFERROR(INDEX('Price Data'!T:T,MATCH(TEXT(A2827,"YYYY-MM-DD"),'Price Data'!S:S,0)),"")</f>
        <v/>
      </c>
      <c r="O2827" s="10" t="str" cm="1">
        <f t="array" ref="O2827">IFERROR(IF(ISNUMBER(N2827),(N2827-INDEX('Price Data'!T:T,MATCH(TEXT(A2827,"YYYY-MM-DD"),'Price Data'!S:S,0)+1))/INDEX('Price Data'!T:T,MATCH(TEXT(A2827,"YYYY-MM-DD"),'Price Data'!S:S,0)+1),""),"")</f>
        <v/>
      </c>
    </row>
    <row r="2828" spans="1:15" x14ac:dyDescent="0.3">
      <c r="A2828" s="8">
        <v>44647</v>
      </c>
      <c r="B2828" s="34" t="str">
        <f>IFERROR(INDEX('Price Data'!B:B,MATCH(TEXT(A2828,"YYYY-MM-DD"),'Price Data'!A:A,0)),"")</f>
        <v/>
      </c>
      <c r="C2828" s="10" t="str" cm="1">
        <f t="array" ref="C2828">IFERROR(IF(ISNUMBER(B2828),(B2828-INDEX('Price Data'!B:B,MATCH(TEXT(A2828,"YYYY-MM-DD"),'Price Data'!A:A,0)+1))/INDEX('Price Data'!B:B,MATCH(TEXT(A2828,"YYYY-MM-DD"),'Price Data'!A:A,0)+1),""),"")</f>
        <v/>
      </c>
      <c r="D2828" s="34" t="str">
        <f>IFERROR(INDEX('Price Data'!E:E,MATCH(TEXT(A2828,"YYYY-MM-DD"),'Price Data'!D:D,0)),"")</f>
        <v/>
      </c>
      <c r="E2828" s="10" t="str" cm="1">
        <f t="array" ref="E2828">IFERROR(IF(ISNUMBER(D2828),(D2828-INDEX('Price Data'!E:E,MATCH(TEXT(A2828,"YYYY-MM-DD"),'Price Data'!D:D,0)+1))/INDEX('Price Data'!E:E,MATCH(TEXT(A2828,"YYYY-MM-DD"),'Price Data'!D:D,0)+1),""),"")</f>
        <v/>
      </c>
      <c r="F2828" s="34" t="str">
        <f>IFERROR(INDEX('Price Data'!H:H,MATCH(TEXT(A2828,"YYYY-MM-DD"),'Price Data'!G:G,0)),"")</f>
        <v/>
      </c>
      <c r="G2828" s="10" t="str" cm="1">
        <f t="array" ref="G2828">IFERROR(IF(ISNUMBER(F2828),(F2828-INDEX('Price Data'!H:H,MATCH(TEXT(A2828,"YYYY-MM-DD"),'Price Data'!G:G,0)+1))/INDEX('Price Data'!H:H,MATCH(TEXT(A2828,"YYYY-MM-DD"),'Price Data'!G:G,0)+1),""),"")</f>
        <v/>
      </c>
      <c r="H2828" s="34" t="str">
        <f>IFERROR(INDEX('Price Data'!K:K,MATCH(TEXT(A2828,"YYYY-MM-DD"),'Price Data'!J:J,0)),"")</f>
        <v/>
      </c>
      <c r="I2828" s="10" t="str" cm="1">
        <f t="array" ref="I2828">IFERROR(IF(ISNUMBER(H2828),(H2828-INDEX('Price Data'!K:K,MATCH(TEXT(A2828,"YYYY-MM-DD"),'Price Data'!J:J,0)+1))/INDEX('Price Data'!K:K,MATCH(TEXT(A2828,"YYYY-MM-DD"),'Price Data'!J:J,0)+1),""),"")</f>
        <v/>
      </c>
      <c r="J2828" s="34" t="str">
        <f>IFERROR(INDEX('Price Data'!N:N,MATCH(TEXT(A2828,"YYYY-MM-DD"),'Price Data'!M:M,0)),"")</f>
        <v/>
      </c>
      <c r="K2828" s="10" t="str" cm="1">
        <f t="array" ref="K2828">IFERROR(IF(ISNUMBER(J2828),(J2828-INDEX('Price Data'!N:N,MATCH(TEXT(A2828,"YYYY-MM-DD"),'Price Data'!M:M,0)+1))/INDEX('Price Data'!N:N,MATCH(TEXT(A2828,"YYYY-MM-DD"),'Price Data'!M:M,0)+1),""),"")</f>
        <v/>
      </c>
      <c r="L2828" s="34" t="str">
        <f>IFERROR(INDEX('Price Data'!Q:Q,MATCH(TEXT(A2828,"YYYY-MM-DD"),'Price Data'!P:P,0)),"")</f>
        <v/>
      </c>
      <c r="M2828" s="10" t="str" cm="1">
        <f t="array" ref="M2828">IFERROR(IF(ISNUMBER(L2828),(L2828-INDEX('Price Data'!Q:Q,MATCH(TEXT(A2828,"YYYY-MM-DD"),'Price Data'!P:P,0)+1))/INDEX('Price Data'!Q:Q,MATCH(TEXT(A2828,"YYYY-MM-DD"),'Price Data'!P:P,0)+1),""),"")</f>
        <v/>
      </c>
      <c r="N2828" s="34" t="str">
        <f>IFERROR(INDEX('Price Data'!T:T,MATCH(TEXT(A2828,"YYYY-MM-DD"),'Price Data'!S:S,0)),"")</f>
        <v/>
      </c>
      <c r="O2828" s="10" t="str" cm="1">
        <f t="array" ref="O2828">IFERROR(IF(ISNUMBER(N2828),(N2828-INDEX('Price Data'!T:T,MATCH(TEXT(A2828,"YYYY-MM-DD"),'Price Data'!S:S,0)+1))/INDEX('Price Data'!T:T,MATCH(TEXT(A2828,"YYYY-MM-DD"),'Price Data'!S:S,0)+1),""),"")</f>
        <v/>
      </c>
    </row>
    <row r="2829" spans="1:15" x14ac:dyDescent="0.3">
      <c r="A2829" s="8">
        <v>44648</v>
      </c>
      <c r="B2829" s="34">
        <f>IFERROR(INDEX('Price Data'!B:B,MATCH(TEXT(A2829,"YYYY-MM-DD"),'Price Data'!A:A,0)),"")</f>
        <v>24713</v>
      </c>
      <c r="C2829" s="10" cm="1">
        <f t="array" ref="C2829">IFERROR(IF(ISNUMBER(B2829),(B2829-INDEX('Price Data'!B:B,MATCH(TEXT(A2829,"YYYY-MM-DD"),'Price Data'!A:A,0)+1))/INDEX('Price Data'!B:B,MATCH(TEXT(A2829,"YYYY-MM-DD"),'Price Data'!A:A,0)+1),""),"")</f>
        <v>6.2706136243332383E-3</v>
      </c>
      <c r="D2829" s="34">
        <f>IFERROR(INDEX('Price Data'!E:E,MATCH(TEXT(A2829,"YYYY-MM-DD"),'Price Data'!D:D,0)),"")</f>
        <v>9.57</v>
      </c>
      <c r="E2829" s="10" cm="1">
        <f t="array" ref="E2829">IFERROR(IF(ISNUMBER(D2829),(D2829-INDEX('Price Data'!E:E,MATCH(TEXT(A2829,"YYYY-MM-DD"),'Price Data'!D:D,0)+1))/INDEX('Price Data'!E:E,MATCH(TEXT(A2829,"YYYY-MM-DD"),'Price Data'!D:D,0)+1),""),"")</f>
        <v>6.3091482649842798E-3</v>
      </c>
      <c r="F2829" s="34">
        <f>IFERROR(INDEX('Price Data'!H:H,MATCH(TEXT(A2829,"YYYY-MM-DD"),'Price Data'!G:G,0)),"")</f>
        <v>96.559997999999993</v>
      </c>
      <c r="G2829" s="10" cm="1">
        <f t="array" ref="G2829">IFERROR(IF(ISNUMBER(F2829),(F2829-INDEX('Price Data'!H:H,MATCH(TEXT(A2829,"YYYY-MM-DD"),'Price Data'!G:G,0)+1))/INDEX('Price Data'!H:H,MATCH(TEXT(A2829,"YYYY-MM-DD"),'Price Data'!G:G,0)+1),""),"")</f>
        <v>1.2442554698410958E-3</v>
      </c>
      <c r="H2829" s="34">
        <f>IFERROR(INDEX('Price Data'!K:K,MATCH(TEXT(A2829,"YYYY-MM-DD"),'Price Data'!J:J,0)),"")</f>
        <v>2.04</v>
      </c>
      <c r="I2829" s="10" cm="1">
        <f t="array" ref="I2829">IFERROR(IF(ISNUMBER(H2829),(H2829-INDEX('Price Data'!K:K,MATCH(TEXT(A2829,"YYYY-MM-DD"),'Price Data'!J:J,0)+1))/INDEX('Price Data'!K:K,MATCH(TEXT(A2829,"YYYY-MM-DD"),'Price Data'!J:J,0)+1),""),"")</f>
        <v>4.926108374384351E-3</v>
      </c>
      <c r="J2829" s="34">
        <f>IFERROR(INDEX('Price Data'!N:N,MATCH(TEXT(A2829,"YYYY-MM-DD"),'Price Data'!M:M,0)),"")</f>
        <v>1.58</v>
      </c>
      <c r="K2829" s="10" cm="1">
        <f t="array" ref="K2829">IFERROR(IF(ISNUMBER(J2829),(J2829-INDEX('Price Data'!N:N,MATCH(TEXT(A2829,"YYYY-MM-DD"),'Price Data'!M:M,0)+1))/INDEX('Price Data'!N:N,MATCH(TEXT(A2829,"YYYY-MM-DD"),'Price Data'!M:M,0)+1),""),"")</f>
        <v>1.2820512820512832E-2</v>
      </c>
      <c r="L2829" s="34">
        <f>IFERROR(INDEX('Price Data'!Q:Q,MATCH(TEXT(A2829,"YYYY-MM-DD"),'Price Data'!P:P,0)),"")</f>
        <v>2.73</v>
      </c>
      <c r="M2829" s="10" cm="1">
        <f t="array" ref="M2829">IFERROR(IF(ISNUMBER(L2829),(L2829-INDEX('Price Data'!Q:Q,MATCH(TEXT(A2829,"YYYY-MM-DD"),'Price Data'!P:P,0)+1))/INDEX('Price Data'!Q:Q,MATCH(TEXT(A2829,"YYYY-MM-DD"),'Price Data'!P:P,0)+1),""),"")</f>
        <v>3.6764705882352156E-3</v>
      </c>
      <c r="N2829" s="34">
        <f>IFERROR(INDEX('Price Data'!T:T,MATCH(TEXT(A2829,"YYYY-MM-DD"),'Price Data'!S:S,0)),"")</f>
        <v>3.64</v>
      </c>
      <c r="O2829" s="10" cm="1">
        <f t="array" ref="O2829">IFERROR(IF(ISNUMBER(N2829),(N2829-INDEX('Price Data'!T:T,MATCH(TEXT(A2829,"YYYY-MM-DD"),'Price Data'!S:S,0)+1))/INDEX('Price Data'!T:T,MATCH(TEXT(A2829,"YYYY-MM-DD"),'Price Data'!S:S,0)+1),""),"")</f>
        <v>1.9607843137254981E-2</v>
      </c>
    </row>
    <row r="2830" spans="1:15" x14ac:dyDescent="0.3">
      <c r="A2830" s="8">
        <v>44649</v>
      </c>
      <c r="B2830" s="34">
        <f>IFERROR(INDEX('Price Data'!B:B,MATCH(TEXT(A2830,"YYYY-MM-DD"),'Price Data'!A:A,0)),"")</f>
        <v>25308</v>
      </c>
      <c r="C2830" s="10" cm="1">
        <f t="array" ref="C2830">IFERROR(IF(ISNUMBER(B2830),(B2830-INDEX('Price Data'!B:B,MATCH(TEXT(A2830,"YYYY-MM-DD"),'Price Data'!A:A,0)+1))/INDEX('Price Data'!B:B,MATCH(TEXT(A2830,"YYYY-MM-DD"),'Price Data'!A:A,0)+1),""),"")</f>
        <v>2.4076397037996196E-2</v>
      </c>
      <c r="D2830" s="34">
        <f>IFERROR(INDEX('Price Data'!E:E,MATCH(TEXT(A2830,"YYYY-MM-DD"),'Price Data'!D:D,0)),"")</f>
        <v>10.29</v>
      </c>
      <c r="E2830" s="10" cm="1">
        <f t="array" ref="E2830">IFERROR(IF(ISNUMBER(D2830),(D2830-INDEX('Price Data'!E:E,MATCH(TEXT(A2830,"YYYY-MM-DD"),'Price Data'!D:D,0)+1))/INDEX('Price Data'!E:E,MATCH(TEXT(A2830,"YYYY-MM-DD"),'Price Data'!D:D,0)+1),""),"")</f>
        <v>7.5235109717868218E-2</v>
      </c>
      <c r="F2830" s="34">
        <f>IFERROR(INDEX('Price Data'!H:H,MATCH(TEXT(A2830,"YYYY-MM-DD"),'Price Data'!G:G,0)),"")</f>
        <v>98.260002</v>
      </c>
      <c r="G2830" s="10" cm="1">
        <f t="array" ref="G2830">IFERROR(IF(ISNUMBER(F2830),(F2830-INDEX('Price Data'!H:H,MATCH(TEXT(A2830,"YYYY-MM-DD"),'Price Data'!G:G,0)+1))/INDEX('Price Data'!H:H,MATCH(TEXT(A2830,"YYYY-MM-DD"),'Price Data'!G:G,0)+1),""),"")</f>
        <v>1.7605675592495425E-2</v>
      </c>
      <c r="H2830" s="34">
        <f>IFERROR(INDEX('Price Data'!K:K,MATCH(TEXT(A2830,"YYYY-MM-DD"),'Price Data'!J:J,0)),"")</f>
        <v>2.16</v>
      </c>
      <c r="I2830" s="10" cm="1">
        <f t="array" ref="I2830">IFERROR(IF(ISNUMBER(H2830),(H2830-INDEX('Price Data'!K:K,MATCH(TEXT(A2830,"YYYY-MM-DD"),'Price Data'!J:J,0)+1))/INDEX('Price Data'!K:K,MATCH(TEXT(A2830,"YYYY-MM-DD"),'Price Data'!J:J,0)+1),""),"")</f>
        <v>5.8823529411764754E-2</v>
      </c>
      <c r="J2830" s="34">
        <f>IFERROR(INDEX('Price Data'!N:N,MATCH(TEXT(A2830,"YYYY-MM-DD"),'Price Data'!M:M,0)),"")</f>
        <v>1.67</v>
      </c>
      <c r="K2830" s="10" cm="1">
        <f t="array" ref="K2830">IFERROR(IF(ISNUMBER(J2830),(J2830-INDEX('Price Data'!N:N,MATCH(TEXT(A2830,"YYYY-MM-DD"),'Price Data'!M:M,0)+1))/INDEX('Price Data'!N:N,MATCH(TEXT(A2830,"YYYY-MM-DD"),'Price Data'!M:M,0)+1),""),"")</f>
        <v>5.6962025316455604E-2</v>
      </c>
      <c r="L2830" s="34">
        <f>IFERROR(INDEX('Price Data'!Q:Q,MATCH(TEXT(A2830,"YYYY-MM-DD"),'Price Data'!P:P,0)),"")</f>
        <v>2.87</v>
      </c>
      <c r="M2830" s="10" cm="1">
        <f t="array" ref="M2830">IFERROR(IF(ISNUMBER(L2830),(L2830-INDEX('Price Data'!Q:Q,MATCH(TEXT(A2830,"YYYY-MM-DD"),'Price Data'!P:P,0)+1))/INDEX('Price Data'!Q:Q,MATCH(TEXT(A2830,"YYYY-MM-DD"),'Price Data'!P:P,0)+1),""),"")</f>
        <v>5.1282051282051329E-2</v>
      </c>
      <c r="N2830" s="34">
        <f>IFERROR(INDEX('Price Data'!T:T,MATCH(TEXT(A2830,"YYYY-MM-DD"),'Price Data'!S:S,0)),"")</f>
        <v>3.81</v>
      </c>
      <c r="O2830" s="10" cm="1">
        <f t="array" ref="O2830">IFERROR(IF(ISNUMBER(N2830),(N2830-INDEX('Price Data'!T:T,MATCH(TEXT(A2830,"YYYY-MM-DD"),'Price Data'!S:S,0)+1))/INDEX('Price Data'!T:T,MATCH(TEXT(A2830,"YYYY-MM-DD"),'Price Data'!S:S,0)+1),""),"")</f>
        <v>4.6703296703296683E-2</v>
      </c>
    </row>
    <row r="2831" spans="1:15" x14ac:dyDescent="0.3">
      <c r="A2831" s="8">
        <v>44650</v>
      </c>
      <c r="B2831" s="34">
        <f>IFERROR(INDEX('Price Data'!B:B,MATCH(TEXT(A2831,"YYYY-MM-DD"),'Price Data'!A:A,0)),"")</f>
        <v>25300</v>
      </c>
      <c r="C2831" s="10" cm="1">
        <f t="array" ref="C2831">IFERROR(IF(ISNUMBER(B2831),(B2831-INDEX('Price Data'!B:B,MATCH(TEXT(A2831,"YYYY-MM-DD"),'Price Data'!A:A,0)+1))/INDEX('Price Data'!B:B,MATCH(TEXT(A2831,"YYYY-MM-DD"),'Price Data'!A:A,0)+1),""),"")</f>
        <v>-3.16105579263474E-4</v>
      </c>
      <c r="D2831" s="34">
        <f>IFERROR(INDEX('Price Data'!E:E,MATCH(TEXT(A2831,"YYYY-MM-DD"),'Price Data'!D:D,0)),"")</f>
        <v>10.14</v>
      </c>
      <c r="E2831" s="10" cm="1">
        <f t="array" ref="E2831">IFERROR(IF(ISNUMBER(D2831),(D2831-INDEX('Price Data'!E:E,MATCH(TEXT(A2831,"YYYY-MM-DD"),'Price Data'!D:D,0)+1))/INDEX('Price Data'!E:E,MATCH(TEXT(A2831,"YYYY-MM-DD"),'Price Data'!D:D,0)+1),""),"")</f>
        <v>-1.4577259475218521E-2</v>
      </c>
      <c r="F2831" s="34">
        <f>IFERROR(INDEX('Price Data'!H:H,MATCH(TEXT(A2831,"YYYY-MM-DD"),'Price Data'!G:G,0)),"")</f>
        <v>95.739998</v>
      </c>
      <c r="G2831" s="10" cm="1">
        <f t="array" ref="G2831">IFERROR(IF(ISNUMBER(F2831),(F2831-INDEX('Price Data'!H:H,MATCH(TEXT(A2831,"YYYY-MM-DD"),'Price Data'!G:G,0)+1))/INDEX('Price Data'!H:H,MATCH(TEXT(A2831,"YYYY-MM-DD"),'Price Data'!G:G,0)+1),""),"")</f>
        <v>-2.564628484334857E-2</v>
      </c>
      <c r="H2831" s="34">
        <f>IFERROR(INDEX('Price Data'!K:K,MATCH(TEXT(A2831,"YYYY-MM-DD"),'Price Data'!J:J,0)),"")</f>
        <v>2.13</v>
      </c>
      <c r="I2831" s="10" cm="1">
        <f t="array" ref="I2831">IFERROR(IF(ISNUMBER(H2831),(H2831-INDEX('Price Data'!K:K,MATCH(TEXT(A2831,"YYYY-MM-DD"),'Price Data'!J:J,0)+1))/INDEX('Price Data'!K:K,MATCH(TEXT(A2831,"YYYY-MM-DD"),'Price Data'!J:J,0)+1),""),"")</f>
        <v>-1.3888888888889003E-2</v>
      </c>
      <c r="J2831" s="34">
        <f>IFERROR(INDEX('Price Data'!N:N,MATCH(TEXT(A2831,"YYYY-MM-DD"),'Price Data'!M:M,0)),"")</f>
        <v>1.64</v>
      </c>
      <c r="K2831" s="10" cm="1">
        <f t="array" ref="K2831">IFERROR(IF(ISNUMBER(J2831),(J2831-INDEX('Price Data'!N:N,MATCH(TEXT(A2831,"YYYY-MM-DD"),'Price Data'!M:M,0)+1))/INDEX('Price Data'!N:N,MATCH(TEXT(A2831,"YYYY-MM-DD"),'Price Data'!M:M,0)+1),""),"")</f>
        <v>-1.7964071856287442E-2</v>
      </c>
      <c r="L2831" s="34">
        <f>IFERROR(INDEX('Price Data'!Q:Q,MATCH(TEXT(A2831,"YYYY-MM-DD"),'Price Data'!P:P,0)),"")</f>
        <v>2.78</v>
      </c>
      <c r="M2831" s="10" cm="1">
        <f t="array" ref="M2831">IFERROR(IF(ISNUMBER(L2831),(L2831-INDEX('Price Data'!Q:Q,MATCH(TEXT(A2831,"YYYY-MM-DD"),'Price Data'!P:P,0)+1))/INDEX('Price Data'!Q:Q,MATCH(TEXT(A2831,"YYYY-MM-DD"),'Price Data'!P:P,0)+1),""),"")</f>
        <v>-3.1358885017421706E-2</v>
      </c>
      <c r="N2831" s="34">
        <f>IFERROR(INDEX('Price Data'!T:T,MATCH(TEXT(A2831,"YYYY-MM-DD"),'Price Data'!S:S,0)),"")</f>
        <v>3.82</v>
      </c>
      <c r="O2831" s="10" cm="1">
        <f t="array" ref="O2831">IFERROR(IF(ISNUMBER(N2831),(N2831-INDEX('Price Data'!T:T,MATCH(TEXT(A2831,"YYYY-MM-DD"),'Price Data'!S:S,0)+1))/INDEX('Price Data'!T:T,MATCH(TEXT(A2831,"YYYY-MM-DD"),'Price Data'!S:S,0)+1),""),"")</f>
        <v>2.6246719160104427E-3</v>
      </c>
    </row>
    <row r="2832" spans="1:15" x14ac:dyDescent="0.3">
      <c r="A2832" s="8">
        <v>44651</v>
      </c>
      <c r="B2832" s="34">
        <f>IFERROR(INDEX('Price Data'!B:B,MATCH(TEXT(A2832,"YYYY-MM-DD"),'Price Data'!A:A,0)),"")</f>
        <v>25021</v>
      </c>
      <c r="C2832" s="10" cm="1">
        <f t="array" ref="C2832">IFERROR(IF(ISNUMBER(B2832),(B2832-INDEX('Price Data'!B:B,MATCH(TEXT(A2832,"YYYY-MM-DD"),'Price Data'!A:A,0)+1))/INDEX('Price Data'!B:B,MATCH(TEXT(A2832,"YYYY-MM-DD"),'Price Data'!A:A,0)+1),""),"")</f>
        <v>-1.1027667984189724E-2</v>
      </c>
      <c r="D2832" s="34">
        <f>IFERROR(INDEX('Price Data'!E:E,MATCH(TEXT(A2832,"YYYY-MM-DD"),'Price Data'!D:D,0)),"")</f>
        <v>9.86</v>
      </c>
      <c r="E2832" s="10" cm="1">
        <f t="array" ref="E2832">IFERROR(IF(ISNUMBER(D2832),(D2832-INDEX('Price Data'!E:E,MATCH(TEXT(A2832,"YYYY-MM-DD"),'Price Data'!D:D,0)+1))/INDEX('Price Data'!E:E,MATCH(TEXT(A2832,"YYYY-MM-DD"),'Price Data'!D:D,0)+1),""),"")</f>
        <v>-2.7613412228796954E-2</v>
      </c>
      <c r="F2832" s="34">
        <f>IFERROR(INDEX('Price Data'!H:H,MATCH(TEXT(A2832,"YYYY-MM-DD"),'Price Data'!G:G,0)),"")</f>
        <v>93.540001000000004</v>
      </c>
      <c r="G2832" s="10" cm="1">
        <f t="array" ref="G2832">IFERROR(IF(ISNUMBER(F2832),(F2832-INDEX('Price Data'!H:H,MATCH(TEXT(A2832,"YYYY-MM-DD"),'Price Data'!G:G,0)+1))/INDEX('Price Data'!H:H,MATCH(TEXT(A2832,"YYYY-MM-DD"),'Price Data'!G:G,0)+1),""),"")</f>
        <v>-2.2978870335886116E-2</v>
      </c>
      <c r="H2832" s="34">
        <f>IFERROR(INDEX('Price Data'!K:K,MATCH(TEXT(A2832,"YYYY-MM-DD"),'Price Data'!J:J,0)),"")</f>
        <v>2.08</v>
      </c>
      <c r="I2832" s="10" cm="1">
        <f t="array" ref="I2832">IFERROR(IF(ISNUMBER(H2832),(H2832-INDEX('Price Data'!K:K,MATCH(TEXT(A2832,"YYYY-MM-DD"),'Price Data'!J:J,0)+1))/INDEX('Price Data'!K:K,MATCH(TEXT(A2832,"YYYY-MM-DD"),'Price Data'!J:J,0)+1),""),"")</f>
        <v>-2.3474178403755788E-2</v>
      </c>
      <c r="J2832" s="34">
        <f>IFERROR(INDEX('Price Data'!N:N,MATCH(TEXT(A2832,"YYYY-MM-DD"),'Price Data'!M:M,0)),"")</f>
        <v>1.59</v>
      </c>
      <c r="K2832" s="10" cm="1">
        <f t="array" ref="K2832">IFERROR(IF(ISNUMBER(J2832),(J2832-INDEX('Price Data'!N:N,MATCH(TEXT(A2832,"YYYY-MM-DD"),'Price Data'!M:M,0)+1))/INDEX('Price Data'!N:N,MATCH(TEXT(A2832,"YYYY-MM-DD"),'Price Data'!M:M,0)+1),""),"")</f>
        <v>-3.0487804878048672E-2</v>
      </c>
      <c r="L2832" s="34">
        <f>IFERROR(INDEX('Price Data'!Q:Q,MATCH(TEXT(A2832,"YYYY-MM-DD"),'Price Data'!P:P,0)),"")</f>
        <v>2.69</v>
      </c>
      <c r="M2832" s="10" cm="1">
        <f t="array" ref="M2832">IFERROR(IF(ISNUMBER(L2832),(L2832-INDEX('Price Data'!Q:Q,MATCH(TEXT(A2832,"YYYY-MM-DD"),'Price Data'!P:P,0)+1))/INDEX('Price Data'!Q:Q,MATCH(TEXT(A2832,"YYYY-MM-DD"),'Price Data'!P:P,0)+1),""),"")</f>
        <v>-3.2374100719424412E-2</v>
      </c>
      <c r="N2832" s="34">
        <f>IFERROR(INDEX('Price Data'!T:T,MATCH(TEXT(A2832,"YYYY-MM-DD"),'Price Data'!S:S,0)),"")</f>
        <v>3.72</v>
      </c>
      <c r="O2832" s="10" cm="1">
        <f t="array" ref="O2832">IFERROR(IF(ISNUMBER(N2832),(N2832-INDEX('Price Data'!T:T,MATCH(TEXT(A2832,"YYYY-MM-DD"),'Price Data'!S:S,0)+1))/INDEX('Price Data'!T:T,MATCH(TEXT(A2832,"YYYY-MM-DD"),'Price Data'!S:S,0)+1),""),"")</f>
        <v>-2.6178010471204098E-2</v>
      </c>
    </row>
    <row r="2833" spans="1:15" x14ac:dyDescent="0.3">
      <c r="A2833" s="8">
        <v>44652</v>
      </c>
      <c r="B2833" s="34">
        <f>IFERROR(INDEX('Price Data'!B:B,MATCH(TEXT(A2833,"YYYY-MM-DD"),'Price Data'!A:A,0)),"")</f>
        <v>25163</v>
      </c>
      <c r="C2833" s="10" cm="1">
        <f t="array" ref="C2833">IFERROR(IF(ISNUMBER(B2833),(B2833-INDEX('Price Data'!B:B,MATCH(TEXT(A2833,"YYYY-MM-DD"),'Price Data'!A:A,0)+1))/INDEX('Price Data'!B:B,MATCH(TEXT(A2833,"YYYY-MM-DD"),'Price Data'!A:A,0)+1),""),"")</f>
        <v>5.6752328044442669E-3</v>
      </c>
      <c r="D2833" s="34">
        <f>IFERROR(INDEX('Price Data'!E:E,MATCH(TEXT(A2833,"YYYY-MM-DD"),'Price Data'!D:D,0)),"")</f>
        <v>10</v>
      </c>
      <c r="E2833" s="10" cm="1">
        <f t="array" ref="E2833">IFERROR(IF(ISNUMBER(D2833),(D2833-INDEX('Price Data'!E:E,MATCH(TEXT(A2833,"YYYY-MM-DD"),'Price Data'!D:D,0)+1))/INDEX('Price Data'!E:E,MATCH(TEXT(A2833,"YYYY-MM-DD"),'Price Data'!D:D,0)+1),""),"")</f>
        <v>1.4198782961460505E-2</v>
      </c>
      <c r="F2833" s="34">
        <f>IFERROR(INDEX('Price Data'!H:H,MATCH(TEXT(A2833,"YYYY-MM-DD"),'Price Data'!G:G,0)),"")</f>
        <v>93.849997999999999</v>
      </c>
      <c r="G2833" s="10" cm="1">
        <f t="array" ref="G2833">IFERROR(IF(ISNUMBER(F2833),(F2833-INDEX('Price Data'!H:H,MATCH(TEXT(A2833,"YYYY-MM-DD"),'Price Data'!G:G,0)+1))/INDEX('Price Data'!H:H,MATCH(TEXT(A2833,"YYYY-MM-DD"),'Price Data'!G:G,0)+1),""),"")</f>
        <v>3.3140581215088463E-3</v>
      </c>
      <c r="H2833" s="34">
        <f>IFERROR(INDEX('Price Data'!K:K,MATCH(TEXT(A2833,"YYYY-MM-DD"),'Price Data'!J:J,0)),"")</f>
        <v>2.11</v>
      </c>
      <c r="I2833" s="10" cm="1">
        <f t="array" ref="I2833">IFERROR(IF(ISNUMBER(H2833),(H2833-INDEX('Price Data'!K:K,MATCH(TEXT(A2833,"YYYY-MM-DD"),'Price Data'!J:J,0)+1))/INDEX('Price Data'!K:K,MATCH(TEXT(A2833,"YYYY-MM-DD"),'Price Data'!J:J,0)+1),""),"")</f>
        <v>1.4423076923076828E-2</v>
      </c>
      <c r="J2833" s="34">
        <f>IFERROR(INDEX('Price Data'!N:N,MATCH(TEXT(A2833,"YYYY-MM-DD"),'Price Data'!M:M,0)),"")</f>
        <v>1.62</v>
      </c>
      <c r="K2833" s="10" cm="1">
        <f t="array" ref="K2833">IFERROR(IF(ISNUMBER(J2833),(J2833-INDEX('Price Data'!N:N,MATCH(TEXT(A2833,"YYYY-MM-DD"),'Price Data'!M:M,0)+1))/INDEX('Price Data'!N:N,MATCH(TEXT(A2833,"YYYY-MM-DD"),'Price Data'!M:M,0)+1),""),"")</f>
        <v>1.8867924528301903E-2</v>
      </c>
      <c r="L2833" s="34">
        <f>IFERROR(INDEX('Price Data'!Q:Q,MATCH(TEXT(A2833,"YYYY-MM-DD"),'Price Data'!P:P,0)),"")</f>
        <v>2.71</v>
      </c>
      <c r="M2833" s="10" cm="1">
        <f t="array" ref="M2833">IFERROR(IF(ISNUMBER(L2833),(L2833-INDEX('Price Data'!Q:Q,MATCH(TEXT(A2833,"YYYY-MM-DD"),'Price Data'!P:P,0)+1))/INDEX('Price Data'!Q:Q,MATCH(TEXT(A2833,"YYYY-MM-DD"),'Price Data'!P:P,0)+1),""),"")</f>
        <v>7.4349442379182222E-3</v>
      </c>
      <c r="N2833" s="34">
        <f>IFERROR(INDEX('Price Data'!T:T,MATCH(TEXT(A2833,"YYYY-MM-DD"),'Price Data'!S:S,0)),"")</f>
        <v>3.77</v>
      </c>
      <c r="O2833" s="10" cm="1">
        <f t="array" ref="O2833">IFERROR(IF(ISNUMBER(N2833),(N2833-INDEX('Price Data'!T:T,MATCH(TEXT(A2833,"YYYY-MM-DD"),'Price Data'!S:S,0)+1))/INDEX('Price Data'!T:T,MATCH(TEXT(A2833,"YYYY-MM-DD"),'Price Data'!S:S,0)+1),""),"")</f>
        <v>1.3440860215053715E-2</v>
      </c>
    </row>
    <row r="2834" spans="1:15" x14ac:dyDescent="0.3">
      <c r="A2834" s="8">
        <v>44653</v>
      </c>
      <c r="B2834" s="34" t="str">
        <f>IFERROR(INDEX('Price Data'!B:B,MATCH(TEXT(A2834,"YYYY-MM-DD"),'Price Data'!A:A,0)),"")</f>
        <v/>
      </c>
      <c r="C2834" s="10" t="str" cm="1">
        <f t="array" ref="C2834">IFERROR(IF(ISNUMBER(B2834),(B2834-INDEX('Price Data'!B:B,MATCH(TEXT(A2834,"YYYY-MM-DD"),'Price Data'!A:A,0)+1))/INDEX('Price Data'!B:B,MATCH(TEXT(A2834,"YYYY-MM-DD"),'Price Data'!A:A,0)+1),""),"")</f>
        <v/>
      </c>
      <c r="D2834" s="34" t="str">
        <f>IFERROR(INDEX('Price Data'!E:E,MATCH(TEXT(A2834,"YYYY-MM-DD"),'Price Data'!D:D,0)),"")</f>
        <v/>
      </c>
      <c r="E2834" s="10" t="str" cm="1">
        <f t="array" ref="E2834">IFERROR(IF(ISNUMBER(D2834),(D2834-INDEX('Price Data'!E:E,MATCH(TEXT(A2834,"YYYY-MM-DD"),'Price Data'!D:D,0)+1))/INDEX('Price Data'!E:E,MATCH(TEXT(A2834,"YYYY-MM-DD"),'Price Data'!D:D,0)+1),""),"")</f>
        <v/>
      </c>
      <c r="F2834" s="34" t="str">
        <f>IFERROR(INDEX('Price Data'!H:H,MATCH(TEXT(A2834,"YYYY-MM-DD"),'Price Data'!G:G,0)),"")</f>
        <v/>
      </c>
      <c r="G2834" s="10" t="str" cm="1">
        <f t="array" ref="G2834">IFERROR(IF(ISNUMBER(F2834),(F2834-INDEX('Price Data'!H:H,MATCH(TEXT(A2834,"YYYY-MM-DD"),'Price Data'!G:G,0)+1))/INDEX('Price Data'!H:H,MATCH(TEXT(A2834,"YYYY-MM-DD"),'Price Data'!G:G,0)+1),""),"")</f>
        <v/>
      </c>
      <c r="H2834" s="34" t="str">
        <f>IFERROR(INDEX('Price Data'!K:K,MATCH(TEXT(A2834,"YYYY-MM-DD"),'Price Data'!J:J,0)),"")</f>
        <v/>
      </c>
      <c r="I2834" s="10" t="str" cm="1">
        <f t="array" ref="I2834">IFERROR(IF(ISNUMBER(H2834),(H2834-INDEX('Price Data'!K:K,MATCH(TEXT(A2834,"YYYY-MM-DD"),'Price Data'!J:J,0)+1))/INDEX('Price Data'!K:K,MATCH(TEXT(A2834,"YYYY-MM-DD"),'Price Data'!J:J,0)+1),""),"")</f>
        <v/>
      </c>
      <c r="J2834" s="34" t="str">
        <f>IFERROR(INDEX('Price Data'!N:N,MATCH(TEXT(A2834,"YYYY-MM-DD"),'Price Data'!M:M,0)),"")</f>
        <v/>
      </c>
      <c r="K2834" s="10" t="str" cm="1">
        <f t="array" ref="K2834">IFERROR(IF(ISNUMBER(J2834),(J2834-INDEX('Price Data'!N:N,MATCH(TEXT(A2834,"YYYY-MM-DD"),'Price Data'!M:M,0)+1))/INDEX('Price Data'!N:N,MATCH(TEXT(A2834,"YYYY-MM-DD"),'Price Data'!M:M,0)+1),""),"")</f>
        <v/>
      </c>
      <c r="L2834" s="34" t="str">
        <f>IFERROR(INDEX('Price Data'!Q:Q,MATCH(TEXT(A2834,"YYYY-MM-DD"),'Price Data'!P:P,0)),"")</f>
        <v/>
      </c>
      <c r="M2834" s="10" t="str" cm="1">
        <f t="array" ref="M2834">IFERROR(IF(ISNUMBER(L2834),(L2834-INDEX('Price Data'!Q:Q,MATCH(TEXT(A2834,"YYYY-MM-DD"),'Price Data'!P:P,0)+1))/INDEX('Price Data'!Q:Q,MATCH(TEXT(A2834,"YYYY-MM-DD"),'Price Data'!P:P,0)+1),""),"")</f>
        <v/>
      </c>
      <c r="N2834" s="34" t="str">
        <f>IFERROR(INDEX('Price Data'!T:T,MATCH(TEXT(A2834,"YYYY-MM-DD"),'Price Data'!S:S,0)),"")</f>
        <v/>
      </c>
      <c r="O2834" s="10" t="str" cm="1">
        <f t="array" ref="O2834">IFERROR(IF(ISNUMBER(N2834),(N2834-INDEX('Price Data'!T:T,MATCH(TEXT(A2834,"YYYY-MM-DD"),'Price Data'!S:S,0)+1))/INDEX('Price Data'!T:T,MATCH(TEXT(A2834,"YYYY-MM-DD"),'Price Data'!S:S,0)+1),""),"")</f>
        <v/>
      </c>
    </row>
    <row r="2835" spans="1:15" x14ac:dyDescent="0.3">
      <c r="A2835" s="8">
        <v>44654</v>
      </c>
      <c r="B2835" s="34" t="str">
        <f>IFERROR(INDEX('Price Data'!B:B,MATCH(TEXT(A2835,"YYYY-MM-DD"),'Price Data'!A:A,0)),"")</f>
        <v/>
      </c>
      <c r="C2835" s="10" t="str" cm="1">
        <f t="array" ref="C2835">IFERROR(IF(ISNUMBER(B2835),(B2835-INDEX('Price Data'!B:B,MATCH(TEXT(A2835,"YYYY-MM-DD"),'Price Data'!A:A,0)+1))/INDEX('Price Data'!B:B,MATCH(TEXT(A2835,"YYYY-MM-DD"),'Price Data'!A:A,0)+1),""),"")</f>
        <v/>
      </c>
      <c r="D2835" s="34" t="str">
        <f>IFERROR(INDEX('Price Data'!E:E,MATCH(TEXT(A2835,"YYYY-MM-DD"),'Price Data'!D:D,0)),"")</f>
        <v/>
      </c>
      <c r="E2835" s="10" t="str" cm="1">
        <f t="array" ref="E2835">IFERROR(IF(ISNUMBER(D2835),(D2835-INDEX('Price Data'!E:E,MATCH(TEXT(A2835,"YYYY-MM-DD"),'Price Data'!D:D,0)+1))/INDEX('Price Data'!E:E,MATCH(TEXT(A2835,"YYYY-MM-DD"),'Price Data'!D:D,0)+1),""),"")</f>
        <v/>
      </c>
      <c r="F2835" s="34" t="str">
        <f>IFERROR(INDEX('Price Data'!H:H,MATCH(TEXT(A2835,"YYYY-MM-DD"),'Price Data'!G:G,0)),"")</f>
        <v/>
      </c>
      <c r="G2835" s="10" t="str" cm="1">
        <f t="array" ref="G2835">IFERROR(IF(ISNUMBER(F2835),(F2835-INDEX('Price Data'!H:H,MATCH(TEXT(A2835,"YYYY-MM-DD"),'Price Data'!G:G,0)+1))/INDEX('Price Data'!H:H,MATCH(TEXT(A2835,"YYYY-MM-DD"),'Price Data'!G:G,0)+1),""),"")</f>
        <v/>
      </c>
      <c r="H2835" s="34" t="str">
        <f>IFERROR(INDEX('Price Data'!K:K,MATCH(TEXT(A2835,"YYYY-MM-DD"),'Price Data'!J:J,0)),"")</f>
        <v/>
      </c>
      <c r="I2835" s="10" t="str" cm="1">
        <f t="array" ref="I2835">IFERROR(IF(ISNUMBER(H2835),(H2835-INDEX('Price Data'!K:K,MATCH(TEXT(A2835,"YYYY-MM-DD"),'Price Data'!J:J,0)+1))/INDEX('Price Data'!K:K,MATCH(TEXT(A2835,"YYYY-MM-DD"),'Price Data'!J:J,0)+1),""),"")</f>
        <v/>
      </c>
      <c r="J2835" s="34" t="str">
        <f>IFERROR(INDEX('Price Data'!N:N,MATCH(TEXT(A2835,"YYYY-MM-DD"),'Price Data'!M:M,0)),"")</f>
        <v/>
      </c>
      <c r="K2835" s="10" t="str" cm="1">
        <f t="array" ref="K2835">IFERROR(IF(ISNUMBER(J2835),(J2835-INDEX('Price Data'!N:N,MATCH(TEXT(A2835,"YYYY-MM-DD"),'Price Data'!M:M,0)+1))/INDEX('Price Data'!N:N,MATCH(TEXT(A2835,"YYYY-MM-DD"),'Price Data'!M:M,0)+1),""),"")</f>
        <v/>
      </c>
      <c r="L2835" s="34" t="str">
        <f>IFERROR(INDEX('Price Data'!Q:Q,MATCH(TEXT(A2835,"YYYY-MM-DD"),'Price Data'!P:P,0)),"")</f>
        <v/>
      </c>
      <c r="M2835" s="10" t="str" cm="1">
        <f t="array" ref="M2835">IFERROR(IF(ISNUMBER(L2835),(L2835-INDEX('Price Data'!Q:Q,MATCH(TEXT(A2835,"YYYY-MM-DD"),'Price Data'!P:P,0)+1))/INDEX('Price Data'!Q:Q,MATCH(TEXT(A2835,"YYYY-MM-DD"),'Price Data'!P:P,0)+1),""),"")</f>
        <v/>
      </c>
      <c r="N2835" s="34" t="str">
        <f>IFERROR(INDEX('Price Data'!T:T,MATCH(TEXT(A2835,"YYYY-MM-DD"),'Price Data'!S:S,0)),"")</f>
        <v/>
      </c>
      <c r="O2835" s="10" t="str" cm="1">
        <f t="array" ref="O2835">IFERROR(IF(ISNUMBER(N2835),(N2835-INDEX('Price Data'!T:T,MATCH(TEXT(A2835,"YYYY-MM-DD"),'Price Data'!S:S,0)+1))/INDEX('Price Data'!T:T,MATCH(TEXT(A2835,"YYYY-MM-DD"),'Price Data'!S:S,0)+1),""),"")</f>
        <v/>
      </c>
    </row>
    <row r="2836" spans="1:15" x14ac:dyDescent="0.3">
      <c r="A2836" s="8">
        <v>44655</v>
      </c>
      <c r="B2836" s="34">
        <f>IFERROR(INDEX('Price Data'!B:B,MATCH(TEXT(A2836,"YYYY-MM-DD"),'Price Data'!A:A,0)),"")</f>
        <v>25176</v>
      </c>
      <c r="C2836" s="10" cm="1">
        <f t="array" ref="C2836">IFERROR(IF(ISNUMBER(B2836),(B2836-INDEX('Price Data'!B:B,MATCH(TEXT(A2836,"YYYY-MM-DD"),'Price Data'!A:A,0)+1))/INDEX('Price Data'!B:B,MATCH(TEXT(A2836,"YYYY-MM-DD"),'Price Data'!A:A,0)+1),""),"")</f>
        <v>5.1663156221436234E-4</v>
      </c>
      <c r="D2836" s="34">
        <f>IFERROR(INDEX('Price Data'!E:E,MATCH(TEXT(A2836,"YYYY-MM-DD"),'Price Data'!D:D,0)),"")</f>
        <v>9.93</v>
      </c>
      <c r="E2836" s="10" cm="1">
        <f t="array" ref="E2836">IFERROR(IF(ISNUMBER(D2836),(D2836-INDEX('Price Data'!E:E,MATCH(TEXT(A2836,"YYYY-MM-DD"),'Price Data'!D:D,0)+1))/INDEX('Price Data'!E:E,MATCH(TEXT(A2836,"YYYY-MM-DD"),'Price Data'!D:D,0)+1),""),"")</f>
        <v>-7.0000000000000288E-3</v>
      </c>
      <c r="F2836" s="34">
        <f>IFERROR(INDEX('Price Data'!H:H,MATCH(TEXT(A2836,"YYYY-MM-DD"),'Price Data'!G:G,0)),"")</f>
        <v>91</v>
      </c>
      <c r="G2836" s="10" cm="1">
        <f t="array" ref="G2836">IFERROR(IF(ISNUMBER(F2836),(F2836-INDEX('Price Data'!H:H,MATCH(TEXT(A2836,"YYYY-MM-DD"),'Price Data'!G:G,0)+1))/INDEX('Price Data'!H:H,MATCH(TEXT(A2836,"YYYY-MM-DD"),'Price Data'!G:G,0)+1),""),"")</f>
        <v>-3.0367587221472283E-2</v>
      </c>
      <c r="H2836" s="34">
        <f>IFERROR(INDEX('Price Data'!K:K,MATCH(TEXT(A2836,"YYYY-MM-DD"),'Price Data'!J:J,0)),"")</f>
        <v>2.1</v>
      </c>
      <c r="I2836" s="10" cm="1">
        <f t="array" ref="I2836">IFERROR(IF(ISNUMBER(H2836),(H2836-INDEX('Price Data'!K:K,MATCH(TEXT(A2836,"YYYY-MM-DD"),'Price Data'!J:J,0)+1))/INDEX('Price Data'!K:K,MATCH(TEXT(A2836,"YYYY-MM-DD"),'Price Data'!J:J,0)+1),""),"")</f>
        <v>-4.7393364928908941E-3</v>
      </c>
      <c r="J2836" s="34">
        <f>IFERROR(INDEX('Price Data'!N:N,MATCH(TEXT(A2836,"YYYY-MM-DD"),'Price Data'!M:M,0)),"")</f>
        <v>1.61</v>
      </c>
      <c r="K2836" s="10" cm="1">
        <f t="array" ref="K2836">IFERROR(IF(ISNUMBER(J2836),(J2836-INDEX('Price Data'!N:N,MATCH(TEXT(A2836,"YYYY-MM-DD"),'Price Data'!M:M,0)+1))/INDEX('Price Data'!N:N,MATCH(TEXT(A2836,"YYYY-MM-DD"),'Price Data'!M:M,0)+1),""),"")</f>
        <v>-6.1728395061728444E-3</v>
      </c>
      <c r="L2836" s="34">
        <f>IFERROR(INDEX('Price Data'!Q:Q,MATCH(TEXT(A2836,"YYYY-MM-DD"),'Price Data'!P:P,0)),"")</f>
        <v>2.77</v>
      </c>
      <c r="M2836" s="10" cm="1">
        <f t="array" ref="M2836">IFERROR(IF(ISNUMBER(L2836),(L2836-INDEX('Price Data'!Q:Q,MATCH(TEXT(A2836,"YYYY-MM-DD"),'Price Data'!P:P,0)+1))/INDEX('Price Data'!Q:Q,MATCH(TEXT(A2836,"YYYY-MM-DD"),'Price Data'!P:P,0)+1),""),"")</f>
        <v>2.2140221402214041E-2</v>
      </c>
      <c r="N2836" s="34">
        <f>IFERROR(INDEX('Price Data'!T:T,MATCH(TEXT(A2836,"YYYY-MM-DD"),'Price Data'!S:S,0)),"")</f>
        <v>3.8</v>
      </c>
      <c r="O2836" s="10" cm="1">
        <f t="array" ref="O2836">IFERROR(IF(ISNUMBER(N2836),(N2836-INDEX('Price Data'!T:T,MATCH(TEXT(A2836,"YYYY-MM-DD"),'Price Data'!S:S,0)+1))/INDEX('Price Data'!T:T,MATCH(TEXT(A2836,"YYYY-MM-DD"),'Price Data'!S:S,0)+1),""),"")</f>
        <v>7.9575596816975607E-3</v>
      </c>
    </row>
    <row r="2837" spans="1:15" x14ac:dyDescent="0.3">
      <c r="A2837" s="8">
        <v>44656</v>
      </c>
      <c r="B2837" s="34">
        <f>IFERROR(INDEX('Price Data'!B:B,MATCH(TEXT(A2837,"YYYY-MM-DD"),'Price Data'!A:A,0)),"")</f>
        <v>24960</v>
      </c>
      <c r="C2837" s="10" cm="1">
        <f t="array" ref="C2837">IFERROR(IF(ISNUMBER(B2837),(B2837-INDEX('Price Data'!B:B,MATCH(TEXT(A2837,"YYYY-MM-DD"),'Price Data'!A:A,0)+1))/INDEX('Price Data'!B:B,MATCH(TEXT(A2837,"YYYY-MM-DD"),'Price Data'!A:A,0)+1),""),"")</f>
        <v>-8.5795996186844616E-3</v>
      </c>
      <c r="D2837" s="34">
        <f>IFERROR(INDEX('Price Data'!E:E,MATCH(TEXT(A2837,"YYYY-MM-DD"),'Price Data'!D:D,0)),"")</f>
        <v>9.64</v>
      </c>
      <c r="E2837" s="10" cm="1">
        <f t="array" ref="E2837">IFERROR(IF(ISNUMBER(D2837),(D2837-INDEX('Price Data'!E:E,MATCH(TEXT(A2837,"YYYY-MM-DD"),'Price Data'!D:D,0)+1))/INDEX('Price Data'!E:E,MATCH(TEXT(A2837,"YYYY-MM-DD"),'Price Data'!D:D,0)+1),""),"")</f>
        <v>-2.9204431017119753E-2</v>
      </c>
      <c r="F2837" s="34">
        <f>IFERROR(INDEX('Price Data'!H:H,MATCH(TEXT(A2837,"YYYY-MM-DD"),'Price Data'!G:G,0)),"")</f>
        <v>89.349997999999999</v>
      </c>
      <c r="G2837" s="10" cm="1">
        <f t="array" ref="G2837">IFERROR(IF(ISNUMBER(F2837),(F2837-INDEX('Price Data'!H:H,MATCH(TEXT(A2837,"YYYY-MM-DD"),'Price Data'!G:G,0)+1))/INDEX('Price Data'!H:H,MATCH(TEXT(A2837,"YYYY-MM-DD"),'Price Data'!G:G,0)+1),""),"")</f>
        <v>-1.8131890109890116E-2</v>
      </c>
      <c r="H2837" s="34">
        <f>IFERROR(INDEX('Price Data'!K:K,MATCH(TEXT(A2837,"YYYY-MM-DD"),'Price Data'!J:J,0)),"")</f>
        <v>2.04</v>
      </c>
      <c r="I2837" s="10" cm="1">
        <f t="array" ref="I2837">IFERROR(IF(ISNUMBER(H2837),(H2837-INDEX('Price Data'!K:K,MATCH(TEXT(A2837,"YYYY-MM-DD"),'Price Data'!J:J,0)+1))/INDEX('Price Data'!K:K,MATCH(TEXT(A2837,"YYYY-MM-DD"),'Price Data'!J:J,0)+1),""),"")</f>
        <v>-2.8571428571428595E-2</v>
      </c>
      <c r="J2837" s="34">
        <f>IFERROR(INDEX('Price Data'!N:N,MATCH(TEXT(A2837,"YYYY-MM-DD"),'Price Data'!M:M,0)),"")</f>
        <v>1.58</v>
      </c>
      <c r="K2837" s="10" cm="1">
        <f t="array" ref="K2837">IFERROR(IF(ISNUMBER(J2837),(J2837-INDEX('Price Data'!N:N,MATCH(TEXT(A2837,"YYYY-MM-DD"),'Price Data'!M:M,0)+1))/INDEX('Price Data'!N:N,MATCH(TEXT(A2837,"YYYY-MM-DD"),'Price Data'!M:M,0)+1),""),"")</f>
        <v>-1.8633540372670822E-2</v>
      </c>
      <c r="L2837" s="34">
        <f>IFERROR(INDEX('Price Data'!Q:Q,MATCH(TEXT(A2837,"YYYY-MM-DD"),'Price Data'!P:P,0)),"")</f>
        <v>2.77</v>
      </c>
      <c r="M2837" s="10" cm="1">
        <f t="array" ref="M2837">IFERROR(IF(ISNUMBER(L2837),(L2837-INDEX('Price Data'!Q:Q,MATCH(TEXT(A2837,"YYYY-MM-DD"),'Price Data'!P:P,0)+1))/INDEX('Price Data'!Q:Q,MATCH(TEXT(A2837,"YYYY-MM-DD"),'Price Data'!P:P,0)+1),""),"")</f>
        <v>0</v>
      </c>
      <c r="N2837" s="34">
        <f>IFERROR(INDEX('Price Data'!T:T,MATCH(TEXT(A2837,"YYYY-MM-DD"),'Price Data'!S:S,0)),"")</f>
        <v>3.78</v>
      </c>
      <c r="O2837" s="10" cm="1">
        <f t="array" ref="O2837">IFERROR(IF(ISNUMBER(N2837),(N2837-INDEX('Price Data'!T:T,MATCH(TEXT(A2837,"YYYY-MM-DD"),'Price Data'!S:S,0)+1))/INDEX('Price Data'!T:T,MATCH(TEXT(A2837,"YYYY-MM-DD"),'Price Data'!S:S,0)+1),""),"")</f>
        <v>-5.2631578947368472E-3</v>
      </c>
    </row>
    <row r="2838" spans="1:15" x14ac:dyDescent="0.3">
      <c r="A2838" s="8">
        <v>44657</v>
      </c>
      <c r="B2838" s="34">
        <f>IFERROR(INDEX('Price Data'!B:B,MATCH(TEXT(A2838,"YYYY-MM-DD"),'Price Data'!A:A,0)),"")</f>
        <v>24447</v>
      </c>
      <c r="C2838" s="10" cm="1">
        <f t="array" ref="C2838">IFERROR(IF(ISNUMBER(B2838),(B2838-INDEX('Price Data'!B:B,MATCH(TEXT(A2838,"YYYY-MM-DD"),'Price Data'!A:A,0)+1))/INDEX('Price Data'!B:B,MATCH(TEXT(A2838,"YYYY-MM-DD"),'Price Data'!A:A,0)+1),""),"")</f>
        <v>-2.0552884615384615E-2</v>
      </c>
      <c r="D2838" s="34">
        <f>IFERROR(INDEX('Price Data'!E:E,MATCH(TEXT(A2838,"YYYY-MM-DD"),'Price Data'!D:D,0)),"")</f>
        <v>9.43</v>
      </c>
      <c r="E2838" s="10" cm="1">
        <f t="array" ref="E2838">IFERROR(IF(ISNUMBER(D2838),(D2838-INDEX('Price Data'!E:E,MATCH(TEXT(A2838,"YYYY-MM-DD"),'Price Data'!D:D,0)+1))/INDEX('Price Data'!E:E,MATCH(TEXT(A2838,"YYYY-MM-DD"),'Price Data'!D:D,0)+1),""),"")</f>
        <v>-2.1784232365145314E-2</v>
      </c>
      <c r="F2838" s="34">
        <f>IFERROR(INDEX('Price Data'!H:H,MATCH(TEXT(A2838,"YYYY-MM-DD"),'Price Data'!G:G,0)),"")</f>
        <v>86.5</v>
      </c>
      <c r="G2838" s="10" cm="1">
        <f t="array" ref="G2838">IFERROR(IF(ISNUMBER(F2838),(F2838-INDEX('Price Data'!H:H,MATCH(TEXT(A2838,"YYYY-MM-DD"),'Price Data'!G:G,0)+1))/INDEX('Price Data'!H:H,MATCH(TEXT(A2838,"YYYY-MM-DD"),'Price Data'!G:G,0)+1),""),"")</f>
        <v>-3.1897012465517897E-2</v>
      </c>
      <c r="H2838" s="34">
        <f>IFERROR(INDEX('Price Data'!K:K,MATCH(TEXT(A2838,"YYYY-MM-DD"),'Price Data'!J:J,0)),"")</f>
        <v>1.98</v>
      </c>
      <c r="I2838" s="10" cm="1">
        <f t="array" ref="I2838">IFERROR(IF(ISNUMBER(H2838),(H2838-INDEX('Price Data'!K:K,MATCH(TEXT(A2838,"YYYY-MM-DD"),'Price Data'!J:J,0)+1))/INDEX('Price Data'!K:K,MATCH(TEXT(A2838,"YYYY-MM-DD"),'Price Data'!J:J,0)+1),""),"")</f>
        <v>-2.9411764705882377E-2</v>
      </c>
      <c r="J2838" s="34">
        <f>IFERROR(INDEX('Price Data'!N:N,MATCH(TEXT(A2838,"YYYY-MM-DD"),'Price Data'!M:M,0)),"")</f>
        <v>1.54</v>
      </c>
      <c r="K2838" s="10" cm="1">
        <f t="array" ref="K2838">IFERROR(IF(ISNUMBER(J2838),(J2838-INDEX('Price Data'!N:N,MATCH(TEXT(A2838,"YYYY-MM-DD"),'Price Data'!M:M,0)+1))/INDEX('Price Data'!N:N,MATCH(TEXT(A2838,"YYYY-MM-DD"),'Price Data'!M:M,0)+1),""),"")</f>
        <v>-2.5316455696202552E-2</v>
      </c>
      <c r="L2838" s="34">
        <f>IFERROR(INDEX('Price Data'!Q:Q,MATCH(TEXT(A2838,"YYYY-MM-DD"),'Price Data'!P:P,0)),"")</f>
        <v>2.71</v>
      </c>
      <c r="M2838" s="10" cm="1">
        <f t="array" ref="M2838">IFERROR(IF(ISNUMBER(L2838),(L2838-INDEX('Price Data'!Q:Q,MATCH(TEXT(A2838,"YYYY-MM-DD"),'Price Data'!P:P,0)+1))/INDEX('Price Data'!Q:Q,MATCH(TEXT(A2838,"YYYY-MM-DD"),'Price Data'!P:P,0)+1),""),"")</f>
        <v>-2.1660649819494605E-2</v>
      </c>
      <c r="N2838" s="34">
        <f>IFERROR(INDEX('Price Data'!T:T,MATCH(TEXT(A2838,"YYYY-MM-DD"),'Price Data'!S:S,0)),"")</f>
        <v>3.66</v>
      </c>
      <c r="O2838" s="10" cm="1">
        <f t="array" ref="O2838">IFERROR(IF(ISNUMBER(N2838),(N2838-INDEX('Price Data'!T:T,MATCH(TEXT(A2838,"YYYY-MM-DD"),'Price Data'!S:S,0)+1))/INDEX('Price Data'!T:T,MATCH(TEXT(A2838,"YYYY-MM-DD"),'Price Data'!S:S,0)+1),""),"")</f>
        <v>-3.1746031746031661E-2</v>
      </c>
    </row>
    <row r="2839" spans="1:15" x14ac:dyDescent="0.3">
      <c r="A2839" s="8">
        <v>44658</v>
      </c>
      <c r="B2839" s="34">
        <f>IFERROR(INDEX('Price Data'!B:B,MATCH(TEXT(A2839,"YYYY-MM-DD"),'Price Data'!A:A,0)),"")</f>
        <v>24303</v>
      </c>
      <c r="C2839" s="10" cm="1">
        <f t="array" ref="C2839">IFERROR(IF(ISNUMBER(B2839),(B2839-INDEX('Price Data'!B:B,MATCH(TEXT(A2839,"YYYY-MM-DD"),'Price Data'!A:A,0)+1))/INDEX('Price Data'!B:B,MATCH(TEXT(A2839,"YYYY-MM-DD"),'Price Data'!A:A,0)+1),""),"")</f>
        <v>-5.8902932875199415E-3</v>
      </c>
      <c r="D2839" s="34">
        <f>IFERROR(INDEX('Price Data'!E:E,MATCH(TEXT(A2839,"YYYY-MM-DD"),'Price Data'!D:D,0)),"")</f>
        <v>9.3699999999999992</v>
      </c>
      <c r="E2839" s="10" cm="1">
        <f t="array" ref="E2839">IFERROR(IF(ISNUMBER(D2839),(D2839-INDEX('Price Data'!E:E,MATCH(TEXT(A2839,"YYYY-MM-DD"),'Price Data'!D:D,0)+1))/INDEX('Price Data'!E:E,MATCH(TEXT(A2839,"YYYY-MM-DD"),'Price Data'!D:D,0)+1),""),"")</f>
        <v>-6.3626723223754508E-3</v>
      </c>
      <c r="F2839" s="34">
        <f>IFERROR(INDEX('Price Data'!H:H,MATCH(TEXT(A2839,"YYYY-MM-DD"),'Price Data'!G:G,0)),"")</f>
        <v>86.900002000000001</v>
      </c>
      <c r="G2839" s="10" cm="1">
        <f t="array" ref="G2839">IFERROR(IF(ISNUMBER(F2839),(F2839-INDEX('Price Data'!H:H,MATCH(TEXT(A2839,"YYYY-MM-DD"),'Price Data'!G:G,0)+1))/INDEX('Price Data'!H:H,MATCH(TEXT(A2839,"YYYY-MM-DD"),'Price Data'!G:G,0)+1),""),"")</f>
        <v>4.6243005780346891E-3</v>
      </c>
      <c r="H2839" s="34">
        <f>IFERROR(INDEX('Price Data'!K:K,MATCH(TEXT(A2839,"YYYY-MM-DD"),'Price Data'!J:J,0)),"")</f>
        <v>1.95</v>
      </c>
      <c r="I2839" s="10" cm="1">
        <f t="array" ref="I2839">IFERROR(IF(ISNUMBER(H2839),(H2839-INDEX('Price Data'!K:K,MATCH(TEXT(A2839,"YYYY-MM-DD"),'Price Data'!J:J,0)+1))/INDEX('Price Data'!K:K,MATCH(TEXT(A2839,"YYYY-MM-DD"),'Price Data'!J:J,0)+1),""),"")</f>
        <v>-1.5151515151515166E-2</v>
      </c>
      <c r="J2839" s="34">
        <f>IFERROR(INDEX('Price Data'!N:N,MATCH(TEXT(A2839,"YYYY-MM-DD"),'Price Data'!M:M,0)),"")</f>
        <v>1.54</v>
      </c>
      <c r="K2839" s="10" cm="1">
        <f t="array" ref="K2839">IFERROR(IF(ISNUMBER(J2839),(J2839-INDEX('Price Data'!N:N,MATCH(TEXT(A2839,"YYYY-MM-DD"),'Price Data'!M:M,0)+1))/INDEX('Price Data'!N:N,MATCH(TEXT(A2839,"YYYY-MM-DD"),'Price Data'!M:M,0)+1),""),"")</f>
        <v>0</v>
      </c>
      <c r="L2839" s="34">
        <f>IFERROR(INDEX('Price Data'!Q:Q,MATCH(TEXT(A2839,"YYYY-MM-DD"),'Price Data'!P:P,0)),"")</f>
        <v>2.74</v>
      </c>
      <c r="M2839" s="10" cm="1">
        <f t="array" ref="M2839">IFERROR(IF(ISNUMBER(L2839),(L2839-INDEX('Price Data'!Q:Q,MATCH(TEXT(A2839,"YYYY-MM-DD"),'Price Data'!P:P,0)+1))/INDEX('Price Data'!Q:Q,MATCH(TEXT(A2839,"YYYY-MM-DD"),'Price Data'!P:P,0)+1),""),"")</f>
        <v>1.1070110701107102E-2</v>
      </c>
      <c r="N2839" s="34">
        <f>IFERROR(INDEX('Price Data'!T:T,MATCH(TEXT(A2839,"YYYY-MM-DD"),'Price Data'!S:S,0)),"")</f>
        <v>3.65</v>
      </c>
      <c r="O2839" s="10" cm="1">
        <f t="array" ref="O2839">IFERROR(IF(ISNUMBER(N2839),(N2839-INDEX('Price Data'!T:T,MATCH(TEXT(A2839,"YYYY-MM-DD"),'Price Data'!S:S,0)+1))/INDEX('Price Data'!T:T,MATCH(TEXT(A2839,"YYYY-MM-DD"),'Price Data'!S:S,0)+1),""),"")</f>
        <v>-2.7322404371585328E-3</v>
      </c>
    </row>
    <row r="2840" spans="1:15" x14ac:dyDescent="0.3">
      <c r="A2840" s="8">
        <v>44659</v>
      </c>
      <c r="B2840" s="34">
        <f>IFERROR(INDEX('Price Data'!B:B,MATCH(TEXT(A2840,"YYYY-MM-DD"),'Price Data'!A:A,0)),"")</f>
        <v>24819</v>
      </c>
      <c r="C2840" s="10" cm="1">
        <f t="array" ref="C2840">IFERROR(IF(ISNUMBER(B2840),(B2840-INDEX('Price Data'!B:B,MATCH(TEXT(A2840,"YYYY-MM-DD"),'Price Data'!A:A,0)+1))/INDEX('Price Data'!B:B,MATCH(TEXT(A2840,"YYYY-MM-DD"),'Price Data'!A:A,0)+1),""),"")</f>
        <v>2.1231946673250218E-2</v>
      </c>
      <c r="D2840" s="34">
        <f>IFERROR(INDEX('Price Data'!E:E,MATCH(TEXT(A2840,"YYYY-MM-DD"),'Price Data'!D:D,0)),"")</f>
        <v>9.66</v>
      </c>
      <c r="E2840" s="10" cm="1">
        <f t="array" ref="E2840">IFERROR(IF(ISNUMBER(D2840),(D2840-INDEX('Price Data'!E:E,MATCH(TEXT(A2840,"YYYY-MM-DD"),'Price Data'!D:D,0)+1))/INDEX('Price Data'!E:E,MATCH(TEXT(A2840,"YYYY-MM-DD"),'Price Data'!D:D,0)+1),""),"")</f>
        <v>3.0949839914621233E-2</v>
      </c>
      <c r="F2840" s="34">
        <f>IFERROR(INDEX('Price Data'!H:H,MATCH(TEXT(A2840,"YYYY-MM-DD"),'Price Data'!G:G,0)),"")</f>
        <v>88.550003000000004</v>
      </c>
      <c r="G2840" s="10" cm="1">
        <f t="array" ref="G2840">IFERROR(IF(ISNUMBER(F2840),(F2840-INDEX('Price Data'!H:H,MATCH(TEXT(A2840,"YYYY-MM-DD"),'Price Data'!G:G,0)+1))/INDEX('Price Data'!H:H,MATCH(TEXT(A2840,"YYYY-MM-DD"),'Price Data'!G:G,0)+1),""),"")</f>
        <v>1.8987352842638635E-2</v>
      </c>
      <c r="H2840" s="34">
        <f>IFERROR(INDEX('Price Data'!K:K,MATCH(TEXT(A2840,"YYYY-MM-DD"),'Price Data'!J:J,0)),"")</f>
        <v>1.98</v>
      </c>
      <c r="I2840" s="10" cm="1">
        <f t="array" ref="I2840">IFERROR(IF(ISNUMBER(H2840),(H2840-INDEX('Price Data'!K:K,MATCH(TEXT(A2840,"YYYY-MM-DD"),'Price Data'!J:J,0)+1))/INDEX('Price Data'!K:K,MATCH(TEXT(A2840,"YYYY-MM-DD"),'Price Data'!J:J,0)+1),""),"")</f>
        <v>1.5384615384615399E-2</v>
      </c>
      <c r="J2840" s="34">
        <f>IFERROR(INDEX('Price Data'!N:N,MATCH(TEXT(A2840,"YYYY-MM-DD"),'Price Data'!M:M,0)),"")</f>
        <v>1.6</v>
      </c>
      <c r="K2840" s="10" cm="1">
        <f t="array" ref="K2840">IFERROR(IF(ISNUMBER(J2840),(J2840-INDEX('Price Data'!N:N,MATCH(TEXT(A2840,"YYYY-MM-DD"),'Price Data'!M:M,0)+1))/INDEX('Price Data'!N:N,MATCH(TEXT(A2840,"YYYY-MM-DD"),'Price Data'!M:M,0)+1),""),"")</f>
        <v>3.8961038961038995E-2</v>
      </c>
      <c r="L2840" s="34">
        <f>IFERROR(INDEX('Price Data'!Q:Q,MATCH(TEXT(A2840,"YYYY-MM-DD"),'Price Data'!P:P,0)),"")</f>
        <v>3.02</v>
      </c>
      <c r="M2840" s="10" cm="1">
        <f t="array" ref="M2840">IFERROR(IF(ISNUMBER(L2840),(L2840-INDEX('Price Data'!Q:Q,MATCH(TEXT(A2840,"YYYY-MM-DD"),'Price Data'!P:P,0)+1))/INDEX('Price Data'!Q:Q,MATCH(TEXT(A2840,"YYYY-MM-DD"),'Price Data'!P:P,0)+1),""),"")</f>
        <v>0.10218978102189773</v>
      </c>
      <c r="N2840" s="34">
        <f>IFERROR(INDEX('Price Data'!T:T,MATCH(TEXT(A2840,"YYYY-MM-DD"),'Price Data'!S:S,0)),"")</f>
        <v>3.82</v>
      </c>
      <c r="O2840" s="10" cm="1">
        <f t="array" ref="O2840">IFERROR(IF(ISNUMBER(N2840),(N2840-INDEX('Price Data'!T:T,MATCH(TEXT(A2840,"YYYY-MM-DD"),'Price Data'!S:S,0)+1))/INDEX('Price Data'!T:T,MATCH(TEXT(A2840,"YYYY-MM-DD"),'Price Data'!S:S,0)+1),""),"")</f>
        <v>4.6575342465753407E-2</v>
      </c>
    </row>
    <row r="2841" spans="1:15" x14ac:dyDescent="0.3">
      <c r="A2841" s="8">
        <v>44660</v>
      </c>
      <c r="B2841" s="34" t="str">
        <f>IFERROR(INDEX('Price Data'!B:B,MATCH(TEXT(A2841,"YYYY-MM-DD"),'Price Data'!A:A,0)),"")</f>
        <v/>
      </c>
      <c r="C2841" s="10" t="str" cm="1">
        <f t="array" ref="C2841">IFERROR(IF(ISNUMBER(B2841),(B2841-INDEX('Price Data'!B:B,MATCH(TEXT(A2841,"YYYY-MM-DD"),'Price Data'!A:A,0)+1))/INDEX('Price Data'!B:B,MATCH(TEXT(A2841,"YYYY-MM-DD"),'Price Data'!A:A,0)+1),""),"")</f>
        <v/>
      </c>
      <c r="D2841" s="34" t="str">
        <f>IFERROR(INDEX('Price Data'!E:E,MATCH(TEXT(A2841,"YYYY-MM-DD"),'Price Data'!D:D,0)),"")</f>
        <v/>
      </c>
      <c r="E2841" s="10" t="str" cm="1">
        <f t="array" ref="E2841">IFERROR(IF(ISNUMBER(D2841),(D2841-INDEX('Price Data'!E:E,MATCH(TEXT(A2841,"YYYY-MM-DD"),'Price Data'!D:D,0)+1))/INDEX('Price Data'!E:E,MATCH(TEXT(A2841,"YYYY-MM-DD"),'Price Data'!D:D,0)+1),""),"")</f>
        <v/>
      </c>
      <c r="F2841" s="34" t="str">
        <f>IFERROR(INDEX('Price Data'!H:H,MATCH(TEXT(A2841,"YYYY-MM-DD"),'Price Data'!G:G,0)),"")</f>
        <v/>
      </c>
      <c r="G2841" s="10" t="str" cm="1">
        <f t="array" ref="G2841">IFERROR(IF(ISNUMBER(F2841),(F2841-INDEX('Price Data'!H:H,MATCH(TEXT(A2841,"YYYY-MM-DD"),'Price Data'!G:G,0)+1))/INDEX('Price Data'!H:H,MATCH(TEXT(A2841,"YYYY-MM-DD"),'Price Data'!G:G,0)+1),""),"")</f>
        <v/>
      </c>
      <c r="H2841" s="34" t="str">
        <f>IFERROR(INDEX('Price Data'!K:K,MATCH(TEXT(A2841,"YYYY-MM-DD"),'Price Data'!J:J,0)),"")</f>
        <v/>
      </c>
      <c r="I2841" s="10" t="str" cm="1">
        <f t="array" ref="I2841">IFERROR(IF(ISNUMBER(H2841),(H2841-INDEX('Price Data'!K:K,MATCH(TEXT(A2841,"YYYY-MM-DD"),'Price Data'!J:J,0)+1))/INDEX('Price Data'!K:K,MATCH(TEXT(A2841,"YYYY-MM-DD"),'Price Data'!J:J,0)+1),""),"")</f>
        <v/>
      </c>
      <c r="J2841" s="34" t="str">
        <f>IFERROR(INDEX('Price Data'!N:N,MATCH(TEXT(A2841,"YYYY-MM-DD"),'Price Data'!M:M,0)),"")</f>
        <v/>
      </c>
      <c r="K2841" s="10" t="str" cm="1">
        <f t="array" ref="K2841">IFERROR(IF(ISNUMBER(J2841),(J2841-INDEX('Price Data'!N:N,MATCH(TEXT(A2841,"YYYY-MM-DD"),'Price Data'!M:M,0)+1))/INDEX('Price Data'!N:N,MATCH(TEXT(A2841,"YYYY-MM-DD"),'Price Data'!M:M,0)+1),""),"")</f>
        <v/>
      </c>
      <c r="L2841" s="34" t="str">
        <f>IFERROR(INDEX('Price Data'!Q:Q,MATCH(TEXT(A2841,"YYYY-MM-DD"),'Price Data'!P:P,0)),"")</f>
        <v/>
      </c>
      <c r="M2841" s="10" t="str" cm="1">
        <f t="array" ref="M2841">IFERROR(IF(ISNUMBER(L2841),(L2841-INDEX('Price Data'!Q:Q,MATCH(TEXT(A2841,"YYYY-MM-DD"),'Price Data'!P:P,0)+1))/INDEX('Price Data'!Q:Q,MATCH(TEXT(A2841,"YYYY-MM-DD"),'Price Data'!P:P,0)+1),""),"")</f>
        <v/>
      </c>
      <c r="N2841" s="34" t="str">
        <f>IFERROR(INDEX('Price Data'!T:T,MATCH(TEXT(A2841,"YYYY-MM-DD"),'Price Data'!S:S,0)),"")</f>
        <v/>
      </c>
      <c r="O2841" s="10" t="str" cm="1">
        <f t="array" ref="O2841">IFERROR(IF(ISNUMBER(N2841),(N2841-INDEX('Price Data'!T:T,MATCH(TEXT(A2841,"YYYY-MM-DD"),'Price Data'!S:S,0)+1))/INDEX('Price Data'!T:T,MATCH(TEXT(A2841,"YYYY-MM-DD"),'Price Data'!S:S,0)+1),""),"")</f>
        <v/>
      </c>
    </row>
    <row r="2842" spans="1:15" x14ac:dyDescent="0.3">
      <c r="A2842" s="8">
        <v>44661</v>
      </c>
      <c r="B2842" s="34" t="str">
        <f>IFERROR(INDEX('Price Data'!B:B,MATCH(TEXT(A2842,"YYYY-MM-DD"),'Price Data'!A:A,0)),"")</f>
        <v/>
      </c>
      <c r="C2842" s="10" t="str" cm="1">
        <f t="array" ref="C2842">IFERROR(IF(ISNUMBER(B2842),(B2842-INDEX('Price Data'!B:B,MATCH(TEXT(A2842,"YYYY-MM-DD"),'Price Data'!A:A,0)+1))/INDEX('Price Data'!B:B,MATCH(TEXT(A2842,"YYYY-MM-DD"),'Price Data'!A:A,0)+1),""),"")</f>
        <v/>
      </c>
      <c r="D2842" s="34" t="str">
        <f>IFERROR(INDEX('Price Data'!E:E,MATCH(TEXT(A2842,"YYYY-MM-DD"),'Price Data'!D:D,0)),"")</f>
        <v/>
      </c>
      <c r="E2842" s="10" t="str" cm="1">
        <f t="array" ref="E2842">IFERROR(IF(ISNUMBER(D2842),(D2842-INDEX('Price Data'!E:E,MATCH(TEXT(A2842,"YYYY-MM-DD"),'Price Data'!D:D,0)+1))/INDEX('Price Data'!E:E,MATCH(TEXT(A2842,"YYYY-MM-DD"),'Price Data'!D:D,0)+1),""),"")</f>
        <v/>
      </c>
      <c r="F2842" s="34" t="str">
        <f>IFERROR(INDEX('Price Data'!H:H,MATCH(TEXT(A2842,"YYYY-MM-DD"),'Price Data'!G:G,0)),"")</f>
        <v/>
      </c>
      <c r="G2842" s="10" t="str" cm="1">
        <f t="array" ref="G2842">IFERROR(IF(ISNUMBER(F2842),(F2842-INDEX('Price Data'!H:H,MATCH(TEXT(A2842,"YYYY-MM-DD"),'Price Data'!G:G,0)+1))/INDEX('Price Data'!H:H,MATCH(TEXT(A2842,"YYYY-MM-DD"),'Price Data'!G:G,0)+1),""),"")</f>
        <v/>
      </c>
      <c r="H2842" s="34" t="str">
        <f>IFERROR(INDEX('Price Data'!K:K,MATCH(TEXT(A2842,"YYYY-MM-DD"),'Price Data'!J:J,0)),"")</f>
        <v/>
      </c>
      <c r="I2842" s="10" t="str" cm="1">
        <f t="array" ref="I2842">IFERROR(IF(ISNUMBER(H2842),(H2842-INDEX('Price Data'!K:K,MATCH(TEXT(A2842,"YYYY-MM-DD"),'Price Data'!J:J,0)+1))/INDEX('Price Data'!K:K,MATCH(TEXT(A2842,"YYYY-MM-DD"),'Price Data'!J:J,0)+1),""),"")</f>
        <v/>
      </c>
      <c r="J2842" s="34" t="str">
        <f>IFERROR(INDEX('Price Data'!N:N,MATCH(TEXT(A2842,"YYYY-MM-DD"),'Price Data'!M:M,0)),"")</f>
        <v/>
      </c>
      <c r="K2842" s="10" t="str" cm="1">
        <f t="array" ref="K2842">IFERROR(IF(ISNUMBER(J2842),(J2842-INDEX('Price Data'!N:N,MATCH(TEXT(A2842,"YYYY-MM-DD"),'Price Data'!M:M,0)+1))/INDEX('Price Data'!N:N,MATCH(TEXT(A2842,"YYYY-MM-DD"),'Price Data'!M:M,0)+1),""),"")</f>
        <v/>
      </c>
      <c r="L2842" s="34" t="str">
        <f>IFERROR(INDEX('Price Data'!Q:Q,MATCH(TEXT(A2842,"YYYY-MM-DD"),'Price Data'!P:P,0)),"")</f>
        <v/>
      </c>
      <c r="M2842" s="10" t="str" cm="1">
        <f t="array" ref="M2842">IFERROR(IF(ISNUMBER(L2842),(L2842-INDEX('Price Data'!Q:Q,MATCH(TEXT(A2842,"YYYY-MM-DD"),'Price Data'!P:P,0)+1))/INDEX('Price Data'!Q:Q,MATCH(TEXT(A2842,"YYYY-MM-DD"),'Price Data'!P:P,0)+1),""),"")</f>
        <v/>
      </c>
      <c r="N2842" s="34" t="str">
        <f>IFERROR(INDEX('Price Data'!T:T,MATCH(TEXT(A2842,"YYYY-MM-DD"),'Price Data'!S:S,0)),"")</f>
        <v/>
      </c>
      <c r="O2842" s="10" t="str" cm="1">
        <f t="array" ref="O2842">IFERROR(IF(ISNUMBER(N2842),(N2842-INDEX('Price Data'!T:T,MATCH(TEXT(A2842,"YYYY-MM-DD"),'Price Data'!S:S,0)+1))/INDEX('Price Data'!T:T,MATCH(TEXT(A2842,"YYYY-MM-DD"),'Price Data'!S:S,0)+1),""),"")</f>
        <v/>
      </c>
    </row>
    <row r="2843" spans="1:15" x14ac:dyDescent="0.3">
      <c r="A2843" s="8">
        <v>44662</v>
      </c>
      <c r="B2843" s="34">
        <f>IFERROR(INDEX('Price Data'!B:B,MATCH(TEXT(A2843,"YYYY-MM-DD"),'Price Data'!A:A,0)),"")</f>
        <v>24749</v>
      </c>
      <c r="C2843" s="10" cm="1">
        <f t="array" ref="C2843">IFERROR(IF(ISNUMBER(B2843),(B2843-INDEX('Price Data'!B:B,MATCH(TEXT(A2843,"YYYY-MM-DD"),'Price Data'!A:A,0)+1))/INDEX('Price Data'!B:B,MATCH(TEXT(A2843,"YYYY-MM-DD"),'Price Data'!A:A,0)+1),""),"")</f>
        <v>-2.8204198396389862E-3</v>
      </c>
      <c r="D2843" s="34">
        <f>IFERROR(INDEX('Price Data'!E:E,MATCH(TEXT(A2843,"YYYY-MM-DD"),'Price Data'!D:D,0)),"")</f>
        <v>9.7100000000000009</v>
      </c>
      <c r="E2843" s="10" cm="1">
        <f t="array" ref="E2843">IFERROR(IF(ISNUMBER(D2843),(D2843-INDEX('Price Data'!E:E,MATCH(TEXT(A2843,"YYYY-MM-DD"),'Price Data'!D:D,0)+1))/INDEX('Price Data'!E:E,MATCH(TEXT(A2843,"YYYY-MM-DD"),'Price Data'!D:D,0)+1),""),"")</f>
        <v>5.1759834368530757E-3</v>
      </c>
      <c r="F2843" s="34">
        <f>IFERROR(INDEX('Price Data'!H:H,MATCH(TEXT(A2843,"YYYY-MM-DD"),'Price Data'!G:G,0)),"")</f>
        <v>86.949996999999996</v>
      </c>
      <c r="G2843" s="10" cm="1">
        <f t="array" ref="G2843">IFERROR(IF(ISNUMBER(F2843),(F2843-INDEX('Price Data'!H:H,MATCH(TEXT(A2843,"YYYY-MM-DD"),'Price Data'!G:G,0)+1))/INDEX('Price Data'!H:H,MATCH(TEXT(A2843,"YYYY-MM-DD"),'Price Data'!G:G,0)+1),""),"")</f>
        <v>-1.806895478027265E-2</v>
      </c>
      <c r="H2843" s="34">
        <f>IFERROR(INDEX('Price Data'!K:K,MATCH(TEXT(A2843,"YYYY-MM-DD"),'Price Data'!J:J,0)),"")</f>
        <v>1.98</v>
      </c>
      <c r="I2843" s="10" cm="1">
        <f t="array" ref="I2843">IFERROR(IF(ISNUMBER(H2843),(H2843-INDEX('Price Data'!K:K,MATCH(TEXT(A2843,"YYYY-MM-DD"),'Price Data'!J:J,0)+1))/INDEX('Price Data'!K:K,MATCH(TEXT(A2843,"YYYY-MM-DD"),'Price Data'!J:J,0)+1),""),"")</f>
        <v>0</v>
      </c>
      <c r="J2843" s="34">
        <f>IFERROR(INDEX('Price Data'!N:N,MATCH(TEXT(A2843,"YYYY-MM-DD"),'Price Data'!M:M,0)),"")</f>
        <v>1.6</v>
      </c>
      <c r="K2843" s="10" cm="1">
        <f t="array" ref="K2843">IFERROR(IF(ISNUMBER(J2843),(J2843-INDEX('Price Data'!N:N,MATCH(TEXT(A2843,"YYYY-MM-DD"),'Price Data'!M:M,0)+1))/INDEX('Price Data'!N:N,MATCH(TEXT(A2843,"YYYY-MM-DD"),'Price Data'!M:M,0)+1),""),"")</f>
        <v>0</v>
      </c>
      <c r="L2843" s="34">
        <f>IFERROR(INDEX('Price Data'!Q:Q,MATCH(TEXT(A2843,"YYYY-MM-DD"),'Price Data'!P:P,0)),"")</f>
        <v>2.96</v>
      </c>
      <c r="M2843" s="10" cm="1">
        <f t="array" ref="M2843">IFERROR(IF(ISNUMBER(L2843),(L2843-INDEX('Price Data'!Q:Q,MATCH(TEXT(A2843,"YYYY-MM-DD"),'Price Data'!P:P,0)+1))/INDEX('Price Data'!Q:Q,MATCH(TEXT(A2843,"YYYY-MM-DD"),'Price Data'!P:P,0)+1),""),"")</f>
        <v>-1.986754966887419E-2</v>
      </c>
      <c r="N2843" s="34">
        <f>IFERROR(INDEX('Price Data'!T:T,MATCH(TEXT(A2843,"YYYY-MM-DD"),'Price Data'!S:S,0)),"")</f>
        <v>3.84</v>
      </c>
      <c r="O2843" s="10" cm="1">
        <f t="array" ref="O2843">IFERROR(IF(ISNUMBER(N2843),(N2843-INDEX('Price Data'!T:T,MATCH(TEXT(A2843,"YYYY-MM-DD"),'Price Data'!S:S,0)+1))/INDEX('Price Data'!T:T,MATCH(TEXT(A2843,"YYYY-MM-DD"),'Price Data'!S:S,0)+1),""),"")</f>
        <v>5.2356020942408424E-3</v>
      </c>
    </row>
    <row r="2844" spans="1:15" x14ac:dyDescent="0.3">
      <c r="A2844" s="8">
        <v>44663</v>
      </c>
      <c r="B2844" s="34">
        <f>IFERROR(INDEX('Price Data'!B:B,MATCH(TEXT(A2844,"YYYY-MM-DD"),'Price Data'!A:A,0)),"")</f>
        <v>24667</v>
      </c>
      <c r="C2844" s="10" cm="1">
        <f t="array" ref="C2844">IFERROR(IF(ISNUMBER(B2844),(B2844-INDEX('Price Data'!B:B,MATCH(TEXT(A2844,"YYYY-MM-DD"),'Price Data'!A:A,0)+1))/INDEX('Price Data'!B:B,MATCH(TEXT(A2844,"YYYY-MM-DD"),'Price Data'!A:A,0)+1),""),"")</f>
        <v>-3.3132651824316134E-3</v>
      </c>
      <c r="D2844" s="34">
        <f>IFERROR(INDEX('Price Data'!E:E,MATCH(TEXT(A2844,"YYYY-MM-DD"),'Price Data'!D:D,0)),"")</f>
        <v>9.34</v>
      </c>
      <c r="E2844" s="10" cm="1">
        <f t="array" ref="E2844">IFERROR(IF(ISNUMBER(D2844),(D2844-INDEX('Price Data'!E:E,MATCH(TEXT(A2844,"YYYY-MM-DD"),'Price Data'!D:D,0)+1))/INDEX('Price Data'!E:E,MATCH(TEXT(A2844,"YYYY-MM-DD"),'Price Data'!D:D,0)+1),""),"")</f>
        <v>-3.8105046343975379E-2</v>
      </c>
      <c r="F2844" s="34">
        <f>IFERROR(INDEX('Price Data'!H:H,MATCH(TEXT(A2844,"YYYY-MM-DD"),'Price Data'!G:G,0)),"")</f>
        <v>85.400002000000001</v>
      </c>
      <c r="G2844" s="10" cm="1">
        <f t="array" ref="G2844">IFERROR(IF(ISNUMBER(F2844),(F2844-INDEX('Price Data'!H:H,MATCH(TEXT(A2844,"YYYY-MM-DD"),'Price Data'!G:G,0)+1))/INDEX('Price Data'!H:H,MATCH(TEXT(A2844,"YYYY-MM-DD"),'Price Data'!G:G,0)+1),""),"")</f>
        <v>-1.7826280086013065E-2</v>
      </c>
      <c r="H2844" s="34">
        <f>IFERROR(INDEX('Price Data'!K:K,MATCH(TEXT(A2844,"YYYY-MM-DD"),'Price Data'!J:J,0)),"")</f>
        <v>1.94</v>
      </c>
      <c r="I2844" s="10" cm="1">
        <f t="array" ref="I2844">IFERROR(IF(ISNUMBER(H2844),(H2844-INDEX('Price Data'!K:K,MATCH(TEXT(A2844,"YYYY-MM-DD"),'Price Data'!J:J,0)+1))/INDEX('Price Data'!K:K,MATCH(TEXT(A2844,"YYYY-MM-DD"),'Price Data'!J:J,0)+1),""),"")</f>
        <v>-2.0202020202020221E-2</v>
      </c>
      <c r="J2844" s="34">
        <f>IFERROR(INDEX('Price Data'!N:N,MATCH(TEXT(A2844,"YYYY-MM-DD"),'Price Data'!M:M,0)),"")</f>
        <v>1.55</v>
      </c>
      <c r="K2844" s="10" cm="1">
        <f t="array" ref="K2844">IFERROR(IF(ISNUMBER(J2844),(J2844-INDEX('Price Data'!N:N,MATCH(TEXT(A2844,"YYYY-MM-DD"),'Price Data'!M:M,0)+1))/INDEX('Price Data'!N:N,MATCH(TEXT(A2844,"YYYY-MM-DD"),'Price Data'!M:M,0)+1),""),"")</f>
        <v>-3.1250000000000028E-2</v>
      </c>
      <c r="L2844" s="34">
        <f>IFERROR(INDEX('Price Data'!Q:Q,MATCH(TEXT(A2844,"YYYY-MM-DD"),'Price Data'!P:P,0)),"")</f>
        <v>2.96</v>
      </c>
      <c r="M2844" s="10" cm="1">
        <f t="array" ref="M2844">IFERROR(IF(ISNUMBER(L2844),(L2844-INDEX('Price Data'!Q:Q,MATCH(TEXT(A2844,"YYYY-MM-DD"),'Price Data'!P:P,0)+1))/INDEX('Price Data'!Q:Q,MATCH(TEXT(A2844,"YYYY-MM-DD"),'Price Data'!P:P,0)+1),""),"")</f>
        <v>0</v>
      </c>
      <c r="N2844" s="34">
        <f>IFERROR(INDEX('Price Data'!T:T,MATCH(TEXT(A2844,"YYYY-MM-DD"),'Price Data'!S:S,0)),"")</f>
        <v>3.74</v>
      </c>
      <c r="O2844" s="10" cm="1">
        <f t="array" ref="O2844">IFERROR(IF(ISNUMBER(N2844),(N2844-INDEX('Price Data'!T:T,MATCH(TEXT(A2844,"YYYY-MM-DD"),'Price Data'!S:S,0)+1))/INDEX('Price Data'!T:T,MATCH(TEXT(A2844,"YYYY-MM-DD"),'Price Data'!S:S,0)+1),""),"")</f>
        <v>-2.6041666666666574E-2</v>
      </c>
    </row>
    <row r="2845" spans="1:15" x14ac:dyDescent="0.3">
      <c r="A2845" s="8">
        <v>44664</v>
      </c>
      <c r="B2845" s="34">
        <f>IFERROR(INDEX('Price Data'!B:B,MATCH(TEXT(A2845,"YYYY-MM-DD"),'Price Data'!A:A,0)),"")</f>
        <v>24722</v>
      </c>
      <c r="C2845" s="10" cm="1">
        <f t="array" ref="C2845">IFERROR(IF(ISNUMBER(B2845),(B2845-INDEX('Price Data'!B:B,MATCH(TEXT(A2845,"YYYY-MM-DD"),'Price Data'!A:A,0)+1))/INDEX('Price Data'!B:B,MATCH(TEXT(A2845,"YYYY-MM-DD"),'Price Data'!A:A,0)+1),""),"")</f>
        <v>2.2296995986540724E-3</v>
      </c>
      <c r="D2845" s="34">
        <f>IFERROR(INDEX('Price Data'!E:E,MATCH(TEXT(A2845,"YYYY-MM-DD"),'Price Data'!D:D,0)),"")</f>
        <v>9.4700000000000006</v>
      </c>
      <c r="E2845" s="10" cm="1">
        <f t="array" ref="E2845">IFERROR(IF(ISNUMBER(D2845),(D2845-INDEX('Price Data'!E:E,MATCH(TEXT(A2845,"YYYY-MM-DD"),'Price Data'!D:D,0)+1))/INDEX('Price Data'!E:E,MATCH(TEXT(A2845,"YYYY-MM-DD"),'Price Data'!D:D,0)+1),""),"")</f>
        <v>1.3918629550321283E-2</v>
      </c>
      <c r="F2845" s="34">
        <f>IFERROR(INDEX('Price Data'!H:H,MATCH(TEXT(A2845,"YYYY-MM-DD"),'Price Data'!G:G,0)),"")</f>
        <v>86.349997999999999</v>
      </c>
      <c r="G2845" s="10" cm="1">
        <f t="array" ref="G2845">IFERROR(IF(ISNUMBER(F2845),(F2845-INDEX('Price Data'!H:H,MATCH(TEXT(A2845,"YYYY-MM-DD"),'Price Data'!G:G,0)+1))/INDEX('Price Data'!H:H,MATCH(TEXT(A2845,"YYYY-MM-DD"),'Price Data'!G:G,0)+1),""),"")</f>
        <v>1.1124074680935004E-2</v>
      </c>
      <c r="H2845" s="34">
        <f>IFERROR(INDEX('Price Data'!K:K,MATCH(TEXT(A2845,"YYYY-MM-DD"),'Price Data'!J:J,0)),"")</f>
        <v>1.94</v>
      </c>
      <c r="I2845" s="10" cm="1">
        <f t="array" ref="I2845">IFERROR(IF(ISNUMBER(H2845),(H2845-INDEX('Price Data'!K:K,MATCH(TEXT(A2845,"YYYY-MM-DD"),'Price Data'!J:J,0)+1))/INDEX('Price Data'!K:K,MATCH(TEXT(A2845,"YYYY-MM-DD"),'Price Data'!J:J,0)+1),""),"")</f>
        <v>0</v>
      </c>
      <c r="J2845" s="34">
        <f>IFERROR(INDEX('Price Data'!N:N,MATCH(TEXT(A2845,"YYYY-MM-DD"),'Price Data'!M:M,0)),"")</f>
        <v>1.55</v>
      </c>
      <c r="K2845" s="10" cm="1">
        <f t="array" ref="K2845">IFERROR(IF(ISNUMBER(J2845),(J2845-INDEX('Price Data'!N:N,MATCH(TEXT(A2845,"YYYY-MM-DD"),'Price Data'!M:M,0)+1))/INDEX('Price Data'!N:N,MATCH(TEXT(A2845,"YYYY-MM-DD"),'Price Data'!M:M,0)+1),""),"")</f>
        <v>0</v>
      </c>
      <c r="L2845" s="34">
        <f>IFERROR(INDEX('Price Data'!Q:Q,MATCH(TEXT(A2845,"YYYY-MM-DD"),'Price Data'!P:P,0)),"")</f>
        <v>3.06</v>
      </c>
      <c r="M2845" s="10" cm="1">
        <f t="array" ref="M2845">IFERROR(IF(ISNUMBER(L2845),(L2845-INDEX('Price Data'!Q:Q,MATCH(TEXT(A2845,"YYYY-MM-DD"),'Price Data'!P:P,0)+1))/INDEX('Price Data'!Q:Q,MATCH(TEXT(A2845,"YYYY-MM-DD"),'Price Data'!P:P,0)+1),""),"")</f>
        <v>3.3783783783783813E-2</v>
      </c>
      <c r="N2845" s="34">
        <f>IFERROR(INDEX('Price Data'!T:T,MATCH(TEXT(A2845,"YYYY-MM-DD"),'Price Data'!S:S,0)),"")</f>
        <v>3.78</v>
      </c>
      <c r="O2845" s="10" cm="1">
        <f t="array" ref="O2845">IFERROR(IF(ISNUMBER(N2845),(N2845-INDEX('Price Data'!T:T,MATCH(TEXT(A2845,"YYYY-MM-DD"),'Price Data'!S:S,0)+1))/INDEX('Price Data'!T:T,MATCH(TEXT(A2845,"YYYY-MM-DD"),'Price Data'!S:S,0)+1),""),"")</f>
        <v>1.0695187165775291E-2</v>
      </c>
    </row>
    <row r="2846" spans="1:15" x14ac:dyDescent="0.3">
      <c r="A2846" s="8">
        <v>44665</v>
      </c>
      <c r="B2846" s="34">
        <f>IFERROR(INDEX('Price Data'!B:B,MATCH(TEXT(A2846,"YYYY-MM-DD"),'Price Data'!A:A,0)),"")</f>
        <v>24862</v>
      </c>
      <c r="C2846" s="10" cm="1">
        <f t="array" ref="C2846">IFERROR(IF(ISNUMBER(B2846),(B2846-INDEX('Price Data'!B:B,MATCH(TEXT(A2846,"YYYY-MM-DD"),'Price Data'!A:A,0)+1))/INDEX('Price Data'!B:B,MATCH(TEXT(A2846,"YYYY-MM-DD"),'Price Data'!A:A,0)+1),""),"")</f>
        <v>5.662972251435968E-3</v>
      </c>
      <c r="D2846" s="34">
        <f>IFERROR(INDEX('Price Data'!E:E,MATCH(TEXT(A2846,"YYYY-MM-DD"),'Price Data'!D:D,0)),"")</f>
        <v>9.61</v>
      </c>
      <c r="E2846" s="10" cm="1">
        <f t="array" ref="E2846">IFERROR(IF(ISNUMBER(D2846),(D2846-INDEX('Price Data'!E:E,MATCH(TEXT(A2846,"YYYY-MM-DD"),'Price Data'!D:D,0)+1))/INDEX('Price Data'!E:E,MATCH(TEXT(A2846,"YYYY-MM-DD"),'Price Data'!D:D,0)+1),""),"")</f>
        <v>1.4783526927138203E-2</v>
      </c>
      <c r="F2846" s="34">
        <f>IFERROR(INDEX('Price Data'!H:H,MATCH(TEXT(A2846,"YYYY-MM-DD"),'Price Data'!G:G,0)),"")</f>
        <v>85.650002000000001</v>
      </c>
      <c r="G2846" s="10" cm="1">
        <f t="array" ref="G2846">IFERROR(IF(ISNUMBER(F2846),(F2846-INDEX('Price Data'!H:H,MATCH(TEXT(A2846,"YYYY-MM-DD"),'Price Data'!G:G,0)+1))/INDEX('Price Data'!H:H,MATCH(TEXT(A2846,"YYYY-MM-DD"),'Price Data'!G:G,0)+1),""),"")</f>
        <v>-8.1064970030456599E-3</v>
      </c>
      <c r="H2846" s="34">
        <f>IFERROR(INDEX('Price Data'!K:K,MATCH(TEXT(A2846,"YYYY-MM-DD"),'Price Data'!J:J,0)),"")</f>
        <v>1.97</v>
      </c>
      <c r="I2846" s="10" cm="1">
        <f t="array" ref="I2846">IFERROR(IF(ISNUMBER(H2846),(H2846-INDEX('Price Data'!K:K,MATCH(TEXT(A2846,"YYYY-MM-DD"),'Price Data'!J:J,0)+1))/INDEX('Price Data'!K:K,MATCH(TEXT(A2846,"YYYY-MM-DD"),'Price Data'!J:J,0)+1),""),"")</f>
        <v>1.546391752577321E-2</v>
      </c>
      <c r="J2846" s="34">
        <f>IFERROR(INDEX('Price Data'!N:N,MATCH(TEXT(A2846,"YYYY-MM-DD"),'Price Data'!M:M,0)),"")</f>
        <v>1.57</v>
      </c>
      <c r="K2846" s="10" cm="1">
        <f t="array" ref="K2846">IFERROR(IF(ISNUMBER(J2846),(J2846-INDEX('Price Data'!N:N,MATCH(TEXT(A2846,"YYYY-MM-DD"),'Price Data'!M:M,0)+1))/INDEX('Price Data'!N:N,MATCH(TEXT(A2846,"YYYY-MM-DD"),'Price Data'!M:M,0)+1),""),"")</f>
        <v>1.2903225806451623E-2</v>
      </c>
      <c r="L2846" s="34">
        <f>IFERROR(INDEX('Price Data'!Q:Q,MATCH(TEXT(A2846,"YYYY-MM-DD"),'Price Data'!P:P,0)),"")</f>
        <v>3.06</v>
      </c>
      <c r="M2846" s="10" cm="1">
        <f t="array" ref="M2846">IFERROR(IF(ISNUMBER(L2846),(L2846-INDEX('Price Data'!Q:Q,MATCH(TEXT(A2846,"YYYY-MM-DD"),'Price Data'!P:P,0)+1))/INDEX('Price Data'!Q:Q,MATCH(TEXT(A2846,"YYYY-MM-DD"),'Price Data'!P:P,0)+1),""),"")</f>
        <v>0</v>
      </c>
      <c r="N2846" s="34">
        <f>IFERROR(INDEX('Price Data'!T:T,MATCH(TEXT(A2846,"YYYY-MM-DD"),'Price Data'!S:S,0)),"")</f>
        <v>3.83</v>
      </c>
      <c r="O2846" s="10" cm="1">
        <f t="array" ref="O2846">IFERROR(IF(ISNUMBER(N2846),(N2846-INDEX('Price Data'!T:T,MATCH(TEXT(A2846,"YYYY-MM-DD"),'Price Data'!S:S,0)+1))/INDEX('Price Data'!T:T,MATCH(TEXT(A2846,"YYYY-MM-DD"),'Price Data'!S:S,0)+1),""),"")</f>
        <v>1.3227513227513298E-2</v>
      </c>
    </row>
    <row r="2847" spans="1:15" x14ac:dyDescent="0.3">
      <c r="A2847" s="8">
        <v>44666</v>
      </c>
      <c r="B2847" s="34" t="str">
        <f>IFERROR(INDEX('Price Data'!B:B,MATCH(TEXT(A2847,"YYYY-MM-DD"),'Price Data'!A:A,0)),"")</f>
        <v/>
      </c>
      <c r="C2847" s="10" t="str" cm="1">
        <f t="array" ref="C2847">IFERROR(IF(ISNUMBER(B2847),(B2847-INDEX('Price Data'!B:B,MATCH(TEXT(A2847,"YYYY-MM-DD"),'Price Data'!A:A,0)+1))/INDEX('Price Data'!B:B,MATCH(TEXT(A2847,"YYYY-MM-DD"),'Price Data'!A:A,0)+1),""),"")</f>
        <v/>
      </c>
      <c r="D2847" s="34">
        <f>IFERROR(INDEX('Price Data'!E:E,MATCH(TEXT(A2847,"YYYY-MM-DD"),'Price Data'!D:D,0)),"")</f>
        <v>9.6050000000000004</v>
      </c>
      <c r="E2847" s="10" cm="1">
        <f t="array" ref="E2847">IFERROR(IF(ISNUMBER(D2847),(D2847-INDEX('Price Data'!E:E,MATCH(TEXT(A2847,"YYYY-MM-DD"),'Price Data'!D:D,0)+1))/INDEX('Price Data'!E:E,MATCH(TEXT(A2847,"YYYY-MM-DD"),'Price Data'!D:D,0)+1),""),"")</f>
        <v>-5.20291363163268E-4</v>
      </c>
      <c r="F2847" s="34">
        <f>IFERROR(INDEX('Price Data'!H:H,MATCH(TEXT(A2847,"YYYY-MM-DD"),'Price Data'!G:G,0)),"")</f>
        <v>0.85650000000000004</v>
      </c>
      <c r="G2847" s="10" cm="1">
        <f t="array" ref="G2847">IFERROR(IF(ISNUMBER(F2847),(F2847-INDEX('Price Data'!H:H,MATCH(TEXT(A2847,"YYYY-MM-DD"),'Price Data'!G:G,0)+1))/INDEX('Price Data'!H:H,MATCH(TEXT(A2847,"YYYY-MM-DD"),'Price Data'!G:G,0)+1),""),"")</f>
        <v>-0.99000000023350854</v>
      </c>
      <c r="H2847" s="34" t="str">
        <f>IFERROR(INDEX('Price Data'!K:K,MATCH(TEXT(A2847,"YYYY-MM-DD"),'Price Data'!J:J,0)),"")</f>
        <v/>
      </c>
      <c r="I2847" s="10" t="str" cm="1">
        <f t="array" ref="I2847">IFERROR(IF(ISNUMBER(H2847),(H2847-INDEX('Price Data'!K:K,MATCH(TEXT(A2847,"YYYY-MM-DD"),'Price Data'!J:J,0)+1))/INDEX('Price Data'!K:K,MATCH(TEXT(A2847,"YYYY-MM-DD"),'Price Data'!J:J,0)+1),""),"")</f>
        <v/>
      </c>
      <c r="J2847" s="34" t="str">
        <f>IFERROR(INDEX('Price Data'!N:N,MATCH(TEXT(A2847,"YYYY-MM-DD"),'Price Data'!M:M,0)),"")</f>
        <v/>
      </c>
      <c r="K2847" s="10" t="str" cm="1">
        <f t="array" ref="K2847">IFERROR(IF(ISNUMBER(J2847),(J2847-INDEX('Price Data'!N:N,MATCH(TEXT(A2847,"YYYY-MM-DD"),'Price Data'!M:M,0)+1))/INDEX('Price Data'!N:N,MATCH(TEXT(A2847,"YYYY-MM-DD"),'Price Data'!M:M,0)+1),""),"")</f>
        <v/>
      </c>
      <c r="L2847" s="34">
        <f>IFERROR(INDEX('Price Data'!Q:Q,MATCH(TEXT(A2847,"YYYY-MM-DD"),'Price Data'!P:P,0)),"")</f>
        <v>3.06</v>
      </c>
      <c r="M2847" s="10" cm="1">
        <f t="array" ref="M2847">IFERROR(IF(ISNUMBER(L2847),(L2847-INDEX('Price Data'!Q:Q,MATCH(TEXT(A2847,"YYYY-MM-DD"),'Price Data'!P:P,0)+1))/INDEX('Price Data'!Q:Q,MATCH(TEXT(A2847,"YYYY-MM-DD"),'Price Data'!P:P,0)+1),""),"")</f>
        <v>0</v>
      </c>
      <c r="N2847" s="34" t="str">
        <f>IFERROR(INDEX('Price Data'!T:T,MATCH(TEXT(A2847,"YYYY-MM-DD"),'Price Data'!S:S,0)),"")</f>
        <v/>
      </c>
      <c r="O2847" s="10" t="str" cm="1">
        <f t="array" ref="O2847">IFERROR(IF(ISNUMBER(N2847),(N2847-INDEX('Price Data'!T:T,MATCH(TEXT(A2847,"YYYY-MM-DD"),'Price Data'!S:S,0)+1))/INDEX('Price Data'!T:T,MATCH(TEXT(A2847,"YYYY-MM-DD"),'Price Data'!S:S,0)+1),""),"")</f>
        <v/>
      </c>
    </row>
    <row r="2848" spans="1:15" x14ac:dyDescent="0.3">
      <c r="A2848" s="8">
        <v>44667</v>
      </c>
      <c r="B2848" s="34" t="str">
        <f>IFERROR(INDEX('Price Data'!B:B,MATCH(TEXT(A2848,"YYYY-MM-DD"),'Price Data'!A:A,0)),"")</f>
        <v/>
      </c>
      <c r="C2848" s="10" t="str" cm="1">
        <f t="array" ref="C2848">IFERROR(IF(ISNUMBER(B2848),(B2848-INDEX('Price Data'!B:B,MATCH(TEXT(A2848,"YYYY-MM-DD"),'Price Data'!A:A,0)+1))/INDEX('Price Data'!B:B,MATCH(TEXT(A2848,"YYYY-MM-DD"),'Price Data'!A:A,0)+1),""),"")</f>
        <v/>
      </c>
      <c r="D2848" s="34" t="str">
        <f>IFERROR(INDEX('Price Data'!E:E,MATCH(TEXT(A2848,"YYYY-MM-DD"),'Price Data'!D:D,0)),"")</f>
        <v/>
      </c>
      <c r="E2848" s="10" t="str" cm="1">
        <f t="array" ref="E2848">IFERROR(IF(ISNUMBER(D2848),(D2848-INDEX('Price Data'!E:E,MATCH(TEXT(A2848,"YYYY-MM-DD"),'Price Data'!D:D,0)+1))/INDEX('Price Data'!E:E,MATCH(TEXT(A2848,"YYYY-MM-DD"),'Price Data'!D:D,0)+1),""),"")</f>
        <v/>
      </c>
      <c r="F2848" s="34" t="str">
        <f>IFERROR(INDEX('Price Data'!H:H,MATCH(TEXT(A2848,"YYYY-MM-DD"),'Price Data'!G:G,0)),"")</f>
        <v/>
      </c>
      <c r="G2848" s="10" t="str" cm="1">
        <f t="array" ref="G2848">IFERROR(IF(ISNUMBER(F2848),(F2848-INDEX('Price Data'!H:H,MATCH(TEXT(A2848,"YYYY-MM-DD"),'Price Data'!G:G,0)+1))/INDEX('Price Data'!H:H,MATCH(TEXT(A2848,"YYYY-MM-DD"),'Price Data'!G:G,0)+1),""),"")</f>
        <v/>
      </c>
      <c r="H2848" s="34" t="str">
        <f>IFERROR(INDEX('Price Data'!K:K,MATCH(TEXT(A2848,"YYYY-MM-DD"),'Price Data'!J:J,0)),"")</f>
        <v/>
      </c>
      <c r="I2848" s="10" t="str" cm="1">
        <f t="array" ref="I2848">IFERROR(IF(ISNUMBER(H2848),(H2848-INDEX('Price Data'!K:K,MATCH(TEXT(A2848,"YYYY-MM-DD"),'Price Data'!J:J,0)+1))/INDEX('Price Data'!K:K,MATCH(TEXT(A2848,"YYYY-MM-DD"),'Price Data'!J:J,0)+1),""),"")</f>
        <v/>
      </c>
      <c r="J2848" s="34" t="str">
        <f>IFERROR(INDEX('Price Data'!N:N,MATCH(TEXT(A2848,"YYYY-MM-DD"),'Price Data'!M:M,0)),"")</f>
        <v/>
      </c>
      <c r="K2848" s="10" t="str" cm="1">
        <f t="array" ref="K2848">IFERROR(IF(ISNUMBER(J2848),(J2848-INDEX('Price Data'!N:N,MATCH(TEXT(A2848,"YYYY-MM-DD"),'Price Data'!M:M,0)+1))/INDEX('Price Data'!N:N,MATCH(TEXT(A2848,"YYYY-MM-DD"),'Price Data'!M:M,0)+1),""),"")</f>
        <v/>
      </c>
      <c r="L2848" s="34" t="str">
        <f>IFERROR(INDEX('Price Data'!Q:Q,MATCH(TEXT(A2848,"YYYY-MM-DD"),'Price Data'!P:P,0)),"")</f>
        <v/>
      </c>
      <c r="M2848" s="10" t="str" cm="1">
        <f t="array" ref="M2848">IFERROR(IF(ISNUMBER(L2848),(L2848-INDEX('Price Data'!Q:Q,MATCH(TEXT(A2848,"YYYY-MM-DD"),'Price Data'!P:P,0)+1))/INDEX('Price Data'!Q:Q,MATCH(TEXT(A2848,"YYYY-MM-DD"),'Price Data'!P:P,0)+1),""),"")</f>
        <v/>
      </c>
      <c r="N2848" s="34" t="str">
        <f>IFERROR(INDEX('Price Data'!T:T,MATCH(TEXT(A2848,"YYYY-MM-DD"),'Price Data'!S:S,0)),"")</f>
        <v/>
      </c>
      <c r="O2848" s="10" t="str" cm="1">
        <f t="array" ref="O2848">IFERROR(IF(ISNUMBER(N2848),(N2848-INDEX('Price Data'!T:T,MATCH(TEXT(A2848,"YYYY-MM-DD"),'Price Data'!S:S,0)+1))/INDEX('Price Data'!T:T,MATCH(TEXT(A2848,"YYYY-MM-DD"),'Price Data'!S:S,0)+1),""),"")</f>
        <v/>
      </c>
    </row>
    <row r="2849" spans="1:15" x14ac:dyDescent="0.3">
      <c r="A2849" s="8">
        <v>44668</v>
      </c>
      <c r="B2849" s="34" t="str">
        <f>IFERROR(INDEX('Price Data'!B:B,MATCH(TEXT(A2849,"YYYY-MM-DD"),'Price Data'!A:A,0)),"")</f>
        <v/>
      </c>
      <c r="C2849" s="10" t="str" cm="1">
        <f t="array" ref="C2849">IFERROR(IF(ISNUMBER(B2849),(B2849-INDEX('Price Data'!B:B,MATCH(TEXT(A2849,"YYYY-MM-DD"),'Price Data'!A:A,0)+1))/INDEX('Price Data'!B:B,MATCH(TEXT(A2849,"YYYY-MM-DD"),'Price Data'!A:A,0)+1),""),"")</f>
        <v/>
      </c>
      <c r="D2849" s="34" t="str">
        <f>IFERROR(INDEX('Price Data'!E:E,MATCH(TEXT(A2849,"YYYY-MM-DD"),'Price Data'!D:D,0)),"")</f>
        <v/>
      </c>
      <c r="E2849" s="10" t="str" cm="1">
        <f t="array" ref="E2849">IFERROR(IF(ISNUMBER(D2849),(D2849-INDEX('Price Data'!E:E,MATCH(TEXT(A2849,"YYYY-MM-DD"),'Price Data'!D:D,0)+1))/INDEX('Price Data'!E:E,MATCH(TEXT(A2849,"YYYY-MM-DD"),'Price Data'!D:D,0)+1),""),"")</f>
        <v/>
      </c>
      <c r="F2849" s="34" t="str">
        <f>IFERROR(INDEX('Price Data'!H:H,MATCH(TEXT(A2849,"YYYY-MM-DD"),'Price Data'!G:G,0)),"")</f>
        <v/>
      </c>
      <c r="G2849" s="10" t="str" cm="1">
        <f t="array" ref="G2849">IFERROR(IF(ISNUMBER(F2849),(F2849-INDEX('Price Data'!H:H,MATCH(TEXT(A2849,"YYYY-MM-DD"),'Price Data'!G:G,0)+1))/INDEX('Price Data'!H:H,MATCH(TEXT(A2849,"YYYY-MM-DD"),'Price Data'!G:G,0)+1),""),"")</f>
        <v/>
      </c>
      <c r="H2849" s="34" t="str">
        <f>IFERROR(INDEX('Price Data'!K:K,MATCH(TEXT(A2849,"YYYY-MM-DD"),'Price Data'!J:J,0)),"")</f>
        <v/>
      </c>
      <c r="I2849" s="10" t="str" cm="1">
        <f t="array" ref="I2849">IFERROR(IF(ISNUMBER(H2849),(H2849-INDEX('Price Data'!K:K,MATCH(TEXT(A2849,"YYYY-MM-DD"),'Price Data'!J:J,0)+1))/INDEX('Price Data'!K:K,MATCH(TEXT(A2849,"YYYY-MM-DD"),'Price Data'!J:J,0)+1),""),"")</f>
        <v/>
      </c>
      <c r="J2849" s="34" t="str">
        <f>IFERROR(INDEX('Price Data'!N:N,MATCH(TEXT(A2849,"YYYY-MM-DD"),'Price Data'!M:M,0)),"")</f>
        <v/>
      </c>
      <c r="K2849" s="10" t="str" cm="1">
        <f t="array" ref="K2849">IFERROR(IF(ISNUMBER(J2849),(J2849-INDEX('Price Data'!N:N,MATCH(TEXT(A2849,"YYYY-MM-DD"),'Price Data'!M:M,0)+1))/INDEX('Price Data'!N:N,MATCH(TEXT(A2849,"YYYY-MM-DD"),'Price Data'!M:M,0)+1),""),"")</f>
        <v/>
      </c>
      <c r="L2849" s="34" t="str">
        <f>IFERROR(INDEX('Price Data'!Q:Q,MATCH(TEXT(A2849,"YYYY-MM-DD"),'Price Data'!P:P,0)),"")</f>
        <v/>
      </c>
      <c r="M2849" s="10" t="str" cm="1">
        <f t="array" ref="M2849">IFERROR(IF(ISNUMBER(L2849),(L2849-INDEX('Price Data'!Q:Q,MATCH(TEXT(A2849,"YYYY-MM-DD"),'Price Data'!P:P,0)+1))/INDEX('Price Data'!Q:Q,MATCH(TEXT(A2849,"YYYY-MM-DD"),'Price Data'!P:P,0)+1),""),"")</f>
        <v/>
      </c>
      <c r="N2849" s="34" t="str">
        <f>IFERROR(INDEX('Price Data'!T:T,MATCH(TEXT(A2849,"YYYY-MM-DD"),'Price Data'!S:S,0)),"")</f>
        <v/>
      </c>
      <c r="O2849" s="10" t="str" cm="1">
        <f t="array" ref="O2849">IFERROR(IF(ISNUMBER(N2849),(N2849-INDEX('Price Data'!T:T,MATCH(TEXT(A2849,"YYYY-MM-DD"),'Price Data'!S:S,0)+1))/INDEX('Price Data'!T:T,MATCH(TEXT(A2849,"YYYY-MM-DD"),'Price Data'!S:S,0)+1),""),"")</f>
        <v/>
      </c>
    </row>
    <row r="2850" spans="1:15" x14ac:dyDescent="0.3">
      <c r="A2850" s="8">
        <v>44669</v>
      </c>
      <c r="B2850" s="34" t="str">
        <f>IFERROR(INDEX('Price Data'!B:B,MATCH(TEXT(A2850,"YYYY-MM-DD"),'Price Data'!A:A,0)),"")</f>
        <v/>
      </c>
      <c r="C2850" s="10" t="str" cm="1">
        <f t="array" ref="C2850">IFERROR(IF(ISNUMBER(B2850),(B2850-INDEX('Price Data'!B:B,MATCH(TEXT(A2850,"YYYY-MM-DD"),'Price Data'!A:A,0)+1))/INDEX('Price Data'!B:B,MATCH(TEXT(A2850,"YYYY-MM-DD"),'Price Data'!A:A,0)+1),""),"")</f>
        <v/>
      </c>
      <c r="D2850" s="34" t="str">
        <f>IFERROR(INDEX('Price Data'!E:E,MATCH(TEXT(A2850,"YYYY-MM-DD"),'Price Data'!D:D,0)),"")</f>
        <v/>
      </c>
      <c r="E2850" s="10" t="str" cm="1">
        <f t="array" ref="E2850">IFERROR(IF(ISNUMBER(D2850),(D2850-INDEX('Price Data'!E:E,MATCH(TEXT(A2850,"YYYY-MM-DD"),'Price Data'!D:D,0)+1))/INDEX('Price Data'!E:E,MATCH(TEXT(A2850,"YYYY-MM-DD"),'Price Data'!D:D,0)+1),""),"")</f>
        <v/>
      </c>
      <c r="F2850" s="34" t="str">
        <f>IFERROR(INDEX('Price Data'!H:H,MATCH(TEXT(A2850,"YYYY-MM-DD"),'Price Data'!G:G,0)),"")</f>
        <v/>
      </c>
      <c r="G2850" s="10" t="str" cm="1">
        <f t="array" ref="G2850">IFERROR(IF(ISNUMBER(F2850),(F2850-INDEX('Price Data'!H:H,MATCH(TEXT(A2850,"YYYY-MM-DD"),'Price Data'!G:G,0)+1))/INDEX('Price Data'!H:H,MATCH(TEXT(A2850,"YYYY-MM-DD"),'Price Data'!G:G,0)+1),""),"")</f>
        <v/>
      </c>
      <c r="H2850" s="34" t="str">
        <f>IFERROR(INDEX('Price Data'!K:K,MATCH(TEXT(A2850,"YYYY-MM-DD"),'Price Data'!J:J,0)),"")</f>
        <v/>
      </c>
      <c r="I2850" s="10" t="str" cm="1">
        <f t="array" ref="I2850">IFERROR(IF(ISNUMBER(H2850),(H2850-INDEX('Price Data'!K:K,MATCH(TEXT(A2850,"YYYY-MM-DD"),'Price Data'!J:J,0)+1))/INDEX('Price Data'!K:K,MATCH(TEXT(A2850,"YYYY-MM-DD"),'Price Data'!J:J,0)+1),""),"")</f>
        <v/>
      </c>
      <c r="J2850" s="34" t="str">
        <f>IFERROR(INDEX('Price Data'!N:N,MATCH(TEXT(A2850,"YYYY-MM-DD"),'Price Data'!M:M,0)),"")</f>
        <v/>
      </c>
      <c r="K2850" s="10" t="str" cm="1">
        <f t="array" ref="K2850">IFERROR(IF(ISNUMBER(J2850),(J2850-INDEX('Price Data'!N:N,MATCH(TEXT(A2850,"YYYY-MM-DD"),'Price Data'!M:M,0)+1))/INDEX('Price Data'!N:N,MATCH(TEXT(A2850,"YYYY-MM-DD"),'Price Data'!M:M,0)+1),""),"")</f>
        <v/>
      </c>
      <c r="L2850" s="34" t="str">
        <f>IFERROR(INDEX('Price Data'!Q:Q,MATCH(TEXT(A2850,"YYYY-MM-DD"),'Price Data'!P:P,0)),"")</f>
        <v/>
      </c>
      <c r="M2850" s="10" t="str" cm="1">
        <f t="array" ref="M2850">IFERROR(IF(ISNUMBER(L2850),(L2850-INDEX('Price Data'!Q:Q,MATCH(TEXT(A2850,"YYYY-MM-DD"),'Price Data'!P:P,0)+1))/INDEX('Price Data'!Q:Q,MATCH(TEXT(A2850,"YYYY-MM-DD"),'Price Data'!P:P,0)+1),""),"")</f>
        <v/>
      </c>
      <c r="N2850" s="34" t="str">
        <f>IFERROR(INDEX('Price Data'!T:T,MATCH(TEXT(A2850,"YYYY-MM-DD"),'Price Data'!S:S,0)),"")</f>
        <v/>
      </c>
      <c r="O2850" s="10" t="str" cm="1">
        <f t="array" ref="O2850">IFERROR(IF(ISNUMBER(N2850),(N2850-INDEX('Price Data'!T:T,MATCH(TEXT(A2850,"YYYY-MM-DD"),'Price Data'!S:S,0)+1))/INDEX('Price Data'!T:T,MATCH(TEXT(A2850,"YYYY-MM-DD"),'Price Data'!S:S,0)+1),""),"")</f>
        <v/>
      </c>
    </row>
    <row r="2851" spans="1:15" x14ac:dyDescent="0.3">
      <c r="A2851" s="8">
        <v>44670</v>
      </c>
      <c r="B2851" s="34">
        <f>IFERROR(INDEX('Price Data'!B:B,MATCH(TEXT(A2851,"YYYY-MM-DD"),'Price Data'!A:A,0)),"")</f>
        <v>24624</v>
      </c>
      <c r="C2851" s="10" cm="1">
        <f t="array" ref="C2851">IFERROR(IF(ISNUMBER(B2851),(B2851-INDEX('Price Data'!B:B,MATCH(TEXT(A2851,"YYYY-MM-DD"),'Price Data'!A:A,0)+1))/INDEX('Price Data'!B:B,MATCH(TEXT(A2851,"YYYY-MM-DD"),'Price Data'!A:A,0)+1),""),"")</f>
        <v>-9.572842088327569E-3</v>
      </c>
      <c r="D2851" s="34">
        <f>IFERROR(INDEX('Price Data'!E:E,MATCH(TEXT(A2851,"YYYY-MM-DD"),'Price Data'!D:D,0)),"")</f>
        <v>9.2899999999999991</v>
      </c>
      <c r="E2851" s="10" cm="1">
        <f t="array" ref="E2851">IFERROR(IF(ISNUMBER(D2851),(D2851-INDEX('Price Data'!E:E,MATCH(TEXT(A2851,"YYYY-MM-DD"),'Price Data'!D:D,0)+1))/INDEX('Price Data'!E:E,MATCH(TEXT(A2851,"YYYY-MM-DD"),'Price Data'!D:D,0)+1),""),"")</f>
        <v>-3.2795419052576914E-2</v>
      </c>
      <c r="F2851" s="34">
        <f>IFERROR(INDEX('Price Data'!H:H,MATCH(TEXT(A2851,"YYYY-MM-DD"),'Price Data'!G:G,0)),"")</f>
        <v>84.900002000000001</v>
      </c>
      <c r="G2851" s="10" cm="1">
        <f t="array" ref="G2851">IFERROR(IF(ISNUMBER(F2851),(F2851-INDEX('Price Data'!H:H,MATCH(TEXT(A2851,"YYYY-MM-DD"),'Price Data'!G:G,0)+1))/INDEX('Price Data'!H:H,MATCH(TEXT(A2851,"YYYY-MM-DD"),'Price Data'!G:G,0)+1),""),"")</f>
        <v>98.124345592527732</v>
      </c>
      <c r="H2851" s="34">
        <f>IFERROR(INDEX('Price Data'!K:K,MATCH(TEXT(A2851,"YYYY-MM-DD"),'Price Data'!J:J,0)),"")</f>
        <v>1.97</v>
      </c>
      <c r="I2851" s="10" cm="1">
        <f t="array" ref="I2851">IFERROR(IF(ISNUMBER(H2851),(H2851-INDEX('Price Data'!K:K,MATCH(TEXT(A2851,"YYYY-MM-DD"),'Price Data'!J:J,0)+1))/INDEX('Price Data'!K:K,MATCH(TEXT(A2851,"YYYY-MM-DD"),'Price Data'!J:J,0)+1),""),"")</f>
        <v>0</v>
      </c>
      <c r="J2851" s="34">
        <f>IFERROR(INDEX('Price Data'!N:N,MATCH(TEXT(A2851,"YYYY-MM-DD"),'Price Data'!M:M,0)),"")</f>
        <v>1.57</v>
      </c>
      <c r="K2851" s="10" cm="1">
        <f t="array" ref="K2851">IFERROR(IF(ISNUMBER(J2851),(J2851-INDEX('Price Data'!N:N,MATCH(TEXT(A2851,"YYYY-MM-DD"),'Price Data'!M:M,0)+1))/INDEX('Price Data'!N:N,MATCH(TEXT(A2851,"YYYY-MM-DD"),'Price Data'!M:M,0)+1),""),"")</f>
        <v>0</v>
      </c>
      <c r="L2851" s="34">
        <f>IFERROR(INDEX('Price Data'!Q:Q,MATCH(TEXT(A2851,"YYYY-MM-DD"),'Price Data'!P:P,0)),"")</f>
        <v>2.91</v>
      </c>
      <c r="M2851" s="10" cm="1">
        <f t="array" ref="M2851">IFERROR(IF(ISNUMBER(L2851),(L2851-INDEX('Price Data'!Q:Q,MATCH(TEXT(A2851,"YYYY-MM-DD"),'Price Data'!P:P,0)+1))/INDEX('Price Data'!Q:Q,MATCH(TEXT(A2851,"YYYY-MM-DD"),'Price Data'!P:P,0)+1),""),"")</f>
        <v>-4.9019607843137226E-2</v>
      </c>
      <c r="N2851" s="34">
        <f>IFERROR(INDEX('Price Data'!T:T,MATCH(TEXT(A2851,"YYYY-MM-DD"),'Price Data'!S:S,0)),"")</f>
        <v>3.76</v>
      </c>
      <c r="O2851" s="10" cm="1">
        <f t="array" ref="O2851">IFERROR(IF(ISNUMBER(N2851),(N2851-INDEX('Price Data'!T:T,MATCH(TEXT(A2851,"YYYY-MM-DD"),'Price Data'!S:S,0)+1))/INDEX('Price Data'!T:T,MATCH(TEXT(A2851,"YYYY-MM-DD"),'Price Data'!S:S,0)+1),""),"")</f>
        <v>-1.8276762402088847E-2</v>
      </c>
    </row>
    <row r="2852" spans="1:15" x14ac:dyDescent="0.3">
      <c r="A2852" s="8">
        <v>44671</v>
      </c>
      <c r="B2852" s="34">
        <f>IFERROR(INDEX('Price Data'!B:B,MATCH(TEXT(A2852,"YYYY-MM-DD"),'Price Data'!A:A,0)),"")</f>
        <v>24878</v>
      </c>
      <c r="C2852" s="10" cm="1">
        <f t="array" ref="C2852">IFERROR(IF(ISNUMBER(B2852),(B2852-INDEX('Price Data'!B:B,MATCH(TEXT(A2852,"YYYY-MM-DD"),'Price Data'!A:A,0)+1))/INDEX('Price Data'!B:B,MATCH(TEXT(A2852,"YYYY-MM-DD"),'Price Data'!A:A,0)+1),""),"")</f>
        <v>1.0315139701104613E-2</v>
      </c>
      <c r="D2852" s="34">
        <f>IFERROR(INDEX('Price Data'!E:E,MATCH(TEXT(A2852,"YYYY-MM-DD"),'Price Data'!D:D,0)),"")</f>
        <v>9.43</v>
      </c>
      <c r="E2852" s="10" cm="1">
        <f t="array" ref="E2852">IFERROR(IF(ISNUMBER(D2852),(D2852-INDEX('Price Data'!E:E,MATCH(TEXT(A2852,"YYYY-MM-DD"),'Price Data'!D:D,0)+1))/INDEX('Price Data'!E:E,MATCH(TEXT(A2852,"YYYY-MM-DD"),'Price Data'!D:D,0)+1),""),"")</f>
        <v>1.5069967707212119E-2</v>
      </c>
      <c r="F2852" s="34">
        <f>IFERROR(INDEX('Price Data'!H:H,MATCH(TEXT(A2852,"YYYY-MM-DD"),'Price Data'!G:G,0)),"")</f>
        <v>86.25</v>
      </c>
      <c r="G2852" s="10" cm="1">
        <f t="array" ref="G2852">IFERROR(IF(ISNUMBER(F2852),(F2852-INDEX('Price Data'!H:H,MATCH(TEXT(A2852,"YYYY-MM-DD"),'Price Data'!G:G,0)+1))/INDEX('Price Data'!H:H,MATCH(TEXT(A2852,"YYYY-MM-DD"),'Price Data'!G:G,0)+1),""),"")</f>
        <v>1.5901036138962626E-2</v>
      </c>
      <c r="H2852" s="34">
        <f>IFERROR(INDEX('Price Data'!K:K,MATCH(TEXT(A2852,"YYYY-MM-DD"),'Price Data'!J:J,0)),"")</f>
        <v>2.02</v>
      </c>
      <c r="I2852" s="10" cm="1">
        <f t="array" ref="I2852">IFERROR(IF(ISNUMBER(H2852),(H2852-INDEX('Price Data'!K:K,MATCH(TEXT(A2852,"YYYY-MM-DD"),'Price Data'!J:J,0)+1))/INDEX('Price Data'!K:K,MATCH(TEXT(A2852,"YYYY-MM-DD"),'Price Data'!J:J,0)+1),""),"")</f>
        <v>2.5380710659898501E-2</v>
      </c>
      <c r="J2852" s="34">
        <f>IFERROR(INDEX('Price Data'!N:N,MATCH(TEXT(A2852,"YYYY-MM-DD"),'Price Data'!M:M,0)),"")</f>
        <v>1.63</v>
      </c>
      <c r="K2852" s="10" cm="1">
        <f t="array" ref="K2852">IFERROR(IF(ISNUMBER(J2852),(J2852-INDEX('Price Data'!N:N,MATCH(TEXT(A2852,"YYYY-MM-DD"),'Price Data'!M:M,0)+1))/INDEX('Price Data'!N:N,MATCH(TEXT(A2852,"YYYY-MM-DD"),'Price Data'!M:M,0)+1),""),"")</f>
        <v>3.8216560509554034E-2</v>
      </c>
      <c r="L2852" s="34">
        <f>IFERROR(INDEX('Price Data'!Q:Q,MATCH(TEXT(A2852,"YYYY-MM-DD"),'Price Data'!P:P,0)),"")</f>
        <v>3.04</v>
      </c>
      <c r="M2852" s="10" cm="1">
        <f t="array" ref="M2852">IFERROR(IF(ISNUMBER(L2852),(L2852-INDEX('Price Data'!Q:Q,MATCH(TEXT(A2852,"YYYY-MM-DD"),'Price Data'!P:P,0)+1))/INDEX('Price Data'!Q:Q,MATCH(TEXT(A2852,"YYYY-MM-DD"),'Price Data'!P:P,0)+1),""),"")</f>
        <v>4.4673539518900303E-2</v>
      </c>
      <c r="N2852" s="34">
        <f>IFERROR(INDEX('Price Data'!T:T,MATCH(TEXT(A2852,"YYYY-MM-DD"),'Price Data'!S:S,0)),"")</f>
        <v>3.81</v>
      </c>
      <c r="O2852" s="10" cm="1">
        <f t="array" ref="O2852">IFERROR(IF(ISNUMBER(N2852),(N2852-INDEX('Price Data'!T:T,MATCH(TEXT(A2852,"YYYY-MM-DD"),'Price Data'!S:S,0)+1))/INDEX('Price Data'!T:T,MATCH(TEXT(A2852,"YYYY-MM-DD"),'Price Data'!S:S,0)+1),""),"")</f>
        <v>1.3297872340425603E-2</v>
      </c>
    </row>
    <row r="2853" spans="1:15" x14ac:dyDescent="0.3">
      <c r="A2853" s="8">
        <v>44672</v>
      </c>
      <c r="B2853" s="34">
        <f>IFERROR(INDEX('Price Data'!B:B,MATCH(TEXT(A2853,"YYYY-MM-DD"),'Price Data'!A:A,0)),"")</f>
        <v>24806</v>
      </c>
      <c r="C2853" s="10" cm="1">
        <f t="array" ref="C2853">IFERROR(IF(ISNUMBER(B2853),(B2853-INDEX('Price Data'!B:B,MATCH(TEXT(A2853,"YYYY-MM-DD"),'Price Data'!A:A,0)+1))/INDEX('Price Data'!B:B,MATCH(TEXT(A2853,"YYYY-MM-DD"),'Price Data'!A:A,0)+1),""),"")</f>
        <v>-2.8941233218104348E-3</v>
      </c>
      <c r="D2853" s="34">
        <f>IFERROR(INDEX('Price Data'!E:E,MATCH(TEXT(A2853,"YYYY-MM-DD"),'Price Data'!D:D,0)),"")</f>
        <v>9.4600000000000009</v>
      </c>
      <c r="E2853" s="10" cm="1">
        <f t="array" ref="E2853">IFERROR(IF(ISNUMBER(D2853),(D2853-INDEX('Price Data'!E:E,MATCH(TEXT(A2853,"YYYY-MM-DD"),'Price Data'!D:D,0)+1))/INDEX('Price Data'!E:E,MATCH(TEXT(A2853,"YYYY-MM-DD"),'Price Data'!D:D,0)+1),""),"")</f>
        <v>3.1813361611878195E-3</v>
      </c>
      <c r="F2853" s="34">
        <f>IFERROR(INDEX('Price Data'!H:H,MATCH(TEXT(A2853,"YYYY-MM-DD"),'Price Data'!G:G,0)),"")</f>
        <v>87.449996999999996</v>
      </c>
      <c r="G2853" s="10" cm="1">
        <f t="array" ref="G2853">IFERROR(IF(ISNUMBER(F2853),(F2853-INDEX('Price Data'!H:H,MATCH(TEXT(A2853,"YYYY-MM-DD"),'Price Data'!G:G,0)+1))/INDEX('Price Data'!H:H,MATCH(TEXT(A2853,"YYYY-MM-DD"),'Price Data'!G:G,0)+1),""),"")</f>
        <v>1.3913008695652131E-2</v>
      </c>
      <c r="H2853" s="34">
        <f>IFERROR(INDEX('Price Data'!K:K,MATCH(TEXT(A2853,"YYYY-MM-DD"),'Price Data'!J:J,0)),"")</f>
        <v>2.0299999999999998</v>
      </c>
      <c r="I2853" s="10" cm="1">
        <f t="array" ref="I2853">IFERROR(IF(ISNUMBER(H2853),(H2853-INDEX('Price Data'!K:K,MATCH(TEXT(A2853,"YYYY-MM-DD"),'Price Data'!J:J,0)+1))/INDEX('Price Data'!K:K,MATCH(TEXT(A2853,"YYYY-MM-DD"),'Price Data'!J:J,0)+1),""),"")</f>
        <v>4.9504950495048447E-3</v>
      </c>
      <c r="J2853" s="34">
        <f>IFERROR(INDEX('Price Data'!N:N,MATCH(TEXT(A2853,"YYYY-MM-DD"),'Price Data'!M:M,0)),"")</f>
        <v>1.64</v>
      </c>
      <c r="K2853" s="10" cm="1">
        <f t="array" ref="K2853">IFERROR(IF(ISNUMBER(J2853),(J2853-INDEX('Price Data'!N:N,MATCH(TEXT(A2853,"YYYY-MM-DD"),'Price Data'!M:M,0)+1))/INDEX('Price Data'!N:N,MATCH(TEXT(A2853,"YYYY-MM-DD"),'Price Data'!M:M,0)+1),""),"")</f>
        <v>6.1349693251533804E-3</v>
      </c>
      <c r="L2853" s="34">
        <f>IFERROR(INDEX('Price Data'!Q:Q,MATCH(TEXT(A2853,"YYYY-MM-DD"),'Price Data'!P:P,0)),"")</f>
        <v>3.07</v>
      </c>
      <c r="M2853" s="10" cm="1">
        <f t="array" ref="M2853">IFERROR(IF(ISNUMBER(L2853),(L2853-INDEX('Price Data'!Q:Q,MATCH(TEXT(A2853,"YYYY-MM-DD"),'Price Data'!P:P,0)+1))/INDEX('Price Data'!Q:Q,MATCH(TEXT(A2853,"YYYY-MM-DD"),'Price Data'!P:P,0)+1),""),"")</f>
        <v>9.8684210526315142E-3</v>
      </c>
      <c r="N2853" s="34">
        <f>IFERROR(INDEX('Price Data'!T:T,MATCH(TEXT(A2853,"YYYY-MM-DD"),'Price Data'!S:S,0)),"")</f>
        <v>3.86</v>
      </c>
      <c r="O2853" s="10" cm="1">
        <f t="array" ref="O2853">IFERROR(IF(ISNUMBER(N2853),(N2853-INDEX('Price Data'!T:T,MATCH(TEXT(A2853,"YYYY-MM-DD"),'Price Data'!S:S,0)+1))/INDEX('Price Data'!T:T,MATCH(TEXT(A2853,"YYYY-MM-DD"),'Price Data'!S:S,0)+1),""),"")</f>
        <v>1.3123359580052446E-2</v>
      </c>
    </row>
    <row r="2854" spans="1:15" x14ac:dyDescent="0.3">
      <c r="A2854" s="8">
        <v>44673</v>
      </c>
      <c r="B2854" s="34">
        <f>IFERROR(INDEX('Price Data'!B:B,MATCH(TEXT(A2854,"YYYY-MM-DD"),'Price Data'!A:A,0)),"")</f>
        <v>24280</v>
      </c>
      <c r="C2854" s="10" cm="1">
        <f t="array" ref="C2854">IFERROR(IF(ISNUMBER(B2854),(B2854-INDEX('Price Data'!B:B,MATCH(TEXT(A2854,"YYYY-MM-DD"),'Price Data'!A:A,0)+1))/INDEX('Price Data'!B:B,MATCH(TEXT(A2854,"YYYY-MM-DD"),'Price Data'!A:A,0)+1),""),"")</f>
        <v>-2.1204547286946707E-2</v>
      </c>
      <c r="D2854" s="34">
        <f>IFERROR(INDEX('Price Data'!E:E,MATCH(TEXT(A2854,"YYYY-MM-DD"),'Price Data'!D:D,0)),"")</f>
        <v>9.25</v>
      </c>
      <c r="E2854" s="10" cm="1">
        <f t="array" ref="E2854">IFERROR(IF(ISNUMBER(D2854),(D2854-INDEX('Price Data'!E:E,MATCH(TEXT(A2854,"YYYY-MM-DD"),'Price Data'!D:D,0)+1))/INDEX('Price Data'!E:E,MATCH(TEXT(A2854,"YYYY-MM-DD"),'Price Data'!D:D,0)+1),""),"")</f>
        <v>-2.2198731501057171E-2</v>
      </c>
      <c r="F2854" s="34">
        <f>IFERROR(INDEX('Price Data'!H:H,MATCH(TEXT(A2854,"YYYY-MM-DD"),'Price Data'!G:G,0)),"")</f>
        <v>85.650002000000001</v>
      </c>
      <c r="G2854" s="10" cm="1">
        <f t="array" ref="G2854">IFERROR(IF(ISNUMBER(F2854),(F2854-INDEX('Price Data'!H:H,MATCH(TEXT(A2854,"YYYY-MM-DD"),'Price Data'!G:G,0)+1))/INDEX('Price Data'!H:H,MATCH(TEXT(A2854,"YYYY-MM-DD"),'Price Data'!G:G,0)+1),""),"")</f>
        <v>-2.0583133925093165E-2</v>
      </c>
      <c r="H2854" s="34">
        <f>IFERROR(INDEX('Price Data'!K:K,MATCH(TEXT(A2854,"YYYY-MM-DD"),'Price Data'!J:J,0)),"")</f>
        <v>1.98</v>
      </c>
      <c r="I2854" s="10" cm="1">
        <f t="array" ref="I2854">IFERROR(IF(ISNUMBER(H2854),(H2854-INDEX('Price Data'!K:K,MATCH(TEXT(A2854,"YYYY-MM-DD"),'Price Data'!J:J,0)+1))/INDEX('Price Data'!K:K,MATCH(TEXT(A2854,"YYYY-MM-DD"),'Price Data'!J:J,0)+1),""),"")</f>
        <v>-2.4630541871921097E-2</v>
      </c>
      <c r="J2854" s="34">
        <f>IFERROR(INDEX('Price Data'!N:N,MATCH(TEXT(A2854,"YYYY-MM-DD"),'Price Data'!M:M,0)),"")</f>
        <v>1.62</v>
      </c>
      <c r="K2854" s="10" cm="1">
        <f t="array" ref="K2854">IFERROR(IF(ISNUMBER(J2854),(J2854-INDEX('Price Data'!N:N,MATCH(TEXT(A2854,"YYYY-MM-DD"),'Price Data'!M:M,0)+1))/INDEX('Price Data'!N:N,MATCH(TEXT(A2854,"YYYY-MM-DD"),'Price Data'!M:M,0)+1),""),"")</f>
        <v>-1.2195121951219388E-2</v>
      </c>
      <c r="L2854" s="34">
        <f>IFERROR(INDEX('Price Data'!Q:Q,MATCH(TEXT(A2854,"YYYY-MM-DD"),'Price Data'!P:P,0)),"")</f>
        <v>3.07</v>
      </c>
      <c r="M2854" s="10" cm="1">
        <f t="array" ref="M2854">IFERROR(IF(ISNUMBER(L2854),(L2854-INDEX('Price Data'!Q:Q,MATCH(TEXT(A2854,"YYYY-MM-DD"),'Price Data'!P:P,0)+1))/INDEX('Price Data'!Q:Q,MATCH(TEXT(A2854,"YYYY-MM-DD"),'Price Data'!P:P,0)+1),""),"")</f>
        <v>0</v>
      </c>
      <c r="N2854" s="34">
        <f>IFERROR(INDEX('Price Data'!T:T,MATCH(TEXT(A2854,"YYYY-MM-DD"),'Price Data'!S:S,0)),"")</f>
        <v>3.86</v>
      </c>
      <c r="O2854" s="10" cm="1">
        <f t="array" ref="O2854">IFERROR(IF(ISNUMBER(N2854),(N2854-INDEX('Price Data'!T:T,MATCH(TEXT(A2854,"YYYY-MM-DD"),'Price Data'!S:S,0)+1))/INDEX('Price Data'!T:T,MATCH(TEXT(A2854,"YYYY-MM-DD"),'Price Data'!S:S,0)+1),""),"")</f>
        <v>0</v>
      </c>
    </row>
    <row r="2855" spans="1:15" x14ac:dyDescent="0.3">
      <c r="A2855" s="8">
        <v>44674</v>
      </c>
      <c r="B2855" s="34" t="str">
        <f>IFERROR(INDEX('Price Data'!B:B,MATCH(TEXT(A2855,"YYYY-MM-DD"),'Price Data'!A:A,0)),"")</f>
        <v/>
      </c>
      <c r="C2855" s="10" t="str" cm="1">
        <f t="array" ref="C2855">IFERROR(IF(ISNUMBER(B2855),(B2855-INDEX('Price Data'!B:B,MATCH(TEXT(A2855,"YYYY-MM-DD"),'Price Data'!A:A,0)+1))/INDEX('Price Data'!B:B,MATCH(TEXT(A2855,"YYYY-MM-DD"),'Price Data'!A:A,0)+1),""),"")</f>
        <v/>
      </c>
      <c r="D2855" s="34" t="str">
        <f>IFERROR(INDEX('Price Data'!E:E,MATCH(TEXT(A2855,"YYYY-MM-DD"),'Price Data'!D:D,0)),"")</f>
        <v/>
      </c>
      <c r="E2855" s="10" t="str" cm="1">
        <f t="array" ref="E2855">IFERROR(IF(ISNUMBER(D2855),(D2855-INDEX('Price Data'!E:E,MATCH(TEXT(A2855,"YYYY-MM-DD"),'Price Data'!D:D,0)+1))/INDEX('Price Data'!E:E,MATCH(TEXT(A2855,"YYYY-MM-DD"),'Price Data'!D:D,0)+1),""),"")</f>
        <v/>
      </c>
      <c r="F2855" s="34" t="str">
        <f>IFERROR(INDEX('Price Data'!H:H,MATCH(TEXT(A2855,"YYYY-MM-DD"),'Price Data'!G:G,0)),"")</f>
        <v/>
      </c>
      <c r="G2855" s="10" t="str" cm="1">
        <f t="array" ref="G2855">IFERROR(IF(ISNUMBER(F2855),(F2855-INDEX('Price Data'!H:H,MATCH(TEXT(A2855,"YYYY-MM-DD"),'Price Data'!G:G,0)+1))/INDEX('Price Data'!H:H,MATCH(TEXT(A2855,"YYYY-MM-DD"),'Price Data'!G:G,0)+1),""),"")</f>
        <v/>
      </c>
      <c r="H2855" s="34" t="str">
        <f>IFERROR(INDEX('Price Data'!K:K,MATCH(TEXT(A2855,"YYYY-MM-DD"),'Price Data'!J:J,0)),"")</f>
        <v/>
      </c>
      <c r="I2855" s="10" t="str" cm="1">
        <f t="array" ref="I2855">IFERROR(IF(ISNUMBER(H2855),(H2855-INDEX('Price Data'!K:K,MATCH(TEXT(A2855,"YYYY-MM-DD"),'Price Data'!J:J,0)+1))/INDEX('Price Data'!K:K,MATCH(TEXT(A2855,"YYYY-MM-DD"),'Price Data'!J:J,0)+1),""),"")</f>
        <v/>
      </c>
      <c r="J2855" s="34" t="str">
        <f>IFERROR(INDEX('Price Data'!N:N,MATCH(TEXT(A2855,"YYYY-MM-DD"),'Price Data'!M:M,0)),"")</f>
        <v/>
      </c>
      <c r="K2855" s="10" t="str" cm="1">
        <f t="array" ref="K2855">IFERROR(IF(ISNUMBER(J2855),(J2855-INDEX('Price Data'!N:N,MATCH(TEXT(A2855,"YYYY-MM-DD"),'Price Data'!M:M,0)+1))/INDEX('Price Data'!N:N,MATCH(TEXT(A2855,"YYYY-MM-DD"),'Price Data'!M:M,0)+1),""),"")</f>
        <v/>
      </c>
      <c r="L2855" s="34" t="str">
        <f>IFERROR(INDEX('Price Data'!Q:Q,MATCH(TEXT(A2855,"YYYY-MM-DD"),'Price Data'!P:P,0)),"")</f>
        <v/>
      </c>
      <c r="M2855" s="10" t="str" cm="1">
        <f t="array" ref="M2855">IFERROR(IF(ISNUMBER(L2855),(L2855-INDEX('Price Data'!Q:Q,MATCH(TEXT(A2855,"YYYY-MM-DD"),'Price Data'!P:P,0)+1))/INDEX('Price Data'!Q:Q,MATCH(TEXT(A2855,"YYYY-MM-DD"),'Price Data'!P:P,0)+1),""),"")</f>
        <v/>
      </c>
      <c r="N2855" s="34" t="str">
        <f>IFERROR(INDEX('Price Data'!T:T,MATCH(TEXT(A2855,"YYYY-MM-DD"),'Price Data'!S:S,0)),"")</f>
        <v/>
      </c>
      <c r="O2855" s="10" t="str" cm="1">
        <f t="array" ref="O2855">IFERROR(IF(ISNUMBER(N2855),(N2855-INDEX('Price Data'!T:T,MATCH(TEXT(A2855,"YYYY-MM-DD"),'Price Data'!S:S,0)+1))/INDEX('Price Data'!T:T,MATCH(TEXT(A2855,"YYYY-MM-DD"),'Price Data'!S:S,0)+1),""),"")</f>
        <v/>
      </c>
    </row>
    <row r="2856" spans="1:15" x14ac:dyDescent="0.3">
      <c r="A2856" s="8">
        <v>44675</v>
      </c>
      <c r="B2856" s="34" t="str">
        <f>IFERROR(INDEX('Price Data'!B:B,MATCH(TEXT(A2856,"YYYY-MM-DD"),'Price Data'!A:A,0)),"")</f>
        <v/>
      </c>
      <c r="C2856" s="10" t="str" cm="1">
        <f t="array" ref="C2856">IFERROR(IF(ISNUMBER(B2856),(B2856-INDEX('Price Data'!B:B,MATCH(TEXT(A2856,"YYYY-MM-DD"),'Price Data'!A:A,0)+1))/INDEX('Price Data'!B:B,MATCH(TEXT(A2856,"YYYY-MM-DD"),'Price Data'!A:A,0)+1),""),"")</f>
        <v/>
      </c>
      <c r="D2856" s="34" t="str">
        <f>IFERROR(INDEX('Price Data'!E:E,MATCH(TEXT(A2856,"YYYY-MM-DD"),'Price Data'!D:D,0)),"")</f>
        <v/>
      </c>
      <c r="E2856" s="10" t="str" cm="1">
        <f t="array" ref="E2856">IFERROR(IF(ISNUMBER(D2856),(D2856-INDEX('Price Data'!E:E,MATCH(TEXT(A2856,"YYYY-MM-DD"),'Price Data'!D:D,0)+1))/INDEX('Price Data'!E:E,MATCH(TEXT(A2856,"YYYY-MM-DD"),'Price Data'!D:D,0)+1),""),"")</f>
        <v/>
      </c>
      <c r="F2856" s="34" t="str">
        <f>IFERROR(INDEX('Price Data'!H:H,MATCH(TEXT(A2856,"YYYY-MM-DD"),'Price Data'!G:G,0)),"")</f>
        <v/>
      </c>
      <c r="G2856" s="10" t="str" cm="1">
        <f t="array" ref="G2856">IFERROR(IF(ISNUMBER(F2856),(F2856-INDEX('Price Data'!H:H,MATCH(TEXT(A2856,"YYYY-MM-DD"),'Price Data'!G:G,0)+1))/INDEX('Price Data'!H:H,MATCH(TEXT(A2856,"YYYY-MM-DD"),'Price Data'!G:G,0)+1),""),"")</f>
        <v/>
      </c>
      <c r="H2856" s="34" t="str">
        <f>IFERROR(INDEX('Price Data'!K:K,MATCH(TEXT(A2856,"YYYY-MM-DD"),'Price Data'!J:J,0)),"")</f>
        <v/>
      </c>
      <c r="I2856" s="10" t="str" cm="1">
        <f t="array" ref="I2856">IFERROR(IF(ISNUMBER(H2856),(H2856-INDEX('Price Data'!K:K,MATCH(TEXT(A2856,"YYYY-MM-DD"),'Price Data'!J:J,0)+1))/INDEX('Price Data'!K:K,MATCH(TEXT(A2856,"YYYY-MM-DD"),'Price Data'!J:J,0)+1),""),"")</f>
        <v/>
      </c>
      <c r="J2856" s="34" t="str">
        <f>IFERROR(INDEX('Price Data'!N:N,MATCH(TEXT(A2856,"YYYY-MM-DD"),'Price Data'!M:M,0)),"")</f>
        <v/>
      </c>
      <c r="K2856" s="10" t="str" cm="1">
        <f t="array" ref="K2856">IFERROR(IF(ISNUMBER(J2856),(J2856-INDEX('Price Data'!N:N,MATCH(TEXT(A2856,"YYYY-MM-DD"),'Price Data'!M:M,0)+1))/INDEX('Price Data'!N:N,MATCH(TEXT(A2856,"YYYY-MM-DD"),'Price Data'!M:M,0)+1),""),"")</f>
        <v/>
      </c>
      <c r="L2856" s="34" t="str">
        <f>IFERROR(INDEX('Price Data'!Q:Q,MATCH(TEXT(A2856,"YYYY-MM-DD"),'Price Data'!P:P,0)),"")</f>
        <v/>
      </c>
      <c r="M2856" s="10" t="str" cm="1">
        <f t="array" ref="M2856">IFERROR(IF(ISNUMBER(L2856),(L2856-INDEX('Price Data'!Q:Q,MATCH(TEXT(A2856,"YYYY-MM-DD"),'Price Data'!P:P,0)+1))/INDEX('Price Data'!Q:Q,MATCH(TEXT(A2856,"YYYY-MM-DD"),'Price Data'!P:P,0)+1),""),"")</f>
        <v/>
      </c>
      <c r="N2856" s="34" t="str">
        <f>IFERROR(INDEX('Price Data'!T:T,MATCH(TEXT(A2856,"YYYY-MM-DD"),'Price Data'!S:S,0)),"")</f>
        <v/>
      </c>
      <c r="O2856" s="10" t="str" cm="1">
        <f t="array" ref="O2856">IFERROR(IF(ISNUMBER(N2856),(N2856-INDEX('Price Data'!T:T,MATCH(TEXT(A2856,"YYYY-MM-DD"),'Price Data'!S:S,0)+1))/INDEX('Price Data'!T:T,MATCH(TEXT(A2856,"YYYY-MM-DD"),'Price Data'!S:S,0)+1),""),"")</f>
        <v/>
      </c>
    </row>
    <row r="2857" spans="1:15" x14ac:dyDescent="0.3">
      <c r="A2857" s="8">
        <v>44676</v>
      </c>
      <c r="B2857" s="34">
        <f>IFERROR(INDEX('Price Data'!B:B,MATCH(TEXT(A2857,"YYYY-MM-DD"),'Price Data'!A:A,0)),"")</f>
        <v>23909</v>
      </c>
      <c r="C2857" s="10" cm="1">
        <f t="array" ref="C2857">IFERROR(IF(ISNUMBER(B2857),(B2857-INDEX('Price Data'!B:B,MATCH(TEXT(A2857,"YYYY-MM-DD"),'Price Data'!A:A,0)+1))/INDEX('Price Data'!B:B,MATCH(TEXT(A2857,"YYYY-MM-DD"),'Price Data'!A:A,0)+1),""),"")</f>
        <v>-1.528006589785832E-2</v>
      </c>
      <c r="D2857" s="34">
        <f>IFERROR(INDEX('Price Data'!E:E,MATCH(TEXT(A2857,"YYYY-MM-DD"),'Price Data'!D:D,0)),"")</f>
        <v>9.14</v>
      </c>
      <c r="E2857" s="10" cm="1">
        <f t="array" ref="E2857">IFERROR(IF(ISNUMBER(D2857),(D2857-INDEX('Price Data'!E:E,MATCH(TEXT(A2857,"YYYY-MM-DD"),'Price Data'!D:D,0)+1))/INDEX('Price Data'!E:E,MATCH(TEXT(A2857,"YYYY-MM-DD"),'Price Data'!D:D,0)+1),""),"")</f>
        <v>-1.1891891891891831E-2</v>
      </c>
      <c r="F2857" s="34">
        <f>IFERROR(INDEX('Price Data'!H:H,MATCH(TEXT(A2857,"YYYY-MM-DD"),'Price Data'!G:G,0)),"")</f>
        <v>84.650002000000001</v>
      </c>
      <c r="G2857" s="10" cm="1">
        <f t="array" ref="G2857">IFERROR(IF(ISNUMBER(F2857),(F2857-INDEX('Price Data'!H:H,MATCH(TEXT(A2857,"YYYY-MM-DD"),'Price Data'!G:G,0)+1))/INDEX('Price Data'!H:H,MATCH(TEXT(A2857,"YYYY-MM-DD"),'Price Data'!G:G,0)+1),""),"")</f>
        <v>-1.1675422961461226E-2</v>
      </c>
      <c r="H2857" s="34">
        <f>IFERROR(INDEX('Price Data'!K:K,MATCH(TEXT(A2857,"YYYY-MM-DD"),'Price Data'!J:J,0)),"")</f>
        <v>1.95</v>
      </c>
      <c r="I2857" s="10" cm="1">
        <f t="array" ref="I2857">IFERROR(IF(ISNUMBER(H2857),(H2857-INDEX('Price Data'!K:K,MATCH(TEXT(A2857,"YYYY-MM-DD"),'Price Data'!J:J,0)+1))/INDEX('Price Data'!K:K,MATCH(TEXT(A2857,"YYYY-MM-DD"),'Price Data'!J:J,0)+1),""),"")</f>
        <v>-1.5151515151515166E-2</v>
      </c>
      <c r="J2857" s="34">
        <f>IFERROR(INDEX('Price Data'!N:N,MATCH(TEXT(A2857,"YYYY-MM-DD"),'Price Data'!M:M,0)),"")</f>
        <v>1.6</v>
      </c>
      <c r="K2857" s="10" cm="1">
        <f t="array" ref="K2857">IFERROR(IF(ISNUMBER(J2857),(J2857-INDEX('Price Data'!N:N,MATCH(TEXT(A2857,"YYYY-MM-DD"),'Price Data'!M:M,0)+1))/INDEX('Price Data'!N:N,MATCH(TEXT(A2857,"YYYY-MM-DD"),'Price Data'!M:M,0)+1),""),"")</f>
        <v>-1.2345679012345689E-2</v>
      </c>
      <c r="L2857" s="34">
        <f>IFERROR(INDEX('Price Data'!Q:Q,MATCH(TEXT(A2857,"YYYY-MM-DD"),'Price Data'!P:P,0)),"")</f>
        <v>3.09</v>
      </c>
      <c r="M2857" s="10" cm="1">
        <f t="array" ref="M2857">IFERROR(IF(ISNUMBER(L2857),(L2857-INDEX('Price Data'!Q:Q,MATCH(TEXT(A2857,"YYYY-MM-DD"),'Price Data'!P:P,0)+1))/INDEX('Price Data'!Q:Q,MATCH(TEXT(A2857,"YYYY-MM-DD"),'Price Data'!P:P,0)+1),""),"")</f>
        <v>6.5146579804560324E-3</v>
      </c>
      <c r="N2857" s="34">
        <f>IFERROR(INDEX('Price Data'!T:T,MATCH(TEXT(A2857,"YYYY-MM-DD"),'Price Data'!S:S,0)),"")</f>
        <v>3.85</v>
      </c>
      <c r="O2857" s="10" cm="1">
        <f t="array" ref="O2857">IFERROR(IF(ISNUMBER(N2857),(N2857-INDEX('Price Data'!T:T,MATCH(TEXT(A2857,"YYYY-MM-DD"),'Price Data'!S:S,0)+1))/INDEX('Price Data'!T:T,MATCH(TEXT(A2857,"YYYY-MM-DD"),'Price Data'!S:S,0)+1),""),"")</f>
        <v>-2.5906735751294787E-3</v>
      </c>
    </row>
    <row r="2858" spans="1:15" x14ac:dyDescent="0.3">
      <c r="A2858" s="8">
        <v>44677</v>
      </c>
      <c r="B2858" s="34">
        <f>IFERROR(INDEX('Price Data'!B:B,MATCH(TEXT(A2858,"YYYY-MM-DD"),'Price Data'!A:A,0)),"")</f>
        <v>23682</v>
      </c>
      <c r="C2858" s="10" cm="1">
        <f t="array" ref="C2858">IFERROR(IF(ISNUMBER(B2858),(B2858-INDEX('Price Data'!B:B,MATCH(TEXT(A2858,"YYYY-MM-DD"),'Price Data'!A:A,0)+1))/INDEX('Price Data'!B:B,MATCH(TEXT(A2858,"YYYY-MM-DD"),'Price Data'!A:A,0)+1),""),"")</f>
        <v>-9.4943326780710189E-3</v>
      </c>
      <c r="D2858" s="34">
        <f>IFERROR(INDEX('Price Data'!E:E,MATCH(TEXT(A2858,"YYYY-MM-DD"),'Price Data'!D:D,0)),"")</f>
        <v>8.85</v>
      </c>
      <c r="E2858" s="10" cm="1">
        <f t="array" ref="E2858">IFERROR(IF(ISNUMBER(D2858),(D2858-INDEX('Price Data'!E:E,MATCH(TEXT(A2858,"YYYY-MM-DD"),'Price Data'!D:D,0)+1))/INDEX('Price Data'!E:E,MATCH(TEXT(A2858,"YYYY-MM-DD"),'Price Data'!D:D,0)+1),""),"")</f>
        <v>-3.1728665207877559E-2</v>
      </c>
      <c r="F2858" s="34">
        <f>IFERROR(INDEX('Price Data'!H:H,MATCH(TEXT(A2858,"YYYY-MM-DD"),'Price Data'!G:G,0)),"")</f>
        <v>88.150002000000001</v>
      </c>
      <c r="G2858" s="10" cm="1">
        <f t="array" ref="G2858">IFERROR(IF(ISNUMBER(F2858),(F2858-INDEX('Price Data'!H:H,MATCH(TEXT(A2858,"YYYY-MM-DD"),'Price Data'!G:G,0)+1))/INDEX('Price Data'!H:H,MATCH(TEXT(A2858,"YYYY-MM-DD"),'Price Data'!G:G,0)+1),""),"")</f>
        <v>4.134672081874257E-2</v>
      </c>
      <c r="H2858" s="34">
        <f>IFERROR(INDEX('Price Data'!K:K,MATCH(TEXT(A2858,"YYYY-MM-DD"),'Price Data'!J:J,0)),"")</f>
        <v>1.92</v>
      </c>
      <c r="I2858" s="10" cm="1">
        <f t="array" ref="I2858">IFERROR(IF(ISNUMBER(H2858),(H2858-INDEX('Price Data'!K:K,MATCH(TEXT(A2858,"YYYY-MM-DD"),'Price Data'!J:J,0)+1))/INDEX('Price Data'!K:K,MATCH(TEXT(A2858,"YYYY-MM-DD"),'Price Data'!J:J,0)+1),""),"")</f>
        <v>-1.5384615384615399E-2</v>
      </c>
      <c r="J2858" s="34">
        <f>IFERROR(INDEX('Price Data'!N:N,MATCH(TEXT(A2858,"YYYY-MM-DD"),'Price Data'!M:M,0)),"")</f>
        <v>1.58</v>
      </c>
      <c r="K2858" s="10" cm="1">
        <f t="array" ref="K2858">IFERROR(IF(ISNUMBER(J2858),(J2858-INDEX('Price Data'!N:N,MATCH(TEXT(A2858,"YYYY-MM-DD"),'Price Data'!M:M,0)+1))/INDEX('Price Data'!N:N,MATCH(TEXT(A2858,"YYYY-MM-DD"),'Price Data'!M:M,0)+1),""),"")</f>
        <v>-1.2500000000000011E-2</v>
      </c>
      <c r="L2858" s="34">
        <f>IFERROR(INDEX('Price Data'!Q:Q,MATCH(TEXT(A2858,"YYYY-MM-DD"),'Price Data'!P:P,0)),"")</f>
        <v>3.03</v>
      </c>
      <c r="M2858" s="10" cm="1">
        <f t="array" ref="M2858">IFERROR(IF(ISNUMBER(L2858),(L2858-INDEX('Price Data'!Q:Q,MATCH(TEXT(A2858,"YYYY-MM-DD"),'Price Data'!P:P,0)+1))/INDEX('Price Data'!Q:Q,MATCH(TEXT(A2858,"YYYY-MM-DD"),'Price Data'!P:P,0)+1),""),"")</f>
        <v>-1.9417475728155359E-2</v>
      </c>
      <c r="N2858" s="34">
        <f>IFERROR(INDEX('Price Data'!T:T,MATCH(TEXT(A2858,"YYYY-MM-DD"),'Price Data'!S:S,0)),"")</f>
        <v>3.79</v>
      </c>
      <c r="O2858" s="10" cm="1">
        <f t="array" ref="O2858">IFERROR(IF(ISNUMBER(N2858),(N2858-INDEX('Price Data'!T:T,MATCH(TEXT(A2858,"YYYY-MM-DD"),'Price Data'!S:S,0)+1))/INDEX('Price Data'!T:T,MATCH(TEXT(A2858,"YYYY-MM-DD"),'Price Data'!S:S,0)+1),""),"")</f>
        <v>-1.5584415584415598E-2</v>
      </c>
    </row>
    <row r="2859" spans="1:15" x14ac:dyDescent="0.3">
      <c r="A2859" s="8">
        <v>44678</v>
      </c>
      <c r="B2859" s="34">
        <f>IFERROR(INDEX('Price Data'!B:B,MATCH(TEXT(A2859,"YYYY-MM-DD"),'Price Data'!A:A,0)),"")</f>
        <v>23830</v>
      </c>
      <c r="C2859" s="10" cm="1">
        <f t="array" ref="C2859">IFERROR(IF(ISNUMBER(B2859),(B2859-INDEX('Price Data'!B:B,MATCH(TEXT(A2859,"YYYY-MM-DD"),'Price Data'!A:A,0)+1))/INDEX('Price Data'!B:B,MATCH(TEXT(A2859,"YYYY-MM-DD"),'Price Data'!A:A,0)+1),""),"")</f>
        <v>6.2494721729583654E-3</v>
      </c>
      <c r="D2859" s="34">
        <f>IFERROR(INDEX('Price Data'!E:E,MATCH(TEXT(A2859,"YYYY-MM-DD"),'Price Data'!D:D,0)),"")</f>
        <v>8.83</v>
      </c>
      <c r="E2859" s="10" cm="1">
        <f t="array" ref="E2859">IFERROR(IF(ISNUMBER(D2859),(D2859-INDEX('Price Data'!E:E,MATCH(TEXT(A2859,"YYYY-MM-DD"),'Price Data'!D:D,0)+1))/INDEX('Price Data'!E:E,MATCH(TEXT(A2859,"YYYY-MM-DD"),'Price Data'!D:D,0)+1),""),"")</f>
        <v>-2.2598870056496695E-3</v>
      </c>
      <c r="F2859" s="34">
        <f>IFERROR(INDEX('Price Data'!H:H,MATCH(TEXT(A2859,"YYYY-MM-DD"),'Price Data'!G:G,0)),"")</f>
        <v>85.699996999999996</v>
      </c>
      <c r="G2859" s="10" cm="1">
        <f t="array" ref="G2859">IFERROR(IF(ISNUMBER(F2859),(F2859-INDEX('Price Data'!H:H,MATCH(TEXT(A2859,"YYYY-MM-DD"),'Price Data'!G:G,0)+1))/INDEX('Price Data'!H:H,MATCH(TEXT(A2859,"YYYY-MM-DD"),'Price Data'!G:G,0)+1),""),"")</f>
        <v>-2.7793589840190865E-2</v>
      </c>
      <c r="H2859" s="34">
        <f>IFERROR(INDEX('Price Data'!K:K,MATCH(TEXT(A2859,"YYYY-MM-DD"),'Price Data'!J:J,0)),"")</f>
        <v>1.92</v>
      </c>
      <c r="I2859" s="10" cm="1">
        <f t="array" ref="I2859">IFERROR(IF(ISNUMBER(H2859),(H2859-INDEX('Price Data'!K:K,MATCH(TEXT(A2859,"YYYY-MM-DD"),'Price Data'!J:J,0)+1))/INDEX('Price Data'!K:K,MATCH(TEXT(A2859,"YYYY-MM-DD"),'Price Data'!J:J,0)+1),""),"")</f>
        <v>0</v>
      </c>
      <c r="J2859" s="34">
        <f>IFERROR(INDEX('Price Data'!N:N,MATCH(TEXT(A2859,"YYYY-MM-DD"),'Price Data'!M:M,0)),"")</f>
        <v>1.59</v>
      </c>
      <c r="K2859" s="10" cm="1">
        <f t="array" ref="K2859">IFERROR(IF(ISNUMBER(J2859),(J2859-INDEX('Price Data'!N:N,MATCH(TEXT(A2859,"YYYY-MM-DD"),'Price Data'!M:M,0)+1))/INDEX('Price Data'!N:N,MATCH(TEXT(A2859,"YYYY-MM-DD"),'Price Data'!M:M,0)+1),""),"")</f>
        <v>6.329113924050638E-3</v>
      </c>
      <c r="L2859" s="34">
        <f>IFERROR(INDEX('Price Data'!Q:Q,MATCH(TEXT(A2859,"YYYY-MM-DD"),'Price Data'!P:P,0)),"")</f>
        <v>3.07</v>
      </c>
      <c r="M2859" s="10" cm="1">
        <f t="array" ref="M2859">IFERROR(IF(ISNUMBER(L2859),(L2859-INDEX('Price Data'!Q:Q,MATCH(TEXT(A2859,"YYYY-MM-DD"),'Price Data'!P:P,0)+1))/INDEX('Price Data'!Q:Q,MATCH(TEXT(A2859,"YYYY-MM-DD"),'Price Data'!P:P,0)+1),""),"")</f>
        <v>1.3201320132013214E-2</v>
      </c>
      <c r="N2859" s="34">
        <f>IFERROR(INDEX('Price Data'!T:T,MATCH(TEXT(A2859,"YYYY-MM-DD"),'Price Data'!S:S,0)),"")</f>
        <v>3.81</v>
      </c>
      <c r="O2859" s="10" cm="1">
        <f t="array" ref="O2859">IFERROR(IF(ISNUMBER(N2859),(N2859-INDEX('Price Data'!T:T,MATCH(TEXT(A2859,"YYYY-MM-DD"),'Price Data'!S:S,0)+1))/INDEX('Price Data'!T:T,MATCH(TEXT(A2859,"YYYY-MM-DD"),'Price Data'!S:S,0)+1),""),"")</f>
        <v>5.2770448548812715E-3</v>
      </c>
    </row>
    <row r="2860" spans="1:15" x14ac:dyDescent="0.3">
      <c r="A2860" s="8">
        <v>44679</v>
      </c>
      <c r="B2860" s="34">
        <f>IFERROR(INDEX('Price Data'!B:B,MATCH(TEXT(A2860,"YYYY-MM-DD"),'Price Data'!A:A,0)),"")</f>
        <v>24056</v>
      </c>
      <c r="C2860" s="10" cm="1">
        <f t="array" ref="C2860">IFERROR(IF(ISNUMBER(B2860),(B2860-INDEX('Price Data'!B:B,MATCH(TEXT(A2860,"YYYY-MM-DD"),'Price Data'!A:A,0)+1))/INDEX('Price Data'!B:B,MATCH(TEXT(A2860,"YYYY-MM-DD"),'Price Data'!A:A,0)+1),""),"")</f>
        <v>9.4838438942509446E-3</v>
      </c>
      <c r="D2860" s="34">
        <f>IFERROR(INDEX('Price Data'!E:E,MATCH(TEXT(A2860,"YYYY-MM-DD"),'Price Data'!D:D,0)),"")</f>
        <v>8.74</v>
      </c>
      <c r="E2860" s="10" cm="1">
        <f t="array" ref="E2860">IFERROR(IF(ISNUMBER(D2860),(D2860-INDEX('Price Data'!E:E,MATCH(TEXT(A2860,"YYYY-MM-DD"),'Price Data'!D:D,0)+1))/INDEX('Price Data'!E:E,MATCH(TEXT(A2860,"YYYY-MM-DD"),'Price Data'!D:D,0)+1),""),"")</f>
        <v>-1.0192525481313688E-2</v>
      </c>
      <c r="F2860" s="34">
        <f>IFERROR(INDEX('Price Data'!H:H,MATCH(TEXT(A2860,"YYYY-MM-DD"),'Price Data'!G:G,0)),"")</f>
        <v>81.5</v>
      </c>
      <c r="G2860" s="10" cm="1">
        <f t="array" ref="G2860">IFERROR(IF(ISNUMBER(F2860),(F2860-INDEX('Price Data'!H:H,MATCH(TEXT(A2860,"YYYY-MM-DD"),'Price Data'!G:G,0)+1))/INDEX('Price Data'!H:H,MATCH(TEXT(A2860,"YYYY-MM-DD"),'Price Data'!G:G,0)+1),""),"")</f>
        <v>-4.9008134737740967E-2</v>
      </c>
      <c r="H2860" s="34">
        <f>IFERROR(INDEX('Price Data'!K:K,MATCH(TEXT(A2860,"YYYY-MM-DD"),'Price Data'!J:J,0)),"")</f>
        <v>1.93</v>
      </c>
      <c r="I2860" s="10" cm="1">
        <f t="array" ref="I2860">IFERROR(IF(ISNUMBER(H2860),(H2860-INDEX('Price Data'!K:K,MATCH(TEXT(A2860,"YYYY-MM-DD"),'Price Data'!J:J,0)+1))/INDEX('Price Data'!K:K,MATCH(TEXT(A2860,"YYYY-MM-DD"),'Price Data'!J:J,0)+1),""),"")</f>
        <v>5.2083333333333382E-3</v>
      </c>
      <c r="J2860" s="34">
        <f>IFERROR(INDEX('Price Data'!N:N,MATCH(TEXT(A2860,"YYYY-MM-DD"),'Price Data'!M:M,0)),"")</f>
        <v>1.58</v>
      </c>
      <c r="K2860" s="10" cm="1">
        <f t="array" ref="K2860">IFERROR(IF(ISNUMBER(J2860),(J2860-INDEX('Price Data'!N:N,MATCH(TEXT(A2860,"YYYY-MM-DD"),'Price Data'!M:M,0)+1))/INDEX('Price Data'!N:N,MATCH(TEXT(A2860,"YYYY-MM-DD"),'Price Data'!M:M,0)+1),""),"")</f>
        <v>-6.2893081761006345E-3</v>
      </c>
      <c r="L2860" s="34">
        <f>IFERROR(INDEX('Price Data'!Q:Q,MATCH(TEXT(A2860,"YYYY-MM-DD"),'Price Data'!P:P,0)),"")</f>
        <v>3.04</v>
      </c>
      <c r="M2860" s="10" cm="1">
        <f t="array" ref="M2860">IFERROR(IF(ISNUMBER(L2860),(L2860-INDEX('Price Data'!Q:Q,MATCH(TEXT(A2860,"YYYY-MM-DD"),'Price Data'!P:P,0)+1))/INDEX('Price Data'!Q:Q,MATCH(TEXT(A2860,"YYYY-MM-DD"),'Price Data'!P:P,0)+1),""),"")</f>
        <v>-9.7719869706839758E-3</v>
      </c>
      <c r="N2860" s="34">
        <f>IFERROR(INDEX('Price Data'!T:T,MATCH(TEXT(A2860,"YYYY-MM-DD"),'Price Data'!S:S,0)),"")</f>
        <v>3.8</v>
      </c>
      <c r="O2860" s="10" cm="1">
        <f t="array" ref="O2860">IFERROR(IF(ISNUMBER(N2860),(N2860-INDEX('Price Data'!T:T,MATCH(TEXT(A2860,"YYYY-MM-DD"),'Price Data'!S:S,0)+1))/INDEX('Price Data'!T:T,MATCH(TEXT(A2860,"YYYY-MM-DD"),'Price Data'!S:S,0)+1),""),"")</f>
        <v>-2.6246719160105594E-3</v>
      </c>
    </row>
    <row r="2861" spans="1:15" x14ac:dyDescent="0.3">
      <c r="A2861" s="8">
        <v>44680</v>
      </c>
      <c r="B2861" s="34">
        <f>IFERROR(INDEX('Price Data'!B:B,MATCH(TEXT(A2861,"YYYY-MM-DD"),'Price Data'!A:A,0)),"")</f>
        <v>24252</v>
      </c>
      <c r="C2861" s="10" cm="1">
        <f t="array" ref="C2861">IFERROR(IF(ISNUMBER(B2861),(B2861-INDEX('Price Data'!B:B,MATCH(TEXT(A2861,"YYYY-MM-DD"),'Price Data'!A:A,0)+1))/INDEX('Price Data'!B:B,MATCH(TEXT(A2861,"YYYY-MM-DD"),'Price Data'!A:A,0)+1),""),"")</f>
        <v>8.1476554705686727E-3</v>
      </c>
      <c r="D2861" s="34">
        <f>IFERROR(INDEX('Price Data'!E:E,MATCH(TEXT(A2861,"YYYY-MM-DD"),'Price Data'!D:D,0)),"")</f>
        <v>8.9</v>
      </c>
      <c r="E2861" s="10" cm="1">
        <f t="array" ref="E2861">IFERROR(IF(ISNUMBER(D2861),(D2861-INDEX('Price Data'!E:E,MATCH(TEXT(A2861,"YYYY-MM-DD"),'Price Data'!D:D,0)+1))/INDEX('Price Data'!E:E,MATCH(TEXT(A2861,"YYYY-MM-DD"),'Price Data'!D:D,0)+1),""),"")</f>
        <v>1.8306636155606425E-2</v>
      </c>
      <c r="F2861" s="34">
        <f>IFERROR(INDEX('Price Data'!H:H,MATCH(TEXT(A2861,"YYYY-MM-DD"),'Price Data'!G:G,0)),"")</f>
        <v>80.5</v>
      </c>
      <c r="G2861" s="10" cm="1">
        <f t="array" ref="G2861">IFERROR(IF(ISNUMBER(F2861),(F2861-INDEX('Price Data'!H:H,MATCH(TEXT(A2861,"YYYY-MM-DD"),'Price Data'!G:G,0)+1))/INDEX('Price Data'!H:H,MATCH(TEXT(A2861,"YYYY-MM-DD"),'Price Data'!G:G,0)+1),""),"")</f>
        <v>-1.2269938650306749E-2</v>
      </c>
      <c r="H2861" s="34">
        <f>IFERROR(INDEX('Price Data'!K:K,MATCH(TEXT(A2861,"YYYY-MM-DD"),'Price Data'!J:J,0)),"")</f>
        <v>1.95</v>
      </c>
      <c r="I2861" s="10" cm="1">
        <f t="array" ref="I2861">IFERROR(IF(ISNUMBER(H2861),(H2861-INDEX('Price Data'!K:K,MATCH(TEXT(A2861,"YYYY-MM-DD"),'Price Data'!J:J,0)+1))/INDEX('Price Data'!K:K,MATCH(TEXT(A2861,"YYYY-MM-DD"),'Price Data'!J:J,0)+1),""),"")</f>
        <v>1.0362694300518144E-2</v>
      </c>
      <c r="J2861" s="34">
        <f>IFERROR(INDEX('Price Data'!N:N,MATCH(TEXT(A2861,"YYYY-MM-DD"),'Price Data'!M:M,0)),"")</f>
        <v>1.61</v>
      </c>
      <c r="K2861" s="10" cm="1">
        <f t="array" ref="K2861">IFERROR(IF(ISNUMBER(J2861),(J2861-INDEX('Price Data'!N:N,MATCH(TEXT(A2861,"YYYY-MM-DD"),'Price Data'!M:M,0)+1))/INDEX('Price Data'!N:N,MATCH(TEXT(A2861,"YYYY-MM-DD"),'Price Data'!M:M,0)+1),""),"")</f>
        <v>1.8987341772151913E-2</v>
      </c>
      <c r="L2861" s="34">
        <f>IFERROR(INDEX('Price Data'!Q:Q,MATCH(TEXT(A2861,"YYYY-MM-DD"),'Price Data'!P:P,0)),"")</f>
        <v>3.03</v>
      </c>
      <c r="M2861" s="10" cm="1">
        <f t="array" ref="M2861">IFERROR(IF(ISNUMBER(L2861),(L2861-INDEX('Price Data'!Q:Q,MATCH(TEXT(A2861,"YYYY-MM-DD"),'Price Data'!P:P,0)+1))/INDEX('Price Data'!Q:Q,MATCH(TEXT(A2861,"YYYY-MM-DD"),'Price Data'!P:P,0)+1),""),"")</f>
        <v>-3.289473684210602E-3</v>
      </c>
      <c r="N2861" s="34">
        <f>IFERROR(INDEX('Price Data'!T:T,MATCH(TEXT(A2861,"YYYY-MM-DD"),'Price Data'!S:S,0)),"")</f>
        <v>3.8</v>
      </c>
      <c r="O2861" s="10" cm="1">
        <f t="array" ref="O2861">IFERROR(IF(ISNUMBER(N2861),(N2861-INDEX('Price Data'!T:T,MATCH(TEXT(A2861,"YYYY-MM-DD"),'Price Data'!S:S,0)+1))/INDEX('Price Data'!T:T,MATCH(TEXT(A2861,"YYYY-MM-DD"),'Price Data'!S:S,0)+1),""),"")</f>
        <v>0</v>
      </c>
    </row>
    <row r="2862" spans="1:15" x14ac:dyDescent="0.3">
      <c r="A2862" s="8">
        <v>44681</v>
      </c>
      <c r="B2862" s="34" t="str">
        <f>IFERROR(INDEX('Price Data'!B:B,MATCH(TEXT(A2862,"YYYY-MM-DD"),'Price Data'!A:A,0)),"")</f>
        <v/>
      </c>
      <c r="C2862" s="10" t="str" cm="1">
        <f t="array" ref="C2862">IFERROR(IF(ISNUMBER(B2862),(B2862-INDEX('Price Data'!B:B,MATCH(TEXT(A2862,"YYYY-MM-DD"),'Price Data'!A:A,0)+1))/INDEX('Price Data'!B:B,MATCH(TEXT(A2862,"YYYY-MM-DD"),'Price Data'!A:A,0)+1),""),"")</f>
        <v/>
      </c>
      <c r="D2862" s="34" t="str">
        <f>IFERROR(INDEX('Price Data'!E:E,MATCH(TEXT(A2862,"YYYY-MM-DD"),'Price Data'!D:D,0)),"")</f>
        <v/>
      </c>
      <c r="E2862" s="10" t="str" cm="1">
        <f t="array" ref="E2862">IFERROR(IF(ISNUMBER(D2862),(D2862-INDEX('Price Data'!E:E,MATCH(TEXT(A2862,"YYYY-MM-DD"),'Price Data'!D:D,0)+1))/INDEX('Price Data'!E:E,MATCH(TEXT(A2862,"YYYY-MM-DD"),'Price Data'!D:D,0)+1),""),"")</f>
        <v/>
      </c>
      <c r="F2862" s="34" t="str">
        <f>IFERROR(INDEX('Price Data'!H:H,MATCH(TEXT(A2862,"YYYY-MM-DD"),'Price Data'!G:G,0)),"")</f>
        <v/>
      </c>
      <c r="G2862" s="10" t="str" cm="1">
        <f t="array" ref="G2862">IFERROR(IF(ISNUMBER(F2862),(F2862-INDEX('Price Data'!H:H,MATCH(TEXT(A2862,"YYYY-MM-DD"),'Price Data'!G:G,0)+1))/INDEX('Price Data'!H:H,MATCH(TEXT(A2862,"YYYY-MM-DD"),'Price Data'!G:G,0)+1),""),"")</f>
        <v/>
      </c>
      <c r="H2862" s="34" t="str">
        <f>IFERROR(INDEX('Price Data'!K:K,MATCH(TEXT(A2862,"YYYY-MM-DD"),'Price Data'!J:J,0)),"")</f>
        <v/>
      </c>
      <c r="I2862" s="10" t="str" cm="1">
        <f t="array" ref="I2862">IFERROR(IF(ISNUMBER(H2862),(H2862-INDEX('Price Data'!K:K,MATCH(TEXT(A2862,"YYYY-MM-DD"),'Price Data'!J:J,0)+1))/INDEX('Price Data'!K:K,MATCH(TEXT(A2862,"YYYY-MM-DD"),'Price Data'!J:J,0)+1),""),"")</f>
        <v/>
      </c>
      <c r="J2862" s="34" t="str">
        <f>IFERROR(INDEX('Price Data'!N:N,MATCH(TEXT(A2862,"YYYY-MM-DD"),'Price Data'!M:M,0)),"")</f>
        <v/>
      </c>
      <c r="K2862" s="10" t="str" cm="1">
        <f t="array" ref="K2862">IFERROR(IF(ISNUMBER(J2862),(J2862-INDEX('Price Data'!N:N,MATCH(TEXT(A2862,"YYYY-MM-DD"),'Price Data'!M:M,0)+1))/INDEX('Price Data'!N:N,MATCH(TEXT(A2862,"YYYY-MM-DD"),'Price Data'!M:M,0)+1),""),"")</f>
        <v/>
      </c>
      <c r="L2862" s="34" t="str">
        <f>IFERROR(INDEX('Price Data'!Q:Q,MATCH(TEXT(A2862,"YYYY-MM-DD"),'Price Data'!P:P,0)),"")</f>
        <v/>
      </c>
      <c r="M2862" s="10" t="str" cm="1">
        <f t="array" ref="M2862">IFERROR(IF(ISNUMBER(L2862),(L2862-INDEX('Price Data'!Q:Q,MATCH(TEXT(A2862,"YYYY-MM-DD"),'Price Data'!P:P,0)+1))/INDEX('Price Data'!Q:Q,MATCH(TEXT(A2862,"YYYY-MM-DD"),'Price Data'!P:P,0)+1),""),"")</f>
        <v/>
      </c>
      <c r="N2862" s="34" t="str">
        <f>IFERROR(INDEX('Price Data'!T:T,MATCH(TEXT(A2862,"YYYY-MM-DD"),'Price Data'!S:S,0)),"")</f>
        <v/>
      </c>
      <c r="O2862" s="10" t="str" cm="1">
        <f t="array" ref="O2862">IFERROR(IF(ISNUMBER(N2862),(N2862-INDEX('Price Data'!T:T,MATCH(TEXT(A2862,"YYYY-MM-DD"),'Price Data'!S:S,0)+1))/INDEX('Price Data'!T:T,MATCH(TEXT(A2862,"YYYY-MM-DD"),'Price Data'!S:S,0)+1),""),"")</f>
        <v/>
      </c>
    </row>
    <row r="2863" spans="1:15" x14ac:dyDescent="0.3">
      <c r="A2863" s="8">
        <v>44682</v>
      </c>
      <c r="B2863" s="34" t="str">
        <f>IFERROR(INDEX('Price Data'!B:B,MATCH(TEXT(A2863,"YYYY-MM-DD"),'Price Data'!A:A,0)),"")</f>
        <v/>
      </c>
      <c r="C2863" s="10" t="str" cm="1">
        <f t="array" ref="C2863">IFERROR(IF(ISNUMBER(B2863),(B2863-INDEX('Price Data'!B:B,MATCH(TEXT(A2863,"YYYY-MM-DD"),'Price Data'!A:A,0)+1))/INDEX('Price Data'!B:B,MATCH(TEXT(A2863,"YYYY-MM-DD"),'Price Data'!A:A,0)+1),""),"")</f>
        <v/>
      </c>
      <c r="D2863" s="34" t="str">
        <f>IFERROR(INDEX('Price Data'!E:E,MATCH(TEXT(A2863,"YYYY-MM-DD"),'Price Data'!D:D,0)),"")</f>
        <v/>
      </c>
      <c r="E2863" s="10" t="str" cm="1">
        <f t="array" ref="E2863">IFERROR(IF(ISNUMBER(D2863),(D2863-INDEX('Price Data'!E:E,MATCH(TEXT(A2863,"YYYY-MM-DD"),'Price Data'!D:D,0)+1))/INDEX('Price Data'!E:E,MATCH(TEXT(A2863,"YYYY-MM-DD"),'Price Data'!D:D,0)+1),""),"")</f>
        <v/>
      </c>
      <c r="F2863" s="34" t="str">
        <f>IFERROR(INDEX('Price Data'!H:H,MATCH(TEXT(A2863,"YYYY-MM-DD"),'Price Data'!G:G,0)),"")</f>
        <v/>
      </c>
      <c r="G2863" s="10" t="str" cm="1">
        <f t="array" ref="G2863">IFERROR(IF(ISNUMBER(F2863),(F2863-INDEX('Price Data'!H:H,MATCH(TEXT(A2863,"YYYY-MM-DD"),'Price Data'!G:G,0)+1))/INDEX('Price Data'!H:H,MATCH(TEXT(A2863,"YYYY-MM-DD"),'Price Data'!G:G,0)+1),""),"")</f>
        <v/>
      </c>
      <c r="H2863" s="34" t="str">
        <f>IFERROR(INDEX('Price Data'!K:K,MATCH(TEXT(A2863,"YYYY-MM-DD"),'Price Data'!J:J,0)),"")</f>
        <v/>
      </c>
      <c r="I2863" s="10" t="str" cm="1">
        <f t="array" ref="I2863">IFERROR(IF(ISNUMBER(H2863),(H2863-INDEX('Price Data'!K:K,MATCH(TEXT(A2863,"YYYY-MM-DD"),'Price Data'!J:J,0)+1))/INDEX('Price Data'!K:K,MATCH(TEXT(A2863,"YYYY-MM-DD"),'Price Data'!J:J,0)+1),""),"")</f>
        <v/>
      </c>
      <c r="J2863" s="34" t="str">
        <f>IFERROR(INDEX('Price Data'!N:N,MATCH(TEXT(A2863,"YYYY-MM-DD"),'Price Data'!M:M,0)),"")</f>
        <v/>
      </c>
      <c r="K2863" s="10" t="str" cm="1">
        <f t="array" ref="K2863">IFERROR(IF(ISNUMBER(J2863),(J2863-INDEX('Price Data'!N:N,MATCH(TEXT(A2863,"YYYY-MM-DD"),'Price Data'!M:M,0)+1))/INDEX('Price Data'!N:N,MATCH(TEXT(A2863,"YYYY-MM-DD"),'Price Data'!M:M,0)+1),""),"")</f>
        <v/>
      </c>
      <c r="L2863" s="34" t="str">
        <f>IFERROR(INDEX('Price Data'!Q:Q,MATCH(TEXT(A2863,"YYYY-MM-DD"),'Price Data'!P:P,0)),"")</f>
        <v/>
      </c>
      <c r="M2863" s="10" t="str" cm="1">
        <f t="array" ref="M2863">IFERROR(IF(ISNUMBER(L2863),(L2863-INDEX('Price Data'!Q:Q,MATCH(TEXT(A2863,"YYYY-MM-DD"),'Price Data'!P:P,0)+1))/INDEX('Price Data'!Q:Q,MATCH(TEXT(A2863,"YYYY-MM-DD"),'Price Data'!P:P,0)+1),""),"")</f>
        <v/>
      </c>
      <c r="N2863" s="34" t="str">
        <f>IFERROR(INDEX('Price Data'!T:T,MATCH(TEXT(A2863,"YYYY-MM-DD"),'Price Data'!S:S,0)),"")</f>
        <v/>
      </c>
      <c r="O2863" s="10" t="str" cm="1">
        <f t="array" ref="O2863">IFERROR(IF(ISNUMBER(N2863),(N2863-INDEX('Price Data'!T:T,MATCH(TEXT(A2863,"YYYY-MM-DD"),'Price Data'!S:S,0)+1))/INDEX('Price Data'!T:T,MATCH(TEXT(A2863,"YYYY-MM-DD"),'Price Data'!S:S,0)+1),""),"")</f>
        <v/>
      </c>
    </row>
    <row r="2864" spans="1:15" x14ac:dyDescent="0.3">
      <c r="A2864" s="8">
        <v>44683</v>
      </c>
      <c r="B2864" s="34">
        <f>IFERROR(INDEX('Price Data'!B:B,MATCH(TEXT(A2864,"YYYY-MM-DD"),'Price Data'!A:A,0)),"")</f>
        <v>23857</v>
      </c>
      <c r="C2864" s="10" cm="1">
        <f t="array" ref="C2864">IFERROR(IF(ISNUMBER(B2864),(B2864-INDEX('Price Data'!B:B,MATCH(TEXT(A2864,"YYYY-MM-DD"),'Price Data'!A:A,0)+1))/INDEX('Price Data'!B:B,MATCH(TEXT(A2864,"YYYY-MM-DD"),'Price Data'!A:A,0)+1),""),"")</f>
        <v>-1.6287316509978559E-2</v>
      </c>
      <c r="D2864" s="34">
        <f>IFERROR(INDEX('Price Data'!E:E,MATCH(TEXT(A2864,"YYYY-MM-DD"),'Price Data'!D:D,0)),"")</f>
        <v>8.66</v>
      </c>
      <c r="E2864" s="10" cm="1">
        <f t="array" ref="E2864">IFERROR(IF(ISNUMBER(D2864),(D2864-INDEX('Price Data'!E:E,MATCH(TEXT(A2864,"YYYY-MM-DD"),'Price Data'!D:D,0)+1))/INDEX('Price Data'!E:E,MATCH(TEXT(A2864,"YYYY-MM-DD"),'Price Data'!D:D,0)+1),""),"")</f>
        <v>-2.6966292134831482E-2</v>
      </c>
      <c r="F2864" s="34">
        <f>IFERROR(INDEX('Price Data'!H:H,MATCH(TEXT(A2864,"YYYY-MM-DD"),'Price Data'!G:G,0)),"")</f>
        <v>80.5</v>
      </c>
      <c r="G2864" s="10" cm="1">
        <f t="array" ref="G2864">IFERROR(IF(ISNUMBER(F2864),(F2864-INDEX('Price Data'!H:H,MATCH(TEXT(A2864,"YYYY-MM-DD"),'Price Data'!G:G,0)+1))/INDEX('Price Data'!H:H,MATCH(TEXT(A2864,"YYYY-MM-DD"),'Price Data'!G:G,0)+1),""),"")</f>
        <v>0</v>
      </c>
      <c r="H2864" s="34">
        <f>IFERROR(INDEX('Price Data'!K:K,MATCH(TEXT(A2864,"YYYY-MM-DD"),'Price Data'!J:J,0)),"")</f>
        <v>1.92</v>
      </c>
      <c r="I2864" s="10" cm="1">
        <f t="array" ref="I2864">IFERROR(IF(ISNUMBER(H2864),(H2864-INDEX('Price Data'!K:K,MATCH(TEXT(A2864,"YYYY-MM-DD"),'Price Data'!J:J,0)+1))/INDEX('Price Data'!K:K,MATCH(TEXT(A2864,"YYYY-MM-DD"),'Price Data'!J:J,0)+1),""),"")</f>
        <v>-1.5384615384615399E-2</v>
      </c>
      <c r="J2864" s="34">
        <f>IFERROR(INDEX('Price Data'!N:N,MATCH(TEXT(A2864,"YYYY-MM-DD"),'Price Data'!M:M,0)),"")</f>
        <v>1.57</v>
      </c>
      <c r="K2864" s="10" cm="1">
        <f t="array" ref="K2864">IFERROR(IF(ISNUMBER(J2864),(J2864-INDEX('Price Data'!N:N,MATCH(TEXT(A2864,"YYYY-MM-DD"),'Price Data'!M:M,0)+1))/INDEX('Price Data'!N:N,MATCH(TEXT(A2864,"YYYY-MM-DD"),'Price Data'!M:M,0)+1),""),"")</f>
        <v>-2.4844720496894429E-2</v>
      </c>
      <c r="L2864" s="34">
        <f>IFERROR(INDEX('Price Data'!Q:Q,MATCH(TEXT(A2864,"YYYY-MM-DD"),'Price Data'!P:P,0)),"")</f>
        <v>2.97</v>
      </c>
      <c r="M2864" s="10" cm="1">
        <f t="array" ref="M2864">IFERROR(IF(ISNUMBER(L2864),(L2864-INDEX('Price Data'!Q:Q,MATCH(TEXT(A2864,"YYYY-MM-DD"),'Price Data'!P:P,0)+1))/INDEX('Price Data'!Q:Q,MATCH(TEXT(A2864,"YYYY-MM-DD"),'Price Data'!P:P,0)+1),""),"")</f>
        <v>-1.9801980198019674E-2</v>
      </c>
      <c r="N2864" s="34">
        <f>IFERROR(INDEX('Price Data'!T:T,MATCH(TEXT(A2864,"YYYY-MM-DD"),'Price Data'!S:S,0)),"")</f>
        <v>3.78</v>
      </c>
      <c r="O2864" s="10" cm="1">
        <f t="array" ref="O2864">IFERROR(IF(ISNUMBER(N2864),(N2864-INDEX('Price Data'!T:T,MATCH(TEXT(A2864,"YYYY-MM-DD"),'Price Data'!S:S,0)+1))/INDEX('Price Data'!T:T,MATCH(TEXT(A2864,"YYYY-MM-DD"),'Price Data'!S:S,0)+1),""),"")</f>
        <v>-5.2631578947368472E-3</v>
      </c>
    </row>
    <row r="2865" spans="1:15" x14ac:dyDescent="0.3">
      <c r="A2865" s="8">
        <v>44684</v>
      </c>
      <c r="B2865" s="34">
        <f>IFERROR(INDEX('Price Data'!B:B,MATCH(TEXT(A2865,"YYYY-MM-DD"),'Price Data'!A:A,0)),"")</f>
        <v>24242</v>
      </c>
      <c r="C2865" s="10" cm="1">
        <f t="array" ref="C2865">IFERROR(IF(ISNUMBER(B2865),(B2865-INDEX('Price Data'!B:B,MATCH(TEXT(A2865,"YYYY-MM-DD"),'Price Data'!A:A,0)+1))/INDEX('Price Data'!B:B,MATCH(TEXT(A2865,"YYYY-MM-DD"),'Price Data'!A:A,0)+1),""),"")</f>
        <v>1.6137821184557991E-2</v>
      </c>
      <c r="D2865" s="34">
        <f>IFERROR(INDEX('Price Data'!E:E,MATCH(TEXT(A2865,"YYYY-MM-DD"),'Price Data'!D:D,0)),"")</f>
        <v>8.65</v>
      </c>
      <c r="E2865" s="10" cm="1">
        <f t="array" ref="E2865">IFERROR(IF(ISNUMBER(D2865),(D2865-INDEX('Price Data'!E:E,MATCH(TEXT(A2865,"YYYY-MM-DD"),'Price Data'!D:D,0)+1))/INDEX('Price Data'!E:E,MATCH(TEXT(A2865,"YYYY-MM-DD"),'Price Data'!D:D,0)+1),""),"")</f>
        <v>-1.1547344110854256E-3</v>
      </c>
      <c r="F2865" s="34">
        <f>IFERROR(INDEX('Price Data'!H:H,MATCH(TEXT(A2865,"YYYY-MM-DD"),'Price Data'!G:G,0)),"")</f>
        <v>79.5</v>
      </c>
      <c r="G2865" s="10" cm="1">
        <f t="array" ref="G2865">IFERROR(IF(ISNUMBER(F2865),(F2865-INDEX('Price Data'!H:H,MATCH(TEXT(A2865,"YYYY-MM-DD"),'Price Data'!G:G,0)+1))/INDEX('Price Data'!H:H,MATCH(TEXT(A2865,"YYYY-MM-DD"),'Price Data'!G:G,0)+1),""),"")</f>
        <v>-1.2422360248447204E-2</v>
      </c>
      <c r="H2865" s="34">
        <f>IFERROR(INDEX('Price Data'!K:K,MATCH(TEXT(A2865,"YYYY-MM-DD"),'Price Data'!J:J,0)),"")</f>
        <v>1.96</v>
      </c>
      <c r="I2865" s="10" cm="1">
        <f t="array" ref="I2865">IFERROR(IF(ISNUMBER(H2865),(H2865-INDEX('Price Data'!K:K,MATCH(TEXT(A2865,"YYYY-MM-DD"),'Price Data'!J:J,0)+1))/INDEX('Price Data'!K:K,MATCH(TEXT(A2865,"YYYY-MM-DD"),'Price Data'!J:J,0)+1),""),"")</f>
        <v>2.0833333333333353E-2</v>
      </c>
      <c r="J2865" s="34">
        <f>IFERROR(INDEX('Price Data'!N:N,MATCH(TEXT(A2865,"YYYY-MM-DD"),'Price Data'!M:M,0)),"")</f>
        <v>1.59</v>
      </c>
      <c r="K2865" s="10" cm="1">
        <f t="array" ref="K2865">IFERROR(IF(ISNUMBER(J2865),(J2865-INDEX('Price Data'!N:N,MATCH(TEXT(A2865,"YYYY-MM-DD"),'Price Data'!M:M,0)+1))/INDEX('Price Data'!N:N,MATCH(TEXT(A2865,"YYYY-MM-DD"),'Price Data'!M:M,0)+1),""),"")</f>
        <v>1.2738853503184724E-2</v>
      </c>
      <c r="L2865" s="34">
        <f>IFERROR(INDEX('Price Data'!Q:Q,MATCH(TEXT(A2865,"YYYY-MM-DD"),'Price Data'!P:P,0)),"")</f>
        <v>3.05</v>
      </c>
      <c r="M2865" s="10" cm="1">
        <f t="array" ref="M2865">IFERROR(IF(ISNUMBER(L2865),(L2865-INDEX('Price Data'!Q:Q,MATCH(TEXT(A2865,"YYYY-MM-DD"),'Price Data'!P:P,0)+1))/INDEX('Price Data'!Q:Q,MATCH(TEXT(A2865,"YYYY-MM-DD"),'Price Data'!P:P,0)+1),""),"")</f>
        <v>2.693602693602681E-2</v>
      </c>
      <c r="N2865" s="34">
        <f>IFERROR(INDEX('Price Data'!T:T,MATCH(TEXT(A2865,"YYYY-MM-DD"),'Price Data'!S:S,0)),"")</f>
        <v>3.79</v>
      </c>
      <c r="O2865" s="10" cm="1">
        <f t="array" ref="O2865">IFERROR(IF(ISNUMBER(N2865),(N2865-INDEX('Price Data'!T:T,MATCH(TEXT(A2865,"YYYY-MM-DD"),'Price Data'!S:S,0)+1))/INDEX('Price Data'!T:T,MATCH(TEXT(A2865,"YYYY-MM-DD"),'Price Data'!S:S,0)+1),""),"")</f>
        <v>2.6455026455027069E-3</v>
      </c>
    </row>
    <row r="2866" spans="1:15" x14ac:dyDescent="0.3">
      <c r="A2866" s="8">
        <v>44685</v>
      </c>
      <c r="B2866" s="34">
        <f>IFERROR(INDEX('Price Data'!B:B,MATCH(TEXT(A2866,"YYYY-MM-DD"),'Price Data'!A:A,0)),"")</f>
        <v>23902</v>
      </c>
      <c r="C2866" s="10" cm="1">
        <f t="array" ref="C2866">IFERROR(IF(ISNUMBER(B2866),(B2866-INDEX('Price Data'!B:B,MATCH(TEXT(A2866,"YYYY-MM-DD"),'Price Data'!A:A,0)+1))/INDEX('Price Data'!B:B,MATCH(TEXT(A2866,"YYYY-MM-DD"),'Price Data'!A:A,0)+1),""),"")</f>
        <v>-1.4025245441795231E-2</v>
      </c>
      <c r="D2866" s="34">
        <f>IFERROR(INDEX('Price Data'!E:E,MATCH(TEXT(A2866,"YYYY-MM-DD"),'Price Data'!D:D,0)),"")</f>
        <v>8.4</v>
      </c>
      <c r="E2866" s="10" cm="1">
        <f t="array" ref="E2866">IFERROR(IF(ISNUMBER(D2866),(D2866-INDEX('Price Data'!E:E,MATCH(TEXT(A2866,"YYYY-MM-DD"),'Price Data'!D:D,0)+1))/INDEX('Price Data'!E:E,MATCH(TEXT(A2866,"YYYY-MM-DD"),'Price Data'!D:D,0)+1),""),"")</f>
        <v>-2.8901734104046242E-2</v>
      </c>
      <c r="F2866" s="34">
        <f>IFERROR(INDEX('Price Data'!H:H,MATCH(TEXT(A2866,"YYYY-MM-DD"),'Price Data'!G:G,0)),"")</f>
        <v>78.150002000000001</v>
      </c>
      <c r="G2866" s="10" cm="1">
        <f t="array" ref="G2866">IFERROR(IF(ISNUMBER(F2866),(F2866-INDEX('Price Data'!H:H,MATCH(TEXT(A2866,"YYYY-MM-DD"),'Price Data'!G:G,0)+1))/INDEX('Price Data'!H:H,MATCH(TEXT(A2866,"YYYY-MM-DD"),'Price Data'!G:G,0)+1),""),"")</f>
        <v>-1.6981106918238984E-2</v>
      </c>
      <c r="H2866" s="34">
        <f>IFERROR(INDEX('Price Data'!K:K,MATCH(TEXT(A2866,"YYYY-MM-DD"),'Price Data'!J:J,0)),"")</f>
        <v>1.93</v>
      </c>
      <c r="I2866" s="10" cm="1">
        <f t="array" ref="I2866">IFERROR(IF(ISNUMBER(H2866),(H2866-INDEX('Price Data'!K:K,MATCH(TEXT(A2866,"YYYY-MM-DD"),'Price Data'!J:J,0)+1))/INDEX('Price Data'!K:K,MATCH(TEXT(A2866,"YYYY-MM-DD"),'Price Data'!J:J,0)+1),""),"")</f>
        <v>-1.5306122448979605E-2</v>
      </c>
      <c r="J2866" s="34">
        <f>IFERROR(INDEX('Price Data'!N:N,MATCH(TEXT(A2866,"YYYY-MM-DD"),'Price Data'!M:M,0)),"")</f>
        <v>1.56</v>
      </c>
      <c r="K2866" s="10" cm="1">
        <f t="array" ref="K2866">IFERROR(IF(ISNUMBER(J2866),(J2866-INDEX('Price Data'!N:N,MATCH(TEXT(A2866,"YYYY-MM-DD"),'Price Data'!M:M,0)+1))/INDEX('Price Data'!N:N,MATCH(TEXT(A2866,"YYYY-MM-DD"),'Price Data'!M:M,0)+1),""),"")</f>
        <v>-1.8867924528301903E-2</v>
      </c>
      <c r="L2866" s="34">
        <f>IFERROR(INDEX('Price Data'!Q:Q,MATCH(TEXT(A2866,"YYYY-MM-DD"),'Price Data'!P:P,0)),"")</f>
        <v>2.94</v>
      </c>
      <c r="M2866" s="10" cm="1">
        <f t="array" ref="M2866">IFERROR(IF(ISNUMBER(L2866),(L2866-INDEX('Price Data'!Q:Q,MATCH(TEXT(A2866,"YYYY-MM-DD"),'Price Data'!P:P,0)+1))/INDEX('Price Data'!Q:Q,MATCH(TEXT(A2866,"YYYY-MM-DD"),'Price Data'!P:P,0)+1),""),"")</f>
        <v>-3.6065573770491764E-2</v>
      </c>
      <c r="N2866" s="34">
        <f>IFERROR(INDEX('Price Data'!T:T,MATCH(TEXT(A2866,"YYYY-MM-DD"),'Price Data'!S:S,0)),"")</f>
        <v>3.64</v>
      </c>
      <c r="O2866" s="10" cm="1">
        <f t="array" ref="O2866">IFERROR(IF(ISNUMBER(N2866),(N2866-INDEX('Price Data'!T:T,MATCH(TEXT(A2866,"YYYY-MM-DD"),'Price Data'!S:S,0)+1))/INDEX('Price Data'!T:T,MATCH(TEXT(A2866,"YYYY-MM-DD"),'Price Data'!S:S,0)+1),""),"")</f>
        <v>-3.9577836411609474E-2</v>
      </c>
    </row>
    <row r="2867" spans="1:15" x14ac:dyDescent="0.3">
      <c r="A2867" s="8">
        <v>44686</v>
      </c>
      <c r="B2867" s="34">
        <f>IFERROR(INDEX('Price Data'!B:B,MATCH(TEXT(A2867,"YYYY-MM-DD"),'Price Data'!A:A,0)),"")</f>
        <v>23760</v>
      </c>
      <c r="C2867" s="10" cm="1">
        <f t="array" ref="C2867">IFERROR(IF(ISNUMBER(B2867),(B2867-INDEX('Price Data'!B:B,MATCH(TEXT(A2867,"YYYY-MM-DD"),'Price Data'!A:A,0)+1))/INDEX('Price Data'!B:B,MATCH(TEXT(A2867,"YYYY-MM-DD"),'Price Data'!A:A,0)+1),""),"")</f>
        <v>-5.9409254455694083E-3</v>
      </c>
      <c r="D2867" s="34">
        <f>IFERROR(INDEX('Price Data'!E:E,MATCH(TEXT(A2867,"YYYY-MM-DD"),'Price Data'!D:D,0)),"")</f>
        <v>8.58</v>
      </c>
      <c r="E2867" s="10" cm="1">
        <f t="array" ref="E2867">IFERROR(IF(ISNUMBER(D2867),(D2867-INDEX('Price Data'!E:E,MATCH(TEXT(A2867,"YYYY-MM-DD"),'Price Data'!D:D,0)+1))/INDEX('Price Data'!E:E,MATCH(TEXT(A2867,"YYYY-MM-DD"),'Price Data'!D:D,0)+1),""),"")</f>
        <v>2.1428571428571394E-2</v>
      </c>
      <c r="F2867" s="34">
        <f>IFERROR(INDEX('Price Data'!H:H,MATCH(TEXT(A2867,"YYYY-MM-DD"),'Price Data'!G:G,0)),"")</f>
        <v>76.300003000000004</v>
      </c>
      <c r="G2867" s="10" cm="1">
        <f t="array" ref="G2867">IFERROR(IF(ISNUMBER(F2867),(F2867-INDEX('Price Data'!H:H,MATCH(TEXT(A2867,"YYYY-MM-DD"),'Price Data'!G:G,0)+1))/INDEX('Price Data'!H:H,MATCH(TEXT(A2867,"YYYY-MM-DD"),'Price Data'!G:G,0)+1),""),"")</f>
        <v>-2.3672411422331081E-2</v>
      </c>
      <c r="H2867" s="34">
        <f>IFERROR(INDEX('Price Data'!K:K,MATCH(TEXT(A2867,"YYYY-MM-DD"),'Price Data'!J:J,0)),"")</f>
        <v>1.92</v>
      </c>
      <c r="I2867" s="10" cm="1">
        <f t="array" ref="I2867">IFERROR(IF(ISNUMBER(H2867),(H2867-INDEX('Price Data'!K:K,MATCH(TEXT(A2867,"YYYY-MM-DD"),'Price Data'!J:J,0)+1))/INDEX('Price Data'!K:K,MATCH(TEXT(A2867,"YYYY-MM-DD"),'Price Data'!J:J,0)+1),""),"")</f>
        <v>-5.1813471502590719E-3</v>
      </c>
      <c r="J2867" s="34">
        <f>IFERROR(INDEX('Price Data'!N:N,MATCH(TEXT(A2867,"YYYY-MM-DD"),'Price Data'!M:M,0)),"")</f>
        <v>1.53</v>
      </c>
      <c r="K2867" s="10" cm="1">
        <f t="array" ref="K2867">IFERROR(IF(ISNUMBER(J2867),(J2867-INDEX('Price Data'!N:N,MATCH(TEXT(A2867,"YYYY-MM-DD"),'Price Data'!M:M,0)+1))/INDEX('Price Data'!N:N,MATCH(TEXT(A2867,"YYYY-MM-DD"),'Price Data'!M:M,0)+1),""),"")</f>
        <v>-1.9230769230769246E-2</v>
      </c>
      <c r="L2867" s="34">
        <f>IFERROR(INDEX('Price Data'!Q:Q,MATCH(TEXT(A2867,"YYYY-MM-DD"),'Price Data'!P:P,0)),"")</f>
        <v>2.92</v>
      </c>
      <c r="M2867" s="10" cm="1">
        <f t="array" ref="M2867">IFERROR(IF(ISNUMBER(L2867),(L2867-INDEX('Price Data'!Q:Q,MATCH(TEXT(A2867,"YYYY-MM-DD"),'Price Data'!P:P,0)+1))/INDEX('Price Data'!Q:Q,MATCH(TEXT(A2867,"YYYY-MM-DD"),'Price Data'!P:P,0)+1),""),"")</f>
        <v>-6.80272108843538E-3</v>
      </c>
      <c r="N2867" s="34">
        <f>IFERROR(INDEX('Price Data'!T:T,MATCH(TEXT(A2867,"YYYY-MM-DD"),'Price Data'!S:S,0)),"")</f>
        <v>3.63</v>
      </c>
      <c r="O2867" s="10" cm="1">
        <f t="array" ref="O2867">IFERROR(IF(ISNUMBER(N2867),(N2867-INDEX('Price Data'!T:T,MATCH(TEXT(A2867,"YYYY-MM-DD"),'Price Data'!S:S,0)+1))/INDEX('Price Data'!T:T,MATCH(TEXT(A2867,"YYYY-MM-DD"),'Price Data'!S:S,0)+1),""),"")</f>
        <v>-2.7472527472528108E-3</v>
      </c>
    </row>
    <row r="2868" spans="1:15" x14ac:dyDescent="0.3">
      <c r="A2868" s="8">
        <v>44687</v>
      </c>
      <c r="B2868" s="34">
        <f>IFERROR(INDEX('Price Data'!B:B,MATCH(TEXT(A2868,"YYYY-MM-DD"),'Price Data'!A:A,0)),"")</f>
        <v>23476</v>
      </c>
      <c r="C2868" s="10" cm="1">
        <f t="array" ref="C2868">IFERROR(IF(ISNUMBER(B2868),(B2868-INDEX('Price Data'!B:B,MATCH(TEXT(A2868,"YYYY-MM-DD"),'Price Data'!A:A,0)+1))/INDEX('Price Data'!B:B,MATCH(TEXT(A2868,"YYYY-MM-DD"),'Price Data'!A:A,0)+1),""),"")</f>
        <v>-1.1952861952861953E-2</v>
      </c>
      <c r="D2868" s="34">
        <f>IFERROR(INDEX('Price Data'!E:E,MATCH(TEXT(A2868,"YYYY-MM-DD"),'Price Data'!D:D,0)),"")</f>
        <v>8.23</v>
      </c>
      <c r="E2868" s="10" cm="1">
        <f t="array" ref="E2868">IFERROR(IF(ISNUMBER(D2868),(D2868-INDEX('Price Data'!E:E,MATCH(TEXT(A2868,"YYYY-MM-DD"),'Price Data'!D:D,0)+1))/INDEX('Price Data'!E:E,MATCH(TEXT(A2868,"YYYY-MM-DD"),'Price Data'!D:D,0)+1),""),"")</f>
        <v>-4.079254079254075E-2</v>
      </c>
      <c r="F2868" s="34">
        <f>IFERROR(INDEX('Price Data'!H:H,MATCH(TEXT(A2868,"YYYY-MM-DD"),'Price Data'!G:G,0)),"")</f>
        <v>72.449996999999996</v>
      </c>
      <c r="G2868" s="10" cm="1">
        <f t="array" ref="G2868">IFERROR(IF(ISNUMBER(F2868),(F2868-INDEX('Price Data'!H:H,MATCH(TEXT(A2868,"YYYY-MM-DD"),'Price Data'!G:G,0)+1))/INDEX('Price Data'!H:H,MATCH(TEXT(A2868,"YYYY-MM-DD"),'Price Data'!G:G,0)+1),""),"")</f>
        <v>-5.0458792249326742E-2</v>
      </c>
      <c r="H2868" s="34">
        <f>IFERROR(INDEX('Price Data'!K:K,MATCH(TEXT(A2868,"YYYY-MM-DD"),'Price Data'!J:J,0)),"")</f>
        <v>1.88</v>
      </c>
      <c r="I2868" s="10" cm="1">
        <f t="array" ref="I2868">IFERROR(IF(ISNUMBER(H2868),(H2868-INDEX('Price Data'!K:K,MATCH(TEXT(A2868,"YYYY-MM-DD"),'Price Data'!J:J,0)+1))/INDEX('Price Data'!K:K,MATCH(TEXT(A2868,"YYYY-MM-DD"),'Price Data'!J:J,0)+1),""),"")</f>
        <v>-2.0833333333333353E-2</v>
      </c>
      <c r="J2868" s="34">
        <f>IFERROR(INDEX('Price Data'!N:N,MATCH(TEXT(A2868,"YYYY-MM-DD"),'Price Data'!M:M,0)),"")</f>
        <v>1.53</v>
      </c>
      <c r="K2868" s="10" cm="1">
        <f t="array" ref="K2868">IFERROR(IF(ISNUMBER(J2868),(J2868-INDEX('Price Data'!N:N,MATCH(TEXT(A2868,"YYYY-MM-DD"),'Price Data'!M:M,0)+1))/INDEX('Price Data'!N:N,MATCH(TEXT(A2868,"YYYY-MM-DD"),'Price Data'!M:M,0)+1),""),"")</f>
        <v>0</v>
      </c>
      <c r="L2868" s="34">
        <f>IFERROR(INDEX('Price Data'!Q:Q,MATCH(TEXT(A2868,"YYYY-MM-DD"),'Price Data'!P:P,0)),"")</f>
        <v>2.89</v>
      </c>
      <c r="M2868" s="10" cm="1">
        <f t="array" ref="M2868">IFERROR(IF(ISNUMBER(L2868),(L2868-INDEX('Price Data'!Q:Q,MATCH(TEXT(A2868,"YYYY-MM-DD"),'Price Data'!P:P,0)+1))/INDEX('Price Data'!Q:Q,MATCH(TEXT(A2868,"YYYY-MM-DD"),'Price Data'!P:P,0)+1),""),"")</f>
        <v>-1.027397260273966E-2</v>
      </c>
      <c r="N2868" s="34">
        <f>IFERROR(INDEX('Price Data'!T:T,MATCH(TEXT(A2868,"YYYY-MM-DD"),'Price Data'!S:S,0)),"")</f>
        <v>3.59</v>
      </c>
      <c r="O2868" s="10" cm="1">
        <f t="array" ref="O2868">IFERROR(IF(ISNUMBER(N2868),(N2868-INDEX('Price Data'!T:T,MATCH(TEXT(A2868,"YYYY-MM-DD"),'Price Data'!S:S,0)+1))/INDEX('Price Data'!T:T,MATCH(TEXT(A2868,"YYYY-MM-DD"),'Price Data'!S:S,0)+1),""),"")</f>
        <v>-1.1019283746556485E-2</v>
      </c>
    </row>
    <row r="2869" spans="1:15" x14ac:dyDescent="0.3">
      <c r="A2869" s="8">
        <v>44688</v>
      </c>
      <c r="B2869" s="34" t="str">
        <f>IFERROR(INDEX('Price Data'!B:B,MATCH(TEXT(A2869,"YYYY-MM-DD"),'Price Data'!A:A,0)),"")</f>
        <v/>
      </c>
      <c r="C2869" s="10" t="str" cm="1">
        <f t="array" ref="C2869">IFERROR(IF(ISNUMBER(B2869),(B2869-INDEX('Price Data'!B:B,MATCH(TEXT(A2869,"YYYY-MM-DD"),'Price Data'!A:A,0)+1))/INDEX('Price Data'!B:B,MATCH(TEXT(A2869,"YYYY-MM-DD"),'Price Data'!A:A,0)+1),""),"")</f>
        <v/>
      </c>
      <c r="D2869" s="34" t="str">
        <f>IFERROR(INDEX('Price Data'!E:E,MATCH(TEXT(A2869,"YYYY-MM-DD"),'Price Data'!D:D,0)),"")</f>
        <v/>
      </c>
      <c r="E2869" s="10" t="str" cm="1">
        <f t="array" ref="E2869">IFERROR(IF(ISNUMBER(D2869),(D2869-INDEX('Price Data'!E:E,MATCH(TEXT(A2869,"YYYY-MM-DD"),'Price Data'!D:D,0)+1))/INDEX('Price Data'!E:E,MATCH(TEXT(A2869,"YYYY-MM-DD"),'Price Data'!D:D,0)+1),""),"")</f>
        <v/>
      </c>
      <c r="F2869" s="34" t="str">
        <f>IFERROR(INDEX('Price Data'!H:H,MATCH(TEXT(A2869,"YYYY-MM-DD"),'Price Data'!G:G,0)),"")</f>
        <v/>
      </c>
      <c r="G2869" s="10" t="str" cm="1">
        <f t="array" ref="G2869">IFERROR(IF(ISNUMBER(F2869),(F2869-INDEX('Price Data'!H:H,MATCH(TEXT(A2869,"YYYY-MM-DD"),'Price Data'!G:G,0)+1))/INDEX('Price Data'!H:H,MATCH(TEXT(A2869,"YYYY-MM-DD"),'Price Data'!G:G,0)+1),""),"")</f>
        <v/>
      </c>
      <c r="H2869" s="34" t="str">
        <f>IFERROR(INDEX('Price Data'!K:K,MATCH(TEXT(A2869,"YYYY-MM-DD"),'Price Data'!J:J,0)),"")</f>
        <v/>
      </c>
      <c r="I2869" s="10" t="str" cm="1">
        <f t="array" ref="I2869">IFERROR(IF(ISNUMBER(H2869),(H2869-INDEX('Price Data'!K:K,MATCH(TEXT(A2869,"YYYY-MM-DD"),'Price Data'!J:J,0)+1))/INDEX('Price Data'!K:K,MATCH(TEXT(A2869,"YYYY-MM-DD"),'Price Data'!J:J,0)+1),""),"")</f>
        <v/>
      </c>
      <c r="J2869" s="34" t="str">
        <f>IFERROR(INDEX('Price Data'!N:N,MATCH(TEXT(A2869,"YYYY-MM-DD"),'Price Data'!M:M,0)),"")</f>
        <v/>
      </c>
      <c r="K2869" s="10" t="str" cm="1">
        <f t="array" ref="K2869">IFERROR(IF(ISNUMBER(J2869),(J2869-INDEX('Price Data'!N:N,MATCH(TEXT(A2869,"YYYY-MM-DD"),'Price Data'!M:M,0)+1))/INDEX('Price Data'!N:N,MATCH(TEXT(A2869,"YYYY-MM-DD"),'Price Data'!M:M,0)+1),""),"")</f>
        <v/>
      </c>
      <c r="L2869" s="34" t="str">
        <f>IFERROR(INDEX('Price Data'!Q:Q,MATCH(TEXT(A2869,"YYYY-MM-DD"),'Price Data'!P:P,0)),"")</f>
        <v/>
      </c>
      <c r="M2869" s="10" t="str" cm="1">
        <f t="array" ref="M2869">IFERROR(IF(ISNUMBER(L2869),(L2869-INDEX('Price Data'!Q:Q,MATCH(TEXT(A2869,"YYYY-MM-DD"),'Price Data'!P:P,0)+1))/INDEX('Price Data'!Q:Q,MATCH(TEXT(A2869,"YYYY-MM-DD"),'Price Data'!P:P,0)+1),""),"")</f>
        <v/>
      </c>
      <c r="N2869" s="34" t="str">
        <f>IFERROR(INDEX('Price Data'!T:T,MATCH(TEXT(A2869,"YYYY-MM-DD"),'Price Data'!S:S,0)),"")</f>
        <v/>
      </c>
      <c r="O2869" s="10" t="str" cm="1">
        <f t="array" ref="O2869">IFERROR(IF(ISNUMBER(N2869),(N2869-INDEX('Price Data'!T:T,MATCH(TEXT(A2869,"YYYY-MM-DD"),'Price Data'!S:S,0)+1))/INDEX('Price Data'!T:T,MATCH(TEXT(A2869,"YYYY-MM-DD"),'Price Data'!S:S,0)+1),""),"")</f>
        <v/>
      </c>
    </row>
    <row r="2870" spans="1:15" x14ac:dyDescent="0.3">
      <c r="A2870" s="8">
        <v>44689</v>
      </c>
      <c r="B2870" s="34" t="str">
        <f>IFERROR(INDEX('Price Data'!B:B,MATCH(TEXT(A2870,"YYYY-MM-DD"),'Price Data'!A:A,0)),"")</f>
        <v/>
      </c>
      <c r="C2870" s="10" t="str" cm="1">
        <f t="array" ref="C2870">IFERROR(IF(ISNUMBER(B2870),(B2870-INDEX('Price Data'!B:B,MATCH(TEXT(A2870,"YYYY-MM-DD"),'Price Data'!A:A,0)+1))/INDEX('Price Data'!B:B,MATCH(TEXT(A2870,"YYYY-MM-DD"),'Price Data'!A:A,0)+1),""),"")</f>
        <v/>
      </c>
      <c r="D2870" s="34" t="str">
        <f>IFERROR(INDEX('Price Data'!E:E,MATCH(TEXT(A2870,"YYYY-MM-DD"),'Price Data'!D:D,0)),"")</f>
        <v/>
      </c>
      <c r="E2870" s="10" t="str" cm="1">
        <f t="array" ref="E2870">IFERROR(IF(ISNUMBER(D2870),(D2870-INDEX('Price Data'!E:E,MATCH(TEXT(A2870,"YYYY-MM-DD"),'Price Data'!D:D,0)+1))/INDEX('Price Data'!E:E,MATCH(TEXT(A2870,"YYYY-MM-DD"),'Price Data'!D:D,0)+1),""),"")</f>
        <v/>
      </c>
      <c r="F2870" s="34" t="str">
        <f>IFERROR(INDEX('Price Data'!H:H,MATCH(TEXT(A2870,"YYYY-MM-DD"),'Price Data'!G:G,0)),"")</f>
        <v/>
      </c>
      <c r="G2870" s="10" t="str" cm="1">
        <f t="array" ref="G2870">IFERROR(IF(ISNUMBER(F2870),(F2870-INDEX('Price Data'!H:H,MATCH(TEXT(A2870,"YYYY-MM-DD"),'Price Data'!G:G,0)+1))/INDEX('Price Data'!H:H,MATCH(TEXT(A2870,"YYYY-MM-DD"),'Price Data'!G:G,0)+1),""),"")</f>
        <v/>
      </c>
      <c r="H2870" s="34" t="str">
        <f>IFERROR(INDEX('Price Data'!K:K,MATCH(TEXT(A2870,"YYYY-MM-DD"),'Price Data'!J:J,0)),"")</f>
        <v/>
      </c>
      <c r="I2870" s="10" t="str" cm="1">
        <f t="array" ref="I2870">IFERROR(IF(ISNUMBER(H2870),(H2870-INDEX('Price Data'!K:K,MATCH(TEXT(A2870,"YYYY-MM-DD"),'Price Data'!J:J,0)+1))/INDEX('Price Data'!K:K,MATCH(TEXT(A2870,"YYYY-MM-DD"),'Price Data'!J:J,0)+1),""),"")</f>
        <v/>
      </c>
      <c r="J2870" s="34" t="str">
        <f>IFERROR(INDEX('Price Data'!N:N,MATCH(TEXT(A2870,"YYYY-MM-DD"),'Price Data'!M:M,0)),"")</f>
        <v/>
      </c>
      <c r="K2870" s="10" t="str" cm="1">
        <f t="array" ref="K2870">IFERROR(IF(ISNUMBER(J2870),(J2870-INDEX('Price Data'!N:N,MATCH(TEXT(A2870,"YYYY-MM-DD"),'Price Data'!M:M,0)+1))/INDEX('Price Data'!N:N,MATCH(TEXT(A2870,"YYYY-MM-DD"),'Price Data'!M:M,0)+1),""),"")</f>
        <v/>
      </c>
      <c r="L2870" s="34" t="str">
        <f>IFERROR(INDEX('Price Data'!Q:Q,MATCH(TEXT(A2870,"YYYY-MM-DD"),'Price Data'!P:P,0)),"")</f>
        <v/>
      </c>
      <c r="M2870" s="10" t="str" cm="1">
        <f t="array" ref="M2870">IFERROR(IF(ISNUMBER(L2870),(L2870-INDEX('Price Data'!Q:Q,MATCH(TEXT(A2870,"YYYY-MM-DD"),'Price Data'!P:P,0)+1))/INDEX('Price Data'!Q:Q,MATCH(TEXT(A2870,"YYYY-MM-DD"),'Price Data'!P:P,0)+1),""),"")</f>
        <v/>
      </c>
      <c r="N2870" s="34" t="str">
        <f>IFERROR(INDEX('Price Data'!T:T,MATCH(TEXT(A2870,"YYYY-MM-DD"),'Price Data'!S:S,0)),"")</f>
        <v/>
      </c>
      <c r="O2870" s="10" t="str" cm="1">
        <f t="array" ref="O2870">IFERROR(IF(ISNUMBER(N2870),(N2870-INDEX('Price Data'!T:T,MATCH(TEXT(A2870,"YYYY-MM-DD"),'Price Data'!S:S,0)+1))/INDEX('Price Data'!T:T,MATCH(TEXT(A2870,"YYYY-MM-DD"),'Price Data'!S:S,0)+1),""),"")</f>
        <v/>
      </c>
    </row>
    <row r="2871" spans="1:15" x14ac:dyDescent="0.3">
      <c r="A2871" s="8">
        <v>44690</v>
      </c>
      <c r="B2871" s="34">
        <f>IFERROR(INDEX('Price Data'!B:B,MATCH(TEXT(A2871,"YYYY-MM-DD"),'Price Data'!A:A,0)),"")</f>
        <v>22833</v>
      </c>
      <c r="C2871" s="10" cm="1">
        <f t="array" ref="C2871">IFERROR(IF(ISNUMBER(B2871),(B2871-INDEX('Price Data'!B:B,MATCH(TEXT(A2871,"YYYY-MM-DD"),'Price Data'!A:A,0)+1))/INDEX('Price Data'!B:B,MATCH(TEXT(A2871,"YYYY-MM-DD"),'Price Data'!A:A,0)+1),""),"")</f>
        <v>-2.7389674561254046E-2</v>
      </c>
      <c r="D2871" s="34">
        <f>IFERROR(INDEX('Price Data'!E:E,MATCH(TEXT(A2871,"YYYY-MM-DD"),'Price Data'!D:D,0)),"")</f>
        <v>8.02</v>
      </c>
      <c r="E2871" s="10" cm="1">
        <f t="array" ref="E2871">IFERROR(IF(ISNUMBER(D2871),(D2871-INDEX('Price Data'!E:E,MATCH(TEXT(A2871,"YYYY-MM-DD"),'Price Data'!D:D,0)+1))/INDEX('Price Data'!E:E,MATCH(TEXT(A2871,"YYYY-MM-DD"),'Price Data'!D:D,0)+1),""),"")</f>
        <v>-2.5516403402187221E-2</v>
      </c>
      <c r="F2871" s="34">
        <f>IFERROR(INDEX('Price Data'!H:H,MATCH(TEXT(A2871,"YYYY-MM-DD"),'Price Data'!G:G,0)),"")</f>
        <v>68.599997999999999</v>
      </c>
      <c r="G2871" s="10" cm="1">
        <f t="array" ref="G2871">IFERROR(IF(ISNUMBER(F2871),(F2871-INDEX('Price Data'!H:H,MATCH(TEXT(A2871,"YYYY-MM-DD"),'Price Data'!G:G,0)+1))/INDEX('Price Data'!H:H,MATCH(TEXT(A2871,"YYYY-MM-DD"),'Price Data'!G:G,0)+1),""),"")</f>
        <v>-5.3140085016152548E-2</v>
      </c>
      <c r="H2871" s="34">
        <f>IFERROR(INDEX('Price Data'!K:K,MATCH(TEXT(A2871,"YYYY-MM-DD"),'Price Data'!J:J,0)),"")</f>
        <v>1.83</v>
      </c>
      <c r="I2871" s="10" cm="1">
        <f t="array" ref="I2871">IFERROR(IF(ISNUMBER(H2871),(H2871-INDEX('Price Data'!K:K,MATCH(TEXT(A2871,"YYYY-MM-DD"),'Price Data'!J:J,0)+1))/INDEX('Price Data'!K:K,MATCH(TEXT(A2871,"YYYY-MM-DD"),'Price Data'!J:J,0)+1),""),"")</f>
        <v>-2.659574468085097E-2</v>
      </c>
      <c r="J2871" s="34">
        <f>IFERROR(INDEX('Price Data'!N:N,MATCH(TEXT(A2871,"YYYY-MM-DD"),'Price Data'!M:M,0)),"")</f>
        <v>1.52</v>
      </c>
      <c r="K2871" s="10" cm="1">
        <f t="array" ref="K2871">IFERROR(IF(ISNUMBER(J2871),(J2871-INDEX('Price Data'!N:N,MATCH(TEXT(A2871,"YYYY-MM-DD"),'Price Data'!M:M,0)+1))/INDEX('Price Data'!N:N,MATCH(TEXT(A2871,"YYYY-MM-DD"),'Price Data'!M:M,0)+1),""),"")</f>
        <v>-6.5359477124183061E-3</v>
      </c>
      <c r="L2871" s="34">
        <f>IFERROR(INDEX('Price Data'!Q:Q,MATCH(TEXT(A2871,"YYYY-MM-DD"),'Price Data'!P:P,0)),"")</f>
        <v>2.79</v>
      </c>
      <c r="M2871" s="10" cm="1">
        <f t="array" ref="M2871">IFERROR(IF(ISNUMBER(L2871),(L2871-INDEX('Price Data'!Q:Q,MATCH(TEXT(A2871,"YYYY-MM-DD"),'Price Data'!P:P,0)+1))/INDEX('Price Data'!Q:Q,MATCH(TEXT(A2871,"YYYY-MM-DD"),'Price Data'!P:P,0)+1),""),"")</f>
        <v>-3.4602076124567505E-2</v>
      </c>
      <c r="N2871" s="34">
        <f>IFERROR(INDEX('Price Data'!T:T,MATCH(TEXT(A2871,"YYYY-MM-DD"),'Price Data'!S:S,0)),"")</f>
        <v>3.5</v>
      </c>
      <c r="O2871" s="10" cm="1">
        <f t="array" ref="O2871">IFERROR(IF(ISNUMBER(N2871),(N2871-INDEX('Price Data'!T:T,MATCH(TEXT(A2871,"YYYY-MM-DD"),'Price Data'!S:S,0)+1))/INDEX('Price Data'!T:T,MATCH(TEXT(A2871,"YYYY-MM-DD"),'Price Data'!S:S,0)+1),""),"")</f>
        <v>-2.5069637883008318E-2</v>
      </c>
    </row>
    <row r="2872" spans="1:15" x14ac:dyDescent="0.3">
      <c r="A2872" s="8">
        <v>44691</v>
      </c>
      <c r="B2872" s="34">
        <f>IFERROR(INDEX('Price Data'!B:B,MATCH(TEXT(A2872,"YYYY-MM-DD"),'Price Data'!A:A,0)),"")</f>
        <v>23070</v>
      </c>
      <c r="C2872" s="10" cm="1">
        <f t="array" ref="C2872">IFERROR(IF(ISNUMBER(B2872),(B2872-INDEX('Price Data'!B:B,MATCH(TEXT(A2872,"YYYY-MM-DD"),'Price Data'!A:A,0)+1))/INDEX('Price Data'!B:B,MATCH(TEXT(A2872,"YYYY-MM-DD"),'Price Data'!A:A,0)+1),""),"")</f>
        <v>1.0379713572460912E-2</v>
      </c>
      <c r="D2872" s="34">
        <f>IFERROR(INDEX('Price Data'!E:E,MATCH(TEXT(A2872,"YYYY-MM-DD"),'Price Data'!D:D,0)),"")</f>
        <v>8.4600000000000009</v>
      </c>
      <c r="E2872" s="10" cm="1">
        <f t="array" ref="E2872">IFERROR(IF(ISNUMBER(D2872),(D2872-INDEX('Price Data'!E:E,MATCH(TEXT(A2872,"YYYY-MM-DD"),'Price Data'!D:D,0)+1))/INDEX('Price Data'!E:E,MATCH(TEXT(A2872,"YYYY-MM-DD"),'Price Data'!D:D,0)+1),""),"")</f>
        <v>5.4862842892768243E-2</v>
      </c>
      <c r="F2872" s="34">
        <f>IFERROR(INDEX('Price Data'!H:H,MATCH(TEXT(A2872,"YYYY-MM-DD"),'Price Data'!G:G,0)),"")</f>
        <v>69.099997999999999</v>
      </c>
      <c r="G2872" s="10" cm="1">
        <f t="array" ref="G2872">IFERROR(IF(ISNUMBER(F2872),(F2872-INDEX('Price Data'!H:H,MATCH(TEXT(A2872,"YYYY-MM-DD"),'Price Data'!G:G,0)+1))/INDEX('Price Data'!H:H,MATCH(TEXT(A2872,"YYYY-MM-DD"),'Price Data'!G:G,0)+1),""),"")</f>
        <v>7.2886299501058295E-3</v>
      </c>
      <c r="H2872" s="34">
        <f>IFERROR(INDEX('Price Data'!K:K,MATCH(TEXT(A2872,"YYYY-MM-DD"),'Price Data'!J:J,0)),"")</f>
        <v>1.86</v>
      </c>
      <c r="I2872" s="10" cm="1">
        <f t="array" ref="I2872">IFERROR(IF(ISNUMBER(H2872),(H2872-INDEX('Price Data'!K:K,MATCH(TEXT(A2872,"YYYY-MM-DD"),'Price Data'!J:J,0)+1))/INDEX('Price Data'!K:K,MATCH(TEXT(A2872,"YYYY-MM-DD"),'Price Data'!J:J,0)+1),""),"")</f>
        <v>1.6393442622950834E-2</v>
      </c>
      <c r="J2872" s="34">
        <f>IFERROR(INDEX('Price Data'!N:N,MATCH(TEXT(A2872,"YYYY-MM-DD"),'Price Data'!M:M,0)),"")</f>
        <v>1.64</v>
      </c>
      <c r="K2872" s="10" cm="1">
        <f t="array" ref="K2872">IFERROR(IF(ISNUMBER(J2872),(J2872-INDEX('Price Data'!N:N,MATCH(TEXT(A2872,"YYYY-MM-DD"),'Price Data'!M:M,0)+1))/INDEX('Price Data'!N:N,MATCH(TEXT(A2872,"YYYY-MM-DD"),'Price Data'!M:M,0)+1),""),"")</f>
        <v>7.8947368421052558E-2</v>
      </c>
      <c r="L2872" s="34">
        <f>IFERROR(INDEX('Price Data'!Q:Q,MATCH(TEXT(A2872,"YYYY-MM-DD"),'Price Data'!P:P,0)),"")</f>
        <v>2.82</v>
      </c>
      <c r="M2872" s="10" cm="1">
        <f t="array" ref="M2872">IFERROR(IF(ISNUMBER(L2872),(L2872-INDEX('Price Data'!Q:Q,MATCH(TEXT(A2872,"YYYY-MM-DD"),'Price Data'!P:P,0)+1))/INDEX('Price Data'!Q:Q,MATCH(TEXT(A2872,"YYYY-MM-DD"),'Price Data'!P:P,0)+1),""),"")</f>
        <v>1.075268817204294E-2</v>
      </c>
      <c r="N2872" s="34">
        <f>IFERROR(INDEX('Price Data'!T:T,MATCH(TEXT(A2872,"YYYY-MM-DD"),'Price Data'!S:S,0)),"")</f>
        <v>3.55</v>
      </c>
      <c r="O2872" s="10" cm="1">
        <f t="array" ref="O2872">IFERROR(IF(ISNUMBER(N2872),(N2872-INDEX('Price Data'!T:T,MATCH(TEXT(A2872,"YYYY-MM-DD"),'Price Data'!S:S,0)+1))/INDEX('Price Data'!T:T,MATCH(TEXT(A2872,"YYYY-MM-DD"),'Price Data'!S:S,0)+1),""),"")</f>
        <v>1.4285714285714235E-2</v>
      </c>
    </row>
    <row r="2873" spans="1:15" x14ac:dyDescent="0.3">
      <c r="A2873" s="8">
        <v>44692</v>
      </c>
      <c r="B2873" s="34">
        <f>IFERROR(INDEX('Price Data'!B:B,MATCH(TEXT(A2873,"YYYY-MM-DD"),'Price Data'!A:A,0)),"")</f>
        <v>23724</v>
      </c>
      <c r="C2873" s="10" cm="1">
        <f t="array" ref="C2873">IFERROR(IF(ISNUMBER(B2873),(B2873-INDEX('Price Data'!B:B,MATCH(TEXT(A2873,"YYYY-MM-DD"),'Price Data'!A:A,0)+1))/INDEX('Price Data'!B:B,MATCH(TEXT(A2873,"YYYY-MM-DD"),'Price Data'!A:A,0)+1),""),"")</f>
        <v>2.8348504551365408E-2</v>
      </c>
      <c r="D2873" s="34">
        <f>IFERROR(INDEX('Price Data'!E:E,MATCH(TEXT(A2873,"YYYY-MM-DD"),'Price Data'!D:D,0)),"")</f>
        <v>9.3699999999999992</v>
      </c>
      <c r="E2873" s="10" cm="1">
        <f t="array" ref="E2873">IFERROR(IF(ISNUMBER(D2873),(D2873-INDEX('Price Data'!E:E,MATCH(TEXT(A2873,"YYYY-MM-DD"),'Price Data'!D:D,0)+1))/INDEX('Price Data'!E:E,MATCH(TEXT(A2873,"YYYY-MM-DD"),'Price Data'!D:D,0)+1),""),"")</f>
        <v>0.10756501182033076</v>
      </c>
      <c r="F2873" s="34">
        <f>IFERROR(INDEX('Price Data'!H:H,MATCH(TEXT(A2873,"YYYY-MM-DD"),'Price Data'!G:G,0)),"")</f>
        <v>70.699996999999996</v>
      </c>
      <c r="G2873" s="10" cm="1">
        <f t="array" ref="G2873">IFERROR(IF(ISNUMBER(F2873),(F2873-INDEX('Price Data'!H:H,MATCH(TEXT(A2873,"YYYY-MM-DD"),'Price Data'!G:G,0)+1))/INDEX('Price Data'!H:H,MATCH(TEXT(A2873,"YYYY-MM-DD"),'Price Data'!G:G,0)+1),""),"")</f>
        <v>2.3154834244712957E-2</v>
      </c>
      <c r="H2873" s="34">
        <f>IFERROR(INDEX('Price Data'!K:K,MATCH(TEXT(A2873,"YYYY-MM-DD"),'Price Data'!J:J,0)),"")</f>
        <v>1.94</v>
      </c>
      <c r="I2873" s="10" cm="1">
        <f t="array" ref="I2873">IFERROR(IF(ISNUMBER(H2873),(H2873-INDEX('Price Data'!K:K,MATCH(TEXT(A2873,"YYYY-MM-DD"),'Price Data'!J:J,0)+1))/INDEX('Price Data'!K:K,MATCH(TEXT(A2873,"YYYY-MM-DD"),'Price Data'!J:J,0)+1),""),"")</f>
        <v>4.3010752688171956E-2</v>
      </c>
      <c r="J2873" s="34">
        <f>IFERROR(INDEX('Price Data'!N:N,MATCH(TEXT(A2873,"YYYY-MM-DD"),'Price Data'!M:M,0)),"")</f>
        <v>1.7</v>
      </c>
      <c r="K2873" s="10" cm="1">
        <f t="array" ref="K2873">IFERROR(IF(ISNUMBER(J2873),(J2873-INDEX('Price Data'!N:N,MATCH(TEXT(A2873,"YYYY-MM-DD"),'Price Data'!M:M,0)+1))/INDEX('Price Data'!N:N,MATCH(TEXT(A2873,"YYYY-MM-DD"),'Price Data'!M:M,0)+1),""),"")</f>
        <v>3.6585365853658569E-2</v>
      </c>
      <c r="L2873" s="34">
        <f>IFERROR(INDEX('Price Data'!Q:Q,MATCH(TEXT(A2873,"YYYY-MM-DD"),'Price Data'!P:P,0)),"")</f>
        <v>2.92</v>
      </c>
      <c r="M2873" s="10" cm="1">
        <f t="array" ref="M2873">IFERROR(IF(ISNUMBER(L2873),(L2873-INDEX('Price Data'!Q:Q,MATCH(TEXT(A2873,"YYYY-MM-DD"),'Price Data'!P:P,0)+1))/INDEX('Price Data'!Q:Q,MATCH(TEXT(A2873,"YYYY-MM-DD"),'Price Data'!P:P,0)+1),""),"")</f>
        <v>3.5460992907801449E-2</v>
      </c>
      <c r="N2873" s="34">
        <f>IFERROR(INDEX('Price Data'!T:T,MATCH(TEXT(A2873,"YYYY-MM-DD"),'Price Data'!S:S,0)),"")</f>
        <v>3.62</v>
      </c>
      <c r="O2873" s="10" cm="1">
        <f t="array" ref="O2873">IFERROR(IF(ISNUMBER(N2873),(N2873-INDEX('Price Data'!T:T,MATCH(TEXT(A2873,"YYYY-MM-DD"),'Price Data'!S:S,0)+1))/INDEX('Price Data'!T:T,MATCH(TEXT(A2873,"YYYY-MM-DD"),'Price Data'!S:S,0)+1),""),"")</f>
        <v>1.9718309859155011E-2</v>
      </c>
    </row>
    <row r="2874" spans="1:15" x14ac:dyDescent="0.3">
      <c r="A2874" s="8">
        <v>44693</v>
      </c>
      <c r="B2874" s="34">
        <f>IFERROR(INDEX('Price Data'!B:B,MATCH(TEXT(A2874,"YYYY-MM-DD"),'Price Data'!A:A,0)),"")</f>
        <v>23566</v>
      </c>
      <c r="C2874" s="10" cm="1">
        <f t="array" ref="C2874">IFERROR(IF(ISNUMBER(B2874),(B2874-INDEX('Price Data'!B:B,MATCH(TEXT(A2874,"YYYY-MM-DD"),'Price Data'!A:A,0)+1))/INDEX('Price Data'!B:B,MATCH(TEXT(A2874,"YYYY-MM-DD"),'Price Data'!A:A,0)+1),""),"")</f>
        <v>-6.659922441409543E-3</v>
      </c>
      <c r="D2874" s="34">
        <f>IFERROR(INDEX('Price Data'!E:E,MATCH(TEXT(A2874,"YYYY-MM-DD"),'Price Data'!D:D,0)),"")</f>
        <v>9.65</v>
      </c>
      <c r="E2874" s="10" cm="1">
        <f t="array" ref="E2874">IFERROR(IF(ISNUMBER(D2874),(D2874-INDEX('Price Data'!E:E,MATCH(TEXT(A2874,"YYYY-MM-DD"),'Price Data'!D:D,0)+1))/INDEX('Price Data'!E:E,MATCH(TEXT(A2874,"YYYY-MM-DD"),'Price Data'!D:D,0)+1),""),"")</f>
        <v>2.9882604055496389E-2</v>
      </c>
      <c r="F2874" s="34">
        <f>IFERROR(INDEX('Price Data'!H:H,MATCH(TEXT(A2874,"YYYY-MM-DD"),'Price Data'!G:G,0)),"")</f>
        <v>71</v>
      </c>
      <c r="G2874" s="10" cm="1">
        <f t="array" ref="G2874">IFERROR(IF(ISNUMBER(F2874),(F2874-INDEX('Price Data'!H:H,MATCH(TEXT(A2874,"YYYY-MM-DD"),'Price Data'!G:G,0)+1))/INDEX('Price Data'!H:H,MATCH(TEXT(A2874,"YYYY-MM-DD"),'Price Data'!G:G,0)+1),""),"")</f>
        <v>4.2433240838751921E-3</v>
      </c>
      <c r="H2874" s="34">
        <f>IFERROR(INDEX('Price Data'!K:K,MATCH(TEXT(A2874,"YYYY-MM-DD"),'Price Data'!J:J,0)),"")</f>
        <v>1.96</v>
      </c>
      <c r="I2874" s="10" cm="1">
        <f t="array" ref="I2874">IFERROR(IF(ISNUMBER(H2874),(H2874-INDEX('Price Data'!K:K,MATCH(TEXT(A2874,"YYYY-MM-DD"),'Price Data'!J:J,0)+1))/INDEX('Price Data'!K:K,MATCH(TEXT(A2874,"YYYY-MM-DD"),'Price Data'!J:J,0)+1),""),"")</f>
        <v>1.0309278350515474E-2</v>
      </c>
      <c r="J2874" s="34">
        <f>IFERROR(INDEX('Price Data'!N:N,MATCH(TEXT(A2874,"YYYY-MM-DD"),'Price Data'!M:M,0)),"")</f>
        <v>1.74</v>
      </c>
      <c r="K2874" s="10" cm="1">
        <f t="array" ref="K2874">IFERROR(IF(ISNUMBER(J2874),(J2874-INDEX('Price Data'!N:N,MATCH(TEXT(A2874,"YYYY-MM-DD"),'Price Data'!M:M,0)+1))/INDEX('Price Data'!N:N,MATCH(TEXT(A2874,"YYYY-MM-DD"),'Price Data'!M:M,0)+1),""),"")</f>
        <v>2.3529411764705903E-2</v>
      </c>
      <c r="L2874" s="34">
        <f>IFERROR(INDEX('Price Data'!Q:Q,MATCH(TEXT(A2874,"YYYY-MM-DD"),'Price Data'!P:P,0)),"")</f>
        <v>2.94</v>
      </c>
      <c r="M2874" s="10" cm="1">
        <f t="array" ref="M2874">IFERROR(IF(ISNUMBER(L2874),(L2874-INDEX('Price Data'!Q:Q,MATCH(TEXT(A2874,"YYYY-MM-DD"),'Price Data'!P:P,0)+1))/INDEX('Price Data'!Q:Q,MATCH(TEXT(A2874,"YYYY-MM-DD"),'Price Data'!P:P,0)+1),""),"")</f>
        <v>6.8493150684931572E-3</v>
      </c>
      <c r="N2874" s="34">
        <f>IFERROR(INDEX('Price Data'!T:T,MATCH(TEXT(A2874,"YYYY-MM-DD"),'Price Data'!S:S,0)),"")</f>
        <v>3.66</v>
      </c>
      <c r="O2874" s="10" cm="1">
        <f t="array" ref="O2874">IFERROR(IF(ISNUMBER(N2874),(N2874-INDEX('Price Data'!T:T,MATCH(TEXT(A2874,"YYYY-MM-DD"),'Price Data'!S:S,0)+1))/INDEX('Price Data'!T:T,MATCH(TEXT(A2874,"YYYY-MM-DD"),'Price Data'!S:S,0)+1),""),"")</f>
        <v>1.1049723756906087E-2</v>
      </c>
    </row>
    <row r="2875" spans="1:15" x14ac:dyDescent="0.3">
      <c r="A2875" s="8">
        <v>44694</v>
      </c>
      <c r="B2875" s="34">
        <f>IFERROR(INDEX('Price Data'!B:B,MATCH(TEXT(A2875,"YYYY-MM-DD"),'Price Data'!A:A,0)),"")</f>
        <v>24048</v>
      </c>
      <c r="C2875" s="10" cm="1">
        <f t="array" ref="C2875">IFERROR(IF(ISNUMBER(B2875),(B2875-INDEX('Price Data'!B:B,MATCH(TEXT(A2875,"YYYY-MM-DD"),'Price Data'!A:A,0)+1))/INDEX('Price Data'!B:B,MATCH(TEXT(A2875,"YYYY-MM-DD"),'Price Data'!A:A,0)+1),""),"")</f>
        <v>2.045319528133752E-2</v>
      </c>
      <c r="D2875" s="34">
        <f>IFERROR(INDEX('Price Data'!E:E,MATCH(TEXT(A2875,"YYYY-MM-DD"),'Price Data'!D:D,0)),"")</f>
        <v>9.6999999999999993</v>
      </c>
      <c r="E2875" s="10" cm="1">
        <f t="array" ref="E2875">IFERROR(IF(ISNUMBER(D2875),(D2875-INDEX('Price Data'!E:E,MATCH(TEXT(A2875,"YYYY-MM-DD"),'Price Data'!D:D,0)+1))/INDEX('Price Data'!E:E,MATCH(TEXT(A2875,"YYYY-MM-DD"),'Price Data'!D:D,0)+1),""),"")</f>
        <v>5.1813471502589565E-3</v>
      </c>
      <c r="F2875" s="34">
        <f>IFERROR(INDEX('Price Data'!H:H,MATCH(TEXT(A2875,"YYYY-MM-DD"),'Price Data'!G:G,0)),"")</f>
        <v>70.300003000000004</v>
      </c>
      <c r="G2875" s="10" cm="1">
        <f t="array" ref="G2875">IFERROR(IF(ISNUMBER(F2875),(F2875-INDEX('Price Data'!H:H,MATCH(TEXT(A2875,"YYYY-MM-DD"),'Price Data'!G:G,0)+1))/INDEX('Price Data'!H:H,MATCH(TEXT(A2875,"YYYY-MM-DD"),'Price Data'!G:G,0)+1),""),"")</f>
        <v>-9.8591126760562853E-3</v>
      </c>
      <c r="H2875" s="34">
        <f>IFERROR(INDEX('Price Data'!K:K,MATCH(TEXT(A2875,"YYYY-MM-DD"),'Price Data'!J:J,0)),"")</f>
        <v>1.97</v>
      </c>
      <c r="I2875" s="10" cm="1">
        <f t="array" ref="I2875">IFERROR(IF(ISNUMBER(H2875),(H2875-INDEX('Price Data'!K:K,MATCH(TEXT(A2875,"YYYY-MM-DD"),'Price Data'!J:J,0)+1))/INDEX('Price Data'!K:K,MATCH(TEXT(A2875,"YYYY-MM-DD"),'Price Data'!J:J,0)+1),""),"")</f>
        <v>5.1020408163265354E-3</v>
      </c>
      <c r="J2875" s="34">
        <f>IFERROR(INDEX('Price Data'!N:N,MATCH(TEXT(A2875,"YYYY-MM-DD"),'Price Data'!M:M,0)),"")</f>
        <v>1.74</v>
      </c>
      <c r="K2875" s="10" cm="1">
        <f t="array" ref="K2875">IFERROR(IF(ISNUMBER(J2875),(J2875-INDEX('Price Data'!N:N,MATCH(TEXT(A2875,"YYYY-MM-DD"),'Price Data'!M:M,0)+1))/INDEX('Price Data'!N:N,MATCH(TEXT(A2875,"YYYY-MM-DD"),'Price Data'!M:M,0)+1),""),"")</f>
        <v>0</v>
      </c>
      <c r="L2875" s="34">
        <f>IFERROR(INDEX('Price Data'!Q:Q,MATCH(TEXT(A2875,"YYYY-MM-DD"),'Price Data'!P:P,0)),"")</f>
        <v>2.92</v>
      </c>
      <c r="M2875" s="10" cm="1">
        <f t="array" ref="M2875">IFERROR(IF(ISNUMBER(L2875),(L2875-INDEX('Price Data'!Q:Q,MATCH(TEXT(A2875,"YYYY-MM-DD"),'Price Data'!P:P,0)+1))/INDEX('Price Data'!Q:Q,MATCH(TEXT(A2875,"YYYY-MM-DD"),'Price Data'!P:P,0)+1),""),"")</f>
        <v>-6.80272108843538E-3</v>
      </c>
      <c r="N2875" s="34">
        <f>IFERROR(INDEX('Price Data'!T:T,MATCH(TEXT(A2875,"YYYY-MM-DD"),'Price Data'!S:S,0)),"")</f>
        <v>3.68</v>
      </c>
      <c r="O2875" s="10" cm="1">
        <f t="array" ref="O2875">IFERROR(IF(ISNUMBER(N2875),(N2875-INDEX('Price Data'!T:T,MATCH(TEXT(A2875,"YYYY-MM-DD"),'Price Data'!S:S,0)+1))/INDEX('Price Data'!T:T,MATCH(TEXT(A2875,"YYYY-MM-DD"),'Price Data'!S:S,0)+1),""),"")</f>
        <v>5.4644808743169442E-3</v>
      </c>
    </row>
    <row r="2876" spans="1:15" x14ac:dyDescent="0.3">
      <c r="A2876" s="8">
        <v>44695</v>
      </c>
      <c r="B2876" s="34" t="str">
        <f>IFERROR(INDEX('Price Data'!B:B,MATCH(TEXT(A2876,"YYYY-MM-DD"),'Price Data'!A:A,0)),"")</f>
        <v/>
      </c>
      <c r="C2876" s="10" t="str" cm="1">
        <f t="array" ref="C2876">IFERROR(IF(ISNUMBER(B2876),(B2876-INDEX('Price Data'!B:B,MATCH(TEXT(A2876,"YYYY-MM-DD"),'Price Data'!A:A,0)+1))/INDEX('Price Data'!B:B,MATCH(TEXT(A2876,"YYYY-MM-DD"),'Price Data'!A:A,0)+1),""),"")</f>
        <v/>
      </c>
      <c r="D2876" s="34" t="str">
        <f>IFERROR(INDEX('Price Data'!E:E,MATCH(TEXT(A2876,"YYYY-MM-DD"),'Price Data'!D:D,0)),"")</f>
        <v/>
      </c>
      <c r="E2876" s="10" t="str" cm="1">
        <f t="array" ref="E2876">IFERROR(IF(ISNUMBER(D2876),(D2876-INDEX('Price Data'!E:E,MATCH(TEXT(A2876,"YYYY-MM-DD"),'Price Data'!D:D,0)+1))/INDEX('Price Data'!E:E,MATCH(TEXT(A2876,"YYYY-MM-DD"),'Price Data'!D:D,0)+1),""),"")</f>
        <v/>
      </c>
      <c r="F2876" s="34" t="str">
        <f>IFERROR(INDEX('Price Data'!H:H,MATCH(TEXT(A2876,"YYYY-MM-DD"),'Price Data'!G:G,0)),"")</f>
        <v/>
      </c>
      <c r="G2876" s="10" t="str" cm="1">
        <f t="array" ref="G2876">IFERROR(IF(ISNUMBER(F2876),(F2876-INDEX('Price Data'!H:H,MATCH(TEXT(A2876,"YYYY-MM-DD"),'Price Data'!G:G,0)+1))/INDEX('Price Data'!H:H,MATCH(TEXT(A2876,"YYYY-MM-DD"),'Price Data'!G:G,0)+1),""),"")</f>
        <v/>
      </c>
      <c r="H2876" s="34" t="str">
        <f>IFERROR(INDEX('Price Data'!K:K,MATCH(TEXT(A2876,"YYYY-MM-DD"),'Price Data'!J:J,0)),"")</f>
        <v/>
      </c>
      <c r="I2876" s="10" t="str" cm="1">
        <f t="array" ref="I2876">IFERROR(IF(ISNUMBER(H2876),(H2876-INDEX('Price Data'!K:K,MATCH(TEXT(A2876,"YYYY-MM-DD"),'Price Data'!J:J,0)+1))/INDEX('Price Data'!K:K,MATCH(TEXT(A2876,"YYYY-MM-DD"),'Price Data'!J:J,0)+1),""),"")</f>
        <v/>
      </c>
      <c r="J2876" s="34" t="str">
        <f>IFERROR(INDEX('Price Data'!N:N,MATCH(TEXT(A2876,"YYYY-MM-DD"),'Price Data'!M:M,0)),"")</f>
        <v/>
      </c>
      <c r="K2876" s="10" t="str" cm="1">
        <f t="array" ref="K2876">IFERROR(IF(ISNUMBER(J2876),(J2876-INDEX('Price Data'!N:N,MATCH(TEXT(A2876,"YYYY-MM-DD"),'Price Data'!M:M,0)+1))/INDEX('Price Data'!N:N,MATCH(TEXT(A2876,"YYYY-MM-DD"),'Price Data'!M:M,0)+1),""),"")</f>
        <v/>
      </c>
      <c r="L2876" s="34" t="str">
        <f>IFERROR(INDEX('Price Data'!Q:Q,MATCH(TEXT(A2876,"YYYY-MM-DD"),'Price Data'!P:P,0)),"")</f>
        <v/>
      </c>
      <c r="M2876" s="10" t="str" cm="1">
        <f t="array" ref="M2876">IFERROR(IF(ISNUMBER(L2876),(L2876-INDEX('Price Data'!Q:Q,MATCH(TEXT(A2876,"YYYY-MM-DD"),'Price Data'!P:P,0)+1))/INDEX('Price Data'!Q:Q,MATCH(TEXT(A2876,"YYYY-MM-DD"),'Price Data'!P:P,0)+1),""),"")</f>
        <v/>
      </c>
      <c r="N2876" s="34" t="str">
        <f>IFERROR(INDEX('Price Data'!T:T,MATCH(TEXT(A2876,"YYYY-MM-DD"),'Price Data'!S:S,0)),"")</f>
        <v/>
      </c>
      <c r="O2876" s="10" t="str" cm="1">
        <f t="array" ref="O2876">IFERROR(IF(ISNUMBER(N2876),(N2876-INDEX('Price Data'!T:T,MATCH(TEXT(A2876,"YYYY-MM-DD"),'Price Data'!S:S,0)+1))/INDEX('Price Data'!T:T,MATCH(TEXT(A2876,"YYYY-MM-DD"),'Price Data'!S:S,0)+1),""),"")</f>
        <v/>
      </c>
    </row>
    <row r="2877" spans="1:15" x14ac:dyDescent="0.3">
      <c r="A2877" s="8">
        <v>44696</v>
      </c>
      <c r="B2877" s="34" t="str">
        <f>IFERROR(INDEX('Price Data'!B:B,MATCH(TEXT(A2877,"YYYY-MM-DD"),'Price Data'!A:A,0)),"")</f>
        <v/>
      </c>
      <c r="C2877" s="10" t="str" cm="1">
        <f t="array" ref="C2877">IFERROR(IF(ISNUMBER(B2877),(B2877-INDEX('Price Data'!B:B,MATCH(TEXT(A2877,"YYYY-MM-DD"),'Price Data'!A:A,0)+1))/INDEX('Price Data'!B:B,MATCH(TEXT(A2877,"YYYY-MM-DD"),'Price Data'!A:A,0)+1),""),"")</f>
        <v/>
      </c>
      <c r="D2877" s="34" t="str">
        <f>IFERROR(INDEX('Price Data'!E:E,MATCH(TEXT(A2877,"YYYY-MM-DD"),'Price Data'!D:D,0)),"")</f>
        <v/>
      </c>
      <c r="E2877" s="10" t="str" cm="1">
        <f t="array" ref="E2877">IFERROR(IF(ISNUMBER(D2877),(D2877-INDEX('Price Data'!E:E,MATCH(TEXT(A2877,"YYYY-MM-DD"),'Price Data'!D:D,0)+1))/INDEX('Price Data'!E:E,MATCH(TEXT(A2877,"YYYY-MM-DD"),'Price Data'!D:D,0)+1),""),"")</f>
        <v/>
      </c>
      <c r="F2877" s="34" t="str">
        <f>IFERROR(INDEX('Price Data'!H:H,MATCH(TEXT(A2877,"YYYY-MM-DD"),'Price Data'!G:G,0)),"")</f>
        <v/>
      </c>
      <c r="G2877" s="10" t="str" cm="1">
        <f t="array" ref="G2877">IFERROR(IF(ISNUMBER(F2877),(F2877-INDEX('Price Data'!H:H,MATCH(TEXT(A2877,"YYYY-MM-DD"),'Price Data'!G:G,0)+1))/INDEX('Price Data'!H:H,MATCH(TEXT(A2877,"YYYY-MM-DD"),'Price Data'!G:G,0)+1),""),"")</f>
        <v/>
      </c>
      <c r="H2877" s="34" t="str">
        <f>IFERROR(INDEX('Price Data'!K:K,MATCH(TEXT(A2877,"YYYY-MM-DD"),'Price Data'!J:J,0)),"")</f>
        <v/>
      </c>
      <c r="I2877" s="10" t="str" cm="1">
        <f t="array" ref="I2877">IFERROR(IF(ISNUMBER(H2877),(H2877-INDEX('Price Data'!K:K,MATCH(TEXT(A2877,"YYYY-MM-DD"),'Price Data'!J:J,0)+1))/INDEX('Price Data'!K:K,MATCH(TEXT(A2877,"YYYY-MM-DD"),'Price Data'!J:J,0)+1),""),"")</f>
        <v/>
      </c>
      <c r="J2877" s="34" t="str">
        <f>IFERROR(INDEX('Price Data'!N:N,MATCH(TEXT(A2877,"YYYY-MM-DD"),'Price Data'!M:M,0)),"")</f>
        <v/>
      </c>
      <c r="K2877" s="10" t="str" cm="1">
        <f t="array" ref="K2877">IFERROR(IF(ISNUMBER(J2877),(J2877-INDEX('Price Data'!N:N,MATCH(TEXT(A2877,"YYYY-MM-DD"),'Price Data'!M:M,0)+1))/INDEX('Price Data'!N:N,MATCH(TEXT(A2877,"YYYY-MM-DD"),'Price Data'!M:M,0)+1),""),"")</f>
        <v/>
      </c>
      <c r="L2877" s="34" t="str">
        <f>IFERROR(INDEX('Price Data'!Q:Q,MATCH(TEXT(A2877,"YYYY-MM-DD"),'Price Data'!P:P,0)),"")</f>
        <v/>
      </c>
      <c r="M2877" s="10" t="str" cm="1">
        <f t="array" ref="M2877">IFERROR(IF(ISNUMBER(L2877),(L2877-INDEX('Price Data'!Q:Q,MATCH(TEXT(A2877,"YYYY-MM-DD"),'Price Data'!P:P,0)+1))/INDEX('Price Data'!Q:Q,MATCH(TEXT(A2877,"YYYY-MM-DD"),'Price Data'!P:P,0)+1),""),"")</f>
        <v/>
      </c>
      <c r="N2877" s="34" t="str">
        <f>IFERROR(INDEX('Price Data'!T:T,MATCH(TEXT(A2877,"YYYY-MM-DD"),'Price Data'!S:S,0)),"")</f>
        <v/>
      </c>
      <c r="O2877" s="10" t="str" cm="1">
        <f t="array" ref="O2877">IFERROR(IF(ISNUMBER(N2877),(N2877-INDEX('Price Data'!T:T,MATCH(TEXT(A2877,"YYYY-MM-DD"),'Price Data'!S:S,0)+1))/INDEX('Price Data'!T:T,MATCH(TEXT(A2877,"YYYY-MM-DD"),'Price Data'!S:S,0)+1),""),"")</f>
        <v/>
      </c>
    </row>
    <row r="2878" spans="1:15" x14ac:dyDescent="0.3">
      <c r="A2878" s="8">
        <v>44697</v>
      </c>
      <c r="B2878" s="34">
        <f>IFERROR(INDEX('Price Data'!B:B,MATCH(TEXT(A2878,"YYYY-MM-DD"),'Price Data'!A:A,0)),"")</f>
        <v>24033</v>
      </c>
      <c r="C2878" s="10" cm="1">
        <f t="array" ref="C2878">IFERROR(IF(ISNUMBER(B2878),(B2878-INDEX('Price Data'!B:B,MATCH(TEXT(A2878,"YYYY-MM-DD"),'Price Data'!A:A,0)+1))/INDEX('Price Data'!B:B,MATCH(TEXT(A2878,"YYYY-MM-DD"),'Price Data'!A:A,0)+1),""),"")</f>
        <v>-6.2375249500998004E-4</v>
      </c>
      <c r="D2878" s="34">
        <f>IFERROR(INDEX('Price Data'!E:E,MATCH(TEXT(A2878,"YYYY-MM-DD"),'Price Data'!D:D,0)),"")</f>
        <v>9.67</v>
      </c>
      <c r="E2878" s="10" cm="1">
        <f t="array" ref="E2878">IFERROR(IF(ISNUMBER(D2878),(D2878-INDEX('Price Data'!E:E,MATCH(TEXT(A2878,"YYYY-MM-DD"),'Price Data'!D:D,0)+1))/INDEX('Price Data'!E:E,MATCH(TEXT(A2878,"YYYY-MM-DD"),'Price Data'!D:D,0)+1),""),"")</f>
        <v>-3.0927835051545735E-3</v>
      </c>
      <c r="F2878" s="34">
        <f>IFERROR(INDEX('Price Data'!H:H,MATCH(TEXT(A2878,"YYYY-MM-DD"),'Price Data'!G:G,0)),"")</f>
        <v>69.800003000000004</v>
      </c>
      <c r="G2878" s="10" cm="1">
        <f t="array" ref="G2878">IFERROR(IF(ISNUMBER(F2878),(F2878-INDEX('Price Data'!H:H,MATCH(TEXT(A2878,"YYYY-MM-DD"),'Price Data'!G:G,0)+1))/INDEX('Price Data'!H:H,MATCH(TEXT(A2878,"YYYY-MM-DD"),'Price Data'!G:G,0)+1),""),"")</f>
        <v>-7.1123752299128628E-3</v>
      </c>
      <c r="H2878" s="34">
        <f>IFERROR(INDEX('Price Data'!K:K,MATCH(TEXT(A2878,"YYYY-MM-DD"),'Price Data'!J:J,0)),"")</f>
        <v>1.95</v>
      </c>
      <c r="I2878" s="10" cm="1">
        <f t="array" ref="I2878">IFERROR(IF(ISNUMBER(H2878),(H2878-INDEX('Price Data'!K:K,MATCH(TEXT(A2878,"YYYY-MM-DD"),'Price Data'!J:J,0)+1))/INDEX('Price Data'!K:K,MATCH(TEXT(A2878,"YYYY-MM-DD"),'Price Data'!J:J,0)+1),""),"")</f>
        <v>-1.01522842639594E-2</v>
      </c>
      <c r="J2878" s="34">
        <f>IFERROR(INDEX('Price Data'!N:N,MATCH(TEXT(A2878,"YYYY-MM-DD"),'Price Data'!M:M,0)),"")</f>
        <v>1.73</v>
      </c>
      <c r="K2878" s="10" cm="1">
        <f t="array" ref="K2878">IFERROR(IF(ISNUMBER(J2878),(J2878-INDEX('Price Data'!N:N,MATCH(TEXT(A2878,"YYYY-MM-DD"),'Price Data'!M:M,0)+1))/INDEX('Price Data'!N:N,MATCH(TEXT(A2878,"YYYY-MM-DD"),'Price Data'!M:M,0)+1),""),"")</f>
        <v>-5.7471264367816143E-3</v>
      </c>
      <c r="L2878" s="34">
        <f>IFERROR(INDEX('Price Data'!Q:Q,MATCH(TEXT(A2878,"YYYY-MM-DD"),'Price Data'!P:P,0)),"")</f>
        <v>2.89</v>
      </c>
      <c r="M2878" s="10" cm="1">
        <f t="array" ref="M2878">IFERROR(IF(ISNUMBER(L2878),(L2878-INDEX('Price Data'!Q:Q,MATCH(TEXT(A2878,"YYYY-MM-DD"),'Price Data'!P:P,0)+1))/INDEX('Price Data'!Q:Q,MATCH(TEXT(A2878,"YYYY-MM-DD"),'Price Data'!P:P,0)+1),""),"")</f>
        <v>-1.027397260273966E-2</v>
      </c>
      <c r="N2878" s="34">
        <f>IFERROR(INDEX('Price Data'!T:T,MATCH(TEXT(A2878,"YYYY-MM-DD"),'Price Data'!S:S,0)),"")</f>
        <v>3.67</v>
      </c>
      <c r="O2878" s="10" cm="1">
        <f t="array" ref="O2878">IFERROR(IF(ISNUMBER(N2878),(N2878-INDEX('Price Data'!T:T,MATCH(TEXT(A2878,"YYYY-MM-DD"),'Price Data'!S:S,0)+1))/INDEX('Price Data'!T:T,MATCH(TEXT(A2878,"YYYY-MM-DD"),'Price Data'!S:S,0)+1),""),"")</f>
        <v>-2.7173913043478889E-3</v>
      </c>
    </row>
    <row r="2879" spans="1:15" x14ac:dyDescent="0.3">
      <c r="A2879" s="8">
        <v>44698</v>
      </c>
      <c r="B2879" s="34">
        <f>IFERROR(INDEX('Price Data'!B:B,MATCH(TEXT(A2879,"YYYY-MM-DD"),'Price Data'!A:A,0)),"")</f>
        <v>24302</v>
      </c>
      <c r="C2879" s="10" cm="1">
        <f t="array" ref="C2879">IFERROR(IF(ISNUMBER(B2879),(B2879-INDEX('Price Data'!B:B,MATCH(TEXT(A2879,"YYYY-MM-DD"),'Price Data'!A:A,0)+1))/INDEX('Price Data'!B:B,MATCH(TEXT(A2879,"YYYY-MM-DD"),'Price Data'!A:A,0)+1),""),"")</f>
        <v>1.1192943036657929E-2</v>
      </c>
      <c r="D2879" s="34">
        <f>IFERROR(INDEX('Price Data'!E:E,MATCH(TEXT(A2879,"YYYY-MM-DD"),'Price Data'!D:D,0)),"")</f>
        <v>9.77</v>
      </c>
      <c r="E2879" s="10" cm="1">
        <f t="array" ref="E2879">IFERROR(IF(ISNUMBER(D2879),(D2879-INDEX('Price Data'!E:E,MATCH(TEXT(A2879,"YYYY-MM-DD"),'Price Data'!D:D,0)+1))/INDEX('Price Data'!E:E,MATCH(TEXT(A2879,"YYYY-MM-DD"),'Price Data'!D:D,0)+1),""),"")</f>
        <v>1.0341261633919302E-2</v>
      </c>
      <c r="F2879" s="34">
        <f>IFERROR(INDEX('Price Data'!H:H,MATCH(TEXT(A2879,"YYYY-MM-DD"),'Price Data'!G:G,0)),"")</f>
        <v>70.699996999999996</v>
      </c>
      <c r="G2879" s="10" cm="1">
        <f t="array" ref="G2879">IFERROR(IF(ISNUMBER(F2879),(F2879-INDEX('Price Data'!H:H,MATCH(TEXT(A2879,"YYYY-MM-DD"),'Price Data'!G:G,0)+1))/INDEX('Price Data'!H:H,MATCH(TEXT(A2879,"YYYY-MM-DD"),'Price Data'!G:G,0)+1),""),"")</f>
        <v>1.2893896293958502E-2</v>
      </c>
      <c r="H2879" s="34">
        <f>IFERROR(INDEX('Price Data'!K:K,MATCH(TEXT(A2879,"YYYY-MM-DD"),'Price Data'!J:J,0)),"")</f>
        <v>1.99</v>
      </c>
      <c r="I2879" s="10" cm="1">
        <f t="array" ref="I2879">IFERROR(IF(ISNUMBER(H2879),(H2879-INDEX('Price Data'!K:K,MATCH(TEXT(A2879,"YYYY-MM-DD"),'Price Data'!J:J,0)+1))/INDEX('Price Data'!K:K,MATCH(TEXT(A2879,"YYYY-MM-DD"),'Price Data'!J:J,0)+1),""),"")</f>
        <v>2.051282051282053E-2</v>
      </c>
      <c r="J2879" s="34">
        <f>IFERROR(INDEX('Price Data'!N:N,MATCH(TEXT(A2879,"YYYY-MM-DD"),'Price Data'!M:M,0)),"")</f>
        <v>1.77</v>
      </c>
      <c r="K2879" s="10" cm="1">
        <f t="array" ref="K2879">IFERROR(IF(ISNUMBER(J2879),(J2879-INDEX('Price Data'!N:N,MATCH(TEXT(A2879,"YYYY-MM-DD"),'Price Data'!M:M,0)+1))/INDEX('Price Data'!N:N,MATCH(TEXT(A2879,"YYYY-MM-DD"),'Price Data'!M:M,0)+1),""),"")</f>
        <v>2.3121387283237014E-2</v>
      </c>
      <c r="L2879" s="34">
        <f>IFERROR(INDEX('Price Data'!Q:Q,MATCH(TEXT(A2879,"YYYY-MM-DD"),'Price Data'!P:P,0)),"")</f>
        <v>2.98</v>
      </c>
      <c r="M2879" s="10" cm="1">
        <f t="array" ref="M2879">IFERROR(IF(ISNUMBER(L2879),(L2879-INDEX('Price Data'!Q:Q,MATCH(TEXT(A2879,"YYYY-MM-DD"),'Price Data'!P:P,0)+1))/INDEX('Price Data'!Q:Q,MATCH(TEXT(A2879,"YYYY-MM-DD"),'Price Data'!P:P,0)+1),""),"")</f>
        <v>3.1141868512110676E-2</v>
      </c>
      <c r="N2879" s="34">
        <f>IFERROR(INDEX('Price Data'!T:T,MATCH(TEXT(A2879,"YYYY-MM-DD"),'Price Data'!S:S,0)),"")</f>
        <v>3.75</v>
      </c>
      <c r="O2879" s="10" cm="1">
        <f t="array" ref="O2879">IFERROR(IF(ISNUMBER(N2879),(N2879-INDEX('Price Data'!T:T,MATCH(TEXT(A2879,"YYYY-MM-DD"),'Price Data'!S:S,0)+1))/INDEX('Price Data'!T:T,MATCH(TEXT(A2879,"YYYY-MM-DD"),'Price Data'!S:S,0)+1),""),"")</f>
        <v>2.1798365122615824E-2</v>
      </c>
    </row>
    <row r="2880" spans="1:15" x14ac:dyDescent="0.3">
      <c r="A2880" s="8">
        <v>44699</v>
      </c>
      <c r="B2880" s="34">
        <f>IFERROR(INDEX('Price Data'!B:B,MATCH(TEXT(A2880,"YYYY-MM-DD"),'Price Data'!A:A,0)),"")</f>
        <v>24086</v>
      </c>
      <c r="C2880" s="10" cm="1">
        <f t="array" ref="C2880">IFERROR(IF(ISNUMBER(B2880),(B2880-INDEX('Price Data'!B:B,MATCH(TEXT(A2880,"YYYY-MM-DD"),'Price Data'!A:A,0)+1))/INDEX('Price Data'!B:B,MATCH(TEXT(A2880,"YYYY-MM-DD"),'Price Data'!A:A,0)+1),""),"")</f>
        <v>-8.8881573533042546E-3</v>
      </c>
      <c r="D2880" s="34">
        <f>IFERROR(INDEX('Price Data'!E:E,MATCH(TEXT(A2880,"YYYY-MM-DD"),'Price Data'!D:D,0)),"")</f>
        <v>9.9700000000000006</v>
      </c>
      <c r="E2880" s="10" cm="1">
        <f t="array" ref="E2880">IFERROR(IF(ISNUMBER(D2880),(D2880-INDEX('Price Data'!E:E,MATCH(TEXT(A2880,"YYYY-MM-DD"),'Price Data'!D:D,0)+1))/INDEX('Price Data'!E:E,MATCH(TEXT(A2880,"YYYY-MM-DD"),'Price Data'!D:D,0)+1),""),"")</f>
        <v>2.0470829068577386E-2</v>
      </c>
      <c r="F2880" s="34">
        <f>IFERROR(INDEX('Price Data'!H:H,MATCH(TEXT(A2880,"YYYY-MM-DD"),'Price Data'!G:G,0)),"")</f>
        <v>69.650002000000001</v>
      </c>
      <c r="G2880" s="10" cm="1">
        <f t="array" ref="G2880">IFERROR(IF(ISNUMBER(F2880),(F2880-INDEX('Price Data'!H:H,MATCH(TEXT(A2880,"YYYY-MM-DD"),'Price Data'!G:G,0)+1))/INDEX('Price Data'!H:H,MATCH(TEXT(A2880,"YYYY-MM-DD"),'Price Data'!G:G,0)+1),""),"")</f>
        <v>-1.4851415057344284E-2</v>
      </c>
      <c r="H2880" s="34">
        <f>IFERROR(INDEX('Price Data'!K:K,MATCH(TEXT(A2880,"YYYY-MM-DD"),'Price Data'!J:J,0)),"")</f>
        <v>1.99</v>
      </c>
      <c r="I2880" s="10" cm="1">
        <f t="array" ref="I2880">IFERROR(IF(ISNUMBER(H2880),(H2880-INDEX('Price Data'!K:K,MATCH(TEXT(A2880,"YYYY-MM-DD"),'Price Data'!J:J,0)+1))/INDEX('Price Data'!K:K,MATCH(TEXT(A2880,"YYYY-MM-DD"),'Price Data'!J:J,0)+1),""),"")</f>
        <v>0</v>
      </c>
      <c r="J2880" s="34">
        <f>IFERROR(INDEX('Price Data'!N:N,MATCH(TEXT(A2880,"YYYY-MM-DD"),'Price Data'!M:M,0)),"")</f>
        <v>1.76</v>
      </c>
      <c r="K2880" s="10" cm="1">
        <f t="array" ref="K2880">IFERROR(IF(ISNUMBER(J2880),(J2880-INDEX('Price Data'!N:N,MATCH(TEXT(A2880,"YYYY-MM-DD"),'Price Data'!M:M,0)+1))/INDEX('Price Data'!N:N,MATCH(TEXT(A2880,"YYYY-MM-DD"),'Price Data'!M:M,0)+1),""),"")</f>
        <v>-5.649717514124299E-3</v>
      </c>
      <c r="L2880" s="34">
        <f>IFERROR(INDEX('Price Data'!Q:Q,MATCH(TEXT(A2880,"YYYY-MM-DD"),'Price Data'!P:P,0)),"")</f>
        <v>2.96</v>
      </c>
      <c r="M2880" s="10" cm="1">
        <f t="array" ref="M2880">IFERROR(IF(ISNUMBER(L2880),(L2880-INDEX('Price Data'!Q:Q,MATCH(TEXT(A2880,"YYYY-MM-DD"),'Price Data'!P:P,0)+1))/INDEX('Price Data'!Q:Q,MATCH(TEXT(A2880,"YYYY-MM-DD"),'Price Data'!P:P,0)+1),""),"")</f>
        <v>-6.7114093959731603E-3</v>
      </c>
      <c r="N2880" s="34">
        <f>IFERROR(INDEX('Price Data'!T:T,MATCH(TEXT(A2880,"YYYY-MM-DD"),'Price Data'!S:S,0)),"")</f>
        <v>3.73</v>
      </c>
      <c r="O2880" s="10" cm="1">
        <f t="array" ref="O2880">IFERROR(IF(ISNUMBER(N2880),(N2880-INDEX('Price Data'!T:T,MATCH(TEXT(A2880,"YYYY-MM-DD"),'Price Data'!S:S,0)+1))/INDEX('Price Data'!T:T,MATCH(TEXT(A2880,"YYYY-MM-DD"),'Price Data'!S:S,0)+1),""),"")</f>
        <v>-5.3333333333333384E-3</v>
      </c>
    </row>
    <row r="2881" spans="1:15" x14ac:dyDescent="0.3">
      <c r="A2881" s="8">
        <v>44700</v>
      </c>
      <c r="B2881" s="34">
        <f>IFERROR(INDEX('Price Data'!B:B,MATCH(TEXT(A2881,"YYYY-MM-DD"),'Price Data'!A:A,0)),"")</f>
        <v>24065</v>
      </c>
      <c r="C2881" s="10" cm="1">
        <f t="array" ref="C2881">IFERROR(IF(ISNUMBER(B2881),(B2881-INDEX('Price Data'!B:B,MATCH(TEXT(A2881,"YYYY-MM-DD"),'Price Data'!A:A,0)+1))/INDEX('Price Data'!B:B,MATCH(TEXT(A2881,"YYYY-MM-DD"),'Price Data'!A:A,0)+1),""),"")</f>
        <v>-8.7187577846051646E-4</v>
      </c>
      <c r="D2881" s="34">
        <f>IFERROR(INDEX('Price Data'!E:E,MATCH(TEXT(A2881,"YYYY-MM-DD"),'Price Data'!D:D,0)),"")</f>
        <v>10.1</v>
      </c>
      <c r="E2881" s="10" cm="1">
        <f t="array" ref="E2881">IFERROR(IF(ISNUMBER(D2881),(D2881-INDEX('Price Data'!E:E,MATCH(TEXT(A2881,"YYYY-MM-DD"),'Price Data'!D:D,0)+1))/INDEX('Price Data'!E:E,MATCH(TEXT(A2881,"YYYY-MM-DD"),'Price Data'!D:D,0)+1),""),"")</f>
        <v>1.3039117352056068E-2</v>
      </c>
      <c r="F2881" s="34">
        <f>IFERROR(INDEX('Price Data'!H:H,MATCH(TEXT(A2881,"YYYY-MM-DD"),'Price Data'!G:G,0)),"")</f>
        <v>71.650002000000001</v>
      </c>
      <c r="G2881" s="10" cm="1">
        <f t="array" ref="G2881">IFERROR(IF(ISNUMBER(F2881),(F2881-INDEX('Price Data'!H:H,MATCH(TEXT(A2881,"YYYY-MM-DD"),'Price Data'!G:G,0)+1))/INDEX('Price Data'!H:H,MATCH(TEXT(A2881,"YYYY-MM-DD"),'Price Data'!G:G,0)+1),""),"")</f>
        <v>2.8715002764824041E-2</v>
      </c>
      <c r="H2881" s="34">
        <f>IFERROR(INDEX('Price Data'!K:K,MATCH(TEXT(A2881,"YYYY-MM-DD"),'Price Data'!J:J,0)),"")</f>
        <v>1.99</v>
      </c>
      <c r="I2881" s="10" cm="1">
        <f t="array" ref="I2881">IFERROR(IF(ISNUMBER(H2881),(H2881-INDEX('Price Data'!K:K,MATCH(TEXT(A2881,"YYYY-MM-DD"),'Price Data'!J:J,0)+1))/INDEX('Price Data'!K:K,MATCH(TEXT(A2881,"YYYY-MM-DD"),'Price Data'!J:J,0)+1),""),"")</f>
        <v>0</v>
      </c>
      <c r="J2881" s="34">
        <f>IFERROR(INDEX('Price Data'!N:N,MATCH(TEXT(A2881,"YYYY-MM-DD"),'Price Data'!M:M,0)),"")</f>
        <v>1.77</v>
      </c>
      <c r="K2881" s="10" cm="1">
        <f t="array" ref="K2881">IFERROR(IF(ISNUMBER(J2881),(J2881-INDEX('Price Data'!N:N,MATCH(TEXT(A2881,"YYYY-MM-DD"),'Price Data'!M:M,0)+1))/INDEX('Price Data'!N:N,MATCH(TEXT(A2881,"YYYY-MM-DD"),'Price Data'!M:M,0)+1),""),"")</f>
        <v>5.6818181818181872E-3</v>
      </c>
      <c r="L2881" s="34">
        <f>IFERROR(INDEX('Price Data'!Q:Q,MATCH(TEXT(A2881,"YYYY-MM-DD"),'Price Data'!P:P,0)),"")</f>
        <v>3.02</v>
      </c>
      <c r="M2881" s="10" cm="1">
        <f t="array" ref="M2881">IFERROR(IF(ISNUMBER(L2881),(L2881-INDEX('Price Data'!Q:Q,MATCH(TEXT(A2881,"YYYY-MM-DD"),'Price Data'!P:P,0)+1))/INDEX('Price Data'!Q:Q,MATCH(TEXT(A2881,"YYYY-MM-DD"),'Price Data'!P:P,0)+1),""),"")</f>
        <v>2.0270270270270289E-2</v>
      </c>
      <c r="N2881" s="34">
        <f>IFERROR(INDEX('Price Data'!T:T,MATCH(TEXT(A2881,"YYYY-MM-DD"),'Price Data'!S:S,0)),"")</f>
        <v>3.72</v>
      </c>
      <c r="O2881" s="10" cm="1">
        <f t="array" ref="O2881">IFERROR(IF(ISNUMBER(N2881),(N2881-INDEX('Price Data'!T:T,MATCH(TEXT(A2881,"YYYY-MM-DD"),'Price Data'!S:S,0)+1))/INDEX('Price Data'!T:T,MATCH(TEXT(A2881,"YYYY-MM-DD"),'Price Data'!S:S,0)+1),""),"")</f>
        <v>-2.6809651474530259E-3</v>
      </c>
    </row>
    <row r="2882" spans="1:15" x14ac:dyDescent="0.3">
      <c r="A2882" s="8">
        <v>44701</v>
      </c>
      <c r="B2882" s="34">
        <f>IFERROR(INDEX('Price Data'!B:B,MATCH(TEXT(A2882,"YYYY-MM-DD"),'Price Data'!A:A,0)),"")</f>
        <v>24095</v>
      </c>
      <c r="C2882" s="10" cm="1">
        <f t="array" ref="C2882">IFERROR(IF(ISNUMBER(B2882),(B2882-INDEX('Price Data'!B:B,MATCH(TEXT(A2882,"YYYY-MM-DD"),'Price Data'!A:A,0)+1))/INDEX('Price Data'!B:B,MATCH(TEXT(A2882,"YYYY-MM-DD"),'Price Data'!A:A,0)+1),""),"")</f>
        <v>1.246623727404945E-3</v>
      </c>
      <c r="D2882" s="34">
        <f>IFERROR(INDEX('Price Data'!E:E,MATCH(TEXT(A2882,"YYYY-MM-DD"),'Price Data'!D:D,0)),"")</f>
        <v>9.94</v>
      </c>
      <c r="E2882" s="10" cm="1">
        <f t="array" ref="E2882">IFERROR(IF(ISNUMBER(D2882),(D2882-INDEX('Price Data'!E:E,MATCH(TEXT(A2882,"YYYY-MM-DD"),'Price Data'!D:D,0)+1))/INDEX('Price Data'!E:E,MATCH(TEXT(A2882,"YYYY-MM-DD"),'Price Data'!D:D,0)+1),""),"")</f>
        <v>-1.5841584158415856E-2</v>
      </c>
      <c r="F2882" s="34">
        <f>IFERROR(INDEX('Price Data'!H:H,MATCH(TEXT(A2882,"YYYY-MM-DD"),'Price Data'!G:G,0)),"")</f>
        <v>70.550003000000004</v>
      </c>
      <c r="G2882" s="10" cm="1">
        <f t="array" ref="G2882">IFERROR(IF(ISNUMBER(F2882),(F2882-INDEX('Price Data'!H:H,MATCH(TEXT(A2882,"YYYY-MM-DD"),'Price Data'!G:G,0)+1))/INDEX('Price Data'!H:H,MATCH(TEXT(A2882,"YYYY-MM-DD"),'Price Data'!G:G,0)+1),""),"")</f>
        <v>-1.5352393151363719E-2</v>
      </c>
      <c r="H2882" s="34">
        <f>IFERROR(INDEX('Price Data'!K:K,MATCH(TEXT(A2882,"YYYY-MM-DD"),'Price Data'!J:J,0)),"")</f>
        <v>1.98</v>
      </c>
      <c r="I2882" s="10" cm="1">
        <f t="array" ref="I2882">IFERROR(IF(ISNUMBER(H2882),(H2882-INDEX('Price Data'!K:K,MATCH(TEXT(A2882,"YYYY-MM-DD"),'Price Data'!J:J,0)+1))/INDEX('Price Data'!K:K,MATCH(TEXT(A2882,"YYYY-MM-DD"),'Price Data'!J:J,0)+1),""),"")</f>
        <v>-5.0251256281407079E-3</v>
      </c>
      <c r="J2882" s="34">
        <f>IFERROR(INDEX('Price Data'!N:N,MATCH(TEXT(A2882,"YYYY-MM-DD"),'Price Data'!M:M,0)),"")</f>
        <v>1.75</v>
      </c>
      <c r="K2882" s="10" cm="1">
        <f t="array" ref="K2882">IFERROR(IF(ISNUMBER(J2882),(J2882-INDEX('Price Data'!N:N,MATCH(TEXT(A2882,"YYYY-MM-DD"),'Price Data'!M:M,0)+1))/INDEX('Price Data'!N:N,MATCH(TEXT(A2882,"YYYY-MM-DD"),'Price Data'!M:M,0)+1),""),"")</f>
        <v>-1.1299435028248598E-2</v>
      </c>
      <c r="L2882" s="34">
        <f>IFERROR(INDEX('Price Data'!Q:Q,MATCH(TEXT(A2882,"YYYY-MM-DD"),'Price Data'!P:P,0)),"")</f>
        <v>2.98</v>
      </c>
      <c r="M2882" s="10" cm="1">
        <f t="array" ref="M2882">IFERROR(IF(ISNUMBER(L2882),(L2882-INDEX('Price Data'!Q:Q,MATCH(TEXT(A2882,"YYYY-MM-DD"),'Price Data'!P:P,0)+1))/INDEX('Price Data'!Q:Q,MATCH(TEXT(A2882,"YYYY-MM-DD"),'Price Data'!P:P,0)+1),""),"")</f>
        <v>-1.3245033112582794E-2</v>
      </c>
      <c r="N2882" s="34">
        <f>IFERROR(INDEX('Price Data'!T:T,MATCH(TEXT(A2882,"YYYY-MM-DD"),'Price Data'!S:S,0)),"")</f>
        <v>3.66</v>
      </c>
      <c r="O2882" s="10" cm="1">
        <f t="array" ref="O2882">IFERROR(IF(ISNUMBER(N2882),(N2882-INDEX('Price Data'!T:T,MATCH(TEXT(A2882,"YYYY-MM-DD"),'Price Data'!S:S,0)+1))/INDEX('Price Data'!T:T,MATCH(TEXT(A2882,"YYYY-MM-DD"),'Price Data'!S:S,0)+1),""),"")</f>
        <v>-1.612903225806453E-2</v>
      </c>
    </row>
    <row r="2883" spans="1:15" x14ac:dyDescent="0.3">
      <c r="A2883" s="8">
        <v>44702</v>
      </c>
      <c r="B2883" s="34" t="str">
        <f>IFERROR(INDEX('Price Data'!B:B,MATCH(TEXT(A2883,"YYYY-MM-DD"),'Price Data'!A:A,0)),"")</f>
        <v/>
      </c>
      <c r="C2883" s="10" t="str" cm="1">
        <f t="array" ref="C2883">IFERROR(IF(ISNUMBER(B2883),(B2883-INDEX('Price Data'!B:B,MATCH(TEXT(A2883,"YYYY-MM-DD"),'Price Data'!A:A,0)+1))/INDEX('Price Data'!B:B,MATCH(TEXT(A2883,"YYYY-MM-DD"),'Price Data'!A:A,0)+1),""),"")</f>
        <v/>
      </c>
      <c r="D2883" s="34" t="str">
        <f>IFERROR(INDEX('Price Data'!E:E,MATCH(TEXT(A2883,"YYYY-MM-DD"),'Price Data'!D:D,0)),"")</f>
        <v/>
      </c>
      <c r="E2883" s="10" t="str" cm="1">
        <f t="array" ref="E2883">IFERROR(IF(ISNUMBER(D2883),(D2883-INDEX('Price Data'!E:E,MATCH(TEXT(A2883,"YYYY-MM-DD"),'Price Data'!D:D,0)+1))/INDEX('Price Data'!E:E,MATCH(TEXT(A2883,"YYYY-MM-DD"),'Price Data'!D:D,0)+1),""),"")</f>
        <v/>
      </c>
      <c r="F2883" s="34" t="str">
        <f>IFERROR(INDEX('Price Data'!H:H,MATCH(TEXT(A2883,"YYYY-MM-DD"),'Price Data'!G:G,0)),"")</f>
        <v/>
      </c>
      <c r="G2883" s="10" t="str" cm="1">
        <f t="array" ref="G2883">IFERROR(IF(ISNUMBER(F2883),(F2883-INDEX('Price Data'!H:H,MATCH(TEXT(A2883,"YYYY-MM-DD"),'Price Data'!G:G,0)+1))/INDEX('Price Data'!H:H,MATCH(TEXT(A2883,"YYYY-MM-DD"),'Price Data'!G:G,0)+1),""),"")</f>
        <v/>
      </c>
      <c r="H2883" s="34" t="str">
        <f>IFERROR(INDEX('Price Data'!K:K,MATCH(TEXT(A2883,"YYYY-MM-DD"),'Price Data'!J:J,0)),"")</f>
        <v/>
      </c>
      <c r="I2883" s="10" t="str" cm="1">
        <f t="array" ref="I2883">IFERROR(IF(ISNUMBER(H2883),(H2883-INDEX('Price Data'!K:K,MATCH(TEXT(A2883,"YYYY-MM-DD"),'Price Data'!J:J,0)+1))/INDEX('Price Data'!K:K,MATCH(TEXT(A2883,"YYYY-MM-DD"),'Price Data'!J:J,0)+1),""),"")</f>
        <v/>
      </c>
      <c r="J2883" s="34" t="str">
        <f>IFERROR(INDEX('Price Data'!N:N,MATCH(TEXT(A2883,"YYYY-MM-DD"),'Price Data'!M:M,0)),"")</f>
        <v/>
      </c>
      <c r="K2883" s="10" t="str" cm="1">
        <f t="array" ref="K2883">IFERROR(IF(ISNUMBER(J2883),(J2883-INDEX('Price Data'!N:N,MATCH(TEXT(A2883,"YYYY-MM-DD"),'Price Data'!M:M,0)+1))/INDEX('Price Data'!N:N,MATCH(TEXT(A2883,"YYYY-MM-DD"),'Price Data'!M:M,0)+1),""),"")</f>
        <v/>
      </c>
      <c r="L2883" s="34" t="str">
        <f>IFERROR(INDEX('Price Data'!Q:Q,MATCH(TEXT(A2883,"YYYY-MM-DD"),'Price Data'!P:P,0)),"")</f>
        <v/>
      </c>
      <c r="M2883" s="10" t="str" cm="1">
        <f t="array" ref="M2883">IFERROR(IF(ISNUMBER(L2883),(L2883-INDEX('Price Data'!Q:Q,MATCH(TEXT(A2883,"YYYY-MM-DD"),'Price Data'!P:P,0)+1))/INDEX('Price Data'!Q:Q,MATCH(TEXT(A2883,"YYYY-MM-DD"),'Price Data'!P:P,0)+1),""),"")</f>
        <v/>
      </c>
      <c r="N2883" s="34" t="str">
        <f>IFERROR(INDEX('Price Data'!T:T,MATCH(TEXT(A2883,"YYYY-MM-DD"),'Price Data'!S:S,0)),"")</f>
        <v/>
      </c>
      <c r="O2883" s="10" t="str" cm="1">
        <f t="array" ref="O2883">IFERROR(IF(ISNUMBER(N2883),(N2883-INDEX('Price Data'!T:T,MATCH(TEXT(A2883,"YYYY-MM-DD"),'Price Data'!S:S,0)+1))/INDEX('Price Data'!T:T,MATCH(TEXT(A2883,"YYYY-MM-DD"),'Price Data'!S:S,0)+1),""),"")</f>
        <v/>
      </c>
    </row>
    <row r="2884" spans="1:15" x14ac:dyDescent="0.3">
      <c r="A2884" s="8">
        <v>44703</v>
      </c>
      <c r="B2884" s="34" t="str">
        <f>IFERROR(INDEX('Price Data'!B:B,MATCH(TEXT(A2884,"YYYY-MM-DD"),'Price Data'!A:A,0)),"")</f>
        <v/>
      </c>
      <c r="C2884" s="10" t="str" cm="1">
        <f t="array" ref="C2884">IFERROR(IF(ISNUMBER(B2884),(B2884-INDEX('Price Data'!B:B,MATCH(TEXT(A2884,"YYYY-MM-DD"),'Price Data'!A:A,0)+1))/INDEX('Price Data'!B:B,MATCH(TEXT(A2884,"YYYY-MM-DD"),'Price Data'!A:A,0)+1),""),"")</f>
        <v/>
      </c>
      <c r="D2884" s="34" t="str">
        <f>IFERROR(INDEX('Price Data'!E:E,MATCH(TEXT(A2884,"YYYY-MM-DD"),'Price Data'!D:D,0)),"")</f>
        <v/>
      </c>
      <c r="E2884" s="10" t="str" cm="1">
        <f t="array" ref="E2884">IFERROR(IF(ISNUMBER(D2884),(D2884-INDEX('Price Data'!E:E,MATCH(TEXT(A2884,"YYYY-MM-DD"),'Price Data'!D:D,0)+1))/INDEX('Price Data'!E:E,MATCH(TEXT(A2884,"YYYY-MM-DD"),'Price Data'!D:D,0)+1),""),"")</f>
        <v/>
      </c>
      <c r="F2884" s="34" t="str">
        <f>IFERROR(INDEX('Price Data'!H:H,MATCH(TEXT(A2884,"YYYY-MM-DD"),'Price Data'!G:G,0)),"")</f>
        <v/>
      </c>
      <c r="G2884" s="10" t="str" cm="1">
        <f t="array" ref="G2884">IFERROR(IF(ISNUMBER(F2884),(F2884-INDEX('Price Data'!H:H,MATCH(TEXT(A2884,"YYYY-MM-DD"),'Price Data'!G:G,0)+1))/INDEX('Price Data'!H:H,MATCH(TEXT(A2884,"YYYY-MM-DD"),'Price Data'!G:G,0)+1),""),"")</f>
        <v/>
      </c>
      <c r="H2884" s="34" t="str">
        <f>IFERROR(INDEX('Price Data'!K:K,MATCH(TEXT(A2884,"YYYY-MM-DD"),'Price Data'!J:J,0)),"")</f>
        <v/>
      </c>
      <c r="I2884" s="10" t="str" cm="1">
        <f t="array" ref="I2884">IFERROR(IF(ISNUMBER(H2884),(H2884-INDEX('Price Data'!K:K,MATCH(TEXT(A2884,"YYYY-MM-DD"),'Price Data'!J:J,0)+1))/INDEX('Price Data'!K:K,MATCH(TEXT(A2884,"YYYY-MM-DD"),'Price Data'!J:J,0)+1),""),"")</f>
        <v/>
      </c>
      <c r="J2884" s="34" t="str">
        <f>IFERROR(INDEX('Price Data'!N:N,MATCH(TEXT(A2884,"YYYY-MM-DD"),'Price Data'!M:M,0)),"")</f>
        <v/>
      </c>
      <c r="K2884" s="10" t="str" cm="1">
        <f t="array" ref="K2884">IFERROR(IF(ISNUMBER(J2884),(J2884-INDEX('Price Data'!N:N,MATCH(TEXT(A2884,"YYYY-MM-DD"),'Price Data'!M:M,0)+1))/INDEX('Price Data'!N:N,MATCH(TEXT(A2884,"YYYY-MM-DD"),'Price Data'!M:M,0)+1),""),"")</f>
        <v/>
      </c>
      <c r="L2884" s="34" t="str">
        <f>IFERROR(INDEX('Price Data'!Q:Q,MATCH(TEXT(A2884,"YYYY-MM-DD"),'Price Data'!P:P,0)),"")</f>
        <v/>
      </c>
      <c r="M2884" s="10" t="str" cm="1">
        <f t="array" ref="M2884">IFERROR(IF(ISNUMBER(L2884),(L2884-INDEX('Price Data'!Q:Q,MATCH(TEXT(A2884,"YYYY-MM-DD"),'Price Data'!P:P,0)+1))/INDEX('Price Data'!Q:Q,MATCH(TEXT(A2884,"YYYY-MM-DD"),'Price Data'!P:P,0)+1),""),"")</f>
        <v/>
      </c>
      <c r="N2884" s="34" t="str">
        <f>IFERROR(INDEX('Price Data'!T:T,MATCH(TEXT(A2884,"YYYY-MM-DD"),'Price Data'!S:S,0)),"")</f>
        <v/>
      </c>
      <c r="O2884" s="10" t="str" cm="1">
        <f t="array" ref="O2884">IFERROR(IF(ISNUMBER(N2884),(N2884-INDEX('Price Data'!T:T,MATCH(TEXT(A2884,"YYYY-MM-DD"),'Price Data'!S:S,0)+1))/INDEX('Price Data'!T:T,MATCH(TEXT(A2884,"YYYY-MM-DD"),'Price Data'!S:S,0)+1),""),"")</f>
        <v/>
      </c>
    </row>
    <row r="2885" spans="1:15" x14ac:dyDescent="0.3">
      <c r="A2885" s="8">
        <v>44704</v>
      </c>
      <c r="B2885" s="34">
        <f>IFERROR(INDEX('Price Data'!B:B,MATCH(TEXT(A2885,"YYYY-MM-DD"),'Price Data'!A:A,0)),"")</f>
        <v>24137</v>
      </c>
      <c r="C2885" s="10" cm="1">
        <f t="array" ref="C2885">IFERROR(IF(ISNUMBER(B2885),(B2885-INDEX('Price Data'!B:B,MATCH(TEXT(A2885,"YYYY-MM-DD"),'Price Data'!A:A,0)+1))/INDEX('Price Data'!B:B,MATCH(TEXT(A2885,"YYYY-MM-DD"),'Price Data'!A:A,0)+1),""),"")</f>
        <v>1.7431002282631252E-3</v>
      </c>
      <c r="D2885" s="34">
        <f>IFERROR(INDEX('Price Data'!E:E,MATCH(TEXT(A2885,"YYYY-MM-DD"),'Price Data'!D:D,0)),"")</f>
        <v>10.36</v>
      </c>
      <c r="E2885" s="10" cm="1">
        <f t="array" ref="E2885">IFERROR(IF(ISNUMBER(D2885),(D2885-INDEX('Price Data'!E:E,MATCH(TEXT(A2885,"YYYY-MM-DD"),'Price Data'!D:D,0)+1))/INDEX('Price Data'!E:E,MATCH(TEXT(A2885,"YYYY-MM-DD"),'Price Data'!D:D,0)+1),""),"")</f>
        <v>4.2253521126760556E-2</v>
      </c>
      <c r="F2885" s="34">
        <f>IFERROR(INDEX('Price Data'!H:H,MATCH(TEXT(A2885,"YYYY-MM-DD"),'Price Data'!G:G,0)),"")</f>
        <v>72.050003000000004</v>
      </c>
      <c r="G2885" s="10" cm="1">
        <f t="array" ref="G2885">IFERROR(IF(ISNUMBER(F2885),(F2885-INDEX('Price Data'!H:H,MATCH(TEXT(A2885,"YYYY-MM-DD"),'Price Data'!G:G,0)+1))/INDEX('Price Data'!H:H,MATCH(TEXT(A2885,"YYYY-MM-DD"),'Price Data'!G:G,0)+1),""),"")</f>
        <v>2.1261515750750571E-2</v>
      </c>
      <c r="H2885" s="34">
        <f>IFERROR(INDEX('Price Data'!K:K,MATCH(TEXT(A2885,"YYYY-MM-DD"),'Price Data'!J:J,0)),"")</f>
        <v>1.98</v>
      </c>
      <c r="I2885" s="10" cm="1">
        <f t="array" ref="I2885">IFERROR(IF(ISNUMBER(H2885),(H2885-INDEX('Price Data'!K:K,MATCH(TEXT(A2885,"YYYY-MM-DD"),'Price Data'!J:J,0)+1))/INDEX('Price Data'!K:K,MATCH(TEXT(A2885,"YYYY-MM-DD"),'Price Data'!J:J,0)+1),""),"")</f>
        <v>0</v>
      </c>
      <c r="J2885" s="34">
        <f>IFERROR(INDEX('Price Data'!N:N,MATCH(TEXT(A2885,"YYYY-MM-DD"),'Price Data'!M:M,0)),"")</f>
        <v>1.8</v>
      </c>
      <c r="K2885" s="10" cm="1">
        <f t="array" ref="K2885">IFERROR(IF(ISNUMBER(J2885),(J2885-INDEX('Price Data'!N:N,MATCH(TEXT(A2885,"YYYY-MM-DD"),'Price Data'!M:M,0)+1))/INDEX('Price Data'!N:N,MATCH(TEXT(A2885,"YYYY-MM-DD"),'Price Data'!M:M,0)+1),""),"")</f>
        <v>2.8571428571428598E-2</v>
      </c>
      <c r="L2885" s="34">
        <f>IFERROR(INDEX('Price Data'!Q:Q,MATCH(TEXT(A2885,"YYYY-MM-DD"),'Price Data'!P:P,0)),"")</f>
        <v>3.11</v>
      </c>
      <c r="M2885" s="10" cm="1">
        <f t="array" ref="M2885">IFERROR(IF(ISNUMBER(L2885),(L2885-INDEX('Price Data'!Q:Q,MATCH(TEXT(A2885,"YYYY-MM-DD"),'Price Data'!P:P,0)+1))/INDEX('Price Data'!Q:Q,MATCH(TEXT(A2885,"YYYY-MM-DD"),'Price Data'!P:P,0)+1),""),"")</f>
        <v>4.3624161073825468E-2</v>
      </c>
      <c r="N2885" s="34">
        <f>IFERROR(INDEX('Price Data'!T:T,MATCH(TEXT(A2885,"YYYY-MM-DD"),'Price Data'!S:S,0)),"")</f>
        <v>3.76</v>
      </c>
      <c r="O2885" s="10" cm="1">
        <f t="array" ref="O2885">IFERROR(IF(ISNUMBER(N2885),(N2885-INDEX('Price Data'!T:T,MATCH(TEXT(A2885,"YYYY-MM-DD"),'Price Data'!S:S,0)+1))/INDEX('Price Data'!T:T,MATCH(TEXT(A2885,"YYYY-MM-DD"),'Price Data'!S:S,0)+1),""),"")</f>
        <v>2.7322404371584601E-2</v>
      </c>
    </row>
    <row r="2886" spans="1:15" x14ac:dyDescent="0.3">
      <c r="A2886" s="8">
        <v>44705</v>
      </c>
      <c r="B2886" s="34">
        <f>IFERROR(INDEX('Price Data'!B:B,MATCH(TEXT(A2886,"YYYY-MM-DD"),'Price Data'!A:A,0)),"")</f>
        <v>23876</v>
      </c>
      <c r="C2886" s="10" cm="1">
        <f t="array" ref="C2886">IFERROR(IF(ISNUMBER(B2886),(B2886-INDEX('Price Data'!B:B,MATCH(TEXT(A2886,"YYYY-MM-DD"),'Price Data'!A:A,0)+1))/INDEX('Price Data'!B:B,MATCH(TEXT(A2886,"YYYY-MM-DD"),'Price Data'!A:A,0)+1),""),"")</f>
        <v>-1.0813274226291586E-2</v>
      </c>
      <c r="D2886" s="34">
        <f>IFERROR(INDEX('Price Data'!E:E,MATCH(TEXT(A2886,"YYYY-MM-DD"),'Price Data'!D:D,0)),"")</f>
        <v>10.41</v>
      </c>
      <c r="E2886" s="10" cm="1">
        <f t="array" ref="E2886">IFERROR(IF(ISNUMBER(D2886),(D2886-INDEX('Price Data'!E:E,MATCH(TEXT(A2886,"YYYY-MM-DD"),'Price Data'!D:D,0)+1))/INDEX('Price Data'!E:E,MATCH(TEXT(A2886,"YYYY-MM-DD"),'Price Data'!D:D,0)+1),""),"")</f>
        <v>4.8262548262548947E-3</v>
      </c>
      <c r="F2886" s="34">
        <f>IFERROR(INDEX('Price Data'!H:H,MATCH(TEXT(A2886,"YYYY-MM-DD"),'Price Data'!G:G,0)),"")</f>
        <v>74.449996999999996</v>
      </c>
      <c r="G2886" s="10" cm="1">
        <f t="array" ref="G2886">IFERROR(IF(ISNUMBER(F2886),(F2886-INDEX('Price Data'!H:H,MATCH(TEXT(A2886,"YYYY-MM-DD"),'Price Data'!G:G,0)+1))/INDEX('Price Data'!H:H,MATCH(TEXT(A2886,"YYYY-MM-DD"),'Price Data'!G:G,0)+1),""),"")</f>
        <v>3.3310116586670956E-2</v>
      </c>
      <c r="H2886" s="34">
        <f>IFERROR(INDEX('Price Data'!K:K,MATCH(TEXT(A2886,"YYYY-MM-DD"),'Price Data'!J:J,0)),"")</f>
        <v>1.98</v>
      </c>
      <c r="I2886" s="10" cm="1">
        <f t="array" ref="I2886">IFERROR(IF(ISNUMBER(H2886),(H2886-INDEX('Price Data'!K:K,MATCH(TEXT(A2886,"YYYY-MM-DD"),'Price Data'!J:J,0)+1))/INDEX('Price Data'!K:K,MATCH(TEXT(A2886,"YYYY-MM-DD"),'Price Data'!J:J,0)+1),""),"")</f>
        <v>0</v>
      </c>
      <c r="J2886" s="34">
        <f>IFERROR(INDEX('Price Data'!N:N,MATCH(TEXT(A2886,"YYYY-MM-DD"),'Price Data'!M:M,0)),"")</f>
        <v>1.82</v>
      </c>
      <c r="K2886" s="10" cm="1">
        <f t="array" ref="K2886">IFERROR(IF(ISNUMBER(J2886),(J2886-INDEX('Price Data'!N:N,MATCH(TEXT(A2886,"YYYY-MM-DD"),'Price Data'!M:M,0)+1))/INDEX('Price Data'!N:N,MATCH(TEXT(A2886,"YYYY-MM-DD"),'Price Data'!M:M,0)+1),""),"")</f>
        <v>1.111111111111112E-2</v>
      </c>
      <c r="L2886" s="34">
        <f>IFERROR(INDEX('Price Data'!Q:Q,MATCH(TEXT(A2886,"YYYY-MM-DD"),'Price Data'!P:P,0)),"")</f>
        <v>3.14</v>
      </c>
      <c r="M2886" s="10" cm="1">
        <f t="array" ref="M2886">IFERROR(IF(ISNUMBER(L2886),(L2886-INDEX('Price Data'!Q:Q,MATCH(TEXT(A2886,"YYYY-MM-DD"),'Price Data'!P:P,0)+1))/INDEX('Price Data'!Q:Q,MATCH(TEXT(A2886,"YYYY-MM-DD"),'Price Data'!P:P,0)+1),""),"")</f>
        <v>9.6463022508039391E-3</v>
      </c>
      <c r="N2886" s="34">
        <f>IFERROR(INDEX('Price Data'!T:T,MATCH(TEXT(A2886,"YYYY-MM-DD"),'Price Data'!S:S,0)),"")</f>
        <v>3.79</v>
      </c>
      <c r="O2886" s="10" cm="1">
        <f t="array" ref="O2886">IFERROR(IF(ISNUMBER(N2886),(N2886-INDEX('Price Data'!T:T,MATCH(TEXT(A2886,"YYYY-MM-DD"),'Price Data'!S:S,0)+1))/INDEX('Price Data'!T:T,MATCH(TEXT(A2886,"YYYY-MM-DD"),'Price Data'!S:S,0)+1),""),"")</f>
        <v>7.9787234042553862E-3</v>
      </c>
    </row>
    <row r="2887" spans="1:15" x14ac:dyDescent="0.3">
      <c r="A2887" s="8">
        <v>44706</v>
      </c>
      <c r="B2887" s="34">
        <f>IFERROR(INDEX('Price Data'!B:B,MATCH(TEXT(A2887,"YYYY-MM-DD"),'Price Data'!A:A,0)),"")</f>
        <v>24250</v>
      </c>
      <c r="C2887" s="10" cm="1">
        <f t="array" ref="C2887">IFERROR(IF(ISNUMBER(B2887),(B2887-INDEX('Price Data'!B:B,MATCH(TEXT(A2887,"YYYY-MM-DD"),'Price Data'!A:A,0)+1))/INDEX('Price Data'!B:B,MATCH(TEXT(A2887,"YYYY-MM-DD"),'Price Data'!A:A,0)+1),""),"")</f>
        <v>1.5664265371083935E-2</v>
      </c>
      <c r="D2887" s="34">
        <f>IFERROR(INDEX('Price Data'!E:E,MATCH(TEXT(A2887,"YYYY-MM-DD"),'Price Data'!D:D,0)),"")</f>
        <v>10.66</v>
      </c>
      <c r="E2887" s="10" cm="1">
        <f t="array" ref="E2887">IFERROR(IF(ISNUMBER(D2887),(D2887-INDEX('Price Data'!E:E,MATCH(TEXT(A2887,"YYYY-MM-DD"),'Price Data'!D:D,0)+1))/INDEX('Price Data'!E:E,MATCH(TEXT(A2887,"YYYY-MM-DD"),'Price Data'!D:D,0)+1),""),"")</f>
        <v>2.4015369836695485E-2</v>
      </c>
      <c r="F2887" s="34">
        <f>IFERROR(INDEX('Price Data'!H:H,MATCH(TEXT(A2887,"YYYY-MM-DD"),'Price Data'!G:G,0)),"")</f>
        <v>74.300003000000004</v>
      </c>
      <c r="G2887" s="10" cm="1">
        <f t="array" ref="G2887">IFERROR(IF(ISNUMBER(F2887),(F2887-INDEX('Price Data'!H:H,MATCH(TEXT(A2887,"YYYY-MM-DD"),'Price Data'!G:G,0)+1))/INDEX('Price Data'!H:H,MATCH(TEXT(A2887,"YYYY-MM-DD"),'Price Data'!G:G,0)+1),""),"")</f>
        <v>-2.0146945069721414E-3</v>
      </c>
      <c r="H2887" s="34">
        <f>IFERROR(INDEX('Price Data'!K:K,MATCH(TEXT(A2887,"YYYY-MM-DD"),'Price Data'!J:J,0)),"")</f>
        <v>2.0299999999999998</v>
      </c>
      <c r="I2887" s="10" cm="1">
        <f t="array" ref="I2887">IFERROR(IF(ISNUMBER(H2887),(H2887-INDEX('Price Data'!K:K,MATCH(TEXT(A2887,"YYYY-MM-DD"),'Price Data'!J:J,0)+1))/INDEX('Price Data'!K:K,MATCH(TEXT(A2887,"YYYY-MM-DD"),'Price Data'!J:J,0)+1),""),"")</f>
        <v>2.5252525252525162E-2</v>
      </c>
      <c r="J2887" s="34">
        <f>IFERROR(INDEX('Price Data'!N:N,MATCH(TEXT(A2887,"YYYY-MM-DD"),'Price Data'!M:M,0)),"")</f>
        <v>1.87</v>
      </c>
      <c r="K2887" s="10" cm="1">
        <f t="array" ref="K2887">IFERROR(IF(ISNUMBER(J2887),(J2887-INDEX('Price Data'!N:N,MATCH(TEXT(A2887,"YYYY-MM-DD"),'Price Data'!M:M,0)+1))/INDEX('Price Data'!N:N,MATCH(TEXT(A2887,"YYYY-MM-DD"),'Price Data'!M:M,0)+1),""),"")</f>
        <v>2.7472527472527496E-2</v>
      </c>
      <c r="L2887" s="34">
        <f>IFERROR(INDEX('Price Data'!Q:Q,MATCH(TEXT(A2887,"YYYY-MM-DD"),'Price Data'!P:P,0)),"")</f>
        <v>3.21</v>
      </c>
      <c r="M2887" s="10" cm="1">
        <f t="array" ref="M2887">IFERROR(IF(ISNUMBER(L2887),(L2887-INDEX('Price Data'!Q:Q,MATCH(TEXT(A2887,"YYYY-MM-DD"),'Price Data'!P:P,0)+1))/INDEX('Price Data'!Q:Q,MATCH(TEXT(A2887,"YYYY-MM-DD"),'Price Data'!P:P,0)+1),""),"")</f>
        <v>2.2292993630573195E-2</v>
      </c>
      <c r="N2887" s="34">
        <f>IFERROR(INDEX('Price Data'!T:T,MATCH(TEXT(A2887,"YYYY-MM-DD"),'Price Data'!S:S,0)),"")</f>
        <v>3.86</v>
      </c>
      <c r="O2887" s="10" cm="1">
        <f t="array" ref="O2887">IFERROR(IF(ISNUMBER(N2887),(N2887-INDEX('Price Data'!T:T,MATCH(TEXT(A2887,"YYYY-MM-DD"),'Price Data'!S:S,0)+1))/INDEX('Price Data'!T:T,MATCH(TEXT(A2887,"YYYY-MM-DD"),'Price Data'!S:S,0)+1),""),"")</f>
        <v>1.8469656992084391E-2</v>
      </c>
    </row>
    <row r="2888" spans="1:15" x14ac:dyDescent="0.3">
      <c r="A2888" s="8">
        <v>44707</v>
      </c>
      <c r="B2888" s="34">
        <f>IFERROR(INDEX('Price Data'!B:B,MATCH(TEXT(A2888,"YYYY-MM-DD"),'Price Data'!A:A,0)),"")</f>
        <v>24547</v>
      </c>
      <c r="C2888" s="10" cm="1">
        <f t="array" ref="C2888">IFERROR(IF(ISNUMBER(B2888),(B2888-INDEX('Price Data'!B:B,MATCH(TEXT(A2888,"YYYY-MM-DD"),'Price Data'!A:A,0)+1))/INDEX('Price Data'!B:B,MATCH(TEXT(A2888,"YYYY-MM-DD"),'Price Data'!A:A,0)+1),""),"")</f>
        <v>1.2247422680412371E-2</v>
      </c>
      <c r="D2888" s="34">
        <f>IFERROR(INDEX('Price Data'!E:E,MATCH(TEXT(A2888,"YYYY-MM-DD"),'Price Data'!D:D,0)),"")</f>
        <v>10.77</v>
      </c>
      <c r="E2888" s="10" cm="1">
        <f t="array" ref="E2888">IFERROR(IF(ISNUMBER(D2888),(D2888-INDEX('Price Data'!E:E,MATCH(TEXT(A2888,"YYYY-MM-DD"),'Price Data'!D:D,0)+1))/INDEX('Price Data'!E:E,MATCH(TEXT(A2888,"YYYY-MM-DD"),'Price Data'!D:D,0)+1),""),"")</f>
        <v>1.0318949343339533E-2</v>
      </c>
      <c r="F2888" s="34">
        <f>IFERROR(INDEX('Price Data'!H:H,MATCH(TEXT(A2888,"YYYY-MM-DD"),'Price Data'!G:G,0)),"")</f>
        <v>74.800003000000004</v>
      </c>
      <c r="G2888" s="10" cm="1">
        <f t="array" ref="G2888">IFERROR(IF(ISNUMBER(F2888),(F2888-INDEX('Price Data'!H:H,MATCH(TEXT(A2888,"YYYY-MM-DD"),'Price Data'!G:G,0)+1))/INDEX('Price Data'!H:H,MATCH(TEXT(A2888,"YYYY-MM-DD"),'Price Data'!G:G,0)+1),""),"")</f>
        <v>6.7294748292271262E-3</v>
      </c>
      <c r="H2888" s="34">
        <f>IFERROR(INDEX('Price Data'!K:K,MATCH(TEXT(A2888,"YYYY-MM-DD"),'Price Data'!J:J,0)),"")</f>
        <v>2.0499999999999998</v>
      </c>
      <c r="I2888" s="10" cm="1">
        <f t="array" ref="I2888">IFERROR(IF(ISNUMBER(H2888),(H2888-INDEX('Price Data'!K:K,MATCH(TEXT(A2888,"YYYY-MM-DD"),'Price Data'!J:J,0)+1))/INDEX('Price Data'!K:K,MATCH(TEXT(A2888,"YYYY-MM-DD"),'Price Data'!J:J,0)+1),""),"")</f>
        <v>9.8522167487684834E-3</v>
      </c>
      <c r="J2888" s="34">
        <f>IFERROR(INDEX('Price Data'!N:N,MATCH(TEXT(A2888,"YYYY-MM-DD"),'Price Data'!M:M,0)),"")</f>
        <v>1.89</v>
      </c>
      <c r="K2888" s="10" cm="1">
        <f t="array" ref="K2888">IFERROR(IF(ISNUMBER(J2888),(J2888-INDEX('Price Data'!N:N,MATCH(TEXT(A2888,"YYYY-MM-DD"),'Price Data'!M:M,0)+1))/INDEX('Price Data'!N:N,MATCH(TEXT(A2888,"YYYY-MM-DD"),'Price Data'!M:M,0)+1),""),"")</f>
        <v>1.0695187165775291E-2</v>
      </c>
      <c r="L2888" s="34">
        <f>IFERROR(INDEX('Price Data'!Q:Q,MATCH(TEXT(A2888,"YYYY-MM-DD"),'Price Data'!P:P,0)),"")</f>
        <v>3.23</v>
      </c>
      <c r="M2888" s="10" cm="1">
        <f t="array" ref="M2888">IFERROR(IF(ISNUMBER(L2888),(L2888-INDEX('Price Data'!Q:Q,MATCH(TEXT(A2888,"YYYY-MM-DD"),'Price Data'!P:P,0)+1))/INDEX('Price Data'!Q:Q,MATCH(TEXT(A2888,"YYYY-MM-DD"),'Price Data'!P:P,0)+1),""),"")</f>
        <v>6.2305295950155822E-3</v>
      </c>
      <c r="N2888" s="34">
        <f>IFERROR(INDEX('Price Data'!T:T,MATCH(TEXT(A2888,"YYYY-MM-DD"),'Price Data'!S:S,0)),"")</f>
        <v>3.87</v>
      </c>
      <c r="O2888" s="10" cm="1">
        <f t="array" ref="O2888">IFERROR(IF(ISNUMBER(N2888),(N2888-INDEX('Price Data'!T:T,MATCH(TEXT(A2888,"YYYY-MM-DD"),'Price Data'!S:S,0)+1))/INDEX('Price Data'!T:T,MATCH(TEXT(A2888,"YYYY-MM-DD"),'Price Data'!S:S,0)+1),""),"")</f>
        <v>2.5906735751295936E-3</v>
      </c>
    </row>
    <row r="2889" spans="1:15" x14ac:dyDescent="0.3">
      <c r="A2889" s="8">
        <v>44708</v>
      </c>
      <c r="B2889" s="34">
        <f>IFERROR(INDEX('Price Data'!B:B,MATCH(TEXT(A2889,"YYYY-MM-DD"),'Price Data'!A:A,0)),"")</f>
        <v>24636</v>
      </c>
      <c r="C2889" s="10" cm="1">
        <f t="array" ref="C2889">IFERROR(IF(ISNUMBER(B2889),(B2889-INDEX('Price Data'!B:B,MATCH(TEXT(A2889,"YYYY-MM-DD"),'Price Data'!A:A,0)+1))/INDEX('Price Data'!B:B,MATCH(TEXT(A2889,"YYYY-MM-DD"),'Price Data'!A:A,0)+1),""),"")</f>
        <v>3.6256976412596246E-3</v>
      </c>
      <c r="D2889" s="34">
        <f>IFERROR(INDEX('Price Data'!E:E,MATCH(TEXT(A2889,"YYYY-MM-DD"),'Price Data'!D:D,0)),"")</f>
        <v>10.82</v>
      </c>
      <c r="E2889" s="10" cm="1">
        <f t="array" ref="E2889">IFERROR(IF(ISNUMBER(D2889),(D2889-INDEX('Price Data'!E:E,MATCH(TEXT(A2889,"YYYY-MM-DD"),'Price Data'!D:D,0)+1))/INDEX('Price Data'!E:E,MATCH(TEXT(A2889,"YYYY-MM-DD"),'Price Data'!D:D,0)+1),""),"")</f>
        <v>4.6425255338905028E-3</v>
      </c>
      <c r="F2889" s="34">
        <f>IFERROR(INDEX('Price Data'!H:H,MATCH(TEXT(A2889,"YYYY-MM-DD"),'Price Data'!G:G,0)),"")</f>
        <v>74.5</v>
      </c>
      <c r="G2889" s="10" cm="1">
        <f t="array" ref="G2889">IFERROR(IF(ISNUMBER(F2889),(F2889-INDEX('Price Data'!H:H,MATCH(TEXT(A2889,"YYYY-MM-DD"),'Price Data'!G:G,0)+1))/INDEX('Price Data'!H:H,MATCH(TEXT(A2889,"YYYY-MM-DD"),'Price Data'!G:G,0)+1),""),"")</f>
        <v>-4.0107351332593364E-3</v>
      </c>
      <c r="H2889" s="34">
        <f>IFERROR(INDEX('Price Data'!K:K,MATCH(TEXT(A2889,"YYYY-MM-DD"),'Price Data'!J:J,0)),"")</f>
        <v>2.0499999999999998</v>
      </c>
      <c r="I2889" s="10" cm="1">
        <f t="array" ref="I2889">IFERROR(IF(ISNUMBER(H2889),(H2889-INDEX('Price Data'!K:K,MATCH(TEXT(A2889,"YYYY-MM-DD"),'Price Data'!J:J,0)+1))/INDEX('Price Data'!K:K,MATCH(TEXT(A2889,"YYYY-MM-DD"),'Price Data'!J:J,0)+1),""),"")</f>
        <v>0</v>
      </c>
      <c r="J2889" s="34">
        <f>IFERROR(INDEX('Price Data'!N:N,MATCH(TEXT(A2889,"YYYY-MM-DD"),'Price Data'!M:M,0)),"")</f>
        <v>1.89</v>
      </c>
      <c r="K2889" s="10" cm="1">
        <f t="array" ref="K2889">IFERROR(IF(ISNUMBER(J2889),(J2889-INDEX('Price Data'!N:N,MATCH(TEXT(A2889,"YYYY-MM-DD"),'Price Data'!M:M,0)+1))/INDEX('Price Data'!N:N,MATCH(TEXT(A2889,"YYYY-MM-DD"),'Price Data'!M:M,0)+1),""),"")</f>
        <v>0</v>
      </c>
      <c r="L2889" s="34">
        <f>IFERROR(INDEX('Price Data'!Q:Q,MATCH(TEXT(A2889,"YYYY-MM-DD"),'Price Data'!P:P,0)),"")</f>
        <v>3.2</v>
      </c>
      <c r="M2889" s="10" cm="1">
        <f t="array" ref="M2889">IFERROR(IF(ISNUMBER(L2889),(L2889-INDEX('Price Data'!Q:Q,MATCH(TEXT(A2889,"YYYY-MM-DD"),'Price Data'!P:P,0)+1))/INDEX('Price Data'!Q:Q,MATCH(TEXT(A2889,"YYYY-MM-DD"),'Price Data'!P:P,0)+1),""),"")</f>
        <v>-9.2879256965943662E-3</v>
      </c>
      <c r="N2889" s="34">
        <f>IFERROR(INDEX('Price Data'!T:T,MATCH(TEXT(A2889,"YYYY-MM-DD"),'Price Data'!S:S,0)),"")</f>
        <v>3.86</v>
      </c>
      <c r="O2889" s="10" cm="1">
        <f t="array" ref="O2889">IFERROR(IF(ISNUMBER(N2889),(N2889-INDEX('Price Data'!T:T,MATCH(TEXT(A2889,"YYYY-MM-DD"),'Price Data'!S:S,0)+1))/INDEX('Price Data'!T:T,MATCH(TEXT(A2889,"YYYY-MM-DD"),'Price Data'!S:S,0)+1),""),"")</f>
        <v>-2.5839793281654342E-3</v>
      </c>
    </row>
    <row r="2890" spans="1:15" x14ac:dyDescent="0.3">
      <c r="A2890" s="8">
        <v>44709</v>
      </c>
      <c r="B2890" s="34" t="str">
        <f>IFERROR(INDEX('Price Data'!B:B,MATCH(TEXT(A2890,"YYYY-MM-DD"),'Price Data'!A:A,0)),"")</f>
        <v/>
      </c>
      <c r="C2890" s="10" t="str" cm="1">
        <f t="array" ref="C2890">IFERROR(IF(ISNUMBER(B2890),(B2890-INDEX('Price Data'!B:B,MATCH(TEXT(A2890,"YYYY-MM-DD"),'Price Data'!A:A,0)+1))/INDEX('Price Data'!B:B,MATCH(TEXT(A2890,"YYYY-MM-DD"),'Price Data'!A:A,0)+1),""),"")</f>
        <v/>
      </c>
      <c r="D2890" s="34" t="str">
        <f>IFERROR(INDEX('Price Data'!E:E,MATCH(TEXT(A2890,"YYYY-MM-DD"),'Price Data'!D:D,0)),"")</f>
        <v/>
      </c>
      <c r="E2890" s="10" t="str" cm="1">
        <f t="array" ref="E2890">IFERROR(IF(ISNUMBER(D2890),(D2890-INDEX('Price Data'!E:E,MATCH(TEXT(A2890,"YYYY-MM-DD"),'Price Data'!D:D,0)+1))/INDEX('Price Data'!E:E,MATCH(TEXT(A2890,"YYYY-MM-DD"),'Price Data'!D:D,0)+1),""),"")</f>
        <v/>
      </c>
      <c r="F2890" s="34" t="str">
        <f>IFERROR(INDEX('Price Data'!H:H,MATCH(TEXT(A2890,"YYYY-MM-DD"),'Price Data'!G:G,0)),"")</f>
        <v/>
      </c>
      <c r="G2890" s="10" t="str" cm="1">
        <f t="array" ref="G2890">IFERROR(IF(ISNUMBER(F2890),(F2890-INDEX('Price Data'!H:H,MATCH(TEXT(A2890,"YYYY-MM-DD"),'Price Data'!G:G,0)+1))/INDEX('Price Data'!H:H,MATCH(TEXT(A2890,"YYYY-MM-DD"),'Price Data'!G:G,0)+1),""),"")</f>
        <v/>
      </c>
      <c r="H2890" s="34" t="str">
        <f>IFERROR(INDEX('Price Data'!K:K,MATCH(TEXT(A2890,"YYYY-MM-DD"),'Price Data'!J:J,0)),"")</f>
        <v/>
      </c>
      <c r="I2890" s="10" t="str" cm="1">
        <f t="array" ref="I2890">IFERROR(IF(ISNUMBER(H2890),(H2890-INDEX('Price Data'!K:K,MATCH(TEXT(A2890,"YYYY-MM-DD"),'Price Data'!J:J,0)+1))/INDEX('Price Data'!K:K,MATCH(TEXT(A2890,"YYYY-MM-DD"),'Price Data'!J:J,0)+1),""),"")</f>
        <v/>
      </c>
      <c r="J2890" s="34" t="str">
        <f>IFERROR(INDEX('Price Data'!N:N,MATCH(TEXT(A2890,"YYYY-MM-DD"),'Price Data'!M:M,0)),"")</f>
        <v/>
      </c>
      <c r="K2890" s="10" t="str" cm="1">
        <f t="array" ref="K2890">IFERROR(IF(ISNUMBER(J2890),(J2890-INDEX('Price Data'!N:N,MATCH(TEXT(A2890,"YYYY-MM-DD"),'Price Data'!M:M,0)+1))/INDEX('Price Data'!N:N,MATCH(TEXT(A2890,"YYYY-MM-DD"),'Price Data'!M:M,0)+1),""),"")</f>
        <v/>
      </c>
      <c r="L2890" s="34" t="str">
        <f>IFERROR(INDEX('Price Data'!Q:Q,MATCH(TEXT(A2890,"YYYY-MM-DD"),'Price Data'!P:P,0)),"")</f>
        <v/>
      </c>
      <c r="M2890" s="10" t="str" cm="1">
        <f t="array" ref="M2890">IFERROR(IF(ISNUMBER(L2890),(L2890-INDEX('Price Data'!Q:Q,MATCH(TEXT(A2890,"YYYY-MM-DD"),'Price Data'!P:P,0)+1))/INDEX('Price Data'!Q:Q,MATCH(TEXT(A2890,"YYYY-MM-DD"),'Price Data'!P:P,0)+1),""),"")</f>
        <v/>
      </c>
      <c r="N2890" s="34" t="str">
        <f>IFERROR(INDEX('Price Data'!T:T,MATCH(TEXT(A2890,"YYYY-MM-DD"),'Price Data'!S:S,0)),"")</f>
        <v/>
      </c>
      <c r="O2890" s="10" t="str" cm="1">
        <f t="array" ref="O2890">IFERROR(IF(ISNUMBER(N2890),(N2890-INDEX('Price Data'!T:T,MATCH(TEXT(A2890,"YYYY-MM-DD"),'Price Data'!S:S,0)+1))/INDEX('Price Data'!T:T,MATCH(TEXT(A2890,"YYYY-MM-DD"),'Price Data'!S:S,0)+1),""),"")</f>
        <v/>
      </c>
    </row>
    <row r="2891" spans="1:15" x14ac:dyDescent="0.3">
      <c r="A2891" s="8">
        <v>44710</v>
      </c>
      <c r="B2891" s="34" t="str">
        <f>IFERROR(INDEX('Price Data'!B:B,MATCH(TEXT(A2891,"YYYY-MM-DD"),'Price Data'!A:A,0)),"")</f>
        <v/>
      </c>
      <c r="C2891" s="10" t="str" cm="1">
        <f t="array" ref="C2891">IFERROR(IF(ISNUMBER(B2891),(B2891-INDEX('Price Data'!B:B,MATCH(TEXT(A2891,"YYYY-MM-DD"),'Price Data'!A:A,0)+1))/INDEX('Price Data'!B:B,MATCH(TEXT(A2891,"YYYY-MM-DD"),'Price Data'!A:A,0)+1),""),"")</f>
        <v/>
      </c>
      <c r="D2891" s="34" t="str">
        <f>IFERROR(INDEX('Price Data'!E:E,MATCH(TEXT(A2891,"YYYY-MM-DD"),'Price Data'!D:D,0)),"")</f>
        <v/>
      </c>
      <c r="E2891" s="10" t="str" cm="1">
        <f t="array" ref="E2891">IFERROR(IF(ISNUMBER(D2891),(D2891-INDEX('Price Data'!E:E,MATCH(TEXT(A2891,"YYYY-MM-DD"),'Price Data'!D:D,0)+1))/INDEX('Price Data'!E:E,MATCH(TEXT(A2891,"YYYY-MM-DD"),'Price Data'!D:D,0)+1),""),"")</f>
        <v/>
      </c>
      <c r="F2891" s="34" t="str">
        <f>IFERROR(INDEX('Price Data'!H:H,MATCH(TEXT(A2891,"YYYY-MM-DD"),'Price Data'!G:G,0)),"")</f>
        <v/>
      </c>
      <c r="G2891" s="10" t="str" cm="1">
        <f t="array" ref="G2891">IFERROR(IF(ISNUMBER(F2891),(F2891-INDEX('Price Data'!H:H,MATCH(TEXT(A2891,"YYYY-MM-DD"),'Price Data'!G:G,0)+1))/INDEX('Price Data'!H:H,MATCH(TEXT(A2891,"YYYY-MM-DD"),'Price Data'!G:G,0)+1),""),"")</f>
        <v/>
      </c>
      <c r="H2891" s="34" t="str">
        <f>IFERROR(INDEX('Price Data'!K:K,MATCH(TEXT(A2891,"YYYY-MM-DD"),'Price Data'!J:J,0)),"")</f>
        <v/>
      </c>
      <c r="I2891" s="10" t="str" cm="1">
        <f t="array" ref="I2891">IFERROR(IF(ISNUMBER(H2891),(H2891-INDEX('Price Data'!K:K,MATCH(TEXT(A2891,"YYYY-MM-DD"),'Price Data'!J:J,0)+1))/INDEX('Price Data'!K:K,MATCH(TEXT(A2891,"YYYY-MM-DD"),'Price Data'!J:J,0)+1),""),"")</f>
        <v/>
      </c>
      <c r="J2891" s="34" t="str">
        <f>IFERROR(INDEX('Price Data'!N:N,MATCH(TEXT(A2891,"YYYY-MM-DD"),'Price Data'!M:M,0)),"")</f>
        <v/>
      </c>
      <c r="K2891" s="10" t="str" cm="1">
        <f t="array" ref="K2891">IFERROR(IF(ISNUMBER(J2891),(J2891-INDEX('Price Data'!N:N,MATCH(TEXT(A2891,"YYYY-MM-DD"),'Price Data'!M:M,0)+1))/INDEX('Price Data'!N:N,MATCH(TEXT(A2891,"YYYY-MM-DD"),'Price Data'!M:M,0)+1),""),"")</f>
        <v/>
      </c>
      <c r="L2891" s="34" t="str">
        <f>IFERROR(INDEX('Price Data'!Q:Q,MATCH(TEXT(A2891,"YYYY-MM-DD"),'Price Data'!P:P,0)),"")</f>
        <v/>
      </c>
      <c r="M2891" s="10" t="str" cm="1">
        <f t="array" ref="M2891">IFERROR(IF(ISNUMBER(L2891),(L2891-INDEX('Price Data'!Q:Q,MATCH(TEXT(A2891,"YYYY-MM-DD"),'Price Data'!P:P,0)+1))/INDEX('Price Data'!Q:Q,MATCH(TEXT(A2891,"YYYY-MM-DD"),'Price Data'!P:P,0)+1),""),"")</f>
        <v/>
      </c>
      <c r="N2891" s="34" t="str">
        <f>IFERROR(INDEX('Price Data'!T:T,MATCH(TEXT(A2891,"YYYY-MM-DD"),'Price Data'!S:S,0)),"")</f>
        <v/>
      </c>
      <c r="O2891" s="10" t="str" cm="1">
        <f t="array" ref="O2891">IFERROR(IF(ISNUMBER(N2891),(N2891-INDEX('Price Data'!T:T,MATCH(TEXT(A2891,"YYYY-MM-DD"),'Price Data'!S:S,0)+1))/INDEX('Price Data'!T:T,MATCH(TEXT(A2891,"YYYY-MM-DD"),'Price Data'!S:S,0)+1),""),"")</f>
        <v/>
      </c>
    </row>
    <row r="2892" spans="1:15" x14ac:dyDescent="0.3">
      <c r="A2892" s="8">
        <v>44711</v>
      </c>
      <c r="B2892" s="34">
        <f>IFERROR(INDEX('Price Data'!B:B,MATCH(TEXT(A2892,"YYYY-MM-DD"),'Price Data'!A:A,0)),"")</f>
        <v>24809</v>
      </c>
      <c r="C2892" s="10" cm="1">
        <f t="array" ref="C2892">IFERROR(IF(ISNUMBER(B2892),(B2892-INDEX('Price Data'!B:B,MATCH(TEXT(A2892,"YYYY-MM-DD"),'Price Data'!A:A,0)+1))/INDEX('Price Data'!B:B,MATCH(TEXT(A2892,"YYYY-MM-DD"),'Price Data'!A:A,0)+1),""),"")</f>
        <v>7.0222438707582399E-3</v>
      </c>
      <c r="D2892" s="34">
        <f>IFERROR(INDEX('Price Data'!E:E,MATCH(TEXT(A2892,"YYYY-MM-DD"),'Price Data'!D:D,0)),"")</f>
        <v>10.92</v>
      </c>
      <c r="E2892" s="10" cm="1">
        <f t="array" ref="E2892">IFERROR(IF(ISNUMBER(D2892),(D2892-INDEX('Price Data'!E:E,MATCH(TEXT(A2892,"YYYY-MM-DD"),'Price Data'!D:D,0)+1))/INDEX('Price Data'!E:E,MATCH(TEXT(A2892,"YYYY-MM-DD"),'Price Data'!D:D,0)+1),""),"")</f>
        <v>9.242144177449136E-3</v>
      </c>
      <c r="F2892" s="34">
        <f>IFERROR(INDEX('Price Data'!H:H,MATCH(TEXT(A2892,"YYYY-MM-DD"),'Price Data'!G:G,0)),"")</f>
        <v>77.699996999999996</v>
      </c>
      <c r="G2892" s="10" cm="1">
        <f t="array" ref="G2892">IFERROR(IF(ISNUMBER(F2892),(F2892-INDEX('Price Data'!H:H,MATCH(TEXT(A2892,"YYYY-MM-DD"),'Price Data'!G:G,0)+1))/INDEX('Price Data'!H:H,MATCH(TEXT(A2892,"YYYY-MM-DD"),'Price Data'!G:G,0)+1),""),"")</f>
        <v>4.2952979865771762E-2</v>
      </c>
      <c r="H2892" s="34">
        <f>IFERROR(INDEX('Price Data'!K:K,MATCH(TEXT(A2892,"YYYY-MM-DD"),'Price Data'!J:J,0)),"")</f>
        <v>2.06</v>
      </c>
      <c r="I2892" s="10" cm="1">
        <f t="array" ref="I2892">IFERROR(IF(ISNUMBER(H2892),(H2892-INDEX('Price Data'!K:K,MATCH(TEXT(A2892,"YYYY-MM-DD"),'Price Data'!J:J,0)+1))/INDEX('Price Data'!K:K,MATCH(TEXT(A2892,"YYYY-MM-DD"),'Price Data'!J:J,0)+1),""),"")</f>
        <v>4.8780487804879176E-3</v>
      </c>
      <c r="J2892" s="34">
        <f>IFERROR(INDEX('Price Data'!N:N,MATCH(TEXT(A2892,"YYYY-MM-DD"),'Price Data'!M:M,0)),"")</f>
        <v>1.88</v>
      </c>
      <c r="K2892" s="10" cm="1">
        <f t="array" ref="K2892">IFERROR(IF(ISNUMBER(J2892),(J2892-INDEX('Price Data'!N:N,MATCH(TEXT(A2892,"YYYY-MM-DD"),'Price Data'!M:M,0)+1))/INDEX('Price Data'!N:N,MATCH(TEXT(A2892,"YYYY-MM-DD"),'Price Data'!M:M,0)+1),""),"")</f>
        <v>-5.2910052910052959E-3</v>
      </c>
      <c r="L2892" s="34">
        <f>IFERROR(INDEX('Price Data'!Q:Q,MATCH(TEXT(A2892,"YYYY-MM-DD"),'Price Data'!P:P,0)),"")</f>
        <v>3.24</v>
      </c>
      <c r="M2892" s="10" cm="1">
        <f t="array" ref="M2892">IFERROR(IF(ISNUMBER(L2892),(L2892-INDEX('Price Data'!Q:Q,MATCH(TEXT(A2892,"YYYY-MM-DD"),'Price Data'!P:P,0)+1))/INDEX('Price Data'!Q:Q,MATCH(TEXT(A2892,"YYYY-MM-DD"),'Price Data'!P:P,0)+1),""),"")</f>
        <v>1.2500000000000011E-2</v>
      </c>
      <c r="N2892" s="34">
        <f>IFERROR(INDEX('Price Data'!T:T,MATCH(TEXT(A2892,"YYYY-MM-DD"),'Price Data'!S:S,0)),"")</f>
        <v>3.84</v>
      </c>
      <c r="O2892" s="10" cm="1">
        <f t="array" ref="O2892">IFERROR(IF(ISNUMBER(N2892),(N2892-INDEX('Price Data'!T:T,MATCH(TEXT(A2892,"YYYY-MM-DD"),'Price Data'!S:S,0)+1))/INDEX('Price Data'!T:T,MATCH(TEXT(A2892,"YYYY-MM-DD"),'Price Data'!S:S,0)+1),""),"")</f>
        <v>-5.1813471502590719E-3</v>
      </c>
    </row>
    <row r="2893" spans="1:15" x14ac:dyDescent="0.3">
      <c r="A2893" s="8">
        <v>44712</v>
      </c>
      <c r="B2893" s="34">
        <f>IFERROR(INDEX('Price Data'!B:B,MATCH(TEXT(A2893,"YYYY-MM-DD"),'Price Data'!A:A,0)),"")</f>
        <v>24505</v>
      </c>
      <c r="C2893" s="10" cm="1">
        <f t="array" ref="C2893">IFERROR(IF(ISNUMBER(B2893),(B2893-INDEX('Price Data'!B:B,MATCH(TEXT(A2893,"YYYY-MM-DD"),'Price Data'!A:A,0)+1))/INDEX('Price Data'!B:B,MATCH(TEXT(A2893,"YYYY-MM-DD"),'Price Data'!A:A,0)+1),""),"")</f>
        <v>-1.2253617638760128E-2</v>
      </c>
      <c r="D2893" s="34">
        <f>IFERROR(INDEX('Price Data'!E:E,MATCH(TEXT(A2893,"YYYY-MM-DD"),'Price Data'!D:D,0)),"")</f>
        <v>10.9</v>
      </c>
      <c r="E2893" s="10" cm="1">
        <f t="array" ref="E2893">IFERROR(IF(ISNUMBER(D2893),(D2893-INDEX('Price Data'!E:E,MATCH(TEXT(A2893,"YYYY-MM-DD"),'Price Data'!D:D,0)+1))/INDEX('Price Data'!E:E,MATCH(TEXT(A2893,"YYYY-MM-DD"),'Price Data'!D:D,0)+1),""),"")</f>
        <v>-1.8315018315017925E-3</v>
      </c>
      <c r="F2893" s="34">
        <f>IFERROR(INDEX('Price Data'!H:H,MATCH(TEXT(A2893,"YYYY-MM-DD"),'Price Data'!G:G,0)),"")</f>
        <v>77</v>
      </c>
      <c r="G2893" s="10" cm="1">
        <f t="array" ref="G2893">IFERROR(IF(ISNUMBER(F2893),(F2893-INDEX('Price Data'!H:H,MATCH(TEXT(A2893,"YYYY-MM-DD"),'Price Data'!G:G,0)+1))/INDEX('Price Data'!H:H,MATCH(TEXT(A2893,"YYYY-MM-DD"),'Price Data'!G:G,0)+1),""),"")</f>
        <v>-9.0089707468070587E-3</v>
      </c>
      <c r="H2893" s="34">
        <f>IFERROR(INDEX('Price Data'!K:K,MATCH(TEXT(A2893,"YYYY-MM-DD"),'Price Data'!J:J,0)),"")</f>
        <v>2.0299999999999998</v>
      </c>
      <c r="I2893" s="10" cm="1">
        <f t="array" ref="I2893">IFERROR(IF(ISNUMBER(H2893),(H2893-INDEX('Price Data'!K:K,MATCH(TEXT(A2893,"YYYY-MM-DD"),'Price Data'!J:J,0)+1))/INDEX('Price Data'!K:K,MATCH(TEXT(A2893,"YYYY-MM-DD"),'Price Data'!J:J,0)+1),""),"")</f>
        <v>-1.4563106796116625E-2</v>
      </c>
      <c r="J2893" s="34">
        <f>IFERROR(INDEX('Price Data'!N:N,MATCH(TEXT(A2893,"YYYY-MM-DD"),'Price Data'!M:M,0)),"")</f>
        <v>1.92</v>
      </c>
      <c r="K2893" s="10" cm="1">
        <f t="array" ref="K2893">IFERROR(IF(ISNUMBER(J2893),(J2893-INDEX('Price Data'!N:N,MATCH(TEXT(A2893,"YYYY-MM-DD"),'Price Data'!M:M,0)+1))/INDEX('Price Data'!N:N,MATCH(TEXT(A2893,"YYYY-MM-DD"),'Price Data'!M:M,0)+1),""),"")</f>
        <v>2.1276595744680871E-2</v>
      </c>
      <c r="L2893" s="34">
        <f>IFERROR(INDEX('Price Data'!Q:Q,MATCH(TEXT(A2893,"YYYY-MM-DD"),'Price Data'!P:P,0)),"")</f>
        <v>3.25</v>
      </c>
      <c r="M2893" s="10" cm="1">
        <f t="array" ref="M2893">IFERROR(IF(ISNUMBER(L2893),(L2893-INDEX('Price Data'!Q:Q,MATCH(TEXT(A2893,"YYYY-MM-DD"),'Price Data'!P:P,0)+1))/INDEX('Price Data'!Q:Q,MATCH(TEXT(A2893,"YYYY-MM-DD"),'Price Data'!P:P,0)+1),""),"")</f>
        <v>3.0864197530863537E-3</v>
      </c>
      <c r="N2893" s="34">
        <f>IFERROR(INDEX('Price Data'!T:T,MATCH(TEXT(A2893,"YYYY-MM-DD"),'Price Data'!S:S,0)),"")</f>
        <v>3.79</v>
      </c>
      <c r="O2893" s="10" cm="1">
        <f t="array" ref="O2893">IFERROR(IF(ISNUMBER(N2893),(N2893-INDEX('Price Data'!T:T,MATCH(TEXT(A2893,"YYYY-MM-DD"),'Price Data'!S:S,0)+1))/INDEX('Price Data'!T:T,MATCH(TEXT(A2893,"YYYY-MM-DD"),'Price Data'!S:S,0)+1),""),"")</f>
        <v>-1.3020833333333287E-2</v>
      </c>
    </row>
    <row r="2894" spans="1:15" x14ac:dyDescent="0.3">
      <c r="A2894" s="8">
        <v>44713</v>
      </c>
      <c r="B2894" s="34">
        <f>IFERROR(INDEX('Price Data'!B:B,MATCH(TEXT(A2894,"YYYY-MM-DD"),'Price Data'!A:A,0)),"")</f>
        <v>24284</v>
      </c>
      <c r="C2894" s="10" cm="1">
        <f t="array" ref="C2894">IFERROR(IF(ISNUMBER(B2894),(B2894-INDEX('Price Data'!B:B,MATCH(TEXT(A2894,"YYYY-MM-DD"),'Price Data'!A:A,0)+1))/INDEX('Price Data'!B:B,MATCH(TEXT(A2894,"YYYY-MM-DD"),'Price Data'!A:A,0)+1),""),"")</f>
        <v>-9.0185676392572946E-3</v>
      </c>
      <c r="D2894" s="34">
        <f>IFERROR(INDEX('Price Data'!E:E,MATCH(TEXT(A2894,"YYYY-MM-DD"),'Price Data'!D:D,0)),"")</f>
        <v>10.71</v>
      </c>
      <c r="E2894" s="10" cm="1">
        <f t="array" ref="E2894">IFERROR(IF(ISNUMBER(D2894),(D2894-INDEX('Price Data'!E:E,MATCH(TEXT(A2894,"YYYY-MM-DD"),'Price Data'!D:D,0)+1))/INDEX('Price Data'!E:E,MATCH(TEXT(A2894,"YYYY-MM-DD"),'Price Data'!D:D,0)+1),""),"")</f>
        <v>-1.7431192660550411E-2</v>
      </c>
      <c r="F2894" s="34">
        <f>IFERROR(INDEX('Price Data'!H:H,MATCH(TEXT(A2894,"YYYY-MM-DD"),'Price Data'!G:G,0)),"")</f>
        <v>76.900002000000001</v>
      </c>
      <c r="G2894" s="10" cm="1">
        <f t="array" ref="G2894">IFERROR(IF(ISNUMBER(F2894),(F2894-INDEX('Price Data'!H:H,MATCH(TEXT(A2894,"YYYY-MM-DD"),'Price Data'!G:G,0)+1))/INDEX('Price Data'!H:H,MATCH(TEXT(A2894,"YYYY-MM-DD"),'Price Data'!G:G,0)+1),""),"")</f>
        <v>-1.2986753246753164E-3</v>
      </c>
      <c r="H2894" s="34">
        <f>IFERROR(INDEX('Price Data'!K:K,MATCH(TEXT(A2894,"YYYY-MM-DD"),'Price Data'!J:J,0)),"")</f>
        <v>2</v>
      </c>
      <c r="I2894" s="10" cm="1">
        <f t="array" ref="I2894">IFERROR(IF(ISNUMBER(H2894),(H2894-INDEX('Price Data'!K:K,MATCH(TEXT(A2894,"YYYY-MM-DD"),'Price Data'!J:J,0)+1))/INDEX('Price Data'!K:K,MATCH(TEXT(A2894,"YYYY-MM-DD"),'Price Data'!J:J,0)+1),""),"")</f>
        <v>-1.4778325123152615E-2</v>
      </c>
      <c r="J2894" s="34">
        <f>IFERROR(INDEX('Price Data'!N:N,MATCH(TEXT(A2894,"YYYY-MM-DD"),'Price Data'!M:M,0)),"")</f>
        <v>1.91</v>
      </c>
      <c r="K2894" s="10" cm="1">
        <f t="array" ref="K2894">IFERROR(IF(ISNUMBER(J2894),(J2894-INDEX('Price Data'!N:N,MATCH(TEXT(A2894,"YYYY-MM-DD"),'Price Data'!M:M,0)+1))/INDEX('Price Data'!N:N,MATCH(TEXT(A2894,"YYYY-MM-DD"),'Price Data'!M:M,0)+1),""),"")</f>
        <v>-5.2083333333333382E-3</v>
      </c>
      <c r="L2894" s="34">
        <f>IFERROR(INDEX('Price Data'!Q:Q,MATCH(TEXT(A2894,"YYYY-MM-DD"),'Price Data'!P:P,0)),"")</f>
        <v>3.22</v>
      </c>
      <c r="M2894" s="10" cm="1">
        <f t="array" ref="M2894">IFERROR(IF(ISNUMBER(L2894),(L2894-INDEX('Price Data'!Q:Q,MATCH(TEXT(A2894,"YYYY-MM-DD"),'Price Data'!P:P,0)+1))/INDEX('Price Data'!Q:Q,MATCH(TEXT(A2894,"YYYY-MM-DD"),'Price Data'!P:P,0)+1),""),"")</f>
        <v>-9.2307692307691709E-3</v>
      </c>
      <c r="N2894" s="34">
        <f>IFERROR(INDEX('Price Data'!T:T,MATCH(TEXT(A2894,"YYYY-MM-DD"),'Price Data'!S:S,0)),"")</f>
        <v>3.76</v>
      </c>
      <c r="O2894" s="10" cm="1">
        <f t="array" ref="O2894">IFERROR(IF(ISNUMBER(N2894),(N2894-INDEX('Price Data'!T:T,MATCH(TEXT(A2894,"YYYY-MM-DD"),'Price Data'!S:S,0)+1))/INDEX('Price Data'!T:T,MATCH(TEXT(A2894,"YYYY-MM-DD"),'Price Data'!S:S,0)+1),""),"")</f>
        <v>-7.9155672823219645E-3</v>
      </c>
    </row>
    <row r="2895" spans="1:15" x14ac:dyDescent="0.3">
      <c r="A2895" s="8">
        <v>44714</v>
      </c>
      <c r="B2895" s="34">
        <f>IFERROR(INDEX('Price Data'!B:B,MATCH(TEXT(A2895,"YYYY-MM-DD"),'Price Data'!A:A,0)),"")</f>
        <v>24427</v>
      </c>
      <c r="C2895" s="10" cm="1">
        <f t="array" ref="C2895">IFERROR(IF(ISNUMBER(B2895),(B2895-INDEX('Price Data'!B:B,MATCH(TEXT(A2895,"YYYY-MM-DD"),'Price Data'!A:A,0)+1))/INDEX('Price Data'!B:B,MATCH(TEXT(A2895,"YYYY-MM-DD"),'Price Data'!A:A,0)+1),""),"")</f>
        <v>5.8886509635974306E-3</v>
      </c>
      <c r="D2895" s="34">
        <f>IFERROR(INDEX('Price Data'!E:E,MATCH(TEXT(A2895,"YYYY-MM-DD"),'Price Data'!D:D,0)),"")</f>
        <v>10.68</v>
      </c>
      <c r="E2895" s="10" cm="1">
        <f t="array" ref="E2895">IFERROR(IF(ISNUMBER(D2895),(D2895-INDEX('Price Data'!E:E,MATCH(TEXT(A2895,"YYYY-MM-DD"),'Price Data'!D:D,0)+1))/INDEX('Price Data'!E:E,MATCH(TEXT(A2895,"YYYY-MM-DD"),'Price Data'!D:D,0)+1),""),"")</f>
        <v>-2.8011204481793775E-3</v>
      </c>
      <c r="F2895" s="34">
        <f>IFERROR(INDEX('Price Data'!H:H,MATCH(TEXT(A2895,"YYYY-MM-DD"),'Price Data'!G:G,0)),"")</f>
        <v>77.5</v>
      </c>
      <c r="G2895" s="10" cm="1">
        <f t="array" ref="G2895">IFERROR(IF(ISNUMBER(F2895),(F2895-INDEX('Price Data'!H:H,MATCH(TEXT(A2895,"YYYY-MM-DD"),'Price Data'!G:G,0)+1))/INDEX('Price Data'!H:H,MATCH(TEXT(A2895,"YYYY-MM-DD"),'Price Data'!G:G,0)+1),""),"")</f>
        <v>7.8023144914872609E-3</v>
      </c>
      <c r="H2895" s="34">
        <f>IFERROR(INDEX('Price Data'!K:K,MATCH(TEXT(A2895,"YYYY-MM-DD"),'Price Data'!J:J,0)),"")</f>
        <v>2</v>
      </c>
      <c r="I2895" s="10" cm="1">
        <f t="array" ref="I2895">IFERROR(IF(ISNUMBER(H2895),(H2895-INDEX('Price Data'!K:K,MATCH(TEXT(A2895,"YYYY-MM-DD"),'Price Data'!J:J,0)+1))/INDEX('Price Data'!K:K,MATCH(TEXT(A2895,"YYYY-MM-DD"),'Price Data'!J:J,0)+1),""),"")</f>
        <v>0</v>
      </c>
      <c r="J2895" s="34">
        <f>IFERROR(INDEX('Price Data'!N:N,MATCH(TEXT(A2895,"YYYY-MM-DD"),'Price Data'!M:M,0)),"")</f>
        <v>1.93</v>
      </c>
      <c r="K2895" s="10" cm="1">
        <f t="array" ref="K2895">IFERROR(IF(ISNUMBER(J2895),(J2895-INDEX('Price Data'!N:N,MATCH(TEXT(A2895,"YYYY-MM-DD"),'Price Data'!M:M,0)+1))/INDEX('Price Data'!N:N,MATCH(TEXT(A2895,"YYYY-MM-DD"),'Price Data'!M:M,0)+1),""),"")</f>
        <v>1.0471204188481685E-2</v>
      </c>
      <c r="L2895" s="34">
        <f>IFERROR(INDEX('Price Data'!Q:Q,MATCH(TEXT(A2895,"YYYY-MM-DD"),'Price Data'!P:P,0)),"")</f>
        <v>3.23</v>
      </c>
      <c r="M2895" s="10" cm="1">
        <f t="array" ref="M2895">IFERROR(IF(ISNUMBER(L2895),(L2895-INDEX('Price Data'!Q:Q,MATCH(TEXT(A2895,"YYYY-MM-DD"),'Price Data'!P:P,0)+1))/INDEX('Price Data'!Q:Q,MATCH(TEXT(A2895,"YYYY-MM-DD"),'Price Data'!P:P,0)+1),""),"")</f>
        <v>3.1055900621117347E-3</v>
      </c>
      <c r="N2895" s="34">
        <f>IFERROR(INDEX('Price Data'!T:T,MATCH(TEXT(A2895,"YYYY-MM-DD"),'Price Data'!S:S,0)),"")</f>
        <v>3.71</v>
      </c>
      <c r="O2895" s="10" cm="1">
        <f t="array" ref="O2895">IFERROR(IF(ISNUMBER(N2895),(N2895-INDEX('Price Data'!T:T,MATCH(TEXT(A2895,"YYYY-MM-DD"),'Price Data'!S:S,0)+1))/INDEX('Price Data'!T:T,MATCH(TEXT(A2895,"YYYY-MM-DD"),'Price Data'!S:S,0)+1),""),"")</f>
        <v>-1.3297872340425485E-2</v>
      </c>
    </row>
    <row r="2896" spans="1:15" x14ac:dyDescent="0.3">
      <c r="A2896" s="8">
        <v>44715</v>
      </c>
      <c r="B2896" s="34">
        <f>IFERROR(INDEX('Price Data'!B:B,MATCH(TEXT(A2896,"YYYY-MM-DD"),'Price Data'!A:A,0)),"")</f>
        <v>24167</v>
      </c>
      <c r="C2896" s="10" cm="1">
        <f t="array" ref="C2896">IFERROR(IF(ISNUMBER(B2896),(B2896-INDEX('Price Data'!B:B,MATCH(TEXT(A2896,"YYYY-MM-DD"),'Price Data'!A:A,0)+1))/INDEX('Price Data'!B:B,MATCH(TEXT(A2896,"YYYY-MM-DD"),'Price Data'!A:A,0)+1),""),"")</f>
        <v>-1.0643959552953698E-2</v>
      </c>
      <c r="D2896" s="34">
        <f>IFERROR(INDEX('Price Data'!E:E,MATCH(TEXT(A2896,"YYYY-MM-DD"),'Price Data'!D:D,0)),"")</f>
        <v>10.6</v>
      </c>
      <c r="E2896" s="10" cm="1">
        <f t="array" ref="E2896">IFERROR(IF(ISNUMBER(D2896),(D2896-INDEX('Price Data'!E:E,MATCH(TEXT(A2896,"YYYY-MM-DD"),'Price Data'!D:D,0)+1))/INDEX('Price Data'!E:E,MATCH(TEXT(A2896,"YYYY-MM-DD"),'Price Data'!D:D,0)+1),""),"")</f>
        <v>-7.4906367041198572E-3</v>
      </c>
      <c r="F2896" s="34">
        <f>IFERROR(INDEX('Price Data'!H:H,MATCH(TEXT(A2896,"YYYY-MM-DD"),'Price Data'!G:G,0)),"")</f>
        <v>78.849997999999999</v>
      </c>
      <c r="G2896" s="10" cm="1">
        <f t="array" ref="G2896">IFERROR(IF(ISNUMBER(F2896),(F2896-INDEX('Price Data'!H:H,MATCH(TEXT(A2896,"YYYY-MM-DD"),'Price Data'!G:G,0)+1))/INDEX('Price Data'!H:H,MATCH(TEXT(A2896,"YYYY-MM-DD"),'Price Data'!G:G,0)+1),""),"")</f>
        <v>1.7419329032258055E-2</v>
      </c>
      <c r="H2896" s="34">
        <f>IFERROR(INDEX('Price Data'!K:K,MATCH(TEXT(A2896,"YYYY-MM-DD"),'Price Data'!J:J,0)),"")</f>
        <v>1.97</v>
      </c>
      <c r="I2896" s="10" cm="1">
        <f t="array" ref="I2896">IFERROR(IF(ISNUMBER(H2896),(H2896-INDEX('Price Data'!K:K,MATCH(TEXT(A2896,"YYYY-MM-DD"),'Price Data'!J:J,0)+1))/INDEX('Price Data'!K:K,MATCH(TEXT(A2896,"YYYY-MM-DD"),'Price Data'!J:J,0)+1),""),"")</f>
        <v>-1.5000000000000013E-2</v>
      </c>
      <c r="J2896" s="34">
        <f>IFERROR(INDEX('Price Data'!N:N,MATCH(TEXT(A2896,"YYYY-MM-DD"),'Price Data'!M:M,0)),"")</f>
        <v>1.86</v>
      </c>
      <c r="K2896" s="10" cm="1">
        <f t="array" ref="K2896">IFERROR(IF(ISNUMBER(J2896),(J2896-INDEX('Price Data'!N:N,MATCH(TEXT(A2896,"YYYY-MM-DD"),'Price Data'!M:M,0)+1))/INDEX('Price Data'!N:N,MATCH(TEXT(A2896,"YYYY-MM-DD"),'Price Data'!M:M,0)+1),""),"")</f>
        <v>-3.6269430051813392E-2</v>
      </c>
      <c r="L2896" s="34">
        <f>IFERROR(INDEX('Price Data'!Q:Q,MATCH(TEXT(A2896,"YYYY-MM-DD"),'Price Data'!P:P,0)),"")</f>
        <v>3.15</v>
      </c>
      <c r="M2896" s="10" cm="1">
        <f t="array" ref="M2896">IFERROR(IF(ISNUMBER(L2896),(L2896-INDEX('Price Data'!Q:Q,MATCH(TEXT(A2896,"YYYY-MM-DD"),'Price Data'!P:P,0)+1))/INDEX('Price Data'!Q:Q,MATCH(TEXT(A2896,"YYYY-MM-DD"),'Price Data'!P:P,0)+1),""),"")</f>
        <v>-2.4767801857585162E-2</v>
      </c>
      <c r="N2896" s="34">
        <f>IFERROR(INDEX('Price Data'!T:T,MATCH(TEXT(A2896,"YYYY-MM-DD"),'Price Data'!S:S,0)),"")</f>
        <v>3.69</v>
      </c>
      <c r="O2896" s="10" cm="1">
        <f t="array" ref="O2896">IFERROR(IF(ISNUMBER(N2896),(N2896-INDEX('Price Data'!T:T,MATCH(TEXT(A2896,"YYYY-MM-DD"),'Price Data'!S:S,0)+1))/INDEX('Price Data'!T:T,MATCH(TEXT(A2896,"YYYY-MM-DD"),'Price Data'!S:S,0)+1),""),"")</f>
        <v>-5.3908355795148294E-3</v>
      </c>
    </row>
    <row r="2897" spans="1:15" x14ac:dyDescent="0.3">
      <c r="A2897" s="8">
        <v>44716</v>
      </c>
      <c r="B2897" s="34" t="str">
        <f>IFERROR(INDEX('Price Data'!B:B,MATCH(TEXT(A2897,"YYYY-MM-DD"),'Price Data'!A:A,0)),"")</f>
        <v/>
      </c>
      <c r="C2897" s="10" t="str" cm="1">
        <f t="array" ref="C2897">IFERROR(IF(ISNUMBER(B2897),(B2897-INDEX('Price Data'!B:B,MATCH(TEXT(A2897,"YYYY-MM-DD"),'Price Data'!A:A,0)+1))/INDEX('Price Data'!B:B,MATCH(TEXT(A2897,"YYYY-MM-DD"),'Price Data'!A:A,0)+1),""),"")</f>
        <v/>
      </c>
      <c r="D2897" s="34" t="str">
        <f>IFERROR(INDEX('Price Data'!E:E,MATCH(TEXT(A2897,"YYYY-MM-DD"),'Price Data'!D:D,0)),"")</f>
        <v/>
      </c>
      <c r="E2897" s="10" t="str" cm="1">
        <f t="array" ref="E2897">IFERROR(IF(ISNUMBER(D2897),(D2897-INDEX('Price Data'!E:E,MATCH(TEXT(A2897,"YYYY-MM-DD"),'Price Data'!D:D,0)+1))/INDEX('Price Data'!E:E,MATCH(TEXT(A2897,"YYYY-MM-DD"),'Price Data'!D:D,0)+1),""),"")</f>
        <v/>
      </c>
      <c r="F2897" s="34" t="str">
        <f>IFERROR(INDEX('Price Data'!H:H,MATCH(TEXT(A2897,"YYYY-MM-DD"),'Price Data'!G:G,0)),"")</f>
        <v/>
      </c>
      <c r="G2897" s="10" t="str" cm="1">
        <f t="array" ref="G2897">IFERROR(IF(ISNUMBER(F2897),(F2897-INDEX('Price Data'!H:H,MATCH(TEXT(A2897,"YYYY-MM-DD"),'Price Data'!G:G,0)+1))/INDEX('Price Data'!H:H,MATCH(TEXT(A2897,"YYYY-MM-DD"),'Price Data'!G:G,0)+1),""),"")</f>
        <v/>
      </c>
      <c r="H2897" s="34" t="str">
        <f>IFERROR(INDEX('Price Data'!K:K,MATCH(TEXT(A2897,"YYYY-MM-DD"),'Price Data'!J:J,0)),"")</f>
        <v/>
      </c>
      <c r="I2897" s="10" t="str" cm="1">
        <f t="array" ref="I2897">IFERROR(IF(ISNUMBER(H2897),(H2897-INDEX('Price Data'!K:K,MATCH(TEXT(A2897,"YYYY-MM-DD"),'Price Data'!J:J,0)+1))/INDEX('Price Data'!K:K,MATCH(TEXT(A2897,"YYYY-MM-DD"),'Price Data'!J:J,0)+1),""),"")</f>
        <v/>
      </c>
      <c r="J2897" s="34" t="str">
        <f>IFERROR(INDEX('Price Data'!N:N,MATCH(TEXT(A2897,"YYYY-MM-DD"),'Price Data'!M:M,0)),"")</f>
        <v/>
      </c>
      <c r="K2897" s="10" t="str" cm="1">
        <f t="array" ref="K2897">IFERROR(IF(ISNUMBER(J2897),(J2897-INDEX('Price Data'!N:N,MATCH(TEXT(A2897,"YYYY-MM-DD"),'Price Data'!M:M,0)+1))/INDEX('Price Data'!N:N,MATCH(TEXT(A2897,"YYYY-MM-DD"),'Price Data'!M:M,0)+1),""),"")</f>
        <v/>
      </c>
      <c r="L2897" s="34" t="str">
        <f>IFERROR(INDEX('Price Data'!Q:Q,MATCH(TEXT(A2897,"YYYY-MM-DD"),'Price Data'!P:P,0)),"")</f>
        <v/>
      </c>
      <c r="M2897" s="10" t="str" cm="1">
        <f t="array" ref="M2897">IFERROR(IF(ISNUMBER(L2897),(L2897-INDEX('Price Data'!Q:Q,MATCH(TEXT(A2897,"YYYY-MM-DD"),'Price Data'!P:P,0)+1))/INDEX('Price Data'!Q:Q,MATCH(TEXT(A2897,"YYYY-MM-DD"),'Price Data'!P:P,0)+1),""),"")</f>
        <v/>
      </c>
      <c r="N2897" s="34" t="str">
        <f>IFERROR(INDEX('Price Data'!T:T,MATCH(TEXT(A2897,"YYYY-MM-DD"),'Price Data'!S:S,0)),"")</f>
        <v/>
      </c>
      <c r="O2897" s="10" t="str" cm="1">
        <f t="array" ref="O2897">IFERROR(IF(ISNUMBER(N2897),(N2897-INDEX('Price Data'!T:T,MATCH(TEXT(A2897,"YYYY-MM-DD"),'Price Data'!S:S,0)+1))/INDEX('Price Data'!T:T,MATCH(TEXT(A2897,"YYYY-MM-DD"),'Price Data'!S:S,0)+1),""),"")</f>
        <v/>
      </c>
    </row>
    <row r="2898" spans="1:15" x14ac:dyDescent="0.3">
      <c r="A2898" s="8">
        <v>44717</v>
      </c>
      <c r="B2898" s="34" t="str">
        <f>IFERROR(INDEX('Price Data'!B:B,MATCH(TEXT(A2898,"YYYY-MM-DD"),'Price Data'!A:A,0)),"")</f>
        <v/>
      </c>
      <c r="C2898" s="10" t="str" cm="1">
        <f t="array" ref="C2898">IFERROR(IF(ISNUMBER(B2898),(B2898-INDEX('Price Data'!B:B,MATCH(TEXT(A2898,"YYYY-MM-DD"),'Price Data'!A:A,0)+1))/INDEX('Price Data'!B:B,MATCH(TEXT(A2898,"YYYY-MM-DD"),'Price Data'!A:A,0)+1),""),"")</f>
        <v/>
      </c>
      <c r="D2898" s="34" t="str">
        <f>IFERROR(INDEX('Price Data'!E:E,MATCH(TEXT(A2898,"YYYY-MM-DD"),'Price Data'!D:D,0)),"")</f>
        <v/>
      </c>
      <c r="E2898" s="10" t="str" cm="1">
        <f t="array" ref="E2898">IFERROR(IF(ISNUMBER(D2898),(D2898-INDEX('Price Data'!E:E,MATCH(TEXT(A2898,"YYYY-MM-DD"),'Price Data'!D:D,0)+1))/INDEX('Price Data'!E:E,MATCH(TEXT(A2898,"YYYY-MM-DD"),'Price Data'!D:D,0)+1),""),"")</f>
        <v/>
      </c>
      <c r="F2898" s="34" t="str">
        <f>IFERROR(INDEX('Price Data'!H:H,MATCH(TEXT(A2898,"YYYY-MM-DD"),'Price Data'!G:G,0)),"")</f>
        <v/>
      </c>
      <c r="G2898" s="10" t="str" cm="1">
        <f t="array" ref="G2898">IFERROR(IF(ISNUMBER(F2898),(F2898-INDEX('Price Data'!H:H,MATCH(TEXT(A2898,"YYYY-MM-DD"),'Price Data'!G:G,0)+1))/INDEX('Price Data'!H:H,MATCH(TEXT(A2898,"YYYY-MM-DD"),'Price Data'!G:G,0)+1),""),"")</f>
        <v/>
      </c>
      <c r="H2898" s="34" t="str">
        <f>IFERROR(INDEX('Price Data'!K:K,MATCH(TEXT(A2898,"YYYY-MM-DD"),'Price Data'!J:J,0)),"")</f>
        <v/>
      </c>
      <c r="I2898" s="10" t="str" cm="1">
        <f t="array" ref="I2898">IFERROR(IF(ISNUMBER(H2898),(H2898-INDEX('Price Data'!K:K,MATCH(TEXT(A2898,"YYYY-MM-DD"),'Price Data'!J:J,0)+1))/INDEX('Price Data'!K:K,MATCH(TEXT(A2898,"YYYY-MM-DD"),'Price Data'!J:J,0)+1),""),"")</f>
        <v/>
      </c>
      <c r="J2898" s="34" t="str">
        <f>IFERROR(INDEX('Price Data'!N:N,MATCH(TEXT(A2898,"YYYY-MM-DD"),'Price Data'!M:M,0)),"")</f>
        <v/>
      </c>
      <c r="K2898" s="10" t="str" cm="1">
        <f t="array" ref="K2898">IFERROR(IF(ISNUMBER(J2898),(J2898-INDEX('Price Data'!N:N,MATCH(TEXT(A2898,"YYYY-MM-DD"),'Price Data'!M:M,0)+1))/INDEX('Price Data'!N:N,MATCH(TEXT(A2898,"YYYY-MM-DD"),'Price Data'!M:M,0)+1),""),"")</f>
        <v/>
      </c>
      <c r="L2898" s="34" t="str">
        <f>IFERROR(INDEX('Price Data'!Q:Q,MATCH(TEXT(A2898,"YYYY-MM-DD"),'Price Data'!P:P,0)),"")</f>
        <v/>
      </c>
      <c r="M2898" s="10" t="str" cm="1">
        <f t="array" ref="M2898">IFERROR(IF(ISNUMBER(L2898),(L2898-INDEX('Price Data'!Q:Q,MATCH(TEXT(A2898,"YYYY-MM-DD"),'Price Data'!P:P,0)+1))/INDEX('Price Data'!Q:Q,MATCH(TEXT(A2898,"YYYY-MM-DD"),'Price Data'!P:P,0)+1),""),"")</f>
        <v/>
      </c>
      <c r="N2898" s="34" t="str">
        <f>IFERROR(INDEX('Price Data'!T:T,MATCH(TEXT(A2898,"YYYY-MM-DD"),'Price Data'!S:S,0)),"")</f>
        <v/>
      </c>
      <c r="O2898" s="10" t="str" cm="1">
        <f t="array" ref="O2898">IFERROR(IF(ISNUMBER(N2898),(N2898-INDEX('Price Data'!T:T,MATCH(TEXT(A2898,"YYYY-MM-DD"),'Price Data'!S:S,0)+1))/INDEX('Price Data'!T:T,MATCH(TEXT(A2898,"YYYY-MM-DD"),'Price Data'!S:S,0)+1),""),"")</f>
        <v/>
      </c>
    </row>
    <row r="2899" spans="1:15" x14ac:dyDescent="0.3">
      <c r="A2899" s="8">
        <v>44718</v>
      </c>
      <c r="B2899" s="34">
        <f>IFERROR(INDEX('Price Data'!B:B,MATCH(TEXT(A2899,"YYYY-MM-DD"),'Price Data'!A:A,0)),"")</f>
        <v>24566</v>
      </c>
      <c r="C2899" s="10" cm="1">
        <f t="array" ref="C2899">IFERROR(IF(ISNUMBER(B2899),(B2899-INDEX('Price Data'!B:B,MATCH(TEXT(A2899,"YYYY-MM-DD"),'Price Data'!A:A,0)+1))/INDEX('Price Data'!B:B,MATCH(TEXT(A2899,"YYYY-MM-DD"),'Price Data'!A:A,0)+1),""),"")</f>
        <v>1.6510117101833078E-2</v>
      </c>
      <c r="D2899" s="34">
        <f>IFERROR(INDEX('Price Data'!E:E,MATCH(TEXT(A2899,"YYYY-MM-DD"),'Price Data'!D:D,0)),"")</f>
        <v>10.88</v>
      </c>
      <c r="E2899" s="10" cm="1">
        <f t="array" ref="E2899">IFERROR(IF(ISNUMBER(D2899),(D2899-INDEX('Price Data'!E:E,MATCH(TEXT(A2899,"YYYY-MM-DD"),'Price Data'!D:D,0)+1))/INDEX('Price Data'!E:E,MATCH(TEXT(A2899,"YYYY-MM-DD"),'Price Data'!D:D,0)+1),""),"")</f>
        <v>2.641509433962275E-2</v>
      </c>
      <c r="F2899" s="34">
        <f>IFERROR(INDEX('Price Data'!H:H,MATCH(TEXT(A2899,"YYYY-MM-DD"),'Price Data'!G:G,0)),"")</f>
        <v>79.949996999999996</v>
      </c>
      <c r="G2899" s="10" cm="1">
        <f t="array" ref="G2899">IFERROR(IF(ISNUMBER(F2899),(F2899-INDEX('Price Data'!H:H,MATCH(TEXT(A2899,"YYYY-MM-DD"),'Price Data'!G:G,0)+1))/INDEX('Price Data'!H:H,MATCH(TEXT(A2899,"YYYY-MM-DD"),'Price Data'!G:G,0)+1),""),"")</f>
        <v>1.3950526669639191E-2</v>
      </c>
      <c r="H2899" s="34">
        <f>IFERROR(INDEX('Price Data'!K:K,MATCH(TEXT(A2899,"YYYY-MM-DD"),'Price Data'!J:J,0)),"")</f>
        <v>2.04</v>
      </c>
      <c r="I2899" s="10" cm="1">
        <f t="array" ref="I2899">IFERROR(IF(ISNUMBER(H2899),(H2899-INDEX('Price Data'!K:K,MATCH(TEXT(A2899,"YYYY-MM-DD"),'Price Data'!J:J,0)+1))/INDEX('Price Data'!K:K,MATCH(TEXT(A2899,"YYYY-MM-DD"),'Price Data'!J:J,0)+1),""),"")</f>
        <v>3.5532994923857898E-2</v>
      </c>
      <c r="J2899" s="34">
        <f>IFERROR(INDEX('Price Data'!N:N,MATCH(TEXT(A2899,"YYYY-MM-DD"),'Price Data'!M:M,0)),"")</f>
        <v>1.93</v>
      </c>
      <c r="K2899" s="10" cm="1">
        <f t="array" ref="K2899">IFERROR(IF(ISNUMBER(J2899),(J2899-INDEX('Price Data'!N:N,MATCH(TEXT(A2899,"YYYY-MM-DD"),'Price Data'!M:M,0)+1))/INDEX('Price Data'!N:N,MATCH(TEXT(A2899,"YYYY-MM-DD"),'Price Data'!M:M,0)+1),""),"")</f>
        <v>3.7634408602150449E-2</v>
      </c>
      <c r="L2899" s="34">
        <f>IFERROR(INDEX('Price Data'!Q:Q,MATCH(TEXT(A2899,"YYYY-MM-DD"),'Price Data'!P:P,0)),"")</f>
        <v>3.2</v>
      </c>
      <c r="M2899" s="10" cm="1">
        <f t="array" ref="M2899">IFERROR(IF(ISNUMBER(L2899),(L2899-INDEX('Price Data'!Q:Q,MATCH(TEXT(A2899,"YYYY-MM-DD"),'Price Data'!P:P,0)+1))/INDEX('Price Data'!Q:Q,MATCH(TEXT(A2899,"YYYY-MM-DD"),'Price Data'!P:P,0)+1),""),"")</f>
        <v>1.5873015873015959E-2</v>
      </c>
      <c r="N2899" s="34">
        <f>IFERROR(INDEX('Price Data'!T:T,MATCH(TEXT(A2899,"YYYY-MM-DD"),'Price Data'!S:S,0)),"")</f>
        <v>3.74</v>
      </c>
      <c r="O2899" s="10" cm="1">
        <f t="array" ref="O2899">IFERROR(IF(ISNUMBER(N2899),(N2899-INDEX('Price Data'!T:T,MATCH(TEXT(A2899,"YYYY-MM-DD"),'Price Data'!S:S,0)+1))/INDEX('Price Data'!T:T,MATCH(TEXT(A2899,"YYYY-MM-DD"),'Price Data'!S:S,0)+1),""),"")</f>
        <v>1.3550135501355086E-2</v>
      </c>
    </row>
    <row r="2900" spans="1:15" x14ac:dyDescent="0.3">
      <c r="A2900" s="8">
        <v>44719</v>
      </c>
      <c r="B2900" s="34">
        <f>IFERROR(INDEX('Price Data'!B:B,MATCH(TEXT(A2900,"YYYY-MM-DD"),'Price Data'!A:A,0)),"")</f>
        <v>24366</v>
      </c>
      <c r="C2900" s="10" cm="1">
        <f t="array" ref="C2900">IFERROR(IF(ISNUMBER(B2900),(B2900-INDEX('Price Data'!B:B,MATCH(TEXT(A2900,"YYYY-MM-DD"),'Price Data'!A:A,0)+1))/INDEX('Price Data'!B:B,MATCH(TEXT(A2900,"YYYY-MM-DD"),'Price Data'!A:A,0)+1),""),"")</f>
        <v>-8.1413335504355606E-3</v>
      </c>
      <c r="D2900" s="34">
        <f>IFERROR(INDEX('Price Data'!E:E,MATCH(TEXT(A2900,"YYYY-MM-DD"),'Price Data'!D:D,0)),"")</f>
        <v>10.76</v>
      </c>
      <c r="E2900" s="10" cm="1">
        <f t="array" ref="E2900">IFERROR(IF(ISNUMBER(D2900),(D2900-INDEX('Price Data'!E:E,MATCH(TEXT(A2900,"YYYY-MM-DD"),'Price Data'!D:D,0)+1))/INDEX('Price Data'!E:E,MATCH(TEXT(A2900,"YYYY-MM-DD"),'Price Data'!D:D,0)+1),""),"")</f>
        <v>-1.1029411764705973E-2</v>
      </c>
      <c r="F2900" s="34">
        <f>IFERROR(INDEX('Price Data'!H:H,MATCH(TEXT(A2900,"YYYY-MM-DD"),'Price Data'!G:G,0)),"")</f>
        <v>79.349997999999999</v>
      </c>
      <c r="G2900" s="10" cm="1">
        <f t="array" ref="G2900">IFERROR(IF(ISNUMBER(F2900),(F2900-INDEX('Price Data'!H:H,MATCH(TEXT(A2900,"YYYY-MM-DD"),'Price Data'!G:G,0)+1))/INDEX('Price Data'!H:H,MATCH(TEXT(A2900,"YYYY-MM-DD"),'Price Data'!G:G,0)+1),""),"")</f>
        <v>-7.5046782053037088E-3</v>
      </c>
      <c r="H2900" s="34">
        <f>IFERROR(INDEX('Price Data'!K:K,MATCH(TEXT(A2900,"YYYY-MM-DD"),'Price Data'!J:J,0)),"")</f>
        <v>2</v>
      </c>
      <c r="I2900" s="10" cm="1">
        <f t="array" ref="I2900">IFERROR(IF(ISNUMBER(H2900),(H2900-INDEX('Price Data'!K:K,MATCH(TEXT(A2900,"YYYY-MM-DD"),'Price Data'!J:J,0)+1))/INDEX('Price Data'!K:K,MATCH(TEXT(A2900,"YYYY-MM-DD"),'Price Data'!J:J,0)+1),""),"")</f>
        <v>-1.9607843137254919E-2</v>
      </c>
      <c r="J2900" s="34">
        <f>IFERROR(INDEX('Price Data'!N:N,MATCH(TEXT(A2900,"YYYY-MM-DD"),'Price Data'!M:M,0)),"")</f>
        <v>1.88</v>
      </c>
      <c r="K2900" s="10" cm="1">
        <f t="array" ref="K2900">IFERROR(IF(ISNUMBER(J2900),(J2900-INDEX('Price Data'!N:N,MATCH(TEXT(A2900,"YYYY-MM-DD"),'Price Data'!M:M,0)+1))/INDEX('Price Data'!N:N,MATCH(TEXT(A2900,"YYYY-MM-DD"),'Price Data'!M:M,0)+1),""),"")</f>
        <v>-2.5906735751295359E-2</v>
      </c>
      <c r="L2900" s="34">
        <f>IFERROR(INDEX('Price Data'!Q:Q,MATCH(TEXT(A2900,"YYYY-MM-DD"),'Price Data'!P:P,0)),"")</f>
        <v>3.17</v>
      </c>
      <c r="M2900" s="10" cm="1">
        <f t="array" ref="M2900">IFERROR(IF(ISNUMBER(L2900),(L2900-INDEX('Price Data'!Q:Q,MATCH(TEXT(A2900,"YYYY-MM-DD"),'Price Data'!P:P,0)+1))/INDEX('Price Data'!Q:Q,MATCH(TEXT(A2900,"YYYY-MM-DD"),'Price Data'!P:P,0)+1),""),"")</f>
        <v>-9.3750000000000777E-3</v>
      </c>
      <c r="N2900" s="34">
        <f>IFERROR(INDEX('Price Data'!T:T,MATCH(TEXT(A2900,"YYYY-MM-DD"),'Price Data'!S:S,0)),"")</f>
        <v>3.74</v>
      </c>
      <c r="O2900" s="10" cm="1">
        <f t="array" ref="O2900">IFERROR(IF(ISNUMBER(N2900),(N2900-INDEX('Price Data'!T:T,MATCH(TEXT(A2900,"YYYY-MM-DD"),'Price Data'!S:S,0)+1))/INDEX('Price Data'!T:T,MATCH(TEXT(A2900,"YYYY-MM-DD"),'Price Data'!S:S,0)+1),""),"")</f>
        <v>0</v>
      </c>
    </row>
    <row r="2901" spans="1:15" x14ac:dyDescent="0.3">
      <c r="A2901" s="8">
        <v>44720</v>
      </c>
      <c r="B2901" s="34">
        <f>IFERROR(INDEX('Price Data'!B:B,MATCH(TEXT(A2901,"YYYY-MM-DD"),'Price Data'!A:A,0)),"")</f>
        <v>24237</v>
      </c>
      <c r="C2901" s="10" cm="1">
        <f t="array" ref="C2901">IFERROR(IF(ISNUMBER(B2901),(B2901-INDEX('Price Data'!B:B,MATCH(TEXT(A2901,"YYYY-MM-DD"),'Price Data'!A:A,0)+1))/INDEX('Price Data'!B:B,MATCH(TEXT(A2901,"YYYY-MM-DD"),'Price Data'!A:A,0)+1),""),"")</f>
        <v>-5.2942624969219403E-3</v>
      </c>
      <c r="D2901" s="34">
        <f>IFERROR(INDEX('Price Data'!E:E,MATCH(TEXT(A2901,"YYYY-MM-DD"),'Price Data'!D:D,0)),"")</f>
        <v>10.6</v>
      </c>
      <c r="E2901" s="10" cm="1">
        <f t="array" ref="E2901">IFERROR(IF(ISNUMBER(D2901),(D2901-INDEX('Price Data'!E:E,MATCH(TEXT(A2901,"YYYY-MM-DD"),'Price Data'!D:D,0)+1))/INDEX('Price Data'!E:E,MATCH(TEXT(A2901,"YYYY-MM-DD"),'Price Data'!D:D,0)+1),""),"")</f>
        <v>-1.4869888475836444E-2</v>
      </c>
      <c r="F2901" s="34">
        <f>IFERROR(INDEX('Price Data'!H:H,MATCH(TEXT(A2901,"YYYY-MM-DD"),'Price Data'!G:G,0)),"")</f>
        <v>78.050003000000004</v>
      </c>
      <c r="G2901" s="10" cm="1">
        <f t="array" ref="G2901">IFERROR(IF(ISNUMBER(F2901),(F2901-INDEX('Price Data'!H:H,MATCH(TEXT(A2901,"YYYY-MM-DD"),'Price Data'!G:G,0)+1))/INDEX('Price Data'!H:H,MATCH(TEXT(A2901,"YYYY-MM-DD"),'Price Data'!G:G,0)+1),""),"")</f>
        <v>-1.6383050192389365E-2</v>
      </c>
      <c r="H2901" s="34">
        <f>IFERROR(INDEX('Price Data'!K:K,MATCH(TEXT(A2901,"YYYY-MM-DD"),'Price Data'!J:J,0)),"")</f>
        <v>1.99</v>
      </c>
      <c r="I2901" s="10" cm="1">
        <f t="array" ref="I2901">IFERROR(IF(ISNUMBER(H2901),(H2901-INDEX('Price Data'!K:K,MATCH(TEXT(A2901,"YYYY-MM-DD"),'Price Data'!J:J,0)+1))/INDEX('Price Data'!K:K,MATCH(TEXT(A2901,"YYYY-MM-DD"),'Price Data'!J:J,0)+1),""),"")</f>
        <v>-5.0000000000000044E-3</v>
      </c>
      <c r="J2901" s="34">
        <f>IFERROR(INDEX('Price Data'!N:N,MATCH(TEXT(A2901,"YYYY-MM-DD"),'Price Data'!M:M,0)),"")</f>
        <v>1.94</v>
      </c>
      <c r="K2901" s="10" cm="1">
        <f t="array" ref="K2901">IFERROR(IF(ISNUMBER(J2901),(J2901-INDEX('Price Data'!N:N,MATCH(TEXT(A2901,"YYYY-MM-DD"),'Price Data'!M:M,0)+1))/INDEX('Price Data'!N:N,MATCH(TEXT(A2901,"YYYY-MM-DD"),'Price Data'!M:M,0)+1),""),"")</f>
        <v>3.1914893617021309E-2</v>
      </c>
      <c r="L2901" s="34">
        <f>IFERROR(INDEX('Price Data'!Q:Q,MATCH(TEXT(A2901,"YYYY-MM-DD"),'Price Data'!P:P,0)),"")</f>
        <v>3.15</v>
      </c>
      <c r="M2901" s="10" cm="1">
        <f t="array" ref="M2901">IFERROR(IF(ISNUMBER(L2901),(L2901-INDEX('Price Data'!Q:Q,MATCH(TEXT(A2901,"YYYY-MM-DD"),'Price Data'!P:P,0)+1))/INDEX('Price Data'!Q:Q,MATCH(TEXT(A2901,"YYYY-MM-DD"),'Price Data'!P:P,0)+1),""),"")</f>
        <v>-6.309148264984233E-3</v>
      </c>
      <c r="N2901" s="34">
        <f>IFERROR(INDEX('Price Data'!T:T,MATCH(TEXT(A2901,"YYYY-MM-DD"),'Price Data'!S:S,0)),"")</f>
        <v>3.71</v>
      </c>
      <c r="O2901" s="10" cm="1">
        <f t="array" ref="O2901">IFERROR(IF(ISNUMBER(N2901),(N2901-INDEX('Price Data'!T:T,MATCH(TEXT(A2901,"YYYY-MM-DD"),'Price Data'!S:S,0)+1))/INDEX('Price Data'!T:T,MATCH(TEXT(A2901,"YYYY-MM-DD"),'Price Data'!S:S,0)+1),""),"")</f>
        <v>-8.0213903743316176E-3</v>
      </c>
    </row>
    <row r="2902" spans="1:15" x14ac:dyDescent="0.3">
      <c r="A2902" s="8">
        <v>44721</v>
      </c>
      <c r="B2902" s="34">
        <f>IFERROR(INDEX('Price Data'!B:B,MATCH(TEXT(A2902,"YYYY-MM-DD"),'Price Data'!A:A,0)),"")</f>
        <v>23777</v>
      </c>
      <c r="C2902" s="10" cm="1">
        <f t="array" ref="C2902">IFERROR(IF(ISNUMBER(B2902),(B2902-INDEX('Price Data'!B:B,MATCH(TEXT(A2902,"YYYY-MM-DD"),'Price Data'!A:A,0)+1))/INDEX('Price Data'!B:B,MATCH(TEXT(A2902,"YYYY-MM-DD"),'Price Data'!A:A,0)+1),""),"")</f>
        <v>-1.8979246606428187E-2</v>
      </c>
      <c r="D2902" s="34">
        <f>IFERROR(INDEX('Price Data'!E:E,MATCH(TEXT(A2902,"YYYY-MM-DD"),'Price Data'!D:D,0)),"")</f>
        <v>10.57</v>
      </c>
      <c r="E2902" s="10" cm="1">
        <f t="array" ref="E2902">IFERROR(IF(ISNUMBER(D2902),(D2902-INDEX('Price Data'!E:E,MATCH(TEXT(A2902,"YYYY-MM-DD"),'Price Data'!D:D,0)+1))/INDEX('Price Data'!E:E,MATCH(TEXT(A2902,"YYYY-MM-DD"),'Price Data'!D:D,0)+1),""),"")</f>
        <v>-2.830188679245223E-3</v>
      </c>
      <c r="F2902" s="34">
        <f>IFERROR(INDEX('Price Data'!H:H,MATCH(TEXT(A2902,"YYYY-MM-DD"),'Price Data'!G:G,0)),"")</f>
        <v>77.050003000000004</v>
      </c>
      <c r="G2902" s="10" cm="1">
        <f t="array" ref="G2902">IFERROR(IF(ISNUMBER(F2902),(F2902-INDEX('Price Data'!H:H,MATCH(TEXT(A2902,"YYYY-MM-DD"),'Price Data'!G:G,0)+1))/INDEX('Price Data'!H:H,MATCH(TEXT(A2902,"YYYY-MM-DD"),'Price Data'!G:G,0)+1),""),"")</f>
        <v>-1.2812299315350443E-2</v>
      </c>
      <c r="H2902" s="34">
        <f>IFERROR(INDEX('Price Data'!K:K,MATCH(TEXT(A2902,"YYYY-MM-DD"),'Price Data'!J:J,0)),"")</f>
        <v>1.97</v>
      </c>
      <c r="I2902" s="10" cm="1">
        <f t="array" ref="I2902">IFERROR(IF(ISNUMBER(H2902),(H2902-INDEX('Price Data'!K:K,MATCH(TEXT(A2902,"YYYY-MM-DD"),'Price Data'!J:J,0)+1))/INDEX('Price Data'!K:K,MATCH(TEXT(A2902,"YYYY-MM-DD"),'Price Data'!J:J,0)+1),""),"")</f>
        <v>-1.0050251256281416E-2</v>
      </c>
      <c r="J2902" s="34">
        <f>IFERROR(INDEX('Price Data'!N:N,MATCH(TEXT(A2902,"YYYY-MM-DD"),'Price Data'!M:M,0)),"")</f>
        <v>1.95</v>
      </c>
      <c r="K2902" s="10" cm="1">
        <f t="array" ref="K2902">IFERROR(IF(ISNUMBER(J2902),(J2902-INDEX('Price Data'!N:N,MATCH(TEXT(A2902,"YYYY-MM-DD"),'Price Data'!M:M,0)+1))/INDEX('Price Data'!N:N,MATCH(TEXT(A2902,"YYYY-MM-DD"),'Price Data'!M:M,0)+1),""),"")</f>
        <v>5.1546391752577371E-3</v>
      </c>
      <c r="L2902" s="34">
        <f>IFERROR(INDEX('Price Data'!Q:Q,MATCH(TEXT(A2902,"YYYY-MM-DD"),'Price Data'!P:P,0)),"")</f>
        <v>3.1</v>
      </c>
      <c r="M2902" s="10" cm="1">
        <f t="array" ref="M2902">IFERROR(IF(ISNUMBER(L2902),(L2902-INDEX('Price Data'!Q:Q,MATCH(TEXT(A2902,"YYYY-MM-DD"),'Price Data'!P:P,0)+1))/INDEX('Price Data'!Q:Q,MATCH(TEXT(A2902,"YYYY-MM-DD"),'Price Data'!P:P,0)+1),""),"")</f>
        <v>-1.5873015873015817E-2</v>
      </c>
      <c r="N2902" s="34">
        <f>IFERROR(INDEX('Price Data'!T:T,MATCH(TEXT(A2902,"YYYY-MM-DD"),'Price Data'!S:S,0)),"")</f>
        <v>3.65</v>
      </c>
      <c r="O2902" s="10" cm="1">
        <f t="array" ref="O2902">IFERROR(IF(ISNUMBER(N2902),(N2902-INDEX('Price Data'!T:T,MATCH(TEXT(A2902,"YYYY-MM-DD"),'Price Data'!S:S,0)+1))/INDEX('Price Data'!T:T,MATCH(TEXT(A2902,"YYYY-MM-DD"),'Price Data'!S:S,0)+1),""),"")</f>
        <v>-1.6172506738544489E-2</v>
      </c>
    </row>
    <row r="2903" spans="1:15" x14ac:dyDescent="0.3">
      <c r="A2903" s="8">
        <v>44722</v>
      </c>
      <c r="B2903" s="34">
        <f>IFERROR(INDEX('Price Data'!B:B,MATCH(TEXT(A2903,"YYYY-MM-DD"),'Price Data'!A:A,0)),"")</f>
        <v>22547</v>
      </c>
      <c r="C2903" s="10" cm="1">
        <f t="array" ref="C2903">IFERROR(IF(ISNUMBER(B2903),(B2903-INDEX('Price Data'!B:B,MATCH(TEXT(A2903,"YYYY-MM-DD"),'Price Data'!A:A,0)+1))/INDEX('Price Data'!B:B,MATCH(TEXT(A2903,"YYYY-MM-DD"),'Price Data'!A:A,0)+1),""),"")</f>
        <v>-5.1730664087143038E-2</v>
      </c>
      <c r="D2903" s="34">
        <f>IFERROR(INDEX('Price Data'!E:E,MATCH(TEXT(A2903,"YYYY-MM-DD"),'Price Data'!D:D,0)),"")</f>
        <v>9.61</v>
      </c>
      <c r="E2903" s="10" cm="1">
        <f t="array" ref="E2903">IFERROR(IF(ISNUMBER(D2903),(D2903-INDEX('Price Data'!E:E,MATCH(TEXT(A2903,"YYYY-MM-DD"),'Price Data'!D:D,0)+1))/INDEX('Price Data'!E:E,MATCH(TEXT(A2903,"YYYY-MM-DD"),'Price Data'!D:D,0)+1),""),"")</f>
        <v>-9.0823084200567727E-2</v>
      </c>
      <c r="F2903" s="34">
        <f>IFERROR(INDEX('Price Data'!H:H,MATCH(TEXT(A2903,"YYYY-MM-DD"),'Price Data'!G:G,0)),"")</f>
        <v>73.099997999999999</v>
      </c>
      <c r="G2903" s="10" cm="1">
        <f t="array" ref="G2903">IFERROR(IF(ISNUMBER(F2903),(F2903-INDEX('Price Data'!H:H,MATCH(TEXT(A2903,"YYYY-MM-DD"),'Price Data'!G:G,0)+1))/INDEX('Price Data'!H:H,MATCH(TEXT(A2903,"YYYY-MM-DD"),'Price Data'!G:G,0)+1),""),"")</f>
        <v>-5.1265474966951059E-2</v>
      </c>
      <c r="H2903" s="34">
        <f>IFERROR(INDEX('Price Data'!K:K,MATCH(TEXT(A2903,"YYYY-MM-DD"),'Price Data'!J:J,0)),"")</f>
        <v>1.82</v>
      </c>
      <c r="I2903" s="10" cm="1">
        <f t="array" ref="I2903">IFERROR(IF(ISNUMBER(H2903),(H2903-INDEX('Price Data'!K:K,MATCH(TEXT(A2903,"YYYY-MM-DD"),'Price Data'!J:J,0)+1))/INDEX('Price Data'!K:K,MATCH(TEXT(A2903,"YYYY-MM-DD"),'Price Data'!J:J,0)+1),""),"")</f>
        <v>-7.6142131979695382E-2</v>
      </c>
      <c r="J2903" s="34">
        <f>IFERROR(INDEX('Price Data'!N:N,MATCH(TEXT(A2903,"YYYY-MM-DD"),'Price Data'!M:M,0)),"")</f>
        <v>1.7</v>
      </c>
      <c r="K2903" s="10" cm="1">
        <f t="array" ref="K2903">IFERROR(IF(ISNUMBER(J2903),(J2903-INDEX('Price Data'!N:N,MATCH(TEXT(A2903,"YYYY-MM-DD"),'Price Data'!M:M,0)+1))/INDEX('Price Data'!N:N,MATCH(TEXT(A2903,"YYYY-MM-DD"),'Price Data'!M:M,0)+1),""),"")</f>
        <v>-0.12820512820512822</v>
      </c>
      <c r="L2903" s="34">
        <f>IFERROR(INDEX('Price Data'!Q:Q,MATCH(TEXT(A2903,"YYYY-MM-DD"),'Price Data'!P:P,0)),"")</f>
        <v>2.73</v>
      </c>
      <c r="M2903" s="10" cm="1">
        <f t="array" ref="M2903">IFERROR(IF(ISNUMBER(L2903),(L2903-INDEX('Price Data'!Q:Q,MATCH(TEXT(A2903,"YYYY-MM-DD"),'Price Data'!P:P,0)+1))/INDEX('Price Data'!Q:Q,MATCH(TEXT(A2903,"YYYY-MM-DD"),'Price Data'!P:P,0)+1),""),"")</f>
        <v>-0.11935483870967745</v>
      </c>
      <c r="N2903" s="34">
        <f>IFERROR(INDEX('Price Data'!T:T,MATCH(TEXT(A2903,"YYYY-MM-DD"),'Price Data'!S:S,0)),"")</f>
        <v>3.4</v>
      </c>
      <c r="O2903" s="10" cm="1">
        <f t="array" ref="O2903">IFERROR(IF(ISNUMBER(N2903),(N2903-INDEX('Price Data'!T:T,MATCH(TEXT(A2903,"YYYY-MM-DD"),'Price Data'!S:S,0)+1))/INDEX('Price Data'!T:T,MATCH(TEXT(A2903,"YYYY-MM-DD"),'Price Data'!S:S,0)+1),""),"")</f>
        <v>-6.8493150684931503E-2</v>
      </c>
    </row>
    <row r="2904" spans="1:15" x14ac:dyDescent="0.3">
      <c r="A2904" s="8">
        <v>44723</v>
      </c>
      <c r="B2904" s="34" t="str">
        <f>IFERROR(INDEX('Price Data'!B:B,MATCH(TEXT(A2904,"YYYY-MM-DD"),'Price Data'!A:A,0)),"")</f>
        <v/>
      </c>
      <c r="C2904" s="10" t="str" cm="1">
        <f t="array" ref="C2904">IFERROR(IF(ISNUMBER(B2904),(B2904-INDEX('Price Data'!B:B,MATCH(TEXT(A2904,"YYYY-MM-DD"),'Price Data'!A:A,0)+1))/INDEX('Price Data'!B:B,MATCH(TEXT(A2904,"YYYY-MM-DD"),'Price Data'!A:A,0)+1),""),"")</f>
        <v/>
      </c>
      <c r="D2904" s="34" t="str">
        <f>IFERROR(INDEX('Price Data'!E:E,MATCH(TEXT(A2904,"YYYY-MM-DD"),'Price Data'!D:D,0)),"")</f>
        <v/>
      </c>
      <c r="E2904" s="10" t="str" cm="1">
        <f t="array" ref="E2904">IFERROR(IF(ISNUMBER(D2904),(D2904-INDEX('Price Data'!E:E,MATCH(TEXT(A2904,"YYYY-MM-DD"),'Price Data'!D:D,0)+1))/INDEX('Price Data'!E:E,MATCH(TEXT(A2904,"YYYY-MM-DD"),'Price Data'!D:D,0)+1),""),"")</f>
        <v/>
      </c>
      <c r="F2904" s="34" t="str">
        <f>IFERROR(INDEX('Price Data'!H:H,MATCH(TEXT(A2904,"YYYY-MM-DD"),'Price Data'!G:G,0)),"")</f>
        <v/>
      </c>
      <c r="G2904" s="10" t="str" cm="1">
        <f t="array" ref="G2904">IFERROR(IF(ISNUMBER(F2904),(F2904-INDEX('Price Data'!H:H,MATCH(TEXT(A2904,"YYYY-MM-DD"),'Price Data'!G:G,0)+1))/INDEX('Price Data'!H:H,MATCH(TEXT(A2904,"YYYY-MM-DD"),'Price Data'!G:G,0)+1),""),"")</f>
        <v/>
      </c>
      <c r="H2904" s="34" t="str">
        <f>IFERROR(INDEX('Price Data'!K:K,MATCH(TEXT(A2904,"YYYY-MM-DD"),'Price Data'!J:J,0)),"")</f>
        <v/>
      </c>
      <c r="I2904" s="10" t="str" cm="1">
        <f t="array" ref="I2904">IFERROR(IF(ISNUMBER(H2904),(H2904-INDEX('Price Data'!K:K,MATCH(TEXT(A2904,"YYYY-MM-DD"),'Price Data'!J:J,0)+1))/INDEX('Price Data'!K:K,MATCH(TEXT(A2904,"YYYY-MM-DD"),'Price Data'!J:J,0)+1),""),"")</f>
        <v/>
      </c>
      <c r="J2904" s="34" t="str">
        <f>IFERROR(INDEX('Price Data'!N:N,MATCH(TEXT(A2904,"YYYY-MM-DD"),'Price Data'!M:M,0)),"")</f>
        <v/>
      </c>
      <c r="K2904" s="10" t="str" cm="1">
        <f t="array" ref="K2904">IFERROR(IF(ISNUMBER(J2904),(J2904-INDEX('Price Data'!N:N,MATCH(TEXT(A2904,"YYYY-MM-DD"),'Price Data'!M:M,0)+1))/INDEX('Price Data'!N:N,MATCH(TEXT(A2904,"YYYY-MM-DD"),'Price Data'!M:M,0)+1),""),"")</f>
        <v/>
      </c>
      <c r="L2904" s="34" t="str">
        <f>IFERROR(INDEX('Price Data'!Q:Q,MATCH(TEXT(A2904,"YYYY-MM-DD"),'Price Data'!P:P,0)),"")</f>
        <v/>
      </c>
      <c r="M2904" s="10" t="str" cm="1">
        <f t="array" ref="M2904">IFERROR(IF(ISNUMBER(L2904),(L2904-INDEX('Price Data'!Q:Q,MATCH(TEXT(A2904,"YYYY-MM-DD"),'Price Data'!P:P,0)+1))/INDEX('Price Data'!Q:Q,MATCH(TEXT(A2904,"YYYY-MM-DD"),'Price Data'!P:P,0)+1),""),"")</f>
        <v/>
      </c>
      <c r="N2904" s="34" t="str">
        <f>IFERROR(INDEX('Price Data'!T:T,MATCH(TEXT(A2904,"YYYY-MM-DD"),'Price Data'!S:S,0)),"")</f>
        <v/>
      </c>
      <c r="O2904" s="10" t="str" cm="1">
        <f t="array" ref="O2904">IFERROR(IF(ISNUMBER(N2904),(N2904-INDEX('Price Data'!T:T,MATCH(TEXT(A2904,"YYYY-MM-DD"),'Price Data'!S:S,0)+1))/INDEX('Price Data'!T:T,MATCH(TEXT(A2904,"YYYY-MM-DD"),'Price Data'!S:S,0)+1),""),"")</f>
        <v/>
      </c>
    </row>
    <row r="2905" spans="1:15" x14ac:dyDescent="0.3">
      <c r="A2905" s="8">
        <v>44724</v>
      </c>
      <c r="B2905" s="34" t="str">
        <f>IFERROR(INDEX('Price Data'!B:B,MATCH(TEXT(A2905,"YYYY-MM-DD"),'Price Data'!A:A,0)),"")</f>
        <v/>
      </c>
      <c r="C2905" s="10" t="str" cm="1">
        <f t="array" ref="C2905">IFERROR(IF(ISNUMBER(B2905),(B2905-INDEX('Price Data'!B:B,MATCH(TEXT(A2905,"YYYY-MM-DD"),'Price Data'!A:A,0)+1))/INDEX('Price Data'!B:B,MATCH(TEXT(A2905,"YYYY-MM-DD"),'Price Data'!A:A,0)+1),""),"")</f>
        <v/>
      </c>
      <c r="D2905" s="34" t="str">
        <f>IFERROR(INDEX('Price Data'!E:E,MATCH(TEXT(A2905,"YYYY-MM-DD"),'Price Data'!D:D,0)),"")</f>
        <v/>
      </c>
      <c r="E2905" s="10" t="str" cm="1">
        <f t="array" ref="E2905">IFERROR(IF(ISNUMBER(D2905),(D2905-INDEX('Price Data'!E:E,MATCH(TEXT(A2905,"YYYY-MM-DD"),'Price Data'!D:D,0)+1))/INDEX('Price Data'!E:E,MATCH(TEXT(A2905,"YYYY-MM-DD"),'Price Data'!D:D,0)+1),""),"")</f>
        <v/>
      </c>
      <c r="F2905" s="34" t="str">
        <f>IFERROR(INDEX('Price Data'!H:H,MATCH(TEXT(A2905,"YYYY-MM-DD"),'Price Data'!G:G,0)),"")</f>
        <v/>
      </c>
      <c r="G2905" s="10" t="str" cm="1">
        <f t="array" ref="G2905">IFERROR(IF(ISNUMBER(F2905),(F2905-INDEX('Price Data'!H:H,MATCH(TEXT(A2905,"YYYY-MM-DD"),'Price Data'!G:G,0)+1))/INDEX('Price Data'!H:H,MATCH(TEXT(A2905,"YYYY-MM-DD"),'Price Data'!G:G,0)+1),""),"")</f>
        <v/>
      </c>
      <c r="H2905" s="34" t="str">
        <f>IFERROR(INDEX('Price Data'!K:K,MATCH(TEXT(A2905,"YYYY-MM-DD"),'Price Data'!J:J,0)),"")</f>
        <v/>
      </c>
      <c r="I2905" s="10" t="str" cm="1">
        <f t="array" ref="I2905">IFERROR(IF(ISNUMBER(H2905),(H2905-INDEX('Price Data'!K:K,MATCH(TEXT(A2905,"YYYY-MM-DD"),'Price Data'!J:J,0)+1))/INDEX('Price Data'!K:K,MATCH(TEXT(A2905,"YYYY-MM-DD"),'Price Data'!J:J,0)+1),""),"")</f>
        <v/>
      </c>
      <c r="J2905" s="34" t="str">
        <f>IFERROR(INDEX('Price Data'!N:N,MATCH(TEXT(A2905,"YYYY-MM-DD"),'Price Data'!M:M,0)),"")</f>
        <v/>
      </c>
      <c r="K2905" s="10" t="str" cm="1">
        <f t="array" ref="K2905">IFERROR(IF(ISNUMBER(J2905),(J2905-INDEX('Price Data'!N:N,MATCH(TEXT(A2905,"YYYY-MM-DD"),'Price Data'!M:M,0)+1))/INDEX('Price Data'!N:N,MATCH(TEXT(A2905,"YYYY-MM-DD"),'Price Data'!M:M,0)+1),""),"")</f>
        <v/>
      </c>
      <c r="L2905" s="34" t="str">
        <f>IFERROR(INDEX('Price Data'!Q:Q,MATCH(TEXT(A2905,"YYYY-MM-DD"),'Price Data'!P:P,0)),"")</f>
        <v/>
      </c>
      <c r="M2905" s="10" t="str" cm="1">
        <f t="array" ref="M2905">IFERROR(IF(ISNUMBER(L2905),(L2905-INDEX('Price Data'!Q:Q,MATCH(TEXT(A2905,"YYYY-MM-DD"),'Price Data'!P:P,0)+1))/INDEX('Price Data'!Q:Q,MATCH(TEXT(A2905,"YYYY-MM-DD"),'Price Data'!P:P,0)+1),""),"")</f>
        <v/>
      </c>
      <c r="N2905" s="34" t="str">
        <f>IFERROR(INDEX('Price Data'!T:T,MATCH(TEXT(A2905,"YYYY-MM-DD"),'Price Data'!S:S,0)),"")</f>
        <v/>
      </c>
      <c r="O2905" s="10" t="str" cm="1">
        <f t="array" ref="O2905">IFERROR(IF(ISNUMBER(N2905),(N2905-INDEX('Price Data'!T:T,MATCH(TEXT(A2905,"YYYY-MM-DD"),'Price Data'!S:S,0)+1))/INDEX('Price Data'!T:T,MATCH(TEXT(A2905,"YYYY-MM-DD"),'Price Data'!S:S,0)+1),""),"")</f>
        <v/>
      </c>
    </row>
    <row r="2906" spans="1:15" x14ac:dyDescent="0.3">
      <c r="A2906" s="8">
        <v>44725</v>
      </c>
      <c r="B2906" s="34">
        <f>IFERROR(INDEX('Price Data'!B:B,MATCH(TEXT(A2906,"YYYY-MM-DD"),'Price Data'!A:A,0)),"")</f>
        <v>21918</v>
      </c>
      <c r="C2906" s="10" cm="1">
        <f t="array" ref="C2906">IFERROR(IF(ISNUMBER(B2906),(B2906-INDEX('Price Data'!B:B,MATCH(TEXT(A2906,"YYYY-MM-DD"),'Price Data'!A:A,0)+1))/INDEX('Price Data'!B:B,MATCH(TEXT(A2906,"YYYY-MM-DD"),'Price Data'!A:A,0)+1),""),"")</f>
        <v>-2.789728123475407E-2</v>
      </c>
      <c r="D2906" s="34">
        <f>IFERROR(INDEX('Price Data'!E:E,MATCH(TEXT(A2906,"YYYY-MM-DD"),'Price Data'!D:D,0)),"")</f>
        <v>9.49</v>
      </c>
      <c r="E2906" s="10" cm="1">
        <f t="array" ref="E2906">IFERROR(IF(ISNUMBER(D2906),(D2906-INDEX('Price Data'!E:E,MATCH(TEXT(A2906,"YYYY-MM-DD"),'Price Data'!D:D,0)+1))/INDEX('Price Data'!E:E,MATCH(TEXT(A2906,"YYYY-MM-DD"),'Price Data'!D:D,0)+1),""),"")</f>
        <v>-1.2486992715920835E-2</v>
      </c>
      <c r="F2906" s="34">
        <f>IFERROR(INDEX('Price Data'!H:H,MATCH(TEXT(A2906,"YYYY-MM-DD"),'Price Data'!G:G,0)),"")</f>
        <v>70.650002000000001</v>
      </c>
      <c r="G2906" s="10" cm="1">
        <f t="array" ref="G2906">IFERROR(IF(ISNUMBER(F2906),(F2906-INDEX('Price Data'!H:H,MATCH(TEXT(A2906,"YYYY-MM-DD"),'Price Data'!G:G,0)+1))/INDEX('Price Data'!H:H,MATCH(TEXT(A2906,"YYYY-MM-DD"),'Price Data'!G:G,0)+1),""),"")</f>
        <v>-3.3515678071564366E-2</v>
      </c>
      <c r="H2906" s="34">
        <f>IFERROR(INDEX('Price Data'!K:K,MATCH(TEXT(A2906,"YYYY-MM-DD"),'Price Data'!J:J,0)),"")</f>
        <v>1.76</v>
      </c>
      <c r="I2906" s="10" cm="1">
        <f t="array" ref="I2906">IFERROR(IF(ISNUMBER(H2906),(H2906-INDEX('Price Data'!K:K,MATCH(TEXT(A2906,"YYYY-MM-DD"),'Price Data'!J:J,0)+1))/INDEX('Price Data'!K:K,MATCH(TEXT(A2906,"YYYY-MM-DD"),'Price Data'!J:J,0)+1),""),"")</f>
        <v>-3.2967032967032996E-2</v>
      </c>
      <c r="J2906" s="34">
        <f>IFERROR(INDEX('Price Data'!N:N,MATCH(TEXT(A2906,"YYYY-MM-DD"),'Price Data'!M:M,0)),"")</f>
        <v>1.64</v>
      </c>
      <c r="K2906" s="10" cm="1">
        <f t="array" ref="K2906">IFERROR(IF(ISNUMBER(J2906),(J2906-INDEX('Price Data'!N:N,MATCH(TEXT(A2906,"YYYY-MM-DD"),'Price Data'!M:M,0)+1))/INDEX('Price Data'!N:N,MATCH(TEXT(A2906,"YYYY-MM-DD"),'Price Data'!M:M,0)+1),""),"")</f>
        <v>-3.5294117647058858E-2</v>
      </c>
      <c r="L2906" s="34">
        <f>IFERROR(INDEX('Price Data'!Q:Q,MATCH(TEXT(A2906,"YYYY-MM-DD"),'Price Data'!P:P,0)),"")</f>
        <v>2.6</v>
      </c>
      <c r="M2906" s="10" cm="1">
        <f t="array" ref="M2906">IFERROR(IF(ISNUMBER(L2906),(L2906-INDEX('Price Data'!Q:Q,MATCH(TEXT(A2906,"YYYY-MM-DD"),'Price Data'!P:P,0)+1))/INDEX('Price Data'!Q:Q,MATCH(TEXT(A2906,"YYYY-MM-DD"),'Price Data'!P:P,0)+1),""),"")</f>
        <v>-4.7619047619047582E-2</v>
      </c>
      <c r="N2906" s="34">
        <f>IFERROR(INDEX('Price Data'!T:T,MATCH(TEXT(A2906,"YYYY-MM-DD"),'Price Data'!S:S,0)),"")</f>
        <v>3.24</v>
      </c>
      <c r="O2906" s="10" cm="1">
        <f t="array" ref="O2906">IFERROR(IF(ISNUMBER(N2906),(N2906-INDEX('Price Data'!T:T,MATCH(TEXT(A2906,"YYYY-MM-DD"),'Price Data'!S:S,0)+1))/INDEX('Price Data'!T:T,MATCH(TEXT(A2906,"YYYY-MM-DD"),'Price Data'!S:S,0)+1),""),"")</f>
        <v>-4.7058823529411674E-2</v>
      </c>
    </row>
    <row r="2907" spans="1:15" x14ac:dyDescent="0.3">
      <c r="A2907" s="8">
        <v>44726</v>
      </c>
      <c r="B2907" s="34">
        <f>IFERROR(INDEX('Price Data'!B:B,MATCH(TEXT(A2907,"YYYY-MM-DD"),'Price Data'!A:A,0)),"")</f>
        <v>21847</v>
      </c>
      <c r="C2907" s="10" cm="1">
        <f t="array" ref="C2907">IFERROR(IF(ISNUMBER(B2907),(B2907-INDEX('Price Data'!B:B,MATCH(TEXT(A2907,"YYYY-MM-DD"),'Price Data'!A:A,0)+1))/INDEX('Price Data'!B:B,MATCH(TEXT(A2907,"YYYY-MM-DD"),'Price Data'!A:A,0)+1),""),"")</f>
        <v>-3.2393466557167623E-3</v>
      </c>
      <c r="D2907" s="34">
        <f>IFERROR(INDEX('Price Data'!E:E,MATCH(TEXT(A2907,"YYYY-MM-DD"),'Price Data'!D:D,0)),"")</f>
        <v>9.7200000000000006</v>
      </c>
      <c r="E2907" s="10" cm="1">
        <f t="array" ref="E2907">IFERROR(IF(ISNUMBER(D2907),(D2907-INDEX('Price Data'!E:E,MATCH(TEXT(A2907,"YYYY-MM-DD"),'Price Data'!D:D,0)+1))/INDEX('Price Data'!E:E,MATCH(TEXT(A2907,"YYYY-MM-DD"),'Price Data'!D:D,0)+1),""),"")</f>
        <v>2.4236037934668116E-2</v>
      </c>
      <c r="F2907" s="34">
        <f>IFERROR(INDEX('Price Data'!H:H,MATCH(TEXT(A2907,"YYYY-MM-DD"),'Price Data'!G:G,0)),"")</f>
        <v>70</v>
      </c>
      <c r="G2907" s="10" cm="1">
        <f t="array" ref="G2907">IFERROR(IF(ISNUMBER(F2907),(F2907-INDEX('Price Data'!H:H,MATCH(TEXT(A2907,"YYYY-MM-DD"),'Price Data'!G:G,0)+1))/INDEX('Price Data'!H:H,MATCH(TEXT(A2907,"YYYY-MM-DD"),'Price Data'!G:G,0)+1),""),"")</f>
        <v>-9.2003111337491637E-3</v>
      </c>
      <c r="H2907" s="34">
        <f>IFERROR(INDEX('Price Data'!K:K,MATCH(TEXT(A2907,"YYYY-MM-DD"),'Price Data'!J:J,0)),"")</f>
        <v>1.77</v>
      </c>
      <c r="I2907" s="10" cm="1">
        <f t="array" ref="I2907">IFERROR(IF(ISNUMBER(H2907),(H2907-INDEX('Price Data'!K:K,MATCH(TEXT(A2907,"YYYY-MM-DD"),'Price Data'!J:J,0)+1))/INDEX('Price Data'!K:K,MATCH(TEXT(A2907,"YYYY-MM-DD"),'Price Data'!J:J,0)+1),""),"")</f>
        <v>5.6818181818181872E-3</v>
      </c>
      <c r="J2907" s="34">
        <f>IFERROR(INDEX('Price Data'!N:N,MATCH(TEXT(A2907,"YYYY-MM-DD"),'Price Data'!M:M,0)),"")</f>
        <v>1.66</v>
      </c>
      <c r="K2907" s="10" cm="1">
        <f t="array" ref="K2907">IFERROR(IF(ISNUMBER(J2907),(J2907-INDEX('Price Data'!N:N,MATCH(TEXT(A2907,"YYYY-MM-DD"),'Price Data'!M:M,0)+1))/INDEX('Price Data'!N:N,MATCH(TEXT(A2907,"YYYY-MM-DD"),'Price Data'!M:M,0)+1),""),"")</f>
        <v>1.2195121951219523E-2</v>
      </c>
      <c r="L2907" s="34">
        <f>IFERROR(INDEX('Price Data'!Q:Q,MATCH(TEXT(A2907,"YYYY-MM-DD"),'Price Data'!P:P,0)),"")</f>
        <v>2.63</v>
      </c>
      <c r="M2907" s="10" cm="1">
        <f t="array" ref="M2907">IFERROR(IF(ISNUMBER(L2907),(L2907-INDEX('Price Data'!Q:Q,MATCH(TEXT(A2907,"YYYY-MM-DD"),'Price Data'!P:P,0)+1))/INDEX('Price Data'!Q:Q,MATCH(TEXT(A2907,"YYYY-MM-DD"),'Price Data'!P:P,0)+1),""),"")</f>
        <v>1.1538461538461463E-2</v>
      </c>
      <c r="N2907" s="34">
        <f>IFERROR(INDEX('Price Data'!T:T,MATCH(TEXT(A2907,"YYYY-MM-DD"),'Price Data'!S:S,0)),"")</f>
        <v>3.23</v>
      </c>
      <c r="O2907" s="10" cm="1">
        <f t="array" ref="O2907">IFERROR(IF(ISNUMBER(N2907),(N2907-INDEX('Price Data'!T:T,MATCH(TEXT(A2907,"YYYY-MM-DD"),'Price Data'!S:S,0)+1))/INDEX('Price Data'!T:T,MATCH(TEXT(A2907,"YYYY-MM-DD"),'Price Data'!S:S,0)+1),""),"")</f>
        <v>-3.0864197530864907E-3</v>
      </c>
    </row>
    <row r="2908" spans="1:15" x14ac:dyDescent="0.3">
      <c r="A2908" s="8">
        <v>44727</v>
      </c>
      <c r="B2908" s="34">
        <f>IFERROR(INDEX('Price Data'!B:B,MATCH(TEXT(A2908,"YYYY-MM-DD"),'Price Data'!A:A,0)),"")</f>
        <v>22474</v>
      </c>
      <c r="C2908" s="10" cm="1">
        <f t="array" ref="C2908">IFERROR(IF(ISNUMBER(B2908),(B2908-INDEX('Price Data'!B:B,MATCH(TEXT(A2908,"YYYY-MM-DD"),'Price Data'!A:A,0)+1))/INDEX('Price Data'!B:B,MATCH(TEXT(A2908,"YYYY-MM-DD"),'Price Data'!A:A,0)+1),""),"")</f>
        <v>2.8699592621412549E-2</v>
      </c>
      <c r="D2908" s="34">
        <f>IFERROR(INDEX('Price Data'!E:E,MATCH(TEXT(A2908,"YYYY-MM-DD"),'Price Data'!D:D,0)),"")</f>
        <v>10.08</v>
      </c>
      <c r="E2908" s="10" cm="1">
        <f t="array" ref="E2908">IFERROR(IF(ISNUMBER(D2908),(D2908-INDEX('Price Data'!E:E,MATCH(TEXT(A2908,"YYYY-MM-DD"),'Price Data'!D:D,0)+1))/INDEX('Price Data'!E:E,MATCH(TEXT(A2908,"YYYY-MM-DD"),'Price Data'!D:D,0)+1),""),"")</f>
        <v>3.7037037037036979E-2</v>
      </c>
      <c r="F2908" s="34">
        <f>IFERROR(INDEX('Price Data'!H:H,MATCH(TEXT(A2908,"YYYY-MM-DD"),'Price Data'!G:G,0)),"")</f>
        <v>70.900002000000001</v>
      </c>
      <c r="G2908" s="10" cm="1">
        <f t="array" ref="G2908">IFERROR(IF(ISNUMBER(F2908),(F2908-INDEX('Price Data'!H:H,MATCH(TEXT(A2908,"YYYY-MM-DD"),'Price Data'!G:G,0)+1))/INDEX('Price Data'!H:H,MATCH(TEXT(A2908,"YYYY-MM-DD"),'Price Data'!G:G,0)+1),""),"")</f>
        <v>1.2857171428571438E-2</v>
      </c>
      <c r="H2908" s="34">
        <f>IFERROR(INDEX('Price Data'!K:K,MATCH(TEXT(A2908,"YYYY-MM-DD"),'Price Data'!J:J,0)),"")</f>
        <v>1.85</v>
      </c>
      <c r="I2908" s="10" cm="1">
        <f t="array" ref="I2908">IFERROR(IF(ISNUMBER(H2908),(H2908-INDEX('Price Data'!K:K,MATCH(TEXT(A2908,"YYYY-MM-DD"),'Price Data'!J:J,0)+1))/INDEX('Price Data'!K:K,MATCH(TEXT(A2908,"YYYY-MM-DD"),'Price Data'!J:J,0)+1),""),"")</f>
        <v>4.5197740112994392E-2</v>
      </c>
      <c r="J2908" s="34">
        <f>IFERROR(INDEX('Price Data'!N:N,MATCH(TEXT(A2908,"YYYY-MM-DD"),'Price Data'!M:M,0)),"")</f>
        <v>1.72</v>
      </c>
      <c r="K2908" s="10" cm="1">
        <f t="array" ref="K2908">IFERROR(IF(ISNUMBER(J2908),(J2908-INDEX('Price Data'!N:N,MATCH(TEXT(A2908,"YYYY-MM-DD"),'Price Data'!M:M,0)+1))/INDEX('Price Data'!N:N,MATCH(TEXT(A2908,"YYYY-MM-DD"),'Price Data'!M:M,0)+1),""),"")</f>
        <v>3.6144578313253045E-2</v>
      </c>
      <c r="L2908" s="34">
        <f>IFERROR(INDEX('Price Data'!Q:Q,MATCH(TEXT(A2908,"YYYY-MM-DD"),'Price Data'!P:P,0)),"")</f>
        <v>2.72</v>
      </c>
      <c r="M2908" s="10" cm="1">
        <f t="array" ref="M2908">IFERROR(IF(ISNUMBER(L2908),(L2908-INDEX('Price Data'!Q:Q,MATCH(TEXT(A2908,"YYYY-MM-DD"),'Price Data'!P:P,0)+1))/INDEX('Price Data'!Q:Q,MATCH(TEXT(A2908,"YYYY-MM-DD"),'Price Data'!P:P,0)+1),""),"")</f>
        <v>3.4220532319391754E-2</v>
      </c>
      <c r="N2908" s="34">
        <f>IFERROR(INDEX('Price Data'!T:T,MATCH(TEXT(A2908,"YYYY-MM-DD"),'Price Data'!S:S,0)),"")</f>
        <v>3.38</v>
      </c>
      <c r="O2908" s="10" cm="1">
        <f t="array" ref="O2908">IFERROR(IF(ISNUMBER(N2908),(N2908-INDEX('Price Data'!T:T,MATCH(TEXT(A2908,"YYYY-MM-DD"),'Price Data'!S:S,0)+1))/INDEX('Price Data'!T:T,MATCH(TEXT(A2908,"YYYY-MM-DD"),'Price Data'!S:S,0)+1),""),"")</f>
        <v>4.643962848297211E-2</v>
      </c>
    </row>
    <row r="2909" spans="1:15" x14ac:dyDescent="0.3">
      <c r="A2909" s="8">
        <v>44728</v>
      </c>
      <c r="B2909" s="34">
        <f>IFERROR(INDEX('Price Data'!B:B,MATCH(TEXT(A2909,"YYYY-MM-DD"),'Price Data'!A:A,0)),"")</f>
        <v>21727</v>
      </c>
      <c r="C2909" s="10" cm="1">
        <f t="array" ref="C2909">IFERROR(IF(ISNUMBER(B2909),(B2909-INDEX('Price Data'!B:B,MATCH(TEXT(A2909,"YYYY-MM-DD"),'Price Data'!A:A,0)+1))/INDEX('Price Data'!B:B,MATCH(TEXT(A2909,"YYYY-MM-DD"),'Price Data'!A:A,0)+1),""),"")</f>
        <v>-3.3238408827978995E-2</v>
      </c>
      <c r="D2909" s="34">
        <f>IFERROR(INDEX('Price Data'!E:E,MATCH(TEXT(A2909,"YYYY-MM-DD"),'Price Data'!D:D,0)),"")</f>
        <v>9.75</v>
      </c>
      <c r="E2909" s="10" cm="1">
        <f t="array" ref="E2909">IFERROR(IF(ISNUMBER(D2909),(D2909-INDEX('Price Data'!E:E,MATCH(TEXT(A2909,"YYYY-MM-DD"),'Price Data'!D:D,0)+1))/INDEX('Price Data'!E:E,MATCH(TEXT(A2909,"YYYY-MM-DD"),'Price Data'!D:D,0)+1),""),"")</f>
        <v>-3.2738095238095247E-2</v>
      </c>
      <c r="F2909" s="34">
        <f>IFERROR(INDEX('Price Data'!H:H,MATCH(TEXT(A2909,"YYYY-MM-DD"),'Price Data'!G:G,0)),"")</f>
        <v>69.900002000000001</v>
      </c>
      <c r="G2909" s="10" cm="1">
        <f t="array" ref="G2909">IFERROR(IF(ISNUMBER(F2909),(F2909-INDEX('Price Data'!H:H,MATCH(TEXT(A2909,"YYYY-MM-DD"),'Price Data'!G:G,0)+1))/INDEX('Price Data'!H:H,MATCH(TEXT(A2909,"YYYY-MM-DD"),'Price Data'!G:G,0)+1),""),"")</f>
        <v>-1.4104371957563555E-2</v>
      </c>
      <c r="H2909" s="34">
        <f>IFERROR(INDEX('Price Data'!K:K,MATCH(TEXT(A2909,"YYYY-MM-DD"),'Price Data'!J:J,0)),"")</f>
        <v>1.79</v>
      </c>
      <c r="I2909" s="10" cm="1">
        <f t="array" ref="I2909">IFERROR(IF(ISNUMBER(H2909),(H2909-INDEX('Price Data'!K:K,MATCH(TEXT(A2909,"YYYY-MM-DD"),'Price Data'!J:J,0)+1))/INDEX('Price Data'!K:K,MATCH(TEXT(A2909,"YYYY-MM-DD"),'Price Data'!J:J,0)+1),""),"")</f>
        <v>-3.2432432432432462E-2</v>
      </c>
      <c r="J2909" s="34">
        <f>IFERROR(INDEX('Price Data'!N:N,MATCH(TEXT(A2909,"YYYY-MM-DD"),'Price Data'!M:M,0)),"")</f>
        <v>1.65</v>
      </c>
      <c r="K2909" s="10" cm="1">
        <f t="array" ref="K2909">IFERROR(IF(ISNUMBER(J2909),(J2909-INDEX('Price Data'!N:N,MATCH(TEXT(A2909,"YYYY-MM-DD"),'Price Data'!M:M,0)+1))/INDEX('Price Data'!N:N,MATCH(TEXT(A2909,"YYYY-MM-DD"),'Price Data'!M:M,0)+1),""),"")</f>
        <v>-4.0697674418604689E-2</v>
      </c>
      <c r="L2909" s="34">
        <f>IFERROR(INDEX('Price Data'!Q:Q,MATCH(TEXT(A2909,"YYYY-MM-DD"),'Price Data'!P:P,0)),"")</f>
        <v>2.65</v>
      </c>
      <c r="M2909" s="10" cm="1">
        <f t="array" ref="M2909">IFERROR(IF(ISNUMBER(L2909),(L2909-INDEX('Price Data'!Q:Q,MATCH(TEXT(A2909,"YYYY-MM-DD"),'Price Data'!P:P,0)+1))/INDEX('Price Data'!Q:Q,MATCH(TEXT(A2909,"YYYY-MM-DD"),'Price Data'!P:P,0)+1),""),"")</f>
        <v>-2.5735294117647162E-2</v>
      </c>
      <c r="N2909" s="34">
        <f>IFERROR(INDEX('Price Data'!T:T,MATCH(TEXT(A2909,"YYYY-MM-DD"),'Price Data'!S:S,0)),"")</f>
        <v>3.28</v>
      </c>
      <c r="O2909" s="10" cm="1">
        <f t="array" ref="O2909">IFERROR(IF(ISNUMBER(N2909),(N2909-INDEX('Price Data'!T:T,MATCH(TEXT(A2909,"YYYY-MM-DD"),'Price Data'!S:S,0)+1))/INDEX('Price Data'!T:T,MATCH(TEXT(A2909,"YYYY-MM-DD"),'Price Data'!S:S,0)+1),""),"")</f>
        <v>-2.9585798816568074E-2</v>
      </c>
    </row>
    <row r="2910" spans="1:15" x14ac:dyDescent="0.3">
      <c r="A2910" s="8">
        <v>44729</v>
      </c>
      <c r="B2910" s="34">
        <f>IFERROR(INDEX('Price Data'!B:B,MATCH(TEXT(A2910,"YYYY-MM-DD"),'Price Data'!A:A,0)),"")</f>
        <v>21789</v>
      </c>
      <c r="C2910" s="10" cm="1">
        <f t="array" ref="C2910">IFERROR(IF(ISNUMBER(B2910),(B2910-INDEX('Price Data'!B:B,MATCH(TEXT(A2910,"YYYY-MM-DD"),'Price Data'!A:A,0)+1))/INDEX('Price Data'!B:B,MATCH(TEXT(A2910,"YYYY-MM-DD"),'Price Data'!A:A,0)+1),""),"")</f>
        <v>2.8535923045059143E-3</v>
      </c>
      <c r="D2910" s="34">
        <f>IFERROR(INDEX('Price Data'!E:E,MATCH(TEXT(A2910,"YYYY-MM-DD"),'Price Data'!D:D,0)),"")</f>
        <v>9.8000000000000007</v>
      </c>
      <c r="E2910" s="10" cm="1">
        <f t="array" ref="E2910">IFERROR(IF(ISNUMBER(D2910),(D2910-INDEX('Price Data'!E:E,MATCH(TEXT(A2910,"YYYY-MM-DD"),'Price Data'!D:D,0)+1))/INDEX('Price Data'!E:E,MATCH(TEXT(A2910,"YYYY-MM-DD"),'Price Data'!D:D,0)+1),""),"")</f>
        <v>5.1282051282052011E-3</v>
      </c>
      <c r="F2910" s="34">
        <f>IFERROR(INDEX('Price Data'!H:H,MATCH(TEXT(A2910,"YYYY-MM-DD"),'Price Data'!G:G,0)),"")</f>
        <v>69.849997999999999</v>
      </c>
      <c r="G2910" s="10" cm="1">
        <f t="array" ref="G2910">IFERROR(IF(ISNUMBER(F2910),(F2910-INDEX('Price Data'!H:H,MATCH(TEXT(A2910,"YYYY-MM-DD"),'Price Data'!G:G,0)+1))/INDEX('Price Data'!H:H,MATCH(TEXT(A2910,"YYYY-MM-DD"),'Price Data'!G:G,0)+1),""),"")</f>
        <v>-7.1536478639873673E-4</v>
      </c>
      <c r="H2910" s="34">
        <f>IFERROR(INDEX('Price Data'!K:K,MATCH(TEXT(A2910,"YYYY-MM-DD"),'Price Data'!J:J,0)),"")</f>
        <v>1.8</v>
      </c>
      <c r="I2910" s="10" cm="1">
        <f t="array" ref="I2910">IFERROR(IF(ISNUMBER(H2910),(H2910-INDEX('Price Data'!K:K,MATCH(TEXT(A2910,"YYYY-MM-DD"),'Price Data'!J:J,0)+1))/INDEX('Price Data'!K:K,MATCH(TEXT(A2910,"YYYY-MM-DD"),'Price Data'!J:J,0)+1),""),"")</f>
        <v>5.5865921787709542E-3</v>
      </c>
      <c r="J2910" s="34">
        <f>IFERROR(INDEX('Price Data'!N:N,MATCH(TEXT(A2910,"YYYY-MM-DD"),'Price Data'!M:M,0)),"")</f>
        <v>1.68</v>
      </c>
      <c r="K2910" s="10" cm="1">
        <f t="array" ref="K2910">IFERROR(IF(ISNUMBER(J2910),(J2910-INDEX('Price Data'!N:N,MATCH(TEXT(A2910,"YYYY-MM-DD"),'Price Data'!M:M,0)+1))/INDEX('Price Data'!N:N,MATCH(TEXT(A2910,"YYYY-MM-DD"),'Price Data'!M:M,0)+1),""),"")</f>
        <v>1.8181818181818198E-2</v>
      </c>
      <c r="L2910" s="34">
        <f>IFERROR(INDEX('Price Data'!Q:Q,MATCH(TEXT(A2910,"YYYY-MM-DD"),'Price Data'!P:P,0)),"")</f>
        <v>2.71</v>
      </c>
      <c r="M2910" s="10" cm="1">
        <f t="array" ref="M2910">IFERROR(IF(ISNUMBER(L2910),(L2910-INDEX('Price Data'!Q:Q,MATCH(TEXT(A2910,"YYYY-MM-DD"),'Price Data'!P:P,0)+1))/INDEX('Price Data'!Q:Q,MATCH(TEXT(A2910,"YYYY-MM-DD"),'Price Data'!P:P,0)+1),""),"")</f>
        <v>2.2641509433962283E-2</v>
      </c>
      <c r="N2910" s="34">
        <f>IFERROR(INDEX('Price Data'!T:T,MATCH(TEXT(A2910,"YYYY-MM-DD"),'Price Data'!S:S,0)),"")</f>
        <v>3.33</v>
      </c>
      <c r="O2910" s="10" cm="1">
        <f t="array" ref="O2910">IFERROR(IF(ISNUMBER(N2910),(N2910-INDEX('Price Data'!T:T,MATCH(TEXT(A2910,"YYYY-MM-DD"),'Price Data'!S:S,0)+1))/INDEX('Price Data'!T:T,MATCH(TEXT(A2910,"YYYY-MM-DD"),'Price Data'!S:S,0)+1),""),"")</f>
        <v>1.5243902439024473E-2</v>
      </c>
    </row>
    <row r="2911" spans="1:15" x14ac:dyDescent="0.3">
      <c r="A2911" s="8">
        <v>44730</v>
      </c>
      <c r="B2911" s="34" t="str">
        <f>IFERROR(INDEX('Price Data'!B:B,MATCH(TEXT(A2911,"YYYY-MM-DD"),'Price Data'!A:A,0)),"")</f>
        <v/>
      </c>
      <c r="C2911" s="10" t="str" cm="1">
        <f t="array" ref="C2911">IFERROR(IF(ISNUMBER(B2911),(B2911-INDEX('Price Data'!B:B,MATCH(TEXT(A2911,"YYYY-MM-DD"),'Price Data'!A:A,0)+1))/INDEX('Price Data'!B:B,MATCH(TEXT(A2911,"YYYY-MM-DD"),'Price Data'!A:A,0)+1),""),"")</f>
        <v/>
      </c>
      <c r="D2911" s="34" t="str">
        <f>IFERROR(INDEX('Price Data'!E:E,MATCH(TEXT(A2911,"YYYY-MM-DD"),'Price Data'!D:D,0)),"")</f>
        <v/>
      </c>
      <c r="E2911" s="10" t="str" cm="1">
        <f t="array" ref="E2911">IFERROR(IF(ISNUMBER(D2911),(D2911-INDEX('Price Data'!E:E,MATCH(TEXT(A2911,"YYYY-MM-DD"),'Price Data'!D:D,0)+1))/INDEX('Price Data'!E:E,MATCH(TEXT(A2911,"YYYY-MM-DD"),'Price Data'!D:D,0)+1),""),"")</f>
        <v/>
      </c>
      <c r="F2911" s="34" t="str">
        <f>IFERROR(INDEX('Price Data'!H:H,MATCH(TEXT(A2911,"YYYY-MM-DD"),'Price Data'!G:G,0)),"")</f>
        <v/>
      </c>
      <c r="G2911" s="10" t="str" cm="1">
        <f t="array" ref="G2911">IFERROR(IF(ISNUMBER(F2911),(F2911-INDEX('Price Data'!H:H,MATCH(TEXT(A2911,"YYYY-MM-DD"),'Price Data'!G:G,0)+1))/INDEX('Price Data'!H:H,MATCH(TEXT(A2911,"YYYY-MM-DD"),'Price Data'!G:G,0)+1),""),"")</f>
        <v/>
      </c>
      <c r="H2911" s="34" t="str">
        <f>IFERROR(INDEX('Price Data'!K:K,MATCH(TEXT(A2911,"YYYY-MM-DD"),'Price Data'!J:J,0)),"")</f>
        <v/>
      </c>
      <c r="I2911" s="10" t="str" cm="1">
        <f t="array" ref="I2911">IFERROR(IF(ISNUMBER(H2911),(H2911-INDEX('Price Data'!K:K,MATCH(TEXT(A2911,"YYYY-MM-DD"),'Price Data'!J:J,0)+1))/INDEX('Price Data'!K:K,MATCH(TEXT(A2911,"YYYY-MM-DD"),'Price Data'!J:J,0)+1),""),"")</f>
        <v/>
      </c>
      <c r="J2911" s="34" t="str">
        <f>IFERROR(INDEX('Price Data'!N:N,MATCH(TEXT(A2911,"YYYY-MM-DD"),'Price Data'!M:M,0)),"")</f>
        <v/>
      </c>
      <c r="K2911" s="10" t="str" cm="1">
        <f t="array" ref="K2911">IFERROR(IF(ISNUMBER(J2911),(J2911-INDEX('Price Data'!N:N,MATCH(TEXT(A2911,"YYYY-MM-DD"),'Price Data'!M:M,0)+1))/INDEX('Price Data'!N:N,MATCH(TEXT(A2911,"YYYY-MM-DD"),'Price Data'!M:M,0)+1),""),"")</f>
        <v/>
      </c>
      <c r="L2911" s="34" t="str">
        <f>IFERROR(INDEX('Price Data'!Q:Q,MATCH(TEXT(A2911,"YYYY-MM-DD"),'Price Data'!P:P,0)),"")</f>
        <v/>
      </c>
      <c r="M2911" s="10" t="str" cm="1">
        <f t="array" ref="M2911">IFERROR(IF(ISNUMBER(L2911),(L2911-INDEX('Price Data'!Q:Q,MATCH(TEXT(A2911,"YYYY-MM-DD"),'Price Data'!P:P,0)+1))/INDEX('Price Data'!Q:Q,MATCH(TEXT(A2911,"YYYY-MM-DD"),'Price Data'!P:P,0)+1),""),"")</f>
        <v/>
      </c>
      <c r="N2911" s="34" t="str">
        <f>IFERROR(INDEX('Price Data'!T:T,MATCH(TEXT(A2911,"YYYY-MM-DD"),'Price Data'!S:S,0)),"")</f>
        <v/>
      </c>
      <c r="O2911" s="10" t="str" cm="1">
        <f t="array" ref="O2911">IFERROR(IF(ISNUMBER(N2911),(N2911-INDEX('Price Data'!T:T,MATCH(TEXT(A2911,"YYYY-MM-DD"),'Price Data'!S:S,0)+1))/INDEX('Price Data'!T:T,MATCH(TEXT(A2911,"YYYY-MM-DD"),'Price Data'!S:S,0)+1),""),"")</f>
        <v/>
      </c>
    </row>
    <row r="2912" spans="1:15" x14ac:dyDescent="0.3">
      <c r="A2912" s="8">
        <v>44731</v>
      </c>
      <c r="B2912" s="34" t="str">
        <f>IFERROR(INDEX('Price Data'!B:B,MATCH(TEXT(A2912,"YYYY-MM-DD"),'Price Data'!A:A,0)),"")</f>
        <v/>
      </c>
      <c r="C2912" s="10" t="str" cm="1">
        <f t="array" ref="C2912">IFERROR(IF(ISNUMBER(B2912),(B2912-INDEX('Price Data'!B:B,MATCH(TEXT(A2912,"YYYY-MM-DD"),'Price Data'!A:A,0)+1))/INDEX('Price Data'!B:B,MATCH(TEXT(A2912,"YYYY-MM-DD"),'Price Data'!A:A,0)+1),""),"")</f>
        <v/>
      </c>
      <c r="D2912" s="34" t="str">
        <f>IFERROR(INDEX('Price Data'!E:E,MATCH(TEXT(A2912,"YYYY-MM-DD"),'Price Data'!D:D,0)),"")</f>
        <v/>
      </c>
      <c r="E2912" s="10" t="str" cm="1">
        <f t="array" ref="E2912">IFERROR(IF(ISNUMBER(D2912),(D2912-INDEX('Price Data'!E:E,MATCH(TEXT(A2912,"YYYY-MM-DD"),'Price Data'!D:D,0)+1))/INDEX('Price Data'!E:E,MATCH(TEXT(A2912,"YYYY-MM-DD"),'Price Data'!D:D,0)+1),""),"")</f>
        <v/>
      </c>
      <c r="F2912" s="34" t="str">
        <f>IFERROR(INDEX('Price Data'!H:H,MATCH(TEXT(A2912,"YYYY-MM-DD"),'Price Data'!G:G,0)),"")</f>
        <v/>
      </c>
      <c r="G2912" s="10" t="str" cm="1">
        <f t="array" ref="G2912">IFERROR(IF(ISNUMBER(F2912),(F2912-INDEX('Price Data'!H:H,MATCH(TEXT(A2912,"YYYY-MM-DD"),'Price Data'!G:G,0)+1))/INDEX('Price Data'!H:H,MATCH(TEXT(A2912,"YYYY-MM-DD"),'Price Data'!G:G,0)+1),""),"")</f>
        <v/>
      </c>
      <c r="H2912" s="34" t="str">
        <f>IFERROR(INDEX('Price Data'!K:K,MATCH(TEXT(A2912,"YYYY-MM-DD"),'Price Data'!J:J,0)),"")</f>
        <v/>
      </c>
      <c r="I2912" s="10" t="str" cm="1">
        <f t="array" ref="I2912">IFERROR(IF(ISNUMBER(H2912),(H2912-INDEX('Price Data'!K:K,MATCH(TEXT(A2912,"YYYY-MM-DD"),'Price Data'!J:J,0)+1))/INDEX('Price Data'!K:K,MATCH(TEXT(A2912,"YYYY-MM-DD"),'Price Data'!J:J,0)+1),""),"")</f>
        <v/>
      </c>
      <c r="J2912" s="34" t="str">
        <f>IFERROR(INDEX('Price Data'!N:N,MATCH(TEXT(A2912,"YYYY-MM-DD"),'Price Data'!M:M,0)),"")</f>
        <v/>
      </c>
      <c r="K2912" s="10" t="str" cm="1">
        <f t="array" ref="K2912">IFERROR(IF(ISNUMBER(J2912),(J2912-INDEX('Price Data'!N:N,MATCH(TEXT(A2912,"YYYY-MM-DD"),'Price Data'!M:M,0)+1))/INDEX('Price Data'!N:N,MATCH(TEXT(A2912,"YYYY-MM-DD"),'Price Data'!M:M,0)+1),""),"")</f>
        <v/>
      </c>
      <c r="L2912" s="34" t="str">
        <f>IFERROR(INDEX('Price Data'!Q:Q,MATCH(TEXT(A2912,"YYYY-MM-DD"),'Price Data'!P:P,0)),"")</f>
        <v/>
      </c>
      <c r="M2912" s="10" t="str" cm="1">
        <f t="array" ref="M2912">IFERROR(IF(ISNUMBER(L2912),(L2912-INDEX('Price Data'!Q:Q,MATCH(TEXT(A2912,"YYYY-MM-DD"),'Price Data'!P:P,0)+1))/INDEX('Price Data'!Q:Q,MATCH(TEXT(A2912,"YYYY-MM-DD"),'Price Data'!P:P,0)+1),""),"")</f>
        <v/>
      </c>
      <c r="N2912" s="34" t="str">
        <f>IFERROR(INDEX('Price Data'!T:T,MATCH(TEXT(A2912,"YYYY-MM-DD"),'Price Data'!S:S,0)),"")</f>
        <v/>
      </c>
      <c r="O2912" s="10" t="str" cm="1">
        <f t="array" ref="O2912">IFERROR(IF(ISNUMBER(N2912),(N2912-INDEX('Price Data'!T:T,MATCH(TEXT(A2912,"YYYY-MM-DD"),'Price Data'!S:S,0)+1))/INDEX('Price Data'!T:T,MATCH(TEXT(A2912,"YYYY-MM-DD"),'Price Data'!S:S,0)+1),""),"")</f>
        <v/>
      </c>
    </row>
    <row r="2913" spans="1:15" x14ac:dyDescent="0.3">
      <c r="A2913" s="8">
        <v>44732</v>
      </c>
      <c r="B2913" s="34">
        <f>IFERROR(INDEX('Price Data'!B:B,MATCH(TEXT(A2913,"YYYY-MM-DD"),'Price Data'!A:A,0)),"")</f>
        <v>22004</v>
      </c>
      <c r="C2913" s="10" cm="1">
        <f t="array" ref="C2913">IFERROR(IF(ISNUMBER(B2913),(B2913-INDEX('Price Data'!B:B,MATCH(TEXT(A2913,"YYYY-MM-DD"),'Price Data'!A:A,0)+1))/INDEX('Price Data'!B:B,MATCH(TEXT(A2913,"YYYY-MM-DD"),'Price Data'!A:A,0)+1),""),"")</f>
        <v>9.8673642663729411E-3</v>
      </c>
      <c r="D2913" s="34">
        <f>IFERROR(INDEX('Price Data'!E:E,MATCH(TEXT(A2913,"YYYY-MM-DD"),'Price Data'!D:D,0)),"")</f>
        <v>10.24</v>
      </c>
      <c r="E2913" s="10" cm="1">
        <f t="array" ref="E2913">IFERROR(IF(ISNUMBER(D2913),(D2913-INDEX('Price Data'!E:E,MATCH(TEXT(A2913,"YYYY-MM-DD"),'Price Data'!D:D,0)+1))/INDEX('Price Data'!E:E,MATCH(TEXT(A2913,"YYYY-MM-DD"),'Price Data'!D:D,0)+1),""),"")</f>
        <v>4.4897959183673418E-2</v>
      </c>
      <c r="F2913" s="34">
        <f>IFERROR(INDEX('Price Data'!H:H,MATCH(TEXT(A2913,"YYYY-MM-DD"),'Price Data'!G:G,0)),"")</f>
        <v>69.949996999999996</v>
      </c>
      <c r="G2913" s="10" cm="1">
        <f t="array" ref="G2913">IFERROR(IF(ISNUMBER(F2913),(F2913-INDEX('Price Data'!H:H,MATCH(TEXT(A2913,"YYYY-MM-DD"),'Price Data'!G:G,0)+1))/INDEX('Price Data'!H:H,MATCH(TEXT(A2913,"YYYY-MM-DD"),'Price Data'!G:G,0)+1),""),"")</f>
        <v>1.431624951513912E-3</v>
      </c>
      <c r="H2913" s="34">
        <f>IFERROR(INDEX('Price Data'!K:K,MATCH(TEXT(A2913,"YYYY-MM-DD"),'Price Data'!J:J,0)),"")</f>
        <v>1.87</v>
      </c>
      <c r="I2913" s="10" cm="1">
        <f t="array" ref="I2913">IFERROR(IF(ISNUMBER(H2913),(H2913-INDEX('Price Data'!K:K,MATCH(TEXT(A2913,"YYYY-MM-DD"),'Price Data'!J:J,0)+1))/INDEX('Price Data'!K:K,MATCH(TEXT(A2913,"YYYY-MM-DD"),'Price Data'!J:J,0)+1),""),"")</f>
        <v>3.8888888888888924E-2</v>
      </c>
      <c r="J2913" s="34">
        <f>IFERROR(INDEX('Price Data'!N:N,MATCH(TEXT(A2913,"YYYY-MM-DD"),'Price Data'!M:M,0)),"")</f>
        <v>1.71</v>
      </c>
      <c r="K2913" s="10" cm="1">
        <f t="array" ref="K2913">IFERROR(IF(ISNUMBER(J2913),(J2913-INDEX('Price Data'!N:N,MATCH(TEXT(A2913,"YYYY-MM-DD"),'Price Data'!M:M,0)+1))/INDEX('Price Data'!N:N,MATCH(TEXT(A2913,"YYYY-MM-DD"),'Price Data'!M:M,0)+1),""),"")</f>
        <v>1.7857142857142873E-2</v>
      </c>
      <c r="L2913" s="34">
        <f>IFERROR(INDEX('Price Data'!Q:Q,MATCH(TEXT(A2913,"YYYY-MM-DD"),'Price Data'!P:P,0)),"")</f>
        <v>2.83</v>
      </c>
      <c r="M2913" s="10" cm="1">
        <f t="array" ref="M2913">IFERROR(IF(ISNUMBER(L2913),(L2913-INDEX('Price Data'!Q:Q,MATCH(TEXT(A2913,"YYYY-MM-DD"),'Price Data'!P:P,0)+1))/INDEX('Price Data'!Q:Q,MATCH(TEXT(A2913,"YYYY-MM-DD"),'Price Data'!P:P,0)+1),""),"")</f>
        <v>4.4280442804428083E-2</v>
      </c>
      <c r="N2913" s="34">
        <f>IFERROR(INDEX('Price Data'!T:T,MATCH(TEXT(A2913,"YYYY-MM-DD"),'Price Data'!S:S,0)),"")</f>
        <v>3.4</v>
      </c>
      <c r="O2913" s="10" cm="1">
        <f t="array" ref="O2913">IFERROR(IF(ISNUMBER(N2913),(N2913-INDEX('Price Data'!T:T,MATCH(TEXT(A2913,"YYYY-MM-DD"),'Price Data'!S:S,0)+1))/INDEX('Price Data'!T:T,MATCH(TEXT(A2913,"YYYY-MM-DD"),'Price Data'!S:S,0)+1),""),"")</f>
        <v>2.1021021021020974E-2</v>
      </c>
    </row>
    <row r="2914" spans="1:15" x14ac:dyDescent="0.3">
      <c r="A2914" s="8">
        <v>44733</v>
      </c>
      <c r="B2914" s="34">
        <f>IFERROR(INDEX('Price Data'!B:B,MATCH(TEXT(A2914,"YYYY-MM-DD"),'Price Data'!A:A,0)),"")</f>
        <v>22089</v>
      </c>
      <c r="C2914" s="10" cm="1">
        <f t="array" ref="C2914">IFERROR(IF(ISNUMBER(B2914),(B2914-INDEX('Price Data'!B:B,MATCH(TEXT(A2914,"YYYY-MM-DD"),'Price Data'!A:A,0)+1))/INDEX('Price Data'!B:B,MATCH(TEXT(A2914,"YYYY-MM-DD"),'Price Data'!A:A,0)+1),""),"")</f>
        <v>3.8629340119978187E-3</v>
      </c>
      <c r="D2914" s="34">
        <f>IFERROR(INDEX('Price Data'!E:E,MATCH(TEXT(A2914,"YYYY-MM-DD"),'Price Data'!D:D,0)),"")</f>
        <v>10.33</v>
      </c>
      <c r="E2914" s="10" cm="1">
        <f t="array" ref="E2914">IFERROR(IF(ISNUMBER(D2914),(D2914-INDEX('Price Data'!E:E,MATCH(TEXT(A2914,"YYYY-MM-DD"),'Price Data'!D:D,0)+1))/INDEX('Price Data'!E:E,MATCH(TEXT(A2914,"YYYY-MM-DD"),'Price Data'!D:D,0)+1),""),"")</f>
        <v>8.7890624999999861E-3</v>
      </c>
      <c r="F2914" s="34">
        <f>IFERROR(INDEX('Price Data'!H:H,MATCH(TEXT(A2914,"YYYY-MM-DD"),'Price Data'!G:G,0)),"")</f>
        <v>69.650002000000001</v>
      </c>
      <c r="G2914" s="10" cm="1">
        <f t="array" ref="G2914">IFERROR(IF(ISNUMBER(F2914),(F2914-INDEX('Price Data'!H:H,MATCH(TEXT(A2914,"YYYY-MM-DD"),'Price Data'!G:G,0)+1))/INDEX('Price Data'!H:H,MATCH(TEXT(A2914,"YYYY-MM-DD"),'Price Data'!G:G,0)+1),""),"")</f>
        <v>-4.2887064026606832E-3</v>
      </c>
      <c r="H2914" s="34">
        <f>IFERROR(INDEX('Price Data'!K:K,MATCH(TEXT(A2914,"YYYY-MM-DD"),'Price Data'!J:J,0)),"")</f>
        <v>1.89</v>
      </c>
      <c r="I2914" s="10" cm="1">
        <f t="array" ref="I2914">IFERROR(IF(ISNUMBER(H2914),(H2914-INDEX('Price Data'!K:K,MATCH(TEXT(A2914,"YYYY-MM-DD"),'Price Data'!J:J,0)+1))/INDEX('Price Data'!K:K,MATCH(TEXT(A2914,"YYYY-MM-DD"),'Price Data'!J:J,0)+1),""),"")</f>
        <v>1.0695187165775291E-2</v>
      </c>
      <c r="J2914" s="34">
        <f>IFERROR(INDEX('Price Data'!N:N,MATCH(TEXT(A2914,"YYYY-MM-DD"),'Price Data'!M:M,0)),"")</f>
        <v>1.72</v>
      </c>
      <c r="K2914" s="10" cm="1">
        <f t="array" ref="K2914">IFERROR(IF(ISNUMBER(J2914),(J2914-INDEX('Price Data'!N:N,MATCH(TEXT(A2914,"YYYY-MM-DD"),'Price Data'!M:M,0)+1))/INDEX('Price Data'!N:N,MATCH(TEXT(A2914,"YYYY-MM-DD"),'Price Data'!M:M,0)+1),""),"")</f>
        <v>5.8479532163742748E-3</v>
      </c>
      <c r="L2914" s="34">
        <f>IFERROR(INDEX('Price Data'!Q:Q,MATCH(TEXT(A2914,"YYYY-MM-DD"),'Price Data'!P:P,0)),"")</f>
        <v>2.89</v>
      </c>
      <c r="M2914" s="10" cm="1">
        <f t="array" ref="M2914">IFERROR(IF(ISNUMBER(L2914),(L2914-INDEX('Price Data'!Q:Q,MATCH(TEXT(A2914,"YYYY-MM-DD"),'Price Data'!P:P,0)+1))/INDEX('Price Data'!Q:Q,MATCH(TEXT(A2914,"YYYY-MM-DD"),'Price Data'!P:P,0)+1),""),"")</f>
        <v>2.1201413427561856E-2</v>
      </c>
      <c r="N2914" s="34">
        <f>IFERROR(INDEX('Price Data'!T:T,MATCH(TEXT(A2914,"YYYY-MM-DD"),'Price Data'!S:S,0)),"")</f>
        <v>3.43</v>
      </c>
      <c r="O2914" s="10" cm="1">
        <f t="array" ref="O2914">IFERROR(IF(ISNUMBER(N2914),(N2914-INDEX('Price Data'!T:T,MATCH(TEXT(A2914,"YYYY-MM-DD"),'Price Data'!S:S,0)+1))/INDEX('Price Data'!T:T,MATCH(TEXT(A2914,"YYYY-MM-DD"),'Price Data'!S:S,0)+1),""),"")</f>
        <v>8.8235294117647786E-3</v>
      </c>
    </row>
    <row r="2915" spans="1:15" x14ac:dyDescent="0.3">
      <c r="A2915" s="8">
        <v>44734</v>
      </c>
      <c r="B2915" s="34">
        <f>IFERROR(INDEX('Price Data'!B:B,MATCH(TEXT(A2915,"YYYY-MM-DD"),'Price Data'!A:A,0)),"")</f>
        <v>21789</v>
      </c>
      <c r="C2915" s="10" cm="1">
        <f t="array" ref="C2915">IFERROR(IF(ISNUMBER(B2915),(B2915-INDEX('Price Data'!B:B,MATCH(TEXT(A2915,"YYYY-MM-DD"),'Price Data'!A:A,0)+1))/INDEX('Price Data'!B:B,MATCH(TEXT(A2915,"YYYY-MM-DD"),'Price Data'!A:A,0)+1),""),"")</f>
        <v>-1.3581420616596496E-2</v>
      </c>
      <c r="D2915" s="34">
        <f>IFERROR(INDEX('Price Data'!E:E,MATCH(TEXT(A2915,"YYYY-MM-DD"),'Price Data'!D:D,0)),"")</f>
        <v>10.220000000000001</v>
      </c>
      <c r="E2915" s="10" cm="1">
        <f t="array" ref="E2915">IFERROR(IF(ISNUMBER(D2915),(D2915-INDEX('Price Data'!E:E,MATCH(TEXT(A2915,"YYYY-MM-DD"),'Price Data'!D:D,0)+1))/INDEX('Price Data'!E:E,MATCH(TEXT(A2915,"YYYY-MM-DD"),'Price Data'!D:D,0)+1),""),"")</f>
        <v>-1.0648596321393942E-2</v>
      </c>
      <c r="F2915" s="34">
        <f>IFERROR(INDEX('Price Data'!H:H,MATCH(TEXT(A2915,"YYYY-MM-DD"),'Price Data'!G:G,0)),"")</f>
        <v>68.550003000000004</v>
      </c>
      <c r="G2915" s="10" cm="1">
        <f t="array" ref="G2915">IFERROR(IF(ISNUMBER(F2915),(F2915-INDEX('Price Data'!H:H,MATCH(TEXT(A2915,"YYYY-MM-DD"),'Price Data'!G:G,0)+1))/INDEX('Price Data'!H:H,MATCH(TEXT(A2915,"YYYY-MM-DD"),'Price Data'!G:G,0)+1),""),"")</f>
        <v>-1.5793237163151796E-2</v>
      </c>
      <c r="H2915" s="34">
        <f>IFERROR(INDEX('Price Data'!K:K,MATCH(TEXT(A2915,"YYYY-MM-DD"),'Price Data'!J:J,0)),"")</f>
        <v>1.88</v>
      </c>
      <c r="I2915" s="10" cm="1">
        <f t="array" ref="I2915">IFERROR(IF(ISNUMBER(H2915),(H2915-INDEX('Price Data'!K:K,MATCH(TEXT(A2915,"YYYY-MM-DD"),'Price Data'!J:J,0)+1))/INDEX('Price Data'!K:K,MATCH(TEXT(A2915,"YYYY-MM-DD"),'Price Data'!J:J,0)+1),""),"")</f>
        <v>-5.2910052910052959E-3</v>
      </c>
      <c r="J2915" s="34">
        <f>IFERROR(INDEX('Price Data'!N:N,MATCH(TEXT(A2915,"YYYY-MM-DD"),'Price Data'!M:M,0)),"")</f>
        <v>1.71</v>
      </c>
      <c r="K2915" s="10" cm="1">
        <f t="array" ref="K2915">IFERROR(IF(ISNUMBER(J2915),(J2915-INDEX('Price Data'!N:N,MATCH(TEXT(A2915,"YYYY-MM-DD"),'Price Data'!M:M,0)+1))/INDEX('Price Data'!N:N,MATCH(TEXT(A2915,"YYYY-MM-DD"),'Price Data'!M:M,0)+1),""),"")</f>
        <v>-5.8139534883720981E-3</v>
      </c>
      <c r="L2915" s="34">
        <f>IFERROR(INDEX('Price Data'!Q:Q,MATCH(TEXT(A2915,"YYYY-MM-DD"),'Price Data'!P:P,0)),"")</f>
        <v>2.87</v>
      </c>
      <c r="M2915" s="10" cm="1">
        <f t="array" ref="M2915">IFERROR(IF(ISNUMBER(L2915),(L2915-INDEX('Price Data'!Q:Q,MATCH(TEXT(A2915,"YYYY-MM-DD"),'Price Data'!P:P,0)+1))/INDEX('Price Data'!Q:Q,MATCH(TEXT(A2915,"YYYY-MM-DD"),'Price Data'!P:P,0)+1),""),"")</f>
        <v>-6.9204152249135011E-3</v>
      </c>
      <c r="N2915" s="34">
        <f>IFERROR(INDEX('Price Data'!T:T,MATCH(TEXT(A2915,"YYYY-MM-DD"),'Price Data'!S:S,0)),"")</f>
        <v>3.42</v>
      </c>
      <c r="O2915" s="10" cm="1">
        <f t="array" ref="O2915">IFERROR(IF(ISNUMBER(N2915),(N2915-INDEX('Price Data'!T:T,MATCH(TEXT(A2915,"YYYY-MM-DD"),'Price Data'!S:S,0)+1))/INDEX('Price Data'!T:T,MATCH(TEXT(A2915,"YYYY-MM-DD"),'Price Data'!S:S,0)+1),""),"")</f>
        <v>-2.915451895043799E-3</v>
      </c>
    </row>
    <row r="2916" spans="1:15" x14ac:dyDescent="0.3">
      <c r="A2916" s="8">
        <v>44735</v>
      </c>
      <c r="B2916" s="34">
        <f>IFERROR(INDEX('Price Data'!B:B,MATCH(TEXT(A2916,"YYYY-MM-DD"),'Price Data'!A:A,0)),"")</f>
        <v>21615</v>
      </c>
      <c r="C2916" s="10" cm="1">
        <f t="array" ref="C2916">IFERROR(IF(ISNUMBER(B2916),(B2916-INDEX('Price Data'!B:B,MATCH(TEXT(A2916,"YYYY-MM-DD"),'Price Data'!A:A,0)+1))/INDEX('Price Data'!B:B,MATCH(TEXT(A2916,"YYYY-MM-DD"),'Price Data'!A:A,0)+1),""),"")</f>
        <v>-7.9856808481343789E-3</v>
      </c>
      <c r="D2916" s="34">
        <f>IFERROR(INDEX('Price Data'!E:E,MATCH(TEXT(A2916,"YYYY-MM-DD"),'Price Data'!D:D,0)),"")</f>
        <v>9.81</v>
      </c>
      <c r="E2916" s="10" cm="1">
        <f t="array" ref="E2916">IFERROR(IF(ISNUMBER(D2916),(D2916-INDEX('Price Data'!E:E,MATCH(TEXT(A2916,"YYYY-MM-DD"),'Price Data'!D:D,0)+1))/INDEX('Price Data'!E:E,MATCH(TEXT(A2916,"YYYY-MM-DD"),'Price Data'!D:D,0)+1),""),"")</f>
        <v>-4.0117416829745609E-2</v>
      </c>
      <c r="F2916" s="34">
        <f>IFERROR(INDEX('Price Data'!H:H,MATCH(TEXT(A2916,"YYYY-MM-DD"),'Price Data'!G:G,0)),"")</f>
        <v>66.5</v>
      </c>
      <c r="G2916" s="10" cm="1">
        <f t="array" ref="G2916">IFERROR(IF(ISNUMBER(F2916),(F2916-INDEX('Price Data'!H:H,MATCH(TEXT(A2916,"YYYY-MM-DD"),'Price Data'!G:G,0)+1))/INDEX('Price Data'!H:H,MATCH(TEXT(A2916,"YYYY-MM-DD"),'Price Data'!G:G,0)+1),""),"")</f>
        <v>-2.9905221156591395E-2</v>
      </c>
      <c r="H2916" s="34">
        <f>IFERROR(INDEX('Price Data'!K:K,MATCH(TEXT(A2916,"YYYY-MM-DD"),'Price Data'!J:J,0)),"")</f>
        <v>1.84</v>
      </c>
      <c r="I2916" s="10" cm="1">
        <f t="array" ref="I2916">IFERROR(IF(ISNUMBER(H2916),(H2916-INDEX('Price Data'!K:K,MATCH(TEXT(A2916,"YYYY-MM-DD"),'Price Data'!J:J,0)+1))/INDEX('Price Data'!K:K,MATCH(TEXT(A2916,"YYYY-MM-DD"),'Price Data'!J:J,0)+1),""),"")</f>
        <v>-2.1276595744680753E-2</v>
      </c>
      <c r="J2916" s="34">
        <f>IFERROR(INDEX('Price Data'!N:N,MATCH(TEXT(A2916,"YYYY-MM-DD"),'Price Data'!M:M,0)),"")</f>
        <v>1.63</v>
      </c>
      <c r="K2916" s="10" cm="1">
        <f t="array" ref="K2916">IFERROR(IF(ISNUMBER(J2916),(J2916-INDEX('Price Data'!N:N,MATCH(TEXT(A2916,"YYYY-MM-DD"),'Price Data'!M:M,0)+1))/INDEX('Price Data'!N:N,MATCH(TEXT(A2916,"YYYY-MM-DD"),'Price Data'!M:M,0)+1),""),"")</f>
        <v>-4.6783625730994198E-2</v>
      </c>
      <c r="L2916" s="34">
        <f>IFERROR(INDEX('Price Data'!Q:Q,MATCH(TEXT(A2916,"YYYY-MM-DD"),'Price Data'!P:P,0)),"")</f>
        <v>2.79</v>
      </c>
      <c r="M2916" s="10" cm="1">
        <f t="array" ref="M2916">IFERROR(IF(ISNUMBER(L2916),(L2916-INDEX('Price Data'!Q:Q,MATCH(TEXT(A2916,"YYYY-MM-DD"),'Price Data'!P:P,0)+1))/INDEX('Price Data'!Q:Q,MATCH(TEXT(A2916,"YYYY-MM-DD"),'Price Data'!P:P,0)+1),""),"")</f>
        <v>-2.7874564459930338E-2</v>
      </c>
      <c r="N2916" s="34">
        <f>IFERROR(INDEX('Price Data'!T:T,MATCH(TEXT(A2916,"YYYY-MM-DD"),'Price Data'!S:S,0)),"")</f>
        <v>3.32</v>
      </c>
      <c r="O2916" s="10" cm="1">
        <f t="array" ref="O2916">IFERROR(IF(ISNUMBER(N2916),(N2916-INDEX('Price Data'!T:T,MATCH(TEXT(A2916,"YYYY-MM-DD"),'Price Data'!S:S,0)+1))/INDEX('Price Data'!T:T,MATCH(TEXT(A2916,"YYYY-MM-DD"),'Price Data'!S:S,0)+1),""),"")</f>
        <v>-2.9239766081871371E-2</v>
      </c>
    </row>
    <row r="2917" spans="1:15" x14ac:dyDescent="0.3">
      <c r="A2917" s="8">
        <v>44736</v>
      </c>
      <c r="B2917" s="34">
        <f>IFERROR(INDEX('Price Data'!B:B,MATCH(TEXT(A2917,"YYYY-MM-DD"),'Price Data'!A:A,0)),"")</f>
        <v>22119</v>
      </c>
      <c r="C2917" s="10" cm="1">
        <f t="array" ref="C2917">IFERROR(IF(ISNUMBER(B2917),(B2917-INDEX('Price Data'!B:B,MATCH(TEXT(A2917,"YYYY-MM-DD"),'Price Data'!A:A,0)+1))/INDEX('Price Data'!B:B,MATCH(TEXT(A2917,"YYYY-MM-DD"),'Price Data'!A:A,0)+1),""),"")</f>
        <v>2.3317140874392784E-2</v>
      </c>
      <c r="D2917" s="34">
        <f>IFERROR(INDEX('Price Data'!E:E,MATCH(TEXT(A2917,"YYYY-MM-DD"),'Price Data'!D:D,0)),"")</f>
        <v>9.82</v>
      </c>
      <c r="E2917" s="10" cm="1">
        <f t="array" ref="E2917">IFERROR(IF(ISNUMBER(D2917),(D2917-INDEX('Price Data'!E:E,MATCH(TEXT(A2917,"YYYY-MM-DD"),'Price Data'!D:D,0)+1))/INDEX('Price Data'!E:E,MATCH(TEXT(A2917,"YYYY-MM-DD"),'Price Data'!D:D,0)+1),""),"")</f>
        <v>1.0193679918450342E-3</v>
      </c>
      <c r="F2917" s="34">
        <f>IFERROR(INDEX('Price Data'!H:H,MATCH(TEXT(A2917,"YYYY-MM-DD"),'Price Data'!G:G,0)),"")</f>
        <v>67.400002000000001</v>
      </c>
      <c r="G2917" s="10" cm="1">
        <f t="array" ref="G2917">IFERROR(IF(ISNUMBER(F2917),(F2917-INDEX('Price Data'!H:H,MATCH(TEXT(A2917,"YYYY-MM-DD"),'Price Data'!G:G,0)+1))/INDEX('Price Data'!H:H,MATCH(TEXT(A2917,"YYYY-MM-DD"),'Price Data'!G:G,0)+1),""),"")</f>
        <v>1.3533864661654144E-2</v>
      </c>
      <c r="H2917" s="34">
        <f>IFERROR(INDEX('Price Data'!K:K,MATCH(TEXT(A2917,"YYYY-MM-DD"),'Price Data'!J:J,0)),"")</f>
        <v>1.88</v>
      </c>
      <c r="I2917" s="10" cm="1">
        <f t="array" ref="I2917">IFERROR(IF(ISNUMBER(H2917),(H2917-INDEX('Price Data'!K:K,MATCH(TEXT(A2917,"YYYY-MM-DD"),'Price Data'!J:J,0)+1))/INDEX('Price Data'!K:K,MATCH(TEXT(A2917,"YYYY-MM-DD"),'Price Data'!J:J,0)+1),""),"")</f>
        <v>2.1739130434782507E-2</v>
      </c>
      <c r="J2917" s="34">
        <f>IFERROR(INDEX('Price Data'!N:N,MATCH(TEXT(A2917,"YYYY-MM-DD"),'Price Data'!M:M,0)),"")</f>
        <v>1.68</v>
      </c>
      <c r="K2917" s="10" cm="1">
        <f t="array" ref="K2917">IFERROR(IF(ISNUMBER(J2917),(J2917-INDEX('Price Data'!N:N,MATCH(TEXT(A2917,"YYYY-MM-DD"),'Price Data'!M:M,0)+1))/INDEX('Price Data'!N:N,MATCH(TEXT(A2917,"YYYY-MM-DD"),'Price Data'!M:M,0)+1),""),"")</f>
        <v>3.0674846625766899E-2</v>
      </c>
      <c r="L2917" s="34">
        <f>IFERROR(INDEX('Price Data'!Q:Q,MATCH(TEXT(A2917,"YYYY-MM-DD"),'Price Data'!P:P,0)),"")</f>
        <v>2.87</v>
      </c>
      <c r="M2917" s="10" cm="1">
        <f t="array" ref="M2917">IFERROR(IF(ISNUMBER(L2917),(L2917-INDEX('Price Data'!Q:Q,MATCH(TEXT(A2917,"YYYY-MM-DD"),'Price Data'!P:P,0)+1))/INDEX('Price Data'!Q:Q,MATCH(TEXT(A2917,"YYYY-MM-DD"),'Price Data'!P:P,0)+1),""),"")</f>
        <v>2.8673835125448053E-2</v>
      </c>
      <c r="N2917" s="34">
        <f>IFERROR(INDEX('Price Data'!T:T,MATCH(TEXT(A2917,"YYYY-MM-DD"),'Price Data'!S:S,0)),"")</f>
        <v>3.37</v>
      </c>
      <c r="O2917" s="10" cm="1">
        <f t="array" ref="O2917">IFERROR(IF(ISNUMBER(N2917),(N2917-INDEX('Price Data'!T:T,MATCH(TEXT(A2917,"YYYY-MM-DD"),'Price Data'!S:S,0)+1))/INDEX('Price Data'!T:T,MATCH(TEXT(A2917,"YYYY-MM-DD"),'Price Data'!S:S,0)+1),""),"")</f>
        <v>1.5060240963855503E-2</v>
      </c>
    </row>
    <row r="2918" spans="1:15" x14ac:dyDescent="0.3">
      <c r="A2918" s="8">
        <v>44737</v>
      </c>
      <c r="B2918" s="34" t="str">
        <f>IFERROR(INDEX('Price Data'!B:B,MATCH(TEXT(A2918,"YYYY-MM-DD"),'Price Data'!A:A,0)),"")</f>
        <v/>
      </c>
      <c r="C2918" s="10" t="str" cm="1">
        <f t="array" ref="C2918">IFERROR(IF(ISNUMBER(B2918),(B2918-INDEX('Price Data'!B:B,MATCH(TEXT(A2918,"YYYY-MM-DD"),'Price Data'!A:A,0)+1))/INDEX('Price Data'!B:B,MATCH(TEXT(A2918,"YYYY-MM-DD"),'Price Data'!A:A,0)+1),""),"")</f>
        <v/>
      </c>
      <c r="D2918" s="34" t="str">
        <f>IFERROR(INDEX('Price Data'!E:E,MATCH(TEXT(A2918,"YYYY-MM-DD"),'Price Data'!D:D,0)),"")</f>
        <v/>
      </c>
      <c r="E2918" s="10" t="str" cm="1">
        <f t="array" ref="E2918">IFERROR(IF(ISNUMBER(D2918),(D2918-INDEX('Price Data'!E:E,MATCH(TEXT(A2918,"YYYY-MM-DD"),'Price Data'!D:D,0)+1))/INDEX('Price Data'!E:E,MATCH(TEXT(A2918,"YYYY-MM-DD"),'Price Data'!D:D,0)+1),""),"")</f>
        <v/>
      </c>
      <c r="F2918" s="34" t="str">
        <f>IFERROR(INDEX('Price Data'!H:H,MATCH(TEXT(A2918,"YYYY-MM-DD"),'Price Data'!G:G,0)),"")</f>
        <v/>
      </c>
      <c r="G2918" s="10" t="str" cm="1">
        <f t="array" ref="G2918">IFERROR(IF(ISNUMBER(F2918),(F2918-INDEX('Price Data'!H:H,MATCH(TEXT(A2918,"YYYY-MM-DD"),'Price Data'!G:G,0)+1))/INDEX('Price Data'!H:H,MATCH(TEXT(A2918,"YYYY-MM-DD"),'Price Data'!G:G,0)+1),""),"")</f>
        <v/>
      </c>
      <c r="H2918" s="34" t="str">
        <f>IFERROR(INDEX('Price Data'!K:K,MATCH(TEXT(A2918,"YYYY-MM-DD"),'Price Data'!J:J,0)),"")</f>
        <v/>
      </c>
      <c r="I2918" s="10" t="str" cm="1">
        <f t="array" ref="I2918">IFERROR(IF(ISNUMBER(H2918),(H2918-INDEX('Price Data'!K:K,MATCH(TEXT(A2918,"YYYY-MM-DD"),'Price Data'!J:J,0)+1))/INDEX('Price Data'!K:K,MATCH(TEXT(A2918,"YYYY-MM-DD"),'Price Data'!J:J,0)+1),""),"")</f>
        <v/>
      </c>
      <c r="J2918" s="34" t="str">
        <f>IFERROR(INDEX('Price Data'!N:N,MATCH(TEXT(A2918,"YYYY-MM-DD"),'Price Data'!M:M,0)),"")</f>
        <v/>
      </c>
      <c r="K2918" s="10" t="str" cm="1">
        <f t="array" ref="K2918">IFERROR(IF(ISNUMBER(J2918),(J2918-INDEX('Price Data'!N:N,MATCH(TEXT(A2918,"YYYY-MM-DD"),'Price Data'!M:M,0)+1))/INDEX('Price Data'!N:N,MATCH(TEXT(A2918,"YYYY-MM-DD"),'Price Data'!M:M,0)+1),""),"")</f>
        <v/>
      </c>
      <c r="L2918" s="34" t="str">
        <f>IFERROR(INDEX('Price Data'!Q:Q,MATCH(TEXT(A2918,"YYYY-MM-DD"),'Price Data'!P:P,0)),"")</f>
        <v/>
      </c>
      <c r="M2918" s="10" t="str" cm="1">
        <f t="array" ref="M2918">IFERROR(IF(ISNUMBER(L2918),(L2918-INDEX('Price Data'!Q:Q,MATCH(TEXT(A2918,"YYYY-MM-DD"),'Price Data'!P:P,0)+1))/INDEX('Price Data'!Q:Q,MATCH(TEXT(A2918,"YYYY-MM-DD"),'Price Data'!P:P,0)+1),""),"")</f>
        <v/>
      </c>
      <c r="N2918" s="34" t="str">
        <f>IFERROR(INDEX('Price Data'!T:T,MATCH(TEXT(A2918,"YYYY-MM-DD"),'Price Data'!S:S,0)),"")</f>
        <v/>
      </c>
      <c r="O2918" s="10" t="str" cm="1">
        <f t="array" ref="O2918">IFERROR(IF(ISNUMBER(N2918),(N2918-INDEX('Price Data'!T:T,MATCH(TEXT(A2918,"YYYY-MM-DD"),'Price Data'!S:S,0)+1))/INDEX('Price Data'!T:T,MATCH(TEXT(A2918,"YYYY-MM-DD"),'Price Data'!S:S,0)+1),""),"")</f>
        <v/>
      </c>
    </row>
    <row r="2919" spans="1:15" x14ac:dyDescent="0.3">
      <c r="A2919" s="8">
        <v>44738</v>
      </c>
      <c r="B2919" s="34" t="str">
        <f>IFERROR(INDEX('Price Data'!B:B,MATCH(TEXT(A2919,"YYYY-MM-DD"),'Price Data'!A:A,0)),"")</f>
        <v/>
      </c>
      <c r="C2919" s="10" t="str" cm="1">
        <f t="array" ref="C2919">IFERROR(IF(ISNUMBER(B2919),(B2919-INDEX('Price Data'!B:B,MATCH(TEXT(A2919,"YYYY-MM-DD"),'Price Data'!A:A,0)+1))/INDEX('Price Data'!B:B,MATCH(TEXT(A2919,"YYYY-MM-DD"),'Price Data'!A:A,0)+1),""),"")</f>
        <v/>
      </c>
      <c r="D2919" s="34" t="str">
        <f>IFERROR(INDEX('Price Data'!E:E,MATCH(TEXT(A2919,"YYYY-MM-DD"),'Price Data'!D:D,0)),"")</f>
        <v/>
      </c>
      <c r="E2919" s="10" t="str" cm="1">
        <f t="array" ref="E2919">IFERROR(IF(ISNUMBER(D2919),(D2919-INDEX('Price Data'!E:E,MATCH(TEXT(A2919,"YYYY-MM-DD"),'Price Data'!D:D,0)+1))/INDEX('Price Data'!E:E,MATCH(TEXT(A2919,"YYYY-MM-DD"),'Price Data'!D:D,0)+1),""),"")</f>
        <v/>
      </c>
      <c r="F2919" s="34" t="str">
        <f>IFERROR(INDEX('Price Data'!H:H,MATCH(TEXT(A2919,"YYYY-MM-DD"),'Price Data'!G:G,0)),"")</f>
        <v/>
      </c>
      <c r="G2919" s="10" t="str" cm="1">
        <f t="array" ref="G2919">IFERROR(IF(ISNUMBER(F2919),(F2919-INDEX('Price Data'!H:H,MATCH(TEXT(A2919,"YYYY-MM-DD"),'Price Data'!G:G,0)+1))/INDEX('Price Data'!H:H,MATCH(TEXT(A2919,"YYYY-MM-DD"),'Price Data'!G:G,0)+1),""),"")</f>
        <v/>
      </c>
      <c r="H2919" s="34" t="str">
        <f>IFERROR(INDEX('Price Data'!K:K,MATCH(TEXT(A2919,"YYYY-MM-DD"),'Price Data'!J:J,0)),"")</f>
        <v/>
      </c>
      <c r="I2919" s="10" t="str" cm="1">
        <f t="array" ref="I2919">IFERROR(IF(ISNUMBER(H2919),(H2919-INDEX('Price Data'!K:K,MATCH(TEXT(A2919,"YYYY-MM-DD"),'Price Data'!J:J,0)+1))/INDEX('Price Data'!K:K,MATCH(TEXT(A2919,"YYYY-MM-DD"),'Price Data'!J:J,0)+1),""),"")</f>
        <v/>
      </c>
      <c r="J2919" s="34" t="str">
        <f>IFERROR(INDEX('Price Data'!N:N,MATCH(TEXT(A2919,"YYYY-MM-DD"),'Price Data'!M:M,0)),"")</f>
        <v/>
      </c>
      <c r="K2919" s="10" t="str" cm="1">
        <f t="array" ref="K2919">IFERROR(IF(ISNUMBER(J2919),(J2919-INDEX('Price Data'!N:N,MATCH(TEXT(A2919,"YYYY-MM-DD"),'Price Data'!M:M,0)+1))/INDEX('Price Data'!N:N,MATCH(TEXT(A2919,"YYYY-MM-DD"),'Price Data'!M:M,0)+1),""),"")</f>
        <v/>
      </c>
      <c r="L2919" s="34" t="str">
        <f>IFERROR(INDEX('Price Data'!Q:Q,MATCH(TEXT(A2919,"YYYY-MM-DD"),'Price Data'!P:P,0)),"")</f>
        <v/>
      </c>
      <c r="M2919" s="10" t="str" cm="1">
        <f t="array" ref="M2919">IFERROR(IF(ISNUMBER(L2919),(L2919-INDEX('Price Data'!Q:Q,MATCH(TEXT(A2919,"YYYY-MM-DD"),'Price Data'!P:P,0)+1))/INDEX('Price Data'!Q:Q,MATCH(TEXT(A2919,"YYYY-MM-DD"),'Price Data'!P:P,0)+1),""),"")</f>
        <v/>
      </c>
      <c r="N2919" s="34" t="str">
        <f>IFERROR(INDEX('Price Data'!T:T,MATCH(TEXT(A2919,"YYYY-MM-DD"),'Price Data'!S:S,0)),"")</f>
        <v/>
      </c>
      <c r="O2919" s="10" t="str" cm="1">
        <f t="array" ref="O2919">IFERROR(IF(ISNUMBER(N2919),(N2919-INDEX('Price Data'!T:T,MATCH(TEXT(A2919,"YYYY-MM-DD"),'Price Data'!S:S,0)+1))/INDEX('Price Data'!T:T,MATCH(TEXT(A2919,"YYYY-MM-DD"),'Price Data'!S:S,0)+1),""),"")</f>
        <v/>
      </c>
    </row>
    <row r="2920" spans="1:15" x14ac:dyDescent="0.3">
      <c r="A2920" s="8">
        <v>44739</v>
      </c>
      <c r="B2920" s="34">
        <f>IFERROR(INDEX('Price Data'!B:B,MATCH(TEXT(A2920,"YYYY-MM-DD"),'Price Data'!A:A,0)),"")</f>
        <v>21929</v>
      </c>
      <c r="C2920" s="10" cm="1">
        <f t="array" ref="C2920">IFERROR(IF(ISNUMBER(B2920),(B2920-INDEX('Price Data'!B:B,MATCH(TEXT(A2920,"YYYY-MM-DD"),'Price Data'!A:A,0)+1))/INDEX('Price Data'!B:B,MATCH(TEXT(A2920,"YYYY-MM-DD"),'Price Data'!A:A,0)+1),""),"")</f>
        <v>-8.5899000858990007E-3</v>
      </c>
      <c r="D2920" s="34">
        <f>IFERROR(INDEX('Price Data'!E:E,MATCH(TEXT(A2920,"YYYY-MM-DD"),'Price Data'!D:D,0)),"")</f>
        <v>9.7100000000000009</v>
      </c>
      <c r="E2920" s="10" cm="1">
        <f t="array" ref="E2920">IFERROR(IF(ISNUMBER(D2920),(D2920-INDEX('Price Data'!E:E,MATCH(TEXT(A2920,"YYYY-MM-DD"),'Price Data'!D:D,0)+1))/INDEX('Price Data'!E:E,MATCH(TEXT(A2920,"YYYY-MM-DD"),'Price Data'!D:D,0)+1),""),"")</f>
        <v>-1.1201629327902182E-2</v>
      </c>
      <c r="F2920" s="34">
        <f>IFERROR(INDEX('Price Data'!H:H,MATCH(TEXT(A2920,"YYYY-MM-DD"),'Price Data'!G:G,0)),"")</f>
        <v>65.5</v>
      </c>
      <c r="G2920" s="10" cm="1">
        <f t="array" ref="G2920">IFERROR(IF(ISNUMBER(F2920),(F2920-INDEX('Price Data'!H:H,MATCH(TEXT(A2920,"YYYY-MM-DD"),'Price Data'!G:G,0)+1))/INDEX('Price Data'!H:H,MATCH(TEXT(A2920,"YYYY-MM-DD"),'Price Data'!G:G,0)+1),""),"")</f>
        <v>-2.8189939816322271E-2</v>
      </c>
      <c r="H2920" s="34">
        <f>IFERROR(INDEX('Price Data'!K:K,MATCH(TEXT(A2920,"YYYY-MM-DD"),'Price Data'!J:J,0)),"")</f>
        <v>1.89</v>
      </c>
      <c r="I2920" s="10" cm="1">
        <f t="array" ref="I2920">IFERROR(IF(ISNUMBER(H2920),(H2920-INDEX('Price Data'!K:K,MATCH(TEXT(A2920,"YYYY-MM-DD"),'Price Data'!J:J,0)+1))/INDEX('Price Data'!K:K,MATCH(TEXT(A2920,"YYYY-MM-DD"),'Price Data'!J:J,0)+1),""),"")</f>
        <v>5.3191489361702178E-3</v>
      </c>
      <c r="J2920" s="34">
        <f>IFERROR(INDEX('Price Data'!N:N,MATCH(TEXT(A2920,"YYYY-MM-DD"),'Price Data'!M:M,0)),"")</f>
        <v>1.66</v>
      </c>
      <c r="K2920" s="10" cm="1">
        <f t="array" ref="K2920">IFERROR(IF(ISNUMBER(J2920),(J2920-INDEX('Price Data'!N:N,MATCH(TEXT(A2920,"YYYY-MM-DD"),'Price Data'!M:M,0)+1))/INDEX('Price Data'!N:N,MATCH(TEXT(A2920,"YYYY-MM-DD"),'Price Data'!M:M,0)+1),""),"")</f>
        <v>-1.1904761904761916E-2</v>
      </c>
      <c r="L2920" s="34">
        <f>IFERROR(INDEX('Price Data'!Q:Q,MATCH(TEXT(A2920,"YYYY-MM-DD"),'Price Data'!P:P,0)),"")</f>
        <v>2.8</v>
      </c>
      <c r="M2920" s="10" cm="1">
        <f t="array" ref="M2920">IFERROR(IF(ISNUMBER(L2920),(L2920-INDEX('Price Data'!Q:Q,MATCH(TEXT(A2920,"YYYY-MM-DD"),'Price Data'!P:P,0)+1))/INDEX('Price Data'!Q:Q,MATCH(TEXT(A2920,"YYYY-MM-DD"),'Price Data'!P:P,0)+1),""),"")</f>
        <v>-2.4390243902439122E-2</v>
      </c>
      <c r="N2920" s="34">
        <f>IFERROR(INDEX('Price Data'!T:T,MATCH(TEXT(A2920,"YYYY-MM-DD"),'Price Data'!S:S,0)),"")</f>
        <v>3.32</v>
      </c>
      <c r="O2920" s="10" cm="1">
        <f t="array" ref="O2920">IFERROR(IF(ISNUMBER(N2920),(N2920-INDEX('Price Data'!T:T,MATCH(TEXT(A2920,"YYYY-MM-DD"),'Price Data'!S:S,0)+1))/INDEX('Price Data'!T:T,MATCH(TEXT(A2920,"YYYY-MM-DD"),'Price Data'!S:S,0)+1),""),"")</f>
        <v>-1.4836795252225598E-2</v>
      </c>
    </row>
    <row r="2921" spans="1:15" x14ac:dyDescent="0.3">
      <c r="A2921" s="8">
        <v>44740</v>
      </c>
      <c r="B2921" s="34">
        <f>IFERROR(INDEX('Price Data'!B:B,MATCH(TEXT(A2921,"YYYY-MM-DD"),'Price Data'!A:A,0)),"")</f>
        <v>22101</v>
      </c>
      <c r="C2921" s="10" cm="1">
        <f t="array" ref="C2921">IFERROR(IF(ISNUMBER(B2921),(B2921-INDEX('Price Data'!B:B,MATCH(TEXT(A2921,"YYYY-MM-DD"),'Price Data'!A:A,0)+1))/INDEX('Price Data'!B:B,MATCH(TEXT(A2921,"YYYY-MM-DD"),'Price Data'!A:A,0)+1),""),"")</f>
        <v>7.8434949154088194E-3</v>
      </c>
      <c r="D2921" s="34">
        <f>IFERROR(INDEX('Price Data'!E:E,MATCH(TEXT(A2921,"YYYY-MM-DD"),'Price Data'!D:D,0)),"")</f>
        <v>9.8000000000000007</v>
      </c>
      <c r="E2921" s="10" cm="1">
        <f t="array" ref="E2921">IFERROR(IF(ISNUMBER(D2921),(D2921-INDEX('Price Data'!E:E,MATCH(TEXT(A2921,"YYYY-MM-DD"),'Price Data'!D:D,0)+1))/INDEX('Price Data'!E:E,MATCH(TEXT(A2921,"YYYY-MM-DD"),'Price Data'!D:D,0)+1),""),"")</f>
        <v>9.268795056642621E-3</v>
      </c>
      <c r="F2921" s="34">
        <f>IFERROR(INDEX('Price Data'!H:H,MATCH(TEXT(A2921,"YYYY-MM-DD"),'Price Data'!G:G,0)),"")</f>
        <v>61</v>
      </c>
      <c r="G2921" s="10" cm="1">
        <f t="array" ref="G2921">IFERROR(IF(ISNUMBER(F2921),(F2921-INDEX('Price Data'!H:H,MATCH(TEXT(A2921,"YYYY-MM-DD"),'Price Data'!G:G,0)+1))/INDEX('Price Data'!H:H,MATCH(TEXT(A2921,"YYYY-MM-DD"),'Price Data'!G:G,0)+1),""),"")</f>
        <v>-6.8702290076335881E-2</v>
      </c>
      <c r="H2921" s="34">
        <f>IFERROR(INDEX('Price Data'!K:K,MATCH(TEXT(A2921,"YYYY-MM-DD"),'Price Data'!J:J,0)),"")</f>
        <v>1.9</v>
      </c>
      <c r="I2921" s="10" cm="1">
        <f t="array" ref="I2921">IFERROR(IF(ISNUMBER(H2921),(H2921-INDEX('Price Data'!K:K,MATCH(TEXT(A2921,"YYYY-MM-DD"),'Price Data'!J:J,0)+1))/INDEX('Price Data'!K:K,MATCH(TEXT(A2921,"YYYY-MM-DD"),'Price Data'!J:J,0)+1),""),"")</f>
        <v>5.2910052910052959E-3</v>
      </c>
      <c r="J2921" s="34">
        <f>IFERROR(INDEX('Price Data'!N:N,MATCH(TEXT(A2921,"YYYY-MM-DD"),'Price Data'!M:M,0)),"")</f>
        <v>1.66</v>
      </c>
      <c r="K2921" s="10" cm="1">
        <f t="array" ref="K2921">IFERROR(IF(ISNUMBER(J2921),(J2921-INDEX('Price Data'!N:N,MATCH(TEXT(A2921,"YYYY-MM-DD"),'Price Data'!M:M,0)+1))/INDEX('Price Data'!N:N,MATCH(TEXT(A2921,"YYYY-MM-DD"),'Price Data'!M:M,0)+1),""),"")</f>
        <v>0</v>
      </c>
      <c r="L2921" s="34">
        <f>IFERROR(INDEX('Price Data'!Q:Q,MATCH(TEXT(A2921,"YYYY-MM-DD"),'Price Data'!P:P,0)),"")</f>
        <v>2.8</v>
      </c>
      <c r="M2921" s="10" cm="1">
        <f t="array" ref="M2921">IFERROR(IF(ISNUMBER(L2921),(L2921-INDEX('Price Data'!Q:Q,MATCH(TEXT(A2921,"YYYY-MM-DD"),'Price Data'!P:P,0)+1))/INDEX('Price Data'!Q:Q,MATCH(TEXT(A2921,"YYYY-MM-DD"),'Price Data'!P:P,0)+1),""),"")</f>
        <v>0</v>
      </c>
      <c r="N2921" s="34">
        <f>IFERROR(INDEX('Price Data'!T:T,MATCH(TEXT(A2921,"YYYY-MM-DD"),'Price Data'!S:S,0)),"")</f>
        <v>3.33</v>
      </c>
      <c r="O2921" s="10" cm="1">
        <f t="array" ref="O2921">IFERROR(IF(ISNUMBER(N2921),(N2921-INDEX('Price Data'!T:T,MATCH(TEXT(A2921,"YYYY-MM-DD"),'Price Data'!S:S,0)+1))/INDEX('Price Data'!T:T,MATCH(TEXT(A2921,"YYYY-MM-DD"),'Price Data'!S:S,0)+1),""),"")</f>
        <v>3.0120481927711539E-3</v>
      </c>
    </row>
    <row r="2922" spans="1:15" x14ac:dyDescent="0.3">
      <c r="A2922" s="8">
        <v>44741</v>
      </c>
      <c r="B2922" s="34">
        <f>IFERROR(INDEX('Price Data'!B:B,MATCH(TEXT(A2922,"YYYY-MM-DD"),'Price Data'!A:A,0)),"")</f>
        <v>21834</v>
      </c>
      <c r="C2922" s="10" cm="1">
        <f t="array" ref="C2922">IFERROR(IF(ISNUMBER(B2922),(B2922-INDEX('Price Data'!B:B,MATCH(TEXT(A2922,"YYYY-MM-DD"),'Price Data'!A:A,0)+1))/INDEX('Price Data'!B:B,MATCH(TEXT(A2922,"YYYY-MM-DD"),'Price Data'!A:A,0)+1),""),"")</f>
        <v>-1.2080901316682503E-2</v>
      </c>
      <c r="D2922" s="34">
        <f>IFERROR(INDEX('Price Data'!E:E,MATCH(TEXT(A2922,"YYYY-MM-DD"),'Price Data'!D:D,0)),"")</f>
        <v>9.57</v>
      </c>
      <c r="E2922" s="10" cm="1">
        <f t="array" ref="E2922">IFERROR(IF(ISNUMBER(D2922),(D2922-INDEX('Price Data'!E:E,MATCH(TEXT(A2922,"YYYY-MM-DD"),'Price Data'!D:D,0)+1))/INDEX('Price Data'!E:E,MATCH(TEXT(A2922,"YYYY-MM-DD"),'Price Data'!D:D,0)+1),""),"")</f>
        <v>-2.3469387755102083E-2</v>
      </c>
      <c r="F2922" s="34">
        <f>IFERROR(INDEX('Price Data'!H:H,MATCH(TEXT(A2922,"YYYY-MM-DD"),'Price Data'!G:G,0)),"")</f>
        <v>55.75</v>
      </c>
      <c r="G2922" s="10" cm="1">
        <f t="array" ref="G2922">IFERROR(IF(ISNUMBER(F2922),(F2922-INDEX('Price Data'!H:H,MATCH(TEXT(A2922,"YYYY-MM-DD"),'Price Data'!G:G,0)+1))/INDEX('Price Data'!H:H,MATCH(TEXT(A2922,"YYYY-MM-DD"),'Price Data'!G:G,0)+1),""),"")</f>
        <v>-8.6065573770491802E-2</v>
      </c>
      <c r="H2922" s="34">
        <f>IFERROR(INDEX('Price Data'!K:K,MATCH(TEXT(A2922,"YYYY-MM-DD"),'Price Data'!J:J,0)),"")</f>
        <v>1.88</v>
      </c>
      <c r="I2922" s="10" cm="1">
        <f t="array" ref="I2922">IFERROR(IF(ISNUMBER(H2922),(H2922-INDEX('Price Data'!K:K,MATCH(TEXT(A2922,"YYYY-MM-DD"),'Price Data'!J:J,0)+1))/INDEX('Price Data'!K:K,MATCH(TEXT(A2922,"YYYY-MM-DD"),'Price Data'!J:J,0)+1),""),"")</f>
        <v>-1.0526315789473694E-2</v>
      </c>
      <c r="J2922" s="34">
        <f>IFERROR(INDEX('Price Data'!N:N,MATCH(TEXT(A2922,"YYYY-MM-DD"),'Price Data'!M:M,0)),"")</f>
        <v>1.63</v>
      </c>
      <c r="K2922" s="10" cm="1">
        <f t="array" ref="K2922">IFERROR(IF(ISNUMBER(J2922),(J2922-INDEX('Price Data'!N:N,MATCH(TEXT(A2922,"YYYY-MM-DD"),'Price Data'!M:M,0)+1))/INDEX('Price Data'!N:N,MATCH(TEXT(A2922,"YYYY-MM-DD"),'Price Data'!M:M,0)+1),""),"")</f>
        <v>-1.8072289156626523E-2</v>
      </c>
      <c r="L2922" s="34">
        <f>IFERROR(INDEX('Price Data'!Q:Q,MATCH(TEXT(A2922,"YYYY-MM-DD"),'Price Data'!P:P,0)),"")</f>
        <v>2.8</v>
      </c>
      <c r="M2922" s="10" cm="1">
        <f t="array" ref="M2922">IFERROR(IF(ISNUMBER(L2922),(L2922-INDEX('Price Data'!Q:Q,MATCH(TEXT(A2922,"YYYY-MM-DD"),'Price Data'!P:P,0)+1))/INDEX('Price Data'!Q:Q,MATCH(TEXT(A2922,"YYYY-MM-DD"),'Price Data'!P:P,0)+1),""),"")</f>
        <v>0</v>
      </c>
      <c r="N2922" s="34">
        <f>IFERROR(INDEX('Price Data'!T:T,MATCH(TEXT(A2922,"YYYY-MM-DD"),'Price Data'!S:S,0)),"")</f>
        <v>3.4</v>
      </c>
      <c r="O2922" s="10" cm="1">
        <f t="array" ref="O2922">IFERROR(IF(ISNUMBER(N2922),(N2922-INDEX('Price Data'!T:T,MATCH(TEXT(A2922,"YYYY-MM-DD"),'Price Data'!S:S,0)+1))/INDEX('Price Data'!T:T,MATCH(TEXT(A2922,"YYYY-MM-DD"),'Price Data'!S:S,0)+1),""),"")</f>
        <v>2.1021021021020974E-2</v>
      </c>
    </row>
    <row r="2923" spans="1:15" x14ac:dyDescent="0.3">
      <c r="A2923" s="8">
        <v>44742</v>
      </c>
      <c r="B2923" s="34">
        <f>IFERROR(INDEX('Price Data'!B:B,MATCH(TEXT(A2923,"YYYY-MM-DD"),'Price Data'!A:A,0)),"")</f>
        <v>21294</v>
      </c>
      <c r="C2923" s="10" cm="1">
        <f t="array" ref="C2923">IFERROR(IF(ISNUMBER(B2923),(B2923-INDEX('Price Data'!B:B,MATCH(TEXT(A2923,"YYYY-MM-DD"),'Price Data'!A:A,0)+1))/INDEX('Price Data'!B:B,MATCH(TEXT(A2923,"YYYY-MM-DD"),'Price Data'!A:A,0)+1),""),"")</f>
        <v>-2.47320692497939E-2</v>
      </c>
      <c r="D2923" s="34">
        <f>IFERROR(INDEX('Price Data'!E:E,MATCH(TEXT(A2923,"YYYY-MM-DD"),'Price Data'!D:D,0)),"")</f>
        <v>9.07</v>
      </c>
      <c r="E2923" s="10" cm="1">
        <f t="array" ref="E2923">IFERROR(IF(ISNUMBER(D2923),(D2923-INDEX('Price Data'!E:E,MATCH(TEXT(A2923,"YYYY-MM-DD"),'Price Data'!D:D,0)+1))/INDEX('Price Data'!E:E,MATCH(TEXT(A2923,"YYYY-MM-DD"),'Price Data'!D:D,0)+1),""),"")</f>
        <v>-5.2246603970741899E-2</v>
      </c>
      <c r="F2923" s="34">
        <f>IFERROR(INDEX('Price Data'!H:H,MATCH(TEXT(A2923,"YYYY-MM-DD"),'Price Data'!G:G,0)),"")</f>
        <v>54.099997999999999</v>
      </c>
      <c r="G2923" s="10" cm="1">
        <f t="array" ref="G2923">IFERROR(IF(ISNUMBER(F2923),(F2923-INDEX('Price Data'!H:H,MATCH(TEXT(A2923,"YYYY-MM-DD"),'Price Data'!G:G,0)+1))/INDEX('Price Data'!H:H,MATCH(TEXT(A2923,"YYYY-MM-DD"),'Price Data'!G:G,0)+1),""),"")</f>
        <v>-2.9596448430493284E-2</v>
      </c>
      <c r="H2923" s="34">
        <f>IFERROR(INDEX('Price Data'!K:K,MATCH(TEXT(A2923,"YYYY-MM-DD"),'Price Data'!J:J,0)),"")</f>
        <v>1.78</v>
      </c>
      <c r="I2923" s="10" cm="1">
        <f t="array" ref="I2923">IFERROR(IF(ISNUMBER(H2923),(H2923-INDEX('Price Data'!K:K,MATCH(TEXT(A2923,"YYYY-MM-DD"),'Price Data'!J:J,0)+1))/INDEX('Price Data'!K:K,MATCH(TEXT(A2923,"YYYY-MM-DD"),'Price Data'!J:J,0)+1),""),"")</f>
        <v>-5.3191489361702059E-2</v>
      </c>
      <c r="J2923" s="34">
        <f>IFERROR(INDEX('Price Data'!N:N,MATCH(TEXT(A2923,"YYYY-MM-DD"),'Price Data'!M:M,0)),"")</f>
        <v>1.57</v>
      </c>
      <c r="K2923" s="10" cm="1">
        <f t="array" ref="K2923">IFERROR(IF(ISNUMBER(J2923),(J2923-INDEX('Price Data'!N:N,MATCH(TEXT(A2923,"YYYY-MM-DD"),'Price Data'!M:M,0)+1))/INDEX('Price Data'!N:N,MATCH(TEXT(A2923,"YYYY-MM-DD"),'Price Data'!M:M,0)+1),""),"")</f>
        <v>-3.6809815950920144E-2</v>
      </c>
      <c r="L2923" s="34">
        <f>IFERROR(INDEX('Price Data'!Q:Q,MATCH(TEXT(A2923,"YYYY-MM-DD"),'Price Data'!P:P,0)),"")</f>
        <v>2.72</v>
      </c>
      <c r="M2923" s="10" cm="1">
        <f t="array" ref="M2923">IFERROR(IF(ISNUMBER(L2923),(L2923-INDEX('Price Data'!Q:Q,MATCH(TEXT(A2923,"YYYY-MM-DD"),'Price Data'!P:P,0)+1))/INDEX('Price Data'!Q:Q,MATCH(TEXT(A2923,"YYYY-MM-DD"),'Price Data'!P:P,0)+1),""),"")</f>
        <v>-2.8571428571428439E-2</v>
      </c>
      <c r="N2923" s="34">
        <f>IFERROR(INDEX('Price Data'!T:T,MATCH(TEXT(A2923,"YYYY-MM-DD"),'Price Data'!S:S,0)),"")</f>
        <v>3.29</v>
      </c>
      <c r="O2923" s="10" cm="1">
        <f t="array" ref="O2923">IFERROR(IF(ISNUMBER(N2923),(N2923-INDEX('Price Data'!T:T,MATCH(TEXT(A2923,"YYYY-MM-DD"),'Price Data'!S:S,0)+1))/INDEX('Price Data'!T:T,MATCH(TEXT(A2923,"YYYY-MM-DD"),'Price Data'!S:S,0)+1),""),"")</f>
        <v>-3.235294117647055E-2</v>
      </c>
    </row>
    <row r="2924" spans="1:15" x14ac:dyDescent="0.3">
      <c r="A2924" s="8">
        <v>44743</v>
      </c>
      <c r="B2924" s="34">
        <f>IFERROR(INDEX('Price Data'!B:B,MATCH(TEXT(A2924,"YYYY-MM-DD"),'Price Data'!A:A,0)),"")</f>
        <v>21355</v>
      </c>
      <c r="C2924" s="10" cm="1">
        <f t="array" ref="C2924">IFERROR(IF(ISNUMBER(B2924),(B2924-INDEX('Price Data'!B:B,MATCH(TEXT(A2924,"YYYY-MM-DD"),'Price Data'!A:A,0)+1))/INDEX('Price Data'!B:B,MATCH(TEXT(A2924,"YYYY-MM-DD"),'Price Data'!A:A,0)+1),""),"")</f>
        <v>2.8646567108105568E-3</v>
      </c>
      <c r="D2924" s="34">
        <f>IFERROR(INDEX('Price Data'!E:E,MATCH(TEXT(A2924,"YYYY-MM-DD"),'Price Data'!D:D,0)),"")</f>
        <v>9.08</v>
      </c>
      <c r="E2924" s="10" cm="1">
        <f t="array" ref="E2924">IFERROR(IF(ISNUMBER(D2924),(D2924-INDEX('Price Data'!E:E,MATCH(TEXT(A2924,"YYYY-MM-DD"),'Price Data'!D:D,0)+1))/INDEX('Price Data'!E:E,MATCH(TEXT(A2924,"YYYY-MM-DD"),'Price Data'!D:D,0)+1),""),"")</f>
        <v>1.1025358324145299E-3</v>
      </c>
      <c r="F2924" s="34">
        <f>IFERROR(INDEX('Price Data'!H:H,MATCH(TEXT(A2924,"YYYY-MM-DD"),'Price Data'!G:G,0)),"")</f>
        <v>51.799999</v>
      </c>
      <c r="G2924" s="10" cm="1">
        <f t="array" ref="G2924">IFERROR(IF(ISNUMBER(F2924),(F2924-INDEX('Price Data'!H:H,MATCH(TEXT(A2924,"YYYY-MM-DD"),'Price Data'!G:G,0)+1))/INDEX('Price Data'!H:H,MATCH(TEXT(A2924,"YYYY-MM-DD"),'Price Data'!G:G,0)+1),""),"")</f>
        <v>-4.25138463036542E-2</v>
      </c>
      <c r="H2924" s="34">
        <f>IFERROR(INDEX('Price Data'!K:K,MATCH(TEXT(A2924,"YYYY-MM-DD"),'Price Data'!J:J,0)),"")</f>
        <v>1.77</v>
      </c>
      <c r="I2924" s="10" cm="1">
        <f t="array" ref="I2924">IFERROR(IF(ISNUMBER(H2924),(H2924-INDEX('Price Data'!K:K,MATCH(TEXT(A2924,"YYYY-MM-DD"),'Price Data'!J:J,0)+1))/INDEX('Price Data'!K:K,MATCH(TEXT(A2924,"YYYY-MM-DD"),'Price Data'!J:J,0)+1),""),"")</f>
        <v>-5.6179775280898927E-3</v>
      </c>
      <c r="J2924" s="34">
        <f>IFERROR(INDEX('Price Data'!N:N,MATCH(TEXT(A2924,"YYYY-MM-DD"),'Price Data'!M:M,0)),"")</f>
        <v>1.52</v>
      </c>
      <c r="K2924" s="10" cm="1">
        <f t="array" ref="K2924">IFERROR(IF(ISNUMBER(J2924),(J2924-INDEX('Price Data'!N:N,MATCH(TEXT(A2924,"YYYY-MM-DD"),'Price Data'!M:M,0)+1))/INDEX('Price Data'!N:N,MATCH(TEXT(A2924,"YYYY-MM-DD"),'Price Data'!M:M,0)+1),""),"")</f>
        <v>-3.1847133757961811E-2</v>
      </c>
      <c r="L2924" s="34">
        <f>IFERROR(INDEX('Price Data'!Q:Q,MATCH(TEXT(A2924,"YYYY-MM-DD"),'Price Data'!P:P,0)),"")</f>
        <v>2.65</v>
      </c>
      <c r="M2924" s="10" cm="1">
        <f t="array" ref="M2924">IFERROR(IF(ISNUMBER(L2924),(L2924-INDEX('Price Data'!Q:Q,MATCH(TEXT(A2924,"YYYY-MM-DD"),'Price Data'!P:P,0)+1))/INDEX('Price Data'!Q:Q,MATCH(TEXT(A2924,"YYYY-MM-DD"),'Price Data'!P:P,0)+1),""),"")</f>
        <v>-2.5735294117647162E-2</v>
      </c>
      <c r="N2924" s="34">
        <f>IFERROR(INDEX('Price Data'!T:T,MATCH(TEXT(A2924,"YYYY-MM-DD"),'Price Data'!S:S,0)),"")</f>
        <v>3.3</v>
      </c>
      <c r="O2924" s="10" cm="1">
        <f t="array" ref="O2924">IFERROR(IF(ISNUMBER(N2924),(N2924-INDEX('Price Data'!T:T,MATCH(TEXT(A2924,"YYYY-MM-DD"),'Price Data'!S:S,0)+1))/INDEX('Price Data'!T:T,MATCH(TEXT(A2924,"YYYY-MM-DD"),'Price Data'!S:S,0)+1),""),"")</f>
        <v>3.0395136778114855E-3</v>
      </c>
    </row>
    <row r="2925" spans="1:15" x14ac:dyDescent="0.3">
      <c r="A2925" s="8">
        <v>44744</v>
      </c>
      <c r="B2925" s="34" t="str">
        <f>IFERROR(INDEX('Price Data'!B:B,MATCH(TEXT(A2925,"YYYY-MM-DD"),'Price Data'!A:A,0)),"")</f>
        <v/>
      </c>
      <c r="C2925" s="10" t="str" cm="1">
        <f t="array" ref="C2925">IFERROR(IF(ISNUMBER(B2925),(B2925-INDEX('Price Data'!B:B,MATCH(TEXT(A2925,"YYYY-MM-DD"),'Price Data'!A:A,0)+1))/INDEX('Price Data'!B:B,MATCH(TEXT(A2925,"YYYY-MM-DD"),'Price Data'!A:A,0)+1),""),"")</f>
        <v/>
      </c>
      <c r="D2925" s="34" t="str">
        <f>IFERROR(INDEX('Price Data'!E:E,MATCH(TEXT(A2925,"YYYY-MM-DD"),'Price Data'!D:D,0)),"")</f>
        <v/>
      </c>
      <c r="E2925" s="10" t="str" cm="1">
        <f t="array" ref="E2925">IFERROR(IF(ISNUMBER(D2925),(D2925-INDEX('Price Data'!E:E,MATCH(TEXT(A2925,"YYYY-MM-DD"),'Price Data'!D:D,0)+1))/INDEX('Price Data'!E:E,MATCH(TEXT(A2925,"YYYY-MM-DD"),'Price Data'!D:D,0)+1),""),"")</f>
        <v/>
      </c>
      <c r="F2925" s="34" t="str">
        <f>IFERROR(INDEX('Price Data'!H:H,MATCH(TEXT(A2925,"YYYY-MM-DD"),'Price Data'!G:G,0)),"")</f>
        <v/>
      </c>
      <c r="G2925" s="10" t="str" cm="1">
        <f t="array" ref="G2925">IFERROR(IF(ISNUMBER(F2925),(F2925-INDEX('Price Data'!H:H,MATCH(TEXT(A2925,"YYYY-MM-DD"),'Price Data'!G:G,0)+1))/INDEX('Price Data'!H:H,MATCH(TEXT(A2925,"YYYY-MM-DD"),'Price Data'!G:G,0)+1),""),"")</f>
        <v/>
      </c>
      <c r="H2925" s="34" t="str">
        <f>IFERROR(INDEX('Price Data'!K:K,MATCH(TEXT(A2925,"YYYY-MM-DD"),'Price Data'!J:J,0)),"")</f>
        <v/>
      </c>
      <c r="I2925" s="10" t="str" cm="1">
        <f t="array" ref="I2925">IFERROR(IF(ISNUMBER(H2925),(H2925-INDEX('Price Data'!K:K,MATCH(TEXT(A2925,"YYYY-MM-DD"),'Price Data'!J:J,0)+1))/INDEX('Price Data'!K:K,MATCH(TEXT(A2925,"YYYY-MM-DD"),'Price Data'!J:J,0)+1),""),"")</f>
        <v/>
      </c>
      <c r="J2925" s="34" t="str">
        <f>IFERROR(INDEX('Price Data'!N:N,MATCH(TEXT(A2925,"YYYY-MM-DD"),'Price Data'!M:M,0)),"")</f>
        <v/>
      </c>
      <c r="K2925" s="10" t="str" cm="1">
        <f t="array" ref="K2925">IFERROR(IF(ISNUMBER(J2925),(J2925-INDEX('Price Data'!N:N,MATCH(TEXT(A2925,"YYYY-MM-DD"),'Price Data'!M:M,0)+1))/INDEX('Price Data'!N:N,MATCH(TEXT(A2925,"YYYY-MM-DD"),'Price Data'!M:M,0)+1),""),"")</f>
        <v/>
      </c>
      <c r="L2925" s="34" t="str">
        <f>IFERROR(INDEX('Price Data'!Q:Q,MATCH(TEXT(A2925,"YYYY-MM-DD"),'Price Data'!P:P,0)),"")</f>
        <v/>
      </c>
      <c r="M2925" s="10" t="str" cm="1">
        <f t="array" ref="M2925">IFERROR(IF(ISNUMBER(L2925),(L2925-INDEX('Price Data'!Q:Q,MATCH(TEXT(A2925,"YYYY-MM-DD"),'Price Data'!P:P,0)+1))/INDEX('Price Data'!Q:Q,MATCH(TEXT(A2925,"YYYY-MM-DD"),'Price Data'!P:P,0)+1),""),"")</f>
        <v/>
      </c>
      <c r="N2925" s="34" t="str">
        <f>IFERROR(INDEX('Price Data'!T:T,MATCH(TEXT(A2925,"YYYY-MM-DD"),'Price Data'!S:S,0)),"")</f>
        <v/>
      </c>
      <c r="O2925" s="10" t="str" cm="1">
        <f t="array" ref="O2925">IFERROR(IF(ISNUMBER(N2925),(N2925-INDEX('Price Data'!T:T,MATCH(TEXT(A2925,"YYYY-MM-DD"),'Price Data'!S:S,0)+1))/INDEX('Price Data'!T:T,MATCH(TEXT(A2925,"YYYY-MM-DD"),'Price Data'!S:S,0)+1),""),"")</f>
        <v/>
      </c>
    </row>
    <row r="2926" spans="1:15" x14ac:dyDescent="0.3">
      <c r="A2926" s="8">
        <v>44745</v>
      </c>
      <c r="B2926" s="34" t="str">
        <f>IFERROR(INDEX('Price Data'!B:B,MATCH(TEXT(A2926,"YYYY-MM-DD"),'Price Data'!A:A,0)),"")</f>
        <v/>
      </c>
      <c r="C2926" s="10" t="str" cm="1">
        <f t="array" ref="C2926">IFERROR(IF(ISNUMBER(B2926),(B2926-INDEX('Price Data'!B:B,MATCH(TEXT(A2926,"YYYY-MM-DD"),'Price Data'!A:A,0)+1))/INDEX('Price Data'!B:B,MATCH(TEXT(A2926,"YYYY-MM-DD"),'Price Data'!A:A,0)+1),""),"")</f>
        <v/>
      </c>
      <c r="D2926" s="34" t="str">
        <f>IFERROR(INDEX('Price Data'!E:E,MATCH(TEXT(A2926,"YYYY-MM-DD"),'Price Data'!D:D,0)),"")</f>
        <v/>
      </c>
      <c r="E2926" s="10" t="str" cm="1">
        <f t="array" ref="E2926">IFERROR(IF(ISNUMBER(D2926),(D2926-INDEX('Price Data'!E:E,MATCH(TEXT(A2926,"YYYY-MM-DD"),'Price Data'!D:D,0)+1))/INDEX('Price Data'!E:E,MATCH(TEXT(A2926,"YYYY-MM-DD"),'Price Data'!D:D,0)+1),""),"")</f>
        <v/>
      </c>
      <c r="F2926" s="34" t="str">
        <f>IFERROR(INDEX('Price Data'!H:H,MATCH(TEXT(A2926,"YYYY-MM-DD"),'Price Data'!G:G,0)),"")</f>
        <v/>
      </c>
      <c r="G2926" s="10" t="str" cm="1">
        <f t="array" ref="G2926">IFERROR(IF(ISNUMBER(F2926),(F2926-INDEX('Price Data'!H:H,MATCH(TEXT(A2926,"YYYY-MM-DD"),'Price Data'!G:G,0)+1))/INDEX('Price Data'!H:H,MATCH(TEXT(A2926,"YYYY-MM-DD"),'Price Data'!G:G,0)+1),""),"")</f>
        <v/>
      </c>
      <c r="H2926" s="34" t="str">
        <f>IFERROR(INDEX('Price Data'!K:K,MATCH(TEXT(A2926,"YYYY-MM-DD"),'Price Data'!J:J,0)),"")</f>
        <v/>
      </c>
      <c r="I2926" s="10" t="str" cm="1">
        <f t="array" ref="I2926">IFERROR(IF(ISNUMBER(H2926),(H2926-INDEX('Price Data'!K:K,MATCH(TEXT(A2926,"YYYY-MM-DD"),'Price Data'!J:J,0)+1))/INDEX('Price Data'!K:K,MATCH(TEXT(A2926,"YYYY-MM-DD"),'Price Data'!J:J,0)+1),""),"")</f>
        <v/>
      </c>
      <c r="J2926" s="34" t="str">
        <f>IFERROR(INDEX('Price Data'!N:N,MATCH(TEXT(A2926,"YYYY-MM-DD"),'Price Data'!M:M,0)),"")</f>
        <v/>
      </c>
      <c r="K2926" s="10" t="str" cm="1">
        <f t="array" ref="K2926">IFERROR(IF(ISNUMBER(J2926),(J2926-INDEX('Price Data'!N:N,MATCH(TEXT(A2926,"YYYY-MM-DD"),'Price Data'!M:M,0)+1))/INDEX('Price Data'!N:N,MATCH(TEXT(A2926,"YYYY-MM-DD"),'Price Data'!M:M,0)+1),""),"")</f>
        <v/>
      </c>
      <c r="L2926" s="34" t="str">
        <f>IFERROR(INDEX('Price Data'!Q:Q,MATCH(TEXT(A2926,"YYYY-MM-DD"),'Price Data'!P:P,0)),"")</f>
        <v/>
      </c>
      <c r="M2926" s="10" t="str" cm="1">
        <f t="array" ref="M2926">IFERROR(IF(ISNUMBER(L2926),(L2926-INDEX('Price Data'!Q:Q,MATCH(TEXT(A2926,"YYYY-MM-DD"),'Price Data'!P:P,0)+1))/INDEX('Price Data'!Q:Q,MATCH(TEXT(A2926,"YYYY-MM-DD"),'Price Data'!P:P,0)+1),""),"")</f>
        <v/>
      </c>
      <c r="N2926" s="34" t="str">
        <f>IFERROR(INDEX('Price Data'!T:T,MATCH(TEXT(A2926,"YYYY-MM-DD"),'Price Data'!S:S,0)),"")</f>
        <v/>
      </c>
      <c r="O2926" s="10" t="str" cm="1">
        <f t="array" ref="O2926">IFERROR(IF(ISNUMBER(N2926),(N2926-INDEX('Price Data'!T:T,MATCH(TEXT(A2926,"YYYY-MM-DD"),'Price Data'!S:S,0)+1))/INDEX('Price Data'!T:T,MATCH(TEXT(A2926,"YYYY-MM-DD"),'Price Data'!S:S,0)+1),""),"")</f>
        <v/>
      </c>
    </row>
    <row r="2927" spans="1:15" x14ac:dyDescent="0.3">
      <c r="A2927" s="8">
        <v>44746</v>
      </c>
      <c r="B2927" s="34">
        <f>IFERROR(INDEX('Price Data'!B:B,MATCH(TEXT(A2927,"YYYY-MM-DD"),'Price Data'!A:A,0)),"")</f>
        <v>21344</v>
      </c>
      <c r="C2927" s="10" cm="1">
        <f t="array" ref="C2927">IFERROR(IF(ISNUMBER(B2927),(B2927-INDEX('Price Data'!B:B,MATCH(TEXT(A2927,"YYYY-MM-DD"),'Price Data'!A:A,0)+1))/INDEX('Price Data'!B:B,MATCH(TEXT(A2927,"YYYY-MM-DD"),'Price Data'!A:A,0)+1),""),"")</f>
        <v>-5.1510184968391482E-4</v>
      </c>
      <c r="D2927" s="34">
        <f>IFERROR(INDEX('Price Data'!E:E,MATCH(TEXT(A2927,"YYYY-MM-DD"),'Price Data'!D:D,0)),"")</f>
        <v>9.09</v>
      </c>
      <c r="E2927" s="10" cm="1">
        <f t="array" ref="E2927">IFERROR(IF(ISNUMBER(D2927),(D2927-INDEX('Price Data'!E:E,MATCH(TEXT(A2927,"YYYY-MM-DD"),'Price Data'!D:D,0)+1))/INDEX('Price Data'!E:E,MATCH(TEXT(A2927,"YYYY-MM-DD"),'Price Data'!D:D,0)+1),""),"")</f>
        <v>1.1013215859030602E-3</v>
      </c>
      <c r="F2927" s="34">
        <f>IFERROR(INDEX('Price Data'!H:H,MATCH(TEXT(A2927,"YYYY-MM-DD"),'Price Data'!G:G,0)),"")</f>
        <v>50.650002000000001</v>
      </c>
      <c r="G2927" s="10" cm="1">
        <f t="array" ref="G2927">IFERROR(IF(ISNUMBER(F2927),(F2927-INDEX('Price Data'!H:H,MATCH(TEXT(A2927,"YYYY-MM-DD"),'Price Data'!G:G,0)+1))/INDEX('Price Data'!H:H,MATCH(TEXT(A2927,"YYYY-MM-DD"),'Price Data'!G:G,0)+1),""),"")</f>
        <v>-2.2200714714299494E-2</v>
      </c>
      <c r="H2927" s="34">
        <f>IFERROR(INDEX('Price Data'!K:K,MATCH(TEXT(A2927,"YYYY-MM-DD"),'Price Data'!J:J,0)),"")</f>
        <v>1.73</v>
      </c>
      <c r="I2927" s="10" cm="1">
        <f t="array" ref="I2927">IFERROR(IF(ISNUMBER(H2927),(H2927-INDEX('Price Data'!K:K,MATCH(TEXT(A2927,"YYYY-MM-DD"),'Price Data'!J:J,0)+1))/INDEX('Price Data'!K:K,MATCH(TEXT(A2927,"YYYY-MM-DD"),'Price Data'!J:J,0)+1),""),"")</f>
        <v>-2.2598870056497196E-2</v>
      </c>
      <c r="J2927" s="34">
        <f>IFERROR(INDEX('Price Data'!N:N,MATCH(TEXT(A2927,"YYYY-MM-DD"),'Price Data'!M:M,0)),"")</f>
        <v>1.52</v>
      </c>
      <c r="K2927" s="10" cm="1">
        <f t="array" ref="K2927">IFERROR(IF(ISNUMBER(J2927),(J2927-INDEX('Price Data'!N:N,MATCH(TEXT(A2927,"YYYY-MM-DD"),'Price Data'!M:M,0)+1))/INDEX('Price Data'!N:N,MATCH(TEXT(A2927,"YYYY-MM-DD"),'Price Data'!M:M,0)+1),""),"")</f>
        <v>0</v>
      </c>
      <c r="L2927" s="34">
        <f>IFERROR(INDEX('Price Data'!Q:Q,MATCH(TEXT(A2927,"YYYY-MM-DD"),'Price Data'!P:P,0)),"")</f>
        <v>2.6</v>
      </c>
      <c r="M2927" s="10" cm="1">
        <f t="array" ref="M2927">IFERROR(IF(ISNUMBER(L2927),(L2927-INDEX('Price Data'!Q:Q,MATCH(TEXT(A2927,"YYYY-MM-DD"),'Price Data'!P:P,0)+1))/INDEX('Price Data'!Q:Q,MATCH(TEXT(A2927,"YYYY-MM-DD"),'Price Data'!P:P,0)+1),""),"")</f>
        <v>-1.886792452830182E-2</v>
      </c>
      <c r="N2927" s="34">
        <f>IFERROR(INDEX('Price Data'!T:T,MATCH(TEXT(A2927,"YYYY-MM-DD"),'Price Data'!S:S,0)),"")</f>
        <v>3.28</v>
      </c>
      <c r="O2927" s="10" cm="1">
        <f t="array" ref="O2927">IFERROR(IF(ISNUMBER(N2927),(N2927-INDEX('Price Data'!T:T,MATCH(TEXT(A2927,"YYYY-MM-DD"),'Price Data'!S:S,0)+1))/INDEX('Price Data'!T:T,MATCH(TEXT(A2927,"YYYY-MM-DD"),'Price Data'!S:S,0)+1),""),"")</f>
        <v>-6.0606060606060667E-3</v>
      </c>
    </row>
    <row r="2928" spans="1:15" x14ac:dyDescent="0.3">
      <c r="A2928" s="8">
        <v>44747</v>
      </c>
      <c r="B2928" s="34">
        <f>IFERROR(INDEX('Price Data'!B:B,MATCH(TEXT(A2928,"YYYY-MM-DD"),'Price Data'!A:A,0)),"")</f>
        <v>20705</v>
      </c>
      <c r="C2928" s="10" cm="1">
        <f t="array" ref="C2928">IFERROR(IF(ISNUMBER(B2928),(B2928-INDEX('Price Data'!B:B,MATCH(TEXT(A2928,"YYYY-MM-DD"),'Price Data'!A:A,0)+1))/INDEX('Price Data'!B:B,MATCH(TEXT(A2928,"YYYY-MM-DD"),'Price Data'!A:A,0)+1),""),"")</f>
        <v>-2.9938155922038981E-2</v>
      </c>
      <c r="D2928" s="34">
        <f>IFERROR(INDEX('Price Data'!E:E,MATCH(TEXT(A2928,"YYYY-MM-DD"),'Price Data'!D:D,0)),"")</f>
        <v>8.83</v>
      </c>
      <c r="E2928" s="10" cm="1">
        <f t="array" ref="E2928">IFERROR(IF(ISNUMBER(D2928),(D2928-INDEX('Price Data'!E:E,MATCH(TEXT(A2928,"YYYY-MM-DD"),'Price Data'!D:D,0)+1))/INDEX('Price Data'!E:E,MATCH(TEXT(A2928,"YYYY-MM-DD"),'Price Data'!D:D,0)+1),""),"")</f>
        <v>-2.860286028602858E-2</v>
      </c>
      <c r="F2928" s="34">
        <f>IFERROR(INDEX('Price Data'!H:H,MATCH(TEXT(A2928,"YYYY-MM-DD"),'Price Data'!G:G,0)),"")</f>
        <v>48</v>
      </c>
      <c r="G2928" s="10" cm="1">
        <f t="array" ref="G2928">IFERROR(IF(ISNUMBER(F2928),(F2928-INDEX('Price Data'!H:H,MATCH(TEXT(A2928,"YYYY-MM-DD"),'Price Data'!G:G,0)+1))/INDEX('Price Data'!H:H,MATCH(TEXT(A2928,"YYYY-MM-DD"),'Price Data'!G:G,0)+1),""),"")</f>
        <v>-5.2319879474042284E-2</v>
      </c>
      <c r="H2928" s="34">
        <f>IFERROR(INDEX('Price Data'!K:K,MATCH(TEXT(A2928,"YYYY-MM-DD"),'Price Data'!J:J,0)),"")</f>
        <v>1.67</v>
      </c>
      <c r="I2928" s="10" cm="1">
        <f t="array" ref="I2928">IFERROR(IF(ISNUMBER(H2928),(H2928-INDEX('Price Data'!K:K,MATCH(TEXT(A2928,"YYYY-MM-DD"),'Price Data'!J:J,0)+1))/INDEX('Price Data'!K:K,MATCH(TEXT(A2928,"YYYY-MM-DD"),'Price Data'!J:J,0)+1),""),"")</f>
        <v>-3.4682080924855523E-2</v>
      </c>
      <c r="J2928" s="34">
        <f>IFERROR(INDEX('Price Data'!N:N,MATCH(TEXT(A2928,"YYYY-MM-DD"),'Price Data'!M:M,0)),"")</f>
        <v>1.44</v>
      </c>
      <c r="K2928" s="10" cm="1">
        <f t="array" ref="K2928">IFERROR(IF(ISNUMBER(J2928),(J2928-INDEX('Price Data'!N:N,MATCH(TEXT(A2928,"YYYY-MM-DD"),'Price Data'!M:M,0)+1))/INDEX('Price Data'!N:N,MATCH(TEXT(A2928,"YYYY-MM-DD"),'Price Data'!M:M,0)+1),""),"")</f>
        <v>-5.2631578947368467E-2</v>
      </c>
      <c r="L2928" s="34">
        <f>IFERROR(INDEX('Price Data'!Q:Q,MATCH(TEXT(A2928,"YYYY-MM-DD"),'Price Data'!P:P,0)),"")</f>
        <v>2.48</v>
      </c>
      <c r="M2928" s="10" cm="1">
        <f t="array" ref="M2928">IFERROR(IF(ISNUMBER(L2928),(L2928-INDEX('Price Data'!Q:Q,MATCH(TEXT(A2928,"YYYY-MM-DD"),'Price Data'!P:P,0)+1))/INDEX('Price Data'!Q:Q,MATCH(TEXT(A2928,"YYYY-MM-DD"),'Price Data'!P:P,0)+1),""),"")</f>
        <v>-4.6153846153846191E-2</v>
      </c>
      <c r="N2928" s="34">
        <f>IFERROR(INDEX('Price Data'!T:T,MATCH(TEXT(A2928,"YYYY-MM-DD"),'Price Data'!S:S,0)),"")</f>
        <v>3.2</v>
      </c>
      <c r="O2928" s="10" cm="1">
        <f t="array" ref="O2928">IFERROR(IF(ISNUMBER(N2928),(N2928-INDEX('Price Data'!T:T,MATCH(TEXT(A2928,"YYYY-MM-DD"),'Price Data'!S:S,0)+1))/INDEX('Price Data'!T:T,MATCH(TEXT(A2928,"YYYY-MM-DD"),'Price Data'!S:S,0)+1),""),"")</f>
        <v>-2.4390243902438911E-2</v>
      </c>
    </row>
    <row r="2929" spans="1:15" x14ac:dyDescent="0.3">
      <c r="A2929" s="8">
        <v>44748</v>
      </c>
      <c r="B2929" s="34">
        <f>IFERROR(INDEX('Price Data'!B:B,MATCH(TEXT(A2929,"YYYY-MM-DD"),'Price Data'!A:A,0)),"")</f>
        <v>20921</v>
      </c>
      <c r="C2929" s="10" cm="1">
        <f t="array" ref="C2929">IFERROR(IF(ISNUMBER(B2929),(B2929-INDEX('Price Data'!B:B,MATCH(TEXT(A2929,"YYYY-MM-DD"),'Price Data'!A:A,0)+1))/INDEX('Price Data'!B:B,MATCH(TEXT(A2929,"YYYY-MM-DD"),'Price Data'!A:A,0)+1),""),"")</f>
        <v>1.0432262738468969E-2</v>
      </c>
      <c r="D2929" s="34">
        <f>IFERROR(INDEX('Price Data'!E:E,MATCH(TEXT(A2929,"YYYY-MM-DD"),'Price Data'!D:D,0)),"")</f>
        <v>8.83</v>
      </c>
      <c r="E2929" s="10" cm="1">
        <f t="array" ref="E2929">IFERROR(IF(ISNUMBER(D2929),(D2929-INDEX('Price Data'!E:E,MATCH(TEXT(A2929,"YYYY-MM-DD"),'Price Data'!D:D,0)+1))/INDEX('Price Data'!E:E,MATCH(TEXT(A2929,"YYYY-MM-DD"),'Price Data'!D:D,0)+1),""),"")</f>
        <v>0</v>
      </c>
      <c r="F2929" s="34">
        <f>IFERROR(INDEX('Price Data'!H:H,MATCH(TEXT(A2929,"YYYY-MM-DD"),'Price Data'!G:G,0)),"")</f>
        <v>46.299999</v>
      </c>
      <c r="G2929" s="10" cm="1">
        <f t="array" ref="G2929">IFERROR(IF(ISNUMBER(F2929),(F2929-INDEX('Price Data'!H:H,MATCH(TEXT(A2929,"YYYY-MM-DD"),'Price Data'!G:G,0)+1))/INDEX('Price Data'!H:H,MATCH(TEXT(A2929,"YYYY-MM-DD"),'Price Data'!G:G,0)+1),""),"")</f>
        <v>-3.5416687500000009E-2</v>
      </c>
      <c r="H2929" s="34">
        <f>IFERROR(INDEX('Price Data'!K:K,MATCH(TEXT(A2929,"YYYY-MM-DD"),'Price Data'!J:J,0)),"")</f>
        <v>1.68</v>
      </c>
      <c r="I2929" s="10" cm="1">
        <f t="array" ref="I2929">IFERROR(IF(ISNUMBER(H2929),(H2929-INDEX('Price Data'!K:K,MATCH(TEXT(A2929,"YYYY-MM-DD"),'Price Data'!J:J,0)+1))/INDEX('Price Data'!K:K,MATCH(TEXT(A2929,"YYYY-MM-DD"),'Price Data'!J:J,0)+1),""),"")</f>
        <v>5.988023952095814E-3</v>
      </c>
      <c r="J2929" s="34">
        <f>IFERROR(INDEX('Price Data'!N:N,MATCH(TEXT(A2929,"YYYY-MM-DD"),'Price Data'!M:M,0)),"")</f>
        <v>1.42</v>
      </c>
      <c r="K2929" s="10" cm="1">
        <f t="array" ref="K2929">IFERROR(IF(ISNUMBER(J2929),(J2929-INDEX('Price Data'!N:N,MATCH(TEXT(A2929,"YYYY-MM-DD"),'Price Data'!M:M,0)+1))/INDEX('Price Data'!N:N,MATCH(TEXT(A2929,"YYYY-MM-DD"),'Price Data'!M:M,0)+1),""),"")</f>
        <v>-1.3888888888888902E-2</v>
      </c>
      <c r="L2929" s="34">
        <f>IFERROR(INDEX('Price Data'!Q:Q,MATCH(TEXT(A2929,"YYYY-MM-DD"),'Price Data'!P:P,0)),"")</f>
        <v>2.44</v>
      </c>
      <c r="M2929" s="10" cm="1">
        <f t="array" ref="M2929">IFERROR(IF(ISNUMBER(L2929),(L2929-INDEX('Price Data'!Q:Q,MATCH(TEXT(A2929,"YYYY-MM-DD"),'Price Data'!P:P,0)+1))/INDEX('Price Data'!Q:Q,MATCH(TEXT(A2929,"YYYY-MM-DD"),'Price Data'!P:P,0)+1),""),"")</f>
        <v>-1.612903225806453E-2</v>
      </c>
      <c r="N2929" s="34">
        <f>IFERROR(INDEX('Price Data'!T:T,MATCH(TEXT(A2929,"YYYY-MM-DD"),'Price Data'!S:S,0)),"")</f>
        <v>3.2</v>
      </c>
      <c r="O2929" s="10" cm="1">
        <f t="array" ref="O2929">IFERROR(IF(ISNUMBER(N2929),(N2929-INDEX('Price Data'!T:T,MATCH(TEXT(A2929,"YYYY-MM-DD"),'Price Data'!S:S,0)+1))/INDEX('Price Data'!T:T,MATCH(TEXT(A2929,"YYYY-MM-DD"),'Price Data'!S:S,0)+1),""),"")</f>
        <v>0</v>
      </c>
    </row>
    <row r="2930" spans="1:15" x14ac:dyDescent="0.3">
      <c r="A2930" s="8">
        <v>44749</v>
      </c>
      <c r="B2930" s="34">
        <f>IFERROR(INDEX('Price Data'!B:B,MATCH(TEXT(A2930,"YYYY-MM-DD"),'Price Data'!A:A,0)),"")</f>
        <v>21558</v>
      </c>
      <c r="C2930" s="10" cm="1">
        <f t="array" ref="C2930">IFERROR(IF(ISNUMBER(B2930),(B2930-INDEX('Price Data'!B:B,MATCH(TEXT(A2930,"YYYY-MM-DD"),'Price Data'!A:A,0)+1))/INDEX('Price Data'!B:B,MATCH(TEXT(A2930,"YYYY-MM-DD"),'Price Data'!A:A,0)+1),""),"")</f>
        <v>3.0447875340566893E-2</v>
      </c>
      <c r="D2930" s="34">
        <f>IFERROR(INDEX('Price Data'!E:E,MATCH(TEXT(A2930,"YYYY-MM-DD"),'Price Data'!D:D,0)),"")</f>
        <v>9.42</v>
      </c>
      <c r="E2930" s="10" cm="1">
        <f t="array" ref="E2930">IFERROR(IF(ISNUMBER(D2930),(D2930-INDEX('Price Data'!E:E,MATCH(TEXT(A2930,"YYYY-MM-DD"),'Price Data'!D:D,0)+1))/INDEX('Price Data'!E:E,MATCH(TEXT(A2930,"YYYY-MM-DD"),'Price Data'!D:D,0)+1),""),"")</f>
        <v>6.6817667044167597E-2</v>
      </c>
      <c r="F2930" s="34">
        <f>IFERROR(INDEX('Price Data'!H:H,MATCH(TEXT(A2930,"YYYY-MM-DD"),'Price Data'!G:G,0)),"")</f>
        <v>48.040000999999997</v>
      </c>
      <c r="G2930" s="10" cm="1">
        <f t="array" ref="G2930">IFERROR(IF(ISNUMBER(F2930),(F2930-INDEX('Price Data'!H:H,MATCH(TEXT(A2930,"YYYY-MM-DD"),'Price Data'!G:G,0)+1))/INDEX('Price Data'!H:H,MATCH(TEXT(A2930,"YYYY-MM-DD"),'Price Data'!G:G,0)+1),""),"")</f>
        <v>3.7581037528748043E-2</v>
      </c>
      <c r="H2930" s="34">
        <f>IFERROR(INDEX('Price Data'!K:K,MATCH(TEXT(A2930,"YYYY-MM-DD"),'Price Data'!J:J,0)),"")</f>
        <v>1.75</v>
      </c>
      <c r="I2930" s="10" cm="1">
        <f t="array" ref="I2930">IFERROR(IF(ISNUMBER(H2930),(H2930-INDEX('Price Data'!K:K,MATCH(TEXT(A2930,"YYYY-MM-DD"),'Price Data'!J:J,0)+1))/INDEX('Price Data'!K:K,MATCH(TEXT(A2930,"YYYY-MM-DD"),'Price Data'!J:J,0)+1),""),"")</f>
        <v>4.1666666666666706E-2</v>
      </c>
      <c r="J2930" s="34">
        <f>IFERROR(INDEX('Price Data'!N:N,MATCH(TEXT(A2930,"YYYY-MM-DD"),'Price Data'!M:M,0)),"")</f>
        <v>1.49</v>
      </c>
      <c r="K2930" s="10" cm="1">
        <f t="array" ref="K2930">IFERROR(IF(ISNUMBER(J2930),(J2930-INDEX('Price Data'!N:N,MATCH(TEXT(A2930,"YYYY-MM-DD"),'Price Data'!M:M,0)+1))/INDEX('Price Data'!N:N,MATCH(TEXT(A2930,"YYYY-MM-DD"),'Price Data'!M:M,0)+1),""),"")</f>
        <v>4.9295774647887369E-2</v>
      </c>
      <c r="L2930" s="34">
        <f>IFERROR(INDEX('Price Data'!Q:Q,MATCH(TEXT(A2930,"YYYY-MM-DD"),'Price Data'!P:P,0)),"")</f>
        <v>2.59</v>
      </c>
      <c r="M2930" s="10" cm="1">
        <f t="array" ref="M2930">IFERROR(IF(ISNUMBER(L2930),(L2930-INDEX('Price Data'!Q:Q,MATCH(TEXT(A2930,"YYYY-MM-DD"),'Price Data'!P:P,0)+1))/INDEX('Price Data'!Q:Q,MATCH(TEXT(A2930,"YYYY-MM-DD"),'Price Data'!P:P,0)+1),""),"")</f>
        <v>6.1475409836065538E-2</v>
      </c>
      <c r="N2930" s="34">
        <f>IFERROR(INDEX('Price Data'!T:T,MATCH(TEXT(A2930,"YYYY-MM-DD"),'Price Data'!S:S,0)),"")</f>
        <v>3.29</v>
      </c>
      <c r="O2930" s="10" cm="1">
        <f t="array" ref="O2930">IFERROR(IF(ISNUMBER(N2930),(N2930-INDEX('Price Data'!T:T,MATCH(TEXT(A2930,"YYYY-MM-DD"),'Price Data'!S:S,0)+1))/INDEX('Price Data'!T:T,MATCH(TEXT(A2930,"YYYY-MM-DD"),'Price Data'!S:S,0)+1),""),"")</f>
        <v>2.8124999999999956E-2</v>
      </c>
    </row>
    <row r="2931" spans="1:15" x14ac:dyDescent="0.3">
      <c r="A2931" s="8">
        <v>44750</v>
      </c>
      <c r="B2931" s="34">
        <f>IFERROR(INDEX('Price Data'!B:B,MATCH(TEXT(A2931,"YYYY-MM-DD"),'Price Data'!A:A,0)),"")</f>
        <v>21774</v>
      </c>
      <c r="C2931" s="10" cm="1">
        <f t="array" ref="C2931">IFERROR(IF(ISNUMBER(B2931),(B2931-INDEX('Price Data'!B:B,MATCH(TEXT(A2931,"YYYY-MM-DD"),'Price Data'!A:A,0)+1))/INDEX('Price Data'!B:B,MATCH(TEXT(A2931,"YYYY-MM-DD"),'Price Data'!A:A,0)+1),""),"")</f>
        <v>1.0019482326746451E-2</v>
      </c>
      <c r="D2931" s="34">
        <f>IFERROR(INDEX('Price Data'!E:E,MATCH(TEXT(A2931,"YYYY-MM-DD"),'Price Data'!D:D,0)),"")</f>
        <v>9.49</v>
      </c>
      <c r="E2931" s="10" cm="1">
        <f t="array" ref="E2931">IFERROR(IF(ISNUMBER(D2931),(D2931-INDEX('Price Data'!E:E,MATCH(TEXT(A2931,"YYYY-MM-DD"),'Price Data'!D:D,0)+1))/INDEX('Price Data'!E:E,MATCH(TEXT(A2931,"YYYY-MM-DD"),'Price Data'!D:D,0)+1),""),"")</f>
        <v>7.4309978768577799E-3</v>
      </c>
      <c r="F2931" s="34">
        <f>IFERROR(INDEX('Price Data'!H:H,MATCH(TEXT(A2931,"YYYY-MM-DD"),'Price Data'!G:G,0)),"")</f>
        <v>53.700001</v>
      </c>
      <c r="G2931" s="10" cm="1">
        <f t="array" ref="G2931">IFERROR(IF(ISNUMBER(F2931),(F2931-INDEX('Price Data'!H:H,MATCH(TEXT(A2931,"YYYY-MM-DD"),'Price Data'!G:G,0)+1))/INDEX('Price Data'!H:H,MATCH(TEXT(A2931,"YYYY-MM-DD"),'Price Data'!G:G,0)+1),""),"")</f>
        <v>0.11781848214366199</v>
      </c>
      <c r="H2931" s="34">
        <f>IFERROR(INDEX('Price Data'!K:K,MATCH(TEXT(A2931,"YYYY-MM-DD"),'Price Data'!J:J,0)),"")</f>
        <v>1.76</v>
      </c>
      <c r="I2931" s="10" cm="1">
        <f t="array" ref="I2931">IFERROR(IF(ISNUMBER(H2931),(H2931-INDEX('Price Data'!K:K,MATCH(TEXT(A2931,"YYYY-MM-DD"),'Price Data'!J:J,0)+1))/INDEX('Price Data'!K:K,MATCH(TEXT(A2931,"YYYY-MM-DD"),'Price Data'!J:J,0)+1),""),"")</f>
        <v>5.7142857142857195E-3</v>
      </c>
      <c r="J2931" s="34">
        <f>IFERROR(INDEX('Price Data'!N:N,MATCH(TEXT(A2931,"YYYY-MM-DD"),'Price Data'!M:M,0)),"")</f>
        <v>1.51</v>
      </c>
      <c r="K2931" s="10" cm="1">
        <f t="array" ref="K2931">IFERROR(IF(ISNUMBER(J2931),(J2931-INDEX('Price Data'!N:N,MATCH(TEXT(A2931,"YYYY-MM-DD"),'Price Data'!M:M,0)+1))/INDEX('Price Data'!N:N,MATCH(TEXT(A2931,"YYYY-MM-DD"),'Price Data'!M:M,0)+1),""),"")</f>
        <v>1.3422818791946321E-2</v>
      </c>
      <c r="L2931" s="34">
        <f>IFERROR(INDEX('Price Data'!Q:Q,MATCH(TEXT(A2931,"YYYY-MM-DD"),'Price Data'!P:P,0)),"")</f>
        <v>2.59</v>
      </c>
      <c r="M2931" s="10" cm="1">
        <f t="array" ref="M2931">IFERROR(IF(ISNUMBER(L2931),(L2931-INDEX('Price Data'!Q:Q,MATCH(TEXT(A2931,"YYYY-MM-DD"),'Price Data'!P:P,0)+1))/INDEX('Price Data'!Q:Q,MATCH(TEXT(A2931,"YYYY-MM-DD"),'Price Data'!P:P,0)+1),""),"")</f>
        <v>0</v>
      </c>
      <c r="N2931" s="34">
        <f>IFERROR(INDEX('Price Data'!T:T,MATCH(TEXT(A2931,"YYYY-MM-DD"),'Price Data'!S:S,0)),"")</f>
        <v>3.4</v>
      </c>
      <c r="O2931" s="10" cm="1">
        <f t="array" ref="O2931">IFERROR(IF(ISNUMBER(N2931),(N2931-INDEX('Price Data'!T:T,MATCH(TEXT(A2931,"YYYY-MM-DD"),'Price Data'!S:S,0)+1))/INDEX('Price Data'!T:T,MATCH(TEXT(A2931,"YYYY-MM-DD"),'Price Data'!S:S,0)+1),""),"")</f>
        <v>3.3434650455927015E-2</v>
      </c>
    </row>
    <row r="2932" spans="1:15" x14ac:dyDescent="0.3">
      <c r="A2932" s="8">
        <v>44751</v>
      </c>
      <c r="B2932" s="34" t="str">
        <f>IFERROR(INDEX('Price Data'!B:B,MATCH(TEXT(A2932,"YYYY-MM-DD"),'Price Data'!A:A,0)),"")</f>
        <v/>
      </c>
      <c r="C2932" s="10" t="str" cm="1">
        <f t="array" ref="C2932">IFERROR(IF(ISNUMBER(B2932),(B2932-INDEX('Price Data'!B:B,MATCH(TEXT(A2932,"YYYY-MM-DD"),'Price Data'!A:A,0)+1))/INDEX('Price Data'!B:B,MATCH(TEXT(A2932,"YYYY-MM-DD"),'Price Data'!A:A,0)+1),""),"")</f>
        <v/>
      </c>
      <c r="D2932" s="34" t="str">
        <f>IFERROR(INDEX('Price Data'!E:E,MATCH(TEXT(A2932,"YYYY-MM-DD"),'Price Data'!D:D,0)),"")</f>
        <v/>
      </c>
      <c r="E2932" s="10" t="str" cm="1">
        <f t="array" ref="E2932">IFERROR(IF(ISNUMBER(D2932),(D2932-INDEX('Price Data'!E:E,MATCH(TEXT(A2932,"YYYY-MM-DD"),'Price Data'!D:D,0)+1))/INDEX('Price Data'!E:E,MATCH(TEXT(A2932,"YYYY-MM-DD"),'Price Data'!D:D,0)+1),""),"")</f>
        <v/>
      </c>
      <c r="F2932" s="34" t="str">
        <f>IFERROR(INDEX('Price Data'!H:H,MATCH(TEXT(A2932,"YYYY-MM-DD"),'Price Data'!G:G,0)),"")</f>
        <v/>
      </c>
      <c r="G2932" s="10" t="str" cm="1">
        <f t="array" ref="G2932">IFERROR(IF(ISNUMBER(F2932),(F2932-INDEX('Price Data'!H:H,MATCH(TEXT(A2932,"YYYY-MM-DD"),'Price Data'!G:G,0)+1))/INDEX('Price Data'!H:H,MATCH(TEXT(A2932,"YYYY-MM-DD"),'Price Data'!G:G,0)+1),""),"")</f>
        <v/>
      </c>
      <c r="H2932" s="34" t="str">
        <f>IFERROR(INDEX('Price Data'!K:K,MATCH(TEXT(A2932,"YYYY-MM-DD"),'Price Data'!J:J,0)),"")</f>
        <v/>
      </c>
      <c r="I2932" s="10" t="str" cm="1">
        <f t="array" ref="I2932">IFERROR(IF(ISNUMBER(H2932),(H2932-INDEX('Price Data'!K:K,MATCH(TEXT(A2932,"YYYY-MM-DD"),'Price Data'!J:J,0)+1))/INDEX('Price Data'!K:K,MATCH(TEXT(A2932,"YYYY-MM-DD"),'Price Data'!J:J,0)+1),""),"")</f>
        <v/>
      </c>
      <c r="J2932" s="34" t="str">
        <f>IFERROR(INDEX('Price Data'!N:N,MATCH(TEXT(A2932,"YYYY-MM-DD"),'Price Data'!M:M,0)),"")</f>
        <v/>
      </c>
      <c r="K2932" s="10" t="str" cm="1">
        <f t="array" ref="K2932">IFERROR(IF(ISNUMBER(J2932),(J2932-INDEX('Price Data'!N:N,MATCH(TEXT(A2932,"YYYY-MM-DD"),'Price Data'!M:M,0)+1))/INDEX('Price Data'!N:N,MATCH(TEXT(A2932,"YYYY-MM-DD"),'Price Data'!M:M,0)+1),""),"")</f>
        <v/>
      </c>
      <c r="L2932" s="34" t="str">
        <f>IFERROR(INDEX('Price Data'!Q:Q,MATCH(TEXT(A2932,"YYYY-MM-DD"),'Price Data'!P:P,0)),"")</f>
        <v/>
      </c>
      <c r="M2932" s="10" t="str" cm="1">
        <f t="array" ref="M2932">IFERROR(IF(ISNUMBER(L2932),(L2932-INDEX('Price Data'!Q:Q,MATCH(TEXT(A2932,"YYYY-MM-DD"),'Price Data'!P:P,0)+1))/INDEX('Price Data'!Q:Q,MATCH(TEXT(A2932,"YYYY-MM-DD"),'Price Data'!P:P,0)+1),""),"")</f>
        <v/>
      </c>
      <c r="N2932" s="34" t="str">
        <f>IFERROR(INDEX('Price Data'!T:T,MATCH(TEXT(A2932,"YYYY-MM-DD"),'Price Data'!S:S,0)),"")</f>
        <v/>
      </c>
      <c r="O2932" s="10" t="str" cm="1">
        <f t="array" ref="O2932">IFERROR(IF(ISNUMBER(N2932),(N2932-INDEX('Price Data'!T:T,MATCH(TEXT(A2932,"YYYY-MM-DD"),'Price Data'!S:S,0)+1))/INDEX('Price Data'!T:T,MATCH(TEXT(A2932,"YYYY-MM-DD"),'Price Data'!S:S,0)+1),""),"")</f>
        <v/>
      </c>
    </row>
    <row r="2933" spans="1:15" x14ac:dyDescent="0.3">
      <c r="A2933" s="8">
        <v>44752</v>
      </c>
      <c r="B2933" s="34" t="str">
        <f>IFERROR(INDEX('Price Data'!B:B,MATCH(TEXT(A2933,"YYYY-MM-DD"),'Price Data'!A:A,0)),"")</f>
        <v/>
      </c>
      <c r="C2933" s="10" t="str" cm="1">
        <f t="array" ref="C2933">IFERROR(IF(ISNUMBER(B2933),(B2933-INDEX('Price Data'!B:B,MATCH(TEXT(A2933,"YYYY-MM-DD"),'Price Data'!A:A,0)+1))/INDEX('Price Data'!B:B,MATCH(TEXT(A2933,"YYYY-MM-DD"),'Price Data'!A:A,0)+1),""),"")</f>
        <v/>
      </c>
      <c r="D2933" s="34" t="str">
        <f>IFERROR(INDEX('Price Data'!E:E,MATCH(TEXT(A2933,"YYYY-MM-DD"),'Price Data'!D:D,0)),"")</f>
        <v/>
      </c>
      <c r="E2933" s="10" t="str" cm="1">
        <f t="array" ref="E2933">IFERROR(IF(ISNUMBER(D2933),(D2933-INDEX('Price Data'!E:E,MATCH(TEXT(A2933,"YYYY-MM-DD"),'Price Data'!D:D,0)+1))/INDEX('Price Data'!E:E,MATCH(TEXT(A2933,"YYYY-MM-DD"),'Price Data'!D:D,0)+1),""),"")</f>
        <v/>
      </c>
      <c r="F2933" s="34" t="str">
        <f>IFERROR(INDEX('Price Data'!H:H,MATCH(TEXT(A2933,"YYYY-MM-DD"),'Price Data'!G:G,0)),"")</f>
        <v/>
      </c>
      <c r="G2933" s="10" t="str" cm="1">
        <f t="array" ref="G2933">IFERROR(IF(ISNUMBER(F2933),(F2933-INDEX('Price Data'!H:H,MATCH(TEXT(A2933,"YYYY-MM-DD"),'Price Data'!G:G,0)+1))/INDEX('Price Data'!H:H,MATCH(TEXT(A2933,"YYYY-MM-DD"),'Price Data'!G:G,0)+1),""),"")</f>
        <v/>
      </c>
      <c r="H2933" s="34" t="str">
        <f>IFERROR(INDEX('Price Data'!K:K,MATCH(TEXT(A2933,"YYYY-MM-DD"),'Price Data'!J:J,0)),"")</f>
        <v/>
      </c>
      <c r="I2933" s="10" t="str" cm="1">
        <f t="array" ref="I2933">IFERROR(IF(ISNUMBER(H2933),(H2933-INDEX('Price Data'!K:K,MATCH(TEXT(A2933,"YYYY-MM-DD"),'Price Data'!J:J,0)+1))/INDEX('Price Data'!K:K,MATCH(TEXT(A2933,"YYYY-MM-DD"),'Price Data'!J:J,0)+1),""),"")</f>
        <v/>
      </c>
      <c r="J2933" s="34" t="str">
        <f>IFERROR(INDEX('Price Data'!N:N,MATCH(TEXT(A2933,"YYYY-MM-DD"),'Price Data'!M:M,0)),"")</f>
        <v/>
      </c>
      <c r="K2933" s="10" t="str" cm="1">
        <f t="array" ref="K2933">IFERROR(IF(ISNUMBER(J2933),(J2933-INDEX('Price Data'!N:N,MATCH(TEXT(A2933,"YYYY-MM-DD"),'Price Data'!M:M,0)+1))/INDEX('Price Data'!N:N,MATCH(TEXT(A2933,"YYYY-MM-DD"),'Price Data'!M:M,0)+1),""),"")</f>
        <v/>
      </c>
      <c r="L2933" s="34" t="str">
        <f>IFERROR(INDEX('Price Data'!Q:Q,MATCH(TEXT(A2933,"YYYY-MM-DD"),'Price Data'!P:P,0)),"")</f>
        <v/>
      </c>
      <c r="M2933" s="10" t="str" cm="1">
        <f t="array" ref="M2933">IFERROR(IF(ISNUMBER(L2933),(L2933-INDEX('Price Data'!Q:Q,MATCH(TEXT(A2933,"YYYY-MM-DD"),'Price Data'!P:P,0)+1))/INDEX('Price Data'!Q:Q,MATCH(TEXT(A2933,"YYYY-MM-DD"),'Price Data'!P:P,0)+1),""),"")</f>
        <v/>
      </c>
      <c r="N2933" s="34" t="str">
        <f>IFERROR(INDEX('Price Data'!T:T,MATCH(TEXT(A2933,"YYYY-MM-DD"),'Price Data'!S:S,0)),"")</f>
        <v/>
      </c>
      <c r="O2933" s="10" t="str" cm="1">
        <f t="array" ref="O2933">IFERROR(IF(ISNUMBER(N2933),(N2933-INDEX('Price Data'!T:T,MATCH(TEXT(A2933,"YYYY-MM-DD"),'Price Data'!S:S,0)+1))/INDEX('Price Data'!T:T,MATCH(TEXT(A2933,"YYYY-MM-DD"),'Price Data'!S:S,0)+1),""),"")</f>
        <v/>
      </c>
    </row>
    <row r="2934" spans="1:15" x14ac:dyDescent="0.3">
      <c r="A2934" s="8">
        <v>44753</v>
      </c>
      <c r="B2934" s="34">
        <f>IFERROR(INDEX('Price Data'!B:B,MATCH(TEXT(A2934,"YYYY-MM-DD"),'Price Data'!A:A,0)),"")</f>
        <v>21568</v>
      </c>
      <c r="C2934" s="10" cm="1">
        <f t="array" ref="C2934">IFERROR(IF(ISNUMBER(B2934),(B2934-INDEX('Price Data'!B:B,MATCH(TEXT(A2934,"YYYY-MM-DD"),'Price Data'!A:A,0)+1))/INDEX('Price Data'!B:B,MATCH(TEXT(A2934,"YYYY-MM-DD"),'Price Data'!A:A,0)+1),""),"")</f>
        <v>-9.4608248369615136E-3</v>
      </c>
      <c r="D2934" s="34">
        <f>IFERROR(INDEX('Price Data'!E:E,MATCH(TEXT(A2934,"YYYY-MM-DD"),'Price Data'!D:D,0)),"")</f>
        <v>9.2799999999999994</v>
      </c>
      <c r="E2934" s="10" cm="1">
        <f t="array" ref="E2934">IFERROR(IF(ISNUMBER(D2934),(D2934-INDEX('Price Data'!E:E,MATCH(TEXT(A2934,"YYYY-MM-DD"),'Price Data'!D:D,0)+1))/INDEX('Price Data'!E:E,MATCH(TEXT(A2934,"YYYY-MM-DD"),'Price Data'!D:D,0)+1),""),"")</f>
        <v>-2.2128556375131808E-2</v>
      </c>
      <c r="F2934" s="34">
        <f>IFERROR(INDEX('Price Data'!H:H,MATCH(TEXT(A2934,"YYYY-MM-DD"),'Price Data'!G:G,0)),"")</f>
        <v>50.549999</v>
      </c>
      <c r="G2934" s="10" cm="1">
        <f t="array" ref="G2934">IFERROR(IF(ISNUMBER(F2934),(F2934-INDEX('Price Data'!H:H,MATCH(TEXT(A2934,"YYYY-MM-DD"),'Price Data'!G:G,0)+1))/INDEX('Price Data'!H:H,MATCH(TEXT(A2934,"YYYY-MM-DD"),'Price Data'!G:G,0)+1),""),"")</f>
        <v>-5.8659254028691744E-2</v>
      </c>
      <c r="H2934" s="34">
        <f>IFERROR(INDEX('Price Data'!K:K,MATCH(TEXT(A2934,"YYYY-MM-DD"),'Price Data'!J:J,0)),"")</f>
        <v>1.73</v>
      </c>
      <c r="I2934" s="10" cm="1">
        <f t="array" ref="I2934">IFERROR(IF(ISNUMBER(H2934),(H2934-INDEX('Price Data'!K:K,MATCH(TEXT(A2934,"YYYY-MM-DD"),'Price Data'!J:J,0)+1))/INDEX('Price Data'!K:K,MATCH(TEXT(A2934,"YYYY-MM-DD"),'Price Data'!J:J,0)+1),""),"")</f>
        <v>-1.7045454545454562E-2</v>
      </c>
      <c r="J2934" s="34">
        <f>IFERROR(INDEX('Price Data'!N:N,MATCH(TEXT(A2934,"YYYY-MM-DD"),'Price Data'!M:M,0)),"")</f>
        <v>1.44</v>
      </c>
      <c r="K2934" s="10" cm="1">
        <f t="array" ref="K2934">IFERROR(IF(ISNUMBER(J2934),(J2934-INDEX('Price Data'!N:N,MATCH(TEXT(A2934,"YYYY-MM-DD"),'Price Data'!M:M,0)+1))/INDEX('Price Data'!N:N,MATCH(TEXT(A2934,"YYYY-MM-DD"),'Price Data'!M:M,0)+1),""),"")</f>
        <v>-4.6357615894039778E-2</v>
      </c>
      <c r="L2934" s="34">
        <f>IFERROR(INDEX('Price Data'!Q:Q,MATCH(TEXT(A2934,"YYYY-MM-DD"),'Price Data'!P:P,0)),"")</f>
        <v>2.5</v>
      </c>
      <c r="M2934" s="10" cm="1">
        <f t="array" ref="M2934">IFERROR(IF(ISNUMBER(L2934),(L2934-INDEX('Price Data'!Q:Q,MATCH(TEXT(A2934,"YYYY-MM-DD"),'Price Data'!P:P,0)+1))/INDEX('Price Data'!Q:Q,MATCH(TEXT(A2934,"YYYY-MM-DD"),'Price Data'!P:P,0)+1),""),"")</f>
        <v>-3.4749034749034693E-2</v>
      </c>
      <c r="N2934" s="34">
        <f>IFERROR(INDEX('Price Data'!T:T,MATCH(TEXT(A2934,"YYYY-MM-DD"),'Price Data'!S:S,0)),"")</f>
        <v>3.35</v>
      </c>
      <c r="O2934" s="10" cm="1">
        <f t="array" ref="O2934">IFERROR(IF(ISNUMBER(N2934),(N2934-INDEX('Price Data'!T:T,MATCH(TEXT(A2934,"YYYY-MM-DD"),'Price Data'!S:S,0)+1))/INDEX('Price Data'!T:T,MATCH(TEXT(A2934,"YYYY-MM-DD"),'Price Data'!S:S,0)+1),""),"")</f>
        <v>-1.4705882352941124E-2</v>
      </c>
    </row>
    <row r="2935" spans="1:15" x14ac:dyDescent="0.3">
      <c r="A2935" s="8">
        <v>44754</v>
      </c>
      <c r="B2935" s="34">
        <f>IFERROR(INDEX('Price Data'!B:B,MATCH(TEXT(A2935,"YYYY-MM-DD"),'Price Data'!A:A,0)),"")</f>
        <v>21486</v>
      </c>
      <c r="C2935" s="10" cm="1">
        <f t="array" ref="C2935">IFERROR(IF(ISNUMBER(B2935),(B2935-INDEX('Price Data'!B:B,MATCH(TEXT(A2935,"YYYY-MM-DD"),'Price Data'!A:A,0)+1))/INDEX('Price Data'!B:B,MATCH(TEXT(A2935,"YYYY-MM-DD"),'Price Data'!A:A,0)+1),""),"")</f>
        <v>-3.8019287833827892E-3</v>
      </c>
      <c r="D2935" s="34">
        <f>IFERROR(INDEX('Price Data'!E:E,MATCH(TEXT(A2935,"YYYY-MM-DD"),'Price Data'!D:D,0)),"")</f>
        <v>9.1</v>
      </c>
      <c r="E2935" s="10" cm="1">
        <f t="array" ref="E2935">IFERROR(IF(ISNUMBER(D2935),(D2935-INDEX('Price Data'!E:E,MATCH(TEXT(A2935,"YYYY-MM-DD"),'Price Data'!D:D,0)+1))/INDEX('Price Data'!E:E,MATCH(TEXT(A2935,"YYYY-MM-DD"),'Price Data'!D:D,0)+1),""),"")</f>
        <v>-1.93965517241379E-2</v>
      </c>
      <c r="F2935" s="34">
        <f>IFERROR(INDEX('Price Data'!H:H,MATCH(TEXT(A2935,"YYYY-MM-DD"),'Price Data'!G:G,0)),"")</f>
        <v>48.98</v>
      </c>
      <c r="G2935" s="10" cm="1">
        <f t="array" ref="G2935">IFERROR(IF(ISNUMBER(F2935),(F2935-INDEX('Price Data'!H:H,MATCH(TEXT(A2935,"YYYY-MM-DD"),'Price Data'!G:G,0)+1))/INDEX('Price Data'!H:H,MATCH(TEXT(A2935,"YYYY-MM-DD"),'Price Data'!G:G,0)+1),""),"")</f>
        <v>-3.1058338893340094E-2</v>
      </c>
      <c r="H2935" s="34">
        <f>IFERROR(INDEX('Price Data'!K:K,MATCH(TEXT(A2935,"YYYY-MM-DD"),'Price Data'!J:J,0)),"")</f>
        <v>1.71</v>
      </c>
      <c r="I2935" s="10" cm="1">
        <f t="array" ref="I2935">IFERROR(IF(ISNUMBER(H2935),(H2935-INDEX('Price Data'!K:K,MATCH(TEXT(A2935,"YYYY-MM-DD"),'Price Data'!J:J,0)+1))/INDEX('Price Data'!K:K,MATCH(TEXT(A2935,"YYYY-MM-DD"),'Price Data'!J:J,0)+1),""),"")</f>
        <v>-1.1560693641618507E-2</v>
      </c>
      <c r="J2935" s="34">
        <f>IFERROR(INDEX('Price Data'!N:N,MATCH(TEXT(A2935,"YYYY-MM-DD"),'Price Data'!M:M,0)),"")</f>
        <v>1.41</v>
      </c>
      <c r="K2935" s="10" cm="1">
        <f t="array" ref="K2935">IFERROR(IF(ISNUMBER(J2935),(J2935-INDEX('Price Data'!N:N,MATCH(TEXT(A2935,"YYYY-MM-DD"),'Price Data'!M:M,0)+1))/INDEX('Price Data'!N:N,MATCH(TEXT(A2935,"YYYY-MM-DD"),'Price Data'!M:M,0)+1),""),"")</f>
        <v>-2.0833333333333353E-2</v>
      </c>
      <c r="L2935" s="34">
        <f>IFERROR(INDEX('Price Data'!Q:Q,MATCH(TEXT(A2935,"YYYY-MM-DD"),'Price Data'!P:P,0)),"")</f>
        <v>2.44</v>
      </c>
      <c r="M2935" s="10" cm="1">
        <f t="array" ref="M2935">IFERROR(IF(ISNUMBER(L2935),(L2935-INDEX('Price Data'!Q:Q,MATCH(TEXT(A2935,"YYYY-MM-DD"),'Price Data'!P:P,0)+1))/INDEX('Price Data'!Q:Q,MATCH(TEXT(A2935,"YYYY-MM-DD"),'Price Data'!P:P,0)+1),""),"")</f>
        <v>-2.4000000000000021E-2</v>
      </c>
      <c r="N2935" s="34">
        <f>IFERROR(INDEX('Price Data'!T:T,MATCH(TEXT(A2935,"YYYY-MM-DD"),'Price Data'!S:S,0)),"")</f>
        <v>3.33</v>
      </c>
      <c r="O2935" s="10" cm="1">
        <f t="array" ref="O2935">IFERROR(IF(ISNUMBER(N2935),(N2935-INDEX('Price Data'!T:T,MATCH(TEXT(A2935,"YYYY-MM-DD"),'Price Data'!S:S,0)+1))/INDEX('Price Data'!T:T,MATCH(TEXT(A2935,"YYYY-MM-DD"),'Price Data'!S:S,0)+1),""),"")</f>
        <v>-5.9701492537313485E-3</v>
      </c>
    </row>
    <row r="2936" spans="1:15" x14ac:dyDescent="0.3">
      <c r="A2936" s="8">
        <v>44755</v>
      </c>
      <c r="B2936" s="34">
        <f>IFERROR(INDEX('Price Data'!B:B,MATCH(TEXT(A2936,"YYYY-MM-DD"),'Price Data'!A:A,0)),"")</f>
        <v>21286</v>
      </c>
      <c r="C2936" s="10" cm="1">
        <f t="array" ref="C2936">IFERROR(IF(ISNUMBER(B2936),(B2936-INDEX('Price Data'!B:B,MATCH(TEXT(A2936,"YYYY-MM-DD"),'Price Data'!A:A,0)+1))/INDEX('Price Data'!B:B,MATCH(TEXT(A2936,"YYYY-MM-DD"),'Price Data'!A:A,0)+1),""),"")</f>
        <v>-9.3083868565577588E-3</v>
      </c>
      <c r="D2936" s="34">
        <f>IFERROR(INDEX('Price Data'!E:E,MATCH(TEXT(A2936,"YYYY-MM-DD"),'Price Data'!D:D,0)),"")</f>
        <v>9.0500000000000007</v>
      </c>
      <c r="E2936" s="10" cm="1">
        <f t="array" ref="E2936">IFERROR(IF(ISNUMBER(D2936),(D2936-INDEX('Price Data'!E:E,MATCH(TEXT(A2936,"YYYY-MM-DD"),'Price Data'!D:D,0)+1))/INDEX('Price Data'!E:E,MATCH(TEXT(A2936,"YYYY-MM-DD"),'Price Data'!D:D,0)+1),""),"")</f>
        <v>-5.4945054945053778E-3</v>
      </c>
      <c r="F2936" s="34">
        <f>IFERROR(INDEX('Price Data'!H:H,MATCH(TEXT(A2936,"YYYY-MM-DD"),'Price Data'!G:G,0)),"")</f>
        <v>49.060001</v>
      </c>
      <c r="G2936" s="10" cm="1">
        <f t="array" ref="G2936">IFERROR(IF(ISNUMBER(F2936),(F2936-INDEX('Price Data'!H:H,MATCH(TEXT(A2936,"YYYY-MM-DD"),'Price Data'!G:G,0)+1))/INDEX('Price Data'!H:H,MATCH(TEXT(A2936,"YYYY-MM-DD"),'Price Data'!G:G,0)+1),""),"")</f>
        <v>1.6333401388322353E-3</v>
      </c>
      <c r="H2936" s="34">
        <f>IFERROR(INDEX('Price Data'!K:K,MATCH(TEXT(A2936,"YYYY-MM-DD"),'Price Data'!J:J,0)),"")</f>
        <v>1.7</v>
      </c>
      <c r="I2936" s="10" cm="1">
        <f t="array" ref="I2936">IFERROR(IF(ISNUMBER(H2936),(H2936-INDEX('Price Data'!K:K,MATCH(TEXT(A2936,"YYYY-MM-DD"),'Price Data'!J:J,0)+1))/INDEX('Price Data'!K:K,MATCH(TEXT(A2936,"YYYY-MM-DD"),'Price Data'!J:J,0)+1),""),"")</f>
        <v>-5.8479532163742748E-3</v>
      </c>
      <c r="J2936" s="34">
        <f>IFERROR(INDEX('Price Data'!N:N,MATCH(TEXT(A2936,"YYYY-MM-DD"),'Price Data'!M:M,0)),"")</f>
        <v>1.37</v>
      </c>
      <c r="K2936" s="10" cm="1">
        <f t="array" ref="K2936">IFERROR(IF(ISNUMBER(J2936),(J2936-INDEX('Price Data'!N:N,MATCH(TEXT(A2936,"YYYY-MM-DD"),'Price Data'!M:M,0)+1))/INDEX('Price Data'!N:N,MATCH(TEXT(A2936,"YYYY-MM-DD"),'Price Data'!M:M,0)+1),""),"")</f>
        <v>-2.8368794326241006E-2</v>
      </c>
      <c r="L2936" s="34">
        <f>IFERROR(INDEX('Price Data'!Q:Q,MATCH(TEXT(A2936,"YYYY-MM-DD"),'Price Data'!P:P,0)),"")</f>
        <v>2.4</v>
      </c>
      <c r="M2936" s="10" cm="1">
        <f t="array" ref="M2936">IFERROR(IF(ISNUMBER(L2936),(L2936-INDEX('Price Data'!Q:Q,MATCH(TEXT(A2936,"YYYY-MM-DD"),'Price Data'!P:P,0)+1))/INDEX('Price Data'!Q:Q,MATCH(TEXT(A2936,"YYYY-MM-DD"),'Price Data'!P:P,0)+1),""),"")</f>
        <v>-1.6393442622950834E-2</v>
      </c>
      <c r="N2936" s="34">
        <f>IFERROR(INDEX('Price Data'!T:T,MATCH(TEXT(A2936,"YYYY-MM-DD"),'Price Data'!S:S,0)),"")</f>
        <v>3.25</v>
      </c>
      <c r="O2936" s="10" cm="1">
        <f t="array" ref="O2936">IFERROR(IF(ISNUMBER(N2936),(N2936-INDEX('Price Data'!T:T,MATCH(TEXT(A2936,"YYYY-MM-DD"),'Price Data'!S:S,0)+1))/INDEX('Price Data'!T:T,MATCH(TEXT(A2936,"YYYY-MM-DD"),'Price Data'!S:S,0)+1),""),"")</f>
        <v>-2.4024024024024045E-2</v>
      </c>
    </row>
    <row r="2937" spans="1:15" x14ac:dyDescent="0.3">
      <c r="A2937" s="8">
        <v>44756</v>
      </c>
      <c r="B2937" s="34">
        <f>IFERROR(INDEX('Price Data'!B:B,MATCH(TEXT(A2937,"YYYY-MM-DD"),'Price Data'!A:A,0)),"")</f>
        <v>20554</v>
      </c>
      <c r="C2937" s="10" cm="1">
        <f t="array" ref="C2937">IFERROR(IF(ISNUMBER(B2937),(B2937-INDEX('Price Data'!B:B,MATCH(TEXT(A2937,"YYYY-MM-DD"),'Price Data'!A:A,0)+1))/INDEX('Price Data'!B:B,MATCH(TEXT(A2937,"YYYY-MM-DD"),'Price Data'!A:A,0)+1),""),"")</f>
        <v>-3.4388800150333555E-2</v>
      </c>
      <c r="D2937" s="34">
        <f>IFERROR(INDEX('Price Data'!E:E,MATCH(TEXT(A2937,"YYYY-MM-DD"),'Price Data'!D:D,0)),"")</f>
        <v>8.5</v>
      </c>
      <c r="E2937" s="10" cm="1">
        <f t="array" ref="E2937">IFERROR(IF(ISNUMBER(D2937),(D2937-INDEX('Price Data'!E:E,MATCH(TEXT(A2937,"YYYY-MM-DD"),'Price Data'!D:D,0)+1))/INDEX('Price Data'!E:E,MATCH(TEXT(A2937,"YYYY-MM-DD"),'Price Data'!D:D,0)+1),""),"")</f>
        <v>-6.0773480662983499E-2</v>
      </c>
      <c r="F2937" s="34">
        <f>IFERROR(INDEX('Price Data'!H:H,MATCH(TEXT(A2937,"YYYY-MM-DD"),'Price Data'!G:G,0)),"")</f>
        <v>45.619999</v>
      </c>
      <c r="G2937" s="10" cm="1">
        <f t="array" ref="G2937">IFERROR(IF(ISNUMBER(F2937),(F2937-INDEX('Price Data'!H:H,MATCH(TEXT(A2937,"YYYY-MM-DD"),'Price Data'!G:G,0)+1))/INDEX('Price Data'!H:H,MATCH(TEXT(A2937,"YYYY-MM-DD"),'Price Data'!G:G,0)+1),""),"")</f>
        <v>-7.0118261921763916E-2</v>
      </c>
      <c r="H2937" s="34">
        <f>IFERROR(INDEX('Price Data'!K:K,MATCH(TEXT(A2937,"YYYY-MM-DD"),'Price Data'!J:J,0)),"")</f>
        <v>1.61</v>
      </c>
      <c r="I2937" s="10" cm="1">
        <f t="array" ref="I2937">IFERROR(IF(ISNUMBER(H2937),(H2937-INDEX('Price Data'!K:K,MATCH(TEXT(A2937,"YYYY-MM-DD"),'Price Data'!J:J,0)+1))/INDEX('Price Data'!K:K,MATCH(TEXT(A2937,"YYYY-MM-DD"),'Price Data'!J:J,0)+1),""),"")</f>
        <v>-5.2941176470588151E-2</v>
      </c>
      <c r="J2937" s="34">
        <f>IFERROR(INDEX('Price Data'!N:N,MATCH(TEXT(A2937,"YYYY-MM-DD"),'Price Data'!M:M,0)),"")</f>
        <v>1.29</v>
      </c>
      <c r="K2937" s="10" cm="1">
        <f t="array" ref="K2937">IFERROR(IF(ISNUMBER(J2937),(J2937-INDEX('Price Data'!N:N,MATCH(TEXT(A2937,"YYYY-MM-DD"),'Price Data'!M:M,0)+1))/INDEX('Price Data'!N:N,MATCH(TEXT(A2937,"YYYY-MM-DD"),'Price Data'!M:M,0)+1),""),"")</f>
        <v>-5.8394160583941652E-2</v>
      </c>
      <c r="L2937" s="34">
        <f>IFERROR(INDEX('Price Data'!Q:Q,MATCH(TEXT(A2937,"YYYY-MM-DD"),'Price Data'!P:P,0)),"")</f>
        <v>2.27</v>
      </c>
      <c r="M2937" s="10" cm="1">
        <f t="array" ref="M2937">IFERROR(IF(ISNUMBER(L2937),(L2937-INDEX('Price Data'!Q:Q,MATCH(TEXT(A2937,"YYYY-MM-DD"),'Price Data'!P:P,0)+1))/INDEX('Price Data'!Q:Q,MATCH(TEXT(A2937,"YYYY-MM-DD"),'Price Data'!P:P,0)+1),""),"")</f>
        <v>-5.4166666666666627E-2</v>
      </c>
      <c r="N2937" s="34">
        <f>IFERROR(INDEX('Price Data'!T:T,MATCH(TEXT(A2937,"YYYY-MM-DD"),'Price Data'!S:S,0)),"")</f>
        <v>3.1</v>
      </c>
      <c r="O2937" s="10" cm="1">
        <f t="array" ref="O2937">IFERROR(IF(ISNUMBER(N2937),(N2937-INDEX('Price Data'!T:T,MATCH(TEXT(A2937,"YYYY-MM-DD"),'Price Data'!S:S,0)+1))/INDEX('Price Data'!T:T,MATCH(TEXT(A2937,"YYYY-MM-DD"),'Price Data'!S:S,0)+1),""),"")</f>
        <v>-4.6153846153846129E-2</v>
      </c>
    </row>
    <row r="2938" spans="1:15" x14ac:dyDescent="0.3">
      <c r="A2938" s="8">
        <v>44757</v>
      </c>
      <c r="B2938" s="34">
        <f>IFERROR(INDEX('Price Data'!B:B,MATCH(TEXT(A2938,"YYYY-MM-DD"),'Price Data'!A:A,0)),"")</f>
        <v>20933</v>
      </c>
      <c r="C2938" s="10" cm="1">
        <f t="array" ref="C2938">IFERROR(IF(ISNUMBER(B2938),(B2938-INDEX('Price Data'!B:B,MATCH(TEXT(A2938,"YYYY-MM-DD"),'Price Data'!A:A,0)+1))/INDEX('Price Data'!B:B,MATCH(TEXT(A2938,"YYYY-MM-DD"),'Price Data'!A:A,0)+1),""),"")</f>
        <v>1.843923323927216E-2</v>
      </c>
      <c r="D2938" s="34">
        <f>IFERROR(INDEX('Price Data'!E:E,MATCH(TEXT(A2938,"YYYY-MM-DD"),'Price Data'!D:D,0)),"")</f>
        <v>8.57</v>
      </c>
      <c r="E2938" s="10" cm="1">
        <f t="array" ref="E2938">IFERROR(IF(ISNUMBER(D2938),(D2938-INDEX('Price Data'!E:E,MATCH(TEXT(A2938,"YYYY-MM-DD"),'Price Data'!D:D,0)+1))/INDEX('Price Data'!E:E,MATCH(TEXT(A2938,"YYYY-MM-DD"),'Price Data'!D:D,0)+1),""),"")</f>
        <v>8.2352941176470924E-3</v>
      </c>
      <c r="F2938" s="34">
        <f>IFERROR(INDEX('Price Data'!H:H,MATCH(TEXT(A2938,"YYYY-MM-DD"),'Price Data'!G:G,0)),"")</f>
        <v>42.799999</v>
      </c>
      <c r="G2938" s="10" cm="1">
        <f t="array" ref="G2938">IFERROR(IF(ISNUMBER(F2938),(F2938-INDEX('Price Data'!H:H,MATCH(TEXT(A2938,"YYYY-MM-DD"),'Price Data'!G:G,0)+1))/INDEX('Price Data'!H:H,MATCH(TEXT(A2938,"YYYY-MM-DD"),'Price Data'!G:G,0)+1),""),"")</f>
        <v>-6.1814994778934568E-2</v>
      </c>
      <c r="H2938" s="34">
        <f>IFERROR(INDEX('Price Data'!K:K,MATCH(TEXT(A2938,"YYYY-MM-DD"),'Price Data'!J:J,0)),"")</f>
        <v>1.63</v>
      </c>
      <c r="I2938" s="10" cm="1">
        <f t="array" ref="I2938">IFERROR(IF(ISNUMBER(H2938),(H2938-INDEX('Price Data'!K:K,MATCH(TEXT(A2938,"YYYY-MM-DD"),'Price Data'!J:J,0)+1))/INDEX('Price Data'!K:K,MATCH(TEXT(A2938,"YYYY-MM-DD"),'Price Data'!J:J,0)+1),""),"")</f>
        <v>1.2422360248447077E-2</v>
      </c>
      <c r="J2938" s="34">
        <f>IFERROR(INDEX('Price Data'!N:N,MATCH(TEXT(A2938,"YYYY-MM-DD"),'Price Data'!M:M,0)),"")</f>
        <v>1.29</v>
      </c>
      <c r="K2938" s="10" cm="1">
        <f t="array" ref="K2938">IFERROR(IF(ISNUMBER(J2938),(J2938-INDEX('Price Data'!N:N,MATCH(TEXT(A2938,"YYYY-MM-DD"),'Price Data'!M:M,0)+1))/INDEX('Price Data'!N:N,MATCH(TEXT(A2938,"YYYY-MM-DD"),'Price Data'!M:M,0)+1),""),"")</f>
        <v>0</v>
      </c>
      <c r="L2938" s="34">
        <f>IFERROR(INDEX('Price Data'!Q:Q,MATCH(TEXT(A2938,"YYYY-MM-DD"),'Price Data'!P:P,0)),"")</f>
        <v>2.3199999999999998</v>
      </c>
      <c r="M2938" s="10" cm="1">
        <f t="array" ref="M2938">IFERROR(IF(ISNUMBER(L2938),(L2938-INDEX('Price Data'!Q:Q,MATCH(TEXT(A2938,"YYYY-MM-DD"),'Price Data'!P:P,0)+1))/INDEX('Price Data'!Q:Q,MATCH(TEXT(A2938,"YYYY-MM-DD"),'Price Data'!P:P,0)+1),""),"")</f>
        <v>2.2026431718061595E-2</v>
      </c>
      <c r="N2938" s="34">
        <f>IFERROR(INDEX('Price Data'!T:T,MATCH(TEXT(A2938,"YYYY-MM-DD"),'Price Data'!S:S,0)),"")</f>
        <v>3.11</v>
      </c>
      <c r="O2938" s="10" cm="1">
        <f t="array" ref="O2938">IFERROR(IF(ISNUMBER(N2938),(N2938-INDEX('Price Data'!T:T,MATCH(TEXT(A2938,"YYYY-MM-DD"),'Price Data'!S:S,0)+1))/INDEX('Price Data'!T:T,MATCH(TEXT(A2938,"YYYY-MM-DD"),'Price Data'!S:S,0)+1),""),"")</f>
        <v>3.2258064516128343E-3</v>
      </c>
    </row>
    <row r="2939" spans="1:15" x14ac:dyDescent="0.3">
      <c r="A2939" s="8">
        <v>44758</v>
      </c>
      <c r="B2939" s="34" t="str">
        <f>IFERROR(INDEX('Price Data'!B:B,MATCH(TEXT(A2939,"YYYY-MM-DD"),'Price Data'!A:A,0)),"")</f>
        <v/>
      </c>
      <c r="C2939" s="10" t="str" cm="1">
        <f t="array" ref="C2939">IFERROR(IF(ISNUMBER(B2939),(B2939-INDEX('Price Data'!B:B,MATCH(TEXT(A2939,"YYYY-MM-DD"),'Price Data'!A:A,0)+1))/INDEX('Price Data'!B:B,MATCH(TEXT(A2939,"YYYY-MM-DD"),'Price Data'!A:A,0)+1),""),"")</f>
        <v/>
      </c>
      <c r="D2939" s="34" t="str">
        <f>IFERROR(INDEX('Price Data'!E:E,MATCH(TEXT(A2939,"YYYY-MM-DD"),'Price Data'!D:D,0)),"")</f>
        <v/>
      </c>
      <c r="E2939" s="10" t="str" cm="1">
        <f t="array" ref="E2939">IFERROR(IF(ISNUMBER(D2939),(D2939-INDEX('Price Data'!E:E,MATCH(TEXT(A2939,"YYYY-MM-DD"),'Price Data'!D:D,0)+1))/INDEX('Price Data'!E:E,MATCH(TEXT(A2939,"YYYY-MM-DD"),'Price Data'!D:D,0)+1),""),"")</f>
        <v/>
      </c>
      <c r="F2939" s="34" t="str">
        <f>IFERROR(INDEX('Price Data'!H:H,MATCH(TEXT(A2939,"YYYY-MM-DD"),'Price Data'!G:G,0)),"")</f>
        <v/>
      </c>
      <c r="G2939" s="10" t="str" cm="1">
        <f t="array" ref="G2939">IFERROR(IF(ISNUMBER(F2939),(F2939-INDEX('Price Data'!H:H,MATCH(TEXT(A2939,"YYYY-MM-DD"),'Price Data'!G:G,0)+1))/INDEX('Price Data'!H:H,MATCH(TEXT(A2939,"YYYY-MM-DD"),'Price Data'!G:G,0)+1),""),"")</f>
        <v/>
      </c>
      <c r="H2939" s="34" t="str">
        <f>IFERROR(INDEX('Price Data'!K:K,MATCH(TEXT(A2939,"YYYY-MM-DD"),'Price Data'!J:J,0)),"")</f>
        <v/>
      </c>
      <c r="I2939" s="10" t="str" cm="1">
        <f t="array" ref="I2939">IFERROR(IF(ISNUMBER(H2939),(H2939-INDEX('Price Data'!K:K,MATCH(TEXT(A2939,"YYYY-MM-DD"),'Price Data'!J:J,0)+1))/INDEX('Price Data'!K:K,MATCH(TEXT(A2939,"YYYY-MM-DD"),'Price Data'!J:J,0)+1),""),"")</f>
        <v/>
      </c>
      <c r="J2939" s="34" t="str">
        <f>IFERROR(INDEX('Price Data'!N:N,MATCH(TEXT(A2939,"YYYY-MM-DD"),'Price Data'!M:M,0)),"")</f>
        <v/>
      </c>
      <c r="K2939" s="10" t="str" cm="1">
        <f t="array" ref="K2939">IFERROR(IF(ISNUMBER(J2939),(J2939-INDEX('Price Data'!N:N,MATCH(TEXT(A2939,"YYYY-MM-DD"),'Price Data'!M:M,0)+1))/INDEX('Price Data'!N:N,MATCH(TEXT(A2939,"YYYY-MM-DD"),'Price Data'!M:M,0)+1),""),"")</f>
        <v/>
      </c>
      <c r="L2939" s="34" t="str">
        <f>IFERROR(INDEX('Price Data'!Q:Q,MATCH(TEXT(A2939,"YYYY-MM-DD"),'Price Data'!P:P,0)),"")</f>
        <v/>
      </c>
      <c r="M2939" s="10" t="str" cm="1">
        <f t="array" ref="M2939">IFERROR(IF(ISNUMBER(L2939),(L2939-INDEX('Price Data'!Q:Q,MATCH(TEXT(A2939,"YYYY-MM-DD"),'Price Data'!P:P,0)+1))/INDEX('Price Data'!Q:Q,MATCH(TEXT(A2939,"YYYY-MM-DD"),'Price Data'!P:P,0)+1),""),"")</f>
        <v/>
      </c>
      <c r="N2939" s="34" t="str">
        <f>IFERROR(INDEX('Price Data'!T:T,MATCH(TEXT(A2939,"YYYY-MM-DD"),'Price Data'!S:S,0)),"")</f>
        <v/>
      </c>
      <c r="O2939" s="10" t="str" cm="1">
        <f t="array" ref="O2939">IFERROR(IF(ISNUMBER(N2939),(N2939-INDEX('Price Data'!T:T,MATCH(TEXT(A2939,"YYYY-MM-DD"),'Price Data'!S:S,0)+1))/INDEX('Price Data'!T:T,MATCH(TEXT(A2939,"YYYY-MM-DD"),'Price Data'!S:S,0)+1),""),"")</f>
        <v/>
      </c>
    </row>
    <row r="2940" spans="1:15" x14ac:dyDescent="0.3">
      <c r="A2940" s="8">
        <v>44759</v>
      </c>
      <c r="B2940" s="34" t="str">
        <f>IFERROR(INDEX('Price Data'!B:B,MATCH(TEXT(A2940,"YYYY-MM-DD"),'Price Data'!A:A,0)),"")</f>
        <v/>
      </c>
      <c r="C2940" s="10" t="str" cm="1">
        <f t="array" ref="C2940">IFERROR(IF(ISNUMBER(B2940),(B2940-INDEX('Price Data'!B:B,MATCH(TEXT(A2940,"YYYY-MM-DD"),'Price Data'!A:A,0)+1))/INDEX('Price Data'!B:B,MATCH(TEXT(A2940,"YYYY-MM-DD"),'Price Data'!A:A,0)+1),""),"")</f>
        <v/>
      </c>
      <c r="D2940" s="34" t="str">
        <f>IFERROR(INDEX('Price Data'!E:E,MATCH(TEXT(A2940,"YYYY-MM-DD"),'Price Data'!D:D,0)),"")</f>
        <v/>
      </c>
      <c r="E2940" s="10" t="str" cm="1">
        <f t="array" ref="E2940">IFERROR(IF(ISNUMBER(D2940),(D2940-INDEX('Price Data'!E:E,MATCH(TEXT(A2940,"YYYY-MM-DD"),'Price Data'!D:D,0)+1))/INDEX('Price Data'!E:E,MATCH(TEXT(A2940,"YYYY-MM-DD"),'Price Data'!D:D,0)+1),""),"")</f>
        <v/>
      </c>
      <c r="F2940" s="34" t="str">
        <f>IFERROR(INDEX('Price Data'!H:H,MATCH(TEXT(A2940,"YYYY-MM-DD"),'Price Data'!G:G,0)),"")</f>
        <v/>
      </c>
      <c r="G2940" s="10" t="str" cm="1">
        <f t="array" ref="G2940">IFERROR(IF(ISNUMBER(F2940),(F2940-INDEX('Price Data'!H:H,MATCH(TEXT(A2940,"YYYY-MM-DD"),'Price Data'!G:G,0)+1))/INDEX('Price Data'!H:H,MATCH(TEXT(A2940,"YYYY-MM-DD"),'Price Data'!G:G,0)+1),""),"")</f>
        <v/>
      </c>
      <c r="H2940" s="34" t="str">
        <f>IFERROR(INDEX('Price Data'!K:K,MATCH(TEXT(A2940,"YYYY-MM-DD"),'Price Data'!J:J,0)),"")</f>
        <v/>
      </c>
      <c r="I2940" s="10" t="str" cm="1">
        <f t="array" ref="I2940">IFERROR(IF(ISNUMBER(H2940),(H2940-INDEX('Price Data'!K:K,MATCH(TEXT(A2940,"YYYY-MM-DD"),'Price Data'!J:J,0)+1))/INDEX('Price Data'!K:K,MATCH(TEXT(A2940,"YYYY-MM-DD"),'Price Data'!J:J,0)+1),""),"")</f>
        <v/>
      </c>
      <c r="J2940" s="34" t="str">
        <f>IFERROR(INDEX('Price Data'!N:N,MATCH(TEXT(A2940,"YYYY-MM-DD"),'Price Data'!M:M,0)),"")</f>
        <v/>
      </c>
      <c r="K2940" s="10" t="str" cm="1">
        <f t="array" ref="K2940">IFERROR(IF(ISNUMBER(J2940),(J2940-INDEX('Price Data'!N:N,MATCH(TEXT(A2940,"YYYY-MM-DD"),'Price Data'!M:M,0)+1))/INDEX('Price Data'!N:N,MATCH(TEXT(A2940,"YYYY-MM-DD"),'Price Data'!M:M,0)+1),""),"")</f>
        <v/>
      </c>
      <c r="L2940" s="34" t="str">
        <f>IFERROR(INDEX('Price Data'!Q:Q,MATCH(TEXT(A2940,"YYYY-MM-DD"),'Price Data'!P:P,0)),"")</f>
        <v/>
      </c>
      <c r="M2940" s="10" t="str" cm="1">
        <f t="array" ref="M2940">IFERROR(IF(ISNUMBER(L2940),(L2940-INDEX('Price Data'!Q:Q,MATCH(TEXT(A2940,"YYYY-MM-DD"),'Price Data'!P:P,0)+1))/INDEX('Price Data'!Q:Q,MATCH(TEXT(A2940,"YYYY-MM-DD"),'Price Data'!P:P,0)+1),""),"")</f>
        <v/>
      </c>
      <c r="N2940" s="34" t="str">
        <f>IFERROR(INDEX('Price Data'!T:T,MATCH(TEXT(A2940,"YYYY-MM-DD"),'Price Data'!S:S,0)),"")</f>
        <v/>
      </c>
      <c r="O2940" s="10" t="str" cm="1">
        <f t="array" ref="O2940">IFERROR(IF(ISNUMBER(N2940),(N2940-INDEX('Price Data'!T:T,MATCH(TEXT(A2940,"YYYY-MM-DD"),'Price Data'!S:S,0)+1))/INDEX('Price Data'!T:T,MATCH(TEXT(A2940,"YYYY-MM-DD"),'Price Data'!S:S,0)+1),""),"")</f>
        <v/>
      </c>
    </row>
    <row r="2941" spans="1:15" x14ac:dyDescent="0.3">
      <c r="A2941" s="8">
        <v>44760</v>
      </c>
      <c r="B2941" s="34">
        <f>IFERROR(INDEX('Price Data'!B:B,MATCH(TEXT(A2941,"YYYY-MM-DD"),'Price Data'!A:A,0)),"")</f>
        <v>21169</v>
      </c>
      <c r="C2941" s="10" cm="1">
        <f t="array" ref="C2941">IFERROR(IF(ISNUMBER(B2941),(B2941-INDEX('Price Data'!B:B,MATCH(TEXT(A2941,"YYYY-MM-DD"),'Price Data'!A:A,0)+1))/INDEX('Price Data'!B:B,MATCH(TEXT(A2941,"YYYY-MM-DD"),'Price Data'!A:A,0)+1),""),"")</f>
        <v>1.1274064873644485E-2</v>
      </c>
      <c r="D2941" s="34">
        <f>IFERROR(INDEX('Price Data'!E:E,MATCH(TEXT(A2941,"YYYY-MM-DD"),'Price Data'!D:D,0)),"")</f>
        <v>8.7200000000000006</v>
      </c>
      <c r="E2941" s="10" cm="1">
        <f t="array" ref="E2941">IFERROR(IF(ISNUMBER(D2941),(D2941-INDEX('Price Data'!E:E,MATCH(TEXT(A2941,"YYYY-MM-DD"),'Price Data'!D:D,0)+1))/INDEX('Price Data'!E:E,MATCH(TEXT(A2941,"YYYY-MM-DD"),'Price Data'!D:D,0)+1),""),"")</f>
        <v>1.750291715285885E-2</v>
      </c>
      <c r="F2941" s="34">
        <f>IFERROR(INDEX('Price Data'!H:H,MATCH(TEXT(A2941,"YYYY-MM-DD"),'Price Data'!G:G,0)),"")</f>
        <v>44.16</v>
      </c>
      <c r="G2941" s="10" cm="1">
        <f t="array" ref="G2941">IFERROR(IF(ISNUMBER(F2941),(F2941-INDEX('Price Data'!H:H,MATCH(TEXT(A2941,"YYYY-MM-DD"),'Price Data'!G:G,0)+1))/INDEX('Price Data'!H:H,MATCH(TEXT(A2941,"YYYY-MM-DD"),'Price Data'!G:G,0)+1),""),"")</f>
        <v>3.1775725041488831E-2</v>
      </c>
      <c r="H2941" s="34">
        <f>IFERROR(INDEX('Price Data'!K:K,MATCH(TEXT(A2941,"YYYY-MM-DD"),'Price Data'!J:J,0)),"")</f>
        <v>1.67</v>
      </c>
      <c r="I2941" s="10" cm="1">
        <f t="array" ref="I2941">IFERROR(IF(ISNUMBER(H2941),(H2941-INDEX('Price Data'!K:K,MATCH(TEXT(A2941,"YYYY-MM-DD"),'Price Data'!J:J,0)+1))/INDEX('Price Data'!K:K,MATCH(TEXT(A2941,"YYYY-MM-DD"),'Price Data'!J:J,0)+1),""),"")</f>
        <v>2.4539877300613522E-2</v>
      </c>
      <c r="J2941" s="34">
        <f>IFERROR(INDEX('Price Data'!N:N,MATCH(TEXT(A2941,"YYYY-MM-DD"),'Price Data'!M:M,0)),"")</f>
        <v>1.31</v>
      </c>
      <c r="K2941" s="10" cm="1">
        <f t="array" ref="K2941">IFERROR(IF(ISNUMBER(J2941),(J2941-INDEX('Price Data'!N:N,MATCH(TEXT(A2941,"YYYY-MM-DD"),'Price Data'!M:M,0)+1))/INDEX('Price Data'!N:N,MATCH(TEXT(A2941,"YYYY-MM-DD"),'Price Data'!M:M,0)+1),""),"")</f>
        <v>1.5503875968992262E-2</v>
      </c>
      <c r="L2941" s="34">
        <f>IFERROR(INDEX('Price Data'!Q:Q,MATCH(TEXT(A2941,"YYYY-MM-DD"),'Price Data'!P:P,0)),"")</f>
        <v>2.39</v>
      </c>
      <c r="M2941" s="10" cm="1">
        <f t="array" ref="M2941">IFERROR(IF(ISNUMBER(L2941),(L2941-INDEX('Price Data'!Q:Q,MATCH(TEXT(A2941,"YYYY-MM-DD"),'Price Data'!P:P,0)+1))/INDEX('Price Data'!Q:Q,MATCH(TEXT(A2941,"YYYY-MM-DD"),'Price Data'!P:P,0)+1),""),"")</f>
        <v>3.0172413793103574E-2</v>
      </c>
      <c r="N2941" s="34">
        <f>IFERROR(INDEX('Price Data'!T:T,MATCH(TEXT(A2941,"YYYY-MM-DD"),'Price Data'!S:S,0)),"")</f>
        <v>3.17</v>
      </c>
      <c r="O2941" s="10" cm="1">
        <f t="array" ref="O2941">IFERROR(IF(ISNUMBER(N2941),(N2941-INDEX('Price Data'!T:T,MATCH(TEXT(A2941,"YYYY-MM-DD"),'Price Data'!S:S,0)+1))/INDEX('Price Data'!T:T,MATCH(TEXT(A2941,"YYYY-MM-DD"),'Price Data'!S:S,0)+1),""),"")</f>
        <v>1.9292604501607736E-2</v>
      </c>
    </row>
    <row r="2942" spans="1:15" x14ac:dyDescent="0.3">
      <c r="A2942" s="8">
        <v>44761</v>
      </c>
      <c r="B2942" s="34">
        <f>IFERROR(INDEX('Price Data'!B:B,MATCH(TEXT(A2942,"YYYY-MM-DD"),'Price Data'!A:A,0)),"")</f>
        <v>21696</v>
      </c>
      <c r="C2942" s="10" cm="1">
        <f t="array" ref="C2942">IFERROR(IF(ISNUMBER(B2942),(B2942-INDEX('Price Data'!B:B,MATCH(TEXT(A2942,"YYYY-MM-DD"),'Price Data'!A:A,0)+1))/INDEX('Price Data'!B:B,MATCH(TEXT(A2942,"YYYY-MM-DD"),'Price Data'!A:A,0)+1),""),"")</f>
        <v>2.4894893476309698E-2</v>
      </c>
      <c r="D2942" s="34">
        <f>IFERROR(INDEX('Price Data'!E:E,MATCH(TEXT(A2942,"YYYY-MM-DD"),'Price Data'!D:D,0)),"")</f>
        <v>9.27</v>
      </c>
      <c r="E2942" s="10" cm="1">
        <f t="array" ref="E2942">IFERROR(IF(ISNUMBER(D2942),(D2942-INDEX('Price Data'!E:E,MATCH(TEXT(A2942,"YYYY-MM-DD"),'Price Data'!D:D,0)+1))/INDEX('Price Data'!E:E,MATCH(TEXT(A2942,"YYYY-MM-DD"),'Price Data'!D:D,0)+1),""),"")</f>
        <v>6.3073394495412716E-2</v>
      </c>
      <c r="F2942" s="34">
        <f>IFERROR(INDEX('Price Data'!H:H,MATCH(TEXT(A2942,"YYYY-MM-DD"),'Price Data'!G:G,0)),"")</f>
        <v>45.799999</v>
      </c>
      <c r="G2942" s="10" cm="1">
        <f t="array" ref="G2942">IFERROR(IF(ISNUMBER(F2942),(F2942-INDEX('Price Data'!H:H,MATCH(TEXT(A2942,"YYYY-MM-DD"),'Price Data'!G:G,0)+1))/INDEX('Price Data'!H:H,MATCH(TEXT(A2942,"YYYY-MM-DD"),'Price Data'!G:G,0)+1),""),"")</f>
        <v>3.7137658514492827E-2</v>
      </c>
      <c r="H2942" s="34">
        <f>IFERROR(INDEX('Price Data'!K:K,MATCH(TEXT(A2942,"YYYY-MM-DD"),'Price Data'!J:J,0)),"")</f>
        <v>1.77</v>
      </c>
      <c r="I2942" s="10" cm="1">
        <f t="array" ref="I2942">IFERROR(IF(ISNUMBER(H2942),(H2942-INDEX('Price Data'!K:K,MATCH(TEXT(A2942,"YYYY-MM-DD"),'Price Data'!J:J,0)+1))/INDEX('Price Data'!K:K,MATCH(TEXT(A2942,"YYYY-MM-DD"),'Price Data'!J:J,0)+1),""),"")</f>
        <v>5.988023952095814E-2</v>
      </c>
      <c r="J2942" s="34">
        <f>IFERROR(INDEX('Price Data'!N:N,MATCH(TEXT(A2942,"YYYY-MM-DD"),'Price Data'!M:M,0)),"")</f>
        <v>1.4</v>
      </c>
      <c r="K2942" s="10" cm="1">
        <f t="array" ref="K2942">IFERROR(IF(ISNUMBER(J2942),(J2942-INDEX('Price Data'!N:N,MATCH(TEXT(A2942,"YYYY-MM-DD"),'Price Data'!M:M,0)+1))/INDEX('Price Data'!N:N,MATCH(TEXT(A2942,"YYYY-MM-DD"),'Price Data'!M:M,0)+1),""),"")</f>
        <v>6.870229007633577E-2</v>
      </c>
      <c r="L2942" s="34">
        <f>IFERROR(INDEX('Price Data'!Q:Q,MATCH(TEXT(A2942,"YYYY-MM-DD"),'Price Data'!P:P,0)),"")</f>
        <v>2.5099999999999998</v>
      </c>
      <c r="M2942" s="10" cm="1">
        <f t="array" ref="M2942">IFERROR(IF(ISNUMBER(L2942),(L2942-INDEX('Price Data'!Q:Q,MATCH(TEXT(A2942,"YYYY-MM-DD"),'Price Data'!P:P,0)+1))/INDEX('Price Data'!Q:Q,MATCH(TEXT(A2942,"YYYY-MM-DD"),'Price Data'!P:P,0)+1),""),"")</f>
        <v>5.0209205020920356E-2</v>
      </c>
      <c r="N2942" s="34">
        <f>IFERROR(INDEX('Price Data'!T:T,MATCH(TEXT(A2942,"YYYY-MM-DD"),'Price Data'!S:S,0)),"")</f>
        <v>3.31</v>
      </c>
      <c r="O2942" s="10" cm="1">
        <f t="array" ref="O2942">IFERROR(IF(ISNUMBER(N2942),(N2942-INDEX('Price Data'!T:T,MATCH(TEXT(A2942,"YYYY-MM-DD"),'Price Data'!S:S,0)+1))/INDEX('Price Data'!T:T,MATCH(TEXT(A2942,"YYYY-MM-DD"),'Price Data'!S:S,0)+1),""),"")</f>
        <v>4.4164037854889628E-2</v>
      </c>
    </row>
    <row r="2943" spans="1:15" x14ac:dyDescent="0.3">
      <c r="A2943" s="8">
        <v>44762</v>
      </c>
      <c r="B2943" s="34">
        <f>IFERROR(INDEX('Price Data'!B:B,MATCH(TEXT(A2943,"YYYY-MM-DD"),'Price Data'!A:A,0)),"")</f>
        <v>21348</v>
      </c>
      <c r="C2943" s="10" cm="1">
        <f t="array" ref="C2943">IFERROR(IF(ISNUMBER(B2943),(B2943-INDEX('Price Data'!B:B,MATCH(TEXT(A2943,"YYYY-MM-DD"),'Price Data'!A:A,0)+1))/INDEX('Price Data'!B:B,MATCH(TEXT(A2943,"YYYY-MM-DD"),'Price Data'!A:A,0)+1),""),"")</f>
        <v>-1.6039823008849558E-2</v>
      </c>
      <c r="D2943" s="34">
        <f>IFERROR(INDEX('Price Data'!E:E,MATCH(TEXT(A2943,"YYYY-MM-DD"),'Price Data'!D:D,0)),"")</f>
        <v>9.01</v>
      </c>
      <c r="E2943" s="10" cm="1">
        <f t="array" ref="E2943">IFERROR(IF(ISNUMBER(D2943),(D2943-INDEX('Price Data'!E:E,MATCH(TEXT(A2943,"YYYY-MM-DD"),'Price Data'!D:D,0)+1))/INDEX('Price Data'!E:E,MATCH(TEXT(A2943,"YYYY-MM-DD"),'Price Data'!D:D,0)+1),""),"")</f>
        <v>-2.8047464940668801E-2</v>
      </c>
      <c r="F2943" s="34">
        <f>IFERROR(INDEX('Price Data'!H:H,MATCH(TEXT(A2943,"YYYY-MM-DD"),'Price Data'!G:G,0)),"")</f>
        <v>45</v>
      </c>
      <c r="G2943" s="10" cm="1">
        <f t="array" ref="G2943">IFERROR(IF(ISNUMBER(F2943),(F2943-INDEX('Price Data'!H:H,MATCH(TEXT(A2943,"YYYY-MM-DD"),'Price Data'!G:G,0)+1))/INDEX('Price Data'!H:H,MATCH(TEXT(A2943,"YYYY-MM-DD"),'Price Data'!G:G,0)+1),""),"")</f>
        <v>-1.7467227455616314E-2</v>
      </c>
      <c r="H2943" s="34">
        <f>IFERROR(INDEX('Price Data'!K:K,MATCH(TEXT(A2943,"YYYY-MM-DD"),'Price Data'!J:J,0)),"")</f>
        <v>1.71</v>
      </c>
      <c r="I2943" s="10" cm="1">
        <f t="array" ref="I2943">IFERROR(IF(ISNUMBER(H2943),(H2943-INDEX('Price Data'!K:K,MATCH(TEXT(A2943,"YYYY-MM-DD"),'Price Data'!J:J,0)+1))/INDEX('Price Data'!K:K,MATCH(TEXT(A2943,"YYYY-MM-DD"),'Price Data'!J:J,0)+1),""),"")</f>
        <v>-3.389830508474579E-2</v>
      </c>
      <c r="J2943" s="34">
        <f>IFERROR(INDEX('Price Data'!N:N,MATCH(TEXT(A2943,"YYYY-MM-DD"),'Price Data'!M:M,0)),"")</f>
        <v>1.36</v>
      </c>
      <c r="K2943" s="10" cm="1">
        <f t="array" ref="K2943">IFERROR(IF(ISNUMBER(J2943),(J2943-INDEX('Price Data'!N:N,MATCH(TEXT(A2943,"YYYY-MM-DD"),'Price Data'!M:M,0)+1))/INDEX('Price Data'!N:N,MATCH(TEXT(A2943,"YYYY-MM-DD"),'Price Data'!M:M,0)+1),""),"")</f>
        <v>-2.8571428571428439E-2</v>
      </c>
      <c r="L2943" s="34">
        <f>IFERROR(INDEX('Price Data'!Q:Q,MATCH(TEXT(A2943,"YYYY-MM-DD"),'Price Data'!P:P,0)),"")</f>
        <v>2.4500000000000002</v>
      </c>
      <c r="M2943" s="10" cm="1">
        <f t="array" ref="M2943">IFERROR(IF(ISNUMBER(L2943),(L2943-INDEX('Price Data'!Q:Q,MATCH(TEXT(A2943,"YYYY-MM-DD"),'Price Data'!P:P,0)+1))/INDEX('Price Data'!Q:Q,MATCH(TEXT(A2943,"YYYY-MM-DD"),'Price Data'!P:P,0)+1),""),"")</f>
        <v>-2.3904382470119369E-2</v>
      </c>
      <c r="N2943" s="34">
        <f>IFERROR(INDEX('Price Data'!T:T,MATCH(TEXT(A2943,"YYYY-MM-DD"),'Price Data'!S:S,0)),"")</f>
        <v>3.22</v>
      </c>
      <c r="O2943" s="10" cm="1">
        <f t="array" ref="O2943">IFERROR(IF(ISNUMBER(N2943),(N2943-INDEX('Price Data'!T:T,MATCH(TEXT(A2943,"YYYY-MM-DD"),'Price Data'!S:S,0)+1))/INDEX('Price Data'!T:T,MATCH(TEXT(A2943,"YYYY-MM-DD"),'Price Data'!S:S,0)+1),""),"")</f>
        <v>-2.7190332326283945E-2</v>
      </c>
    </row>
    <row r="2944" spans="1:15" x14ac:dyDescent="0.3">
      <c r="A2944" s="8">
        <v>44763</v>
      </c>
      <c r="B2944" s="34">
        <f>IFERROR(INDEX('Price Data'!B:B,MATCH(TEXT(A2944,"YYYY-MM-DD"),'Price Data'!A:A,0)),"")</f>
        <v>21197</v>
      </c>
      <c r="C2944" s="10" cm="1">
        <f t="array" ref="C2944">IFERROR(IF(ISNUMBER(B2944),(B2944-INDEX('Price Data'!B:B,MATCH(TEXT(A2944,"YYYY-MM-DD"),'Price Data'!A:A,0)+1))/INDEX('Price Data'!B:B,MATCH(TEXT(A2944,"YYYY-MM-DD"),'Price Data'!A:A,0)+1),""),"")</f>
        <v>-7.0732621322840547E-3</v>
      </c>
      <c r="D2944" s="34">
        <f>IFERROR(INDEX('Price Data'!E:E,MATCH(TEXT(A2944,"YYYY-MM-DD"),'Price Data'!D:D,0)),"")</f>
        <v>8.7100000000000009</v>
      </c>
      <c r="E2944" s="10" cm="1">
        <f t="array" ref="E2944">IFERROR(IF(ISNUMBER(D2944),(D2944-INDEX('Price Data'!E:E,MATCH(TEXT(A2944,"YYYY-MM-DD"),'Price Data'!D:D,0)+1))/INDEX('Price Data'!E:E,MATCH(TEXT(A2944,"YYYY-MM-DD"),'Price Data'!D:D,0)+1),""),"")</f>
        <v>-3.3296337402885567E-2</v>
      </c>
      <c r="F2944" s="34">
        <f>IFERROR(INDEX('Price Data'!H:H,MATCH(TEXT(A2944,"YYYY-MM-DD"),'Price Data'!G:G,0)),"")</f>
        <v>42.599997999999999</v>
      </c>
      <c r="G2944" s="10" cm="1">
        <f t="array" ref="G2944">IFERROR(IF(ISNUMBER(F2944),(F2944-INDEX('Price Data'!H:H,MATCH(TEXT(A2944,"YYYY-MM-DD"),'Price Data'!G:G,0)+1))/INDEX('Price Data'!H:H,MATCH(TEXT(A2944,"YYYY-MM-DD"),'Price Data'!G:G,0)+1),""),"")</f>
        <v>-5.3333377777777795E-2</v>
      </c>
      <c r="H2944" s="34">
        <f>IFERROR(INDEX('Price Data'!K:K,MATCH(TEXT(A2944,"YYYY-MM-DD"),'Price Data'!J:J,0)),"")</f>
        <v>1.66</v>
      </c>
      <c r="I2944" s="10" cm="1">
        <f t="array" ref="I2944">IFERROR(IF(ISNUMBER(H2944),(H2944-INDEX('Price Data'!K:K,MATCH(TEXT(A2944,"YYYY-MM-DD"),'Price Data'!J:J,0)+1))/INDEX('Price Data'!K:K,MATCH(TEXT(A2944,"YYYY-MM-DD"),'Price Data'!J:J,0)+1),""),"")</f>
        <v>-2.9239766081871371E-2</v>
      </c>
      <c r="J2944" s="34">
        <f>IFERROR(INDEX('Price Data'!N:N,MATCH(TEXT(A2944,"YYYY-MM-DD"),'Price Data'!M:M,0)),"")</f>
        <v>1.32</v>
      </c>
      <c r="K2944" s="10" cm="1">
        <f t="array" ref="K2944">IFERROR(IF(ISNUMBER(J2944),(J2944-INDEX('Price Data'!N:N,MATCH(TEXT(A2944,"YYYY-MM-DD"),'Price Data'!M:M,0)+1))/INDEX('Price Data'!N:N,MATCH(TEXT(A2944,"YYYY-MM-DD"),'Price Data'!M:M,0)+1),""),"")</f>
        <v>-2.9411764705882377E-2</v>
      </c>
      <c r="L2944" s="34">
        <f>IFERROR(INDEX('Price Data'!Q:Q,MATCH(TEXT(A2944,"YYYY-MM-DD"),'Price Data'!P:P,0)),"")</f>
        <v>2.35</v>
      </c>
      <c r="M2944" s="10" cm="1">
        <f t="array" ref="M2944">IFERROR(IF(ISNUMBER(L2944),(L2944-INDEX('Price Data'!Q:Q,MATCH(TEXT(A2944,"YYYY-MM-DD"),'Price Data'!P:P,0)+1))/INDEX('Price Data'!Q:Q,MATCH(TEXT(A2944,"YYYY-MM-DD"),'Price Data'!P:P,0)+1),""),"")</f>
        <v>-4.0816326530612276E-2</v>
      </c>
      <c r="N2944" s="34">
        <f>IFERROR(INDEX('Price Data'!T:T,MATCH(TEXT(A2944,"YYYY-MM-DD"),'Price Data'!S:S,0)),"")</f>
        <v>3.18</v>
      </c>
      <c r="O2944" s="10" cm="1">
        <f t="array" ref="O2944">IFERROR(IF(ISNUMBER(N2944),(N2944-INDEX('Price Data'!T:T,MATCH(TEXT(A2944,"YYYY-MM-DD"),'Price Data'!S:S,0)+1))/INDEX('Price Data'!T:T,MATCH(TEXT(A2944,"YYYY-MM-DD"),'Price Data'!S:S,0)+1),""),"")</f>
        <v>-1.2422360248447215E-2</v>
      </c>
    </row>
    <row r="2945" spans="1:15" x14ac:dyDescent="0.3">
      <c r="A2945" s="8">
        <v>44764</v>
      </c>
      <c r="B2945" s="34">
        <f>IFERROR(INDEX('Price Data'!B:B,MATCH(TEXT(A2945,"YYYY-MM-DD"),'Price Data'!A:A,0)),"")</f>
        <v>21212</v>
      </c>
      <c r="C2945" s="10" cm="1">
        <f t="array" ref="C2945">IFERROR(IF(ISNUMBER(B2945),(B2945-INDEX('Price Data'!B:B,MATCH(TEXT(A2945,"YYYY-MM-DD"),'Price Data'!A:A,0)+1))/INDEX('Price Data'!B:B,MATCH(TEXT(A2945,"YYYY-MM-DD"),'Price Data'!A:A,0)+1),""),"")</f>
        <v>7.0764730858140299E-4</v>
      </c>
      <c r="D2945" s="34">
        <f>IFERROR(INDEX('Price Data'!E:E,MATCH(TEXT(A2945,"YYYY-MM-DD"),'Price Data'!D:D,0)),"")</f>
        <v>8.5</v>
      </c>
      <c r="E2945" s="10" cm="1">
        <f t="array" ref="E2945">IFERROR(IF(ISNUMBER(D2945),(D2945-INDEX('Price Data'!E:E,MATCH(TEXT(A2945,"YYYY-MM-DD"),'Price Data'!D:D,0)+1))/INDEX('Price Data'!E:E,MATCH(TEXT(A2945,"YYYY-MM-DD"),'Price Data'!D:D,0)+1),""),"")</f>
        <v>-2.4110218140068983E-2</v>
      </c>
      <c r="F2945" s="34">
        <f>IFERROR(INDEX('Price Data'!H:H,MATCH(TEXT(A2945,"YYYY-MM-DD"),'Price Data'!G:G,0)),"")</f>
        <v>42</v>
      </c>
      <c r="G2945" s="10" cm="1">
        <f t="array" ref="G2945">IFERROR(IF(ISNUMBER(F2945),(F2945-INDEX('Price Data'!H:H,MATCH(TEXT(A2945,"YYYY-MM-DD"),'Price Data'!G:G,0)+1))/INDEX('Price Data'!H:H,MATCH(TEXT(A2945,"YYYY-MM-DD"),'Price Data'!G:G,0)+1),""),"")</f>
        <v>-1.4084460755138988E-2</v>
      </c>
      <c r="H2945" s="34">
        <f>IFERROR(INDEX('Price Data'!K:K,MATCH(TEXT(A2945,"YYYY-MM-DD"),'Price Data'!J:J,0)),"")</f>
        <v>1.66</v>
      </c>
      <c r="I2945" s="10" cm="1">
        <f t="array" ref="I2945">IFERROR(IF(ISNUMBER(H2945),(H2945-INDEX('Price Data'!K:K,MATCH(TEXT(A2945,"YYYY-MM-DD"),'Price Data'!J:J,0)+1))/INDEX('Price Data'!K:K,MATCH(TEXT(A2945,"YYYY-MM-DD"),'Price Data'!J:J,0)+1),""),"")</f>
        <v>0</v>
      </c>
      <c r="J2945" s="34">
        <f>IFERROR(INDEX('Price Data'!N:N,MATCH(TEXT(A2945,"YYYY-MM-DD"),'Price Data'!M:M,0)),"")</f>
        <v>1.3</v>
      </c>
      <c r="K2945" s="10" cm="1">
        <f t="array" ref="K2945">IFERROR(IF(ISNUMBER(J2945),(J2945-INDEX('Price Data'!N:N,MATCH(TEXT(A2945,"YYYY-MM-DD"),'Price Data'!M:M,0)+1))/INDEX('Price Data'!N:N,MATCH(TEXT(A2945,"YYYY-MM-DD"),'Price Data'!M:M,0)+1),""),"")</f>
        <v>-1.5151515151515164E-2</v>
      </c>
      <c r="L2945" s="34">
        <f>IFERROR(INDEX('Price Data'!Q:Q,MATCH(TEXT(A2945,"YYYY-MM-DD"),'Price Data'!P:P,0)),"")</f>
        <v>2.35</v>
      </c>
      <c r="M2945" s="10" cm="1">
        <f t="array" ref="M2945">IFERROR(IF(ISNUMBER(L2945),(L2945-INDEX('Price Data'!Q:Q,MATCH(TEXT(A2945,"YYYY-MM-DD"),'Price Data'!P:P,0)+1))/INDEX('Price Data'!Q:Q,MATCH(TEXT(A2945,"YYYY-MM-DD"),'Price Data'!P:P,0)+1),""),"")</f>
        <v>0</v>
      </c>
      <c r="N2945" s="34">
        <f>IFERROR(INDEX('Price Data'!T:T,MATCH(TEXT(A2945,"YYYY-MM-DD"),'Price Data'!S:S,0)),"")</f>
        <v>3.14</v>
      </c>
      <c r="O2945" s="10" cm="1">
        <f t="array" ref="O2945">IFERROR(IF(ISNUMBER(N2945),(N2945-INDEX('Price Data'!T:T,MATCH(TEXT(A2945,"YYYY-MM-DD"),'Price Data'!S:S,0)+1))/INDEX('Price Data'!T:T,MATCH(TEXT(A2945,"YYYY-MM-DD"),'Price Data'!S:S,0)+1),""),"")</f>
        <v>-1.2578616352201269E-2</v>
      </c>
    </row>
    <row r="2946" spans="1:15" x14ac:dyDescent="0.3">
      <c r="A2946" s="8">
        <v>44765</v>
      </c>
      <c r="B2946" s="34" t="str">
        <f>IFERROR(INDEX('Price Data'!B:B,MATCH(TEXT(A2946,"YYYY-MM-DD"),'Price Data'!A:A,0)),"")</f>
        <v/>
      </c>
      <c r="C2946" s="10" t="str" cm="1">
        <f t="array" ref="C2946">IFERROR(IF(ISNUMBER(B2946),(B2946-INDEX('Price Data'!B:B,MATCH(TEXT(A2946,"YYYY-MM-DD"),'Price Data'!A:A,0)+1))/INDEX('Price Data'!B:B,MATCH(TEXT(A2946,"YYYY-MM-DD"),'Price Data'!A:A,0)+1),""),"")</f>
        <v/>
      </c>
      <c r="D2946" s="34" t="str">
        <f>IFERROR(INDEX('Price Data'!E:E,MATCH(TEXT(A2946,"YYYY-MM-DD"),'Price Data'!D:D,0)),"")</f>
        <v/>
      </c>
      <c r="E2946" s="10" t="str" cm="1">
        <f t="array" ref="E2946">IFERROR(IF(ISNUMBER(D2946),(D2946-INDEX('Price Data'!E:E,MATCH(TEXT(A2946,"YYYY-MM-DD"),'Price Data'!D:D,0)+1))/INDEX('Price Data'!E:E,MATCH(TEXT(A2946,"YYYY-MM-DD"),'Price Data'!D:D,0)+1),""),"")</f>
        <v/>
      </c>
      <c r="F2946" s="34" t="str">
        <f>IFERROR(INDEX('Price Data'!H:H,MATCH(TEXT(A2946,"YYYY-MM-DD"),'Price Data'!G:G,0)),"")</f>
        <v/>
      </c>
      <c r="G2946" s="10" t="str" cm="1">
        <f t="array" ref="G2946">IFERROR(IF(ISNUMBER(F2946),(F2946-INDEX('Price Data'!H:H,MATCH(TEXT(A2946,"YYYY-MM-DD"),'Price Data'!G:G,0)+1))/INDEX('Price Data'!H:H,MATCH(TEXT(A2946,"YYYY-MM-DD"),'Price Data'!G:G,0)+1),""),"")</f>
        <v/>
      </c>
      <c r="H2946" s="34" t="str">
        <f>IFERROR(INDEX('Price Data'!K:K,MATCH(TEXT(A2946,"YYYY-MM-DD"),'Price Data'!J:J,0)),"")</f>
        <v/>
      </c>
      <c r="I2946" s="10" t="str" cm="1">
        <f t="array" ref="I2946">IFERROR(IF(ISNUMBER(H2946),(H2946-INDEX('Price Data'!K:K,MATCH(TEXT(A2946,"YYYY-MM-DD"),'Price Data'!J:J,0)+1))/INDEX('Price Data'!K:K,MATCH(TEXT(A2946,"YYYY-MM-DD"),'Price Data'!J:J,0)+1),""),"")</f>
        <v/>
      </c>
      <c r="J2946" s="34" t="str">
        <f>IFERROR(INDEX('Price Data'!N:N,MATCH(TEXT(A2946,"YYYY-MM-DD"),'Price Data'!M:M,0)),"")</f>
        <v/>
      </c>
      <c r="K2946" s="10" t="str" cm="1">
        <f t="array" ref="K2946">IFERROR(IF(ISNUMBER(J2946),(J2946-INDEX('Price Data'!N:N,MATCH(TEXT(A2946,"YYYY-MM-DD"),'Price Data'!M:M,0)+1))/INDEX('Price Data'!N:N,MATCH(TEXT(A2946,"YYYY-MM-DD"),'Price Data'!M:M,0)+1),""),"")</f>
        <v/>
      </c>
      <c r="L2946" s="34" t="str">
        <f>IFERROR(INDEX('Price Data'!Q:Q,MATCH(TEXT(A2946,"YYYY-MM-DD"),'Price Data'!P:P,0)),"")</f>
        <v/>
      </c>
      <c r="M2946" s="10" t="str" cm="1">
        <f t="array" ref="M2946">IFERROR(IF(ISNUMBER(L2946),(L2946-INDEX('Price Data'!Q:Q,MATCH(TEXT(A2946,"YYYY-MM-DD"),'Price Data'!P:P,0)+1))/INDEX('Price Data'!Q:Q,MATCH(TEXT(A2946,"YYYY-MM-DD"),'Price Data'!P:P,0)+1),""),"")</f>
        <v/>
      </c>
      <c r="N2946" s="34" t="str">
        <f>IFERROR(INDEX('Price Data'!T:T,MATCH(TEXT(A2946,"YYYY-MM-DD"),'Price Data'!S:S,0)),"")</f>
        <v/>
      </c>
      <c r="O2946" s="10" t="str" cm="1">
        <f t="array" ref="O2946">IFERROR(IF(ISNUMBER(N2946),(N2946-INDEX('Price Data'!T:T,MATCH(TEXT(A2946,"YYYY-MM-DD"),'Price Data'!S:S,0)+1))/INDEX('Price Data'!T:T,MATCH(TEXT(A2946,"YYYY-MM-DD"),'Price Data'!S:S,0)+1),""),"")</f>
        <v/>
      </c>
    </row>
    <row r="2947" spans="1:15" x14ac:dyDescent="0.3">
      <c r="A2947" s="8">
        <v>44766</v>
      </c>
      <c r="B2947" s="34" t="str">
        <f>IFERROR(INDEX('Price Data'!B:B,MATCH(TEXT(A2947,"YYYY-MM-DD"),'Price Data'!A:A,0)),"")</f>
        <v/>
      </c>
      <c r="C2947" s="10" t="str" cm="1">
        <f t="array" ref="C2947">IFERROR(IF(ISNUMBER(B2947),(B2947-INDEX('Price Data'!B:B,MATCH(TEXT(A2947,"YYYY-MM-DD"),'Price Data'!A:A,0)+1))/INDEX('Price Data'!B:B,MATCH(TEXT(A2947,"YYYY-MM-DD"),'Price Data'!A:A,0)+1),""),"")</f>
        <v/>
      </c>
      <c r="D2947" s="34" t="str">
        <f>IFERROR(INDEX('Price Data'!E:E,MATCH(TEXT(A2947,"YYYY-MM-DD"),'Price Data'!D:D,0)),"")</f>
        <v/>
      </c>
      <c r="E2947" s="10" t="str" cm="1">
        <f t="array" ref="E2947">IFERROR(IF(ISNUMBER(D2947),(D2947-INDEX('Price Data'!E:E,MATCH(TEXT(A2947,"YYYY-MM-DD"),'Price Data'!D:D,0)+1))/INDEX('Price Data'!E:E,MATCH(TEXT(A2947,"YYYY-MM-DD"),'Price Data'!D:D,0)+1),""),"")</f>
        <v/>
      </c>
      <c r="F2947" s="34" t="str">
        <f>IFERROR(INDEX('Price Data'!H:H,MATCH(TEXT(A2947,"YYYY-MM-DD"),'Price Data'!G:G,0)),"")</f>
        <v/>
      </c>
      <c r="G2947" s="10" t="str" cm="1">
        <f t="array" ref="G2947">IFERROR(IF(ISNUMBER(F2947),(F2947-INDEX('Price Data'!H:H,MATCH(TEXT(A2947,"YYYY-MM-DD"),'Price Data'!G:G,0)+1))/INDEX('Price Data'!H:H,MATCH(TEXT(A2947,"YYYY-MM-DD"),'Price Data'!G:G,0)+1),""),"")</f>
        <v/>
      </c>
      <c r="H2947" s="34" t="str">
        <f>IFERROR(INDEX('Price Data'!K:K,MATCH(TEXT(A2947,"YYYY-MM-DD"),'Price Data'!J:J,0)),"")</f>
        <v/>
      </c>
      <c r="I2947" s="10" t="str" cm="1">
        <f t="array" ref="I2947">IFERROR(IF(ISNUMBER(H2947),(H2947-INDEX('Price Data'!K:K,MATCH(TEXT(A2947,"YYYY-MM-DD"),'Price Data'!J:J,0)+1))/INDEX('Price Data'!K:K,MATCH(TEXT(A2947,"YYYY-MM-DD"),'Price Data'!J:J,0)+1),""),"")</f>
        <v/>
      </c>
      <c r="J2947" s="34" t="str">
        <f>IFERROR(INDEX('Price Data'!N:N,MATCH(TEXT(A2947,"YYYY-MM-DD"),'Price Data'!M:M,0)),"")</f>
        <v/>
      </c>
      <c r="K2947" s="10" t="str" cm="1">
        <f t="array" ref="K2947">IFERROR(IF(ISNUMBER(J2947),(J2947-INDEX('Price Data'!N:N,MATCH(TEXT(A2947,"YYYY-MM-DD"),'Price Data'!M:M,0)+1))/INDEX('Price Data'!N:N,MATCH(TEXT(A2947,"YYYY-MM-DD"),'Price Data'!M:M,0)+1),""),"")</f>
        <v/>
      </c>
      <c r="L2947" s="34" t="str">
        <f>IFERROR(INDEX('Price Data'!Q:Q,MATCH(TEXT(A2947,"YYYY-MM-DD"),'Price Data'!P:P,0)),"")</f>
        <v/>
      </c>
      <c r="M2947" s="10" t="str" cm="1">
        <f t="array" ref="M2947">IFERROR(IF(ISNUMBER(L2947),(L2947-INDEX('Price Data'!Q:Q,MATCH(TEXT(A2947,"YYYY-MM-DD"),'Price Data'!P:P,0)+1))/INDEX('Price Data'!Q:Q,MATCH(TEXT(A2947,"YYYY-MM-DD"),'Price Data'!P:P,0)+1),""),"")</f>
        <v/>
      </c>
      <c r="N2947" s="34" t="str">
        <f>IFERROR(INDEX('Price Data'!T:T,MATCH(TEXT(A2947,"YYYY-MM-DD"),'Price Data'!S:S,0)),"")</f>
        <v/>
      </c>
      <c r="O2947" s="10" t="str" cm="1">
        <f t="array" ref="O2947">IFERROR(IF(ISNUMBER(N2947),(N2947-INDEX('Price Data'!T:T,MATCH(TEXT(A2947,"YYYY-MM-DD"),'Price Data'!S:S,0)+1))/INDEX('Price Data'!T:T,MATCH(TEXT(A2947,"YYYY-MM-DD"),'Price Data'!S:S,0)+1),""),"")</f>
        <v/>
      </c>
    </row>
    <row r="2948" spans="1:15" x14ac:dyDescent="0.3">
      <c r="A2948" s="8">
        <v>44767</v>
      </c>
      <c r="B2948" s="34">
        <f>IFERROR(INDEX('Price Data'!B:B,MATCH(TEXT(A2948,"YYYY-MM-DD"),'Price Data'!A:A,0)),"")</f>
        <v>21383</v>
      </c>
      <c r="C2948" s="10" cm="1">
        <f t="array" ref="C2948">IFERROR(IF(ISNUMBER(B2948),(B2948-INDEX('Price Data'!B:B,MATCH(TEXT(A2948,"YYYY-MM-DD"),'Price Data'!A:A,0)+1))/INDEX('Price Data'!B:B,MATCH(TEXT(A2948,"YYYY-MM-DD"),'Price Data'!A:A,0)+1),""),"")</f>
        <v>8.0614746369979257E-3</v>
      </c>
      <c r="D2948" s="34">
        <f>IFERROR(INDEX('Price Data'!E:E,MATCH(TEXT(A2948,"YYYY-MM-DD"),'Price Data'!D:D,0)),"")</f>
        <v>8.67</v>
      </c>
      <c r="E2948" s="10" cm="1">
        <f t="array" ref="E2948">IFERROR(IF(ISNUMBER(D2948),(D2948-INDEX('Price Data'!E:E,MATCH(TEXT(A2948,"YYYY-MM-DD"),'Price Data'!D:D,0)+1))/INDEX('Price Data'!E:E,MATCH(TEXT(A2948,"YYYY-MM-DD"),'Price Data'!D:D,0)+1),""),"")</f>
        <v>1.999999999999999E-2</v>
      </c>
      <c r="F2948" s="34">
        <f>IFERROR(INDEX('Price Data'!H:H,MATCH(TEXT(A2948,"YYYY-MM-DD"),'Price Data'!G:G,0)),"")</f>
        <v>42.02</v>
      </c>
      <c r="G2948" s="10" cm="1">
        <f t="array" ref="G2948">IFERROR(IF(ISNUMBER(F2948),(F2948-INDEX('Price Data'!H:H,MATCH(TEXT(A2948,"YYYY-MM-DD"),'Price Data'!G:G,0)+1))/INDEX('Price Data'!H:H,MATCH(TEXT(A2948,"YYYY-MM-DD"),'Price Data'!G:G,0)+1),""),"")</f>
        <v>4.7619047619055062E-4</v>
      </c>
      <c r="H2948" s="34">
        <f>IFERROR(INDEX('Price Data'!K:K,MATCH(TEXT(A2948,"YYYY-MM-DD"),'Price Data'!J:J,0)),"")</f>
        <v>1.69</v>
      </c>
      <c r="I2948" s="10" cm="1">
        <f t="array" ref="I2948">IFERROR(IF(ISNUMBER(H2948),(H2948-INDEX('Price Data'!K:K,MATCH(TEXT(A2948,"YYYY-MM-DD"),'Price Data'!J:J,0)+1))/INDEX('Price Data'!K:K,MATCH(TEXT(A2948,"YYYY-MM-DD"),'Price Data'!J:J,0)+1),""),"")</f>
        <v>1.8072289156626523E-2</v>
      </c>
      <c r="J2948" s="34">
        <f>IFERROR(INDEX('Price Data'!N:N,MATCH(TEXT(A2948,"YYYY-MM-DD"),'Price Data'!M:M,0)),"")</f>
        <v>1.33</v>
      </c>
      <c r="K2948" s="10" cm="1">
        <f t="array" ref="K2948">IFERROR(IF(ISNUMBER(J2948),(J2948-INDEX('Price Data'!N:N,MATCH(TEXT(A2948,"YYYY-MM-DD"),'Price Data'!M:M,0)+1))/INDEX('Price Data'!N:N,MATCH(TEXT(A2948,"YYYY-MM-DD"),'Price Data'!M:M,0)+1),""),"")</f>
        <v>2.3076923076923096E-2</v>
      </c>
      <c r="L2948" s="34">
        <f>IFERROR(INDEX('Price Data'!Q:Q,MATCH(TEXT(A2948,"YYYY-MM-DD"),'Price Data'!P:P,0)),"")</f>
        <v>2.42</v>
      </c>
      <c r="M2948" s="10" cm="1">
        <f t="array" ref="M2948">IFERROR(IF(ISNUMBER(L2948),(L2948-INDEX('Price Data'!Q:Q,MATCH(TEXT(A2948,"YYYY-MM-DD"),'Price Data'!P:P,0)+1))/INDEX('Price Data'!Q:Q,MATCH(TEXT(A2948,"YYYY-MM-DD"),'Price Data'!P:P,0)+1),""),"")</f>
        <v>2.9787234042553123E-2</v>
      </c>
      <c r="N2948" s="34">
        <f>IFERROR(INDEX('Price Data'!T:T,MATCH(TEXT(A2948,"YYYY-MM-DD"),'Price Data'!S:S,0)),"")</f>
        <v>3.18</v>
      </c>
      <c r="O2948" s="10" cm="1">
        <f t="array" ref="O2948">IFERROR(IF(ISNUMBER(N2948),(N2948-INDEX('Price Data'!T:T,MATCH(TEXT(A2948,"YYYY-MM-DD"),'Price Data'!S:S,0)+1))/INDEX('Price Data'!T:T,MATCH(TEXT(A2948,"YYYY-MM-DD"),'Price Data'!S:S,0)+1),""),"")</f>
        <v>1.2738853503184724E-2</v>
      </c>
    </row>
    <row r="2949" spans="1:15" x14ac:dyDescent="0.3">
      <c r="A2949" s="8">
        <v>44768</v>
      </c>
      <c r="B2949" s="34">
        <f>IFERROR(INDEX('Price Data'!B:B,MATCH(TEXT(A2949,"YYYY-MM-DD"),'Price Data'!A:A,0)),"")</f>
        <v>21160</v>
      </c>
      <c r="C2949" s="10" cm="1">
        <f t="array" ref="C2949">IFERROR(IF(ISNUMBER(B2949),(B2949-INDEX('Price Data'!B:B,MATCH(TEXT(A2949,"YYYY-MM-DD"),'Price Data'!A:A,0)+1))/INDEX('Price Data'!B:B,MATCH(TEXT(A2949,"YYYY-MM-DD"),'Price Data'!A:A,0)+1),""),"")</f>
        <v>-1.0428845344432494E-2</v>
      </c>
      <c r="D2949" s="34">
        <f>IFERROR(INDEX('Price Data'!E:E,MATCH(TEXT(A2949,"YYYY-MM-DD"),'Price Data'!D:D,0)),"")</f>
        <v>8.64</v>
      </c>
      <c r="E2949" s="10" cm="1">
        <f t="array" ref="E2949">IFERROR(IF(ISNUMBER(D2949),(D2949-INDEX('Price Data'!E:E,MATCH(TEXT(A2949,"YYYY-MM-DD"),'Price Data'!D:D,0)+1))/INDEX('Price Data'!E:E,MATCH(TEXT(A2949,"YYYY-MM-DD"),'Price Data'!D:D,0)+1),""),"")</f>
        <v>-3.4602076124566738E-3</v>
      </c>
      <c r="F2949" s="34">
        <f>IFERROR(INDEX('Price Data'!H:H,MATCH(TEXT(A2949,"YYYY-MM-DD"),'Price Data'!G:G,0)),"")</f>
        <v>41.139999000000003</v>
      </c>
      <c r="G2949" s="10" cm="1">
        <f t="array" ref="G2949">IFERROR(IF(ISNUMBER(F2949),(F2949-INDEX('Price Data'!H:H,MATCH(TEXT(A2949,"YYYY-MM-DD"),'Price Data'!G:G,0)+1))/INDEX('Price Data'!H:H,MATCH(TEXT(A2949,"YYYY-MM-DD"),'Price Data'!G:G,0)+1),""),"")</f>
        <v>-2.0942432175154686E-2</v>
      </c>
      <c r="H2949" s="34">
        <f>IFERROR(INDEX('Price Data'!K:K,MATCH(TEXT(A2949,"YYYY-MM-DD"),'Price Data'!J:J,0)),"")</f>
        <v>1.66</v>
      </c>
      <c r="I2949" s="10" cm="1">
        <f t="array" ref="I2949">IFERROR(IF(ISNUMBER(H2949),(H2949-INDEX('Price Data'!K:K,MATCH(TEXT(A2949,"YYYY-MM-DD"),'Price Data'!J:J,0)+1))/INDEX('Price Data'!K:K,MATCH(TEXT(A2949,"YYYY-MM-DD"),'Price Data'!J:J,0)+1),""),"")</f>
        <v>-1.7751479289940846E-2</v>
      </c>
      <c r="J2949" s="34">
        <f>IFERROR(INDEX('Price Data'!N:N,MATCH(TEXT(A2949,"YYYY-MM-DD"),'Price Data'!M:M,0)),"")</f>
        <v>1.29</v>
      </c>
      <c r="K2949" s="10" cm="1">
        <f t="array" ref="K2949">IFERROR(IF(ISNUMBER(J2949),(J2949-INDEX('Price Data'!N:N,MATCH(TEXT(A2949,"YYYY-MM-DD"),'Price Data'!M:M,0)+1))/INDEX('Price Data'!N:N,MATCH(TEXT(A2949,"YYYY-MM-DD"),'Price Data'!M:M,0)+1),""),"")</f>
        <v>-3.0075187969924838E-2</v>
      </c>
      <c r="L2949" s="34">
        <f>IFERROR(INDEX('Price Data'!Q:Q,MATCH(TEXT(A2949,"YYYY-MM-DD"),'Price Data'!P:P,0)),"")</f>
        <v>2.35</v>
      </c>
      <c r="M2949" s="10" cm="1">
        <f t="array" ref="M2949">IFERROR(IF(ISNUMBER(L2949),(L2949-INDEX('Price Data'!Q:Q,MATCH(TEXT(A2949,"YYYY-MM-DD"),'Price Data'!P:P,0)+1))/INDEX('Price Data'!Q:Q,MATCH(TEXT(A2949,"YYYY-MM-DD"),'Price Data'!P:P,0)+1),""),"")</f>
        <v>-2.8925619834710679E-2</v>
      </c>
      <c r="N2949" s="34">
        <f>IFERROR(INDEX('Price Data'!T:T,MATCH(TEXT(A2949,"YYYY-MM-DD"),'Price Data'!S:S,0)),"")</f>
        <v>3.1</v>
      </c>
      <c r="O2949" s="10" cm="1">
        <f t="array" ref="O2949">IFERROR(IF(ISNUMBER(N2949),(N2949-INDEX('Price Data'!T:T,MATCH(TEXT(A2949,"YYYY-MM-DD"),'Price Data'!S:S,0)+1))/INDEX('Price Data'!T:T,MATCH(TEXT(A2949,"YYYY-MM-DD"),'Price Data'!S:S,0)+1),""),"")</f>
        <v>-2.5157232704402538E-2</v>
      </c>
    </row>
    <row r="2950" spans="1:15" x14ac:dyDescent="0.3">
      <c r="A2950" s="8">
        <v>44769</v>
      </c>
      <c r="B2950" s="34">
        <f>IFERROR(INDEX('Price Data'!B:B,MATCH(TEXT(A2950,"YYYY-MM-DD"),'Price Data'!A:A,0)),"")</f>
        <v>21481</v>
      </c>
      <c r="C2950" s="10" cm="1">
        <f t="array" ref="C2950">IFERROR(IF(ISNUMBER(B2950),(B2950-INDEX('Price Data'!B:B,MATCH(TEXT(A2950,"YYYY-MM-DD"),'Price Data'!A:A,0)+1))/INDEX('Price Data'!B:B,MATCH(TEXT(A2950,"YYYY-MM-DD"),'Price Data'!A:A,0)+1),""),"")</f>
        <v>1.5170132325141777E-2</v>
      </c>
      <c r="D2950" s="34">
        <f>IFERROR(INDEX('Price Data'!E:E,MATCH(TEXT(A2950,"YYYY-MM-DD"),'Price Data'!D:D,0)),"")</f>
        <v>9.39</v>
      </c>
      <c r="E2950" s="10" cm="1">
        <f t="array" ref="E2950">IFERROR(IF(ISNUMBER(D2950),(D2950-INDEX('Price Data'!E:E,MATCH(TEXT(A2950,"YYYY-MM-DD"),'Price Data'!D:D,0)+1))/INDEX('Price Data'!E:E,MATCH(TEXT(A2950,"YYYY-MM-DD"),'Price Data'!D:D,0)+1),""),"")</f>
        <v>8.6805555555555552E-2</v>
      </c>
      <c r="F2950" s="34">
        <f>IFERROR(INDEX('Price Data'!H:H,MATCH(TEXT(A2950,"YYYY-MM-DD"),'Price Data'!G:G,0)),"")</f>
        <v>41</v>
      </c>
      <c r="G2950" s="10" cm="1">
        <f t="array" ref="G2950">IFERROR(IF(ISNUMBER(F2950),(F2950-INDEX('Price Data'!H:H,MATCH(TEXT(A2950,"YYYY-MM-DD"),'Price Data'!G:G,0)+1))/INDEX('Price Data'!H:H,MATCH(TEXT(A2950,"YYYY-MM-DD"),'Price Data'!G:G,0)+1),""),"")</f>
        <v>-3.402989873675084E-3</v>
      </c>
      <c r="H2950" s="34">
        <f>IFERROR(INDEX('Price Data'!K:K,MATCH(TEXT(A2950,"YYYY-MM-DD"),'Price Data'!J:J,0)),"")</f>
        <v>1.68</v>
      </c>
      <c r="I2950" s="10" cm="1">
        <f t="array" ref="I2950">IFERROR(IF(ISNUMBER(H2950),(H2950-INDEX('Price Data'!K:K,MATCH(TEXT(A2950,"YYYY-MM-DD"),'Price Data'!J:J,0)+1))/INDEX('Price Data'!K:K,MATCH(TEXT(A2950,"YYYY-MM-DD"),'Price Data'!J:J,0)+1),""),"")</f>
        <v>1.2048192771084348E-2</v>
      </c>
      <c r="J2950" s="34">
        <f>IFERROR(INDEX('Price Data'!N:N,MATCH(TEXT(A2950,"YYYY-MM-DD"),'Price Data'!M:M,0)),"")</f>
        <v>1.32</v>
      </c>
      <c r="K2950" s="10" cm="1">
        <f t="array" ref="K2950">IFERROR(IF(ISNUMBER(J2950),(J2950-INDEX('Price Data'!N:N,MATCH(TEXT(A2950,"YYYY-MM-DD"),'Price Data'!M:M,0)+1))/INDEX('Price Data'!N:N,MATCH(TEXT(A2950,"YYYY-MM-DD"),'Price Data'!M:M,0)+1),""),"")</f>
        <v>2.3255813953488393E-2</v>
      </c>
      <c r="L2950" s="34">
        <f>IFERROR(INDEX('Price Data'!Q:Q,MATCH(TEXT(A2950,"YYYY-MM-DD"),'Price Data'!P:P,0)),"")</f>
        <v>2.41</v>
      </c>
      <c r="M2950" s="10" cm="1">
        <f t="array" ref="M2950">IFERROR(IF(ISNUMBER(L2950),(L2950-INDEX('Price Data'!Q:Q,MATCH(TEXT(A2950,"YYYY-MM-DD"),'Price Data'!P:P,0)+1))/INDEX('Price Data'!Q:Q,MATCH(TEXT(A2950,"YYYY-MM-DD"),'Price Data'!P:P,0)+1),""),"")</f>
        <v>2.5531914893617044E-2</v>
      </c>
      <c r="N2950" s="34">
        <f>IFERROR(INDEX('Price Data'!T:T,MATCH(TEXT(A2950,"YYYY-MM-DD"),'Price Data'!S:S,0)),"")</f>
        <v>3.11</v>
      </c>
      <c r="O2950" s="10" cm="1">
        <f t="array" ref="O2950">IFERROR(IF(ISNUMBER(N2950),(N2950-INDEX('Price Data'!T:T,MATCH(TEXT(A2950,"YYYY-MM-DD"),'Price Data'!S:S,0)+1))/INDEX('Price Data'!T:T,MATCH(TEXT(A2950,"YYYY-MM-DD"),'Price Data'!S:S,0)+1),""),"")</f>
        <v>3.2258064516128343E-3</v>
      </c>
    </row>
    <row r="2951" spans="1:15" x14ac:dyDescent="0.3">
      <c r="A2951" s="8">
        <v>44770</v>
      </c>
      <c r="B2951" s="34">
        <f>IFERROR(INDEX('Price Data'!B:B,MATCH(TEXT(A2951,"YYYY-MM-DD"),'Price Data'!A:A,0)),"")</f>
        <v>21932</v>
      </c>
      <c r="C2951" s="10" cm="1">
        <f t="array" ref="C2951">IFERROR(IF(ISNUMBER(B2951),(B2951-INDEX('Price Data'!B:B,MATCH(TEXT(A2951,"YYYY-MM-DD"),'Price Data'!A:A,0)+1))/INDEX('Price Data'!B:B,MATCH(TEXT(A2951,"YYYY-MM-DD"),'Price Data'!A:A,0)+1),""),"")</f>
        <v>2.0995298170476236E-2</v>
      </c>
      <c r="D2951" s="34">
        <f>IFERROR(INDEX('Price Data'!E:E,MATCH(TEXT(A2951,"YYYY-MM-DD"),'Price Data'!D:D,0)),"")</f>
        <v>9.3000000000000007</v>
      </c>
      <c r="E2951" s="10" cm="1">
        <f t="array" ref="E2951">IFERROR(IF(ISNUMBER(D2951),(D2951-INDEX('Price Data'!E:E,MATCH(TEXT(A2951,"YYYY-MM-DD"),'Price Data'!D:D,0)+1))/INDEX('Price Data'!E:E,MATCH(TEXT(A2951,"YYYY-MM-DD"),'Price Data'!D:D,0)+1),""),"")</f>
        <v>-9.584664536741198E-3</v>
      </c>
      <c r="F2951" s="34">
        <f>IFERROR(INDEX('Price Data'!H:H,MATCH(TEXT(A2951,"YYYY-MM-DD"),'Price Data'!G:G,0)),"")</f>
        <v>40.360000999999997</v>
      </c>
      <c r="G2951" s="10" cm="1">
        <f t="array" ref="G2951">IFERROR(IF(ISNUMBER(F2951),(F2951-INDEX('Price Data'!H:H,MATCH(TEXT(A2951,"YYYY-MM-DD"),'Price Data'!G:G,0)+1))/INDEX('Price Data'!H:H,MATCH(TEXT(A2951,"YYYY-MM-DD"),'Price Data'!G:G,0)+1),""),"")</f>
        <v>-1.5609731707317149E-2</v>
      </c>
      <c r="H2951" s="34">
        <f>IFERROR(INDEX('Price Data'!K:K,MATCH(TEXT(A2951,"YYYY-MM-DD"),'Price Data'!J:J,0)),"")</f>
        <v>1.71</v>
      </c>
      <c r="I2951" s="10" cm="1">
        <f t="array" ref="I2951">IFERROR(IF(ISNUMBER(H2951),(H2951-INDEX('Price Data'!K:K,MATCH(TEXT(A2951,"YYYY-MM-DD"),'Price Data'!J:J,0)+1))/INDEX('Price Data'!K:K,MATCH(TEXT(A2951,"YYYY-MM-DD"),'Price Data'!J:J,0)+1),""),"")</f>
        <v>1.7857142857142873E-2</v>
      </c>
      <c r="J2951" s="34">
        <f>IFERROR(INDEX('Price Data'!N:N,MATCH(TEXT(A2951,"YYYY-MM-DD"),'Price Data'!M:M,0)),"")</f>
        <v>1.32</v>
      </c>
      <c r="K2951" s="10" cm="1">
        <f t="array" ref="K2951">IFERROR(IF(ISNUMBER(J2951),(J2951-INDEX('Price Data'!N:N,MATCH(TEXT(A2951,"YYYY-MM-DD"),'Price Data'!M:M,0)+1))/INDEX('Price Data'!N:N,MATCH(TEXT(A2951,"YYYY-MM-DD"),'Price Data'!M:M,0)+1),""),"")</f>
        <v>0</v>
      </c>
      <c r="L2951" s="34">
        <f>IFERROR(INDEX('Price Data'!Q:Q,MATCH(TEXT(A2951,"YYYY-MM-DD"),'Price Data'!P:P,0)),"")</f>
        <v>2.4300000000000002</v>
      </c>
      <c r="M2951" s="10" cm="1">
        <f t="array" ref="M2951">IFERROR(IF(ISNUMBER(L2951),(L2951-INDEX('Price Data'!Q:Q,MATCH(TEXT(A2951,"YYYY-MM-DD"),'Price Data'!P:P,0)+1))/INDEX('Price Data'!Q:Q,MATCH(TEXT(A2951,"YYYY-MM-DD"),'Price Data'!P:P,0)+1),""),"")</f>
        <v>8.2987551867219986E-3</v>
      </c>
      <c r="N2951" s="34">
        <f>IFERROR(INDEX('Price Data'!T:T,MATCH(TEXT(A2951,"YYYY-MM-DD"),'Price Data'!S:S,0)),"")</f>
        <v>3.15</v>
      </c>
      <c r="O2951" s="10" cm="1">
        <f t="array" ref="O2951">IFERROR(IF(ISNUMBER(N2951),(N2951-INDEX('Price Data'!T:T,MATCH(TEXT(A2951,"YYYY-MM-DD"),'Price Data'!S:S,0)+1))/INDEX('Price Data'!T:T,MATCH(TEXT(A2951,"YYYY-MM-DD"),'Price Data'!S:S,0)+1),""),"")</f>
        <v>1.2861736334405157E-2</v>
      </c>
    </row>
    <row r="2952" spans="1:15" x14ac:dyDescent="0.3">
      <c r="A2952" s="8">
        <v>44771</v>
      </c>
      <c r="B2952" s="34">
        <f>IFERROR(INDEX('Price Data'!B:B,MATCH(TEXT(A2952,"YYYY-MM-DD"),'Price Data'!A:A,0)),"")</f>
        <v>22405</v>
      </c>
      <c r="C2952" s="10" cm="1">
        <f t="array" ref="C2952">IFERROR(IF(ISNUMBER(B2952),(B2952-INDEX('Price Data'!B:B,MATCH(TEXT(A2952,"YYYY-MM-DD"),'Price Data'!A:A,0)+1))/INDEX('Price Data'!B:B,MATCH(TEXT(A2952,"YYYY-MM-DD"),'Price Data'!A:A,0)+1),""),"")</f>
        <v>2.1566660587269741E-2</v>
      </c>
      <c r="D2952" s="34">
        <f>IFERROR(INDEX('Price Data'!E:E,MATCH(TEXT(A2952,"YYYY-MM-DD"),'Price Data'!D:D,0)),"")</f>
        <v>9.58</v>
      </c>
      <c r="E2952" s="10" cm="1">
        <f t="array" ref="E2952">IFERROR(IF(ISNUMBER(D2952),(D2952-INDEX('Price Data'!E:E,MATCH(TEXT(A2952,"YYYY-MM-DD"),'Price Data'!D:D,0)+1))/INDEX('Price Data'!E:E,MATCH(TEXT(A2952,"YYYY-MM-DD"),'Price Data'!D:D,0)+1),""),"")</f>
        <v>3.0107526881720359E-2</v>
      </c>
      <c r="F2952" s="34">
        <f>IFERROR(INDEX('Price Data'!H:H,MATCH(TEXT(A2952,"YYYY-MM-DD"),'Price Data'!G:G,0)),"")</f>
        <v>41.380001</v>
      </c>
      <c r="G2952" s="10" cm="1">
        <f t="array" ref="G2952">IFERROR(IF(ISNUMBER(F2952),(F2952-INDEX('Price Data'!H:H,MATCH(TEXT(A2952,"YYYY-MM-DD"),'Price Data'!G:G,0)+1))/INDEX('Price Data'!H:H,MATCH(TEXT(A2952,"YYYY-MM-DD"),'Price Data'!G:G,0)+1),""),"")</f>
        <v>2.5272546450135203E-2</v>
      </c>
      <c r="H2952" s="34">
        <f>IFERROR(INDEX('Price Data'!K:K,MATCH(TEXT(A2952,"YYYY-MM-DD"),'Price Data'!J:J,0)),"")</f>
        <v>1.73</v>
      </c>
      <c r="I2952" s="10" cm="1">
        <f t="array" ref="I2952">IFERROR(IF(ISNUMBER(H2952),(H2952-INDEX('Price Data'!K:K,MATCH(TEXT(A2952,"YYYY-MM-DD"),'Price Data'!J:J,0)+1))/INDEX('Price Data'!K:K,MATCH(TEXT(A2952,"YYYY-MM-DD"),'Price Data'!J:J,0)+1),""),"")</f>
        <v>1.169590643274855E-2</v>
      </c>
      <c r="J2952" s="34">
        <f>IFERROR(INDEX('Price Data'!N:N,MATCH(TEXT(A2952,"YYYY-MM-DD"),'Price Data'!M:M,0)),"")</f>
        <v>1.35</v>
      </c>
      <c r="K2952" s="10" cm="1">
        <f t="array" ref="K2952">IFERROR(IF(ISNUMBER(J2952),(J2952-INDEX('Price Data'!N:N,MATCH(TEXT(A2952,"YYYY-MM-DD"),'Price Data'!M:M,0)+1))/INDEX('Price Data'!N:N,MATCH(TEXT(A2952,"YYYY-MM-DD"),'Price Data'!M:M,0)+1),""),"")</f>
        <v>2.2727272727272745E-2</v>
      </c>
      <c r="L2952" s="34">
        <f>IFERROR(INDEX('Price Data'!Q:Q,MATCH(TEXT(A2952,"YYYY-MM-DD"),'Price Data'!P:P,0)),"")</f>
        <v>2.52</v>
      </c>
      <c r="M2952" s="10" cm="1">
        <f t="array" ref="M2952">IFERROR(IF(ISNUMBER(L2952),(L2952-INDEX('Price Data'!Q:Q,MATCH(TEXT(A2952,"YYYY-MM-DD"),'Price Data'!P:P,0)+1))/INDEX('Price Data'!Q:Q,MATCH(TEXT(A2952,"YYYY-MM-DD"),'Price Data'!P:P,0)+1),""),"")</f>
        <v>3.7037037037036979E-2</v>
      </c>
      <c r="N2952" s="34">
        <f>IFERROR(INDEX('Price Data'!T:T,MATCH(TEXT(A2952,"YYYY-MM-DD"),'Price Data'!S:S,0)),"")</f>
        <v>3.24</v>
      </c>
      <c r="O2952" s="10" cm="1">
        <f t="array" ref="O2952">IFERROR(IF(ISNUMBER(N2952),(N2952-INDEX('Price Data'!T:T,MATCH(TEXT(A2952,"YYYY-MM-DD"),'Price Data'!S:S,0)+1))/INDEX('Price Data'!T:T,MATCH(TEXT(A2952,"YYYY-MM-DD"),'Price Data'!S:S,0)+1),""),"")</f>
        <v>2.8571428571428668E-2</v>
      </c>
    </row>
    <row r="2953" spans="1:15" x14ac:dyDescent="0.3">
      <c r="A2953" s="8">
        <v>44772</v>
      </c>
      <c r="B2953" s="34" t="str">
        <f>IFERROR(INDEX('Price Data'!B:B,MATCH(TEXT(A2953,"YYYY-MM-DD"),'Price Data'!A:A,0)),"")</f>
        <v/>
      </c>
      <c r="C2953" s="10" t="str" cm="1">
        <f t="array" ref="C2953">IFERROR(IF(ISNUMBER(B2953),(B2953-INDEX('Price Data'!B:B,MATCH(TEXT(A2953,"YYYY-MM-DD"),'Price Data'!A:A,0)+1))/INDEX('Price Data'!B:B,MATCH(TEXT(A2953,"YYYY-MM-DD"),'Price Data'!A:A,0)+1),""),"")</f>
        <v/>
      </c>
      <c r="D2953" s="34" t="str">
        <f>IFERROR(INDEX('Price Data'!E:E,MATCH(TEXT(A2953,"YYYY-MM-DD"),'Price Data'!D:D,0)),"")</f>
        <v/>
      </c>
      <c r="E2953" s="10" t="str" cm="1">
        <f t="array" ref="E2953">IFERROR(IF(ISNUMBER(D2953),(D2953-INDEX('Price Data'!E:E,MATCH(TEXT(A2953,"YYYY-MM-DD"),'Price Data'!D:D,0)+1))/INDEX('Price Data'!E:E,MATCH(TEXT(A2953,"YYYY-MM-DD"),'Price Data'!D:D,0)+1),""),"")</f>
        <v/>
      </c>
      <c r="F2953" s="34" t="str">
        <f>IFERROR(INDEX('Price Data'!H:H,MATCH(TEXT(A2953,"YYYY-MM-DD"),'Price Data'!G:G,0)),"")</f>
        <v/>
      </c>
      <c r="G2953" s="10" t="str" cm="1">
        <f t="array" ref="G2953">IFERROR(IF(ISNUMBER(F2953),(F2953-INDEX('Price Data'!H:H,MATCH(TEXT(A2953,"YYYY-MM-DD"),'Price Data'!G:G,0)+1))/INDEX('Price Data'!H:H,MATCH(TEXT(A2953,"YYYY-MM-DD"),'Price Data'!G:G,0)+1),""),"")</f>
        <v/>
      </c>
      <c r="H2953" s="34" t="str">
        <f>IFERROR(INDEX('Price Data'!K:K,MATCH(TEXT(A2953,"YYYY-MM-DD"),'Price Data'!J:J,0)),"")</f>
        <v/>
      </c>
      <c r="I2953" s="10" t="str" cm="1">
        <f t="array" ref="I2953">IFERROR(IF(ISNUMBER(H2953),(H2953-INDEX('Price Data'!K:K,MATCH(TEXT(A2953,"YYYY-MM-DD"),'Price Data'!J:J,0)+1))/INDEX('Price Data'!K:K,MATCH(TEXT(A2953,"YYYY-MM-DD"),'Price Data'!J:J,0)+1),""),"")</f>
        <v/>
      </c>
      <c r="J2953" s="34" t="str">
        <f>IFERROR(INDEX('Price Data'!N:N,MATCH(TEXT(A2953,"YYYY-MM-DD"),'Price Data'!M:M,0)),"")</f>
        <v/>
      </c>
      <c r="K2953" s="10" t="str" cm="1">
        <f t="array" ref="K2953">IFERROR(IF(ISNUMBER(J2953),(J2953-INDEX('Price Data'!N:N,MATCH(TEXT(A2953,"YYYY-MM-DD"),'Price Data'!M:M,0)+1))/INDEX('Price Data'!N:N,MATCH(TEXT(A2953,"YYYY-MM-DD"),'Price Data'!M:M,0)+1),""),"")</f>
        <v/>
      </c>
      <c r="L2953" s="34" t="str">
        <f>IFERROR(INDEX('Price Data'!Q:Q,MATCH(TEXT(A2953,"YYYY-MM-DD"),'Price Data'!P:P,0)),"")</f>
        <v/>
      </c>
      <c r="M2953" s="10" t="str" cm="1">
        <f t="array" ref="M2953">IFERROR(IF(ISNUMBER(L2953),(L2953-INDEX('Price Data'!Q:Q,MATCH(TEXT(A2953,"YYYY-MM-DD"),'Price Data'!P:P,0)+1))/INDEX('Price Data'!Q:Q,MATCH(TEXT(A2953,"YYYY-MM-DD"),'Price Data'!P:P,0)+1),""),"")</f>
        <v/>
      </c>
      <c r="N2953" s="34" t="str">
        <f>IFERROR(INDEX('Price Data'!T:T,MATCH(TEXT(A2953,"YYYY-MM-DD"),'Price Data'!S:S,0)),"")</f>
        <v/>
      </c>
      <c r="O2953" s="10" t="str" cm="1">
        <f t="array" ref="O2953">IFERROR(IF(ISNUMBER(N2953),(N2953-INDEX('Price Data'!T:T,MATCH(TEXT(A2953,"YYYY-MM-DD"),'Price Data'!S:S,0)+1))/INDEX('Price Data'!T:T,MATCH(TEXT(A2953,"YYYY-MM-DD"),'Price Data'!S:S,0)+1),""),"")</f>
        <v/>
      </c>
    </row>
    <row r="2954" spans="1:15" x14ac:dyDescent="0.3">
      <c r="A2954" s="8">
        <v>44773</v>
      </c>
      <c r="B2954" s="34" t="str">
        <f>IFERROR(INDEX('Price Data'!B:B,MATCH(TEXT(A2954,"YYYY-MM-DD"),'Price Data'!A:A,0)),"")</f>
        <v/>
      </c>
      <c r="C2954" s="10" t="str" cm="1">
        <f t="array" ref="C2954">IFERROR(IF(ISNUMBER(B2954),(B2954-INDEX('Price Data'!B:B,MATCH(TEXT(A2954,"YYYY-MM-DD"),'Price Data'!A:A,0)+1))/INDEX('Price Data'!B:B,MATCH(TEXT(A2954,"YYYY-MM-DD"),'Price Data'!A:A,0)+1),""),"")</f>
        <v/>
      </c>
      <c r="D2954" s="34" t="str">
        <f>IFERROR(INDEX('Price Data'!E:E,MATCH(TEXT(A2954,"YYYY-MM-DD"),'Price Data'!D:D,0)),"")</f>
        <v/>
      </c>
      <c r="E2954" s="10" t="str" cm="1">
        <f t="array" ref="E2954">IFERROR(IF(ISNUMBER(D2954),(D2954-INDEX('Price Data'!E:E,MATCH(TEXT(A2954,"YYYY-MM-DD"),'Price Data'!D:D,0)+1))/INDEX('Price Data'!E:E,MATCH(TEXT(A2954,"YYYY-MM-DD"),'Price Data'!D:D,0)+1),""),"")</f>
        <v/>
      </c>
      <c r="F2954" s="34" t="str">
        <f>IFERROR(INDEX('Price Data'!H:H,MATCH(TEXT(A2954,"YYYY-MM-DD"),'Price Data'!G:G,0)),"")</f>
        <v/>
      </c>
      <c r="G2954" s="10" t="str" cm="1">
        <f t="array" ref="G2954">IFERROR(IF(ISNUMBER(F2954),(F2954-INDEX('Price Data'!H:H,MATCH(TEXT(A2954,"YYYY-MM-DD"),'Price Data'!G:G,0)+1))/INDEX('Price Data'!H:H,MATCH(TEXT(A2954,"YYYY-MM-DD"),'Price Data'!G:G,0)+1),""),"")</f>
        <v/>
      </c>
      <c r="H2954" s="34" t="str">
        <f>IFERROR(INDEX('Price Data'!K:K,MATCH(TEXT(A2954,"YYYY-MM-DD"),'Price Data'!J:J,0)),"")</f>
        <v/>
      </c>
      <c r="I2954" s="10" t="str" cm="1">
        <f t="array" ref="I2954">IFERROR(IF(ISNUMBER(H2954),(H2954-INDEX('Price Data'!K:K,MATCH(TEXT(A2954,"YYYY-MM-DD"),'Price Data'!J:J,0)+1))/INDEX('Price Data'!K:K,MATCH(TEXT(A2954,"YYYY-MM-DD"),'Price Data'!J:J,0)+1),""),"")</f>
        <v/>
      </c>
      <c r="J2954" s="34" t="str">
        <f>IFERROR(INDEX('Price Data'!N:N,MATCH(TEXT(A2954,"YYYY-MM-DD"),'Price Data'!M:M,0)),"")</f>
        <v/>
      </c>
      <c r="K2954" s="10" t="str" cm="1">
        <f t="array" ref="K2954">IFERROR(IF(ISNUMBER(J2954),(J2954-INDEX('Price Data'!N:N,MATCH(TEXT(A2954,"YYYY-MM-DD"),'Price Data'!M:M,0)+1))/INDEX('Price Data'!N:N,MATCH(TEXT(A2954,"YYYY-MM-DD"),'Price Data'!M:M,0)+1),""),"")</f>
        <v/>
      </c>
      <c r="L2954" s="34" t="str">
        <f>IFERROR(INDEX('Price Data'!Q:Q,MATCH(TEXT(A2954,"YYYY-MM-DD"),'Price Data'!P:P,0)),"")</f>
        <v/>
      </c>
      <c r="M2954" s="10" t="str" cm="1">
        <f t="array" ref="M2954">IFERROR(IF(ISNUMBER(L2954),(L2954-INDEX('Price Data'!Q:Q,MATCH(TEXT(A2954,"YYYY-MM-DD"),'Price Data'!P:P,0)+1))/INDEX('Price Data'!Q:Q,MATCH(TEXT(A2954,"YYYY-MM-DD"),'Price Data'!P:P,0)+1),""),"")</f>
        <v/>
      </c>
      <c r="N2954" s="34" t="str">
        <f>IFERROR(INDEX('Price Data'!T:T,MATCH(TEXT(A2954,"YYYY-MM-DD"),'Price Data'!S:S,0)),"")</f>
        <v/>
      </c>
      <c r="O2954" s="10" t="str" cm="1">
        <f t="array" ref="O2954">IFERROR(IF(ISNUMBER(N2954),(N2954-INDEX('Price Data'!T:T,MATCH(TEXT(A2954,"YYYY-MM-DD"),'Price Data'!S:S,0)+1))/INDEX('Price Data'!T:T,MATCH(TEXT(A2954,"YYYY-MM-DD"),'Price Data'!S:S,0)+1),""),"")</f>
        <v/>
      </c>
    </row>
    <row r="2955" spans="1:15" x14ac:dyDescent="0.3">
      <c r="A2955" s="8">
        <v>44774</v>
      </c>
      <c r="B2955" s="34">
        <f>IFERROR(INDEX('Price Data'!B:B,MATCH(TEXT(A2955,"YYYY-MM-DD"),'Price Data'!A:A,0)),"")</f>
        <v>22429</v>
      </c>
      <c r="C2955" s="10" cm="1">
        <f t="array" ref="C2955">IFERROR(IF(ISNUMBER(B2955),(B2955-INDEX('Price Data'!B:B,MATCH(TEXT(A2955,"YYYY-MM-DD"),'Price Data'!A:A,0)+1))/INDEX('Price Data'!B:B,MATCH(TEXT(A2955,"YYYY-MM-DD"),'Price Data'!A:A,0)+1),""),"")</f>
        <v>1.0711894666369114E-3</v>
      </c>
      <c r="D2955" s="34">
        <f>IFERROR(INDEX('Price Data'!E:E,MATCH(TEXT(A2955,"YYYY-MM-DD"),'Price Data'!D:D,0)),"")</f>
        <v>9.4600000000000009</v>
      </c>
      <c r="E2955" s="10" cm="1">
        <f t="array" ref="E2955">IFERROR(IF(ISNUMBER(D2955),(D2955-INDEX('Price Data'!E:E,MATCH(TEXT(A2955,"YYYY-MM-DD"),'Price Data'!D:D,0)+1))/INDEX('Price Data'!E:E,MATCH(TEXT(A2955,"YYYY-MM-DD"),'Price Data'!D:D,0)+1),""),"")</f>
        <v>-1.2526096033402842E-2</v>
      </c>
      <c r="F2955" s="34">
        <f>IFERROR(INDEX('Price Data'!H:H,MATCH(TEXT(A2955,"YYYY-MM-DD"),'Price Data'!G:G,0)),"")</f>
        <v>43.16</v>
      </c>
      <c r="G2955" s="10" cm="1">
        <f t="array" ref="G2955">IFERROR(IF(ISNUMBER(F2955),(F2955-INDEX('Price Data'!H:H,MATCH(TEXT(A2955,"YYYY-MM-DD"),'Price Data'!G:G,0)+1))/INDEX('Price Data'!H:H,MATCH(TEXT(A2955,"YYYY-MM-DD"),'Price Data'!G:G,0)+1),""),"")</f>
        <v>4.3015924528372933E-2</v>
      </c>
      <c r="H2955" s="34">
        <f>IFERROR(INDEX('Price Data'!K:K,MATCH(TEXT(A2955,"YYYY-MM-DD"),'Price Data'!J:J,0)),"")</f>
        <v>1.75</v>
      </c>
      <c r="I2955" s="10" cm="1">
        <f t="array" ref="I2955">IFERROR(IF(ISNUMBER(H2955),(H2955-INDEX('Price Data'!K:K,MATCH(TEXT(A2955,"YYYY-MM-DD"),'Price Data'!J:J,0)+1))/INDEX('Price Data'!K:K,MATCH(TEXT(A2955,"YYYY-MM-DD"),'Price Data'!J:J,0)+1),""),"")</f>
        <v>1.1560693641618507E-2</v>
      </c>
      <c r="J2955" s="34">
        <f>IFERROR(INDEX('Price Data'!N:N,MATCH(TEXT(A2955,"YYYY-MM-DD"),'Price Data'!M:M,0)),"")</f>
        <v>1.36</v>
      </c>
      <c r="K2955" s="10" cm="1">
        <f t="array" ref="K2955">IFERROR(IF(ISNUMBER(J2955),(J2955-INDEX('Price Data'!N:N,MATCH(TEXT(A2955,"YYYY-MM-DD"),'Price Data'!M:M,0)+1))/INDEX('Price Data'!N:N,MATCH(TEXT(A2955,"YYYY-MM-DD"),'Price Data'!M:M,0)+1),""),"")</f>
        <v>7.4074074074074138E-3</v>
      </c>
      <c r="L2955" s="34">
        <f>IFERROR(INDEX('Price Data'!Q:Q,MATCH(TEXT(A2955,"YYYY-MM-DD"),'Price Data'!P:P,0)),"")</f>
        <v>2.5099999999999998</v>
      </c>
      <c r="M2955" s="10" cm="1">
        <f t="array" ref="M2955">IFERROR(IF(ISNUMBER(L2955),(L2955-INDEX('Price Data'!Q:Q,MATCH(TEXT(A2955,"YYYY-MM-DD"),'Price Data'!P:P,0)+1))/INDEX('Price Data'!Q:Q,MATCH(TEXT(A2955,"YYYY-MM-DD"),'Price Data'!P:P,0)+1),""),"")</f>
        <v>-3.96825396825406E-3</v>
      </c>
      <c r="N2955" s="34">
        <f>IFERROR(INDEX('Price Data'!T:T,MATCH(TEXT(A2955,"YYYY-MM-DD"),'Price Data'!S:S,0)),"")</f>
        <v>3.2</v>
      </c>
      <c r="O2955" s="10" cm="1">
        <f t="array" ref="O2955">IFERROR(IF(ISNUMBER(N2955),(N2955-INDEX('Price Data'!T:T,MATCH(TEXT(A2955,"YYYY-MM-DD"),'Price Data'!S:S,0)+1))/INDEX('Price Data'!T:T,MATCH(TEXT(A2955,"YYYY-MM-DD"),'Price Data'!S:S,0)+1),""),"")</f>
        <v>-1.2345679012345689E-2</v>
      </c>
    </row>
    <row r="2956" spans="1:15" x14ac:dyDescent="0.3">
      <c r="A2956" s="8">
        <v>44775</v>
      </c>
      <c r="B2956" s="34">
        <f>IFERROR(INDEX('Price Data'!B:B,MATCH(TEXT(A2956,"YYYY-MM-DD"),'Price Data'!A:A,0)),"")</f>
        <v>22351</v>
      </c>
      <c r="C2956" s="10" cm="1">
        <f t="array" ref="C2956">IFERROR(IF(ISNUMBER(B2956),(B2956-INDEX('Price Data'!B:B,MATCH(TEXT(A2956,"YYYY-MM-DD"),'Price Data'!A:A,0)+1))/INDEX('Price Data'!B:B,MATCH(TEXT(A2956,"YYYY-MM-DD"),'Price Data'!A:A,0)+1),""),"")</f>
        <v>-3.4776405546390835E-3</v>
      </c>
      <c r="D2956" s="34">
        <f>IFERROR(INDEX('Price Data'!E:E,MATCH(TEXT(A2956,"YYYY-MM-DD"),'Price Data'!D:D,0)),"")</f>
        <v>9.43</v>
      </c>
      <c r="E2956" s="10" cm="1">
        <f t="array" ref="E2956">IFERROR(IF(ISNUMBER(D2956),(D2956-INDEX('Price Data'!E:E,MATCH(TEXT(A2956,"YYYY-MM-DD"),'Price Data'!D:D,0)+1))/INDEX('Price Data'!E:E,MATCH(TEXT(A2956,"YYYY-MM-DD"),'Price Data'!D:D,0)+1),""),"")</f>
        <v>-3.171247357293989E-3</v>
      </c>
      <c r="F2956" s="34">
        <f>IFERROR(INDEX('Price Data'!H:H,MATCH(TEXT(A2956,"YYYY-MM-DD"),'Price Data'!G:G,0)),"")</f>
        <v>42.34</v>
      </c>
      <c r="G2956" s="10" cm="1">
        <f t="array" ref="G2956">IFERROR(IF(ISNUMBER(F2956),(F2956-INDEX('Price Data'!H:H,MATCH(TEXT(A2956,"YYYY-MM-DD"),'Price Data'!G:G,0)+1))/INDEX('Price Data'!H:H,MATCH(TEXT(A2956,"YYYY-MM-DD"),'Price Data'!G:G,0)+1),""),"")</f>
        <v>-1.8999073215940528E-2</v>
      </c>
      <c r="H2956" s="34">
        <f>IFERROR(INDEX('Price Data'!K:K,MATCH(TEXT(A2956,"YYYY-MM-DD"),'Price Data'!J:J,0)),"")</f>
        <v>1.75</v>
      </c>
      <c r="I2956" s="10" cm="1">
        <f t="array" ref="I2956">IFERROR(IF(ISNUMBER(H2956),(H2956-INDEX('Price Data'!K:K,MATCH(TEXT(A2956,"YYYY-MM-DD"),'Price Data'!J:J,0)+1))/INDEX('Price Data'!K:K,MATCH(TEXT(A2956,"YYYY-MM-DD"),'Price Data'!J:J,0)+1),""),"")</f>
        <v>0</v>
      </c>
      <c r="J2956" s="34">
        <f>IFERROR(INDEX('Price Data'!N:N,MATCH(TEXT(A2956,"YYYY-MM-DD"),'Price Data'!M:M,0)),"")</f>
        <v>1.39</v>
      </c>
      <c r="K2956" s="10" cm="1">
        <f t="array" ref="K2956">IFERROR(IF(ISNUMBER(J2956),(J2956-INDEX('Price Data'!N:N,MATCH(TEXT(A2956,"YYYY-MM-DD"),'Price Data'!M:M,0)+1))/INDEX('Price Data'!N:N,MATCH(TEXT(A2956,"YYYY-MM-DD"),'Price Data'!M:M,0)+1),""),"")</f>
        <v>2.205882352941162E-2</v>
      </c>
      <c r="L2956" s="34">
        <f>IFERROR(INDEX('Price Data'!Q:Q,MATCH(TEXT(A2956,"YYYY-MM-DD"),'Price Data'!P:P,0)),"")</f>
        <v>2.57</v>
      </c>
      <c r="M2956" s="10" cm="1">
        <f t="array" ref="M2956">IFERROR(IF(ISNUMBER(L2956),(L2956-INDEX('Price Data'!Q:Q,MATCH(TEXT(A2956,"YYYY-MM-DD"),'Price Data'!P:P,0)+1))/INDEX('Price Data'!Q:Q,MATCH(TEXT(A2956,"YYYY-MM-DD"),'Price Data'!P:P,0)+1),""),"")</f>
        <v>2.3904382470119546E-2</v>
      </c>
      <c r="N2956" s="34">
        <f>IFERROR(INDEX('Price Data'!T:T,MATCH(TEXT(A2956,"YYYY-MM-DD"),'Price Data'!S:S,0)),"")</f>
        <v>3.22</v>
      </c>
      <c r="O2956" s="10" cm="1">
        <f t="array" ref="O2956">IFERROR(IF(ISNUMBER(N2956),(N2956-INDEX('Price Data'!T:T,MATCH(TEXT(A2956,"YYYY-MM-DD"),'Price Data'!S:S,0)+1))/INDEX('Price Data'!T:T,MATCH(TEXT(A2956,"YYYY-MM-DD"),'Price Data'!S:S,0)+1),""),"")</f>
        <v>6.2500000000000056E-3</v>
      </c>
    </row>
    <row r="2957" spans="1:15" x14ac:dyDescent="0.3">
      <c r="A2957" s="8">
        <v>44776</v>
      </c>
      <c r="B2957" s="34">
        <f>IFERROR(INDEX('Price Data'!B:B,MATCH(TEXT(A2957,"YYYY-MM-DD"),'Price Data'!A:A,0)),"")</f>
        <v>22575</v>
      </c>
      <c r="C2957" s="10" cm="1">
        <f t="array" ref="C2957">IFERROR(IF(ISNUMBER(B2957),(B2957-INDEX('Price Data'!B:B,MATCH(TEXT(A2957,"YYYY-MM-DD"),'Price Data'!A:A,0)+1))/INDEX('Price Data'!B:B,MATCH(TEXT(A2957,"YYYY-MM-DD"),'Price Data'!A:A,0)+1),""),"")</f>
        <v>1.0021922956467273E-2</v>
      </c>
      <c r="D2957" s="34">
        <f>IFERROR(INDEX('Price Data'!E:E,MATCH(TEXT(A2957,"YYYY-MM-DD"),'Price Data'!D:D,0)),"")</f>
        <v>9.6300000000000008</v>
      </c>
      <c r="E2957" s="10" cm="1">
        <f t="array" ref="E2957">IFERROR(IF(ISNUMBER(D2957),(D2957-INDEX('Price Data'!E:E,MATCH(TEXT(A2957,"YYYY-MM-DD"),'Price Data'!D:D,0)+1))/INDEX('Price Data'!E:E,MATCH(TEXT(A2957,"YYYY-MM-DD"),'Price Data'!D:D,0)+1),""),"")</f>
        <v>2.1208907741251438E-2</v>
      </c>
      <c r="F2957" s="34">
        <f>IFERROR(INDEX('Price Data'!H:H,MATCH(TEXT(A2957,"YYYY-MM-DD"),'Price Data'!G:G,0)),"")</f>
        <v>43.259998000000003</v>
      </c>
      <c r="G2957" s="10" cm="1">
        <f t="array" ref="G2957">IFERROR(IF(ISNUMBER(F2957),(F2957-INDEX('Price Data'!H:H,MATCH(TEXT(A2957,"YYYY-MM-DD"),'Price Data'!G:G,0)+1))/INDEX('Price Data'!H:H,MATCH(TEXT(A2957,"YYYY-MM-DD"),'Price Data'!G:G,0)+1),""),"")</f>
        <v>2.1728814359943307E-2</v>
      </c>
      <c r="H2957" s="34">
        <f>IFERROR(INDEX('Price Data'!K:K,MATCH(TEXT(A2957,"YYYY-MM-DD"),'Price Data'!J:J,0)),"")</f>
        <v>1.77</v>
      </c>
      <c r="I2957" s="10" cm="1">
        <f t="array" ref="I2957">IFERROR(IF(ISNUMBER(H2957),(H2957-INDEX('Price Data'!K:K,MATCH(TEXT(A2957,"YYYY-MM-DD"),'Price Data'!J:J,0)+1))/INDEX('Price Data'!K:K,MATCH(TEXT(A2957,"YYYY-MM-DD"),'Price Data'!J:J,0)+1),""),"")</f>
        <v>1.1428571428571439E-2</v>
      </c>
      <c r="J2957" s="34">
        <f>IFERROR(INDEX('Price Data'!N:N,MATCH(TEXT(A2957,"YYYY-MM-DD"),'Price Data'!M:M,0)),"")</f>
        <v>1.44</v>
      </c>
      <c r="K2957" s="10" cm="1">
        <f t="array" ref="K2957">IFERROR(IF(ISNUMBER(J2957),(J2957-INDEX('Price Data'!N:N,MATCH(TEXT(A2957,"YYYY-MM-DD"),'Price Data'!M:M,0)+1))/INDEX('Price Data'!N:N,MATCH(TEXT(A2957,"YYYY-MM-DD"),'Price Data'!M:M,0)+1),""),"")</f>
        <v>3.5971223021582767E-2</v>
      </c>
      <c r="L2957" s="34">
        <f>IFERROR(INDEX('Price Data'!Q:Q,MATCH(TEXT(A2957,"YYYY-MM-DD"),'Price Data'!P:P,0)),"")</f>
        <v>2.7</v>
      </c>
      <c r="M2957" s="10" cm="1">
        <f t="array" ref="M2957">IFERROR(IF(ISNUMBER(L2957),(L2957-INDEX('Price Data'!Q:Q,MATCH(TEXT(A2957,"YYYY-MM-DD"),'Price Data'!P:P,0)+1))/INDEX('Price Data'!Q:Q,MATCH(TEXT(A2957,"YYYY-MM-DD"),'Price Data'!P:P,0)+1),""),"")</f>
        <v>5.0583657587548771E-2</v>
      </c>
      <c r="N2957" s="34">
        <f>IFERROR(INDEX('Price Data'!T:T,MATCH(TEXT(A2957,"YYYY-MM-DD"),'Price Data'!S:S,0)),"")</f>
        <v>3.28</v>
      </c>
      <c r="O2957" s="10" cm="1">
        <f t="array" ref="O2957">IFERROR(IF(ISNUMBER(N2957),(N2957-INDEX('Price Data'!T:T,MATCH(TEXT(A2957,"YYYY-MM-DD"),'Price Data'!S:S,0)+1))/INDEX('Price Data'!T:T,MATCH(TEXT(A2957,"YYYY-MM-DD"),'Price Data'!S:S,0)+1),""),"")</f>
        <v>1.8633540372670686E-2</v>
      </c>
    </row>
    <row r="2958" spans="1:15" x14ac:dyDescent="0.3">
      <c r="A2958" s="8">
        <v>44777</v>
      </c>
      <c r="B2958" s="34">
        <f>IFERROR(INDEX('Price Data'!B:B,MATCH(TEXT(A2958,"YYYY-MM-DD"),'Price Data'!A:A,0)),"")</f>
        <v>22646</v>
      </c>
      <c r="C2958" s="10" cm="1">
        <f t="array" ref="C2958">IFERROR(IF(ISNUMBER(B2958),(B2958-INDEX('Price Data'!B:B,MATCH(TEXT(A2958,"YYYY-MM-DD"),'Price Data'!A:A,0)+1))/INDEX('Price Data'!B:B,MATCH(TEXT(A2958,"YYYY-MM-DD"),'Price Data'!A:A,0)+1),""),"")</f>
        <v>3.1450719822812847E-3</v>
      </c>
      <c r="D2958" s="34">
        <f>IFERROR(INDEX('Price Data'!E:E,MATCH(TEXT(A2958,"YYYY-MM-DD"),'Price Data'!D:D,0)),"")</f>
        <v>9.7200000000000006</v>
      </c>
      <c r="E2958" s="10" cm="1">
        <f t="array" ref="E2958">IFERROR(IF(ISNUMBER(D2958),(D2958-INDEX('Price Data'!E:E,MATCH(TEXT(A2958,"YYYY-MM-DD"),'Price Data'!D:D,0)+1))/INDEX('Price Data'!E:E,MATCH(TEXT(A2958,"YYYY-MM-DD"),'Price Data'!D:D,0)+1),""),"")</f>
        <v>9.3457943925233482E-3</v>
      </c>
      <c r="F2958" s="34">
        <f>IFERROR(INDEX('Price Data'!H:H,MATCH(TEXT(A2958,"YYYY-MM-DD"),'Price Data'!G:G,0)),"")</f>
        <v>44.5</v>
      </c>
      <c r="G2958" s="10" cm="1">
        <f t="array" ref="G2958">IFERROR(IF(ISNUMBER(F2958),(F2958-INDEX('Price Data'!H:H,MATCH(TEXT(A2958,"YYYY-MM-DD"),'Price Data'!G:G,0)+1))/INDEX('Price Data'!H:H,MATCH(TEXT(A2958,"YYYY-MM-DD"),'Price Data'!G:G,0)+1),""),"")</f>
        <v>2.8663940298841364E-2</v>
      </c>
      <c r="H2958" s="34">
        <f>IFERROR(INDEX('Price Data'!K:K,MATCH(TEXT(A2958,"YYYY-MM-DD"),'Price Data'!J:J,0)),"")</f>
        <v>1.78</v>
      </c>
      <c r="I2958" s="10" cm="1">
        <f t="array" ref="I2958">IFERROR(IF(ISNUMBER(H2958),(H2958-INDEX('Price Data'!K:K,MATCH(TEXT(A2958,"YYYY-MM-DD"),'Price Data'!J:J,0)+1))/INDEX('Price Data'!K:K,MATCH(TEXT(A2958,"YYYY-MM-DD"),'Price Data'!J:J,0)+1),""),"")</f>
        <v>5.649717514124299E-3</v>
      </c>
      <c r="J2958" s="34">
        <f>IFERROR(INDEX('Price Data'!N:N,MATCH(TEXT(A2958,"YYYY-MM-DD"),'Price Data'!M:M,0)),"")</f>
        <v>1.43</v>
      </c>
      <c r="K2958" s="10" cm="1">
        <f t="array" ref="K2958">IFERROR(IF(ISNUMBER(J2958),(J2958-INDEX('Price Data'!N:N,MATCH(TEXT(A2958,"YYYY-MM-DD"),'Price Data'!M:M,0)+1))/INDEX('Price Data'!N:N,MATCH(TEXT(A2958,"YYYY-MM-DD"),'Price Data'!M:M,0)+1),""),"")</f>
        <v>-6.944444444444451E-3</v>
      </c>
      <c r="L2958" s="34">
        <f>IFERROR(INDEX('Price Data'!Q:Q,MATCH(TEXT(A2958,"YYYY-MM-DD"),'Price Data'!P:P,0)),"")</f>
        <v>2.61</v>
      </c>
      <c r="M2958" s="10" cm="1">
        <f t="array" ref="M2958">IFERROR(IF(ISNUMBER(L2958),(L2958-INDEX('Price Data'!Q:Q,MATCH(TEXT(A2958,"YYYY-MM-DD"),'Price Data'!P:P,0)+1))/INDEX('Price Data'!Q:Q,MATCH(TEXT(A2958,"YYYY-MM-DD"),'Price Data'!P:P,0)+1),""),"")</f>
        <v>-3.3333333333333444E-2</v>
      </c>
      <c r="N2958" s="34">
        <f>IFERROR(INDEX('Price Data'!T:T,MATCH(TEXT(A2958,"YYYY-MM-DD"),'Price Data'!S:S,0)),"")</f>
        <v>3.33</v>
      </c>
      <c r="O2958" s="10" cm="1">
        <f t="array" ref="O2958">IFERROR(IF(ISNUMBER(N2958),(N2958-INDEX('Price Data'!T:T,MATCH(TEXT(A2958,"YYYY-MM-DD"),'Price Data'!S:S,0)+1))/INDEX('Price Data'!T:T,MATCH(TEXT(A2958,"YYYY-MM-DD"),'Price Data'!S:S,0)+1),""),"")</f>
        <v>1.5243902439024473E-2</v>
      </c>
    </row>
    <row r="2959" spans="1:15" x14ac:dyDescent="0.3">
      <c r="A2959" s="8">
        <v>44778</v>
      </c>
      <c r="B2959" s="34">
        <f>IFERROR(INDEX('Price Data'!B:B,MATCH(TEXT(A2959,"YYYY-MM-DD"),'Price Data'!A:A,0)),"")</f>
        <v>22587</v>
      </c>
      <c r="C2959" s="10" cm="1">
        <f t="array" ref="C2959">IFERROR(IF(ISNUMBER(B2959),(B2959-INDEX('Price Data'!B:B,MATCH(TEXT(A2959,"YYYY-MM-DD"),'Price Data'!A:A,0)+1))/INDEX('Price Data'!B:B,MATCH(TEXT(A2959,"YYYY-MM-DD"),'Price Data'!A:A,0)+1),""),"")</f>
        <v>-2.605316612205246E-3</v>
      </c>
      <c r="D2959" s="34">
        <f>IFERROR(INDEX('Price Data'!E:E,MATCH(TEXT(A2959,"YYYY-MM-DD"),'Price Data'!D:D,0)),"")</f>
        <v>9.89</v>
      </c>
      <c r="E2959" s="10" cm="1">
        <f t="array" ref="E2959">IFERROR(IF(ISNUMBER(D2959),(D2959-INDEX('Price Data'!E:E,MATCH(TEXT(A2959,"YYYY-MM-DD"),'Price Data'!D:D,0)+1))/INDEX('Price Data'!E:E,MATCH(TEXT(A2959,"YYYY-MM-DD"),'Price Data'!D:D,0)+1),""),"")</f>
        <v>1.7489711934156372E-2</v>
      </c>
      <c r="F2959" s="34">
        <f>IFERROR(INDEX('Price Data'!H:H,MATCH(TEXT(A2959,"YYYY-MM-DD"),'Price Data'!G:G,0)),"")</f>
        <v>41.5</v>
      </c>
      <c r="G2959" s="10" cm="1">
        <f t="array" ref="G2959">IFERROR(IF(ISNUMBER(F2959),(F2959-INDEX('Price Data'!H:H,MATCH(TEXT(A2959,"YYYY-MM-DD"),'Price Data'!G:G,0)+1))/INDEX('Price Data'!H:H,MATCH(TEXT(A2959,"YYYY-MM-DD"),'Price Data'!G:G,0)+1),""),"")</f>
        <v>-6.741573033707865E-2</v>
      </c>
      <c r="H2959" s="34">
        <f>IFERROR(INDEX('Price Data'!K:K,MATCH(TEXT(A2959,"YYYY-MM-DD"),'Price Data'!J:J,0)),"")</f>
        <v>1.81</v>
      </c>
      <c r="I2959" s="10" cm="1">
        <f t="array" ref="I2959">IFERROR(IF(ISNUMBER(H2959),(H2959-INDEX('Price Data'!K:K,MATCH(TEXT(A2959,"YYYY-MM-DD"),'Price Data'!J:J,0)+1))/INDEX('Price Data'!K:K,MATCH(TEXT(A2959,"YYYY-MM-DD"),'Price Data'!J:J,0)+1),""),"")</f>
        <v>1.6853932584269676E-2</v>
      </c>
      <c r="J2959" s="34">
        <f>IFERROR(INDEX('Price Data'!N:N,MATCH(TEXT(A2959,"YYYY-MM-DD"),'Price Data'!M:M,0)),"")</f>
        <v>1.57</v>
      </c>
      <c r="K2959" s="10" cm="1">
        <f t="array" ref="K2959">IFERROR(IF(ISNUMBER(J2959),(J2959-INDEX('Price Data'!N:N,MATCH(TEXT(A2959,"YYYY-MM-DD"),'Price Data'!M:M,0)+1))/INDEX('Price Data'!N:N,MATCH(TEXT(A2959,"YYYY-MM-DD"),'Price Data'!M:M,0)+1),""),"")</f>
        <v>9.7902097902097987E-2</v>
      </c>
      <c r="L2959" s="34">
        <f>IFERROR(INDEX('Price Data'!Q:Q,MATCH(TEXT(A2959,"YYYY-MM-DD"),'Price Data'!P:P,0)),"")</f>
        <v>2.66</v>
      </c>
      <c r="M2959" s="10" cm="1">
        <f t="array" ref="M2959">IFERROR(IF(ISNUMBER(L2959),(L2959-INDEX('Price Data'!Q:Q,MATCH(TEXT(A2959,"YYYY-MM-DD"),'Price Data'!P:P,0)+1))/INDEX('Price Data'!Q:Q,MATCH(TEXT(A2959,"YYYY-MM-DD"),'Price Data'!P:P,0)+1),""),"")</f>
        <v>1.9157088122605467E-2</v>
      </c>
      <c r="N2959" s="34">
        <f>IFERROR(INDEX('Price Data'!T:T,MATCH(TEXT(A2959,"YYYY-MM-DD"),'Price Data'!S:S,0)),"")</f>
        <v>3.36</v>
      </c>
      <c r="O2959" s="10" cm="1">
        <f t="array" ref="O2959">IFERROR(IF(ISNUMBER(N2959),(N2959-INDEX('Price Data'!T:T,MATCH(TEXT(A2959,"YYYY-MM-DD"),'Price Data'!S:S,0)+1))/INDEX('Price Data'!T:T,MATCH(TEXT(A2959,"YYYY-MM-DD"),'Price Data'!S:S,0)+1),""),"")</f>
        <v>9.00900900900895E-3</v>
      </c>
    </row>
    <row r="2960" spans="1:15" x14ac:dyDescent="0.3">
      <c r="A2960" s="8">
        <v>44779</v>
      </c>
      <c r="B2960" s="34" t="str">
        <f>IFERROR(INDEX('Price Data'!B:B,MATCH(TEXT(A2960,"YYYY-MM-DD"),'Price Data'!A:A,0)),"")</f>
        <v/>
      </c>
      <c r="C2960" s="10" t="str" cm="1">
        <f t="array" ref="C2960">IFERROR(IF(ISNUMBER(B2960),(B2960-INDEX('Price Data'!B:B,MATCH(TEXT(A2960,"YYYY-MM-DD"),'Price Data'!A:A,0)+1))/INDEX('Price Data'!B:B,MATCH(TEXT(A2960,"YYYY-MM-DD"),'Price Data'!A:A,0)+1),""),"")</f>
        <v/>
      </c>
      <c r="D2960" s="34" t="str">
        <f>IFERROR(INDEX('Price Data'!E:E,MATCH(TEXT(A2960,"YYYY-MM-DD"),'Price Data'!D:D,0)),"")</f>
        <v/>
      </c>
      <c r="E2960" s="10" t="str" cm="1">
        <f t="array" ref="E2960">IFERROR(IF(ISNUMBER(D2960),(D2960-INDEX('Price Data'!E:E,MATCH(TEXT(A2960,"YYYY-MM-DD"),'Price Data'!D:D,0)+1))/INDEX('Price Data'!E:E,MATCH(TEXT(A2960,"YYYY-MM-DD"),'Price Data'!D:D,0)+1),""),"")</f>
        <v/>
      </c>
      <c r="F2960" s="34" t="str">
        <f>IFERROR(INDEX('Price Data'!H:H,MATCH(TEXT(A2960,"YYYY-MM-DD"),'Price Data'!G:G,0)),"")</f>
        <v/>
      </c>
      <c r="G2960" s="10" t="str" cm="1">
        <f t="array" ref="G2960">IFERROR(IF(ISNUMBER(F2960),(F2960-INDEX('Price Data'!H:H,MATCH(TEXT(A2960,"YYYY-MM-DD"),'Price Data'!G:G,0)+1))/INDEX('Price Data'!H:H,MATCH(TEXT(A2960,"YYYY-MM-DD"),'Price Data'!G:G,0)+1),""),"")</f>
        <v/>
      </c>
      <c r="H2960" s="34" t="str">
        <f>IFERROR(INDEX('Price Data'!K:K,MATCH(TEXT(A2960,"YYYY-MM-DD"),'Price Data'!J:J,0)),"")</f>
        <v/>
      </c>
      <c r="I2960" s="10" t="str" cm="1">
        <f t="array" ref="I2960">IFERROR(IF(ISNUMBER(H2960),(H2960-INDEX('Price Data'!K:K,MATCH(TEXT(A2960,"YYYY-MM-DD"),'Price Data'!J:J,0)+1))/INDEX('Price Data'!K:K,MATCH(TEXT(A2960,"YYYY-MM-DD"),'Price Data'!J:J,0)+1),""),"")</f>
        <v/>
      </c>
      <c r="J2960" s="34" t="str">
        <f>IFERROR(INDEX('Price Data'!N:N,MATCH(TEXT(A2960,"YYYY-MM-DD"),'Price Data'!M:M,0)),"")</f>
        <v/>
      </c>
      <c r="K2960" s="10" t="str" cm="1">
        <f t="array" ref="K2960">IFERROR(IF(ISNUMBER(J2960),(J2960-INDEX('Price Data'!N:N,MATCH(TEXT(A2960,"YYYY-MM-DD"),'Price Data'!M:M,0)+1))/INDEX('Price Data'!N:N,MATCH(TEXT(A2960,"YYYY-MM-DD"),'Price Data'!M:M,0)+1),""),"")</f>
        <v/>
      </c>
      <c r="L2960" s="34" t="str">
        <f>IFERROR(INDEX('Price Data'!Q:Q,MATCH(TEXT(A2960,"YYYY-MM-DD"),'Price Data'!P:P,0)),"")</f>
        <v/>
      </c>
      <c r="M2960" s="10" t="str" cm="1">
        <f t="array" ref="M2960">IFERROR(IF(ISNUMBER(L2960),(L2960-INDEX('Price Data'!Q:Q,MATCH(TEXT(A2960,"YYYY-MM-DD"),'Price Data'!P:P,0)+1))/INDEX('Price Data'!Q:Q,MATCH(TEXT(A2960,"YYYY-MM-DD"),'Price Data'!P:P,0)+1),""),"")</f>
        <v/>
      </c>
      <c r="N2960" s="34" t="str">
        <f>IFERROR(INDEX('Price Data'!T:T,MATCH(TEXT(A2960,"YYYY-MM-DD"),'Price Data'!S:S,0)),"")</f>
        <v/>
      </c>
      <c r="O2960" s="10" t="str" cm="1">
        <f t="array" ref="O2960">IFERROR(IF(ISNUMBER(N2960),(N2960-INDEX('Price Data'!T:T,MATCH(TEXT(A2960,"YYYY-MM-DD"),'Price Data'!S:S,0)+1))/INDEX('Price Data'!T:T,MATCH(TEXT(A2960,"YYYY-MM-DD"),'Price Data'!S:S,0)+1),""),"")</f>
        <v/>
      </c>
    </row>
    <row r="2961" spans="1:15" x14ac:dyDescent="0.3">
      <c r="A2961" s="8">
        <v>44780</v>
      </c>
      <c r="B2961" s="34" t="str">
        <f>IFERROR(INDEX('Price Data'!B:B,MATCH(TEXT(A2961,"YYYY-MM-DD"),'Price Data'!A:A,0)),"")</f>
        <v/>
      </c>
      <c r="C2961" s="10" t="str" cm="1">
        <f t="array" ref="C2961">IFERROR(IF(ISNUMBER(B2961),(B2961-INDEX('Price Data'!B:B,MATCH(TEXT(A2961,"YYYY-MM-DD"),'Price Data'!A:A,0)+1))/INDEX('Price Data'!B:B,MATCH(TEXT(A2961,"YYYY-MM-DD"),'Price Data'!A:A,0)+1),""),"")</f>
        <v/>
      </c>
      <c r="D2961" s="34" t="str">
        <f>IFERROR(INDEX('Price Data'!E:E,MATCH(TEXT(A2961,"YYYY-MM-DD"),'Price Data'!D:D,0)),"")</f>
        <v/>
      </c>
      <c r="E2961" s="10" t="str" cm="1">
        <f t="array" ref="E2961">IFERROR(IF(ISNUMBER(D2961),(D2961-INDEX('Price Data'!E:E,MATCH(TEXT(A2961,"YYYY-MM-DD"),'Price Data'!D:D,0)+1))/INDEX('Price Data'!E:E,MATCH(TEXT(A2961,"YYYY-MM-DD"),'Price Data'!D:D,0)+1),""),"")</f>
        <v/>
      </c>
      <c r="F2961" s="34" t="str">
        <f>IFERROR(INDEX('Price Data'!H:H,MATCH(TEXT(A2961,"YYYY-MM-DD"),'Price Data'!G:G,0)),"")</f>
        <v/>
      </c>
      <c r="G2961" s="10" t="str" cm="1">
        <f t="array" ref="G2961">IFERROR(IF(ISNUMBER(F2961),(F2961-INDEX('Price Data'!H:H,MATCH(TEXT(A2961,"YYYY-MM-DD"),'Price Data'!G:G,0)+1))/INDEX('Price Data'!H:H,MATCH(TEXT(A2961,"YYYY-MM-DD"),'Price Data'!G:G,0)+1),""),"")</f>
        <v/>
      </c>
      <c r="H2961" s="34" t="str">
        <f>IFERROR(INDEX('Price Data'!K:K,MATCH(TEXT(A2961,"YYYY-MM-DD"),'Price Data'!J:J,0)),"")</f>
        <v/>
      </c>
      <c r="I2961" s="10" t="str" cm="1">
        <f t="array" ref="I2961">IFERROR(IF(ISNUMBER(H2961),(H2961-INDEX('Price Data'!K:K,MATCH(TEXT(A2961,"YYYY-MM-DD"),'Price Data'!J:J,0)+1))/INDEX('Price Data'!K:K,MATCH(TEXT(A2961,"YYYY-MM-DD"),'Price Data'!J:J,0)+1),""),"")</f>
        <v/>
      </c>
      <c r="J2961" s="34" t="str">
        <f>IFERROR(INDEX('Price Data'!N:N,MATCH(TEXT(A2961,"YYYY-MM-DD"),'Price Data'!M:M,0)),"")</f>
        <v/>
      </c>
      <c r="K2961" s="10" t="str" cm="1">
        <f t="array" ref="K2961">IFERROR(IF(ISNUMBER(J2961),(J2961-INDEX('Price Data'!N:N,MATCH(TEXT(A2961,"YYYY-MM-DD"),'Price Data'!M:M,0)+1))/INDEX('Price Data'!N:N,MATCH(TEXT(A2961,"YYYY-MM-DD"),'Price Data'!M:M,0)+1),""),"")</f>
        <v/>
      </c>
      <c r="L2961" s="34" t="str">
        <f>IFERROR(INDEX('Price Data'!Q:Q,MATCH(TEXT(A2961,"YYYY-MM-DD"),'Price Data'!P:P,0)),"")</f>
        <v/>
      </c>
      <c r="M2961" s="10" t="str" cm="1">
        <f t="array" ref="M2961">IFERROR(IF(ISNUMBER(L2961),(L2961-INDEX('Price Data'!Q:Q,MATCH(TEXT(A2961,"YYYY-MM-DD"),'Price Data'!P:P,0)+1))/INDEX('Price Data'!Q:Q,MATCH(TEXT(A2961,"YYYY-MM-DD"),'Price Data'!P:P,0)+1),""),"")</f>
        <v/>
      </c>
      <c r="N2961" s="34" t="str">
        <f>IFERROR(INDEX('Price Data'!T:T,MATCH(TEXT(A2961,"YYYY-MM-DD"),'Price Data'!S:S,0)),"")</f>
        <v/>
      </c>
      <c r="O2961" s="10" t="str" cm="1">
        <f t="array" ref="O2961">IFERROR(IF(ISNUMBER(N2961),(N2961-INDEX('Price Data'!T:T,MATCH(TEXT(A2961,"YYYY-MM-DD"),'Price Data'!S:S,0)+1))/INDEX('Price Data'!T:T,MATCH(TEXT(A2961,"YYYY-MM-DD"),'Price Data'!S:S,0)+1),""),"")</f>
        <v/>
      </c>
    </row>
    <row r="2962" spans="1:15" x14ac:dyDescent="0.3">
      <c r="A2962" s="8">
        <v>44781</v>
      </c>
      <c r="B2962" s="34">
        <f>IFERROR(INDEX('Price Data'!B:B,MATCH(TEXT(A2962,"YYYY-MM-DD"),'Price Data'!A:A,0)),"")</f>
        <v>22728</v>
      </c>
      <c r="C2962" s="10" cm="1">
        <f t="array" ref="C2962">IFERROR(IF(ISNUMBER(B2962),(B2962-INDEX('Price Data'!B:B,MATCH(TEXT(A2962,"YYYY-MM-DD"),'Price Data'!A:A,0)+1))/INDEX('Price Data'!B:B,MATCH(TEXT(A2962,"YYYY-MM-DD"),'Price Data'!A:A,0)+1),""),"")</f>
        <v>6.2425288882985786E-3</v>
      </c>
      <c r="D2962" s="34">
        <f>IFERROR(INDEX('Price Data'!E:E,MATCH(TEXT(A2962,"YYYY-MM-DD"),'Price Data'!D:D,0)),"")</f>
        <v>9.85</v>
      </c>
      <c r="E2962" s="10" cm="1">
        <f t="array" ref="E2962">IFERROR(IF(ISNUMBER(D2962),(D2962-INDEX('Price Data'!E:E,MATCH(TEXT(A2962,"YYYY-MM-DD"),'Price Data'!D:D,0)+1))/INDEX('Price Data'!E:E,MATCH(TEXT(A2962,"YYYY-MM-DD"),'Price Data'!D:D,0)+1),""),"")</f>
        <v>-4.044489383215462E-3</v>
      </c>
      <c r="F2962" s="34">
        <f>IFERROR(INDEX('Price Data'!H:H,MATCH(TEXT(A2962,"YYYY-MM-DD"),'Price Data'!G:G,0)),"")</f>
        <v>41.919998</v>
      </c>
      <c r="G2962" s="10" cm="1">
        <f t="array" ref="G2962">IFERROR(IF(ISNUMBER(F2962),(F2962-INDEX('Price Data'!H:H,MATCH(TEXT(A2962,"YYYY-MM-DD"),'Price Data'!G:G,0)+1))/INDEX('Price Data'!H:H,MATCH(TEXT(A2962,"YYYY-MM-DD"),'Price Data'!G:G,0)+1),""),"")</f>
        <v>1.0120433734939751E-2</v>
      </c>
      <c r="H2962" s="34">
        <f>IFERROR(INDEX('Price Data'!K:K,MATCH(TEXT(A2962,"YYYY-MM-DD"),'Price Data'!J:J,0)),"")</f>
        <v>1.82</v>
      </c>
      <c r="I2962" s="10" cm="1">
        <f t="array" ref="I2962">IFERROR(IF(ISNUMBER(H2962),(H2962-INDEX('Price Data'!K:K,MATCH(TEXT(A2962,"YYYY-MM-DD"),'Price Data'!J:J,0)+1))/INDEX('Price Data'!K:K,MATCH(TEXT(A2962,"YYYY-MM-DD"),'Price Data'!J:J,0)+1),""),"")</f>
        <v>5.5248618784530436E-3</v>
      </c>
      <c r="J2962" s="34">
        <f>IFERROR(INDEX('Price Data'!N:N,MATCH(TEXT(A2962,"YYYY-MM-DD"),'Price Data'!M:M,0)),"")</f>
        <v>1.61</v>
      </c>
      <c r="K2962" s="10" cm="1">
        <f t="array" ref="K2962">IFERROR(IF(ISNUMBER(J2962),(J2962-INDEX('Price Data'!N:N,MATCH(TEXT(A2962,"YYYY-MM-DD"),'Price Data'!M:M,0)+1))/INDEX('Price Data'!N:N,MATCH(TEXT(A2962,"YYYY-MM-DD"),'Price Data'!M:M,0)+1),""),"")</f>
        <v>2.5477707006369449E-2</v>
      </c>
      <c r="L2962" s="34">
        <f>IFERROR(INDEX('Price Data'!Q:Q,MATCH(TEXT(A2962,"YYYY-MM-DD"),'Price Data'!P:P,0)),"")</f>
        <v>2.6</v>
      </c>
      <c r="M2962" s="10" cm="1">
        <f t="array" ref="M2962">IFERROR(IF(ISNUMBER(L2962),(L2962-INDEX('Price Data'!Q:Q,MATCH(TEXT(A2962,"YYYY-MM-DD"),'Price Data'!P:P,0)+1))/INDEX('Price Data'!Q:Q,MATCH(TEXT(A2962,"YYYY-MM-DD"),'Price Data'!P:P,0)+1),""),"")</f>
        <v>-2.2556390977443629E-2</v>
      </c>
      <c r="N2962" s="34">
        <f>IFERROR(INDEX('Price Data'!T:T,MATCH(TEXT(A2962,"YYYY-MM-DD"),'Price Data'!S:S,0)),"")</f>
        <v>3.33</v>
      </c>
      <c r="O2962" s="10" cm="1">
        <f t="array" ref="O2962">IFERROR(IF(ISNUMBER(N2962),(N2962-INDEX('Price Data'!T:T,MATCH(TEXT(A2962,"YYYY-MM-DD"),'Price Data'!S:S,0)+1))/INDEX('Price Data'!T:T,MATCH(TEXT(A2962,"YYYY-MM-DD"),'Price Data'!S:S,0)+1),""),"")</f>
        <v>-8.9285714285713708E-3</v>
      </c>
    </row>
    <row r="2963" spans="1:15" x14ac:dyDescent="0.3">
      <c r="A2963" s="8">
        <v>44782</v>
      </c>
      <c r="B2963" s="34">
        <f>IFERROR(INDEX('Price Data'!B:B,MATCH(TEXT(A2963,"YYYY-MM-DD"),'Price Data'!A:A,0)),"")</f>
        <v>22488</v>
      </c>
      <c r="C2963" s="10" cm="1">
        <f t="array" ref="C2963">IFERROR(IF(ISNUMBER(B2963),(B2963-INDEX('Price Data'!B:B,MATCH(TEXT(A2963,"YYYY-MM-DD"),'Price Data'!A:A,0)+1))/INDEX('Price Data'!B:B,MATCH(TEXT(A2963,"YYYY-MM-DD"),'Price Data'!A:A,0)+1),""),"")</f>
        <v>-1.0559662090813094E-2</v>
      </c>
      <c r="D2963" s="34">
        <f>IFERROR(INDEX('Price Data'!E:E,MATCH(TEXT(A2963,"YYYY-MM-DD"),'Price Data'!D:D,0)),"")</f>
        <v>9.7899999999999991</v>
      </c>
      <c r="E2963" s="10" cm="1">
        <f t="array" ref="E2963">IFERROR(IF(ISNUMBER(D2963),(D2963-INDEX('Price Data'!E:E,MATCH(TEXT(A2963,"YYYY-MM-DD"),'Price Data'!D:D,0)+1))/INDEX('Price Data'!E:E,MATCH(TEXT(A2963,"YYYY-MM-DD"),'Price Data'!D:D,0)+1),""),"")</f>
        <v>-6.0913705583756856E-3</v>
      </c>
      <c r="F2963" s="34">
        <f>IFERROR(INDEX('Price Data'!H:H,MATCH(TEXT(A2963,"YYYY-MM-DD"),'Price Data'!G:G,0)),"")</f>
        <v>41.299999</v>
      </c>
      <c r="G2963" s="10" cm="1">
        <f t="array" ref="G2963">IFERROR(IF(ISNUMBER(F2963),(F2963-INDEX('Price Data'!H:H,MATCH(TEXT(A2963,"YYYY-MM-DD"),'Price Data'!G:G,0)+1))/INDEX('Price Data'!H:H,MATCH(TEXT(A2963,"YYYY-MM-DD"),'Price Data'!G:G,0)+1),""),"")</f>
        <v>-1.4790053186548338E-2</v>
      </c>
      <c r="H2963" s="34">
        <f>IFERROR(INDEX('Price Data'!K:K,MATCH(TEXT(A2963,"YYYY-MM-DD"),'Price Data'!J:J,0)),"")</f>
        <v>1.82</v>
      </c>
      <c r="I2963" s="10" cm="1">
        <f t="array" ref="I2963">IFERROR(IF(ISNUMBER(H2963),(H2963-INDEX('Price Data'!K:K,MATCH(TEXT(A2963,"YYYY-MM-DD"),'Price Data'!J:J,0)+1))/INDEX('Price Data'!K:K,MATCH(TEXT(A2963,"YYYY-MM-DD"),'Price Data'!J:J,0)+1),""),"")</f>
        <v>0</v>
      </c>
      <c r="J2963" s="34">
        <f>IFERROR(INDEX('Price Data'!N:N,MATCH(TEXT(A2963,"YYYY-MM-DD"),'Price Data'!M:M,0)),"")</f>
        <v>1.62</v>
      </c>
      <c r="K2963" s="10" cm="1">
        <f t="array" ref="K2963">IFERROR(IF(ISNUMBER(J2963),(J2963-INDEX('Price Data'!N:N,MATCH(TEXT(A2963,"YYYY-MM-DD"),'Price Data'!M:M,0)+1))/INDEX('Price Data'!N:N,MATCH(TEXT(A2963,"YYYY-MM-DD"),'Price Data'!M:M,0)+1),""),"")</f>
        <v>6.2111801242236073E-3</v>
      </c>
      <c r="L2963" s="34">
        <f>IFERROR(INDEX('Price Data'!Q:Q,MATCH(TEXT(A2963,"YYYY-MM-DD"),'Price Data'!P:P,0)),"")</f>
        <v>2.57</v>
      </c>
      <c r="M2963" s="10" cm="1">
        <f t="array" ref="M2963">IFERROR(IF(ISNUMBER(L2963),(L2963-INDEX('Price Data'!Q:Q,MATCH(TEXT(A2963,"YYYY-MM-DD"),'Price Data'!P:P,0)+1))/INDEX('Price Data'!Q:Q,MATCH(TEXT(A2963,"YYYY-MM-DD"),'Price Data'!P:P,0)+1),""),"")</f>
        <v>-1.1538461538461635E-2</v>
      </c>
      <c r="N2963" s="34">
        <f>IFERROR(INDEX('Price Data'!T:T,MATCH(TEXT(A2963,"YYYY-MM-DD"),'Price Data'!S:S,0)),"")</f>
        <v>3.28</v>
      </c>
      <c r="O2963" s="10" cm="1">
        <f t="array" ref="O2963">IFERROR(IF(ISNUMBER(N2963),(N2963-INDEX('Price Data'!T:T,MATCH(TEXT(A2963,"YYYY-MM-DD"),'Price Data'!S:S,0)+1))/INDEX('Price Data'!T:T,MATCH(TEXT(A2963,"YYYY-MM-DD"),'Price Data'!S:S,0)+1),""),"")</f>
        <v>-1.5015015015015095E-2</v>
      </c>
    </row>
    <row r="2964" spans="1:15" x14ac:dyDescent="0.3">
      <c r="A2964" s="8">
        <v>44783</v>
      </c>
      <c r="B2964" s="34">
        <f>IFERROR(INDEX('Price Data'!B:B,MATCH(TEXT(A2964,"YYYY-MM-DD"),'Price Data'!A:A,0)),"")</f>
        <v>22702</v>
      </c>
      <c r="C2964" s="10" cm="1">
        <f t="array" ref="C2964">IFERROR(IF(ISNUMBER(B2964),(B2964-INDEX('Price Data'!B:B,MATCH(TEXT(A2964,"YYYY-MM-DD"),'Price Data'!A:A,0)+1))/INDEX('Price Data'!B:B,MATCH(TEXT(A2964,"YYYY-MM-DD"),'Price Data'!A:A,0)+1),""),"")</f>
        <v>9.5161864105300607E-3</v>
      </c>
      <c r="D2964" s="34">
        <f>IFERROR(INDEX('Price Data'!E:E,MATCH(TEXT(A2964,"YYYY-MM-DD"),'Price Data'!D:D,0)),"")</f>
        <v>9.92</v>
      </c>
      <c r="E2964" s="10" cm="1">
        <f t="array" ref="E2964">IFERROR(IF(ISNUMBER(D2964),(D2964-INDEX('Price Data'!E:E,MATCH(TEXT(A2964,"YYYY-MM-DD"),'Price Data'!D:D,0)+1))/INDEX('Price Data'!E:E,MATCH(TEXT(A2964,"YYYY-MM-DD"),'Price Data'!D:D,0)+1),""),"")</f>
        <v>1.327885597548527E-2</v>
      </c>
      <c r="F2964" s="34">
        <f>IFERROR(INDEX('Price Data'!H:H,MATCH(TEXT(A2964,"YYYY-MM-DD"),'Price Data'!G:G,0)),"")</f>
        <v>41.439999</v>
      </c>
      <c r="G2964" s="10" cm="1">
        <f t="array" ref="G2964">IFERROR(IF(ISNUMBER(F2964),(F2964-INDEX('Price Data'!H:H,MATCH(TEXT(A2964,"YYYY-MM-DD"),'Price Data'!G:G,0)+1))/INDEX('Price Data'!H:H,MATCH(TEXT(A2964,"YYYY-MM-DD"),'Price Data'!G:G,0)+1),""),"")</f>
        <v>3.3898305905528127E-3</v>
      </c>
      <c r="H2964" s="34">
        <f>IFERROR(INDEX('Price Data'!K:K,MATCH(TEXT(A2964,"YYYY-MM-DD"),'Price Data'!J:J,0)),"")</f>
        <v>1.83</v>
      </c>
      <c r="I2964" s="10" cm="1">
        <f t="array" ref="I2964">IFERROR(IF(ISNUMBER(H2964),(H2964-INDEX('Price Data'!K:K,MATCH(TEXT(A2964,"YYYY-MM-DD"),'Price Data'!J:J,0)+1))/INDEX('Price Data'!K:K,MATCH(TEXT(A2964,"YYYY-MM-DD"),'Price Data'!J:J,0)+1),""),"")</f>
        <v>5.4945054945054993E-3</v>
      </c>
      <c r="J2964" s="34">
        <f>IFERROR(INDEX('Price Data'!N:N,MATCH(TEXT(A2964,"YYYY-MM-DD"),'Price Data'!M:M,0)),"")</f>
        <v>1.66</v>
      </c>
      <c r="K2964" s="10" cm="1">
        <f t="array" ref="K2964">IFERROR(IF(ISNUMBER(J2964),(J2964-INDEX('Price Data'!N:N,MATCH(TEXT(A2964,"YYYY-MM-DD"),'Price Data'!M:M,0)+1))/INDEX('Price Data'!N:N,MATCH(TEXT(A2964,"YYYY-MM-DD"),'Price Data'!M:M,0)+1),""),"")</f>
        <v>2.4691358024691242E-2</v>
      </c>
      <c r="L2964" s="34">
        <f>IFERROR(INDEX('Price Data'!Q:Q,MATCH(TEXT(A2964,"YYYY-MM-DD"),'Price Data'!P:P,0)),"")</f>
        <v>2.5499999999999998</v>
      </c>
      <c r="M2964" s="10" cm="1">
        <f t="array" ref="M2964">IFERROR(IF(ISNUMBER(L2964),(L2964-INDEX('Price Data'!Q:Q,MATCH(TEXT(A2964,"YYYY-MM-DD"),'Price Data'!P:P,0)+1))/INDEX('Price Data'!Q:Q,MATCH(TEXT(A2964,"YYYY-MM-DD"),'Price Data'!P:P,0)+1),""),"")</f>
        <v>-7.7821011673151821E-3</v>
      </c>
      <c r="N2964" s="34">
        <f>IFERROR(INDEX('Price Data'!T:T,MATCH(TEXT(A2964,"YYYY-MM-DD"),'Price Data'!S:S,0)),"")</f>
        <v>3.29</v>
      </c>
      <c r="O2964" s="10" cm="1">
        <f t="array" ref="O2964">IFERROR(IF(ISNUMBER(N2964),(N2964-INDEX('Price Data'!T:T,MATCH(TEXT(A2964,"YYYY-MM-DD"),'Price Data'!S:S,0)+1))/INDEX('Price Data'!T:T,MATCH(TEXT(A2964,"YYYY-MM-DD"),'Price Data'!S:S,0)+1),""),"")</f>
        <v>3.0487804878049488E-3</v>
      </c>
    </row>
    <row r="2965" spans="1:15" x14ac:dyDescent="0.3">
      <c r="A2965" s="8">
        <v>44784</v>
      </c>
      <c r="B2965" s="34">
        <f>IFERROR(INDEX('Price Data'!B:B,MATCH(TEXT(A2965,"YYYY-MM-DD"),'Price Data'!A:A,0)),"")</f>
        <v>22858</v>
      </c>
      <c r="C2965" s="10" cm="1">
        <f t="array" ref="C2965">IFERROR(IF(ISNUMBER(B2965),(B2965-INDEX('Price Data'!B:B,MATCH(TEXT(A2965,"YYYY-MM-DD"),'Price Data'!A:A,0)+1))/INDEX('Price Data'!B:B,MATCH(TEXT(A2965,"YYYY-MM-DD"),'Price Data'!A:A,0)+1),""),"")</f>
        <v>6.8716412650867767E-3</v>
      </c>
      <c r="D2965" s="34">
        <f>IFERROR(INDEX('Price Data'!E:E,MATCH(TEXT(A2965,"YYYY-MM-DD"),'Price Data'!D:D,0)),"")</f>
        <v>9.91</v>
      </c>
      <c r="E2965" s="10" cm="1">
        <f t="array" ref="E2965">IFERROR(IF(ISNUMBER(D2965),(D2965-INDEX('Price Data'!E:E,MATCH(TEXT(A2965,"YYYY-MM-DD"),'Price Data'!D:D,0)+1))/INDEX('Price Data'!E:E,MATCH(TEXT(A2965,"YYYY-MM-DD"),'Price Data'!D:D,0)+1),""),"")</f>
        <v>-1.0080645161290108E-3</v>
      </c>
      <c r="F2965" s="34">
        <f>IFERROR(INDEX('Price Data'!H:H,MATCH(TEXT(A2965,"YYYY-MM-DD"),'Price Data'!G:G,0)),"")</f>
        <v>41.380001</v>
      </c>
      <c r="G2965" s="10" cm="1">
        <f t="array" ref="G2965">IFERROR(IF(ISNUMBER(F2965),(F2965-INDEX('Price Data'!H:H,MATCH(TEXT(A2965,"YYYY-MM-DD"),'Price Data'!G:G,0)+1))/INDEX('Price Data'!H:H,MATCH(TEXT(A2965,"YYYY-MM-DD"),'Price Data'!G:G,0)+1),""),"")</f>
        <v>-1.4478282202661302E-3</v>
      </c>
      <c r="H2965" s="34">
        <f>IFERROR(INDEX('Price Data'!K:K,MATCH(TEXT(A2965,"YYYY-MM-DD"),'Price Data'!J:J,0)),"")</f>
        <v>1.84</v>
      </c>
      <c r="I2965" s="10" cm="1">
        <f t="array" ref="I2965">IFERROR(IF(ISNUMBER(H2965),(H2965-INDEX('Price Data'!K:K,MATCH(TEXT(A2965,"YYYY-MM-DD"),'Price Data'!J:J,0)+1))/INDEX('Price Data'!K:K,MATCH(TEXT(A2965,"YYYY-MM-DD"),'Price Data'!J:J,0)+1),""),"")</f>
        <v>5.4644808743169442E-3</v>
      </c>
      <c r="J2965" s="34">
        <f>IFERROR(INDEX('Price Data'!N:N,MATCH(TEXT(A2965,"YYYY-MM-DD"),'Price Data'!M:M,0)),"")</f>
        <v>1.64</v>
      </c>
      <c r="K2965" s="10" cm="1">
        <f t="array" ref="K2965">IFERROR(IF(ISNUMBER(J2965),(J2965-INDEX('Price Data'!N:N,MATCH(TEXT(A2965,"YYYY-MM-DD"),'Price Data'!M:M,0)+1))/INDEX('Price Data'!N:N,MATCH(TEXT(A2965,"YYYY-MM-DD"),'Price Data'!M:M,0)+1),""),"")</f>
        <v>-1.2048192771084348E-2</v>
      </c>
      <c r="L2965" s="34">
        <f>IFERROR(INDEX('Price Data'!Q:Q,MATCH(TEXT(A2965,"YYYY-MM-DD"),'Price Data'!P:P,0)),"")</f>
        <v>2.6</v>
      </c>
      <c r="M2965" s="10" cm="1">
        <f t="array" ref="M2965">IFERROR(IF(ISNUMBER(L2965),(L2965-INDEX('Price Data'!Q:Q,MATCH(TEXT(A2965,"YYYY-MM-DD"),'Price Data'!P:P,0)+1))/INDEX('Price Data'!Q:Q,MATCH(TEXT(A2965,"YYYY-MM-DD"),'Price Data'!P:P,0)+1),""),"")</f>
        <v>1.9607843137255009E-2</v>
      </c>
      <c r="N2965" s="34">
        <f>IFERROR(INDEX('Price Data'!T:T,MATCH(TEXT(A2965,"YYYY-MM-DD"),'Price Data'!S:S,0)),"")</f>
        <v>3.28</v>
      </c>
      <c r="O2965" s="10" cm="1">
        <f t="array" ref="O2965">IFERROR(IF(ISNUMBER(N2965),(N2965-INDEX('Price Data'!T:T,MATCH(TEXT(A2965,"YYYY-MM-DD"),'Price Data'!S:S,0)+1))/INDEX('Price Data'!T:T,MATCH(TEXT(A2965,"YYYY-MM-DD"),'Price Data'!S:S,0)+1),""),"")</f>
        <v>-3.0395136778116204E-3</v>
      </c>
    </row>
    <row r="2966" spans="1:15" x14ac:dyDescent="0.3">
      <c r="A2966" s="8">
        <v>44785</v>
      </c>
      <c r="B2966" s="34">
        <f>IFERROR(INDEX('Price Data'!B:B,MATCH(TEXT(A2966,"YYYY-MM-DD"),'Price Data'!A:A,0)),"")</f>
        <v>22971</v>
      </c>
      <c r="C2966" s="10" cm="1">
        <f t="array" ref="C2966">IFERROR(IF(ISNUMBER(B2966),(B2966-INDEX('Price Data'!B:B,MATCH(TEXT(A2966,"YYYY-MM-DD"),'Price Data'!A:A,0)+1))/INDEX('Price Data'!B:B,MATCH(TEXT(A2966,"YYYY-MM-DD"),'Price Data'!A:A,0)+1),""),"")</f>
        <v>4.9435646163268881E-3</v>
      </c>
      <c r="D2966" s="34">
        <f>IFERROR(INDEX('Price Data'!E:E,MATCH(TEXT(A2966,"YYYY-MM-DD"),'Price Data'!D:D,0)),"")</f>
        <v>10.17</v>
      </c>
      <c r="E2966" s="10" cm="1">
        <f t="array" ref="E2966">IFERROR(IF(ISNUMBER(D2966),(D2966-INDEX('Price Data'!E:E,MATCH(TEXT(A2966,"YYYY-MM-DD"),'Price Data'!D:D,0)+1))/INDEX('Price Data'!E:E,MATCH(TEXT(A2966,"YYYY-MM-DD"),'Price Data'!D:D,0)+1),""),"")</f>
        <v>2.6236125126135195E-2</v>
      </c>
      <c r="F2966" s="34">
        <f>IFERROR(INDEX('Price Data'!H:H,MATCH(TEXT(A2966,"YYYY-MM-DD"),'Price Data'!G:G,0)),"")</f>
        <v>42.959999000000003</v>
      </c>
      <c r="G2966" s="10" cm="1">
        <f t="array" ref="G2966">IFERROR(IF(ISNUMBER(F2966),(F2966-INDEX('Price Data'!H:H,MATCH(TEXT(A2966,"YYYY-MM-DD"),'Price Data'!G:G,0)+1))/INDEX('Price Data'!H:H,MATCH(TEXT(A2966,"YYYY-MM-DD"),'Price Data'!G:G,0)+1),""),"")</f>
        <v>3.81826476997911E-2</v>
      </c>
      <c r="H2966" s="34">
        <f>IFERROR(INDEX('Price Data'!K:K,MATCH(TEXT(A2966,"YYYY-MM-DD"),'Price Data'!J:J,0)),"")</f>
        <v>1.85</v>
      </c>
      <c r="I2966" s="10" cm="1">
        <f t="array" ref="I2966">IFERROR(IF(ISNUMBER(H2966),(H2966-INDEX('Price Data'!K:K,MATCH(TEXT(A2966,"YYYY-MM-DD"),'Price Data'!J:J,0)+1))/INDEX('Price Data'!K:K,MATCH(TEXT(A2966,"YYYY-MM-DD"),'Price Data'!J:J,0)+1),""),"")</f>
        <v>5.4347826086956564E-3</v>
      </c>
      <c r="J2966" s="34">
        <f>IFERROR(INDEX('Price Data'!N:N,MATCH(TEXT(A2966,"YYYY-MM-DD"),'Price Data'!M:M,0)),"")</f>
        <v>1.64</v>
      </c>
      <c r="K2966" s="10" cm="1">
        <f t="array" ref="K2966">IFERROR(IF(ISNUMBER(J2966),(J2966-INDEX('Price Data'!N:N,MATCH(TEXT(A2966,"YYYY-MM-DD"),'Price Data'!M:M,0)+1))/INDEX('Price Data'!N:N,MATCH(TEXT(A2966,"YYYY-MM-DD"),'Price Data'!M:M,0)+1),""),"")</f>
        <v>0</v>
      </c>
      <c r="L2966" s="34">
        <f>IFERROR(INDEX('Price Data'!Q:Q,MATCH(TEXT(A2966,"YYYY-MM-DD"),'Price Data'!P:P,0)),"")</f>
        <v>2.71</v>
      </c>
      <c r="M2966" s="10" cm="1">
        <f t="array" ref="M2966">IFERROR(IF(ISNUMBER(L2966),(L2966-INDEX('Price Data'!Q:Q,MATCH(TEXT(A2966,"YYYY-MM-DD"),'Price Data'!P:P,0)+1))/INDEX('Price Data'!Q:Q,MATCH(TEXT(A2966,"YYYY-MM-DD"),'Price Data'!P:P,0)+1),""),"")</f>
        <v>4.2307692307692261E-2</v>
      </c>
      <c r="N2966" s="34">
        <f>IFERROR(INDEX('Price Data'!T:T,MATCH(TEXT(A2966,"YYYY-MM-DD"),'Price Data'!S:S,0)),"")</f>
        <v>3.43</v>
      </c>
      <c r="O2966" s="10" cm="1">
        <f t="array" ref="O2966">IFERROR(IF(ISNUMBER(N2966),(N2966-INDEX('Price Data'!T:T,MATCH(TEXT(A2966,"YYYY-MM-DD"),'Price Data'!S:S,0)+1))/INDEX('Price Data'!T:T,MATCH(TEXT(A2966,"YYYY-MM-DD"),'Price Data'!S:S,0)+1),""),"")</f>
        <v>4.5731707317073281E-2</v>
      </c>
    </row>
    <row r="2967" spans="1:15" x14ac:dyDescent="0.3">
      <c r="A2967" s="8">
        <v>44786</v>
      </c>
      <c r="B2967" s="34" t="str">
        <f>IFERROR(INDEX('Price Data'!B:B,MATCH(TEXT(A2967,"YYYY-MM-DD"),'Price Data'!A:A,0)),"")</f>
        <v/>
      </c>
      <c r="C2967" s="10" t="str" cm="1">
        <f t="array" ref="C2967">IFERROR(IF(ISNUMBER(B2967),(B2967-INDEX('Price Data'!B:B,MATCH(TEXT(A2967,"YYYY-MM-DD"),'Price Data'!A:A,0)+1))/INDEX('Price Data'!B:B,MATCH(TEXT(A2967,"YYYY-MM-DD"),'Price Data'!A:A,0)+1),""),"")</f>
        <v/>
      </c>
      <c r="D2967" s="34" t="str">
        <f>IFERROR(INDEX('Price Data'!E:E,MATCH(TEXT(A2967,"YYYY-MM-DD"),'Price Data'!D:D,0)),"")</f>
        <v/>
      </c>
      <c r="E2967" s="10" t="str" cm="1">
        <f t="array" ref="E2967">IFERROR(IF(ISNUMBER(D2967),(D2967-INDEX('Price Data'!E:E,MATCH(TEXT(A2967,"YYYY-MM-DD"),'Price Data'!D:D,0)+1))/INDEX('Price Data'!E:E,MATCH(TEXT(A2967,"YYYY-MM-DD"),'Price Data'!D:D,0)+1),""),"")</f>
        <v/>
      </c>
      <c r="F2967" s="34" t="str">
        <f>IFERROR(INDEX('Price Data'!H:H,MATCH(TEXT(A2967,"YYYY-MM-DD"),'Price Data'!G:G,0)),"")</f>
        <v/>
      </c>
      <c r="G2967" s="10" t="str" cm="1">
        <f t="array" ref="G2967">IFERROR(IF(ISNUMBER(F2967),(F2967-INDEX('Price Data'!H:H,MATCH(TEXT(A2967,"YYYY-MM-DD"),'Price Data'!G:G,0)+1))/INDEX('Price Data'!H:H,MATCH(TEXT(A2967,"YYYY-MM-DD"),'Price Data'!G:G,0)+1),""),"")</f>
        <v/>
      </c>
      <c r="H2967" s="34" t="str">
        <f>IFERROR(INDEX('Price Data'!K:K,MATCH(TEXT(A2967,"YYYY-MM-DD"),'Price Data'!J:J,0)),"")</f>
        <v/>
      </c>
      <c r="I2967" s="10" t="str" cm="1">
        <f t="array" ref="I2967">IFERROR(IF(ISNUMBER(H2967),(H2967-INDEX('Price Data'!K:K,MATCH(TEXT(A2967,"YYYY-MM-DD"),'Price Data'!J:J,0)+1))/INDEX('Price Data'!K:K,MATCH(TEXT(A2967,"YYYY-MM-DD"),'Price Data'!J:J,0)+1),""),"")</f>
        <v/>
      </c>
      <c r="J2967" s="34" t="str">
        <f>IFERROR(INDEX('Price Data'!N:N,MATCH(TEXT(A2967,"YYYY-MM-DD"),'Price Data'!M:M,0)),"")</f>
        <v/>
      </c>
      <c r="K2967" s="10" t="str" cm="1">
        <f t="array" ref="K2967">IFERROR(IF(ISNUMBER(J2967),(J2967-INDEX('Price Data'!N:N,MATCH(TEXT(A2967,"YYYY-MM-DD"),'Price Data'!M:M,0)+1))/INDEX('Price Data'!N:N,MATCH(TEXT(A2967,"YYYY-MM-DD"),'Price Data'!M:M,0)+1),""),"")</f>
        <v/>
      </c>
      <c r="L2967" s="34" t="str">
        <f>IFERROR(INDEX('Price Data'!Q:Q,MATCH(TEXT(A2967,"YYYY-MM-DD"),'Price Data'!P:P,0)),"")</f>
        <v/>
      </c>
      <c r="M2967" s="10" t="str" cm="1">
        <f t="array" ref="M2967">IFERROR(IF(ISNUMBER(L2967),(L2967-INDEX('Price Data'!Q:Q,MATCH(TEXT(A2967,"YYYY-MM-DD"),'Price Data'!P:P,0)+1))/INDEX('Price Data'!Q:Q,MATCH(TEXT(A2967,"YYYY-MM-DD"),'Price Data'!P:P,0)+1),""),"")</f>
        <v/>
      </c>
      <c r="N2967" s="34" t="str">
        <f>IFERROR(INDEX('Price Data'!T:T,MATCH(TEXT(A2967,"YYYY-MM-DD"),'Price Data'!S:S,0)),"")</f>
        <v/>
      </c>
      <c r="O2967" s="10" t="str" cm="1">
        <f t="array" ref="O2967">IFERROR(IF(ISNUMBER(N2967),(N2967-INDEX('Price Data'!T:T,MATCH(TEXT(A2967,"YYYY-MM-DD"),'Price Data'!S:S,0)+1))/INDEX('Price Data'!T:T,MATCH(TEXT(A2967,"YYYY-MM-DD"),'Price Data'!S:S,0)+1),""),"")</f>
        <v/>
      </c>
    </row>
    <row r="2968" spans="1:15" x14ac:dyDescent="0.3">
      <c r="A2968" s="8">
        <v>44787</v>
      </c>
      <c r="B2968" s="34" t="str">
        <f>IFERROR(INDEX('Price Data'!B:B,MATCH(TEXT(A2968,"YYYY-MM-DD"),'Price Data'!A:A,0)),"")</f>
        <v/>
      </c>
      <c r="C2968" s="10" t="str" cm="1">
        <f t="array" ref="C2968">IFERROR(IF(ISNUMBER(B2968),(B2968-INDEX('Price Data'!B:B,MATCH(TEXT(A2968,"YYYY-MM-DD"),'Price Data'!A:A,0)+1))/INDEX('Price Data'!B:B,MATCH(TEXT(A2968,"YYYY-MM-DD"),'Price Data'!A:A,0)+1),""),"")</f>
        <v/>
      </c>
      <c r="D2968" s="34" t="str">
        <f>IFERROR(INDEX('Price Data'!E:E,MATCH(TEXT(A2968,"YYYY-MM-DD"),'Price Data'!D:D,0)),"")</f>
        <v/>
      </c>
      <c r="E2968" s="10" t="str" cm="1">
        <f t="array" ref="E2968">IFERROR(IF(ISNUMBER(D2968),(D2968-INDEX('Price Data'!E:E,MATCH(TEXT(A2968,"YYYY-MM-DD"),'Price Data'!D:D,0)+1))/INDEX('Price Data'!E:E,MATCH(TEXT(A2968,"YYYY-MM-DD"),'Price Data'!D:D,0)+1),""),"")</f>
        <v/>
      </c>
      <c r="F2968" s="34" t="str">
        <f>IFERROR(INDEX('Price Data'!H:H,MATCH(TEXT(A2968,"YYYY-MM-DD"),'Price Data'!G:G,0)),"")</f>
        <v/>
      </c>
      <c r="G2968" s="10" t="str" cm="1">
        <f t="array" ref="G2968">IFERROR(IF(ISNUMBER(F2968),(F2968-INDEX('Price Data'!H:H,MATCH(TEXT(A2968,"YYYY-MM-DD"),'Price Data'!G:G,0)+1))/INDEX('Price Data'!H:H,MATCH(TEXT(A2968,"YYYY-MM-DD"),'Price Data'!G:G,0)+1),""),"")</f>
        <v/>
      </c>
      <c r="H2968" s="34" t="str">
        <f>IFERROR(INDEX('Price Data'!K:K,MATCH(TEXT(A2968,"YYYY-MM-DD"),'Price Data'!J:J,0)),"")</f>
        <v/>
      </c>
      <c r="I2968" s="10" t="str" cm="1">
        <f t="array" ref="I2968">IFERROR(IF(ISNUMBER(H2968),(H2968-INDEX('Price Data'!K:K,MATCH(TEXT(A2968,"YYYY-MM-DD"),'Price Data'!J:J,0)+1))/INDEX('Price Data'!K:K,MATCH(TEXT(A2968,"YYYY-MM-DD"),'Price Data'!J:J,0)+1),""),"")</f>
        <v/>
      </c>
      <c r="J2968" s="34" t="str">
        <f>IFERROR(INDEX('Price Data'!N:N,MATCH(TEXT(A2968,"YYYY-MM-DD"),'Price Data'!M:M,0)),"")</f>
        <v/>
      </c>
      <c r="K2968" s="10" t="str" cm="1">
        <f t="array" ref="K2968">IFERROR(IF(ISNUMBER(J2968),(J2968-INDEX('Price Data'!N:N,MATCH(TEXT(A2968,"YYYY-MM-DD"),'Price Data'!M:M,0)+1))/INDEX('Price Data'!N:N,MATCH(TEXT(A2968,"YYYY-MM-DD"),'Price Data'!M:M,0)+1),""),"")</f>
        <v/>
      </c>
      <c r="L2968" s="34" t="str">
        <f>IFERROR(INDEX('Price Data'!Q:Q,MATCH(TEXT(A2968,"YYYY-MM-DD"),'Price Data'!P:P,0)),"")</f>
        <v/>
      </c>
      <c r="M2968" s="10" t="str" cm="1">
        <f t="array" ref="M2968">IFERROR(IF(ISNUMBER(L2968),(L2968-INDEX('Price Data'!Q:Q,MATCH(TEXT(A2968,"YYYY-MM-DD"),'Price Data'!P:P,0)+1))/INDEX('Price Data'!Q:Q,MATCH(TEXT(A2968,"YYYY-MM-DD"),'Price Data'!P:P,0)+1),""),"")</f>
        <v/>
      </c>
      <c r="N2968" s="34" t="str">
        <f>IFERROR(INDEX('Price Data'!T:T,MATCH(TEXT(A2968,"YYYY-MM-DD"),'Price Data'!S:S,0)),"")</f>
        <v/>
      </c>
      <c r="O2968" s="10" t="str" cm="1">
        <f t="array" ref="O2968">IFERROR(IF(ISNUMBER(N2968),(N2968-INDEX('Price Data'!T:T,MATCH(TEXT(A2968,"YYYY-MM-DD"),'Price Data'!S:S,0)+1))/INDEX('Price Data'!T:T,MATCH(TEXT(A2968,"YYYY-MM-DD"),'Price Data'!S:S,0)+1),""),"")</f>
        <v/>
      </c>
    </row>
    <row r="2969" spans="1:15" x14ac:dyDescent="0.3">
      <c r="A2969" s="8">
        <v>44788</v>
      </c>
      <c r="B2969" s="34" t="str">
        <f>IFERROR(INDEX('Price Data'!B:B,MATCH(TEXT(A2969,"YYYY-MM-DD"),'Price Data'!A:A,0)),"")</f>
        <v/>
      </c>
      <c r="C2969" s="10" t="str" cm="1">
        <f t="array" ref="C2969">IFERROR(IF(ISNUMBER(B2969),(B2969-INDEX('Price Data'!B:B,MATCH(TEXT(A2969,"YYYY-MM-DD"),'Price Data'!A:A,0)+1))/INDEX('Price Data'!B:B,MATCH(TEXT(A2969,"YYYY-MM-DD"),'Price Data'!A:A,0)+1),""),"")</f>
        <v/>
      </c>
      <c r="D2969" s="34" t="str">
        <f>IFERROR(INDEX('Price Data'!E:E,MATCH(TEXT(A2969,"YYYY-MM-DD"),'Price Data'!D:D,0)),"")</f>
        <v/>
      </c>
      <c r="E2969" s="10" t="str" cm="1">
        <f t="array" ref="E2969">IFERROR(IF(ISNUMBER(D2969),(D2969-INDEX('Price Data'!E:E,MATCH(TEXT(A2969,"YYYY-MM-DD"),'Price Data'!D:D,0)+1))/INDEX('Price Data'!E:E,MATCH(TEXT(A2969,"YYYY-MM-DD"),'Price Data'!D:D,0)+1),""),"")</f>
        <v/>
      </c>
      <c r="F2969" s="34" t="str">
        <f>IFERROR(INDEX('Price Data'!H:H,MATCH(TEXT(A2969,"YYYY-MM-DD"),'Price Data'!G:G,0)),"")</f>
        <v/>
      </c>
      <c r="G2969" s="10" t="str" cm="1">
        <f t="array" ref="G2969">IFERROR(IF(ISNUMBER(F2969),(F2969-INDEX('Price Data'!H:H,MATCH(TEXT(A2969,"YYYY-MM-DD"),'Price Data'!G:G,0)+1))/INDEX('Price Data'!H:H,MATCH(TEXT(A2969,"YYYY-MM-DD"),'Price Data'!G:G,0)+1),""),"")</f>
        <v/>
      </c>
      <c r="H2969" s="34" t="str">
        <f>IFERROR(INDEX('Price Data'!K:K,MATCH(TEXT(A2969,"YYYY-MM-DD"),'Price Data'!J:J,0)),"")</f>
        <v/>
      </c>
      <c r="I2969" s="10" t="str" cm="1">
        <f t="array" ref="I2969">IFERROR(IF(ISNUMBER(H2969),(H2969-INDEX('Price Data'!K:K,MATCH(TEXT(A2969,"YYYY-MM-DD"),'Price Data'!J:J,0)+1))/INDEX('Price Data'!K:K,MATCH(TEXT(A2969,"YYYY-MM-DD"),'Price Data'!J:J,0)+1),""),"")</f>
        <v/>
      </c>
      <c r="J2969" s="34" t="str">
        <f>IFERROR(INDEX('Price Data'!N:N,MATCH(TEXT(A2969,"YYYY-MM-DD"),'Price Data'!M:M,0)),"")</f>
        <v/>
      </c>
      <c r="K2969" s="10" t="str" cm="1">
        <f t="array" ref="K2969">IFERROR(IF(ISNUMBER(J2969),(J2969-INDEX('Price Data'!N:N,MATCH(TEXT(A2969,"YYYY-MM-DD"),'Price Data'!M:M,0)+1))/INDEX('Price Data'!N:N,MATCH(TEXT(A2969,"YYYY-MM-DD"),'Price Data'!M:M,0)+1),""),"")</f>
        <v/>
      </c>
      <c r="L2969" s="34" t="str">
        <f>IFERROR(INDEX('Price Data'!Q:Q,MATCH(TEXT(A2969,"YYYY-MM-DD"),'Price Data'!P:P,0)),"")</f>
        <v/>
      </c>
      <c r="M2969" s="10" t="str" cm="1">
        <f t="array" ref="M2969">IFERROR(IF(ISNUMBER(L2969),(L2969-INDEX('Price Data'!Q:Q,MATCH(TEXT(A2969,"YYYY-MM-DD"),'Price Data'!P:P,0)+1))/INDEX('Price Data'!Q:Q,MATCH(TEXT(A2969,"YYYY-MM-DD"),'Price Data'!P:P,0)+1),""),"")</f>
        <v/>
      </c>
      <c r="N2969" s="34" t="str">
        <f>IFERROR(INDEX('Price Data'!T:T,MATCH(TEXT(A2969,"YYYY-MM-DD"),'Price Data'!S:S,0)),"")</f>
        <v/>
      </c>
      <c r="O2969" s="10" t="str" cm="1">
        <f t="array" ref="O2969">IFERROR(IF(ISNUMBER(N2969),(N2969-INDEX('Price Data'!T:T,MATCH(TEXT(A2969,"YYYY-MM-DD"),'Price Data'!S:S,0)+1))/INDEX('Price Data'!T:T,MATCH(TEXT(A2969,"YYYY-MM-DD"),'Price Data'!S:S,0)+1),""),"")</f>
        <v/>
      </c>
    </row>
    <row r="2970" spans="1:15" x14ac:dyDescent="0.3">
      <c r="A2970" s="8">
        <v>44789</v>
      </c>
      <c r="B2970" s="34">
        <f>IFERROR(INDEX('Price Data'!B:B,MATCH(TEXT(A2970,"YYYY-MM-DD"),'Price Data'!A:A,0)),"")</f>
        <v>22998</v>
      </c>
      <c r="C2970" s="10" cm="1">
        <f t="array" ref="C2970">IFERROR(IF(ISNUMBER(B2970),(B2970-INDEX('Price Data'!B:B,MATCH(TEXT(A2970,"YYYY-MM-DD"),'Price Data'!A:A,0)+1))/INDEX('Price Data'!B:B,MATCH(TEXT(A2970,"YYYY-MM-DD"),'Price Data'!A:A,0)+1),""),"")</f>
        <v>1.175395063340734E-3</v>
      </c>
      <c r="D2970" s="34">
        <f>IFERROR(INDEX('Price Data'!E:E,MATCH(TEXT(A2970,"YYYY-MM-DD"),'Price Data'!D:D,0)),"")</f>
        <v>10.029999999999999</v>
      </c>
      <c r="E2970" s="10" cm="1">
        <f t="array" ref="E2970">IFERROR(IF(ISNUMBER(D2970),(D2970-INDEX('Price Data'!E:E,MATCH(TEXT(A2970,"YYYY-MM-DD"),'Price Data'!D:D,0)+1))/INDEX('Price Data'!E:E,MATCH(TEXT(A2970,"YYYY-MM-DD"),'Price Data'!D:D,0)+1),""),"")</f>
        <v>-1.3765978367748335E-2</v>
      </c>
      <c r="F2970" s="34">
        <f>IFERROR(INDEX('Price Data'!H:H,MATCH(TEXT(A2970,"YYYY-MM-DD"),'Price Data'!G:G,0)),"")</f>
        <v>41.84</v>
      </c>
      <c r="G2970" s="10" cm="1">
        <f t="array" ref="G2970">IFERROR(IF(ISNUMBER(F2970),(F2970-INDEX('Price Data'!H:H,MATCH(TEXT(A2970,"YYYY-MM-DD"),'Price Data'!G:G,0)+1))/INDEX('Price Data'!H:H,MATCH(TEXT(A2970,"YYYY-MM-DD"),'Price Data'!G:G,0)+1),""),"")</f>
        <v>-2.6070740830324506E-2</v>
      </c>
      <c r="H2970" s="34">
        <f>IFERROR(INDEX('Price Data'!K:K,MATCH(TEXT(A2970,"YYYY-MM-DD"),'Price Data'!J:J,0)),"")</f>
        <v>1.85</v>
      </c>
      <c r="I2970" s="10" cm="1">
        <f t="array" ref="I2970">IFERROR(IF(ISNUMBER(H2970),(H2970-INDEX('Price Data'!K:K,MATCH(TEXT(A2970,"YYYY-MM-DD"),'Price Data'!J:J,0)+1))/INDEX('Price Data'!K:K,MATCH(TEXT(A2970,"YYYY-MM-DD"),'Price Data'!J:J,0)+1),""),"")</f>
        <v>0</v>
      </c>
      <c r="J2970" s="34">
        <f>IFERROR(INDEX('Price Data'!N:N,MATCH(TEXT(A2970,"YYYY-MM-DD"),'Price Data'!M:M,0)),"")</f>
        <v>1.65</v>
      </c>
      <c r="K2970" s="10" cm="1">
        <f t="array" ref="K2970">IFERROR(IF(ISNUMBER(J2970),(J2970-INDEX('Price Data'!N:N,MATCH(TEXT(A2970,"YYYY-MM-DD"),'Price Data'!M:M,0)+1))/INDEX('Price Data'!N:N,MATCH(TEXT(A2970,"YYYY-MM-DD"),'Price Data'!M:M,0)+1),""),"")</f>
        <v>6.0975609756097615E-3</v>
      </c>
      <c r="L2970" s="34">
        <f>IFERROR(INDEX('Price Data'!Q:Q,MATCH(TEXT(A2970,"YYYY-MM-DD"),'Price Data'!P:P,0)),"")</f>
        <v>2.7</v>
      </c>
      <c r="M2970" s="10" cm="1">
        <f t="array" ref="M2970">IFERROR(IF(ISNUMBER(L2970),(L2970-INDEX('Price Data'!Q:Q,MATCH(TEXT(A2970,"YYYY-MM-DD"),'Price Data'!P:P,0)+1))/INDEX('Price Data'!Q:Q,MATCH(TEXT(A2970,"YYYY-MM-DD"),'Price Data'!P:P,0)+1),""),"")</f>
        <v>-3.6900369003689251E-3</v>
      </c>
      <c r="N2970" s="34">
        <f>IFERROR(INDEX('Price Data'!T:T,MATCH(TEXT(A2970,"YYYY-MM-DD"),'Price Data'!S:S,0)),"")</f>
        <v>3.37</v>
      </c>
      <c r="O2970" s="10" cm="1">
        <f t="array" ref="O2970">IFERROR(IF(ISNUMBER(N2970),(N2970-INDEX('Price Data'!T:T,MATCH(TEXT(A2970,"YYYY-MM-DD"),'Price Data'!S:S,0)+1))/INDEX('Price Data'!T:T,MATCH(TEXT(A2970,"YYYY-MM-DD"),'Price Data'!S:S,0)+1),""),"")</f>
        <v>-1.7492711370262405E-2</v>
      </c>
    </row>
    <row r="2971" spans="1:15" x14ac:dyDescent="0.3">
      <c r="A2971" s="8">
        <v>44790</v>
      </c>
      <c r="B2971" s="34">
        <f>IFERROR(INDEX('Price Data'!B:B,MATCH(TEXT(A2971,"YYYY-MM-DD"),'Price Data'!A:A,0)),"")</f>
        <v>22758</v>
      </c>
      <c r="C2971" s="10" cm="1">
        <f t="array" ref="C2971">IFERROR(IF(ISNUMBER(B2971),(B2971-INDEX('Price Data'!B:B,MATCH(TEXT(A2971,"YYYY-MM-DD"),'Price Data'!A:A,0)+1))/INDEX('Price Data'!B:B,MATCH(TEXT(A2971,"YYYY-MM-DD"),'Price Data'!A:A,0)+1),""),"")</f>
        <v>-1.0435690060005217E-2</v>
      </c>
      <c r="D2971" s="34">
        <f>IFERROR(INDEX('Price Data'!E:E,MATCH(TEXT(A2971,"YYYY-MM-DD"),'Price Data'!D:D,0)),"")</f>
        <v>10.029999999999999</v>
      </c>
      <c r="E2971" s="10" cm="1">
        <f t="array" ref="E2971">IFERROR(IF(ISNUMBER(D2971),(D2971-INDEX('Price Data'!E:E,MATCH(TEXT(A2971,"YYYY-MM-DD"),'Price Data'!D:D,0)+1))/INDEX('Price Data'!E:E,MATCH(TEXT(A2971,"YYYY-MM-DD"),'Price Data'!D:D,0)+1),""),"")</f>
        <v>0</v>
      </c>
      <c r="F2971" s="34">
        <f>IFERROR(INDEX('Price Data'!H:H,MATCH(TEXT(A2971,"YYYY-MM-DD"),'Price Data'!G:G,0)),"")</f>
        <v>40.82</v>
      </c>
      <c r="G2971" s="10" cm="1">
        <f t="array" ref="G2971">IFERROR(IF(ISNUMBER(F2971),(F2971-INDEX('Price Data'!H:H,MATCH(TEXT(A2971,"YYYY-MM-DD"),'Price Data'!G:G,0)+1))/INDEX('Price Data'!H:H,MATCH(TEXT(A2971,"YYYY-MM-DD"),'Price Data'!G:G,0)+1),""),"")</f>
        <v>-2.4378585086042136E-2</v>
      </c>
      <c r="H2971" s="34">
        <f>IFERROR(INDEX('Price Data'!K:K,MATCH(TEXT(A2971,"YYYY-MM-DD"),'Price Data'!J:J,0)),"")</f>
        <v>1.83</v>
      </c>
      <c r="I2971" s="10" cm="1">
        <f t="array" ref="I2971">IFERROR(IF(ISNUMBER(H2971),(H2971-INDEX('Price Data'!K:K,MATCH(TEXT(A2971,"YYYY-MM-DD"),'Price Data'!J:J,0)+1))/INDEX('Price Data'!K:K,MATCH(TEXT(A2971,"YYYY-MM-DD"),'Price Data'!J:J,0)+1),""),"")</f>
        <v>-1.081081081081082E-2</v>
      </c>
      <c r="J2971" s="34">
        <f>IFERROR(INDEX('Price Data'!N:N,MATCH(TEXT(A2971,"YYYY-MM-DD"),'Price Data'!M:M,0)),"")</f>
        <v>1.63</v>
      </c>
      <c r="K2971" s="10" cm="1">
        <f t="array" ref="K2971">IFERROR(IF(ISNUMBER(J2971),(J2971-INDEX('Price Data'!N:N,MATCH(TEXT(A2971,"YYYY-MM-DD"),'Price Data'!M:M,0)+1))/INDEX('Price Data'!N:N,MATCH(TEXT(A2971,"YYYY-MM-DD"),'Price Data'!M:M,0)+1),""),"")</f>
        <v>-1.2121212121212133E-2</v>
      </c>
      <c r="L2971" s="34">
        <f>IFERROR(INDEX('Price Data'!Q:Q,MATCH(TEXT(A2971,"YYYY-MM-DD"),'Price Data'!P:P,0)),"")</f>
        <v>2.64</v>
      </c>
      <c r="M2971" s="10" cm="1">
        <f t="array" ref="M2971">IFERROR(IF(ISNUMBER(L2971),(L2971-INDEX('Price Data'!Q:Q,MATCH(TEXT(A2971,"YYYY-MM-DD"),'Price Data'!P:P,0)+1))/INDEX('Price Data'!Q:Q,MATCH(TEXT(A2971,"YYYY-MM-DD"),'Price Data'!P:P,0)+1),""),"")</f>
        <v>-2.222222222222224E-2</v>
      </c>
      <c r="N2971" s="34">
        <f>IFERROR(INDEX('Price Data'!T:T,MATCH(TEXT(A2971,"YYYY-MM-DD"),'Price Data'!S:S,0)),"")</f>
        <v>3.34</v>
      </c>
      <c r="O2971" s="10" cm="1">
        <f t="array" ref="O2971">IFERROR(IF(ISNUMBER(N2971),(N2971-INDEX('Price Data'!T:T,MATCH(TEXT(A2971,"YYYY-MM-DD"),'Price Data'!S:S,0)+1))/INDEX('Price Data'!T:T,MATCH(TEXT(A2971,"YYYY-MM-DD"),'Price Data'!S:S,0)+1),""),"")</f>
        <v>-8.9020771513353848E-3</v>
      </c>
    </row>
    <row r="2972" spans="1:15" x14ac:dyDescent="0.3">
      <c r="A2972" s="8">
        <v>44791</v>
      </c>
      <c r="B2972" s="34">
        <f>IFERROR(INDEX('Price Data'!B:B,MATCH(TEXT(A2972,"YYYY-MM-DD"),'Price Data'!A:A,0)),"")</f>
        <v>22986</v>
      </c>
      <c r="C2972" s="10" cm="1">
        <f t="array" ref="C2972">IFERROR(IF(ISNUMBER(B2972),(B2972-INDEX('Price Data'!B:B,MATCH(TEXT(A2972,"YYYY-MM-DD"),'Price Data'!A:A,0)+1))/INDEX('Price Data'!B:B,MATCH(TEXT(A2972,"YYYY-MM-DD"),'Price Data'!A:A,0)+1),""),"")</f>
        <v>1.0018455048774057E-2</v>
      </c>
      <c r="D2972" s="34">
        <f>IFERROR(INDEX('Price Data'!E:E,MATCH(TEXT(A2972,"YYYY-MM-DD"),'Price Data'!D:D,0)),"")</f>
        <v>10.029999999999999</v>
      </c>
      <c r="E2972" s="10" cm="1">
        <f t="array" ref="E2972">IFERROR(IF(ISNUMBER(D2972),(D2972-INDEX('Price Data'!E:E,MATCH(TEXT(A2972,"YYYY-MM-DD"),'Price Data'!D:D,0)+1))/INDEX('Price Data'!E:E,MATCH(TEXT(A2972,"YYYY-MM-DD"),'Price Data'!D:D,0)+1),""),"")</f>
        <v>0</v>
      </c>
      <c r="F2972" s="34">
        <f>IFERROR(INDEX('Price Data'!H:H,MATCH(TEXT(A2972,"YYYY-MM-DD"),'Price Data'!G:G,0)),"")</f>
        <v>40.639999000000003</v>
      </c>
      <c r="G2972" s="10" cm="1">
        <f t="array" ref="G2972">IFERROR(IF(ISNUMBER(F2972),(F2972-INDEX('Price Data'!H:H,MATCH(TEXT(A2972,"YYYY-MM-DD"),'Price Data'!G:G,0)+1))/INDEX('Price Data'!H:H,MATCH(TEXT(A2972,"YYYY-MM-DD"),'Price Data'!G:G,0)+1),""),"")</f>
        <v>-4.409627633512915E-3</v>
      </c>
      <c r="H2972" s="34">
        <f>IFERROR(INDEX('Price Data'!K:K,MATCH(TEXT(A2972,"YYYY-MM-DD"),'Price Data'!J:J,0)),"")</f>
        <v>1.83</v>
      </c>
      <c r="I2972" s="10" cm="1">
        <f t="array" ref="I2972">IFERROR(IF(ISNUMBER(H2972),(H2972-INDEX('Price Data'!K:K,MATCH(TEXT(A2972,"YYYY-MM-DD"),'Price Data'!J:J,0)+1))/INDEX('Price Data'!K:K,MATCH(TEXT(A2972,"YYYY-MM-DD"),'Price Data'!J:J,0)+1),""),"")</f>
        <v>0</v>
      </c>
      <c r="J2972" s="34">
        <f>IFERROR(INDEX('Price Data'!N:N,MATCH(TEXT(A2972,"YYYY-MM-DD"),'Price Data'!M:M,0)),"")</f>
        <v>1.64</v>
      </c>
      <c r="K2972" s="10" cm="1">
        <f t="array" ref="K2972">IFERROR(IF(ISNUMBER(J2972),(J2972-INDEX('Price Data'!N:N,MATCH(TEXT(A2972,"YYYY-MM-DD"),'Price Data'!M:M,0)+1))/INDEX('Price Data'!N:N,MATCH(TEXT(A2972,"YYYY-MM-DD"),'Price Data'!M:M,0)+1),""),"")</f>
        <v>6.1349693251533804E-3</v>
      </c>
      <c r="L2972" s="34">
        <f>IFERROR(INDEX('Price Data'!Q:Q,MATCH(TEXT(A2972,"YYYY-MM-DD"),'Price Data'!P:P,0)),"")</f>
        <v>2.63</v>
      </c>
      <c r="M2972" s="10" cm="1">
        <f t="array" ref="M2972">IFERROR(IF(ISNUMBER(L2972),(L2972-INDEX('Price Data'!Q:Q,MATCH(TEXT(A2972,"YYYY-MM-DD"),'Price Data'!P:P,0)+1))/INDEX('Price Data'!Q:Q,MATCH(TEXT(A2972,"YYYY-MM-DD"),'Price Data'!P:P,0)+1),""),"")</f>
        <v>-3.7878787878788752E-3</v>
      </c>
      <c r="N2972" s="34">
        <f>IFERROR(INDEX('Price Data'!T:T,MATCH(TEXT(A2972,"YYYY-MM-DD"),'Price Data'!S:S,0)),"")</f>
        <v>3.34</v>
      </c>
      <c r="O2972" s="10" cm="1">
        <f t="array" ref="O2972">IFERROR(IF(ISNUMBER(N2972),(N2972-INDEX('Price Data'!T:T,MATCH(TEXT(A2972,"YYYY-MM-DD"),'Price Data'!S:S,0)+1))/INDEX('Price Data'!T:T,MATCH(TEXT(A2972,"YYYY-MM-DD"),'Price Data'!S:S,0)+1),""),"")</f>
        <v>0</v>
      </c>
    </row>
    <row r="2973" spans="1:15" x14ac:dyDescent="0.3">
      <c r="A2973" s="8">
        <v>44792</v>
      </c>
      <c r="B2973" s="34">
        <f>IFERROR(INDEX('Price Data'!B:B,MATCH(TEXT(A2973,"YYYY-MM-DD"),'Price Data'!A:A,0)),"")</f>
        <v>22535</v>
      </c>
      <c r="C2973" s="10" cm="1">
        <f t="array" ref="C2973">IFERROR(IF(ISNUMBER(B2973),(B2973-INDEX('Price Data'!B:B,MATCH(TEXT(A2973,"YYYY-MM-DD"),'Price Data'!A:A,0)+1))/INDEX('Price Data'!B:B,MATCH(TEXT(A2973,"YYYY-MM-DD"),'Price Data'!A:A,0)+1),""),"")</f>
        <v>-1.9620638649612807E-2</v>
      </c>
      <c r="D2973" s="34">
        <f>IFERROR(INDEX('Price Data'!E:E,MATCH(TEXT(A2973,"YYYY-MM-DD"),'Price Data'!D:D,0)),"")</f>
        <v>9.65</v>
      </c>
      <c r="E2973" s="10" cm="1">
        <f t="array" ref="E2973">IFERROR(IF(ISNUMBER(D2973),(D2973-INDEX('Price Data'!E:E,MATCH(TEXT(A2973,"YYYY-MM-DD"),'Price Data'!D:D,0)+1))/INDEX('Price Data'!E:E,MATCH(TEXT(A2973,"YYYY-MM-DD"),'Price Data'!D:D,0)+1),""),"")</f>
        <v>-3.7886340977068694E-2</v>
      </c>
      <c r="F2973" s="34">
        <f>IFERROR(INDEX('Price Data'!H:H,MATCH(TEXT(A2973,"YYYY-MM-DD"),'Price Data'!G:G,0)),"")</f>
        <v>40.220001000000003</v>
      </c>
      <c r="G2973" s="10" cm="1">
        <f t="array" ref="G2973">IFERROR(IF(ISNUMBER(F2973),(F2973-INDEX('Price Data'!H:H,MATCH(TEXT(A2973,"YYYY-MM-DD"),'Price Data'!G:G,0)+1))/INDEX('Price Data'!H:H,MATCH(TEXT(A2973,"YYYY-MM-DD"),'Price Data'!G:G,0)+1),""),"")</f>
        <v>-1.0334596710989083E-2</v>
      </c>
      <c r="H2973" s="34">
        <f>IFERROR(INDEX('Price Data'!K:K,MATCH(TEXT(A2973,"YYYY-MM-DD"),'Price Data'!J:J,0)),"")</f>
        <v>1.77</v>
      </c>
      <c r="I2973" s="10" cm="1">
        <f t="array" ref="I2973">IFERROR(IF(ISNUMBER(H2973),(H2973-INDEX('Price Data'!K:K,MATCH(TEXT(A2973,"YYYY-MM-DD"),'Price Data'!J:J,0)+1))/INDEX('Price Data'!K:K,MATCH(TEXT(A2973,"YYYY-MM-DD"),'Price Data'!J:J,0)+1),""),"")</f>
        <v>-3.2786885245901669E-2</v>
      </c>
      <c r="J2973" s="34">
        <f>IFERROR(INDEX('Price Data'!N:N,MATCH(TEXT(A2973,"YYYY-MM-DD"),'Price Data'!M:M,0)),"")</f>
        <v>1.59</v>
      </c>
      <c r="K2973" s="10" cm="1">
        <f t="array" ref="K2973">IFERROR(IF(ISNUMBER(J2973),(J2973-INDEX('Price Data'!N:N,MATCH(TEXT(A2973,"YYYY-MM-DD"),'Price Data'!M:M,0)+1))/INDEX('Price Data'!N:N,MATCH(TEXT(A2973,"YYYY-MM-DD"),'Price Data'!M:M,0)+1),""),"")</f>
        <v>-3.0487804878048672E-2</v>
      </c>
      <c r="L2973" s="34">
        <f>IFERROR(INDEX('Price Data'!Q:Q,MATCH(TEXT(A2973,"YYYY-MM-DD"),'Price Data'!P:P,0)),"")</f>
        <v>2.54</v>
      </c>
      <c r="M2973" s="10" cm="1">
        <f t="array" ref="M2973">IFERROR(IF(ISNUMBER(L2973),(L2973-INDEX('Price Data'!Q:Q,MATCH(TEXT(A2973,"YYYY-MM-DD"),'Price Data'!P:P,0)+1))/INDEX('Price Data'!Q:Q,MATCH(TEXT(A2973,"YYYY-MM-DD"),'Price Data'!P:P,0)+1),""),"")</f>
        <v>-3.4220532319391581E-2</v>
      </c>
      <c r="N2973" s="34">
        <f>IFERROR(INDEX('Price Data'!T:T,MATCH(TEXT(A2973,"YYYY-MM-DD"),'Price Data'!S:S,0)),"")</f>
        <v>3.33</v>
      </c>
      <c r="O2973" s="10" cm="1">
        <f t="array" ref="O2973">IFERROR(IF(ISNUMBER(N2973),(N2973-INDEX('Price Data'!T:T,MATCH(TEXT(A2973,"YYYY-MM-DD"),'Price Data'!S:S,0)+1))/INDEX('Price Data'!T:T,MATCH(TEXT(A2973,"YYYY-MM-DD"),'Price Data'!S:S,0)+1),""),"")</f>
        <v>-2.9940119760478406E-3</v>
      </c>
    </row>
    <row r="2974" spans="1:15" x14ac:dyDescent="0.3">
      <c r="A2974" s="8">
        <v>44793</v>
      </c>
      <c r="B2974" s="34" t="str">
        <f>IFERROR(INDEX('Price Data'!B:B,MATCH(TEXT(A2974,"YYYY-MM-DD"),'Price Data'!A:A,0)),"")</f>
        <v/>
      </c>
      <c r="C2974" s="10" t="str" cm="1">
        <f t="array" ref="C2974">IFERROR(IF(ISNUMBER(B2974),(B2974-INDEX('Price Data'!B:B,MATCH(TEXT(A2974,"YYYY-MM-DD"),'Price Data'!A:A,0)+1))/INDEX('Price Data'!B:B,MATCH(TEXT(A2974,"YYYY-MM-DD"),'Price Data'!A:A,0)+1),""),"")</f>
        <v/>
      </c>
      <c r="D2974" s="34" t="str">
        <f>IFERROR(INDEX('Price Data'!E:E,MATCH(TEXT(A2974,"YYYY-MM-DD"),'Price Data'!D:D,0)),"")</f>
        <v/>
      </c>
      <c r="E2974" s="10" t="str" cm="1">
        <f t="array" ref="E2974">IFERROR(IF(ISNUMBER(D2974),(D2974-INDEX('Price Data'!E:E,MATCH(TEXT(A2974,"YYYY-MM-DD"),'Price Data'!D:D,0)+1))/INDEX('Price Data'!E:E,MATCH(TEXT(A2974,"YYYY-MM-DD"),'Price Data'!D:D,0)+1),""),"")</f>
        <v/>
      </c>
      <c r="F2974" s="34" t="str">
        <f>IFERROR(INDEX('Price Data'!H:H,MATCH(TEXT(A2974,"YYYY-MM-DD"),'Price Data'!G:G,0)),"")</f>
        <v/>
      </c>
      <c r="G2974" s="10" t="str" cm="1">
        <f t="array" ref="G2974">IFERROR(IF(ISNUMBER(F2974),(F2974-INDEX('Price Data'!H:H,MATCH(TEXT(A2974,"YYYY-MM-DD"),'Price Data'!G:G,0)+1))/INDEX('Price Data'!H:H,MATCH(TEXT(A2974,"YYYY-MM-DD"),'Price Data'!G:G,0)+1),""),"")</f>
        <v/>
      </c>
      <c r="H2974" s="34" t="str">
        <f>IFERROR(INDEX('Price Data'!K:K,MATCH(TEXT(A2974,"YYYY-MM-DD"),'Price Data'!J:J,0)),"")</f>
        <v/>
      </c>
      <c r="I2974" s="10" t="str" cm="1">
        <f t="array" ref="I2974">IFERROR(IF(ISNUMBER(H2974),(H2974-INDEX('Price Data'!K:K,MATCH(TEXT(A2974,"YYYY-MM-DD"),'Price Data'!J:J,0)+1))/INDEX('Price Data'!K:K,MATCH(TEXT(A2974,"YYYY-MM-DD"),'Price Data'!J:J,0)+1),""),"")</f>
        <v/>
      </c>
      <c r="J2974" s="34" t="str">
        <f>IFERROR(INDEX('Price Data'!N:N,MATCH(TEXT(A2974,"YYYY-MM-DD"),'Price Data'!M:M,0)),"")</f>
        <v/>
      </c>
      <c r="K2974" s="10" t="str" cm="1">
        <f t="array" ref="K2974">IFERROR(IF(ISNUMBER(J2974),(J2974-INDEX('Price Data'!N:N,MATCH(TEXT(A2974,"YYYY-MM-DD"),'Price Data'!M:M,0)+1))/INDEX('Price Data'!N:N,MATCH(TEXT(A2974,"YYYY-MM-DD"),'Price Data'!M:M,0)+1),""),"")</f>
        <v/>
      </c>
      <c r="L2974" s="34" t="str">
        <f>IFERROR(INDEX('Price Data'!Q:Q,MATCH(TEXT(A2974,"YYYY-MM-DD"),'Price Data'!P:P,0)),"")</f>
        <v/>
      </c>
      <c r="M2974" s="10" t="str" cm="1">
        <f t="array" ref="M2974">IFERROR(IF(ISNUMBER(L2974),(L2974-INDEX('Price Data'!Q:Q,MATCH(TEXT(A2974,"YYYY-MM-DD"),'Price Data'!P:P,0)+1))/INDEX('Price Data'!Q:Q,MATCH(TEXT(A2974,"YYYY-MM-DD"),'Price Data'!P:P,0)+1),""),"")</f>
        <v/>
      </c>
      <c r="N2974" s="34" t="str">
        <f>IFERROR(INDEX('Price Data'!T:T,MATCH(TEXT(A2974,"YYYY-MM-DD"),'Price Data'!S:S,0)),"")</f>
        <v/>
      </c>
      <c r="O2974" s="10" t="str" cm="1">
        <f t="array" ref="O2974">IFERROR(IF(ISNUMBER(N2974),(N2974-INDEX('Price Data'!T:T,MATCH(TEXT(A2974,"YYYY-MM-DD"),'Price Data'!S:S,0)+1))/INDEX('Price Data'!T:T,MATCH(TEXT(A2974,"YYYY-MM-DD"),'Price Data'!S:S,0)+1),""),"")</f>
        <v/>
      </c>
    </row>
    <row r="2975" spans="1:15" x14ac:dyDescent="0.3">
      <c r="A2975" s="8">
        <v>44794</v>
      </c>
      <c r="B2975" s="34" t="str">
        <f>IFERROR(INDEX('Price Data'!B:B,MATCH(TEXT(A2975,"YYYY-MM-DD"),'Price Data'!A:A,0)),"")</f>
        <v/>
      </c>
      <c r="C2975" s="10" t="str" cm="1">
        <f t="array" ref="C2975">IFERROR(IF(ISNUMBER(B2975),(B2975-INDEX('Price Data'!B:B,MATCH(TEXT(A2975,"YYYY-MM-DD"),'Price Data'!A:A,0)+1))/INDEX('Price Data'!B:B,MATCH(TEXT(A2975,"YYYY-MM-DD"),'Price Data'!A:A,0)+1),""),"")</f>
        <v/>
      </c>
      <c r="D2975" s="34" t="str">
        <f>IFERROR(INDEX('Price Data'!E:E,MATCH(TEXT(A2975,"YYYY-MM-DD"),'Price Data'!D:D,0)),"")</f>
        <v/>
      </c>
      <c r="E2975" s="10" t="str" cm="1">
        <f t="array" ref="E2975">IFERROR(IF(ISNUMBER(D2975),(D2975-INDEX('Price Data'!E:E,MATCH(TEXT(A2975,"YYYY-MM-DD"),'Price Data'!D:D,0)+1))/INDEX('Price Data'!E:E,MATCH(TEXT(A2975,"YYYY-MM-DD"),'Price Data'!D:D,0)+1),""),"")</f>
        <v/>
      </c>
      <c r="F2975" s="34" t="str">
        <f>IFERROR(INDEX('Price Data'!H:H,MATCH(TEXT(A2975,"YYYY-MM-DD"),'Price Data'!G:G,0)),"")</f>
        <v/>
      </c>
      <c r="G2975" s="10" t="str" cm="1">
        <f t="array" ref="G2975">IFERROR(IF(ISNUMBER(F2975),(F2975-INDEX('Price Data'!H:H,MATCH(TEXT(A2975,"YYYY-MM-DD"),'Price Data'!G:G,0)+1))/INDEX('Price Data'!H:H,MATCH(TEXT(A2975,"YYYY-MM-DD"),'Price Data'!G:G,0)+1),""),"")</f>
        <v/>
      </c>
      <c r="H2975" s="34" t="str">
        <f>IFERROR(INDEX('Price Data'!K:K,MATCH(TEXT(A2975,"YYYY-MM-DD"),'Price Data'!J:J,0)),"")</f>
        <v/>
      </c>
      <c r="I2975" s="10" t="str" cm="1">
        <f t="array" ref="I2975">IFERROR(IF(ISNUMBER(H2975),(H2975-INDEX('Price Data'!K:K,MATCH(TEXT(A2975,"YYYY-MM-DD"),'Price Data'!J:J,0)+1))/INDEX('Price Data'!K:K,MATCH(TEXT(A2975,"YYYY-MM-DD"),'Price Data'!J:J,0)+1),""),"")</f>
        <v/>
      </c>
      <c r="J2975" s="34" t="str">
        <f>IFERROR(INDEX('Price Data'!N:N,MATCH(TEXT(A2975,"YYYY-MM-DD"),'Price Data'!M:M,0)),"")</f>
        <v/>
      </c>
      <c r="K2975" s="10" t="str" cm="1">
        <f t="array" ref="K2975">IFERROR(IF(ISNUMBER(J2975),(J2975-INDEX('Price Data'!N:N,MATCH(TEXT(A2975,"YYYY-MM-DD"),'Price Data'!M:M,0)+1))/INDEX('Price Data'!N:N,MATCH(TEXT(A2975,"YYYY-MM-DD"),'Price Data'!M:M,0)+1),""),"")</f>
        <v/>
      </c>
      <c r="L2975" s="34" t="str">
        <f>IFERROR(INDEX('Price Data'!Q:Q,MATCH(TEXT(A2975,"YYYY-MM-DD"),'Price Data'!P:P,0)),"")</f>
        <v/>
      </c>
      <c r="M2975" s="10" t="str" cm="1">
        <f t="array" ref="M2975">IFERROR(IF(ISNUMBER(L2975),(L2975-INDEX('Price Data'!Q:Q,MATCH(TEXT(A2975,"YYYY-MM-DD"),'Price Data'!P:P,0)+1))/INDEX('Price Data'!Q:Q,MATCH(TEXT(A2975,"YYYY-MM-DD"),'Price Data'!P:P,0)+1),""),"")</f>
        <v/>
      </c>
      <c r="N2975" s="34" t="str">
        <f>IFERROR(INDEX('Price Data'!T:T,MATCH(TEXT(A2975,"YYYY-MM-DD"),'Price Data'!S:S,0)),"")</f>
        <v/>
      </c>
      <c r="O2975" s="10" t="str" cm="1">
        <f t="array" ref="O2975">IFERROR(IF(ISNUMBER(N2975),(N2975-INDEX('Price Data'!T:T,MATCH(TEXT(A2975,"YYYY-MM-DD"),'Price Data'!S:S,0)+1))/INDEX('Price Data'!T:T,MATCH(TEXT(A2975,"YYYY-MM-DD"),'Price Data'!S:S,0)+1),""),"")</f>
        <v/>
      </c>
    </row>
    <row r="2976" spans="1:15" x14ac:dyDescent="0.3">
      <c r="A2976" s="8">
        <v>44795</v>
      </c>
      <c r="B2976" s="34">
        <f>IFERROR(INDEX('Price Data'!B:B,MATCH(TEXT(A2976,"YYYY-MM-DD"),'Price Data'!A:A,0)),"")</f>
        <v>22166</v>
      </c>
      <c r="C2976" s="10" cm="1">
        <f t="array" ref="C2976">IFERROR(IF(ISNUMBER(B2976),(B2976-INDEX('Price Data'!B:B,MATCH(TEXT(A2976,"YYYY-MM-DD"),'Price Data'!A:A,0)+1))/INDEX('Price Data'!B:B,MATCH(TEXT(A2976,"YYYY-MM-DD"),'Price Data'!A:A,0)+1),""),"")</f>
        <v>-1.6374528511204793E-2</v>
      </c>
      <c r="D2976" s="34">
        <f>IFERROR(INDEX('Price Data'!E:E,MATCH(TEXT(A2976,"YYYY-MM-DD"),'Price Data'!D:D,0)),"")</f>
        <v>9.32</v>
      </c>
      <c r="E2976" s="10" cm="1">
        <f t="array" ref="E2976">IFERROR(IF(ISNUMBER(D2976),(D2976-INDEX('Price Data'!E:E,MATCH(TEXT(A2976,"YYYY-MM-DD"),'Price Data'!D:D,0)+1))/INDEX('Price Data'!E:E,MATCH(TEXT(A2976,"YYYY-MM-DD"),'Price Data'!D:D,0)+1),""),"")</f>
        <v>-3.4196891191709849E-2</v>
      </c>
      <c r="F2976" s="34">
        <f>IFERROR(INDEX('Price Data'!H:H,MATCH(TEXT(A2976,"YYYY-MM-DD"),'Price Data'!G:G,0)),"")</f>
        <v>38</v>
      </c>
      <c r="G2976" s="10" cm="1">
        <f t="array" ref="G2976">IFERROR(IF(ISNUMBER(F2976),(F2976-INDEX('Price Data'!H:H,MATCH(TEXT(A2976,"YYYY-MM-DD"),'Price Data'!G:G,0)+1))/INDEX('Price Data'!H:H,MATCH(TEXT(A2976,"YYYY-MM-DD"),'Price Data'!G:G,0)+1),""),"")</f>
        <v>-5.5196443182584785E-2</v>
      </c>
      <c r="H2976" s="34">
        <f>IFERROR(INDEX('Price Data'!K:K,MATCH(TEXT(A2976,"YYYY-MM-DD"),'Price Data'!J:J,0)),"")</f>
        <v>1.72</v>
      </c>
      <c r="I2976" s="10" cm="1">
        <f t="array" ref="I2976">IFERROR(IF(ISNUMBER(H2976),(H2976-INDEX('Price Data'!K:K,MATCH(TEXT(A2976,"YYYY-MM-DD"),'Price Data'!J:J,0)+1))/INDEX('Price Data'!K:K,MATCH(TEXT(A2976,"YYYY-MM-DD"),'Price Data'!J:J,0)+1),""),"")</f>
        <v>-2.8248587570621493E-2</v>
      </c>
      <c r="J2976" s="34">
        <f>IFERROR(INDEX('Price Data'!N:N,MATCH(TEXT(A2976,"YYYY-MM-DD"),'Price Data'!M:M,0)),"")</f>
        <v>1.53</v>
      </c>
      <c r="K2976" s="10" cm="1">
        <f t="array" ref="K2976">IFERROR(IF(ISNUMBER(J2976),(J2976-INDEX('Price Data'!N:N,MATCH(TEXT(A2976,"YYYY-MM-DD"),'Price Data'!M:M,0)+1))/INDEX('Price Data'!N:N,MATCH(TEXT(A2976,"YYYY-MM-DD"),'Price Data'!M:M,0)+1),""),"")</f>
        <v>-3.7735849056603807E-2</v>
      </c>
      <c r="L2976" s="34">
        <f>IFERROR(INDEX('Price Data'!Q:Q,MATCH(TEXT(A2976,"YYYY-MM-DD"),'Price Data'!P:P,0)),"")</f>
        <v>2.4500000000000002</v>
      </c>
      <c r="M2976" s="10" cm="1">
        <f t="array" ref="M2976">IFERROR(IF(ISNUMBER(L2976),(L2976-INDEX('Price Data'!Q:Q,MATCH(TEXT(A2976,"YYYY-MM-DD"),'Price Data'!P:P,0)+1))/INDEX('Price Data'!Q:Q,MATCH(TEXT(A2976,"YYYY-MM-DD"),'Price Data'!P:P,0)+1),""),"")</f>
        <v>-3.5433070866141676E-2</v>
      </c>
      <c r="N2976" s="34">
        <f>IFERROR(INDEX('Price Data'!T:T,MATCH(TEXT(A2976,"YYYY-MM-DD"),'Price Data'!S:S,0)),"")</f>
        <v>3.22</v>
      </c>
      <c r="O2976" s="10" cm="1">
        <f t="array" ref="O2976">IFERROR(IF(ISNUMBER(N2976),(N2976-INDEX('Price Data'!T:T,MATCH(TEXT(A2976,"YYYY-MM-DD"),'Price Data'!S:S,0)+1))/INDEX('Price Data'!T:T,MATCH(TEXT(A2976,"YYYY-MM-DD"),'Price Data'!S:S,0)+1),""),"")</f>
        <v>-3.3033033033032996E-2</v>
      </c>
    </row>
    <row r="2977" spans="1:15" x14ac:dyDescent="0.3">
      <c r="A2977" s="8">
        <v>44796</v>
      </c>
      <c r="B2977" s="34">
        <f>IFERROR(INDEX('Price Data'!B:B,MATCH(TEXT(A2977,"YYYY-MM-DD"),'Price Data'!A:A,0)),"")</f>
        <v>22380</v>
      </c>
      <c r="C2977" s="10" cm="1">
        <f t="array" ref="C2977">IFERROR(IF(ISNUMBER(B2977),(B2977-INDEX('Price Data'!B:B,MATCH(TEXT(A2977,"YYYY-MM-DD"),'Price Data'!A:A,0)+1))/INDEX('Price Data'!B:B,MATCH(TEXT(A2977,"YYYY-MM-DD"),'Price Data'!A:A,0)+1),""),"")</f>
        <v>9.6544256970134447E-3</v>
      </c>
      <c r="D2977" s="34">
        <f>IFERROR(INDEX('Price Data'!E:E,MATCH(TEXT(A2977,"YYYY-MM-DD"),'Price Data'!D:D,0)),"")</f>
        <v>9.4700000000000006</v>
      </c>
      <c r="E2977" s="10" cm="1">
        <f t="array" ref="E2977">IFERROR(IF(ISNUMBER(D2977),(D2977-INDEX('Price Data'!E:E,MATCH(TEXT(A2977,"YYYY-MM-DD"),'Price Data'!D:D,0)+1))/INDEX('Price Data'!E:E,MATCH(TEXT(A2977,"YYYY-MM-DD"),'Price Data'!D:D,0)+1),""),"")</f>
        <v>1.6094420600858406E-2</v>
      </c>
      <c r="F2977" s="34">
        <f>IFERROR(INDEX('Price Data'!H:H,MATCH(TEXT(A2977,"YYYY-MM-DD"),'Price Data'!G:G,0)),"")</f>
        <v>38.18</v>
      </c>
      <c r="G2977" s="10" cm="1">
        <f t="array" ref="G2977">IFERROR(IF(ISNUMBER(F2977),(F2977-INDEX('Price Data'!H:H,MATCH(TEXT(A2977,"YYYY-MM-DD"),'Price Data'!G:G,0)+1))/INDEX('Price Data'!H:H,MATCH(TEXT(A2977,"YYYY-MM-DD"),'Price Data'!G:G,0)+1),""),"")</f>
        <v>4.7368421052631504E-3</v>
      </c>
      <c r="H2977" s="34">
        <f>IFERROR(INDEX('Price Data'!K:K,MATCH(TEXT(A2977,"YYYY-MM-DD"),'Price Data'!J:J,0)),"")</f>
        <v>1.75</v>
      </c>
      <c r="I2977" s="10" cm="1">
        <f t="array" ref="I2977">IFERROR(IF(ISNUMBER(H2977),(H2977-INDEX('Price Data'!K:K,MATCH(TEXT(A2977,"YYYY-MM-DD"),'Price Data'!J:J,0)+1))/INDEX('Price Data'!K:K,MATCH(TEXT(A2977,"YYYY-MM-DD"),'Price Data'!J:J,0)+1),""),"")</f>
        <v>1.7441860465116296E-2</v>
      </c>
      <c r="J2977" s="34">
        <f>IFERROR(INDEX('Price Data'!N:N,MATCH(TEXT(A2977,"YYYY-MM-DD"),'Price Data'!M:M,0)),"")</f>
        <v>1.55</v>
      </c>
      <c r="K2977" s="10" cm="1">
        <f t="array" ref="K2977">IFERROR(IF(ISNUMBER(J2977),(J2977-INDEX('Price Data'!N:N,MATCH(TEXT(A2977,"YYYY-MM-DD"),'Price Data'!M:M,0)+1))/INDEX('Price Data'!N:N,MATCH(TEXT(A2977,"YYYY-MM-DD"),'Price Data'!M:M,0)+1),""),"")</f>
        <v>1.3071895424836612E-2</v>
      </c>
      <c r="L2977" s="34">
        <f>IFERROR(INDEX('Price Data'!Q:Q,MATCH(TEXT(A2977,"YYYY-MM-DD"),'Price Data'!P:P,0)),"")</f>
        <v>2.48</v>
      </c>
      <c r="M2977" s="10" cm="1">
        <f t="array" ref="M2977">IFERROR(IF(ISNUMBER(L2977),(L2977-INDEX('Price Data'!Q:Q,MATCH(TEXT(A2977,"YYYY-MM-DD"),'Price Data'!P:P,0)+1))/INDEX('Price Data'!Q:Q,MATCH(TEXT(A2977,"YYYY-MM-DD"),'Price Data'!P:P,0)+1),""),"")</f>
        <v>1.2244897959183593E-2</v>
      </c>
      <c r="N2977" s="34">
        <f>IFERROR(INDEX('Price Data'!T:T,MATCH(TEXT(A2977,"YYYY-MM-DD"),'Price Data'!S:S,0)),"")</f>
        <v>3.28</v>
      </c>
      <c r="O2977" s="10" cm="1">
        <f t="array" ref="O2977">IFERROR(IF(ISNUMBER(N2977),(N2977-INDEX('Price Data'!T:T,MATCH(TEXT(A2977,"YYYY-MM-DD"),'Price Data'!S:S,0)+1))/INDEX('Price Data'!T:T,MATCH(TEXT(A2977,"YYYY-MM-DD"),'Price Data'!S:S,0)+1),""),"")</f>
        <v>1.8633540372670686E-2</v>
      </c>
    </row>
    <row r="2978" spans="1:15" x14ac:dyDescent="0.3">
      <c r="A2978" s="8">
        <v>44797</v>
      </c>
      <c r="B2978" s="34">
        <f>IFERROR(INDEX('Price Data'!B:B,MATCH(TEXT(A2978,"YYYY-MM-DD"),'Price Data'!A:A,0)),"")</f>
        <v>22431</v>
      </c>
      <c r="C2978" s="10" cm="1">
        <f t="array" ref="C2978">IFERROR(IF(ISNUMBER(B2978),(B2978-INDEX('Price Data'!B:B,MATCH(TEXT(A2978,"YYYY-MM-DD"),'Price Data'!A:A,0)+1))/INDEX('Price Data'!B:B,MATCH(TEXT(A2978,"YYYY-MM-DD"),'Price Data'!A:A,0)+1),""),"")</f>
        <v>2.2788203753351206E-3</v>
      </c>
      <c r="D2978" s="34">
        <f>IFERROR(INDEX('Price Data'!E:E,MATCH(TEXT(A2978,"YYYY-MM-DD"),'Price Data'!D:D,0)),"")</f>
        <v>9.48</v>
      </c>
      <c r="E2978" s="10" cm="1">
        <f t="array" ref="E2978">IFERROR(IF(ISNUMBER(D2978),(D2978-INDEX('Price Data'!E:E,MATCH(TEXT(A2978,"YYYY-MM-DD"),'Price Data'!D:D,0)+1))/INDEX('Price Data'!E:E,MATCH(TEXT(A2978,"YYYY-MM-DD"),'Price Data'!D:D,0)+1),""),"")</f>
        <v>1.0559662090812868E-3</v>
      </c>
      <c r="F2978" s="34">
        <f>IFERROR(INDEX('Price Data'!H:H,MATCH(TEXT(A2978,"YYYY-MM-DD"),'Price Data'!G:G,0)),"")</f>
        <v>38.279998999999997</v>
      </c>
      <c r="G2978" s="10" cm="1">
        <f t="array" ref="G2978">IFERROR(IF(ISNUMBER(F2978),(F2978-INDEX('Price Data'!H:H,MATCH(TEXT(A2978,"YYYY-MM-DD"),'Price Data'!G:G,0)+1))/INDEX('Price Data'!H:H,MATCH(TEXT(A2978,"YYYY-MM-DD"),'Price Data'!G:G,0)+1),""),"")</f>
        <v>2.6191461498165751E-3</v>
      </c>
      <c r="H2978" s="34">
        <f>IFERROR(INDEX('Price Data'!K:K,MATCH(TEXT(A2978,"YYYY-MM-DD"),'Price Data'!J:J,0)),"")</f>
        <v>1.76</v>
      </c>
      <c r="I2978" s="10" cm="1">
        <f t="array" ref="I2978">IFERROR(IF(ISNUMBER(H2978),(H2978-INDEX('Price Data'!K:K,MATCH(TEXT(A2978,"YYYY-MM-DD"),'Price Data'!J:J,0)+1))/INDEX('Price Data'!K:K,MATCH(TEXT(A2978,"YYYY-MM-DD"),'Price Data'!J:J,0)+1),""),"")</f>
        <v>5.7142857142857195E-3</v>
      </c>
      <c r="J2978" s="34">
        <f>IFERROR(INDEX('Price Data'!N:N,MATCH(TEXT(A2978,"YYYY-MM-DD"),'Price Data'!M:M,0)),"")</f>
        <v>1.55</v>
      </c>
      <c r="K2978" s="10" cm="1">
        <f t="array" ref="K2978">IFERROR(IF(ISNUMBER(J2978),(J2978-INDEX('Price Data'!N:N,MATCH(TEXT(A2978,"YYYY-MM-DD"),'Price Data'!M:M,0)+1))/INDEX('Price Data'!N:N,MATCH(TEXT(A2978,"YYYY-MM-DD"),'Price Data'!M:M,0)+1),""),"")</f>
        <v>0</v>
      </c>
      <c r="L2978" s="34">
        <f>IFERROR(INDEX('Price Data'!Q:Q,MATCH(TEXT(A2978,"YYYY-MM-DD"),'Price Data'!P:P,0)),"")</f>
        <v>2.4900000000000002</v>
      </c>
      <c r="M2978" s="10" cm="1">
        <f t="array" ref="M2978">IFERROR(IF(ISNUMBER(L2978),(L2978-INDEX('Price Data'!Q:Q,MATCH(TEXT(A2978,"YYYY-MM-DD"),'Price Data'!P:P,0)+1))/INDEX('Price Data'!Q:Q,MATCH(TEXT(A2978,"YYYY-MM-DD"),'Price Data'!P:P,0)+1),""),"")</f>
        <v>4.0322580645162226E-3</v>
      </c>
      <c r="N2978" s="34">
        <f>IFERROR(INDEX('Price Data'!T:T,MATCH(TEXT(A2978,"YYYY-MM-DD"),'Price Data'!S:S,0)),"")</f>
        <v>3.28</v>
      </c>
      <c r="O2978" s="10" cm="1">
        <f t="array" ref="O2978">IFERROR(IF(ISNUMBER(N2978),(N2978-INDEX('Price Data'!T:T,MATCH(TEXT(A2978,"YYYY-MM-DD"),'Price Data'!S:S,0)+1))/INDEX('Price Data'!T:T,MATCH(TEXT(A2978,"YYYY-MM-DD"),'Price Data'!S:S,0)+1),""),"")</f>
        <v>0</v>
      </c>
    </row>
    <row r="2979" spans="1:15" x14ac:dyDescent="0.3">
      <c r="A2979" s="8">
        <v>44798</v>
      </c>
      <c r="B2979" s="34">
        <f>IFERROR(INDEX('Price Data'!B:B,MATCH(TEXT(A2979,"YYYY-MM-DD"),'Price Data'!A:A,0)),"")</f>
        <v>22454</v>
      </c>
      <c r="C2979" s="10" cm="1">
        <f t="array" ref="C2979">IFERROR(IF(ISNUMBER(B2979),(B2979-INDEX('Price Data'!B:B,MATCH(TEXT(A2979,"YYYY-MM-DD"),'Price Data'!A:A,0)+1))/INDEX('Price Data'!B:B,MATCH(TEXT(A2979,"YYYY-MM-DD"),'Price Data'!A:A,0)+1),""),"")</f>
        <v>1.0253666800410146E-3</v>
      </c>
      <c r="D2979" s="34">
        <f>IFERROR(INDEX('Price Data'!E:E,MATCH(TEXT(A2979,"YYYY-MM-DD"),'Price Data'!D:D,0)),"")</f>
        <v>9.33</v>
      </c>
      <c r="E2979" s="10" cm="1">
        <f t="array" ref="E2979">IFERROR(IF(ISNUMBER(D2979),(D2979-INDEX('Price Data'!E:E,MATCH(TEXT(A2979,"YYYY-MM-DD"),'Price Data'!D:D,0)+1))/INDEX('Price Data'!E:E,MATCH(TEXT(A2979,"YYYY-MM-DD"),'Price Data'!D:D,0)+1),""),"")</f>
        <v>-1.5822784810126618E-2</v>
      </c>
      <c r="F2979" s="34">
        <f>IFERROR(INDEX('Price Data'!H:H,MATCH(TEXT(A2979,"YYYY-MM-DD"),'Price Data'!G:G,0)),"")</f>
        <v>37.279998999999997</v>
      </c>
      <c r="G2979" s="10" cm="1">
        <f t="array" ref="G2979">IFERROR(IF(ISNUMBER(F2979),(F2979-INDEX('Price Data'!H:H,MATCH(TEXT(A2979,"YYYY-MM-DD"),'Price Data'!G:G,0)+1))/INDEX('Price Data'!H:H,MATCH(TEXT(A2979,"YYYY-MM-DD"),'Price Data'!G:G,0)+1),""),"")</f>
        <v>-2.6123302667797877E-2</v>
      </c>
      <c r="H2979" s="34">
        <f>IFERROR(INDEX('Price Data'!K:K,MATCH(TEXT(A2979,"YYYY-MM-DD"),'Price Data'!J:J,0)),"")</f>
        <v>1.74</v>
      </c>
      <c r="I2979" s="10" cm="1">
        <f t="array" ref="I2979">IFERROR(IF(ISNUMBER(H2979),(H2979-INDEX('Price Data'!K:K,MATCH(TEXT(A2979,"YYYY-MM-DD"),'Price Data'!J:J,0)+1))/INDEX('Price Data'!K:K,MATCH(TEXT(A2979,"YYYY-MM-DD"),'Price Data'!J:J,0)+1),""),"")</f>
        <v>-1.1363636363636374E-2</v>
      </c>
      <c r="J2979" s="34">
        <f>IFERROR(INDEX('Price Data'!N:N,MATCH(TEXT(A2979,"YYYY-MM-DD"),'Price Data'!M:M,0)),"")</f>
        <v>1.53</v>
      </c>
      <c r="K2979" s="10" cm="1">
        <f t="array" ref="K2979">IFERROR(IF(ISNUMBER(J2979),(J2979-INDEX('Price Data'!N:N,MATCH(TEXT(A2979,"YYYY-MM-DD"),'Price Data'!M:M,0)+1))/INDEX('Price Data'!N:N,MATCH(TEXT(A2979,"YYYY-MM-DD"),'Price Data'!M:M,0)+1),""),"")</f>
        <v>-1.2903225806451623E-2</v>
      </c>
      <c r="L2979" s="34">
        <f>IFERROR(INDEX('Price Data'!Q:Q,MATCH(TEXT(A2979,"YYYY-MM-DD"),'Price Data'!P:P,0)),"")</f>
        <v>2.4300000000000002</v>
      </c>
      <c r="M2979" s="10" cm="1">
        <f t="array" ref="M2979">IFERROR(IF(ISNUMBER(L2979),(L2979-INDEX('Price Data'!Q:Q,MATCH(TEXT(A2979,"YYYY-MM-DD"),'Price Data'!P:P,0)+1))/INDEX('Price Data'!Q:Q,MATCH(TEXT(A2979,"YYYY-MM-DD"),'Price Data'!P:P,0)+1),""),"")</f>
        <v>-2.4096385542168693E-2</v>
      </c>
      <c r="N2979" s="34">
        <f>IFERROR(INDEX('Price Data'!T:T,MATCH(TEXT(A2979,"YYYY-MM-DD"),'Price Data'!S:S,0)),"")</f>
        <v>3.21</v>
      </c>
      <c r="O2979" s="10" cm="1">
        <f t="array" ref="O2979">IFERROR(IF(ISNUMBER(N2979),(N2979-INDEX('Price Data'!T:T,MATCH(TEXT(A2979,"YYYY-MM-DD"),'Price Data'!S:S,0)+1))/INDEX('Price Data'!T:T,MATCH(TEXT(A2979,"YYYY-MM-DD"),'Price Data'!S:S,0)+1),""),"")</f>
        <v>-2.1341463414634099E-2</v>
      </c>
    </row>
    <row r="2980" spans="1:15" x14ac:dyDescent="0.3">
      <c r="A2980" s="8">
        <v>44799</v>
      </c>
      <c r="B2980" s="34">
        <f>IFERROR(INDEX('Price Data'!B:B,MATCH(TEXT(A2980,"YYYY-MM-DD"),'Price Data'!A:A,0)),"")</f>
        <v>21895</v>
      </c>
      <c r="C2980" s="10" cm="1">
        <f t="array" ref="C2980">IFERROR(IF(ISNUMBER(B2980),(B2980-INDEX('Price Data'!B:B,MATCH(TEXT(A2980,"YYYY-MM-DD"),'Price Data'!A:A,0)+1))/INDEX('Price Data'!B:B,MATCH(TEXT(A2980,"YYYY-MM-DD"),'Price Data'!A:A,0)+1),""),"")</f>
        <v>-2.4895341587245035E-2</v>
      </c>
      <c r="D2980" s="34">
        <f>IFERROR(INDEX('Price Data'!E:E,MATCH(TEXT(A2980,"YYYY-MM-DD"),'Price Data'!D:D,0)),"")</f>
        <v>9.1</v>
      </c>
      <c r="E2980" s="10" cm="1">
        <f t="array" ref="E2980">IFERROR(IF(ISNUMBER(D2980),(D2980-INDEX('Price Data'!E:E,MATCH(TEXT(A2980,"YYYY-MM-DD"),'Price Data'!D:D,0)+1))/INDEX('Price Data'!E:E,MATCH(TEXT(A2980,"YYYY-MM-DD"),'Price Data'!D:D,0)+1),""),"")</f>
        <v>-2.4651661307609905E-2</v>
      </c>
      <c r="F2980" s="34">
        <f>IFERROR(INDEX('Price Data'!H:H,MATCH(TEXT(A2980,"YYYY-MM-DD"),'Price Data'!G:G,0)),"")</f>
        <v>36.200001</v>
      </c>
      <c r="G2980" s="10" cm="1">
        <f t="array" ref="G2980">IFERROR(IF(ISNUMBER(F2980),(F2980-INDEX('Price Data'!H:H,MATCH(TEXT(A2980,"YYYY-MM-DD"),'Price Data'!G:G,0)+1))/INDEX('Price Data'!H:H,MATCH(TEXT(A2980,"YYYY-MM-DD"),'Price Data'!G:G,0)+1),""),"")</f>
        <v>-2.8969904210566003E-2</v>
      </c>
      <c r="H2980" s="34">
        <f>IFERROR(INDEX('Price Data'!K:K,MATCH(TEXT(A2980,"YYYY-MM-DD"),'Price Data'!J:J,0)),"")</f>
        <v>1.69</v>
      </c>
      <c r="I2980" s="10" cm="1">
        <f t="array" ref="I2980">IFERROR(IF(ISNUMBER(H2980),(H2980-INDEX('Price Data'!K:K,MATCH(TEXT(A2980,"YYYY-MM-DD"),'Price Data'!J:J,0)+1))/INDEX('Price Data'!K:K,MATCH(TEXT(A2980,"YYYY-MM-DD"),'Price Data'!J:J,0)+1),""),"")</f>
        <v>-2.8735632183908073E-2</v>
      </c>
      <c r="J2980" s="34">
        <f>IFERROR(INDEX('Price Data'!N:N,MATCH(TEXT(A2980,"YYYY-MM-DD"),'Price Data'!M:M,0)),"")</f>
        <v>1.48</v>
      </c>
      <c r="K2980" s="10" cm="1">
        <f t="array" ref="K2980">IFERROR(IF(ISNUMBER(J2980),(J2980-INDEX('Price Data'!N:N,MATCH(TEXT(A2980,"YYYY-MM-DD"),'Price Data'!M:M,0)+1))/INDEX('Price Data'!N:N,MATCH(TEXT(A2980,"YYYY-MM-DD"),'Price Data'!M:M,0)+1),""),"")</f>
        <v>-3.2679738562091533E-2</v>
      </c>
      <c r="L2980" s="34">
        <f>IFERROR(INDEX('Price Data'!Q:Q,MATCH(TEXT(A2980,"YYYY-MM-DD"),'Price Data'!P:P,0)),"")</f>
        <v>2.36</v>
      </c>
      <c r="M2980" s="10" cm="1">
        <f t="array" ref="M2980">IFERROR(IF(ISNUMBER(L2980),(L2980-INDEX('Price Data'!Q:Q,MATCH(TEXT(A2980,"YYYY-MM-DD"),'Price Data'!P:P,0)+1))/INDEX('Price Data'!Q:Q,MATCH(TEXT(A2980,"YYYY-MM-DD"),'Price Data'!P:P,0)+1),""),"")</f>
        <v>-2.8806584362140033E-2</v>
      </c>
      <c r="N2980" s="34">
        <f>IFERROR(INDEX('Price Data'!T:T,MATCH(TEXT(A2980,"YYYY-MM-DD"),'Price Data'!S:S,0)),"")</f>
        <v>3.16</v>
      </c>
      <c r="O2980" s="10" cm="1">
        <f t="array" ref="O2980">IFERROR(IF(ISNUMBER(N2980),(N2980-INDEX('Price Data'!T:T,MATCH(TEXT(A2980,"YYYY-MM-DD"),'Price Data'!S:S,0)+1))/INDEX('Price Data'!T:T,MATCH(TEXT(A2980,"YYYY-MM-DD"),'Price Data'!S:S,0)+1),""),"")</f>
        <v>-1.5576323987538885E-2</v>
      </c>
    </row>
    <row r="2981" spans="1:15" x14ac:dyDescent="0.3">
      <c r="A2981" s="8">
        <v>44800</v>
      </c>
      <c r="B2981" s="34" t="str">
        <f>IFERROR(INDEX('Price Data'!B:B,MATCH(TEXT(A2981,"YYYY-MM-DD"),'Price Data'!A:A,0)),"")</f>
        <v/>
      </c>
      <c r="C2981" s="10" t="str" cm="1">
        <f t="array" ref="C2981">IFERROR(IF(ISNUMBER(B2981),(B2981-INDEX('Price Data'!B:B,MATCH(TEXT(A2981,"YYYY-MM-DD"),'Price Data'!A:A,0)+1))/INDEX('Price Data'!B:B,MATCH(TEXT(A2981,"YYYY-MM-DD"),'Price Data'!A:A,0)+1),""),"")</f>
        <v/>
      </c>
      <c r="D2981" s="34" t="str">
        <f>IFERROR(INDEX('Price Data'!E:E,MATCH(TEXT(A2981,"YYYY-MM-DD"),'Price Data'!D:D,0)),"")</f>
        <v/>
      </c>
      <c r="E2981" s="10" t="str" cm="1">
        <f t="array" ref="E2981">IFERROR(IF(ISNUMBER(D2981),(D2981-INDEX('Price Data'!E:E,MATCH(TEXT(A2981,"YYYY-MM-DD"),'Price Data'!D:D,0)+1))/INDEX('Price Data'!E:E,MATCH(TEXT(A2981,"YYYY-MM-DD"),'Price Data'!D:D,0)+1),""),"")</f>
        <v/>
      </c>
      <c r="F2981" s="34" t="str">
        <f>IFERROR(INDEX('Price Data'!H:H,MATCH(TEXT(A2981,"YYYY-MM-DD"),'Price Data'!G:G,0)),"")</f>
        <v/>
      </c>
      <c r="G2981" s="10" t="str" cm="1">
        <f t="array" ref="G2981">IFERROR(IF(ISNUMBER(F2981),(F2981-INDEX('Price Data'!H:H,MATCH(TEXT(A2981,"YYYY-MM-DD"),'Price Data'!G:G,0)+1))/INDEX('Price Data'!H:H,MATCH(TEXT(A2981,"YYYY-MM-DD"),'Price Data'!G:G,0)+1),""),"")</f>
        <v/>
      </c>
      <c r="H2981" s="34" t="str">
        <f>IFERROR(INDEX('Price Data'!K:K,MATCH(TEXT(A2981,"YYYY-MM-DD"),'Price Data'!J:J,0)),"")</f>
        <v/>
      </c>
      <c r="I2981" s="10" t="str" cm="1">
        <f t="array" ref="I2981">IFERROR(IF(ISNUMBER(H2981),(H2981-INDEX('Price Data'!K:K,MATCH(TEXT(A2981,"YYYY-MM-DD"),'Price Data'!J:J,0)+1))/INDEX('Price Data'!K:K,MATCH(TEXT(A2981,"YYYY-MM-DD"),'Price Data'!J:J,0)+1),""),"")</f>
        <v/>
      </c>
      <c r="J2981" s="34" t="str">
        <f>IFERROR(INDEX('Price Data'!N:N,MATCH(TEXT(A2981,"YYYY-MM-DD"),'Price Data'!M:M,0)),"")</f>
        <v/>
      </c>
      <c r="K2981" s="10" t="str" cm="1">
        <f t="array" ref="K2981">IFERROR(IF(ISNUMBER(J2981),(J2981-INDEX('Price Data'!N:N,MATCH(TEXT(A2981,"YYYY-MM-DD"),'Price Data'!M:M,0)+1))/INDEX('Price Data'!N:N,MATCH(TEXT(A2981,"YYYY-MM-DD"),'Price Data'!M:M,0)+1),""),"")</f>
        <v/>
      </c>
      <c r="L2981" s="34" t="str">
        <f>IFERROR(INDEX('Price Data'!Q:Q,MATCH(TEXT(A2981,"YYYY-MM-DD"),'Price Data'!P:P,0)),"")</f>
        <v/>
      </c>
      <c r="M2981" s="10" t="str" cm="1">
        <f t="array" ref="M2981">IFERROR(IF(ISNUMBER(L2981),(L2981-INDEX('Price Data'!Q:Q,MATCH(TEXT(A2981,"YYYY-MM-DD"),'Price Data'!P:P,0)+1))/INDEX('Price Data'!Q:Q,MATCH(TEXT(A2981,"YYYY-MM-DD"),'Price Data'!P:P,0)+1),""),"")</f>
        <v/>
      </c>
      <c r="N2981" s="34" t="str">
        <f>IFERROR(INDEX('Price Data'!T:T,MATCH(TEXT(A2981,"YYYY-MM-DD"),'Price Data'!S:S,0)),"")</f>
        <v/>
      </c>
      <c r="O2981" s="10" t="str" cm="1">
        <f t="array" ref="O2981">IFERROR(IF(ISNUMBER(N2981),(N2981-INDEX('Price Data'!T:T,MATCH(TEXT(A2981,"YYYY-MM-DD"),'Price Data'!S:S,0)+1))/INDEX('Price Data'!T:T,MATCH(TEXT(A2981,"YYYY-MM-DD"),'Price Data'!S:S,0)+1),""),"")</f>
        <v/>
      </c>
    </row>
    <row r="2982" spans="1:15" x14ac:dyDescent="0.3">
      <c r="A2982" s="8">
        <v>44801</v>
      </c>
      <c r="B2982" s="34" t="str">
        <f>IFERROR(INDEX('Price Data'!B:B,MATCH(TEXT(A2982,"YYYY-MM-DD"),'Price Data'!A:A,0)),"")</f>
        <v/>
      </c>
      <c r="C2982" s="10" t="str" cm="1">
        <f t="array" ref="C2982">IFERROR(IF(ISNUMBER(B2982),(B2982-INDEX('Price Data'!B:B,MATCH(TEXT(A2982,"YYYY-MM-DD"),'Price Data'!A:A,0)+1))/INDEX('Price Data'!B:B,MATCH(TEXT(A2982,"YYYY-MM-DD"),'Price Data'!A:A,0)+1),""),"")</f>
        <v/>
      </c>
      <c r="D2982" s="34" t="str">
        <f>IFERROR(INDEX('Price Data'!E:E,MATCH(TEXT(A2982,"YYYY-MM-DD"),'Price Data'!D:D,0)),"")</f>
        <v/>
      </c>
      <c r="E2982" s="10" t="str" cm="1">
        <f t="array" ref="E2982">IFERROR(IF(ISNUMBER(D2982),(D2982-INDEX('Price Data'!E:E,MATCH(TEXT(A2982,"YYYY-MM-DD"),'Price Data'!D:D,0)+1))/INDEX('Price Data'!E:E,MATCH(TEXT(A2982,"YYYY-MM-DD"),'Price Data'!D:D,0)+1),""),"")</f>
        <v/>
      </c>
      <c r="F2982" s="34" t="str">
        <f>IFERROR(INDEX('Price Data'!H:H,MATCH(TEXT(A2982,"YYYY-MM-DD"),'Price Data'!G:G,0)),"")</f>
        <v/>
      </c>
      <c r="G2982" s="10" t="str" cm="1">
        <f t="array" ref="G2982">IFERROR(IF(ISNUMBER(F2982),(F2982-INDEX('Price Data'!H:H,MATCH(TEXT(A2982,"YYYY-MM-DD"),'Price Data'!G:G,0)+1))/INDEX('Price Data'!H:H,MATCH(TEXT(A2982,"YYYY-MM-DD"),'Price Data'!G:G,0)+1),""),"")</f>
        <v/>
      </c>
      <c r="H2982" s="34" t="str">
        <f>IFERROR(INDEX('Price Data'!K:K,MATCH(TEXT(A2982,"YYYY-MM-DD"),'Price Data'!J:J,0)),"")</f>
        <v/>
      </c>
      <c r="I2982" s="10" t="str" cm="1">
        <f t="array" ref="I2982">IFERROR(IF(ISNUMBER(H2982),(H2982-INDEX('Price Data'!K:K,MATCH(TEXT(A2982,"YYYY-MM-DD"),'Price Data'!J:J,0)+1))/INDEX('Price Data'!K:K,MATCH(TEXT(A2982,"YYYY-MM-DD"),'Price Data'!J:J,0)+1),""),"")</f>
        <v/>
      </c>
      <c r="J2982" s="34" t="str">
        <f>IFERROR(INDEX('Price Data'!N:N,MATCH(TEXT(A2982,"YYYY-MM-DD"),'Price Data'!M:M,0)),"")</f>
        <v/>
      </c>
      <c r="K2982" s="10" t="str" cm="1">
        <f t="array" ref="K2982">IFERROR(IF(ISNUMBER(J2982),(J2982-INDEX('Price Data'!N:N,MATCH(TEXT(A2982,"YYYY-MM-DD"),'Price Data'!M:M,0)+1))/INDEX('Price Data'!N:N,MATCH(TEXT(A2982,"YYYY-MM-DD"),'Price Data'!M:M,0)+1),""),"")</f>
        <v/>
      </c>
      <c r="L2982" s="34" t="str">
        <f>IFERROR(INDEX('Price Data'!Q:Q,MATCH(TEXT(A2982,"YYYY-MM-DD"),'Price Data'!P:P,0)),"")</f>
        <v/>
      </c>
      <c r="M2982" s="10" t="str" cm="1">
        <f t="array" ref="M2982">IFERROR(IF(ISNUMBER(L2982),(L2982-INDEX('Price Data'!Q:Q,MATCH(TEXT(A2982,"YYYY-MM-DD"),'Price Data'!P:P,0)+1))/INDEX('Price Data'!Q:Q,MATCH(TEXT(A2982,"YYYY-MM-DD"),'Price Data'!P:P,0)+1),""),"")</f>
        <v/>
      </c>
      <c r="N2982" s="34" t="str">
        <f>IFERROR(INDEX('Price Data'!T:T,MATCH(TEXT(A2982,"YYYY-MM-DD"),'Price Data'!S:S,0)),"")</f>
        <v/>
      </c>
      <c r="O2982" s="10" t="str" cm="1">
        <f t="array" ref="O2982">IFERROR(IF(ISNUMBER(N2982),(N2982-INDEX('Price Data'!T:T,MATCH(TEXT(A2982,"YYYY-MM-DD"),'Price Data'!S:S,0)+1))/INDEX('Price Data'!T:T,MATCH(TEXT(A2982,"YYYY-MM-DD"),'Price Data'!S:S,0)+1),""),"")</f>
        <v/>
      </c>
    </row>
    <row r="2983" spans="1:15" x14ac:dyDescent="0.3">
      <c r="A2983" s="8">
        <v>44802</v>
      </c>
      <c r="B2983" s="34">
        <f>IFERROR(INDEX('Price Data'!B:B,MATCH(TEXT(A2983,"YYYY-MM-DD"),'Price Data'!A:A,0)),"")</f>
        <v>21842</v>
      </c>
      <c r="C2983" s="10" cm="1">
        <f t="array" ref="C2983">IFERROR(IF(ISNUMBER(B2983),(B2983-INDEX('Price Data'!B:B,MATCH(TEXT(A2983,"YYYY-MM-DD"),'Price Data'!A:A,0)+1))/INDEX('Price Data'!B:B,MATCH(TEXT(A2983,"YYYY-MM-DD"),'Price Data'!A:A,0)+1),""),"")</f>
        <v>-2.4206439826444394E-3</v>
      </c>
      <c r="D2983" s="34">
        <f>IFERROR(INDEX('Price Data'!E:E,MATCH(TEXT(A2983,"YYYY-MM-DD"),'Price Data'!D:D,0)),"")</f>
        <v>9.26</v>
      </c>
      <c r="E2983" s="10" cm="1">
        <f t="array" ref="E2983">IFERROR(IF(ISNUMBER(D2983),(D2983-INDEX('Price Data'!E:E,MATCH(TEXT(A2983,"YYYY-MM-DD"),'Price Data'!D:D,0)+1))/INDEX('Price Data'!E:E,MATCH(TEXT(A2983,"YYYY-MM-DD"),'Price Data'!D:D,0)+1),""),"")</f>
        <v>1.75824175824176E-2</v>
      </c>
      <c r="F2983" s="34">
        <f>IFERROR(INDEX('Price Data'!H:H,MATCH(TEXT(A2983,"YYYY-MM-DD"),'Price Data'!G:G,0)),"")</f>
        <v>35.220001000000003</v>
      </c>
      <c r="G2983" s="10" cm="1">
        <f t="array" ref="G2983">IFERROR(IF(ISNUMBER(F2983),(F2983-INDEX('Price Data'!H:H,MATCH(TEXT(A2983,"YYYY-MM-DD"),'Price Data'!G:G,0)+1))/INDEX('Price Data'!H:H,MATCH(TEXT(A2983,"YYYY-MM-DD"),'Price Data'!G:G,0)+1),""),"")</f>
        <v>-2.7071822456579405E-2</v>
      </c>
      <c r="H2983" s="34">
        <f>IFERROR(INDEX('Price Data'!K:K,MATCH(TEXT(A2983,"YYYY-MM-DD"),'Price Data'!J:J,0)),"")</f>
        <v>1.7</v>
      </c>
      <c r="I2983" s="10" cm="1">
        <f t="array" ref="I2983">IFERROR(IF(ISNUMBER(H2983),(H2983-INDEX('Price Data'!K:K,MATCH(TEXT(A2983,"YYYY-MM-DD"),'Price Data'!J:J,0)+1))/INDEX('Price Data'!K:K,MATCH(TEXT(A2983,"YYYY-MM-DD"),'Price Data'!J:J,0)+1),""),"")</f>
        <v>5.9171597633136145E-3</v>
      </c>
      <c r="J2983" s="34">
        <f>IFERROR(INDEX('Price Data'!N:N,MATCH(TEXT(A2983,"YYYY-MM-DD"),'Price Data'!M:M,0)),"")</f>
        <v>1.48</v>
      </c>
      <c r="K2983" s="10" cm="1">
        <f t="array" ref="K2983">IFERROR(IF(ISNUMBER(J2983),(J2983-INDEX('Price Data'!N:N,MATCH(TEXT(A2983,"YYYY-MM-DD"),'Price Data'!M:M,0)+1))/INDEX('Price Data'!N:N,MATCH(TEXT(A2983,"YYYY-MM-DD"),'Price Data'!M:M,0)+1),""),"")</f>
        <v>0</v>
      </c>
      <c r="L2983" s="34">
        <f>IFERROR(INDEX('Price Data'!Q:Q,MATCH(TEXT(A2983,"YYYY-MM-DD"),'Price Data'!P:P,0)),"")</f>
        <v>2.44</v>
      </c>
      <c r="M2983" s="10" cm="1">
        <f t="array" ref="M2983">IFERROR(IF(ISNUMBER(L2983),(L2983-INDEX('Price Data'!Q:Q,MATCH(TEXT(A2983,"YYYY-MM-DD"),'Price Data'!P:P,0)+1))/INDEX('Price Data'!Q:Q,MATCH(TEXT(A2983,"YYYY-MM-DD"),'Price Data'!P:P,0)+1),""),"")</f>
        <v>3.3898305084745797E-2</v>
      </c>
      <c r="N2983" s="34">
        <f>IFERROR(INDEX('Price Data'!T:T,MATCH(TEXT(A2983,"YYYY-MM-DD"),'Price Data'!S:S,0)),"")</f>
        <v>3.16</v>
      </c>
      <c r="O2983" s="10" cm="1">
        <f t="array" ref="O2983">IFERROR(IF(ISNUMBER(N2983),(N2983-INDEX('Price Data'!T:T,MATCH(TEXT(A2983,"YYYY-MM-DD"),'Price Data'!S:S,0)+1))/INDEX('Price Data'!T:T,MATCH(TEXT(A2983,"YYYY-MM-DD"),'Price Data'!S:S,0)+1),""),"")</f>
        <v>0</v>
      </c>
    </row>
    <row r="2984" spans="1:15" x14ac:dyDescent="0.3">
      <c r="A2984" s="8">
        <v>44803</v>
      </c>
      <c r="B2984" s="34">
        <f>IFERROR(INDEX('Price Data'!B:B,MATCH(TEXT(A2984,"YYYY-MM-DD"),'Price Data'!A:A,0)),"")</f>
        <v>21825</v>
      </c>
      <c r="C2984" s="10" cm="1">
        <f t="array" ref="C2984">IFERROR(IF(ISNUMBER(B2984),(B2984-INDEX('Price Data'!B:B,MATCH(TEXT(A2984,"YYYY-MM-DD"),'Price Data'!A:A,0)+1))/INDEX('Price Data'!B:B,MATCH(TEXT(A2984,"YYYY-MM-DD"),'Price Data'!A:A,0)+1),""),"")</f>
        <v>-7.7831700393736838E-4</v>
      </c>
      <c r="D2984" s="34">
        <f>IFERROR(INDEX('Price Data'!E:E,MATCH(TEXT(A2984,"YYYY-MM-DD"),'Price Data'!D:D,0)),"")</f>
        <v>9.3800000000000008</v>
      </c>
      <c r="E2984" s="10" cm="1">
        <f t="array" ref="E2984">IFERROR(IF(ISNUMBER(D2984),(D2984-INDEX('Price Data'!E:E,MATCH(TEXT(A2984,"YYYY-MM-DD"),'Price Data'!D:D,0)+1))/INDEX('Price Data'!E:E,MATCH(TEXT(A2984,"YYYY-MM-DD"),'Price Data'!D:D,0)+1),""),"")</f>
        <v>1.2958963282937472E-2</v>
      </c>
      <c r="F2984" s="34">
        <f>IFERROR(INDEX('Price Data'!H:H,MATCH(TEXT(A2984,"YYYY-MM-DD"),'Price Data'!G:G,0)),"")</f>
        <v>32.979999999999997</v>
      </c>
      <c r="G2984" s="10" cm="1">
        <f t="array" ref="G2984">IFERROR(IF(ISNUMBER(F2984),(F2984-INDEX('Price Data'!H:H,MATCH(TEXT(A2984,"YYYY-MM-DD"),'Price Data'!G:G,0)+1))/INDEX('Price Data'!H:H,MATCH(TEXT(A2984,"YYYY-MM-DD"),'Price Data'!G:G,0)+1),""),"")</f>
        <v>-6.3600253730827727E-2</v>
      </c>
      <c r="H2984" s="34">
        <f>IFERROR(INDEX('Price Data'!K:K,MATCH(TEXT(A2984,"YYYY-MM-DD"),'Price Data'!J:J,0)),"")</f>
        <v>1.73</v>
      </c>
      <c r="I2984" s="10" cm="1">
        <f t="array" ref="I2984">IFERROR(IF(ISNUMBER(H2984),(H2984-INDEX('Price Data'!K:K,MATCH(TEXT(A2984,"YYYY-MM-DD"),'Price Data'!J:J,0)+1))/INDEX('Price Data'!K:K,MATCH(TEXT(A2984,"YYYY-MM-DD"),'Price Data'!J:J,0)+1),""),"")</f>
        <v>1.7647058823529429E-2</v>
      </c>
      <c r="J2984" s="34">
        <f>IFERROR(INDEX('Price Data'!N:N,MATCH(TEXT(A2984,"YYYY-MM-DD"),'Price Data'!M:M,0)),"")</f>
        <v>1.51</v>
      </c>
      <c r="K2984" s="10" cm="1">
        <f t="array" ref="K2984">IFERROR(IF(ISNUMBER(J2984),(J2984-INDEX('Price Data'!N:N,MATCH(TEXT(A2984,"YYYY-MM-DD"),'Price Data'!M:M,0)+1))/INDEX('Price Data'!N:N,MATCH(TEXT(A2984,"YYYY-MM-DD"),'Price Data'!M:M,0)+1),""),"")</f>
        <v>2.0270270270270289E-2</v>
      </c>
      <c r="L2984" s="34">
        <f>IFERROR(INDEX('Price Data'!Q:Q,MATCH(TEXT(A2984,"YYYY-MM-DD"),'Price Data'!P:P,0)),"")</f>
        <v>2.48</v>
      </c>
      <c r="M2984" s="10" cm="1">
        <f t="array" ref="M2984">IFERROR(IF(ISNUMBER(L2984),(L2984-INDEX('Price Data'!Q:Q,MATCH(TEXT(A2984,"YYYY-MM-DD"),'Price Data'!P:P,0)+1))/INDEX('Price Data'!Q:Q,MATCH(TEXT(A2984,"YYYY-MM-DD"),'Price Data'!P:P,0)+1),""),"")</f>
        <v>1.6393442622950834E-2</v>
      </c>
      <c r="N2984" s="34">
        <f>IFERROR(INDEX('Price Data'!T:T,MATCH(TEXT(A2984,"YYYY-MM-DD"),'Price Data'!S:S,0)),"")</f>
        <v>3.19</v>
      </c>
      <c r="O2984" s="10" cm="1">
        <f t="array" ref="O2984">IFERROR(IF(ISNUMBER(N2984),(N2984-INDEX('Price Data'!T:T,MATCH(TEXT(A2984,"YYYY-MM-DD"),'Price Data'!S:S,0)+1))/INDEX('Price Data'!T:T,MATCH(TEXT(A2984,"YYYY-MM-DD"),'Price Data'!S:S,0)+1),""),"")</f>
        <v>9.4936708860758872E-3</v>
      </c>
    </row>
    <row r="2985" spans="1:15" x14ac:dyDescent="0.3">
      <c r="A2985" s="8">
        <v>44804</v>
      </c>
      <c r="B2985" s="34">
        <f>IFERROR(INDEX('Price Data'!B:B,MATCH(TEXT(A2985,"YYYY-MM-DD"),'Price Data'!A:A,0)),"")</f>
        <v>21559</v>
      </c>
      <c r="C2985" s="10" cm="1">
        <f t="array" ref="C2985">IFERROR(IF(ISNUMBER(B2985),(B2985-INDEX('Price Data'!B:B,MATCH(TEXT(A2985,"YYYY-MM-DD"),'Price Data'!A:A,0)+1))/INDEX('Price Data'!B:B,MATCH(TEXT(A2985,"YYYY-MM-DD"),'Price Data'!A:A,0)+1),""),"")</f>
        <v>-1.2187857961053837E-2</v>
      </c>
      <c r="D2985" s="34">
        <f>IFERROR(INDEX('Price Data'!E:E,MATCH(TEXT(A2985,"YYYY-MM-DD"),'Price Data'!D:D,0)),"")</f>
        <v>9.8000000000000007</v>
      </c>
      <c r="E2985" s="10" cm="1">
        <f t="array" ref="E2985">IFERROR(IF(ISNUMBER(D2985),(D2985-INDEX('Price Data'!E:E,MATCH(TEXT(A2985,"YYYY-MM-DD"),'Price Data'!D:D,0)+1))/INDEX('Price Data'!E:E,MATCH(TEXT(A2985,"YYYY-MM-DD"),'Price Data'!D:D,0)+1),""),"")</f>
        <v>4.4776119402985065E-2</v>
      </c>
      <c r="F2985" s="34">
        <f>IFERROR(INDEX('Price Data'!H:H,MATCH(TEXT(A2985,"YYYY-MM-DD"),'Price Data'!G:G,0)),"")</f>
        <v>31.719999000000001</v>
      </c>
      <c r="G2985" s="10" cm="1">
        <f t="array" ref="G2985">IFERROR(IF(ISNUMBER(F2985),(F2985-INDEX('Price Data'!H:H,MATCH(TEXT(A2985,"YYYY-MM-DD"),'Price Data'!G:G,0)+1))/INDEX('Price Data'!H:H,MATCH(TEXT(A2985,"YYYY-MM-DD"),'Price Data'!G:G,0)+1),""),"")</f>
        <v>-3.8205003032140555E-2</v>
      </c>
      <c r="H2985" s="34">
        <f>IFERROR(INDEX('Price Data'!K:K,MATCH(TEXT(A2985,"YYYY-MM-DD"),'Price Data'!J:J,0)),"")</f>
        <v>1.72</v>
      </c>
      <c r="I2985" s="10" cm="1">
        <f t="array" ref="I2985">IFERROR(IF(ISNUMBER(H2985),(H2985-INDEX('Price Data'!K:K,MATCH(TEXT(A2985,"YYYY-MM-DD"),'Price Data'!J:J,0)+1))/INDEX('Price Data'!K:K,MATCH(TEXT(A2985,"YYYY-MM-DD"),'Price Data'!J:J,0)+1),""),"")</f>
        <v>-5.7803468208092535E-3</v>
      </c>
      <c r="J2985" s="34">
        <f>IFERROR(INDEX('Price Data'!N:N,MATCH(TEXT(A2985,"YYYY-MM-DD"),'Price Data'!M:M,0)),"")</f>
        <v>1.51</v>
      </c>
      <c r="K2985" s="10" cm="1">
        <f t="array" ref="K2985">IFERROR(IF(ISNUMBER(J2985),(J2985-INDEX('Price Data'!N:N,MATCH(TEXT(A2985,"YYYY-MM-DD"),'Price Data'!M:M,0)+1))/INDEX('Price Data'!N:N,MATCH(TEXT(A2985,"YYYY-MM-DD"),'Price Data'!M:M,0)+1),""),"")</f>
        <v>0</v>
      </c>
      <c r="L2985" s="34">
        <f>IFERROR(INDEX('Price Data'!Q:Q,MATCH(TEXT(A2985,"YYYY-MM-DD"),'Price Data'!P:P,0)),"")</f>
        <v>2.48</v>
      </c>
      <c r="M2985" s="10" cm="1">
        <f t="array" ref="M2985">IFERROR(IF(ISNUMBER(L2985),(L2985-INDEX('Price Data'!Q:Q,MATCH(TEXT(A2985,"YYYY-MM-DD"),'Price Data'!P:P,0)+1))/INDEX('Price Data'!Q:Q,MATCH(TEXT(A2985,"YYYY-MM-DD"),'Price Data'!P:P,0)+1),""),"")</f>
        <v>0</v>
      </c>
      <c r="N2985" s="34">
        <f>IFERROR(INDEX('Price Data'!T:T,MATCH(TEXT(A2985,"YYYY-MM-DD"),'Price Data'!S:S,0)),"")</f>
        <v>3.2</v>
      </c>
      <c r="O2985" s="10" cm="1">
        <f t="array" ref="O2985">IFERROR(IF(ISNUMBER(N2985),(N2985-INDEX('Price Data'!T:T,MATCH(TEXT(A2985,"YYYY-MM-DD"),'Price Data'!S:S,0)+1))/INDEX('Price Data'!T:T,MATCH(TEXT(A2985,"YYYY-MM-DD"),'Price Data'!S:S,0)+1),""),"")</f>
        <v>3.1347962382445864E-3</v>
      </c>
    </row>
    <row r="2986" spans="1:15" x14ac:dyDescent="0.3">
      <c r="A2986" s="8">
        <v>44805</v>
      </c>
      <c r="B2986" s="34">
        <f>IFERROR(INDEX('Price Data'!B:B,MATCH(TEXT(A2986,"YYYY-MM-DD"),'Price Data'!A:A,0)),"")</f>
        <v>21302</v>
      </c>
      <c r="C2986" s="10" cm="1">
        <f t="array" ref="C2986">IFERROR(IF(ISNUMBER(B2986),(B2986-INDEX('Price Data'!B:B,MATCH(TEXT(A2986,"YYYY-MM-DD"),'Price Data'!A:A,0)+1))/INDEX('Price Data'!B:B,MATCH(TEXT(A2986,"YYYY-MM-DD"),'Price Data'!A:A,0)+1),""),"")</f>
        <v>-1.1920775546175611E-2</v>
      </c>
      <c r="D2986" s="34">
        <f>IFERROR(INDEX('Price Data'!E:E,MATCH(TEXT(A2986,"YYYY-MM-DD"),'Price Data'!D:D,0)),"")</f>
        <v>9.69</v>
      </c>
      <c r="E2986" s="10" cm="1">
        <f t="array" ref="E2986">IFERROR(IF(ISNUMBER(D2986),(D2986-INDEX('Price Data'!E:E,MATCH(TEXT(A2986,"YYYY-MM-DD"),'Price Data'!D:D,0)+1))/INDEX('Price Data'!E:E,MATCH(TEXT(A2986,"YYYY-MM-DD"),'Price Data'!D:D,0)+1),""),"")</f>
        <v>-1.122448979591849E-2</v>
      </c>
      <c r="F2986" s="34">
        <f>IFERROR(INDEX('Price Data'!H:H,MATCH(TEXT(A2986,"YYYY-MM-DD"),'Price Data'!G:G,0)),"")</f>
        <v>30.360001</v>
      </c>
      <c r="G2986" s="10" cm="1">
        <f t="array" ref="G2986">IFERROR(IF(ISNUMBER(F2986),(F2986-INDEX('Price Data'!H:H,MATCH(TEXT(A2986,"YYYY-MM-DD"),'Price Data'!G:G,0)+1))/INDEX('Price Data'!H:H,MATCH(TEXT(A2986,"YYYY-MM-DD"),'Price Data'!G:G,0)+1),""),"")</f>
        <v>-4.2875095929227516E-2</v>
      </c>
      <c r="H2986" s="34">
        <f>IFERROR(INDEX('Price Data'!K:K,MATCH(TEXT(A2986,"YYYY-MM-DD"),'Price Data'!J:J,0)),"")</f>
        <v>1.69</v>
      </c>
      <c r="I2986" s="10" cm="1">
        <f t="array" ref="I2986">IFERROR(IF(ISNUMBER(H2986),(H2986-INDEX('Price Data'!K:K,MATCH(TEXT(A2986,"YYYY-MM-DD"),'Price Data'!J:J,0)+1))/INDEX('Price Data'!K:K,MATCH(TEXT(A2986,"YYYY-MM-DD"),'Price Data'!J:J,0)+1),""),"")</f>
        <v>-1.7441860465116296E-2</v>
      </c>
      <c r="J2986" s="34">
        <f>IFERROR(INDEX('Price Data'!N:N,MATCH(TEXT(A2986,"YYYY-MM-DD"),'Price Data'!M:M,0)),"")</f>
        <v>1.48</v>
      </c>
      <c r="K2986" s="10" cm="1">
        <f t="array" ref="K2986">IFERROR(IF(ISNUMBER(J2986),(J2986-INDEX('Price Data'!N:N,MATCH(TEXT(A2986,"YYYY-MM-DD"),'Price Data'!M:M,0)+1))/INDEX('Price Data'!N:N,MATCH(TEXT(A2986,"YYYY-MM-DD"),'Price Data'!M:M,0)+1),""),"")</f>
        <v>-1.986754966887419E-2</v>
      </c>
      <c r="L2986" s="34">
        <f>IFERROR(INDEX('Price Data'!Q:Q,MATCH(TEXT(A2986,"YYYY-MM-DD"),'Price Data'!P:P,0)),"")</f>
        <v>2.44</v>
      </c>
      <c r="M2986" s="10" cm="1">
        <f t="array" ref="M2986">IFERROR(IF(ISNUMBER(L2986),(L2986-INDEX('Price Data'!Q:Q,MATCH(TEXT(A2986,"YYYY-MM-DD"),'Price Data'!P:P,0)+1))/INDEX('Price Data'!Q:Q,MATCH(TEXT(A2986,"YYYY-MM-DD"),'Price Data'!P:P,0)+1),""),"")</f>
        <v>-1.612903225806453E-2</v>
      </c>
      <c r="N2986" s="34">
        <f>IFERROR(INDEX('Price Data'!T:T,MATCH(TEXT(A2986,"YYYY-MM-DD"),'Price Data'!S:S,0)),"")</f>
        <v>3.15</v>
      </c>
      <c r="O2986" s="10" cm="1">
        <f t="array" ref="O2986">IFERROR(IF(ISNUMBER(N2986),(N2986-INDEX('Price Data'!T:T,MATCH(TEXT(A2986,"YYYY-MM-DD"),'Price Data'!S:S,0)+1))/INDEX('Price Data'!T:T,MATCH(TEXT(A2986,"YYYY-MM-DD"),'Price Data'!S:S,0)+1),""),"")</f>
        <v>-1.5625000000000083E-2</v>
      </c>
    </row>
    <row r="2987" spans="1:15" x14ac:dyDescent="0.3">
      <c r="A2987" s="8">
        <v>44806</v>
      </c>
      <c r="B2987" s="34">
        <f>IFERROR(INDEX('Price Data'!B:B,MATCH(TEXT(A2987,"YYYY-MM-DD"),'Price Data'!A:A,0)),"")</f>
        <v>21921</v>
      </c>
      <c r="C2987" s="10" cm="1">
        <f t="array" ref="C2987">IFERROR(IF(ISNUMBER(B2987),(B2987-INDEX('Price Data'!B:B,MATCH(TEXT(A2987,"YYYY-MM-DD"),'Price Data'!A:A,0)+1))/INDEX('Price Data'!B:B,MATCH(TEXT(A2987,"YYYY-MM-DD"),'Price Data'!A:A,0)+1),""),"")</f>
        <v>2.9058304384564828E-2</v>
      </c>
      <c r="D2987" s="34">
        <f>IFERROR(INDEX('Price Data'!E:E,MATCH(TEXT(A2987,"YYYY-MM-DD"),'Price Data'!D:D,0)),"")</f>
        <v>10</v>
      </c>
      <c r="E2987" s="10" cm="1">
        <f t="array" ref="E2987">IFERROR(IF(ISNUMBER(D2987),(D2987-INDEX('Price Data'!E:E,MATCH(TEXT(A2987,"YYYY-MM-DD"),'Price Data'!D:D,0)+1))/INDEX('Price Data'!E:E,MATCH(TEXT(A2987,"YYYY-MM-DD"),'Price Data'!D:D,0)+1),""),"")</f>
        <v>3.1991744066047524E-2</v>
      </c>
      <c r="F2987" s="34">
        <f>IFERROR(INDEX('Price Data'!H:H,MATCH(TEXT(A2987,"YYYY-MM-DD"),'Price Data'!G:G,0)),"")</f>
        <v>31.84</v>
      </c>
      <c r="G2987" s="10" cm="1">
        <f t="array" ref="G2987">IFERROR(IF(ISNUMBER(F2987),(F2987-INDEX('Price Data'!H:H,MATCH(TEXT(A2987,"YYYY-MM-DD"),'Price Data'!G:G,0)+1))/INDEX('Price Data'!H:H,MATCH(TEXT(A2987,"YYYY-MM-DD"),'Price Data'!G:G,0)+1),""),"")</f>
        <v>4.8748318552426902E-2</v>
      </c>
      <c r="H2987" s="34">
        <f>IFERROR(INDEX('Price Data'!K:K,MATCH(TEXT(A2987,"YYYY-MM-DD"),'Price Data'!J:J,0)),"")</f>
        <v>1.74</v>
      </c>
      <c r="I2987" s="10" cm="1">
        <f t="array" ref="I2987">IFERROR(IF(ISNUMBER(H2987),(H2987-INDEX('Price Data'!K:K,MATCH(TEXT(A2987,"YYYY-MM-DD"),'Price Data'!J:J,0)+1))/INDEX('Price Data'!K:K,MATCH(TEXT(A2987,"YYYY-MM-DD"),'Price Data'!J:J,0)+1),""),"")</f>
        <v>2.9585798816568074E-2</v>
      </c>
      <c r="J2987" s="34">
        <f>IFERROR(INDEX('Price Data'!N:N,MATCH(TEXT(A2987,"YYYY-MM-DD"),'Price Data'!M:M,0)),"")</f>
        <v>1.52</v>
      </c>
      <c r="K2987" s="10" cm="1">
        <f t="array" ref="K2987">IFERROR(IF(ISNUMBER(J2987),(J2987-INDEX('Price Data'!N:N,MATCH(TEXT(A2987,"YYYY-MM-DD"),'Price Data'!M:M,0)+1))/INDEX('Price Data'!N:N,MATCH(TEXT(A2987,"YYYY-MM-DD"),'Price Data'!M:M,0)+1),""),"")</f>
        <v>2.7027027027027053E-2</v>
      </c>
      <c r="L2987" s="34">
        <f>IFERROR(INDEX('Price Data'!Q:Q,MATCH(TEXT(A2987,"YYYY-MM-DD"),'Price Data'!P:P,0)),"")</f>
        <v>2.57</v>
      </c>
      <c r="M2987" s="10" cm="1">
        <f t="array" ref="M2987">IFERROR(IF(ISNUMBER(L2987),(L2987-INDEX('Price Data'!Q:Q,MATCH(TEXT(A2987,"YYYY-MM-DD"),'Price Data'!P:P,0)+1))/INDEX('Price Data'!Q:Q,MATCH(TEXT(A2987,"YYYY-MM-DD"),'Price Data'!P:P,0)+1),""),"")</f>
        <v>5.3278688524590119E-2</v>
      </c>
      <c r="N2987" s="34">
        <f>IFERROR(INDEX('Price Data'!T:T,MATCH(TEXT(A2987,"YYYY-MM-DD"),'Price Data'!S:S,0)),"")</f>
        <v>3.28</v>
      </c>
      <c r="O2987" s="10" cm="1">
        <f t="array" ref="O2987">IFERROR(IF(ISNUMBER(N2987),(N2987-INDEX('Price Data'!T:T,MATCH(TEXT(A2987,"YYYY-MM-DD"),'Price Data'!S:S,0)+1))/INDEX('Price Data'!T:T,MATCH(TEXT(A2987,"YYYY-MM-DD"),'Price Data'!S:S,0)+1),""),"")</f>
        <v>4.1269841269841234E-2</v>
      </c>
    </row>
    <row r="2988" spans="1:15" x14ac:dyDescent="0.3">
      <c r="A2988" s="8">
        <v>44807</v>
      </c>
      <c r="B2988" s="34" t="str">
        <f>IFERROR(INDEX('Price Data'!B:B,MATCH(TEXT(A2988,"YYYY-MM-DD"),'Price Data'!A:A,0)),"")</f>
        <v/>
      </c>
      <c r="C2988" s="10" t="str" cm="1">
        <f t="array" ref="C2988">IFERROR(IF(ISNUMBER(B2988),(B2988-INDEX('Price Data'!B:B,MATCH(TEXT(A2988,"YYYY-MM-DD"),'Price Data'!A:A,0)+1))/INDEX('Price Data'!B:B,MATCH(TEXT(A2988,"YYYY-MM-DD"),'Price Data'!A:A,0)+1),""),"")</f>
        <v/>
      </c>
      <c r="D2988" s="34" t="str">
        <f>IFERROR(INDEX('Price Data'!E:E,MATCH(TEXT(A2988,"YYYY-MM-DD"),'Price Data'!D:D,0)),"")</f>
        <v/>
      </c>
      <c r="E2988" s="10" t="str" cm="1">
        <f t="array" ref="E2988">IFERROR(IF(ISNUMBER(D2988),(D2988-INDEX('Price Data'!E:E,MATCH(TEXT(A2988,"YYYY-MM-DD"),'Price Data'!D:D,0)+1))/INDEX('Price Data'!E:E,MATCH(TEXT(A2988,"YYYY-MM-DD"),'Price Data'!D:D,0)+1),""),"")</f>
        <v/>
      </c>
      <c r="F2988" s="34" t="str">
        <f>IFERROR(INDEX('Price Data'!H:H,MATCH(TEXT(A2988,"YYYY-MM-DD"),'Price Data'!G:G,0)),"")</f>
        <v/>
      </c>
      <c r="G2988" s="10" t="str" cm="1">
        <f t="array" ref="G2988">IFERROR(IF(ISNUMBER(F2988),(F2988-INDEX('Price Data'!H:H,MATCH(TEXT(A2988,"YYYY-MM-DD"),'Price Data'!G:G,0)+1))/INDEX('Price Data'!H:H,MATCH(TEXT(A2988,"YYYY-MM-DD"),'Price Data'!G:G,0)+1),""),"")</f>
        <v/>
      </c>
      <c r="H2988" s="34" t="str">
        <f>IFERROR(INDEX('Price Data'!K:K,MATCH(TEXT(A2988,"YYYY-MM-DD"),'Price Data'!J:J,0)),"")</f>
        <v/>
      </c>
      <c r="I2988" s="10" t="str" cm="1">
        <f t="array" ref="I2988">IFERROR(IF(ISNUMBER(H2988),(H2988-INDEX('Price Data'!K:K,MATCH(TEXT(A2988,"YYYY-MM-DD"),'Price Data'!J:J,0)+1))/INDEX('Price Data'!K:K,MATCH(TEXT(A2988,"YYYY-MM-DD"),'Price Data'!J:J,0)+1),""),"")</f>
        <v/>
      </c>
      <c r="J2988" s="34" t="str">
        <f>IFERROR(INDEX('Price Data'!N:N,MATCH(TEXT(A2988,"YYYY-MM-DD"),'Price Data'!M:M,0)),"")</f>
        <v/>
      </c>
      <c r="K2988" s="10" t="str" cm="1">
        <f t="array" ref="K2988">IFERROR(IF(ISNUMBER(J2988),(J2988-INDEX('Price Data'!N:N,MATCH(TEXT(A2988,"YYYY-MM-DD"),'Price Data'!M:M,0)+1))/INDEX('Price Data'!N:N,MATCH(TEXT(A2988,"YYYY-MM-DD"),'Price Data'!M:M,0)+1),""),"")</f>
        <v/>
      </c>
      <c r="L2988" s="34" t="str">
        <f>IFERROR(INDEX('Price Data'!Q:Q,MATCH(TEXT(A2988,"YYYY-MM-DD"),'Price Data'!P:P,0)),"")</f>
        <v/>
      </c>
      <c r="M2988" s="10" t="str" cm="1">
        <f t="array" ref="M2988">IFERROR(IF(ISNUMBER(L2988),(L2988-INDEX('Price Data'!Q:Q,MATCH(TEXT(A2988,"YYYY-MM-DD"),'Price Data'!P:P,0)+1))/INDEX('Price Data'!Q:Q,MATCH(TEXT(A2988,"YYYY-MM-DD"),'Price Data'!P:P,0)+1),""),"")</f>
        <v/>
      </c>
      <c r="N2988" s="34" t="str">
        <f>IFERROR(INDEX('Price Data'!T:T,MATCH(TEXT(A2988,"YYYY-MM-DD"),'Price Data'!S:S,0)),"")</f>
        <v/>
      </c>
      <c r="O2988" s="10" t="str" cm="1">
        <f t="array" ref="O2988">IFERROR(IF(ISNUMBER(N2988),(N2988-INDEX('Price Data'!T:T,MATCH(TEXT(A2988,"YYYY-MM-DD"),'Price Data'!S:S,0)+1))/INDEX('Price Data'!T:T,MATCH(TEXT(A2988,"YYYY-MM-DD"),'Price Data'!S:S,0)+1),""),"")</f>
        <v/>
      </c>
    </row>
    <row r="2989" spans="1:15" x14ac:dyDescent="0.3">
      <c r="A2989" s="8">
        <v>44808</v>
      </c>
      <c r="B2989" s="34" t="str">
        <f>IFERROR(INDEX('Price Data'!B:B,MATCH(TEXT(A2989,"YYYY-MM-DD"),'Price Data'!A:A,0)),"")</f>
        <v/>
      </c>
      <c r="C2989" s="10" t="str" cm="1">
        <f t="array" ref="C2989">IFERROR(IF(ISNUMBER(B2989),(B2989-INDEX('Price Data'!B:B,MATCH(TEXT(A2989,"YYYY-MM-DD"),'Price Data'!A:A,0)+1))/INDEX('Price Data'!B:B,MATCH(TEXT(A2989,"YYYY-MM-DD"),'Price Data'!A:A,0)+1),""),"")</f>
        <v/>
      </c>
      <c r="D2989" s="34" t="str">
        <f>IFERROR(INDEX('Price Data'!E:E,MATCH(TEXT(A2989,"YYYY-MM-DD"),'Price Data'!D:D,0)),"")</f>
        <v/>
      </c>
      <c r="E2989" s="10" t="str" cm="1">
        <f t="array" ref="E2989">IFERROR(IF(ISNUMBER(D2989),(D2989-INDEX('Price Data'!E:E,MATCH(TEXT(A2989,"YYYY-MM-DD"),'Price Data'!D:D,0)+1))/INDEX('Price Data'!E:E,MATCH(TEXT(A2989,"YYYY-MM-DD"),'Price Data'!D:D,0)+1),""),"")</f>
        <v/>
      </c>
      <c r="F2989" s="34" t="str">
        <f>IFERROR(INDEX('Price Data'!H:H,MATCH(TEXT(A2989,"YYYY-MM-DD"),'Price Data'!G:G,0)),"")</f>
        <v/>
      </c>
      <c r="G2989" s="10" t="str" cm="1">
        <f t="array" ref="G2989">IFERROR(IF(ISNUMBER(F2989),(F2989-INDEX('Price Data'!H:H,MATCH(TEXT(A2989,"YYYY-MM-DD"),'Price Data'!G:G,0)+1))/INDEX('Price Data'!H:H,MATCH(TEXT(A2989,"YYYY-MM-DD"),'Price Data'!G:G,0)+1),""),"")</f>
        <v/>
      </c>
      <c r="H2989" s="34" t="str">
        <f>IFERROR(INDEX('Price Data'!K:K,MATCH(TEXT(A2989,"YYYY-MM-DD"),'Price Data'!J:J,0)),"")</f>
        <v/>
      </c>
      <c r="I2989" s="10" t="str" cm="1">
        <f t="array" ref="I2989">IFERROR(IF(ISNUMBER(H2989),(H2989-INDEX('Price Data'!K:K,MATCH(TEXT(A2989,"YYYY-MM-DD"),'Price Data'!J:J,0)+1))/INDEX('Price Data'!K:K,MATCH(TEXT(A2989,"YYYY-MM-DD"),'Price Data'!J:J,0)+1),""),"")</f>
        <v/>
      </c>
      <c r="J2989" s="34" t="str">
        <f>IFERROR(INDEX('Price Data'!N:N,MATCH(TEXT(A2989,"YYYY-MM-DD"),'Price Data'!M:M,0)),"")</f>
        <v/>
      </c>
      <c r="K2989" s="10" t="str" cm="1">
        <f t="array" ref="K2989">IFERROR(IF(ISNUMBER(J2989),(J2989-INDEX('Price Data'!N:N,MATCH(TEXT(A2989,"YYYY-MM-DD"),'Price Data'!M:M,0)+1))/INDEX('Price Data'!N:N,MATCH(TEXT(A2989,"YYYY-MM-DD"),'Price Data'!M:M,0)+1),""),"")</f>
        <v/>
      </c>
      <c r="L2989" s="34" t="str">
        <f>IFERROR(INDEX('Price Data'!Q:Q,MATCH(TEXT(A2989,"YYYY-MM-DD"),'Price Data'!P:P,0)),"")</f>
        <v/>
      </c>
      <c r="M2989" s="10" t="str" cm="1">
        <f t="array" ref="M2989">IFERROR(IF(ISNUMBER(L2989),(L2989-INDEX('Price Data'!Q:Q,MATCH(TEXT(A2989,"YYYY-MM-DD"),'Price Data'!P:P,0)+1))/INDEX('Price Data'!Q:Q,MATCH(TEXT(A2989,"YYYY-MM-DD"),'Price Data'!P:P,0)+1),""),"")</f>
        <v/>
      </c>
      <c r="N2989" s="34" t="str">
        <f>IFERROR(INDEX('Price Data'!T:T,MATCH(TEXT(A2989,"YYYY-MM-DD"),'Price Data'!S:S,0)),"")</f>
        <v/>
      </c>
      <c r="O2989" s="10" t="str" cm="1">
        <f t="array" ref="O2989">IFERROR(IF(ISNUMBER(N2989),(N2989-INDEX('Price Data'!T:T,MATCH(TEXT(A2989,"YYYY-MM-DD"),'Price Data'!S:S,0)+1))/INDEX('Price Data'!T:T,MATCH(TEXT(A2989,"YYYY-MM-DD"),'Price Data'!S:S,0)+1),""),"")</f>
        <v/>
      </c>
    </row>
    <row r="2990" spans="1:15" x14ac:dyDescent="0.3">
      <c r="A2990" s="8">
        <v>44809</v>
      </c>
      <c r="B2990" s="34">
        <f>IFERROR(INDEX('Price Data'!B:B,MATCH(TEXT(A2990,"YYYY-MM-DD"),'Price Data'!A:A,0)),"")</f>
        <v>21480</v>
      </c>
      <c r="C2990" s="10" cm="1">
        <f t="array" ref="C2990">IFERROR(IF(ISNUMBER(B2990),(B2990-INDEX('Price Data'!B:B,MATCH(TEXT(A2990,"YYYY-MM-DD"),'Price Data'!A:A,0)+1))/INDEX('Price Data'!B:B,MATCH(TEXT(A2990,"YYYY-MM-DD"),'Price Data'!A:A,0)+1),""),"")</f>
        <v>-2.011769536061311E-2</v>
      </c>
      <c r="D2990" s="34">
        <f>IFERROR(INDEX('Price Data'!E:E,MATCH(TEXT(A2990,"YYYY-MM-DD"),'Price Data'!D:D,0)),"")</f>
        <v>9.7200000000000006</v>
      </c>
      <c r="E2990" s="10" cm="1">
        <f t="array" ref="E2990">IFERROR(IF(ISNUMBER(D2990),(D2990-INDEX('Price Data'!E:E,MATCH(TEXT(A2990,"YYYY-MM-DD"),'Price Data'!D:D,0)+1))/INDEX('Price Data'!E:E,MATCH(TEXT(A2990,"YYYY-MM-DD"),'Price Data'!D:D,0)+1),""),"")</f>
        <v>-2.7999999999999935E-2</v>
      </c>
      <c r="F2990" s="34">
        <f>IFERROR(INDEX('Price Data'!H:H,MATCH(TEXT(A2990,"YYYY-MM-DD"),'Price Data'!G:G,0)),"")</f>
        <v>30.34</v>
      </c>
      <c r="G2990" s="10" cm="1">
        <f t="array" ref="G2990">IFERROR(IF(ISNUMBER(F2990),(F2990-INDEX('Price Data'!H:H,MATCH(TEXT(A2990,"YYYY-MM-DD"),'Price Data'!G:G,0)+1))/INDEX('Price Data'!H:H,MATCH(TEXT(A2990,"YYYY-MM-DD"),'Price Data'!G:G,0)+1),""),"")</f>
        <v>-4.7110552763819098E-2</v>
      </c>
      <c r="H2990" s="34">
        <f>IFERROR(INDEX('Price Data'!K:K,MATCH(TEXT(A2990,"YYYY-MM-DD"),'Price Data'!J:J,0)),"")</f>
        <v>1.7</v>
      </c>
      <c r="I2990" s="10" cm="1">
        <f t="array" ref="I2990">IFERROR(IF(ISNUMBER(H2990),(H2990-INDEX('Price Data'!K:K,MATCH(TEXT(A2990,"YYYY-MM-DD"),'Price Data'!J:J,0)+1))/INDEX('Price Data'!K:K,MATCH(TEXT(A2990,"YYYY-MM-DD"),'Price Data'!J:J,0)+1),""),"")</f>
        <v>-2.2988505747126457E-2</v>
      </c>
      <c r="J2990" s="34">
        <f>IFERROR(INDEX('Price Data'!N:N,MATCH(TEXT(A2990,"YYYY-MM-DD"),'Price Data'!M:M,0)),"")</f>
        <v>1.47</v>
      </c>
      <c r="K2990" s="10" cm="1">
        <f t="array" ref="K2990">IFERROR(IF(ISNUMBER(J2990),(J2990-INDEX('Price Data'!N:N,MATCH(TEXT(A2990,"YYYY-MM-DD"),'Price Data'!M:M,0)+1))/INDEX('Price Data'!N:N,MATCH(TEXT(A2990,"YYYY-MM-DD"),'Price Data'!M:M,0)+1),""),"")</f>
        <v>-3.2894736842105289E-2</v>
      </c>
      <c r="L2990" s="34">
        <f>IFERROR(INDEX('Price Data'!Q:Q,MATCH(TEXT(A2990,"YYYY-MM-DD"),'Price Data'!P:P,0)),"")</f>
        <v>2.48</v>
      </c>
      <c r="M2990" s="10" cm="1">
        <f t="array" ref="M2990">IFERROR(IF(ISNUMBER(L2990),(L2990-INDEX('Price Data'!Q:Q,MATCH(TEXT(A2990,"YYYY-MM-DD"),'Price Data'!P:P,0)+1))/INDEX('Price Data'!Q:Q,MATCH(TEXT(A2990,"YYYY-MM-DD"),'Price Data'!P:P,0)+1),""),"")</f>
        <v>-3.5019455252918233E-2</v>
      </c>
      <c r="N2990" s="34">
        <f>IFERROR(INDEX('Price Data'!T:T,MATCH(TEXT(A2990,"YYYY-MM-DD"),'Price Data'!S:S,0)),"")</f>
        <v>3.2</v>
      </c>
      <c r="O2990" s="10" cm="1">
        <f t="array" ref="O2990">IFERROR(IF(ISNUMBER(N2990),(N2990-INDEX('Price Data'!T:T,MATCH(TEXT(A2990,"YYYY-MM-DD"),'Price Data'!S:S,0)+1))/INDEX('Price Data'!T:T,MATCH(TEXT(A2990,"YYYY-MM-DD"),'Price Data'!S:S,0)+1),""),"")</f>
        <v>-2.4390243902438911E-2</v>
      </c>
    </row>
    <row r="2991" spans="1:15" x14ac:dyDescent="0.3">
      <c r="A2991" s="8">
        <v>44810</v>
      </c>
      <c r="B2991" s="34">
        <f>IFERROR(INDEX('Price Data'!B:B,MATCH(TEXT(A2991,"YYYY-MM-DD"),'Price Data'!A:A,0)),"")</f>
        <v>21481</v>
      </c>
      <c r="C2991" s="10" cm="1">
        <f t="array" ref="C2991">IFERROR(IF(ISNUMBER(B2991),(B2991-INDEX('Price Data'!B:B,MATCH(TEXT(A2991,"YYYY-MM-DD"),'Price Data'!A:A,0)+1))/INDEX('Price Data'!B:B,MATCH(TEXT(A2991,"YYYY-MM-DD"),'Price Data'!A:A,0)+1),""),"")</f>
        <v>4.6554934823091246E-5</v>
      </c>
      <c r="D2991" s="34">
        <f>IFERROR(INDEX('Price Data'!E:E,MATCH(TEXT(A2991,"YYYY-MM-DD"),'Price Data'!D:D,0)),"")</f>
        <v>9.77</v>
      </c>
      <c r="E2991" s="10" cm="1">
        <f t="array" ref="E2991">IFERROR(IF(ISNUMBER(D2991),(D2991-INDEX('Price Data'!E:E,MATCH(TEXT(A2991,"YYYY-MM-DD"),'Price Data'!D:D,0)+1))/INDEX('Price Data'!E:E,MATCH(TEXT(A2991,"YYYY-MM-DD"),'Price Data'!D:D,0)+1),""),"")</f>
        <v>5.1440329218105894E-3</v>
      </c>
      <c r="F2991" s="34">
        <f>IFERROR(INDEX('Price Data'!H:H,MATCH(TEXT(A2991,"YYYY-MM-DD"),'Price Data'!G:G,0)),"")</f>
        <v>29.059999000000001</v>
      </c>
      <c r="G2991" s="10" cm="1">
        <f t="array" ref="G2991">IFERROR(IF(ISNUMBER(F2991),(F2991-INDEX('Price Data'!H:H,MATCH(TEXT(A2991,"YYYY-MM-DD"),'Price Data'!G:G,0)+1))/INDEX('Price Data'!H:H,MATCH(TEXT(A2991,"YYYY-MM-DD"),'Price Data'!G:G,0)+1),""),"")</f>
        <v>-4.2188562953197055E-2</v>
      </c>
      <c r="H2991" s="34">
        <f>IFERROR(INDEX('Price Data'!K:K,MATCH(TEXT(A2991,"YYYY-MM-DD"),'Price Data'!J:J,0)),"")</f>
        <v>1.7</v>
      </c>
      <c r="I2991" s="10" cm="1">
        <f t="array" ref="I2991">IFERROR(IF(ISNUMBER(H2991),(H2991-INDEX('Price Data'!K:K,MATCH(TEXT(A2991,"YYYY-MM-DD"),'Price Data'!J:J,0)+1))/INDEX('Price Data'!K:K,MATCH(TEXT(A2991,"YYYY-MM-DD"),'Price Data'!J:J,0)+1),""),"")</f>
        <v>0</v>
      </c>
      <c r="J2991" s="34">
        <f>IFERROR(INDEX('Price Data'!N:N,MATCH(TEXT(A2991,"YYYY-MM-DD"),'Price Data'!M:M,0)),"")</f>
        <v>1.48</v>
      </c>
      <c r="K2991" s="10" cm="1">
        <f t="array" ref="K2991">IFERROR(IF(ISNUMBER(J2991),(J2991-INDEX('Price Data'!N:N,MATCH(TEXT(A2991,"YYYY-MM-DD"),'Price Data'!M:M,0)+1))/INDEX('Price Data'!N:N,MATCH(TEXT(A2991,"YYYY-MM-DD"),'Price Data'!M:M,0)+1),""),"")</f>
        <v>6.80272108843538E-3</v>
      </c>
      <c r="L2991" s="34">
        <f>IFERROR(INDEX('Price Data'!Q:Q,MATCH(TEXT(A2991,"YYYY-MM-DD"),'Price Data'!P:P,0)),"")</f>
        <v>2.4900000000000002</v>
      </c>
      <c r="M2991" s="10" cm="1">
        <f t="array" ref="M2991">IFERROR(IF(ISNUMBER(L2991),(L2991-INDEX('Price Data'!Q:Q,MATCH(TEXT(A2991,"YYYY-MM-DD"),'Price Data'!P:P,0)+1))/INDEX('Price Data'!Q:Q,MATCH(TEXT(A2991,"YYYY-MM-DD"),'Price Data'!P:P,0)+1),""),"")</f>
        <v>4.0322580645162226E-3</v>
      </c>
      <c r="N2991" s="34">
        <f>IFERROR(INDEX('Price Data'!T:T,MATCH(TEXT(A2991,"YYYY-MM-DD"),'Price Data'!S:S,0)),"")</f>
        <v>3.2</v>
      </c>
      <c r="O2991" s="10" cm="1">
        <f t="array" ref="O2991">IFERROR(IF(ISNUMBER(N2991),(N2991-INDEX('Price Data'!T:T,MATCH(TEXT(A2991,"YYYY-MM-DD"),'Price Data'!S:S,0)+1))/INDEX('Price Data'!T:T,MATCH(TEXT(A2991,"YYYY-MM-DD"),'Price Data'!S:S,0)+1),""),"")</f>
        <v>0</v>
      </c>
    </row>
    <row r="2992" spans="1:15" x14ac:dyDescent="0.3">
      <c r="A2992" s="8">
        <v>44811</v>
      </c>
      <c r="B2992" s="34">
        <f>IFERROR(INDEX('Price Data'!B:B,MATCH(TEXT(A2992,"YYYY-MM-DD"),'Price Data'!A:A,0)),"")</f>
        <v>21489</v>
      </c>
      <c r="C2992" s="10" cm="1">
        <f t="array" ref="C2992">IFERROR(IF(ISNUMBER(B2992),(B2992-INDEX('Price Data'!B:B,MATCH(TEXT(A2992,"YYYY-MM-DD"),'Price Data'!A:A,0)+1))/INDEX('Price Data'!B:B,MATCH(TEXT(A2992,"YYYY-MM-DD"),'Price Data'!A:A,0)+1),""),"")</f>
        <v>3.7242214049625251E-4</v>
      </c>
      <c r="D2992" s="34">
        <f>IFERROR(INDEX('Price Data'!E:E,MATCH(TEXT(A2992,"YYYY-MM-DD"),'Price Data'!D:D,0)),"")</f>
        <v>9.61</v>
      </c>
      <c r="E2992" s="10" cm="1">
        <f t="array" ref="E2992">IFERROR(IF(ISNUMBER(D2992),(D2992-INDEX('Price Data'!E:E,MATCH(TEXT(A2992,"YYYY-MM-DD"),'Price Data'!D:D,0)+1))/INDEX('Price Data'!E:E,MATCH(TEXT(A2992,"YYYY-MM-DD"),'Price Data'!D:D,0)+1),""),"")</f>
        <v>-1.6376663254861836E-2</v>
      </c>
      <c r="F2992" s="34">
        <f>IFERROR(INDEX('Price Data'!H:H,MATCH(TEXT(A2992,"YYYY-MM-DD"),'Price Data'!G:G,0)),"")</f>
        <v>29.299999</v>
      </c>
      <c r="G2992" s="10" cm="1">
        <f t="array" ref="G2992">IFERROR(IF(ISNUMBER(F2992),(F2992-INDEX('Price Data'!H:H,MATCH(TEXT(A2992,"YYYY-MM-DD"),'Price Data'!G:G,0)+1))/INDEX('Price Data'!H:H,MATCH(TEXT(A2992,"YYYY-MM-DD"),'Price Data'!G:G,0)+1),""),"")</f>
        <v>8.2587752325799599E-3</v>
      </c>
      <c r="H2992" s="34">
        <f>IFERROR(INDEX('Price Data'!K:K,MATCH(TEXT(A2992,"YYYY-MM-DD"),'Price Data'!J:J,0)),"")</f>
        <v>1.7</v>
      </c>
      <c r="I2992" s="10" cm="1">
        <f t="array" ref="I2992">IFERROR(IF(ISNUMBER(H2992),(H2992-INDEX('Price Data'!K:K,MATCH(TEXT(A2992,"YYYY-MM-DD"),'Price Data'!J:J,0)+1))/INDEX('Price Data'!K:K,MATCH(TEXT(A2992,"YYYY-MM-DD"),'Price Data'!J:J,0)+1),""),"")</f>
        <v>0</v>
      </c>
      <c r="J2992" s="34">
        <f>IFERROR(INDEX('Price Data'!N:N,MATCH(TEXT(A2992,"YYYY-MM-DD"),'Price Data'!M:M,0)),"")</f>
        <v>1.46</v>
      </c>
      <c r="K2992" s="10" cm="1">
        <f t="array" ref="K2992">IFERROR(IF(ISNUMBER(J2992),(J2992-INDEX('Price Data'!N:N,MATCH(TEXT(A2992,"YYYY-MM-DD"),'Price Data'!M:M,0)+1))/INDEX('Price Data'!N:N,MATCH(TEXT(A2992,"YYYY-MM-DD"),'Price Data'!M:M,0)+1),""),"")</f>
        <v>-1.3513513513513526E-2</v>
      </c>
      <c r="L2992" s="34">
        <f>IFERROR(INDEX('Price Data'!Q:Q,MATCH(TEXT(A2992,"YYYY-MM-DD"),'Price Data'!P:P,0)),"")</f>
        <v>2.48</v>
      </c>
      <c r="M2992" s="10" cm="1">
        <f t="array" ref="M2992">IFERROR(IF(ISNUMBER(L2992),(L2992-INDEX('Price Data'!Q:Q,MATCH(TEXT(A2992,"YYYY-MM-DD"),'Price Data'!P:P,0)+1))/INDEX('Price Data'!Q:Q,MATCH(TEXT(A2992,"YYYY-MM-DD"),'Price Data'!P:P,0)+1),""),"")</f>
        <v>-4.0160642570282049E-3</v>
      </c>
      <c r="N2992" s="34">
        <f>IFERROR(INDEX('Price Data'!T:T,MATCH(TEXT(A2992,"YYYY-MM-DD"),'Price Data'!S:S,0)),"")</f>
        <v>3.19</v>
      </c>
      <c r="O2992" s="10" cm="1">
        <f t="array" ref="O2992">IFERROR(IF(ISNUMBER(N2992),(N2992-INDEX('Price Data'!T:T,MATCH(TEXT(A2992,"YYYY-MM-DD"),'Price Data'!S:S,0)+1))/INDEX('Price Data'!T:T,MATCH(TEXT(A2992,"YYYY-MM-DD"),'Price Data'!S:S,0)+1),""),"")</f>
        <v>-3.1250000000000722E-3</v>
      </c>
    </row>
    <row r="2993" spans="1:15" x14ac:dyDescent="0.3">
      <c r="A2993" s="8">
        <v>44812</v>
      </c>
      <c r="B2993" s="34">
        <f>IFERROR(INDEX('Price Data'!B:B,MATCH(TEXT(A2993,"YYYY-MM-DD"),'Price Data'!A:A,0)),"")</f>
        <v>21678</v>
      </c>
      <c r="C2993" s="10" cm="1">
        <f t="array" ref="C2993">IFERROR(IF(ISNUMBER(B2993),(B2993-INDEX('Price Data'!B:B,MATCH(TEXT(A2993,"YYYY-MM-DD"),'Price Data'!A:A,0)+1))/INDEX('Price Data'!B:B,MATCH(TEXT(A2993,"YYYY-MM-DD"),'Price Data'!A:A,0)+1),""),"")</f>
        <v>8.7951975429289408E-3</v>
      </c>
      <c r="D2993" s="34">
        <f>IFERROR(INDEX('Price Data'!E:E,MATCH(TEXT(A2993,"YYYY-MM-DD"),'Price Data'!D:D,0)),"")</f>
        <v>10.19</v>
      </c>
      <c r="E2993" s="10" cm="1">
        <f t="array" ref="E2993">IFERROR(IF(ISNUMBER(D2993),(D2993-INDEX('Price Data'!E:E,MATCH(TEXT(A2993,"YYYY-MM-DD"),'Price Data'!D:D,0)+1))/INDEX('Price Data'!E:E,MATCH(TEXT(A2993,"YYYY-MM-DD"),'Price Data'!D:D,0)+1),""),"")</f>
        <v>6.0353798126951103E-2</v>
      </c>
      <c r="F2993" s="34">
        <f>IFERROR(INDEX('Price Data'!H:H,MATCH(TEXT(A2993,"YYYY-MM-DD"),'Price Data'!G:G,0)),"")</f>
        <v>28.6</v>
      </c>
      <c r="G2993" s="10" cm="1">
        <f t="array" ref="G2993">IFERROR(IF(ISNUMBER(F2993),(F2993-INDEX('Price Data'!H:H,MATCH(TEXT(A2993,"YYYY-MM-DD"),'Price Data'!G:G,0)+1))/INDEX('Price Data'!H:H,MATCH(TEXT(A2993,"YYYY-MM-DD"),'Price Data'!G:G,0)+1),""),"")</f>
        <v>-2.3890751668626278E-2</v>
      </c>
      <c r="H2993" s="34">
        <f>IFERROR(INDEX('Price Data'!K:K,MATCH(TEXT(A2993,"YYYY-MM-DD"),'Price Data'!J:J,0)),"")</f>
        <v>1.74</v>
      </c>
      <c r="I2993" s="10" cm="1">
        <f t="array" ref="I2993">IFERROR(IF(ISNUMBER(H2993),(H2993-INDEX('Price Data'!K:K,MATCH(TEXT(A2993,"YYYY-MM-DD"),'Price Data'!J:J,0)+1))/INDEX('Price Data'!K:K,MATCH(TEXT(A2993,"YYYY-MM-DD"),'Price Data'!J:J,0)+1),""),"")</f>
        <v>2.3529411764705903E-2</v>
      </c>
      <c r="J2993" s="34">
        <f>IFERROR(INDEX('Price Data'!N:N,MATCH(TEXT(A2993,"YYYY-MM-DD"),'Price Data'!M:M,0)),"")</f>
        <v>1.5</v>
      </c>
      <c r="K2993" s="10" cm="1">
        <f t="array" ref="K2993">IFERROR(IF(ISNUMBER(J2993),(J2993-INDEX('Price Data'!N:N,MATCH(TEXT(A2993,"YYYY-MM-DD"),'Price Data'!M:M,0)+1))/INDEX('Price Data'!N:N,MATCH(TEXT(A2993,"YYYY-MM-DD"),'Price Data'!M:M,0)+1),""),"")</f>
        <v>2.7397260273972629E-2</v>
      </c>
      <c r="L2993" s="34">
        <f>IFERROR(INDEX('Price Data'!Q:Q,MATCH(TEXT(A2993,"YYYY-MM-DD"),'Price Data'!P:P,0)),"")</f>
        <v>2.61</v>
      </c>
      <c r="M2993" s="10" cm="1">
        <f t="array" ref="M2993">IFERROR(IF(ISNUMBER(L2993),(L2993-INDEX('Price Data'!Q:Q,MATCH(TEXT(A2993,"YYYY-MM-DD"),'Price Data'!P:P,0)+1))/INDEX('Price Data'!Q:Q,MATCH(TEXT(A2993,"YYYY-MM-DD"),'Price Data'!P:P,0)+1),""),"")</f>
        <v>5.2419354838709638E-2</v>
      </c>
      <c r="N2993" s="34">
        <f>IFERROR(INDEX('Price Data'!T:T,MATCH(TEXT(A2993,"YYYY-MM-DD"),'Price Data'!S:S,0)),"")</f>
        <v>3.23</v>
      </c>
      <c r="O2993" s="10" cm="1">
        <f t="array" ref="O2993">IFERROR(IF(ISNUMBER(N2993),(N2993-INDEX('Price Data'!T:T,MATCH(TEXT(A2993,"YYYY-MM-DD"),'Price Data'!S:S,0)+1))/INDEX('Price Data'!T:T,MATCH(TEXT(A2993,"YYYY-MM-DD"),'Price Data'!S:S,0)+1),""),"")</f>
        <v>1.2539184952978068E-2</v>
      </c>
    </row>
    <row r="2994" spans="1:15" x14ac:dyDescent="0.3">
      <c r="A2994" s="8">
        <v>44813</v>
      </c>
      <c r="B2994" s="34">
        <f>IFERROR(INDEX('Price Data'!B:B,MATCH(TEXT(A2994,"YYYY-MM-DD"),'Price Data'!A:A,0)),"")</f>
        <v>22095</v>
      </c>
      <c r="C2994" s="10" cm="1">
        <f t="array" ref="C2994">IFERROR(IF(ISNUMBER(B2994),(B2994-INDEX('Price Data'!B:B,MATCH(TEXT(A2994,"YYYY-MM-DD"),'Price Data'!A:A,0)+1))/INDEX('Price Data'!B:B,MATCH(TEXT(A2994,"YYYY-MM-DD"),'Price Data'!A:A,0)+1),""),"")</f>
        <v>1.9236091890395792E-2</v>
      </c>
      <c r="D2994" s="34">
        <f>IFERROR(INDEX('Price Data'!E:E,MATCH(TEXT(A2994,"YYYY-MM-DD"),'Price Data'!D:D,0)),"")</f>
        <v>10.37</v>
      </c>
      <c r="E2994" s="10" cm="1">
        <f t="array" ref="E2994">IFERROR(IF(ISNUMBER(D2994),(D2994-INDEX('Price Data'!E:E,MATCH(TEXT(A2994,"YYYY-MM-DD"),'Price Data'!D:D,0)+1))/INDEX('Price Data'!E:E,MATCH(TEXT(A2994,"YYYY-MM-DD"),'Price Data'!D:D,0)+1),""),"")</f>
        <v>1.7664376840039228E-2</v>
      </c>
      <c r="F2994" s="34">
        <f>IFERROR(INDEX('Price Data'!H:H,MATCH(TEXT(A2994,"YYYY-MM-DD"),'Price Data'!G:G,0)),"")</f>
        <v>30.559999000000001</v>
      </c>
      <c r="G2994" s="10" cm="1">
        <f t="array" ref="G2994">IFERROR(IF(ISNUMBER(F2994),(F2994-INDEX('Price Data'!H:H,MATCH(TEXT(A2994,"YYYY-MM-DD"),'Price Data'!G:G,0)+1))/INDEX('Price Data'!H:H,MATCH(TEXT(A2994,"YYYY-MM-DD"),'Price Data'!G:G,0)+1),""),"")</f>
        <v>6.8531433566433556E-2</v>
      </c>
      <c r="H2994" s="34">
        <f>IFERROR(INDEX('Price Data'!K:K,MATCH(TEXT(A2994,"YYYY-MM-DD"),'Price Data'!J:J,0)),"")</f>
        <v>1.83</v>
      </c>
      <c r="I2994" s="10" cm="1">
        <f t="array" ref="I2994">IFERROR(IF(ISNUMBER(H2994),(H2994-INDEX('Price Data'!K:K,MATCH(TEXT(A2994,"YYYY-MM-DD"),'Price Data'!J:J,0)+1))/INDEX('Price Data'!K:K,MATCH(TEXT(A2994,"YYYY-MM-DD"),'Price Data'!J:J,0)+1),""),"")</f>
        <v>5.1724137931034531E-2</v>
      </c>
      <c r="J2994" s="34">
        <f>IFERROR(INDEX('Price Data'!N:N,MATCH(TEXT(A2994,"YYYY-MM-DD"),'Price Data'!M:M,0)),"")</f>
        <v>1.55</v>
      </c>
      <c r="K2994" s="10" cm="1">
        <f t="array" ref="K2994">IFERROR(IF(ISNUMBER(J2994),(J2994-INDEX('Price Data'!N:N,MATCH(TEXT(A2994,"YYYY-MM-DD"),'Price Data'!M:M,0)+1))/INDEX('Price Data'!N:N,MATCH(TEXT(A2994,"YYYY-MM-DD"),'Price Data'!M:M,0)+1),""),"")</f>
        <v>3.3333333333333361E-2</v>
      </c>
      <c r="L2994" s="34">
        <f>IFERROR(INDEX('Price Data'!Q:Q,MATCH(TEXT(A2994,"YYYY-MM-DD"),'Price Data'!P:P,0)),"")</f>
        <v>2.69</v>
      </c>
      <c r="M2994" s="10" cm="1">
        <f t="array" ref="M2994">IFERROR(IF(ISNUMBER(L2994),(L2994-INDEX('Price Data'!Q:Q,MATCH(TEXT(A2994,"YYYY-MM-DD"),'Price Data'!P:P,0)+1))/INDEX('Price Data'!Q:Q,MATCH(TEXT(A2994,"YYYY-MM-DD"),'Price Data'!P:P,0)+1),""),"")</f>
        <v>3.0651340996168612E-2</v>
      </c>
      <c r="N2994" s="34">
        <f>IFERROR(INDEX('Price Data'!T:T,MATCH(TEXT(A2994,"YYYY-MM-DD"),'Price Data'!S:S,0)),"")</f>
        <v>3.36</v>
      </c>
      <c r="O2994" s="10" cm="1">
        <f t="array" ref="O2994">IFERROR(IF(ISNUMBER(N2994),(N2994-INDEX('Price Data'!T:T,MATCH(TEXT(A2994,"YYYY-MM-DD"),'Price Data'!S:S,0)+1))/INDEX('Price Data'!T:T,MATCH(TEXT(A2994,"YYYY-MM-DD"),'Price Data'!S:S,0)+1),""),"")</f>
        <v>4.0247678018575817E-2</v>
      </c>
    </row>
    <row r="2995" spans="1:15" x14ac:dyDescent="0.3">
      <c r="A2995" s="8">
        <v>44814</v>
      </c>
      <c r="B2995" s="34" t="str">
        <f>IFERROR(INDEX('Price Data'!B:B,MATCH(TEXT(A2995,"YYYY-MM-DD"),'Price Data'!A:A,0)),"")</f>
        <v/>
      </c>
      <c r="C2995" s="10" t="str" cm="1">
        <f t="array" ref="C2995">IFERROR(IF(ISNUMBER(B2995),(B2995-INDEX('Price Data'!B:B,MATCH(TEXT(A2995,"YYYY-MM-DD"),'Price Data'!A:A,0)+1))/INDEX('Price Data'!B:B,MATCH(TEXT(A2995,"YYYY-MM-DD"),'Price Data'!A:A,0)+1),""),"")</f>
        <v/>
      </c>
      <c r="D2995" s="34" t="str">
        <f>IFERROR(INDEX('Price Data'!E:E,MATCH(TEXT(A2995,"YYYY-MM-DD"),'Price Data'!D:D,0)),"")</f>
        <v/>
      </c>
      <c r="E2995" s="10" t="str" cm="1">
        <f t="array" ref="E2995">IFERROR(IF(ISNUMBER(D2995),(D2995-INDEX('Price Data'!E:E,MATCH(TEXT(A2995,"YYYY-MM-DD"),'Price Data'!D:D,0)+1))/INDEX('Price Data'!E:E,MATCH(TEXT(A2995,"YYYY-MM-DD"),'Price Data'!D:D,0)+1),""),"")</f>
        <v/>
      </c>
      <c r="F2995" s="34" t="str">
        <f>IFERROR(INDEX('Price Data'!H:H,MATCH(TEXT(A2995,"YYYY-MM-DD"),'Price Data'!G:G,0)),"")</f>
        <v/>
      </c>
      <c r="G2995" s="10" t="str" cm="1">
        <f t="array" ref="G2995">IFERROR(IF(ISNUMBER(F2995),(F2995-INDEX('Price Data'!H:H,MATCH(TEXT(A2995,"YYYY-MM-DD"),'Price Data'!G:G,0)+1))/INDEX('Price Data'!H:H,MATCH(TEXT(A2995,"YYYY-MM-DD"),'Price Data'!G:G,0)+1),""),"")</f>
        <v/>
      </c>
      <c r="H2995" s="34" t="str">
        <f>IFERROR(INDEX('Price Data'!K:K,MATCH(TEXT(A2995,"YYYY-MM-DD"),'Price Data'!J:J,0)),"")</f>
        <v/>
      </c>
      <c r="I2995" s="10" t="str" cm="1">
        <f t="array" ref="I2995">IFERROR(IF(ISNUMBER(H2995),(H2995-INDEX('Price Data'!K:K,MATCH(TEXT(A2995,"YYYY-MM-DD"),'Price Data'!J:J,0)+1))/INDEX('Price Data'!K:K,MATCH(TEXT(A2995,"YYYY-MM-DD"),'Price Data'!J:J,0)+1),""),"")</f>
        <v/>
      </c>
      <c r="J2995" s="34" t="str">
        <f>IFERROR(INDEX('Price Data'!N:N,MATCH(TEXT(A2995,"YYYY-MM-DD"),'Price Data'!M:M,0)),"")</f>
        <v/>
      </c>
      <c r="K2995" s="10" t="str" cm="1">
        <f t="array" ref="K2995">IFERROR(IF(ISNUMBER(J2995),(J2995-INDEX('Price Data'!N:N,MATCH(TEXT(A2995,"YYYY-MM-DD"),'Price Data'!M:M,0)+1))/INDEX('Price Data'!N:N,MATCH(TEXT(A2995,"YYYY-MM-DD"),'Price Data'!M:M,0)+1),""),"")</f>
        <v/>
      </c>
      <c r="L2995" s="34" t="str">
        <f>IFERROR(INDEX('Price Data'!Q:Q,MATCH(TEXT(A2995,"YYYY-MM-DD"),'Price Data'!P:P,0)),"")</f>
        <v/>
      </c>
      <c r="M2995" s="10" t="str" cm="1">
        <f t="array" ref="M2995">IFERROR(IF(ISNUMBER(L2995),(L2995-INDEX('Price Data'!Q:Q,MATCH(TEXT(A2995,"YYYY-MM-DD"),'Price Data'!P:P,0)+1))/INDEX('Price Data'!Q:Q,MATCH(TEXT(A2995,"YYYY-MM-DD"),'Price Data'!P:P,0)+1),""),"")</f>
        <v/>
      </c>
      <c r="N2995" s="34" t="str">
        <f>IFERROR(INDEX('Price Data'!T:T,MATCH(TEXT(A2995,"YYYY-MM-DD"),'Price Data'!S:S,0)),"")</f>
        <v/>
      </c>
      <c r="O2995" s="10" t="str" cm="1">
        <f t="array" ref="O2995">IFERROR(IF(ISNUMBER(N2995),(N2995-INDEX('Price Data'!T:T,MATCH(TEXT(A2995,"YYYY-MM-DD"),'Price Data'!S:S,0)+1))/INDEX('Price Data'!T:T,MATCH(TEXT(A2995,"YYYY-MM-DD"),'Price Data'!S:S,0)+1),""),"")</f>
        <v/>
      </c>
    </row>
    <row r="2996" spans="1:15" x14ac:dyDescent="0.3">
      <c r="A2996" s="8">
        <v>44815</v>
      </c>
      <c r="B2996" s="34" t="str">
        <f>IFERROR(INDEX('Price Data'!B:B,MATCH(TEXT(A2996,"YYYY-MM-DD"),'Price Data'!A:A,0)),"")</f>
        <v/>
      </c>
      <c r="C2996" s="10" t="str" cm="1">
        <f t="array" ref="C2996">IFERROR(IF(ISNUMBER(B2996),(B2996-INDEX('Price Data'!B:B,MATCH(TEXT(A2996,"YYYY-MM-DD"),'Price Data'!A:A,0)+1))/INDEX('Price Data'!B:B,MATCH(TEXT(A2996,"YYYY-MM-DD"),'Price Data'!A:A,0)+1),""),"")</f>
        <v/>
      </c>
      <c r="D2996" s="34" t="str">
        <f>IFERROR(INDEX('Price Data'!E:E,MATCH(TEXT(A2996,"YYYY-MM-DD"),'Price Data'!D:D,0)),"")</f>
        <v/>
      </c>
      <c r="E2996" s="10" t="str" cm="1">
        <f t="array" ref="E2996">IFERROR(IF(ISNUMBER(D2996),(D2996-INDEX('Price Data'!E:E,MATCH(TEXT(A2996,"YYYY-MM-DD"),'Price Data'!D:D,0)+1))/INDEX('Price Data'!E:E,MATCH(TEXT(A2996,"YYYY-MM-DD"),'Price Data'!D:D,0)+1),""),"")</f>
        <v/>
      </c>
      <c r="F2996" s="34" t="str">
        <f>IFERROR(INDEX('Price Data'!H:H,MATCH(TEXT(A2996,"YYYY-MM-DD"),'Price Data'!G:G,0)),"")</f>
        <v/>
      </c>
      <c r="G2996" s="10" t="str" cm="1">
        <f t="array" ref="G2996">IFERROR(IF(ISNUMBER(F2996),(F2996-INDEX('Price Data'!H:H,MATCH(TEXT(A2996,"YYYY-MM-DD"),'Price Data'!G:G,0)+1))/INDEX('Price Data'!H:H,MATCH(TEXT(A2996,"YYYY-MM-DD"),'Price Data'!G:G,0)+1),""),"")</f>
        <v/>
      </c>
      <c r="H2996" s="34" t="str">
        <f>IFERROR(INDEX('Price Data'!K:K,MATCH(TEXT(A2996,"YYYY-MM-DD"),'Price Data'!J:J,0)),"")</f>
        <v/>
      </c>
      <c r="I2996" s="10" t="str" cm="1">
        <f t="array" ref="I2996">IFERROR(IF(ISNUMBER(H2996),(H2996-INDEX('Price Data'!K:K,MATCH(TEXT(A2996,"YYYY-MM-DD"),'Price Data'!J:J,0)+1))/INDEX('Price Data'!K:K,MATCH(TEXT(A2996,"YYYY-MM-DD"),'Price Data'!J:J,0)+1),""),"")</f>
        <v/>
      </c>
      <c r="J2996" s="34" t="str">
        <f>IFERROR(INDEX('Price Data'!N:N,MATCH(TEXT(A2996,"YYYY-MM-DD"),'Price Data'!M:M,0)),"")</f>
        <v/>
      </c>
      <c r="K2996" s="10" t="str" cm="1">
        <f t="array" ref="K2996">IFERROR(IF(ISNUMBER(J2996),(J2996-INDEX('Price Data'!N:N,MATCH(TEXT(A2996,"YYYY-MM-DD"),'Price Data'!M:M,0)+1))/INDEX('Price Data'!N:N,MATCH(TEXT(A2996,"YYYY-MM-DD"),'Price Data'!M:M,0)+1),""),"")</f>
        <v/>
      </c>
      <c r="L2996" s="34" t="str">
        <f>IFERROR(INDEX('Price Data'!Q:Q,MATCH(TEXT(A2996,"YYYY-MM-DD"),'Price Data'!P:P,0)),"")</f>
        <v/>
      </c>
      <c r="M2996" s="10" t="str" cm="1">
        <f t="array" ref="M2996">IFERROR(IF(ISNUMBER(L2996),(L2996-INDEX('Price Data'!Q:Q,MATCH(TEXT(A2996,"YYYY-MM-DD"),'Price Data'!P:P,0)+1))/INDEX('Price Data'!Q:Q,MATCH(TEXT(A2996,"YYYY-MM-DD"),'Price Data'!P:P,0)+1),""),"")</f>
        <v/>
      </c>
      <c r="N2996" s="34" t="str">
        <f>IFERROR(INDEX('Price Data'!T:T,MATCH(TEXT(A2996,"YYYY-MM-DD"),'Price Data'!S:S,0)),"")</f>
        <v/>
      </c>
      <c r="O2996" s="10" t="str" cm="1">
        <f t="array" ref="O2996">IFERROR(IF(ISNUMBER(N2996),(N2996-INDEX('Price Data'!T:T,MATCH(TEXT(A2996,"YYYY-MM-DD"),'Price Data'!S:S,0)+1))/INDEX('Price Data'!T:T,MATCH(TEXT(A2996,"YYYY-MM-DD"),'Price Data'!S:S,0)+1),""),"")</f>
        <v/>
      </c>
    </row>
    <row r="2997" spans="1:15" x14ac:dyDescent="0.3">
      <c r="A2997" s="8">
        <v>44816</v>
      </c>
      <c r="B2997" s="34">
        <f>IFERROR(INDEX('Price Data'!B:B,MATCH(TEXT(A2997,"YYYY-MM-DD"),'Price Data'!A:A,0)),"")</f>
        <v>22610</v>
      </c>
      <c r="C2997" s="10" cm="1">
        <f t="array" ref="C2997">IFERROR(IF(ISNUMBER(B2997),(B2997-INDEX('Price Data'!B:B,MATCH(TEXT(A2997,"YYYY-MM-DD"),'Price Data'!A:A,0)+1))/INDEX('Price Data'!B:B,MATCH(TEXT(A2997,"YYYY-MM-DD"),'Price Data'!A:A,0)+1),""),"")</f>
        <v>2.3308440823715772E-2</v>
      </c>
      <c r="D2997" s="34">
        <f>IFERROR(INDEX('Price Data'!E:E,MATCH(TEXT(A2997,"YYYY-MM-DD"),'Price Data'!D:D,0)),"")</f>
        <v>10.61</v>
      </c>
      <c r="E2997" s="10" cm="1">
        <f t="array" ref="E2997">IFERROR(IF(ISNUMBER(D2997),(D2997-INDEX('Price Data'!E:E,MATCH(TEXT(A2997,"YYYY-MM-DD"),'Price Data'!D:D,0)+1))/INDEX('Price Data'!E:E,MATCH(TEXT(A2997,"YYYY-MM-DD"),'Price Data'!D:D,0)+1),""),"")</f>
        <v>2.3143683702989415E-2</v>
      </c>
      <c r="F2997" s="34">
        <f>IFERROR(INDEX('Price Data'!H:H,MATCH(TEXT(A2997,"YYYY-MM-DD"),'Price Data'!G:G,0)),"")</f>
        <v>36.380001</v>
      </c>
      <c r="G2997" s="10" cm="1">
        <f t="array" ref="G2997">IFERROR(IF(ISNUMBER(F2997),(F2997-INDEX('Price Data'!H:H,MATCH(TEXT(A2997,"YYYY-MM-DD"),'Price Data'!G:G,0)+1))/INDEX('Price Data'!H:H,MATCH(TEXT(A2997,"YYYY-MM-DD"),'Price Data'!G:G,0)+1),""),"")</f>
        <v>0.19044509785487881</v>
      </c>
      <c r="H2997" s="34">
        <f>IFERROR(INDEX('Price Data'!K:K,MATCH(TEXT(A2997,"YYYY-MM-DD"),'Price Data'!J:J,0)),"")</f>
        <v>1.9</v>
      </c>
      <c r="I2997" s="10" cm="1">
        <f t="array" ref="I2997">IFERROR(IF(ISNUMBER(H2997),(H2997-INDEX('Price Data'!K:K,MATCH(TEXT(A2997,"YYYY-MM-DD"),'Price Data'!J:J,0)+1))/INDEX('Price Data'!K:K,MATCH(TEXT(A2997,"YYYY-MM-DD"),'Price Data'!J:J,0)+1),""),"")</f>
        <v>3.825136612021849E-2</v>
      </c>
      <c r="J2997" s="34">
        <f>IFERROR(INDEX('Price Data'!N:N,MATCH(TEXT(A2997,"YYYY-MM-DD"),'Price Data'!M:M,0)),"")</f>
        <v>1.63</v>
      </c>
      <c r="K2997" s="10" cm="1">
        <f t="array" ref="K2997">IFERROR(IF(ISNUMBER(J2997),(J2997-INDEX('Price Data'!N:N,MATCH(TEXT(A2997,"YYYY-MM-DD"),'Price Data'!M:M,0)+1))/INDEX('Price Data'!N:N,MATCH(TEXT(A2997,"YYYY-MM-DD"),'Price Data'!M:M,0)+1),""),"")</f>
        <v>5.1612903225806354E-2</v>
      </c>
      <c r="L2997" s="34">
        <f>IFERROR(INDEX('Price Data'!Q:Q,MATCH(TEXT(A2997,"YYYY-MM-DD"),'Price Data'!P:P,0)),"")</f>
        <v>2.77</v>
      </c>
      <c r="M2997" s="10" cm="1">
        <f t="array" ref="M2997">IFERROR(IF(ISNUMBER(L2997),(L2997-INDEX('Price Data'!Q:Q,MATCH(TEXT(A2997,"YYYY-MM-DD"),'Price Data'!P:P,0)+1))/INDEX('Price Data'!Q:Q,MATCH(TEXT(A2997,"YYYY-MM-DD"),'Price Data'!P:P,0)+1),""),"")</f>
        <v>2.9739776951672889E-2</v>
      </c>
      <c r="N2997" s="34">
        <f>IFERROR(INDEX('Price Data'!T:T,MATCH(TEXT(A2997,"YYYY-MM-DD"),'Price Data'!S:S,0)),"")</f>
        <v>3.47</v>
      </c>
      <c r="O2997" s="10" cm="1">
        <f t="array" ref="O2997">IFERROR(IF(ISNUMBER(N2997),(N2997-INDEX('Price Data'!T:T,MATCH(TEXT(A2997,"YYYY-MM-DD"),'Price Data'!S:S,0)+1))/INDEX('Price Data'!T:T,MATCH(TEXT(A2997,"YYYY-MM-DD"),'Price Data'!S:S,0)+1),""),"")</f>
        <v>3.2738095238095337E-2</v>
      </c>
    </row>
    <row r="2998" spans="1:15" x14ac:dyDescent="0.3">
      <c r="A2998" s="8">
        <v>44817</v>
      </c>
      <c r="B2998" s="34">
        <f>IFERROR(INDEX('Price Data'!B:B,MATCH(TEXT(A2998,"YYYY-MM-DD"),'Price Data'!A:A,0)),"")</f>
        <v>22304</v>
      </c>
      <c r="C2998" s="10" cm="1">
        <f t="array" ref="C2998">IFERROR(IF(ISNUMBER(B2998),(B2998-INDEX('Price Data'!B:B,MATCH(TEXT(A2998,"YYYY-MM-DD"),'Price Data'!A:A,0)+1))/INDEX('Price Data'!B:B,MATCH(TEXT(A2998,"YYYY-MM-DD"),'Price Data'!A:A,0)+1),""),"")</f>
        <v>-1.3533834586466165E-2</v>
      </c>
      <c r="D2998" s="34">
        <f>IFERROR(INDEX('Price Data'!E:E,MATCH(TEXT(A2998,"YYYY-MM-DD"),'Price Data'!D:D,0)),"")</f>
        <v>10.6</v>
      </c>
      <c r="E2998" s="10" cm="1">
        <f t="array" ref="E2998">IFERROR(IF(ISNUMBER(D2998),(D2998-INDEX('Price Data'!E:E,MATCH(TEXT(A2998,"YYYY-MM-DD"),'Price Data'!D:D,0)+1))/INDEX('Price Data'!E:E,MATCH(TEXT(A2998,"YYYY-MM-DD"),'Price Data'!D:D,0)+1),""),"")</f>
        <v>-9.4250706880299594E-4</v>
      </c>
      <c r="F2998" s="34">
        <f>IFERROR(INDEX('Price Data'!H:H,MATCH(TEXT(A2998,"YYYY-MM-DD"),'Price Data'!G:G,0)),"")</f>
        <v>37.099997999999999</v>
      </c>
      <c r="G2998" s="10" cm="1">
        <f t="array" ref="G2998">IFERROR(IF(ISNUMBER(F2998),(F2998-INDEX('Price Data'!H:H,MATCH(TEXT(A2998,"YYYY-MM-DD"),'Price Data'!G:G,0)+1))/INDEX('Price Data'!H:H,MATCH(TEXT(A2998,"YYYY-MM-DD"),'Price Data'!G:G,0)+1),""),"")</f>
        <v>1.9791011000796822E-2</v>
      </c>
      <c r="H2998" s="34">
        <f>IFERROR(INDEX('Price Data'!K:K,MATCH(TEXT(A2998,"YYYY-MM-DD"),'Price Data'!J:J,0)),"")</f>
        <v>1.88</v>
      </c>
      <c r="I2998" s="10" cm="1">
        <f t="array" ref="I2998">IFERROR(IF(ISNUMBER(H2998),(H2998-INDEX('Price Data'!K:K,MATCH(TEXT(A2998,"YYYY-MM-DD"),'Price Data'!J:J,0)+1))/INDEX('Price Data'!K:K,MATCH(TEXT(A2998,"YYYY-MM-DD"),'Price Data'!J:J,0)+1),""),"")</f>
        <v>-1.0526315789473694E-2</v>
      </c>
      <c r="J2998" s="34">
        <f>IFERROR(INDEX('Price Data'!N:N,MATCH(TEXT(A2998,"YYYY-MM-DD"),'Price Data'!M:M,0)),"")</f>
        <v>1.61</v>
      </c>
      <c r="K2998" s="10" cm="1">
        <f t="array" ref="K2998">IFERROR(IF(ISNUMBER(J2998),(J2998-INDEX('Price Data'!N:N,MATCH(TEXT(A2998,"YYYY-MM-DD"),'Price Data'!M:M,0)+1))/INDEX('Price Data'!N:N,MATCH(TEXT(A2998,"YYYY-MM-DD"),'Price Data'!M:M,0)+1),""),"")</f>
        <v>-1.2269938650306624E-2</v>
      </c>
      <c r="L2998" s="34">
        <f>IFERROR(INDEX('Price Data'!Q:Q,MATCH(TEXT(A2998,"YYYY-MM-DD"),'Price Data'!P:P,0)),"")</f>
        <v>2.72</v>
      </c>
      <c r="M2998" s="10" cm="1">
        <f t="array" ref="M2998">IFERROR(IF(ISNUMBER(L2998),(L2998-INDEX('Price Data'!Q:Q,MATCH(TEXT(A2998,"YYYY-MM-DD"),'Price Data'!P:P,0)+1))/INDEX('Price Data'!Q:Q,MATCH(TEXT(A2998,"YYYY-MM-DD"),'Price Data'!P:P,0)+1),""),"")</f>
        <v>-1.8050541516245425E-2</v>
      </c>
      <c r="N2998" s="34">
        <f>IFERROR(INDEX('Price Data'!T:T,MATCH(TEXT(A2998,"YYYY-MM-DD"),'Price Data'!S:S,0)),"")</f>
        <v>3.47</v>
      </c>
      <c r="O2998" s="10" cm="1">
        <f t="array" ref="O2998">IFERROR(IF(ISNUMBER(N2998),(N2998-INDEX('Price Data'!T:T,MATCH(TEXT(A2998,"YYYY-MM-DD"),'Price Data'!S:S,0)+1))/INDEX('Price Data'!T:T,MATCH(TEXT(A2998,"YYYY-MM-DD"),'Price Data'!S:S,0)+1),""),"")</f>
        <v>0</v>
      </c>
    </row>
    <row r="2999" spans="1:15" x14ac:dyDescent="0.3">
      <c r="A2999" s="8">
        <v>44818</v>
      </c>
      <c r="B2999" s="34">
        <f>IFERROR(INDEX('Price Data'!B:B,MATCH(TEXT(A2999,"YYYY-MM-DD"),'Price Data'!A:A,0)),"")</f>
        <v>22413</v>
      </c>
      <c r="C2999" s="10" cm="1">
        <f t="array" ref="C2999">IFERROR(IF(ISNUMBER(B2999),(B2999-INDEX('Price Data'!B:B,MATCH(TEXT(A2999,"YYYY-MM-DD"),'Price Data'!A:A,0)+1))/INDEX('Price Data'!B:B,MATCH(TEXT(A2999,"YYYY-MM-DD"),'Price Data'!A:A,0)+1),""),"")</f>
        <v>4.8870157819225248E-3</v>
      </c>
      <c r="D2999" s="34">
        <f>IFERROR(INDEX('Price Data'!E:E,MATCH(TEXT(A2999,"YYYY-MM-DD"),'Price Data'!D:D,0)),"")</f>
        <v>10.87</v>
      </c>
      <c r="E2999" s="10" cm="1">
        <f t="array" ref="E2999">IFERROR(IF(ISNUMBER(D2999),(D2999-INDEX('Price Data'!E:E,MATCH(TEXT(A2999,"YYYY-MM-DD"),'Price Data'!D:D,0)+1))/INDEX('Price Data'!E:E,MATCH(TEXT(A2999,"YYYY-MM-DD"),'Price Data'!D:D,0)+1),""),"")</f>
        <v>2.5471698113207507E-2</v>
      </c>
      <c r="F2999" s="34">
        <f>IFERROR(INDEX('Price Data'!H:H,MATCH(TEXT(A2999,"YYYY-MM-DD"),'Price Data'!G:G,0)),"")</f>
        <v>35.720001000000003</v>
      </c>
      <c r="G2999" s="10" cm="1">
        <f t="array" ref="G2999">IFERROR(IF(ISNUMBER(F2999),(F2999-INDEX('Price Data'!H:H,MATCH(TEXT(A2999,"YYYY-MM-DD"),'Price Data'!G:G,0)+1))/INDEX('Price Data'!H:H,MATCH(TEXT(A2999,"YYYY-MM-DD"),'Price Data'!G:G,0)+1),""),"")</f>
        <v>-3.719668664133071E-2</v>
      </c>
      <c r="H2999" s="34">
        <f>IFERROR(INDEX('Price Data'!K:K,MATCH(TEXT(A2999,"YYYY-MM-DD"),'Price Data'!J:J,0)),"")</f>
        <v>1.9</v>
      </c>
      <c r="I2999" s="10" cm="1">
        <f t="array" ref="I2999">IFERROR(IF(ISNUMBER(H2999),(H2999-INDEX('Price Data'!K:K,MATCH(TEXT(A2999,"YYYY-MM-DD"),'Price Data'!J:J,0)+1))/INDEX('Price Data'!K:K,MATCH(TEXT(A2999,"YYYY-MM-DD"),'Price Data'!J:J,0)+1),""),"")</f>
        <v>1.0638297872340436E-2</v>
      </c>
      <c r="J2999" s="34">
        <f>IFERROR(INDEX('Price Data'!N:N,MATCH(TEXT(A2999,"YYYY-MM-DD"),'Price Data'!M:M,0)),"")</f>
        <v>1.67</v>
      </c>
      <c r="K2999" s="10" cm="1">
        <f t="array" ref="K2999">IFERROR(IF(ISNUMBER(J2999),(J2999-INDEX('Price Data'!N:N,MATCH(TEXT(A2999,"YYYY-MM-DD"),'Price Data'!M:M,0)+1))/INDEX('Price Data'!N:N,MATCH(TEXT(A2999,"YYYY-MM-DD"),'Price Data'!M:M,0)+1),""),"")</f>
        <v>3.7267080745341505E-2</v>
      </c>
      <c r="L2999" s="34">
        <f>IFERROR(INDEX('Price Data'!Q:Q,MATCH(TEXT(A2999,"YYYY-MM-DD"),'Price Data'!P:P,0)),"")</f>
        <v>2.81</v>
      </c>
      <c r="M2999" s="10" cm="1">
        <f t="array" ref="M2999">IFERROR(IF(ISNUMBER(L2999),(L2999-INDEX('Price Data'!Q:Q,MATCH(TEXT(A2999,"YYYY-MM-DD"),'Price Data'!P:P,0)+1))/INDEX('Price Data'!Q:Q,MATCH(TEXT(A2999,"YYYY-MM-DD"),'Price Data'!P:P,0)+1),""),"")</f>
        <v>3.3088235294117592E-2</v>
      </c>
      <c r="N2999" s="34">
        <f>IFERROR(INDEX('Price Data'!T:T,MATCH(TEXT(A2999,"YYYY-MM-DD"),'Price Data'!S:S,0)),"")</f>
        <v>3.51</v>
      </c>
      <c r="O2999" s="10" cm="1">
        <f t="array" ref="O2999">IFERROR(IF(ISNUMBER(N2999),(N2999-INDEX('Price Data'!T:T,MATCH(TEXT(A2999,"YYYY-MM-DD"),'Price Data'!S:S,0)+1))/INDEX('Price Data'!T:T,MATCH(TEXT(A2999,"YYYY-MM-DD"),'Price Data'!S:S,0)+1),""),"")</f>
        <v>1.1527377521613714E-2</v>
      </c>
    </row>
    <row r="3000" spans="1:15" x14ac:dyDescent="0.3">
      <c r="A3000" s="8">
        <v>44819</v>
      </c>
      <c r="B3000" s="34">
        <f>IFERROR(INDEX('Price Data'!B:B,MATCH(TEXT(A3000,"YYYY-MM-DD"),'Price Data'!A:A,0)),"")</f>
        <v>22366</v>
      </c>
      <c r="C3000" s="10" cm="1">
        <f t="array" ref="C3000">IFERROR(IF(ISNUMBER(B3000),(B3000-INDEX('Price Data'!B:B,MATCH(TEXT(A3000,"YYYY-MM-DD"),'Price Data'!A:A,0)+1))/INDEX('Price Data'!B:B,MATCH(TEXT(A3000,"YYYY-MM-DD"),'Price Data'!A:A,0)+1),""),"")</f>
        <v>-2.0969972783652343E-3</v>
      </c>
      <c r="D3000" s="34">
        <f>IFERROR(INDEX('Price Data'!E:E,MATCH(TEXT(A3000,"YYYY-MM-DD"),'Price Data'!D:D,0)),"")</f>
        <v>10.96</v>
      </c>
      <c r="E3000" s="10" cm="1">
        <f t="array" ref="E3000">IFERROR(IF(ISNUMBER(D3000),(D3000-INDEX('Price Data'!E:E,MATCH(TEXT(A3000,"YYYY-MM-DD"),'Price Data'!D:D,0)+1))/INDEX('Price Data'!E:E,MATCH(TEXT(A3000,"YYYY-MM-DD"),'Price Data'!D:D,0)+1),""),"")</f>
        <v>8.2796688132476207E-3</v>
      </c>
      <c r="F3000" s="34">
        <f>IFERROR(INDEX('Price Data'!H:H,MATCH(TEXT(A3000,"YYYY-MM-DD"),'Price Data'!G:G,0)),"")</f>
        <v>36.720001000000003</v>
      </c>
      <c r="G3000" s="10" cm="1">
        <f t="array" ref="G3000">IFERROR(IF(ISNUMBER(F3000),(F3000-INDEX('Price Data'!H:H,MATCH(TEXT(A3000,"YYYY-MM-DD"),'Price Data'!G:G,0)+1))/INDEX('Price Data'!H:H,MATCH(TEXT(A3000,"YYYY-MM-DD"),'Price Data'!G:G,0)+1),""),"")</f>
        <v>2.7995519932936169E-2</v>
      </c>
      <c r="H3000" s="34">
        <f>IFERROR(INDEX('Price Data'!K:K,MATCH(TEXT(A3000,"YYYY-MM-DD"),'Price Data'!J:J,0)),"")</f>
        <v>1.92</v>
      </c>
      <c r="I3000" s="10" cm="1">
        <f t="array" ref="I3000">IFERROR(IF(ISNUMBER(H3000),(H3000-INDEX('Price Data'!K:K,MATCH(TEXT(A3000,"YYYY-MM-DD"),'Price Data'!J:J,0)+1))/INDEX('Price Data'!K:K,MATCH(TEXT(A3000,"YYYY-MM-DD"),'Price Data'!J:J,0)+1),""),"")</f>
        <v>1.0526315789473694E-2</v>
      </c>
      <c r="J3000" s="34">
        <f>IFERROR(INDEX('Price Data'!N:N,MATCH(TEXT(A3000,"YYYY-MM-DD"),'Price Data'!M:M,0)),"")</f>
        <v>1.68</v>
      </c>
      <c r="K3000" s="10" cm="1">
        <f t="array" ref="K3000">IFERROR(IF(ISNUMBER(J3000),(J3000-INDEX('Price Data'!N:N,MATCH(TEXT(A3000,"YYYY-MM-DD"),'Price Data'!M:M,0)+1))/INDEX('Price Data'!N:N,MATCH(TEXT(A3000,"YYYY-MM-DD"),'Price Data'!M:M,0)+1),""),"")</f>
        <v>5.988023952095814E-3</v>
      </c>
      <c r="L3000" s="34">
        <f>IFERROR(INDEX('Price Data'!Q:Q,MATCH(TEXT(A3000,"YYYY-MM-DD"),'Price Data'!P:P,0)),"")</f>
        <v>2.86</v>
      </c>
      <c r="M3000" s="10" cm="1">
        <f t="array" ref="M3000">IFERROR(IF(ISNUMBER(L3000),(L3000-INDEX('Price Data'!Q:Q,MATCH(TEXT(A3000,"YYYY-MM-DD"),'Price Data'!P:P,0)+1))/INDEX('Price Data'!Q:Q,MATCH(TEXT(A3000,"YYYY-MM-DD"),'Price Data'!P:P,0)+1),""),"")</f>
        <v>1.7793594306049758E-2</v>
      </c>
      <c r="N3000" s="34">
        <f>IFERROR(INDEX('Price Data'!T:T,MATCH(TEXT(A3000,"YYYY-MM-DD"),'Price Data'!S:S,0)),"")</f>
        <v>3.61</v>
      </c>
      <c r="O3000" s="10" cm="1">
        <f t="array" ref="O3000">IFERROR(IF(ISNUMBER(N3000),(N3000-INDEX('Price Data'!T:T,MATCH(TEXT(A3000,"YYYY-MM-DD"),'Price Data'!S:S,0)+1))/INDEX('Price Data'!T:T,MATCH(TEXT(A3000,"YYYY-MM-DD"),'Price Data'!S:S,0)+1),""),"")</f>
        <v>2.8490028490028518E-2</v>
      </c>
    </row>
    <row r="3001" spans="1:15" x14ac:dyDescent="0.3">
      <c r="A3001" s="8">
        <v>44820</v>
      </c>
      <c r="B3001" s="34">
        <f>IFERROR(INDEX('Price Data'!B:B,MATCH(TEXT(A3001,"YYYY-MM-DD"),'Price Data'!A:A,0)),"")</f>
        <v>22111</v>
      </c>
      <c r="C3001" s="10" cm="1">
        <f t="array" ref="C3001">IFERROR(IF(ISNUMBER(B3001),(B3001-INDEX('Price Data'!B:B,MATCH(TEXT(A3001,"YYYY-MM-DD"),'Price Data'!A:A,0)+1))/INDEX('Price Data'!B:B,MATCH(TEXT(A3001,"YYYY-MM-DD"),'Price Data'!A:A,0)+1),""),"")</f>
        <v>-1.1401234015917017E-2</v>
      </c>
      <c r="D3001" s="34">
        <f>IFERROR(INDEX('Price Data'!E:E,MATCH(TEXT(A3001,"YYYY-MM-DD"),'Price Data'!D:D,0)),"")</f>
        <v>10.71</v>
      </c>
      <c r="E3001" s="10" cm="1">
        <f t="array" ref="E3001">IFERROR(IF(ISNUMBER(D3001),(D3001-INDEX('Price Data'!E:E,MATCH(TEXT(A3001,"YYYY-MM-DD"),'Price Data'!D:D,0)+1))/INDEX('Price Data'!E:E,MATCH(TEXT(A3001,"YYYY-MM-DD"),'Price Data'!D:D,0)+1),""),"")</f>
        <v>-2.281021897810219E-2</v>
      </c>
      <c r="F3001" s="34">
        <f>IFERROR(INDEX('Price Data'!H:H,MATCH(TEXT(A3001,"YYYY-MM-DD"),'Price Data'!G:G,0)),"")</f>
        <v>34.860000999999997</v>
      </c>
      <c r="G3001" s="10" cm="1">
        <f t="array" ref="G3001">IFERROR(IF(ISNUMBER(F3001),(F3001-INDEX('Price Data'!H:H,MATCH(TEXT(A3001,"YYYY-MM-DD"),'Price Data'!G:G,0)+1))/INDEX('Price Data'!H:H,MATCH(TEXT(A3001,"YYYY-MM-DD"),'Price Data'!G:G,0)+1),""),"")</f>
        <v>-5.0653593391786843E-2</v>
      </c>
      <c r="H3001" s="34">
        <f>IFERROR(INDEX('Price Data'!K:K,MATCH(TEXT(A3001,"YYYY-MM-DD"),'Price Data'!J:J,0)),"")</f>
        <v>1.92</v>
      </c>
      <c r="I3001" s="10" cm="1">
        <f t="array" ref="I3001">IFERROR(IF(ISNUMBER(H3001),(H3001-INDEX('Price Data'!K:K,MATCH(TEXT(A3001,"YYYY-MM-DD"),'Price Data'!J:J,0)+1))/INDEX('Price Data'!K:K,MATCH(TEXT(A3001,"YYYY-MM-DD"),'Price Data'!J:J,0)+1),""),"")</f>
        <v>0</v>
      </c>
      <c r="J3001" s="34">
        <f>IFERROR(INDEX('Price Data'!N:N,MATCH(TEXT(A3001,"YYYY-MM-DD"),'Price Data'!M:M,0)),"")</f>
        <v>1.69</v>
      </c>
      <c r="K3001" s="10" cm="1">
        <f t="array" ref="K3001">IFERROR(IF(ISNUMBER(J3001),(J3001-INDEX('Price Data'!N:N,MATCH(TEXT(A3001,"YYYY-MM-DD"),'Price Data'!M:M,0)+1))/INDEX('Price Data'!N:N,MATCH(TEXT(A3001,"YYYY-MM-DD"),'Price Data'!M:M,0)+1),""),"")</f>
        <v>5.9523809523809581E-3</v>
      </c>
      <c r="L3001" s="34">
        <f>IFERROR(INDEX('Price Data'!Q:Q,MATCH(TEXT(A3001,"YYYY-MM-DD"),'Price Data'!P:P,0)),"")</f>
        <v>2.89</v>
      </c>
      <c r="M3001" s="10" cm="1">
        <f t="array" ref="M3001">IFERROR(IF(ISNUMBER(L3001),(L3001-INDEX('Price Data'!Q:Q,MATCH(TEXT(A3001,"YYYY-MM-DD"),'Price Data'!P:P,0)+1))/INDEX('Price Data'!Q:Q,MATCH(TEXT(A3001,"YYYY-MM-DD"),'Price Data'!P:P,0)+1),""),"")</f>
        <v>1.0489510489510577E-2</v>
      </c>
      <c r="N3001" s="34">
        <f>IFERROR(INDEX('Price Data'!T:T,MATCH(TEXT(A3001,"YYYY-MM-DD"),'Price Data'!S:S,0)),"")</f>
        <v>3.58</v>
      </c>
      <c r="O3001" s="10" cm="1">
        <f t="array" ref="O3001">IFERROR(IF(ISNUMBER(N3001),(N3001-INDEX('Price Data'!T:T,MATCH(TEXT(A3001,"YYYY-MM-DD"),'Price Data'!S:S,0)+1))/INDEX('Price Data'!T:T,MATCH(TEXT(A3001,"YYYY-MM-DD"),'Price Data'!S:S,0)+1),""),"")</f>
        <v>-8.3102493074791711E-3</v>
      </c>
    </row>
    <row r="3002" spans="1:15" x14ac:dyDescent="0.3">
      <c r="A3002" s="8">
        <v>44821</v>
      </c>
      <c r="B3002" s="34" t="str">
        <f>IFERROR(INDEX('Price Data'!B:B,MATCH(TEXT(A3002,"YYYY-MM-DD"),'Price Data'!A:A,0)),"")</f>
        <v/>
      </c>
      <c r="C3002" s="10" t="str" cm="1">
        <f t="array" ref="C3002">IFERROR(IF(ISNUMBER(B3002),(B3002-INDEX('Price Data'!B:B,MATCH(TEXT(A3002,"YYYY-MM-DD"),'Price Data'!A:A,0)+1))/INDEX('Price Data'!B:B,MATCH(TEXT(A3002,"YYYY-MM-DD"),'Price Data'!A:A,0)+1),""),"")</f>
        <v/>
      </c>
      <c r="D3002" s="34" t="str">
        <f>IFERROR(INDEX('Price Data'!E:E,MATCH(TEXT(A3002,"YYYY-MM-DD"),'Price Data'!D:D,0)),"")</f>
        <v/>
      </c>
      <c r="E3002" s="10" t="str" cm="1">
        <f t="array" ref="E3002">IFERROR(IF(ISNUMBER(D3002),(D3002-INDEX('Price Data'!E:E,MATCH(TEXT(A3002,"YYYY-MM-DD"),'Price Data'!D:D,0)+1))/INDEX('Price Data'!E:E,MATCH(TEXT(A3002,"YYYY-MM-DD"),'Price Data'!D:D,0)+1),""),"")</f>
        <v/>
      </c>
      <c r="F3002" s="34" t="str">
        <f>IFERROR(INDEX('Price Data'!H:H,MATCH(TEXT(A3002,"YYYY-MM-DD"),'Price Data'!G:G,0)),"")</f>
        <v/>
      </c>
      <c r="G3002" s="10" t="str" cm="1">
        <f t="array" ref="G3002">IFERROR(IF(ISNUMBER(F3002),(F3002-INDEX('Price Data'!H:H,MATCH(TEXT(A3002,"YYYY-MM-DD"),'Price Data'!G:G,0)+1))/INDEX('Price Data'!H:H,MATCH(TEXT(A3002,"YYYY-MM-DD"),'Price Data'!G:G,0)+1),""),"")</f>
        <v/>
      </c>
      <c r="H3002" s="34" t="str">
        <f>IFERROR(INDEX('Price Data'!K:K,MATCH(TEXT(A3002,"YYYY-MM-DD"),'Price Data'!J:J,0)),"")</f>
        <v/>
      </c>
      <c r="I3002" s="10" t="str" cm="1">
        <f t="array" ref="I3002">IFERROR(IF(ISNUMBER(H3002),(H3002-INDEX('Price Data'!K:K,MATCH(TEXT(A3002,"YYYY-MM-DD"),'Price Data'!J:J,0)+1))/INDEX('Price Data'!K:K,MATCH(TEXT(A3002,"YYYY-MM-DD"),'Price Data'!J:J,0)+1),""),"")</f>
        <v/>
      </c>
      <c r="J3002" s="34" t="str">
        <f>IFERROR(INDEX('Price Data'!N:N,MATCH(TEXT(A3002,"YYYY-MM-DD"),'Price Data'!M:M,0)),"")</f>
        <v/>
      </c>
      <c r="K3002" s="10" t="str" cm="1">
        <f t="array" ref="K3002">IFERROR(IF(ISNUMBER(J3002),(J3002-INDEX('Price Data'!N:N,MATCH(TEXT(A3002,"YYYY-MM-DD"),'Price Data'!M:M,0)+1))/INDEX('Price Data'!N:N,MATCH(TEXT(A3002,"YYYY-MM-DD"),'Price Data'!M:M,0)+1),""),"")</f>
        <v/>
      </c>
      <c r="L3002" s="34" t="str">
        <f>IFERROR(INDEX('Price Data'!Q:Q,MATCH(TEXT(A3002,"YYYY-MM-DD"),'Price Data'!P:P,0)),"")</f>
        <v/>
      </c>
      <c r="M3002" s="10" t="str" cm="1">
        <f t="array" ref="M3002">IFERROR(IF(ISNUMBER(L3002),(L3002-INDEX('Price Data'!Q:Q,MATCH(TEXT(A3002,"YYYY-MM-DD"),'Price Data'!P:P,0)+1))/INDEX('Price Data'!Q:Q,MATCH(TEXT(A3002,"YYYY-MM-DD"),'Price Data'!P:P,0)+1),""),"")</f>
        <v/>
      </c>
      <c r="N3002" s="34" t="str">
        <f>IFERROR(INDEX('Price Data'!T:T,MATCH(TEXT(A3002,"YYYY-MM-DD"),'Price Data'!S:S,0)),"")</f>
        <v/>
      </c>
      <c r="O3002" s="10" t="str" cm="1">
        <f t="array" ref="O3002">IFERROR(IF(ISNUMBER(N3002),(N3002-INDEX('Price Data'!T:T,MATCH(TEXT(A3002,"YYYY-MM-DD"),'Price Data'!S:S,0)+1))/INDEX('Price Data'!T:T,MATCH(TEXT(A3002,"YYYY-MM-DD"),'Price Data'!S:S,0)+1),""),"")</f>
        <v/>
      </c>
    </row>
    <row r="3003" spans="1:15" x14ac:dyDescent="0.3">
      <c r="A3003" s="8">
        <v>44822</v>
      </c>
      <c r="B3003" s="34" t="str">
        <f>IFERROR(INDEX('Price Data'!B:B,MATCH(TEXT(A3003,"YYYY-MM-DD"),'Price Data'!A:A,0)),"")</f>
        <v/>
      </c>
      <c r="C3003" s="10" t="str" cm="1">
        <f t="array" ref="C3003">IFERROR(IF(ISNUMBER(B3003),(B3003-INDEX('Price Data'!B:B,MATCH(TEXT(A3003,"YYYY-MM-DD"),'Price Data'!A:A,0)+1))/INDEX('Price Data'!B:B,MATCH(TEXT(A3003,"YYYY-MM-DD"),'Price Data'!A:A,0)+1),""),"")</f>
        <v/>
      </c>
      <c r="D3003" s="34" t="str">
        <f>IFERROR(INDEX('Price Data'!E:E,MATCH(TEXT(A3003,"YYYY-MM-DD"),'Price Data'!D:D,0)),"")</f>
        <v/>
      </c>
      <c r="E3003" s="10" t="str" cm="1">
        <f t="array" ref="E3003">IFERROR(IF(ISNUMBER(D3003),(D3003-INDEX('Price Data'!E:E,MATCH(TEXT(A3003,"YYYY-MM-DD"),'Price Data'!D:D,0)+1))/INDEX('Price Data'!E:E,MATCH(TEXT(A3003,"YYYY-MM-DD"),'Price Data'!D:D,0)+1),""),"")</f>
        <v/>
      </c>
      <c r="F3003" s="34" t="str">
        <f>IFERROR(INDEX('Price Data'!H:H,MATCH(TEXT(A3003,"YYYY-MM-DD"),'Price Data'!G:G,0)),"")</f>
        <v/>
      </c>
      <c r="G3003" s="10" t="str" cm="1">
        <f t="array" ref="G3003">IFERROR(IF(ISNUMBER(F3003),(F3003-INDEX('Price Data'!H:H,MATCH(TEXT(A3003,"YYYY-MM-DD"),'Price Data'!G:G,0)+1))/INDEX('Price Data'!H:H,MATCH(TEXT(A3003,"YYYY-MM-DD"),'Price Data'!G:G,0)+1),""),"")</f>
        <v/>
      </c>
      <c r="H3003" s="34" t="str">
        <f>IFERROR(INDEX('Price Data'!K:K,MATCH(TEXT(A3003,"YYYY-MM-DD"),'Price Data'!J:J,0)),"")</f>
        <v/>
      </c>
      <c r="I3003" s="10" t="str" cm="1">
        <f t="array" ref="I3003">IFERROR(IF(ISNUMBER(H3003),(H3003-INDEX('Price Data'!K:K,MATCH(TEXT(A3003,"YYYY-MM-DD"),'Price Data'!J:J,0)+1))/INDEX('Price Data'!K:K,MATCH(TEXT(A3003,"YYYY-MM-DD"),'Price Data'!J:J,0)+1),""),"")</f>
        <v/>
      </c>
      <c r="J3003" s="34" t="str">
        <f>IFERROR(INDEX('Price Data'!N:N,MATCH(TEXT(A3003,"YYYY-MM-DD"),'Price Data'!M:M,0)),"")</f>
        <v/>
      </c>
      <c r="K3003" s="10" t="str" cm="1">
        <f t="array" ref="K3003">IFERROR(IF(ISNUMBER(J3003),(J3003-INDEX('Price Data'!N:N,MATCH(TEXT(A3003,"YYYY-MM-DD"),'Price Data'!M:M,0)+1))/INDEX('Price Data'!N:N,MATCH(TEXT(A3003,"YYYY-MM-DD"),'Price Data'!M:M,0)+1),""),"")</f>
        <v/>
      </c>
      <c r="L3003" s="34" t="str">
        <f>IFERROR(INDEX('Price Data'!Q:Q,MATCH(TEXT(A3003,"YYYY-MM-DD"),'Price Data'!P:P,0)),"")</f>
        <v/>
      </c>
      <c r="M3003" s="10" t="str" cm="1">
        <f t="array" ref="M3003">IFERROR(IF(ISNUMBER(L3003),(L3003-INDEX('Price Data'!Q:Q,MATCH(TEXT(A3003,"YYYY-MM-DD"),'Price Data'!P:P,0)+1))/INDEX('Price Data'!Q:Q,MATCH(TEXT(A3003,"YYYY-MM-DD"),'Price Data'!P:P,0)+1),""),"")</f>
        <v/>
      </c>
      <c r="N3003" s="34" t="str">
        <f>IFERROR(INDEX('Price Data'!T:T,MATCH(TEXT(A3003,"YYYY-MM-DD"),'Price Data'!S:S,0)),"")</f>
        <v/>
      </c>
      <c r="O3003" s="10" t="str" cm="1">
        <f t="array" ref="O3003">IFERROR(IF(ISNUMBER(N3003),(N3003-INDEX('Price Data'!T:T,MATCH(TEXT(A3003,"YYYY-MM-DD"),'Price Data'!S:S,0)+1))/INDEX('Price Data'!T:T,MATCH(TEXT(A3003,"YYYY-MM-DD"),'Price Data'!S:S,0)+1),""),"")</f>
        <v/>
      </c>
    </row>
    <row r="3004" spans="1:15" x14ac:dyDescent="0.3">
      <c r="A3004" s="8">
        <v>44823</v>
      </c>
      <c r="B3004" s="34">
        <f>IFERROR(INDEX('Price Data'!B:B,MATCH(TEXT(A3004,"YYYY-MM-DD"),'Price Data'!A:A,0)),"")</f>
        <v>22141</v>
      </c>
      <c r="C3004" s="10" cm="1">
        <f t="array" ref="C3004">IFERROR(IF(ISNUMBER(B3004),(B3004-INDEX('Price Data'!B:B,MATCH(TEXT(A3004,"YYYY-MM-DD"),'Price Data'!A:A,0)+1))/INDEX('Price Data'!B:B,MATCH(TEXT(A3004,"YYYY-MM-DD"),'Price Data'!A:A,0)+1),""),"")</f>
        <v>1.3567907376418977E-3</v>
      </c>
      <c r="D3004" s="34">
        <f>IFERROR(INDEX('Price Data'!E:E,MATCH(TEXT(A3004,"YYYY-MM-DD"),'Price Data'!D:D,0)),"")</f>
        <v>10.66</v>
      </c>
      <c r="E3004" s="10" cm="1">
        <f t="array" ref="E3004">IFERROR(IF(ISNUMBER(D3004),(D3004-INDEX('Price Data'!E:E,MATCH(TEXT(A3004,"YYYY-MM-DD"),'Price Data'!D:D,0)+1))/INDEX('Price Data'!E:E,MATCH(TEXT(A3004,"YYYY-MM-DD"),'Price Data'!D:D,0)+1),""),"")</f>
        <v>-4.668534080298852E-3</v>
      </c>
      <c r="F3004" s="34">
        <f>IFERROR(INDEX('Price Data'!H:H,MATCH(TEXT(A3004,"YYYY-MM-DD"),'Price Data'!G:G,0)),"")</f>
        <v>32.599997999999999</v>
      </c>
      <c r="G3004" s="10" cm="1">
        <f t="array" ref="G3004">IFERROR(IF(ISNUMBER(F3004),(F3004-INDEX('Price Data'!H:H,MATCH(TEXT(A3004,"YYYY-MM-DD"),'Price Data'!G:G,0)+1))/INDEX('Price Data'!H:H,MATCH(TEXT(A3004,"YYYY-MM-DD"),'Price Data'!G:G,0)+1),""),"")</f>
        <v>-6.4830835776510665E-2</v>
      </c>
      <c r="H3004" s="34">
        <f>IFERROR(INDEX('Price Data'!K:K,MATCH(TEXT(A3004,"YYYY-MM-DD"),'Price Data'!J:J,0)),"")</f>
        <v>1.92</v>
      </c>
      <c r="I3004" s="10" cm="1">
        <f t="array" ref="I3004">IFERROR(IF(ISNUMBER(H3004),(H3004-INDEX('Price Data'!K:K,MATCH(TEXT(A3004,"YYYY-MM-DD"),'Price Data'!J:J,0)+1))/INDEX('Price Data'!K:K,MATCH(TEXT(A3004,"YYYY-MM-DD"),'Price Data'!J:J,0)+1),""),"")</f>
        <v>0</v>
      </c>
      <c r="J3004" s="34">
        <f>IFERROR(INDEX('Price Data'!N:N,MATCH(TEXT(A3004,"YYYY-MM-DD"),'Price Data'!M:M,0)),"")</f>
        <v>1.69</v>
      </c>
      <c r="K3004" s="10" cm="1">
        <f t="array" ref="K3004">IFERROR(IF(ISNUMBER(J3004),(J3004-INDEX('Price Data'!N:N,MATCH(TEXT(A3004,"YYYY-MM-DD"),'Price Data'!M:M,0)+1))/INDEX('Price Data'!N:N,MATCH(TEXT(A3004,"YYYY-MM-DD"),'Price Data'!M:M,0)+1),""),"")</f>
        <v>0</v>
      </c>
      <c r="L3004" s="34">
        <f>IFERROR(INDEX('Price Data'!Q:Q,MATCH(TEXT(A3004,"YYYY-MM-DD"),'Price Data'!P:P,0)),"")</f>
        <v>2.86</v>
      </c>
      <c r="M3004" s="10" cm="1">
        <f t="array" ref="M3004">IFERROR(IF(ISNUMBER(L3004),(L3004-INDEX('Price Data'!Q:Q,MATCH(TEXT(A3004,"YYYY-MM-DD"),'Price Data'!P:P,0)+1))/INDEX('Price Data'!Q:Q,MATCH(TEXT(A3004,"YYYY-MM-DD"),'Price Data'!P:P,0)+1),""),"")</f>
        <v>-1.0380622837370328E-2</v>
      </c>
      <c r="N3004" s="34">
        <f>IFERROR(INDEX('Price Data'!T:T,MATCH(TEXT(A3004,"YYYY-MM-DD"),'Price Data'!S:S,0)),"")</f>
        <v>3.56</v>
      </c>
      <c r="O3004" s="10" cm="1">
        <f t="array" ref="O3004">IFERROR(IF(ISNUMBER(N3004),(N3004-INDEX('Price Data'!T:T,MATCH(TEXT(A3004,"YYYY-MM-DD"),'Price Data'!S:S,0)+1))/INDEX('Price Data'!T:T,MATCH(TEXT(A3004,"YYYY-MM-DD"),'Price Data'!S:S,0)+1),""),"")</f>
        <v>-5.5865921787709542E-3</v>
      </c>
    </row>
    <row r="3005" spans="1:15" x14ac:dyDescent="0.3">
      <c r="A3005" s="8">
        <v>44824</v>
      </c>
      <c r="B3005" s="34">
        <f>IFERROR(INDEX('Price Data'!B:B,MATCH(TEXT(A3005,"YYYY-MM-DD"),'Price Data'!A:A,0)),"")</f>
        <v>21774</v>
      </c>
      <c r="C3005" s="10" cm="1">
        <f t="array" ref="C3005">IFERROR(IF(ISNUMBER(B3005),(B3005-INDEX('Price Data'!B:B,MATCH(TEXT(A3005,"YYYY-MM-DD"),'Price Data'!A:A,0)+1))/INDEX('Price Data'!B:B,MATCH(TEXT(A3005,"YYYY-MM-DD"),'Price Data'!A:A,0)+1),""),"")</f>
        <v>-1.6575583758637821E-2</v>
      </c>
      <c r="D3005" s="34">
        <f>IFERROR(INDEX('Price Data'!E:E,MATCH(TEXT(A3005,"YYYY-MM-DD"),'Price Data'!D:D,0)),"")</f>
        <v>10.5</v>
      </c>
      <c r="E3005" s="10" cm="1">
        <f t="array" ref="E3005">IFERROR(IF(ISNUMBER(D3005),(D3005-INDEX('Price Data'!E:E,MATCH(TEXT(A3005,"YYYY-MM-DD"),'Price Data'!D:D,0)+1))/INDEX('Price Data'!E:E,MATCH(TEXT(A3005,"YYYY-MM-DD"),'Price Data'!D:D,0)+1),""),"")</f>
        <v>-1.5009380863039413E-2</v>
      </c>
      <c r="F3005" s="34">
        <f>IFERROR(INDEX('Price Data'!H:H,MATCH(TEXT(A3005,"YYYY-MM-DD"),'Price Data'!G:G,0)),"")</f>
        <v>30.1</v>
      </c>
      <c r="G3005" s="10" cm="1">
        <f t="array" ref="G3005">IFERROR(IF(ISNUMBER(F3005),(F3005-INDEX('Price Data'!H:H,MATCH(TEXT(A3005,"YYYY-MM-DD"),'Price Data'!G:G,0)+1))/INDEX('Price Data'!H:H,MATCH(TEXT(A3005,"YYYY-MM-DD"),'Price Data'!G:G,0)+1),""),"")</f>
        <v>-7.6687059919451461E-2</v>
      </c>
      <c r="H3005" s="34">
        <f>IFERROR(INDEX('Price Data'!K:K,MATCH(TEXT(A3005,"YYYY-MM-DD"),'Price Data'!J:J,0)),"")</f>
        <v>1.85</v>
      </c>
      <c r="I3005" s="10" cm="1">
        <f t="array" ref="I3005">IFERROR(IF(ISNUMBER(H3005),(H3005-INDEX('Price Data'!K:K,MATCH(TEXT(A3005,"YYYY-MM-DD"),'Price Data'!J:J,0)+1))/INDEX('Price Data'!K:K,MATCH(TEXT(A3005,"YYYY-MM-DD"),'Price Data'!J:J,0)+1),""),"")</f>
        <v>-3.6458333333333252E-2</v>
      </c>
      <c r="J3005" s="34">
        <f>IFERROR(INDEX('Price Data'!N:N,MATCH(TEXT(A3005,"YYYY-MM-DD"),'Price Data'!M:M,0)),"")</f>
        <v>1.67</v>
      </c>
      <c r="K3005" s="10" cm="1">
        <f t="array" ref="K3005">IFERROR(IF(ISNUMBER(J3005),(J3005-INDEX('Price Data'!N:N,MATCH(TEXT(A3005,"YYYY-MM-DD"),'Price Data'!M:M,0)+1))/INDEX('Price Data'!N:N,MATCH(TEXT(A3005,"YYYY-MM-DD"),'Price Data'!M:M,0)+1),""),"")</f>
        <v>-1.1834319526627229E-2</v>
      </c>
      <c r="L3005" s="34">
        <f>IFERROR(INDEX('Price Data'!Q:Q,MATCH(TEXT(A3005,"YYYY-MM-DD"),'Price Data'!P:P,0)),"")</f>
        <v>2.82</v>
      </c>
      <c r="M3005" s="10" cm="1">
        <f t="array" ref="M3005">IFERROR(IF(ISNUMBER(L3005),(L3005-INDEX('Price Data'!Q:Q,MATCH(TEXT(A3005,"YYYY-MM-DD"),'Price Data'!P:P,0)+1))/INDEX('Price Data'!Q:Q,MATCH(TEXT(A3005,"YYYY-MM-DD"),'Price Data'!P:P,0)+1),""),"")</f>
        <v>-1.3986013986014E-2</v>
      </c>
      <c r="N3005" s="34">
        <f>IFERROR(INDEX('Price Data'!T:T,MATCH(TEXT(A3005,"YYYY-MM-DD"),'Price Data'!S:S,0)),"")</f>
        <v>3.5</v>
      </c>
      <c r="O3005" s="10" cm="1">
        <f t="array" ref="O3005">IFERROR(IF(ISNUMBER(N3005),(N3005-INDEX('Price Data'!T:T,MATCH(TEXT(A3005,"YYYY-MM-DD"),'Price Data'!S:S,0)+1))/INDEX('Price Data'!T:T,MATCH(TEXT(A3005,"YYYY-MM-DD"),'Price Data'!S:S,0)+1),""),"")</f>
        <v>-1.6853932584269676E-2</v>
      </c>
    </row>
    <row r="3006" spans="1:15" x14ac:dyDescent="0.3">
      <c r="A3006" s="8">
        <v>44825</v>
      </c>
      <c r="B3006" s="34">
        <f>IFERROR(INDEX('Price Data'!B:B,MATCH(TEXT(A3006,"YYYY-MM-DD"),'Price Data'!A:A,0)),"")</f>
        <v>22036</v>
      </c>
      <c r="C3006" s="10" cm="1">
        <f t="array" ref="C3006">IFERROR(IF(ISNUMBER(B3006),(B3006-INDEX('Price Data'!B:B,MATCH(TEXT(A3006,"YYYY-MM-DD"),'Price Data'!A:A,0)+1))/INDEX('Price Data'!B:B,MATCH(TEXT(A3006,"YYYY-MM-DD"),'Price Data'!A:A,0)+1),""),"")</f>
        <v>1.2032699549921925E-2</v>
      </c>
      <c r="D3006" s="34">
        <f>IFERROR(INDEX('Price Data'!E:E,MATCH(TEXT(A3006,"YYYY-MM-DD"),'Price Data'!D:D,0)),"")</f>
        <v>10.68</v>
      </c>
      <c r="E3006" s="10" cm="1">
        <f t="array" ref="E3006">IFERROR(IF(ISNUMBER(D3006),(D3006-INDEX('Price Data'!E:E,MATCH(TEXT(A3006,"YYYY-MM-DD"),'Price Data'!D:D,0)+1))/INDEX('Price Data'!E:E,MATCH(TEXT(A3006,"YYYY-MM-DD"),'Price Data'!D:D,0)+1),""),"")</f>
        <v>1.7142857142857116E-2</v>
      </c>
      <c r="F3006" s="34">
        <f>IFERROR(INDEX('Price Data'!H:H,MATCH(TEXT(A3006,"YYYY-MM-DD"),'Price Data'!G:G,0)),"")</f>
        <v>29.34</v>
      </c>
      <c r="G3006" s="10" cm="1">
        <f t="array" ref="G3006">IFERROR(IF(ISNUMBER(F3006),(F3006-INDEX('Price Data'!H:H,MATCH(TEXT(A3006,"YYYY-MM-DD"),'Price Data'!G:G,0)+1))/INDEX('Price Data'!H:H,MATCH(TEXT(A3006,"YYYY-MM-DD"),'Price Data'!G:G,0)+1),""),"")</f>
        <v>-2.5249169435215997E-2</v>
      </c>
      <c r="H3006" s="34">
        <f>IFERROR(INDEX('Price Data'!K:K,MATCH(TEXT(A3006,"YYYY-MM-DD"),'Price Data'!J:J,0)),"")</f>
        <v>1.84</v>
      </c>
      <c r="I3006" s="10" cm="1">
        <f t="array" ref="I3006">IFERROR(IF(ISNUMBER(H3006),(H3006-INDEX('Price Data'!K:K,MATCH(TEXT(A3006,"YYYY-MM-DD"),'Price Data'!J:J,0)+1))/INDEX('Price Data'!K:K,MATCH(TEXT(A3006,"YYYY-MM-DD"),'Price Data'!J:J,0)+1),""),"")</f>
        <v>-5.40540540540541E-3</v>
      </c>
      <c r="J3006" s="34">
        <f>IFERROR(INDEX('Price Data'!N:N,MATCH(TEXT(A3006,"YYYY-MM-DD"),'Price Data'!M:M,0)),"")</f>
        <v>1.68</v>
      </c>
      <c r="K3006" s="10" cm="1">
        <f t="array" ref="K3006">IFERROR(IF(ISNUMBER(J3006),(J3006-INDEX('Price Data'!N:N,MATCH(TEXT(A3006,"YYYY-MM-DD"),'Price Data'!M:M,0)+1))/INDEX('Price Data'!N:N,MATCH(TEXT(A3006,"YYYY-MM-DD"),'Price Data'!M:M,0)+1),""),"")</f>
        <v>5.988023952095814E-3</v>
      </c>
      <c r="L3006" s="34">
        <f>IFERROR(INDEX('Price Data'!Q:Q,MATCH(TEXT(A3006,"YYYY-MM-DD"),'Price Data'!P:P,0)),"")</f>
        <v>2.86</v>
      </c>
      <c r="M3006" s="10" cm="1">
        <f t="array" ref="M3006">IFERROR(IF(ISNUMBER(L3006),(L3006-INDEX('Price Data'!Q:Q,MATCH(TEXT(A3006,"YYYY-MM-DD"),'Price Data'!P:P,0)+1))/INDEX('Price Data'!Q:Q,MATCH(TEXT(A3006,"YYYY-MM-DD"),'Price Data'!P:P,0)+1),""),"")</f>
        <v>1.4184397163120581E-2</v>
      </c>
      <c r="N3006" s="34">
        <f>IFERROR(INDEX('Price Data'!T:T,MATCH(TEXT(A3006,"YYYY-MM-DD"),'Price Data'!S:S,0)),"")</f>
        <v>3.44</v>
      </c>
      <c r="O3006" s="10" cm="1">
        <f t="array" ref="O3006">IFERROR(IF(ISNUMBER(N3006),(N3006-INDEX('Price Data'!T:T,MATCH(TEXT(A3006,"YYYY-MM-DD"),'Price Data'!S:S,0)+1))/INDEX('Price Data'!T:T,MATCH(TEXT(A3006,"YYYY-MM-DD"),'Price Data'!S:S,0)+1),""),"")</f>
        <v>-1.7142857142857158E-2</v>
      </c>
    </row>
    <row r="3007" spans="1:15" x14ac:dyDescent="0.3">
      <c r="A3007" s="8">
        <v>44826</v>
      </c>
      <c r="B3007" s="34">
        <f>IFERROR(INDEX('Price Data'!B:B,MATCH(TEXT(A3007,"YYYY-MM-DD"),'Price Data'!A:A,0)),"")</f>
        <v>21799</v>
      </c>
      <c r="C3007" s="10" cm="1">
        <f t="array" ref="C3007">IFERROR(IF(ISNUMBER(B3007),(B3007-INDEX('Price Data'!B:B,MATCH(TEXT(A3007,"YYYY-MM-DD"),'Price Data'!A:A,0)+1))/INDEX('Price Data'!B:B,MATCH(TEXT(A3007,"YYYY-MM-DD"),'Price Data'!A:A,0)+1),""),"")</f>
        <v>-1.0755127972408785E-2</v>
      </c>
      <c r="D3007" s="34">
        <f>IFERROR(INDEX('Price Data'!E:E,MATCH(TEXT(A3007,"YYYY-MM-DD"),'Price Data'!D:D,0)),"")</f>
        <v>11.25</v>
      </c>
      <c r="E3007" s="10" cm="1">
        <f t="array" ref="E3007">IFERROR(IF(ISNUMBER(D3007),(D3007-INDEX('Price Data'!E:E,MATCH(TEXT(A3007,"YYYY-MM-DD"),'Price Data'!D:D,0)+1))/INDEX('Price Data'!E:E,MATCH(TEXT(A3007,"YYYY-MM-DD"),'Price Data'!D:D,0)+1),""),"")</f>
        <v>5.3370786516853959E-2</v>
      </c>
      <c r="F3007" s="34">
        <f>IFERROR(INDEX('Price Data'!H:H,MATCH(TEXT(A3007,"YYYY-MM-DD"),'Price Data'!G:G,0)),"")</f>
        <v>29.58</v>
      </c>
      <c r="G3007" s="10" cm="1">
        <f t="array" ref="G3007">IFERROR(IF(ISNUMBER(F3007),(F3007-INDEX('Price Data'!H:H,MATCH(TEXT(A3007,"YYYY-MM-DD"),'Price Data'!G:G,0)+1))/INDEX('Price Data'!H:H,MATCH(TEXT(A3007,"YYYY-MM-DD"),'Price Data'!G:G,0)+1),""),"")</f>
        <v>8.179959100204446E-3</v>
      </c>
      <c r="H3007" s="34">
        <f>IFERROR(INDEX('Price Data'!K:K,MATCH(TEXT(A3007,"YYYY-MM-DD"),'Price Data'!J:J,0)),"")</f>
        <v>1.85</v>
      </c>
      <c r="I3007" s="10" cm="1">
        <f t="array" ref="I3007">IFERROR(IF(ISNUMBER(H3007),(H3007-INDEX('Price Data'!K:K,MATCH(TEXT(A3007,"YYYY-MM-DD"),'Price Data'!J:J,0)+1))/INDEX('Price Data'!K:K,MATCH(TEXT(A3007,"YYYY-MM-DD"),'Price Data'!J:J,0)+1),""),"")</f>
        <v>5.4347826086956564E-3</v>
      </c>
      <c r="J3007" s="34">
        <f>IFERROR(INDEX('Price Data'!N:N,MATCH(TEXT(A3007,"YYYY-MM-DD"),'Price Data'!M:M,0)),"")</f>
        <v>1.74</v>
      </c>
      <c r="K3007" s="10" cm="1">
        <f t="array" ref="K3007">IFERROR(IF(ISNUMBER(J3007),(J3007-INDEX('Price Data'!N:N,MATCH(TEXT(A3007,"YYYY-MM-DD"),'Price Data'!M:M,0)+1))/INDEX('Price Data'!N:N,MATCH(TEXT(A3007,"YYYY-MM-DD"),'Price Data'!M:M,0)+1),""),"")</f>
        <v>3.5714285714285747E-2</v>
      </c>
      <c r="L3007" s="34">
        <f>IFERROR(INDEX('Price Data'!Q:Q,MATCH(TEXT(A3007,"YYYY-MM-DD"),'Price Data'!P:P,0)),"")</f>
        <v>2.92</v>
      </c>
      <c r="M3007" s="10" cm="1">
        <f t="array" ref="M3007">IFERROR(IF(ISNUMBER(L3007),(L3007-INDEX('Price Data'!Q:Q,MATCH(TEXT(A3007,"YYYY-MM-DD"),'Price Data'!P:P,0)+1))/INDEX('Price Data'!Q:Q,MATCH(TEXT(A3007,"YYYY-MM-DD"),'Price Data'!P:P,0)+1),""),"")</f>
        <v>2.0979020979020997E-2</v>
      </c>
      <c r="N3007" s="34">
        <f>IFERROR(INDEX('Price Data'!T:T,MATCH(TEXT(A3007,"YYYY-MM-DD"),'Price Data'!S:S,0)),"")</f>
        <v>3.51</v>
      </c>
      <c r="O3007" s="10" cm="1">
        <f t="array" ref="O3007">IFERROR(IF(ISNUMBER(N3007),(N3007-INDEX('Price Data'!T:T,MATCH(TEXT(A3007,"YYYY-MM-DD"),'Price Data'!S:S,0)+1))/INDEX('Price Data'!T:T,MATCH(TEXT(A3007,"YYYY-MM-DD"),'Price Data'!S:S,0)+1),""),"")</f>
        <v>2.0348837209302278E-2</v>
      </c>
    </row>
    <row r="3008" spans="1:15" x14ac:dyDescent="0.3">
      <c r="A3008" s="8">
        <v>44827</v>
      </c>
      <c r="B3008" s="34">
        <f>IFERROR(INDEX('Price Data'!B:B,MATCH(TEXT(A3008,"YYYY-MM-DD"),'Price Data'!A:A,0)),"")</f>
        <v>21067</v>
      </c>
      <c r="C3008" s="10" cm="1">
        <f t="array" ref="C3008">IFERROR(IF(ISNUMBER(B3008),(B3008-INDEX('Price Data'!B:B,MATCH(TEXT(A3008,"YYYY-MM-DD"),'Price Data'!A:A,0)+1))/INDEX('Price Data'!B:B,MATCH(TEXT(A3008,"YYYY-MM-DD"),'Price Data'!A:A,0)+1),""),"")</f>
        <v>-3.3579521996421856E-2</v>
      </c>
      <c r="D3008" s="34">
        <f>IFERROR(INDEX('Price Data'!E:E,MATCH(TEXT(A3008,"YYYY-MM-DD"),'Price Data'!D:D,0)),"")</f>
        <v>10.8</v>
      </c>
      <c r="E3008" s="10" cm="1">
        <f t="array" ref="E3008">IFERROR(IF(ISNUMBER(D3008),(D3008-INDEX('Price Data'!E:E,MATCH(TEXT(A3008,"YYYY-MM-DD"),'Price Data'!D:D,0)+1))/INDEX('Price Data'!E:E,MATCH(TEXT(A3008,"YYYY-MM-DD"),'Price Data'!D:D,0)+1),""),"")</f>
        <v>-3.9999999999999938E-2</v>
      </c>
      <c r="F3008" s="34">
        <f>IFERROR(INDEX('Price Data'!H:H,MATCH(TEXT(A3008,"YYYY-MM-DD"),'Price Data'!G:G,0)),"")</f>
        <v>30.52</v>
      </c>
      <c r="G3008" s="10" cm="1">
        <f t="array" ref="G3008">IFERROR(IF(ISNUMBER(F3008),(F3008-INDEX('Price Data'!H:H,MATCH(TEXT(A3008,"YYYY-MM-DD"),'Price Data'!G:G,0)+1))/INDEX('Price Data'!H:H,MATCH(TEXT(A3008,"YYYY-MM-DD"),'Price Data'!G:G,0)+1),""),"")</f>
        <v>3.1778228532792475E-2</v>
      </c>
      <c r="H3008" s="34">
        <f>IFERROR(INDEX('Price Data'!K:K,MATCH(TEXT(A3008,"YYYY-MM-DD"),'Price Data'!J:J,0)),"")</f>
        <v>1.76</v>
      </c>
      <c r="I3008" s="10" cm="1">
        <f t="array" ref="I3008">IFERROR(IF(ISNUMBER(H3008),(H3008-INDEX('Price Data'!K:K,MATCH(TEXT(A3008,"YYYY-MM-DD"),'Price Data'!J:J,0)+1))/INDEX('Price Data'!K:K,MATCH(TEXT(A3008,"YYYY-MM-DD"),'Price Data'!J:J,0)+1),""),"")</f>
        <v>-4.8648648648648693E-2</v>
      </c>
      <c r="J3008" s="34">
        <f>IFERROR(INDEX('Price Data'!N:N,MATCH(TEXT(A3008,"YYYY-MM-DD"),'Price Data'!M:M,0)),"")</f>
        <v>1.67</v>
      </c>
      <c r="K3008" s="10" cm="1">
        <f t="array" ref="K3008">IFERROR(IF(ISNUMBER(J3008),(J3008-INDEX('Price Data'!N:N,MATCH(TEXT(A3008,"YYYY-MM-DD"),'Price Data'!M:M,0)+1))/INDEX('Price Data'!N:N,MATCH(TEXT(A3008,"YYYY-MM-DD"),'Price Data'!M:M,0)+1),""),"")</f>
        <v>-4.0229885057471299E-2</v>
      </c>
      <c r="L3008" s="34">
        <f>IFERROR(INDEX('Price Data'!Q:Q,MATCH(TEXT(A3008,"YYYY-MM-DD"),'Price Data'!P:P,0)),"")</f>
        <v>2.79</v>
      </c>
      <c r="M3008" s="10" cm="1">
        <f t="array" ref="M3008">IFERROR(IF(ISNUMBER(L3008),(L3008-INDEX('Price Data'!Q:Q,MATCH(TEXT(A3008,"YYYY-MM-DD"),'Price Data'!P:P,0)+1))/INDEX('Price Data'!Q:Q,MATCH(TEXT(A3008,"YYYY-MM-DD"),'Price Data'!P:P,0)+1),""),"")</f>
        <v>-4.4520547945205442E-2</v>
      </c>
      <c r="N3008" s="34">
        <f>IFERROR(INDEX('Price Data'!T:T,MATCH(TEXT(A3008,"YYYY-MM-DD"),'Price Data'!S:S,0)),"")</f>
        <v>3.43</v>
      </c>
      <c r="O3008" s="10" cm="1">
        <f t="array" ref="O3008">IFERROR(IF(ISNUMBER(N3008),(N3008-INDEX('Price Data'!T:T,MATCH(TEXT(A3008,"YYYY-MM-DD"),'Price Data'!S:S,0)+1))/INDEX('Price Data'!T:T,MATCH(TEXT(A3008,"YYYY-MM-DD"),'Price Data'!S:S,0)+1),""),"")</f>
        <v>-2.2792022792022686E-2</v>
      </c>
    </row>
    <row r="3009" spans="1:15" x14ac:dyDescent="0.3">
      <c r="A3009" s="8">
        <v>44828</v>
      </c>
      <c r="B3009" s="34" t="str">
        <f>IFERROR(INDEX('Price Data'!B:B,MATCH(TEXT(A3009,"YYYY-MM-DD"),'Price Data'!A:A,0)),"")</f>
        <v/>
      </c>
      <c r="C3009" s="10" t="str" cm="1">
        <f t="array" ref="C3009">IFERROR(IF(ISNUMBER(B3009),(B3009-INDEX('Price Data'!B:B,MATCH(TEXT(A3009,"YYYY-MM-DD"),'Price Data'!A:A,0)+1))/INDEX('Price Data'!B:B,MATCH(TEXT(A3009,"YYYY-MM-DD"),'Price Data'!A:A,0)+1),""),"")</f>
        <v/>
      </c>
      <c r="D3009" s="34" t="str">
        <f>IFERROR(INDEX('Price Data'!E:E,MATCH(TEXT(A3009,"YYYY-MM-DD"),'Price Data'!D:D,0)),"")</f>
        <v/>
      </c>
      <c r="E3009" s="10" t="str" cm="1">
        <f t="array" ref="E3009">IFERROR(IF(ISNUMBER(D3009),(D3009-INDEX('Price Data'!E:E,MATCH(TEXT(A3009,"YYYY-MM-DD"),'Price Data'!D:D,0)+1))/INDEX('Price Data'!E:E,MATCH(TEXT(A3009,"YYYY-MM-DD"),'Price Data'!D:D,0)+1),""),"")</f>
        <v/>
      </c>
      <c r="F3009" s="34" t="str">
        <f>IFERROR(INDEX('Price Data'!H:H,MATCH(TEXT(A3009,"YYYY-MM-DD"),'Price Data'!G:G,0)),"")</f>
        <v/>
      </c>
      <c r="G3009" s="10" t="str" cm="1">
        <f t="array" ref="G3009">IFERROR(IF(ISNUMBER(F3009),(F3009-INDEX('Price Data'!H:H,MATCH(TEXT(A3009,"YYYY-MM-DD"),'Price Data'!G:G,0)+1))/INDEX('Price Data'!H:H,MATCH(TEXT(A3009,"YYYY-MM-DD"),'Price Data'!G:G,0)+1),""),"")</f>
        <v/>
      </c>
      <c r="H3009" s="34" t="str">
        <f>IFERROR(INDEX('Price Data'!K:K,MATCH(TEXT(A3009,"YYYY-MM-DD"),'Price Data'!J:J,0)),"")</f>
        <v/>
      </c>
      <c r="I3009" s="10" t="str" cm="1">
        <f t="array" ref="I3009">IFERROR(IF(ISNUMBER(H3009),(H3009-INDEX('Price Data'!K:K,MATCH(TEXT(A3009,"YYYY-MM-DD"),'Price Data'!J:J,0)+1))/INDEX('Price Data'!K:K,MATCH(TEXT(A3009,"YYYY-MM-DD"),'Price Data'!J:J,0)+1),""),"")</f>
        <v/>
      </c>
      <c r="J3009" s="34" t="str">
        <f>IFERROR(INDEX('Price Data'!N:N,MATCH(TEXT(A3009,"YYYY-MM-DD"),'Price Data'!M:M,0)),"")</f>
        <v/>
      </c>
      <c r="K3009" s="10" t="str" cm="1">
        <f t="array" ref="K3009">IFERROR(IF(ISNUMBER(J3009),(J3009-INDEX('Price Data'!N:N,MATCH(TEXT(A3009,"YYYY-MM-DD"),'Price Data'!M:M,0)+1))/INDEX('Price Data'!N:N,MATCH(TEXT(A3009,"YYYY-MM-DD"),'Price Data'!M:M,0)+1),""),"")</f>
        <v/>
      </c>
      <c r="L3009" s="34" t="str">
        <f>IFERROR(INDEX('Price Data'!Q:Q,MATCH(TEXT(A3009,"YYYY-MM-DD"),'Price Data'!P:P,0)),"")</f>
        <v/>
      </c>
      <c r="M3009" s="10" t="str" cm="1">
        <f t="array" ref="M3009">IFERROR(IF(ISNUMBER(L3009),(L3009-INDEX('Price Data'!Q:Q,MATCH(TEXT(A3009,"YYYY-MM-DD"),'Price Data'!P:P,0)+1))/INDEX('Price Data'!Q:Q,MATCH(TEXT(A3009,"YYYY-MM-DD"),'Price Data'!P:P,0)+1),""),"")</f>
        <v/>
      </c>
      <c r="N3009" s="34" t="str">
        <f>IFERROR(INDEX('Price Data'!T:T,MATCH(TEXT(A3009,"YYYY-MM-DD"),'Price Data'!S:S,0)),"")</f>
        <v/>
      </c>
      <c r="O3009" s="10" t="str" cm="1">
        <f t="array" ref="O3009">IFERROR(IF(ISNUMBER(N3009),(N3009-INDEX('Price Data'!T:T,MATCH(TEXT(A3009,"YYYY-MM-DD"),'Price Data'!S:S,0)+1))/INDEX('Price Data'!T:T,MATCH(TEXT(A3009,"YYYY-MM-DD"),'Price Data'!S:S,0)+1),""),"")</f>
        <v/>
      </c>
    </row>
    <row r="3010" spans="1:15" x14ac:dyDescent="0.3">
      <c r="A3010" s="8">
        <v>44829</v>
      </c>
      <c r="B3010" s="34" t="str">
        <f>IFERROR(INDEX('Price Data'!B:B,MATCH(TEXT(A3010,"YYYY-MM-DD"),'Price Data'!A:A,0)),"")</f>
        <v/>
      </c>
      <c r="C3010" s="10" t="str" cm="1">
        <f t="array" ref="C3010">IFERROR(IF(ISNUMBER(B3010),(B3010-INDEX('Price Data'!B:B,MATCH(TEXT(A3010,"YYYY-MM-DD"),'Price Data'!A:A,0)+1))/INDEX('Price Data'!B:B,MATCH(TEXT(A3010,"YYYY-MM-DD"),'Price Data'!A:A,0)+1),""),"")</f>
        <v/>
      </c>
      <c r="D3010" s="34" t="str">
        <f>IFERROR(INDEX('Price Data'!E:E,MATCH(TEXT(A3010,"YYYY-MM-DD"),'Price Data'!D:D,0)),"")</f>
        <v/>
      </c>
      <c r="E3010" s="10" t="str" cm="1">
        <f t="array" ref="E3010">IFERROR(IF(ISNUMBER(D3010),(D3010-INDEX('Price Data'!E:E,MATCH(TEXT(A3010,"YYYY-MM-DD"),'Price Data'!D:D,0)+1))/INDEX('Price Data'!E:E,MATCH(TEXT(A3010,"YYYY-MM-DD"),'Price Data'!D:D,0)+1),""),"")</f>
        <v/>
      </c>
      <c r="F3010" s="34" t="str">
        <f>IFERROR(INDEX('Price Data'!H:H,MATCH(TEXT(A3010,"YYYY-MM-DD"),'Price Data'!G:G,0)),"")</f>
        <v/>
      </c>
      <c r="G3010" s="10" t="str" cm="1">
        <f t="array" ref="G3010">IFERROR(IF(ISNUMBER(F3010),(F3010-INDEX('Price Data'!H:H,MATCH(TEXT(A3010,"YYYY-MM-DD"),'Price Data'!G:G,0)+1))/INDEX('Price Data'!H:H,MATCH(TEXT(A3010,"YYYY-MM-DD"),'Price Data'!G:G,0)+1),""),"")</f>
        <v/>
      </c>
      <c r="H3010" s="34" t="str">
        <f>IFERROR(INDEX('Price Data'!K:K,MATCH(TEXT(A3010,"YYYY-MM-DD"),'Price Data'!J:J,0)),"")</f>
        <v/>
      </c>
      <c r="I3010" s="10" t="str" cm="1">
        <f t="array" ref="I3010">IFERROR(IF(ISNUMBER(H3010),(H3010-INDEX('Price Data'!K:K,MATCH(TEXT(A3010,"YYYY-MM-DD"),'Price Data'!J:J,0)+1))/INDEX('Price Data'!K:K,MATCH(TEXT(A3010,"YYYY-MM-DD"),'Price Data'!J:J,0)+1),""),"")</f>
        <v/>
      </c>
      <c r="J3010" s="34" t="str">
        <f>IFERROR(INDEX('Price Data'!N:N,MATCH(TEXT(A3010,"YYYY-MM-DD"),'Price Data'!M:M,0)),"")</f>
        <v/>
      </c>
      <c r="K3010" s="10" t="str" cm="1">
        <f t="array" ref="K3010">IFERROR(IF(ISNUMBER(J3010),(J3010-INDEX('Price Data'!N:N,MATCH(TEXT(A3010,"YYYY-MM-DD"),'Price Data'!M:M,0)+1))/INDEX('Price Data'!N:N,MATCH(TEXT(A3010,"YYYY-MM-DD"),'Price Data'!M:M,0)+1),""),"")</f>
        <v/>
      </c>
      <c r="L3010" s="34" t="str">
        <f>IFERROR(INDEX('Price Data'!Q:Q,MATCH(TEXT(A3010,"YYYY-MM-DD"),'Price Data'!P:P,0)),"")</f>
        <v/>
      </c>
      <c r="M3010" s="10" t="str" cm="1">
        <f t="array" ref="M3010">IFERROR(IF(ISNUMBER(L3010),(L3010-INDEX('Price Data'!Q:Q,MATCH(TEXT(A3010,"YYYY-MM-DD"),'Price Data'!P:P,0)+1))/INDEX('Price Data'!Q:Q,MATCH(TEXT(A3010,"YYYY-MM-DD"),'Price Data'!P:P,0)+1),""),"")</f>
        <v/>
      </c>
      <c r="N3010" s="34" t="str">
        <f>IFERROR(INDEX('Price Data'!T:T,MATCH(TEXT(A3010,"YYYY-MM-DD"),'Price Data'!S:S,0)),"")</f>
        <v/>
      </c>
      <c r="O3010" s="10" t="str" cm="1">
        <f t="array" ref="O3010">IFERROR(IF(ISNUMBER(N3010),(N3010-INDEX('Price Data'!T:T,MATCH(TEXT(A3010,"YYYY-MM-DD"),'Price Data'!S:S,0)+1))/INDEX('Price Data'!T:T,MATCH(TEXT(A3010,"YYYY-MM-DD"),'Price Data'!S:S,0)+1),""),"")</f>
        <v/>
      </c>
    </row>
    <row r="3011" spans="1:15" x14ac:dyDescent="0.3">
      <c r="A3011" s="8">
        <v>44830</v>
      </c>
      <c r="B3011" s="34">
        <f>IFERROR(INDEX('Price Data'!B:B,MATCH(TEXT(A3011,"YYYY-MM-DD"),'Price Data'!A:A,0)),"")</f>
        <v>21207</v>
      </c>
      <c r="C3011" s="10" cm="1">
        <f t="array" ref="C3011">IFERROR(IF(ISNUMBER(B3011),(B3011-INDEX('Price Data'!B:B,MATCH(TEXT(A3011,"YYYY-MM-DD"),'Price Data'!A:A,0)+1))/INDEX('Price Data'!B:B,MATCH(TEXT(A3011,"YYYY-MM-DD"),'Price Data'!A:A,0)+1),""),"")</f>
        <v>6.6454644704988849E-3</v>
      </c>
      <c r="D3011" s="34">
        <f>IFERROR(INDEX('Price Data'!E:E,MATCH(TEXT(A3011,"YYYY-MM-DD"),'Price Data'!D:D,0)),"")</f>
        <v>10.88</v>
      </c>
      <c r="E3011" s="10" cm="1">
        <f t="array" ref="E3011">IFERROR(IF(ISNUMBER(D3011),(D3011-INDEX('Price Data'!E:E,MATCH(TEXT(A3011,"YYYY-MM-DD"),'Price Data'!D:D,0)+1))/INDEX('Price Data'!E:E,MATCH(TEXT(A3011,"YYYY-MM-DD"),'Price Data'!D:D,0)+1),""),"")</f>
        <v>7.4074074074074138E-3</v>
      </c>
      <c r="F3011" s="34">
        <f>IFERROR(INDEX('Price Data'!H:H,MATCH(TEXT(A3011,"YYYY-MM-DD"),'Price Data'!G:G,0)),"")</f>
        <v>30.52</v>
      </c>
      <c r="G3011" s="10" cm="1">
        <f t="array" ref="G3011">IFERROR(IF(ISNUMBER(F3011),(F3011-INDEX('Price Data'!H:H,MATCH(TEXT(A3011,"YYYY-MM-DD"),'Price Data'!G:G,0)+1))/INDEX('Price Data'!H:H,MATCH(TEXT(A3011,"YYYY-MM-DD"),'Price Data'!G:G,0)+1),""),"")</f>
        <v>0</v>
      </c>
      <c r="H3011" s="34">
        <f>IFERROR(INDEX('Price Data'!K:K,MATCH(TEXT(A3011,"YYYY-MM-DD"),'Price Data'!J:J,0)),"")</f>
        <v>1.77</v>
      </c>
      <c r="I3011" s="10" cm="1">
        <f t="array" ref="I3011">IFERROR(IF(ISNUMBER(H3011),(H3011-INDEX('Price Data'!K:K,MATCH(TEXT(A3011,"YYYY-MM-DD"),'Price Data'!J:J,0)+1))/INDEX('Price Data'!K:K,MATCH(TEXT(A3011,"YYYY-MM-DD"),'Price Data'!J:J,0)+1),""),"")</f>
        <v>5.6818181818181872E-3</v>
      </c>
      <c r="J3011" s="34">
        <f>IFERROR(INDEX('Price Data'!N:N,MATCH(TEXT(A3011,"YYYY-MM-DD"),'Price Data'!M:M,0)),"")</f>
        <v>1.66</v>
      </c>
      <c r="K3011" s="10" cm="1">
        <f t="array" ref="K3011">IFERROR(IF(ISNUMBER(J3011),(J3011-INDEX('Price Data'!N:N,MATCH(TEXT(A3011,"YYYY-MM-DD"),'Price Data'!M:M,0)+1))/INDEX('Price Data'!N:N,MATCH(TEXT(A3011,"YYYY-MM-DD"),'Price Data'!M:M,0)+1),""),"")</f>
        <v>-5.988023952095814E-3</v>
      </c>
      <c r="L3011" s="34">
        <f>IFERROR(INDEX('Price Data'!Q:Q,MATCH(TEXT(A3011,"YYYY-MM-DD"),'Price Data'!P:P,0)),"")</f>
        <v>2.78</v>
      </c>
      <c r="M3011" s="10" cm="1">
        <f t="array" ref="M3011">IFERROR(IF(ISNUMBER(L3011),(L3011-INDEX('Price Data'!Q:Q,MATCH(TEXT(A3011,"YYYY-MM-DD"),'Price Data'!P:P,0)+1))/INDEX('Price Data'!Q:Q,MATCH(TEXT(A3011,"YYYY-MM-DD"),'Price Data'!P:P,0)+1),""),"")</f>
        <v>-3.5842293906810864E-3</v>
      </c>
      <c r="N3011" s="34">
        <f>IFERROR(INDEX('Price Data'!T:T,MATCH(TEXT(A3011,"YYYY-MM-DD"),'Price Data'!S:S,0)),"")</f>
        <v>3.41</v>
      </c>
      <c r="O3011" s="10" cm="1">
        <f t="array" ref="O3011">IFERROR(IF(ISNUMBER(N3011),(N3011-INDEX('Price Data'!T:T,MATCH(TEXT(A3011,"YYYY-MM-DD"),'Price Data'!S:S,0)+1))/INDEX('Price Data'!T:T,MATCH(TEXT(A3011,"YYYY-MM-DD"),'Price Data'!S:S,0)+1),""),"")</f>
        <v>-5.8309037900874687E-3</v>
      </c>
    </row>
    <row r="3012" spans="1:15" x14ac:dyDescent="0.3">
      <c r="A3012" s="8">
        <v>44831</v>
      </c>
      <c r="B3012" s="34">
        <f>IFERROR(INDEX('Price Data'!B:B,MATCH(TEXT(A3012,"YYYY-MM-DD"),'Price Data'!A:A,0)),"")</f>
        <v>20961</v>
      </c>
      <c r="C3012" s="10" cm="1">
        <f t="array" ref="C3012">IFERROR(IF(ISNUMBER(B3012),(B3012-INDEX('Price Data'!B:B,MATCH(TEXT(A3012,"YYYY-MM-DD"),'Price Data'!A:A,0)+1))/INDEX('Price Data'!B:B,MATCH(TEXT(A3012,"YYYY-MM-DD"),'Price Data'!A:A,0)+1),""),"")</f>
        <v>-1.1599943414910172E-2</v>
      </c>
      <c r="D3012" s="34">
        <f>IFERROR(INDEX('Price Data'!E:E,MATCH(TEXT(A3012,"YYYY-MM-DD"),'Price Data'!D:D,0)),"")</f>
        <v>10.65</v>
      </c>
      <c r="E3012" s="10" cm="1">
        <f t="array" ref="E3012">IFERROR(IF(ISNUMBER(D3012),(D3012-INDEX('Price Data'!E:E,MATCH(TEXT(A3012,"YYYY-MM-DD"),'Price Data'!D:D,0)+1))/INDEX('Price Data'!E:E,MATCH(TEXT(A3012,"YYYY-MM-DD"),'Price Data'!D:D,0)+1),""),"")</f>
        <v>-2.1139705882352981E-2</v>
      </c>
      <c r="F3012" s="34">
        <f>IFERROR(INDEX('Price Data'!H:H,MATCH(TEXT(A3012,"YYYY-MM-DD"),'Price Data'!G:G,0)),"")</f>
        <v>29.969999000000001</v>
      </c>
      <c r="G3012" s="10" cm="1">
        <f t="array" ref="G3012">IFERROR(IF(ISNUMBER(F3012),(F3012-INDEX('Price Data'!H:H,MATCH(TEXT(A3012,"YYYY-MM-DD"),'Price Data'!G:G,0)+1))/INDEX('Price Data'!H:H,MATCH(TEXT(A3012,"YYYY-MM-DD"),'Price Data'!G:G,0)+1),""),"")</f>
        <v>-1.8021002621231921E-2</v>
      </c>
      <c r="H3012" s="34">
        <f>IFERROR(INDEX('Price Data'!K:K,MATCH(TEXT(A3012,"YYYY-MM-DD"),'Price Data'!J:J,0)),"")</f>
        <v>1.73</v>
      </c>
      <c r="I3012" s="10" cm="1">
        <f t="array" ref="I3012">IFERROR(IF(ISNUMBER(H3012),(H3012-INDEX('Price Data'!K:K,MATCH(TEXT(A3012,"YYYY-MM-DD"),'Price Data'!J:J,0)+1))/INDEX('Price Data'!K:K,MATCH(TEXT(A3012,"YYYY-MM-DD"),'Price Data'!J:J,0)+1),""),"")</f>
        <v>-2.2598870056497196E-2</v>
      </c>
      <c r="J3012" s="34">
        <f>IFERROR(INDEX('Price Data'!N:N,MATCH(TEXT(A3012,"YYYY-MM-DD"),'Price Data'!M:M,0)),"")</f>
        <v>1.63</v>
      </c>
      <c r="K3012" s="10" cm="1">
        <f t="array" ref="K3012">IFERROR(IF(ISNUMBER(J3012),(J3012-INDEX('Price Data'!N:N,MATCH(TEXT(A3012,"YYYY-MM-DD"),'Price Data'!M:M,0)+1))/INDEX('Price Data'!N:N,MATCH(TEXT(A3012,"YYYY-MM-DD"),'Price Data'!M:M,0)+1),""),"")</f>
        <v>-1.8072289156626523E-2</v>
      </c>
      <c r="L3012" s="34">
        <f>IFERROR(INDEX('Price Data'!Q:Q,MATCH(TEXT(A3012,"YYYY-MM-DD"),'Price Data'!P:P,0)),"")</f>
        <v>2.73</v>
      </c>
      <c r="M3012" s="10" cm="1">
        <f t="array" ref="M3012">IFERROR(IF(ISNUMBER(L3012),(L3012-INDEX('Price Data'!Q:Q,MATCH(TEXT(A3012,"YYYY-MM-DD"),'Price Data'!P:P,0)+1))/INDEX('Price Data'!Q:Q,MATCH(TEXT(A3012,"YYYY-MM-DD"),'Price Data'!P:P,0)+1),""),"")</f>
        <v>-1.7985611510791304E-2</v>
      </c>
      <c r="N3012" s="34">
        <f>IFERROR(INDEX('Price Data'!T:T,MATCH(TEXT(A3012,"YYYY-MM-DD"),'Price Data'!S:S,0)),"")</f>
        <v>3.34</v>
      </c>
      <c r="O3012" s="10" cm="1">
        <f t="array" ref="O3012">IFERROR(IF(ISNUMBER(N3012),(N3012-INDEX('Price Data'!T:T,MATCH(TEXT(A3012,"YYYY-MM-DD"),'Price Data'!S:S,0)+1))/INDEX('Price Data'!T:T,MATCH(TEXT(A3012,"YYYY-MM-DD"),'Price Data'!S:S,0)+1),""),"")</f>
        <v>-2.0527859237536739E-2</v>
      </c>
    </row>
    <row r="3013" spans="1:15" x14ac:dyDescent="0.3">
      <c r="A3013" s="8">
        <v>44832</v>
      </c>
      <c r="B3013" s="34">
        <f>IFERROR(INDEX('Price Data'!B:B,MATCH(TEXT(A3013,"YYYY-MM-DD"),'Price Data'!A:A,0)),"")</f>
        <v>20853</v>
      </c>
      <c r="C3013" s="10" cm="1">
        <f t="array" ref="C3013">IFERROR(IF(ISNUMBER(B3013),(B3013-INDEX('Price Data'!B:B,MATCH(TEXT(A3013,"YYYY-MM-DD"),'Price Data'!A:A,0)+1))/INDEX('Price Data'!B:B,MATCH(TEXT(A3013,"YYYY-MM-DD"),'Price Data'!A:A,0)+1),""),"")</f>
        <v>-5.1524259338772008E-3</v>
      </c>
      <c r="D3013" s="34">
        <f>IFERROR(INDEX('Price Data'!E:E,MATCH(TEXT(A3013,"YYYY-MM-DD"),'Price Data'!D:D,0)),"")</f>
        <v>10.47</v>
      </c>
      <c r="E3013" s="10" cm="1">
        <f t="array" ref="E3013">IFERROR(IF(ISNUMBER(D3013),(D3013-INDEX('Price Data'!E:E,MATCH(TEXT(A3013,"YYYY-MM-DD"),'Price Data'!D:D,0)+1))/INDEX('Price Data'!E:E,MATCH(TEXT(A3013,"YYYY-MM-DD"),'Price Data'!D:D,0)+1),""),"")</f>
        <v>-1.6901408450704199E-2</v>
      </c>
      <c r="F3013" s="34">
        <f>IFERROR(INDEX('Price Data'!H:H,MATCH(TEXT(A3013,"YYYY-MM-DD"),'Price Data'!G:G,0)),"")</f>
        <v>29.9</v>
      </c>
      <c r="G3013" s="10" cm="1">
        <f t="array" ref="G3013">IFERROR(IF(ISNUMBER(F3013),(F3013-INDEX('Price Data'!H:H,MATCH(TEXT(A3013,"YYYY-MM-DD"),'Price Data'!G:G,0)+1))/INDEX('Price Data'!H:H,MATCH(TEXT(A3013,"YYYY-MM-DD"),'Price Data'!G:G,0)+1),""),"")</f>
        <v>-2.3356357135681854E-3</v>
      </c>
      <c r="H3013" s="34">
        <f>IFERROR(INDEX('Price Data'!K:K,MATCH(TEXT(A3013,"YYYY-MM-DD"),'Price Data'!J:J,0)),"")</f>
        <v>1.7</v>
      </c>
      <c r="I3013" s="10" cm="1">
        <f t="array" ref="I3013">IFERROR(IF(ISNUMBER(H3013),(H3013-INDEX('Price Data'!K:K,MATCH(TEXT(A3013,"YYYY-MM-DD"),'Price Data'!J:J,0)+1))/INDEX('Price Data'!K:K,MATCH(TEXT(A3013,"YYYY-MM-DD"),'Price Data'!J:J,0)+1),""),"")</f>
        <v>-1.7341040462427761E-2</v>
      </c>
      <c r="J3013" s="34">
        <f>IFERROR(INDEX('Price Data'!N:N,MATCH(TEXT(A3013,"YYYY-MM-DD"),'Price Data'!M:M,0)),"")</f>
        <v>1.6</v>
      </c>
      <c r="K3013" s="10" cm="1">
        <f t="array" ref="K3013">IFERROR(IF(ISNUMBER(J3013),(J3013-INDEX('Price Data'!N:N,MATCH(TEXT(A3013,"YYYY-MM-DD"),'Price Data'!M:M,0)+1))/INDEX('Price Data'!N:N,MATCH(TEXT(A3013,"YYYY-MM-DD"),'Price Data'!M:M,0)+1),""),"")</f>
        <v>-1.8404907975460003E-2</v>
      </c>
      <c r="L3013" s="34">
        <f>IFERROR(INDEX('Price Data'!Q:Q,MATCH(TEXT(A3013,"YYYY-MM-DD"),'Price Data'!P:P,0)),"")</f>
        <v>2.7</v>
      </c>
      <c r="M3013" s="10" cm="1">
        <f t="array" ref="M3013">IFERROR(IF(ISNUMBER(L3013),(L3013-INDEX('Price Data'!Q:Q,MATCH(TEXT(A3013,"YYYY-MM-DD"),'Price Data'!P:P,0)+1))/INDEX('Price Data'!Q:Q,MATCH(TEXT(A3013,"YYYY-MM-DD"),'Price Data'!P:P,0)+1),""),"")</f>
        <v>-1.0989010989010917E-2</v>
      </c>
      <c r="N3013" s="34">
        <f>IFERROR(INDEX('Price Data'!T:T,MATCH(TEXT(A3013,"YYYY-MM-DD"),'Price Data'!S:S,0)),"")</f>
        <v>3.35</v>
      </c>
      <c r="O3013" s="10" cm="1">
        <f t="array" ref="O3013">IFERROR(IF(ISNUMBER(N3013),(N3013-INDEX('Price Data'!T:T,MATCH(TEXT(A3013,"YYYY-MM-DD"),'Price Data'!S:S,0)+1))/INDEX('Price Data'!T:T,MATCH(TEXT(A3013,"YYYY-MM-DD"),'Price Data'!S:S,0)+1),""),"")</f>
        <v>2.9940119760479733E-3</v>
      </c>
    </row>
    <row r="3014" spans="1:15" x14ac:dyDescent="0.3">
      <c r="A3014" s="8">
        <v>44833</v>
      </c>
      <c r="B3014" s="34">
        <f>IFERROR(INDEX('Price Data'!B:B,MATCH(TEXT(A3014,"YYYY-MM-DD"),'Price Data'!A:A,0)),"")</f>
        <v>20353</v>
      </c>
      <c r="C3014" s="10" cm="1">
        <f t="array" ref="C3014">IFERROR(IF(ISNUMBER(B3014),(B3014-INDEX('Price Data'!B:B,MATCH(TEXT(A3014,"YYYY-MM-DD"),'Price Data'!A:A,0)+1))/INDEX('Price Data'!B:B,MATCH(TEXT(A3014,"YYYY-MM-DD"),'Price Data'!A:A,0)+1),""),"")</f>
        <v>-2.3977365367093464E-2</v>
      </c>
      <c r="D3014" s="34">
        <f>IFERROR(INDEX('Price Data'!E:E,MATCH(TEXT(A3014,"YYYY-MM-DD"),'Price Data'!D:D,0)),"")</f>
        <v>10.19</v>
      </c>
      <c r="E3014" s="10" cm="1">
        <f t="array" ref="E3014">IFERROR(IF(ISNUMBER(D3014),(D3014-INDEX('Price Data'!E:E,MATCH(TEXT(A3014,"YYYY-MM-DD"),'Price Data'!D:D,0)+1))/INDEX('Price Data'!E:E,MATCH(TEXT(A3014,"YYYY-MM-DD"),'Price Data'!D:D,0)+1),""),"")</f>
        <v>-2.6743075453677281E-2</v>
      </c>
      <c r="F3014" s="34">
        <f>IFERROR(INDEX('Price Data'!H:H,MATCH(TEXT(A3014,"YYYY-MM-DD"),'Price Data'!G:G,0)),"")</f>
        <v>25.85</v>
      </c>
      <c r="G3014" s="10" cm="1">
        <f t="array" ref="G3014">IFERROR(IF(ISNUMBER(F3014),(F3014-INDEX('Price Data'!H:H,MATCH(TEXT(A3014,"YYYY-MM-DD"),'Price Data'!G:G,0)+1))/INDEX('Price Data'!H:H,MATCH(TEXT(A3014,"YYYY-MM-DD"),'Price Data'!G:G,0)+1),""),"")</f>
        <v>-0.13545150501672232</v>
      </c>
      <c r="H3014" s="34">
        <f>IFERROR(INDEX('Price Data'!K:K,MATCH(TEXT(A3014,"YYYY-MM-DD"),'Price Data'!J:J,0)),"")</f>
        <v>1.66</v>
      </c>
      <c r="I3014" s="10" cm="1">
        <f t="array" ref="I3014">IFERROR(IF(ISNUMBER(H3014),(H3014-INDEX('Price Data'!K:K,MATCH(TEXT(A3014,"YYYY-MM-DD"),'Price Data'!J:J,0)+1))/INDEX('Price Data'!K:K,MATCH(TEXT(A3014,"YYYY-MM-DD"),'Price Data'!J:J,0)+1),""),"")</f>
        <v>-2.3529411764705903E-2</v>
      </c>
      <c r="J3014" s="34">
        <f>IFERROR(INDEX('Price Data'!N:N,MATCH(TEXT(A3014,"YYYY-MM-DD"),'Price Data'!M:M,0)),"")</f>
        <v>1.56</v>
      </c>
      <c r="K3014" s="10" cm="1">
        <f t="array" ref="K3014">IFERROR(IF(ISNUMBER(J3014),(J3014-INDEX('Price Data'!N:N,MATCH(TEXT(A3014,"YYYY-MM-DD"),'Price Data'!M:M,0)+1))/INDEX('Price Data'!N:N,MATCH(TEXT(A3014,"YYYY-MM-DD"),'Price Data'!M:M,0)+1),""),"")</f>
        <v>-2.5000000000000022E-2</v>
      </c>
      <c r="L3014" s="34">
        <f>IFERROR(INDEX('Price Data'!Q:Q,MATCH(TEXT(A3014,"YYYY-MM-DD"),'Price Data'!P:P,0)),"")</f>
        <v>2.65</v>
      </c>
      <c r="M3014" s="10" cm="1">
        <f t="array" ref="M3014">IFERROR(IF(ISNUMBER(L3014),(L3014-INDEX('Price Data'!Q:Q,MATCH(TEXT(A3014,"YYYY-MM-DD"),'Price Data'!P:P,0)+1))/INDEX('Price Data'!Q:Q,MATCH(TEXT(A3014,"YYYY-MM-DD"),'Price Data'!P:P,0)+1),""),"")</f>
        <v>-1.8518518518518615E-2</v>
      </c>
      <c r="N3014" s="34">
        <f>IFERROR(INDEX('Price Data'!T:T,MATCH(TEXT(A3014,"YYYY-MM-DD"),'Price Data'!S:S,0)),"")</f>
        <v>3.26</v>
      </c>
      <c r="O3014" s="10" cm="1">
        <f t="array" ref="O3014">IFERROR(IF(ISNUMBER(N3014),(N3014-INDEX('Price Data'!T:T,MATCH(TEXT(A3014,"YYYY-MM-DD"),'Price Data'!S:S,0)+1))/INDEX('Price Data'!T:T,MATCH(TEXT(A3014,"YYYY-MM-DD"),'Price Data'!S:S,0)+1),""),"")</f>
        <v>-2.6865671641791135E-2</v>
      </c>
    </row>
    <row r="3015" spans="1:15" x14ac:dyDescent="0.3">
      <c r="A3015" s="8">
        <v>44834</v>
      </c>
      <c r="B3015" s="34">
        <f>IFERROR(INDEX('Price Data'!B:B,MATCH(TEXT(A3015,"YYYY-MM-DD"),'Price Data'!A:A,0)),"")</f>
        <v>20649</v>
      </c>
      <c r="C3015" s="10" cm="1">
        <f t="array" ref="C3015">IFERROR(IF(ISNUMBER(B3015),(B3015-INDEX('Price Data'!B:B,MATCH(TEXT(A3015,"YYYY-MM-DD"),'Price Data'!A:A,0)+1))/INDEX('Price Data'!B:B,MATCH(TEXT(A3015,"YYYY-MM-DD"),'Price Data'!A:A,0)+1),""),"")</f>
        <v>1.4543310568466566E-2</v>
      </c>
      <c r="D3015" s="34">
        <f>IFERROR(INDEX('Price Data'!E:E,MATCH(TEXT(A3015,"YYYY-MM-DD"),'Price Data'!D:D,0)),"")</f>
        <v>10.46</v>
      </c>
      <c r="E3015" s="10" cm="1">
        <f t="array" ref="E3015">IFERROR(IF(ISNUMBER(D3015),(D3015-INDEX('Price Data'!E:E,MATCH(TEXT(A3015,"YYYY-MM-DD"),'Price Data'!D:D,0)+1))/INDEX('Price Data'!E:E,MATCH(TEXT(A3015,"YYYY-MM-DD"),'Price Data'!D:D,0)+1),""),"")</f>
        <v>2.6496565260059016E-2</v>
      </c>
      <c r="F3015" s="34">
        <f>IFERROR(INDEX('Price Data'!H:H,MATCH(TEXT(A3015,"YYYY-MM-DD"),'Price Data'!G:G,0)),"")</f>
        <v>23.945</v>
      </c>
      <c r="G3015" s="10" cm="1">
        <f t="array" ref="G3015">IFERROR(IF(ISNUMBER(F3015),(F3015-INDEX('Price Data'!H:H,MATCH(TEXT(A3015,"YYYY-MM-DD"),'Price Data'!G:G,0)+1))/INDEX('Price Data'!H:H,MATCH(TEXT(A3015,"YYYY-MM-DD"),'Price Data'!G:G,0)+1),""),"")</f>
        <v>-7.3694390715667357E-2</v>
      </c>
      <c r="H3015" s="34">
        <f>IFERROR(INDEX('Price Data'!K:K,MATCH(TEXT(A3015,"YYYY-MM-DD"),'Price Data'!J:J,0)),"")</f>
        <v>1.7</v>
      </c>
      <c r="I3015" s="10" cm="1">
        <f t="array" ref="I3015">IFERROR(IF(ISNUMBER(H3015),(H3015-INDEX('Price Data'!K:K,MATCH(TEXT(A3015,"YYYY-MM-DD"),'Price Data'!J:J,0)+1))/INDEX('Price Data'!K:K,MATCH(TEXT(A3015,"YYYY-MM-DD"),'Price Data'!J:J,0)+1),""),"")</f>
        <v>2.4096385542168697E-2</v>
      </c>
      <c r="J3015" s="34">
        <f>IFERROR(INDEX('Price Data'!N:N,MATCH(TEXT(A3015,"YYYY-MM-DD"),'Price Data'!M:M,0)),"")</f>
        <v>1.58</v>
      </c>
      <c r="K3015" s="10" cm="1">
        <f t="array" ref="K3015">IFERROR(IF(ISNUMBER(J3015),(J3015-INDEX('Price Data'!N:N,MATCH(TEXT(A3015,"YYYY-MM-DD"),'Price Data'!M:M,0)+1))/INDEX('Price Data'!N:N,MATCH(TEXT(A3015,"YYYY-MM-DD"),'Price Data'!M:M,0)+1),""),"")</f>
        <v>1.2820512820512832E-2</v>
      </c>
      <c r="L3015" s="34">
        <f>IFERROR(INDEX('Price Data'!Q:Q,MATCH(TEXT(A3015,"YYYY-MM-DD"),'Price Data'!P:P,0)),"")</f>
        <v>2.69</v>
      </c>
      <c r="M3015" s="10" cm="1">
        <f t="array" ref="M3015">IFERROR(IF(ISNUMBER(L3015),(L3015-INDEX('Price Data'!Q:Q,MATCH(TEXT(A3015,"YYYY-MM-DD"),'Price Data'!P:P,0)+1))/INDEX('Price Data'!Q:Q,MATCH(TEXT(A3015,"YYYY-MM-DD"),'Price Data'!P:P,0)+1),""),"")</f>
        <v>1.5094339622641523E-2</v>
      </c>
      <c r="N3015" s="34">
        <f>IFERROR(INDEX('Price Data'!T:T,MATCH(TEXT(A3015,"YYYY-MM-DD"),'Price Data'!S:S,0)),"")</f>
        <v>3.39</v>
      </c>
      <c r="O3015" s="10" cm="1">
        <f t="array" ref="O3015">IFERROR(IF(ISNUMBER(N3015),(N3015-INDEX('Price Data'!T:T,MATCH(TEXT(A3015,"YYYY-MM-DD"),'Price Data'!S:S,0)+1))/INDEX('Price Data'!T:T,MATCH(TEXT(A3015,"YYYY-MM-DD"),'Price Data'!S:S,0)+1),""),"")</f>
        <v>3.9877300613497035E-2</v>
      </c>
    </row>
    <row r="3016" spans="1:15" x14ac:dyDescent="0.3">
      <c r="A3016" s="8">
        <v>44835</v>
      </c>
      <c r="B3016" s="34" t="str">
        <f>IFERROR(INDEX('Price Data'!B:B,MATCH(TEXT(A3016,"YYYY-MM-DD"),'Price Data'!A:A,0)),"")</f>
        <v/>
      </c>
      <c r="C3016" s="10" t="str" cm="1">
        <f t="array" ref="C3016">IFERROR(IF(ISNUMBER(B3016),(B3016-INDEX('Price Data'!B:B,MATCH(TEXT(A3016,"YYYY-MM-DD"),'Price Data'!A:A,0)+1))/INDEX('Price Data'!B:B,MATCH(TEXT(A3016,"YYYY-MM-DD"),'Price Data'!A:A,0)+1),""),"")</f>
        <v/>
      </c>
      <c r="D3016" s="34" t="str">
        <f>IFERROR(INDEX('Price Data'!E:E,MATCH(TEXT(A3016,"YYYY-MM-DD"),'Price Data'!D:D,0)),"")</f>
        <v/>
      </c>
      <c r="E3016" s="10" t="str" cm="1">
        <f t="array" ref="E3016">IFERROR(IF(ISNUMBER(D3016),(D3016-INDEX('Price Data'!E:E,MATCH(TEXT(A3016,"YYYY-MM-DD"),'Price Data'!D:D,0)+1))/INDEX('Price Data'!E:E,MATCH(TEXT(A3016,"YYYY-MM-DD"),'Price Data'!D:D,0)+1),""),"")</f>
        <v/>
      </c>
      <c r="F3016" s="34" t="str">
        <f>IFERROR(INDEX('Price Data'!H:H,MATCH(TEXT(A3016,"YYYY-MM-DD"),'Price Data'!G:G,0)),"")</f>
        <v/>
      </c>
      <c r="G3016" s="10" t="str" cm="1">
        <f t="array" ref="G3016">IFERROR(IF(ISNUMBER(F3016),(F3016-INDEX('Price Data'!H:H,MATCH(TEXT(A3016,"YYYY-MM-DD"),'Price Data'!G:G,0)+1))/INDEX('Price Data'!H:H,MATCH(TEXT(A3016,"YYYY-MM-DD"),'Price Data'!G:G,0)+1),""),"")</f>
        <v/>
      </c>
      <c r="H3016" s="34" t="str">
        <f>IFERROR(INDEX('Price Data'!K:K,MATCH(TEXT(A3016,"YYYY-MM-DD"),'Price Data'!J:J,0)),"")</f>
        <v/>
      </c>
      <c r="I3016" s="10" t="str" cm="1">
        <f t="array" ref="I3016">IFERROR(IF(ISNUMBER(H3016),(H3016-INDEX('Price Data'!K:K,MATCH(TEXT(A3016,"YYYY-MM-DD"),'Price Data'!J:J,0)+1))/INDEX('Price Data'!K:K,MATCH(TEXT(A3016,"YYYY-MM-DD"),'Price Data'!J:J,0)+1),""),"")</f>
        <v/>
      </c>
      <c r="J3016" s="34" t="str">
        <f>IFERROR(INDEX('Price Data'!N:N,MATCH(TEXT(A3016,"YYYY-MM-DD"),'Price Data'!M:M,0)),"")</f>
        <v/>
      </c>
      <c r="K3016" s="10" t="str" cm="1">
        <f t="array" ref="K3016">IFERROR(IF(ISNUMBER(J3016),(J3016-INDEX('Price Data'!N:N,MATCH(TEXT(A3016,"YYYY-MM-DD"),'Price Data'!M:M,0)+1))/INDEX('Price Data'!N:N,MATCH(TEXT(A3016,"YYYY-MM-DD"),'Price Data'!M:M,0)+1),""),"")</f>
        <v/>
      </c>
      <c r="L3016" s="34" t="str">
        <f>IFERROR(INDEX('Price Data'!Q:Q,MATCH(TEXT(A3016,"YYYY-MM-DD"),'Price Data'!P:P,0)),"")</f>
        <v/>
      </c>
      <c r="M3016" s="10" t="str" cm="1">
        <f t="array" ref="M3016">IFERROR(IF(ISNUMBER(L3016),(L3016-INDEX('Price Data'!Q:Q,MATCH(TEXT(A3016,"YYYY-MM-DD"),'Price Data'!P:P,0)+1))/INDEX('Price Data'!Q:Q,MATCH(TEXT(A3016,"YYYY-MM-DD"),'Price Data'!P:P,0)+1),""),"")</f>
        <v/>
      </c>
      <c r="N3016" s="34" t="str">
        <f>IFERROR(INDEX('Price Data'!T:T,MATCH(TEXT(A3016,"YYYY-MM-DD"),'Price Data'!S:S,0)),"")</f>
        <v/>
      </c>
      <c r="O3016" s="10" t="str" cm="1">
        <f t="array" ref="O3016">IFERROR(IF(ISNUMBER(N3016),(N3016-INDEX('Price Data'!T:T,MATCH(TEXT(A3016,"YYYY-MM-DD"),'Price Data'!S:S,0)+1))/INDEX('Price Data'!T:T,MATCH(TEXT(A3016,"YYYY-MM-DD"),'Price Data'!S:S,0)+1),""),"")</f>
        <v/>
      </c>
    </row>
    <row r="3017" spans="1:15" x14ac:dyDescent="0.3">
      <c r="A3017" s="8">
        <v>44836</v>
      </c>
      <c r="B3017" s="34" t="str">
        <f>IFERROR(INDEX('Price Data'!B:B,MATCH(TEXT(A3017,"YYYY-MM-DD"),'Price Data'!A:A,0)),"")</f>
        <v/>
      </c>
      <c r="C3017" s="10" t="str" cm="1">
        <f t="array" ref="C3017">IFERROR(IF(ISNUMBER(B3017),(B3017-INDEX('Price Data'!B:B,MATCH(TEXT(A3017,"YYYY-MM-DD"),'Price Data'!A:A,0)+1))/INDEX('Price Data'!B:B,MATCH(TEXT(A3017,"YYYY-MM-DD"),'Price Data'!A:A,0)+1),""),"")</f>
        <v/>
      </c>
      <c r="D3017" s="34" t="str">
        <f>IFERROR(INDEX('Price Data'!E:E,MATCH(TEXT(A3017,"YYYY-MM-DD"),'Price Data'!D:D,0)),"")</f>
        <v/>
      </c>
      <c r="E3017" s="10" t="str" cm="1">
        <f t="array" ref="E3017">IFERROR(IF(ISNUMBER(D3017),(D3017-INDEX('Price Data'!E:E,MATCH(TEXT(A3017,"YYYY-MM-DD"),'Price Data'!D:D,0)+1))/INDEX('Price Data'!E:E,MATCH(TEXT(A3017,"YYYY-MM-DD"),'Price Data'!D:D,0)+1),""),"")</f>
        <v/>
      </c>
      <c r="F3017" s="34" t="str">
        <f>IFERROR(INDEX('Price Data'!H:H,MATCH(TEXT(A3017,"YYYY-MM-DD"),'Price Data'!G:G,0)),"")</f>
        <v/>
      </c>
      <c r="G3017" s="10" t="str" cm="1">
        <f t="array" ref="G3017">IFERROR(IF(ISNUMBER(F3017),(F3017-INDEX('Price Data'!H:H,MATCH(TEXT(A3017,"YYYY-MM-DD"),'Price Data'!G:G,0)+1))/INDEX('Price Data'!H:H,MATCH(TEXT(A3017,"YYYY-MM-DD"),'Price Data'!G:G,0)+1),""),"")</f>
        <v/>
      </c>
      <c r="H3017" s="34" t="str">
        <f>IFERROR(INDEX('Price Data'!K:K,MATCH(TEXT(A3017,"YYYY-MM-DD"),'Price Data'!J:J,0)),"")</f>
        <v/>
      </c>
      <c r="I3017" s="10" t="str" cm="1">
        <f t="array" ref="I3017">IFERROR(IF(ISNUMBER(H3017),(H3017-INDEX('Price Data'!K:K,MATCH(TEXT(A3017,"YYYY-MM-DD"),'Price Data'!J:J,0)+1))/INDEX('Price Data'!K:K,MATCH(TEXT(A3017,"YYYY-MM-DD"),'Price Data'!J:J,0)+1),""),"")</f>
        <v/>
      </c>
      <c r="J3017" s="34" t="str">
        <f>IFERROR(INDEX('Price Data'!N:N,MATCH(TEXT(A3017,"YYYY-MM-DD"),'Price Data'!M:M,0)),"")</f>
        <v/>
      </c>
      <c r="K3017" s="10" t="str" cm="1">
        <f t="array" ref="K3017">IFERROR(IF(ISNUMBER(J3017),(J3017-INDEX('Price Data'!N:N,MATCH(TEXT(A3017,"YYYY-MM-DD"),'Price Data'!M:M,0)+1))/INDEX('Price Data'!N:N,MATCH(TEXT(A3017,"YYYY-MM-DD"),'Price Data'!M:M,0)+1),""),"")</f>
        <v/>
      </c>
      <c r="L3017" s="34" t="str">
        <f>IFERROR(INDEX('Price Data'!Q:Q,MATCH(TEXT(A3017,"YYYY-MM-DD"),'Price Data'!P:P,0)),"")</f>
        <v/>
      </c>
      <c r="M3017" s="10" t="str" cm="1">
        <f t="array" ref="M3017">IFERROR(IF(ISNUMBER(L3017),(L3017-INDEX('Price Data'!Q:Q,MATCH(TEXT(A3017,"YYYY-MM-DD"),'Price Data'!P:P,0)+1))/INDEX('Price Data'!Q:Q,MATCH(TEXT(A3017,"YYYY-MM-DD"),'Price Data'!P:P,0)+1),""),"")</f>
        <v/>
      </c>
      <c r="N3017" s="34" t="str">
        <f>IFERROR(INDEX('Price Data'!T:T,MATCH(TEXT(A3017,"YYYY-MM-DD"),'Price Data'!S:S,0)),"")</f>
        <v/>
      </c>
      <c r="O3017" s="10" t="str" cm="1">
        <f t="array" ref="O3017">IFERROR(IF(ISNUMBER(N3017),(N3017-INDEX('Price Data'!T:T,MATCH(TEXT(A3017,"YYYY-MM-DD"),'Price Data'!S:S,0)+1))/INDEX('Price Data'!T:T,MATCH(TEXT(A3017,"YYYY-MM-DD"),'Price Data'!S:S,0)+1),""),"")</f>
        <v/>
      </c>
    </row>
    <row r="3018" spans="1:15" x14ac:dyDescent="0.3">
      <c r="A3018" s="8">
        <v>44837</v>
      </c>
      <c r="B3018" s="34">
        <f>IFERROR(INDEX('Price Data'!B:B,MATCH(TEXT(A3018,"YYYY-MM-DD"),'Price Data'!A:A,0)),"")</f>
        <v>20973</v>
      </c>
      <c r="C3018" s="10" cm="1">
        <f t="array" ref="C3018">IFERROR(IF(ISNUMBER(B3018),(B3018-INDEX('Price Data'!B:B,MATCH(TEXT(A3018,"YYYY-MM-DD"),'Price Data'!A:A,0)+1))/INDEX('Price Data'!B:B,MATCH(TEXT(A3018,"YYYY-MM-DD"),'Price Data'!A:A,0)+1),""),"")</f>
        <v>1.5690832485834666E-2</v>
      </c>
      <c r="D3018" s="34">
        <f>IFERROR(INDEX('Price Data'!E:E,MATCH(TEXT(A3018,"YYYY-MM-DD"),'Price Data'!D:D,0)),"")</f>
        <v>10.71</v>
      </c>
      <c r="E3018" s="10" cm="1">
        <f t="array" ref="E3018">IFERROR(IF(ISNUMBER(D3018),(D3018-INDEX('Price Data'!E:E,MATCH(TEXT(A3018,"YYYY-MM-DD"),'Price Data'!D:D,0)+1))/INDEX('Price Data'!E:E,MATCH(TEXT(A3018,"YYYY-MM-DD"),'Price Data'!D:D,0)+1),""),"")</f>
        <v>2.390057361376673E-2</v>
      </c>
      <c r="F3018" s="34">
        <f>IFERROR(INDEX('Price Data'!H:H,MATCH(TEXT(A3018,"YYYY-MM-DD"),'Price Data'!G:G,0)),"")</f>
        <v>24.82</v>
      </c>
      <c r="G3018" s="10" cm="1">
        <f t="array" ref="G3018">IFERROR(IF(ISNUMBER(F3018),(F3018-INDEX('Price Data'!H:H,MATCH(TEXT(A3018,"YYYY-MM-DD"),'Price Data'!G:G,0)+1))/INDEX('Price Data'!H:H,MATCH(TEXT(A3018,"YYYY-MM-DD"),'Price Data'!G:G,0)+1),""),"")</f>
        <v>3.6542075589893502E-2</v>
      </c>
      <c r="H3018" s="34">
        <f>IFERROR(INDEX('Price Data'!K:K,MATCH(TEXT(A3018,"YYYY-MM-DD"),'Price Data'!J:J,0)),"")</f>
        <v>1.73</v>
      </c>
      <c r="I3018" s="10" cm="1">
        <f t="array" ref="I3018">IFERROR(IF(ISNUMBER(H3018),(H3018-INDEX('Price Data'!K:K,MATCH(TEXT(A3018,"YYYY-MM-DD"),'Price Data'!J:J,0)+1))/INDEX('Price Data'!K:K,MATCH(TEXT(A3018,"YYYY-MM-DD"),'Price Data'!J:J,0)+1),""),"")</f>
        <v>1.7647058823529429E-2</v>
      </c>
      <c r="J3018" s="34">
        <f>IFERROR(INDEX('Price Data'!N:N,MATCH(TEXT(A3018,"YYYY-MM-DD"),'Price Data'!M:M,0)),"")</f>
        <v>1.61</v>
      </c>
      <c r="K3018" s="10" cm="1">
        <f t="array" ref="K3018">IFERROR(IF(ISNUMBER(J3018),(J3018-INDEX('Price Data'!N:N,MATCH(TEXT(A3018,"YYYY-MM-DD"),'Price Data'!M:M,0)+1))/INDEX('Price Data'!N:N,MATCH(TEXT(A3018,"YYYY-MM-DD"),'Price Data'!M:M,0)+1),""),"")</f>
        <v>1.8987341772151913E-2</v>
      </c>
      <c r="L3018" s="34">
        <f>IFERROR(INDEX('Price Data'!Q:Q,MATCH(TEXT(A3018,"YYYY-MM-DD"),'Price Data'!P:P,0)),"")</f>
        <v>2.78</v>
      </c>
      <c r="M3018" s="10" cm="1">
        <f t="array" ref="M3018">IFERROR(IF(ISNUMBER(L3018),(L3018-INDEX('Price Data'!Q:Q,MATCH(TEXT(A3018,"YYYY-MM-DD"),'Price Data'!P:P,0)+1))/INDEX('Price Data'!Q:Q,MATCH(TEXT(A3018,"YYYY-MM-DD"),'Price Data'!P:P,0)+1),""),"")</f>
        <v>3.3457249070631918E-2</v>
      </c>
      <c r="N3018" s="34">
        <f>IFERROR(INDEX('Price Data'!T:T,MATCH(TEXT(A3018,"YYYY-MM-DD"),'Price Data'!S:S,0)),"")</f>
        <v>3.41</v>
      </c>
      <c r="O3018" s="10" cm="1">
        <f t="array" ref="O3018">IFERROR(IF(ISNUMBER(N3018),(N3018-INDEX('Price Data'!T:T,MATCH(TEXT(A3018,"YYYY-MM-DD"),'Price Data'!S:S,0)+1))/INDEX('Price Data'!T:T,MATCH(TEXT(A3018,"YYYY-MM-DD"),'Price Data'!S:S,0)+1),""),"")</f>
        <v>5.8997050147492677E-3</v>
      </c>
    </row>
    <row r="3019" spans="1:15" x14ac:dyDescent="0.3">
      <c r="A3019" s="8">
        <v>44838</v>
      </c>
      <c r="B3019" s="34">
        <f>IFERROR(INDEX('Price Data'!B:B,MATCH(TEXT(A3019,"YYYY-MM-DD"),'Price Data'!A:A,0)),"")</f>
        <v>21691</v>
      </c>
      <c r="C3019" s="10" cm="1">
        <f t="array" ref="C3019">IFERROR(IF(ISNUMBER(B3019),(B3019-INDEX('Price Data'!B:B,MATCH(TEXT(A3019,"YYYY-MM-DD"),'Price Data'!A:A,0)+1))/INDEX('Price Data'!B:B,MATCH(TEXT(A3019,"YYYY-MM-DD"),'Price Data'!A:A,0)+1),""),"")</f>
        <v>3.4234491965860869E-2</v>
      </c>
      <c r="D3019" s="34">
        <f>IFERROR(INDEX('Price Data'!E:E,MATCH(TEXT(A3019,"YYYY-MM-DD"),'Price Data'!D:D,0)),"")</f>
        <v>11.06</v>
      </c>
      <c r="E3019" s="10" cm="1">
        <f t="array" ref="E3019">IFERROR(IF(ISNUMBER(D3019),(D3019-INDEX('Price Data'!E:E,MATCH(TEXT(A3019,"YYYY-MM-DD"),'Price Data'!D:D,0)+1))/INDEX('Price Data'!E:E,MATCH(TEXT(A3019,"YYYY-MM-DD"),'Price Data'!D:D,0)+1),""),"")</f>
        <v>3.267973856209147E-2</v>
      </c>
      <c r="F3019" s="34">
        <f>IFERROR(INDEX('Price Data'!H:H,MATCH(TEXT(A3019,"YYYY-MM-DD"),'Price Data'!G:G,0)),"")</f>
        <v>23.98</v>
      </c>
      <c r="G3019" s="10" cm="1">
        <f t="array" ref="G3019">IFERROR(IF(ISNUMBER(F3019),(F3019-INDEX('Price Data'!H:H,MATCH(TEXT(A3019,"YYYY-MM-DD"),'Price Data'!G:G,0)+1))/INDEX('Price Data'!H:H,MATCH(TEXT(A3019,"YYYY-MM-DD"),'Price Data'!G:G,0)+1),""),"")</f>
        <v>-3.38436744560838E-2</v>
      </c>
      <c r="H3019" s="34">
        <f>IFERROR(INDEX('Price Data'!K:K,MATCH(TEXT(A3019,"YYYY-MM-DD"),'Price Data'!J:J,0)),"")</f>
        <v>1.79</v>
      </c>
      <c r="I3019" s="10" cm="1">
        <f t="array" ref="I3019">IFERROR(IF(ISNUMBER(H3019),(H3019-INDEX('Price Data'!K:K,MATCH(TEXT(A3019,"YYYY-MM-DD"),'Price Data'!J:J,0)+1))/INDEX('Price Data'!K:K,MATCH(TEXT(A3019,"YYYY-MM-DD"),'Price Data'!J:J,0)+1),""),"")</f>
        <v>3.4682080924855523E-2</v>
      </c>
      <c r="J3019" s="34">
        <f>IFERROR(INDEX('Price Data'!N:N,MATCH(TEXT(A3019,"YYYY-MM-DD"),'Price Data'!M:M,0)),"")</f>
        <v>1.68</v>
      </c>
      <c r="K3019" s="10" cm="1">
        <f t="array" ref="K3019">IFERROR(IF(ISNUMBER(J3019),(J3019-INDEX('Price Data'!N:N,MATCH(TEXT(A3019,"YYYY-MM-DD"),'Price Data'!M:M,0)+1))/INDEX('Price Data'!N:N,MATCH(TEXT(A3019,"YYYY-MM-DD"),'Price Data'!M:M,0)+1),""),"")</f>
        <v>4.3478260869565112E-2</v>
      </c>
      <c r="L3019" s="34">
        <f>IFERROR(INDEX('Price Data'!Q:Q,MATCH(TEXT(A3019,"YYYY-MM-DD"),'Price Data'!P:P,0)),"")</f>
        <v>2.84</v>
      </c>
      <c r="M3019" s="10" cm="1">
        <f t="array" ref="M3019">IFERROR(IF(ISNUMBER(L3019),(L3019-INDEX('Price Data'!Q:Q,MATCH(TEXT(A3019,"YYYY-MM-DD"),'Price Data'!P:P,0)+1))/INDEX('Price Data'!Q:Q,MATCH(TEXT(A3019,"YYYY-MM-DD"),'Price Data'!P:P,0)+1),""),"")</f>
        <v>2.1582733812949662E-2</v>
      </c>
      <c r="N3019" s="34">
        <f>IFERROR(INDEX('Price Data'!T:T,MATCH(TEXT(A3019,"YYYY-MM-DD"),'Price Data'!S:S,0)),"")</f>
        <v>3.52</v>
      </c>
      <c r="O3019" s="10" cm="1">
        <f t="array" ref="O3019">IFERROR(IF(ISNUMBER(N3019),(N3019-INDEX('Price Data'!T:T,MATCH(TEXT(A3019,"YYYY-MM-DD"),'Price Data'!S:S,0)+1))/INDEX('Price Data'!T:T,MATCH(TEXT(A3019,"YYYY-MM-DD"),'Price Data'!S:S,0)+1),""),"")</f>
        <v>3.2258064516128997E-2</v>
      </c>
    </row>
    <row r="3020" spans="1:15" x14ac:dyDescent="0.3">
      <c r="A3020" s="8">
        <v>44839</v>
      </c>
      <c r="B3020" s="34">
        <f>IFERROR(INDEX('Price Data'!B:B,MATCH(TEXT(A3020,"YYYY-MM-DD"),'Price Data'!A:A,0)),"")</f>
        <v>21361</v>
      </c>
      <c r="C3020" s="10" cm="1">
        <f t="array" ref="C3020">IFERROR(IF(ISNUMBER(B3020),(B3020-INDEX('Price Data'!B:B,MATCH(TEXT(A3020,"YYYY-MM-DD"),'Price Data'!A:A,0)+1))/INDEX('Price Data'!B:B,MATCH(TEXT(A3020,"YYYY-MM-DD"),'Price Data'!A:A,0)+1),""),"")</f>
        <v>-1.5213683094370937E-2</v>
      </c>
      <c r="D3020" s="34">
        <f>IFERROR(INDEX('Price Data'!E:E,MATCH(TEXT(A3020,"YYYY-MM-DD"),'Price Data'!D:D,0)),"")</f>
        <v>10.81</v>
      </c>
      <c r="E3020" s="10" cm="1">
        <f t="array" ref="E3020">IFERROR(IF(ISNUMBER(D3020),(D3020-INDEX('Price Data'!E:E,MATCH(TEXT(A3020,"YYYY-MM-DD"),'Price Data'!D:D,0)+1))/INDEX('Price Data'!E:E,MATCH(TEXT(A3020,"YYYY-MM-DD"),'Price Data'!D:D,0)+1),""),"")</f>
        <v>-2.2603978300180832E-2</v>
      </c>
      <c r="F3020" s="34">
        <f>IFERROR(INDEX('Price Data'!H:H,MATCH(TEXT(A3020,"YYYY-MM-DD"),'Price Data'!G:G,0)),"")</f>
        <v>23.66</v>
      </c>
      <c r="G3020" s="10" cm="1">
        <f t="array" ref="G3020">IFERROR(IF(ISNUMBER(F3020),(F3020-INDEX('Price Data'!H:H,MATCH(TEXT(A3020,"YYYY-MM-DD"),'Price Data'!G:G,0)+1))/INDEX('Price Data'!H:H,MATCH(TEXT(A3020,"YYYY-MM-DD"),'Price Data'!G:G,0)+1),""),"")</f>
        <v>-1.33444537114262E-2</v>
      </c>
      <c r="H3020" s="34">
        <f>IFERROR(INDEX('Price Data'!K:K,MATCH(TEXT(A3020,"YYYY-MM-DD"),'Price Data'!J:J,0)),"")</f>
        <v>1.74</v>
      </c>
      <c r="I3020" s="10" cm="1">
        <f t="array" ref="I3020">IFERROR(IF(ISNUMBER(H3020),(H3020-INDEX('Price Data'!K:K,MATCH(TEXT(A3020,"YYYY-MM-DD"),'Price Data'!J:J,0)+1))/INDEX('Price Data'!K:K,MATCH(TEXT(A3020,"YYYY-MM-DD"),'Price Data'!J:J,0)+1),""),"")</f>
        <v>-2.7932960893854771E-2</v>
      </c>
      <c r="J3020" s="34">
        <f>IFERROR(INDEX('Price Data'!N:N,MATCH(TEXT(A3020,"YYYY-MM-DD"),'Price Data'!M:M,0)),"")</f>
        <v>1.65</v>
      </c>
      <c r="K3020" s="10" cm="1">
        <f t="array" ref="K3020">IFERROR(IF(ISNUMBER(J3020),(J3020-INDEX('Price Data'!N:N,MATCH(TEXT(A3020,"YYYY-MM-DD"),'Price Data'!M:M,0)+1))/INDEX('Price Data'!N:N,MATCH(TEXT(A3020,"YYYY-MM-DD"),'Price Data'!M:M,0)+1),""),"")</f>
        <v>-1.7857142857142873E-2</v>
      </c>
      <c r="L3020" s="34">
        <f>IFERROR(INDEX('Price Data'!Q:Q,MATCH(TEXT(A3020,"YYYY-MM-DD"),'Price Data'!P:P,0)),"")</f>
        <v>2.75</v>
      </c>
      <c r="M3020" s="10" cm="1">
        <f t="array" ref="M3020">IFERROR(IF(ISNUMBER(L3020),(L3020-INDEX('Price Data'!Q:Q,MATCH(TEXT(A3020,"YYYY-MM-DD"),'Price Data'!P:P,0)+1))/INDEX('Price Data'!Q:Q,MATCH(TEXT(A3020,"YYYY-MM-DD"),'Price Data'!P:P,0)+1),""),"")</f>
        <v>-3.1690140845070373E-2</v>
      </c>
      <c r="N3020" s="34">
        <f>IFERROR(INDEX('Price Data'!T:T,MATCH(TEXT(A3020,"YYYY-MM-DD"),'Price Data'!S:S,0)),"")</f>
        <v>3.44</v>
      </c>
      <c r="O3020" s="10" cm="1">
        <f t="array" ref="O3020">IFERROR(IF(ISNUMBER(N3020),(N3020-INDEX('Price Data'!T:T,MATCH(TEXT(A3020,"YYYY-MM-DD"),'Price Data'!S:S,0)+1))/INDEX('Price Data'!T:T,MATCH(TEXT(A3020,"YYYY-MM-DD"),'Price Data'!S:S,0)+1),""),"")</f>
        <v>-2.2727272727272749E-2</v>
      </c>
    </row>
    <row r="3021" spans="1:15" x14ac:dyDescent="0.3">
      <c r="A3021" s="8">
        <v>44840</v>
      </c>
      <c r="B3021" s="34">
        <f>IFERROR(INDEX('Price Data'!B:B,MATCH(TEXT(A3021,"YYYY-MM-DD"),'Price Data'!A:A,0)),"")</f>
        <v>21141</v>
      </c>
      <c r="C3021" s="10" cm="1">
        <f t="array" ref="C3021">IFERROR(IF(ISNUMBER(B3021),(B3021-INDEX('Price Data'!B:B,MATCH(TEXT(A3021,"YYYY-MM-DD"),'Price Data'!A:A,0)+1))/INDEX('Price Data'!B:B,MATCH(TEXT(A3021,"YYYY-MM-DD"),'Price Data'!A:A,0)+1),""),"")</f>
        <v>-1.0299143298534713E-2</v>
      </c>
      <c r="D3021" s="34">
        <f>IFERROR(INDEX('Price Data'!E:E,MATCH(TEXT(A3021,"YYYY-MM-DD"),'Price Data'!D:D,0)),"")</f>
        <v>10.67</v>
      </c>
      <c r="E3021" s="10" cm="1">
        <f t="array" ref="E3021">IFERROR(IF(ISNUMBER(D3021),(D3021-INDEX('Price Data'!E:E,MATCH(TEXT(A3021,"YYYY-MM-DD"),'Price Data'!D:D,0)+1))/INDEX('Price Data'!E:E,MATCH(TEXT(A3021,"YYYY-MM-DD"),'Price Data'!D:D,0)+1),""),"")</f>
        <v>-1.2950971322849265E-2</v>
      </c>
      <c r="F3021" s="34">
        <f>IFERROR(INDEX('Price Data'!H:H,MATCH(TEXT(A3021,"YYYY-MM-DD"),'Price Data'!G:G,0)),"")</f>
        <v>22.405000999999999</v>
      </c>
      <c r="G3021" s="10" cm="1">
        <f t="array" ref="G3021">IFERROR(IF(ISNUMBER(F3021),(F3021-INDEX('Price Data'!H:H,MATCH(TEXT(A3021,"YYYY-MM-DD"),'Price Data'!G:G,0)+1))/INDEX('Price Data'!H:H,MATCH(TEXT(A3021,"YYYY-MM-DD"),'Price Data'!G:G,0)+1),""),"")</f>
        <v>-5.3043068469991614E-2</v>
      </c>
      <c r="H3021" s="34">
        <f>IFERROR(INDEX('Price Data'!K:K,MATCH(TEXT(A3021,"YYYY-MM-DD"),'Price Data'!J:J,0)),"")</f>
        <v>1.71</v>
      </c>
      <c r="I3021" s="10" cm="1">
        <f t="array" ref="I3021">IFERROR(IF(ISNUMBER(H3021),(H3021-INDEX('Price Data'!K:K,MATCH(TEXT(A3021,"YYYY-MM-DD"),'Price Data'!J:J,0)+1))/INDEX('Price Data'!K:K,MATCH(TEXT(A3021,"YYYY-MM-DD"),'Price Data'!J:J,0)+1),""),"")</f>
        <v>-1.7241379310344845E-2</v>
      </c>
      <c r="J3021" s="34">
        <f>IFERROR(INDEX('Price Data'!N:N,MATCH(TEXT(A3021,"YYYY-MM-DD"),'Price Data'!M:M,0)),"")</f>
        <v>1.6</v>
      </c>
      <c r="K3021" s="10" cm="1">
        <f t="array" ref="K3021">IFERROR(IF(ISNUMBER(J3021),(J3021-INDEX('Price Data'!N:N,MATCH(TEXT(A3021,"YYYY-MM-DD"),'Price Data'!M:M,0)+1))/INDEX('Price Data'!N:N,MATCH(TEXT(A3021,"YYYY-MM-DD"),'Price Data'!M:M,0)+1),""),"")</f>
        <v>-3.0303030303030196E-2</v>
      </c>
      <c r="L3021" s="34">
        <f>IFERROR(INDEX('Price Data'!Q:Q,MATCH(TEXT(A3021,"YYYY-MM-DD"),'Price Data'!P:P,0)),"")</f>
        <v>2.65</v>
      </c>
      <c r="M3021" s="10" cm="1">
        <f t="array" ref="M3021">IFERROR(IF(ISNUMBER(L3021),(L3021-INDEX('Price Data'!Q:Q,MATCH(TEXT(A3021,"YYYY-MM-DD"),'Price Data'!P:P,0)+1))/INDEX('Price Data'!Q:Q,MATCH(TEXT(A3021,"YYYY-MM-DD"),'Price Data'!P:P,0)+1),""),"")</f>
        <v>-3.6363636363636397E-2</v>
      </c>
      <c r="N3021" s="34">
        <f>IFERROR(INDEX('Price Data'!T:T,MATCH(TEXT(A3021,"YYYY-MM-DD"),'Price Data'!S:S,0)),"")</f>
        <v>3.3</v>
      </c>
      <c r="O3021" s="10" cm="1">
        <f t="array" ref="O3021">IFERROR(IF(ISNUMBER(N3021),(N3021-INDEX('Price Data'!T:T,MATCH(TEXT(A3021,"YYYY-MM-DD"),'Price Data'!S:S,0)+1))/INDEX('Price Data'!T:T,MATCH(TEXT(A3021,"YYYY-MM-DD"),'Price Data'!S:S,0)+1),""),"")</f>
        <v>-4.0697674418604689E-2</v>
      </c>
    </row>
    <row r="3022" spans="1:15" x14ac:dyDescent="0.3">
      <c r="A3022" s="8">
        <v>44841</v>
      </c>
      <c r="B3022" s="34">
        <f>IFERROR(INDEX('Price Data'!B:B,MATCH(TEXT(A3022,"YYYY-MM-DD"),'Price Data'!A:A,0)),"")</f>
        <v>20902</v>
      </c>
      <c r="C3022" s="10" cm="1">
        <f t="array" ref="C3022">IFERROR(IF(ISNUMBER(B3022),(B3022-INDEX('Price Data'!B:B,MATCH(TEXT(A3022,"YYYY-MM-DD"),'Price Data'!A:A,0)+1))/INDEX('Price Data'!B:B,MATCH(TEXT(A3022,"YYYY-MM-DD"),'Price Data'!A:A,0)+1),""),"")</f>
        <v>-1.1305047064944894E-2</v>
      </c>
      <c r="D3022" s="34">
        <f>IFERROR(INDEX('Price Data'!E:E,MATCH(TEXT(A3022,"YYYY-MM-DD"),'Price Data'!D:D,0)),"")</f>
        <v>10.71</v>
      </c>
      <c r="E3022" s="10" cm="1">
        <f t="array" ref="E3022">IFERROR(IF(ISNUMBER(D3022),(D3022-INDEX('Price Data'!E:E,MATCH(TEXT(A3022,"YYYY-MM-DD"),'Price Data'!D:D,0)+1))/INDEX('Price Data'!E:E,MATCH(TEXT(A3022,"YYYY-MM-DD"),'Price Data'!D:D,0)+1),""),"")</f>
        <v>3.7488284910966187E-3</v>
      </c>
      <c r="F3022" s="34">
        <f>IFERROR(INDEX('Price Data'!H:H,MATCH(TEXT(A3022,"YYYY-MM-DD"),'Price Data'!G:G,0)),"")</f>
        <v>22.774999999999999</v>
      </c>
      <c r="G3022" s="10" cm="1">
        <f t="array" ref="G3022">IFERROR(IF(ISNUMBER(F3022),(F3022-INDEX('Price Data'!H:H,MATCH(TEXT(A3022,"YYYY-MM-DD"),'Price Data'!G:G,0)+1))/INDEX('Price Data'!H:H,MATCH(TEXT(A3022,"YYYY-MM-DD"),'Price Data'!G:G,0)+1),""),"")</f>
        <v>1.6514125574018049E-2</v>
      </c>
      <c r="H3022" s="34">
        <f>IFERROR(INDEX('Price Data'!K:K,MATCH(TEXT(A3022,"YYYY-MM-DD"),'Price Data'!J:J,0)),"")</f>
        <v>1.71</v>
      </c>
      <c r="I3022" s="10" cm="1">
        <f t="array" ref="I3022">IFERROR(IF(ISNUMBER(H3022),(H3022-INDEX('Price Data'!K:K,MATCH(TEXT(A3022,"YYYY-MM-DD"),'Price Data'!J:J,0)+1))/INDEX('Price Data'!K:K,MATCH(TEXT(A3022,"YYYY-MM-DD"),'Price Data'!J:J,0)+1),""),"")</f>
        <v>0</v>
      </c>
      <c r="J3022" s="34">
        <f>IFERROR(INDEX('Price Data'!N:N,MATCH(TEXT(A3022,"YYYY-MM-DD"),'Price Data'!M:M,0)),"")</f>
        <v>1.61</v>
      </c>
      <c r="K3022" s="10" cm="1">
        <f t="array" ref="K3022">IFERROR(IF(ISNUMBER(J3022),(J3022-INDEX('Price Data'!N:N,MATCH(TEXT(A3022,"YYYY-MM-DD"),'Price Data'!M:M,0)+1))/INDEX('Price Data'!N:N,MATCH(TEXT(A3022,"YYYY-MM-DD"),'Price Data'!M:M,0)+1),""),"")</f>
        <v>6.2500000000000056E-3</v>
      </c>
      <c r="L3022" s="34">
        <f>IFERROR(INDEX('Price Data'!Q:Q,MATCH(TEXT(A3022,"YYYY-MM-DD"),'Price Data'!P:P,0)),"")</f>
        <v>2.67</v>
      </c>
      <c r="M3022" s="10" cm="1">
        <f t="array" ref="M3022">IFERROR(IF(ISNUMBER(L3022),(L3022-INDEX('Price Data'!Q:Q,MATCH(TEXT(A3022,"YYYY-MM-DD"),'Price Data'!P:P,0)+1))/INDEX('Price Data'!Q:Q,MATCH(TEXT(A3022,"YYYY-MM-DD"),'Price Data'!P:P,0)+1),""),"")</f>
        <v>7.5471698113207617E-3</v>
      </c>
      <c r="N3022" s="34">
        <f>IFERROR(INDEX('Price Data'!T:T,MATCH(TEXT(A3022,"YYYY-MM-DD"),'Price Data'!S:S,0)),"")</f>
        <v>3.27</v>
      </c>
      <c r="O3022" s="10" cm="1">
        <f t="array" ref="O3022">IFERROR(IF(ISNUMBER(N3022),(N3022-INDEX('Price Data'!T:T,MATCH(TEXT(A3022,"YYYY-MM-DD"),'Price Data'!S:S,0)+1))/INDEX('Price Data'!T:T,MATCH(TEXT(A3022,"YYYY-MM-DD"),'Price Data'!S:S,0)+1),""),"")</f>
        <v>-9.0909090909090315E-3</v>
      </c>
    </row>
    <row r="3023" spans="1:15" x14ac:dyDescent="0.3">
      <c r="A3023" s="8">
        <v>44842</v>
      </c>
      <c r="B3023" s="34" t="str">
        <f>IFERROR(INDEX('Price Data'!B:B,MATCH(TEXT(A3023,"YYYY-MM-DD"),'Price Data'!A:A,0)),"")</f>
        <v/>
      </c>
      <c r="C3023" s="10" t="str" cm="1">
        <f t="array" ref="C3023">IFERROR(IF(ISNUMBER(B3023),(B3023-INDEX('Price Data'!B:B,MATCH(TEXT(A3023,"YYYY-MM-DD"),'Price Data'!A:A,0)+1))/INDEX('Price Data'!B:B,MATCH(TEXT(A3023,"YYYY-MM-DD"),'Price Data'!A:A,0)+1),""),"")</f>
        <v/>
      </c>
      <c r="D3023" s="34" t="str">
        <f>IFERROR(INDEX('Price Data'!E:E,MATCH(TEXT(A3023,"YYYY-MM-DD"),'Price Data'!D:D,0)),"")</f>
        <v/>
      </c>
      <c r="E3023" s="10" t="str" cm="1">
        <f t="array" ref="E3023">IFERROR(IF(ISNUMBER(D3023),(D3023-INDEX('Price Data'!E:E,MATCH(TEXT(A3023,"YYYY-MM-DD"),'Price Data'!D:D,0)+1))/INDEX('Price Data'!E:E,MATCH(TEXT(A3023,"YYYY-MM-DD"),'Price Data'!D:D,0)+1),""),"")</f>
        <v/>
      </c>
      <c r="F3023" s="34" t="str">
        <f>IFERROR(INDEX('Price Data'!H:H,MATCH(TEXT(A3023,"YYYY-MM-DD"),'Price Data'!G:G,0)),"")</f>
        <v/>
      </c>
      <c r="G3023" s="10" t="str" cm="1">
        <f t="array" ref="G3023">IFERROR(IF(ISNUMBER(F3023),(F3023-INDEX('Price Data'!H:H,MATCH(TEXT(A3023,"YYYY-MM-DD"),'Price Data'!G:G,0)+1))/INDEX('Price Data'!H:H,MATCH(TEXT(A3023,"YYYY-MM-DD"),'Price Data'!G:G,0)+1),""),"")</f>
        <v/>
      </c>
      <c r="H3023" s="34" t="str">
        <f>IFERROR(INDEX('Price Data'!K:K,MATCH(TEXT(A3023,"YYYY-MM-DD"),'Price Data'!J:J,0)),"")</f>
        <v/>
      </c>
      <c r="I3023" s="10" t="str" cm="1">
        <f t="array" ref="I3023">IFERROR(IF(ISNUMBER(H3023),(H3023-INDEX('Price Data'!K:K,MATCH(TEXT(A3023,"YYYY-MM-DD"),'Price Data'!J:J,0)+1))/INDEX('Price Data'!K:K,MATCH(TEXT(A3023,"YYYY-MM-DD"),'Price Data'!J:J,0)+1),""),"")</f>
        <v/>
      </c>
      <c r="J3023" s="34" t="str">
        <f>IFERROR(INDEX('Price Data'!N:N,MATCH(TEXT(A3023,"YYYY-MM-DD"),'Price Data'!M:M,0)),"")</f>
        <v/>
      </c>
      <c r="K3023" s="10" t="str" cm="1">
        <f t="array" ref="K3023">IFERROR(IF(ISNUMBER(J3023),(J3023-INDEX('Price Data'!N:N,MATCH(TEXT(A3023,"YYYY-MM-DD"),'Price Data'!M:M,0)+1))/INDEX('Price Data'!N:N,MATCH(TEXT(A3023,"YYYY-MM-DD"),'Price Data'!M:M,0)+1),""),"")</f>
        <v/>
      </c>
      <c r="L3023" s="34" t="str">
        <f>IFERROR(INDEX('Price Data'!Q:Q,MATCH(TEXT(A3023,"YYYY-MM-DD"),'Price Data'!P:P,0)),"")</f>
        <v/>
      </c>
      <c r="M3023" s="10" t="str" cm="1">
        <f t="array" ref="M3023">IFERROR(IF(ISNUMBER(L3023),(L3023-INDEX('Price Data'!Q:Q,MATCH(TEXT(A3023,"YYYY-MM-DD"),'Price Data'!P:P,0)+1))/INDEX('Price Data'!Q:Q,MATCH(TEXT(A3023,"YYYY-MM-DD"),'Price Data'!P:P,0)+1),""),"")</f>
        <v/>
      </c>
      <c r="N3023" s="34" t="str">
        <f>IFERROR(INDEX('Price Data'!T:T,MATCH(TEXT(A3023,"YYYY-MM-DD"),'Price Data'!S:S,0)),"")</f>
        <v/>
      </c>
      <c r="O3023" s="10" t="str" cm="1">
        <f t="array" ref="O3023">IFERROR(IF(ISNUMBER(N3023),(N3023-INDEX('Price Data'!T:T,MATCH(TEXT(A3023,"YYYY-MM-DD"),'Price Data'!S:S,0)+1))/INDEX('Price Data'!T:T,MATCH(TEXT(A3023,"YYYY-MM-DD"),'Price Data'!S:S,0)+1),""),"")</f>
        <v/>
      </c>
    </row>
    <row r="3024" spans="1:15" x14ac:dyDescent="0.3">
      <c r="A3024" s="8">
        <v>44843</v>
      </c>
      <c r="B3024" s="34" t="str">
        <f>IFERROR(INDEX('Price Data'!B:B,MATCH(TEXT(A3024,"YYYY-MM-DD"),'Price Data'!A:A,0)),"")</f>
        <v/>
      </c>
      <c r="C3024" s="10" t="str" cm="1">
        <f t="array" ref="C3024">IFERROR(IF(ISNUMBER(B3024),(B3024-INDEX('Price Data'!B:B,MATCH(TEXT(A3024,"YYYY-MM-DD"),'Price Data'!A:A,0)+1))/INDEX('Price Data'!B:B,MATCH(TEXT(A3024,"YYYY-MM-DD"),'Price Data'!A:A,0)+1),""),"")</f>
        <v/>
      </c>
      <c r="D3024" s="34" t="str">
        <f>IFERROR(INDEX('Price Data'!E:E,MATCH(TEXT(A3024,"YYYY-MM-DD"),'Price Data'!D:D,0)),"")</f>
        <v/>
      </c>
      <c r="E3024" s="10" t="str" cm="1">
        <f t="array" ref="E3024">IFERROR(IF(ISNUMBER(D3024),(D3024-INDEX('Price Data'!E:E,MATCH(TEXT(A3024,"YYYY-MM-DD"),'Price Data'!D:D,0)+1))/INDEX('Price Data'!E:E,MATCH(TEXT(A3024,"YYYY-MM-DD"),'Price Data'!D:D,0)+1),""),"")</f>
        <v/>
      </c>
      <c r="F3024" s="34" t="str">
        <f>IFERROR(INDEX('Price Data'!H:H,MATCH(TEXT(A3024,"YYYY-MM-DD"),'Price Data'!G:G,0)),"")</f>
        <v/>
      </c>
      <c r="G3024" s="10" t="str" cm="1">
        <f t="array" ref="G3024">IFERROR(IF(ISNUMBER(F3024),(F3024-INDEX('Price Data'!H:H,MATCH(TEXT(A3024,"YYYY-MM-DD"),'Price Data'!G:G,0)+1))/INDEX('Price Data'!H:H,MATCH(TEXT(A3024,"YYYY-MM-DD"),'Price Data'!G:G,0)+1),""),"")</f>
        <v/>
      </c>
      <c r="H3024" s="34" t="str">
        <f>IFERROR(INDEX('Price Data'!K:K,MATCH(TEXT(A3024,"YYYY-MM-DD"),'Price Data'!J:J,0)),"")</f>
        <v/>
      </c>
      <c r="I3024" s="10" t="str" cm="1">
        <f t="array" ref="I3024">IFERROR(IF(ISNUMBER(H3024),(H3024-INDEX('Price Data'!K:K,MATCH(TEXT(A3024,"YYYY-MM-DD"),'Price Data'!J:J,0)+1))/INDEX('Price Data'!K:K,MATCH(TEXT(A3024,"YYYY-MM-DD"),'Price Data'!J:J,0)+1),""),"")</f>
        <v/>
      </c>
      <c r="J3024" s="34" t="str">
        <f>IFERROR(INDEX('Price Data'!N:N,MATCH(TEXT(A3024,"YYYY-MM-DD"),'Price Data'!M:M,0)),"")</f>
        <v/>
      </c>
      <c r="K3024" s="10" t="str" cm="1">
        <f t="array" ref="K3024">IFERROR(IF(ISNUMBER(J3024),(J3024-INDEX('Price Data'!N:N,MATCH(TEXT(A3024,"YYYY-MM-DD"),'Price Data'!M:M,0)+1))/INDEX('Price Data'!N:N,MATCH(TEXT(A3024,"YYYY-MM-DD"),'Price Data'!M:M,0)+1),""),"")</f>
        <v/>
      </c>
      <c r="L3024" s="34" t="str">
        <f>IFERROR(INDEX('Price Data'!Q:Q,MATCH(TEXT(A3024,"YYYY-MM-DD"),'Price Data'!P:P,0)),"")</f>
        <v/>
      </c>
      <c r="M3024" s="10" t="str" cm="1">
        <f t="array" ref="M3024">IFERROR(IF(ISNUMBER(L3024),(L3024-INDEX('Price Data'!Q:Q,MATCH(TEXT(A3024,"YYYY-MM-DD"),'Price Data'!P:P,0)+1))/INDEX('Price Data'!Q:Q,MATCH(TEXT(A3024,"YYYY-MM-DD"),'Price Data'!P:P,0)+1),""),"")</f>
        <v/>
      </c>
      <c r="N3024" s="34" t="str">
        <f>IFERROR(INDEX('Price Data'!T:T,MATCH(TEXT(A3024,"YYYY-MM-DD"),'Price Data'!S:S,0)),"")</f>
        <v/>
      </c>
      <c r="O3024" s="10" t="str" cm="1">
        <f t="array" ref="O3024">IFERROR(IF(ISNUMBER(N3024),(N3024-INDEX('Price Data'!T:T,MATCH(TEXT(A3024,"YYYY-MM-DD"),'Price Data'!S:S,0)+1))/INDEX('Price Data'!T:T,MATCH(TEXT(A3024,"YYYY-MM-DD"),'Price Data'!S:S,0)+1),""),"")</f>
        <v/>
      </c>
    </row>
    <row r="3025" spans="1:15" x14ac:dyDescent="0.3">
      <c r="A3025" s="8">
        <v>44844</v>
      </c>
      <c r="B3025" s="34">
        <f>IFERROR(INDEX('Price Data'!B:B,MATCH(TEXT(A3025,"YYYY-MM-DD"),'Price Data'!A:A,0)),"")</f>
        <v>20913</v>
      </c>
      <c r="C3025" s="10" cm="1">
        <f t="array" ref="C3025">IFERROR(IF(ISNUMBER(B3025),(B3025-INDEX('Price Data'!B:B,MATCH(TEXT(A3025,"YYYY-MM-DD"),'Price Data'!A:A,0)+1))/INDEX('Price Data'!B:B,MATCH(TEXT(A3025,"YYYY-MM-DD"),'Price Data'!A:A,0)+1),""),"")</f>
        <v>5.2626542914553632E-4</v>
      </c>
      <c r="D3025" s="34">
        <f>IFERROR(INDEX('Price Data'!E:E,MATCH(TEXT(A3025,"YYYY-MM-DD"),'Price Data'!D:D,0)),"")</f>
        <v>10.9</v>
      </c>
      <c r="E3025" s="10" cm="1">
        <f t="array" ref="E3025">IFERROR(IF(ISNUMBER(D3025),(D3025-INDEX('Price Data'!E:E,MATCH(TEXT(A3025,"YYYY-MM-DD"),'Price Data'!D:D,0)+1))/INDEX('Price Data'!E:E,MATCH(TEXT(A3025,"YYYY-MM-DD"),'Price Data'!D:D,0)+1),""),"")</f>
        <v>1.7740429505135338E-2</v>
      </c>
      <c r="F3025" s="34">
        <f>IFERROR(INDEX('Price Data'!H:H,MATCH(TEXT(A3025,"YYYY-MM-DD"),'Price Data'!G:G,0)),"")</f>
        <v>4.6831189999999996</v>
      </c>
      <c r="G3025" s="10" cm="1">
        <f t="array" ref="G3025">IFERROR(IF(ISNUMBER(F3025),(F3025-INDEX('Price Data'!H:H,MATCH(TEXT(A3025,"YYYY-MM-DD"),'Price Data'!G:G,0)+1))/INDEX('Price Data'!H:H,MATCH(TEXT(A3025,"YYYY-MM-DD"),'Price Data'!G:G,0)+1),""),"")</f>
        <v>-0.7943745773874864</v>
      </c>
      <c r="H3025" s="34">
        <f>IFERROR(INDEX('Price Data'!K:K,MATCH(TEXT(A3025,"YYYY-MM-DD"),'Price Data'!J:J,0)),"")</f>
        <v>1.71</v>
      </c>
      <c r="I3025" s="10" cm="1">
        <f t="array" ref="I3025">IFERROR(IF(ISNUMBER(H3025),(H3025-INDEX('Price Data'!K:K,MATCH(TEXT(A3025,"YYYY-MM-DD"),'Price Data'!J:J,0)+1))/INDEX('Price Data'!K:K,MATCH(TEXT(A3025,"YYYY-MM-DD"),'Price Data'!J:J,0)+1),""),"")</f>
        <v>0</v>
      </c>
      <c r="J3025" s="34">
        <f>IFERROR(INDEX('Price Data'!N:N,MATCH(TEXT(A3025,"YYYY-MM-DD"),'Price Data'!M:M,0)),"")</f>
        <v>1.62</v>
      </c>
      <c r="K3025" s="10" cm="1">
        <f t="array" ref="K3025">IFERROR(IF(ISNUMBER(J3025),(J3025-INDEX('Price Data'!N:N,MATCH(TEXT(A3025,"YYYY-MM-DD"),'Price Data'!M:M,0)+1))/INDEX('Price Data'!N:N,MATCH(TEXT(A3025,"YYYY-MM-DD"),'Price Data'!M:M,0)+1),""),"")</f>
        <v>6.2111801242236073E-3</v>
      </c>
      <c r="L3025" s="34">
        <f>IFERROR(INDEX('Price Data'!Q:Q,MATCH(TEXT(A3025,"YYYY-MM-DD"),'Price Data'!P:P,0)),"")</f>
        <v>2.72</v>
      </c>
      <c r="M3025" s="10" cm="1">
        <f t="array" ref="M3025">IFERROR(IF(ISNUMBER(L3025),(L3025-INDEX('Price Data'!Q:Q,MATCH(TEXT(A3025,"YYYY-MM-DD"),'Price Data'!P:P,0)+1))/INDEX('Price Data'!Q:Q,MATCH(TEXT(A3025,"YYYY-MM-DD"),'Price Data'!P:P,0)+1),""),"")</f>
        <v>1.8726591760299727E-2</v>
      </c>
      <c r="N3025" s="34">
        <f>IFERROR(INDEX('Price Data'!T:T,MATCH(TEXT(A3025,"YYYY-MM-DD"),'Price Data'!S:S,0)),"")</f>
        <v>3.28</v>
      </c>
      <c r="O3025" s="10" cm="1">
        <f t="array" ref="O3025">IFERROR(IF(ISNUMBER(N3025),(N3025-INDEX('Price Data'!T:T,MATCH(TEXT(A3025,"YYYY-MM-DD"),'Price Data'!S:S,0)+1))/INDEX('Price Data'!T:T,MATCH(TEXT(A3025,"YYYY-MM-DD"),'Price Data'!S:S,0)+1),""),"")</f>
        <v>3.0581039755351032E-3</v>
      </c>
    </row>
    <row r="3026" spans="1:15" x14ac:dyDescent="0.3">
      <c r="A3026" s="8">
        <v>44845</v>
      </c>
      <c r="B3026" s="34">
        <f>IFERROR(INDEX('Price Data'!B:B,MATCH(TEXT(A3026,"YYYY-MM-DD"),'Price Data'!A:A,0)),"")</f>
        <v>20731</v>
      </c>
      <c r="C3026" s="10" cm="1">
        <f t="array" ref="C3026">IFERROR(IF(ISNUMBER(B3026),(B3026-INDEX('Price Data'!B:B,MATCH(TEXT(A3026,"YYYY-MM-DD"),'Price Data'!A:A,0)+1))/INDEX('Price Data'!B:B,MATCH(TEXT(A3026,"YYYY-MM-DD"),'Price Data'!A:A,0)+1),""),"")</f>
        <v>-8.7027207956773302E-3</v>
      </c>
      <c r="D3026" s="34">
        <f>IFERROR(INDEX('Price Data'!E:E,MATCH(TEXT(A3026,"YYYY-MM-DD"),'Price Data'!D:D,0)),"")</f>
        <v>10.71</v>
      </c>
      <c r="E3026" s="10" cm="1">
        <f t="array" ref="E3026">IFERROR(IF(ISNUMBER(D3026),(D3026-INDEX('Price Data'!E:E,MATCH(TEXT(A3026,"YYYY-MM-DD"),'Price Data'!D:D,0)+1))/INDEX('Price Data'!E:E,MATCH(TEXT(A3026,"YYYY-MM-DD"),'Price Data'!D:D,0)+1),""),"")</f>
        <v>-1.7431192660550411E-2</v>
      </c>
      <c r="F3026" s="34">
        <f>IFERROR(INDEX('Price Data'!H:H,MATCH(TEXT(A3026,"YYYY-MM-DD"),'Price Data'!G:G,0)),"")</f>
        <v>4.8425219999999998</v>
      </c>
      <c r="G3026" s="10" cm="1">
        <f t="array" ref="G3026">IFERROR(IF(ISNUMBER(F3026),(F3026-INDEX('Price Data'!H:H,MATCH(TEXT(A3026,"YYYY-MM-DD"),'Price Data'!G:G,0)+1))/INDEX('Price Data'!H:H,MATCH(TEXT(A3026,"YYYY-MM-DD"),'Price Data'!G:G,0)+1),""),"")</f>
        <v>3.4037785501500217E-2</v>
      </c>
      <c r="H3026" s="34">
        <f>IFERROR(INDEX('Price Data'!K:K,MATCH(TEXT(A3026,"YYYY-MM-DD"),'Price Data'!J:J,0)),"")</f>
        <v>1.7</v>
      </c>
      <c r="I3026" s="10" cm="1">
        <f t="array" ref="I3026">IFERROR(IF(ISNUMBER(H3026),(H3026-INDEX('Price Data'!K:K,MATCH(TEXT(A3026,"YYYY-MM-DD"),'Price Data'!J:J,0)+1))/INDEX('Price Data'!K:K,MATCH(TEXT(A3026,"YYYY-MM-DD"),'Price Data'!J:J,0)+1),""),"")</f>
        <v>-5.8479532163742748E-3</v>
      </c>
      <c r="J3026" s="34">
        <f>IFERROR(INDEX('Price Data'!N:N,MATCH(TEXT(A3026,"YYYY-MM-DD"),'Price Data'!M:M,0)),"")</f>
        <v>1.6</v>
      </c>
      <c r="K3026" s="10" cm="1">
        <f t="array" ref="K3026">IFERROR(IF(ISNUMBER(J3026),(J3026-INDEX('Price Data'!N:N,MATCH(TEXT(A3026,"YYYY-MM-DD"),'Price Data'!M:M,0)+1))/INDEX('Price Data'!N:N,MATCH(TEXT(A3026,"YYYY-MM-DD"),'Price Data'!M:M,0)+1),""),"")</f>
        <v>-1.2345679012345689E-2</v>
      </c>
      <c r="L3026" s="34">
        <f>IFERROR(INDEX('Price Data'!Q:Q,MATCH(TEXT(A3026,"YYYY-MM-DD"),'Price Data'!P:P,0)),"")</f>
        <v>2.68</v>
      </c>
      <c r="M3026" s="10" cm="1">
        <f t="array" ref="M3026">IFERROR(IF(ISNUMBER(L3026),(L3026-INDEX('Price Data'!Q:Q,MATCH(TEXT(A3026,"YYYY-MM-DD"),'Price Data'!P:P,0)+1))/INDEX('Price Data'!Q:Q,MATCH(TEXT(A3026,"YYYY-MM-DD"),'Price Data'!P:P,0)+1),""),"")</f>
        <v>-1.4705882352941188E-2</v>
      </c>
      <c r="N3026" s="34">
        <f>IFERROR(INDEX('Price Data'!T:T,MATCH(TEXT(A3026,"YYYY-MM-DD"),'Price Data'!S:S,0)),"")</f>
        <v>3.26</v>
      </c>
      <c r="O3026" s="10" cm="1">
        <f t="array" ref="O3026">IFERROR(IF(ISNUMBER(N3026),(N3026-INDEX('Price Data'!T:T,MATCH(TEXT(A3026,"YYYY-MM-DD"),'Price Data'!S:S,0)+1))/INDEX('Price Data'!T:T,MATCH(TEXT(A3026,"YYYY-MM-DD"),'Price Data'!S:S,0)+1),""),"")</f>
        <v>-6.0975609756097615E-3</v>
      </c>
    </row>
    <row r="3027" spans="1:15" x14ac:dyDescent="0.3">
      <c r="A3027" s="8">
        <v>44846</v>
      </c>
      <c r="B3027" s="34">
        <f>IFERROR(INDEX('Price Data'!B:B,MATCH(TEXT(A3027,"YYYY-MM-DD"),'Price Data'!A:A,0)),"")</f>
        <v>20467</v>
      </c>
      <c r="C3027" s="10" cm="1">
        <f t="array" ref="C3027">IFERROR(IF(ISNUMBER(B3027),(B3027-INDEX('Price Data'!B:B,MATCH(TEXT(A3027,"YYYY-MM-DD"),'Price Data'!A:A,0)+1))/INDEX('Price Data'!B:B,MATCH(TEXT(A3027,"YYYY-MM-DD"),'Price Data'!A:A,0)+1),""),"")</f>
        <v>-1.2734552120013506E-2</v>
      </c>
      <c r="D3027" s="34">
        <f>IFERROR(INDEX('Price Data'!E:E,MATCH(TEXT(A3027,"YYYY-MM-DD"),'Price Data'!D:D,0)),"")</f>
        <v>10.69</v>
      </c>
      <c r="E3027" s="10" cm="1">
        <f t="array" ref="E3027">IFERROR(IF(ISNUMBER(D3027),(D3027-INDEX('Price Data'!E:E,MATCH(TEXT(A3027,"YYYY-MM-DD"),'Price Data'!D:D,0)+1))/INDEX('Price Data'!E:E,MATCH(TEXT(A3027,"YYYY-MM-DD"),'Price Data'!D:D,0)+1),""),"")</f>
        <v>-1.8674136321196403E-3</v>
      </c>
      <c r="F3027" s="34">
        <f>IFERROR(INDEX('Price Data'!H:H,MATCH(TEXT(A3027,"YYYY-MM-DD"),'Price Data'!G:G,0)),"")</f>
        <v>5.3301090000000002</v>
      </c>
      <c r="G3027" s="10" cm="1">
        <f t="array" ref="G3027">IFERROR(IF(ISNUMBER(F3027),(F3027-INDEX('Price Data'!H:H,MATCH(TEXT(A3027,"YYYY-MM-DD"),'Price Data'!G:G,0)+1))/INDEX('Price Data'!H:H,MATCH(TEXT(A3027,"YYYY-MM-DD"),'Price Data'!G:G,0)+1),""),"")</f>
        <v>0.10068864942688964</v>
      </c>
      <c r="H3027" s="34">
        <f>IFERROR(INDEX('Price Data'!K:K,MATCH(TEXT(A3027,"YYYY-MM-DD"),'Price Data'!J:J,0)),"")</f>
        <v>1.68</v>
      </c>
      <c r="I3027" s="10" cm="1">
        <f t="array" ref="I3027">IFERROR(IF(ISNUMBER(H3027),(H3027-INDEX('Price Data'!K:K,MATCH(TEXT(A3027,"YYYY-MM-DD"),'Price Data'!J:J,0)+1))/INDEX('Price Data'!K:K,MATCH(TEXT(A3027,"YYYY-MM-DD"),'Price Data'!J:J,0)+1),""),"")</f>
        <v>-1.1764705882352951E-2</v>
      </c>
      <c r="J3027" s="34">
        <f>IFERROR(INDEX('Price Data'!N:N,MATCH(TEXT(A3027,"YYYY-MM-DD"),'Price Data'!M:M,0)),"")</f>
        <v>1.59</v>
      </c>
      <c r="K3027" s="10" cm="1">
        <f t="array" ref="K3027">IFERROR(IF(ISNUMBER(J3027),(J3027-INDEX('Price Data'!N:N,MATCH(TEXT(A3027,"YYYY-MM-DD"),'Price Data'!M:M,0)+1))/INDEX('Price Data'!N:N,MATCH(TEXT(A3027,"YYYY-MM-DD"),'Price Data'!M:M,0)+1),""),"")</f>
        <v>-6.2500000000000056E-3</v>
      </c>
      <c r="L3027" s="34">
        <f>IFERROR(INDEX('Price Data'!Q:Q,MATCH(TEXT(A3027,"YYYY-MM-DD"),'Price Data'!P:P,0)),"")</f>
        <v>2.68</v>
      </c>
      <c r="M3027" s="10" cm="1">
        <f t="array" ref="M3027">IFERROR(IF(ISNUMBER(L3027),(L3027-INDEX('Price Data'!Q:Q,MATCH(TEXT(A3027,"YYYY-MM-DD"),'Price Data'!P:P,0)+1))/INDEX('Price Data'!Q:Q,MATCH(TEXT(A3027,"YYYY-MM-DD"),'Price Data'!P:P,0)+1),""),"")</f>
        <v>0</v>
      </c>
      <c r="N3027" s="34">
        <f>IFERROR(INDEX('Price Data'!T:T,MATCH(TEXT(A3027,"YYYY-MM-DD"),'Price Data'!S:S,0)),"")</f>
        <v>3.25</v>
      </c>
      <c r="O3027" s="10" cm="1">
        <f t="array" ref="O3027">IFERROR(IF(ISNUMBER(N3027),(N3027-INDEX('Price Data'!T:T,MATCH(TEXT(A3027,"YYYY-MM-DD"),'Price Data'!S:S,0)+1))/INDEX('Price Data'!T:T,MATCH(TEXT(A3027,"YYYY-MM-DD"),'Price Data'!S:S,0)+1),""),"")</f>
        <v>-3.0674846625766221E-3</v>
      </c>
    </row>
    <row r="3028" spans="1:15" x14ac:dyDescent="0.3">
      <c r="A3028" s="8">
        <v>44847</v>
      </c>
      <c r="B3028" s="34">
        <f>IFERROR(INDEX('Price Data'!B:B,MATCH(TEXT(A3028,"YYYY-MM-DD"),'Price Data'!A:A,0)),"")</f>
        <v>20786</v>
      </c>
      <c r="C3028" s="10" cm="1">
        <f t="array" ref="C3028">IFERROR(IF(ISNUMBER(B3028),(B3028-INDEX('Price Data'!B:B,MATCH(TEXT(A3028,"YYYY-MM-DD"),'Price Data'!A:A,0)+1))/INDEX('Price Data'!B:B,MATCH(TEXT(A3028,"YYYY-MM-DD"),'Price Data'!A:A,0)+1),""),"")</f>
        <v>1.5586065373528118E-2</v>
      </c>
      <c r="D3028" s="34">
        <f>IFERROR(INDEX('Price Data'!E:E,MATCH(TEXT(A3028,"YYYY-MM-DD"),'Price Data'!D:D,0)),"")</f>
        <v>10.93</v>
      </c>
      <c r="E3028" s="10" cm="1">
        <f t="array" ref="E3028">IFERROR(IF(ISNUMBER(D3028),(D3028-INDEX('Price Data'!E:E,MATCH(TEXT(A3028,"YYYY-MM-DD"),'Price Data'!D:D,0)+1))/INDEX('Price Data'!E:E,MATCH(TEXT(A3028,"YYYY-MM-DD"),'Price Data'!D:D,0)+1),""),"")</f>
        <v>2.2450888681010309E-2</v>
      </c>
      <c r="F3028" s="34">
        <f>IFERROR(INDEX('Price Data'!H:H,MATCH(TEXT(A3028,"YYYY-MM-DD"),'Price Data'!G:G,0)),"")</f>
        <v>3.5635460000000001</v>
      </c>
      <c r="G3028" s="10" cm="1">
        <f t="array" ref="G3028">IFERROR(IF(ISNUMBER(F3028),(F3028-INDEX('Price Data'!H:H,MATCH(TEXT(A3028,"YYYY-MM-DD"),'Price Data'!G:G,0)+1))/INDEX('Price Data'!H:H,MATCH(TEXT(A3028,"YYYY-MM-DD"),'Price Data'!G:G,0)+1),""),"")</f>
        <v>-0.33143093321356093</v>
      </c>
      <c r="H3028" s="34">
        <f>IFERROR(INDEX('Price Data'!K:K,MATCH(TEXT(A3028,"YYYY-MM-DD"),'Price Data'!J:J,0)),"")</f>
        <v>1.71</v>
      </c>
      <c r="I3028" s="10" cm="1">
        <f t="array" ref="I3028">IFERROR(IF(ISNUMBER(H3028),(H3028-INDEX('Price Data'!K:K,MATCH(TEXT(A3028,"YYYY-MM-DD"),'Price Data'!J:J,0)+1))/INDEX('Price Data'!K:K,MATCH(TEXT(A3028,"YYYY-MM-DD"),'Price Data'!J:J,0)+1),""),"")</f>
        <v>1.7857142857142873E-2</v>
      </c>
      <c r="J3028" s="34">
        <f>IFERROR(INDEX('Price Data'!N:N,MATCH(TEXT(A3028,"YYYY-MM-DD"),'Price Data'!M:M,0)),"")</f>
        <v>1.63</v>
      </c>
      <c r="K3028" s="10" cm="1">
        <f t="array" ref="K3028">IFERROR(IF(ISNUMBER(J3028),(J3028-INDEX('Price Data'!N:N,MATCH(TEXT(A3028,"YYYY-MM-DD"),'Price Data'!M:M,0)+1))/INDEX('Price Data'!N:N,MATCH(TEXT(A3028,"YYYY-MM-DD"),'Price Data'!M:M,0)+1),""),"")</f>
        <v>2.5157232704402396E-2</v>
      </c>
      <c r="L3028" s="34">
        <f>IFERROR(INDEX('Price Data'!Q:Q,MATCH(TEXT(A3028,"YYYY-MM-DD"),'Price Data'!P:P,0)),"")</f>
        <v>2.77</v>
      </c>
      <c r="M3028" s="10" cm="1">
        <f t="array" ref="M3028">IFERROR(IF(ISNUMBER(L3028),(L3028-INDEX('Price Data'!Q:Q,MATCH(TEXT(A3028,"YYYY-MM-DD"),'Price Data'!P:P,0)+1))/INDEX('Price Data'!Q:Q,MATCH(TEXT(A3028,"YYYY-MM-DD"),'Price Data'!P:P,0)+1),""),"")</f>
        <v>3.358208955223875E-2</v>
      </c>
      <c r="N3028" s="34">
        <f>IFERROR(INDEX('Price Data'!T:T,MATCH(TEXT(A3028,"YYYY-MM-DD"),'Price Data'!S:S,0)),"")</f>
        <v>3.32</v>
      </c>
      <c r="O3028" s="10" cm="1">
        <f t="array" ref="O3028">IFERROR(IF(ISNUMBER(N3028),(N3028-INDEX('Price Data'!T:T,MATCH(TEXT(A3028,"YYYY-MM-DD"),'Price Data'!S:S,0)+1))/INDEX('Price Data'!T:T,MATCH(TEXT(A3028,"YYYY-MM-DD"),'Price Data'!S:S,0)+1),""),"")</f>
        <v>2.1538461538461489E-2</v>
      </c>
    </row>
    <row r="3029" spans="1:15" x14ac:dyDescent="0.3">
      <c r="A3029" s="8">
        <v>44848</v>
      </c>
      <c r="B3029" s="34">
        <f>IFERROR(INDEX('Price Data'!B:B,MATCH(TEXT(A3029,"YYYY-MM-DD"),'Price Data'!A:A,0)),"")</f>
        <v>20931</v>
      </c>
      <c r="C3029" s="10" cm="1">
        <f t="array" ref="C3029">IFERROR(IF(ISNUMBER(B3029),(B3029-INDEX('Price Data'!B:B,MATCH(TEXT(A3029,"YYYY-MM-DD"),'Price Data'!A:A,0)+1))/INDEX('Price Data'!B:B,MATCH(TEXT(A3029,"YYYY-MM-DD"),'Price Data'!A:A,0)+1),""),"")</f>
        <v>6.9758491292215919E-3</v>
      </c>
      <c r="D3029" s="34">
        <f>IFERROR(INDEX('Price Data'!E:E,MATCH(TEXT(A3029,"YYYY-MM-DD"),'Price Data'!D:D,0)),"")</f>
        <v>11.05</v>
      </c>
      <c r="E3029" s="10" cm="1">
        <f t="array" ref="E3029">IFERROR(IF(ISNUMBER(D3029),(D3029-INDEX('Price Data'!E:E,MATCH(TEXT(A3029,"YYYY-MM-DD"),'Price Data'!D:D,0)+1))/INDEX('Price Data'!E:E,MATCH(TEXT(A3029,"YYYY-MM-DD"),'Price Data'!D:D,0)+1),""),"")</f>
        <v>1.0978956999085179E-2</v>
      </c>
      <c r="F3029" s="34">
        <f>IFERROR(INDEX('Price Data'!H:H,MATCH(TEXT(A3029,"YYYY-MM-DD"),'Price Data'!G:G,0)),"")</f>
        <v>2.0628639999999998</v>
      </c>
      <c r="G3029" s="10" cm="1">
        <f t="array" ref="G3029">IFERROR(IF(ISNUMBER(F3029),(F3029-INDEX('Price Data'!H:H,MATCH(TEXT(A3029,"YYYY-MM-DD"),'Price Data'!G:G,0)+1))/INDEX('Price Data'!H:H,MATCH(TEXT(A3029,"YYYY-MM-DD"),'Price Data'!G:G,0)+1),""),"")</f>
        <v>-0.42112042330869315</v>
      </c>
      <c r="H3029" s="34">
        <f>IFERROR(INDEX('Price Data'!K:K,MATCH(TEXT(A3029,"YYYY-MM-DD"),'Price Data'!J:J,0)),"")</f>
        <v>1.71</v>
      </c>
      <c r="I3029" s="10" cm="1">
        <f t="array" ref="I3029">IFERROR(IF(ISNUMBER(H3029),(H3029-INDEX('Price Data'!K:K,MATCH(TEXT(A3029,"YYYY-MM-DD"),'Price Data'!J:J,0)+1))/INDEX('Price Data'!K:K,MATCH(TEXT(A3029,"YYYY-MM-DD"),'Price Data'!J:J,0)+1),""),"")</f>
        <v>0</v>
      </c>
      <c r="J3029" s="34">
        <f>IFERROR(INDEX('Price Data'!N:N,MATCH(TEXT(A3029,"YYYY-MM-DD"),'Price Data'!M:M,0)),"")</f>
        <v>1.65</v>
      </c>
      <c r="K3029" s="10" cm="1">
        <f t="array" ref="K3029">IFERROR(IF(ISNUMBER(J3029),(J3029-INDEX('Price Data'!N:N,MATCH(TEXT(A3029,"YYYY-MM-DD"),'Price Data'!M:M,0)+1))/INDEX('Price Data'!N:N,MATCH(TEXT(A3029,"YYYY-MM-DD"),'Price Data'!M:M,0)+1),""),"")</f>
        <v>1.2269938650306761E-2</v>
      </c>
      <c r="L3029" s="34">
        <f>IFERROR(INDEX('Price Data'!Q:Q,MATCH(TEXT(A3029,"YYYY-MM-DD"),'Price Data'!P:P,0)),"")</f>
        <v>2.79</v>
      </c>
      <c r="M3029" s="10" cm="1">
        <f t="array" ref="M3029">IFERROR(IF(ISNUMBER(L3029),(L3029-INDEX('Price Data'!Q:Q,MATCH(TEXT(A3029,"YYYY-MM-DD"),'Price Data'!P:P,0)+1))/INDEX('Price Data'!Q:Q,MATCH(TEXT(A3029,"YYYY-MM-DD"),'Price Data'!P:P,0)+1),""),"")</f>
        <v>7.2202166064982013E-3</v>
      </c>
      <c r="N3029" s="34">
        <f>IFERROR(INDEX('Price Data'!T:T,MATCH(TEXT(A3029,"YYYY-MM-DD"),'Price Data'!S:S,0)),"")</f>
        <v>3.34</v>
      </c>
      <c r="O3029" s="10" cm="1">
        <f t="array" ref="O3029">IFERROR(IF(ISNUMBER(N3029),(N3029-INDEX('Price Data'!T:T,MATCH(TEXT(A3029,"YYYY-MM-DD"),'Price Data'!S:S,0)+1))/INDEX('Price Data'!T:T,MATCH(TEXT(A3029,"YYYY-MM-DD"),'Price Data'!S:S,0)+1),""),"")</f>
        <v>6.0240963855421742E-3</v>
      </c>
    </row>
    <row r="3030" spans="1:15" x14ac:dyDescent="0.3">
      <c r="A3030" s="8">
        <v>44849</v>
      </c>
      <c r="B3030" s="34" t="str">
        <f>IFERROR(INDEX('Price Data'!B:B,MATCH(TEXT(A3030,"YYYY-MM-DD"),'Price Data'!A:A,0)),"")</f>
        <v/>
      </c>
      <c r="C3030" s="10" t="str" cm="1">
        <f t="array" ref="C3030">IFERROR(IF(ISNUMBER(B3030),(B3030-INDEX('Price Data'!B:B,MATCH(TEXT(A3030,"YYYY-MM-DD"),'Price Data'!A:A,0)+1))/INDEX('Price Data'!B:B,MATCH(TEXT(A3030,"YYYY-MM-DD"),'Price Data'!A:A,0)+1),""),"")</f>
        <v/>
      </c>
      <c r="D3030" s="34" t="str">
        <f>IFERROR(INDEX('Price Data'!E:E,MATCH(TEXT(A3030,"YYYY-MM-DD"),'Price Data'!D:D,0)),"")</f>
        <v/>
      </c>
      <c r="E3030" s="10" t="str" cm="1">
        <f t="array" ref="E3030">IFERROR(IF(ISNUMBER(D3030),(D3030-INDEX('Price Data'!E:E,MATCH(TEXT(A3030,"YYYY-MM-DD"),'Price Data'!D:D,0)+1))/INDEX('Price Data'!E:E,MATCH(TEXT(A3030,"YYYY-MM-DD"),'Price Data'!D:D,0)+1),""),"")</f>
        <v/>
      </c>
      <c r="F3030" s="34" t="str">
        <f>IFERROR(INDEX('Price Data'!H:H,MATCH(TEXT(A3030,"YYYY-MM-DD"),'Price Data'!G:G,0)),"")</f>
        <v/>
      </c>
      <c r="G3030" s="10" t="str" cm="1">
        <f t="array" ref="G3030">IFERROR(IF(ISNUMBER(F3030),(F3030-INDEX('Price Data'!H:H,MATCH(TEXT(A3030,"YYYY-MM-DD"),'Price Data'!G:G,0)+1))/INDEX('Price Data'!H:H,MATCH(TEXT(A3030,"YYYY-MM-DD"),'Price Data'!G:G,0)+1),""),"")</f>
        <v/>
      </c>
      <c r="H3030" s="34" t="str">
        <f>IFERROR(INDEX('Price Data'!K:K,MATCH(TEXT(A3030,"YYYY-MM-DD"),'Price Data'!J:J,0)),"")</f>
        <v/>
      </c>
      <c r="I3030" s="10" t="str" cm="1">
        <f t="array" ref="I3030">IFERROR(IF(ISNUMBER(H3030),(H3030-INDEX('Price Data'!K:K,MATCH(TEXT(A3030,"YYYY-MM-DD"),'Price Data'!J:J,0)+1))/INDEX('Price Data'!K:K,MATCH(TEXT(A3030,"YYYY-MM-DD"),'Price Data'!J:J,0)+1),""),"")</f>
        <v/>
      </c>
      <c r="J3030" s="34" t="str">
        <f>IFERROR(INDEX('Price Data'!N:N,MATCH(TEXT(A3030,"YYYY-MM-DD"),'Price Data'!M:M,0)),"")</f>
        <v/>
      </c>
      <c r="K3030" s="10" t="str" cm="1">
        <f t="array" ref="K3030">IFERROR(IF(ISNUMBER(J3030),(J3030-INDEX('Price Data'!N:N,MATCH(TEXT(A3030,"YYYY-MM-DD"),'Price Data'!M:M,0)+1))/INDEX('Price Data'!N:N,MATCH(TEXT(A3030,"YYYY-MM-DD"),'Price Data'!M:M,0)+1),""),"")</f>
        <v/>
      </c>
      <c r="L3030" s="34" t="str">
        <f>IFERROR(INDEX('Price Data'!Q:Q,MATCH(TEXT(A3030,"YYYY-MM-DD"),'Price Data'!P:P,0)),"")</f>
        <v/>
      </c>
      <c r="M3030" s="10" t="str" cm="1">
        <f t="array" ref="M3030">IFERROR(IF(ISNUMBER(L3030),(L3030-INDEX('Price Data'!Q:Q,MATCH(TEXT(A3030,"YYYY-MM-DD"),'Price Data'!P:P,0)+1))/INDEX('Price Data'!Q:Q,MATCH(TEXT(A3030,"YYYY-MM-DD"),'Price Data'!P:P,0)+1),""),"")</f>
        <v/>
      </c>
      <c r="N3030" s="34" t="str">
        <f>IFERROR(INDEX('Price Data'!T:T,MATCH(TEXT(A3030,"YYYY-MM-DD"),'Price Data'!S:S,0)),"")</f>
        <v/>
      </c>
      <c r="O3030" s="10" t="str" cm="1">
        <f t="array" ref="O3030">IFERROR(IF(ISNUMBER(N3030),(N3030-INDEX('Price Data'!T:T,MATCH(TEXT(A3030,"YYYY-MM-DD"),'Price Data'!S:S,0)+1))/INDEX('Price Data'!T:T,MATCH(TEXT(A3030,"YYYY-MM-DD"),'Price Data'!S:S,0)+1),""),"")</f>
        <v/>
      </c>
    </row>
    <row r="3031" spans="1:15" x14ac:dyDescent="0.3">
      <c r="A3031" s="8">
        <v>44850</v>
      </c>
      <c r="B3031" s="34" t="str">
        <f>IFERROR(INDEX('Price Data'!B:B,MATCH(TEXT(A3031,"YYYY-MM-DD"),'Price Data'!A:A,0)),"")</f>
        <v/>
      </c>
      <c r="C3031" s="10" t="str" cm="1">
        <f t="array" ref="C3031">IFERROR(IF(ISNUMBER(B3031),(B3031-INDEX('Price Data'!B:B,MATCH(TEXT(A3031,"YYYY-MM-DD"),'Price Data'!A:A,0)+1))/INDEX('Price Data'!B:B,MATCH(TEXT(A3031,"YYYY-MM-DD"),'Price Data'!A:A,0)+1),""),"")</f>
        <v/>
      </c>
      <c r="D3031" s="34" t="str">
        <f>IFERROR(INDEX('Price Data'!E:E,MATCH(TEXT(A3031,"YYYY-MM-DD"),'Price Data'!D:D,0)),"")</f>
        <v/>
      </c>
      <c r="E3031" s="10" t="str" cm="1">
        <f t="array" ref="E3031">IFERROR(IF(ISNUMBER(D3031),(D3031-INDEX('Price Data'!E:E,MATCH(TEXT(A3031,"YYYY-MM-DD"),'Price Data'!D:D,0)+1))/INDEX('Price Data'!E:E,MATCH(TEXT(A3031,"YYYY-MM-DD"),'Price Data'!D:D,0)+1),""),"")</f>
        <v/>
      </c>
      <c r="F3031" s="34" t="str">
        <f>IFERROR(INDEX('Price Data'!H:H,MATCH(TEXT(A3031,"YYYY-MM-DD"),'Price Data'!G:G,0)),"")</f>
        <v/>
      </c>
      <c r="G3031" s="10" t="str" cm="1">
        <f t="array" ref="G3031">IFERROR(IF(ISNUMBER(F3031),(F3031-INDEX('Price Data'!H:H,MATCH(TEXT(A3031,"YYYY-MM-DD"),'Price Data'!G:G,0)+1))/INDEX('Price Data'!H:H,MATCH(TEXT(A3031,"YYYY-MM-DD"),'Price Data'!G:G,0)+1),""),"")</f>
        <v/>
      </c>
      <c r="H3031" s="34" t="str">
        <f>IFERROR(INDEX('Price Data'!K:K,MATCH(TEXT(A3031,"YYYY-MM-DD"),'Price Data'!J:J,0)),"")</f>
        <v/>
      </c>
      <c r="I3031" s="10" t="str" cm="1">
        <f t="array" ref="I3031">IFERROR(IF(ISNUMBER(H3031),(H3031-INDEX('Price Data'!K:K,MATCH(TEXT(A3031,"YYYY-MM-DD"),'Price Data'!J:J,0)+1))/INDEX('Price Data'!K:K,MATCH(TEXT(A3031,"YYYY-MM-DD"),'Price Data'!J:J,0)+1),""),"")</f>
        <v/>
      </c>
      <c r="J3031" s="34" t="str">
        <f>IFERROR(INDEX('Price Data'!N:N,MATCH(TEXT(A3031,"YYYY-MM-DD"),'Price Data'!M:M,0)),"")</f>
        <v/>
      </c>
      <c r="K3031" s="10" t="str" cm="1">
        <f t="array" ref="K3031">IFERROR(IF(ISNUMBER(J3031),(J3031-INDEX('Price Data'!N:N,MATCH(TEXT(A3031,"YYYY-MM-DD"),'Price Data'!M:M,0)+1))/INDEX('Price Data'!N:N,MATCH(TEXT(A3031,"YYYY-MM-DD"),'Price Data'!M:M,0)+1),""),"")</f>
        <v/>
      </c>
      <c r="L3031" s="34" t="str">
        <f>IFERROR(INDEX('Price Data'!Q:Q,MATCH(TEXT(A3031,"YYYY-MM-DD"),'Price Data'!P:P,0)),"")</f>
        <v/>
      </c>
      <c r="M3031" s="10" t="str" cm="1">
        <f t="array" ref="M3031">IFERROR(IF(ISNUMBER(L3031),(L3031-INDEX('Price Data'!Q:Q,MATCH(TEXT(A3031,"YYYY-MM-DD"),'Price Data'!P:P,0)+1))/INDEX('Price Data'!Q:Q,MATCH(TEXT(A3031,"YYYY-MM-DD"),'Price Data'!P:P,0)+1),""),"")</f>
        <v/>
      </c>
      <c r="N3031" s="34" t="str">
        <f>IFERROR(INDEX('Price Data'!T:T,MATCH(TEXT(A3031,"YYYY-MM-DD"),'Price Data'!S:S,0)),"")</f>
        <v/>
      </c>
      <c r="O3031" s="10" t="str" cm="1">
        <f t="array" ref="O3031">IFERROR(IF(ISNUMBER(N3031),(N3031-INDEX('Price Data'!T:T,MATCH(TEXT(A3031,"YYYY-MM-DD"),'Price Data'!S:S,0)+1))/INDEX('Price Data'!T:T,MATCH(TEXT(A3031,"YYYY-MM-DD"),'Price Data'!S:S,0)+1),""),"")</f>
        <v/>
      </c>
    </row>
    <row r="3032" spans="1:15" x14ac:dyDescent="0.3">
      <c r="A3032" s="8">
        <v>44851</v>
      </c>
      <c r="B3032" s="34">
        <f>IFERROR(INDEX('Price Data'!B:B,MATCH(TEXT(A3032,"YYYY-MM-DD"),'Price Data'!A:A,0)),"")</f>
        <v>21320</v>
      </c>
      <c r="C3032" s="10" cm="1">
        <f t="array" ref="C3032">IFERROR(IF(ISNUMBER(B3032),(B3032-INDEX('Price Data'!B:B,MATCH(TEXT(A3032,"YYYY-MM-DD"),'Price Data'!A:A,0)+1))/INDEX('Price Data'!B:B,MATCH(TEXT(A3032,"YYYY-MM-DD"),'Price Data'!A:A,0)+1),""),"")</f>
        <v>1.8584874110171515E-2</v>
      </c>
      <c r="D3032" s="34">
        <f>IFERROR(INDEX('Price Data'!E:E,MATCH(TEXT(A3032,"YYYY-MM-DD"),'Price Data'!D:D,0)),"")</f>
        <v>11.19</v>
      </c>
      <c r="E3032" s="10" cm="1">
        <f t="array" ref="E3032">IFERROR(IF(ISNUMBER(D3032),(D3032-INDEX('Price Data'!E:E,MATCH(TEXT(A3032,"YYYY-MM-DD"),'Price Data'!D:D,0)+1))/INDEX('Price Data'!E:E,MATCH(TEXT(A3032,"YYYY-MM-DD"),'Price Data'!D:D,0)+1),""),"")</f>
        <v>1.2669683257918441E-2</v>
      </c>
      <c r="F3032" s="34">
        <f>IFERROR(INDEX('Price Data'!H:H,MATCH(TEXT(A3032,"YYYY-MM-DD"),'Price Data'!G:G,0)),"")</f>
        <v>2.0074999999999998</v>
      </c>
      <c r="G3032" s="10" cm="1">
        <f t="array" ref="G3032">IFERROR(IF(ISNUMBER(F3032),(F3032-INDEX('Price Data'!H:H,MATCH(TEXT(A3032,"YYYY-MM-DD"),'Price Data'!G:G,0)+1))/INDEX('Price Data'!H:H,MATCH(TEXT(A3032,"YYYY-MM-DD"),'Price Data'!G:G,0)+1),""),"")</f>
        <v>-2.6838414941556969E-2</v>
      </c>
      <c r="H3032" s="34">
        <f>IFERROR(INDEX('Price Data'!K:K,MATCH(TEXT(A3032,"YYYY-MM-DD"),'Price Data'!J:J,0)),"")</f>
        <v>1.74</v>
      </c>
      <c r="I3032" s="10" cm="1">
        <f t="array" ref="I3032">IFERROR(IF(ISNUMBER(H3032),(H3032-INDEX('Price Data'!K:K,MATCH(TEXT(A3032,"YYYY-MM-DD"),'Price Data'!J:J,0)+1))/INDEX('Price Data'!K:K,MATCH(TEXT(A3032,"YYYY-MM-DD"),'Price Data'!J:J,0)+1),""),"")</f>
        <v>1.7543859649122823E-2</v>
      </c>
      <c r="J3032" s="34">
        <f>IFERROR(INDEX('Price Data'!N:N,MATCH(TEXT(A3032,"YYYY-MM-DD"),'Price Data'!M:M,0)),"")</f>
        <v>1.69</v>
      </c>
      <c r="K3032" s="10" cm="1">
        <f t="array" ref="K3032">IFERROR(IF(ISNUMBER(J3032),(J3032-INDEX('Price Data'!N:N,MATCH(TEXT(A3032,"YYYY-MM-DD"),'Price Data'!M:M,0)+1))/INDEX('Price Data'!N:N,MATCH(TEXT(A3032,"YYYY-MM-DD"),'Price Data'!M:M,0)+1),""),"")</f>
        <v>2.4242424242424267E-2</v>
      </c>
      <c r="L3032" s="34">
        <f>IFERROR(INDEX('Price Data'!Q:Q,MATCH(TEXT(A3032,"YYYY-MM-DD"),'Price Data'!P:P,0)),"")</f>
        <v>2.84</v>
      </c>
      <c r="M3032" s="10" cm="1">
        <f t="array" ref="M3032">IFERROR(IF(ISNUMBER(L3032),(L3032-INDEX('Price Data'!Q:Q,MATCH(TEXT(A3032,"YYYY-MM-DD"),'Price Data'!P:P,0)+1))/INDEX('Price Data'!Q:Q,MATCH(TEXT(A3032,"YYYY-MM-DD"),'Price Data'!P:P,0)+1),""),"")</f>
        <v>1.7921146953404955E-2</v>
      </c>
      <c r="N3032" s="34">
        <f>IFERROR(INDEX('Price Data'!T:T,MATCH(TEXT(A3032,"YYYY-MM-DD"),'Price Data'!S:S,0)),"")</f>
        <v>3.39</v>
      </c>
      <c r="O3032" s="10" cm="1">
        <f t="array" ref="O3032">IFERROR(IF(ISNUMBER(N3032),(N3032-INDEX('Price Data'!T:T,MATCH(TEXT(A3032,"YYYY-MM-DD"),'Price Data'!S:S,0)+1))/INDEX('Price Data'!T:T,MATCH(TEXT(A3032,"YYYY-MM-DD"),'Price Data'!S:S,0)+1),""),"")</f>
        <v>1.4970059880239601E-2</v>
      </c>
    </row>
    <row r="3033" spans="1:15" x14ac:dyDescent="0.3">
      <c r="A3033" s="8">
        <v>44852</v>
      </c>
      <c r="B3033" s="34">
        <f>IFERROR(INDEX('Price Data'!B:B,MATCH(TEXT(A3033,"YYYY-MM-DD"),'Price Data'!A:A,0)),"")</f>
        <v>21519</v>
      </c>
      <c r="C3033" s="10" cm="1">
        <f t="array" ref="C3033">IFERROR(IF(ISNUMBER(B3033),(B3033-INDEX('Price Data'!B:B,MATCH(TEXT(A3033,"YYYY-MM-DD"),'Price Data'!A:A,0)+1))/INDEX('Price Data'!B:B,MATCH(TEXT(A3033,"YYYY-MM-DD"),'Price Data'!A:A,0)+1),""),"")</f>
        <v>9.3339587242026265E-3</v>
      </c>
      <c r="D3033" s="34">
        <f>IFERROR(INDEX('Price Data'!E:E,MATCH(TEXT(A3033,"YYYY-MM-DD"),'Price Data'!D:D,0)),"")</f>
        <v>11.35</v>
      </c>
      <c r="E3033" s="10" cm="1">
        <f t="array" ref="E3033">IFERROR(IF(ISNUMBER(D3033),(D3033-INDEX('Price Data'!E:E,MATCH(TEXT(A3033,"YYYY-MM-DD"),'Price Data'!D:D,0)+1))/INDEX('Price Data'!E:E,MATCH(TEXT(A3033,"YYYY-MM-DD"),'Price Data'!D:D,0)+1),""),"")</f>
        <v>1.4298480786416457E-2</v>
      </c>
      <c r="F3033" s="34">
        <f>IFERROR(INDEX('Price Data'!H:H,MATCH(TEXT(A3033,"YYYY-MM-DD"),'Price Data'!G:G,0)),"")</f>
        <v>2.0099999999999998</v>
      </c>
      <c r="G3033" s="10" cm="1">
        <f t="array" ref="G3033">IFERROR(IF(ISNUMBER(F3033),(F3033-INDEX('Price Data'!H:H,MATCH(TEXT(A3033,"YYYY-MM-DD"),'Price Data'!G:G,0)+1))/INDEX('Price Data'!H:H,MATCH(TEXT(A3033,"YYYY-MM-DD"),'Price Data'!G:G,0)+1),""),"")</f>
        <v>1.2453300124532737E-3</v>
      </c>
      <c r="H3033" s="34">
        <f>IFERROR(INDEX('Price Data'!K:K,MATCH(TEXT(A3033,"YYYY-MM-DD"),'Price Data'!J:J,0)),"")</f>
        <v>1.8</v>
      </c>
      <c r="I3033" s="10" cm="1">
        <f t="array" ref="I3033">IFERROR(IF(ISNUMBER(H3033),(H3033-INDEX('Price Data'!K:K,MATCH(TEXT(A3033,"YYYY-MM-DD"),'Price Data'!J:J,0)+1))/INDEX('Price Data'!K:K,MATCH(TEXT(A3033,"YYYY-MM-DD"),'Price Data'!J:J,0)+1),""),"")</f>
        <v>3.4482758620689689E-2</v>
      </c>
      <c r="J3033" s="34">
        <f>IFERROR(INDEX('Price Data'!N:N,MATCH(TEXT(A3033,"YYYY-MM-DD"),'Price Data'!M:M,0)),"")</f>
        <v>1.7</v>
      </c>
      <c r="K3033" s="10" cm="1">
        <f t="array" ref="K3033">IFERROR(IF(ISNUMBER(J3033),(J3033-INDEX('Price Data'!N:N,MATCH(TEXT(A3033,"YYYY-MM-DD"),'Price Data'!M:M,0)+1))/INDEX('Price Data'!N:N,MATCH(TEXT(A3033,"YYYY-MM-DD"),'Price Data'!M:M,0)+1),""),"")</f>
        <v>5.9171597633136145E-3</v>
      </c>
      <c r="L3033" s="34">
        <f>IFERROR(INDEX('Price Data'!Q:Q,MATCH(TEXT(A3033,"YYYY-MM-DD"),'Price Data'!P:P,0)),"")</f>
        <v>2.84</v>
      </c>
      <c r="M3033" s="10" cm="1">
        <f t="array" ref="M3033">IFERROR(IF(ISNUMBER(L3033),(L3033-INDEX('Price Data'!Q:Q,MATCH(TEXT(A3033,"YYYY-MM-DD"),'Price Data'!P:P,0)+1))/INDEX('Price Data'!Q:Q,MATCH(TEXT(A3033,"YYYY-MM-DD"),'Price Data'!P:P,0)+1),""),"")</f>
        <v>0</v>
      </c>
      <c r="N3033" s="34">
        <f>IFERROR(INDEX('Price Data'!T:T,MATCH(TEXT(A3033,"YYYY-MM-DD"),'Price Data'!S:S,0)),"")</f>
        <v>3.49</v>
      </c>
      <c r="O3033" s="10" cm="1">
        <f t="array" ref="O3033">IFERROR(IF(ISNUMBER(N3033),(N3033-INDEX('Price Data'!T:T,MATCH(TEXT(A3033,"YYYY-MM-DD"),'Price Data'!S:S,0)+1))/INDEX('Price Data'!T:T,MATCH(TEXT(A3033,"YYYY-MM-DD"),'Price Data'!S:S,0)+1),""),"")</f>
        <v>2.9498525073746337E-2</v>
      </c>
    </row>
    <row r="3034" spans="1:15" x14ac:dyDescent="0.3">
      <c r="A3034" s="8">
        <v>44853</v>
      </c>
      <c r="B3034" s="34">
        <f>IFERROR(INDEX('Price Data'!B:B,MATCH(TEXT(A3034,"YYYY-MM-DD"),'Price Data'!A:A,0)),"")</f>
        <v>21472</v>
      </c>
      <c r="C3034" s="10" cm="1">
        <f t="array" ref="C3034">IFERROR(IF(ISNUMBER(B3034),(B3034-INDEX('Price Data'!B:B,MATCH(TEXT(A3034,"YYYY-MM-DD"),'Price Data'!A:A,0)+1))/INDEX('Price Data'!B:B,MATCH(TEXT(A3034,"YYYY-MM-DD"),'Price Data'!A:A,0)+1),""),"")</f>
        <v>-2.1841163622844926E-3</v>
      </c>
      <c r="D3034" s="34">
        <f>IFERROR(INDEX('Price Data'!E:E,MATCH(TEXT(A3034,"YYYY-MM-DD"),'Price Data'!D:D,0)),"")</f>
        <v>11.2</v>
      </c>
      <c r="E3034" s="10" cm="1">
        <f t="array" ref="E3034">IFERROR(IF(ISNUMBER(D3034),(D3034-INDEX('Price Data'!E:E,MATCH(TEXT(A3034,"YYYY-MM-DD"),'Price Data'!D:D,0)+1))/INDEX('Price Data'!E:E,MATCH(TEXT(A3034,"YYYY-MM-DD"),'Price Data'!D:D,0)+1),""),"")</f>
        <v>-1.3215859030837036E-2</v>
      </c>
      <c r="F3034" s="34">
        <f>IFERROR(INDEX('Price Data'!H:H,MATCH(TEXT(A3034,"YYYY-MM-DD"),'Price Data'!G:G,0)),"")</f>
        <v>2.0030000000000001</v>
      </c>
      <c r="G3034" s="10" cm="1">
        <f t="array" ref="G3034">IFERROR(IF(ISNUMBER(F3034),(F3034-INDEX('Price Data'!H:H,MATCH(TEXT(A3034,"YYYY-MM-DD"),'Price Data'!G:G,0)+1))/INDEX('Price Data'!H:H,MATCH(TEXT(A3034,"YYYY-MM-DD"),'Price Data'!G:G,0)+1),""),"")</f>
        <v>-3.4825870646764548E-3</v>
      </c>
      <c r="H3034" s="34">
        <f>IFERROR(INDEX('Price Data'!K:K,MATCH(TEXT(A3034,"YYYY-MM-DD"),'Price Data'!J:J,0)),"")</f>
        <v>1.79</v>
      </c>
      <c r="I3034" s="10" cm="1">
        <f t="array" ref="I3034">IFERROR(IF(ISNUMBER(H3034),(H3034-INDEX('Price Data'!K:K,MATCH(TEXT(A3034,"YYYY-MM-DD"),'Price Data'!J:J,0)+1))/INDEX('Price Data'!K:K,MATCH(TEXT(A3034,"YYYY-MM-DD"),'Price Data'!J:J,0)+1),""),"")</f>
        <v>-5.5555555555555601E-3</v>
      </c>
      <c r="J3034" s="34">
        <f>IFERROR(INDEX('Price Data'!N:N,MATCH(TEXT(A3034,"YYYY-MM-DD"),'Price Data'!M:M,0)),"")</f>
        <v>1.71</v>
      </c>
      <c r="K3034" s="10" cm="1">
        <f t="array" ref="K3034">IFERROR(IF(ISNUMBER(J3034),(J3034-INDEX('Price Data'!N:N,MATCH(TEXT(A3034,"YYYY-MM-DD"),'Price Data'!M:M,0)+1))/INDEX('Price Data'!N:N,MATCH(TEXT(A3034,"YYYY-MM-DD"),'Price Data'!M:M,0)+1),""),"")</f>
        <v>5.8823529411764757E-3</v>
      </c>
      <c r="L3034" s="34">
        <f>IFERROR(INDEX('Price Data'!Q:Q,MATCH(TEXT(A3034,"YYYY-MM-DD"),'Price Data'!P:P,0)),"")</f>
        <v>2.84</v>
      </c>
      <c r="M3034" s="10" cm="1">
        <f t="array" ref="M3034">IFERROR(IF(ISNUMBER(L3034),(L3034-INDEX('Price Data'!Q:Q,MATCH(TEXT(A3034,"YYYY-MM-DD"),'Price Data'!P:P,0)+1))/INDEX('Price Data'!Q:Q,MATCH(TEXT(A3034,"YYYY-MM-DD"),'Price Data'!P:P,0)+1),""),"")</f>
        <v>0</v>
      </c>
      <c r="N3034" s="34">
        <f>IFERROR(INDEX('Price Data'!T:T,MATCH(TEXT(A3034,"YYYY-MM-DD"),'Price Data'!S:S,0)),"")</f>
        <v>3.5</v>
      </c>
      <c r="O3034" s="10" cm="1">
        <f t="array" ref="O3034">IFERROR(IF(ISNUMBER(N3034),(N3034-INDEX('Price Data'!T:T,MATCH(TEXT(A3034,"YYYY-MM-DD"),'Price Data'!S:S,0)+1))/INDEX('Price Data'!T:T,MATCH(TEXT(A3034,"YYYY-MM-DD"),'Price Data'!S:S,0)+1),""),"")</f>
        <v>2.8653295128939216E-3</v>
      </c>
    </row>
    <row r="3035" spans="1:15" x14ac:dyDescent="0.3">
      <c r="A3035" s="8">
        <v>44854</v>
      </c>
      <c r="B3035" s="34">
        <f>IFERROR(INDEX('Price Data'!B:B,MATCH(TEXT(A3035,"YYYY-MM-DD"),'Price Data'!A:A,0)),"")</f>
        <v>21702</v>
      </c>
      <c r="C3035" s="10" cm="1">
        <f t="array" ref="C3035">IFERROR(IF(ISNUMBER(B3035),(B3035-INDEX('Price Data'!B:B,MATCH(TEXT(A3035,"YYYY-MM-DD"),'Price Data'!A:A,0)+1))/INDEX('Price Data'!B:B,MATCH(TEXT(A3035,"YYYY-MM-DD"),'Price Data'!A:A,0)+1),""),"")</f>
        <v>1.0711624441132639E-2</v>
      </c>
      <c r="D3035" s="34">
        <f>IFERROR(INDEX('Price Data'!E:E,MATCH(TEXT(A3035,"YYYY-MM-DD"),'Price Data'!D:D,0)),"")</f>
        <v>11.29</v>
      </c>
      <c r="E3035" s="10" cm="1">
        <f t="array" ref="E3035">IFERROR(IF(ISNUMBER(D3035),(D3035-INDEX('Price Data'!E:E,MATCH(TEXT(A3035,"YYYY-MM-DD"),'Price Data'!D:D,0)+1))/INDEX('Price Data'!E:E,MATCH(TEXT(A3035,"YYYY-MM-DD"),'Price Data'!D:D,0)+1),""),"")</f>
        <v>8.0357142857142728E-3</v>
      </c>
      <c r="F3035" s="34">
        <f>IFERROR(INDEX('Price Data'!H:H,MATCH(TEXT(A3035,"YYYY-MM-DD"),'Price Data'!G:G,0)),"")</f>
        <v>2.0089999999999999</v>
      </c>
      <c r="G3035" s="10" cm="1">
        <f t="array" ref="G3035">IFERROR(IF(ISNUMBER(F3035),(F3035-INDEX('Price Data'!H:H,MATCH(TEXT(A3035,"YYYY-MM-DD"),'Price Data'!G:G,0)+1))/INDEX('Price Data'!H:H,MATCH(TEXT(A3035,"YYYY-MM-DD"),'Price Data'!G:G,0)+1),""),"")</f>
        <v>2.9955067398900566E-3</v>
      </c>
      <c r="H3035" s="34">
        <f>IFERROR(INDEX('Price Data'!K:K,MATCH(TEXT(A3035,"YYYY-MM-DD"),'Price Data'!J:J,0)),"")</f>
        <v>1.83</v>
      </c>
      <c r="I3035" s="10" cm="1">
        <f t="array" ref="I3035">IFERROR(IF(ISNUMBER(H3035),(H3035-INDEX('Price Data'!K:K,MATCH(TEXT(A3035,"YYYY-MM-DD"),'Price Data'!J:J,0)+1))/INDEX('Price Data'!K:K,MATCH(TEXT(A3035,"YYYY-MM-DD"),'Price Data'!J:J,0)+1),""),"")</f>
        <v>2.2346368715083817E-2</v>
      </c>
      <c r="J3035" s="34">
        <f>IFERROR(INDEX('Price Data'!N:N,MATCH(TEXT(A3035,"YYYY-MM-DD"),'Price Data'!M:M,0)),"")</f>
        <v>1.72</v>
      </c>
      <c r="K3035" s="10" cm="1">
        <f t="array" ref="K3035">IFERROR(IF(ISNUMBER(J3035),(J3035-INDEX('Price Data'!N:N,MATCH(TEXT(A3035,"YYYY-MM-DD"),'Price Data'!M:M,0)+1))/INDEX('Price Data'!N:N,MATCH(TEXT(A3035,"YYYY-MM-DD"),'Price Data'!M:M,0)+1),""),"")</f>
        <v>5.8479532163742748E-3</v>
      </c>
      <c r="L3035" s="34">
        <f>IFERROR(INDEX('Price Data'!Q:Q,MATCH(TEXT(A3035,"YYYY-MM-DD"),'Price Data'!P:P,0)),"")</f>
        <v>2.86</v>
      </c>
      <c r="M3035" s="10" cm="1">
        <f t="array" ref="M3035">IFERROR(IF(ISNUMBER(L3035),(L3035-INDEX('Price Data'!Q:Q,MATCH(TEXT(A3035,"YYYY-MM-DD"),'Price Data'!P:P,0)+1))/INDEX('Price Data'!Q:Q,MATCH(TEXT(A3035,"YYYY-MM-DD"),'Price Data'!P:P,0)+1),""),"")</f>
        <v>7.0422535211267668E-3</v>
      </c>
      <c r="N3035" s="34">
        <f>IFERROR(INDEX('Price Data'!T:T,MATCH(TEXT(A3035,"YYYY-MM-DD"),'Price Data'!S:S,0)),"")</f>
        <v>3.53</v>
      </c>
      <c r="O3035" s="10" cm="1">
        <f t="array" ref="O3035">IFERROR(IF(ISNUMBER(N3035),(N3035-INDEX('Price Data'!T:T,MATCH(TEXT(A3035,"YYYY-MM-DD"),'Price Data'!S:S,0)+1))/INDEX('Price Data'!T:T,MATCH(TEXT(A3035,"YYYY-MM-DD"),'Price Data'!S:S,0)+1),""),"")</f>
        <v>8.5714285714285163E-3</v>
      </c>
    </row>
    <row r="3036" spans="1:15" x14ac:dyDescent="0.3">
      <c r="A3036" s="8">
        <v>44855</v>
      </c>
      <c r="B3036" s="34">
        <f>IFERROR(INDEX('Price Data'!B:B,MATCH(TEXT(A3036,"YYYY-MM-DD"),'Price Data'!A:A,0)),"")</f>
        <v>21568</v>
      </c>
      <c r="C3036" s="10" cm="1">
        <f t="array" ref="C3036">IFERROR(IF(ISNUMBER(B3036),(B3036-INDEX('Price Data'!B:B,MATCH(TEXT(A3036,"YYYY-MM-DD"),'Price Data'!A:A,0)+1))/INDEX('Price Data'!B:B,MATCH(TEXT(A3036,"YYYY-MM-DD"),'Price Data'!A:A,0)+1),""),"")</f>
        <v>-6.1745461247811259E-3</v>
      </c>
      <c r="D3036" s="34">
        <f>IFERROR(INDEX('Price Data'!E:E,MATCH(TEXT(A3036,"YYYY-MM-DD"),'Price Data'!D:D,0)),"")</f>
        <v>11.45</v>
      </c>
      <c r="E3036" s="10" cm="1">
        <f t="array" ref="E3036">IFERROR(IF(ISNUMBER(D3036),(D3036-INDEX('Price Data'!E:E,MATCH(TEXT(A3036,"YYYY-MM-DD"),'Price Data'!D:D,0)+1))/INDEX('Price Data'!E:E,MATCH(TEXT(A3036,"YYYY-MM-DD"),'Price Data'!D:D,0)+1),""),"")</f>
        <v>1.4171833480956613E-2</v>
      </c>
      <c r="F3036" s="34">
        <f>IFERROR(INDEX('Price Data'!H:H,MATCH(TEXT(A3036,"YYYY-MM-DD"),'Price Data'!G:G,0)),"")</f>
        <v>1.99</v>
      </c>
      <c r="G3036" s="10" cm="1">
        <f t="array" ref="G3036">IFERROR(IF(ISNUMBER(F3036),(F3036-INDEX('Price Data'!H:H,MATCH(TEXT(A3036,"YYYY-MM-DD"),'Price Data'!G:G,0)+1))/INDEX('Price Data'!H:H,MATCH(TEXT(A3036,"YYYY-MM-DD"),'Price Data'!G:G,0)+1),""),"")</f>
        <v>-9.4574415131905964E-3</v>
      </c>
      <c r="H3036" s="34">
        <f>IFERROR(INDEX('Price Data'!K:K,MATCH(TEXT(A3036,"YYYY-MM-DD"),'Price Data'!J:J,0)),"")</f>
        <v>1.83</v>
      </c>
      <c r="I3036" s="10" cm="1">
        <f t="array" ref="I3036">IFERROR(IF(ISNUMBER(H3036),(H3036-INDEX('Price Data'!K:K,MATCH(TEXT(A3036,"YYYY-MM-DD"),'Price Data'!J:J,0)+1))/INDEX('Price Data'!K:K,MATCH(TEXT(A3036,"YYYY-MM-DD"),'Price Data'!J:J,0)+1),""),"")</f>
        <v>0</v>
      </c>
      <c r="J3036" s="34">
        <f>IFERROR(INDEX('Price Data'!N:N,MATCH(TEXT(A3036,"YYYY-MM-DD"),'Price Data'!M:M,0)),"")</f>
        <v>1.74</v>
      </c>
      <c r="K3036" s="10" cm="1">
        <f t="array" ref="K3036">IFERROR(IF(ISNUMBER(J3036),(J3036-INDEX('Price Data'!N:N,MATCH(TEXT(A3036,"YYYY-MM-DD"),'Price Data'!M:M,0)+1))/INDEX('Price Data'!N:N,MATCH(TEXT(A3036,"YYYY-MM-DD"),'Price Data'!M:M,0)+1),""),"")</f>
        <v>1.1627906976744196E-2</v>
      </c>
      <c r="L3036" s="34">
        <f>IFERROR(INDEX('Price Data'!Q:Q,MATCH(TEXT(A3036,"YYYY-MM-DD"),'Price Data'!P:P,0)),"")</f>
        <v>2.87</v>
      </c>
      <c r="M3036" s="10" cm="1">
        <f t="array" ref="M3036">IFERROR(IF(ISNUMBER(L3036),(L3036-INDEX('Price Data'!Q:Q,MATCH(TEXT(A3036,"YYYY-MM-DD"),'Price Data'!P:P,0)+1))/INDEX('Price Data'!Q:Q,MATCH(TEXT(A3036,"YYYY-MM-DD"),'Price Data'!P:P,0)+1),""),"")</f>
        <v>3.4965034965035776E-3</v>
      </c>
      <c r="N3036" s="34">
        <f>IFERROR(INDEX('Price Data'!T:T,MATCH(TEXT(A3036,"YYYY-MM-DD"),'Price Data'!S:S,0)),"")</f>
        <v>3.54</v>
      </c>
      <c r="O3036" s="10" cm="1">
        <f t="array" ref="O3036">IFERROR(IF(ISNUMBER(N3036),(N3036-INDEX('Price Data'!T:T,MATCH(TEXT(A3036,"YYYY-MM-DD"),'Price Data'!S:S,0)+1))/INDEX('Price Data'!T:T,MATCH(TEXT(A3036,"YYYY-MM-DD"),'Price Data'!S:S,0)+1),""),"")</f>
        <v>2.8328611898017653E-3</v>
      </c>
    </row>
    <row r="3037" spans="1:15" x14ac:dyDescent="0.3">
      <c r="A3037" s="8">
        <v>44856</v>
      </c>
      <c r="B3037" s="34" t="str">
        <f>IFERROR(INDEX('Price Data'!B:B,MATCH(TEXT(A3037,"YYYY-MM-DD"),'Price Data'!A:A,0)),"")</f>
        <v/>
      </c>
      <c r="C3037" s="10" t="str" cm="1">
        <f t="array" ref="C3037">IFERROR(IF(ISNUMBER(B3037),(B3037-INDEX('Price Data'!B:B,MATCH(TEXT(A3037,"YYYY-MM-DD"),'Price Data'!A:A,0)+1))/INDEX('Price Data'!B:B,MATCH(TEXT(A3037,"YYYY-MM-DD"),'Price Data'!A:A,0)+1),""),"")</f>
        <v/>
      </c>
      <c r="D3037" s="34" t="str">
        <f>IFERROR(INDEX('Price Data'!E:E,MATCH(TEXT(A3037,"YYYY-MM-DD"),'Price Data'!D:D,0)),"")</f>
        <v/>
      </c>
      <c r="E3037" s="10" t="str" cm="1">
        <f t="array" ref="E3037">IFERROR(IF(ISNUMBER(D3037),(D3037-INDEX('Price Data'!E:E,MATCH(TEXT(A3037,"YYYY-MM-DD"),'Price Data'!D:D,0)+1))/INDEX('Price Data'!E:E,MATCH(TEXT(A3037,"YYYY-MM-DD"),'Price Data'!D:D,0)+1),""),"")</f>
        <v/>
      </c>
      <c r="F3037" s="34" t="str">
        <f>IFERROR(INDEX('Price Data'!H:H,MATCH(TEXT(A3037,"YYYY-MM-DD"),'Price Data'!G:G,0)),"")</f>
        <v/>
      </c>
      <c r="G3037" s="10" t="str" cm="1">
        <f t="array" ref="G3037">IFERROR(IF(ISNUMBER(F3037),(F3037-INDEX('Price Data'!H:H,MATCH(TEXT(A3037,"YYYY-MM-DD"),'Price Data'!G:G,0)+1))/INDEX('Price Data'!H:H,MATCH(TEXT(A3037,"YYYY-MM-DD"),'Price Data'!G:G,0)+1),""),"")</f>
        <v/>
      </c>
      <c r="H3037" s="34" t="str">
        <f>IFERROR(INDEX('Price Data'!K:K,MATCH(TEXT(A3037,"YYYY-MM-DD"),'Price Data'!J:J,0)),"")</f>
        <v/>
      </c>
      <c r="I3037" s="10" t="str" cm="1">
        <f t="array" ref="I3037">IFERROR(IF(ISNUMBER(H3037),(H3037-INDEX('Price Data'!K:K,MATCH(TEXT(A3037,"YYYY-MM-DD"),'Price Data'!J:J,0)+1))/INDEX('Price Data'!K:K,MATCH(TEXT(A3037,"YYYY-MM-DD"),'Price Data'!J:J,0)+1),""),"")</f>
        <v/>
      </c>
      <c r="J3037" s="34" t="str">
        <f>IFERROR(INDEX('Price Data'!N:N,MATCH(TEXT(A3037,"YYYY-MM-DD"),'Price Data'!M:M,0)),"")</f>
        <v/>
      </c>
      <c r="K3037" s="10" t="str" cm="1">
        <f t="array" ref="K3037">IFERROR(IF(ISNUMBER(J3037),(J3037-INDEX('Price Data'!N:N,MATCH(TEXT(A3037,"YYYY-MM-DD"),'Price Data'!M:M,0)+1))/INDEX('Price Data'!N:N,MATCH(TEXT(A3037,"YYYY-MM-DD"),'Price Data'!M:M,0)+1),""),"")</f>
        <v/>
      </c>
      <c r="L3037" s="34" t="str">
        <f>IFERROR(INDEX('Price Data'!Q:Q,MATCH(TEXT(A3037,"YYYY-MM-DD"),'Price Data'!P:P,0)),"")</f>
        <v/>
      </c>
      <c r="M3037" s="10" t="str" cm="1">
        <f t="array" ref="M3037">IFERROR(IF(ISNUMBER(L3037),(L3037-INDEX('Price Data'!Q:Q,MATCH(TEXT(A3037,"YYYY-MM-DD"),'Price Data'!P:P,0)+1))/INDEX('Price Data'!Q:Q,MATCH(TEXT(A3037,"YYYY-MM-DD"),'Price Data'!P:P,0)+1),""),"")</f>
        <v/>
      </c>
      <c r="N3037" s="34" t="str">
        <f>IFERROR(INDEX('Price Data'!T:T,MATCH(TEXT(A3037,"YYYY-MM-DD"),'Price Data'!S:S,0)),"")</f>
        <v/>
      </c>
      <c r="O3037" s="10" t="str" cm="1">
        <f t="array" ref="O3037">IFERROR(IF(ISNUMBER(N3037),(N3037-INDEX('Price Data'!T:T,MATCH(TEXT(A3037,"YYYY-MM-DD"),'Price Data'!S:S,0)+1))/INDEX('Price Data'!T:T,MATCH(TEXT(A3037,"YYYY-MM-DD"),'Price Data'!S:S,0)+1),""),"")</f>
        <v/>
      </c>
    </row>
    <row r="3038" spans="1:15" x14ac:dyDescent="0.3">
      <c r="A3038" s="8">
        <v>44857</v>
      </c>
      <c r="B3038" s="34" t="str">
        <f>IFERROR(INDEX('Price Data'!B:B,MATCH(TEXT(A3038,"YYYY-MM-DD"),'Price Data'!A:A,0)),"")</f>
        <v/>
      </c>
      <c r="C3038" s="10" t="str" cm="1">
        <f t="array" ref="C3038">IFERROR(IF(ISNUMBER(B3038),(B3038-INDEX('Price Data'!B:B,MATCH(TEXT(A3038,"YYYY-MM-DD"),'Price Data'!A:A,0)+1))/INDEX('Price Data'!B:B,MATCH(TEXT(A3038,"YYYY-MM-DD"),'Price Data'!A:A,0)+1),""),"")</f>
        <v/>
      </c>
      <c r="D3038" s="34" t="str">
        <f>IFERROR(INDEX('Price Data'!E:E,MATCH(TEXT(A3038,"YYYY-MM-DD"),'Price Data'!D:D,0)),"")</f>
        <v/>
      </c>
      <c r="E3038" s="10" t="str" cm="1">
        <f t="array" ref="E3038">IFERROR(IF(ISNUMBER(D3038),(D3038-INDEX('Price Data'!E:E,MATCH(TEXT(A3038,"YYYY-MM-DD"),'Price Data'!D:D,0)+1))/INDEX('Price Data'!E:E,MATCH(TEXT(A3038,"YYYY-MM-DD"),'Price Data'!D:D,0)+1),""),"")</f>
        <v/>
      </c>
      <c r="F3038" s="34" t="str">
        <f>IFERROR(INDEX('Price Data'!H:H,MATCH(TEXT(A3038,"YYYY-MM-DD"),'Price Data'!G:G,0)),"")</f>
        <v/>
      </c>
      <c r="G3038" s="10" t="str" cm="1">
        <f t="array" ref="G3038">IFERROR(IF(ISNUMBER(F3038),(F3038-INDEX('Price Data'!H:H,MATCH(TEXT(A3038,"YYYY-MM-DD"),'Price Data'!G:G,0)+1))/INDEX('Price Data'!H:H,MATCH(TEXT(A3038,"YYYY-MM-DD"),'Price Data'!G:G,0)+1),""),"")</f>
        <v/>
      </c>
      <c r="H3038" s="34" t="str">
        <f>IFERROR(INDEX('Price Data'!K:K,MATCH(TEXT(A3038,"YYYY-MM-DD"),'Price Data'!J:J,0)),"")</f>
        <v/>
      </c>
      <c r="I3038" s="10" t="str" cm="1">
        <f t="array" ref="I3038">IFERROR(IF(ISNUMBER(H3038),(H3038-INDEX('Price Data'!K:K,MATCH(TEXT(A3038,"YYYY-MM-DD"),'Price Data'!J:J,0)+1))/INDEX('Price Data'!K:K,MATCH(TEXT(A3038,"YYYY-MM-DD"),'Price Data'!J:J,0)+1),""),"")</f>
        <v/>
      </c>
      <c r="J3038" s="34" t="str">
        <f>IFERROR(INDEX('Price Data'!N:N,MATCH(TEXT(A3038,"YYYY-MM-DD"),'Price Data'!M:M,0)),"")</f>
        <v/>
      </c>
      <c r="K3038" s="10" t="str" cm="1">
        <f t="array" ref="K3038">IFERROR(IF(ISNUMBER(J3038),(J3038-INDEX('Price Data'!N:N,MATCH(TEXT(A3038,"YYYY-MM-DD"),'Price Data'!M:M,0)+1))/INDEX('Price Data'!N:N,MATCH(TEXT(A3038,"YYYY-MM-DD"),'Price Data'!M:M,0)+1),""),"")</f>
        <v/>
      </c>
      <c r="L3038" s="34" t="str">
        <f>IFERROR(INDEX('Price Data'!Q:Q,MATCH(TEXT(A3038,"YYYY-MM-DD"),'Price Data'!P:P,0)),"")</f>
        <v/>
      </c>
      <c r="M3038" s="10" t="str" cm="1">
        <f t="array" ref="M3038">IFERROR(IF(ISNUMBER(L3038),(L3038-INDEX('Price Data'!Q:Q,MATCH(TEXT(A3038,"YYYY-MM-DD"),'Price Data'!P:P,0)+1))/INDEX('Price Data'!Q:Q,MATCH(TEXT(A3038,"YYYY-MM-DD"),'Price Data'!P:P,0)+1),""),"")</f>
        <v/>
      </c>
      <c r="N3038" s="34" t="str">
        <f>IFERROR(INDEX('Price Data'!T:T,MATCH(TEXT(A3038,"YYYY-MM-DD"),'Price Data'!S:S,0)),"")</f>
        <v/>
      </c>
      <c r="O3038" s="10" t="str" cm="1">
        <f t="array" ref="O3038">IFERROR(IF(ISNUMBER(N3038),(N3038-INDEX('Price Data'!T:T,MATCH(TEXT(A3038,"YYYY-MM-DD"),'Price Data'!S:S,0)+1))/INDEX('Price Data'!T:T,MATCH(TEXT(A3038,"YYYY-MM-DD"),'Price Data'!S:S,0)+1),""),"")</f>
        <v/>
      </c>
    </row>
    <row r="3039" spans="1:15" x14ac:dyDescent="0.3">
      <c r="A3039" s="8">
        <v>44858</v>
      </c>
      <c r="B3039" s="34">
        <f>IFERROR(INDEX('Price Data'!B:B,MATCH(TEXT(A3039,"YYYY-MM-DD"),'Price Data'!A:A,0)),"")</f>
        <v>21983</v>
      </c>
      <c r="C3039" s="10" cm="1">
        <f t="array" ref="C3039">IFERROR(IF(ISNUMBER(B3039),(B3039-INDEX('Price Data'!B:B,MATCH(TEXT(A3039,"YYYY-MM-DD"),'Price Data'!A:A,0)+1))/INDEX('Price Data'!B:B,MATCH(TEXT(A3039,"YYYY-MM-DD"),'Price Data'!A:A,0)+1),""),"")</f>
        <v>1.924146884272997E-2</v>
      </c>
      <c r="D3039" s="34">
        <f>IFERROR(INDEX('Price Data'!E:E,MATCH(TEXT(A3039,"YYYY-MM-DD"),'Price Data'!D:D,0)),"")</f>
        <v>11.51</v>
      </c>
      <c r="E3039" s="10" cm="1">
        <f t="array" ref="E3039">IFERROR(IF(ISNUMBER(D3039),(D3039-INDEX('Price Data'!E:E,MATCH(TEXT(A3039,"YYYY-MM-DD"),'Price Data'!D:D,0)+1))/INDEX('Price Data'!E:E,MATCH(TEXT(A3039,"YYYY-MM-DD"),'Price Data'!D:D,0)+1),""),"")</f>
        <v>5.2401746724891271E-3</v>
      </c>
      <c r="F3039" s="34">
        <f>IFERROR(INDEX('Price Data'!H:H,MATCH(TEXT(A3039,"YYYY-MM-DD"),'Price Data'!G:G,0)),"")</f>
        <v>1.95</v>
      </c>
      <c r="G3039" s="10" cm="1">
        <f t="array" ref="G3039">IFERROR(IF(ISNUMBER(F3039),(F3039-INDEX('Price Data'!H:H,MATCH(TEXT(A3039,"YYYY-MM-DD"),'Price Data'!G:G,0)+1))/INDEX('Price Data'!H:H,MATCH(TEXT(A3039,"YYYY-MM-DD"),'Price Data'!G:G,0)+1),""),"")</f>
        <v>-2.0100502512562832E-2</v>
      </c>
      <c r="H3039" s="34">
        <f>IFERROR(INDEX('Price Data'!K:K,MATCH(TEXT(A3039,"YYYY-MM-DD"),'Price Data'!J:J,0)),"")</f>
        <v>1.86</v>
      </c>
      <c r="I3039" s="10" cm="1">
        <f t="array" ref="I3039">IFERROR(IF(ISNUMBER(H3039),(H3039-INDEX('Price Data'!K:K,MATCH(TEXT(A3039,"YYYY-MM-DD"),'Price Data'!J:J,0)+1))/INDEX('Price Data'!K:K,MATCH(TEXT(A3039,"YYYY-MM-DD"),'Price Data'!J:J,0)+1),""),"")</f>
        <v>1.6393442622950834E-2</v>
      </c>
      <c r="J3039" s="34">
        <f>IFERROR(INDEX('Price Data'!N:N,MATCH(TEXT(A3039,"YYYY-MM-DD"),'Price Data'!M:M,0)),"")</f>
        <v>1.79</v>
      </c>
      <c r="K3039" s="10" cm="1">
        <f t="array" ref="K3039">IFERROR(IF(ISNUMBER(J3039),(J3039-INDEX('Price Data'!N:N,MATCH(TEXT(A3039,"YYYY-MM-DD"),'Price Data'!M:M,0)+1))/INDEX('Price Data'!N:N,MATCH(TEXT(A3039,"YYYY-MM-DD"),'Price Data'!M:M,0)+1),""),"")</f>
        <v>2.8735632183908073E-2</v>
      </c>
      <c r="L3039" s="34">
        <f>IFERROR(INDEX('Price Data'!Q:Q,MATCH(TEXT(A3039,"YYYY-MM-DD"),'Price Data'!P:P,0)),"")</f>
        <v>2.91</v>
      </c>
      <c r="M3039" s="10" cm="1">
        <f t="array" ref="M3039">IFERROR(IF(ISNUMBER(L3039),(L3039-INDEX('Price Data'!Q:Q,MATCH(TEXT(A3039,"YYYY-MM-DD"),'Price Data'!P:P,0)+1))/INDEX('Price Data'!Q:Q,MATCH(TEXT(A3039,"YYYY-MM-DD"),'Price Data'!P:P,0)+1),""),"")</f>
        <v>1.3937282229965169E-2</v>
      </c>
      <c r="N3039" s="34">
        <f>IFERROR(INDEX('Price Data'!T:T,MATCH(TEXT(A3039,"YYYY-MM-DD"),'Price Data'!S:S,0)),"")</f>
        <v>3.59</v>
      </c>
      <c r="O3039" s="10" cm="1">
        <f t="array" ref="O3039">IFERROR(IF(ISNUMBER(N3039),(N3039-INDEX('Price Data'!T:T,MATCH(TEXT(A3039,"YYYY-MM-DD"),'Price Data'!S:S,0)+1))/INDEX('Price Data'!T:T,MATCH(TEXT(A3039,"YYYY-MM-DD"),'Price Data'!S:S,0)+1),""),"")</f>
        <v>1.4124293785310684E-2</v>
      </c>
    </row>
    <row r="3040" spans="1:15" x14ac:dyDescent="0.3">
      <c r="A3040" s="8">
        <v>44859</v>
      </c>
      <c r="B3040" s="34">
        <f>IFERROR(INDEX('Price Data'!B:B,MATCH(TEXT(A3040,"YYYY-MM-DD"),'Price Data'!A:A,0)),"")</f>
        <v>22290</v>
      </c>
      <c r="C3040" s="10" cm="1">
        <f t="array" ref="C3040">IFERROR(IF(ISNUMBER(B3040),(B3040-INDEX('Price Data'!B:B,MATCH(TEXT(A3040,"YYYY-MM-DD"),'Price Data'!A:A,0)+1))/INDEX('Price Data'!B:B,MATCH(TEXT(A3040,"YYYY-MM-DD"),'Price Data'!A:A,0)+1),""),"")</f>
        <v>1.3965336851203202E-2</v>
      </c>
      <c r="D3040" s="34">
        <f>IFERROR(INDEX('Price Data'!E:E,MATCH(TEXT(A3040,"YYYY-MM-DD"),'Price Data'!D:D,0)),"")</f>
        <v>11.52</v>
      </c>
      <c r="E3040" s="10" cm="1">
        <f t="array" ref="E3040">IFERROR(IF(ISNUMBER(D3040),(D3040-INDEX('Price Data'!E:E,MATCH(TEXT(A3040,"YYYY-MM-DD"),'Price Data'!D:D,0)+1))/INDEX('Price Data'!E:E,MATCH(TEXT(A3040,"YYYY-MM-DD"),'Price Data'!D:D,0)+1),""),"")</f>
        <v>8.6880973066896501E-4</v>
      </c>
      <c r="F3040" s="34">
        <f>IFERROR(INDEX('Price Data'!H:H,MATCH(TEXT(A3040,"YYYY-MM-DD"),'Price Data'!G:G,0)),"")</f>
        <v>1.9832000000000001</v>
      </c>
      <c r="G3040" s="10" cm="1">
        <f t="array" ref="G3040">IFERROR(IF(ISNUMBER(F3040),(F3040-INDEX('Price Data'!H:H,MATCH(TEXT(A3040,"YYYY-MM-DD"),'Price Data'!G:G,0)+1))/INDEX('Price Data'!H:H,MATCH(TEXT(A3040,"YYYY-MM-DD"),'Price Data'!G:G,0)+1),""),"")</f>
        <v>1.7025641025641088E-2</v>
      </c>
      <c r="H3040" s="34">
        <f>IFERROR(INDEX('Price Data'!K:K,MATCH(TEXT(A3040,"YYYY-MM-DD"),'Price Data'!J:J,0)),"")</f>
        <v>1.86</v>
      </c>
      <c r="I3040" s="10" cm="1">
        <f t="array" ref="I3040">IFERROR(IF(ISNUMBER(H3040),(H3040-INDEX('Price Data'!K:K,MATCH(TEXT(A3040,"YYYY-MM-DD"),'Price Data'!J:J,0)+1))/INDEX('Price Data'!K:K,MATCH(TEXT(A3040,"YYYY-MM-DD"),'Price Data'!J:J,0)+1),""),"")</f>
        <v>0</v>
      </c>
      <c r="J3040" s="34">
        <f>IFERROR(INDEX('Price Data'!N:N,MATCH(TEXT(A3040,"YYYY-MM-DD"),'Price Data'!M:M,0)),"")</f>
        <v>1.78</v>
      </c>
      <c r="K3040" s="10" cm="1">
        <f t="array" ref="K3040">IFERROR(IF(ISNUMBER(J3040),(J3040-INDEX('Price Data'!N:N,MATCH(TEXT(A3040,"YYYY-MM-DD"),'Price Data'!M:M,0)+1))/INDEX('Price Data'!N:N,MATCH(TEXT(A3040,"YYYY-MM-DD"),'Price Data'!M:M,0)+1),""),"")</f>
        <v>-5.5865921787709542E-3</v>
      </c>
      <c r="L3040" s="34">
        <f>IFERROR(INDEX('Price Data'!Q:Q,MATCH(TEXT(A3040,"YYYY-MM-DD"),'Price Data'!P:P,0)),"")</f>
        <v>2.92</v>
      </c>
      <c r="M3040" s="10" cm="1">
        <f t="array" ref="M3040">IFERROR(IF(ISNUMBER(L3040),(L3040-INDEX('Price Data'!Q:Q,MATCH(TEXT(A3040,"YYYY-MM-DD"),'Price Data'!P:P,0)+1))/INDEX('Price Data'!Q:Q,MATCH(TEXT(A3040,"YYYY-MM-DD"),'Price Data'!P:P,0)+1),""),"")</f>
        <v>3.4364261168384146E-3</v>
      </c>
      <c r="N3040" s="34">
        <f>IFERROR(INDEX('Price Data'!T:T,MATCH(TEXT(A3040,"YYYY-MM-DD"),'Price Data'!S:S,0)),"")</f>
        <v>3.64</v>
      </c>
      <c r="O3040" s="10" cm="1">
        <f t="array" ref="O3040">IFERROR(IF(ISNUMBER(N3040),(N3040-INDEX('Price Data'!T:T,MATCH(TEXT(A3040,"YYYY-MM-DD"),'Price Data'!S:S,0)+1))/INDEX('Price Data'!T:T,MATCH(TEXT(A3040,"YYYY-MM-DD"),'Price Data'!S:S,0)+1),""),"")</f>
        <v>1.3927576601671383E-2</v>
      </c>
    </row>
    <row r="3041" spans="1:15" x14ac:dyDescent="0.3">
      <c r="A3041" s="8">
        <v>44860</v>
      </c>
      <c r="B3041" s="34">
        <f>IFERROR(INDEX('Price Data'!B:B,MATCH(TEXT(A3041,"YYYY-MM-DD"),'Price Data'!A:A,0)),"")</f>
        <v>22390</v>
      </c>
      <c r="C3041" s="10" cm="1">
        <f t="array" ref="C3041">IFERROR(IF(ISNUMBER(B3041),(B3041-INDEX('Price Data'!B:B,MATCH(TEXT(A3041,"YYYY-MM-DD"),'Price Data'!A:A,0)+1))/INDEX('Price Data'!B:B,MATCH(TEXT(A3041,"YYYY-MM-DD"),'Price Data'!A:A,0)+1),""),"")</f>
        <v>4.4863167339614174E-3</v>
      </c>
      <c r="D3041" s="34">
        <f>IFERROR(INDEX('Price Data'!E:E,MATCH(TEXT(A3041,"YYYY-MM-DD"),'Price Data'!D:D,0)),"")</f>
        <v>12.02</v>
      </c>
      <c r="E3041" s="10" cm="1">
        <f t="array" ref="E3041">IFERROR(IF(ISNUMBER(D3041),(D3041-INDEX('Price Data'!E:E,MATCH(TEXT(A3041,"YYYY-MM-DD"),'Price Data'!D:D,0)+1))/INDEX('Price Data'!E:E,MATCH(TEXT(A3041,"YYYY-MM-DD"),'Price Data'!D:D,0)+1),""),"")</f>
        <v>4.3402777777777776E-2</v>
      </c>
      <c r="F3041" s="34">
        <f>IFERROR(INDEX('Price Data'!H:H,MATCH(TEXT(A3041,"YYYY-MM-DD"),'Price Data'!G:G,0)),"")</f>
        <v>1.98</v>
      </c>
      <c r="G3041" s="10" cm="1">
        <f t="array" ref="G3041">IFERROR(IF(ISNUMBER(F3041),(F3041-INDEX('Price Data'!H:H,MATCH(TEXT(A3041,"YYYY-MM-DD"),'Price Data'!G:G,0)+1))/INDEX('Price Data'!H:H,MATCH(TEXT(A3041,"YYYY-MM-DD"),'Price Data'!G:G,0)+1),""),"")</f>
        <v>-1.6135538523598687E-3</v>
      </c>
      <c r="H3041" s="34">
        <f>IFERROR(INDEX('Price Data'!K:K,MATCH(TEXT(A3041,"YYYY-MM-DD"),'Price Data'!J:J,0)),"")</f>
        <v>1.87</v>
      </c>
      <c r="I3041" s="10" cm="1">
        <f t="array" ref="I3041">IFERROR(IF(ISNUMBER(H3041),(H3041-INDEX('Price Data'!K:K,MATCH(TEXT(A3041,"YYYY-MM-DD"),'Price Data'!J:J,0)+1))/INDEX('Price Data'!K:K,MATCH(TEXT(A3041,"YYYY-MM-DD"),'Price Data'!J:J,0)+1),""),"")</f>
        <v>5.3763440860215101E-3</v>
      </c>
      <c r="J3041" s="34">
        <f>IFERROR(INDEX('Price Data'!N:N,MATCH(TEXT(A3041,"YYYY-MM-DD"),'Price Data'!M:M,0)),"")</f>
        <v>1.78</v>
      </c>
      <c r="K3041" s="10" cm="1">
        <f t="array" ref="K3041">IFERROR(IF(ISNUMBER(J3041),(J3041-INDEX('Price Data'!N:N,MATCH(TEXT(A3041,"YYYY-MM-DD"),'Price Data'!M:M,0)+1))/INDEX('Price Data'!N:N,MATCH(TEXT(A3041,"YYYY-MM-DD"),'Price Data'!M:M,0)+1),""),"")</f>
        <v>0</v>
      </c>
      <c r="L3041" s="34">
        <f>IFERROR(INDEX('Price Data'!Q:Q,MATCH(TEXT(A3041,"YYYY-MM-DD"),'Price Data'!P:P,0)),"")</f>
        <v>2.89</v>
      </c>
      <c r="M3041" s="10" cm="1">
        <f t="array" ref="M3041">IFERROR(IF(ISNUMBER(L3041),(L3041-INDEX('Price Data'!Q:Q,MATCH(TEXT(A3041,"YYYY-MM-DD"),'Price Data'!P:P,0)+1))/INDEX('Price Data'!Q:Q,MATCH(TEXT(A3041,"YYYY-MM-DD"),'Price Data'!P:P,0)+1),""),"")</f>
        <v>-1.027397260273966E-2</v>
      </c>
      <c r="N3041" s="34">
        <f>IFERROR(INDEX('Price Data'!T:T,MATCH(TEXT(A3041,"YYYY-MM-DD"),'Price Data'!S:S,0)),"")</f>
        <v>3.6</v>
      </c>
      <c r="O3041" s="10" cm="1">
        <f t="array" ref="O3041">IFERROR(IF(ISNUMBER(N3041),(N3041-INDEX('Price Data'!T:T,MATCH(TEXT(A3041,"YYYY-MM-DD"),'Price Data'!S:S,0)+1))/INDEX('Price Data'!T:T,MATCH(TEXT(A3041,"YYYY-MM-DD"),'Price Data'!S:S,0)+1),""),"")</f>
        <v>-1.0989010989010999E-2</v>
      </c>
    </row>
    <row r="3042" spans="1:15" x14ac:dyDescent="0.3">
      <c r="A3042" s="8">
        <v>44861</v>
      </c>
      <c r="B3042" s="34">
        <f>IFERROR(INDEX('Price Data'!B:B,MATCH(TEXT(A3042,"YYYY-MM-DD"),'Price Data'!A:A,0)),"")</f>
        <v>22590</v>
      </c>
      <c r="C3042" s="10" cm="1">
        <f t="array" ref="C3042">IFERROR(IF(ISNUMBER(B3042),(B3042-INDEX('Price Data'!B:B,MATCH(TEXT(A3042,"YYYY-MM-DD"),'Price Data'!A:A,0)+1))/INDEX('Price Data'!B:B,MATCH(TEXT(A3042,"YYYY-MM-DD"),'Price Data'!A:A,0)+1),""),"")</f>
        <v>8.9325591782045549E-3</v>
      </c>
      <c r="D3042" s="34">
        <f>IFERROR(INDEX('Price Data'!E:E,MATCH(TEXT(A3042,"YYYY-MM-DD"),'Price Data'!D:D,0)),"")</f>
        <v>12.31</v>
      </c>
      <c r="E3042" s="10" cm="1">
        <f t="array" ref="E3042">IFERROR(IF(ISNUMBER(D3042),(D3042-INDEX('Price Data'!E:E,MATCH(TEXT(A3042,"YYYY-MM-DD"),'Price Data'!D:D,0)+1))/INDEX('Price Data'!E:E,MATCH(TEXT(A3042,"YYYY-MM-DD"),'Price Data'!D:D,0)+1),""),"")</f>
        <v>2.4126455906822043E-2</v>
      </c>
      <c r="F3042" s="34">
        <f>IFERROR(INDEX('Price Data'!H:H,MATCH(TEXT(A3042,"YYYY-MM-DD"),'Price Data'!G:G,0)),"")</f>
        <v>1.9618</v>
      </c>
      <c r="G3042" s="10" cm="1">
        <f t="array" ref="G3042">IFERROR(IF(ISNUMBER(F3042),(F3042-INDEX('Price Data'!H:H,MATCH(TEXT(A3042,"YYYY-MM-DD"),'Price Data'!G:G,0)+1))/INDEX('Price Data'!H:H,MATCH(TEXT(A3042,"YYYY-MM-DD"),'Price Data'!G:G,0)+1),""),"")</f>
        <v>-9.1919191919191887E-3</v>
      </c>
      <c r="H3042" s="34">
        <f>IFERROR(INDEX('Price Data'!K:K,MATCH(TEXT(A3042,"YYYY-MM-DD"),'Price Data'!J:J,0)),"")</f>
        <v>1.91</v>
      </c>
      <c r="I3042" s="10" cm="1">
        <f t="array" ref="I3042">IFERROR(IF(ISNUMBER(H3042),(H3042-INDEX('Price Data'!K:K,MATCH(TEXT(A3042,"YYYY-MM-DD"),'Price Data'!J:J,0)+1))/INDEX('Price Data'!K:K,MATCH(TEXT(A3042,"YYYY-MM-DD"),'Price Data'!J:J,0)+1),""),"")</f>
        <v>2.13903743315507E-2</v>
      </c>
      <c r="J3042" s="34">
        <f>IFERROR(INDEX('Price Data'!N:N,MATCH(TEXT(A3042,"YYYY-MM-DD"),'Price Data'!M:M,0)),"")</f>
        <v>1.83</v>
      </c>
      <c r="K3042" s="10" cm="1">
        <f t="array" ref="K3042">IFERROR(IF(ISNUMBER(J3042),(J3042-INDEX('Price Data'!N:N,MATCH(TEXT(A3042,"YYYY-MM-DD"),'Price Data'!M:M,0)+1))/INDEX('Price Data'!N:N,MATCH(TEXT(A3042,"YYYY-MM-DD"),'Price Data'!M:M,0)+1),""),"")</f>
        <v>2.8089887640449462E-2</v>
      </c>
      <c r="L3042" s="34">
        <f>IFERROR(INDEX('Price Data'!Q:Q,MATCH(TEXT(A3042,"YYYY-MM-DD"),'Price Data'!P:P,0)),"")</f>
        <v>3.03</v>
      </c>
      <c r="M3042" s="10" cm="1">
        <f t="array" ref="M3042">IFERROR(IF(ISNUMBER(L3042),(L3042-INDEX('Price Data'!Q:Q,MATCH(TEXT(A3042,"YYYY-MM-DD"),'Price Data'!P:P,0)+1))/INDEX('Price Data'!Q:Q,MATCH(TEXT(A3042,"YYYY-MM-DD"),'Price Data'!P:P,0)+1),""),"")</f>
        <v>4.8442906574394352E-2</v>
      </c>
      <c r="N3042" s="34">
        <f>IFERROR(INDEX('Price Data'!T:T,MATCH(TEXT(A3042,"YYYY-MM-DD"),'Price Data'!S:S,0)),"")</f>
        <v>3.62</v>
      </c>
      <c r="O3042" s="10" cm="1">
        <f t="array" ref="O3042">IFERROR(IF(ISNUMBER(N3042),(N3042-INDEX('Price Data'!T:T,MATCH(TEXT(A3042,"YYYY-MM-DD"),'Price Data'!S:S,0)+1))/INDEX('Price Data'!T:T,MATCH(TEXT(A3042,"YYYY-MM-DD"),'Price Data'!S:S,0)+1),""),"")</f>
        <v>5.5555555555555601E-3</v>
      </c>
    </row>
    <row r="3043" spans="1:15" x14ac:dyDescent="0.3">
      <c r="A3043" s="8">
        <v>44862</v>
      </c>
      <c r="B3043" s="34">
        <f>IFERROR(INDEX('Price Data'!B:B,MATCH(TEXT(A3043,"YYYY-MM-DD"),'Price Data'!A:A,0)),"")</f>
        <v>22529</v>
      </c>
      <c r="C3043" s="10" cm="1">
        <f t="array" ref="C3043">IFERROR(IF(ISNUMBER(B3043),(B3043-INDEX('Price Data'!B:B,MATCH(TEXT(A3043,"YYYY-MM-DD"),'Price Data'!A:A,0)+1))/INDEX('Price Data'!B:B,MATCH(TEXT(A3043,"YYYY-MM-DD"),'Price Data'!A:A,0)+1),""),"")</f>
        <v>-2.7003098716246125E-3</v>
      </c>
      <c r="D3043" s="34">
        <f>IFERROR(INDEX('Price Data'!E:E,MATCH(TEXT(A3043,"YYYY-MM-DD"),'Price Data'!D:D,0)),"")</f>
        <v>12.26</v>
      </c>
      <c r="E3043" s="10" cm="1">
        <f t="array" ref="E3043">IFERROR(IF(ISNUMBER(D3043),(D3043-INDEX('Price Data'!E:E,MATCH(TEXT(A3043,"YYYY-MM-DD"),'Price Data'!D:D,0)+1))/INDEX('Price Data'!E:E,MATCH(TEXT(A3043,"YYYY-MM-DD"),'Price Data'!D:D,0)+1),""),"")</f>
        <v>-4.0617384240455492E-3</v>
      </c>
      <c r="F3043" s="34">
        <f>IFERROR(INDEX('Price Data'!H:H,MATCH(TEXT(A3043,"YYYY-MM-DD"),'Price Data'!G:G,0)),"")</f>
        <v>1.9301999999999999</v>
      </c>
      <c r="G3043" s="10" cm="1">
        <f t="array" ref="G3043">IFERROR(IF(ISNUMBER(F3043),(F3043-INDEX('Price Data'!H:H,MATCH(TEXT(A3043,"YYYY-MM-DD"),'Price Data'!G:G,0)+1))/INDEX('Price Data'!H:H,MATCH(TEXT(A3043,"YYYY-MM-DD"),'Price Data'!G:G,0)+1),""),"")</f>
        <v>-1.6107656234070789E-2</v>
      </c>
      <c r="H3043" s="34">
        <f>IFERROR(INDEX('Price Data'!K:K,MATCH(TEXT(A3043,"YYYY-MM-DD"),'Price Data'!J:J,0)),"")</f>
        <v>1.91</v>
      </c>
      <c r="I3043" s="10" cm="1">
        <f t="array" ref="I3043">IFERROR(IF(ISNUMBER(H3043),(H3043-INDEX('Price Data'!K:K,MATCH(TEXT(A3043,"YYYY-MM-DD"),'Price Data'!J:J,0)+1))/INDEX('Price Data'!K:K,MATCH(TEXT(A3043,"YYYY-MM-DD"),'Price Data'!J:J,0)+1),""),"")</f>
        <v>0</v>
      </c>
      <c r="J3043" s="34">
        <f>IFERROR(INDEX('Price Data'!N:N,MATCH(TEXT(A3043,"YYYY-MM-DD"),'Price Data'!M:M,0)),"")</f>
        <v>1.85</v>
      </c>
      <c r="K3043" s="10" cm="1">
        <f t="array" ref="K3043">IFERROR(IF(ISNUMBER(J3043),(J3043-INDEX('Price Data'!N:N,MATCH(TEXT(A3043,"YYYY-MM-DD"),'Price Data'!M:M,0)+1))/INDEX('Price Data'!N:N,MATCH(TEXT(A3043,"YYYY-MM-DD"),'Price Data'!M:M,0)+1),""),"")</f>
        <v>1.0928961748633888E-2</v>
      </c>
      <c r="L3043" s="34">
        <f>IFERROR(INDEX('Price Data'!Q:Q,MATCH(TEXT(A3043,"YYYY-MM-DD"),'Price Data'!P:P,0)),"")</f>
        <v>3.06</v>
      </c>
      <c r="M3043" s="10" cm="1">
        <f t="array" ref="M3043">IFERROR(IF(ISNUMBER(L3043),(L3043-INDEX('Price Data'!Q:Q,MATCH(TEXT(A3043,"YYYY-MM-DD"),'Price Data'!P:P,0)+1))/INDEX('Price Data'!Q:Q,MATCH(TEXT(A3043,"YYYY-MM-DD"),'Price Data'!P:P,0)+1),""),"")</f>
        <v>9.9009900990099844E-3</v>
      </c>
      <c r="N3043" s="34">
        <f>IFERROR(INDEX('Price Data'!T:T,MATCH(TEXT(A3043,"YYYY-MM-DD"),'Price Data'!S:S,0)),"")</f>
        <v>3.64</v>
      </c>
      <c r="O3043" s="10" cm="1">
        <f t="array" ref="O3043">IFERROR(IF(ISNUMBER(N3043),(N3043-INDEX('Price Data'!T:T,MATCH(TEXT(A3043,"YYYY-MM-DD"),'Price Data'!S:S,0)+1))/INDEX('Price Data'!T:T,MATCH(TEXT(A3043,"YYYY-MM-DD"),'Price Data'!S:S,0)+1),""),"")</f>
        <v>5.5248618784530436E-3</v>
      </c>
    </row>
    <row r="3044" spans="1:15" x14ac:dyDescent="0.3">
      <c r="A3044" s="8">
        <v>44863</v>
      </c>
      <c r="B3044" s="34" t="str">
        <f>IFERROR(INDEX('Price Data'!B:B,MATCH(TEXT(A3044,"YYYY-MM-DD"),'Price Data'!A:A,0)),"")</f>
        <v/>
      </c>
      <c r="C3044" s="10" t="str" cm="1">
        <f t="array" ref="C3044">IFERROR(IF(ISNUMBER(B3044),(B3044-INDEX('Price Data'!B:B,MATCH(TEXT(A3044,"YYYY-MM-DD"),'Price Data'!A:A,0)+1))/INDEX('Price Data'!B:B,MATCH(TEXT(A3044,"YYYY-MM-DD"),'Price Data'!A:A,0)+1),""),"")</f>
        <v/>
      </c>
      <c r="D3044" s="34" t="str">
        <f>IFERROR(INDEX('Price Data'!E:E,MATCH(TEXT(A3044,"YYYY-MM-DD"),'Price Data'!D:D,0)),"")</f>
        <v/>
      </c>
      <c r="E3044" s="10" t="str" cm="1">
        <f t="array" ref="E3044">IFERROR(IF(ISNUMBER(D3044),(D3044-INDEX('Price Data'!E:E,MATCH(TEXT(A3044,"YYYY-MM-DD"),'Price Data'!D:D,0)+1))/INDEX('Price Data'!E:E,MATCH(TEXT(A3044,"YYYY-MM-DD"),'Price Data'!D:D,0)+1),""),"")</f>
        <v/>
      </c>
      <c r="F3044" s="34" t="str">
        <f>IFERROR(INDEX('Price Data'!H:H,MATCH(TEXT(A3044,"YYYY-MM-DD"),'Price Data'!G:G,0)),"")</f>
        <v/>
      </c>
      <c r="G3044" s="10" t="str" cm="1">
        <f t="array" ref="G3044">IFERROR(IF(ISNUMBER(F3044),(F3044-INDEX('Price Data'!H:H,MATCH(TEXT(A3044,"YYYY-MM-DD"),'Price Data'!G:G,0)+1))/INDEX('Price Data'!H:H,MATCH(TEXT(A3044,"YYYY-MM-DD"),'Price Data'!G:G,0)+1),""),"")</f>
        <v/>
      </c>
      <c r="H3044" s="34" t="str">
        <f>IFERROR(INDEX('Price Data'!K:K,MATCH(TEXT(A3044,"YYYY-MM-DD"),'Price Data'!J:J,0)),"")</f>
        <v/>
      </c>
      <c r="I3044" s="10" t="str" cm="1">
        <f t="array" ref="I3044">IFERROR(IF(ISNUMBER(H3044),(H3044-INDEX('Price Data'!K:K,MATCH(TEXT(A3044,"YYYY-MM-DD"),'Price Data'!J:J,0)+1))/INDEX('Price Data'!K:K,MATCH(TEXT(A3044,"YYYY-MM-DD"),'Price Data'!J:J,0)+1),""),"")</f>
        <v/>
      </c>
      <c r="J3044" s="34" t="str">
        <f>IFERROR(INDEX('Price Data'!N:N,MATCH(TEXT(A3044,"YYYY-MM-DD"),'Price Data'!M:M,0)),"")</f>
        <v/>
      </c>
      <c r="K3044" s="10" t="str" cm="1">
        <f t="array" ref="K3044">IFERROR(IF(ISNUMBER(J3044),(J3044-INDEX('Price Data'!N:N,MATCH(TEXT(A3044,"YYYY-MM-DD"),'Price Data'!M:M,0)+1))/INDEX('Price Data'!N:N,MATCH(TEXT(A3044,"YYYY-MM-DD"),'Price Data'!M:M,0)+1),""),"")</f>
        <v/>
      </c>
      <c r="L3044" s="34" t="str">
        <f>IFERROR(INDEX('Price Data'!Q:Q,MATCH(TEXT(A3044,"YYYY-MM-DD"),'Price Data'!P:P,0)),"")</f>
        <v/>
      </c>
      <c r="M3044" s="10" t="str" cm="1">
        <f t="array" ref="M3044">IFERROR(IF(ISNUMBER(L3044),(L3044-INDEX('Price Data'!Q:Q,MATCH(TEXT(A3044,"YYYY-MM-DD"),'Price Data'!P:P,0)+1))/INDEX('Price Data'!Q:Q,MATCH(TEXT(A3044,"YYYY-MM-DD"),'Price Data'!P:P,0)+1),""),"")</f>
        <v/>
      </c>
      <c r="N3044" s="34" t="str">
        <f>IFERROR(INDEX('Price Data'!T:T,MATCH(TEXT(A3044,"YYYY-MM-DD"),'Price Data'!S:S,0)),"")</f>
        <v/>
      </c>
      <c r="O3044" s="10" t="str" cm="1">
        <f t="array" ref="O3044">IFERROR(IF(ISNUMBER(N3044),(N3044-INDEX('Price Data'!T:T,MATCH(TEXT(A3044,"YYYY-MM-DD"),'Price Data'!S:S,0)+1))/INDEX('Price Data'!T:T,MATCH(TEXT(A3044,"YYYY-MM-DD"),'Price Data'!S:S,0)+1),""),"")</f>
        <v/>
      </c>
    </row>
    <row r="3045" spans="1:15" x14ac:dyDescent="0.3">
      <c r="A3045" s="8">
        <v>44864</v>
      </c>
      <c r="B3045" s="34" t="str">
        <f>IFERROR(INDEX('Price Data'!B:B,MATCH(TEXT(A3045,"YYYY-MM-DD"),'Price Data'!A:A,0)),"")</f>
        <v/>
      </c>
      <c r="C3045" s="10" t="str" cm="1">
        <f t="array" ref="C3045">IFERROR(IF(ISNUMBER(B3045),(B3045-INDEX('Price Data'!B:B,MATCH(TEXT(A3045,"YYYY-MM-DD"),'Price Data'!A:A,0)+1))/INDEX('Price Data'!B:B,MATCH(TEXT(A3045,"YYYY-MM-DD"),'Price Data'!A:A,0)+1),""),"")</f>
        <v/>
      </c>
      <c r="D3045" s="34" t="str">
        <f>IFERROR(INDEX('Price Data'!E:E,MATCH(TEXT(A3045,"YYYY-MM-DD"),'Price Data'!D:D,0)),"")</f>
        <v/>
      </c>
      <c r="E3045" s="10" t="str" cm="1">
        <f t="array" ref="E3045">IFERROR(IF(ISNUMBER(D3045),(D3045-INDEX('Price Data'!E:E,MATCH(TEXT(A3045,"YYYY-MM-DD"),'Price Data'!D:D,0)+1))/INDEX('Price Data'!E:E,MATCH(TEXT(A3045,"YYYY-MM-DD"),'Price Data'!D:D,0)+1),""),"")</f>
        <v/>
      </c>
      <c r="F3045" s="34" t="str">
        <f>IFERROR(INDEX('Price Data'!H:H,MATCH(TEXT(A3045,"YYYY-MM-DD"),'Price Data'!G:G,0)),"")</f>
        <v/>
      </c>
      <c r="G3045" s="10" t="str" cm="1">
        <f t="array" ref="G3045">IFERROR(IF(ISNUMBER(F3045),(F3045-INDEX('Price Data'!H:H,MATCH(TEXT(A3045,"YYYY-MM-DD"),'Price Data'!G:G,0)+1))/INDEX('Price Data'!H:H,MATCH(TEXT(A3045,"YYYY-MM-DD"),'Price Data'!G:G,0)+1),""),"")</f>
        <v/>
      </c>
      <c r="H3045" s="34" t="str">
        <f>IFERROR(INDEX('Price Data'!K:K,MATCH(TEXT(A3045,"YYYY-MM-DD"),'Price Data'!J:J,0)),"")</f>
        <v/>
      </c>
      <c r="I3045" s="10" t="str" cm="1">
        <f t="array" ref="I3045">IFERROR(IF(ISNUMBER(H3045),(H3045-INDEX('Price Data'!K:K,MATCH(TEXT(A3045,"YYYY-MM-DD"),'Price Data'!J:J,0)+1))/INDEX('Price Data'!K:K,MATCH(TEXT(A3045,"YYYY-MM-DD"),'Price Data'!J:J,0)+1),""),"")</f>
        <v/>
      </c>
      <c r="J3045" s="34" t="str">
        <f>IFERROR(INDEX('Price Data'!N:N,MATCH(TEXT(A3045,"YYYY-MM-DD"),'Price Data'!M:M,0)),"")</f>
        <v/>
      </c>
      <c r="K3045" s="10" t="str" cm="1">
        <f t="array" ref="K3045">IFERROR(IF(ISNUMBER(J3045),(J3045-INDEX('Price Data'!N:N,MATCH(TEXT(A3045,"YYYY-MM-DD"),'Price Data'!M:M,0)+1))/INDEX('Price Data'!N:N,MATCH(TEXT(A3045,"YYYY-MM-DD"),'Price Data'!M:M,0)+1),""),"")</f>
        <v/>
      </c>
      <c r="L3045" s="34" t="str">
        <f>IFERROR(INDEX('Price Data'!Q:Q,MATCH(TEXT(A3045,"YYYY-MM-DD"),'Price Data'!P:P,0)),"")</f>
        <v/>
      </c>
      <c r="M3045" s="10" t="str" cm="1">
        <f t="array" ref="M3045">IFERROR(IF(ISNUMBER(L3045),(L3045-INDEX('Price Data'!Q:Q,MATCH(TEXT(A3045,"YYYY-MM-DD"),'Price Data'!P:P,0)+1))/INDEX('Price Data'!Q:Q,MATCH(TEXT(A3045,"YYYY-MM-DD"),'Price Data'!P:P,0)+1),""),"")</f>
        <v/>
      </c>
      <c r="N3045" s="34" t="str">
        <f>IFERROR(INDEX('Price Data'!T:T,MATCH(TEXT(A3045,"YYYY-MM-DD"),'Price Data'!S:S,0)),"")</f>
        <v/>
      </c>
      <c r="O3045" s="10" t="str" cm="1">
        <f t="array" ref="O3045">IFERROR(IF(ISNUMBER(N3045),(N3045-INDEX('Price Data'!T:T,MATCH(TEXT(A3045,"YYYY-MM-DD"),'Price Data'!S:S,0)+1))/INDEX('Price Data'!T:T,MATCH(TEXT(A3045,"YYYY-MM-DD"),'Price Data'!S:S,0)+1),""),"")</f>
        <v/>
      </c>
    </row>
    <row r="3046" spans="1:15" x14ac:dyDescent="0.3">
      <c r="A3046" s="8">
        <v>44865</v>
      </c>
      <c r="B3046" s="34">
        <f>IFERROR(INDEX('Price Data'!B:B,MATCH(TEXT(A3046,"YYYY-MM-DD"),'Price Data'!A:A,0)),"")</f>
        <v>22652</v>
      </c>
      <c r="C3046" s="10" cm="1">
        <f t="array" ref="C3046">IFERROR(IF(ISNUMBER(B3046),(B3046-INDEX('Price Data'!B:B,MATCH(TEXT(A3046,"YYYY-MM-DD"),'Price Data'!A:A,0)+1))/INDEX('Price Data'!B:B,MATCH(TEXT(A3046,"YYYY-MM-DD"),'Price Data'!A:A,0)+1),""),"")</f>
        <v>5.4596298104665096E-3</v>
      </c>
      <c r="D3046" s="34">
        <f>IFERROR(INDEX('Price Data'!E:E,MATCH(TEXT(A3046,"YYYY-MM-DD"),'Price Data'!D:D,0)),"")</f>
        <v>12.55</v>
      </c>
      <c r="E3046" s="10" cm="1">
        <f t="array" ref="E3046">IFERROR(IF(ISNUMBER(D3046),(D3046-INDEX('Price Data'!E:E,MATCH(TEXT(A3046,"YYYY-MM-DD"),'Price Data'!D:D,0)+1))/INDEX('Price Data'!E:E,MATCH(TEXT(A3046,"YYYY-MM-DD"),'Price Data'!D:D,0)+1),""),"")</f>
        <v>2.3654159869494366E-2</v>
      </c>
      <c r="F3046" s="34">
        <f>IFERROR(INDEX('Price Data'!H:H,MATCH(TEXT(A3046,"YYYY-MM-DD"),'Price Data'!G:G,0)),"")</f>
        <v>1.9097999999999999</v>
      </c>
      <c r="G3046" s="10" cm="1">
        <f t="array" ref="G3046">IFERROR(IF(ISNUMBER(F3046),(F3046-INDEX('Price Data'!H:H,MATCH(TEXT(A3046,"YYYY-MM-DD"),'Price Data'!G:G,0)+1))/INDEX('Price Data'!H:H,MATCH(TEXT(A3046,"YYYY-MM-DD"),'Price Data'!G:G,0)+1),""),"")</f>
        <v>-1.0568852968604277E-2</v>
      </c>
      <c r="H3046" s="34">
        <f>IFERROR(INDEX('Price Data'!K:K,MATCH(TEXT(A3046,"YYYY-MM-DD"),'Price Data'!J:J,0)),"")</f>
        <v>1.93</v>
      </c>
      <c r="I3046" s="10" cm="1">
        <f t="array" ref="I3046">IFERROR(IF(ISNUMBER(H3046),(H3046-INDEX('Price Data'!K:K,MATCH(TEXT(A3046,"YYYY-MM-DD"),'Price Data'!J:J,0)+1))/INDEX('Price Data'!K:K,MATCH(TEXT(A3046,"YYYY-MM-DD"),'Price Data'!J:J,0)+1),""),"")</f>
        <v>1.0471204188481685E-2</v>
      </c>
      <c r="J3046" s="34">
        <f>IFERROR(INDEX('Price Data'!N:N,MATCH(TEXT(A3046,"YYYY-MM-DD"),'Price Data'!M:M,0)),"")</f>
        <v>1.87</v>
      </c>
      <c r="K3046" s="10" cm="1">
        <f t="array" ref="K3046">IFERROR(IF(ISNUMBER(J3046),(J3046-INDEX('Price Data'!N:N,MATCH(TEXT(A3046,"YYYY-MM-DD"),'Price Data'!M:M,0)+1))/INDEX('Price Data'!N:N,MATCH(TEXT(A3046,"YYYY-MM-DD"),'Price Data'!M:M,0)+1),""),"")</f>
        <v>1.081081081081082E-2</v>
      </c>
      <c r="L3046" s="34">
        <f>IFERROR(INDEX('Price Data'!Q:Q,MATCH(TEXT(A3046,"YYYY-MM-DD"),'Price Data'!P:P,0)),"")</f>
        <v>3.06</v>
      </c>
      <c r="M3046" s="10" cm="1">
        <f t="array" ref="M3046">IFERROR(IF(ISNUMBER(L3046),(L3046-INDEX('Price Data'!Q:Q,MATCH(TEXT(A3046,"YYYY-MM-DD"),'Price Data'!P:P,0)+1))/INDEX('Price Data'!Q:Q,MATCH(TEXT(A3046,"YYYY-MM-DD"),'Price Data'!P:P,0)+1),""),"")</f>
        <v>0</v>
      </c>
      <c r="N3046" s="34">
        <f>IFERROR(INDEX('Price Data'!T:T,MATCH(TEXT(A3046,"YYYY-MM-DD"),'Price Data'!S:S,0)),"")</f>
        <v>3.63</v>
      </c>
      <c r="O3046" s="10" cm="1">
        <f t="array" ref="O3046">IFERROR(IF(ISNUMBER(N3046),(N3046-INDEX('Price Data'!T:T,MATCH(TEXT(A3046,"YYYY-MM-DD"),'Price Data'!S:S,0)+1))/INDEX('Price Data'!T:T,MATCH(TEXT(A3046,"YYYY-MM-DD"),'Price Data'!S:S,0)+1),""),"")</f>
        <v>-2.7472527472528108E-3</v>
      </c>
    </row>
    <row r="3047" spans="1:15" x14ac:dyDescent="0.3">
      <c r="A3047" s="8">
        <v>44866</v>
      </c>
      <c r="B3047" s="34">
        <f>IFERROR(INDEX('Price Data'!B:B,MATCH(TEXT(A3047,"YYYY-MM-DD"),'Price Data'!A:A,0)),"")</f>
        <v>22796</v>
      </c>
      <c r="C3047" s="10" cm="1">
        <f t="array" ref="C3047">IFERROR(IF(ISNUMBER(B3047),(B3047-INDEX('Price Data'!B:B,MATCH(TEXT(A3047,"YYYY-MM-DD"),'Price Data'!A:A,0)+1))/INDEX('Price Data'!B:B,MATCH(TEXT(A3047,"YYYY-MM-DD"),'Price Data'!A:A,0)+1),""),"")</f>
        <v>6.3570545647183467E-3</v>
      </c>
      <c r="D3047" s="34">
        <f>IFERROR(INDEX('Price Data'!E:E,MATCH(TEXT(A3047,"YYYY-MM-DD"),'Price Data'!D:D,0)),"")</f>
        <v>12.65</v>
      </c>
      <c r="E3047" s="10" cm="1">
        <f t="array" ref="E3047">IFERROR(IF(ISNUMBER(D3047),(D3047-INDEX('Price Data'!E:E,MATCH(TEXT(A3047,"YYYY-MM-DD"),'Price Data'!D:D,0)+1))/INDEX('Price Data'!E:E,MATCH(TEXT(A3047,"YYYY-MM-DD"),'Price Data'!D:D,0)+1),""),"")</f>
        <v>7.9681274900398127E-3</v>
      </c>
      <c r="F3047" s="34">
        <f>IFERROR(INDEX('Price Data'!H:H,MATCH(TEXT(A3047,"YYYY-MM-DD"),'Price Data'!G:G,0)),"")</f>
        <v>2.0024999999999999</v>
      </c>
      <c r="G3047" s="10" cm="1">
        <f t="array" ref="G3047">IFERROR(IF(ISNUMBER(F3047),(F3047-INDEX('Price Data'!H:H,MATCH(TEXT(A3047,"YYYY-MM-DD"),'Price Data'!G:G,0)+1))/INDEX('Price Data'!H:H,MATCH(TEXT(A3047,"YYYY-MM-DD"),'Price Data'!G:G,0)+1),""),"")</f>
        <v>4.8539114043355328E-2</v>
      </c>
      <c r="H3047" s="34">
        <f>IFERROR(INDEX('Price Data'!K:K,MATCH(TEXT(A3047,"YYYY-MM-DD"),'Price Data'!J:J,0)),"")</f>
        <v>1.95</v>
      </c>
      <c r="I3047" s="10" cm="1">
        <f t="array" ref="I3047">IFERROR(IF(ISNUMBER(H3047),(H3047-INDEX('Price Data'!K:K,MATCH(TEXT(A3047,"YYYY-MM-DD"),'Price Data'!J:J,0)+1))/INDEX('Price Data'!K:K,MATCH(TEXT(A3047,"YYYY-MM-DD"),'Price Data'!J:J,0)+1),""),"")</f>
        <v>1.0362694300518144E-2</v>
      </c>
      <c r="J3047" s="34">
        <f>IFERROR(INDEX('Price Data'!N:N,MATCH(TEXT(A3047,"YYYY-MM-DD"),'Price Data'!M:M,0)),"")</f>
        <v>1.9</v>
      </c>
      <c r="K3047" s="10" cm="1">
        <f t="array" ref="K3047">IFERROR(IF(ISNUMBER(J3047),(J3047-INDEX('Price Data'!N:N,MATCH(TEXT(A3047,"YYYY-MM-DD"),'Price Data'!M:M,0)+1))/INDEX('Price Data'!N:N,MATCH(TEXT(A3047,"YYYY-MM-DD"),'Price Data'!M:M,0)+1),""),"")</f>
        <v>1.6042780748662996E-2</v>
      </c>
      <c r="L3047" s="34">
        <f>IFERROR(INDEX('Price Data'!Q:Q,MATCH(TEXT(A3047,"YYYY-MM-DD"),'Price Data'!P:P,0)),"")</f>
        <v>3.07</v>
      </c>
      <c r="M3047" s="10" cm="1">
        <f t="array" ref="M3047">IFERROR(IF(ISNUMBER(L3047),(L3047-INDEX('Price Data'!Q:Q,MATCH(TEXT(A3047,"YYYY-MM-DD"),'Price Data'!P:P,0)+1))/INDEX('Price Data'!Q:Q,MATCH(TEXT(A3047,"YYYY-MM-DD"),'Price Data'!P:P,0)+1),""),"")</f>
        <v>3.2679738562090806E-3</v>
      </c>
      <c r="N3047" s="34">
        <f>IFERROR(INDEX('Price Data'!T:T,MATCH(TEXT(A3047,"YYYY-MM-DD"),'Price Data'!S:S,0)),"")</f>
        <v>3.64</v>
      </c>
      <c r="O3047" s="10" cm="1">
        <f t="array" ref="O3047">IFERROR(IF(ISNUMBER(N3047),(N3047-INDEX('Price Data'!T:T,MATCH(TEXT(A3047,"YYYY-MM-DD"),'Price Data'!S:S,0)+1))/INDEX('Price Data'!T:T,MATCH(TEXT(A3047,"YYYY-MM-DD"),'Price Data'!S:S,0)+1),""),"")</f>
        <v>2.7548209366391823E-3</v>
      </c>
    </row>
    <row r="3048" spans="1:15" x14ac:dyDescent="0.3">
      <c r="A3048" s="8">
        <v>44867</v>
      </c>
      <c r="B3048" s="34">
        <f>IFERROR(INDEX('Price Data'!B:B,MATCH(TEXT(A3048,"YYYY-MM-DD"),'Price Data'!A:A,0)),"")</f>
        <v>22803</v>
      </c>
      <c r="C3048" s="10" cm="1">
        <f t="array" ref="C3048">IFERROR(IF(ISNUMBER(B3048),(B3048-INDEX('Price Data'!B:B,MATCH(TEXT(A3048,"YYYY-MM-DD"),'Price Data'!A:A,0)+1))/INDEX('Price Data'!B:B,MATCH(TEXT(A3048,"YYYY-MM-DD"),'Price Data'!A:A,0)+1),""),"")</f>
        <v>3.0707141603790141E-4</v>
      </c>
      <c r="D3048" s="34">
        <f>IFERROR(INDEX('Price Data'!E:E,MATCH(TEXT(A3048,"YYYY-MM-DD"),'Price Data'!D:D,0)),"")</f>
        <v>12.9</v>
      </c>
      <c r="E3048" s="10" cm="1">
        <f t="array" ref="E3048">IFERROR(IF(ISNUMBER(D3048),(D3048-INDEX('Price Data'!E:E,MATCH(TEXT(A3048,"YYYY-MM-DD"),'Price Data'!D:D,0)+1))/INDEX('Price Data'!E:E,MATCH(TEXT(A3048,"YYYY-MM-DD"),'Price Data'!D:D,0)+1),""),"")</f>
        <v>1.9762845849802372E-2</v>
      </c>
      <c r="F3048" s="34">
        <f>IFERROR(INDEX('Price Data'!H:H,MATCH(TEXT(A3048,"YYYY-MM-DD"),'Price Data'!G:G,0)),"")</f>
        <v>1.9456</v>
      </c>
      <c r="G3048" s="10" cm="1">
        <f t="array" ref="G3048">IFERROR(IF(ISNUMBER(F3048),(F3048-INDEX('Price Data'!H:H,MATCH(TEXT(A3048,"YYYY-MM-DD"),'Price Data'!G:G,0)+1))/INDEX('Price Data'!H:H,MATCH(TEXT(A3048,"YYYY-MM-DD"),'Price Data'!G:G,0)+1),""),"")</f>
        <v>-2.8414481897627943E-2</v>
      </c>
      <c r="H3048" s="34">
        <f>IFERROR(INDEX('Price Data'!K:K,MATCH(TEXT(A3048,"YYYY-MM-DD"),'Price Data'!J:J,0)),"")</f>
        <v>1.94</v>
      </c>
      <c r="I3048" s="10" cm="1">
        <f t="array" ref="I3048">IFERROR(IF(ISNUMBER(H3048),(H3048-INDEX('Price Data'!K:K,MATCH(TEXT(A3048,"YYYY-MM-DD"),'Price Data'!J:J,0)+1))/INDEX('Price Data'!K:K,MATCH(TEXT(A3048,"YYYY-MM-DD"),'Price Data'!J:J,0)+1),""),"")</f>
        <v>-5.1282051282051325E-3</v>
      </c>
      <c r="J3048" s="34">
        <f>IFERROR(INDEX('Price Data'!N:N,MATCH(TEXT(A3048,"YYYY-MM-DD"),'Price Data'!M:M,0)),"")</f>
        <v>1.93</v>
      </c>
      <c r="K3048" s="10" cm="1">
        <f t="array" ref="K3048">IFERROR(IF(ISNUMBER(J3048),(J3048-INDEX('Price Data'!N:N,MATCH(TEXT(A3048,"YYYY-MM-DD"),'Price Data'!M:M,0)+1))/INDEX('Price Data'!N:N,MATCH(TEXT(A3048,"YYYY-MM-DD"),'Price Data'!M:M,0)+1),""),"")</f>
        <v>1.5789473684210541E-2</v>
      </c>
      <c r="L3048" s="34">
        <f>IFERROR(INDEX('Price Data'!Q:Q,MATCH(TEXT(A3048,"YYYY-MM-DD"),'Price Data'!P:P,0)),"")</f>
        <v>3.1</v>
      </c>
      <c r="M3048" s="10" cm="1">
        <f t="array" ref="M3048">IFERROR(IF(ISNUMBER(L3048),(L3048-INDEX('Price Data'!Q:Q,MATCH(TEXT(A3048,"YYYY-MM-DD"),'Price Data'!P:P,0)+1))/INDEX('Price Data'!Q:Q,MATCH(TEXT(A3048,"YYYY-MM-DD"),'Price Data'!P:P,0)+1),""),"")</f>
        <v>9.7719869706841198E-3</v>
      </c>
      <c r="N3048" s="34">
        <f>IFERROR(INDEX('Price Data'!T:T,MATCH(TEXT(A3048,"YYYY-MM-DD"),'Price Data'!S:S,0)),"")</f>
        <v>3.73</v>
      </c>
      <c r="O3048" s="10" cm="1">
        <f t="array" ref="O3048">IFERROR(IF(ISNUMBER(N3048),(N3048-INDEX('Price Data'!T:T,MATCH(TEXT(A3048,"YYYY-MM-DD"),'Price Data'!S:S,0)+1))/INDEX('Price Data'!T:T,MATCH(TEXT(A3048,"YYYY-MM-DD"),'Price Data'!S:S,0)+1),""),"")</f>
        <v>2.4725274725274686E-2</v>
      </c>
    </row>
    <row r="3049" spans="1:15" x14ac:dyDescent="0.3">
      <c r="A3049" s="8">
        <v>44868</v>
      </c>
      <c r="B3049" s="34">
        <f>IFERROR(INDEX('Price Data'!B:B,MATCH(TEXT(A3049,"YYYY-MM-DD"),'Price Data'!A:A,0)),"")</f>
        <v>22706</v>
      </c>
      <c r="C3049" s="10" cm="1">
        <f t="array" ref="C3049">IFERROR(IF(ISNUMBER(B3049),(B3049-INDEX('Price Data'!B:B,MATCH(TEXT(A3049,"YYYY-MM-DD"),'Price Data'!A:A,0)+1))/INDEX('Price Data'!B:B,MATCH(TEXT(A3049,"YYYY-MM-DD"),'Price Data'!A:A,0)+1),""),"")</f>
        <v>-4.2538262509318947E-3</v>
      </c>
      <c r="D3049" s="34">
        <f>IFERROR(INDEX('Price Data'!E:E,MATCH(TEXT(A3049,"YYYY-MM-DD"),'Price Data'!D:D,0)),"")</f>
        <v>12.82</v>
      </c>
      <c r="E3049" s="10" cm="1">
        <f t="array" ref="E3049">IFERROR(IF(ISNUMBER(D3049),(D3049-INDEX('Price Data'!E:E,MATCH(TEXT(A3049,"YYYY-MM-DD"),'Price Data'!D:D,0)+1))/INDEX('Price Data'!E:E,MATCH(TEXT(A3049,"YYYY-MM-DD"),'Price Data'!D:D,0)+1),""),"")</f>
        <v>-6.2015503875969043E-3</v>
      </c>
      <c r="F3049" s="34">
        <f>IFERROR(INDEX('Price Data'!H:H,MATCH(TEXT(A3049,"YYYY-MM-DD"),'Price Data'!G:G,0)),"")</f>
        <v>1.84</v>
      </c>
      <c r="G3049" s="10" cm="1">
        <f t="array" ref="G3049">IFERROR(IF(ISNUMBER(F3049),(F3049-INDEX('Price Data'!H:H,MATCH(TEXT(A3049,"YYYY-MM-DD"),'Price Data'!G:G,0)+1))/INDEX('Price Data'!H:H,MATCH(TEXT(A3049,"YYYY-MM-DD"),'Price Data'!G:G,0)+1),""),"")</f>
        <v>-5.4276315789473638E-2</v>
      </c>
      <c r="H3049" s="34">
        <f>IFERROR(INDEX('Price Data'!K:K,MATCH(TEXT(A3049,"YYYY-MM-DD"),'Price Data'!J:J,0)),"")</f>
        <v>1.97</v>
      </c>
      <c r="I3049" s="10" cm="1">
        <f t="array" ref="I3049">IFERROR(IF(ISNUMBER(H3049),(H3049-INDEX('Price Data'!K:K,MATCH(TEXT(A3049,"YYYY-MM-DD"),'Price Data'!J:J,0)+1))/INDEX('Price Data'!K:K,MATCH(TEXT(A3049,"YYYY-MM-DD"),'Price Data'!J:J,0)+1),""),"")</f>
        <v>1.546391752577321E-2</v>
      </c>
      <c r="J3049" s="34">
        <f>IFERROR(INDEX('Price Data'!N:N,MATCH(TEXT(A3049,"YYYY-MM-DD"),'Price Data'!M:M,0)),"")</f>
        <v>1.93</v>
      </c>
      <c r="K3049" s="10" cm="1">
        <f t="array" ref="K3049">IFERROR(IF(ISNUMBER(J3049),(J3049-INDEX('Price Data'!N:N,MATCH(TEXT(A3049,"YYYY-MM-DD"),'Price Data'!M:M,0)+1))/INDEX('Price Data'!N:N,MATCH(TEXT(A3049,"YYYY-MM-DD"),'Price Data'!M:M,0)+1),""),"")</f>
        <v>0</v>
      </c>
      <c r="L3049" s="34">
        <f>IFERROR(INDEX('Price Data'!Q:Q,MATCH(TEXT(A3049,"YYYY-MM-DD"),'Price Data'!P:P,0)),"")</f>
        <v>3.06</v>
      </c>
      <c r="M3049" s="10" cm="1">
        <f t="array" ref="M3049">IFERROR(IF(ISNUMBER(L3049),(L3049-INDEX('Price Data'!Q:Q,MATCH(TEXT(A3049,"YYYY-MM-DD"),'Price Data'!P:P,0)+1))/INDEX('Price Data'!Q:Q,MATCH(TEXT(A3049,"YYYY-MM-DD"),'Price Data'!P:P,0)+1),""),"")</f>
        <v>-1.2903225806451623E-2</v>
      </c>
      <c r="N3049" s="34">
        <f>IFERROR(INDEX('Price Data'!T:T,MATCH(TEXT(A3049,"YYYY-MM-DD"),'Price Data'!S:S,0)),"")</f>
        <v>3.75</v>
      </c>
      <c r="O3049" s="10" cm="1">
        <f t="array" ref="O3049">IFERROR(IF(ISNUMBER(N3049),(N3049-INDEX('Price Data'!T:T,MATCH(TEXT(A3049,"YYYY-MM-DD"),'Price Data'!S:S,0)+1))/INDEX('Price Data'!T:T,MATCH(TEXT(A3049,"YYYY-MM-DD"),'Price Data'!S:S,0)+1),""),"")</f>
        <v>5.3619302949061707E-3</v>
      </c>
    </row>
    <row r="3050" spans="1:15" x14ac:dyDescent="0.3">
      <c r="A3050" s="8">
        <v>44869</v>
      </c>
      <c r="B3050" s="34">
        <f>IFERROR(INDEX('Price Data'!B:B,MATCH(TEXT(A3050,"YYYY-MM-DD"),'Price Data'!A:A,0)),"")</f>
        <v>23282</v>
      </c>
      <c r="C3050" s="10" cm="1">
        <f t="array" ref="C3050">IFERROR(IF(ISNUMBER(B3050),(B3050-INDEX('Price Data'!B:B,MATCH(TEXT(A3050,"YYYY-MM-DD"),'Price Data'!A:A,0)+1))/INDEX('Price Data'!B:B,MATCH(TEXT(A3050,"YYYY-MM-DD"),'Price Data'!A:A,0)+1),""),"")</f>
        <v>2.5367744208579231E-2</v>
      </c>
      <c r="D3050" s="34">
        <f>IFERROR(INDEX('Price Data'!E:E,MATCH(TEXT(A3050,"YYYY-MM-DD"),'Price Data'!D:D,0)),"")</f>
        <v>13.04</v>
      </c>
      <c r="E3050" s="10" cm="1">
        <f t="array" ref="E3050">IFERROR(IF(ISNUMBER(D3050),(D3050-INDEX('Price Data'!E:E,MATCH(TEXT(A3050,"YYYY-MM-DD"),'Price Data'!D:D,0)+1))/INDEX('Price Data'!E:E,MATCH(TEXT(A3050,"YYYY-MM-DD"),'Price Data'!D:D,0)+1),""),"")</f>
        <v>1.7160686427457009E-2</v>
      </c>
      <c r="F3050" s="34">
        <f>IFERROR(INDEX('Price Data'!H:H,MATCH(TEXT(A3050,"YYYY-MM-DD"),'Price Data'!G:G,0)),"")</f>
        <v>1.62</v>
      </c>
      <c r="G3050" s="10" cm="1">
        <f t="array" ref="G3050">IFERROR(IF(ISNUMBER(F3050),(F3050-INDEX('Price Data'!H:H,MATCH(TEXT(A3050,"YYYY-MM-DD"),'Price Data'!G:G,0)+1))/INDEX('Price Data'!H:H,MATCH(TEXT(A3050,"YYYY-MM-DD"),'Price Data'!G:G,0)+1),""),"")</f>
        <v>-0.11956521739130432</v>
      </c>
      <c r="H3050" s="34">
        <f>IFERROR(INDEX('Price Data'!K:K,MATCH(TEXT(A3050,"YYYY-MM-DD"),'Price Data'!J:J,0)),"")</f>
        <v>2.0699999999999998</v>
      </c>
      <c r="I3050" s="10" cm="1">
        <f t="array" ref="I3050">IFERROR(IF(ISNUMBER(H3050),(H3050-INDEX('Price Data'!K:K,MATCH(TEXT(A3050,"YYYY-MM-DD"),'Price Data'!J:J,0)+1))/INDEX('Price Data'!K:K,MATCH(TEXT(A3050,"YYYY-MM-DD"),'Price Data'!J:J,0)+1),""),"")</f>
        <v>5.0761421319796884E-2</v>
      </c>
      <c r="J3050" s="34">
        <f>IFERROR(INDEX('Price Data'!N:N,MATCH(TEXT(A3050,"YYYY-MM-DD"),'Price Data'!M:M,0)),"")</f>
        <v>2.0099999999999998</v>
      </c>
      <c r="K3050" s="10" cm="1">
        <f t="array" ref="K3050">IFERROR(IF(ISNUMBER(J3050),(J3050-INDEX('Price Data'!N:N,MATCH(TEXT(A3050,"YYYY-MM-DD"),'Price Data'!M:M,0)+1))/INDEX('Price Data'!N:N,MATCH(TEXT(A3050,"YYYY-MM-DD"),'Price Data'!M:M,0)+1),""),"")</f>
        <v>4.1450777202072464E-2</v>
      </c>
      <c r="L3050" s="34">
        <f>IFERROR(INDEX('Price Data'!Q:Q,MATCH(TEXT(A3050,"YYYY-MM-DD"),'Price Data'!P:P,0)),"")</f>
        <v>3.16</v>
      </c>
      <c r="M3050" s="10" cm="1">
        <f t="array" ref="M3050">IFERROR(IF(ISNUMBER(L3050),(L3050-INDEX('Price Data'!Q:Q,MATCH(TEXT(A3050,"YYYY-MM-DD"),'Price Data'!P:P,0)+1))/INDEX('Price Data'!Q:Q,MATCH(TEXT(A3050,"YYYY-MM-DD"),'Price Data'!P:P,0)+1),""),"")</f>
        <v>3.2679738562091533E-2</v>
      </c>
      <c r="N3050" s="34">
        <f>IFERROR(INDEX('Price Data'!T:T,MATCH(TEXT(A3050,"YYYY-MM-DD"),'Price Data'!S:S,0)),"")</f>
        <v>3.76</v>
      </c>
      <c r="O3050" s="10" cm="1">
        <f t="array" ref="O3050">IFERROR(IF(ISNUMBER(N3050),(N3050-INDEX('Price Data'!T:T,MATCH(TEXT(A3050,"YYYY-MM-DD"),'Price Data'!S:S,0)+1))/INDEX('Price Data'!T:T,MATCH(TEXT(A3050,"YYYY-MM-DD"),'Price Data'!S:S,0)+1),""),"")</f>
        <v>2.6666666666666098E-3</v>
      </c>
    </row>
    <row r="3051" spans="1:15" x14ac:dyDescent="0.3">
      <c r="A3051" s="8">
        <v>44870</v>
      </c>
      <c r="B3051" s="34" t="str">
        <f>IFERROR(INDEX('Price Data'!B:B,MATCH(TEXT(A3051,"YYYY-MM-DD"),'Price Data'!A:A,0)),"")</f>
        <v/>
      </c>
      <c r="C3051" s="10" t="str" cm="1">
        <f t="array" ref="C3051">IFERROR(IF(ISNUMBER(B3051),(B3051-INDEX('Price Data'!B:B,MATCH(TEXT(A3051,"YYYY-MM-DD"),'Price Data'!A:A,0)+1))/INDEX('Price Data'!B:B,MATCH(TEXT(A3051,"YYYY-MM-DD"),'Price Data'!A:A,0)+1),""),"")</f>
        <v/>
      </c>
      <c r="D3051" s="34" t="str">
        <f>IFERROR(INDEX('Price Data'!E:E,MATCH(TEXT(A3051,"YYYY-MM-DD"),'Price Data'!D:D,0)),"")</f>
        <v/>
      </c>
      <c r="E3051" s="10" t="str" cm="1">
        <f t="array" ref="E3051">IFERROR(IF(ISNUMBER(D3051),(D3051-INDEX('Price Data'!E:E,MATCH(TEXT(A3051,"YYYY-MM-DD"),'Price Data'!D:D,0)+1))/INDEX('Price Data'!E:E,MATCH(TEXT(A3051,"YYYY-MM-DD"),'Price Data'!D:D,0)+1),""),"")</f>
        <v/>
      </c>
      <c r="F3051" s="34" t="str">
        <f>IFERROR(INDEX('Price Data'!H:H,MATCH(TEXT(A3051,"YYYY-MM-DD"),'Price Data'!G:G,0)),"")</f>
        <v/>
      </c>
      <c r="G3051" s="10" t="str" cm="1">
        <f t="array" ref="G3051">IFERROR(IF(ISNUMBER(F3051),(F3051-INDEX('Price Data'!H:H,MATCH(TEXT(A3051,"YYYY-MM-DD"),'Price Data'!G:G,0)+1))/INDEX('Price Data'!H:H,MATCH(TEXT(A3051,"YYYY-MM-DD"),'Price Data'!G:G,0)+1),""),"")</f>
        <v/>
      </c>
      <c r="H3051" s="34" t="str">
        <f>IFERROR(INDEX('Price Data'!K:K,MATCH(TEXT(A3051,"YYYY-MM-DD"),'Price Data'!J:J,0)),"")</f>
        <v/>
      </c>
      <c r="I3051" s="10" t="str" cm="1">
        <f t="array" ref="I3051">IFERROR(IF(ISNUMBER(H3051),(H3051-INDEX('Price Data'!K:K,MATCH(TEXT(A3051,"YYYY-MM-DD"),'Price Data'!J:J,0)+1))/INDEX('Price Data'!K:K,MATCH(TEXT(A3051,"YYYY-MM-DD"),'Price Data'!J:J,0)+1),""),"")</f>
        <v/>
      </c>
      <c r="J3051" s="34" t="str">
        <f>IFERROR(INDEX('Price Data'!N:N,MATCH(TEXT(A3051,"YYYY-MM-DD"),'Price Data'!M:M,0)),"")</f>
        <v/>
      </c>
      <c r="K3051" s="10" t="str" cm="1">
        <f t="array" ref="K3051">IFERROR(IF(ISNUMBER(J3051),(J3051-INDEX('Price Data'!N:N,MATCH(TEXT(A3051,"YYYY-MM-DD"),'Price Data'!M:M,0)+1))/INDEX('Price Data'!N:N,MATCH(TEXT(A3051,"YYYY-MM-DD"),'Price Data'!M:M,0)+1),""),"")</f>
        <v/>
      </c>
      <c r="L3051" s="34" t="str">
        <f>IFERROR(INDEX('Price Data'!Q:Q,MATCH(TEXT(A3051,"YYYY-MM-DD"),'Price Data'!P:P,0)),"")</f>
        <v/>
      </c>
      <c r="M3051" s="10" t="str" cm="1">
        <f t="array" ref="M3051">IFERROR(IF(ISNUMBER(L3051),(L3051-INDEX('Price Data'!Q:Q,MATCH(TEXT(A3051,"YYYY-MM-DD"),'Price Data'!P:P,0)+1))/INDEX('Price Data'!Q:Q,MATCH(TEXT(A3051,"YYYY-MM-DD"),'Price Data'!P:P,0)+1),""),"")</f>
        <v/>
      </c>
      <c r="N3051" s="34" t="str">
        <f>IFERROR(INDEX('Price Data'!T:T,MATCH(TEXT(A3051,"YYYY-MM-DD"),'Price Data'!S:S,0)),"")</f>
        <v/>
      </c>
      <c r="O3051" s="10" t="str" cm="1">
        <f t="array" ref="O3051">IFERROR(IF(ISNUMBER(N3051),(N3051-INDEX('Price Data'!T:T,MATCH(TEXT(A3051,"YYYY-MM-DD"),'Price Data'!S:S,0)+1))/INDEX('Price Data'!T:T,MATCH(TEXT(A3051,"YYYY-MM-DD"),'Price Data'!S:S,0)+1),""),"")</f>
        <v/>
      </c>
    </row>
    <row r="3052" spans="1:15" x14ac:dyDescent="0.3">
      <c r="A3052" s="8">
        <v>44871</v>
      </c>
      <c r="B3052" s="34" t="str">
        <f>IFERROR(INDEX('Price Data'!B:B,MATCH(TEXT(A3052,"YYYY-MM-DD"),'Price Data'!A:A,0)),"")</f>
        <v/>
      </c>
      <c r="C3052" s="10" t="str" cm="1">
        <f t="array" ref="C3052">IFERROR(IF(ISNUMBER(B3052),(B3052-INDEX('Price Data'!B:B,MATCH(TEXT(A3052,"YYYY-MM-DD"),'Price Data'!A:A,0)+1))/INDEX('Price Data'!B:B,MATCH(TEXT(A3052,"YYYY-MM-DD"),'Price Data'!A:A,0)+1),""),"")</f>
        <v/>
      </c>
      <c r="D3052" s="34" t="str">
        <f>IFERROR(INDEX('Price Data'!E:E,MATCH(TEXT(A3052,"YYYY-MM-DD"),'Price Data'!D:D,0)),"")</f>
        <v/>
      </c>
      <c r="E3052" s="10" t="str" cm="1">
        <f t="array" ref="E3052">IFERROR(IF(ISNUMBER(D3052),(D3052-INDEX('Price Data'!E:E,MATCH(TEXT(A3052,"YYYY-MM-DD"),'Price Data'!D:D,0)+1))/INDEX('Price Data'!E:E,MATCH(TEXT(A3052,"YYYY-MM-DD"),'Price Data'!D:D,0)+1),""),"")</f>
        <v/>
      </c>
      <c r="F3052" s="34" t="str">
        <f>IFERROR(INDEX('Price Data'!H:H,MATCH(TEXT(A3052,"YYYY-MM-DD"),'Price Data'!G:G,0)),"")</f>
        <v/>
      </c>
      <c r="G3052" s="10" t="str" cm="1">
        <f t="array" ref="G3052">IFERROR(IF(ISNUMBER(F3052),(F3052-INDEX('Price Data'!H:H,MATCH(TEXT(A3052,"YYYY-MM-DD"),'Price Data'!G:G,0)+1))/INDEX('Price Data'!H:H,MATCH(TEXT(A3052,"YYYY-MM-DD"),'Price Data'!G:G,0)+1),""),"")</f>
        <v/>
      </c>
      <c r="H3052" s="34" t="str">
        <f>IFERROR(INDEX('Price Data'!K:K,MATCH(TEXT(A3052,"YYYY-MM-DD"),'Price Data'!J:J,0)),"")</f>
        <v/>
      </c>
      <c r="I3052" s="10" t="str" cm="1">
        <f t="array" ref="I3052">IFERROR(IF(ISNUMBER(H3052),(H3052-INDEX('Price Data'!K:K,MATCH(TEXT(A3052,"YYYY-MM-DD"),'Price Data'!J:J,0)+1))/INDEX('Price Data'!K:K,MATCH(TEXT(A3052,"YYYY-MM-DD"),'Price Data'!J:J,0)+1),""),"")</f>
        <v/>
      </c>
      <c r="J3052" s="34" t="str">
        <f>IFERROR(INDEX('Price Data'!N:N,MATCH(TEXT(A3052,"YYYY-MM-DD"),'Price Data'!M:M,0)),"")</f>
        <v/>
      </c>
      <c r="K3052" s="10" t="str" cm="1">
        <f t="array" ref="K3052">IFERROR(IF(ISNUMBER(J3052),(J3052-INDEX('Price Data'!N:N,MATCH(TEXT(A3052,"YYYY-MM-DD"),'Price Data'!M:M,0)+1))/INDEX('Price Data'!N:N,MATCH(TEXT(A3052,"YYYY-MM-DD"),'Price Data'!M:M,0)+1),""),"")</f>
        <v/>
      </c>
      <c r="L3052" s="34" t="str">
        <f>IFERROR(INDEX('Price Data'!Q:Q,MATCH(TEXT(A3052,"YYYY-MM-DD"),'Price Data'!P:P,0)),"")</f>
        <v/>
      </c>
      <c r="M3052" s="10" t="str" cm="1">
        <f t="array" ref="M3052">IFERROR(IF(ISNUMBER(L3052),(L3052-INDEX('Price Data'!Q:Q,MATCH(TEXT(A3052,"YYYY-MM-DD"),'Price Data'!P:P,0)+1))/INDEX('Price Data'!Q:Q,MATCH(TEXT(A3052,"YYYY-MM-DD"),'Price Data'!P:P,0)+1),""),"")</f>
        <v/>
      </c>
      <c r="N3052" s="34" t="str">
        <f>IFERROR(INDEX('Price Data'!T:T,MATCH(TEXT(A3052,"YYYY-MM-DD"),'Price Data'!S:S,0)),"")</f>
        <v/>
      </c>
      <c r="O3052" s="10" t="str" cm="1">
        <f t="array" ref="O3052">IFERROR(IF(ISNUMBER(N3052),(N3052-INDEX('Price Data'!T:T,MATCH(TEXT(A3052,"YYYY-MM-DD"),'Price Data'!S:S,0)+1))/INDEX('Price Data'!T:T,MATCH(TEXT(A3052,"YYYY-MM-DD"),'Price Data'!S:S,0)+1),""),"")</f>
        <v/>
      </c>
    </row>
    <row r="3053" spans="1:15" x14ac:dyDescent="0.3">
      <c r="A3053" s="8">
        <v>44872</v>
      </c>
      <c r="B3053" s="34">
        <f>IFERROR(INDEX('Price Data'!B:B,MATCH(TEXT(A3053,"YYYY-MM-DD"),'Price Data'!A:A,0)),"")</f>
        <v>23493</v>
      </c>
      <c r="C3053" s="10" cm="1">
        <f t="array" ref="C3053">IFERROR(IF(ISNUMBER(B3053),(B3053-INDEX('Price Data'!B:B,MATCH(TEXT(A3053,"YYYY-MM-DD"),'Price Data'!A:A,0)+1))/INDEX('Price Data'!B:B,MATCH(TEXT(A3053,"YYYY-MM-DD"),'Price Data'!A:A,0)+1),""),"")</f>
        <v>9.0627952925006437E-3</v>
      </c>
      <c r="D3053" s="34">
        <f>IFERROR(INDEX('Price Data'!E:E,MATCH(TEXT(A3053,"YYYY-MM-DD"),'Price Data'!D:D,0)),"")</f>
        <v>12.8</v>
      </c>
      <c r="E3053" s="10" cm="1">
        <f t="array" ref="E3053">IFERROR(IF(ISNUMBER(D3053),(D3053-INDEX('Price Data'!E:E,MATCH(TEXT(A3053,"YYYY-MM-DD"),'Price Data'!D:D,0)+1))/INDEX('Price Data'!E:E,MATCH(TEXT(A3053,"YYYY-MM-DD"),'Price Data'!D:D,0)+1),""),"")</f>
        <v>-1.8404907975460003E-2</v>
      </c>
      <c r="F3053" s="34">
        <f>IFERROR(INDEX('Price Data'!H:H,MATCH(TEXT(A3053,"YYYY-MM-DD"),'Price Data'!G:G,0)),"")</f>
        <v>1.81</v>
      </c>
      <c r="G3053" s="10" cm="1">
        <f t="array" ref="G3053">IFERROR(IF(ISNUMBER(F3053),(F3053-INDEX('Price Data'!H:H,MATCH(TEXT(A3053,"YYYY-MM-DD"),'Price Data'!G:G,0)+1))/INDEX('Price Data'!H:H,MATCH(TEXT(A3053,"YYYY-MM-DD"),'Price Data'!G:G,0)+1),""),"")</f>
        <v>0.11728395061728392</v>
      </c>
      <c r="H3053" s="34">
        <f>IFERROR(INDEX('Price Data'!K:K,MATCH(TEXT(A3053,"YYYY-MM-DD"),'Price Data'!J:J,0)),"")</f>
        <v>2.13</v>
      </c>
      <c r="I3053" s="10" cm="1">
        <f t="array" ref="I3053">IFERROR(IF(ISNUMBER(H3053),(H3053-INDEX('Price Data'!K:K,MATCH(TEXT(A3053,"YYYY-MM-DD"),'Price Data'!J:J,0)+1))/INDEX('Price Data'!K:K,MATCH(TEXT(A3053,"YYYY-MM-DD"),'Price Data'!J:J,0)+1),""),"")</f>
        <v>2.898550724637684E-2</v>
      </c>
      <c r="J3053" s="34">
        <f>IFERROR(INDEX('Price Data'!N:N,MATCH(TEXT(A3053,"YYYY-MM-DD"),'Price Data'!M:M,0)),"")</f>
        <v>2.0499999999999998</v>
      </c>
      <c r="K3053" s="10" cm="1">
        <f t="array" ref="K3053">IFERROR(IF(ISNUMBER(J3053),(J3053-INDEX('Price Data'!N:N,MATCH(TEXT(A3053,"YYYY-MM-DD"),'Price Data'!M:M,0)+1))/INDEX('Price Data'!N:N,MATCH(TEXT(A3053,"YYYY-MM-DD"),'Price Data'!M:M,0)+1),""),"")</f>
        <v>1.9900497512437831E-2</v>
      </c>
      <c r="L3053" s="34">
        <f>IFERROR(INDEX('Price Data'!Q:Q,MATCH(TEXT(A3053,"YYYY-MM-DD"),'Price Data'!P:P,0)),"")</f>
        <v>3.19</v>
      </c>
      <c r="M3053" s="10" cm="1">
        <f t="array" ref="M3053">IFERROR(IF(ISNUMBER(L3053),(L3053-INDEX('Price Data'!Q:Q,MATCH(TEXT(A3053,"YYYY-MM-DD"),'Price Data'!P:P,0)+1))/INDEX('Price Data'!Q:Q,MATCH(TEXT(A3053,"YYYY-MM-DD"),'Price Data'!P:P,0)+1),""),"")</f>
        <v>9.4936708860758872E-3</v>
      </c>
      <c r="N3053" s="34">
        <f>IFERROR(INDEX('Price Data'!T:T,MATCH(TEXT(A3053,"YYYY-MM-DD"),'Price Data'!S:S,0)),"")</f>
        <v>3.82</v>
      </c>
      <c r="O3053" s="10" cm="1">
        <f t="array" ref="O3053">IFERROR(IF(ISNUMBER(N3053),(N3053-INDEX('Price Data'!T:T,MATCH(TEXT(A3053,"YYYY-MM-DD"),'Price Data'!S:S,0)+1))/INDEX('Price Data'!T:T,MATCH(TEXT(A3053,"YYYY-MM-DD"),'Price Data'!S:S,0)+1),""),"")</f>
        <v>1.5957446808510654E-2</v>
      </c>
    </row>
    <row r="3054" spans="1:15" x14ac:dyDescent="0.3">
      <c r="A3054" s="8">
        <v>44873</v>
      </c>
      <c r="B3054" s="34">
        <f>IFERROR(INDEX('Price Data'!B:B,MATCH(TEXT(A3054,"YYYY-MM-DD"),'Price Data'!A:A,0)),"")</f>
        <v>23694</v>
      </c>
      <c r="C3054" s="10" cm="1">
        <f t="array" ref="C3054">IFERROR(IF(ISNUMBER(B3054),(B3054-INDEX('Price Data'!B:B,MATCH(TEXT(A3054,"YYYY-MM-DD"),'Price Data'!A:A,0)+1))/INDEX('Price Data'!B:B,MATCH(TEXT(A3054,"YYYY-MM-DD"),'Price Data'!A:A,0)+1),""),"")</f>
        <v>8.5557400076618564E-3</v>
      </c>
      <c r="D3054" s="34">
        <f>IFERROR(INDEX('Price Data'!E:E,MATCH(TEXT(A3054,"YYYY-MM-DD"),'Price Data'!D:D,0)),"")</f>
        <v>12.87</v>
      </c>
      <c r="E3054" s="10" cm="1">
        <f t="array" ref="E3054">IFERROR(IF(ISNUMBER(D3054),(D3054-INDEX('Price Data'!E:E,MATCH(TEXT(A3054,"YYYY-MM-DD"),'Price Data'!D:D,0)+1))/INDEX('Price Data'!E:E,MATCH(TEXT(A3054,"YYYY-MM-DD"),'Price Data'!D:D,0)+1),""),"")</f>
        <v>5.4687499999998834E-3</v>
      </c>
      <c r="F3054" s="34">
        <f>IFERROR(INDEX('Price Data'!H:H,MATCH(TEXT(A3054,"YYYY-MM-DD"),'Price Data'!G:G,0)),"")</f>
        <v>1.8580000000000001</v>
      </c>
      <c r="G3054" s="10" cm="1">
        <f t="array" ref="G3054">IFERROR(IF(ISNUMBER(F3054),(F3054-INDEX('Price Data'!H:H,MATCH(TEXT(A3054,"YYYY-MM-DD"),'Price Data'!G:G,0)+1))/INDEX('Price Data'!H:H,MATCH(TEXT(A3054,"YYYY-MM-DD"),'Price Data'!G:G,0)+1),""),"")</f>
        <v>2.6519337016574607E-2</v>
      </c>
      <c r="H3054" s="34">
        <f>IFERROR(INDEX('Price Data'!K:K,MATCH(TEXT(A3054,"YYYY-MM-DD"),'Price Data'!J:J,0)),"")</f>
        <v>2.15</v>
      </c>
      <c r="I3054" s="10" cm="1">
        <f t="array" ref="I3054">IFERROR(IF(ISNUMBER(H3054),(H3054-INDEX('Price Data'!K:K,MATCH(TEXT(A3054,"YYYY-MM-DD"),'Price Data'!J:J,0)+1))/INDEX('Price Data'!K:K,MATCH(TEXT(A3054,"YYYY-MM-DD"),'Price Data'!J:J,0)+1),""),"")</f>
        <v>9.3896713615023563E-3</v>
      </c>
      <c r="J3054" s="34">
        <f>IFERROR(INDEX('Price Data'!N:N,MATCH(TEXT(A3054,"YYYY-MM-DD"),'Price Data'!M:M,0)),"")</f>
        <v>1.89</v>
      </c>
      <c r="K3054" s="10" cm="1">
        <f t="array" ref="K3054">IFERROR(IF(ISNUMBER(J3054),(J3054-INDEX('Price Data'!N:N,MATCH(TEXT(A3054,"YYYY-MM-DD"),'Price Data'!M:M,0)+1))/INDEX('Price Data'!N:N,MATCH(TEXT(A3054,"YYYY-MM-DD"),'Price Data'!M:M,0)+1),""),"")</f>
        <v>-7.804878048780485E-2</v>
      </c>
      <c r="L3054" s="34">
        <f>IFERROR(INDEX('Price Data'!Q:Q,MATCH(TEXT(A3054,"YYYY-MM-DD"),'Price Data'!P:P,0)),"")</f>
        <v>3.1</v>
      </c>
      <c r="M3054" s="10" cm="1">
        <f t="array" ref="M3054">IFERROR(IF(ISNUMBER(L3054),(L3054-INDEX('Price Data'!Q:Q,MATCH(TEXT(A3054,"YYYY-MM-DD"),'Price Data'!P:P,0)+1))/INDEX('Price Data'!Q:Q,MATCH(TEXT(A3054,"YYYY-MM-DD"),'Price Data'!P:P,0)+1),""),"")</f>
        <v>-2.8213166144200583E-2</v>
      </c>
      <c r="N3054" s="34">
        <f>IFERROR(INDEX('Price Data'!T:T,MATCH(TEXT(A3054,"YYYY-MM-DD"),'Price Data'!S:S,0)),"")</f>
        <v>3.54</v>
      </c>
      <c r="O3054" s="10" cm="1">
        <f t="array" ref="O3054">IFERROR(IF(ISNUMBER(N3054),(N3054-INDEX('Price Data'!T:T,MATCH(TEXT(A3054,"YYYY-MM-DD"),'Price Data'!S:S,0)+1))/INDEX('Price Data'!T:T,MATCH(TEXT(A3054,"YYYY-MM-DD"),'Price Data'!S:S,0)+1),""),"")</f>
        <v>-7.329842931937168E-2</v>
      </c>
    </row>
    <row r="3055" spans="1:15" x14ac:dyDescent="0.3">
      <c r="A3055" s="8">
        <v>44874</v>
      </c>
      <c r="B3055" s="34">
        <f>IFERROR(INDEX('Price Data'!B:B,MATCH(TEXT(A3055,"YYYY-MM-DD"),'Price Data'!A:A,0)),"")</f>
        <v>23780</v>
      </c>
      <c r="C3055" s="10" cm="1">
        <f t="array" ref="C3055">IFERROR(IF(ISNUMBER(B3055),(B3055-INDEX('Price Data'!B:B,MATCH(TEXT(A3055,"YYYY-MM-DD"),'Price Data'!A:A,0)+1))/INDEX('Price Data'!B:B,MATCH(TEXT(A3055,"YYYY-MM-DD"),'Price Data'!A:A,0)+1),""),"")</f>
        <v>3.6296108719507049E-3</v>
      </c>
      <c r="D3055" s="34">
        <f>IFERROR(INDEX('Price Data'!E:E,MATCH(TEXT(A3055,"YYYY-MM-DD"),'Price Data'!D:D,0)),"")</f>
        <v>12.86</v>
      </c>
      <c r="E3055" s="10" cm="1">
        <f t="array" ref="E3055">IFERROR(IF(ISNUMBER(D3055),(D3055-INDEX('Price Data'!E:E,MATCH(TEXT(A3055,"YYYY-MM-DD"),'Price Data'!D:D,0)+1))/INDEX('Price Data'!E:E,MATCH(TEXT(A3055,"YYYY-MM-DD"),'Price Data'!D:D,0)+1),""),"")</f>
        <v>-7.7700077700076052E-4</v>
      </c>
      <c r="F3055" s="34">
        <f>IFERROR(INDEX('Price Data'!H:H,MATCH(TEXT(A3055,"YYYY-MM-DD"),'Price Data'!G:G,0)),"")</f>
        <v>1.8</v>
      </c>
      <c r="G3055" s="10" cm="1">
        <f t="array" ref="G3055">IFERROR(IF(ISNUMBER(F3055),(F3055-INDEX('Price Data'!H:H,MATCH(TEXT(A3055,"YYYY-MM-DD"),'Price Data'!G:G,0)+1))/INDEX('Price Data'!H:H,MATCH(TEXT(A3055,"YYYY-MM-DD"),'Price Data'!G:G,0)+1),""),"")</f>
        <v>-3.1216361679225001E-2</v>
      </c>
      <c r="H3055" s="34">
        <f>IFERROR(INDEX('Price Data'!K:K,MATCH(TEXT(A3055,"YYYY-MM-DD"),'Price Data'!J:J,0)),"")</f>
        <v>2.15</v>
      </c>
      <c r="I3055" s="10" cm="1">
        <f t="array" ref="I3055">IFERROR(IF(ISNUMBER(H3055),(H3055-INDEX('Price Data'!K:K,MATCH(TEXT(A3055,"YYYY-MM-DD"),'Price Data'!J:J,0)+1))/INDEX('Price Data'!K:K,MATCH(TEXT(A3055,"YYYY-MM-DD"),'Price Data'!J:J,0)+1),""),"")</f>
        <v>0</v>
      </c>
      <c r="J3055" s="34">
        <f>IFERROR(INDEX('Price Data'!N:N,MATCH(TEXT(A3055,"YYYY-MM-DD"),'Price Data'!M:M,0)),"")</f>
        <v>1.84</v>
      </c>
      <c r="K3055" s="10" cm="1">
        <f t="array" ref="K3055">IFERROR(IF(ISNUMBER(J3055),(J3055-INDEX('Price Data'!N:N,MATCH(TEXT(A3055,"YYYY-MM-DD"),'Price Data'!M:M,0)+1))/INDEX('Price Data'!N:N,MATCH(TEXT(A3055,"YYYY-MM-DD"),'Price Data'!M:M,0)+1),""),"")</f>
        <v>-2.6455026455026363E-2</v>
      </c>
      <c r="L3055" s="34">
        <f>IFERROR(INDEX('Price Data'!Q:Q,MATCH(TEXT(A3055,"YYYY-MM-DD"),'Price Data'!P:P,0)),"")</f>
        <v>3.16</v>
      </c>
      <c r="M3055" s="10" cm="1">
        <f t="array" ref="M3055">IFERROR(IF(ISNUMBER(L3055),(L3055-INDEX('Price Data'!Q:Q,MATCH(TEXT(A3055,"YYYY-MM-DD"),'Price Data'!P:P,0)+1))/INDEX('Price Data'!Q:Q,MATCH(TEXT(A3055,"YYYY-MM-DD"),'Price Data'!P:P,0)+1),""),"")</f>
        <v>1.9354838709677438E-2</v>
      </c>
      <c r="N3055" s="34">
        <f>IFERROR(INDEX('Price Data'!T:T,MATCH(TEXT(A3055,"YYYY-MM-DD"),'Price Data'!S:S,0)),"")</f>
        <v>3.51</v>
      </c>
      <c r="O3055" s="10" cm="1">
        <f t="array" ref="O3055">IFERROR(IF(ISNUMBER(N3055),(N3055-INDEX('Price Data'!T:T,MATCH(TEXT(A3055,"YYYY-MM-DD"),'Price Data'!S:S,0)+1))/INDEX('Price Data'!T:T,MATCH(TEXT(A3055,"YYYY-MM-DD"),'Price Data'!S:S,0)+1),""),"")</f>
        <v>-8.47457627118651E-3</v>
      </c>
    </row>
    <row r="3056" spans="1:15" x14ac:dyDescent="0.3">
      <c r="A3056" s="8">
        <v>44875</v>
      </c>
      <c r="B3056" s="34">
        <f>IFERROR(INDEX('Price Data'!B:B,MATCH(TEXT(A3056,"YYYY-MM-DD"),'Price Data'!A:A,0)),"")</f>
        <v>24394</v>
      </c>
      <c r="C3056" s="10" cm="1">
        <f t="array" ref="C3056">IFERROR(IF(ISNUMBER(B3056),(B3056-INDEX('Price Data'!B:B,MATCH(TEXT(A3056,"YYYY-MM-DD"),'Price Data'!A:A,0)+1))/INDEX('Price Data'!B:B,MATCH(TEXT(A3056,"YYYY-MM-DD"),'Price Data'!A:A,0)+1),""),"")</f>
        <v>2.5820016820857862E-2</v>
      </c>
      <c r="D3056" s="34">
        <f>IFERROR(INDEX('Price Data'!E:E,MATCH(TEXT(A3056,"YYYY-MM-DD"),'Price Data'!D:D,0)),"")</f>
        <v>13.03</v>
      </c>
      <c r="E3056" s="10" cm="1">
        <f t="array" ref="E3056">IFERROR(IF(ISNUMBER(D3056),(D3056-INDEX('Price Data'!E:E,MATCH(TEXT(A3056,"YYYY-MM-DD"),'Price Data'!D:D,0)+1))/INDEX('Price Data'!E:E,MATCH(TEXT(A3056,"YYYY-MM-DD"),'Price Data'!D:D,0)+1),""),"")</f>
        <v>1.3219284603421456E-2</v>
      </c>
      <c r="F3056" s="34">
        <f>IFERROR(INDEX('Price Data'!H:H,MATCH(TEXT(A3056,"YYYY-MM-DD"),'Price Data'!G:G,0)),"")</f>
        <v>1.8</v>
      </c>
      <c r="G3056" s="10" cm="1">
        <f t="array" ref="G3056">IFERROR(IF(ISNUMBER(F3056),(F3056-INDEX('Price Data'!H:H,MATCH(TEXT(A3056,"YYYY-MM-DD"),'Price Data'!G:G,0)+1))/INDEX('Price Data'!H:H,MATCH(TEXT(A3056,"YYYY-MM-DD"),'Price Data'!G:G,0)+1),""),"")</f>
        <v>0</v>
      </c>
      <c r="H3056" s="34">
        <f>IFERROR(INDEX('Price Data'!K:K,MATCH(TEXT(A3056,"YYYY-MM-DD"),'Price Data'!J:J,0)),"")</f>
        <v>2.1800000000000002</v>
      </c>
      <c r="I3056" s="10" cm="1">
        <f t="array" ref="I3056">IFERROR(IF(ISNUMBER(H3056),(H3056-INDEX('Price Data'!K:K,MATCH(TEXT(A3056,"YYYY-MM-DD"),'Price Data'!J:J,0)+1))/INDEX('Price Data'!K:K,MATCH(TEXT(A3056,"YYYY-MM-DD"),'Price Data'!J:J,0)+1),""),"")</f>
        <v>1.3953488372093139E-2</v>
      </c>
      <c r="J3056" s="34">
        <f>IFERROR(INDEX('Price Data'!N:N,MATCH(TEXT(A3056,"YYYY-MM-DD"),'Price Data'!M:M,0)),"")</f>
        <v>1.88</v>
      </c>
      <c r="K3056" s="10" cm="1">
        <f t="array" ref="K3056">IFERROR(IF(ISNUMBER(J3056),(J3056-INDEX('Price Data'!N:N,MATCH(TEXT(A3056,"YYYY-MM-DD"),'Price Data'!M:M,0)+1))/INDEX('Price Data'!N:N,MATCH(TEXT(A3056,"YYYY-MM-DD"),'Price Data'!M:M,0)+1),""),"")</f>
        <v>2.1739130434782507E-2</v>
      </c>
      <c r="L3056" s="34">
        <f>IFERROR(INDEX('Price Data'!Q:Q,MATCH(TEXT(A3056,"YYYY-MM-DD"),'Price Data'!P:P,0)),"")</f>
        <v>3.1</v>
      </c>
      <c r="M3056" s="10" cm="1">
        <f t="array" ref="M3056">IFERROR(IF(ISNUMBER(L3056),(L3056-INDEX('Price Data'!Q:Q,MATCH(TEXT(A3056,"YYYY-MM-DD"),'Price Data'!P:P,0)+1))/INDEX('Price Data'!Q:Q,MATCH(TEXT(A3056,"YYYY-MM-DD"),'Price Data'!P:P,0)+1),""),"")</f>
        <v>-1.8987341772151913E-2</v>
      </c>
      <c r="N3056" s="34">
        <f>IFERROR(INDEX('Price Data'!T:T,MATCH(TEXT(A3056,"YYYY-MM-DD"),'Price Data'!S:S,0)),"")</f>
        <v>3.57</v>
      </c>
      <c r="O3056" s="10" cm="1">
        <f t="array" ref="O3056">IFERROR(IF(ISNUMBER(N3056),(N3056-INDEX('Price Data'!T:T,MATCH(TEXT(A3056,"YYYY-MM-DD"),'Price Data'!S:S,0)+1))/INDEX('Price Data'!T:T,MATCH(TEXT(A3056,"YYYY-MM-DD"),'Price Data'!S:S,0)+1),""),"")</f>
        <v>1.709401709401711E-2</v>
      </c>
    </row>
    <row r="3057" spans="1:15" x14ac:dyDescent="0.3">
      <c r="A3057" s="8">
        <v>44876</v>
      </c>
      <c r="B3057" s="34">
        <f>IFERROR(INDEX('Price Data'!B:B,MATCH(TEXT(A3057,"YYYY-MM-DD"),'Price Data'!A:A,0)),"")</f>
        <v>24456</v>
      </c>
      <c r="C3057" s="10" cm="1">
        <f t="array" ref="C3057">IFERROR(IF(ISNUMBER(B3057),(B3057-INDEX('Price Data'!B:B,MATCH(TEXT(A3057,"YYYY-MM-DD"),'Price Data'!A:A,0)+1))/INDEX('Price Data'!B:B,MATCH(TEXT(A3057,"YYYY-MM-DD"),'Price Data'!A:A,0)+1),""),"")</f>
        <v>2.5416085922767896E-3</v>
      </c>
      <c r="D3057" s="34">
        <f>IFERROR(INDEX('Price Data'!E:E,MATCH(TEXT(A3057,"YYYY-MM-DD"),'Price Data'!D:D,0)),"")</f>
        <v>12.8</v>
      </c>
      <c r="E3057" s="10" cm="1">
        <f t="array" ref="E3057">IFERROR(IF(ISNUMBER(D3057),(D3057-INDEX('Price Data'!E:E,MATCH(TEXT(A3057,"YYYY-MM-DD"),'Price Data'!D:D,0)+1))/INDEX('Price Data'!E:E,MATCH(TEXT(A3057,"YYYY-MM-DD"),'Price Data'!D:D,0)+1),""),"")</f>
        <v>-1.7651573292402047E-2</v>
      </c>
      <c r="F3057" s="34">
        <f>IFERROR(INDEX('Price Data'!H:H,MATCH(TEXT(A3057,"YYYY-MM-DD"),'Price Data'!G:G,0)),"")</f>
        <v>1.8</v>
      </c>
      <c r="G3057" s="10" cm="1">
        <f t="array" ref="G3057">IFERROR(IF(ISNUMBER(F3057),(F3057-INDEX('Price Data'!H:H,MATCH(TEXT(A3057,"YYYY-MM-DD"),'Price Data'!G:G,0)+1))/INDEX('Price Data'!H:H,MATCH(TEXT(A3057,"YYYY-MM-DD"),'Price Data'!G:G,0)+1),""),"")</f>
        <v>0</v>
      </c>
      <c r="H3057" s="34">
        <f>IFERROR(INDEX('Price Data'!K:K,MATCH(TEXT(A3057,"YYYY-MM-DD"),'Price Data'!J:J,0)),"")</f>
        <v>2.16</v>
      </c>
      <c r="I3057" s="10" cm="1">
        <f t="array" ref="I3057">IFERROR(IF(ISNUMBER(H3057),(H3057-INDEX('Price Data'!K:K,MATCH(TEXT(A3057,"YYYY-MM-DD"),'Price Data'!J:J,0)+1))/INDEX('Price Data'!K:K,MATCH(TEXT(A3057,"YYYY-MM-DD"),'Price Data'!J:J,0)+1),""),"")</f>
        <v>-9.174311926605512E-3</v>
      </c>
      <c r="J3057" s="34">
        <f>IFERROR(INDEX('Price Data'!N:N,MATCH(TEXT(A3057,"YYYY-MM-DD"),'Price Data'!M:M,0)),"")</f>
        <v>1.85</v>
      </c>
      <c r="K3057" s="10" cm="1">
        <f t="array" ref="K3057">IFERROR(IF(ISNUMBER(J3057),(J3057-INDEX('Price Data'!N:N,MATCH(TEXT(A3057,"YYYY-MM-DD"),'Price Data'!M:M,0)+1))/INDEX('Price Data'!N:N,MATCH(TEXT(A3057,"YYYY-MM-DD"),'Price Data'!M:M,0)+1),""),"")</f>
        <v>-1.5957446808510536E-2</v>
      </c>
      <c r="L3057" s="34">
        <f>IFERROR(INDEX('Price Data'!Q:Q,MATCH(TEXT(A3057,"YYYY-MM-DD"),'Price Data'!P:P,0)),"")</f>
        <v>3.08</v>
      </c>
      <c r="M3057" s="10" cm="1">
        <f t="array" ref="M3057">IFERROR(IF(ISNUMBER(L3057),(L3057-INDEX('Price Data'!Q:Q,MATCH(TEXT(A3057,"YYYY-MM-DD"),'Price Data'!P:P,0)+1))/INDEX('Price Data'!Q:Q,MATCH(TEXT(A3057,"YYYY-MM-DD"),'Price Data'!P:P,0)+1),""),"")</f>
        <v>-6.4516129032258117E-3</v>
      </c>
      <c r="N3057" s="34">
        <f>IFERROR(INDEX('Price Data'!T:T,MATCH(TEXT(A3057,"YYYY-MM-DD"),'Price Data'!S:S,0)),"")</f>
        <v>3.56</v>
      </c>
      <c r="O3057" s="10" cm="1">
        <f t="array" ref="O3057">IFERROR(IF(ISNUMBER(N3057),(N3057-INDEX('Price Data'!T:T,MATCH(TEXT(A3057,"YYYY-MM-DD"),'Price Data'!S:S,0)+1))/INDEX('Price Data'!T:T,MATCH(TEXT(A3057,"YYYY-MM-DD"),'Price Data'!S:S,0)+1),""),"")</f>
        <v>-2.8011204481792123E-3</v>
      </c>
    </row>
    <row r="3058" spans="1:15" x14ac:dyDescent="0.3">
      <c r="A3058" s="8">
        <v>44877</v>
      </c>
      <c r="B3058" s="34" t="str">
        <f>IFERROR(INDEX('Price Data'!B:B,MATCH(TEXT(A3058,"YYYY-MM-DD"),'Price Data'!A:A,0)),"")</f>
        <v/>
      </c>
      <c r="C3058" s="10" t="str" cm="1">
        <f t="array" ref="C3058">IFERROR(IF(ISNUMBER(B3058),(B3058-INDEX('Price Data'!B:B,MATCH(TEXT(A3058,"YYYY-MM-DD"),'Price Data'!A:A,0)+1))/INDEX('Price Data'!B:B,MATCH(TEXT(A3058,"YYYY-MM-DD"),'Price Data'!A:A,0)+1),""),"")</f>
        <v/>
      </c>
      <c r="D3058" s="34" t="str">
        <f>IFERROR(INDEX('Price Data'!E:E,MATCH(TEXT(A3058,"YYYY-MM-DD"),'Price Data'!D:D,0)),"")</f>
        <v/>
      </c>
      <c r="E3058" s="10" t="str" cm="1">
        <f t="array" ref="E3058">IFERROR(IF(ISNUMBER(D3058),(D3058-INDEX('Price Data'!E:E,MATCH(TEXT(A3058,"YYYY-MM-DD"),'Price Data'!D:D,0)+1))/INDEX('Price Data'!E:E,MATCH(TEXT(A3058,"YYYY-MM-DD"),'Price Data'!D:D,0)+1),""),"")</f>
        <v/>
      </c>
      <c r="F3058" s="34" t="str">
        <f>IFERROR(INDEX('Price Data'!H:H,MATCH(TEXT(A3058,"YYYY-MM-DD"),'Price Data'!G:G,0)),"")</f>
        <v/>
      </c>
      <c r="G3058" s="10" t="str" cm="1">
        <f t="array" ref="G3058">IFERROR(IF(ISNUMBER(F3058),(F3058-INDEX('Price Data'!H:H,MATCH(TEXT(A3058,"YYYY-MM-DD"),'Price Data'!G:G,0)+1))/INDEX('Price Data'!H:H,MATCH(TEXT(A3058,"YYYY-MM-DD"),'Price Data'!G:G,0)+1),""),"")</f>
        <v/>
      </c>
      <c r="H3058" s="34" t="str">
        <f>IFERROR(INDEX('Price Data'!K:K,MATCH(TEXT(A3058,"YYYY-MM-DD"),'Price Data'!J:J,0)),"")</f>
        <v/>
      </c>
      <c r="I3058" s="10" t="str" cm="1">
        <f t="array" ref="I3058">IFERROR(IF(ISNUMBER(H3058),(H3058-INDEX('Price Data'!K:K,MATCH(TEXT(A3058,"YYYY-MM-DD"),'Price Data'!J:J,0)+1))/INDEX('Price Data'!K:K,MATCH(TEXT(A3058,"YYYY-MM-DD"),'Price Data'!J:J,0)+1),""),"")</f>
        <v/>
      </c>
      <c r="J3058" s="34" t="str">
        <f>IFERROR(INDEX('Price Data'!N:N,MATCH(TEXT(A3058,"YYYY-MM-DD"),'Price Data'!M:M,0)),"")</f>
        <v/>
      </c>
      <c r="K3058" s="10" t="str" cm="1">
        <f t="array" ref="K3058">IFERROR(IF(ISNUMBER(J3058),(J3058-INDEX('Price Data'!N:N,MATCH(TEXT(A3058,"YYYY-MM-DD"),'Price Data'!M:M,0)+1))/INDEX('Price Data'!N:N,MATCH(TEXT(A3058,"YYYY-MM-DD"),'Price Data'!M:M,0)+1),""),"")</f>
        <v/>
      </c>
      <c r="L3058" s="34" t="str">
        <f>IFERROR(INDEX('Price Data'!Q:Q,MATCH(TEXT(A3058,"YYYY-MM-DD"),'Price Data'!P:P,0)),"")</f>
        <v/>
      </c>
      <c r="M3058" s="10" t="str" cm="1">
        <f t="array" ref="M3058">IFERROR(IF(ISNUMBER(L3058),(L3058-INDEX('Price Data'!Q:Q,MATCH(TEXT(A3058,"YYYY-MM-DD"),'Price Data'!P:P,0)+1))/INDEX('Price Data'!Q:Q,MATCH(TEXT(A3058,"YYYY-MM-DD"),'Price Data'!P:P,0)+1),""),"")</f>
        <v/>
      </c>
      <c r="N3058" s="34" t="str">
        <f>IFERROR(INDEX('Price Data'!T:T,MATCH(TEXT(A3058,"YYYY-MM-DD"),'Price Data'!S:S,0)),"")</f>
        <v/>
      </c>
      <c r="O3058" s="10" t="str" cm="1">
        <f t="array" ref="O3058">IFERROR(IF(ISNUMBER(N3058),(N3058-INDEX('Price Data'!T:T,MATCH(TEXT(A3058,"YYYY-MM-DD"),'Price Data'!S:S,0)+1))/INDEX('Price Data'!T:T,MATCH(TEXT(A3058,"YYYY-MM-DD"),'Price Data'!S:S,0)+1),""),"")</f>
        <v/>
      </c>
    </row>
    <row r="3059" spans="1:15" x14ac:dyDescent="0.3">
      <c r="A3059" s="8">
        <v>44878</v>
      </c>
      <c r="B3059" s="34" t="str">
        <f>IFERROR(INDEX('Price Data'!B:B,MATCH(TEXT(A3059,"YYYY-MM-DD"),'Price Data'!A:A,0)),"")</f>
        <v/>
      </c>
      <c r="C3059" s="10" t="str" cm="1">
        <f t="array" ref="C3059">IFERROR(IF(ISNUMBER(B3059),(B3059-INDEX('Price Data'!B:B,MATCH(TEXT(A3059,"YYYY-MM-DD"),'Price Data'!A:A,0)+1))/INDEX('Price Data'!B:B,MATCH(TEXT(A3059,"YYYY-MM-DD"),'Price Data'!A:A,0)+1),""),"")</f>
        <v/>
      </c>
      <c r="D3059" s="34" t="str">
        <f>IFERROR(INDEX('Price Data'!E:E,MATCH(TEXT(A3059,"YYYY-MM-DD"),'Price Data'!D:D,0)),"")</f>
        <v/>
      </c>
      <c r="E3059" s="10" t="str" cm="1">
        <f t="array" ref="E3059">IFERROR(IF(ISNUMBER(D3059),(D3059-INDEX('Price Data'!E:E,MATCH(TEXT(A3059,"YYYY-MM-DD"),'Price Data'!D:D,0)+1))/INDEX('Price Data'!E:E,MATCH(TEXT(A3059,"YYYY-MM-DD"),'Price Data'!D:D,0)+1),""),"")</f>
        <v/>
      </c>
      <c r="F3059" s="34" t="str">
        <f>IFERROR(INDEX('Price Data'!H:H,MATCH(TEXT(A3059,"YYYY-MM-DD"),'Price Data'!G:G,0)),"")</f>
        <v/>
      </c>
      <c r="G3059" s="10" t="str" cm="1">
        <f t="array" ref="G3059">IFERROR(IF(ISNUMBER(F3059),(F3059-INDEX('Price Data'!H:H,MATCH(TEXT(A3059,"YYYY-MM-DD"),'Price Data'!G:G,0)+1))/INDEX('Price Data'!H:H,MATCH(TEXT(A3059,"YYYY-MM-DD"),'Price Data'!G:G,0)+1),""),"")</f>
        <v/>
      </c>
      <c r="H3059" s="34" t="str">
        <f>IFERROR(INDEX('Price Data'!K:K,MATCH(TEXT(A3059,"YYYY-MM-DD"),'Price Data'!J:J,0)),"")</f>
        <v/>
      </c>
      <c r="I3059" s="10" t="str" cm="1">
        <f t="array" ref="I3059">IFERROR(IF(ISNUMBER(H3059),(H3059-INDEX('Price Data'!K:K,MATCH(TEXT(A3059,"YYYY-MM-DD"),'Price Data'!J:J,0)+1))/INDEX('Price Data'!K:K,MATCH(TEXT(A3059,"YYYY-MM-DD"),'Price Data'!J:J,0)+1),""),"")</f>
        <v/>
      </c>
      <c r="J3059" s="34" t="str">
        <f>IFERROR(INDEX('Price Data'!N:N,MATCH(TEXT(A3059,"YYYY-MM-DD"),'Price Data'!M:M,0)),"")</f>
        <v/>
      </c>
      <c r="K3059" s="10" t="str" cm="1">
        <f t="array" ref="K3059">IFERROR(IF(ISNUMBER(J3059),(J3059-INDEX('Price Data'!N:N,MATCH(TEXT(A3059,"YYYY-MM-DD"),'Price Data'!M:M,0)+1))/INDEX('Price Data'!N:N,MATCH(TEXT(A3059,"YYYY-MM-DD"),'Price Data'!M:M,0)+1),""),"")</f>
        <v/>
      </c>
      <c r="L3059" s="34" t="str">
        <f>IFERROR(INDEX('Price Data'!Q:Q,MATCH(TEXT(A3059,"YYYY-MM-DD"),'Price Data'!P:P,0)),"")</f>
        <v/>
      </c>
      <c r="M3059" s="10" t="str" cm="1">
        <f t="array" ref="M3059">IFERROR(IF(ISNUMBER(L3059),(L3059-INDEX('Price Data'!Q:Q,MATCH(TEXT(A3059,"YYYY-MM-DD"),'Price Data'!P:P,0)+1))/INDEX('Price Data'!Q:Q,MATCH(TEXT(A3059,"YYYY-MM-DD"),'Price Data'!P:P,0)+1),""),"")</f>
        <v/>
      </c>
      <c r="N3059" s="34" t="str">
        <f>IFERROR(INDEX('Price Data'!T:T,MATCH(TEXT(A3059,"YYYY-MM-DD"),'Price Data'!S:S,0)),"")</f>
        <v/>
      </c>
      <c r="O3059" s="10" t="str" cm="1">
        <f t="array" ref="O3059">IFERROR(IF(ISNUMBER(N3059),(N3059-INDEX('Price Data'!T:T,MATCH(TEXT(A3059,"YYYY-MM-DD"),'Price Data'!S:S,0)+1))/INDEX('Price Data'!T:T,MATCH(TEXT(A3059,"YYYY-MM-DD"),'Price Data'!S:S,0)+1),""),"")</f>
        <v/>
      </c>
    </row>
    <row r="3060" spans="1:15" x14ac:dyDescent="0.3">
      <c r="A3060" s="8">
        <v>44879</v>
      </c>
      <c r="B3060" s="34">
        <f>IFERROR(INDEX('Price Data'!B:B,MATCH(TEXT(A3060,"YYYY-MM-DD"),'Price Data'!A:A,0)),"")</f>
        <v>24597</v>
      </c>
      <c r="C3060" s="10" cm="1">
        <f t="array" ref="C3060">IFERROR(IF(ISNUMBER(B3060),(B3060-INDEX('Price Data'!B:B,MATCH(TEXT(A3060,"YYYY-MM-DD"),'Price Data'!A:A,0)+1))/INDEX('Price Data'!B:B,MATCH(TEXT(A3060,"YYYY-MM-DD"),'Price Data'!A:A,0)+1),""),"")</f>
        <v>5.7654563297350339E-3</v>
      </c>
      <c r="D3060" s="34">
        <f>IFERROR(INDEX('Price Data'!E:E,MATCH(TEXT(A3060,"YYYY-MM-DD"),'Price Data'!D:D,0)),"")</f>
        <v>12.87</v>
      </c>
      <c r="E3060" s="10" cm="1">
        <f t="array" ref="E3060">IFERROR(IF(ISNUMBER(D3060),(D3060-INDEX('Price Data'!E:E,MATCH(TEXT(A3060,"YYYY-MM-DD"),'Price Data'!D:D,0)+1))/INDEX('Price Data'!E:E,MATCH(TEXT(A3060,"YYYY-MM-DD"),'Price Data'!D:D,0)+1),""),"")</f>
        <v>5.4687499999998834E-3</v>
      </c>
      <c r="F3060" s="34">
        <f>IFERROR(INDEX('Price Data'!H:H,MATCH(TEXT(A3060,"YYYY-MM-DD"),'Price Data'!G:G,0)),"")</f>
        <v>1.79</v>
      </c>
      <c r="G3060" s="10" cm="1">
        <f t="array" ref="G3060">IFERROR(IF(ISNUMBER(F3060),(F3060-INDEX('Price Data'!H:H,MATCH(TEXT(A3060,"YYYY-MM-DD"),'Price Data'!G:G,0)+1))/INDEX('Price Data'!H:H,MATCH(TEXT(A3060,"YYYY-MM-DD"),'Price Data'!G:G,0)+1),""),"")</f>
        <v>-5.5555555555555601E-3</v>
      </c>
      <c r="H3060" s="34">
        <f>IFERROR(INDEX('Price Data'!K:K,MATCH(TEXT(A3060,"YYYY-MM-DD"),'Price Data'!J:J,0)),"")</f>
        <v>2.19</v>
      </c>
      <c r="I3060" s="10" cm="1">
        <f t="array" ref="I3060">IFERROR(IF(ISNUMBER(H3060),(H3060-INDEX('Price Data'!K:K,MATCH(TEXT(A3060,"YYYY-MM-DD"),'Price Data'!J:J,0)+1))/INDEX('Price Data'!K:K,MATCH(TEXT(A3060,"YYYY-MM-DD"),'Price Data'!J:J,0)+1),""),"")</f>
        <v>1.3888888888888798E-2</v>
      </c>
      <c r="J3060" s="34">
        <f>IFERROR(INDEX('Price Data'!N:N,MATCH(TEXT(A3060,"YYYY-MM-DD"),'Price Data'!M:M,0)),"")</f>
        <v>1.85</v>
      </c>
      <c r="K3060" s="10" cm="1">
        <f t="array" ref="K3060">IFERROR(IF(ISNUMBER(J3060),(J3060-INDEX('Price Data'!N:N,MATCH(TEXT(A3060,"YYYY-MM-DD"),'Price Data'!M:M,0)+1))/INDEX('Price Data'!N:N,MATCH(TEXT(A3060,"YYYY-MM-DD"),'Price Data'!M:M,0)+1),""),"")</f>
        <v>0</v>
      </c>
      <c r="L3060" s="34">
        <f>IFERROR(INDEX('Price Data'!Q:Q,MATCH(TEXT(A3060,"YYYY-MM-DD"),'Price Data'!P:P,0)),"")</f>
        <v>3.08</v>
      </c>
      <c r="M3060" s="10" cm="1">
        <f t="array" ref="M3060">IFERROR(IF(ISNUMBER(L3060),(L3060-INDEX('Price Data'!Q:Q,MATCH(TEXT(A3060,"YYYY-MM-DD"),'Price Data'!P:P,0)+1))/INDEX('Price Data'!Q:Q,MATCH(TEXT(A3060,"YYYY-MM-DD"),'Price Data'!P:P,0)+1),""),"")</f>
        <v>0</v>
      </c>
      <c r="N3060" s="34">
        <f>IFERROR(INDEX('Price Data'!T:T,MATCH(TEXT(A3060,"YYYY-MM-DD"),'Price Data'!S:S,0)),"")</f>
        <v>3.59</v>
      </c>
      <c r="O3060" s="10" cm="1">
        <f t="array" ref="O3060">IFERROR(IF(ISNUMBER(N3060),(N3060-INDEX('Price Data'!T:T,MATCH(TEXT(A3060,"YYYY-MM-DD"),'Price Data'!S:S,0)+1))/INDEX('Price Data'!T:T,MATCH(TEXT(A3060,"YYYY-MM-DD"),'Price Data'!S:S,0)+1),""),"")</f>
        <v>8.4269662921347757E-3</v>
      </c>
    </row>
    <row r="3061" spans="1:15" x14ac:dyDescent="0.3">
      <c r="A3061" s="8">
        <v>44880</v>
      </c>
      <c r="B3061" s="34">
        <f>IFERROR(INDEX('Price Data'!B:B,MATCH(TEXT(A3061,"YYYY-MM-DD"),'Price Data'!A:A,0)),"")</f>
        <v>24700</v>
      </c>
      <c r="C3061" s="10" cm="1">
        <f t="array" ref="C3061">IFERROR(IF(ISNUMBER(B3061),(B3061-INDEX('Price Data'!B:B,MATCH(TEXT(A3061,"YYYY-MM-DD"),'Price Data'!A:A,0)+1))/INDEX('Price Data'!B:B,MATCH(TEXT(A3061,"YYYY-MM-DD"),'Price Data'!A:A,0)+1),""),"")</f>
        <v>4.1875025409602801E-3</v>
      </c>
      <c r="D3061" s="34">
        <f>IFERROR(INDEX('Price Data'!E:E,MATCH(TEXT(A3061,"YYYY-MM-DD"),'Price Data'!D:D,0)),"")</f>
        <v>13.05</v>
      </c>
      <c r="E3061" s="10" cm="1">
        <f t="array" ref="E3061">IFERROR(IF(ISNUMBER(D3061),(D3061-INDEX('Price Data'!E:E,MATCH(TEXT(A3061,"YYYY-MM-DD"),'Price Data'!D:D,0)+1))/INDEX('Price Data'!E:E,MATCH(TEXT(A3061,"YYYY-MM-DD"),'Price Data'!D:D,0)+1),""),"")</f>
        <v>1.3986013986014102E-2</v>
      </c>
      <c r="F3061" s="34">
        <f>IFERROR(INDEX('Price Data'!H:H,MATCH(TEXT(A3061,"YYYY-MM-DD"),'Price Data'!G:G,0)),"")</f>
        <v>1.8156000000000001</v>
      </c>
      <c r="G3061" s="10" cm="1">
        <f t="array" ref="G3061">IFERROR(IF(ISNUMBER(F3061),(F3061-INDEX('Price Data'!H:H,MATCH(TEXT(A3061,"YYYY-MM-DD"),'Price Data'!G:G,0)+1))/INDEX('Price Data'!H:H,MATCH(TEXT(A3061,"YYYY-MM-DD"),'Price Data'!G:G,0)+1),""),"")</f>
        <v>1.4301675977653668E-2</v>
      </c>
      <c r="H3061" s="34">
        <f>IFERROR(INDEX('Price Data'!K:K,MATCH(TEXT(A3061,"YYYY-MM-DD"),'Price Data'!J:J,0)),"")</f>
        <v>2.19</v>
      </c>
      <c r="I3061" s="10" cm="1">
        <f t="array" ref="I3061">IFERROR(IF(ISNUMBER(H3061),(H3061-INDEX('Price Data'!K:K,MATCH(TEXT(A3061,"YYYY-MM-DD"),'Price Data'!J:J,0)+1))/INDEX('Price Data'!K:K,MATCH(TEXT(A3061,"YYYY-MM-DD"),'Price Data'!J:J,0)+1),""),"")</f>
        <v>0</v>
      </c>
      <c r="J3061" s="34">
        <f>IFERROR(INDEX('Price Data'!N:N,MATCH(TEXT(A3061,"YYYY-MM-DD"),'Price Data'!M:M,0)),"")</f>
        <v>1.87</v>
      </c>
      <c r="K3061" s="10" cm="1">
        <f t="array" ref="K3061">IFERROR(IF(ISNUMBER(J3061),(J3061-INDEX('Price Data'!N:N,MATCH(TEXT(A3061,"YYYY-MM-DD"),'Price Data'!M:M,0)+1))/INDEX('Price Data'!N:N,MATCH(TEXT(A3061,"YYYY-MM-DD"),'Price Data'!M:M,0)+1),""),"")</f>
        <v>1.081081081081082E-2</v>
      </c>
      <c r="L3061" s="34">
        <f>IFERROR(INDEX('Price Data'!Q:Q,MATCH(TEXT(A3061,"YYYY-MM-DD"),'Price Data'!P:P,0)),"")</f>
        <v>3.16</v>
      </c>
      <c r="M3061" s="10" cm="1">
        <f t="array" ref="M3061">IFERROR(IF(ISNUMBER(L3061),(L3061-INDEX('Price Data'!Q:Q,MATCH(TEXT(A3061,"YYYY-MM-DD"),'Price Data'!P:P,0)+1))/INDEX('Price Data'!Q:Q,MATCH(TEXT(A3061,"YYYY-MM-DD"),'Price Data'!P:P,0)+1),""),"")</f>
        <v>2.5974025974025997E-2</v>
      </c>
      <c r="N3061" s="34">
        <f>IFERROR(INDEX('Price Data'!T:T,MATCH(TEXT(A3061,"YYYY-MM-DD"),'Price Data'!S:S,0)),"")</f>
        <v>3.75</v>
      </c>
      <c r="O3061" s="10" cm="1">
        <f t="array" ref="O3061">IFERROR(IF(ISNUMBER(N3061),(N3061-INDEX('Price Data'!T:T,MATCH(TEXT(A3061,"YYYY-MM-DD"),'Price Data'!S:S,0)+1))/INDEX('Price Data'!T:T,MATCH(TEXT(A3061,"YYYY-MM-DD"),'Price Data'!S:S,0)+1),""),"")</f>
        <v>4.4568245125348231E-2</v>
      </c>
    </row>
    <row r="3062" spans="1:15" x14ac:dyDescent="0.3">
      <c r="A3062" s="8">
        <v>44881</v>
      </c>
      <c r="B3062" s="34">
        <f>IFERROR(INDEX('Price Data'!B:B,MATCH(TEXT(A3062,"YYYY-MM-DD"),'Price Data'!A:A,0)),"")</f>
        <v>24531</v>
      </c>
      <c r="C3062" s="10" cm="1">
        <f t="array" ref="C3062">IFERROR(IF(ISNUMBER(B3062),(B3062-INDEX('Price Data'!B:B,MATCH(TEXT(A3062,"YYYY-MM-DD"),'Price Data'!A:A,0)+1))/INDEX('Price Data'!B:B,MATCH(TEXT(A3062,"YYYY-MM-DD"),'Price Data'!A:A,0)+1),""),"")</f>
        <v>-6.842105263157895E-3</v>
      </c>
      <c r="D3062" s="34">
        <f>IFERROR(INDEX('Price Data'!E:E,MATCH(TEXT(A3062,"YYYY-MM-DD"),'Price Data'!D:D,0)),"")</f>
        <v>12.99</v>
      </c>
      <c r="E3062" s="10" cm="1">
        <f t="array" ref="E3062">IFERROR(IF(ISNUMBER(D3062),(D3062-INDEX('Price Data'!E:E,MATCH(TEXT(A3062,"YYYY-MM-DD"),'Price Data'!D:D,0)+1))/INDEX('Price Data'!E:E,MATCH(TEXT(A3062,"YYYY-MM-DD"),'Price Data'!D:D,0)+1),""),"")</f>
        <v>-4.5977011494253255E-3</v>
      </c>
      <c r="F3062" s="34">
        <f>IFERROR(INDEX('Price Data'!H:H,MATCH(TEXT(A3062,"YYYY-MM-DD"),'Price Data'!G:G,0)),"")</f>
        <v>1.7634000000000001</v>
      </c>
      <c r="G3062" s="10" cm="1">
        <f t="array" ref="G3062">IFERROR(IF(ISNUMBER(F3062),(F3062-INDEX('Price Data'!H:H,MATCH(TEXT(A3062,"YYYY-MM-DD"),'Price Data'!G:G,0)+1))/INDEX('Price Data'!H:H,MATCH(TEXT(A3062,"YYYY-MM-DD"),'Price Data'!G:G,0)+1),""),"")</f>
        <v>-2.8750826173165909E-2</v>
      </c>
      <c r="H3062" s="34">
        <f>IFERROR(INDEX('Price Data'!K:K,MATCH(TEXT(A3062,"YYYY-MM-DD"),'Price Data'!J:J,0)),"")</f>
        <v>2.19</v>
      </c>
      <c r="I3062" s="10" cm="1">
        <f t="array" ref="I3062">IFERROR(IF(ISNUMBER(H3062),(H3062-INDEX('Price Data'!K:K,MATCH(TEXT(A3062,"YYYY-MM-DD"),'Price Data'!J:J,0)+1))/INDEX('Price Data'!K:K,MATCH(TEXT(A3062,"YYYY-MM-DD"),'Price Data'!J:J,0)+1),""),"")</f>
        <v>0</v>
      </c>
      <c r="J3062" s="34">
        <f>IFERROR(INDEX('Price Data'!N:N,MATCH(TEXT(A3062,"YYYY-MM-DD"),'Price Data'!M:M,0)),"")</f>
        <v>1.88</v>
      </c>
      <c r="K3062" s="10" cm="1">
        <f t="array" ref="K3062">IFERROR(IF(ISNUMBER(J3062),(J3062-INDEX('Price Data'!N:N,MATCH(TEXT(A3062,"YYYY-MM-DD"),'Price Data'!M:M,0)+1))/INDEX('Price Data'!N:N,MATCH(TEXT(A3062,"YYYY-MM-DD"),'Price Data'!M:M,0)+1),""),"")</f>
        <v>5.3475935828875866E-3</v>
      </c>
      <c r="L3062" s="34">
        <f>IFERROR(INDEX('Price Data'!Q:Q,MATCH(TEXT(A3062,"YYYY-MM-DD"),'Price Data'!P:P,0)),"")</f>
        <v>3.2</v>
      </c>
      <c r="M3062" s="10" cm="1">
        <f t="array" ref="M3062">IFERROR(IF(ISNUMBER(L3062),(L3062-INDEX('Price Data'!Q:Q,MATCH(TEXT(A3062,"YYYY-MM-DD"),'Price Data'!P:P,0)+1))/INDEX('Price Data'!Q:Q,MATCH(TEXT(A3062,"YYYY-MM-DD"),'Price Data'!P:P,0)+1),""),"")</f>
        <v>1.2658227848101276E-2</v>
      </c>
      <c r="N3062" s="34">
        <f>IFERROR(INDEX('Price Data'!T:T,MATCH(TEXT(A3062,"YYYY-MM-DD"),'Price Data'!S:S,0)),"")</f>
        <v>3.75</v>
      </c>
      <c r="O3062" s="10" cm="1">
        <f t="array" ref="O3062">IFERROR(IF(ISNUMBER(N3062),(N3062-INDEX('Price Data'!T:T,MATCH(TEXT(A3062,"YYYY-MM-DD"),'Price Data'!S:S,0)+1))/INDEX('Price Data'!T:T,MATCH(TEXT(A3062,"YYYY-MM-DD"),'Price Data'!S:S,0)+1),""),"")</f>
        <v>0</v>
      </c>
    </row>
    <row r="3063" spans="1:15" x14ac:dyDescent="0.3">
      <c r="A3063" s="8">
        <v>44882</v>
      </c>
      <c r="B3063" s="34">
        <f>IFERROR(INDEX('Price Data'!B:B,MATCH(TEXT(A3063,"YYYY-MM-DD"),'Price Data'!A:A,0)),"")</f>
        <v>24340</v>
      </c>
      <c r="C3063" s="10" cm="1">
        <f t="array" ref="C3063">IFERROR(IF(ISNUMBER(B3063),(B3063-INDEX('Price Data'!B:B,MATCH(TEXT(A3063,"YYYY-MM-DD"),'Price Data'!A:A,0)+1))/INDEX('Price Data'!B:B,MATCH(TEXT(A3063,"YYYY-MM-DD"),'Price Data'!A:A,0)+1),""),"")</f>
        <v>-7.7860666095960216E-3</v>
      </c>
      <c r="D3063" s="34">
        <f>IFERROR(INDEX('Price Data'!E:E,MATCH(TEXT(A3063,"YYYY-MM-DD"),'Price Data'!D:D,0)),"")</f>
        <v>13.02</v>
      </c>
      <c r="E3063" s="10" cm="1">
        <f t="array" ref="E3063">IFERROR(IF(ISNUMBER(D3063),(D3063-INDEX('Price Data'!E:E,MATCH(TEXT(A3063,"YYYY-MM-DD"),'Price Data'!D:D,0)+1))/INDEX('Price Data'!E:E,MATCH(TEXT(A3063,"YYYY-MM-DD"),'Price Data'!D:D,0)+1),""),"")</f>
        <v>2.3094688221708512E-3</v>
      </c>
      <c r="F3063" s="34">
        <f>IFERROR(INDEX('Price Data'!H:H,MATCH(TEXT(A3063,"YYYY-MM-DD"),'Price Data'!G:G,0)),"")</f>
        <v>1.8124</v>
      </c>
      <c r="G3063" s="10" cm="1">
        <f t="array" ref="G3063">IFERROR(IF(ISNUMBER(F3063),(F3063-INDEX('Price Data'!H:H,MATCH(TEXT(A3063,"YYYY-MM-DD"),'Price Data'!G:G,0)+1))/INDEX('Price Data'!H:H,MATCH(TEXT(A3063,"YYYY-MM-DD"),'Price Data'!G:G,0)+1),""),"")</f>
        <v>2.778722921628668E-2</v>
      </c>
      <c r="H3063" s="34">
        <f>IFERROR(INDEX('Price Data'!K:K,MATCH(TEXT(A3063,"YYYY-MM-DD"),'Price Data'!J:J,0)),"")</f>
        <v>2.1800000000000002</v>
      </c>
      <c r="I3063" s="10" cm="1">
        <f t="array" ref="I3063">IFERROR(IF(ISNUMBER(H3063),(H3063-INDEX('Price Data'!K:K,MATCH(TEXT(A3063,"YYYY-MM-DD"),'Price Data'!J:J,0)+1))/INDEX('Price Data'!K:K,MATCH(TEXT(A3063,"YYYY-MM-DD"),'Price Data'!J:J,0)+1),""),"")</f>
        <v>-4.5662100456620031E-3</v>
      </c>
      <c r="J3063" s="34">
        <f>IFERROR(INDEX('Price Data'!N:N,MATCH(TEXT(A3063,"YYYY-MM-DD"),'Price Data'!M:M,0)),"")</f>
        <v>1.88</v>
      </c>
      <c r="K3063" s="10" cm="1">
        <f t="array" ref="K3063">IFERROR(IF(ISNUMBER(J3063),(J3063-INDEX('Price Data'!N:N,MATCH(TEXT(A3063,"YYYY-MM-DD"),'Price Data'!M:M,0)+1))/INDEX('Price Data'!N:N,MATCH(TEXT(A3063,"YYYY-MM-DD"),'Price Data'!M:M,0)+1),""),"")</f>
        <v>0</v>
      </c>
      <c r="L3063" s="34">
        <f>IFERROR(INDEX('Price Data'!Q:Q,MATCH(TEXT(A3063,"YYYY-MM-DD"),'Price Data'!P:P,0)),"")</f>
        <v>3.21</v>
      </c>
      <c r="M3063" s="10" cm="1">
        <f t="array" ref="M3063">IFERROR(IF(ISNUMBER(L3063),(L3063-INDEX('Price Data'!Q:Q,MATCH(TEXT(A3063,"YYYY-MM-DD"),'Price Data'!P:P,0)+1))/INDEX('Price Data'!Q:Q,MATCH(TEXT(A3063,"YYYY-MM-DD"),'Price Data'!P:P,0)+1),""),"")</f>
        <v>3.1249999999999334E-3</v>
      </c>
      <c r="N3063" s="34">
        <f>IFERROR(INDEX('Price Data'!T:T,MATCH(TEXT(A3063,"YYYY-MM-DD"),'Price Data'!S:S,0)),"")</f>
        <v>3.76</v>
      </c>
      <c r="O3063" s="10" cm="1">
        <f t="array" ref="O3063">IFERROR(IF(ISNUMBER(N3063),(N3063-INDEX('Price Data'!T:T,MATCH(TEXT(A3063,"YYYY-MM-DD"),'Price Data'!S:S,0)+1))/INDEX('Price Data'!T:T,MATCH(TEXT(A3063,"YYYY-MM-DD"),'Price Data'!S:S,0)+1),""),"")</f>
        <v>2.6666666666666098E-3</v>
      </c>
    </row>
    <row r="3064" spans="1:15" x14ac:dyDescent="0.3">
      <c r="A3064" s="8">
        <v>44883</v>
      </c>
      <c r="B3064" s="34">
        <f>IFERROR(INDEX('Price Data'!B:B,MATCH(TEXT(A3064,"YYYY-MM-DD"),'Price Data'!A:A,0)),"")</f>
        <v>24675</v>
      </c>
      <c r="C3064" s="10" cm="1">
        <f t="array" ref="C3064">IFERROR(IF(ISNUMBER(B3064),(B3064-INDEX('Price Data'!B:B,MATCH(TEXT(A3064,"YYYY-MM-DD"),'Price Data'!A:A,0)+1))/INDEX('Price Data'!B:B,MATCH(TEXT(A3064,"YYYY-MM-DD"),'Price Data'!A:A,0)+1),""),"")</f>
        <v>1.3763352506162695E-2</v>
      </c>
      <c r="D3064" s="34">
        <f>IFERROR(INDEX('Price Data'!E:E,MATCH(TEXT(A3064,"YYYY-MM-DD"),'Price Data'!D:D,0)),"")</f>
        <v>13.1</v>
      </c>
      <c r="E3064" s="10" cm="1">
        <f t="array" ref="E3064">IFERROR(IF(ISNUMBER(D3064),(D3064-INDEX('Price Data'!E:E,MATCH(TEXT(A3064,"YYYY-MM-DD"),'Price Data'!D:D,0)+1))/INDEX('Price Data'!E:E,MATCH(TEXT(A3064,"YYYY-MM-DD"),'Price Data'!D:D,0)+1),""),"")</f>
        <v>6.1443932411674408E-3</v>
      </c>
      <c r="F3064" s="34">
        <f>IFERROR(INDEX('Price Data'!H:H,MATCH(TEXT(A3064,"YYYY-MM-DD"),'Price Data'!G:G,0)),"")</f>
        <v>1.8129999999999999</v>
      </c>
      <c r="G3064" s="10" cm="1">
        <f t="array" ref="G3064">IFERROR(IF(ISNUMBER(F3064),(F3064-INDEX('Price Data'!H:H,MATCH(TEXT(A3064,"YYYY-MM-DD"),'Price Data'!G:G,0)+1))/INDEX('Price Data'!H:H,MATCH(TEXT(A3064,"YYYY-MM-DD"),'Price Data'!G:G,0)+1),""),"")</f>
        <v>3.3105274773776979E-4</v>
      </c>
      <c r="H3064" s="34">
        <f>IFERROR(INDEX('Price Data'!K:K,MATCH(TEXT(A3064,"YYYY-MM-DD"),'Price Data'!J:J,0)),"")</f>
        <v>2.2200000000000002</v>
      </c>
      <c r="I3064" s="10" cm="1">
        <f t="array" ref="I3064">IFERROR(IF(ISNUMBER(H3064),(H3064-INDEX('Price Data'!K:K,MATCH(TEXT(A3064,"YYYY-MM-DD"),'Price Data'!J:J,0)+1))/INDEX('Price Data'!K:K,MATCH(TEXT(A3064,"YYYY-MM-DD"),'Price Data'!J:J,0)+1),""),"")</f>
        <v>1.8348623853211024E-2</v>
      </c>
      <c r="J3064" s="34">
        <f>IFERROR(INDEX('Price Data'!N:N,MATCH(TEXT(A3064,"YYYY-MM-DD"),'Price Data'!M:M,0)),"")</f>
        <v>1.91</v>
      </c>
      <c r="K3064" s="10" cm="1">
        <f t="array" ref="K3064">IFERROR(IF(ISNUMBER(J3064),(J3064-INDEX('Price Data'!N:N,MATCH(TEXT(A3064,"YYYY-MM-DD"),'Price Data'!M:M,0)+1))/INDEX('Price Data'!N:N,MATCH(TEXT(A3064,"YYYY-MM-DD"),'Price Data'!M:M,0)+1),""),"")</f>
        <v>1.5957446808510654E-2</v>
      </c>
      <c r="L3064" s="34">
        <f>IFERROR(INDEX('Price Data'!Q:Q,MATCH(TEXT(A3064,"YYYY-MM-DD"),'Price Data'!P:P,0)),"")</f>
        <v>3.25</v>
      </c>
      <c r="M3064" s="10" cm="1">
        <f t="array" ref="M3064">IFERROR(IF(ISNUMBER(L3064),(L3064-INDEX('Price Data'!Q:Q,MATCH(TEXT(A3064,"YYYY-MM-DD"),'Price Data'!P:P,0)+1))/INDEX('Price Data'!Q:Q,MATCH(TEXT(A3064,"YYYY-MM-DD"),'Price Data'!P:P,0)+1),""),"")</f>
        <v>1.2461059190031164E-2</v>
      </c>
      <c r="N3064" s="34">
        <f>IFERROR(INDEX('Price Data'!T:T,MATCH(TEXT(A3064,"YYYY-MM-DD"),'Price Data'!S:S,0)),"")</f>
        <v>3.82</v>
      </c>
      <c r="O3064" s="10" cm="1">
        <f t="array" ref="O3064">IFERROR(IF(ISNUMBER(N3064),(N3064-INDEX('Price Data'!T:T,MATCH(TEXT(A3064,"YYYY-MM-DD"),'Price Data'!S:S,0)+1))/INDEX('Price Data'!T:T,MATCH(TEXT(A3064,"YYYY-MM-DD"),'Price Data'!S:S,0)+1),""),"")</f>
        <v>1.5957446808510654E-2</v>
      </c>
    </row>
    <row r="3065" spans="1:15" x14ac:dyDescent="0.3">
      <c r="A3065" s="8">
        <v>44884</v>
      </c>
      <c r="B3065" s="34" t="str">
        <f>IFERROR(INDEX('Price Data'!B:B,MATCH(TEXT(A3065,"YYYY-MM-DD"),'Price Data'!A:A,0)),"")</f>
        <v/>
      </c>
      <c r="C3065" s="10" t="str" cm="1">
        <f t="array" ref="C3065">IFERROR(IF(ISNUMBER(B3065),(B3065-INDEX('Price Data'!B:B,MATCH(TEXT(A3065,"YYYY-MM-DD"),'Price Data'!A:A,0)+1))/INDEX('Price Data'!B:B,MATCH(TEXT(A3065,"YYYY-MM-DD"),'Price Data'!A:A,0)+1),""),"")</f>
        <v/>
      </c>
      <c r="D3065" s="34" t="str">
        <f>IFERROR(INDEX('Price Data'!E:E,MATCH(TEXT(A3065,"YYYY-MM-DD"),'Price Data'!D:D,0)),"")</f>
        <v/>
      </c>
      <c r="E3065" s="10" t="str" cm="1">
        <f t="array" ref="E3065">IFERROR(IF(ISNUMBER(D3065),(D3065-INDEX('Price Data'!E:E,MATCH(TEXT(A3065,"YYYY-MM-DD"),'Price Data'!D:D,0)+1))/INDEX('Price Data'!E:E,MATCH(TEXT(A3065,"YYYY-MM-DD"),'Price Data'!D:D,0)+1),""),"")</f>
        <v/>
      </c>
      <c r="F3065" s="34" t="str">
        <f>IFERROR(INDEX('Price Data'!H:H,MATCH(TEXT(A3065,"YYYY-MM-DD"),'Price Data'!G:G,0)),"")</f>
        <v/>
      </c>
      <c r="G3065" s="10" t="str" cm="1">
        <f t="array" ref="G3065">IFERROR(IF(ISNUMBER(F3065),(F3065-INDEX('Price Data'!H:H,MATCH(TEXT(A3065,"YYYY-MM-DD"),'Price Data'!G:G,0)+1))/INDEX('Price Data'!H:H,MATCH(TEXT(A3065,"YYYY-MM-DD"),'Price Data'!G:G,0)+1),""),"")</f>
        <v/>
      </c>
      <c r="H3065" s="34" t="str">
        <f>IFERROR(INDEX('Price Data'!K:K,MATCH(TEXT(A3065,"YYYY-MM-DD"),'Price Data'!J:J,0)),"")</f>
        <v/>
      </c>
      <c r="I3065" s="10" t="str" cm="1">
        <f t="array" ref="I3065">IFERROR(IF(ISNUMBER(H3065),(H3065-INDEX('Price Data'!K:K,MATCH(TEXT(A3065,"YYYY-MM-DD"),'Price Data'!J:J,0)+1))/INDEX('Price Data'!K:K,MATCH(TEXT(A3065,"YYYY-MM-DD"),'Price Data'!J:J,0)+1),""),"")</f>
        <v/>
      </c>
      <c r="J3065" s="34" t="str">
        <f>IFERROR(INDEX('Price Data'!N:N,MATCH(TEXT(A3065,"YYYY-MM-DD"),'Price Data'!M:M,0)),"")</f>
        <v/>
      </c>
      <c r="K3065" s="10" t="str" cm="1">
        <f t="array" ref="K3065">IFERROR(IF(ISNUMBER(J3065),(J3065-INDEX('Price Data'!N:N,MATCH(TEXT(A3065,"YYYY-MM-DD"),'Price Data'!M:M,0)+1))/INDEX('Price Data'!N:N,MATCH(TEXT(A3065,"YYYY-MM-DD"),'Price Data'!M:M,0)+1),""),"")</f>
        <v/>
      </c>
      <c r="L3065" s="34" t="str">
        <f>IFERROR(INDEX('Price Data'!Q:Q,MATCH(TEXT(A3065,"YYYY-MM-DD"),'Price Data'!P:P,0)),"")</f>
        <v/>
      </c>
      <c r="M3065" s="10" t="str" cm="1">
        <f t="array" ref="M3065">IFERROR(IF(ISNUMBER(L3065),(L3065-INDEX('Price Data'!Q:Q,MATCH(TEXT(A3065,"YYYY-MM-DD"),'Price Data'!P:P,0)+1))/INDEX('Price Data'!Q:Q,MATCH(TEXT(A3065,"YYYY-MM-DD"),'Price Data'!P:P,0)+1),""),"")</f>
        <v/>
      </c>
      <c r="N3065" s="34" t="str">
        <f>IFERROR(INDEX('Price Data'!T:T,MATCH(TEXT(A3065,"YYYY-MM-DD"),'Price Data'!S:S,0)),"")</f>
        <v/>
      </c>
      <c r="O3065" s="10" t="str" cm="1">
        <f t="array" ref="O3065">IFERROR(IF(ISNUMBER(N3065),(N3065-INDEX('Price Data'!T:T,MATCH(TEXT(A3065,"YYYY-MM-DD"),'Price Data'!S:S,0)+1))/INDEX('Price Data'!T:T,MATCH(TEXT(A3065,"YYYY-MM-DD"),'Price Data'!S:S,0)+1),""),"")</f>
        <v/>
      </c>
    </row>
    <row r="3066" spans="1:15" x14ac:dyDescent="0.3">
      <c r="A3066" s="8">
        <v>44885</v>
      </c>
      <c r="B3066" s="34" t="str">
        <f>IFERROR(INDEX('Price Data'!B:B,MATCH(TEXT(A3066,"YYYY-MM-DD"),'Price Data'!A:A,0)),"")</f>
        <v/>
      </c>
      <c r="C3066" s="10" t="str" cm="1">
        <f t="array" ref="C3066">IFERROR(IF(ISNUMBER(B3066),(B3066-INDEX('Price Data'!B:B,MATCH(TEXT(A3066,"YYYY-MM-DD"),'Price Data'!A:A,0)+1))/INDEX('Price Data'!B:B,MATCH(TEXT(A3066,"YYYY-MM-DD"),'Price Data'!A:A,0)+1),""),"")</f>
        <v/>
      </c>
      <c r="D3066" s="34" t="str">
        <f>IFERROR(INDEX('Price Data'!E:E,MATCH(TEXT(A3066,"YYYY-MM-DD"),'Price Data'!D:D,0)),"")</f>
        <v/>
      </c>
      <c r="E3066" s="10" t="str" cm="1">
        <f t="array" ref="E3066">IFERROR(IF(ISNUMBER(D3066),(D3066-INDEX('Price Data'!E:E,MATCH(TEXT(A3066,"YYYY-MM-DD"),'Price Data'!D:D,0)+1))/INDEX('Price Data'!E:E,MATCH(TEXT(A3066,"YYYY-MM-DD"),'Price Data'!D:D,0)+1),""),"")</f>
        <v/>
      </c>
      <c r="F3066" s="34" t="str">
        <f>IFERROR(INDEX('Price Data'!H:H,MATCH(TEXT(A3066,"YYYY-MM-DD"),'Price Data'!G:G,0)),"")</f>
        <v/>
      </c>
      <c r="G3066" s="10" t="str" cm="1">
        <f t="array" ref="G3066">IFERROR(IF(ISNUMBER(F3066),(F3066-INDEX('Price Data'!H:H,MATCH(TEXT(A3066,"YYYY-MM-DD"),'Price Data'!G:G,0)+1))/INDEX('Price Data'!H:H,MATCH(TEXT(A3066,"YYYY-MM-DD"),'Price Data'!G:G,0)+1),""),"")</f>
        <v/>
      </c>
      <c r="H3066" s="34" t="str">
        <f>IFERROR(INDEX('Price Data'!K:K,MATCH(TEXT(A3066,"YYYY-MM-DD"),'Price Data'!J:J,0)),"")</f>
        <v/>
      </c>
      <c r="I3066" s="10" t="str" cm="1">
        <f t="array" ref="I3066">IFERROR(IF(ISNUMBER(H3066),(H3066-INDEX('Price Data'!K:K,MATCH(TEXT(A3066,"YYYY-MM-DD"),'Price Data'!J:J,0)+1))/INDEX('Price Data'!K:K,MATCH(TEXT(A3066,"YYYY-MM-DD"),'Price Data'!J:J,0)+1),""),"")</f>
        <v/>
      </c>
      <c r="J3066" s="34" t="str">
        <f>IFERROR(INDEX('Price Data'!N:N,MATCH(TEXT(A3066,"YYYY-MM-DD"),'Price Data'!M:M,0)),"")</f>
        <v/>
      </c>
      <c r="K3066" s="10" t="str" cm="1">
        <f t="array" ref="K3066">IFERROR(IF(ISNUMBER(J3066),(J3066-INDEX('Price Data'!N:N,MATCH(TEXT(A3066,"YYYY-MM-DD"),'Price Data'!M:M,0)+1))/INDEX('Price Data'!N:N,MATCH(TEXT(A3066,"YYYY-MM-DD"),'Price Data'!M:M,0)+1),""),"")</f>
        <v/>
      </c>
      <c r="L3066" s="34" t="str">
        <f>IFERROR(INDEX('Price Data'!Q:Q,MATCH(TEXT(A3066,"YYYY-MM-DD"),'Price Data'!P:P,0)),"")</f>
        <v/>
      </c>
      <c r="M3066" s="10" t="str" cm="1">
        <f t="array" ref="M3066">IFERROR(IF(ISNUMBER(L3066),(L3066-INDEX('Price Data'!Q:Q,MATCH(TEXT(A3066,"YYYY-MM-DD"),'Price Data'!P:P,0)+1))/INDEX('Price Data'!Q:Q,MATCH(TEXT(A3066,"YYYY-MM-DD"),'Price Data'!P:P,0)+1),""),"")</f>
        <v/>
      </c>
      <c r="N3066" s="34" t="str">
        <f>IFERROR(INDEX('Price Data'!T:T,MATCH(TEXT(A3066,"YYYY-MM-DD"),'Price Data'!S:S,0)),"")</f>
        <v/>
      </c>
      <c r="O3066" s="10" t="str" cm="1">
        <f t="array" ref="O3066">IFERROR(IF(ISNUMBER(N3066),(N3066-INDEX('Price Data'!T:T,MATCH(TEXT(A3066,"YYYY-MM-DD"),'Price Data'!S:S,0)+1))/INDEX('Price Data'!T:T,MATCH(TEXT(A3066,"YYYY-MM-DD"),'Price Data'!S:S,0)+1),""),"")</f>
        <v/>
      </c>
    </row>
    <row r="3067" spans="1:15" x14ac:dyDescent="0.3">
      <c r="A3067" s="8">
        <v>44886</v>
      </c>
      <c r="B3067" s="34">
        <f>IFERROR(INDEX('Price Data'!B:B,MATCH(TEXT(A3067,"YYYY-MM-DD"),'Price Data'!A:A,0)),"")</f>
        <v>24356</v>
      </c>
      <c r="C3067" s="10" cm="1">
        <f t="array" ref="C3067">IFERROR(IF(ISNUMBER(B3067),(B3067-INDEX('Price Data'!B:B,MATCH(TEXT(A3067,"YYYY-MM-DD"),'Price Data'!A:A,0)+1))/INDEX('Price Data'!B:B,MATCH(TEXT(A3067,"YYYY-MM-DD"),'Price Data'!A:A,0)+1),""),"")</f>
        <v>-1.292806484295846E-2</v>
      </c>
      <c r="D3067" s="34">
        <f>IFERROR(INDEX('Price Data'!E:E,MATCH(TEXT(A3067,"YYYY-MM-DD"),'Price Data'!D:D,0)),"")</f>
        <v>13.26</v>
      </c>
      <c r="E3067" s="10" cm="1">
        <f t="array" ref="E3067">IFERROR(IF(ISNUMBER(D3067),(D3067-INDEX('Price Data'!E:E,MATCH(TEXT(A3067,"YYYY-MM-DD"),'Price Data'!D:D,0)+1))/INDEX('Price Data'!E:E,MATCH(TEXT(A3067,"YYYY-MM-DD"),'Price Data'!D:D,0)+1),""),"")</f>
        <v>1.2213740458015279E-2</v>
      </c>
      <c r="F3067" s="34">
        <f>IFERROR(INDEX('Price Data'!H:H,MATCH(TEXT(A3067,"YYYY-MM-DD"),'Price Data'!G:G,0)),"")</f>
        <v>1.7998000000000001</v>
      </c>
      <c r="G3067" s="10" cm="1">
        <f t="array" ref="G3067">IFERROR(IF(ISNUMBER(F3067),(F3067-INDEX('Price Data'!H:H,MATCH(TEXT(A3067,"YYYY-MM-DD"),'Price Data'!G:G,0)+1))/INDEX('Price Data'!H:H,MATCH(TEXT(A3067,"YYYY-MM-DD"),'Price Data'!G:G,0)+1),""),"")</f>
        <v>-7.2807501378929279E-3</v>
      </c>
      <c r="H3067" s="34">
        <f>IFERROR(INDEX('Price Data'!K:K,MATCH(TEXT(A3067,"YYYY-MM-DD"),'Price Data'!J:J,0)),"")</f>
        <v>2.14</v>
      </c>
      <c r="I3067" s="10" cm="1">
        <f t="array" ref="I3067">IFERROR(IF(ISNUMBER(H3067),(H3067-INDEX('Price Data'!K:K,MATCH(TEXT(A3067,"YYYY-MM-DD"),'Price Data'!J:J,0)+1))/INDEX('Price Data'!K:K,MATCH(TEXT(A3067,"YYYY-MM-DD"),'Price Data'!J:J,0)+1),""),"")</f>
        <v>-3.6036036036036063E-2</v>
      </c>
      <c r="J3067" s="34">
        <f>IFERROR(INDEX('Price Data'!N:N,MATCH(TEXT(A3067,"YYYY-MM-DD"),'Price Data'!M:M,0)),"")</f>
        <v>1.91</v>
      </c>
      <c r="K3067" s="10" cm="1">
        <f t="array" ref="K3067">IFERROR(IF(ISNUMBER(J3067),(J3067-INDEX('Price Data'!N:N,MATCH(TEXT(A3067,"YYYY-MM-DD"),'Price Data'!M:M,0)+1))/INDEX('Price Data'!N:N,MATCH(TEXT(A3067,"YYYY-MM-DD"),'Price Data'!M:M,0)+1),""),"")</f>
        <v>0</v>
      </c>
      <c r="L3067" s="34">
        <f>IFERROR(INDEX('Price Data'!Q:Q,MATCH(TEXT(A3067,"YYYY-MM-DD"),'Price Data'!P:P,0)),"")</f>
        <v>3.28</v>
      </c>
      <c r="M3067" s="10" cm="1">
        <f t="array" ref="M3067">IFERROR(IF(ISNUMBER(L3067),(L3067-INDEX('Price Data'!Q:Q,MATCH(TEXT(A3067,"YYYY-MM-DD"),'Price Data'!P:P,0)+1))/INDEX('Price Data'!Q:Q,MATCH(TEXT(A3067,"YYYY-MM-DD"),'Price Data'!P:P,0)+1),""),"")</f>
        <v>9.2307692307691709E-3</v>
      </c>
      <c r="N3067" s="34">
        <f>IFERROR(INDEX('Price Data'!T:T,MATCH(TEXT(A3067,"YYYY-MM-DD"),'Price Data'!S:S,0)),"")</f>
        <v>3.83</v>
      </c>
      <c r="O3067" s="10" cm="1">
        <f t="array" ref="O3067">IFERROR(IF(ISNUMBER(N3067),(N3067-INDEX('Price Data'!T:T,MATCH(TEXT(A3067,"YYYY-MM-DD"),'Price Data'!S:S,0)+1))/INDEX('Price Data'!T:T,MATCH(TEXT(A3067,"YYYY-MM-DD"),'Price Data'!S:S,0)+1),""),"")</f>
        <v>2.6178010471204793E-3</v>
      </c>
    </row>
    <row r="3068" spans="1:15" x14ac:dyDescent="0.3">
      <c r="A3068" s="8">
        <v>44887</v>
      </c>
      <c r="B3068" s="34">
        <f>IFERROR(INDEX('Price Data'!B:B,MATCH(TEXT(A3068,"YYYY-MM-DD"),'Price Data'!A:A,0)),"")</f>
        <v>24591</v>
      </c>
      <c r="C3068" s="10" cm="1">
        <f t="array" ref="C3068">IFERROR(IF(ISNUMBER(B3068),(B3068-INDEX('Price Data'!B:B,MATCH(TEXT(A3068,"YYYY-MM-DD"),'Price Data'!A:A,0)+1))/INDEX('Price Data'!B:B,MATCH(TEXT(A3068,"YYYY-MM-DD"),'Price Data'!A:A,0)+1),""),"")</f>
        <v>9.6485465593693538E-3</v>
      </c>
      <c r="D3068" s="34">
        <f>IFERROR(INDEX('Price Data'!E:E,MATCH(TEXT(A3068,"YYYY-MM-DD"),'Price Data'!D:D,0)),"")</f>
        <v>13.43</v>
      </c>
      <c r="E3068" s="10" cm="1">
        <f t="array" ref="E3068">IFERROR(IF(ISNUMBER(D3068),(D3068-INDEX('Price Data'!E:E,MATCH(TEXT(A3068,"YYYY-MM-DD"),'Price Data'!D:D,0)+1))/INDEX('Price Data'!E:E,MATCH(TEXT(A3068,"YYYY-MM-DD"),'Price Data'!D:D,0)+1),""),"")</f>
        <v>1.2820512820512815E-2</v>
      </c>
      <c r="F3068" s="34">
        <f>IFERROR(INDEX('Price Data'!H:H,MATCH(TEXT(A3068,"YYYY-MM-DD"),'Price Data'!G:G,0)),"")</f>
        <v>1.7829999999999999</v>
      </c>
      <c r="G3068" s="10" cm="1">
        <f t="array" ref="G3068">IFERROR(IF(ISNUMBER(F3068),(F3068-INDEX('Price Data'!H:H,MATCH(TEXT(A3068,"YYYY-MM-DD"),'Price Data'!G:G,0)+1))/INDEX('Price Data'!H:H,MATCH(TEXT(A3068,"YYYY-MM-DD"),'Price Data'!G:G,0)+1),""),"")</f>
        <v>-9.334370485609594E-3</v>
      </c>
      <c r="H3068" s="34">
        <f>IFERROR(INDEX('Price Data'!K:K,MATCH(TEXT(A3068,"YYYY-MM-DD"),'Price Data'!J:J,0)),"")</f>
        <v>2.16</v>
      </c>
      <c r="I3068" s="10" cm="1">
        <f t="array" ref="I3068">IFERROR(IF(ISNUMBER(H3068),(H3068-INDEX('Price Data'!K:K,MATCH(TEXT(A3068,"YYYY-MM-DD"),'Price Data'!J:J,0)+1))/INDEX('Price Data'!K:K,MATCH(TEXT(A3068,"YYYY-MM-DD"),'Price Data'!J:J,0)+1),""),"")</f>
        <v>9.3457943925233725E-3</v>
      </c>
      <c r="J3068" s="34">
        <f>IFERROR(INDEX('Price Data'!N:N,MATCH(TEXT(A3068,"YYYY-MM-DD"),'Price Data'!M:M,0)),"")</f>
        <v>1.92</v>
      </c>
      <c r="K3068" s="10" cm="1">
        <f t="array" ref="K3068">IFERROR(IF(ISNUMBER(J3068),(J3068-INDEX('Price Data'!N:N,MATCH(TEXT(A3068,"YYYY-MM-DD"),'Price Data'!M:M,0)+1))/INDEX('Price Data'!N:N,MATCH(TEXT(A3068,"YYYY-MM-DD"),'Price Data'!M:M,0)+1),""),"")</f>
        <v>5.2356020942408424E-3</v>
      </c>
      <c r="L3068" s="34">
        <f>IFERROR(INDEX('Price Data'!Q:Q,MATCH(TEXT(A3068,"YYYY-MM-DD"),'Price Data'!P:P,0)),"")</f>
        <v>3.34</v>
      </c>
      <c r="M3068" s="10" cm="1">
        <f t="array" ref="M3068">IFERROR(IF(ISNUMBER(L3068),(L3068-INDEX('Price Data'!Q:Q,MATCH(TEXT(A3068,"YYYY-MM-DD"),'Price Data'!P:P,0)+1))/INDEX('Price Data'!Q:Q,MATCH(TEXT(A3068,"YYYY-MM-DD"),'Price Data'!P:P,0)+1),""),"")</f>
        <v>1.8292682926829285E-2</v>
      </c>
      <c r="N3068" s="34">
        <f>IFERROR(INDEX('Price Data'!T:T,MATCH(TEXT(A3068,"YYYY-MM-DD"),'Price Data'!S:S,0)),"")</f>
        <v>3.84</v>
      </c>
      <c r="O3068" s="10" cm="1">
        <f t="array" ref="O3068">IFERROR(IF(ISNUMBER(N3068),(N3068-INDEX('Price Data'!T:T,MATCH(TEXT(A3068,"YYYY-MM-DD"),'Price Data'!S:S,0)+1))/INDEX('Price Data'!T:T,MATCH(TEXT(A3068,"YYYY-MM-DD"),'Price Data'!S:S,0)+1),""),"")</f>
        <v>2.6109660574411974E-3</v>
      </c>
    </row>
    <row r="3069" spans="1:15" x14ac:dyDescent="0.3">
      <c r="A3069" s="8">
        <v>44888</v>
      </c>
      <c r="B3069" s="34">
        <f>IFERROR(INDEX('Price Data'!B:B,MATCH(TEXT(A3069,"YYYY-MM-DD"),'Price Data'!A:A,0)),"")</f>
        <v>24581</v>
      </c>
      <c r="C3069" s="10" cm="1">
        <f t="array" ref="C3069">IFERROR(IF(ISNUMBER(B3069),(B3069-INDEX('Price Data'!B:B,MATCH(TEXT(A3069,"YYYY-MM-DD"),'Price Data'!A:A,0)+1))/INDEX('Price Data'!B:B,MATCH(TEXT(A3069,"YYYY-MM-DD"),'Price Data'!A:A,0)+1),""),"")</f>
        <v>-4.0665284047009068E-4</v>
      </c>
      <c r="D3069" s="34">
        <f>IFERROR(INDEX('Price Data'!E:E,MATCH(TEXT(A3069,"YYYY-MM-DD"),'Price Data'!D:D,0)),"")</f>
        <v>13.22</v>
      </c>
      <c r="E3069" s="10" cm="1">
        <f t="array" ref="E3069">IFERROR(IF(ISNUMBER(D3069),(D3069-INDEX('Price Data'!E:E,MATCH(TEXT(A3069,"YYYY-MM-DD"),'Price Data'!D:D,0)+1))/INDEX('Price Data'!E:E,MATCH(TEXT(A3069,"YYYY-MM-DD"),'Price Data'!D:D,0)+1),""),"")</f>
        <v>-1.5636634400595612E-2</v>
      </c>
      <c r="F3069" s="34">
        <f>IFERROR(INDEX('Price Data'!H:H,MATCH(TEXT(A3069,"YYYY-MM-DD"),'Price Data'!G:G,0)),"")</f>
        <v>1.8315999999999999</v>
      </c>
      <c r="G3069" s="10" cm="1">
        <f t="array" ref="G3069">IFERROR(IF(ISNUMBER(F3069),(F3069-INDEX('Price Data'!H:H,MATCH(TEXT(A3069,"YYYY-MM-DD"),'Price Data'!G:G,0)+1))/INDEX('Price Data'!H:H,MATCH(TEXT(A3069,"YYYY-MM-DD"),'Price Data'!G:G,0)+1),""),"")</f>
        <v>2.7257431295569252E-2</v>
      </c>
      <c r="H3069" s="34">
        <f>IFERROR(INDEX('Price Data'!K:K,MATCH(TEXT(A3069,"YYYY-MM-DD"),'Price Data'!J:J,0)),"")</f>
        <v>2.14</v>
      </c>
      <c r="I3069" s="10" cm="1">
        <f t="array" ref="I3069">IFERROR(IF(ISNUMBER(H3069),(H3069-INDEX('Price Data'!K:K,MATCH(TEXT(A3069,"YYYY-MM-DD"),'Price Data'!J:J,0)+1))/INDEX('Price Data'!K:K,MATCH(TEXT(A3069,"YYYY-MM-DD"),'Price Data'!J:J,0)+1),""),"")</f>
        <v>-9.2592592592592674E-3</v>
      </c>
      <c r="J3069" s="34">
        <f>IFERROR(INDEX('Price Data'!N:N,MATCH(TEXT(A3069,"YYYY-MM-DD"),'Price Data'!M:M,0)),"")</f>
        <v>1.94</v>
      </c>
      <c r="K3069" s="10" cm="1">
        <f t="array" ref="K3069">IFERROR(IF(ISNUMBER(J3069),(J3069-INDEX('Price Data'!N:N,MATCH(TEXT(A3069,"YYYY-MM-DD"),'Price Data'!M:M,0)+1))/INDEX('Price Data'!N:N,MATCH(TEXT(A3069,"YYYY-MM-DD"),'Price Data'!M:M,0)+1),""),"")</f>
        <v>1.0416666666666676E-2</v>
      </c>
      <c r="L3069" s="34">
        <f>IFERROR(INDEX('Price Data'!Q:Q,MATCH(TEXT(A3069,"YYYY-MM-DD"),'Price Data'!P:P,0)),"")</f>
        <v>3.37</v>
      </c>
      <c r="M3069" s="10" cm="1">
        <f t="array" ref="M3069">IFERROR(IF(ISNUMBER(L3069),(L3069-INDEX('Price Data'!Q:Q,MATCH(TEXT(A3069,"YYYY-MM-DD"),'Price Data'!P:P,0)+1))/INDEX('Price Data'!Q:Q,MATCH(TEXT(A3069,"YYYY-MM-DD"),'Price Data'!P:P,0)+1),""),"")</f>
        <v>8.9820359281437868E-3</v>
      </c>
      <c r="N3069" s="34">
        <f>IFERROR(INDEX('Price Data'!T:T,MATCH(TEXT(A3069,"YYYY-MM-DD"),'Price Data'!S:S,0)),"")</f>
        <v>3.89</v>
      </c>
      <c r="O3069" s="10" cm="1">
        <f t="array" ref="O3069">IFERROR(IF(ISNUMBER(N3069),(N3069-INDEX('Price Data'!T:T,MATCH(TEXT(A3069,"YYYY-MM-DD"),'Price Data'!S:S,0)+1))/INDEX('Price Data'!T:T,MATCH(TEXT(A3069,"YYYY-MM-DD"),'Price Data'!S:S,0)+1),""),"")</f>
        <v>1.3020833333333403E-2</v>
      </c>
    </row>
    <row r="3070" spans="1:15" x14ac:dyDescent="0.3">
      <c r="A3070" s="8">
        <v>44889</v>
      </c>
      <c r="B3070" s="34">
        <f>IFERROR(INDEX('Price Data'!B:B,MATCH(TEXT(A3070,"YYYY-MM-DD"),'Price Data'!A:A,0)),"")</f>
        <v>24731</v>
      </c>
      <c r="C3070" s="10" cm="1">
        <f t="array" ref="C3070">IFERROR(IF(ISNUMBER(B3070),(B3070-INDEX('Price Data'!B:B,MATCH(TEXT(A3070,"YYYY-MM-DD"),'Price Data'!A:A,0)+1))/INDEX('Price Data'!B:B,MATCH(TEXT(A3070,"YYYY-MM-DD"),'Price Data'!A:A,0)+1),""),"")</f>
        <v>6.1022741141532081E-3</v>
      </c>
      <c r="D3070" s="34">
        <f>IFERROR(INDEX('Price Data'!E:E,MATCH(TEXT(A3070,"YYYY-MM-DD"),'Price Data'!D:D,0)),"")</f>
        <v>13.34</v>
      </c>
      <c r="E3070" s="10" cm="1">
        <f t="array" ref="E3070">IFERROR(IF(ISNUMBER(D3070),(D3070-INDEX('Price Data'!E:E,MATCH(TEXT(A3070,"YYYY-MM-DD"),'Price Data'!D:D,0)+1))/INDEX('Price Data'!E:E,MATCH(TEXT(A3070,"YYYY-MM-DD"),'Price Data'!D:D,0)+1),""),"")</f>
        <v>9.077155824508262E-3</v>
      </c>
      <c r="F3070" s="34">
        <f>IFERROR(INDEX('Price Data'!H:H,MATCH(TEXT(A3070,"YYYY-MM-DD"),'Price Data'!G:G,0)),"")</f>
        <v>1.7968</v>
      </c>
      <c r="G3070" s="10" cm="1">
        <f t="array" ref="G3070">IFERROR(IF(ISNUMBER(F3070),(F3070-INDEX('Price Data'!H:H,MATCH(TEXT(A3070,"YYYY-MM-DD"),'Price Data'!G:G,0)+1))/INDEX('Price Data'!H:H,MATCH(TEXT(A3070,"YYYY-MM-DD"),'Price Data'!G:G,0)+1),""),"")</f>
        <v>-1.8999781611705582E-2</v>
      </c>
      <c r="H3070" s="34">
        <f>IFERROR(INDEX('Price Data'!K:K,MATCH(TEXT(A3070,"YYYY-MM-DD"),'Price Data'!J:J,0)),"")</f>
        <v>2.16</v>
      </c>
      <c r="I3070" s="10" cm="1">
        <f t="array" ref="I3070">IFERROR(IF(ISNUMBER(H3070),(H3070-INDEX('Price Data'!K:K,MATCH(TEXT(A3070,"YYYY-MM-DD"),'Price Data'!J:J,0)+1))/INDEX('Price Data'!K:K,MATCH(TEXT(A3070,"YYYY-MM-DD"),'Price Data'!J:J,0)+1),""),"")</f>
        <v>9.3457943925233725E-3</v>
      </c>
      <c r="J3070" s="34">
        <f>IFERROR(INDEX('Price Data'!N:N,MATCH(TEXT(A3070,"YYYY-MM-DD"),'Price Data'!M:M,0)),"")</f>
        <v>1.96</v>
      </c>
      <c r="K3070" s="10" cm="1">
        <f t="array" ref="K3070">IFERROR(IF(ISNUMBER(J3070),(J3070-INDEX('Price Data'!N:N,MATCH(TEXT(A3070,"YYYY-MM-DD"),'Price Data'!M:M,0)+1))/INDEX('Price Data'!N:N,MATCH(TEXT(A3070,"YYYY-MM-DD"),'Price Data'!M:M,0)+1),""),"")</f>
        <v>1.0309278350515474E-2</v>
      </c>
      <c r="L3070" s="34">
        <f>IFERROR(INDEX('Price Data'!Q:Q,MATCH(TEXT(A3070,"YYYY-MM-DD"),'Price Data'!P:P,0)),"")</f>
        <v>3.32</v>
      </c>
      <c r="M3070" s="10" cm="1">
        <f t="array" ref="M3070">IFERROR(IF(ISNUMBER(L3070),(L3070-INDEX('Price Data'!Q:Q,MATCH(TEXT(A3070,"YYYY-MM-DD"),'Price Data'!P:P,0)+1))/INDEX('Price Data'!Q:Q,MATCH(TEXT(A3070,"YYYY-MM-DD"),'Price Data'!P:P,0)+1),""),"")</f>
        <v>-1.4836795252225598E-2</v>
      </c>
      <c r="N3070" s="34">
        <f>IFERROR(INDEX('Price Data'!T:T,MATCH(TEXT(A3070,"YYYY-MM-DD"),'Price Data'!S:S,0)),"")</f>
        <v>3.85</v>
      </c>
      <c r="O3070" s="10" cm="1">
        <f t="array" ref="O3070">IFERROR(IF(ISNUMBER(N3070),(N3070-INDEX('Price Data'!T:T,MATCH(TEXT(A3070,"YYYY-MM-DD"),'Price Data'!S:S,0)+1))/INDEX('Price Data'!T:T,MATCH(TEXT(A3070,"YYYY-MM-DD"),'Price Data'!S:S,0)+1),""),"")</f>
        <v>-1.0282776349614406E-2</v>
      </c>
    </row>
    <row r="3071" spans="1:15" x14ac:dyDescent="0.3">
      <c r="A3071" s="8">
        <v>44890</v>
      </c>
      <c r="B3071" s="34">
        <f>IFERROR(INDEX('Price Data'!B:B,MATCH(TEXT(A3071,"YYYY-MM-DD"),'Price Data'!A:A,0)),"")</f>
        <v>24719</v>
      </c>
      <c r="C3071" s="10" cm="1">
        <f t="array" ref="C3071">IFERROR(IF(ISNUMBER(B3071),(B3071-INDEX('Price Data'!B:B,MATCH(TEXT(A3071,"YYYY-MM-DD"),'Price Data'!A:A,0)+1))/INDEX('Price Data'!B:B,MATCH(TEXT(A3071,"YYYY-MM-DD"),'Price Data'!A:A,0)+1),""),"")</f>
        <v>-4.8522097772027011E-4</v>
      </c>
      <c r="D3071" s="34">
        <f>IFERROR(INDEX('Price Data'!E:E,MATCH(TEXT(A3071,"YYYY-MM-DD"),'Price Data'!D:D,0)),"")</f>
        <v>13.12</v>
      </c>
      <c r="E3071" s="10" cm="1">
        <f t="array" ref="E3071">IFERROR(IF(ISNUMBER(D3071),(D3071-INDEX('Price Data'!E:E,MATCH(TEXT(A3071,"YYYY-MM-DD"),'Price Data'!D:D,0)+1))/INDEX('Price Data'!E:E,MATCH(TEXT(A3071,"YYYY-MM-DD"),'Price Data'!D:D,0)+1),""),"")</f>
        <v>-1.649175412293858E-2</v>
      </c>
      <c r="F3071" s="34">
        <f>IFERROR(INDEX('Price Data'!H:H,MATCH(TEXT(A3071,"YYYY-MM-DD"),'Price Data'!G:G,0)),"")</f>
        <v>1.7769999999999999</v>
      </c>
      <c r="G3071" s="10" cm="1">
        <f t="array" ref="G3071">IFERROR(IF(ISNUMBER(F3071),(F3071-INDEX('Price Data'!H:H,MATCH(TEXT(A3071,"YYYY-MM-DD"),'Price Data'!G:G,0)+1))/INDEX('Price Data'!H:H,MATCH(TEXT(A3071,"YYYY-MM-DD"),'Price Data'!G:G,0)+1),""),"")</f>
        <v>-1.101959038290296E-2</v>
      </c>
      <c r="H3071" s="34">
        <f>IFERROR(INDEX('Price Data'!K:K,MATCH(TEXT(A3071,"YYYY-MM-DD"),'Price Data'!J:J,0)),"")</f>
        <v>2.16</v>
      </c>
      <c r="I3071" s="10" cm="1">
        <f t="array" ref="I3071">IFERROR(IF(ISNUMBER(H3071),(H3071-INDEX('Price Data'!K:K,MATCH(TEXT(A3071,"YYYY-MM-DD"),'Price Data'!J:J,0)+1))/INDEX('Price Data'!K:K,MATCH(TEXT(A3071,"YYYY-MM-DD"),'Price Data'!J:J,0)+1),""),"")</f>
        <v>0</v>
      </c>
      <c r="J3071" s="34">
        <f>IFERROR(INDEX('Price Data'!N:N,MATCH(TEXT(A3071,"YYYY-MM-DD"),'Price Data'!M:M,0)),"")</f>
        <v>1.97</v>
      </c>
      <c r="K3071" s="10" cm="1">
        <f t="array" ref="K3071">IFERROR(IF(ISNUMBER(J3071),(J3071-INDEX('Price Data'!N:N,MATCH(TEXT(A3071,"YYYY-MM-DD"),'Price Data'!M:M,0)+1))/INDEX('Price Data'!N:N,MATCH(TEXT(A3071,"YYYY-MM-DD"),'Price Data'!M:M,0)+1),""),"")</f>
        <v>5.1020408163265354E-3</v>
      </c>
      <c r="L3071" s="34">
        <f>IFERROR(INDEX('Price Data'!Q:Q,MATCH(TEXT(A3071,"YYYY-MM-DD"),'Price Data'!P:P,0)),"")</f>
        <v>3.33</v>
      </c>
      <c r="M3071" s="10" cm="1">
        <f t="array" ref="M3071">IFERROR(IF(ISNUMBER(L3071),(L3071-INDEX('Price Data'!Q:Q,MATCH(TEXT(A3071,"YYYY-MM-DD"),'Price Data'!P:P,0)+1))/INDEX('Price Data'!Q:Q,MATCH(TEXT(A3071,"YYYY-MM-DD"),'Price Data'!P:P,0)+1),""),"")</f>
        <v>3.0120481927711539E-3</v>
      </c>
      <c r="N3071" s="34">
        <f>IFERROR(INDEX('Price Data'!T:T,MATCH(TEXT(A3071,"YYYY-MM-DD"),'Price Data'!S:S,0)),"")</f>
        <v>3.9</v>
      </c>
      <c r="O3071" s="10" cm="1">
        <f t="array" ref="O3071">IFERROR(IF(ISNUMBER(N3071),(N3071-INDEX('Price Data'!T:T,MATCH(TEXT(A3071,"YYYY-MM-DD"),'Price Data'!S:S,0)+1))/INDEX('Price Data'!T:T,MATCH(TEXT(A3071,"YYYY-MM-DD"),'Price Data'!S:S,0)+1),""),"")</f>
        <v>1.2987012987012941E-2</v>
      </c>
    </row>
    <row r="3072" spans="1:15" x14ac:dyDescent="0.3">
      <c r="A3072" s="8">
        <v>44891</v>
      </c>
      <c r="B3072" s="34" t="str">
        <f>IFERROR(INDEX('Price Data'!B:B,MATCH(TEXT(A3072,"YYYY-MM-DD"),'Price Data'!A:A,0)),"")</f>
        <v/>
      </c>
      <c r="C3072" s="10" t="str" cm="1">
        <f t="array" ref="C3072">IFERROR(IF(ISNUMBER(B3072),(B3072-INDEX('Price Data'!B:B,MATCH(TEXT(A3072,"YYYY-MM-DD"),'Price Data'!A:A,0)+1))/INDEX('Price Data'!B:B,MATCH(TEXT(A3072,"YYYY-MM-DD"),'Price Data'!A:A,0)+1),""),"")</f>
        <v/>
      </c>
      <c r="D3072" s="34" t="str">
        <f>IFERROR(INDEX('Price Data'!E:E,MATCH(TEXT(A3072,"YYYY-MM-DD"),'Price Data'!D:D,0)),"")</f>
        <v/>
      </c>
      <c r="E3072" s="10" t="str" cm="1">
        <f t="array" ref="E3072">IFERROR(IF(ISNUMBER(D3072),(D3072-INDEX('Price Data'!E:E,MATCH(TEXT(A3072,"YYYY-MM-DD"),'Price Data'!D:D,0)+1))/INDEX('Price Data'!E:E,MATCH(TEXT(A3072,"YYYY-MM-DD"),'Price Data'!D:D,0)+1),""),"")</f>
        <v/>
      </c>
      <c r="F3072" s="34" t="str">
        <f>IFERROR(INDEX('Price Data'!H:H,MATCH(TEXT(A3072,"YYYY-MM-DD"),'Price Data'!G:G,0)),"")</f>
        <v/>
      </c>
      <c r="G3072" s="10" t="str" cm="1">
        <f t="array" ref="G3072">IFERROR(IF(ISNUMBER(F3072),(F3072-INDEX('Price Data'!H:H,MATCH(TEXT(A3072,"YYYY-MM-DD"),'Price Data'!G:G,0)+1))/INDEX('Price Data'!H:H,MATCH(TEXT(A3072,"YYYY-MM-DD"),'Price Data'!G:G,0)+1),""),"")</f>
        <v/>
      </c>
      <c r="H3072" s="34" t="str">
        <f>IFERROR(INDEX('Price Data'!K:K,MATCH(TEXT(A3072,"YYYY-MM-DD"),'Price Data'!J:J,0)),"")</f>
        <v/>
      </c>
      <c r="I3072" s="10" t="str" cm="1">
        <f t="array" ref="I3072">IFERROR(IF(ISNUMBER(H3072),(H3072-INDEX('Price Data'!K:K,MATCH(TEXT(A3072,"YYYY-MM-DD"),'Price Data'!J:J,0)+1))/INDEX('Price Data'!K:K,MATCH(TEXT(A3072,"YYYY-MM-DD"),'Price Data'!J:J,0)+1),""),"")</f>
        <v/>
      </c>
      <c r="J3072" s="34" t="str">
        <f>IFERROR(INDEX('Price Data'!N:N,MATCH(TEXT(A3072,"YYYY-MM-DD"),'Price Data'!M:M,0)),"")</f>
        <v/>
      </c>
      <c r="K3072" s="10" t="str" cm="1">
        <f t="array" ref="K3072">IFERROR(IF(ISNUMBER(J3072),(J3072-INDEX('Price Data'!N:N,MATCH(TEXT(A3072,"YYYY-MM-DD"),'Price Data'!M:M,0)+1))/INDEX('Price Data'!N:N,MATCH(TEXT(A3072,"YYYY-MM-DD"),'Price Data'!M:M,0)+1),""),"")</f>
        <v/>
      </c>
      <c r="L3072" s="34" t="str">
        <f>IFERROR(INDEX('Price Data'!Q:Q,MATCH(TEXT(A3072,"YYYY-MM-DD"),'Price Data'!P:P,0)),"")</f>
        <v/>
      </c>
      <c r="M3072" s="10" t="str" cm="1">
        <f t="array" ref="M3072">IFERROR(IF(ISNUMBER(L3072),(L3072-INDEX('Price Data'!Q:Q,MATCH(TEXT(A3072,"YYYY-MM-DD"),'Price Data'!P:P,0)+1))/INDEX('Price Data'!Q:Q,MATCH(TEXT(A3072,"YYYY-MM-DD"),'Price Data'!P:P,0)+1),""),"")</f>
        <v/>
      </c>
      <c r="N3072" s="34" t="str">
        <f>IFERROR(INDEX('Price Data'!T:T,MATCH(TEXT(A3072,"YYYY-MM-DD"),'Price Data'!S:S,0)),"")</f>
        <v/>
      </c>
      <c r="O3072" s="10" t="str" cm="1">
        <f t="array" ref="O3072">IFERROR(IF(ISNUMBER(N3072),(N3072-INDEX('Price Data'!T:T,MATCH(TEXT(A3072,"YYYY-MM-DD"),'Price Data'!S:S,0)+1))/INDEX('Price Data'!T:T,MATCH(TEXT(A3072,"YYYY-MM-DD"),'Price Data'!S:S,0)+1),""),"")</f>
        <v/>
      </c>
    </row>
    <row r="3073" spans="1:15" x14ac:dyDescent="0.3">
      <c r="A3073" s="8">
        <v>44892</v>
      </c>
      <c r="B3073" s="34" t="str">
        <f>IFERROR(INDEX('Price Data'!B:B,MATCH(TEXT(A3073,"YYYY-MM-DD"),'Price Data'!A:A,0)),"")</f>
        <v/>
      </c>
      <c r="C3073" s="10" t="str" cm="1">
        <f t="array" ref="C3073">IFERROR(IF(ISNUMBER(B3073),(B3073-INDEX('Price Data'!B:B,MATCH(TEXT(A3073,"YYYY-MM-DD"),'Price Data'!A:A,0)+1))/INDEX('Price Data'!B:B,MATCH(TEXT(A3073,"YYYY-MM-DD"),'Price Data'!A:A,0)+1),""),"")</f>
        <v/>
      </c>
      <c r="D3073" s="34" t="str">
        <f>IFERROR(INDEX('Price Data'!E:E,MATCH(TEXT(A3073,"YYYY-MM-DD"),'Price Data'!D:D,0)),"")</f>
        <v/>
      </c>
      <c r="E3073" s="10" t="str" cm="1">
        <f t="array" ref="E3073">IFERROR(IF(ISNUMBER(D3073),(D3073-INDEX('Price Data'!E:E,MATCH(TEXT(A3073,"YYYY-MM-DD"),'Price Data'!D:D,0)+1))/INDEX('Price Data'!E:E,MATCH(TEXT(A3073,"YYYY-MM-DD"),'Price Data'!D:D,0)+1),""),"")</f>
        <v/>
      </c>
      <c r="F3073" s="34" t="str">
        <f>IFERROR(INDEX('Price Data'!H:H,MATCH(TEXT(A3073,"YYYY-MM-DD"),'Price Data'!G:G,0)),"")</f>
        <v/>
      </c>
      <c r="G3073" s="10" t="str" cm="1">
        <f t="array" ref="G3073">IFERROR(IF(ISNUMBER(F3073),(F3073-INDEX('Price Data'!H:H,MATCH(TEXT(A3073,"YYYY-MM-DD"),'Price Data'!G:G,0)+1))/INDEX('Price Data'!H:H,MATCH(TEXT(A3073,"YYYY-MM-DD"),'Price Data'!G:G,0)+1),""),"")</f>
        <v/>
      </c>
      <c r="H3073" s="34" t="str">
        <f>IFERROR(INDEX('Price Data'!K:K,MATCH(TEXT(A3073,"YYYY-MM-DD"),'Price Data'!J:J,0)),"")</f>
        <v/>
      </c>
      <c r="I3073" s="10" t="str" cm="1">
        <f t="array" ref="I3073">IFERROR(IF(ISNUMBER(H3073),(H3073-INDEX('Price Data'!K:K,MATCH(TEXT(A3073,"YYYY-MM-DD"),'Price Data'!J:J,0)+1))/INDEX('Price Data'!K:K,MATCH(TEXT(A3073,"YYYY-MM-DD"),'Price Data'!J:J,0)+1),""),"")</f>
        <v/>
      </c>
      <c r="J3073" s="34" t="str">
        <f>IFERROR(INDEX('Price Data'!N:N,MATCH(TEXT(A3073,"YYYY-MM-DD"),'Price Data'!M:M,0)),"")</f>
        <v/>
      </c>
      <c r="K3073" s="10" t="str" cm="1">
        <f t="array" ref="K3073">IFERROR(IF(ISNUMBER(J3073),(J3073-INDEX('Price Data'!N:N,MATCH(TEXT(A3073,"YYYY-MM-DD"),'Price Data'!M:M,0)+1))/INDEX('Price Data'!N:N,MATCH(TEXT(A3073,"YYYY-MM-DD"),'Price Data'!M:M,0)+1),""),"")</f>
        <v/>
      </c>
      <c r="L3073" s="34" t="str">
        <f>IFERROR(INDEX('Price Data'!Q:Q,MATCH(TEXT(A3073,"YYYY-MM-DD"),'Price Data'!P:P,0)),"")</f>
        <v/>
      </c>
      <c r="M3073" s="10" t="str" cm="1">
        <f t="array" ref="M3073">IFERROR(IF(ISNUMBER(L3073),(L3073-INDEX('Price Data'!Q:Q,MATCH(TEXT(A3073,"YYYY-MM-DD"),'Price Data'!P:P,0)+1))/INDEX('Price Data'!Q:Q,MATCH(TEXT(A3073,"YYYY-MM-DD"),'Price Data'!P:P,0)+1),""),"")</f>
        <v/>
      </c>
      <c r="N3073" s="34" t="str">
        <f>IFERROR(INDEX('Price Data'!T:T,MATCH(TEXT(A3073,"YYYY-MM-DD"),'Price Data'!S:S,0)),"")</f>
        <v/>
      </c>
      <c r="O3073" s="10" t="str" cm="1">
        <f t="array" ref="O3073">IFERROR(IF(ISNUMBER(N3073),(N3073-INDEX('Price Data'!T:T,MATCH(TEXT(A3073,"YYYY-MM-DD"),'Price Data'!S:S,0)+1))/INDEX('Price Data'!T:T,MATCH(TEXT(A3073,"YYYY-MM-DD"),'Price Data'!S:S,0)+1),""),"")</f>
        <v/>
      </c>
    </row>
    <row r="3074" spans="1:15" x14ac:dyDescent="0.3">
      <c r="A3074" s="8">
        <v>44893</v>
      </c>
      <c r="B3074" s="34">
        <f>IFERROR(INDEX('Price Data'!B:B,MATCH(TEXT(A3074,"YYYY-MM-DD"),'Price Data'!A:A,0)),"")</f>
        <v>24441</v>
      </c>
      <c r="C3074" s="10" cm="1">
        <f t="array" ref="C3074">IFERROR(IF(ISNUMBER(B3074),(B3074-INDEX('Price Data'!B:B,MATCH(TEXT(A3074,"YYYY-MM-DD"),'Price Data'!A:A,0)+1))/INDEX('Price Data'!B:B,MATCH(TEXT(A3074,"YYYY-MM-DD"),'Price Data'!A:A,0)+1),""),"")</f>
        <v>-1.1246409644403091E-2</v>
      </c>
      <c r="D3074" s="34">
        <f>IFERROR(INDEX('Price Data'!E:E,MATCH(TEXT(A3074,"YYYY-MM-DD"),'Price Data'!D:D,0)),"")</f>
        <v>13.1</v>
      </c>
      <c r="E3074" s="10" cm="1">
        <f t="array" ref="E3074">IFERROR(IF(ISNUMBER(D3074),(D3074-INDEX('Price Data'!E:E,MATCH(TEXT(A3074,"YYYY-MM-DD"),'Price Data'!D:D,0)+1))/INDEX('Price Data'!E:E,MATCH(TEXT(A3074,"YYYY-MM-DD"),'Price Data'!D:D,0)+1),""),"")</f>
        <v>-1.5243902439024066E-3</v>
      </c>
      <c r="F3074" s="34">
        <f>IFERROR(INDEX('Price Data'!H:H,MATCH(TEXT(A3074,"YYYY-MM-DD"),'Price Data'!G:G,0)),"")</f>
        <v>1.8086</v>
      </c>
      <c r="G3074" s="10" cm="1">
        <f t="array" ref="G3074">IFERROR(IF(ISNUMBER(F3074),(F3074-INDEX('Price Data'!H:H,MATCH(TEXT(A3074,"YYYY-MM-DD"),'Price Data'!G:G,0)+1))/INDEX('Price Data'!H:H,MATCH(TEXT(A3074,"YYYY-MM-DD"),'Price Data'!G:G,0)+1),""),"")</f>
        <v>1.7782779966235271E-2</v>
      </c>
      <c r="H3074" s="34">
        <f>IFERROR(INDEX('Price Data'!K:K,MATCH(TEXT(A3074,"YYYY-MM-DD"),'Price Data'!J:J,0)),"")</f>
        <v>2.12</v>
      </c>
      <c r="I3074" s="10" cm="1">
        <f t="array" ref="I3074">IFERROR(IF(ISNUMBER(H3074),(H3074-INDEX('Price Data'!K:K,MATCH(TEXT(A3074,"YYYY-MM-DD"),'Price Data'!J:J,0)+1))/INDEX('Price Data'!K:K,MATCH(TEXT(A3074,"YYYY-MM-DD"),'Price Data'!J:J,0)+1),""),"")</f>
        <v>-1.8518518518518535E-2</v>
      </c>
      <c r="J3074" s="34">
        <f>IFERROR(INDEX('Price Data'!N:N,MATCH(TEXT(A3074,"YYYY-MM-DD"),'Price Data'!M:M,0)),"")</f>
        <v>1.95</v>
      </c>
      <c r="K3074" s="10" cm="1">
        <f t="array" ref="K3074">IFERROR(IF(ISNUMBER(J3074),(J3074-INDEX('Price Data'!N:N,MATCH(TEXT(A3074,"YYYY-MM-DD"),'Price Data'!M:M,0)+1))/INDEX('Price Data'!N:N,MATCH(TEXT(A3074,"YYYY-MM-DD"),'Price Data'!M:M,0)+1),""),"")</f>
        <v>-1.01522842639594E-2</v>
      </c>
      <c r="L3074" s="34">
        <f>IFERROR(INDEX('Price Data'!Q:Q,MATCH(TEXT(A3074,"YYYY-MM-DD"),'Price Data'!P:P,0)),"")</f>
        <v>3.29</v>
      </c>
      <c r="M3074" s="10" cm="1">
        <f t="array" ref="M3074">IFERROR(IF(ISNUMBER(L3074),(L3074-INDEX('Price Data'!Q:Q,MATCH(TEXT(A3074,"YYYY-MM-DD"),'Price Data'!P:P,0)+1))/INDEX('Price Data'!Q:Q,MATCH(TEXT(A3074,"YYYY-MM-DD"),'Price Data'!P:P,0)+1),""),"")</f>
        <v>-1.2012012012012022E-2</v>
      </c>
      <c r="N3074" s="34">
        <f>IFERROR(INDEX('Price Data'!T:T,MATCH(TEXT(A3074,"YYYY-MM-DD"),'Price Data'!S:S,0)),"")</f>
        <v>3.87</v>
      </c>
      <c r="O3074" s="10" cm="1">
        <f t="array" ref="O3074">IFERROR(IF(ISNUMBER(N3074),(N3074-INDEX('Price Data'!T:T,MATCH(TEXT(A3074,"YYYY-MM-DD"),'Price Data'!S:S,0)+1))/INDEX('Price Data'!T:T,MATCH(TEXT(A3074,"YYYY-MM-DD"),'Price Data'!S:S,0)+1),""),"")</f>
        <v>-7.6923076923076424E-3</v>
      </c>
    </row>
    <row r="3075" spans="1:15" x14ac:dyDescent="0.3">
      <c r="A3075" s="8">
        <v>44894</v>
      </c>
      <c r="B3075" s="34">
        <f>IFERROR(INDEX('Price Data'!B:B,MATCH(TEXT(A3075,"YYYY-MM-DD"),'Price Data'!A:A,0)),"")</f>
        <v>24466</v>
      </c>
      <c r="C3075" s="10" cm="1">
        <f t="array" ref="C3075">IFERROR(IF(ISNUMBER(B3075),(B3075-INDEX('Price Data'!B:B,MATCH(TEXT(A3075,"YYYY-MM-DD"),'Price Data'!A:A,0)+1))/INDEX('Price Data'!B:B,MATCH(TEXT(A3075,"YYYY-MM-DD"),'Price Data'!A:A,0)+1),""),"")</f>
        <v>1.0228714046070129E-3</v>
      </c>
      <c r="D3075" s="34">
        <f>IFERROR(INDEX('Price Data'!E:E,MATCH(TEXT(A3075,"YYYY-MM-DD"),'Price Data'!D:D,0)),"")</f>
        <v>12.96</v>
      </c>
      <c r="E3075" s="10" cm="1">
        <f t="array" ref="E3075">IFERROR(IF(ISNUMBER(D3075),(D3075-INDEX('Price Data'!E:E,MATCH(TEXT(A3075,"YYYY-MM-DD"),'Price Data'!D:D,0)+1))/INDEX('Price Data'!E:E,MATCH(TEXT(A3075,"YYYY-MM-DD"),'Price Data'!D:D,0)+1),""),"")</f>
        <v>-1.0687022900763267E-2</v>
      </c>
      <c r="F3075" s="34">
        <f>IFERROR(INDEX('Price Data'!H:H,MATCH(TEXT(A3075,"YYYY-MM-DD"),'Price Data'!G:G,0)),"")</f>
        <v>1.8884000000000001</v>
      </c>
      <c r="G3075" s="10" cm="1">
        <f t="array" ref="G3075">IFERROR(IF(ISNUMBER(F3075),(F3075-INDEX('Price Data'!H:H,MATCH(TEXT(A3075,"YYYY-MM-DD"),'Price Data'!G:G,0)+1))/INDEX('Price Data'!H:H,MATCH(TEXT(A3075,"YYYY-MM-DD"),'Price Data'!G:G,0)+1),""),"")</f>
        <v>4.4122525710494354E-2</v>
      </c>
      <c r="H3075" s="34">
        <f>IFERROR(INDEX('Price Data'!K:K,MATCH(TEXT(A3075,"YYYY-MM-DD"),'Price Data'!J:J,0)),"")</f>
        <v>2.13</v>
      </c>
      <c r="I3075" s="10" cm="1">
        <f t="array" ref="I3075">IFERROR(IF(ISNUMBER(H3075),(H3075-INDEX('Price Data'!K:K,MATCH(TEXT(A3075,"YYYY-MM-DD"),'Price Data'!J:J,0)+1))/INDEX('Price Data'!K:K,MATCH(TEXT(A3075,"YYYY-MM-DD"),'Price Data'!J:J,0)+1),""),"")</f>
        <v>4.7169811320753709E-3</v>
      </c>
      <c r="J3075" s="34">
        <f>IFERROR(INDEX('Price Data'!N:N,MATCH(TEXT(A3075,"YYYY-MM-DD"),'Price Data'!M:M,0)),"")</f>
        <v>1.96</v>
      </c>
      <c r="K3075" s="10" cm="1">
        <f t="array" ref="K3075">IFERROR(IF(ISNUMBER(J3075),(J3075-INDEX('Price Data'!N:N,MATCH(TEXT(A3075,"YYYY-MM-DD"),'Price Data'!M:M,0)+1))/INDEX('Price Data'!N:N,MATCH(TEXT(A3075,"YYYY-MM-DD"),'Price Data'!M:M,0)+1),""),"")</f>
        <v>5.1282051282051325E-3</v>
      </c>
      <c r="L3075" s="34">
        <f>IFERROR(INDEX('Price Data'!Q:Q,MATCH(TEXT(A3075,"YYYY-MM-DD"),'Price Data'!P:P,0)),"")</f>
        <v>3.31</v>
      </c>
      <c r="M3075" s="10" cm="1">
        <f t="array" ref="M3075">IFERROR(IF(ISNUMBER(L3075),(L3075-INDEX('Price Data'!Q:Q,MATCH(TEXT(A3075,"YYYY-MM-DD"),'Price Data'!P:P,0)+1))/INDEX('Price Data'!Q:Q,MATCH(TEXT(A3075,"YYYY-MM-DD"),'Price Data'!P:P,0)+1),""),"")</f>
        <v>6.0790273556231055E-3</v>
      </c>
      <c r="N3075" s="34">
        <f>IFERROR(INDEX('Price Data'!T:T,MATCH(TEXT(A3075,"YYYY-MM-DD"),'Price Data'!S:S,0)),"")</f>
        <v>3.9</v>
      </c>
      <c r="O3075" s="10" cm="1">
        <f t="array" ref="O3075">IFERROR(IF(ISNUMBER(N3075),(N3075-INDEX('Price Data'!T:T,MATCH(TEXT(A3075,"YYYY-MM-DD"),'Price Data'!S:S,0)+1))/INDEX('Price Data'!T:T,MATCH(TEXT(A3075,"YYYY-MM-DD"),'Price Data'!S:S,0)+1),""),"")</f>
        <v>7.7519379844960736E-3</v>
      </c>
    </row>
    <row r="3076" spans="1:15" x14ac:dyDescent="0.3">
      <c r="A3076" s="8">
        <v>44895</v>
      </c>
      <c r="B3076" s="34">
        <f>IFERROR(INDEX('Price Data'!B:B,MATCH(TEXT(A3076,"YYYY-MM-DD"),'Price Data'!A:A,0)),"")</f>
        <v>24610</v>
      </c>
      <c r="C3076" s="10" cm="1">
        <f t="array" ref="C3076">IFERROR(IF(ISNUMBER(B3076),(B3076-INDEX('Price Data'!B:B,MATCH(TEXT(A3076,"YYYY-MM-DD"),'Price Data'!A:A,0)+1))/INDEX('Price Data'!B:B,MATCH(TEXT(A3076,"YYYY-MM-DD"),'Price Data'!A:A,0)+1),""),"")</f>
        <v>5.8857189569198071E-3</v>
      </c>
      <c r="D3076" s="34">
        <f>IFERROR(INDEX('Price Data'!E:E,MATCH(TEXT(A3076,"YYYY-MM-DD"),'Price Data'!D:D,0)),"")</f>
        <v>13.02</v>
      </c>
      <c r="E3076" s="10" cm="1">
        <f t="array" ref="E3076">IFERROR(IF(ISNUMBER(D3076),(D3076-INDEX('Price Data'!E:E,MATCH(TEXT(A3076,"YYYY-MM-DD"),'Price Data'!D:D,0)+1))/INDEX('Price Data'!E:E,MATCH(TEXT(A3076,"YYYY-MM-DD"),'Price Data'!D:D,0)+1),""),"")</f>
        <v>4.6296296296295305E-3</v>
      </c>
      <c r="F3076" s="34">
        <f>IFERROR(INDEX('Price Data'!H:H,MATCH(TEXT(A3076,"YYYY-MM-DD"),'Price Data'!G:G,0)),"")</f>
        <v>1.8834</v>
      </c>
      <c r="G3076" s="10" cm="1">
        <f t="array" ref="G3076">IFERROR(IF(ISNUMBER(F3076),(F3076-INDEX('Price Data'!H:H,MATCH(TEXT(A3076,"YYYY-MM-DD"),'Price Data'!G:G,0)+1))/INDEX('Price Data'!H:H,MATCH(TEXT(A3076,"YYYY-MM-DD"),'Price Data'!G:G,0)+1),""),"")</f>
        <v>-2.6477441220081103E-3</v>
      </c>
      <c r="H3076" s="34">
        <f>IFERROR(INDEX('Price Data'!K:K,MATCH(TEXT(A3076,"YYYY-MM-DD"),'Price Data'!J:J,0)),"")</f>
        <v>2.12</v>
      </c>
      <c r="I3076" s="10" cm="1">
        <f t="array" ref="I3076">IFERROR(IF(ISNUMBER(H3076),(H3076-INDEX('Price Data'!K:K,MATCH(TEXT(A3076,"YYYY-MM-DD"),'Price Data'!J:J,0)+1))/INDEX('Price Data'!K:K,MATCH(TEXT(A3076,"YYYY-MM-DD"),'Price Data'!J:J,0)+1),""),"")</f>
        <v>-4.6948356807510741E-3</v>
      </c>
      <c r="J3076" s="34">
        <f>IFERROR(INDEX('Price Data'!N:N,MATCH(TEXT(A3076,"YYYY-MM-DD"),'Price Data'!M:M,0)),"")</f>
        <v>1.97</v>
      </c>
      <c r="K3076" s="10" cm="1">
        <f t="array" ref="K3076">IFERROR(IF(ISNUMBER(J3076),(J3076-INDEX('Price Data'!N:N,MATCH(TEXT(A3076,"YYYY-MM-DD"),'Price Data'!M:M,0)+1))/INDEX('Price Data'!N:N,MATCH(TEXT(A3076,"YYYY-MM-DD"),'Price Data'!M:M,0)+1),""),"")</f>
        <v>5.1020408163265354E-3</v>
      </c>
      <c r="L3076" s="34">
        <f>IFERROR(INDEX('Price Data'!Q:Q,MATCH(TEXT(A3076,"YYYY-MM-DD"),'Price Data'!P:P,0)),"")</f>
        <v>3.31</v>
      </c>
      <c r="M3076" s="10" cm="1">
        <f t="array" ref="M3076">IFERROR(IF(ISNUMBER(L3076),(L3076-INDEX('Price Data'!Q:Q,MATCH(TEXT(A3076,"YYYY-MM-DD"),'Price Data'!P:P,0)+1))/INDEX('Price Data'!Q:Q,MATCH(TEXT(A3076,"YYYY-MM-DD"),'Price Data'!P:P,0)+1),""),"")</f>
        <v>0</v>
      </c>
      <c r="N3076" s="34">
        <f>IFERROR(INDEX('Price Data'!T:T,MATCH(TEXT(A3076,"YYYY-MM-DD"),'Price Data'!S:S,0)),"")</f>
        <v>3.84</v>
      </c>
      <c r="O3076" s="10" cm="1">
        <f t="array" ref="O3076">IFERROR(IF(ISNUMBER(N3076),(N3076-INDEX('Price Data'!T:T,MATCH(TEXT(A3076,"YYYY-MM-DD"),'Price Data'!S:S,0)+1))/INDEX('Price Data'!T:T,MATCH(TEXT(A3076,"YYYY-MM-DD"),'Price Data'!S:S,0)+1),""),"")</f>
        <v>-1.5384615384615399E-2</v>
      </c>
    </row>
    <row r="3077" spans="1:15" x14ac:dyDescent="0.3">
      <c r="A3077" s="8">
        <v>44896</v>
      </c>
      <c r="B3077" s="34">
        <f>IFERROR(INDEX('Price Data'!B:B,MATCH(TEXT(A3077,"YYYY-MM-DD"),'Price Data'!A:A,0)),"")</f>
        <v>24686</v>
      </c>
      <c r="C3077" s="10" cm="1">
        <f t="array" ref="C3077">IFERROR(IF(ISNUMBER(B3077),(B3077-INDEX('Price Data'!B:B,MATCH(TEXT(A3077,"YYYY-MM-DD"),'Price Data'!A:A,0)+1))/INDEX('Price Data'!B:B,MATCH(TEXT(A3077,"YYYY-MM-DD"),'Price Data'!A:A,0)+1),""),"")</f>
        <v>3.0881755383990249E-3</v>
      </c>
      <c r="D3077" s="34">
        <f>IFERROR(INDEX('Price Data'!E:E,MATCH(TEXT(A3077,"YYYY-MM-DD"),'Price Data'!D:D,0)),"")</f>
        <v>12.55</v>
      </c>
      <c r="E3077" s="10" cm="1">
        <f t="array" ref="E3077">IFERROR(IF(ISNUMBER(D3077),(D3077-INDEX('Price Data'!E:E,MATCH(TEXT(A3077,"YYYY-MM-DD"),'Price Data'!D:D,0)+1))/INDEX('Price Data'!E:E,MATCH(TEXT(A3077,"YYYY-MM-DD"),'Price Data'!D:D,0)+1),""),"")</f>
        <v>-3.6098310291858594E-2</v>
      </c>
      <c r="F3077" s="34">
        <f>IFERROR(INDEX('Price Data'!H:H,MATCH(TEXT(A3077,"YYYY-MM-DD"),'Price Data'!G:G,0)),"")</f>
        <v>1.8895999999999999</v>
      </c>
      <c r="G3077" s="10" cm="1">
        <f t="array" ref="G3077">IFERROR(IF(ISNUMBER(F3077),(F3077-INDEX('Price Data'!H:H,MATCH(TEXT(A3077,"YYYY-MM-DD"),'Price Data'!G:G,0)+1))/INDEX('Price Data'!H:H,MATCH(TEXT(A3077,"YYYY-MM-DD"),'Price Data'!G:G,0)+1),""),"")</f>
        <v>3.2919188701284823E-3</v>
      </c>
      <c r="H3077" s="34">
        <f>IFERROR(INDEX('Price Data'!K:K,MATCH(TEXT(A3077,"YYYY-MM-DD"),'Price Data'!J:J,0)),"")</f>
        <v>2.08</v>
      </c>
      <c r="I3077" s="10" cm="1">
        <f t="array" ref="I3077">IFERROR(IF(ISNUMBER(H3077),(H3077-INDEX('Price Data'!K:K,MATCH(TEXT(A3077,"YYYY-MM-DD"),'Price Data'!J:J,0)+1))/INDEX('Price Data'!K:K,MATCH(TEXT(A3077,"YYYY-MM-DD"),'Price Data'!J:J,0)+1),""),"")</f>
        <v>-1.8867924528301903E-2</v>
      </c>
      <c r="J3077" s="34">
        <f>IFERROR(INDEX('Price Data'!N:N,MATCH(TEXT(A3077,"YYYY-MM-DD"),'Price Data'!M:M,0)),"")</f>
        <v>1.95</v>
      </c>
      <c r="K3077" s="10" cm="1">
        <f t="array" ref="K3077">IFERROR(IF(ISNUMBER(J3077),(J3077-INDEX('Price Data'!N:N,MATCH(TEXT(A3077,"YYYY-MM-DD"),'Price Data'!M:M,0)+1))/INDEX('Price Data'!N:N,MATCH(TEXT(A3077,"YYYY-MM-DD"),'Price Data'!M:M,0)+1),""),"")</f>
        <v>-1.01522842639594E-2</v>
      </c>
      <c r="L3077" s="34">
        <f>IFERROR(INDEX('Price Data'!Q:Q,MATCH(TEXT(A3077,"YYYY-MM-DD"),'Price Data'!P:P,0)),"")</f>
        <v>3.23</v>
      </c>
      <c r="M3077" s="10" cm="1">
        <f t="array" ref="M3077">IFERROR(IF(ISNUMBER(L3077),(L3077-INDEX('Price Data'!Q:Q,MATCH(TEXT(A3077,"YYYY-MM-DD"),'Price Data'!P:P,0)+1))/INDEX('Price Data'!Q:Q,MATCH(TEXT(A3077,"YYYY-MM-DD"),'Price Data'!P:P,0)+1),""),"")</f>
        <v>-2.4169184290030232E-2</v>
      </c>
      <c r="N3077" s="34">
        <f>IFERROR(INDEX('Price Data'!T:T,MATCH(TEXT(A3077,"YYYY-MM-DD"),'Price Data'!S:S,0)),"")</f>
        <v>3.79</v>
      </c>
      <c r="O3077" s="10" cm="1">
        <f t="array" ref="O3077">IFERROR(IF(ISNUMBER(N3077),(N3077-INDEX('Price Data'!T:T,MATCH(TEXT(A3077,"YYYY-MM-DD"),'Price Data'!S:S,0)+1))/INDEX('Price Data'!T:T,MATCH(TEXT(A3077,"YYYY-MM-DD"),'Price Data'!S:S,0)+1),""),"")</f>
        <v>-1.3020833333333287E-2</v>
      </c>
    </row>
    <row r="3078" spans="1:15" x14ac:dyDescent="0.3">
      <c r="A3078" s="8">
        <v>44897</v>
      </c>
      <c r="B3078" s="34">
        <f>IFERROR(INDEX('Price Data'!B:B,MATCH(TEXT(A3078,"YYYY-MM-DD"),'Price Data'!A:A,0)),"")</f>
        <v>24622</v>
      </c>
      <c r="C3078" s="10" cm="1">
        <f t="array" ref="C3078">IFERROR(IF(ISNUMBER(B3078),(B3078-INDEX('Price Data'!B:B,MATCH(TEXT(A3078,"YYYY-MM-DD"),'Price Data'!A:A,0)+1))/INDEX('Price Data'!B:B,MATCH(TEXT(A3078,"YYYY-MM-DD"),'Price Data'!A:A,0)+1),""),"")</f>
        <v>-2.5925625860811798E-3</v>
      </c>
      <c r="D3078" s="34">
        <f>IFERROR(INDEX('Price Data'!E:E,MATCH(TEXT(A3078,"YYYY-MM-DD"),'Price Data'!D:D,0)),"")</f>
        <v>12.54</v>
      </c>
      <c r="E3078" s="10" cm="1">
        <f t="array" ref="E3078">IFERROR(IF(ISNUMBER(D3078),(D3078-INDEX('Price Data'!E:E,MATCH(TEXT(A3078,"YYYY-MM-DD"),'Price Data'!D:D,0)+1))/INDEX('Price Data'!E:E,MATCH(TEXT(A3078,"YYYY-MM-DD"),'Price Data'!D:D,0)+1),""),"")</f>
        <v>-7.9681274900410856E-4</v>
      </c>
      <c r="F3078" s="34">
        <f>IFERROR(INDEX('Price Data'!H:H,MATCH(TEXT(A3078,"YYYY-MM-DD"),'Price Data'!G:G,0)),"")</f>
        <v>1.8892</v>
      </c>
      <c r="G3078" s="10" cm="1">
        <f t="array" ref="G3078">IFERROR(IF(ISNUMBER(F3078),(F3078-INDEX('Price Data'!H:H,MATCH(TEXT(A3078,"YYYY-MM-DD"),'Price Data'!G:G,0)+1))/INDEX('Price Data'!H:H,MATCH(TEXT(A3078,"YYYY-MM-DD"),'Price Data'!G:G,0)+1),""),"")</f>
        <v>-2.1168501270107744E-4</v>
      </c>
      <c r="H3078" s="34">
        <f>IFERROR(INDEX('Price Data'!K:K,MATCH(TEXT(A3078,"YYYY-MM-DD"),'Price Data'!J:J,0)),"")</f>
        <v>2.1</v>
      </c>
      <c r="I3078" s="10" cm="1">
        <f t="array" ref="I3078">IFERROR(IF(ISNUMBER(H3078),(H3078-INDEX('Price Data'!K:K,MATCH(TEXT(A3078,"YYYY-MM-DD"),'Price Data'!J:J,0)+1))/INDEX('Price Data'!K:K,MATCH(TEXT(A3078,"YYYY-MM-DD"),'Price Data'!J:J,0)+1),""),"")</f>
        <v>9.6153846153846229E-3</v>
      </c>
      <c r="J3078" s="34">
        <f>IFERROR(INDEX('Price Data'!N:N,MATCH(TEXT(A3078,"YYYY-MM-DD"),'Price Data'!M:M,0)),"")</f>
        <v>1.94</v>
      </c>
      <c r="K3078" s="10" cm="1">
        <f t="array" ref="K3078">IFERROR(IF(ISNUMBER(J3078),(J3078-INDEX('Price Data'!N:N,MATCH(TEXT(A3078,"YYYY-MM-DD"),'Price Data'!M:M,0)+1))/INDEX('Price Data'!N:N,MATCH(TEXT(A3078,"YYYY-MM-DD"),'Price Data'!M:M,0)+1),""),"")</f>
        <v>-5.1282051282051325E-3</v>
      </c>
      <c r="L3078" s="34">
        <f>IFERROR(INDEX('Price Data'!Q:Q,MATCH(TEXT(A3078,"YYYY-MM-DD"),'Price Data'!P:P,0)),"")</f>
        <v>3.21</v>
      </c>
      <c r="M3078" s="10" cm="1">
        <f t="array" ref="M3078">IFERROR(IF(ISNUMBER(L3078),(L3078-INDEX('Price Data'!Q:Q,MATCH(TEXT(A3078,"YYYY-MM-DD"),'Price Data'!P:P,0)+1))/INDEX('Price Data'!Q:Q,MATCH(TEXT(A3078,"YYYY-MM-DD"),'Price Data'!P:P,0)+1),""),"")</f>
        <v>-6.1919504643962904E-3</v>
      </c>
      <c r="N3078" s="34">
        <f>IFERROR(INDEX('Price Data'!T:T,MATCH(TEXT(A3078,"YYYY-MM-DD"),'Price Data'!S:S,0)),"")</f>
        <v>3.78</v>
      </c>
      <c r="O3078" s="10" cm="1">
        <f t="array" ref="O3078">IFERROR(IF(ISNUMBER(N3078),(N3078-INDEX('Price Data'!T:T,MATCH(TEXT(A3078,"YYYY-MM-DD"),'Price Data'!S:S,0)+1))/INDEX('Price Data'!T:T,MATCH(TEXT(A3078,"YYYY-MM-DD"),'Price Data'!S:S,0)+1),""),"")</f>
        <v>-2.6385224274406943E-3</v>
      </c>
    </row>
    <row r="3079" spans="1:15" x14ac:dyDescent="0.3">
      <c r="A3079" s="8">
        <v>44898</v>
      </c>
      <c r="B3079" s="34" t="str">
        <f>IFERROR(INDEX('Price Data'!B:B,MATCH(TEXT(A3079,"YYYY-MM-DD"),'Price Data'!A:A,0)),"")</f>
        <v/>
      </c>
      <c r="C3079" s="10" t="str" cm="1">
        <f t="array" ref="C3079">IFERROR(IF(ISNUMBER(B3079),(B3079-INDEX('Price Data'!B:B,MATCH(TEXT(A3079,"YYYY-MM-DD"),'Price Data'!A:A,0)+1))/INDEX('Price Data'!B:B,MATCH(TEXT(A3079,"YYYY-MM-DD"),'Price Data'!A:A,0)+1),""),"")</f>
        <v/>
      </c>
      <c r="D3079" s="34" t="str">
        <f>IFERROR(INDEX('Price Data'!E:E,MATCH(TEXT(A3079,"YYYY-MM-DD"),'Price Data'!D:D,0)),"")</f>
        <v/>
      </c>
      <c r="E3079" s="10" t="str" cm="1">
        <f t="array" ref="E3079">IFERROR(IF(ISNUMBER(D3079),(D3079-INDEX('Price Data'!E:E,MATCH(TEXT(A3079,"YYYY-MM-DD"),'Price Data'!D:D,0)+1))/INDEX('Price Data'!E:E,MATCH(TEXT(A3079,"YYYY-MM-DD"),'Price Data'!D:D,0)+1),""),"")</f>
        <v/>
      </c>
      <c r="F3079" s="34" t="str">
        <f>IFERROR(INDEX('Price Data'!H:H,MATCH(TEXT(A3079,"YYYY-MM-DD"),'Price Data'!G:G,0)),"")</f>
        <v/>
      </c>
      <c r="G3079" s="10" t="str" cm="1">
        <f t="array" ref="G3079">IFERROR(IF(ISNUMBER(F3079),(F3079-INDEX('Price Data'!H:H,MATCH(TEXT(A3079,"YYYY-MM-DD"),'Price Data'!G:G,0)+1))/INDEX('Price Data'!H:H,MATCH(TEXT(A3079,"YYYY-MM-DD"),'Price Data'!G:G,0)+1),""),"")</f>
        <v/>
      </c>
      <c r="H3079" s="34" t="str">
        <f>IFERROR(INDEX('Price Data'!K:K,MATCH(TEXT(A3079,"YYYY-MM-DD"),'Price Data'!J:J,0)),"")</f>
        <v/>
      </c>
      <c r="I3079" s="10" t="str" cm="1">
        <f t="array" ref="I3079">IFERROR(IF(ISNUMBER(H3079),(H3079-INDEX('Price Data'!K:K,MATCH(TEXT(A3079,"YYYY-MM-DD"),'Price Data'!J:J,0)+1))/INDEX('Price Data'!K:K,MATCH(TEXT(A3079,"YYYY-MM-DD"),'Price Data'!J:J,0)+1),""),"")</f>
        <v/>
      </c>
      <c r="J3079" s="34" t="str">
        <f>IFERROR(INDEX('Price Data'!N:N,MATCH(TEXT(A3079,"YYYY-MM-DD"),'Price Data'!M:M,0)),"")</f>
        <v/>
      </c>
      <c r="K3079" s="10" t="str" cm="1">
        <f t="array" ref="K3079">IFERROR(IF(ISNUMBER(J3079),(J3079-INDEX('Price Data'!N:N,MATCH(TEXT(A3079,"YYYY-MM-DD"),'Price Data'!M:M,0)+1))/INDEX('Price Data'!N:N,MATCH(TEXT(A3079,"YYYY-MM-DD"),'Price Data'!M:M,0)+1),""),"")</f>
        <v/>
      </c>
      <c r="L3079" s="34" t="str">
        <f>IFERROR(INDEX('Price Data'!Q:Q,MATCH(TEXT(A3079,"YYYY-MM-DD"),'Price Data'!P:P,0)),"")</f>
        <v/>
      </c>
      <c r="M3079" s="10" t="str" cm="1">
        <f t="array" ref="M3079">IFERROR(IF(ISNUMBER(L3079),(L3079-INDEX('Price Data'!Q:Q,MATCH(TEXT(A3079,"YYYY-MM-DD"),'Price Data'!P:P,0)+1))/INDEX('Price Data'!Q:Q,MATCH(TEXT(A3079,"YYYY-MM-DD"),'Price Data'!P:P,0)+1),""),"")</f>
        <v/>
      </c>
      <c r="N3079" s="34" t="str">
        <f>IFERROR(INDEX('Price Data'!T:T,MATCH(TEXT(A3079,"YYYY-MM-DD"),'Price Data'!S:S,0)),"")</f>
        <v/>
      </c>
      <c r="O3079" s="10" t="str" cm="1">
        <f t="array" ref="O3079">IFERROR(IF(ISNUMBER(N3079),(N3079-INDEX('Price Data'!T:T,MATCH(TEXT(A3079,"YYYY-MM-DD"),'Price Data'!S:S,0)+1))/INDEX('Price Data'!T:T,MATCH(TEXT(A3079,"YYYY-MM-DD"),'Price Data'!S:S,0)+1),""),"")</f>
        <v/>
      </c>
    </row>
    <row r="3080" spans="1:15" x14ac:dyDescent="0.3">
      <c r="A3080" s="8">
        <v>44899</v>
      </c>
      <c r="B3080" s="34" t="str">
        <f>IFERROR(INDEX('Price Data'!B:B,MATCH(TEXT(A3080,"YYYY-MM-DD"),'Price Data'!A:A,0)),"")</f>
        <v/>
      </c>
      <c r="C3080" s="10" t="str" cm="1">
        <f t="array" ref="C3080">IFERROR(IF(ISNUMBER(B3080),(B3080-INDEX('Price Data'!B:B,MATCH(TEXT(A3080,"YYYY-MM-DD"),'Price Data'!A:A,0)+1))/INDEX('Price Data'!B:B,MATCH(TEXT(A3080,"YYYY-MM-DD"),'Price Data'!A:A,0)+1),""),"")</f>
        <v/>
      </c>
      <c r="D3080" s="34" t="str">
        <f>IFERROR(INDEX('Price Data'!E:E,MATCH(TEXT(A3080,"YYYY-MM-DD"),'Price Data'!D:D,0)),"")</f>
        <v/>
      </c>
      <c r="E3080" s="10" t="str" cm="1">
        <f t="array" ref="E3080">IFERROR(IF(ISNUMBER(D3080),(D3080-INDEX('Price Data'!E:E,MATCH(TEXT(A3080,"YYYY-MM-DD"),'Price Data'!D:D,0)+1))/INDEX('Price Data'!E:E,MATCH(TEXT(A3080,"YYYY-MM-DD"),'Price Data'!D:D,0)+1),""),"")</f>
        <v/>
      </c>
      <c r="F3080" s="34" t="str">
        <f>IFERROR(INDEX('Price Data'!H:H,MATCH(TEXT(A3080,"YYYY-MM-DD"),'Price Data'!G:G,0)),"")</f>
        <v/>
      </c>
      <c r="G3080" s="10" t="str" cm="1">
        <f t="array" ref="G3080">IFERROR(IF(ISNUMBER(F3080),(F3080-INDEX('Price Data'!H:H,MATCH(TEXT(A3080,"YYYY-MM-DD"),'Price Data'!G:G,0)+1))/INDEX('Price Data'!H:H,MATCH(TEXT(A3080,"YYYY-MM-DD"),'Price Data'!G:G,0)+1),""),"")</f>
        <v/>
      </c>
      <c r="H3080" s="34" t="str">
        <f>IFERROR(INDEX('Price Data'!K:K,MATCH(TEXT(A3080,"YYYY-MM-DD"),'Price Data'!J:J,0)),"")</f>
        <v/>
      </c>
      <c r="I3080" s="10" t="str" cm="1">
        <f t="array" ref="I3080">IFERROR(IF(ISNUMBER(H3080),(H3080-INDEX('Price Data'!K:K,MATCH(TEXT(A3080,"YYYY-MM-DD"),'Price Data'!J:J,0)+1))/INDEX('Price Data'!K:K,MATCH(TEXT(A3080,"YYYY-MM-DD"),'Price Data'!J:J,0)+1),""),"")</f>
        <v/>
      </c>
      <c r="J3080" s="34" t="str">
        <f>IFERROR(INDEX('Price Data'!N:N,MATCH(TEXT(A3080,"YYYY-MM-DD"),'Price Data'!M:M,0)),"")</f>
        <v/>
      </c>
      <c r="K3080" s="10" t="str" cm="1">
        <f t="array" ref="K3080">IFERROR(IF(ISNUMBER(J3080),(J3080-INDEX('Price Data'!N:N,MATCH(TEXT(A3080,"YYYY-MM-DD"),'Price Data'!M:M,0)+1))/INDEX('Price Data'!N:N,MATCH(TEXT(A3080,"YYYY-MM-DD"),'Price Data'!M:M,0)+1),""),"")</f>
        <v/>
      </c>
      <c r="L3080" s="34" t="str">
        <f>IFERROR(INDEX('Price Data'!Q:Q,MATCH(TEXT(A3080,"YYYY-MM-DD"),'Price Data'!P:P,0)),"")</f>
        <v/>
      </c>
      <c r="M3080" s="10" t="str" cm="1">
        <f t="array" ref="M3080">IFERROR(IF(ISNUMBER(L3080),(L3080-INDEX('Price Data'!Q:Q,MATCH(TEXT(A3080,"YYYY-MM-DD"),'Price Data'!P:P,0)+1))/INDEX('Price Data'!Q:Q,MATCH(TEXT(A3080,"YYYY-MM-DD"),'Price Data'!P:P,0)+1),""),"")</f>
        <v/>
      </c>
      <c r="N3080" s="34" t="str">
        <f>IFERROR(INDEX('Price Data'!T:T,MATCH(TEXT(A3080,"YYYY-MM-DD"),'Price Data'!S:S,0)),"")</f>
        <v/>
      </c>
      <c r="O3080" s="10" t="str" cm="1">
        <f t="array" ref="O3080">IFERROR(IF(ISNUMBER(N3080),(N3080-INDEX('Price Data'!T:T,MATCH(TEXT(A3080,"YYYY-MM-DD"),'Price Data'!S:S,0)+1))/INDEX('Price Data'!T:T,MATCH(TEXT(A3080,"YYYY-MM-DD"),'Price Data'!S:S,0)+1),""),"")</f>
        <v/>
      </c>
    </row>
    <row r="3081" spans="1:15" x14ac:dyDescent="0.3">
      <c r="A3081" s="8">
        <v>44900</v>
      </c>
      <c r="B3081" s="34">
        <f>IFERROR(INDEX('Price Data'!B:B,MATCH(TEXT(A3081,"YYYY-MM-DD"),'Price Data'!A:A,0)),"")</f>
        <v>24548</v>
      </c>
      <c r="C3081" s="10" cm="1">
        <f t="array" ref="C3081">IFERROR(IF(ISNUMBER(B3081),(B3081-INDEX('Price Data'!B:B,MATCH(TEXT(A3081,"YYYY-MM-DD"),'Price Data'!A:A,0)+1))/INDEX('Price Data'!B:B,MATCH(TEXT(A3081,"YYYY-MM-DD"),'Price Data'!A:A,0)+1),""),"")</f>
        <v>-3.0054422873852654E-3</v>
      </c>
      <c r="D3081" s="34">
        <f>IFERROR(INDEX('Price Data'!E:E,MATCH(TEXT(A3081,"YYYY-MM-DD"),'Price Data'!D:D,0)),"")</f>
        <v>12.42</v>
      </c>
      <c r="E3081" s="10" cm="1">
        <f t="array" ref="E3081">IFERROR(IF(ISNUMBER(D3081),(D3081-INDEX('Price Data'!E:E,MATCH(TEXT(A3081,"YYYY-MM-DD"),'Price Data'!D:D,0)+1))/INDEX('Price Data'!E:E,MATCH(TEXT(A3081,"YYYY-MM-DD"),'Price Data'!D:D,0)+1),""),"")</f>
        <v>-9.5693779904305609E-3</v>
      </c>
      <c r="F3081" s="34">
        <f>IFERROR(INDEX('Price Data'!H:H,MATCH(TEXT(A3081,"YYYY-MM-DD"),'Price Data'!G:G,0)),"")</f>
        <v>1.9650000000000001</v>
      </c>
      <c r="G3081" s="10" cm="1">
        <f t="array" ref="G3081">IFERROR(IF(ISNUMBER(F3081),(F3081-INDEX('Price Data'!H:H,MATCH(TEXT(A3081,"YYYY-MM-DD"),'Price Data'!G:G,0)+1))/INDEX('Price Data'!H:H,MATCH(TEXT(A3081,"YYYY-MM-DD"),'Price Data'!G:G,0)+1),""),"")</f>
        <v>4.0122803302985441E-2</v>
      </c>
      <c r="H3081" s="34">
        <f>IFERROR(INDEX('Price Data'!K:K,MATCH(TEXT(A3081,"YYYY-MM-DD"),'Price Data'!J:J,0)),"")</f>
        <v>2.08</v>
      </c>
      <c r="I3081" s="10" cm="1">
        <f t="array" ref="I3081">IFERROR(IF(ISNUMBER(H3081),(H3081-INDEX('Price Data'!K:K,MATCH(TEXT(A3081,"YYYY-MM-DD"),'Price Data'!J:J,0)+1))/INDEX('Price Data'!K:K,MATCH(TEXT(A3081,"YYYY-MM-DD"),'Price Data'!J:J,0)+1),""),"")</f>
        <v>-9.5238095238095316E-3</v>
      </c>
      <c r="J3081" s="34">
        <f>IFERROR(INDEX('Price Data'!N:N,MATCH(TEXT(A3081,"YYYY-MM-DD"),'Price Data'!M:M,0)),"")</f>
        <v>1.93</v>
      </c>
      <c r="K3081" s="10" cm="1">
        <f t="array" ref="K3081">IFERROR(IF(ISNUMBER(J3081),(J3081-INDEX('Price Data'!N:N,MATCH(TEXT(A3081,"YYYY-MM-DD"),'Price Data'!M:M,0)+1))/INDEX('Price Data'!N:N,MATCH(TEXT(A3081,"YYYY-MM-DD"),'Price Data'!M:M,0)+1),""),"")</f>
        <v>-5.1546391752577371E-3</v>
      </c>
      <c r="L3081" s="34">
        <f>IFERROR(INDEX('Price Data'!Q:Q,MATCH(TEXT(A3081,"YYYY-MM-DD"),'Price Data'!P:P,0)),"")</f>
        <v>3.19</v>
      </c>
      <c r="M3081" s="10" cm="1">
        <f t="array" ref="M3081">IFERROR(IF(ISNUMBER(L3081),(L3081-INDEX('Price Data'!Q:Q,MATCH(TEXT(A3081,"YYYY-MM-DD"),'Price Data'!P:P,0)+1))/INDEX('Price Data'!Q:Q,MATCH(TEXT(A3081,"YYYY-MM-DD"),'Price Data'!P:P,0)+1),""),"")</f>
        <v>-6.2305295950155822E-3</v>
      </c>
      <c r="N3081" s="34">
        <f>IFERROR(INDEX('Price Data'!T:T,MATCH(TEXT(A3081,"YYYY-MM-DD"),'Price Data'!S:S,0)),"")</f>
        <v>3.8</v>
      </c>
      <c r="O3081" s="10" cm="1">
        <f t="array" ref="O3081">IFERROR(IF(ISNUMBER(N3081),(N3081-INDEX('Price Data'!T:T,MATCH(TEXT(A3081,"YYYY-MM-DD"),'Price Data'!S:S,0)+1))/INDEX('Price Data'!T:T,MATCH(TEXT(A3081,"YYYY-MM-DD"),'Price Data'!S:S,0)+1),""),"")</f>
        <v>5.2910052910052959E-3</v>
      </c>
    </row>
    <row r="3082" spans="1:15" x14ac:dyDescent="0.3">
      <c r="A3082" s="8">
        <v>44901</v>
      </c>
      <c r="B3082" s="34">
        <f>IFERROR(INDEX('Price Data'!B:B,MATCH(TEXT(A3082,"YYYY-MM-DD"),'Price Data'!A:A,0)),"")</f>
        <v>24265</v>
      </c>
      <c r="C3082" s="10" cm="1">
        <f t="array" ref="C3082">IFERROR(IF(ISNUMBER(B3082),(B3082-INDEX('Price Data'!B:B,MATCH(TEXT(A3082,"YYYY-MM-DD"),'Price Data'!A:A,0)+1))/INDEX('Price Data'!B:B,MATCH(TEXT(A3082,"YYYY-MM-DD"),'Price Data'!A:A,0)+1),""),"")</f>
        <v>-1.1528434088316768E-2</v>
      </c>
      <c r="D3082" s="34">
        <f>IFERROR(INDEX('Price Data'!E:E,MATCH(TEXT(A3082,"YYYY-MM-DD"),'Price Data'!D:D,0)),"")</f>
        <v>12.51</v>
      </c>
      <c r="E3082" s="10" cm="1">
        <f t="array" ref="E3082">IFERROR(IF(ISNUMBER(D3082),(D3082-INDEX('Price Data'!E:E,MATCH(TEXT(A3082,"YYYY-MM-DD"),'Price Data'!D:D,0)+1))/INDEX('Price Data'!E:E,MATCH(TEXT(A3082,"YYYY-MM-DD"),'Price Data'!D:D,0)+1),""),"")</f>
        <v>7.2463768115941917E-3</v>
      </c>
      <c r="F3082" s="34">
        <f>IFERROR(INDEX('Price Data'!H:H,MATCH(TEXT(A3082,"YYYY-MM-DD"),'Price Data'!G:G,0)),"")</f>
        <v>1.8735999999999999</v>
      </c>
      <c r="G3082" s="10" cm="1">
        <f t="array" ref="G3082">IFERROR(IF(ISNUMBER(F3082),(F3082-INDEX('Price Data'!H:H,MATCH(TEXT(A3082,"YYYY-MM-DD"),'Price Data'!G:G,0)+1))/INDEX('Price Data'!H:H,MATCH(TEXT(A3082,"YYYY-MM-DD"),'Price Data'!G:G,0)+1),""),"")</f>
        <v>-4.6513994910941547E-2</v>
      </c>
      <c r="H3082" s="34">
        <f>IFERROR(INDEX('Price Data'!K:K,MATCH(TEXT(A3082,"YYYY-MM-DD"),'Price Data'!J:J,0)),"")</f>
        <v>2.0699999999999998</v>
      </c>
      <c r="I3082" s="10" cm="1">
        <f t="array" ref="I3082">IFERROR(IF(ISNUMBER(H3082),(H3082-INDEX('Price Data'!K:K,MATCH(TEXT(A3082,"YYYY-MM-DD"),'Price Data'!J:J,0)+1))/INDEX('Price Data'!K:K,MATCH(TEXT(A3082,"YYYY-MM-DD"),'Price Data'!J:J,0)+1),""),"")</f>
        <v>-4.807692307692419E-3</v>
      </c>
      <c r="J3082" s="34">
        <f>IFERROR(INDEX('Price Data'!N:N,MATCH(TEXT(A3082,"YYYY-MM-DD"),'Price Data'!M:M,0)),"")</f>
        <v>1.93</v>
      </c>
      <c r="K3082" s="10" cm="1">
        <f t="array" ref="K3082">IFERROR(IF(ISNUMBER(J3082),(J3082-INDEX('Price Data'!N:N,MATCH(TEXT(A3082,"YYYY-MM-DD"),'Price Data'!M:M,0)+1))/INDEX('Price Data'!N:N,MATCH(TEXT(A3082,"YYYY-MM-DD"),'Price Data'!M:M,0)+1),""),"")</f>
        <v>0</v>
      </c>
      <c r="L3082" s="34">
        <f>IFERROR(INDEX('Price Data'!Q:Q,MATCH(TEXT(A3082,"YYYY-MM-DD"),'Price Data'!P:P,0)),"")</f>
        <v>3.15</v>
      </c>
      <c r="M3082" s="10" cm="1">
        <f t="array" ref="M3082">IFERROR(IF(ISNUMBER(L3082),(L3082-INDEX('Price Data'!Q:Q,MATCH(TEXT(A3082,"YYYY-MM-DD"),'Price Data'!P:P,0)+1))/INDEX('Price Data'!Q:Q,MATCH(TEXT(A3082,"YYYY-MM-DD"),'Price Data'!P:P,0)+1),""),"")</f>
        <v>-1.2539184952978068E-2</v>
      </c>
      <c r="N3082" s="34">
        <f>IFERROR(INDEX('Price Data'!T:T,MATCH(TEXT(A3082,"YYYY-MM-DD"),'Price Data'!S:S,0)),"")</f>
        <v>3.82</v>
      </c>
      <c r="O3082" s="10" cm="1">
        <f t="array" ref="O3082">IFERROR(IF(ISNUMBER(N3082),(N3082-INDEX('Price Data'!T:T,MATCH(TEXT(A3082,"YYYY-MM-DD"),'Price Data'!S:S,0)+1))/INDEX('Price Data'!T:T,MATCH(TEXT(A3082,"YYYY-MM-DD"),'Price Data'!S:S,0)+1),""),"")</f>
        <v>5.2631578947368472E-3</v>
      </c>
    </row>
    <row r="3083" spans="1:15" x14ac:dyDescent="0.3">
      <c r="A3083" s="8">
        <v>44902</v>
      </c>
      <c r="B3083" s="34">
        <f>IFERROR(INDEX('Price Data'!B:B,MATCH(TEXT(A3083,"YYYY-MM-DD"),'Price Data'!A:A,0)),"")</f>
        <v>24241</v>
      </c>
      <c r="C3083" s="10" cm="1">
        <f t="array" ref="C3083">IFERROR(IF(ISNUMBER(B3083),(B3083-INDEX('Price Data'!B:B,MATCH(TEXT(A3083,"YYYY-MM-DD"),'Price Data'!A:A,0)+1))/INDEX('Price Data'!B:B,MATCH(TEXT(A3083,"YYYY-MM-DD"),'Price Data'!A:A,0)+1),""),"")</f>
        <v>-9.8907892025551199E-4</v>
      </c>
      <c r="D3083" s="34">
        <f>IFERROR(INDEX('Price Data'!E:E,MATCH(TEXT(A3083,"YYYY-MM-DD"),'Price Data'!D:D,0)),"")</f>
        <v>12.59</v>
      </c>
      <c r="E3083" s="10" cm="1">
        <f t="array" ref="E3083">IFERROR(IF(ISNUMBER(D3083),(D3083-INDEX('Price Data'!E:E,MATCH(TEXT(A3083,"YYYY-MM-DD"),'Price Data'!D:D,0)+1))/INDEX('Price Data'!E:E,MATCH(TEXT(A3083,"YYYY-MM-DD"),'Price Data'!D:D,0)+1),""),"")</f>
        <v>6.3948840927258253E-3</v>
      </c>
      <c r="F3083" s="34">
        <f>IFERROR(INDEX('Price Data'!H:H,MATCH(TEXT(A3083,"YYYY-MM-DD"),'Price Data'!G:G,0)),"")</f>
        <v>1.8694</v>
      </c>
      <c r="G3083" s="10" cm="1">
        <f t="array" ref="G3083">IFERROR(IF(ISNUMBER(F3083),(F3083-INDEX('Price Data'!H:H,MATCH(TEXT(A3083,"YYYY-MM-DD"),'Price Data'!G:G,0)+1))/INDEX('Price Data'!H:H,MATCH(TEXT(A3083,"YYYY-MM-DD"),'Price Data'!G:G,0)+1),""),"")</f>
        <v>-2.2416737830913652E-3</v>
      </c>
      <c r="H3083" s="34">
        <f>IFERROR(INDEX('Price Data'!K:K,MATCH(TEXT(A3083,"YYYY-MM-DD"),'Price Data'!J:J,0)),"")</f>
        <v>2.06</v>
      </c>
      <c r="I3083" s="10" cm="1">
        <f t="array" ref="I3083">IFERROR(IF(ISNUMBER(H3083),(H3083-INDEX('Price Data'!K:K,MATCH(TEXT(A3083,"YYYY-MM-DD"),'Price Data'!J:J,0)+1))/INDEX('Price Data'!K:K,MATCH(TEXT(A3083,"YYYY-MM-DD"),'Price Data'!J:J,0)+1),""),"")</f>
        <v>-4.8309178743960327E-3</v>
      </c>
      <c r="J3083" s="34">
        <f>IFERROR(INDEX('Price Data'!N:N,MATCH(TEXT(A3083,"YYYY-MM-DD"),'Price Data'!M:M,0)),"")</f>
        <v>1.94</v>
      </c>
      <c r="K3083" s="10" cm="1">
        <f t="array" ref="K3083">IFERROR(IF(ISNUMBER(J3083),(J3083-INDEX('Price Data'!N:N,MATCH(TEXT(A3083,"YYYY-MM-DD"),'Price Data'!M:M,0)+1))/INDEX('Price Data'!N:N,MATCH(TEXT(A3083,"YYYY-MM-DD"),'Price Data'!M:M,0)+1),""),"")</f>
        <v>5.1813471502590719E-3</v>
      </c>
      <c r="L3083" s="34">
        <f>IFERROR(INDEX('Price Data'!Q:Q,MATCH(TEXT(A3083,"YYYY-MM-DD"),'Price Data'!P:P,0)),"")</f>
        <v>3.14</v>
      </c>
      <c r="M3083" s="10" cm="1">
        <f t="array" ref="M3083">IFERROR(IF(ISNUMBER(L3083),(L3083-INDEX('Price Data'!Q:Q,MATCH(TEXT(A3083,"YYYY-MM-DD"),'Price Data'!P:P,0)+1))/INDEX('Price Data'!Q:Q,MATCH(TEXT(A3083,"YYYY-MM-DD"),'Price Data'!P:P,0)+1),""),"")</f>
        <v>-3.1746031746031069E-3</v>
      </c>
      <c r="N3083" s="34">
        <f>IFERROR(INDEX('Price Data'!T:T,MATCH(TEXT(A3083,"YYYY-MM-DD"),'Price Data'!S:S,0)),"")</f>
        <v>3.79</v>
      </c>
      <c r="O3083" s="10" cm="1">
        <f t="array" ref="O3083">IFERROR(IF(ISNUMBER(N3083),(N3083-INDEX('Price Data'!T:T,MATCH(TEXT(A3083,"YYYY-MM-DD"),'Price Data'!S:S,0)+1))/INDEX('Price Data'!T:T,MATCH(TEXT(A3083,"YYYY-MM-DD"),'Price Data'!S:S,0)+1),""),"")</f>
        <v>-7.8534031413612058E-3</v>
      </c>
    </row>
    <row r="3084" spans="1:15" x14ac:dyDescent="0.3">
      <c r="A3084" s="8">
        <v>44903</v>
      </c>
      <c r="B3084" s="34">
        <f>IFERROR(INDEX('Price Data'!B:B,MATCH(TEXT(A3084,"YYYY-MM-DD"),'Price Data'!A:A,0)),"")</f>
        <v>24207</v>
      </c>
      <c r="C3084" s="10" cm="1">
        <f t="array" ref="C3084">IFERROR(IF(ISNUMBER(B3084),(B3084-INDEX('Price Data'!B:B,MATCH(TEXT(A3084,"YYYY-MM-DD"),'Price Data'!A:A,0)+1))/INDEX('Price Data'!B:B,MATCH(TEXT(A3084,"YYYY-MM-DD"),'Price Data'!A:A,0)+1),""),"")</f>
        <v>-1.4025824017161008E-3</v>
      </c>
      <c r="D3084" s="34">
        <f>IFERROR(INDEX('Price Data'!E:E,MATCH(TEXT(A3084,"YYYY-MM-DD"),'Price Data'!D:D,0)),"")</f>
        <v>12.55</v>
      </c>
      <c r="E3084" s="10" cm="1">
        <f t="array" ref="E3084">IFERROR(IF(ISNUMBER(D3084),(D3084-INDEX('Price Data'!E:E,MATCH(TEXT(A3084,"YYYY-MM-DD"),'Price Data'!D:D,0)+1))/INDEX('Price Data'!E:E,MATCH(TEXT(A3084,"YYYY-MM-DD"),'Price Data'!D:D,0)+1),""),"")</f>
        <v>-3.1771247021444913E-3</v>
      </c>
      <c r="F3084" s="34">
        <f>IFERROR(INDEX('Price Data'!H:H,MATCH(TEXT(A3084,"YYYY-MM-DD"),'Price Data'!G:G,0)),"")</f>
        <v>1.8082</v>
      </c>
      <c r="G3084" s="10" cm="1">
        <f t="array" ref="G3084">IFERROR(IF(ISNUMBER(F3084),(F3084-INDEX('Price Data'!H:H,MATCH(TEXT(A3084,"YYYY-MM-DD"),'Price Data'!G:G,0)+1))/INDEX('Price Data'!H:H,MATCH(TEXT(A3084,"YYYY-MM-DD"),'Price Data'!G:G,0)+1),""),"")</f>
        <v>-3.27377768267893E-2</v>
      </c>
      <c r="H3084" s="34">
        <f>IFERROR(INDEX('Price Data'!K:K,MATCH(TEXT(A3084,"YYYY-MM-DD"),'Price Data'!J:J,0)),"")</f>
        <v>2.06</v>
      </c>
      <c r="I3084" s="10" cm="1">
        <f t="array" ref="I3084">IFERROR(IF(ISNUMBER(H3084),(H3084-INDEX('Price Data'!K:K,MATCH(TEXT(A3084,"YYYY-MM-DD"),'Price Data'!J:J,0)+1))/INDEX('Price Data'!K:K,MATCH(TEXT(A3084,"YYYY-MM-DD"),'Price Data'!J:J,0)+1),""),"")</f>
        <v>0</v>
      </c>
      <c r="J3084" s="34">
        <f>IFERROR(INDEX('Price Data'!N:N,MATCH(TEXT(A3084,"YYYY-MM-DD"),'Price Data'!M:M,0)),"")</f>
        <v>1.94</v>
      </c>
      <c r="K3084" s="10" cm="1">
        <f t="array" ref="K3084">IFERROR(IF(ISNUMBER(J3084),(J3084-INDEX('Price Data'!N:N,MATCH(TEXT(A3084,"YYYY-MM-DD"),'Price Data'!M:M,0)+1))/INDEX('Price Data'!N:N,MATCH(TEXT(A3084,"YYYY-MM-DD"),'Price Data'!M:M,0)+1),""),"")</f>
        <v>0</v>
      </c>
      <c r="L3084" s="34">
        <f>IFERROR(INDEX('Price Data'!Q:Q,MATCH(TEXT(A3084,"YYYY-MM-DD"),'Price Data'!P:P,0)),"")</f>
        <v>3.15</v>
      </c>
      <c r="M3084" s="10" cm="1">
        <f t="array" ref="M3084">IFERROR(IF(ISNUMBER(L3084),(L3084-INDEX('Price Data'!Q:Q,MATCH(TEXT(A3084,"YYYY-MM-DD"),'Price Data'!P:P,0)+1))/INDEX('Price Data'!Q:Q,MATCH(TEXT(A3084,"YYYY-MM-DD"),'Price Data'!P:P,0)+1),""),"")</f>
        <v>3.1847133757961104E-3</v>
      </c>
      <c r="N3084" s="34">
        <f>IFERROR(INDEX('Price Data'!T:T,MATCH(TEXT(A3084,"YYYY-MM-DD"),'Price Data'!S:S,0)),"")</f>
        <v>3.81</v>
      </c>
      <c r="O3084" s="10" cm="1">
        <f t="array" ref="O3084">IFERROR(IF(ISNUMBER(N3084),(N3084-INDEX('Price Data'!T:T,MATCH(TEXT(A3084,"YYYY-MM-DD"),'Price Data'!S:S,0)+1))/INDEX('Price Data'!T:T,MATCH(TEXT(A3084,"YYYY-MM-DD"),'Price Data'!S:S,0)+1),""),"")</f>
        <v>5.2770448548812715E-3</v>
      </c>
    </row>
    <row r="3085" spans="1:15" x14ac:dyDescent="0.3">
      <c r="A3085" s="8">
        <v>44904</v>
      </c>
      <c r="B3085" s="34">
        <f>IFERROR(INDEX('Price Data'!B:B,MATCH(TEXT(A3085,"YYYY-MM-DD"),'Price Data'!A:A,0)),"")</f>
        <v>24277</v>
      </c>
      <c r="C3085" s="10" cm="1">
        <f t="array" ref="C3085">IFERROR(IF(ISNUMBER(B3085),(B3085-INDEX('Price Data'!B:B,MATCH(TEXT(A3085,"YYYY-MM-DD"),'Price Data'!A:A,0)+1))/INDEX('Price Data'!B:B,MATCH(TEXT(A3085,"YYYY-MM-DD"),'Price Data'!A:A,0)+1),""),"")</f>
        <v>2.8917255339364649E-3</v>
      </c>
      <c r="D3085" s="34">
        <f>IFERROR(INDEX('Price Data'!E:E,MATCH(TEXT(A3085,"YYYY-MM-DD"),'Price Data'!D:D,0)),"")</f>
        <v>12.53</v>
      </c>
      <c r="E3085" s="10" cm="1">
        <f t="array" ref="E3085">IFERROR(IF(ISNUMBER(D3085),(D3085-INDEX('Price Data'!E:E,MATCH(TEXT(A3085,"YYYY-MM-DD"),'Price Data'!D:D,0)+1))/INDEX('Price Data'!E:E,MATCH(TEXT(A3085,"YYYY-MM-DD"),'Price Data'!D:D,0)+1),""),"")</f>
        <v>-1.5936254980080755E-3</v>
      </c>
      <c r="F3085" s="34">
        <f>IFERROR(INDEX('Price Data'!H:H,MATCH(TEXT(A3085,"YYYY-MM-DD"),'Price Data'!G:G,0)),"")</f>
        <v>1.823</v>
      </c>
      <c r="G3085" s="10" cm="1">
        <f t="array" ref="G3085">IFERROR(IF(ISNUMBER(F3085),(F3085-INDEX('Price Data'!H:H,MATCH(TEXT(A3085,"YYYY-MM-DD"),'Price Data'!G:G,0)+1))/INDEX('Price Data'!H:H,MATCH(TEXT(A3085,"YYYY-MM-DD"),'Price Data'!G:G,0)+1),""),"")</f>
        <v>8.1849352947682367E-3</v>
      </c>
      <c r="H3085" s="34">
        <f>IFERROR(INDEX('Price Data'!K:K,MATCH(TEXT(A3085,"YYYY-MM-DD"),'Price Data'!J:J,0)),"")</f>
        <v>2.0699999999999998</v>
      </c>
      <c r="I3085" s="10" cm="1">
        <f t="array" ref="I3085">IFERROR(IF(ISNUMBER(H3085),(H3085-INDEX('Price Data'!K:K,MATCH(TEXT(A3085,"YYYY-MM-DD"),'Price Data'!J:J,0)+1))/INDEX('Price Data'!K:K,MATCH(TEXT(A3085,"YYYY-MM-DD"),'Price Data'!J:J,0)+1),""),"")</f>
        <v>4.8543689320387313E-3</v>
      </c>
      <c r="J3085" s="34">
        <f>IFERROR(INDEX('Price Data'!N:N,MATCH(TEXT(A3085,"YYYY-MM-DD"),'Price Data'!M:M,0)),"")</f>
        <v>1.95</v>
      </c>
      <c r="K3085" s="10" cm="1">
        <f t="array" ref="K3085">IFERROR(IF(ISNUMBER(J3085),(J3085-INDEX('Price Data'!N:N,MATCH(TEXT(A3085,"YYYY-MM-DD"),'Price Data'!M:M,0)+1))/INDEX('Price Data'!N:N,MATCH(TEXT(A3085,"YYYY-MM-DD"),'Price Data'!M:M,0)+1),""),"")</f>
        <v>5.1546391752577371E-3</v>
      </c>
      <c r="L3085" s="34">
        <f>IFERROR(INDEX('Price Data'!Q:Q,MATCH(TEXT(A3085,"YYYY-MM-DD"),'Price Data'!P:P,0)),"")</f>
        <v>3.14</v>
      </c>
      <c r="M3085" s="10" cm="1">
        <f t="array" ref="M3085">IFERROR(IF(ISNUMBER(L3085),(L3085-INDEX('Price Data'!Q:Q,MATCH(TEXT(A3085,"YYYY-MM-DD"),'Price Data'!P:P,0)+1))/INDEX('Price Data'!Q:Q,MATCH(TEXT(A3085,"YYYY-MM-DD"),'Price Data'!P:P,0)+1),""),"")</f>
        <v>-3.1746031746031069E-3</v>
      </c>
      <c r="N3085" s="34">
        <f>IFERROR(INDEX('Price Data'!T:T,MATCH(TEXT(A3085,"YYYY-MM-DD"),'Price Data'!S:S,0)),"")</f>
        <v>3.82</v>
      </c>
      <c r="O3085" s="10" cm="1">
        <f t="array" ref="O3085">IFERROR(IF(ISNUMBER(N3085),(N3085-INDEX('Price Data'!T:T,MATCH(TEXT(A3085,"YYYY-MM-DD"),'Price Data'!S:S,0)+1))/INDEX('Price Data'!T:T,MATCH(TEXT(A3085,"YYYY-MM-DD"),'Price Data'!S:S,0)+1),""),"")</f>
        <v>2.6246719160104427E-3</v>
      </c>
    </row>
    <row r="3086" spans="1:15" x14ac:dyDescent="0.3">
      <c r="A3086" s="8">
        <v>44905</v>
      </c>
      <c r="B3086" s="34" t="str">
        <f>IFERROR(INDEX('Price Data'!B:B,MATCH(TEXT(A3086,"YYYY-MM-DD"),'Price Data'!A:A,0)),"")</f>
        <v/>
      </c>
      <c r="C3086" s="10" t="str" cm="1">
        <f t="array" ref="C3086">IFERROR(IF(ISNUMBER(B3086),(B3086-INDEX('Price Data'!B:B,MATCH(TEXT(A3086,"YYYY-MM-DD"),'Price Data'!A:A,0)+1))/INDEX('Price Data'!B:B,MATCH(TEXT(A3086,"YYYY-MM-DD"),'Price Data'!A:A,0)+1),""),"")</f>
        <v/>
      </c>
      <c r="D3086" s="34" t="str">
        <f>IFERROR(INDEX('Price Data'!E:E,MATCH(TEXT(A3086,"YYYY-MM-DD"),'Price Data'!D:D,0)),"")</f>
        <v/>
      </c>
      <c r="E3086" s="10" t="str" cm="1">
        <f t="array" ref="E3086">IFERROR(IF(ISNUMBER(D3086),(D3086-INDEX('Price Data'!E:E,MATCH(TEXT(A3086,"YYYY-MM-DD"),'Price Data'!D:D,0)+1))/INDEX('Price Data'!E:E,MATCH(TEXT(A3086,"YYYY-MM-DD"),'Price Data'!D:D,0)+1),""),"")</f>
        <v/>
      </c>
      <c r="F3086" s="34" t="str">
        <f>IFERROR(INDEX('Price Data'!H:H,MATCH(TEXT(A3086,"YYYY-MM-DD"),'Price Data'!G:G,0)),"")</f>
        <v/>
      </c>
      <c r="G3086" s="10" t="str" cm="1">
        <f t="array" ref="G3086">IFERROR(IF(ISNUMBER(F3086),(F3086-INDEX('Price Data'!H:H,MATCH(TEXT(A3086,"YYYY-MM-DD"),'Price Data'!G:G,0)+1))/INDEX('Price Data'!H:H,MATCH(TEXT(A3086,"YYYY-MM-DD"),'Price Data'!G:G,0)+1),""),"")</f>
        <v/>
      </c>
      <c r="H3086" s="34" t="str">
        <f>IFERROR(INDEX('Price Data'!K:K,MATCH(TEXT(A3086,"YYYY-MM-DD"),'Price Data'!J:J,0)),"")</f>
        <v/>
      </c>
      <c r="I3086" s="10" t="str" cm="1">
        <f t="array" ref="I3086">IFERROR(IF(ISNUMBER(H3086),(H3086-INDEX('Price Data'!K:K,MATCH(TEXT(A3086,"YYYY-MM-DD"),'Price Data'!J:J,0)+1))/INDEX('Price Data'!K:K,MATCH(TEXT(A3086,"YYYY-MM-DD"),'Price Data'!J:J,0)+1),""),"")</f>
        <v/>
      </c>
      <c r="J3086" s="34" t="str">
        <f>IFERROR(INDEX('Price Data'!N:N,MATCH(TEXT(A3086,"YYYY-MM-DD"),'Price Data'!M:M,0)),"")</f>
        <v/>
      </c>
      <c r="K3086" s="10" t="str" cm="1">
        <f t="array" ref="K3086">IFERROR(IF(ISNUMBER(J3086),(J3086-INDEX('Price Data'!N:N,MATCH(TEXT(A3086,"YYYY-MM-DD"),'Price Data'!M:M,0)+1))/INDEX('Price Data'!N:N,MATCH(TEXT(A3086,"YYYY-MM-DD"),'Price Data'!M:M,0)+1),""),"")</f>
        <v/>
      </c>
      <c r="L3086" s="34" t="str">
        <f>IFERROR(INDEX('Price Data'!Q:Q,MATCH(TEXT(A3086,"YYYY-MM-DD"),'Price Data'!P:P,0)),"")</f>
        <v/>
      </c>
      <c r="M3086" s="10" t="str" cm="1">
        <f t="array" ref="M3086">IFERROR(IF(ISNUMBER(L3086),(L3086-INDEX('Price Data'!Q:Q,MATCH(TEXT(A3086,"YYYY-MM-DD"),'Price Data'!P:P,0)+1))/INDEX('Price Data'!Q:Q,MATCH(TEXT(A3086,"YYYY-MM-DD"),'Price Data'!P:P,0)+1),""),"")</f>
        <v/>
      </c>
      <c r="N3086" s="34" t="str">
        <f>IFERROR(INDEX('Price Data'!T:T,MATCH(TEXT(A3086,"YYYY-MM-DD"),'Price Data'!S:S,0)),"")</f>
        <v/>
      </c>
      <c r="O3086" s="10" t="str" cm="1">
        <f t="array" ref="O3086">IFERROR(IF(ISNUMBER(N3086),(N3086-INDEX('Price Data'!T:T,MATCH(TEXT(A3086,"YYYY-MM-DD"),'Price Data'!S:S,0)+1))/INDEX('Price Data'!T:T,MATCH(TEXT(A3086,"YYYY-MM-DD"),'Price Data'!S:S,0)+1),""),"")</f>
        <v/>
      </c>
    </row>
    <row r="3087" spans="1:15" x14ac:dyDescent="0.3">
      <c r="A3087" s="8">
        <v>44906</v>
      </c>
      <c r="B3087" s="34" t="str">
        <f>IFERROR(INDEX('Price Data'!B:B,MATCH(TEXT(A3087,"YYYY-MM-DD"),'Price Data'!A:A,0)),"")</f>
        <v/>
      </c>
      <c r="C3087" s="10" t="str" cm="1">
        <f t="array" ref="C3087">IFERROR(IF(ISNUMBER(B3087),(B3087-INDEX('Price Data'!B:B,MATCH(TEXT(A3087,"YYYY-MM-DD"),'Price Data'!A:A,0)+1))/INDEX('Price Data'!B:B,MATCH(TEXT(A3087,"YYYY-MM-DD"),'Price Data'!A:A,0)+1),""),"")</f>
        <v/>
      </c>
      <c r="D3087" s="34" t="str">
        <f>IFERROR(INDEX('Price Data'!E:E,MATCH(TEXT(A3087,"YYYY-MM-DD"),'Price Data'!D:D,0)),"")</f>
        <v/>
      </c>
      <c r="E3087" s="10" t="str" cm="1">
        <f t="array" ref="E3087">IFERROR(IF(ISNUMBER(D3087),(D3087-INDEX('Price Data'!E:E,MATCH(TEXT(A3087,"YYYY-MM-DD"),'Price Data'!D:D,0)+1))/INDEX('Price Data'!E:E,MATCH(TEXT(A3087,"YYYY-MM-DD"),'Price Data'!D:D,0)+1),""),"")</f>
        <v/>
      </c>
      <c r="F3087" s="34" t="str">
        <f>IFERROR(INDEX('Price Data'!H:H,MATCH(TEXT(A3087,"YYYY-MM-DD"),'Price Data'!G:G,0)),"")</f>
        <v/>
      </c>
      <c r="G3087" s="10" t="str" cm="1">
        <f t="array" ref="G3087">IFERROR(IF(ISNUMBER(F3087),(F3087-INDEX('Price Data'!H:H,MATCH(TEXT(A3087,"YYYY-MM-DD"),'Price Data'!G:G,0)+1))/INDEX('Price Data'!H:H,MATCH(TEXT(A3087,"YYYY-MM-DD"),'Price Data'!G:G,0)+1),""),"")</f>
        <v/>
      </c>
      <c r="H3087" s="34" t="str">
        <f>IFERROR(INDEX('Price Data'!K:K,MATCH(TEXT(A3087,"YYYY-MM-DD"),'Price Data'!J:J,0)),"")</f>
        <v/>
      </c>
      <c r="I3087" s="10" t="str" cm="1">
        <f t="array" ref="I3087">IFERROR(IF(ISNUMBER(H3087),(H3087-INDEX('Price Data'!K:K,MATCH(TEXT(A3087,"YYYY-MM-DD"),'Price Data'!J:J,0)+1))/INDEX('Price Data'!K:K,MATCH(TEXT(A3087,"YYYY-MM-DD"),'Price Data'!J:J,0)+1),""),"")</f>
        <v/>
      </c>
      <c r="J3087" s="34" t="str">
        <f>IFERROR(INDEX('Price Data'!N:N,MATCH(TEXT(A3087,"YYYY-MM-DD"),'Price Data'!M:M,0)),"")</f>
        <v/>
      </c>
      <c r="K3087" s="10" t="str" cm="1">
        <f t="array" ref="K3087">IFERROR(IF(ISNUMBER(J3087),(J3087-INDEX('Price Data'!N:N,MATCH(TEXT(A3087,"YYYY-MM-DD"),'Price Data'!M:M,0)+1))/INDEX('Price Data'!N:N,MATCH(TEXT(A3087,"YYYY-MM-DD"),'Price Data'!M:M,0)+1),""),"")</f>
        <v/>
      </c>
      <c r="L3087" s="34" t="str">
        <f>IFERROR(INDEX('Price Data'!Q:Q,MATCH(TEXT(A3087,"YYYY-MM-DD"),'Price Data'!P:P,0)),"")</f>
        <v/>
      </c>
      <c r="M3087" s="10" t="str" cm="1">
        <f t="array" ref="M3087">IFERROR(IF(ISNUMBER(L3087),(L3087-INDEX('Price Data'!Q:Q,MATCH(TEXT(A3087,"YYYY-MM-DD"),'Price Data'!P:P,0)+1))/INDEX('Price Data'!Q:Q,MATCH(TEXT(A3087,"YYYY-MM-DD"),'Price Data'!P:P,0)+1),""),"")</f>
        <v/>
      </c>
      <c r="N3087" s="34" t="str">
        <f>IFERROR(INDEX('Price Data'!T:T,MATCH(TEXT(A3087,"YYYY-MM-DD"),'Price Data'!S:S,0)),"")</f>
        <v/>
      </c>
      <c r="O3087" s="10" t="str" cm="1">
        <f t="array" ref="O3087">IFERROR(IF(ISNUMBER(N3087),(N3087-INDEX('Price Data'!T:T,MATCH(TEXT(A3087,"YYYY-MM-DD"),'Price Data'!S:S,0)+1))/INDEX('Price Data'!T:T,MATCH(TEXT(A3087,"YYYY-MM-DD"),'Price Data'!S:S,0)+1),""),"")</f>
        <v/>
      </c>
    </row>
    <row r="3088" spans="1:15" x14ac:dyDescent="0.3">
      <c r="A3088" s="8">
        <v>44907</v>
      </c>
      <c r="B3088" s="34">
        <f>IFERROR(INDEX('Price Data'!B:B,MATCH(TEXT(A3088,"YYYY-MM-DD"),'Price Data'!A:A,0)),"")</f>
        <v>24304</v>
      </c>
      <c r="C3088" s="10" cm="1">
        <f t="array" ref="C3088">IFERROR(IF(ISNUMBER(B3088),(B3088-INDEX('Price Data'!B:B,MATCH(TEXT(A3088,"YYYY-MM-DD"),'Price Data'!A:A,0)+1))/INDEX('Price Data'!B:B,MATCH(TEXT(A3088,"YYYY-MM-DD"),'Price Data'!A:A,0)+1),""),"")</f>
        <v>1.1121637764138898E-3</v>
      </c>
      <c r="D3088" s="34">
        <f>IFERROR(INDEX('Price Data'!E:E,MATCH(TEXT(A3088,"YYYY-MM-DD"),'Price Data'!D:D,0)),"")</f>
        <v>12.7</v>
      </c>
      <c r="E3088" s="10" cm="1">
        <f t="array" ref="E3088">IFERROR(IF(ISNUMBER(D3088),(D3088-INDEX('Price Data'!E:E,MATCH(TEXT(A3088,"YYYY-MM-DD"),'Price Data'!D:D,0)+1))/INDEX('Price Data'!E:E,MATCH(TEXT(A3088,"YYYY-MM-DD"),'Price Data'!D:D,0)+1),""),"")</f>
        <v>1.3567438148443731E-2</v>
      </c>
      <c r="F3088" s="34">
        <f>IFERROR(INDEX('Price Data'!H:H,MATCH(TEXT(A3088,"YYYY-MM-DD"),'Price Data'!G:G,0)),"")</f>
        <v>1.8280000000000001</v>
      </c>
      <c r="G3088" s="10" cm="1">
        <f t="array" ref="G3088">IFERROR(IF(ISNUMBER(F3088),(F3088-INDEX('Price Data'!H:H,MATCH(TEXT(A3088,"YYYY-MM-DD"),'Price Data'!G:G,0)+1))/INDEX('Price Data'!H:H,MATCH(TEXT(A3088,"YYYY-MM-DD"),'Price Data'!G:G,0)+1),""),"")</f>
        <v>2.7427317608338538E-3</v>
      </c>
      <c r="H3088" s="34">
        <f>IFERROR(INDEX('Price Data'!K:K,MATCH(TEXT(A3088,"YYYY-MM-DD"),'Price Data'!J:J,0)),"")</f>
        <v>2.0699999999999998</v>
      </c>
      <c r="I3088" s="10" cm="1">
        <f t="array" ref="I3088">IFERROR(IF(ISNUMBER(H3088),(H3088-INDEX('Price Data'!K:K,MATCH(TEXT(A3088,"YYYY-MM-DD"),'Price Data'!J:J,0)+1))/INDEX('Price Data'!K:K,MATCH(TEXT(A3088,"YYYY-MM-DD"),'Price Data'!J:J,0)+1),""),"")</f>
        <v>0</v>
      </c>
      <c r="J3088" s="34">
        <f>IFERROR(INDEX('Price Data'!N:N,MATCH(TEXT(A3088,"YYYY-MM-DD"),'Price Data'!M:M,0)),"")</f>
        <v>1.95</v>
      </c>
      <c r="K3088" s="10" cm="1">
        <f t="array" ref="K3088">IFERROR(IF(ISNUMBER(J3088),(J3088-INDEX('Price Data'!N:N,MATCH(TEXT(A3088,"YYYY-MM-DD"),'Price Data'!M:M,0)+1))/INDEX('Price Data'!N:N,MATCH(TEXT(A3088,"YYYY-MM-DD"),'Price Data'!M:M,0)+1),""),"")</f>
        <v>0</v>
      </c>
      <c r="L3088" s="34">
        <f>IFERROR(INDEX('Price Data'!Q:Q,MATCH(TEXT(A3088,"YYYY-MM-DD"),'Price Data'!P:P,0)),"")</f>
        <v>3.16</v>
      </c>
      <c r="M3088" s="10" cm="1">
        <f t="array" ref="M3088">IFERROR(IF(ISNUMBER(L3088),(L3088-INDEX('Price Data'!Q:Q,MATCH(TEXT(A3088,"YYYY-MM-DD"),'Price Data'!P:P,0)+1))/INDEX('Price Data'!Q:Q,MATCH(TEXT(A3088,"YYYY-MM-DD"),'Price Data'!P:P,0)+1),""),"")</f>
        <v>6.3694267515923622E-3</v>
      </c>
      <c r="N3088" s="34">
        <f>IFERROR(INDEX('Price Data'!T:T,MATCH(TEXT(A3088,"YYYY-MM-DD"),'Price Data'!S:S,0)),"")</f>
        <v>3.78</v>
      </c>
      <c r="O3088" s="10" cm="1">
        <f t="array" ref="O3088">IFERROR(IF(ISNUMBER(N3088),(N3088-INDEX('Price Data'!T:T,MATCH(TEXT(A3088,"YYYY-MM-DD"),'Price Data'!S:S,0)+1))/INDEX('Price Data'!T:T,MATCH(TEXT(A3088,"YYYY-MM-DD"),'Price Data'!S:S,0)+1),""),"")</f>
        <v>-1.0471204188481685E-2</v>
      </c>
    </row>
    <row r="3089" spans="1:15" x14ac:dyDescent="0.3">
      <c r="A3089" s="8">
        <v>44908</v>
      </c>
      <c r="B3089" s="34">
        <f>IFERROR(INDEX('Price Data'!B:B,MATCH(TEXT(A3089,"YYYY-MM-DD"),'Price Data'!A:A,0)),"")</f>
        <v>24637</v>
      </c>
      <c r="C3089" s="10" cm="1">
        <f t="array" ref="C3089">IFERROR(IF(ISNUMBER(B3089),(B3089-INDEX('Price Data'!B:B,MATCH(TEXT(A3089,"YYYY-MM-DD"),'Price Data'!A:A,0)+1))/INDEX('Price Data'!B:B,MATCH(TEXT(A3089,"YYYY-MM-DD"),'Price Data'!A:A,0)+1),""),"")</f>
        <v>1.3701448321263989E-2</v>
      </c>
      <c r="D3089" s="34">
        <f>IFERROR(INDEX('Price Data'!E:E,MATCH(TEXT(A3089,"YYYY-MM-DD"),'Price Data'!D:D,0)),"")</f>
        <v>12.87</v>
      </c>
      <c r="E3089" s="10" cm="1">
        <f t="array" ref="E3089">IFERROR(IF(ISNUMBER(D3089),(D3089-INDEX('Price Data'!E:E,MATCH(TEXT(A3089,"YYYY-MM-DD"),'Price Data'!D:D,0)+1))/INDEX('Price Data'!E:E,MATCH(TEXT(A3089,"YYYY-MM-DD"),'Price Data'!D:D,0)+1),""),"")</f>
        <v>1.3385826771653538E-2</v>
      </c>
      <c r="F3089" s="34">
        <f>IFERROR(INDEX('Price Data'!H:H,MATCH(TEXT(A3089,"YYYY-MM-DD"),'Price Data'!G:G,0)),"")</f>
        <v>1.9463999999999999</v>
      </c>
      <c r="G3089" s="10" cm="1">
        <f t="array" ref="G3089">IFERROR(IF(ISNUMBER(F3089),(F3089-INDEX('Price Data'!H:H,MATCH(TEXT(A3089,"YYYY-MM-DD"),'Price Data'!G:G,0)+1))/INDEX('Price Data'!H:H,MATCH(TEXT(A3089,"YYYY-MM-DD"),'Price Data'!G:G,0)+1),""),"")</f>
        <v>6.4770240700218723E-2</v>
      </c>
      <c r="H3089" s="34">
        <f>IFERROR(INDEX('Price Data'!K:K,MATCH(TEXT(A3089,"YYYY-MM-DD"),'Price Data'!J:J,0)),"")</f>
        <v>2.1</v>
      </c>
      <c r="I3089" s="10" cm="1">
        <f t="array" ref="I3089">IFERROR(IF(ISNUMBER(H3089),(H3089-INDEX('Price Data'!K:K,MATCH(TEXT(A3089,"YYYY-MM-DD"),'Price Data'!J:J,0)+1))/INDEX('Price Data'!K:K,MATCH(TEXT(A3089,"YYYY-MM-DD"),'Price Data'!J:J,0)+1),""),"")</f>
        <v>1.4492753623188527E-2</v>
      </c>
      <c r="J3089" s="34">
        <f>IFERROR(INDEX('Price Data'!N:N,MATCH(TEXT(A3089,"YYYY-MM-DD"),'Price Data'!M:M,0)),"")</f>
        <v>1.96</v>
      </c>
      <c r="K3089" s="10" cm="1">
        <f t="array" ref="K3089">IFERROR(IF(ISNUMBER(J3089),(J3089-INDEX('Price Data'!N:N,MATCH(TEXT(A3089,"YYYY-MM-DD"),'Price Data'!M:M,0)+1))/INDEX('Price Data'!N:N,MATCH(TEXT(A3089,"YYYY-MM-DD"),'Price Data'!M:M,0)+1),""),"")</f>
        <v>5.1282051282051325E-3</v>
      </c>
      <c r="L3089" s="34">
        <f>IFERROR(INDEX('Price Data'!Q:Q,MATCH(TEXT(A3089,"YYYY-MM-DD"),'Price Data'!P:P,0)),"")</f>
        <v>3.29</v>
      </c>
      <c r="M3089" s="10" cm="1">
        <f t="array" ref="M3089">IFERROR(IF(ISNUMBER(L3089),(L3089-INDEX('Price Data'!Q:Q,MATCH(TEXT(A3089,"YYYY-MM-DD"),'Price Data'!P:P,0)+1))/INDEX('Price Data'!Q:Q,MATCH(TEXT(A3089,"YYYY-MM-DD"),'Price Data'!P:P,0)+1),""),"")</f>
        <v>4.1139240506329076E-2</v>
      </c>
      <c r="N3089" s="34">
        <f>IFERROR(INDEX('Price Data'!T:T,MATCH(TEXT(A3089,"YYYY-MM-DD"),'Price Data'!S:S,0)),"")</f>
        <v>3.87</v>
      </c>
      <c r="O3089" s="10" cm="1">
        <f t="array" ref="O3089">IFERROR(IF(ISNUMBER(N3089),(N3089-INDEX('Price Data'!T:T,MATCH(TEXT(A3089,"YYYY-MM-DD"),'Price Data'!S:S,0)+1))/INDEX('Price Data'!T:T,MATCH(TEXT(A3089,"YYYY-MM-DD"),'Price Data'!S:S,0)+1),""),"")</f>
        <v>2.3809523809523891E-2</v>
      </c>
    </row>
    <row r="3090" spans="1:15" x14ac:dyDescent="0.3">
      <c r="A3090" s="8">
        <v>44909</v>
      </c>
      <c r="B3090" s="34">
        <f>IFERROR(INDEX('Price Data'!B:B,MATCH(TEXT(A3090,"YYYY-MM-DD"),'Price Data'!A:A,0)),"")</f>
        <v>24574</v>
      </c>
      <c r="C3090" s="10" cm="1">
        <f t="array" ref="C3090">IFERROR(IF(ISNUMBER(B3090),(B3090-INDEX('Price Data'!B:B,MATCH(TEXT(A3090,"YYYY-MM-DD"),'Price Data'!A:A,0)+1))/INDEX('Price Data'!B:B,MATCH(TEXT(A3090,"YYYY-MM-DD"),'Price Data'!A:A,0)+1),""),"")</f>
        <v>-2.5571295206396885E-3</v>
      </c>
      <c r="D3090" s="34">
        <f>IFERROR(INDEX('Price Data'!E:E,MATCH(TEXT(A3090,"YYYY-MM-DD"),'Price Data'!D:D,0)),"")</f>
        <v>12.77</v>
      </c>
      <c r="E3090" s="10" cm="1">
        <f t="array" ref="E3090">IFERROR(IF(ISNUMBER(D3090),(D3090-INDEX('Price Data'!E:E,MATCH(TEXT(A3090,"YYYY-MM-DD"),'Price Data'!D:D,0)+1))/INDEX('Price Data'!E:E,MATCH(TEXT(A3090,"YYYY-MM-DD"),'Price Data'!D:D,0)+1),""),"")</f>
        <v>-7.7700077700077431E-3</v>
      </c>
      <c r="F3090" s="34">
        <f>IFERROR(INDEX('Price Data'!H:H,MATCH(TEXT(A3090,"YYYY-MM-DD"),'Price Data'!G:G,0)),"")</f>
        <v>1.9572000000000001</v>
      </c>
      <c r="G3090" s="10" cm="1">
        <f t="array" ref="G3090">IFERROR(IF(ISNUMBER(F3090),(F3090-INDEX('Price Data'!H:H,MATCH(TEXT(A3090,"YYYY-MM-DD"),'Price Data'!G:G,0)+1))/INDEX('Price Data'!H:H,MATCH(TEXT(A3090,"YYYY-MM-DD"),'Price Data'!G:G,0)+1),""),"")</f>
        <v>5.5487053020962509E-3</v>
      </c>
      <c r="H3090" s="34">
        <f>IFERROR(INDEX('Price Data'!K:K,MATCH(TEXT(A3090,"YYYY-MM-DD"),'Price Data'!J:J,0)),"")</f>
        <v>2.09</v>
      </c>
      <c r="I3090" s="10" cm="1">
        <f t="array" ref="I3090">IFERROR(IF(ISNUMBER(H3090),(H3090-INDEX('Price Data'!K:K,MATCH(TEXT(A3090,"YYYY-MM-DD"),'Price Data'!J:J,0)+1))/INDEX('Price Data'!K:K,MATCH(TEXT(A3090,"YYYY-MM-DD"),'Price Data'!J:J,0)+1),""),"")</f>
        <v>-4.7619047619048716E-3</v>
      </c>
      <c r="J3090" s="34">
        <f>IFERROR(INDEX('Price Data'!N:N,MATCH(TEXT(A3090,"YYYY-MM-DD"),'Price Data'!M:M,0)),"")</f>
        <v>1.95</v>
      </c>
      <c r="K3090" s="10" cm="1">
        <f t="array" ref="K3090">IFERROR(IF(ISNUMBER(J3090),(J3090-INDEX('Price Data'!N:N,MATCH(TEXT(A3090,"YYYY-MM-DD"),'Price Data'!M:M,0)+1))/INDEX('Price Data'!N:N,MATCH(TEXT(A3090,"YYYY-MM-DD"),'Price Data'!M:M,0)+1),""),"")</f>
        <v>-5.1020408163265354E-3</v>
      </c>
      <c r="L3090" s="34">
        <f>IFERROR(INDEX('Price Data'!Q:Q,MATCH(TEXT(A3090,"YYYY-MM-DD"),'Price Data'!P:P,0)),"")</f>
        <v>3.27</v>
      </c>
      <c r="M3090" s="10" cm="1">
        <f t="array" ref="M3090">IFERROR(IF(ISNUMBER(L3090),(L3090-INDEX('Price Data'!Q:Q,MATCH(TEXT(A3090,"YYYY-MM-DD"),'Price Data'!P:P,0)+1))/INDEX('Price Data'!Q:Q,MATCH(TEXT(A3090,"YYYY-MM-DD"),'Price Data'!P:P,0)+1),""),"")</f>
        <v>-6.0790273556231055E-3</v>
      </c>
      <c r="N3090" s="34">
        <f>IFERROR(INDEX('Price Data'!T:T,MATCH(TEXT(A3090,"YYYY-MM-DD"),'Price Data'!S:S,0)),"")</f>
        <v>3.87</v>
      </c>
      <c r="O3090" s="10" cm="1">
        <f t="array" ref="O3090">IFERROR(IF(ISNUMBER(N3090),(N3090-INDEX('Price Data'!T:T,MATCH(TEXT(A3090,"YYYY-MM-DD"),'Price Data'!S:S,0)+1))/INDEX('Price Data'!T:T,MATCH(TEXT(A3090,"YYYY-MM-DD"),'Price Data'!S:S,0)+1),""),"")</f>
        <v>0</v>
      </c>
    </row>
    <row r="3091" spans="1:15" x14ac:dyDescent="0.3">
      <c r="A3091" s="8">
        <v>44910</v>
      </c>
      <c r="B3091" s="34">
        <f>IFERROR(INDEX('Price Data'!B:B,MATCH(TEXT(A3091,"YYYY-MM-DD"),'Price Data'!A:A,0)),"")</f>
        <v>23726</v>
      </c>
      <c r="C3091" s="10" cm="1">
        <f t="array" ref="C3091">IFERROR(IF(ISNUMBER(B3091),(B3091-INDEX('Price Data'!B:B,MATCH(TEXT(A3091,"YYYY-MM-DD"),'Price Data'!A:A,0)+1))/INDEX('Price Data'!B:B,MATCH(TEXT(A3091,"YYYY-MM-DD"),'Price Data'!A:A,0)+1),""),"")</f>
        <v>-3.4508016602913652E-2</v>
      </c>
      <c r="D3091" s="34">
        <f>IFERROR(INDEX('Price Data'!E:E,MATCH(TEXT(A3091,"YYYY-MM-DD"),'Price Data'!D:D,0)),"")</f>
        <v>12.57</v>
      </c>
      <c r="E3091" s="10" cm="1">
        <f t="array" ref="E3091">IFERROR(IF(ISNUMBER(D3091),(D3091-INDEX('Price Data'!E:E,MATCH(TEXT(A3091,"YYYY-MM-DD"),'Price Data'!D:D,0)+1))/INDEX('Price Data'!E:E,MATCH(TEXT(A3091,"YYYY-MM-DD"),'Price Data'!D:D,0)+1),""),"")</f>
        <v>-1.5661707126076688E-2</v>
      </c>
      <c r="F3091" s="34">
        <f>IFERROR(INDEX('Price Data'!H:H,MATCH(TEXT(A3091,"YYYY-MM-DD"),'Price Data'!G:G,0)),"")</f>
        <v>1.9450000000000001</v>
      </c>
      <c r="G3091" s="10" cm="1">
        <f t="array" ref="G3091">IFERROR(IF(ISNUMBER(F3091),(F3091-INDEX('Price Data'!H:H,MATCH(TEXT(A3091,"YYYY-MM-DD"),'Price Data'!G:G,0)+1))/INDEX('Price Data'!H:H,MATCH(TEXT(A3091,"YYYY-MM-DD"),'Price Data'!G:G,0)+1),""),"")</f>
        <v>-6.2333946454118071E-3</v>
      </c>
      <c r="H3091" s="34">
        <f>IFERROR(INDEX('Price Data'!K:K,MATCH(TEXT(A3091,"YYYY-MM-DD"),'Price Data'!J:J,0)),"")</f>
        <v>1.99</v>
      </c>
      <c r="I3091" s="10" cm="1">
        <f t="array" ref="I3091">IFERROR(IF(ISNUMBER(H3091),(H3091-INDEX('Price Data'!K:K,MATCH(TEXT(A3091,"YYYY-MM-DD"),'Price Data'!J:J,0)+1))/INDEX('Price Data'!K:K,MATCH(TEXT(A3091,"YYYY-MM-DD"),'Price Data'!J:J,0)+1),""),"")</f>
        <v>-4.7846889952153047E-2</v>
      </c>
      <c r="J3091" s="34">
        <f>IFERROR(INDEX('Price Data'!N:N,MATCH(TEXT(A3091,"YYYY-MM-DD"),'Price Data'!M:M,0)),"")</f>
        <v>1.88</v>
      </c>
      <c r="K3091" s="10" cm="1">
        <f t="array" ref="K3091">IFERROR(IF(ISNUMBER(J3091),(J3091-INDEX('Price Data'!N:N,MATCH(TEXT(A3091,"YYYY-MM-DD"),'Price Data'!M:M,0)+1))/INDEX('Price Data'!N:N,MATCH(TEXT(A3091,"YYYY-MM-DD"),'Price Data'!M:M,0)+1),""),"")</f>
        <v>-3.5897435897435929E-2</v>
      </c>
      <c r="L3091" s="34">
        <f>IFERROR(INDEX('Price Data'!Q:Q,MATCH(TEXT(A3091,"YYYY-MM-DD"),'Price Data'!P:P,0)),"")</f>
        <v>3.19</v>
      </c>
      <c r="M3091" s="10" cm="1">
        <f t="array" ref="M3091">IFERROR(IF(ISNUMBER(L3091),(L3091-INDEX('Price Data'!Q:Q,MATCH(TEXT(A3091,"YYYY-MM-DD"),'Price Data'!P:P,0)+1))/INDEX('Price Data'!Q:Q,MATCH(TEXT(A3091,"YYYY-MM-DD"),'Price Data'!P:P,0)+1),""),"")</f>
        <v>-2.4464831804281367E-2</v>
      </c>
      <c r="N3091" s="34">
        <f>IFERROR(INDEX('Price Data'!T:T,MATCH(TEXT(A3091,"YYYY-MM-DD"),'Price Data'!S:S,0)),"")</f>
        <v>3.75</v>
      </c>
      <c r="O3091" s="10" cm="1">
        <f t="array" ref="O3091">IFERROR(IF(ISNUMBER(N3091),(N3091-INDEX('Price Data'!T:T,MATCH(TEXT(A3091,"YYYY-MM-DD"),'Price Data'!S:S,0)+1))/INDEX('Price Data'!T:T,MATCH(TEXT(A3091,"YYYY-MM-DD"),'Price Data'!S:S,0)+1),""),"")</f>
        <v>-3.1007751937984523E-2</v>
      </c>
    </row>
    <row r="3092" spans="1:15" x14ac:dyDescent="0.3">
      <c r="A3092" s="8">
        <v>44911</v>
      </c>
      <c r="B3092" s="34">
        <f>IFERROR(INDEX('Price Data'!B:B,MATCH(TEXT(A3092,"YYYY-MM-DD"),'Price Data'!A:A,0)),"")</f>
        <v>23688</v>
      </c>
      <c r="C3092" s="10" cm="1">
        <f t="array" ref="C3092">IFERROR(IF(ISNUMBER(B3092),(B3092-INDEX('Price Data'!B:B,MATCH(TEXT(A3092,"YYYY-MM-DD"),'Price Data'!A:A,0)+1))/INDEX('Price Data'!B:B,MATCH(TEXT(A3092,"YYYY-MM-DD"),'Price Data'!A:A,0)+1),""),"")</f>
        <v>-1.6016184776194891E-3</v>
      </c>
      <c r="D3092" s="34">
        <f>IFERROR(INDEX('Price Data'!E:E,MATCH(TEXT(A3092,"YYYY-MM-DD"),'Price Data'!D:D,0)),"")</f>
        <v>12.79</v>
      </c>
      <c r="E3092" s="10" cm="1">
        <f t="array" ref="E3092">IFERROR(IF(ISNUMBER(D3092),(D3092-INDEX('Price Data'!E:E,MATCH(TEXT(A3092,"YYYY-MM-DD"),'Price Data'!D:D,0)+1))/INDEX('Price Data'!E:E,MATCH(TEXT(A3092,"YYYY-MM-DD"),'Price Data'!D:D,0)+1),""),"")</f>
        <v>1.7501988862370633E-2</v>
      </c>
      <c r="F3092" s="34">
        <f>IFERROR(INDEX('Price Data'!H:H,MATCH(TEXT(A3092,"YYYY-MM-DD"),'Price Data'!G:G,0)),"")</f>
        <v>1.9543999999999999</v>
      </c>
      <c r="G3092" s="10" cm="1">
        <f t="array" ref="G3092">IFERROR(IF(ISNUMBER(F3092),(F3092-INDEX('Price Data'!H:H,MATCH(TEXT(A3092,"YYYY-MM-DD"),'Price Data'!G:G,0)+1))/INDEX('Price Data'!H:H,MATCH(TEXT(A3092,"YYYY-MM-DD"),'Price Data'!G:G,0)+1),""),"")</f>
        <v>4.8329048843186902E-3</v>
      </c>
      <c r="H3092" s="34">
        <f>IFERROR(INDEX('Price Data'!K:K,MATCH(TEXT(A3092,"YYYY-MM-DD"),'Price Data'!J:J,0)),"")</f>
        <v>2.06</v>
      </c>
      <c r="I3092" s="10" cm="1">
        <f t="array" ref="I3092">IFERROR(IF(ISNUMBER(H3092),(H3092-INDEX('Price Data'!K:K,MATCH(TEXT(A3092,"YYYY-MM-DD"),'Price Data'!J:J,0)+1))/INDEX('Price Data'!K:K,MATCH(TEXT(A3092,"YYYY-MM-DD"),'Price Data'!J:J,0)+1),""),"")</f>
        <v>3.5175879396984959E-2</v>
      </c>
      <c r="J3092" s="34">
        <f>IFERROR(INDEX('Price Data'!N:N,MATCH(TEXT(A3092,"YYYY-MM-DD"),'Price Data'!M:M,0)),"")</f>
        <v>1.88</v>
      </c>
      <c r="K3092" s="10" cm="1">
        <f t="array" ref="K3092">IFERROR(IF(ISNUMBER(J3092),(J3092-INDEX('Price Data'!N:N,MATCH(TEXT(A3092,"YYYY-MM-DD"),'Price Data'!M:M,0)+1))/INDEX('Price Data'!N:N,MATCH(TEXT(A3092,"YYYY-MM-DD"),'Price Data'!M:M,0)+1),""),"")</f>
        <v>0</v>
      </c>
      <c r="L3092" s="34">
        <f>IFERROR(INDEX('Price Data'!Q:Q,MATCH(TEXT(A3092,"YYYY-MM-DD"),'Price Data'!P:P,0)),"")</f>
        <v>3.25</v>
      </c>
      <c r="M3092" s="10" cm="1">
        <f t="array" ref="M3092">IFERROR(IF(ISNUMBER(L3092),(L3092-INDEX('Price Data'!Q:Q,MATCH(TEXT(A3092,"YYYY-MM-DD"),'Price Data'!P:P,0)+1))/INDEX('Price Data'!Q:Q,MATCH(TEXT(A3092,"YYYY-MM-DD"),'Price Data'!P:P,0)+1),""),"")</f>
        <v>1.8808777429467103E-2</v>
      </c>
      <c r="N3092" s="34">
        <f>IFERROR(INDEX('Price Data'!T:T,MATCH(TEXT(A3092,"YYYY-MM-DD"),'Price Data'!S:S,0)),"")</f>
        <v>3.83</v>
      </c>
      <c r="O3092" s="10" cm="1">
        <f t="array" ref="O3092">IFERROR(IF(ISNUMBER(N3092),(N3092-INDEX('Price Data'!T:T,MATCH(TEXT(A3092,"YYYY-MM-DD"),'Price Data'!S:S,0)+1))/INDEX('Price Data'!T:T,MATCH(TEXT(A3092,"YYYY-MM-DD"),'Price Data'!S:S,0)+1),""),"")</f>
        <v>2.1333333333333353E-2</v>
      </c>
    </row>
    <row r="3093" spans="1:15" x14ac:dyDescent="0.3">
      <c r="A3093" s="8">
        <v>44912</v>
      </c>
      <c r="B3093" s="34" t="str">
        <f>IFERROR(INDEX('Price Data'!B:B,MATCH(TEXT(A3093,"YYYY-MM-DD"),'Price Data'!A:A,0)),"")</f>
        <v/>
      </c>
      <c r="C3093" s="10" t="str" cm="1">
        <f t="array" ref="C3093">IFERROR(IF(ISNUMBER(B3093),(B3093-INDEX('Price Data'!B:B,MATCH(TEXT(A3093,"YYYY-MM-DD"),'Price Data'!A:A,0)+1))/INDEX('Price Data'!B:B,MATCH(TEXT(A3093,"YYYY-MM-DD"),'Price Data'!A:A,0)+1),""),"")</f>
        <v/>
      </c>
      <c r="D3093" s="34" t="str">
        <f>IFERROR(INDEX('Price Data'!E:E,MATCH(TEXT(A3093,"YYYY-MM-DD"),'Price Data'!D:D,0)),"")</f>
        <v/>
      </c>
      <c r="E3093" s="10" t="str" cm="1">
        <f t="array" ref="E3093">IFERROR(IF(ISNUMBER(D3093),(D3093-INDEX('Price Data'!E:E,MATCH(TEXT(A3093,"YYYY-MM-DD"),'Price Data'!D:D,0)+1))/INDEX('Price Data'!E:E,MATCH(TEXT(A3093,"YYYY-MM-DD"),'Price Data'!D:D,0)+1),""),"")</f>
        <v/>
      </c>
      <c r="F3093" s="34" t="str">
        <f>IFERROR(INDEX('Price Data'!H:H,MATCH(TEXT(A3093,"YYYY-MM-DD"),'Price Data'!G:G,0)),"")</f>
        <v/>
      </c>
      <c r="G3093" s="10" t="str" cm="1">
        <f t="array" ref="G3093">IFERROR(IF(ISNUMBER(F3093),(F3093-INDEX('Price Data'!H:H,MATCH(TEXT(A3093,"YYYY-MM-DD"),'Price Data'!G:G,0)+1))/INDEX('Price Data'!H:H,MATCH(TEXT(A3093,"YYYY-MM-DD"),'Price Data'!G:G,0)+1),""),"")</f>
        <v/>
      </c>
      <c r="H3093" s="34" t="str">
        <f>IFERROR(INDEX('Price Data'!K:K,MATCH(TEXT(A3093,"YYYY-MM-DD"),'Price Data'!J:J,0)),"")</f>
        <v/>
      </c>
      <c r="I3093" s="10" t="str" cm="1">
        <f t="array" ref="I3093">IFERROR(IF(ISNUMBER(H3093),(H3093-INDEX('Price Data'!K:K,MATCH(TEXT(A3093,"YYYY-MM-DD"),'Price Data'!J:J,0)+1))/INDEX('Price Data'!K:K,MATCH(TEXT(A3093,"YYYY-MM-DD"),'Price Data'!J:J,0)+1),""),"")</f>
        <v/>
      </c>
      <c r="J3093" s="34" t="str">
        <f>IFERROR(INDEX('Price Data'!N:N,MATCH(TEXT(A3093,"YYYY-MM-DD"),'Price Data'!M:M,0)),"")</f>
        <v/>
      </c>
      <c r="K3093" s="10" t="str" cm="1">
        <f t="array" ref="K3093">IFERROR(IF(ISNUMBER(J3093),(J3093-INDEX('Price Data'!N:N,MATCH(TEXT(A3093,"YYYY-MM-DD"),'Price Data'!M:M,0)+1))/INDEX('Price Data'!N:N,MATCH(TEXT(A3093,"YYYY-MM-DD"),'Price Data'!M:M,0)+1),""),"")</f>
        <v/>
      </c>
      <c r="L3093" s="34" t="str">
        <f>IFERROR(INDEX('Price Data'!Q:Q,MATCH(TEXT(A3093,"YYYY-MM-DD"),'Price Data'!P:P,0)),"")</f>
        <v/>
      </c>
      <c r="M3093" s="10" t="str" cm="1">
        <f t="array" ref="M3093">IFERROR(IF(ISNUMBER(L3093),(L3093-INDEX('Price Data'!Q:Q,MATCH(TEXT(A3093,"YYYY-MM-DD"),'Price Data'!P:P,0)+1))/INDEX('Price Data'!Q:Q,MATCH(TEXT(A3093,"YYYY-MM-DD"),'Price Data'!P:P,0)+1),""),"")</f>
        <v/>
      </c>
      <c r="N3093" s="34" t="str">
        <f>IFERROR(INDEX('Price Data'!T:T,MATCH(TEXT(A3093,"YYYY-MM-DD"),'Price Data'!S:S,0)),"")</f>
        <v/>
      </c>
      <c r="O3093" s="10" t="str" cm="1">
        <f t="array" ref="O3093">IFERROR(IF(ISNUMBER(N3093),(N3093-INDEX('Price Data'!T:T,MATCH(TEXT(A3093,"YYYY-MM-DD"),'Price Data'!S:S,0)+1))/INDEX('Price Data'!T:T,MATCH(TEXT(A3093,"YYYY-MM-DD"),'Price Data'!S:S,0)+1),""),"")</f>
        <v/>
      </c>
    </row>
    <row r="3094" spans="1:15" x14ac:dyDescent="0.3">
      <c r="A3094" s="8">
        <v>44913</v>
      </c>
      <c r="B3094" s="34" t="str">
        <f>IFERROR(INDEX('Price Data'!B:B,MATCH(TEXT(A3094,"YYYY-MM-DD"),'Price Data'!A:A,0)),"")</f>
        <v/>
      </c>
      <c r="C3094" s="10" t="str" cm="1">
        <f t="array" ref="C3094">IFERROR(IF(ISNUMBER(B3094),(B3094-INDEX('Price Data'!B:B,MATCH(TEXT(A3094,"YYYY-MM-DD"),'Price Data'!A:A,0)+1))/INDEX('Price Data'!B:B,MATCH(TEXT(A3094,"YYYY-MM-DD"),'Price Data'!A:A,0)+1),""),"")</f>
        <v/>
      </c>
      <c r="D3094" s="34" t="str">
        <f>IFERROR(INDEX('Price Data'!E:E,MATCH(TEXT(A3094,"YYYY-MM-DD"),'Price Data'!D:D,0)),"")</f>
        <v/>
      </c>
      <c r="E3094" s="10" t="str" cm="1">
        <f t="array" ref="E3094">IFERROR(IF(ISNUMBER(D3094),(D3094-INDEX('Price Data'!E:E,MATCH(TEXT(A3094,"YYYY-MM-DD"),'Price Data'!D:D,0)+1))/INDEX('Price Data'!E:E,MATCH(TEXT(A3094,"YYYY-MM-DD"),'Price Data'!D:D,0)+1),""),"")</f>
        <v/>
      </c>
      <c r="F3094" s="34" t="str">
        <f>IFERROR(INDEX('Price Data'!H:H,MATCH(TEXT(A3094,"YYYY-MM-DD"),'Price Data'!G:G,0)),"")</f>
        <v/>
      </c>
      <c r="G3094" s="10" t="str" cm="1">
        <f t="array" ref="G3094">IFERROR(IF(ISNUMBER(F3094),(F3094-INDEX('Price Data'!H:H,MATCH(TEXT(A3094,"YYYY-MM-DD"),'Price Data'!G:G,0)+1))/INDEX('Price Data'!H:H,MATCH(TEXT(A3094,"YYYY-MM-DD"),'Price Data'!G:G,0)+1),""),"")</f>
        <v/>
      </c>
      <c r="H3094" s="34" t="str">
        <f>IFERROR(INDEX('Price Data'!K:K,MATCH(TEXT(A3094,"YYYY-MM-DD"),'Price Data'!J:J,0)),"")</f>
        <v/>
      </c>
      <c r="I3094" s="10" t="str" cm="1">
        <f t="array" ref="I3094">IFERROR(IF(ISNUMBER(H3094),(H3094-INDEX('Price Data'!K:K,MATCH(TEXT(A3094,"YYYY-MM-DD"),'Price Data'!J:J,0)+1))/INDEX('Price Data'!K:K,MATCH(TEXT(A3094,"YYYY-MM-DD"),'Price Data'!J:J,0)+1),""),"")</f>
        <v/>
      </c>
      <c r="J3094" s="34" t="str">
        <f>IFERROR(INDEX('Price Data'!N:N,MATCH(TEXT(A3094,"YYYY-MM-DD"),'Price Data'!M:M,0)),"")</f>
        <v/>
      </c>
      <c r="K3094" s="10" t="str" cm="1">
        <f t="array" ref="K3094">IFERROR(IF(ISNUMBER(J3094),(J3094-INDEX('Price Data'!N:N,MATCH(TEXT(A3094,"YYYY-MM-DD"),'Price Data'!M:M,0)+1))/INDEX('Price Data'!N:N,MATCH(TEXT(A3094,"YYYY-MM-DD"),'Price Data'!M:M,0)+1),""),"")</f>
        <v/>
      </c>
      <c r="L3094" s="34" t="str">
        <f>IFERROR(INDEX('Price Data'!Q:Q,MATCH(TEXT(A3094,"YYYY-MM-DD"),'Price Data'!P:P,0)),"")</f>
        <v/>
      </c>
      <c r="M3094" s="10" t="str" cm="1">
        <f t="array" ref="M3094">IFERROR(IF(ISNUMBER(L3094),(L3094-INDEX('Price Data'!Q:Q,MATCH(TEXT(A3094,"YYYY-MM-DD"),'Price Data'!P:P,0)+1))/INDEX('Price Data'!Q:Q,MATCH(TEXT(A3094,"YYYY-MM-DD"),'Price Data'!P:P,0)+1),""),"")</f>
        <v/>
      </c>
      <c r="N3094" s="34" t="str">
        <f>IFERROR(INDEX('Price Data'!T:T,MATCH(TEXT(A3094,"YYYY-MM-DD"),'Price Data'!S:S,0)),"")</f>
        <v/>
      </c>
      <c r="O3094" s="10" t="str" cm="1">
        <f t="array" ref="O3094">IFERROR(IF(ISNUMBER(N3094),(N3094-INDEX('Price Data'!T:T,MATCH(TEXT(A3094,"YYYY-MM-DD"),'Price Data'!S:S,0)+1))/INDEX('Price Data'!T:T,MATCH(TEXT(A3094,"YYYY-MM-DD"),'Price Data'!S:S,0)+1),""),"")</f>
        <v/>
      </c>
    </row>
    <row r="3095" spans="1:15" x14ac:dyDescent="0.3">
      <c r="A3095" s="8">
        <v>44914</v>
      </c>
      <c r="B3095" s="34">
        <f>IFERROR(INDEX('Price Data'!B:B,MATCH(TEXT(A3095,"YYYY-MM-DD"),'Price Data'!A:A,0)),"")</f>
        <v>23684</v>
      </c>
      <c r="C3095" s="10" cm="1">
        <f t="array" ref="C3095">IFERROR(IF(ISNUMBER(B3095),(B3095-INDEX('Price Data'!B:B,MATCH(TEXT(A3095,"YYYY-MM-DD"),'Price Data'!A:A,0)+1))/INDEX('Price Data'!B:B,MATCH(TEXT(A3095,"YYYY-MM-DD"),'Price Data'!A:A,0)+1),""),"")</f>
        <v>-1.6886187098953058E-4</v>
      </c>
      <c r="D3095" s="34">
        <f>IFERROR(INDEX('Price Data'!E:E,MATCH(TEXT(A3095,"YYYY-MM-DD"),'Price Data'!D:D,0)),"")</f>
        <v>12.69</v>
      </c>
      <c r="E3095" s="10" cm="1">
        <f t="array" ref="E3095">IFERROR(IF(ISNUMBER(D3095),(D3095-INDEX('Price Data'!E:E,MATCH(TEXT(A3095,"YYYY-MM-DD"),'Price Data'!D:D,0)+1))/INDEX('Price Data'!E:E,MATCH(TEXT(A3095,"YYYY-MM-DD"),'Price Data'!D:D,0)+1),""),"")</f>
        <v>-7.8186082877247584E-3</v>
      </c>
      <c r="F3095" s="34">
        <f>IFERROR(INDEX('Price Data'!H:H,MATCH(TEXT(A3095,"YYYY-MM-DD"),'Price Data'!G:G,0)),"")</f>
        <v>1.877</v>
      </c>
      <c r="G3095" s="10" cm="1">
        <f t="array" ref="G3095">IFERROR(IF(ISNUMBER(F3095),(F3095-INDEX('Price Data'!H:H,MATCH(TEXT(A3095,"YYYY-MM-DD"),'Price Data'!G:G,0)+1))/INDEX('Price Data'!H:H,MATCH(TEXT(A3095,"YYYY-MM-DD"),'Price Data'!G:G,0)+1),""),"")</f>
        <v>-3.9602947196070361E-2</v>
      </c>
      <c r="H3095" s="34">
        <f>IFERROR(INDEX('Price Data'!K:K,MATCH(TEXT(A3095,"YYYY-MM-DD"),'Price Data'!J:J,0)),"")</f>
        <v>2.0299999999999998</v>
      </c>
      <c r="I3095" s="10" cm="1">
        <f t="array" ref="I3095">IFERROR(IF(ISNUMBER(H3095),(H3095-INDEX('Price Data'!K:K,MATCH(TEXT(A3095,"YYYY-MM-DD"),'Price Data'!J:J,0)+1))/INDEX('Price Data'!K:K,MATCH(TEXT(A3095,"YYYY-MM-DD"),'Price Data'!J:J,0)+1),""),"")</f>
        <v>-1.4563106796116625E-2</v>
      </c>
      <c r="J3095" s="34">
        <f>IFERROR(INDEX('Price Data'!N:N,MATCH(TEXT(A3095,"YYYY-MM-DD"),'Price Data'!M:M,0)),"")</f>
        <v>1.87</v>
      </c>
      <c r="K3095" s="10" cm="1">
        <f t="array" ref="K3095">IFERROR(IF(ISNUMBER(J3095),(J3095-INDEX('Price Data'!N:N,MATCH(TEXT(A3095,"YYYY-MM-DD"),'Price Data'!M:M,0)+1))/INDEX('Price Data'!N:N,MATCH(TEXT(A3095,"YYYY-MM-DD"),'Price Data'!M:M,0)+1),""),"")</f>
        <v>-5.3191489361700999E-3</v>
      </c>
      <c r="L3095" s="34">
        <f>IFERROR(INDEX('Price Data'!Q:Q,MATCH(TEXT(A3095,"YYYY-MM-DD"),'Price Data'!P:P,0)),"")</f>
        <v>3.22</v>
      </c>
      <c r="M3095" s="10" cm="1">
        <f t="array" ref="M3095">IFERROR(IF(ISNUMBER(L3095),(L3095-INDEX('Price Data'!Q:Q,MATCH(TEXT(A3095,"YYYY-MM-DD"),'Price Data'!P:P,0)+1))/INDEX('Price Data'!Q:Q,MATCH(TEXT(A3095,"YYYY-MM-DD"),'Price Data'!P:P,0)+1),""),"")</f>
        <v>-9.2307692307691709E-3</v>
      </c>
      <c r="N3095" s="34">
        <f>IFERROR(INDEX('Price Data'!T:T,MATCH(TEXT(A3095,"YYYY-MM-DD"),'Price Data'!S:S,0)),"")</f>
        <v>3.83</v>
      </c>
      <c r="O3095" s="10" cm="1">
        <f t="array" ref="O3095">IFERROR(IF(ISNUMBER(N3095),(N3095-INDEX('Price Data'!T:T,MATCH(TEXT(A3095,"YYYY-MM-DD"),'Price Data'!S:S,0)+1))/INDEX('Price Data'!T:T,MATCH(TEXT(A3095,"YYYY-MM-DD"),'Price Data'!S:S,0)+1),""),"")</f>
        <v>0</v>
      </c>
    </row>
    <row r="3096" spans="1:15" x14ac:dyDescent="0.3">
      <c r="A3096" s="8">
        <v>44915</v>
      </c>
      <c r="B3096" s="34">
        <f>IFERROR(INDEX('Price Data'!B:B,MATCH(TEXT(A3096,"YYYY-MM-DD"),'Price Data'!A:A,0)),"")</f>
        <v>23718</v>
      </c>
      <c r="C3096" s="10" cm="1">
        <f t="array" ref="C3096">IFERROR(IF(ISNUMBER(B3096),(B3096-INDEX('Price Data'!B:B,MATCH(TEXT(A3096,"YYYY-MM-DD"),'Price Data'!A:A,0)+1))/INDEX('Price Data'!B:B,MATCH(TEXT(A3096,"YYYY-MM-DD"),'Price Data'!A:A,0)+1),""),"")</f>
        <v>1.4355683161628103E-3</v>
      </c>
      <c r="D3096" s="34">
        <f>IFERROR(INDEX('Price Data'!E:E,MATCH(TEXT(A3096,"YYYY-MM-DD"),'Price Data'!D:D,0)),"")</f>
        <v>13.2</v>
      </c>
      <c r="E3096" s="10" cm="1">
        <f t="array" ref="E3096">IFERROR(IF(ISNUMBER(D3096),(D3096-INDEX('Price Data'!E:E,MATCH(TEXT(A3096,"YYYY-MM-DD"),'Price Data'!D:D,0)+1))/INDEX('Price Data'!E:E,MATCH(TEXT(A3096,"YYYY-MM-DD"),'Price Data'!D:D,0)+1),""),"")</f>
        <v>4.0189125295508256E-2</v>
      </c>
      <c r="F3096" s="34">
        <f>IFERROR(INDEX('Price Data'!H:H,MATCH(TEXT(A3096,"YYYY-MM-DD"),'Price Data'!G:G,0)),"")</f>
        <v>1.9</v>
      </c>
      <c r="G3096" s="10" cm="1">
        <f t="array" ref="G3096">IFERROR(IF(ISNUMBER(F3096),(F3096-INDEX('Price Data'!H:H,MATCH(TEXT(A3096,"YYYY-MM-DD"),'Price Data'!G:G,0)+1))/INDEX('Price Data'!H:H,MATCH(TEXT(A3096,"YYYY-MM-DD"),'Price Data'!G:G,0)+1),""),"")</f>
        <v>1.2253596164091588E-2</v>
      </c>
      <c r="H3096" s="34">
        <f>IFERROR(INDEX('Price Data'!K:K,MATCH(TEXT(A3096,"YYYY-MM-DD"),'Price Data'!J:J,0)),"")</f>
        <v>2.08</v>
      </c>
      <c r="I3096" s="10" cm="1">
        <f t="array" ref="I3096">IFERROR(IF(ISNUMBER(H3096),(H3096-INDEX('Price Data'!K:K,MATCH(TEXT(A3096,"YYYY-MM-DD"),'Price Data'!J:J,0)+1))/INDEX('Price Data'!K:K,MATCH(TEXT(A3096,"YYYY-MM-DD"),'Price Data'!J:J,0)+1),""),"")</f>
        <v>2.4630541871921315E-2</v>
      </c>
      <c r="J3096" s="34">
        <f>IFERROR(INDEX('Price Data'!N:N,MATCH(TEXT(A3096,"YYYY-MM-DD"),'Price Data'!M:M,0)),"")</f>
        <v>1.95</v>
      </c>
      <c r="K3096" s="10" cm="1">
        <f t="array" ref="K3096">IFERROR(IF(ISNUMBER(J3096),(J3096-INDEX('Price Data'!N:N,MATCH(TEXT(A3096,"YYYY-MM-DD"),'Price Data'!M:M,0)+1))/INDEX('Price Data'!N:N,MATCH(TEXT(A3096,"YYYY-MM-DD"),'Price Data'!M:M,0)+1),""),"")</f>
        <v>4.2780748663101519E-2</v>
      </c>
      <c r="L3096" s="34">
        <f>IFERROR(INDEX('Price Data'!Q:Q,MATCH(TEXT(A3096,"YYYY-MM-DD"),'Price Data'!P:P,0)),"")</f>
        <v>3.35</v>
      </c>
      <c r="M3096" s="10" cm="1">
        <f t="array" ref="M3096">IFERROR(IF(ISNUMBER(L3096),(L3096-INDEX('Price Data'!Q:Q,MATCH(TEXT(A3096,"YYYY-MM-DD"),'Price Data'!P:P,0)+1))/INDEX('Price Data'!Q:Q,MATCH(TEXT(A3096,"YYYY-MM-DD"),'Price Data'!P:P,0)+1),""),"")</f>
        <v>4.0372670807453381E-2</v>
      </c>
      <c r="N3096" s="34">
        <f>IFERROR(INDEX('Price Data'!T:T,MATCH(TEXT(A3096,"YYYY-MM-DD"),'Price Data'!S:S,0)),"")</f>
        <v>3.9</v>
      </c>
      <c r="O3096" s="10" cm="1">
        <f t="array" ref="O3096">IFERROR(IF(ISNUMBER(N3096),(N3096-INDEX('Price Data'!T:T,MATCH(TEXT(A3096,"YYYY-MM-DD"),'Price Data'!S:S,0)+1))/INDEX('Price Data'!T:T,MATCH(TEXT(A3096,"YYYY-MM-DD"),'Price Data'!S:S,0)+1),""),"")</f>
        <v>1.8276762402088732E-2</v>
      </c>
    </row>
    <row r="3097" spans="1:15" x14ac:dyDescent="0.3">
      <c r="A3097" s="8">
        <v>44916</v>
      </c>
      <c r="B3097" s="34">
        <f>IFERROR(INDEX('Price Data'!B:B,MATCH(TEXT(A3097,"YYYY-MM-DD"),'Price Data'!A:A,0)),"")</f>
        <v>24112</v>
      </c>
      <c r="C3097" s="10" cm="1">
        <f t="array" ref="C3097">IFERROR(IF(ISNUMBER(B3097),(B3097-INDEX('Price Data'!B:B,MATCH(TEXT(A3097,"YYYY-MM-DD"),'Price Data'!A:A,0)+1))/INDEX('Price Data'!B:B,MATCH(TEXT(A3097,"YYYY-MM-DD"),'Price Data'!A:A,0)+1),""),"")</f>
        <v>1.6611855974365462E-2</v>
      </c>
      <c r="D3097" s="34">
        <f>IFERROR(INDEX('Price Data'!E:E,MATCH(TEXT(A3097,"YYYY-MM-DD"),'Price Data'!D:D,0)),"")</f>
        <v>13.4</v>
      </c>
      <c r="E3097" s="10" cm="1">
        <f t="array" ref="E3097">IFERROR(IF(ISNUMBER(D3097),(D3097-INDEX('Price Data'!E:E,MATCH(TEXT(A3097,"YYYY-MM-DD"),'Price Data'!D:D,0)+1))/INDEX('Price Data'!E:E,MATCH(TEXT(A3097,"YYYY-MM-DD"),'Price Data'!D:D,0)+1),""),"")</f>
        <v>1.5151515151515233E-2</v>
      </c>
      <c r="F3097" s="34">
        <f>IFERROR(INDEX('Price Data'!H:H,MATCH(TEXT(A3097,"YYYY-MM-DD"),'Price Data'!G:G,0)),"")</f>
        <v>1.9750000000000001</v>
      </c>
      <c r="G3097" s="10" cm="1">
        <f t="array" ref="G3097">IFERROR(IF(ISNUMBER(F3097),(F3097-INDEX('Price Data'!H:H,MATCH(TEXT(A3097,"YYYY-MM-DD"),'Price Data'!G:G,0)+1))/INDEX('Price Data'!H:H,MATCH(TEXT(A3097,"YYYY-MM-DD"),'Price Data'!G:G,0)+1),""),"")</f>
        <v>3.9473684210526411E-2</v>
      </c>
      <c r="H3097" s="34">
        <f>IFERROR(INDEX('Price Data'!K:K,MATCH(TEXT(A3097,"YYYY-MM-DD"),'Price Data'!J:J,0)),"")</f>
        <v>2.1</v>
      </c>
      <c r="I3097" s="10" cm="1">
        <f t="array" ref="I3097">IFERROR(IF(ISNUMBER(H3097),(H3097-INDEX('Price Data'!K:K,MATCH(TEXT(A3097,"YYYY-MM-DD"),'Price Data'!J:J,0)+1))/INDEX('Price Data'!K:K,MATCH(TEXT(A3097,"YYYY-MM-DD"),'Price Data'!J:J,0)+1),""),"")</f>
        <v>9.6153846153846229E-3</v>
      </c>
      <c r="J3097" s="34">
        <f>IFERROR(INDEX('Price Data'!N:N,MATCH(TEXT(A3097,"YYYY-MM-DD"),'Price Data'!M:M,0)),"")</f>
        <v>1.97</v>
      </c>
      <c r="K3097" s="10" cm="1">
        <f t="array" ref="K3097">IFERROR(IF(ISNUMBER(J3097),(J3097-INDEX('Price Data'!N:N,MATCH(TEXT(A3097,"YYYY-MM-DD"),'Price Data'!M:M,0)+1))/INDEX('Price Data'!N:N,MATCH(TEXT(A3097,"YYYY-MM-DD"),'Price Data'!M:M,0)+1),""),"")</f>
        <v>1.0256410256410265E-2</v>
      </c>
      <c r="L3097" s="34">
        <f>IFERROR(INDEX('Price Data'!Q:Q,MATCH(TEXT(A3097,"YYYY-MM-DD"),'Price Data'!P:P,0)),"")</f>
        <v>3.39</v>
      </c>
      <c r="M3097" s="10" cm="1">
        <f t="array" ref="M3097">IFERROR(IF(ISNUMBER(L3097),(L3097-INDEX('Price Data'!Q:Q,MATCH(TEXT(A3097,"YYYY-MM-DD"),'Price Data'!P:P,0)+1))/INDEX('Price Data'!Q:Q,MATCH(TEXT(A3097,"YYYY-MM-DD"),'Price Data'!P:P,0)+1),""),"")</f>
        <v>1.1940298507462697E-2</v>
      </c>
      <c r="N3097" s="34">
        <f>IFERROR(INDEX('Price Data'!T:T,MATCH(TEXT(A3097,"YYYY-MM-DD"),'Price Data'!S:S,0)),"")</f>
        <v>3.91</v>
      </c>
      <c r="O3097" s="10" cm="1">
        <f t="array" ref="O3097">IFERROR(IF(ISNUMBER(N3097),(N3097-INDEX('Price Data'!T:T,MATCH(TEXT(A3097,"YYYY-MM-DD"),'Price Data'!S:S,0)+1))/INDEX('Price Data'!T:T,MATCH(TEXT(A3097,"YYYY-MM-DD"),'Price Data'!S:S,0)+1),""),"")</f>
        <v>2.5641025641026235E-3</v>
      </c>
    </row>
    <row r="3098" spans="1:15" x14ac:dyDescent="0.3">
      <c r="A3098" s="8">
        <v>44917</v>
      </c>
      <c r="B3098" s="34">
        <f>IFERROR(INDEX('Price Data'!B:B,MATCH(TEXT(A3098,"YYYY-MM-DD"),'Price Data'!A:A,0)),"")</f>
        <v>23813</v>
      </c>
      <c r="C3098" s="10" cm="1">
        <f t="array" ref="C3098">IFERROR(IF(ISNUMBER(B3098),(B3098-INDEX('Price Data'!B:B,MATCH(TEXT(A3098,"YYYY-MM-DD"),'Price Data'!A:A,0)+1))/INDEX('Price Data'!B:B,MATCH(TEXT(A3098,"YYYY-MM-DD"),'Price Data'!A:A,0)+1),""),"")</f>
        <v>-1.2400464499004645E-2</v>
      </c>
      <c r="D3098" s="34">
        <f>IFERROR(INDEX('Price Data'!E:E,MATCH(TEXT(A3098,"YYYY-MM-DD"),'Price Data'!D:D,0)),"")</f>
        <v>13.24</v>
      </c>
      <c r="E3098" s="10" cm="1">
        <f t="array" ref="E3098">IFERROR(IF(ISNUMBER(D3098),(D3098-INDEX('Price Data'!E:E,MATCH(TEXT(A3098,"YYYY-MM-DD"),'Price Data'!D:D,0)+1))/INDEX('Price Data'!E:E,MATCH(TEXT(A3098,"YYYY-MM-DD"),'Price Data'!D:D,0)+1),""),"")</f>
        <v>-1.1940298507462697E-2</v>
      </c>
      <c r="F3098" s="34">
        <f>IFERROR(INDEX('Price Data'!H:H,MATCH(TEXT(A3098,"YYYY-MM-DD"),'Price Data'!G:G,0)),"")</f>
        <v>2.0394999999999999</v>
      </c>
      <c r="G3098" s="10" cm="1">
        <f t="array" ref="G3098">IFERROR(IF(ISNUMBER(F3098),(F3098-INDEX('Price Data'!H:H,MATCH(TEXT(A3098,"YYYY-MM-DD"),'Price Data'!G:G,0)+1))/INDEX('Price Data'!H:H,MATCH(TEXT(A3098,"YYYY-MM-DD"),'Price Data'!G:G,0)+1),""),"")</f>
        <v>3.265822784810115E-2</v>
      </c>
      <c r="H3098" s="34">
        <f>IFERROR(INDEX('Price Data'!K:K,MATCH(TEXT(A3098,"YYYY-MM-DD"),'Price Data'!J:J,0)),"")</f>
        <v>2.08</v>
      </c>
      <c r="I3098" s="10" cm="1">
        <f t="array" ref="I3098">IFERROR(IF(ISNUMBER(H3098),(H3098-INDEX('Price Data'!K:K,MATCH(TEXT(A3098,"YYYY-MM-DD"),'Price Data'!J:J,0)+1))/INDEX('Price Data'!K:K,MATCH(TEXT(A3098,"YYYY-MM-DD"),'Price Data'!J:J,0)+1),""),"")</f>
        <v>-9.5238095238095316E-3</v>
      </c>
      <c r="J3098" s="34">
        <f>IFERROR(INDEX('Price Data'!N:N,MATCH(TEXT(A3098,"YYYY-MM-DD"),'Price Data'!M:M,0)),"")</f>
        <v>1.95</v>
      </c>
      <c r="K3098" s="10" cm="1">
        <f t="array" ref="K3098">IFERROR(IF(ISNUMBER(J3098),(J3098-INDEX('Price Data'!N:N,MATCH(TEXT(A3098,"YYYY-MM-DD"),'Price Data'!M:M,0)+1))/INDEX('Price Data'!N:N,MATCH(TEXT(A3098,"YYYY-MM-DD"),'Price Data'!M:M,0)+1),""),"")</f>
        <v>-1.01522842639594E-2</v>
      </c>
      <c r="L3098" s="34">
        <f>IFERROR(INDEX('Price Data'!Q:Q,MATCH(TEXT(A3098,"YYYY-MM-DD"),'Price Data'!P:P,0)),"")</f>
        <v>3.37</v>
      </c>
      <c r="M3098" s="10" cm="1">
        <f t="array" ref="M3098">IFERROR(IF(ISNUMBER(L3098),(L3098-INDEX('Price Data'!Q:Q,MATCH(TEXT(A3098,"YYYY-MM-DD"),'Price Data'!P:P,0)+1))/INDEX('Price Data'!Q:Q,MATCH(TEXT(A3098,"YYYY-MM-DD"),'Price Data'!P:P,0)+1),""),"")</f>
        <v>-5.8997050147492677E-3</v>
      </c>
      <c r="N3098" s="34">
        <f>IFERROR(INDEX('Price Data'!T:T,MATCH(TEXT(A3098,"YYYY-MM-DD"),'Price Data'!S:S,0)),"")</f>
        <v>3.92</v>
      </c>
      <c r="O3098" s="10" cm="1">
        <f t="array" ref="O3098">IFERROR(IF(ISNUMBER(N3098),(N3098-INDEX('Price Data'!T:T,MATCH(TEXT(A3098,"YYYY-MM-DD"),'Price Data'!S:S,0)+1))/INDEX('Price Data'!T:T,MATCH(TEXT(A3098,"YYYY-MM-DD"),'Price Data'!S:S,0)+1),""),"")</f>
        <v>2.5575447570331936E-3</v>
      </c>
    </row>
    <row r="3099" spans="1:15" x14ac:dyDescent="0.3">
      <c r="A3099" s="8">
        <v>44918</v>
      </c>
      <c r="B3099" s="34">
        <f>IFERROR(INDEX('Price Data'!B:B,MATCH(TEXT(A3099,"YYYY-MM-DD"),'Price Data'!A:A,0)),"")</f>
        <v>23878</v>
      </c>
      <c r="C3099" s="10" cm="1">
        <f t="array" ref="C3099">IFERROR(IF(ISNUMBER(B3099),(B3099-INDEX('Price Data'!B:B,MATCH(TEXT(A3099,"YYYY-MM-DD"),'Price Data'!A:A,0)+1))/INDEX('Price Data'!B:B,MATCH(TEXT(A3099,"YYYY-MM-DD"),'Price Data'!A:A,0)+1),""),"")</f>
        <v>2.7296014781841853E-3</v>
      </c>
      <c r="D3099" s="34">
        <f>IFERROR(INDEX('Price Data'!E:E,MATCH(TEXT(A3099,"YYYY-MM-DD"),'Price Data'!D:D,0)),"")</f>
        <v>13.28</v>
      </c>
      <c r="E3099" s="10" cm="1">
        <f t="array" ref="E3099">IFERROR(IF(ISNUMBER(D3099),(D3099-INDEX('Price Data'!E:E,MATCH(TEXT(A3099,"YYYY-MM-DD"),'Price Data'!D:D,0)+1))/INDEX('Price Data'!E:E,MATCH(TEXT(A3099,"YYYY-MM-DD"),'Price Data'!D:D,0)+1),""),"")</f>
        <v>3.0211480362537118E-3</v>
      </c>
      <c r="F3099" s="34">
        <f>IFERROR(INDEX('Price Data'!H:H,MATCH(TEXT(A3099,"YYYY-MM-DD"),'Price Data'!G:G,0)),"")</f>
        <v>1.968</v>
      </c>
      <c r="G3099" s="10" cm="1">
        <f t="array" ref="G3099">IFERROR(IF(ISNUMBER(F3099),(F3099-INDEX('Price Data'!H:H,MATCH(TEXT(A3099,"YYYY-MM-DD"),'Price Data'!G:G,0)+1))/INDEX('Price Data'!H:H,MATCH(TEXT(A3099,"YYYY-MM-DD"),'Price Data'!G:G,0)+1),""),"")</f>
        <v>-3.505761215984305E-2</v>
      </c>
      <c r="H3099" s="34">
        <f>IFERROR(INDEX('Price Data'!K:K,MATCH(TEXT(A3099,"YYYY-MM-DD"),'Price Data'!J:J,0)),"")</f>
        <v>2.09</v>
      </c>
      <c r="I3099" s="10" cm="1">
        <f t="array" ref="I3099">IFERROR(IF(ISNUMBER(H3099),(H3099-INDEX('Price Data'!K:K,MATCH(TEXT(A3099,"YYYY-MM-DD"),'Price Data'!J:J,0)+1))/INDEX('Price Data'!K:K,MATCH(TEXT(A3099,"YYYY-MM-DD"),'Price Data'!J:J,0)+1),""),"")</f>
        <v>4.8076923076922047E-3</v>
      </c>
      <c r="J3099" s="34">
        <f>IFERROR(INDEX('Price Data'!N:N,MATCH(TEXT(A3099,"YYYY-MM-DD"),'Price Data'!M:M,0)),"")</f>
        <v>1.94</v>
      </c>
      <c r="K3099" s="10" cm="1">
        <f t="array" ref="K3099">IFERROR(IF(ISNUMBER(J3099),(J3099-INDEX('Price Data'!N:N,MATCH(TEXT(A3099,"YYYY-MM-DD"),'Price Data'!M:M,0)+1))/INDEX('Price Data'!N:N,MATCH(TEXT(A3099,"YYYY-MM-DD"),'Price Data'!M:M,0)+1),""),"")</f>
        <v>-5.1282051282051325E-3</v>
      </c>
      <c r="L3099" s="34">
        <f>IFERROR(INDEX('Price Data'!Q:Q,MATCH(TEXT(A3099,"YYYY-MM-DD"),'Price Data'!P:P,0)),"")</f>
        <v>3.37</v>
      </c>
      <c r="M3099" s="10" cm="1">
        <f t="array" ref="M3099">IFERROR(IF(ISNUMBER(L3099),(L3099-INDEX('Price Data'!Q:Q,MATCH(TEXT(A3099,"YYYY-MM-DD"),'Price Data'!P:P,0)+1))/INDEX('Price Data'!Q:Q,MATCH(TEXT(A3099,"YYYY-MM-DD"),'Price Data'!P:P,0)+1),""),"")</f>
        <v>0</v>
      </c>
      <c r="N3099" s="34">
        <f>IFERROR(INDEX('Price Data'!T:T,MATCH(TEXT(A3099,"YYYY-MM-DD"),'Price Data'!S:S,0)),"")</f>
        <v>3.91</v>
      </c>
      <c r="O3099" s="10" cm="1">
        <f t="array" ref="O3099">IFERROR(IF(ISNUMBER(N3099),(N3099-INDEX('Price Data'!T:T,MATCH(TEXT(A3099,"YYYY-MM-DD"),'Price Data'!S:S,0)+1))/INDEX('Price Data'!T:T,MATCH(TEXT(A3099,"YYYY-MM-DD"),'Price Data'!S:S,0)+1),""),"")</f>
        <v>-2.5510204081632109E-3</v>
      </c>
    </row>
    <row r="3100" spans="1:15" x14ac:dyDescent="0.3">
      <c r="A3100" s="8">
        <v>44919</v>
      </c>
      <c r="B3100" s="34" t="str">
        <f>IFERROR(INDEX('Price Data'!B:B,MATCH(TEXT(A3100,"YYYY-MM-DD"),'Price Data'!A:A,0)),"")</f>
        <v/>
      </c>
      <c r="C3100" s="10" t="str" cm="1">
        <f t="array" ref="C3100">IFERROR(IF(ISNUMBER(B3100),(B3100-INDEX('Price Data'!B:B,MATCH(TEXT(A3100,"YYYY-MM-DD"),'Price Data'!A:A,0)+1))/INDEX('Price Data'!B:B,MATCH(TEXT(A3100,"YYYY-MM-DD"),'Price Data'!A:A,0)+1),""),"")</f>
        <v/>
      </c>
      <c r="D3100" s="34" t="str">
        <f>IFERROR(INDEX('Price Data'!E:E,MATCH(TEXT(A3100,"YYYY-MM-DD"),'Price Data'!D:D,0)),"")</f>
        <v/>
      </c>
      <c r="E3100" s="10" t="str" cm="1">
        <f t="array" ref="E3100">IFERROR(IF(ISNUMBER(D3100),(D3100-INDEX('Price Data'!E:E,MATCH(TEXT(A3100,"YYYY-MM-DD"),'Price Data'!D:D,0)+1))/INDEX('Price Data'!E:E,MATCH(TEXT(A3100,"YYYY-MM-DD"),'Price Data'!D:D,0)+1),""),"")</f>
        <v/>
      </c>
      <c r="F3100" s="34" t="str">
        <f>IFERROR(INDEX('Price Data'!H:H,MATCH(TEXT(A3100,"YYYY-MM-DD"),'Price Data'!G:G,0)),"")</f>
        <v/>
      </c>
      <c r="G3100" s="10" t="str" cm="1">
        <f t="array" ref="G3100">IFERROR(IF(ISNUMBER(F3100),(F3100-INDEX('Price Data'!H:H,MATCH(TEXT(A3100,"YYYY-MM-DD"),'Price Data'!G:G,0)+1))/INDEX('Price Data'!H:H,MATCH(TEXT(A3100,"YYYY-MM-DD"),'Price Data'!G:G,0)+1),""),"")</f>
        <v/>
      </c>
      <c r="H3100" s="34" t="str">
        <f>IFERROR(INDEX('Price Data'!K:K,MATCH(TEXT(A3100,"YYYY-MM-DD"),'Price Data'!J:J,0)),"")</f>
        <v/>
      </c>
      <c r="I3100" s="10" t="str" cm="1">
        <f t="array" ref="I3100">IFERROR(IF(ISNUMBER(H3100),(H3100-INDEX('Price Data'!K:K,MATCH(TEXT(A3100,"YYYY-MM-DD"),'Price Data'!J:J,0)+1))/INDEX('Price Data'!K:K,MATCH(TEXT(A3100,"YYYY-MM-DD"),'Price Data'!J:J,0)+1),""),"")</f>
        <v/>
      </c>
      <c r="J3100" s="34" t="str">
        <f>IFERROR(INDEX('Price Data'!N:N,MATCH(TEXT(A3100,"YYYY-MM-DD"),'Price Data'!M:M,0)),"")</f>
        <v/>
      </c>
      <c r="K3100" s="10" t="str" cm="1">
        <f t="array" ref="K3100">IFERROR(IF(ISNUMBER(J3100),(J3100-INDEX('Price Data'!N:N,MATCH(TEXT(A3100,"YYYY-MM-DD"),'Price Data'!M:M,0)+1))/INDEX('Price Data'!N:N,MATCH(TEXT(A3100,"YYYY-MM-DD"),'Price Data'!M:M,0)+1),""),"")</f>
        <v/>
      </c>
      <c r="L3100" s="34" t="str">
        <f>IFERROR(INDEX('Price Data'!Q:Q,MATCH(TEXT(A3100,"YYYY-MM-DD"),'Price Data'!P:P,0)),"")</f>
        <v/>
      </c>
      <c r="M3100" s="10" t="str" cm="1">
        <f t="array" ref="M3100">IFERROR(IF(ISNUMBER(L3100),(L3100-INDEX('Price Data'!Q:Q,MATCH(TEXT(A3100,"YYYY-MM-DD"),'Price Data'!P:P,0)+1))/INDEX('Price Data'!Q:Q,MATCH(TEXT(A3100,"YYYY-MM-DD"),'Price Data'!P:P,0)+1),""),"")</f>
        <v/>
      </c>
      <c r="N3100" s="34" t="str">
        <f>IFERROR(INDEX('Price Data'!T:T,MATCH(TEXT(A3100,"YYYY-MM-DD"),'Price Data'!S:S,0)),"")</f>
        <v/>
      </c>
      <c r="O3100" s="10" t="str" cm="1">
        <f t="array" ref="O3100">IFERROR(IF(ISNUMBER(N3100),(N3100-INDEX('Price Data'!T:T,MATCH(TEXT(A3100,"YYYY-MM-DD"),'Price Data'!S:S,0)+1))/INDEX('Price Data'!T:T,MATCH(TEXT(A3100,"YYYY-MM-DD"),'Price Data'!S:S,0)+1),""),"")</f>
        <v/>
      </c>
    </row>
    <row r="3101" spans="1:15" x14ac:dyDescent="0.3">
      <c r="A3101" s="8">
        <v>44920</v>
      </c>
      <c r="B3101" s="34" t="str">
        <f>IFERROR(INDEX('Price Data'!B:B,MATCH(TEXT(A3101,"YYYY-MM-DD"),'Price Data'!A:A,0)),"")</f>
        <v/>
      </c>
      <c r="C3101" s="10" t="str" cm="1">
        <f t="array" ref="C3101">IFERROR(IF(ISNUMBER(B3101),(B3101-INDEX('Price Data'!B:B,MATCH(TEXT(A3101,"YYYY-MM-DD"),'Price Data'!A:A,0)+1))/INDEX('Price Data'!B:B,MATCH(TEXT(A3101,"YYYY-MM-DD"),'Price Data'!A:A,0)+1),""),"")</f>
        <v/>
      </c>
      <c r="D3101" s="34" t="str">
        <f>IFERROR(INDEX('Price Data'!E:E,MATCH(TEXT(A3101,"YYYY-MM-DD"),'Price Data'!D:D,0)),"")</f>
        <v/>
      </c>
      <c r="E3101" s="10" t="str" cm="1">
        <f t="array" ref="E3101">IFERROR(IF(ISNUMBER(D3101),(D3101-INDEX('Price Data'!E:E,MATCH(TEXT(A3101,"YYYY-MM-DD"),'Price Data'!D:D,0)+1))/INDEX('Price Data'!E:E,MATCH(TEXT(A3101,"YYYY-MM-DD"),'Price Data'!D:D,0)+1),""),"")</f>
        <v/>
      </c>
      <c r="F3101" s="34" t="str">
        <f>IFERROR(INDEX('Price Data'!H:H,MATCH(TEXT(A3101,"YYYY-MM-DD"),'Price Data'!G:G,0)),"")</f>
        <v/>
      </c>
      <c r="G3101" s="10" t="str" cm="1">
        <f t="array" ref="G3101">IFERROR(IF(ISNUMBER(F3101),(F3101-INDEX('Price Data'!H:H,MATCH(TEXT(A3101,"YYYY-MM-DD"),'Price Data'!G:G,0)+1))/INDEX('Price Data'!H:H,MATCH(TEXT(A3101,"YYYY-MM-DD"),'Price Data'!G:G,0)+1),""),"")</f>
        <v/>
      </c>
      <c r="H3101" s="34" t="str">
        <f>IFERROR(INDEX('Price Data'!K:K,MATCH(TEXT(A3101,"YYYY-MM-DD"),'Price Data'!J:J,0)),"")</f>
        <v/>
      </c>
      <c r="I3101" s="10" t="str" cm="1">
        <f t="array" ref="I3101">IFERROR(IF(ISNUMBER(H3101),(H3101-INDEX('Price Data'!K:K,MATCH(TEXT(A3101,"YYYY-MM-DD"),'Price Data'!J:J,0)+1))/INDEX('Price Data'!K:K,MATCH(TEXT(A3101,"YYYY-MM-DD"),'Price Data'!J:J,0)+1),""),"")</f>
        <v/>
      </c>
      <c r="J3101" s="34" t="str">
        <f>IFERROR(INDEX('Price Data'!N:N,MATCH(TEXT(A3101,"YYYY-MM-DD"),'Price Data'!M:M,0)),"")</f>
        <v/>
      </c>
      <c r="K3101" s="10" t="str" cm="1">
        <f t="array" ref="K3101">IFERROR(IF(ISNUMBER(J3101),(J3101-INDEX('Price Data'!N:N,MATCH(TEXT(A3101,"YYYY-MM-DD"),'Price Data'!M:M,0)+1))/INDEX('Price Data'!N:N,MATCH(TEXT(A3101,"YYYY-MM-DD"),'Price Data'!M:M,0)+1),""),"")</f>
        <v/>
      </c>
      <c r="L3101" s="34" t="str">
        <f>IFERROR(INDEX('Price Data'!Q:Q,MATCH(TEXT(A3101,"YYYY-MM-DD"),'Price Data'!P:P,0)),"")</f>
        <v/>
      </c>
      <c r="M3101" s="10" t="str" cm="1">
        <f t="array" ref="M3101">IFERROR(IF(ISNUMBER(L3101),(L3101-INDEX('Price Data'!Q:Q,MATCH(TEXT(A3101,"YYYY-MM-DD"),'Price Data'!P:P,0)+1))/INDEX('Price Data'!Q:Q,MATCH(TEXT(A3101,"YYYY-MM-DD"),'Price Data'!P:P,0)+1),""),"")</f>
        <v/>
      </c>
      <c r="N3101" s="34" t="str">
        <f>IFERROR(INDEX('Price Data'!T:T,MATCH(TEXT(A3101,"YYYY-MM-DD"),'Price Data'!S:S,0)),"")</f>
        <v/>
      </c>
      <c r="O3101" s="10" t="str" cm="1">
        <f t="array" ref="O3101">IFERROR(IF(ISNUMBER(N3101),(N3101-INDEX('Price Data'!T:T,MATCH(TEXT(A3101,"YYYY-MM-DD"),'Price Data'!S:S,0)+1))/INDEX('Price Data'!T:T,MATCH(TEXT(A3101,"YYYY-MM-DD"),'Price Data'!S:S,0)+1),""),"")</f>
        <v/>
      </c>
    </row>
    <row r="3102" spans="1:15" x14ac:dyDescent="0.3">
      <c r="A3102" s="8">
        <v>44921</v>
      </c>
      <c r="B3102" s="34" t="str">
        <f>IFERROR(INDEX('Price Data'!B:B,MATCH(TEXT(A3102,"YYYY-MM-DD"),'Price Data'!A:A,0)),"")</f>
        <v/>
      </c>
      <c r="C3102" s="10" t="str" cm="1">
        <f t="array" ref="C3102">IFERROR(IF(ISNUMBER(B3102),(B3102-INDEX('Price Data'!B:B,MATCH(TEXT(A3102,"YYYY-MM-DD"),'Price Data'!A:A,0)+1))/INDEX('Price Data'!B:B,MATCH(TEXT(A3102,"YYYY-MM-DD"),'Price Data'!A:A,0)+1),""),"")</f>
        <v/>
      </c>
      <c r="D3102" s="34" t="str">
        <f>IFERROR(INDEX('Price Data'!E:E,MATCH(TEXT(A3102,"YYYY-MM-DD"),'Price Data'!D:D,0)),"")</f>
        <v/>
      </c>
      <c r="E3102" s="10" t="str" cm="1">
        <f t="array" ref="E3102">IFERROR(IF(ISNUMBER(D3102),(D3102-INDEX('Price Data'!E:E,MATCH(TEXT(A3102,"YYYY-MM-DD"),'Price Data'!D:D,0)+1))/INDEX('Price Data'!E:E,MATCH(TEXT(A3102,"YYYY-MM-DD"),'Price Data'!D:D,0)+1),""),"")</f>
        <v/>
      </c>
      <c r="F3102" s="34" t="str">
        <f>IFERROR(INDEX('Price Data'!H:H,MATCH(TEXT(A3102,"YYYY-MM-DD"),'Price Data'!G:G,0)),"")</f>
        <v/>
      </c>
      <c r="G3102" s="10" t="str" cm="1">
        <f t="array" ref="G3102">IFERROR(IF(ISNUMBER(F3102),(F3102-INDEX('Price Data'!H:H,MATCH(TEXT(A3102,"YYYY-MM-DD"),'Price Data'!G:G,0)+1))/INDEX('Price Data'!H:H,MATCH(TEXT(A3102,"YYYY-MM-DD"),'Price Data'!G:G,0)+1),""),"")</f>
        <v/>
      </c>
      <c r="H3102" s="34" t="str">
        <f>IFERROR(INDEX('Price Data'!K:K,MATCH(TEXT(A3102,"YYYY-MM-DD"),'Price Data'!J:J,0)),"")</f>
        <v/>
      </c>
      <c r="I3102" s="10" t="str" cm="1">
        <f t="array" ref="I3102">IFERROR(IF(ISNUMBER(H3102),(H3102-INDEX('Price Data'!K:K,MATCH(TEXT(A3102,"YYYY-MM-DD"),'Price Data'!J:J,0)+1))/INDEX('Price Data'!K:K,MATCH(TEXT(A3102,"YYYY-MM-DD"),'Price Data'!J:J,0)+1),""),"")</f>
        <v/>
      </c>
      <c r="J3102" s="34" t="str">
        <f>IFERROR(INDEX('Price Data'!N:N,MATCH(TEXT(A3102,"YYYY-MM-DD"),'Price Data'!M:M,0)),"")</f>
        <v/>
      </c>
      <c r="K3102" s="10" t="str" cm="1">
        <f t="array" ref="K3102">IFERROR(IF(ISNUMBER(J3102),(J3102-INDEX('Price Data'!N:N,MATCH(TEXT(A3102,"YYYY-MM-DD"),'Price Data'!M:M,0)+1))/INDEX('Price Data'!N:N,MATCH(TEXT(A3102,"YYYY-MM-DD"),'Price Data'!M:M,0)+1),""),"")</f>
        <v/>
      </c>
      <c r="L3102" s="34" t="str">
        <f>IFERROR(INDEX('Price Data'!Q:Q,MATCH(TEXT(A3102,"YYYY-MM-DD"),'Price Data'!P:P,0)),"")</f>
        <v/>
      </c>
      <c r="M3102" s="10" t="str" cm="1">
        <f t="array" ref="M3102">IFERROR(IF(ISNUMBER(L3102),(L3102-INDEX('Price Data'!Q:Q,MATCH(TEXT(A3102,"YYYY-MM-DD"),'Price Data'!P:P,0)+1))/INDEX('Price Data'!Q:Q,MATCH(TEXT(A3102,"YYYY-MM-DD"),'Price Data'!P:P,0)+1),""),"")</f>
        <v/>
      </c>
      <c r="N3102" s="34" t="str">
        <f>IFERROR(INDEX('Price Data'!T:T,MATCH(TEXT(A3102,"YYYY-MM-DD"),'Price Data'!S:S,0)),"")</f>
        <v/>
      </c>
      <c r="O3102" s="10" t="str" cm="1">
        <f t="array" ref="O3102">IFERROR(IF(ISNUMBER(N3102),(N3102-INDEX('Price Data'!T:T,MATCH(TEXT(A3102,"YYYY-MM-DD"),'Price Data'!S:S,0)+1))/INDEX('Price Data'!T:T,MATCH(TEXT(A3102,"YYYY-MM-DD"),'Price Data'!S:S,0)+1),""),"")</f>
        <v/>
      </c>
    </row>
    <row r="3103" spans="1:15" x14ac:dyDescent="0.3">
      <c r="A3103" s="8">
        <v>44922</v>
      </c>
      <c r="B3103" s="34">
        <f>IFERROR(INDEX('Price Data'!B:B,MATCH(TEXT(A3103,"YYYY-MM-DD"),'Price Data'!A:A,0)),"")</f>
        <v>23856</v>
      </c>
      <c r="C3103" s="10" cm="1">
        <f t="array" ref="C3103">IFERROR(IF(ISNUMBER(B3103),(B3103-INDEX('Price Data'!B:B,MATCH(TEXT(A3103,"YYYY-MM-DD"),'Price Data'!A:A,0)+1))/INDEX('Price Data'!B:B,MATCH(TEXT(A3103,"YYYY-MM-DD"),'Price Data'!A:A,0)+1),""),"")</f>
        <v>-9.2135019683390565E-4</v>
      </c>
      <c r="D3103" s="34">
        <f>IFERROR(INDEX('Price Data'!E:E,MATCH(TEXT(A3103,"YYYY-MM-DD"),'Price Data'!D:D,0)),"")</f>
        <v>13.26</v>
      </c>
      <c r="E3103" s="10" cm="1">
        <f t="array" ref="E3103">IFERROR(IF(ISNUMBER(D3103),(D3103-INDEX('Price Data'!E:E,MATCH(TEXT(A3103,"YYYY-MM-DD"),'Price Data'!D:D,0)+1))/INDEX('Price Data'!E:E,MATCH(TEXT(A3103,"YYYY-MM-DD"),'Price Data'!D:D,0)+1),""),"")</f>
        <v>-1.5060240963855102E-3</v>
      </c>
      <c r="F3103" s="34">
        <f>IFERROR(INDEX('Price Data'!H:H,MATCH(TEXT(A3103,"YYYY-MM-DD"),'Price Data'!G:G,0)),"")</f>
        <v>1.9478</v>
      </c>
      <c r="G3103" s="10" cm="1">
        <f t="array" ref="G3103">IFERROR(IF(ISNUMBER(F3103),(F3103-INDEX('Price Data'!H:H,MATCH(TEXT(A3103,"YYYY-MM-DD"),'Price Data'!G:G,0)+1))/INDEX('Price Data'!H:H,MATCH(TEXT(A3103,"YYYY-MM-DD"),'Price Data'!G:G,0)+1),""),"")</f>
        <v>-1.026422764227642E-2</v>
      </c>
      <c r="H3103" s="34">
        <f>IFERROR(INDEX('Price Data'!K:K,MATCH(TEXT(A3103,"YYYY-MM-DD"),'Price Data'!J:J,0)),"")</f>
        <v>2.08</v>
      </c>
      <c r="I3103" s="10" cm="1">
        <f t="array" ref="I3103">IFERROR(IF(ISNUMBER(H3103),(H3103-INDEX('Price Data'!K:K,MATCH(TEXT(A3103,"YYYY-MM-DD"),'Price Data'!J:J,0)+1))/INDEX('Price Data'!K:K,MATCH(TEXT(A3103,"YYYY-MM-DD"),'Price Data'!J:J,0)+1),""),"")</f>
        <v>-4.7846889952152093E-3</v>
      </c>
      <c r="J3103" s="34">
        <f>IFERROR(INDEX('Price Data'!N:N,MATCH(TEXT(A3103,"YYYY-MM-DD"),'Price Data'!M:M,0)),"")</f>
        <v>1.94</v>
      </c>
      <c r="K3103" s="10" cm="1">
        <f t="array" ref="K3103">IFERROR(IF(ISNUMBER(J3103),(J3103-INDEX('Price Data'!N:N,MATCH(TEXT(A3103,"YYYY-MM-DD"),'Price Data'!M:M,0)+1))/INDEX('Price Data'!N:N,MATCH(TEXT(A3103,"YYYY-MM-DD"),'Price Data'!M:M,0)+1),""),"")</f>
        <v>0</v>
      </c>
      <c r="L3103" s="34">
        <f>IFERROR(INDEX('Price Data'!Q:Q,MATCH(TEXT(A3103,"YYYY-MM-DD"),'Price Data'!P:P,0)),"")</f>
        <v>3.35</v>
      </c>
      <c r="M3103" s="10" cm="1">
        <f t="array" ref="M3103">IFERROR(IF(ISNUMBER(L3103),(L3103-INDEX('Price Data'!Q:Q,MATCH(TEXT(A3103,"YYYY-MM-DD"),'Price Data'!P:P,0)+1))/INDEX('Price Data'!Q:Q,MATCH(TEXT(A3103,"YYYY-MM-DD"),'Price Data'!P:P,0)+1),""),"")</f>
        <v>-5.9347181008902131E-3</v>
      </c>
      <c r="N3103" s="34">
        <f>IFERROR(INDEX('Price Data'!T:T,MATCH(TEXT(A3103,"YYYY-MM-DD"),'Price Data'!S:S,0)),"")</f>
        <v>3.89</v>
      </c>
      <c r="O3103" s="10" cm="1">
        <f t="array" ref="O3103">IFERROR(IF(ISNUMBER(N3103),(N3103-INDEX('Price Data'!T:T,MATCH(TEXT(A3103,"YYYY-MM-DD"),'Price Data'!S:S,0)+1))/INDEX('Price Data'!T:T,MATCH(TEXT(A3103,"YYYY-MM-DD"),'Price Data'!S:S,0)+1),""),"")</f>
        <v>-5.1150895140665009E-3</v>
      </c>
    </row>
    <row r="3104" spans="1:15" x14ac:dyDescent="0.3">
      <c r="A3104" s="8">
        <v>44923</v>
      </c>
      <c r="B3104" s="34">
        <f>IFERROR(INDEX('Price Data'!B:B,MATCH(TEXT(A3104,"YYYY-MM-DD"),'Price Data'!A:A,0)),"")</f>
        <v>23770</v>
      </c>
      <c r="C3104" s="10" cm="1">
        <f t="array" ref="C3104">IFERROR(IF(ISNUMBER(B3104),(B3104-INDEX('Price Data'!B:B,MATCH(TEXT(A3104,"YYYY-MM-DD"),'Price Data'!A:A,0)+1))/INDEX('Price Data'!B:B,MATCH(TEXT(A3104,"YYYY-MM-DD"),'Price Data'!A:A,0)+1),""),"")</f>
        <v>-3.6049631120053656E-3</v>
      </c>
      <c r="D3104" s="34">
        <f>IFERROR(INDEX('Price Data'!E:E,MATCH(TEXT(A3104,"YYYY-MM-DD"),'Price Data'!D:D,0)),"")</f>
        <v>13.32</v>
      </c>
      <c r="E3104" s="10" cm="1">
        <f t="array" ref="E3104">IFERROR(IF(ISNUMBER(D3104),(D3104-INDEX('Price Data'!E:E,MATCH(TEXT(A3104,"YYYY-MM-DD"),'Price Data'!D:D,0)+1))/INDEX('Price Data'!E:E,MATCH(TEXT(A3104,"YYYY-MM-DD"),'Price Data'!D:D,0)+1),""),"")</f>
        <v>4.524886877828092E-3</v>
      </c>
      <c r="F3104" s="34">
        <f>IFERROR(INDEX('Price Data'!H:H,MATCH(TEXT(A3104,"YYYY-MM-DD"),'Price Data'!G:G,0)),"")</f>
        <v>1.9066000000000001</v>
      </c>
      <c r="G3104" s="10" cm="1">
        <f t="array" ref="G3104">IFERROR(IF(ISNUMBER(F3104),(F3104-INDEX('Price Data'!H:H,MATCH(TEXT(A3104,"YYYY-MM-DD"),'Price Data'!G:G,0)+1))/INDEX('Price Data'!H:H,MATCH(TEXT(A3104,"YYYY-MM-DD"),'Price Data'!G:G,0)+1),""),"")</f>
        <v>-2.1152069000924069E-2</v>
      </c>
      <c r="H3104" s="34">
        <f>IFERROR(INDEX('Price Data'!K:K,MATCH(TEXT(A3104,"YYYY-MM-DD"),'Price Data'!J:J,0)),"")</f>
        <v>2.08</v>
      </c>
      <c r="I3104" s="10" cm="1">
        <f t="array" ref="I3104">IFERROR(IF(ISNUMBER(H3104),(H3104-INDEX('Price Data'!K:K,MATCH(TEXT(A3104,"YYYY-MM-DD"),'Price Data'!J:J,0)+1))/INDEX('Price Data'!K:K,MATCH(TEXT(A3104,"YYYY-MM-DD"),'Price Data'!J:J,0)+1),""),"")</f>
        <v>0</v>
      </c>
      <c r="J3104" s="34">
        <f>IFERROR(INDEX('Price Data'!N:N,MATCH(TEXT(A3104,"YYYY-MM-DD"),'Price Data'!M:M,0)),"")</f>
        <v>1.94</v>
      </c>
      <c r="K3104" s="10" cm="1">
        <f t="array" ref="K3104">IFERROR(IF(ISNUMBER(J3104),(J3104-INDEX('Price Data'!N:N,MATCH(TEXT(A3104,"YYYY-MM-DD"),'Price Data'!M:M,0)+1))/INDEX('Price Data'!N:N,MATCH(TEXT(A3104,"YYYY-MM-DD"),'Price Data'!M:M,0)+1),""),"")</f>
        <v>0</v>
      </c>
      <c r="L3104" s="34">
        <f>IFERROR(INDEX('Price Data'!Q:Q,MATCH(TEXT(A3104,"YYYY-MM-DD"),'Price Data'!P:P,0)),"")</f>
        <v>3.35</v>
      </c>
      <c r="M3104" s="10" cm="1">
        <f t="array" ref="M3104">IFERROR(IF(ISNUMBER(L3104),(L3104-INDEX('Price Data'!Q:Q,MATCH(TEXT(A3104,"YYYY-MM-DD"),'Price Data'!P:P,0)+1))/INDEX('Price Data'!Q:Q,MATCH(TEXT(A3104,"YYYY-MM-DD"),'Price Data'!P:P,0)+1),""),"")</f>
        <v>0</v>
      </c>
      <c r="N3104" s="34">
        <f>IFERROR(INDEX('Price Data'!T:T,MATCH(TEXT(A3104,"YYYY-MM-DD"),'Price Data'!S:S,0)),"")</f>
        <v>3.87</v>
      </c>
      <c r="O3104" s="10" cm="1">
        <f t="array" ref="O3104">IFERROR(IF(ISNUMBER(N3104),(N3104-INDEX('Price Data'!T:T,MATCH(TEXT(A3104,"YYYY-MM-DD"),'Price Data'!S:S,0)+1))/INDEX('Price Data'!T:T,MATCH(TEXT(A3104,"YYYY-MM-DD"),'Price Data'!S:S,0)+1),""),"")</f>
        <v>-5.1413881748072028E-3</v>
      </c>
    </row>
    <row r="3105" spans="1:15" x14ac:dyDescent="0.3">
      <c r="A3105" s="8">
        <v>44924</v>
      </c>
      <c r="B3105" s="34">
        <f>IFERROR(INDEX('Price Data'!B:B,MATCH(TEXT(A3105,"YYYY-MM-DD"),'Price Data'!A:A,0)),"")</f>
        <v>24057</v>
      </c>
      <c r="C3105" s="10" cm="1">
        <f t="array" ref="C3105">IFERROR(IF(ISNUMBER(B3105),(B3105-INDEX('Price Data'!B:B,MATCH(TEXT(A3105,"YYYY-MM-DD"),'Price Data'!A:A,0)+1))/INDEX('Price Data'!B:B,MATCH(TEXT(A3105,"YYYY-MM-DD"),'Price Data'!A:A,0)+1),""),"")</f>
        <v>1.2074042911232647E-2</v>
      </c>
      <c r="D3105" s="34">
        <f>IFERROR(INDEX('Price Data'!E:E,MATCH(TEXT(A3105,"YYYY-MM-DD"),'Price Data'!D:D,0)),"")</f>
        <v>13.32</v>
      </c>
      <c r="E3105" s="10" cm="1">
        <f t="array" ref="E3105">IFERROR(IF(ISNUMBER(D3105),(D3105-INDEX('Price Data'!E:E,MATCH(TEXT(A3105,"YYYY-MM-DD"),'Price Data'!D:D,0)+1))/INDEX('Price Data'!E:E,MATCH(TEXT(A3105,"YYYY-MM-DD"),'Price Data'!D:D,0)+1),""),"")</f>
        <v>0</v>
      </c>
      <c r="F3105" s="34">
        <f>IFERROR(INDEX('Price Data'!H:H,MATCH(TEXT(A3105,"YYYY-MM-DD"),'Price Data'!G:G,0)),"")</f>
        <v>1.9428000000000001</v>
      </c>
      <c r="G3105" s="10" cm="1">
        <f t="array" ref="G3105">IFERROR(IF(ISNUMBER(F3105),(F3105-INDEX('Price Data'!H:H,MATCH(TEXT(A3105,"YYYY-MM-DD"),'Price Data'!G:G,0)+1))/INDEX('Price Data'!H:H,MATCH(TEXT(A3105,"YYYY-MM-DD"),'Price Data'!G:G,0)+1),""),"")</f>
        <v>1.8986677855869091E-2</v>
      </c>
      <c r="H3105" s="34">
        <f>IFERROR(INDEX('Price Data'!K:K,MATCH(TEXT(A3105,"YYYY-MM-DD"),'Price Data'!J:J,0)),"")</f>
        <v>2.11</v>
      </c>
      <c r="I3105" s="10" cm="1">
        <f t="array" ref="I3105">IFERROR(IF(ISNUMBER(H3105),(H3105-INDEX('Price Data'!K:K,MATCH(TEXT(A3105,"YYYY-MM-DD"),'Price Data'!J:J,0)+1))/INDEX('Price Data'!K:K,MATCH(TEXT(A3105,"YYYY-MM-DD"),'Price Data'!J:J,0)+1),""),"")</f>
        <v>1.4423076923076828E-2</v>
      </c>
      <c r="J3105" s="34">
        <f>IFERROR(INDEX('Price Data'!N:N,MATCH(TEXT(A3105,"YYYY-MM-DD"),'Price Data'!M:M,0)),"")</f>
        <v>1.94</v>
      </c>
      <c r="K3105" s="10" cm="1">
        <f t="array" ref="K3105">IFERROR(IF(ISNUMBER(J3105),(J3105-INDEX('Price Data'!N:N,MATCH(TEXT(A3105,"YYYY-MM-DD"),'Price Data'!M:M,0)+1))/INDEX('Price Data'!N:N,MATCH(TEXT(A3105,"YYYY-MM-DD"),'Price Data'!M:M,0)+1),""),"")</f>
        <v>0</v>
      </c>
      <c r="L3105" s="34">
        <f>IFERROR(INDEX('Price Data'!Q:Q,MATCH(TEXT(A3105,"YYYY-MM-DD"),'Price Data'!P:P,0)),"")</f>
        <v>3.36</v>
      </c>
      <c r="M3105" s="10" cm="1">
        <f t="array" ref="M3105">IFERROR(IF(ISNUMBER(L3105),(L3105-INDEX('Price Data'!Q:Q,MATCH(TEXT(A3105,"YYYY-MM-DD"),'Price Data'!P:P,0)+1))/INDEX('Price Data'!Q:Q,MATCH(TEXT(A3105,"YYYY-MM-DD"),'Price Data'!P:P,0)+1),""),"")</f>
        <v>2.9850746268656079E-3</v>
      </c>
      <c r="N3105" s="34">
        <f>IFERROR(INDEX('Price Data'!T:T,MATCH(TEXT(A3105,"YYYY-MM-DD"),'Price Data'!S:S,0)),"")</f>
        <v>3.85</v>
      </c>
      <c r="O3105" s="10" cm="1">
        <f t="array" ref="O3105">IFERROR(IF(ISNUMBER(N3105),(N3105-INDEX('Price Data'!T:T,MATCH(TEXT(A3105,"YYYY-MM-DD"),'Price Data'!S:S,0)+1))/INDEX('Price Data'!T:T,MATCH(TEXT(A3105,"YYYY-MM-DD"),'Price Data'!S:S,0)+1),""),"")</f>
        <v>-5.1679586563307539E-3</v>
      </c>
    </row>
    <row r="3106" spans="1:15" x14ac:dyDescent="0.3">
      <c r="A3106" s="8">
        <v>44925</v>
      </c>
      <c r="B3106" s="34">
        <f>IFERROR(INDEX('Price Data'!B:B,MATCH(TEXT(A3106,"YYYY-MM-DD"),'Price Data'!A:A,0)),"")</f>
        <v>23707</v>
      </c>
      <c r="C3106" s="10" cm="1">
        <f t="array" ref="C3106">IFERROR(IF(ISNUMBER(B3106),(B3106-INDEX('Price Data'!B:B,MATCH(TEXT(A3106,"YYYY-MM-DD"),'Price Data'!A:A,0)+1))/INDEX('Price Data'!B:B,MATCH(TEXT(A3106,"YYYY-MM-DD"),'Price Data'!A:A,0)+1),""),"")</f>
        <v>-1.4548779980878746E-2</v>
      </c>
      <c r="D3106" s="34">
        <f>IFERROR(INDEX('Price Data'!E:E,MATCH(TEXT(A3106,"YYYY-MM-DD"),'Price Data'!D:D,0)),"")</f>
        <v>13.27</v>
      </c>
      <c r="E3106" s="10" cm="1">
        <f t="array" ref="E3106">IFERROR(IF(ISNUMBER(D3106),(D3106-INDEX('Price Data'!E:E,MATCH(TEXT(A3106,"YYYY-MM-DD"),'Price Data'!D:D,0)+1))/INDEX('Price Data'!E:E,MATCH(TEXT(A3106,"YYYY-MM-DD"),'Price Data'!D:D,0)+1),""),"")</f>
        <v>-3.7537537537538071E-3</v>
      </c>
      <c r="F3106" s="34">
        <f>IFERROR(INDEX('Price Data'!H:H,MATCH(TEXT(A3106,"YYYY-MM-DD"),'Price Data'!G:G,0)),"")</f>
        <v>1.9246000000000001</v>
      </c>
      <c r="G3106" s="10" cm="1">
        <f t="array" ref="G3106">IFERROR(IF(ISNUMBER(F3106),(F3106-INDEX('Price Data'!H:H,MATCH(TEXT(A3106,"YYYY-MM-DD"),'Price Data'!G:G,0)+1))/INDEX('Price Data'!H:H,MATCH(TEXT(A3106,"YYYY-MM-DD"),'Price Data'!G:G,0)+1),""),"")</f>
        <v>-9.3679225859584075E-3</v>
      </c>
      <c r="H3106" s="34">
        <f>IFERROR(INDEX('Price Data'!K:K,MATCH(TEXT(A3106,"YYYY-MM-DD"),'Price Data'!J:J,0)),"")</f>
        <v>2.08</v>
      </c>
      <c r="I3106" s="10" cm="1">
        <f t="array" ref="I3106">IFERROR(IF(ISNUMBER(H3106),(H3106-INDEX('Price Data'!K:K,MATCH(TEXT(A3106,"YYYY-MM-DD"),'Price Data'!J:J,0)+1))/INDEX('Price Data'!K:K,MATCH(TEXT(A3106,"YYYY-MM-DD"),'Price Data'!J:J,0)+1),""),"")</f>
        <v>-1.4218009478672893E-2</v>
      </c>
      <c r="J3106" s="34">
        <f>IFERROR(INDEX('Price Data'!N:N,MATCH(TEXT(A3106,"YYYY-MM-DD"),'Price Data'!M:M,0)),"")</f>
        <v>1.92</v>
      </c>
      <c r="K3106" s="10" cm="1">
        <f t="array" ref="K3106">IFERROR(IF(ISNUMBER(J3106),(J3106-INDEX('Price Data'!N:N,MATCH(TEXT(A3106,"YYYY-MM-DD"),'Price Data'!M:M,0)+1))/INDEX('Price Data'!N:N,MATCH(TEXT(A3106,"YYYY-MM-DD"),'Price Data'!M:M,0)+1),""),"")</f>
        <v>-1.0309278350515474E-2</v>
      </c>
      <c r="L3106" s="34">
        <f>IFERROR(INDEX('Price Data'!Q:Q,MATCH(TEXT(A3106,"YYYY-MM-DD"),'Price Data'!P:P,0)),"")</f>
        <v>3.33</v>
      </c>
      <c r="M3106" s="10" cm="1">
        <f t="array" ref="M3106">IFERROR(IF(ISNUMBER(L3106),(L3106-INDEX('Price Data'!Q:Q,MATCH(TEXT(A3106,"YYYY-MM-DD"),'Price Data'!P:P,0)+1))/INDEX('Price Data'!Q:Q,MATCH(TEXT(A3106,"YYYY-MM-DD"),'Price Data'!P:P,0)+1),""),"")</f>
        <v>-8.9285714285713708E-3</v>
      </c>
      <c r="N3106" s="34">
        <f>IFERROR(INDEX('Price Data'!T:T,MATCH(TEXT(A3106,"YYYY-MM-DD"),'Price Data'!S:S,0)),"")</f>
        <v>3.78</v>
      </c>
      <c r="O3106" s="10" cm="1">
        <f t="array" ref="O3106">IFERROR(IF(ISNUMBER(N3106),(N3106-INDEX('Price Data'!T:T,MATCH(TEXT(A3106,"YYYY-MM-DD"),'Price Data'!S:S,0)+1))/INDEX('Price Data'!T:T,MATCH(TEXT(A3106,"YYYY-MM-DD"),'Price Data'!S:S,0)+1),""),"")</f>
        <v>-1.8181818181818254E-2</v>
      </c>
    </row>
    <row r="3107" spans="1:15" x14ac:dyDescent="0.3">
      <c r="A3107" s="8">
        <v>44926</v>
      </c>
      <c r="B3107" s="34" t="str">
        <f>IFERROR(INDEX('Price Data'!B:B,MATCH(TEXT(A3107,"YYYY-MM-DD"),'Price Data'!A:A,0)),"")</f>
        <v/>
      </c>
      <c r="C3107" s="10" t="str" cm="1">
        <f t="array" ref="C3107">IFERROR(IF(ISNUMBER(B3107),(B3107-INDEX('Price Data'!B:B,MATCH(TEXT(A3107,"YYYY-MM-DD"),'Price Data'!A:A,0)+1))/INDEX('Price Data'!B:B,MATCH(TEXT(A3107,"YYYY-MM-DD"),'Price Data'!A:A,0)+1),""),"")</f>
        <v/>
      </c>
      <c r="D3107" s="34" t="str">
        <f>IFERROR(INDEX('Price Data'!E:E,MATCH(TEXT(A3107,"YYYY-MM-DD"),'Price Data'!D:D,0)),"")</f>
        <v/>
      </c>
      <c r="E3107" s="10" t="str" cm="1">
        <f t="array" ref="E3107">IFERROR(IF(ISNUMBER(D3107),(D3107-INDEX('Price Data'!E:E,MATCH(TEXT(A3107,"YYYY-MM-DD"),'Price Data'!D:D,0)+1))/INDEX('Price Data'!E:E,MATCH(TEXT(A3107,"YYYY-MM-DD"),'Price Data'!D:D,0)+1),""),"")</f>
        <v/>
      </c>
      <c r="F3107" s="34" t="str">
        <f>IFERROR(INDEX('Price Data'!H:H,MATCH(TEXT(A3107,"YYYY-MM-DD"),'Price Data'!G:G,0)),"")</f>
        <v/>
      </c>
      <c r="G3107" s="10" t="str" cm="1">
        <f t="array" ref="G3107">IFERROR(IF(ISNUMBER(F3107),(F3107-INDEX('Price Data'!H:H,MATCH(TEXT(A3107,"YYYY-MM-DD"),'Price Data'!G:G,0)+1))/INDEX('Price Data'!H:H,MATCH(TEXT(A3107,"YYYY-MM-DD"),'Price Data'!G:G,0)+1),""),"")</f>
        <v/>
      </c>
      <c r="H3107" s="34" t="str">
        <f>IFERROR(INDEX('Price Data'!K:K,MATCH(TEXT(A3107,"YYYY-MM-DD"),'Price Data'!J:J,0)),"")</f>
        <v/>
      </c>
      <c r="I3107" s="10" t="str" cm="1">
        <f t="array" ref="I3107">IFERROR(IF(ISNUMBER(H3107),(H3107-INDEX('Price Data'!K:K,MATCH(TEXT(A3107,"YYYY-MM-DD"),'Price Data'!J:J,0)+1))/INDEX('Price Data'!K:K,MATCH(TEXT(A3107,"YYYY-MM-DD"),'Price Data'!J:J,0)+1),""),"")</f>
        <v/>
      </c>
      <c r="J3107" s="34" t="str">
        <f>IFERROR(INDEX('Price Data'!N:N,MATCH(TEXT(A3107,"YYYY-MM-DD"),'Price Data'!M:M,0)),"")</f>
        <v/>
      </c>
      <c r="K3107" s="10" t="str" cm="1">
        <f t="array" ref="K3107">IFERROR(IF(ISNUMBER(J3107),(J3107-INDEX('Price Data'!N:N,MATCH(TEXT(A3107,"YYYY-MM-DD"),'Price Data'!M:M,0)+1))/INDEX('Price Data'!N:N,MATCH(TEXT(A3107,"YYYY-MM-DD"),'Price Data'!M:M,0)+1),""),"")</f>
        <v/>
      </c>
      <c r="L3107" s="34" t="str">
        <f>IFERROR(INDEX('Price Data'!Q:Q,MATCH(TEXT(A3107,"YYYY-MM-DD"),'Price Data'!P:P,0)),"")</f>
        <v/>
      </c>
      <c r="M3107" s="10" t="str" cm="1">
        <f t="array" ref="M3107">IFERROR(IF(ISNUMBER(L3107),(L3107-INDEX('Price Data'!Q:Q,MATCH(TEXT(A3107,"YYYY-MM-DD"),'Price Data'!P:P,0)+1))/INDEX('Price Data'!Q:Q,MATCH(TEXT(A3107,"YYYY-MM-DD"),'Price Data'!P:P,0)+1),""),"")</f>
        <v/>
      </c>
      <c r="N3107" s="34" t="str">
        <f>IFERROR(INDEX('Price Data'!T:T,MATCH(TEXT(A3107,"YYYY-MM-DD"),'Price Data'!S:S,0)),"")</f>
        <v/>
      </c>
      <c r="O3107" s="10" t="str" cm="1">
        <f t="array" ref="O3107">IFERROR(IF(ISNUMBER(N3107),(N3107-INDEX('Price Data'!T:T,MATCH(TEXT(A3107,"YYYY-MM-DD"),'Price Data'!S:S,0)+1))/INDEX('Price Data'!T:T,MATCH(TEXT(A3107,"YYYY-MM-DD"),'Price Data'!S:S,0)+1),""),"")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7B63-21EA-4AE3-A1E4-0BBC9680EB05}">
  <dimension ref="A1:L75"/>
  <sheetViews>
    <sheetView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0" bestFit="1" customWidth="1"/>
    <col min="2" max="2" width="6" bestFit="1" customWidth="1"/>
    <col min="3" max="3" width="19.21875" bestFit="1" customWidth="1"/>
    <col min="4" max="4" width="16.44140625" bestFit="1" customWidth="1"/>
    <col min="5" max="5" width="17.6640625" bestFit="1" customWidth="1"/>
    <col min="6" max="6" width="16.5546875" bestFit="1" customWidth="1"/>
    <col min="7" max="7" width="15.77734375" bestFit="1" customWidth="1"/>
    <col min="8" max="8" width="13.21875" bestFit="1" customWidth="1"/>
    <col min="9" max="9" width="12.33203125" bestFit="1" customWidth="1"/>
    <col min="10" max="10" width="10.21875" bestFit="1" customWidth="1"/>
    <col min="11" max="11" width="9.21875" bestFit="1" customWidth="1"/>
    <col min="12" max="12" width="9.88671875" bestFit="1" customWidth="1"/>
  </cols>
  <sheetData>
    <row r="1" spans="1:12" x14ac:dyDescent="0.3">
      <c r="A1" s="31" t="s">
        <v>0</v>
      </c>
      <c r="B1" s="31" t="s">
        <v>2</v>
      </c>
      <c r="C1" s="31" t="s">
        <v>368</v>
      </c>
      <c r="D1" s="31" t="s">
        <v>385</v>
      </c>
      <c r="E1" s="31" t="s">
        <v>386</v>
      </c>
      <c r="F1" s="31" t="s">
        <v>387</v>
      </c>
      <c r="G1" s="31" t="s">
        <v>388</v>
      </c>
      <c r="H1" s="31" t="s">
        <v>389</v>
      </c>
      <c r="I1" s="31" t="s">
        <v>390</v>
      </c>
      <c r="J1" s="31" t="s">
        <v>391</v>
      </c>
      <c r="K1" s="31" t="s">
        <v>392</v>
      </c>
      <c r="L1" s="31" t="s">
        <v>393</v>
      </c>
    </row>
    <row r="2" spans="1:12" x14ac:dyDescent="0.3">
      <c r="A2" t="str">
        <f>'Event Master List'!A2</f>
        <v>NG-001</v>
      </c>
      <c r="B2" t="str">
        <f>'Event Master List'!C2</f>
        <v>UCG</v>
      </c>
      <c r="C2" s="8">
        <f>'Event Master List'!D2</f>
        <v>42046</v>
      </c>
      <c r="D2" t="str">
        <f>IF(B2="UCG","E",IF(B2="BMPS","G",IF(B2="ISP","I",IF(B2="BPE","K",IF(B2="BAMI","M",IF(B2="BPSO","O","?"))))))</f>
        <v>E</v>
      </c>
      <c r="E2" t="s">
        <v>394</v>
      </c>
      <c r="F2" s="8">
        <f>WORKDAY(C2,-130)</f>
        <v>41864</v>
      </c>
      <c r="G2" s="8">
        <f>WORKDAY(C2,-11)</f>
        <v>42031</v>
      </c>
      <c r="H2">
        <f>MATCH(F2,'Daily Returns'!A:A,1)</f>
        <v>45</v>
      </c>
      <c r="I2">
        <f>MATCH(G2,'Daily Returns'!A:A,1)</f>
        <v>212</v>
      </c>
      <c r="J2" s="36">
        <f>IFERROR(IF(B2="UCG",SLOPE(INDEX('Daily Returns'!E:E,H2):INDEX('Daily Returns'!E:E,I2),INDEX('Daily Returns'!C:C,H2):INDEX('Daily Returns'!C:C,I2)),IF(B2="BMPS",SLOPE(INDEX('Daily Returns'!G:G,H2):INDEX('Daily Returns'!G:G,I2),INDEX('Daily Returns'!C:C,H2):INDEX('Daily Returns'!C:C,I2)),IF(B2="ISP",SLOPE(INDEX('Daily Returns'!I:I,H2):INDEX('Daily Returns'!I:I,I2),INDEX('Daily Returns'!C:C,H2):INDEX('Daily Returns'!C:C,I2)),IF(B2="BPE",SLOPE(INDEX('Daily Returns'!K:K,H2):INDEX('Daily Returns'!K:K,I2),INDEX('Daily Returns'!C:C,H2):INDEX('Daily Returns'!C:C,I2)),IF(B2="BAMI",SLOPE(INDEX('Daily Returns'!M:M,H2):INDEX('Daily Returns'!M:M,I2),INDEX('Daily Returns'!C:C,H2):INDEX('Daily Returns'!C:C,I2)),SLOPE(INDEX('Daily Returns'!O:O,H2):INDEX('Daily Returns'!O:O,I2),INDEX('Daily Returns'!C:C,H2):INDEX('Daily Returns'!C:C,I2))))))),"")</f>
        <v>1.3560016019402721</v>
      </c>
      <c r="K2" s="36">
        <f>IFERROR(IF(B2="UCG",INTERCEPT(INDEX('Daily Returns'!E:E,H2):INDEX('Daily Returns'!E:E,I2),INDEX('Daily Returns'!C:C,H2):INDEX('Daily Returns'!C:C,I2)),IF(B2="BMPS",INTERCEPT(INDEX('Daily Returns'!G:G,H2):INDEX('Daily Returns'!G:G,I2),INDEX('Daily Returns'!C:C,H2):INDEX('Daily Returns'!C:C,I2)),IF(B2="ISP",INTERCEPT(INDEX('Daily Returns'!I:I,H2):INDEX('Daily Returns'!I:I,I2),INDEX('Daily Returns'!C:C,H2):INDEX('Daily Returns'!C:C,I2)),IF(B2="BPE",INTERCEPT(INDEX('Daily Returns'!K:K,H2):INDEX('Daily Returns'!K:K,I2),INDEX('Daily Returns'!C:C,H2):INDEX('Daily Returns'!C:C,I2)),IF(B2="BAMI",INTERCEPT(INDEX('Daily Returns'!M:M,H2):INDEX('Daily Returns'!M:M,I2),INDEX('Daily Returns'!C:C,H2):INDEX('Daily Returns'!C:C,I2)),INTERCEPT(INDEX('Daily Returns'!O:O,H2):INDEX('Daily Returns'!O:O,I2),INDEX('Daily Returns'!C:C,H2):INDEX('Daily Returns'!C:C,I2))))))),"")</f>
        <v>-7.0115915885001141E-4</v>
      </c>
      <c r="L2" s="35">
        <f>IFERROR(IF(B2="UCG",RSQ(INDEX('Daily Returns'!E:E,H2):INDEX('Daily Returns'!E:E,I2),INDEX('Daily Returns'!C:C,H2):INDEX('Daily Returns'!C:C,I2)),IF(B2="BMPS",RSQ(INDEX('Daily Returns'!G:G,H2):INDEX('Daily Returns'!G:G,I2),INDEX('Daily Returns'!C:C,H2):INDEX('Daily Returns'!C:C,I2)),IF(B2="ISP",RSQ(INDEX('Daily Returns'!I:I,H2):INDEX('Daily Returns'!I:I,I2),INDEX('Daily Returns'!C:C,H2):INDEX('Daily Returns'!C:C,I2)),IF(B2="BPE",RSQ(INDEX('Daily Returns'!K:K,H2):INDEX('Daily Returns'!K:K,I2),INDEX('Daily Returns'!C:C,H2):INDEX('Daily Returns'!C:C,I2)),IF(B2="BAMI",RSQ(INDEX('Daily Returns'!M:M,H2):INDEX('Daily Returns'!M:M,I2),INDEX('Daily Returns'!C:C,H2):INDEX('Daily Returns'!C:C,I2)),RSQ(INDEX('Daily Returns'!O:O,H2):INDEX('Daily Returns'!O:O,I2),INDEX('Daily Returns'!C:C,H2):INDEX('Daily Returns'!C:C,I2))))))),"")</f>
        <v>0.87059001358698818</v>
      </c>
    </row>
    <row r="3" spans="1:12" x14ac:dyDescent="0.3">
      <c r="A3" t="str">
        <f>'Event Master List'!A3</f>
        <v>NG-006</v>
      </c>
      <c r="B3" t="str">
        <f>'Event Master List'!C3</f>
        <v>BMPS</v>
      </c>
      <c r="C3" s="8">
        <f>'Event Master List'!D3</f>
        <v>42178</v>
      </c>
      <c r="D3" t="str">
        <f t="shared" ref="D3:D57" si="0">IF(B3="UCG","E",IF(B3="BMPS","G",IF(B3="ISP","I",IF(B3="BPE","K",IF(B3="BAMI","M",IF(B3="BPSO","O","?"))))))</f>
        <v>G</v>
      </c>
      <c r="E3" t="s">
        <v>394</v>
      </c>
      <c r="F3" s="8">
        <f t="shared" ref="F3:F57" si="1">WORKDAY(C3,-130)</f>
        <v>41996</v>
      </c>
      <c r="G3" s="8">
        <f t="shared" ref="G3:G57" si="2">WORKDAY(C3,-11)</f>
        <v>42163</v>
      </c>
      <c r="H3">
        <f>MATCH(F3,'Daily Returns'!A:A,1)</f>
        <v>177</v>
      </c>
      <c r="I3">
        <f>MATCH(G3,'Daily Returns'!A:A,1)</f>
        <v>344</v>
      </c>
      <c r="J3" s="36">
        <f>IFERROR(IF(B3="UCG",SLOPE(INDEX('Daily Returns'!E:E,H3):INDEX('Daily Returns'!E:E,I3),INDEX('Daily Returns'!C:C,H3):INDEX('Daily Returns'!C:C,I3)),IF(B3="BMPS",SLOPE(INDEX('Daily Returns'!G:G,H3):INDEX('Daily Returns'!G:G,I3),INDEX('Daily Returns'!C:C,H3):INDEX('Daily Returns'!C:C,I3)),IF(B3="ISP",SLOPE(INDEX('Daily Returns'!I:I,H3):INDEX('Daily Returns'!I:I,I3),INDEX('Daily Returns'!C:C,H3):INDEX('Daily Returns'!C:C,I3)),IF(B3="BPE",SLOPE(INDEX('Daily Returns'!K:K,H3):INDEX('Daily Returns'!K:K,I3),INDEX('Daily Returns'!C:C,H3):INDEX('Daily Returns'!C:C,I3)),IF(B3="BAMI",SLOPE(INDEX('Daily Returns'!M:M,H3):INDEX('Daily Returns'!M:M,I3),INDEX('Daily Returns'!C:C,H3):INDEX('Daily Returns'!C:C,I3)),SLOPE(INDEX('Daily Returns'!O:O,H3):INDEX('Daily Returns'!O:O,I3),INDEX('Daily Returns'!C:C,H3):INDEX('Daily Returns'!C:C,I3))))))),"")</f>
        <v>1.0331623047944771</v>
      </c>
      <c r="K3" s="36">
        <f>IFERROR(IF(B3="UCG",INTERCEPT(INDEX('Daily Returns'!E:E,H3):INDEX('Daily Returns'!E:E,I3),INDEX('Daily Returns'!C:C,H3):INDEX('Daily Returns'!C:C,I3)),IF(B3="BMPS",INTERCEPT(INDEX('Daily Returns'!G:G,H3):INDEX('Daily Returns'!G:G,I3),INDEX('Daily Returns'!C:C,H3):INDEX('Daily Returns'!C:C,I3)),IF(B3="ISP",INTERCEPT(INDEX('Daily Returns'!I:I,H3):INDEX('Daily Returns'!I:I,I3),INDEX('Daily Returns'!C:C,H3):INDEX('Daily Returns'!C:C,I3)),IF(B3="BPE",INTERCEPT(INDEX('Daily Returns'!K:K,H3):INDEX('Daily Returns'!K:K,I3),INDEX('Daily Returns'!C:C,H3):INDEX('Daily Returns'!C:C,I3)),IF(B3="BAMI",INTERCEPT(INDEX('Daily Returns'!M:M,H3):INDEX('Daily Returns'!M:M,I3),INDEX('Daily Returns'!C:C,H3):INDEX('Daily Returns'!C:C,I3)),INTERCEPT(INDEX('Daily Returns'!O:O,H3):INDEX('Daily Returns'!O:O,I3),INDEX('Daily Returns'!C:C,H3):INDEX('Daily Returns'!C:C,I3))))))),"")</f>
        <v>-1.5581928415905955E-3</v>
      </c>
      <c r="L3" s="35">
        <f>IFERROR(IF(B3="UCG",RSQ(INDEX('Daily Returns'!E:E,H3):INDEX('Daily Returns'!E:E,I3),INDEX('Daily Returns'!C:C,H3):INDEX('Daily Returns'!C:C,I3)),IF(B3="BMPS",RSQ(INDEX('Daily Returns'!G:G,H3):INDEX('Daily Returns'!G:G,I3),INDEX('Daily Returns'!C:C,H3):INDEX('Daily Returns'!C:C,I3)),IF(B3="ISP",RSQ(INDEX('Daily Returns'!I:I,H3):INDEX('Daily Returns'!I:I,I3),INDEX('Daily Returns'!C:C,H3):INDEX('Daily Returns'!C:C,I3)),IF(B3="BPE",RSQ(INDEX('Daily Returns'!K:K,H3):INDEX('Daily Returns'!K:K,I3),INDEX('Daily Returns'!C:C,H3):INDEX('Daily Returns'!C:C,I3)),IF(B3="BAMI",RSQ(INDEX('Daily Returns'!M:M,H3):INDEX('Daily Returns'!M:M,I3),INDEX('Daily Returns'!C:C,H3):INDEX('Daily Returns'!C:C,I3)),RSQ(INDEX('Daily Returns'!O:O,H3):INDEX('Daily Returns'!O:O,I3),INDEX('Daily Returns'!C:C,H3):INDEX('Daily Returns'!C:C,I3))))))),"")</f>
        <v>0.1284396924715393</v>
      </c>
    </row>
    <row r="4" spans="1:12" x14ac:dyDescent="0.3">
      <c r="A4" t="str">
        <f>'Event Master List'!A4</f>
        <v>NG-002</v>
      </c>
      <c r="B4" t="str">
        <f>'Event Master List'!C4</f>
        <v>UCG</v>
      </c>
      <c r="C4" s="8">
        <f>'Event Master List'!D4</f>
        <v>42185</v>
      </c>
      <c r="D4" t="str">
        <f t="shared" si="0"/>
        <v>E</v>
      </c>
      <c r="E4" t="s">
        <v>394</v>
      </c>
      <c r="F4" s="8">
        <f t="shared" si="1"/>
        <v>42003</v>
      </c>
      <c r="G4" s="8">
        <f t="shared" si="2"/>
        <v>42170</v>
      </c>
      <c r="H4">
        <f>MATCH(F4,'Daily Returns'!A:A,1)</f>
        <v>184</v>
      </c>
      <c r="I4">
        <f>MATCH(G4,'Daily Returns'!A:A,1)</f>
        <v>351</v>
      </c>
      <c r="J4" s="36">
        <f>IFERROR(IF(B4="UCG",SLOPE(INDEX('Daily Returns'!E:E,H4):INDEX('Daily Returns'!E:E,I4),INDEX('Daily Returns'!C:C,H4):INDEX('Daily Returns'!C:C,I4)),IF(B4="BMPS",SLOPE(INDEX('Daily Returns'!G:G,H4):INDEX('Daily Returns'!G:G,I4),INDEX('Daily Returns'!C:C,H4):INDEX('Daily Returns'!C:C,I4)),IF(B4="ISP",SLOPE(INDEX('Daily Returns'!I:I,H4):INDEX('Daily Returns'!I:I,I4),INDEX('Daily Returns'!C:C,H4):INDEX('Daily Returns'!C:C,I4)),IF(B4="BPE",SLOPE(INDEX('Daily Returns'!K:K,H4):INDEX('Daily Returns'!K:K,I4),INDEX('Daily Returns'!C:C,H4):INDEX('Daily Returns'!C:C,I4)),IF(B4="BAMI",SLOPE(INDEX('Daily Returns'!M:M,H4):INDEX('Daily Returns'!M:M,I4),INDEX('Daily Returns'!C:C,H4):INDEX('Daily Returns'!C:C,I4)),SLOPE(INDEX('Daily Returns'!O:O,H4):INDEX('Daily Returns'!O:O,I4),INDEX('Daily Returns'!C:C,H4):INDEX('Daily Returns'!C:C,I4))))))),"")</f>
        <v>1.3234114805927824</v>
      </c>
      <c r="K4" s="36">
        <f>IFERROR(IF(B4="UCG",INTERCEPT(INDEX('Daily Returns'!E:E,H4):INDEX('Daily Returns'!E:E,I4),INDEX('Daily Returns'!C:C,H4):INDEX('Daily Returns'!C:C,I4)),IF(B4="BMPS",INTERCEPT(INDEX('Daily Returns'!G:G,H4):INDEX('Daily Returns'!G:G,I4),INDEX('Daily Returns'!C:C,H4):INDEX('Daily Returns'!C:C,I4)),IF(B4="ISP",INTERCEPT(INDEX('Daily Returns'!I:I,H4):INDEX('Daily Returns'!I:I,I4),INDEX('Daily Returns'!C:C,H4):INDEX('Daily Returns'!C:C,I4)),IF(B4="BPE",INTERCEPT(INDEX('Daily Returns'!K:K,H4):INDEX('Daily Returns'!K:K,I4),INDEX('Daily Returns'!C:C,H4):INDEX('Daily Returns'!C:C,I4)),IF(B4="BAMI",INTERCEPT(INDEX('Daily Returns'!M:M,H4):INDEX('Daily Returns'!M:M,I4),INDEX('Daily Returns'!C:C,H4):INDEX('Daily Returns'!C:C,I4)),INTERCEPT(INDEX('Daily Returns'!O:O,H4):INDEX('Daily Returns'!O:O,I4),INDEX('Daily Returns'!C:C,H4):INDEX('Daily Returns'!C:C,I4))))))),"")</f>
        <v>-6.3993117415354819E-4</v>
      </c>
      <c r="L4" s="35">
        <f>IFERROR(IF(B4="UCG",RSQ(INDEX('Daily Returns'!E:E,H4):INDEX('Daily Returns'!E:E,I4),INDEX('Daily Returns'!C:C,H4):INDEX('Daily Returns'!C:C,I4)),IF(B4="BMPS",RSQ(INDEX('Daily Returns'!G:G,H4):INDEX('Daily Returns'!G:G,I4),INDEX('Daily Returns'!C:C,H4):INDEX('Daily Returns'!C:C,I4)),IF(B4="ISP",RSQ(INDEX('Daily Returns'!I:I,H4):INDEX('Daily Returns'!I:I,I4),INDEX('Daily Returns'!C:C,H4):INDEX('Daily Returns'!C:C,I4)),IF(B4="BPE",RSQ(INDEX('Daily Returns'!K:K,H4):INDEX('Daily Returns'!K:K,I4),INDEX('Daily Returns'!C:C,H4):INDEX('Daily Returns'!C:C,I4)),IF(B4="BAMI",RSQ(INDEX('Daily Returns'!M:M,H4):INDEX('Daily Returns'!M:M,I4),INDEX('Daily Returns'!C:C,H4):INDEX('Daily Returns'!C:C,I4)),RSQ(INDEX('Daily Returns'!O:O,H4):INDEX('Daily Returns'!O:O,I4),INDEX('Daily Returns'!C:C,H4):INDEX('Daily Returns'!C:C,I4))))))),"")</f>
        <v>0.76423548014157572</v>
      </c>
    </row>
    <row r="5" spans="1:12" x14ac:dyDescent="0.3">
      <c r="A5" t="str">
        <f>'Event Master List'!A5</f>
        <v>NG-003</v>
      </c>
      <c r="B5" t="str">
        <f>'Event Master List'!C5</f>
        <v>UCG</v>
      </c>
      <c r="C5" s="8">
        <f>'Event Master List'!D5</f>
        <v>42186</v>
      </c>
      <c r="D5" t="str">
        <f t="shared" si="0"/>
        <v>E</v>
      </c>
      <c r="E5" t="s">
        <v>394</v>
      </c>
      <c r="F5" s="8">
        <f t="shared" si="1"/>
        <v>42004</v>
      </c>
      <c r="G5" s="8">
        <f t="shared" si="2"/>
        <v>42171</v>
      </c>
      <c r="H5">
        <f>MATCH(F5,'Daily Returns'!A:A,1)</f>
        <v>185</v>
      </c>
      <c r="I5">
        <f>MATCH(G5,'Daily Returns'!A:A,1)</f>
        <v>352</v>
      </c>
      <c r="J5" s="36">
        <f>IFERROR(IF(B5="UCG",SLOPE(INDEX('Daily Returns'!E:E,H5):INDEX('Daily Returns'!E:E,I5),INDEX('Daily Returns'!C:C,H5):INDEX('Daily Returns'!C:C,I5)),IF(B5="BMPS",SLOPE(INDEX('Daily Returns'!G:G,H5):INDEX('Daily Returns'!G:G,I5),INDEX('Daily Returns'!C:C,H5):INDEX('Daily Returns'!C:C,I5)),IF(B5="ISP",SLOPE(INDEX('Daily Returns'!I:I,H5):INDEX('Daily Returns'!I:I,I5),INDEX('Daily Returns'!C:C,H5):INDEX('Daily Returns'!C:C,I5)),IF(B5="BPE",SLOPE(INDEX('Daily Returns'!K:K,H5):INDEX('Daily Returns'!K:K,I5),INDEX('Daily Returns'!C:C,H5):INDEX('Daily Returns'!C:C,I5)),IF(B5="BAMI",SLOPE(INDEX('Daily Returns'!M:M,H5):INDEX('Daily Returns'!M:M,I5),INDEX('Daily Returns'!C:C,H5):INDEX('Daily Returns'!C:C,I5)),SLOPE(INDEX('Daily Returns'!O:O,H5):INDEX('Daily Returns'!O:O,I5),INDEX('Daily Returns'!C:C,H5):INDEX('Daily Returns'!C:C,I5))))))),"")</f>
        <v>1.3258800163639333</v>
      </c>
      <c r="K5" s="36">
        <f>IFERROR(IF(B5="UCG",INTERCEPT(INDEX('Daily Returns'!E:E,H5):INDEX('Daily Returns'!E:E,I5),INDEX('Daily Returns'!C:C,H5):INDEX('Daily Returns'!C:C,I5)),IF(B5="BMPS",INTERCEPT(INDEX('Daily Returns'!G:G,H5):INDEX('Daily Returns'!G:G,I5),INDEX('Daily Returns'!C:C,H5):INDEX('Daily Returns'!C:C,I5)),IF(B5="ISP",INTERCEPT(INDEX('Daily Returns'!I:I,H5):INDEX('Daily Returns'!I:I,I5),INDEX('Daily Returns'!C:C,H5):INDEX('Daily Returns'!C:C,I5)),IF(B5="BPE",INTERCEPT(INDEX('Daily Returns'!K:K,H5):INDEX('Daily Returns'!K:K,I5),INDEX('Daily Returns'!C:C,H5):INDEX('Daily Returns'!C:C,I5)),IF(B5="BAMI",INTERCEPT(INDEX('Daily Returns'!M:M,H5):INDEX('Daily Returns'!M:M,I5),INDEX('Daily Returns'!C:C,H5):INDEX('Daily Returns'!C:C,I5)),INTERCEPT(INDEX('Daily Returns'!O:O,H5):INDEX('Daily Returns'!O:O,I5),INDEX('Daily Returns'!C:C,H5):INDEX('Daily Returns'!C:C,I5))))))),"")</f>
        <v>-6.570213900518704E-4</v>
      </c>
      <c r="L5" s="35">
        <f>IFERROR(IF(B5="UCG",RSQ(INDEX('Daily Returns'!E:E,H5):INDEX('Daily Returns'!E:E,I5),INDEX('Daily Returns'!C:C,H5):INDEX('Daily Returns'!C:C,I5)),IF(B5="BMPS",RSQ(INDEX('Daily Returns'!G:G,H5):INDEX('Daily Returns'!G:G,I5),INDEX('Daily Returns'!C:C,H5):INDEX('Daily Returns'!C:C,I5)),IF(B5="ISP",RSQ(INDEX('Daily Returns'!I:I,H5):INDEX('Daily Returns'!I:I,I5),INDEX('Daily Returns'!C:C,H5):INDEX('Daily Returns'!C:C,I5)),IF(B5="BPE",RSQ(INDEX('Daily Returns'!K:K,H5):INDEX('Daily Returns'!K:K,I5),INDEX('Daily Returns'!C:C,H5):INDEX('Daily Returns'!C:C,I5)),IF(B5="BAMI",RSQ(INDEX('Daily Returns'!M:M,H5):INDEX('Daily Returns'!M:M,I5),INDEX('Daily Returns'!C:C,H5):INDEX('Daily Returns'!C:C,I5)),RSQ(INDEX('Daily Returns'!O:O,H5):INDEX('Daily Returns'!O:O,I5),INDEX('Daily Returns'!C:C,H5):INDEX('Daily Returns'!C:C,I5))))))),"")</f>
        <v>0.76468159661311652</v>
      </c>
    </row>
    <row r="6" spans="1:12" x14ac:dyDescent="0.3">
      <c r="A6" t="str">
        <f>'Event Master List'!A6</f>
        <v>NG-004</v>
      </c>
      <c r="B6" t="str">
        <f>'Event Master List'!C6</f>
        <v>UCG</v>
      </c>
      <c r="C6" s="8">
        <f>'Event Master List'!D6</f>
        <v>42275</v>
      </c>
      <c r="D6" t="str">
        <f t="shared" si="0"/>
        <v>E</v>
      </c>
      <c r="E6" t="s">
        <v>394</v>
      </c>
      <c r="F6" s="8">
        <f t="shared" si="1"/>
        <v>42093</v>
      </c>
      <c r="G6" s="8">
        <f t="shared" si="2"/>
        <v>42258</v>
      </c>
      <c r="H6">
        <f>MATCH(F6,'Daily Returns'!A:A,1)</f>
        <v>274</v>
      </c>
      <c r="I6">
        <f>MATCH(G6,'Daily Returns'!A:A,1)</f>
        <v>439</v>
      </c>
      <c r="J6" s="36">
        <f>IFERROR(IF(B6="UCG",SLOPE(INDEX('Daily Returns'!E:E,H6):INDEX('Daily Returns'!E:E,I6),INDEX('Daily Returns'!C:C,H6):INDEX('Daily Returns'!C:C,I6)),IF(B6="BMPS",SLOPE(INDEX('Daily Returns'!G:G,H6):INDEX('Daily Returns'!G:G,I6),INDEX('Daily Returns'!C:C,H6):INDEX('Daily Returns'!C:C,I6)),IF(B6="ISP",SLOPE(INDEX('Daily Returns'!I:I,H6):INDEX('Daily Returns'!I:I,I6),INDEX('Daily Returns'!C:C,H6):INDEX('Daily Returns'!C:C,I6)),IF(B6="BPE",SLOPE(INDEX('Daily Returns'!K:K,H6):INDEX('Daily Returns'!K:K,I6),INDEX('Daily Returns'!C:C,H6):INDEX('Daily Returns'!C:C,I6)),IF(B6="BAMI",SLOPE(INDEX('Daily Returns'!M:M,H6):INDEX('Daily Returns'!M:M,I6),INDEX('Daily Returns'!C:C,H6):INDEX('Daily Returns'!C:C,I6)),SLOPE(INDEX('Daily Returns'!O:O,H6):INDEX('Daily Returns'!O:O,I6),INDEX('Daily Returns'!C:C,H6):INDEX('Daily Returns'!C:C,I6))))))),"")</f>
        <v>1.2508923531783278</v>
      </c>
      <c r="K6" s="36">
        <f>IFERROR(IF(B6="UCG",INTERCEPT(INDEX('Daily Returns'!E:E,H6):INDEX('Daily Returns'!E:E,I6),INDEX('Daily Returns'!C:C,H6):INDEX('Daily Returns'!C:C,I6)),IF(B6="BMPS",INTERCEPT(INDEX('Daily Returns'!G:G,H6):INDEX('Daily Returns'!G:G,I6),INDEX('Daily Returns'!C:C,H6):INDEX('Daily Returns'!C:C,I6)),IF(B6="ISP",INTERCEPT(INDEX('Daily Returns'!I:I,H6):INDEX('Daily Returns'!I:I,I6),INDEX('Daily Returns'!C:C,H6):INDEX('Daily Returns'!C:C,I6)),IF(B6="BPE",INTERCEPT(INDEX('Daily Returns'!K:K,H6):INDEX('Daily Returns'!K:K,I6),INDEX('Daily Returns'!C:C,H6):INDEX('Daily Returns'!C:C,I6)),IF(B6="BAMI",INTERCEPT(INDEX('Daily Returns'!M:M,H6):INDEX('Daily Returns'!M:M,I6),INDEX('Daily Returns'!C:C,H6):INDEX('Daily Returns'!C:C,I6)),INTERCEPT(INDEX('Daily Returns'!O:O,H6):INDEX('Daily Returns'!O:O,I6),INDEX('Daily Returns'!C:C,H6):INDEX('Daily Returns'!C:C,I6))))))),"")</f>
        <v>-8.9946085147642554E-5</v>
      </c>
      <c r="L6" s="35">
        <f>IFERROR(IF(B6="UCG",RSQ(INDEX('Daily Returns'!E:E,H6):INDEX('Daily Returns'!E:E,I6),INDEX('Daily Returns'!C:C,H6):INDEX('Daily Returns'!C:C,I6)),IF(B6="BMPS",RSQ(INDEX('Daily Returns'!G:G,H6):INDEX('Daily Returns'!G:G,I6),INDEX('Daily Returns'!C:C,H6):INDEX('Daily Returns'!C:C,I6)),IF(B6="ISP",RSQ(INDEX('Daily Returns'!I:I,H6):INDEX('Daily Returns'!I:I,I6),INDEX('Daily Returns'!C:C,H6):INDEX('Daily Returns'!C:C,I6)),IF(B6="BPE",RSQ(INDEX('Daily Returns'!K:K,H6):INDEX('Daily Returns'!K:K,I6),INDEX('Daily Returns'!C:C,H6):INDEX('Daily Returns'!C:C,I6)),IF(B6="BAMI",RSQ(INDEX('Daily Returns'!M:M,H6):INDEX('Daily Returns'!M:M,I6),INDEX('Daily Returns'!C:C,H6):INDEX('Daily Returns'!C:C,I6)),RSQ(INDEX('Daily Returns'!O:O,H6):INDEX('Daily Returns'!O:O,I6),INDEX('Daily Returns'!C:C,H6):INDEX('Daily Returns'!C:C,I6))))))),"")</f>
        <v>0.84421677659559879</v>
      </c>
    </row>
    <row r="7" spans="1:12" x14ac:dyDescent="0.3">
      <c r="A7" t="str">
        <f>'Event Master List'!A7</f>
        <v>NG-005</v>
      </c>
      <c r="B7" t="str">
        <f>'Event Master List'!C7</f>
        <v>UCG</v>
      </c>
      <c r="C7" s="8">
        <f>'Event Master List'!D7</f>
        <v>42355</v>
      </c>
      <c r="D7" t="str">
        <f t="shared" si="0"/>
        <v>E</v>
      </c>
      <c r="E7" t="s">
        <v>394</v>
      </c>
      <c r="F7" s="8">
        <f t="shared" si="1"/>
        <v>42173</v>
      </c>
      <c r="G7" s="8">
        <f t="shared" si="2"/>
        <v>42340</v>
      </c>
      <c r="H7">
        <f>MATCH(F7,'Daily Returns'!A:A,1)</f>
        <v>354</v>
      </c>
      <c r="I7">
        <f>MATCH(G7,'Daily Returns'!A:A,1)</f>
        <v>521</v>
      </c>
      <c r="J7" s="36">
        <f>IFERROR(IF(B7="UCG",SLOPE(INDEX('Daily Returns'!E:E,H7):INDEX('Daily Returns'!E:E,I7),INDEX('Daily Returns'!C:C,H7):INDEX('Daily Returns'!C:C,I7)),IF(B7="BMPS",SLOPE(INDEX('Daily Returns'!G:G,H7):INDEX('Daily Returns'!G:G,I7),INDEX('Daily Returns'!C:C,H7):INDEX('Daily Returns'!C:C,I7)),IF(B7="ISP",SLOPE(INDEX('Daily Returns'!I:I,H7):INDEX('Daily Returns'!I:I,I7),INDEX('Daily Returns'!C:C,H7):INDEX('Daily Returns'!C:C,I7)),IF(B7="BPE",SLOPE(INDEX('Daily Returns'!K:K,H7):INDEX('Daily Returns'!K:K,I7),INDEX('Daily Returns'!C:C,H7):INDEX('Daily Returns'!C:C,I7)),IF(B7="BAMI",SLOPE(INDEX('Daily Returns'!M:M,H7):INDEX('Daily Returns'!M:M,I7),INDEX('Daily Returns'!C:C,H7):INDEX('Daily Returns'!C:C,I7)),SLOPE(INDEX('Daily Returns'!O:O,H7):INDEX('Daily Returns'!O:O,I7),INDEX('Daily Returns'!C:C,H7):INDEX('Daily Returns'!C:C,I7))))))),"")</f>
        <v>1.1795178924821206</v>
      </c>
      <c r="K7" s="36">
        <f>IFERROR(IF(B7="UCG",INTERCEPT(INDEX('Daily Returns'!E:E,H7):INDEX('Daily Returns'!E:E,I7),INDEX('Daily Returns'!C:C,H7):INDEX('Daily Returns'!C:C,I7)),IF(B7="BMPS",INTERCEPT(INDEX('Daily Returns'!G:G,H7):INDEX('Daily Returns'!G:G,I7),INDEX('Daily Returns'!C:C,H7):INDEX('Daily Returns'!C:C,I7)),IF(B7="ISP",INTERCEPT(INDEX('Daily Returns'!I:I,H7):INDEX('Daily Returns'!I:I,I7),INDEX('Daily Returns'!C:C,H7):INDEX('Daily Returns'!C:C,I7)),IF(B7="BPE",INTERCEPT(INDEX('Daily Returns'!K:K,H7):INDEX('Daily Returns'!K:K,I7),INDEX('Daily Returns'!C:C,H7):INDEX('Daily Returns'!C:C,I7)),IF(B7="BAMI",INTERCEPT(INDEX('Daily Returns'!M:M,H7):INDEX('Daily Returns'!M:M,I7),INDEX('Daily Returns'!C:C,H7):INDEX('Daily Returns'!C:C,I7)),INTERCEPT(INDEX('Daily Returns'!O:O,H7):INDEX('Daily Returns'!O:O,I7),INDEX('Daily Returns'!C:C,H7):INDEX('Daily Returns'!C:C,I7))))))),"")</f>
        <v>-7.990223195739111E-4</v>
      </c>
      <c r="L7" s="35">
        <f>IFERROR(IF(B7="UCG",RSQ(INDEX('Daily Returns'!E:E,H7):INDEX('Daily Returns'!E:E,I7),INDEX('Daily Returns'!C:C,H7):INDEX('Daily Returns'!C:C,I7)),IF(B7="BMPS",RSQ(INDEX('Daily Returns'!G:G,H7):INDEX('Daily Returns'!G:G,I7),INDEX('Daily Returns'!C:C,H7):INDEX('Daily Returns'!C:C,I7)),IF(B7="ISP",RSQ(INDEX('Daily Returns'!I:I,H7):INDEX('Daily Returns'!I:I,I7),INDEX('Daily Returns'!C:C,H7):INDEX('Daily Returns'!C:C,I7)),IF(B7="BPE",RSQ(INDEX('Daily Returns'!K:K,H7):INDEX('Daily Returns'!K:K,I7),INDEX('Daily Returns'!C:C,H7):INDEX('Daily Returns'!C:C,I7)),IF(B7="BAMI",RSQ(INDEX('Daily Returns'!M:M,H7):INDEX('Daily Returns'!M:M,I7),INDEX('Daily Returns'!C:C,H7):INDEX('Daily Returns'!C:C,I7)),RSQ(INDEX('Daily Returns'!O:O,H7):INDEX('Daily Returns'!O:O,I7),INDEX('Daily Returns'!C:C,H7):INDEX('Daily Returns'!C:C,I7))))))),"")</f>
        <v>0.83069229616445794</v>
      </c>
    </row>
    <row r="8" spans="1:12" x14ac:dyDescent="0.3">
      <c r="A8" t="str">
        <f>'Event Master List'!A8</f>
        <v>NG-008</v>
      </c>
      <c r="B8" t="str">
        <f>'Event Master List'!C8</f>
        <v>UCG</v>
      </c>
      <c r="C8" s="8">
        <f>'Event Master List'!D8</f>
        <v>42717</v>
      </c>
      <c r="D8" t="str">
        <f t="shared" si="0"/>
        <v>E</v>
      </c>
      <c r="E8" t="s">
        <v>394</v>
      </c>
      <c r="F8" s="8">
        <f t="shared" si="1"/>
        <v>42535</v>
      </c>
      <c r="G8" s="8">
        <f t="shared" si="2"/>
        <v>42702</v>
      </c>
      <c r="H8">
        <f>MATCH(F8,'Daily Returns'!A:A,1)</f>
        <v>716</v>
      </c>
      <c r="I8">
        <f>MATCH(G8,'Daily Returns'!A:A,1)</f>
        <v>883</v>
      </c>
      <c r="J8" s="36">
        <f>IFERROR(IF(B8="UCG",SLOPE(INDEX('Daily Returns'!E:E,H8):INDEX('Daily Returns'!E:E,I8),INDEX('Daily Returns'!C:C,H8):INDEX('Daily Returns'!C:C,I8)),IF(B8="BMPS",SLOPE(INDEX('Daily Returns'!G:G,H8):INDEX('Daily Returns'!G:G,I8),INDEX('Daily Returns'!C:C,H8):INDEX('Daily Returns'!C:C,I8)),IF(B8="ISP",SLOPE(INDEX('Daily Returns'!I:I,H8):INDEX('Daily Returns'!I:I,I8),INDEX('Daily Returns'!C:C,H8):INDEX('Daily Returns'!C:C,I8)),IF(B8="BPE",SLOPE(INDEX('Daily Returns'!K:K,H8):INDEX('Daily Returns'!K:K,I8),INDEX('Daily Returns'!C:C,H8):INDEX('Daily Returns'!C:C,I8)),IF(B8="BAMI",SLOPE(INDEX('Daily Returns'!M:M,H8):INDEX('Daily Returns'!M:M,I8),INDEX('Daily Returns'!C:C,H8):INDEX('Daily Returns'!C:C,I8)),SLOPE(INDEX('Daily Returns'!O:O,H8):INDEX('Daily Returns'!O:O,I8),INDEX('Daily Returns'!C:C,H8):INDEX('Daily Returns'!C:C,I8))))))),"")</f>
        <v>1.9161165810536784</v>
      </c>
      <c r="K8" s="36">
        <f>IFERROR(IF(B8="UCG",INTERCEPT(INDEX('Daily Returns'!E:E,H8):INDEX('Daily Returns'!E:E,I8),INDEX('Daily Returns'!C:C,H8):INDEX('Daily Returns'!C:C,I8)),IF(B8="BMPS",INTERCEPT(INDEX('Daily Returns'!G:G,H8):INDEX('Daily Returns'!G:G,I8),INDEX('Daily Returns'!C:C,H8):INDEX('Daily Returns'!C:C,I8)),IF(B8="ISP",INTERCEPT(INDEX('Daily Returns'!I:I,H8):INDEX('Daily Returns'!I:I,I8),INDEX('Daily Returns'!C:C,H8):INDEX('Daily Returns'!C:C,I8)),IF(B8="BPE",INTERCEPT(INDEX('Daily Returns'!K:K,H8):INDEX('Daily Returns'!K:K,I8),INDEX('Daily Returns'!C:C,H8):INDEX('Daily Returns'!C:C,I8)),IF(B8="BAMI",INTERCEPT(INDEX('Daily Returns'!M:M,H8):INDEX('Daily Returns'!M:M,I8),INDEX('Daily Returns'!C:C,H8):INDEX('Daily Returns'!C:C,I8)),INTERCEPT(INDEX('Daily Returns'!O:O,H8):INDEX('Daily Returns'!O:O,I8),INDEX('Daily Returns'!C:C,H8):INDEX('Daily Returns'!C:C,I8))))))),"")</f>
        <v>-5.4395946356397291E-4</v>
      </c>
      <c r="L8" s="35">
        <f>IFERROR(IF(B8="UCG",RSQ(INDEX('Daily Returns'!E:E,H8):INDEX('Daily Returns'!E:E,I8),INDEX('Daily Returns'!C:C,H8):INDEX('Daily Returns'!C:C,I8)),IF(B8="BMPS",RSQ(INDEX('Daily Returns'!G:G,H8):INDEX('Daily Returns'!G:G,I8),INDEX('Daily Returns'!C:C,H8):INDEX('Daily Returns'!C:C,I8)),IF(B8="ISP",RSQ(INDEX('Daily Returns'!I:I,H8):INDEX('Daily Returns'!I:I,I8),INDEX('Daily Returns'!C:C,H8):INDEX('Daily Returns'!C:C,I8)),IF(B8="BPE",RSQ(INDEX('Daily Returns'!K:K,H8):INDEX('Daily Returns'!K:K,I8),INDEX('Daily Returns'!C:C,H8):INDEX('Daily Returns'!C:C,I8)),IF(B8="BAMI",RSQ(INDEX('Daily Returns'!M:M,H8):INDEX('Daily Returns'!M:M,I8),INDEX('Daily Returns'!C:C,H8):INDEX('Daily Returns'!C:C,I8)),RSQ(INDEX('Daily Returns'!O:O,H8):INDEX('Daily Returns'!O:O,I8),INDEX('Daily Returns'!C:C,H8):INDEX('Daily Returns'!C:C,I8))))))),"")</f>
        <v>0.70019407815843715</v>
      </c>
    </row>
    <row r="9" spans="1:12" x14ac:dyDescent="0.3">
      <c r="A9" t="str">
        <f>'Event Master List'!A9</f>
        <v>NG-009</v>
      </c>
      <c r="B9" t="str">
        <f>'Event Master List'!C9</f>
        <v>ISP</v>
      </c>
      <c r="C9" s="8">
        <f>'Event Master List'!D9</f>
        <v>42859</v>
      </c>
      <c r="D9" t="str">
        <f t="shared" si="0"/>
        <v>I</v>
      </c>
      <c r="E9" t="s">
        <v>394</v>
      </c>
      <c r="F9" s="8">
        <f t="shared" si="1"/>
        <v>42677</v>
      </c>
      <c r="G9" s="8">
        <f t="shared" si="2"/>
        <v>42844</v>
      </c>
      <c r="H9">
        <f>MATCH(F9,'Daily Returns'!A:A,1)</f>
        <v>858</v>
      </c>
      <c r="I9">
        <f>MATCH(G9,'Daily Returns'!A:A,1)</f>
        <v>1025</v>
      </c>
      <c r="J9" s="36">
        <f>IFERROR(IF(B9="UCG",SLOPE(INDEX('Daily Returns'!E:E,H9):INDEX('Daily Returns'!E:E,I9),INDEX('Daily Returns'!C:C,H9):INDEX('Daily Returns'!C:C,I9)),IF(B9="BMPS",SLOPE(INDEX('Daily Returns'!G:G,H9):INDEX('Daily Returns'!G:G,I9),INDEX('Daily Returns'!C:C,H9):INDEX('Daily Returns'!C:C,I9)),IF(B9="ISP",SLOPE(INDEX('Daily Returns'!I:I,H9):INDEX('Daily Returns'!I:I,I9),INDEX('Daily Returns'!C:C,H9):INDEX('Daily Returns'!C:C,I9)),IF(B9="BPE",SLOPE(INDEX('Daily Returns'!K:K,H9):INDEX('Daily Returns'!K:K,I9),INDEX('Daily Returns'!C:C,H9):INDEX('Daily Returns'!C:C,I9)),IF(B9="BAMI",SLOPE(INDEX('Daily Returns'!M:M,H9):INDEX('Daily Returns'!M:M,I9),INDEX('Daily Returns'!C:C,H9):INDEX('Daily Returns'!C:C,I9)),SLOPE(INDEX('Daily Returns'!O:O,H9):INDEX('Daily Returns'!O:O,I9),INDEX('Daily Returns'!C:C,H9):INDEX('Daily Returns'!C:C,I9))))))),"")</f>
        <v>1.4561863265542161</v>
      </c>
      <c r="K9" s="36">
        <f>IFERROR(IF(B9="UCG",INTERCEPT(INDEX('Daily Returns'!E:E,H9):INDEX('Daily Returns'!E:E,I9),INDEX('Daily Returns'!C:C,H9):INDEX('Daily Returns'!C:C,I9)),IF(B9="BMPS",INTERCEPT(INDEX('Daily Returns'!G:G,H9):INDEX('Daily Returns'!G:G,I9),INDEX('Daily Returns'!C:C,H9):INDEX('Daily Returns'!C:C,I9)),IF(B9="ISP",INTERCEPT(INDEX('Daily Returns'!I:I,H9):INDEX('Daily Returns'!I:I,I9),INDEX('Daily Returns'!C:C,H9):INDEX('Daily Returns'!C:C,I9)),IF(B9="BPE",INTERCEPT(INDEX('Daily Returns'!K:K,H9):INDEX('Daily Returns'!K:K,I9),INDEX('Daily Returns'!C:C,H9):INDEX('Daily Returns'!C:C,I9)),IF(B9="BAMI",INTERCEPT(INDEX('Daily Returns'!M:M,H9):INDEX('Daily Returns'!M:M,I9),INDEX('Daily Returns'!C:C,H9):INDEX('Daily Returns'!C:C,I9)),INTERCEPT(INDEX('Daily Returns'!O:O,H9):INDEX('Daily Returns'!O:O,I9),INDEX('Daily Returns'!C:C,H9):INDEX('Daily Returns'!C:C,I9))))))),"")</f>
        <v>-4.4061513078030141E-4</v>
      </c>
      <c r="L9" s="35">
        <f>IFERROR(IF(B9="UCG",RSQ(INDEX('Daily Returns'!E:E,H9):INDEX('Daily Returns'!E:E,I9),INDEX('Daily Returns'!C:C,H9):INDEX('Daily Returns'!C:C,I9)),IF(B9="BMPS",RSQ(INDEX('Daily Returns'!G:G,H9):INDEX('Daily Returns'!G:G,I9),INDEX('Daily Returns'!C:C,H9):INDEX('Daily Returns'!C:C,I9)),IF(B9="ISP",RSQ(INDEX('Daily Returns'!I:I,H9):INDEX('Daily Returns'!I:I,I9),INDEX('Daily Returns'!C:C,H9):INDEX('Daily Returns'!C:C,I9)),IF(B9="BPE",RSQ(INDEX('Daily Returns'!K:K,H9):INDEX('Daily Returns'!K:K,I9),INDEX('Daily Returns'!C:C,H9):INDEX('Daily Returns'!C:C,I9)),IF(B9="BAMI",RSQ(INDEX('Daily Returns'!M:M,H9):INDEX('Daily Returns'!M:M,I9),INDEX('Daily Returns'!C:C,H9):INDEX('Daily Returns'!C:C,I9)),RSQ(INDEX('Daily Returns'!O:O,H9):INDEX('Daily Returns'!O:O,I9),INDEX('Daily Returns'!C:C,H9):INDEX('Daily Returns'!C:C,I9))))))),"")</f>
        <v>0.65473040959158102</v>
      </c>
    </row>
    <row r="10" spans="1:12" x14ac:dyDescent="0.3">
      <c r="A10" t="str">
        <f>'Event Master List'!A10</f>
        <v>NG-010</v>
      </c>
      <c r="B10" t="str">
        <f>'Event Master List'!C10</f>
        <v>BAMI</v>
      </c>
      <c r="C10" s="8">
        <f>'Event Master List'!D10</f>
        <v>42908</v>
      </c>
      <c r="D10" t="str">
        <f t="shared" si="0"/>
        <v>M</v>
      </c>
      <c r="E10" t="s">
        <v>394</v>
      </c>
      <c r="F10" s="8">
        <f t="shared" si="1"/>
        <v>42726</v>
      </c>
      <c r="G10" s="8">
        <f t="shared" si="2"/>
        <v>42893</v>
      </c>
      <c r="H10">
        <f>MATCH(F10,'Daily Returns'!A:A,1)</f>
        <v>907</v>
      </c>
      <c r="I10">
        <f>MATCH(G10,'Daily Returns'!A:A,1)</f>
        <v>1074</v>
      </c>
      <c r="J10" s="36">
        <f>IFERROR(IF(B10="UCG",SLOPE(INDEX('Daily Returns'!E:E,H10):INDEX('Daily Returns'!E:E,I10),INDEX('Daily Returns'!C:C,H10):INDEX('Daily Returns'!C:C,I10)),IF(B10="BMPS",SLOPE(INDEX('Daily Returns'!G:G,H10):INDEX('Daily Returns'!G:G,I10),INDEX('Daily Returns'!C:C,H10):INDEX('Daily Returns'!C:C,I10)),IF(B10="ISP",SLOPE(INDEX('Daily Returns'!I:I,H10):INDEX('Daily Returns'!I:I,I10),INDEX('Daily Returns'!C:C,H10):INDEX('Daily Returns'!C:C,I10)),IF(B10="BPE",SLOPE(INDEX('Daily Returns'!K:K,H10):INDEX('Daily Returns'!K:K,I10),INDEX('Daily Returns'!C:C,H10):INDEX('Daily Returns'!C:C,I10)),IF(B10="BAMI",SLOPE(INDEX('Daily Returns'!M:M,H10):INDEX('Daily Returns'!M:M,I10),INDEX('Daily Returns'!C:C,H10):INDEX('Daily Returns'!C:C,I10)),SLOPE(INDEX('Daily Returns'!O:O,H10):INDEX('Daily Returns'!O:O,I10),INDEX('Daily Returns'!C:C,H10):INDEX('Daily Returns'!C:C,I10))))))),"")</f>
        <v>2.1757602771651672</v>
      </c>
      <c r="K10" s="36">
        <f>IFERROR(IF(B10="UCG",INTERCEPT(INDEX('Daily Returns'!E:E,H10):INDEX('Daily Returns'!E:E,I10),INDEX('Daily Returns'!C:C,H10):INDEX('Daily Returns'!C:C,I10)),IF(B10="BMPS",INTERCEPT(INDEX('Daily Returns'!G:G,H10):INDEX('Daily Returns'!G:G,I10),INDEX('Daily Returns'!C:C,H10):INDEX('Daily Returns'!C:C,I10)),IF(B10="ISP",INTERCEPT(INDEX('Daily Returns'!I:I,H10):INDEX('Daily Returns'!I:I,I10),INDEX('Daily Returns'!C:C,H10):INDEX('Daily Returns'!C:C,I10)),IF(B10="BPE",INTERCEPT(INDEX('Daily Returns'!K:K,H10):INDEX('Daily Returns'!K:K,I10),INDEX('Daily Returns'!C:C,H10):INDEX('Daily Returns'!C:C,I10)),IF(B10="BAMI",INTERCEPT(INDEX('Daily Returns'!M:M,H10):INDEX('Daily Returns'!M:M,I10),INDEX('Daily Returns'!C:C,H10):INDEX('Daily Returns'!C:C,I10)),INTERCEPT(INDEX('Daily Returns'!O:O,H10):INDEX('Daily Returns'!O:O,I10),INDEX('Daily Returns'!C:C,H10):INDEX('Daily Returns'!C:C,I10))))))),"")</f>
        <v>-1.2028304810193379E-4</v>
      </c>
      <c r="L10" s="35">
        <f>IFERROR(IF(B10="UCG",RSQ(INDEX('Daily Returns'!E:E,H10):INDEX('Daily Returns'!E:E,I10),INDEX('Daily Returns'!C:C,H10):INDEX('Daily Returns'!C:C,I10)),IF(B10="BMPS",RSQ(INDEX('Daily Returns'!G:G,H10):INDEX('Daily Returns'!G:G,I10),INDEX('Daily Returns'!C:C,H10):INDEX('Daily Returns'!C:C,I10)),IF(B10="ISP",RSQ(INDEX('Daily Returns'!I:I,H10):INDEX('Daily Returns'!I:I,I10),INDEX('Daily Returns'!C:C,H10):INDEX('Daily Returns'!C:C,I10)),IF(B10="BPE",RSQ(INDEX('Daily Returns'!K:K,H10):INDEX('Daily Returns'!K:K,I10),INDEX('Daily Returns'!C:C,H10):INDEX('Daily Returns'!C:C,I10)),IF(B10="BAMI",RSQ(INDEX('Daily Returns'!M:M,H10):INDEX('Daily Returns'!M:M,I10),INDEX('Daily Returns'!C:C,H10):INDEX('Daily Returns'!C:C,I10)),RSQ(INDEX('Daily Returns'!O:O,H10):INDEX('Daily Returns'!O:O,I10),INDEX('Daily Returns'!C:C,H10):INDEX('Daily Returns'!C:C,I10))))))),"")</f>
        <v>0.46613197091471126</v>
      </c>
    </row>
    <row r="11" spans="1:12" x14ac:dyDescent="0.3">
      <c r="A11" t="str">
        <f>'Event Master List'!A11</f>
        <v>GACS-001</v>
      </c>
      <c r="B11" t="str">
        <f>'Event Master List'!C11</f>
        <v>UCG</v>
      </c>
      <c r="C11" s="8">
        <f>'Event Master List'!D11</f>
        <v>43081</v>
      </c>
      <c r="D11" t="str">
        <f t="shared" si="0"/>
        <v>E</v>
      </c>
      <c r="E11" t="s">
        <v>394</v>
      </c>
      <c r="F11" s="8">
        <f t="shared" si="1"/>
        <v>42899</v>
      </c>
      <c r="G11" s="8">
        <f t="shared" si="2"/>
        <v>43066</v>
      </c>
      <c r="H11">
        <f>MATCH(F11,'Daily Returns'!A:A,1)</f>
        <v>1080</v>
      </c>
      <c r="I11">
        <f>MATCH(G11,'Daily Returns'!A:A,1)</f>
        <v>1247</v>
      </c>
      <c r="J11" s="36">
        <f>IFERROR(IF(B11="UCG",SLOPE(INDEX('Daily Returns'!E:E,H11):INDEX('Daily Returns'!E:E,I11),INDEX('Daily Returns'!C:C,H11):INDEX('Daily Returns'!C:C,I11)),IF(B11="BMPS",SLOPE(INDEX('Daily Returns'!G:G,H11):INDEX('Daily Returns'!G:G,I11),INDEX('Daily Returns'!C:C,H11):INDEX('Daily Returns'!C:C,I11)),IF(B11="ISP",SLOPE(INDEX('Daily Returns'!I:I,H11):INDEX('Daily Returns'!I:I,I11),INDEX('Daily Returns'!C:C,H11):INDEX('Daily Returns'!C:C,I11)),IF(B11="BPE",SLOPE(INDEX('Daily Returns'!K:K,H11):INDEX('Daily Returns'!K:K,I11),INDEX('Daily Returns'!C:C,H11):INDEX('Daily Returns'!C:C,I11)),IF(B11="BAMI",SLOPE(INDEX('Daily Returns'!M:M,H11):INDEX('Daily Returns'!M:M,I11),INDEX('Daily Returns'!C:C,H11):INDEX('Daily Returns'!C:C,I11)),SLOPE(INDEX('Daily Returns'!O:O,H11):INDEX('Daily Returns'!O:O,I11),INDEX('Daily Returns'!C:C,H11):INDEX('Daily Returns'!C:C,I11))))))),"")</f>
        <v>1.5839999627693988</v>
      </c>
      <c r="K11" s="36">
        <f>IFERROR(IF(B11="UCG",INTERCEPT(INDEX('Daily Returns'!E:E,H11):INDEX('Daily Returns'!E:E,I11),INDEX('Daily Returns'!C:C,H11):INDEX('Daily Returns'!C:C,I11)),IF(B11="BMPS",INTERCEPT(INDEX('Daily Returns'!G:G,H11):INDEX('Daily Returns'!G:G,I11),INDEX('Daily Returns'!C:C,H11):INDEX('Daily Returns'!C:C,I11)),IF(B11="ISP",INTERCEPT(INDEX('Daily Returns'!I:I,H11):INDEX('Daily Returns'!I:I,I11),INDEX('Daily Returns'!C:C,H11):INDEX('Daily Returns'!C:C,I11)),IF(B11="BPE",INTERCEPT(INDEX('Daily Returns'!K:K,H11):INDEX('Daily Returns'!K:K,I11),INDEX('Daily Returns'!C:C,H11):INDEX('Daily Returns'!C:C,I11)),IF(B11="BAMI",INTERCEPT(INDEX('Daily Returns'!M:M,H11):INDEX('Daily Returns'!M:M,I11),INDEX('Daily Returns'!C:C,H11):INDEX('Daily Returns'!C:C,I11)),INTERCEPT(INDEX('Daily Returns'!O:O,H11):INDEX('Daily Returns'!O:O,I11),INDEX('Daily Returns'!C:C,H11):INDEX('Daily Returns'!C:C,I11))))))),"")</f>
        <v>-2.0699381477269586E-4</v>
      </c>
      <c r="L11" s="35">
        <f>IFERROR(IF(B11="UCG",RSQ(INDEX('Daily Returns'!E:E,H11):INDEX('Daily Returns'!E:E,I11),INDEX('Daily Returns'!C:C,H11):INDEX('Daily Returns'!C:C,I11)),IF(B11="BMPS",RSQ(INDEX('Daily Returns'!G:G,H11):INDEX('Daily Returns'!G:G,I11),INDEX('Daily Returns'!C:C,H11):INDEX('Daily Returns'!C:C,I11)),IF(B11="ISP",RSQ(INDEX('Daily Returns'!I:I,H11):INDEX('Daily Returns'!I:I,I11),INDEX('Daily Returns'!C:C,H11):INDEX('Daily Returns'!C:C,I11)),IF(B11="BPE",RSQ(INDEX('Daily Returns'!K:K,H11):INDEX('Daily Returns'!K:K,I11),INDEX('Daily Returns'!C:C,H11):INDEX('Daily Returns'!C:C,I11)),IF(B11="BAMI",RSQ(INDEX('Daily Returns'!M:M,H11):INDEX('Daily Returns'!M:M,I11),INDEX('Daily Returns'!C:C,H11):INDEX('Daily Returns'!C:C,I11)),RSQ(INDEX('Daily Returns'!O:O,H11):INDEX('Daily Returns'!O:O,I11),INDEX('Daily Returns'!C:C,H11):INDEX('Daily Returns'!C:C,I11))))))),"")</f>
        <v>0.47403688568639202</v>
      </c>
    </row>
    <row r="12" spans="1:12" x14ac:dyDescent="0.3">
      <c r="A12" t="str">
        <f>'Event Master List'!A12</f>
        <v>NG-011</v>
      </c>
      <c r="B12" t="str">
        <f>'Event Master List'!C12</f>
        <v>ISP</v>
      </c>
      <c r="C12" s="8">
        <f>'Event Master List'!D12</f>
        <v>43206</v>
      </c>
      <c r="D12" t="str">
        <f t="shared" si="0"/>
        <v>I</v>
      </c>
      <c r="E12" t="s">
        <v>394</v>
      </c>
      <c r="F12" s="8">
        <f t="shared" si="1"/>
        <v>43024</v>
      </c>
      <c r="G12" s="8">
        <f t="shared" si="2"/>
        <v>43189</v>
      </c>
      <c r="H12">
        <f>MATCH(F12,'Daily Returns'!A:A,1)</f>
        <v>1205</v>
      </c>
      <c r="I12">
        <f>MATCH(G12,'Daily Returns'!A:A,1)</f>
        <v>1370</v>
      </c>
      <c r="J12" s="36">
        <f>IFERROR(IF(B12="UCG",SLOPE(INDEX('Daily Returns'!E:E,H12):INDEX('Daily Returns'!E:E,I12),INDEX('Daily Returns'!C:C,H12):INDEX('Daily Returns'!C:C,I12)),IF(B12="BMPS",SLOPE(INDEX('Daily Returns'!G:G,H12):INDEX('Daily Returns'!G:G,I12),INDEX('Daily Returns'!C:C,H12):INDEX('Daily Returns'!C:C,I12)),IF(B12="ISP",SLOPE(INDEX('Daily Returns'!I:I,H12):INDEX('Daily Returns'!I:I,I12),INDEX('Daily Returns'!C:C,H12):INDEX('Daily Returns'!C:C,I12)),IF(B12="BPE",SLOPE(INDEX('Daily Returns'!K:K,H12):INDEX('Daily Returns'!K:K,I12),INDEX('Daily Returns'!C:C,H12):INDEX('Daily Returns'!C:C,I12)),IF(B12="BAMI",SLOPE(INDEX('Daily Returns'!M:M,H12):INDEX('Daily Returns'!M:M,I12),INDEX('Daily Returns'!C:C,H12):INDEX('Daily Returns'!C:C,I12)),SLOPE(INDEX('Daily Returns'!O:O,H12):INDEX('Daily Returns'!O:O,I12),INDEX('Daily Returns'!C:C,H12):INDEX('Daily Returns'!C:C,I12))))))),"")</f>
        <v>0.90553399805397061</v>
      </c>
      <c r="K12" s="36">
        <f>IFERROR(IF(B12="UCG",INTERCEPT(INDEX('Daily Returns'!E:E,H12):INDEX('Daily Returns'!E:E,I12),INDEX('Daily Returns'!C:C,H12):INDEX('Daily Returns'!C:C,I12)),IF(B12="BMPS",INTERCEPT(INDEX('Daily Returns'!G:G,H12):INDEX('Daily Returns'!G:G,I12),INDEX('Daily Returns'!C:C,H12):INDEX('Daily Returns'!C:C,I12)),IF(B12="ISP",INTERCEPT(INDEX('Daily Returns'!I:I,H12):INDEX('Daily Returns'!I:I,I12),INDEX('Daily Returns'!C:C,H12):INDEX('Daily Returns'!C:C,I12)),IF(B12="BPE",INTERCEPT(INDEX('Daily Returns'!K:K,H12):INDEX('Daily Returns'!K:K,I12),INDEX('Daily Returns'!C:C,H12):INDEX('Daily Returns'!C:C,I12)),IF(B12="BAMI",INTERCEPT(INDEX('Daily Returns'!M:M,H12):INDEX('Daily Returns'!M:M,I12),INDEX('Daily Returns'!C:C,H12):INDEX('Daily Returns'!C:C,I12)),INTERCEPT(INDEX('Daily Returns'!O:O,H12):INDEX('Daily Returns'!O:O,I12),INDEX('Daily Returns'!C:C,H12):INDEX('Daily Returns'!C:C,I12))))))),"")</f>
        <v>2.9229059308681789E-4</v>
      </c>
      <c r="L12" s="35">
        <f>IFERROR(IF(B12="UCG",RSQ(INDEX('Daily Returns'!E:E,H12):INDEX('Daily Returns'!E:E,I12),INDEX('Daily Returns'!C:C,H12):INDEX('Daily Returns'!C:C,I12)),IF(B12="BMPS",RSQ(INDEX('Daily Returns'!G:G,H12):INDEX('Daily Returns'!G:G,I12),INDEX('Daily Returns'!C:C,H12):INDEX('Daily Returns'!C:C,I12)),IF(B12="ISP",RSQ(INDEX('Daily Returns'!I:I,H12):INDEX('Daily Returns'!I:I,I12),INDEX('Daily Returns'!C:C,H12):INDEX('Daily Returns'!C:C,I12)),IF(B12="BPE",RSQ(INDEX('Daily Returns'!K:K,H12):INDEX('Daily Returns'!K:K,I12),INDEX('Daily Returns'!C:C,H12):INDEX('Daily Returns'!C:C,I12)),IF(B12="BAMI",RSQ(INDEX('Daily Returns'!M:M,H12):INDEX('Daily Returns'!M:M,I12),INDEX('Daily Returns'!C:C,H12):INDEX('Daily Returns'!C:C,I12)),RSQ(INDEX('Daily Returns'!O:O,H12):INDEX('Daily Returns'!O:O,I12),INDEX('Daily Returns'!C:C,H12):INDEX('Daily Returns'!C:C,I12))))))),"")</f>
        <v>0.55516617952720049</v>
      </c>
    </row>
    <row r="13" spans="1:12" x14ac:dyDescent="0.3">
      <c r="A13" t="str">
        <f>'Event Master List'!A13</f>
        <v>GACS-002</v>
      </c>
      <c r="B13" t="str">
        <f>'Event Master List'!C13</f>
        <v>BMPS</v>
      </c>
      <c r="C13" s="8">
        <f>'Event Master List'!D13</f>
        <v>43230</v>
      </c>
      <c r="D13" t="str">
        <f t="shared" si="0"/>
        <v>G</v>
      </c>
      <c r="E13" t="s">
        <v>394</v>
      </c>
      <c r="F13" s="8">
        <f t="shared" si="1"/>
        <v>43048</v>
      </c>
      <c r="G13" s="8">
        <f t="shared" si="2"/>
        <v>43215</v>
      </c>
      <c r="H13">
        <f>MATCH(F13,'Daily Returns'!A:A,1)</f>
        <v>1229</v>
      </c>
      <c r="I13">
        <f>MATCH(G13,'Daily Returns'!A:A,1)</f>
        <v>1396</v>
      </c>
      <c r="J13" s="36">
        <f>IFERROR(IF(B13="UCG",SLOPE(INDEX('Daily Returns'!E:E,H13):INDEX('Daily Returns'!E:E,I13),INDEX('Daily Returns'!C:C,H13):INDEX('Daily Returns'!C:C,I13)),IF(B13="BMPS",SLOPE(INDEX('Daily Returns'!G:G,H13):INDEX('Daily Returns'!G:G,I13),INDEX('Daily Returns'!C:C,H13):INDEX('Daily Returns'!C:C,I13)),IF(B13="ISP",SLOPE(INDEX('Daily Returns'!I:I,H13):INDEX('Daily Returns'!I:I,I13),INDEX('Daily Returns'!C:C,H13):INDEX('Daily Returns'!C:C,I13)),IF(B13="BPE",SLOPE(INDEX('Daily Returns'!K:K,H13):INDEX('Daily Returns'!K:K,I13),INDEX('Daily Returns'!C:C,H13):INDEX('Daily Returns'!C:C,I13)),IF(B13="BAMI",SLOPE(INDEX('Daily Returns'!M:M,H13):INDEX('Daily Returns'!M:M,I13),INDEX('Daily Returns'!C:C,H13):INDEX('Daily Returns'!C:C,I13)),SLOPE(INDEX('Daily Returns'!O:O,H13):INDEX('Daily Returns'!O:O,I13),INDEX('Daily Returns'!C:C,H13):INDEX('Daily Returns'!C:C,I13))))))),"")</f>
        <v>0.83232280378287438</v>
      </c>
      <c r="K13" s="36">
        <f>IFERROR(IF(B13="UCG",INTERCEPT(INDEX('Daily Returns'!E:E,H13):INDEX('Daily Returns'!E:E,I13),INDEX('Daily Returns'!C:C,H13):INDEX('Daily Returns'!C:C,I13)),IF(B13="BMPS",INTERCEPT(INDEX('Daily Returns'!G:G,H13):INDEX('Daily Returns'!G:G,I13),INDEX('Daily Returns'!C:C,H13):INDEX('Daily Returns'!C:C,I13)),IF(B13="ISP",INTERCEPT(INDEX('Daily Returns'!I:I,H13):INDEX('Daily Returns'!I:I,I13),INDEX('Daily Returns'!C:C,H13):INDEX('Daily Returns'!C:C,I13)),IF(B13="BPE",INTERCEPT(INDEX('Daily Returns'!K:K,H13):INDEX('Daily Returns'!K:K,I13),INDEX('Daily Returns'!C:C,H13):INDEX('Daily Returns'!C:C,I13)),IF(B13="BAMI",INTERCEPT(INDEX('Daily Returns'!M:M,H13):INDEX('Daily Returns'!M:M,I13),INDEX('Daily Returns'!C:C,H13):INDEX('Daily Returns'!C:C,I13)),INTERCEPT(INDEX('Daily Returns'!O:O,H13):INDEX('Daily Returns'!O:O,I13),INDEX('Daily Returns'!C:C,H13):INDEX('Daily Returns'!C:C,I13))))))),"")</f>
        <v>-3.9737395140758821E-3</v>
      </c>
      <c r="L13" s="35">
        <f>IFERROR(IF(B13="UCG",RSQ(INDEX('Daily Returns'!E:E,H13):INDEX('Daily Returns'!E:E,I13),INDEX('Daily Returns'!C:C,H13):INDEX('Daily Returns'!C:C,I13)),IF(B13="BMPS",RSQ(INDEX('Daily Returns'!G:G,H13):INDEX('Daily Returns'!G:G,I13),INDEX('Daily Returns'!C:C,H13):INDEX('Daily Returns'!C:C,I13)),IF(B13="ISP",RSQ(INDEX('Daily Returns'!I:I,H13):INDEX('Daily Returns'!I:I,I13),INDEX('Daily Returns'!C:C,H13):INDEX('Daily Returns'!C:C,I13)),IF(B13="BPE",RSQ(INDEX('Daily Returns'!K:K,H13):INDEX('Daily Returns'!K:K,I13),INDEX('Daily Returns'!C:C,H13):INDEX('Daily Returns'!C:C,I13)),IF(B13="BAMI",RSQ(INDEX('Daily Returns'!M:M,H13):INDEX('Daily Returns'!M:M,I13),INDEX('Daily Returns'!C:C,H13):INDEX('Daily Returns'!C:C,I13)),RSQ(INDEX('Daily Returns'!O:O,H13):INDEX('Daily Returns'!O:O,I13),INDEX('Daily Returns'!C:C,H13):INDEX('Daily Returns'!C:C,I13))))))),"")</f>
        <v>7.5476548404813618E-2</v>
      </c>
    </row>
    <row r="14" spans="1:12" x14ac:dyDescent="0.3">
      <c r="A14" t="str">
        <f>'Event Master List'!A14</f>
        <v>GACS-004</v>
      </c>
      <c r="B14" t="str">
        <f>'Event Master List'!C14</f>
        <v>BAMI</v>
      </c>
      <c r="C14" s="8">
        <f>'Event Master List'!D14</f>
        <v>43251</v>
      </c>
      <c r="D14" t="str">
        <f t="shared" si="0"/>
        <v>M</v>
      </c>
      <c r="E14" t="s">
        <v>394</v>
      </c>
      <c r="F14" s="8">
        <f t="shared" si="1"/>
        <v>43069</v>
      </c>
      <c r="G14" s="8">
        <f t="shared" si="2"/>
        <v>43236</v>
      </c>
      <c r="H14">
        <f>MATCH(F14,'Daily Returns'!A:A,1)</f>
        <v>1250</v>
      </c>
      <c r="I14">
        <f>MATCH(G14,'Daily Returns'!A:A,1)</f>
        <v>1417</v>
      </c>
      <c r="J14" s="36">
        <f>IFERROR(IF(B14="UCG",SLOPE(INDEX('Daily Returns'!E:E,H14):INDEX('Daily Returns'!E:E,I14),INDEX('Daily Returns'!C:C,H14):INDEX('Daily Returns'!C:C,I14)),IF(B14="BMPS",SLOPE(INDEX('Daily Returns'!G:G,H14):INDEX('Daily Returns'!G:G,I14),INDEX('Daily Returns'!C:C,H14):INDEX('Daily Returns'!C:C,I14)),IF(B14="ISP",SLOPE(INDEX('Daily Returns'!I:I,H14):INDEX('Daily Returns'!I:I,I14),INDEX('Daily Returns'!C:C,H14):INDEX('Daily Returns'!C:C,I14)),IF(B14="BPE",SLOPE(INDEX('Daily Returns'!K:K,H14):INDEX('Daily Returns'!K:K,I14),INDEX('Daily Returns'!C:C,H14):INDEX('Daily Returns'!C:C,I14)),IF(B14="BAMI",SLOPE(INDEX('Daily Returns'!M:M,H14):INDEX('Daily Returns'!M:M,I14),INDEX('Daily Returns'!C:C,H14):INDEX('Daily Returns'!C:C,I14)),SLOPE(INDEX('Daily Returns'!O:O,H14):INDEX('Daily Returns'!O:O,I14),INDEX('Daily Returns'!C:C,H14):INDEX('Daily Returns'!C:C,I14))))))),"")</f>
        <v>1.3663382242773707</v>
      </c>
      <c r="K14" s="36">
        <f>IFERROR(IF(B14="UCG",INTERCEPT(INDEX('Daily Returns'!E:E,H14):INDEX('Daily Returns'!E:E,I14),INDEX('Daily Returns'!C:C,H14):INDEX('Daily Returns'!C:C,I14)),IF(B14="BMPS",INTERCEPT(INDEX('Daily Returns'!G:G,H14):INDEX('Daily Returns'!G:G,I14),INDEX('Daily Returns'!C:C,H14):INDEX('Daily Returns'!C:C,I14)),IF(B14="ISP",INTERCEPT(INDEX('Daily Returns'!I:I,H14):INDEX('Daily Returns'!I:I,I14),INDEX('Daily Returns'!C:C,H14):INDEX('Daily Returns'!C:C,I14)),IF(B14="BPE",INTERCEPT(INDEX('Daily Returns'!K:K,H14):INDEX('Daily Returns'!K:K,I14),INDEX('Daily Returns'!C:C,H14):INDEX('Daily Returns'!C:C,I14)),IF(B14="BAMI",INTERCEPT(INDEX('Daily Returns'!M:M,H14):INDEX('Daily Returns'!M:M,I14),INDEX('Daily Returns'!C:C,H14):INDEX('Daily Returns'!C:C,I14)),INTERCEPT(INDEX('Daily Returns'!O:O,H14):INDEX('Daily Returns'!O:O,I14),INDEX('Daily Returns'!C:C,H14):INDEX('Daily Returns'!C:C,I14))))))),"")</f>
        <v>-3.9418981343125652E-4</v>
      </c>
      <c r="L14" s="35">
        <f>IFERROR(IF(B14="UCG",RSQ(INDEX('Daily Returns'!E:E,H14):INDEX('Daily Returns'!E:E,I14),INDEX('Daily Returns'!C:C,H14):INDEX('Daily Returns'!C:C,I14)),IF(B14="BMPS",RSQ(INDEX('Daily Returns'!G:G,H14):INDEX('Daily Returns'!G:G,I14),INDEX('Daily Returns'!C:C,H14):INDEX('Daily Returns'!C:C,I14)),IF(B14="ISP",RSQ(INDEX('Daily Returns'!I:I,H14):INDEX('Daily Returns'!I:I,I14),INDEX('Daily Returns'!C:C,H14):INDEX('Daily Returns'!C:C,I14)),IF(B14="BPE",RSQ(INDEX('Daily Returns'!K:K,H14):INDEX('Daily Returns'!K:K,I14),INDEX('Daily Returns'!C:C,H14):INDEX('Daily Returns'!C:C,I14)),IF(B14="BAMI",RSQ(INDEX('Daily Returns'!M:M,H14):INDEX('Daily Returns'!M:M,I14),INDEX('Daily Returns'!C:C,H14):INDEX('Daily Returns'!C:C,I14)),RSQ(INDEX('Daily Returns'!O:O,H14):INDEX('Daily Returns'!O:O,I14),INDEX('Daily Returns'!C:C,H14):INDEX('Daily Returns'!C:C,I14))))))),"")</f>
        <v>0.41898210471473535</v>
      </c>
    </row>
    <row r="15" spans="1:12" x14ac:dyDescent="0.3">
      <c r="A15" t="str">
        <f>'Event Master List'!A15</f>
        <v>NG-012</v>
      </c>
      <c r="B15" t="str">
        <f>'Event Master List'!C15</f>
        <v>BAMI</v>
      </c>
      <c r="C15" s="8">
        <f>'Event Master List'!D15</f>
        <v>43270</v>
      </c>
      <c r="D15" t="str">
        <f t="shared" si="0"/>
        <v>M</v>
      </c>
      <c r="E15" t="s">
        <v>394</v>
      </c>
      <c r="F15" s="8">
        <f t="shared" si="1"/>
        <v>43088</v>
      </c>
      <c r="G15" s="8">
        <f t="shared" si="2"/>
        <v>43255</v>
      </c>
      <c r="H15">
        <f>MATCH(F15,'Daily Returns'!A:A,1)</f>
        <v>1269</v>
      </c>
      <c r="I15">
        <f>MATCH(G15,'Daily Returns'!A:A,1)</f>
        <v>1436</v>
      </c>
      <c r="J15" s="36">
        <f>IFERROR(IF(B15="UCG",SLOPE(INDEX('Daily Returns'!E:E,H15):INDEX('Daily Returns'!E:E,I15),INDEX('Daily Returns'!C:C,H15):INDEX('Daily Returns'!C:C,I15)),IF(B15="BMPS",SLOPE(INDEX('Daily Returns'!G:G,H15):INDEX('Daily Returns'!G:G,I15),INDEX('Daily Returns'!C:C,H15):INDEX('Daily Returns'!C:C,I15)),IF(B15="ISP",SLOPE(INDEX('Daily Returns'!I:I,H15):INDEX('Daily Returns'!I:I,I15),INDEX('Daily Returns'!C:C,H15):INDEX('Daily Returns'!C:C,I15)),IF(B15="BPE",SLOPE(INDEX('Daily Returns'!K:K,H15):INDEX('Daily Returns'!K:K,I15),INDEX('Daily Returns'!C:C,H15):INDEX('Daily Returns'!C:C,I15)),IF(B15="BAMI",SLOPE(INDEX('Daily Returns'!M:M,H15):INDEX('Daily Returns'!M:M,I15),INDEX('Daily Returns'!C:C,H15):INDEX('Daily Returns'!C:C,I15)),SLOPE(INDEX('Daily Returns'!O:O,H15):INDEX('Daily Returns'!O:O,I15),INDEX('Daily Returns'!C:C,H15):INDEX('Daily Returns'!C:C,I15))))))),"")</f>
        <v>1.6561171314129357</v>
      </c>
      <c r="K15" s="36">
        <f>IFERROR(IF(B15="UCG",INTERCEPT(INDEX('Daily Returns'!E:E,H15):INDEX('Daily Returns'!E:E,I15),INDEX('Daily Returns'!C:C,H15):INDEX('Daily Returns'!C:C,I15)),IF(B15="BMPS",INTERCEPT(INDEX('Daily Returns'!G:G,H15):INDEX('Daily Returns'!G:G,I15),INDEX('Daily Returns'!C:C,H15):INDEX('Daily Returns'!C:C,I15)),IF(B15="ISP",INTERCEPT(INDEX('Daily Returns'!I:I,H15):INDEX('Daily Returns'!I:I,I15),INDEX('Daily Returns'!C:C,H15):INDEX('Daily Returns'!C:C,I15)),IF(B15="BPE",INTERCEPT(INDEX('Daily Returns'!K:K,H15):INDEX('Daily Returns'!K:K,I15),INDEX('Daily Returns'!C:C,H15):INDEX('Daily Returns'!C:C,I15)),IF(B15="BAMI",INTERCEPT(INDEX('Daily Returns'!M:M,H15):INDEX('Daily Returns'!M:M,I15),INDEX('Daily Returns'!C:C,H15):INDEX('Daily Returns'!C:C,I15)),INTERCEPT(INDEX('Daily Returns'!O:O,H15):INDEX('Daily Returns'!O:O,I15),INDEX('Daily Returns'!C:C,H15):INDEX('Daily Returns'!C:C,I15))))))),"")</f>
        <v>-1.0651809189293719E-4</v>
      </c>
      <c r="L15" s="35">
        <f>IFERROR(IF(B15="UCG",RSQ(INDEX('Daily Returns'!E:E,H15):INDEX('Daily Returns'!E:E,I15),INDEX('Daily Returns'!C:C,H15):INDEX('Daily Returns'!C:C,I15)),IF(B15="BMPS",RSQ(INDEX('Daily Returns'!G:G,H15):INDEX('Daily Returns'!G:G,I15),INDEX('Daily Returns'!C:C,H15):INDEX('Daily Returns'!C:C,I15)),IF(B15="ISP",RSQ(INDEX('Daily Returns'!I:I,H15):INDEX('Daily Returns'!I:I,I15),INDEX('Daily Returns'!C:C,H15):INDEX('Daily Returns'!C:C,I15)),IF(B15="BPE",RSQ(INDEX('Daily Returns'!K:K,H15):INDEX('Daily Returns'!K:K,I15),INDEX('Daily Returns'!C:C,H15):INDEX('Daily Returns'!C:C,I15)),IF(B15="BAMI",RSQ(INDEX('Daily Returns'!M:M,H15):INDEX('Daily Returns'!M:M,I15),INDEX('Daily Returns'!C:C,H15):INDEX('Daily Returns'!C:C,I15)),RSQ(INDEX('Daily Returns'!O:O,H15):INDEX('Daily Returns'!O:O,I15),INDEX('Daily Returns'!C:C,H15):INDEX('Daily Returns'!C:C,I15))))))),"")</f>
        <v>0.49542987883791606</v>
      </c>
    </row>
    <row r="16" spans="1:12" x14ac:dyDescent="0.3">
      <c r="A16" t="str">
        <f>'Event Master List'!A16</f>
        <v>GACS-003</v>
      </c>
      <c r="B16" t="str">
        <f>'Event Master List'!C16</f>
        <v>BPE</v>
      </c>
      <c r="C16" s="8">
        <f>'Event Master List'!D16</f>
        <v>43273</v>
      </c>
      <c r="D16" t="str">
        <f t="shared" si="0"/>
        <v>K</v>
      </c>
      <c r="E16" t="s">
        <v>394</v>
      </c>
      <c r="F16" s="8">
        <f t="shared" si="1"/>
        <v>43091</v>
      </c>
      <c r="G16" s="8">
        <f t="shared" si="2"/>
        <v>43258</v>
      </c>
      <c r="H16">
        <f>MATCH(F16,'Daily Returns'!A:A,1)</f>
        <v>1272</v>
      </c>
      <c r="I16">
        <f>MATCH(G16,'Daily Returns'!A:A,1)</f>
        <v>1439</v>
      </c>
      <c r="J16" s="36">
        <f>IFERROR(IF(B16="UCG",SLOPE(INDEX('Daily Returns'!E:E,H16):INDEX('Daily Returns'!E:E,I16),INDEX('Daily Returns'!C:C,H16):INDEX('Daily Returns'!C:C,I16)),IF(B16="BMPS",SLOPE(INDEX('Daily Returns'!G:G,H16):INDEX('Daily Returns'!G:G,I16),INDEX('Daily Returns'!C:C,H16):INDEX('Daily Returns'!C:C,I16)),IF(B16="ISP",SLOPE(INDEX('Daily Returns'!I:I,H16):INDEX('Daily Returns'!I:I,I16),INDEX('Daily Returns'!C:C,H16):INDEX('Daily Returns'!C:C,I16)),IF(B16="BPE",SLOPE(INDEX('Daily Returns'!K:K,H16):INDEX('Daily Returns'!K:K,I16),INDEX('Daily Returns'!C:C,H16):INDEX('Daily Returns'!C:C,I16)),IF(B16="BAMI",SLOPE(INDEX('Daily Returns'!M:M,H16):INDEX('Daily Returns'!M:M,I16),INDEX('Daily Returns'!C:C,H16):INDEX('Daily Returns'!C:C,I16)),SLOPE(INDEX('Daily Returns'!O:O,H16):INDEX('Daily Returns'!O:O,I16),INDEX('Daily Returns'!C:C,H16):INDEX('Daily Returns'!C:C,I16))))))),"")</f>
        <v>1.2777516610238773</v>
      </c>
      <c r="K16" s="36">
        <f>IFERROR(IF(B16="UCG",INTERCEPT(INDEX('Daily Returns'!E:E,H16):INDEX('Daily Returns'!E:E,I16),INDEX('Daily Returns'!C:C,H16):INDEX('Daily Returns'!C:C,I16)),IF(B16="BMPS",INTERCEPT(INDEX('Daily Returns'!G:G,H16):INDEX('Daily Returns'!G:G,I16),INDEX('Daily Returns'!C:C,H16):INDEX('Daily Returns'!C:C,I16)),IF(B16="ISP",INTERCEPT(INDEX('Daily Returns'!I:I,H16):INDEX('Daily Returns'!I:I,I16),INDEX('Daily Returns'!C:C,H16):INDEX('Daily Returns'!C:C,I16)),IF(B16="BPE",INTERCEPT(INDEX('Daily Returns'!K:K,H16):INDEX('Daily Returns'!K:K,I16),INDEX('Daily Returns'!C:C,H16):INDEX('Daily Returns'!C:C,I16)),IF(B16="BAMI",INTERCEPT(INDEX('Daily Returns'!M:M,H16):INDEX('Daily Returns'!M:M,I16),INDEX('Daily Returns'!C:C,H16):INDEX('Daily Returns'!C:C,I16)),INTERCEPT(INDEX('Daily Returns'!O:O,H16):INDEX('Daily Returns'!O:O,I16),INDEX('Daily Returns'!C:C,H16):INDEX('Daily Returns'!C:C,I16))))))),"")</f>
        <v>3.3725226727507969E-4</v>
      </c>
      <c r="L16" s="35">
        <f>IFERROR(IF(B16="UCG",RSQ(INDEX('Daily Returns'!E:E,H16):INDEX('Daily Returns'!E:E,I16),INDEX('Daily Returns'!C:C,H16):INDEX('Daily Returns'!C:C,I16)),IF(B16="BMPS",RSQ(INDEX('Daily Returns'!G:G,H16):INDEX('Daily Returns'!G:G,I16),INDEX('Daily Returns'!C:C,H16):INDEX('Daily Returns'!C:C,I16)),IF(B16="ISP",RSQ(INDEX('Daily Returns'!I:I,H16):INDEX('Daily Returns'!I:I,I16),INDEX('Daily Returns'!C:C,H16):INDEX('Daily Returns'!C:C,I16)),IF(B16="BPE",RSQ(INDEX('Daily Returns'!K:K,H16):INDEX('Daily Returns'!K:K,I16),INDEX('Daily Returns'!C:C,H16):INDEX('Daily Returns'!C:C,I16)),IF(B16="BAMI",RSQ(INDEX('Daily Returns'!M:M,H16):INDEX('Daily Returns'!M:M,I16),INDEX('Daily Returns'!C:C,H16):INDEX('Daily Returns'!C:C,I16)),RSQ(INDEX('Daily Returns'!O:O,H16):INDEX('Daily Returns'!O:O,I16),INDEX('Daily Returns'!C:C,H16):INDEX('Daily Returns'!C:C,I16))))))),"")</f>
        <v>0.35832254612433934</v>
      </c>
    </row>
    <row r="17" spans="1:12" x14ac:dyDescent="0.3">
      <c r="A17" t="str">
        <f>'Event Master List'!A17</f>
        <v>NG-025</v>
      </c>
      <c r="B17" t="str">
        <f>'Event Master List'!C17</f>
        <v>UCG</v>
      </c>
      <c r="C17" s="8">
        <f>'Event Master List'!D17</f>
        <v>43280</v>
      </c>
      <c r="D17" t="str">
        <f t="shared" si="0"/>
        <v>E</v>
      </c>
      <c r="E17" t="s">
        <v>394</v>
      </c>
      <c r="F17" s="8">
        <f t="shared" si="1"/>
        <v>43098</v>
      </c>
      <c r="G17" s="8">
        <f t="shared" si="2"/>
        <v>43265</v>
      </c>
      <c r="H17">
        <f>MATCH(F17,'Daily Returns'!A:A,1)</f>
        <v>1279</v>
      </c>
      <c r="I17">
        <f>MATCH(G17,'Daily Returns'!A:A,1)</f>
        <v>1446</v>
      </c>
      <c r="J17" s="36">
        <f>IFERROR(IF(B17="UCG",SLOPE(INDEX('Daily Returns'!E:E,H17):INDEX('Daily Returns'!E:E,I17),INDEX('Daily Returns'!C:C,H17):INDEX('Daily Returns'!C:C,I17)),IF(B17="BMPS",SLOPE(INDEX('Daily Returns'!G:G,H17):INDEX('Daily Returns'!G:G,I17),INDEX('Daily Returns'!C:C,H17):INDEX('Daily Returns'!C:C,I17)),IF(B17="ISP",SLOPE(INDEX('Daily Returns'!I:I,H17):INDEX('Daily Returns'!I:I,I17),INDEX('Daily Returns'!C:C,H17):INDEX('Daily Returns'!C:C,I17)),IF(B17="BPE",SLOPE(INDEX('Daily Returns'!K:K,H17):INDEX('Daily Returns'!K:K,I17),INDEX('Daily Returns'!C:C,H17):INDEX('Daily Returns'!C:C,I17)),IF(B17="BAMI",SLOPE(INDEX('Daily Returns'!M:M,H17):INDEX('Daily Returns'!M:M,I17),INDEX('Daily Returns'!C:C,H17):INDEX('Daily Returns'!C:C,I17)),SLOPE(INDEX('Daily Returns'!O:O,H17):INDEX('Daily Returns'!O:O,I17),INDEX('Daily Returns'!C:C,H17):INDEX('Daily Returns'!C:C,I17))))))),"")</f>
        <v>1.2423364431789234</v>
      </c>
      <c r="K17" s="36">
        <f>IFERROR(IF(B17="UCG",INTERCEPT(INDEX('Daily Returns'!E:E,H17):INDEX('Daily Returns'!E:E,I17),INDEX('Daily Returns'!C:C,H17):INDEX('Daily Returns'!C:C,I17)),IF(B17="BMPS",INTERCEPT(INDEX('Daily Returns'!G:G,H17):INDEX('Daily Returns'!G:G,I17),INDEX('Daily Returns'!C:C,H17):INDEX('Daily Returns'!C:C,I17)),IF(B17="ISP",INTERCEPT(INDEX('Daily Returns'!I:I,H17):INDEX('Daily Returns'!I:I,I17),INDEX('Daily Returns'!C:C,H17):INDEX('Daily Returns'!C:C,I17)),IF(B17="BPE",INTERCEPT(INDEX('Daily Returns'!K:K,H17):INDEX('Daily Returns'!K:K,I17),INDEX('Daily Returns'!C:C,H17):INDEX('Daily Returns'!C:C,I17)),IF(B17="BAMI",INTERCEPT(INDEX('Daily Returns'!M:M,H17):INDEX('Daily Returns'!M:M,I17),INDEX('Daily Returns'!C:C,H17):INDEX('Daily Returns'!C:C,I17)),INTERCEPT(INDEX('Daily Returns'!O:O,H17):INDEX('Daily Returns'!O:O,I17),INDEX('Daily Returns'!C:C,H17):INDEX('Daily Returns'!C:C,I17))))))),"")</f>
        <v>-8.4086108935916269E-4</v>
      </c>
      <c r="L17" s="35">
        <f>IFERROR(IF(B17="UCG",RSQ(INDEX('Daily Returns'!E:E,H17):INDEX('Daily Returns'!E:E,I17),INDEX('Daily Returns'!C:C,H17):INDEX('Daily Returns'!C:C,I17)),IF(B17="BMPS",RSQ(INDEX('Daily Returns'!G:G,H17):INDEX('Daily Returns'!G:G,I17),INDEX('Daily Returns'!C:C,H17):INDEX('Daily Returns'!C:C,I17)),IF(B17="ISP",RSQ(INDEX('Daily Returns'!I:I,H17):INDEX('Daily Returns'!I:I,I17),INDEX('Daily Returns'!C:C,H17):INDEX('Daily Returns'!C:C,I17)),IF(B17="BPE",RSQ(INDEX('Daily Returns'!K:K,H17):INDEX('Daily Returns'!K:K,I17),INDEX('Daily Returns'!C:C,H17):INDEX('Daily Returns'!C:C,I17)),IF(B17="BAMI",RSQ(INDEX('Daily Returns'!M:M,H17):INDEX('Daily Returns'!M:M,I17),INDEX('Daily Returns'!C:C,H17):INDEX('Daily Returns'!C:C,I17)),RSQ(INDEX('Daily Returns'!O:O,H17):INDEX('Daily Returns'!O:O,I17),INDEX('Daily Returns'!C:C,H17):INDEX('Daily Returns'!C:C,I17))))))),"")</f>
        <v>0.58397795872178171</v>
      </c>
    </row>
    <row r="18" spans="1:12" x14ac:dyDescent="0.3">
      <c r="A18" t="str">
        <f>'Event Master List'!A18</f>
        <v>NG-014</v>
      </c>
      <c r="B18" t="str">
        <f>'Event Master List'!C18</f>
        <v>BMPS</v>
      </c>
      <c r="C18" s="8">
        <f>'Event Master List'!D18</f>
        <v>43313</v>
      </c>
      <c r="D18" t="str">
        <f t="shared" si="0"/>
        <v>G</v>
      </c>
      <c r="E18" t="s">
        <v>394</v>
      </c>
      <c r="F18" s="8">
        <f t="shared" si="1"/>
        <v>43131</v>
      </c>
      <c r="G18" s="8">
        <f t="shared" si="2"/>
        <v>43298</v>
      </c>
      <c r="H18">
        <f>MATCH(F18,'Daily Returns'!A:A,1)</f>
        <v>1312</v>
      </c>
      <c r="I18">
        <f>MATCH(G18,'Daily Returns'!A:A,1)</f>
        <v>1479</v>
      </c>
      <c r="J18" s="36">
        <f>IFERROR(IF(B18="UCG",SLOPE(INDEX('Daily Returns'!E:E,H18):INDEX('Daily Returns'!E:E,I18),INDEX('Daily Returns'!C:C,H18):INDEX('Daily Returns'!C:C,I18)),IF(B18="BMPS",SLOPE(INDEX('Daily Returns'!G:G,H18):INDEX('Daily Returns'!G:G,I18),INDEX('Daily Returns'!C:C,H18):INDEX('Daily Returns'!C:C,I18)),IF(B18="ISP",SLOPE(INDEX('Daily Returns'!I:I,H18):INDEX('Daily Returns'!I:I,I18),INDEX('Daily Returns'!C:C,H18):INDEX('Daily Returns'!C:C,I18)),IF(B18="BPE",SLOPE(INDEX('Daily Returns'!K:K,H18):INDEX('Daily Returns'!K:K,I18),INDEX('Daily Returns'!C:C,H18):INDEX('Daily Returns'!C:C,I18)),IF(B18="BAMI",SLOPE(INDEX('Daily Returns'!M:M,H18):INDEX('Daily Returns'!M:M,I18),INDEX('Daily Returns'!C:C,H18):INDEX('Daily Returns'!C:C,I18)),SLOPE(INDEX('Daily Returns'!O:O,H18):INDEX('Daily Returns'!O:O,I18),INDEX('Daily Returns'!C:C,H18):INDEX('Daily Returns'!C:C,I18))))))),"")</f>
        <v>0.58449315457618578</v>
      </c>
      <c r="K18" s="36">
        <f>IFERROR(IF(B18="UCG",INTERCEPT(INDEX('Daily Returns'!E:E,H18):INDEX('Daily Returns'!E:E,I18),INDEX('Daily Returns'!C:C,H18):INDEX('Daily Returns'!C:C,I18)),IF(B18="BMPS",INTERCEPT(INDEX('Daily Returns'!G:G,H18):INDEX('Daily Returns'!G:G,I18),INDEX('Daily Returns'!C:C,H18):INDEX('Daily Returns'!C:C,I18)),IF(B18="ISP",INTERCEPT(INDEX('Daily Returns'!I:I,H18):INDEX('Daily Returns'!I:I,I18),INDEX('Daily Returns'!C:C,H18):INDEX('Daily Returns'!C:C,I18)),IF(B18="BPE",INTERCEPT(INDEX('Daily Returns'!K:K,H18):INDEX('Daily Returns'!K:K,I18),INDEX('Daily Returns'!C:C,H18):INDEX('Daily Returns'!C:C,I18)),IF(B18="BAMI",INTERCEPT(INDEX('Daily Returns'!M:M,H18):INDEX('Daily Returns'!M:M,I18),INDEX('Daily Returns'!C:C,H18):INDEX('Daily Returns'!C:C,I18)),INTERCEPT(INDEX('Daily Returns'!O:O,H18):INDEX('Daily Returns'!O:O,I18),INDEX('Daily Returns'!C:C,H18):INDEX('Daily Returns'!C:C,I18))))))),"")</f>
        <v>-3.0065632756547563E-3</v>
      </c>
      <c r="L18" s="35">
        <f>IFERROR(IF(B18="UCG",RSQ(INDEX('Daily Returns'!E:E,H18):INDEX('Daily Returns'!E:E,I18),INDEX('Daily Returns'!C:C,H18):INDEX('Daily Returns'!C:C,I18)),IF(B18="BMPS",RSQ(INDEX('Daily Returns'!G:G,H18):INDEX('Daily Returns'!G:G,I18),INDEX('Daily Returns'!C:C,H18):INDEX('Daily Returns'!C:C,I18)),IF(B18="ISP",RSQ(INDEX('Daily Returns'!I:I,H18):INDEX('Daily Returns'!I:I,I18),INDEX('Daily Returns'!C:C,H18):INDEX('Daily Returns'!C:C,I18)),IF(B18="BPE",RSQ(INDEX('Daily Returns'!K:K,H18):INDEX('Daily Returns'!K:K,I18),INDEX('Daily Returns'!C:C,H18):INDEX('Daily Returns'!C:C,I18)),IF(B18="BAMI",RSQ(INDEX('Daily Returns'!M:M,H18):INDEX('Daily Returns'!M:M,I18),INDEX('Daily Returns'!C:C,H18):INDEX('Daily Returns'!C:C,I18)),RSQ(INDEX('Daily Returns'!O:O,H18):INDEX('Daily Returns'!O:O,I18),INDEX('Daily Returns'!C:C,H18):INDEX('Daily Returns'!C:C,I18))))))),"")</f>
        <v>4.627194908441707E-2</v>
      </c>
    </row>
    <row r="19" spans="1:12" x14ac:dyDescent="0.3">
      <c r="A19" t="str">
        <f>'Event Master List'!A19</f>
        <v>NG-024</v>
      </c>
      <c r="B19" t="str">
        <f>'Event Master List'!C19</f>
        <v>UCG</v>
      </c>
      <c r="C19" s="8">
        <f>'Event Master List'!D19</f>
        <v>43315</v>
      </c>
      <c r="D19" t="str">
        <f t="shared" si="0"/>
        <v>E</v>
      </c>
      <c r="E19" t="s">
        <v>394</v>
      </c>
      <c r="F19" s="8">
        <f t="shared" si="1"/>
        <v>43133</v>
      </c>
      <c r="G19" s="8">
        <f t="shared" si="2"/>
        <v>43300</v>
      </c>
      <c r="H19">
        <f>MATCH(F19,'Daily Returns'!A:A,1)</f>
        <v>1314</v>
      </c>
      <c r="I19">
        <f>MATCH(G19,'Daily Returns'!A:A,1)</f>
        <v>1481</v>
      </c>
      <c r="J19" s="36">
        <f>IFERROR(IF(B19="UCG",SLOPE(INDEX('Daily Returns'!E:E,H19):INDEX('Daily Returns'!E:E,I19),INDEX('Daily Returns'!C:C,H19):INDEX('Daily Returns'!C:C,I19)),IF(B19="BMPS",SLOPE(INDEX('Daily Returns'!G:G,H19):INDEX('Daily Returns'!G:G,I19),INDEX('Daily Returns'!C:C,H19):INDEX('Daily Returns'!C:C,I19)),IF(B19="ISP",SLOPE(INDEX('Daily Returns'!I:I,H19):INDEX('Daily Returns'!I:I,I19),INDEX('Daily Returns'!C:C,H19):INDEX('Daily Returns'!C:C,I19)),IF(B19="BPE",SLOPE(INDEX('Daily Returns'!K:K,H19):INDEX('Daily Returns'!K:K,I19),INDEX('Daily Returns'!C:C,H19):INDEX('Daily Returns'!C:C,I19)),IF(B19="BAMI",SLOPE(INDEX('Daily Returns'!M:M,H19):INDEX('Daily Returns'!M:M,I19),INDEX('Daily Returns'!C:C,H19):INDEX('Daily Returns'!C:C,I19)),SLOPE(INDEX('Daily Returns'!O:O,H19):INDEX('Daily Returns'!O:O,I19),INDEX('Daily Returns'!C:C,H19):INDEX('Daily Returns'!C:C,I19))))))),"")</f>
        <v>1.2066973839238804</v>
      </c>
      <c r="K19" s="36">
        <f>IFERROR(IF(B19="UCG",INTERCEPT(INDEX('Daily Returns'!E:E,H19):INDEX('Daily Returns'!E:E,I19),INDEX('Daily Returns'!C:C,H19):INDEX('Daily Returns'!C:C,I19)),IF(B19="BMPS",INTERCEPT(INDEX('Daily Returns'!G:G,H19):INDEX('Daily Returns'!G:G,I19),INDEX('Daily Returns'!C:C,H19):INDEX('Daily Returns'!C:C,I19)),IF(B19="ISP",INTERCEPT(INDEX('Daily Returns'!I:I,H19):INDEX('Daily Returns'!I:I,I19),INDEX('Daily Returns'!C:C,H19):INDEX('Daily Returns'!C:C,I19)),IF(B19="BPE",INTERCEPT(INDEX('Daily Returns'!K:K,H19):INDEX('Daily Returns'!K:K,I19),INDEX('Daily Returns'!C:C,H19):INDEX('Daily Returns'!C:C,I19)),IF(B19="BAMI",INTERCEPT(INDEX('Daily Returns'!M:M,H19):INDEX('Daily Returns'!M:M,I19),INDEX('Daily Returns'!C:C,H19):INDEX('Daily Returns'!C:C,I19)),INTERCEPT(INDEX('Daily Returns'!O:O,H19):INDEX('Daily Returns'!O:O,I19),INDEX('Daily Returns'!C:C,H19):INDEX('Daily Returns'!C:C,I19))))))),"")</f>
        <v>-1.231583598359226E-3</v>
      </c>
      <c r="L19" s="35">
        <f>IFERROR(IF(B19="UCG",RSQ(INDEX('Daily Returns'!E:E,H19):INDEX('Daily Returns'!E:E,I19),INDEX('Daily Returns'!C:C,H19):INDEX('Daily Returns'!C:C,I19)),IF(B19="BMPS",RSQ(INDEX('Daily Returns'!G:G,H19):INDEX('Daily Returns'!G:G,I19),INDEX('Daily Returns'!C:C,H19):INDEX('Daily Returns'!C:C,I19)),IF(B19="ISP",RSQ(INDEX('Daily Returns'!I:I,H19):INDEX('Daily Returns'!I:I,I19),INDEX('Daily Returns'!C:C,H19):INDEX('Daily Returns'!C:C,I19)),IF(B19="BPE",RSQ(INDEX('Daily Returns'!K:K,H19):INDEX('Daily Returns'!K:K,I19),INDEX('Daily Returns'!C:C,H19):INDEX('Daily Returns'!C:C,I19)),IF(B19="BAMI",RSQ(INDEX('Daily Returns'!M:M,H19):INDEX('Daily Returns'!M:M,I19),INDEX('Daily Returns'!C:C,H19):INDEX('Daily Returns'!C:C,I19)),RSQ(INDEX('Daily Returns'!O:O,H19):INDEX('Daily Returns'!O:O,I19),INDEX('Daily Returns'!C:C,H19):INDEX('Daily Returns'!C:C,I19))))))),"")</f>
        <v>0.57036810507496793</v>
      </c>
    </row>
    <row r="20" spans="1:12" x14ac:dyDescent="0.3">
      <c r="A20" t="str">
        <f>'Event Master List'!A20</f>
        <v>NG-023</v>
      </c>
      <c r="B20" t="str">
        <f>'Event Master List'!C20</f>
        <v>UCG</v>
      </c>
      <c r="C20" s="8">
        <f>'Event Master List'!D20</f>
        <v>43371</v>
      </c>
      <c r="D20" t="str">
        <f t="shared" si="0"/>
        <v>E</v>
      </c>
      <c r="E20" t="s">
        <v>394</v>
      </c>
      <c r="F20" s="8">
        <f t="shared" si="1"/>
        <v>43189</v>
      </c>
      <c r="G20" s="8">
        <f t="shared" si="2"/>
        <v>43356</v>
      </c>
      <c r="H20">
        <f>MATCH(F20,'Daily Returns'!A:A,1)</f>
        <v>1370</v>
      </c>
      <c r="I20">
        <f>MATCH(G20,'Daily Returns'!A:A,1)</f>
        <v>1537</v>
      </c>
      <c r="J20" s="36">
        <f>IFERROR(IF(B20="UCG",SLOPE(INDEX('Daily Returns'!E:E,H20):INDEX('Daily Returns'!E:E,I20),INDEX('Daily Returns'!C:C,H20):INDEX('Daily Returns'!C:C,I20)),IF(B20="BMPS",SLOPE(INDEX('Daily Returns'!G:G,H20):INDEX('Daily Returns'!G:G,I20),INDEX('Daily Returns'!C:C,H20):INDEX('Daily Returns'!C:C,I20)),IF(B20="ISP",SLOPE(INDEX('Daily Returns'!I:I,H20):INDEX('Daily Returns'!I:I,I20),INDEX('Daily Returns'!C:C,H20):INDEX('Daily Returns'!C:C,I20)),IF(B20="BPE",SLOPE(INDEX('Daily Returns'!K:K,H20):INDEX('Daily Returns'!K:K,I20),INDEX('Daily Returns'!C:C,H20):INDEX('Daily Returns'!C:C,I20)),IF(B20="BAMI",SLOPE(INDEX('Daily Returns'!M:M,H20):INDEX('Daily Returns'!M:M,I20),INDEX('Daily Returns'!C:C,H20):INDEX('Daily Returns'!C:C,I20)),SLOPE(INDEX('Daily Returns'!O:O,H20):INDEX('Daily Returns'!O:O,I20),INDEX('Daily Returns'!C:C,H20):INDEX('Daily Returns'!C:C,I20))))))),"")</f>
        <v>1.4245812142636349</v>
      </c>
      <c r="K20" s="36">
        <f>IFERROR(IF(B20="UCG",INTERCEPT(INDEX('Daily Returns'!E:E,H20):INDEX('Daily Returns'!E:E,I20),INDEX('Daily Returns'!C:C,H20):INDEX('Daily Returns'!C:C,I20)),IF(B20="BMPS",INTERCEPT(INDEX('Daily Returns'!G:G,H20):INDEX('Daily Returns'!G:G,I20),INDEX('Daily Returns'!C:C,H20):INDEX('Daily Returns'!C:C,I20)),IF(B20="ISP",INTERCEPT(INDEX('Daily Returns'!I:I,H20):INDEX('Daily Returns'!I:I,I20),INDEX('Daily Returns'!C:C,H20):INDEX('Daily Returns'!C:C,I20)),IF(B20="BPE",INTERCEPT(INDEX('Daily Returns'!K:K,H20):INDEX('Daily Returns'!K:K,I20),INDEX('Daily Returns'!C:C,H20):INDEX('Daily Returns'!C:C,I20)),IF(B20="BAMI",INTERCEPT(INDEX('Daily Returns'!M:M,H20):INDEX('Daily Returns'!M:M,I20),INDEX('Daily Returns'!C:C,H20):INDEX('Daily Returns'!C:C,I20)),INTERCEPT(INDEX('Daily Returns'!O:O,H20):INDEX('Daily Returns'!O:O,I20),INDEX('Daily Returns'!C:C,H20):INDEX('Daily Returns'!C:C,I20))))))),"")</f>
        <v>-1.0366322555754814E-3</v>
      </c>
      <c r="L20" s="35">
        <f>IFERROR(IF(B20="UCG",RSQ(INDEX('Daily Returns'!E:E,H20):INDEX('Daily Returns'!E:E,I20),INDEX('Daily Returns'!C:C,H20):INDEX('Daily Returns'!C:C,I20)),IF(B20="BMPS",RSQ(INDEX('Daily Returns'!G:G,H20):INDEX('Daily Returns'!G:G,I20),INDEX('Daily Returns'!C:C,H20):INDEX('Daily Returns'!C:C,I20)),IF(B20="ISP",RSQ(INDEX('Daily Returns'!I:I,H20):INDEX('Daily Returns'!I:I,I20),INDEX('Daily Returns'!C:C,H20):INDEX('Daily Returns'!C:C,I20)),IF(B20="BPE",RSQ(INDEX('Daily Returns'!K:K,H20):INDEX('Daily Returns'!K:K,I20),INDEX('Daily Returns'!C:C,H20):INDEX('Daily Returns'!C:C,I20)),IF(B20="BAMI",RSQ(INDEX('Daily Returns'!M:M,H20):INDEX('Daily Returns'!M:M,I20),INDEX('Daily Returns'!C:C,H20):INDEX('Daily Returns'!C:C,I20)),RSQ(INDEX('Daily Returns'!O:O,H20):INDEX('Daily Returns'!O:O,I20),INDEX('Daily Returns'!C:C,H20):INDEX('Daily Returns'!C:C,I20))))))),"")</f>
        <v>0.63606903913730617</v>
      </c>
    </row>
    <row r="21" spans="1:12" x14ac:dyDescent="0.3">
      <c r="A21" t="str">
        <f>'Event Master List'!A21</f>
        <v>GACS-005</v>
      </c>
      <c r="B21" t="str">
        <f>'Event Master List'!C21</f>
        <v>BPE</v>
      </c>
      <c r="C21" s="8">
        <f>'Event Master List'!D21</f>
        <v>43412</v>
      </c>
      <c r="D21" t="str">
        <f t="shared" si="0"/>
        <v>K</v>
      </c>
      <c r="E21" t="s">
        <v>394</v>
      </c>
      <c r="F21" s="8">
        <f t="shared" si="1"/>
        <v>43230</v>
      </c>
      <c r="G21" s="8">
        <f t="shared" si="2"/>
        <v>43397</v>
      </c>
      <c r="H21">
        <f>MATCH(F21,'Daily Returns'!A:A,1)</f>
        <v>1411</v>
      </c>
      <c r="I21">
        <f>MATCH(G21,'Daily Returns'!A:A,1)</f>
        <v>1578</v>
      </c>
      <c r="J21" s="36">
        <f>IFERROR(IF(B21="UCG",SLOPE(INDEX('Daily Returns'!E:E,H21):INDEX('Daily Returns'!E:E,I21),INDEX('Daily Returns'!C:C,H21):INDEX('Daily Returns'!C:C,I21)),IF(B21="BMPS",SLOPE(INDEX('Daily Returns'!G:G,H21):INDEX('Daily Returns'!G:G,I21),INDEX('Daily Returns'!C:C,H21):INDEX('Daily Returns'!C:C,I21)),IF(B21="ISP",SLOPE(INDEX('Daily Returns'!I:I,H21):INDEX('Daily Returns'!I:I,I21),INDEX('Daily Returns'!C:C,H21):INDEX('Daily Returns'!C:C,I21)),IF(B21="BPE",SLOPE(INDEX('Daily Returns'!K:K,H21):INDEX('Daily Returns'!K:K,I21),INDEX('Daily Returns'!C:C,H21):INDEX('Daily Returns'!C:C,I21)),IF(B21="BAMI",SLOPE(INDEX('Daily Returns'!M:M,H21):INDEX('Daily Returns'!M:M,I21),INDEX('Daily Returns'!C:C,H21):INDEX('Daily Returns'!C:C,I21)),SLOPE(INDEX('Daily Returns'!O:O,H21):INDEX('Daily Returns'!O:O,I21),INDEX('Daily Returns'!C:C,H21):INDEX('Daily Returns'!C:C,I21))))))),"")</f>
        <v>1.2515950607554762</v>
      </c>
      <c r="K21" s="36">
        <f>IFERROR(IF(B21="UCG",INTERCEPT(INDEX('Daily Returns'!E:E,H21):INDEX('Daily Returns'!E:E,I21),INDEX('Daily Returns'!C:C,H21):INDEX('Daily Returns'!C:C,I21)),IF(B21="BMPS",INTERCEPT(INDEX('Daily Returns'!G:G,H21):INDEX('Daily Returns'!G:G,I21),INDEX('Daily Returns'!C:C,H21):INDEX('Daily Returns'!C:C,I21)),IF(B21="ISP",INTERCEPT(INDEX('Daily Returns'!I:I,H21):INDEX('Daily Returns'!I:I,I21),INDEX('Daily Returns'!C:C,H21):INDEX('Daily Returns'!C:C,I21)),IF(B21="BPE",INTERCEPT(INDEX('Daily Returns'!K:K,H21):INDEX('Daily Returns'!K:K,I21),INDEX('Daily Returns'!C:C,H21):INDEX('Daily Returns'!C:C,I21)),IF(B21="BAMI",INTERCEPT(INDEX('Daily Returns'!M:M,H21):INDEX('Daily Returns'!M:M,I21),INDEX('Daily Returns'!C:C,H21):INDEX('Daily Returns'!C:C,I21)),INTERCEPT(INDEX('Daily Returns'!O:O,H21):INDEX('Daily Returns'!O:O,I21),INDEX('Daily Returns'!C:C,H21):INDEX('Daily Returns'!C:C,I21))))))),"")</f>
        <v>-5.1562923058044328E-4</v>
      </c>
      <c r="L21" s="35">
        <f>IFERROR(IF(B21="UCG",RSQ(INDEX('Daily Returns'!E:E,H21):INDEX('Daily Returns'!E:E,I21),INDEX('Daily Returns'!C:C,H21):INDEX('Daily Returns'!C:C,I21)),IF(B21="BMPS",RSQ(INDEX('Daily Returns'!G:G,H21):INDEX('Daily Returns'!G:G,I21),INDEX('Daily Returns'!C:C,H21):INDEX('Daily Returns'!C:C,I21)),IF(B21="ISP",RSQ(INDEX('Daily Returns'!I:I,H21):INDEX('Daily Returns'!I:I,I21),INDEX('Daily Returns'!C:C,H21):INDEX('Daily Returns'!C:C,I21)),IF(B21="BPE",RSQ(INDEX('Daily Returns'!K:K,H21):INDEX('Daily Returns'!K:K,I21),INDEX('Daily Returns'!C:C,H21):INDEX('Daily Returns'!C:C,I21)),IF(B21="BAMI",RSQ(INDEX('Daily Returns'!M:M,H21):INDEX('Daily Returns'!M:M,I21),INDEX('Daily Returns'!C:C,H21):INDEX('Daily Returns'!C:C,I21)),RSQ(INDEX('Daily Returns'!O:O,H21):INDEX('Daily Returns'!O:O,I21),INDEX('Daily Returns'!C:C,H21):INDEX('Daily Returns'!C:C,I21))))))),"")</f>
        <v>0.3885919703302419</v>
      </c>
    </row>
    <row r="22" spans="1:12" x14ac:dyDescent="0.3">
      <c r="A22" t="str">
        <f>'Event Master List'!A22</f>
        <v>GACS-006</v>
      </c>
      <c r="B22" t="str">
        <f>'Event Master List'!C22</f>
        <v>BAMI</v>
      </c>
      <c r="C22" s="8">
        <f>'Event Master List'!D22</f>
        <v>43444</v>
      </c>
      <c r="D22" t="str">
        <f t="shared" si="0"/>
        <v>M</v>
      </c>
      <c r="E22" t="s">
        <v>394</v>
      </c>
      <c r="F22" s="8">
        <f t="shared" si="1"/>
        <v>43262</v>
      </c>
      <c r="G22" s="8">
        <f t="shared" si="2"/>
        <v>43427</v>
      </c>
      <c r="H22">
        <f>MATCH(F22,'Daily Returns'!A:A,1)</f>
        <v>1443</v>
      </c>
      <c r="I22">
        <f>MATCH(G22,'Daily Returns'!A:A,1)</f>
        <v>1608</v>
      </c>
      <c r="J22" s="36">
        <f>IFERROR(IF(B22="UCG",SLOPE(INDEX('Daily Returns'!E:E,H22):INDEX('Daily Returns'!E:E,I22),INDEX('Daily Returns'!C:C,H22):INDEX('Daily Returns'!C:C,I22)),IF(B22="BMPS",SLOPE(INDEX('Daily Returns'!G:G,H22):INDEX('Daily Returns'!G:G,I22),INDEX('Daily Returns'!C:C,H22):INDEX('Daily Returns'!C:C,I22)),IF(B22="ISP",SLOPE(INDEX('Daily Returns'!I:I,H22):INDEX('Daily Returns'!I:I,I22),INDEX('Daily Returns'!C:C,H22):INDEX('Daily Returns'!C:C,I22)),IF(B22="BPE",SLOPE(INDEX('Daily Returns'!K:K,H22):INDEX('Daily Returns'!K:K,I22),INDEX('Daily Returns'!C:C,H22):INDEX('Daily Returns'!C:C,I22)),IF(B22="BAMI",SLOPE(INDEX('Daily Returns'!M:M,H22):INDEX('Daily Returns'!M:M,I22),INDEX('Daily Returns'!C:C,H22):INDEX('Daily Returns'!C:C,I22)),SLOPE(INDEX('Daily Returns'!O:O,H22):INDEX('Daily Returns'!O:O,I22),INDEX('Daily Returns'!C:C,H22):INDEX('Daily Returns'!C:C,I22))))))),"")</f>
        <v>1.6353288367259888</v>
      </c>
      <c r="K22" s="36">
        <f>IFERROR(IF(B22="UCG",INTERCEPT(INDEX('Daily Returns'!E:E,H22):INDEX('Daily Returns'!E:E,I22),INDEX('Daily Returns'!C:C,H22):INDEX('Daily Returns'!C:C,I22)),IF(B22="BMPS",INTERCEPT(INDEX('Daily Returns'!G:G,H22):INDEX('Daily Returns'!G:G,I22),INDEX('Daily Returns'!C:C,H22):INDEX('Daily Returns'!C:C,I22)),IF(B22="ISP",INTERCEPT(INDEX('Daily Returns'!I:I,H22):INDEX('Daily Returns'!I:I,I22),INDEX('Daily Returns'!C:C,H22):INDEX('Daily Returns'!C:C,I22)),IF(B22="BPE",INTERCEPT(INDEX('Daily Returns'!K:K,H22):INDEX('Daily Returns'!K:K,I22),INDEX('Daily Returns'!C:C,H22):INDEX('Daily Returns'!C:C,I22)),IF(B22="BAMI",INTERCEPT(INDEX('Daily Returns'!M:M,H22):INDEX('Daily Returns'!M:M,I22),INDEX('Daily Returns'!C:C,H22):INDEX('Daily Returns'!C:C,I22)),INTERCEPT(INDEX('Daily Returns'!O:O,H22):INDEX('Daily Returns'!O:O,I22),INDEX('Daily Returns'!C:C,H22):INDEX('Daily Returns'!C:C,I22))))))),"")</f>
        <v>3.6907807003801001E-4</v>
      </c>
      <c r="L22" s="35">
        <f>IFERROR(IF(B22="UCG",RSQ(INDEX('Daily Returns'!E:E,H22):INDEX('Daily Returns'!E:E,I22),INDEX('Daily Returns'!C:C,H22):INDEX('Daily Returns'!C:C,I22)),IF(B22="BMPS",RSQ(INDEX('Daily Returns'!G:G,H22):INDEX('Daily Returns'!G:G,I22),INDEX('Daily Returns'!C:C,H22):INDEX('Daily Returns'!C:C,I22)),IF(B22="ISP",RSQ(INDEX('Daily Returns'!I:I,H22):INDEX('Daily Returns'!I:I,I22),INDEX('Daily Returns'!C:C,H22):INDEX('Daily Returns'!C:C,I22)),IF(B22="BPE",RSQ(INDEX('Daily Returns'!K:K,H22):INDEX('Daily Returns'!K:K,I22),INDEX('Daily Returns'!C:C,H22):INDEX('Daily Returns'!C:C,I22)),IF(B22="BAMI",RSQ(INDEX('Daily Returns'!M:M,H22):INDEX('Daily Returns'!M:M,I22),INDEX('Daily Returns'!C:C,H22):INDEX('Daily Returns'!C:C,I22)),RSQ(INDEX('Daily Returns'!O:O,H22):INDEX('Daily Returns'!O:O,I22),INDEX('Daily Returns'!C:C,H22):INDEX('Daily Returns'!C:C,I22))))))),"")</f>
        <v>0.48363837219349914</v>
      </c>
    </row>
    <row r="23" spans="1:12" x14ac:dyDescent="0.3">
      <c r="A23" t="str">
        <f>'Event Master List'!A23</f>
        <v>NG-020</v>
      </c>
      <c r="B23" t="str">
        <f>'Event Master List'!C23</f>
        <v>UCG</v>
      </c>
      <c r="C23" s="8">
        <f>'Event Master List'!D23</f>
        <v>43445</v>
      </c>
      <c r="D23" t="str">
        <f t="shared" si="0"/>
        <v>E</v>
      </c>
      <c r="E23" t="s">
        <v>394</v>
      </c>
      <c r="F23" s="8">
        <f t="shared" si="1"/>
        <v>43263</v>
      </c>
      <c r="G23" s="8">
        <f t="shared" si="2"/>
        <v>43430</v>
      </c>
      <c r="H23">
        <f>MATCH(F23,'Daily Returns'!A:A,1)</f>
        <v>1444</v>
      </c>
      <c r="I23">
        <f>MATCH(G23,'Daily Returns'!A:A,1)</f>
        <v>1611</v>
      </c>
      <c r="J23" s="36">
        <f>IFERROR(IF(B23="UCG",SLOPE(INDEX('Daily Returns'!E:E,H23):INDEX('Daily Returns'!E:E,I23),INDEX('Daily Returns'!C:C,H23):INDEX('Daily Returns'!C:C,I23)),IF(B23="BMPS",SLOPE(INDEX('Daily Returns'!G:G,H23):INDEX('Daily Returns'!G:G,I23),INDEX('Daily Returns'!C:C,H23):INDEX('Daily Returns'!C:C,I23)),IF(B23="ISP",SLOPE(INDEX('Daily Returns'!I:I,H23):INDEX('Daily Returns'!I:I,I23),INDEX('Daily Returns'!C:C,H23):INDEX('Daily Returns'!C:C,I23)),IF(B23="BPE",SLOPE(INDEX('Daily Returns'!K:K,H23):INDEX('Daily Returns'!K:K,I23),INDEX('Daily Returns'!C:C,H23):INDEX('Daily Returns'!C:C,I23)),IF(B23="BAMI",SLOPE(INDEX('Daily Returns'!M:M,H23):INDEX('Daily Returns'!M:M,I23),INDEX('Daily Returns'!C:C,H23):INDEX('Daily Returns'!C:C,I23)),SLOPE(INDEX('Daily Returns'!O:O,H23):INDEX('Daily Returns'!O:O,I23),INDEX('Daily Returns'!C:C,H23):INDEX('Daily Returns'!C:C,I23))))))),"")</f>
        <v>1.3997973828585741</v>
      </c>
      <c r="K23" s="36">
        <f>IFERROR(IF(B23="UCG",INTERCEPT(INDEX('Daily Returns'!E:E,H23):INDEX('Daily Returns'!E:E,I23),INDEX('Daily Returns'!C:C,H23):INDEX('Daily Returns'!C:C,I23)),IF(B23="BMPS",INTERCEPT(INDEX('Daily Returns'!G:G,H23):INDEX('Daily Returns'!G:G,I23),INDEX('Daily Returns'!C:C,H23):INDEX('Daily Returns'!C:C,I23)),IF(B23="ISP",INTERCEPT(INDEX('Daily Returns'!I:I,H23):INDEX('Daily Returns'!I:I,I23),INDEX('Daily Returns'!C:C,H23):INDEX('Daily Returns'!C:C,I23)),IF(B23="BPE",INTERCEPT(INDEX('Daily Returns'!K:K,H23):INDEX('Daily Returns'!K:K,I23),INDEX('Daily Returns'!C:C,H23):INDEX('Daily Returns'!C:C,I23)),IF(B23="BAMI",INTERCEPT(INDEX('Daily Returns'!M:M,H23):INDEX('Daily Returns'!M:M,I23),INDEX('Daily Returns'!C:C,H23):INDEX('Daily Returns'!C:C,I23)),INTERCEPT(INDEX('Daily Returns'!O:O,H23):INDEX('Daily Returns'!O:O,I23),INDEX('Daily Returns'!C:C,H23):INDEX('Daily Returns'!C:C,I23))))))),"")</f>
        <v>-2.1127707021586367E-4</v>
      </c>
      <c r="L23" s="35">
        <f>IFERROR(IF(B23="UCG",RSQ(INDEX('Daily Returns'!E:E,H23):INDEX('Daily Returns'!E:E,I23),INDEX('Daily Returns'!C:C,H23):INDEX('Daily Returns'!C:C,I23)),IF(B23="BMPS",RSQ(INDEX('Daily Returns'!G:G,H23):INDEX('Daily Returns'!G:G,I23),INDEX('Daily Returns'!C:C,H23):INDEX('Daily Returns'!C:C,I23)),IF(B23="ISP",RSQ(INDEX('Daily Returns'!I:I,H23):INDEX('Daily Returns'!I:I,I23),INDEX('Daily Returns'!C:C,H23):INDEX('Daily Returns'!C:C,I23)),IF(B23="BPE",RSQ(INDEX('Daily Returns'!K:K,H23):INDEX('Daily Returns'!K:K,I23),INDEX('Daily Returns'!C:C,H23):INDEX('Daily Returns'!C:C,I23)),IF(B23="BAMI",RSQ(INDEX('Daily Returns'!M:M,H23):INDEX('Daily Returns'!M:M,I23),INDEX('Daily Returns'!C:C,H23):INDEX('Daily Returns'!C:C,I23)),RSQ(INDEX('Daily Returns'!O:O,H23):INDEX('Daily Returns'!O:O,I23),INDEX('Daily Returns'!C:C,H23):INDEX('Daily Returns'!C:C,I23))))))),"")</f>
        <v>0.63868950573053018</v>
      </c>
    </row>
    <row r="24" spans="1:12" x14ac:dyDescent="0.3">
      <c r="A24" t="str">
        <f>'Event Master List'!A24</f>
        <v>NG-016</v>
      </c>
      <c r="B24" t="str">
        <f>'Event Master List'!C24</f>
        <v>BMPS</v>
      </c>
      <c r="C24" s="8">
        <f>'Event Master List'!D24</f>
        <v>43454</v>
      </c>
      <c r="D24" t="str">
        <f t="shared" si="0"/>
        <v>G</v>
      </c>
      <c r="E24" t="s">
        <v>394</v>
      </c>
      <c r="F24" s="8">
        <f t="shared" si="1"/>
        <v>43272</v>
      </c>
      <c r="G24" s="8">
        <f t="shared" si="2"/>
        <v>43439</v>
      </c>
      <c r="H24">
        <f>MATCH(F24,'Daily Returns'!A:A,1)</f>
        <v>1453</v>
      </c>
      <c r="I24">
        <f>MATCH(G24,'Daily Returns'!A:A,1)</f>
        <v>1620</v>
      </c>
      <c r="J24" s="36">
        <f>IFERROR(IF(B24="UCG",SLOPE(INDEX('Daily Returns'!E:E,H24):INDEX('Daily Returns'!E:E,I24),INDEX('Daily Returns'!C:C,H24):INDEX('Daily Returns'!C:C,I24)),IF(B24="BMPS",SLOPE(INDEX('Daily Returns'!G:G,H24):INDEX('Daily Returns'!G:G,I24),INDEX('Daily Returns'!C:C,H24):INDEX('Daily Returns'!C:C,I24)),IF(B24="ISP",SLOPE(INDEX('Daily Returns'!I:I,H24):INDEX('Daily Returns'!I:I,I24),INDEX('Daily Returns'!C:C,H24):INDEX('Daily Returns'!C:C,I24)),IF(B24="BPE",SLOPE(INDEX('Daily Returns'!K:K,H24):INDEX('Daily Returns'!K:K,I24),INDEX('Daily Returns'!C:C,H24):INDEX('Daily Returns'!C:C,I24)),IF(B24="BAMI",SLOPE(INDEX('Daily Returns'!M:M,H24):INDEX('Daily Returns'!M:M,I24),INDEX('Daily Returns'!C:C,H24):INDEX('Daily Returns'!C:C,I24)),SLOPE(INDEX('Daily Returns'!O:O,H24):INDEX('Daily Returns'!O:O,I24),INDEX('Daily Returns'!C:C,H24):INDEX('Daily Returns'!C:C,I24))))))),"")</f>
        <v>1.4349488413661631</v>
      </c>
      <c r="K24" s="36">
        <f>IFERROR(IF(B24="UCG",INTERCEPT(INDEX('Daily Returns'!E:E,H24):INDEX('Daily Returns'!E:E,I24),INDEX('Daily Returns'!C:C,H24):INDEX('Daily Returns'!C:C,I24)),IF(B24="BMPS",INTERCEPT(INDEX('Daily Returns'!G:G,H24):INDEX('Daily Returns'!G:G,I24),INDEX('Daily Returns'!C:C,H24):INDEX('Daily Returns'!C:C,I24)),IF(B24="ISP",INTERCEPT(INDEX('Daily Returns'!I:I,H24):INDEX('Daily Returns'!I:I,I24),INDEX('Daily Returns'!C:C,H24):INDEX('Daily Returns'!C:C,I24)),IF(B24="BPE",INTERCEPT(INDEX('Daily Returns'!K:K,H24):INDEX('Daily Returns'!K:K,I24),INDEX('Daily Returns'!C:C,H24):INDEX('Daily Returns'!C:C,I24)),IF(B24="BAMI",INTERCEPT(INDEX('Daily Returns'!M:M,H24):INDEX('Daily Returns'!M:M,I24),INDEX('Daily Returns'!C:C,H24):INDEX('Daily Returns'!C:C,I24)),INTERCEPT(INDEX('Daily Returns'!O:O,H24):INDEX('Daily Returns'!O:O,I24),INDEX('Daily Returns'!C:C,H24):INDEX('Daily Returns'!C:C,I24))))))),"")</f>
        <v>-1.8810197308816445E-3</v>
      </c>
      <c r="L24" s="35">
        <f>IFERROR(IF(B24="UCG",RSQ(INDEX('Daily Returns'!E:E,H24):INDEX('Daily Returns'!E:E,I24),INDEX('Daily Returns'!C:C,H24):INDEX('Daily Returns'!C:C,I24)),IF(B24="BMPS",RSQ(INDEX('Daily Returns'!G:G,H24):INDEX('Daily Returns'!G:G,I24),INDEX('Daily Returns'!C:C,H24):INDEX('Daily Returns'!C:C,I24)),IF(B24="ISP",RSQ(INDEX('Daily Returns'!I:I,H24):INDEX('Daily Returns'!I:I,I24),INDEX('Daily Returns'!C:C,H24):INDEX('Daily Returns'!C:C,I24)),IF(B24="BPE",RSQ(INDEX('Daily Returns'!K:K,H24):INDEX('Daily Returns'!K:K,I24),INDEX('Daily Returns'!C:C,H24):INDEX('Daily Returns'!C:C,I24)),IF(B24="BAMI",RSQ(INDEX('Daily Returns'!M:M,H24):INDEX('Daily Returns'!M:M,I24),INDEX('Daily Returns'!C:C,H24):INDEX('Daily Returns'!C:C,I24)),RSQ(INDEX('Daily Returns'!O:O,H24):INDEX('Daily Returns'!O:O,I24),INDEX('Daily Returns'!C:C,H24):INDEX('Daily Returns'!C:C,I24))))))),"")</f>
        <v>0.29118252928557875</v>
      </c>
    </row>
    <row r="25" spans="1:12" x14ac:dyDescent="0.3">
      <c r="A25" t="str">
        <f>'Event Master List'!A25</f>
        <v>NG-019</v>
      </c>
      <c r="B25" t="str">
        <f>'Event Master List'!C25</f>
        <v>BPE</v>
      </c>
      <c r="C25" s="8">
        <f>'Event Master List'!D25</f>
        <v>43454</v>
      </c>
      <c r="D25" t="str">
        <f t="shared" si="0"/>
        <v>K</v>
      </c>
      <c r="E25" t="s">
        <v>394</v>
      </c>
      <c r="F25" s="8">
        <f t="shared" si="1"/>
        <v>43272</v>
      </c>
      <c r="G25" s="8">
        <f t="shared" si="2"/>
        <v>43439</v>
      </c>
      <c r="H25">
        <f>MATCH(F25,'Daily Returns'!A:A,1)</f>
        <v>1453</v>
      </c>
      <c r="I25">
        <f>MATCH(G25,'Daily Returns'!A:A,1)</f>
        <v>1620</v>
      </c>
      <c r="J25" s="36">
        <f>IFERROR(IF(B25="UCG",SLOPE(INDEX('Daily Returns'!E:E,H25):INDEX('Daily Returns'!E:E,I25),INDEX('Daily Returns'!C:C,H25):INDEX('Daily Returns'!C:C,I25)),IF(B25="BMPS",SLOPE(INDEX('Daily Returns'!G:G,H25):INDEX('Daily Returns'!G:G,I25),INDEX('Daily Returns'!C:C,H25):INDEX('Daily Returns'!C:C,I25)),IF(B25="ISP",SLOPE(INDEX('Daily Returns'!I:I,H25):INDEX('Daily Returns'!I:I,I25),INDEX('Daily Returns'!C:C,H25):INDEX('Daily Returns'!C:C,I25)),IF(B25="BPE",SLOPE(INDEX('Daily Returns'!K:K,H25):INDEX('Daily Returns'!K:K,I25),INDEX('Daily Returns'!C:C,H25):INDEX('Daily Returns'!C:C,I25)),IF(B25="BAMI",SLOPE(INDEX('Daily Returns'!M:M,H25):INDEX('Daily Returns'!M:M,I25),INDEX('Daily Returns'!C:C,H25):INDEX('Daily Returns'!C:C,I25)),SLOPE(INDEX('Daily Returns'!O:O,H25):INDEX('Daily Returns'!O:O,I25),INDEX('Daily Returns'!C:C,H25):INDEX('Daily Returns'!C:C,I25))))))),"")</f>
        <v>1.1752333097744265</v>
      </c>
      <c r="K25" s="36">
        <f>IFERROR(IF(B25="UCG",INTERCEPT(INDEX('Daily Returns'!E:E,H25):INDEX('Daily Returns'!E:E,I25),INDEX('Daily Returns'!C:C,H25):INDEX('Daily Returns'!C:C,I25)),IF(B25="BMPS",INTERCEPT(INDEX('Daily Returns'!G:G,H25):INDEX('Daily Returns'!G:G,I25),INDEX('Daily Returns'!C:C,H25):INDEX('Daily Returns'!C:C,I25)),IF(B25="ISP",INTERCEPT(INDEX('Daily Returns'!I:I,H25):INDEX('Daily Returns'!I:I,I25),INDEX('Daily Returns'!C:C,H25):INDEX('Daily Returns'!C:C,I25)),IF(B25="BPE",INTERCEPT(INDEX('Daily Returns'!K:K,H25):INDEX('Daily Returns'!K:K,I25),INDEX('Daily Returns'!C:C,H25):INDEX('Daily Returns'!C:C,I25)),IF(B25="BAMI",INTERCEPT(INDEX('Daily Returns'!M:M,H25):INDEX('Daily Returns'!M:M,I25),INDEX('Daily Returns'!C:C,H25):INDEX('Daily Returns'!C:C,I25)),INTERCEPT(INDEX('Daily Returns'!O:O,H25):INDEX('Daily Returns'!O:O,I25),INDEX('Daily Returns'!C:C,H25):INDEX('Daily Returns'!C:C,I25))))))),"")</f>
        <v>-1.7422246166872986E-4</v>
      </c>
      <c r="L25" s="35">
        <f>IFERROR(IF(B25="UCG",RSQ(INDEX('Daily Returns'!E:E,H25):INDEX('Daily Returns'!E:E,I25),INDEX('Daily Returns'!C:C,H25):INDEX('Daily Returns'!C:C,I25)),IF(B25="BMPS",RSQ(INDEX('Daily Returns'!G:G,H25):INDEX('Daily Returns'!G:G,I25),INDEX('Daily Returns'!C:C,H25):INDEX('Daily Returns'!C:C,I25)),IF(B25="ISP",RSQ(INDEX('Daily Returns'!I:I,H25):INDEX('Daily Returns'!I:I,I25),INDEX('Daily Returns'!C:C,H25):INDEX('Daily Returns'!C:C,I25)),IF(B25="BPE",RSQ(INDEX('Daily Returns'!K:K,H25):INDEX('Daily Returns'!K:K,I25),INDEX('Daily Returns'!C:C,H25):INDEX('Daily Returns'!C:C,I25)),IF(B25="BAMI",RSQ(INDEX('Daily Returns'!M:M,H25):INDEX('Daily Returns'!M:M,I25),INDEX('Daily Returns'!C:C,H25):INDEX('Daily Returns'!C:C,I25)),RSQ(INDEX('Daily Returns'!O:O,H25):INDEX('Daily Returns'!O:O,I25),INDEX('Daily Returns'!C:C,H25):INDEX('Daily Returns'!C:C,I25))))))),"")</f>
        <v>0.37217541056931014</v>
      </c>
    </row>
    <row r="26" spans="1:12" x14ac:dyDescent="0.3">
      <c r="A26" t="str">
        <f>'Event Master List'!A26</f>
        <v>NG-021</v>
      </c>
      <c r="B26" t="str">
        <f>'Event Master List'!C26</f>
        <v>UCG</v>
      </c>
      <c r="C26" s="8">
        <f>'Event Master List'!D26</f>
        <v>43454</v>
      </c>
      <c r="D26" t="str">
        <f t="shared" si="0"/>
        <v>E</v>
      </c>
      <c r="E26" t="s">
        <v>394</v>
      </c>
      <c r="F26" s="8">
        <f t="shared" si="1"/>
        <v>43272</v>
      </c>
      <c r="G26" s="8">
        <f t="shared" si="2"/>
        <v>43439</v>
      </c>
      <c r="H26">
        <f>MATCH(F26,'Daily Returns'!A:A,1)</f>
        <v>1453</v>
      </c>
      <c r="I26">
        <f>MATCH(G26,'Daily Returns'!A:A,1)</f>
        <v>1620</v>
      </c>
      <c r="J26" s="36">
        <f>IFERROR(IF(B26="UCG",SLOPE(INDEX('Daily Returns'!E:E,H26):INDEX('Daily Returns'!E:E,I26),INDEX('Daily Returns'!C:C,H26):INDEX('Daily Returns'!C:C,I26)),IF(B26="BMPS",SLOPE(INDEX('Daily Returns'!G:G,H26):INDEX('Daily Returns'!G:G,I26),INDEX('Daily Returns'!C:C,H26):INDEX('Daily Returns'!C:C,I26)),IF(B26="ISP",SLOPE(INDEX('Daily Returns'!I:I,H26):INDEX('Daily Returns'!I:I,I26),INDEX('Daily Returns'!C:C,H26):INDEX('Daily Returns'!C:C,I26)),IF(B26="BPE",SLOPE(INDEX('Daily Returns'!K:K,H26):INDEX('Daily Returns'!K:K,I26),INDEX('Daily Returns'!C:C,H26):INDEX('Daily Returns'!C:C,I26)),IF(B26="BAMI",SLOPE(INDEX('Daily Returns'!M:M,H26):INDEX('Daily Returns'!M:M,I26),INDEX('Daily Returns'!C:C,H26):INDEX('Daily Returns'!C:C,I26)),SLOPE(INDEX('Daily Returns'!O:O,H26):INDEX('Daily Returns'!O:O,I26),INDEX('Daily Returns'!C:C,H26):INDEX('Daily Returns'!C:C,I26))))))),"")</f>
        <v>1.413108309719592</v>
      </c>
      <c r="K26" s="36">
        <f>IFERROR(IF(B26="UCG",INTERCEPT(INDEX('Daily Returns'!E:E,H26):INDEX('Daily Returns'!E:E,I26),INDEX('Daily Returns'!C:C,H26):INDEX('Daily Returns'!C:C,I26)),IF(B26="BMPS",INTERCEPT(INDEX('Daily Returns'!G:G,H26):INDEX('Daily Returns'!G:G,I26),INDEX('Daily Returns'!C:C,H26):INDEX('Daily Returns'!C:C,I26)),IF(B26="ISP",INTERCEPT(INDEX('Daily Returns'!I:I,H26):INDEX('Daily Returns'!I:I,I26),INDEX('Daily Returns'!C:C,H26):INDEX('Daily Returns'!C:C,I26)),IF(B26="BPE",INTERCEPT(INDEX('Daily Returns'!K:K,H26):INDEX('Daily Returns'!K:K,I26),INDEX('Daily Returns'!C:C,H26):INDEX('Daily Returns'!C:C,I26)),IF(B26="BAMI",INTERCEPT(INDEX('Daily Returns'!M:M,H26):INDEX('Daily Returns'!M:M,I26),INDEX('Daily Returns'!C:C,H26):INDEX('Daily Returns'!C:C,I26)),INTERCEPT(INDEX('Daily Returns'!O:O,H26):INDEX('Daily Returns'!O:O,I26),INDEX('Daily Returns'!C:C,H26):INDEX('Daily Returns'!C:C,I26))))))),"")</f>
        <v>-3.5928683002235695E-4</v>
      </c>
      <c r="L26" s="35">
        <f>IFERROR(IF(B26="UCG",RSQ(INDEX('Daily Returns'!E:E,H26):INDEX('Daily Returns'!E:E,I26),INDEX('Daily Returns'!C:C,H26):INDEX('Daily Returns'!C:C,I26)),IF(B26="BMPS",RSQ(INDEX('Daily Returns'!G:G,H26):INDEX('Daily Returns'!G:G,I26),INDEX('Daily Returns'!C:C,H26):INDEX('Daily Returns'!C:C,I26)),IF(B26="ISP",RSQ(INDEX('Daily Returns'!I:I,H26):INDEX('Daily Returns'!I:I,I26),INDEX('Daily Returns'!C:C,H26):INDEX('Daily Returns'!C:C,I26)),IF(B26="BPE",RSQ(INDEX('Daily Returns'!K:K,H26):INDEX('Daily Returns'!K:K,I26),INDEX('Daily Returns'!C:C,H26):INDEX('Daily Returns'!C:C,I26)),IF(B26="BAMI",RSQ(INDEX('Daily Returns'!M:M,H26):INDEX('Daily Returns'!M:M,I26),INDEX('Daily Returns'!C:C,H26):INDEX('Daily Returns'!C:C,I26)),RSQ(INDEX('Daily Returns'!O:O,H26):INDEX('Daily Returns'!O:O,I26),INDEX('Daily Returns'!C:C,H26):INDEX('Daily Returns'!C:C,I26))))))),"")</f>
        <v>0.65895070019697932</v>
      </c>
    </row>
    <row r="27" spans="1:12" x14ac:dyDescent="0.3">
      <c r="A27" t="str">
        <f>'Event Master List'!A27</f>
        <v>NG-013</v>
      </c>
      <c r="B27" t="str">
        <f>'Event Master List'!C27</f>
        <v>BMPS</v>
      </c>
      <c r="C27" s="8">
        <f>'Event Master List'!D27</f>
        <v>43497</v>
      </c>
      <c r="D27" t="str">
        <f t="shared" si="0"/>
        <v>G</v>
      </c>
      <c r="E27" t="s">
        <v>394</v>
      </c>
      <c r="F27" s="8">
        <f t="shared" si="1"/>
        <v>43315</v>
      </c>
      <c r="G27" s="8">
        <f t="shared" si="2"/>
        <v>43482</v>
      </c>
      <c r="H27">
        <f>MATCH(F27,'Daily Returns'!A:A,1)</f>
        <v>1496</v>
      </c>
      <c r="I27">
        <f>MATCH(G27,'Daily Returns'!A:A,1)</f>
        <v>1663</v>
      </c>
      <c r="J27" s="36">
        <f>IFERROR(IF(B27="UCG",SLOPE(INDEX('Daily Returns'!E:E,H27):INDEX('Daily Returns'!E:E,I27),INDEX('Daily Returns'!C:C,H27):INDEX('Daily Returns'!C:C,I27)),IF(B27="BMPS",SLOPE(INDEX('Daily Returns'!G:G,H27):INDEX('Daily Returns'!G:G,I27),INDEX('Daily Returns'!C:C,H27):INDEX('Daily Returns'!C:C,I27)),IF(B27="ISP",SLOPE(INDEX('Daily Returns'!I:I,H27):INDEX('Daily Returns'!I:I,I27),INDEX('Daily Returns'!C:C,H27):INDEX('Daily Returns'!C:C,I27)),IF(B27="BPE",SLOPE(INDEX('Daily Returns'!K:K,H27):INDEX('Daily Returns'!K:K,I27),INDEX('Daily Returns'!C:C,H27):INDEX('Daily Returns'!C:C,I27)),IF(B27="BAMI",SLOPE(INDEX('Daily Returns'!M:M,H27):INDEX('Daily Returns'!M:M,I27),INDEX('Daily Returns'!C:C,H27):INDEX('Daily Returns'!C:C,I27)),SLOPE(INDEX('Daily Returns'!O:O,H27):INDEX('Daily Returns'!O:O,I27),INDEX('Daily Returns'!C:C,H27):INDEX('Daily Returns'!C:C,I27))))))),"")</f>
        <v>1.516226067877815</v>
      </c>
      <c r="K27" s="36">
        <f>IFERROR(IF(B27="UCG",INTERCEPT(INDEX('Daily Returns'!E:E,H27):INDEX('Daily Returns'!E:E,I27),INDEX('Daily Returns'!C:C,H27):INDEX('Daily Returns'!C:C,I27)),IF(B27="BMPS",INTERCEPT(INDEX('Daily Returns'!G:G,H27):INDEX('Daily Returns'!G:G,I27),INDEX('Daily Returns'!C:C,H27):INDEX('Daily Returns'!C:C,I27)),IF(B27="ISP",INTERCEPT(INDEX('Daily Returns'!I:I,H27):INDEX('Daily Returns'!I:I,I27),INDEX('Daily Returns'!C:C,H27):INDEX('Daily Returns'!C:C,I27)),IF(B27="BPE",INTERCEPT(INDEX('Daily Returns'!K:K,H27):INDEX('Daily Returns'!K:K,I27),INDEX('Daily Returns'!C:C,H27):INDEX('Daily Returns'!C:C,I27)),IF(B27="BAMI",INTERCEPT(INDEX('Daily Returns'!M:M,H27):INDEX('Daily Returns'!M:M,I27),INDEX('Daily Returns'!C:C,H27):INDEX('Daily Returns'!C:C,I27)),INTERCEPT(INDEX('Daily Returns'!O:O,H27):INDEX('Daily Returns'!O:O,I27),INDEX('Daily Returns'!C:C,H27):INDEX('Daily Returns'!C:C,I27))))))),"")</f>
        <v>-4.371024086435484E-3</v>
      </c>
      <c r="L27" s="35">
        <f>IFERROR(IF(B27="UCG",RSQ(INDEX('Daily Returns'!E:E,H27):INDEX('Daily Returns'!E:E,I27),INDEX('Daily Returns'!C:C,H27):INDEX('Daily Returns'!C:C,I27)),IF(B27="BMPS",RSQ(INDEX('Daily Returns'!G:G,H27):INDEX('Daily Returns'!G:G,I27),INDEX('Daily Returns'!C:C,H27):INDEX('Daily Returns'!C:C,I27)),IF(B27="ISP",RSQ(INDEX('Daily Returns'!I:I,H27):INDEX('Daily Returns'!I:I,I27),INDEX('Daily Returns'!C:C,H27):INDEX('Daily Returns'!C:C,I27)),IF(B27="BPE",RSQ(INDEX('Daily Returns'!K:K,H27):INDEX('Daily Returns'!K:K,I27),INDEX('Daily Returns'!C:C,H27):INDEX('Daily Returns'!C:C,I27)),IF(B27="BAMI",RSQ(INDEX('Daily Returns'!M:M,H27):INDEX('Daily Returns'!M:M,I27),INDEX('Daily Returns'!C:C,H27):INDEX('Daily Returns'!C:C,I27)),RSQ(INDEX('Daily Returns'!O:O,H27):INDEX('Daily Returns'!O:O,I27),INDEX('Daily Returns'!C:C,H27):INDEX('Daily Returns'!C:C,I27))))))),"")</f>
        <v>0.31102349446173094</v>
      </c>
    </row>
    <row r="28" spans="1:12" x14ac:dyDescent="0.3">
      <c r="A28" t="str">
        <f>'Event Master List'!A28</f>
        <v>NG-015</v>
      </c>
      <c r="B28" t="str">
        <f>'Event Master List'!C28</f>
        <v>BMPS</v>
      </c>
      <c r="C28" s="8">
        <f>'Event Master List'!D28</f>
        <v>43497</v>
      </c>
      <c r="D28" t="str">
        <f t="shared" si="0"/>
        <v>G</v>
      </c>
      <c r="E28" t="s">
        <v>394</v>
      </c>
      <c r="F28" s="8">
        <f t="shared" si="1"/>
        <v>43315</v>
      </c>
      <c r="G28" s="8">
        <f t="shared" si="2"/>
        <v>43482</v>
      </c>
      <c r="H28">
        <f>MATCH(F28,'Daily Returns'!A:A,1)</f>
        <v>1496</v>
      </c>
      <c r="I28">
        <f>MATCH(G28,'Daily Returns'!A:A,1)</f>
        <v>1663</v>
      </c>
      <c r="J28" s="36">
        <f>IFERROR(IF(B28="UCG",SLOPE(INDEX('Daily Returns'!E:E,H28):INDEX('Daily Returns'!E:E,I28),INDEX('Daily Returns'!C:C,H28):INDEX('Daily Returns'!C:C,I28)),IF(B28="BMPS",SLOPE(INDEX('Daily Returns'!G:G,H28):INDEX('Daily Returns'!G:G,I28),INDEX('Daily Returns'!C:C,H28):INDEX('Daily Returns'!C:C,I28)),IF(B28="ISP",SLOPE(INDEX('Daily Returns'!I:I,H28):INDEX('Daily Returns'!I:I,I28),INDEX('Daily Returns'!C:C,H28):INDEX('Daily Returns'!C:C,I28)),IF(B28="BPE",SLOPE(INDEX('Daily Returns'!K:K,H28):INDEX('Daily Returns'!K:K,I28),INDEX('Daily Returns'!C:C,H28):INDEX('Daily Returns'!C:C,I28)),IF(B28="BAMI",SLOPE(INDEX('Daily Returns'!M:M,H28):INDEX('Daily Returns'!M:M,I28),INDEX('Daily Returns'!C:C,H28):INDEX('Daily Returns'!C:C,I28)),SLOPE(INDEX('Daily Returns'!O:O,H28):INDEX('Daily Returns'!O:O,I28),INDEX('Daily Returns'!C:C,H28):INDEX('Daily Returns'!C:C,I28))))))),"")</f>
        <v>1.516226067877815</v>
      </c>
      <c r="K28" s="36">
        <f>IFERROR(IF(B28="UCG",INTERCEPT(INDEX('Daily Returns'!E:E,H28):INDEX('Daily Returns'!E:E,I28),INDEX('Daily Returns'!C:C,H28):INDEX('Daily Returns'!C:C,I28)),IF(B28="BMPS",INTERCEPT(INDEX('Daily Returns'!G:G,H28):INDEX('Daily Returns'!G:G,I28),INDEX('Daily Returns'!C:C,H28):INDEX('Daily Returns'!C:C,I28)),IF(B28="ISP",INTERCEPT(INDEX('Daily Returns'!I:I,H28):INDEX('Daily Returns'!I:I,I28),INDEX('Daily Returns'!C:C,H28):INDEX('Daily Returns'!C:C,I28)),IF(B28="BPE",INTERCEPT(INDEX('Daily Returns'!K:K,H28):INDEX('Daily Returns'!K:K,I28),INDEX('Daily Returns'!C:C,H28):INDEX('Daily Returns'!C:C,I28)),IF(B28="BAMI",INTERCEPT(INDEX('Daily Returns'!M:M,H28):INDEX('Daily Returns'!M:M,I28),INDEX('Daily Returns'!C:C,H28):INDEX('Daily Returns'!C:C,I28)),INTERCEPT(INDEX('Daily Returns'!O:O,H28):INDEX('Daily Returns'!O:O,I28),INDEX('Daily Returns'!C:C,H28):INDEX('Daily Returns'!C:C,I28))))))),"")</f>
        <v>-4.371024086435484E-3</v>
      </c>
      <c r="L28" s="35">
        <f>IFERROR(IF(B28="UCG",RSQ(INDEX('Daily Returns'!E:E,H28):INDEX('Daily Returns'!E:E,I28),INDEX('Daily Returns'!C:C,H28):INDEX('Daily Returns'!C:C,I28)),IF(B28="BMPS",RSQ(INDEX('Daily Returns'!G:G,H28):INDEX('Daily Returns'!G:G,I28),INDEX('Daily Returns'!C:C,H28):INDEX('Daily Returns'!C:C,I28)),IF(B28="ISP",RSQ(INDEX('Daily Returns'!I:I,H28):INDEX('Daily Returns'!I:I,I28),INDEX('Daily Returns'!C:C,H28):INDEX('Daily Returns'!C:C,I28)),IF(B28="BPE",RSQ(INDEX('Daily Returns'!K:K,H28):INDEX('Daily Returns'!K:K,I28),INDEX('Daily Returns'!C:C,H28):INDEX('Daily Returns'!C:C,I28)),IF(B28="BAMI",RSQ(INDEX('Daily Returns'!M:M,H28):INDEX('Daily Returns'!M:M,I28),INDEX('Daily Returns'!C:C,H28):INDEX('Daily Returns'!C:C,I28)),RSQ(INDEX('Daily Returns'!O:O,H28):INDEX('Daily Returns'!O:O,I28),INDEX('Daily Returns'!C:C,H28):INDEX('Daily Returns'!C:C,I28))))))),"")</f>
        <v>0.31102349446173094</v>
      </c>
    </row>
    <row r="29" spans="1:12" x14ac:dyDescent="0.3">
      <c r="A29" t="str">
        <f>'Event Master List'!A29</f>
        <v>NG-041</v>
      </c>
      <c r="B29" t="str">
        <f>'Event Master List'!C29</f>
        <v>BPE</v>
      </c>
      <c r="C29" s="8">
        <f>'Event Master List'!D29</f>
        <v>43504</v>
      </c>
      <c r="D29" t="str">
        <f t="shared" si="0"/>
        <v>K</v>
      </c>
      <c r="E29" t="s">
        <v>394</v>
      </c>
      <c r="F29" s="8">
        <f t="shared" si="1"/>
        <v>43322</v>
      </c>
      <c r="G29" s="8">
        <f t="shared" si="2"/>
        <v>43489</v>
      </c>
      <c r="H29">
        <f>MATCH(F29,'Daily Returns'!A:A,1)</f>
        <v>1503</v>
      </c>
      <c r="I29">
        <f>MATCH(G29,'Daily Returns'!A:A,1)</f>
        <v>1670</v>
      </c>
      <c r="J29" s="36">
        <f>IFERROR(IF(B29="UCG",SLOPE(INDEX('Daily Returns'!E:E,H29):INDEX('Daily Returns'!E:E,I29),INDEX('Daily Returns'!C:C,H29):INDEX('Daily Returns'!C:C,I29)),IF(B29="BMPS",SLOPE(INDEX('Daily Returns'!G:G,H29):INDEX('Daily Returns'!G:G,I29),INDEX('Daily Returns'!C:C,H29):INDEX('Daily Returns'!C:C,I29)),IF(B29="ISP",SLOPE(INDEX('Daily Returns'!I:I,H29):INDEX('Daily Returns'!I:I,I29),INDEX('Daily Returns'!C:C,H29):INDEX('Daily Returns'!C:C,I29)),IF(B29="BPE",SLOPE(INDEX('Daily Returns'!K:K,H29):INDEX('Daily Returns'!K:K,I29),INDEX('Daily Returns'!C:C,H29):INDEX('Daily Returns'!C:C,I29)),IF(B29="BAMI",SLOPE(INDEX('Daily Returns'!M:M,H29):INDEX('Daily Returns'!M:M,I29),INDEX('Daily Returns'!C:C,H29):INDEX('Daily Returns'!C:C,I29)),SLOPE(INDEX('Daily Returns'!O:O,H29):INDEX('Daily Returns'!O:O,I29),INDEX('Daily Returns'!C:C,H29):INDEX('Daily Returns'!C:C,I29))))))),"")</f>
        <v>1.0707863974613665</v>
      </c>
      <c r="K29" s="36">
        <f>IFERROR(IF(B29="UCG",INTERCEPT(INDEX('Daily Returns'!E:E,H29):INDEX('Daily Returns'!E:E,I29),INDEX('Daily Returns'!C:C,H29):INDEX('Daily Returns'!C:C,I29)),IF(B29="BMPS",INTERCEPT(INDEX('Daily Returns'!G:G,H29):INDEX('Daily Returns'!G:G,I29),INDEX('Daily Returns'!C:C,H29):INDEX('Daily Returns'!C:C,I29)),IF(B29="ISP",INTERCEPT(INDEX('Daily Returns'!I:I,H29):INDEX('Daily Returns'!I:I,I29),INDEX('Daily Returns'!C:C,H29):INDEX('Daily Returns'!C:C,I29)),IF(B29="BPE",INTERCEPT(INDEX('Daily Returns'!K:K,H29):INDEX('Daily Returns'!K:K,I29),INDEX('Daily Returns'!C:C,H29):INDEX('Daily Returns'!C:C,I29)),IF(B29="BAMI",INTERCEPT(INDEX('Daily Returns'!M:M,H29):INDEX('Daily Returns'!M:M,I29),INDEX('Daily Returns'!C:C,H29):INDEX('Daily Returns'!C:C,I29)),INTERCEPT(INDEX('Daily Returns'!O:O,H29):INDEX('Daily Returns'!O:O,I29),INDEX('Daily Returns'!C:C,H29):INDEX('Daily Returns'!C:C,I29))))))),"")</f>
        <v>-2.0217510617141742E-3</v>
      </c>
      <c r="L29" s="35">
        <f>IFERROR(IF(B29="UCG",RSQ(INDEX('Daily Returns'!E:E,H29):INDEX('Daily Returns'!E:E,I29),INDEX('Daily Returns'!C:C,H29):INDEX('Daily Returns'!C:C,I29)),IF(B29="BMPS",RSQ(INDEX('Daily Returns'!G:G,H29):INDEX('Daily Returns'!G:G,I29),INDEX('Daily Returns'!C:C,H29):INDEX('Daily Returns'!C:C,I29)),IF(B29="ISP",RSQ(INDEX('Daily Returns'!I:I,H29):INDEX('Daily Returns'!I:I,I29),INDEX('Daily Returns'!C:C,H29):INDEX('Daily Returns'!C:C,I29)),IF(B29="BPE",RSQ(INDEX('Daily Returns'!K:K,H29):INDEX('Daily Returns'!K:K,I29),INDEX('Daily Returns'!C:C,H29):INDEX('Daily Returns'!C:C,I29)),IF(B29="BAMI",RSQ(INDEX('Daily Returns'!M:M,H29):INDEX('Daily Returns'!M:M,I29),INDEX('Daily Returns'!C:C,H29):INDEX('Daily Returns'!C:C,I29)),RSQ(INDEX('Daily Returns'!O:O,H29):INDEX('Daily Returns'!O:O,I29),INDEX('Daily Returns'!C:C,H29):INDEX('Daily Returns'!C:C,I29))))))),"")</f>
        <v>0.37863403103963761</v>
      </c>
    </row>
    <row r="30" spans="1:12" x14ac:dyDescent="0.3">
      <c r="A30" t="str">
        <f>'Event Master List'!A30</f>
        <v>NG-033</v>
      </c>
      <c r="B30" t="str">
        <f>'Event Master List'!C30</f>
        <v>ISP</v>
      </c>
      <c r="C30" s="8">
        <f>'Event Master List'!D30</f>
        <v>43552</v>
      </c>
      <c r="D30" t="str">
        <f t="shared" si="0"/>
        <v>I</v>
      </c>
      <c r="E30" t="s">
        <v>394</v>
      </c>
      <c r="F30" s="8">
        <f t="shared" si="1"/>
        <v>43370</v>
      </c>
      <c r="G30" s="8">
        <f t="shared" si="2"/>
        <v>43537</v>
      </c>
      <c r="H30">
        <f>MATCH(F30,'Daily Returns'!A:A,1)</f>
        <v>1551</v>
      </c>
      <c r="I30">
        <f>MATCH(G30,'Daily Returns'!A:A,1)</f>
        <v>1718</v>
      </c>
      <c r="J30" s="36">
        <f>IFERROR(IF(B30="UCG",SLOPE(INDEX('Daily Returns'!E:E,H30):INDEX('Daily Returns'!E:E,I30),INDEX('Daily Returns'!C:C,H30):INDEX('Daily Returns'!C:C,I30)),IF(B30="BMPS",SLOPE(INDEX('Daily Returns'!G:G,H30):INDEX('Daily Returns'!G:G,I30),INDEX('Daily Returns'!C:C,H30):INDEX('Daily Returns'!C:C,I30)),IF(B30="ISP",SLOPE(INDEX('Daily Returns'!I:I,H30):INDEX('Daily Returns'!I:I,I30),INDEX('Daily Returns'!C:C,H30):INDEX('Daily Returns'!C:C,I30)),IF(B30="BPE",SLOPE(INDEX('Daily Returns'!K:K,H30):INDEX('Daily Returns'!K:K,I30),INDEX('Daily Returns'!C:C,H30):INDEX('Daily Returns'!C:C,I30)),IF(B30="BAMI",SLOPE(INDEX('Daily Returns'!M:M,H30):INDEX('Daily Returns'!M:M,I30),INDEX('Daily Returns'!C:C,H30):INDEX('Daily Returns'!C:C,I30)),SLOPE(INDEX('Daily Returns'!O:O,H30):INDEX('Daily Returns'!O:O,I30),INDEX('Daily Returns'!C:C,H30):INDEX('Daily Returns'!C:C,I30))))))),"")</f>
        <v>1.4317559488880884</v>
      </c>
      <c r="K30" s="36">
        <f>IFERROR(IF(B30="UCG",INTERCEPT(INDEX('Daily Returns'!E:E,H30):INDEX('Daily Returns'!E:E,I30),INDEX('Daily Returns'!C:C,H30):INDEX('Daily Returns'!C:C,I30)),IF(B30="BMPS",INTERCEPT(INDEX('Daily Returns'!G:G,H30):INDEX('Daily Returns'!G:G,I30),INDEX('Daily Returns'!C:C,H30):INDEX('Daily Returns'!C:C,I30)),IF(B30="ISP",INTERCEPT(INDEX('Daily Returns'!I:I,H30):INDEX('Daily Returns'!I:I,I30),INDEX('Daily Returns'!C:C,H30):INDEX('Daily Returns'!C:C,I30)),IF(B30="BPE",INTERCEPT(INDEX('Daily Returns'!K:K,H30):INDEX('Daily Returns'!K:K,I30),INDEX('Daily Returns'!C:C,H30):INDEX('Daily Returns'!C:C,I30)),IF(B30="BAMI",INTERCEPT(INDEX('Daily Returns'!M:M,H30):INDEX('Daily Returns'!M:M,I30),INDEX('Daily Returns'!C:C,H30):INDEX('Daily Returns'!C:C,I30)),INTERCEPT(INDEX('Daily Returns'!O:O,H30):INDEX('Daily Returns'!O:O,I30),INDEX('Daily Returns'!C:C,H30):INDEX('Daily Returns'!C:C,I30))))))),"")</f>
        <v>-4.3412592564253224E-4</v>
      </c>
      <c r="L30" s="35">
        <f>IFERROR(IF(B30="UCG",RSQ(INDEX('Daily Returns'!E:E,H30):INDEX('Daily Returns'!E:E,I30),INDEX('Daily Returns'!C:C,H30):INDEX('Daily Returns'!C:C,I30)),IF(B30="BMPS",RSQ(INDEX('Daily Returns'!G:G,H30):INDEX('Daily Returns'!G:G,I30),INDEX('Daily Returns'!C:C,H30):INDEX('Daily Returns'!C:C,I30)),IF(B30="ISP",RSQ(INDEX('Daily Returns'!I:I,H30):INDEX('Daily Returns'!I:I,I30),INDEX('Daily Returns'!C:C,H30):INDEX('Daily Returns'!C:C,I30)),IF(B30="BPE",RSQ(INDEX('Daily Returns'!K:K,H30):INDEX('Daily Returns'!K:K,I30),INDEX('Daily Returns'!C:C,H30):INDEX('Daily Returns'!C:C,I30)),IF(B30="BAMI",RSQ(INDEX('Daily Returns'!M:M,H30):INDEX('Daily Returns'!M:M,I30),INDEX('Daily Returns'!C:C,H30):INDEX('Daily Returns'!C:C,I30)),RSQ(INDEX('Daily Returns'!O:O,H30):INDEX('Daily Returns'!O:O,I30),INDEX('Daily Returns'!C:C,H30):INDEX('Daily Returns'!C:C,I30))))))),"")</f>
        <v>0.71649763962412238</v>
      </c>
    </row>
    <row r="31" spans="1:12" x14ac:dyDescent="0.3">
      <c r="A31" t="str">
        <f>'Event Master List'!A31</f>
        <v>NG-040</v>
      </c>
      <c r="B31" t="str">
        <f>'Event Master List'!C31</f>
        <v>BAMI</v>
      </c>
      <c r="C31" s="8">
        <f>'Event Master List'!D31</f>
        <v>43572</v>
      </c>
      <c r="D31" t="str">
        <f t="shared" si="0"/>
        <v>M</v>
      </c>
      <c r="E31" t="s">
        <v>394</v>
      </c>
      <c r="F31" s="8">
        <f t="shared" si="1"/>
        <v>43390</v>
      </c>
      <c r="G31" s="8">
        <f t="shared" si="2"/>
        <v>43557</v>
      </c>
      <c r="H31">
        <f>MATCH(F31,'Daily Returns'!A:A,1)</f>
        <v>1571</v>
      </c>
      <c r="I31">
        <f>MATCH(G31,'Daily Returns'!A:A,1)</f>
        <v>1738</v>
      </c>
      <c r="J31" s="36">
        <f>IFERROR(IF(B31="UCG",SLOPE(INDEX('Daily Returns'!E:E,H31):INDEX('Daily Returns'!E:E,I31),INDEX('Daily Returns'!C:C,H31):INDEX('Daily Returns'!C:C,I31)),IF(B31="BMPS",SLOPE(INDEX('Daily Returns'!G:G,H31):INDEX('Daily Returns'!G:G,I31),INDEX('Daily Returns'!C:C,H31):INDEX('Daily Returns'!C:C,I31)),IF(B31="ISP",SLOPE(INDEX('Daily Returns'!I:I,H31):INDEX('Daily Returns'!I:I,I31),INDEX('Daily Returns'!C:C,H31):INDEX('Daily Returns'!C:C,I31)),IF(B31="BPE",SLOPE(INDEX('Daily Returns'!K:K,H31):INDEX('Daily Returns'!K:K,I31),INDEX('Daily Returns'!C:C,H31):INDEX('Daily Returns'!C:C,I31)),IF(B31="BAMI",SLOPE(INDEX('Daily Returns'!M:M,H31):INDEX('Daily Returns'!M:M,I31),INDEX('Daily Returns'!C:C,H31):INDEX('Daily Returns'!C:C,I31)),SLOPE(INDEX('Daily Returns'!O:O,H31):INDEX('Daily Returns'!O:O,I31),INDEX('Daily Returns'!C:C,H31):INDEX('Daily Returns'!C:C,I31))))))),"")</f>
        <v>1.7286015110844222</v>
      </c>
      <c r="K31" s="36">
        <f>IFERROR(IF(B31="UCG",INTERCEPT(INDEX('Daily Returns'!E:E,H31):INDEX('Daily Returns'!E:E,I31),INDEX('Daily Returns'!C:C,H31):INDEX('Daily Returns'!C:C,I31)),IF(B31="BMPS",INTERCEPT(INDEX('Daily Returns'!G:G,H31):INDEX('Daily Returns'!G:G,I31),INDEX('Daily Returns'!C:C,H31):INDEX('Daily Returns'!C:C,I31)),IF(B31="ISP",INTERCEPT(INDEX('Daily Returns'!I:I,H31):INDEX('Daily Returns'!I:I,I31),INDEX('Daily Returns'!C:C,H31):INDEX('Daily Returns'!C:C,I31)),IF(B31="BPE",INTERCEPT(INDEX('Daily Returns'!K:K,H31):INDEX('Daily Returns'!K:K,I31),INDEX('Daily Returns'!C:C,H31):INDEX('Daily Returns'!C:C,I31)),IF(B31="BAMI",INTERCEPT(INDEX('Daily Returns'!M:M,H31):INDEX('Daily Returns'!M:M,I31),INDEX('Daily Returns'!C:C,H31):INDEX('Daily Returns'!C:C,I31)),INTERCEPT(INDEX('Daily Returns'!O:O,H31):INDEX('Daily Returns'!O:O,I31),INDEX('Daily Returns'!C:C,H31):INDEX('Daily Returns'!C:C,I31))))))),"")</f>
        <v>-8.9554130594206793E-4</v>
      </c>
      <c r="L31" s="35">
        <f>IFERROR(IF(B31="UCG",RSQ(INDEX('Daily Returns'!E:E,H31):INDEX('Daily Returns'!E:E,I31),INDEX('Daily Returns'!C:C,H31):INDEX('Daily Returns'!C:C,I31)),IF(B31="BMPS",RSQ(INDEX('Daily Returns'!G:G,H31):INDEX('Daily Returns'!G:G,I31),INDEX('Daily Returns'!C:C,H31):INDEX('Daily Returns'!C:C,I31)),IF(B31="ISP",RSQ(INDEX('Daily Returns'!I:I,H31):INDEX('Daily Returns'!I:I,I31),INDEX('Daily Returns'!C:C,H31):INDEX('Daily Returns'!C:C,I31)),IF(B31="BPE",RSQ(INDEX('Daily Returns'!K:K,H31):INDEX('Daily Returns'!K:K,I31),INDEX('Daily Returns'!C:C,H31):INDEX('Daily Returns'!C:C,I31)),IF(B31="BAMI",RSQ(INDEX('Daily Returns'!M:M,H31):INDEX('Daily Returns'!M:M,I31),INDEX('Daily Returns'!C:C,H31):INDEX('Daily Returns'!C:C,I31)),RSQ(INDEX('Daily Returns'!O:O,H31):INDEX('Daily Returns'!O:O,I31),INDEX('Daily Returns'!C:C,H31):INDEX('Daily Returns'!C:C,I31))))))),"")</f>
        <v>0.45107846867369783</v>
      </c>
    </row>
    <row r="32" spans="1:12" x14ac:dyDescent="0.3">
      <c r="A32" t="str">
        <f>'Event Master List'!A32</f>
        <v>NG-039</v>
      </c>
      <c r="B32" t="str">
        <f>'Event Master List'!C32</f>
        <v>BMPS</v>
      </c>
      <c r="C32" s="8">
        <f>'Event Master List'!D32</f>
        <v>43614</v>
      </c>
      <c r="D32" t="str">
        <f t="shared" si="0"/>
        <v>G</v>
      </c>
      <c r="E32" t="s">
        <v>394</v>
      </c>
      <c r="F32" s="8">
        <f t="shared" si="1"/>
        <v>43432</v>
      </c>
      <c r="G32" s="8">
        <f t="shared" si="2"/>
        <v>43599</v>
      </c>
      <c r="H32">
        <f>MATCH(F32,'Daily Returns'!A:A,1)</f>
        <v>1613</v>
      </c>
      <c r="I32">
        <f>MATCH(G32,'Daily Returns'!A:A,1)</f>
        <v>1780</v>
      </c>
      <c r="J32" s="36">
        <f>IFERROR(IF(B32="UCG",SLOPE(INDEX('Daily Returns'!E:E,H32):INDEX('Daily Returns'!E:E,I32),INDEX('Daily Returns'!C:C,H32):INDEX('Daily Returns'!C:C,I32)),IF(B32="BMPS",SLOPE(INDEX('Daily Returns'!G:G,H32):INDEX('Daily Returns'!G:G,I32),INDEX('Daily Returns'!C:C,H32):INDEX('Daily Returns'!C:C,I32)),IF(B32="ISP",SLOPE(INDEX('Daily Returns'!I:I,H32):INDEX('Daily Returns'!I:I,I32),INDEX('Daily Returns'!C:C,H32):INDEX('Daily Returns'!C:C,I32)),IF(B32="BPE",SLOPE(INDEX('Daily Returns'!K:K,H32):INDEX('Daily Returns'!K:K,I32),INDEX('Daily Returns'!C:C,H32):INDEX('Daily Returns'!C:C,I32)),IF(B32="BAMI",SLOPE(INDEX('Daily Returns'!M:M,H32):INDEX('Daily Returns'!M:M,I32),INDEX('Daily Returns'!C:C,H32):INDEX('Daily Returns'!C:C,I32)),SLOPE(INDEX('Daily Returns'!O:O,H32):INDEX('Daily Returns'!O:O,I32),INDEX('Daily Returns'!C:C,H32):INDEX('Daily Returns'!C:C,I32))))))),"")</f>
        <v>1.4038226985765205</v>
      </c>
      <c r="K32" s="36">
        <f>IFERROR(IF(B32="UCG",INTERCEPT(INDEX('Daily Returns'!E:E,H32):INDEX('Daily Returns'!E:E,I32),INDEX('Daily Returns'!C:C,H32):INDEX('Daily Returns'!C:C,I32)),IF(B32="BMPS",INTERCEPT(INDEX('Daily Returns'!G:G,H32):INDEX('Daily Returns'!G:G,I32),INDEX('Daily Returns'!C:C,H32):INDEX('Daily Returns'!C:C,I32)),IF(B32="ISP",INTERCEPT(INDEX('Daily Returns'!I:I,H32):INDEX('Daily Returns'!I:I,I32),INDEX('Daily Returns'!C:C,H32):INDEX('Daily Returns'!C:C,I32)),IF(B32="BPE",INTERCEPT(INDEX('Daily Returns'!K:K,H32):INDEX('Daily Returns'!K:K,I32),INDEX('Daily Returns'!C:C,H32):INDEX('Daily Returns'!C:C,I32)),IF(B32="BAMI",INTERCEPT(INDEX('Daily Returns'!M:M,H32):INDEX('Daily Returns'!M:M,I32),INDEX('Daily Returns'!C:C,H32):INDEX('Daily Returns'!C:C,I32)),INTERCEPT(INDEX('Daily Returns'!O:O,H32):INDEX('Daily Returns'!O:O,I32),INDEX('Daily Returns'!C:C,H32):INDEX('Daily Returns'!C:C,I32))))))),"")</f>
        <v>-2.9858025442129612E-3</v>
      </c>
      <c r="L32" s="35">
        <f>IFERROR(IF(B32="UCG",RSQ(INDEX('Daily Returns'!E:E,H32):INDEX('Daily Returns'!E:E,I32),INDEX('Daily Returns'!C:C,H32):INDEX('Daily Returns'!C:C,I32)),IF(B32="BMPS",RSQ(INDEX('Daily Returns'!G:G,H32):INDEX('Daily Returns'!G:G,I32),INDEX('Daily Returns'!C:C,H32):INDEX('Daily Returns'!C:C,I32)),IF(B32="ISP",RSQ(INDEX('Daily Returns'!I:I,H32):INDEX('Daily Returns'!I:I,I32),INDEX('Daily Returns'!C:C,H32):INDEX('Daily Returns'!C:C,I32)),IF(B32="BPE",RSQ(INDEX('Daily Returns'!K:K,H32):INDEX('Daily Returns'!K:K,I32),INDEX('Daily Returns'!C:C,H32):INDEX('Daily Returns'!C:C,I32)),IF(B32="BAMI",RSQ(INDEX('Daily Returns'!M:M,H32):INDEX('Daily Returns'!M:M,I32),INDEX('Daily Returns'!C:C,H32):INDEX('Daily Returns'!C:C,I32)),RSQ(INDEX('Daily Returns'!O:O,H32):INDEX('Daily Returns'!O:O,I32),INDEX('Daily Returns'!C:C,H32):INDEX('Daily Returns'!C:C,I32))))))),"")</f>
        <v>0.26959529270236232</v>
      </c>
    </row>
    <row r="33" spans="1:12" x14ac:dyDescent="0.3">
      <c r="A33" t="str">
        <f>'Event Master List'!A33</f>
        <v>NG-047</v>
      </c>
      <c r="B33" t="str">
        <f>'Event Master List'!C33</f>
        <v>UCG</v>
      </c>
      <c r="C33" s="8">
        <f>'Event Master List'!D33</f>
        <v>43622</v>
      </c>
      <c r="D33" t="str">
        <f t="shared" si="0"/>
        <v>E</v>
      </c>
      <c r="E33" t="s">
        <v>394</v>
      </c>
      <c r="F33" s="8">
        <f t="shared" si="1"/>
        <v>43440</v>
      </c>
      <c r="G33" s="8">
        <f t="shared" si="2"/>
        <v>43607</v>
      </c>
      <c r="H33">
        <f>MATCH(F33,'Daily Returns'!A:A,1)</f>
        <v>1621</v>
      </c>
      <c r="I33">
        <f>MATCH(G33,'Daily Returns'!A:A,1)</f>
        <v>1788</v>
      </c>
      <c r="J33" s="36">
        <f>IFERROR(IF(B33="UCG",SLOPE(INDEX('Daily Returns'!E:E,H33):INDEX('Daily Returns'!E:E,I33),INDEX('Daily Returns'!C:C,H33):INDEX('Daily Returns'!C:C,I33)),IF(B33="BMPS",SLOPE(INDEX('Daily Returns'!G:G,H33):INDEX('Daily Returns'!G:G,I33),INDEX('Daily Returns'!C:C,H33):INDEX('Daily Returns'!C:C,I33)),IF(B33="ISP",SLOPE(INDEX('Daily Returns'!I:I,H33):INDEX('Daily Returns'!I:I,I33),INDEX('Daily Returns'!C:C,H33):INDEX('Daily Returns'!C:C,I33)),IF(B33="BPE",SLOPE(INDEX('Daily Returns'!K:K,H33):INDEX('Daily Returns'!K:K,I33),INDEX('Daily Returns'!C:C,H33):INDEX('Daily Returns'!C:C,I33)),IF(B33="BAMI",SLOPE(INDEX('Daily Returns'!M:M,H33):INDEX('Daily Returns'!M:M,I33),INDEX('Daily Returns'!C:C,H33):INDEX('Daily Returns'!C:C,I33)),SLOPE(INDEX('Daily Returns'!O:O,H33):INDEX('Daily Returns'!O:O,I33),INDEX('Daily Returns'!C:C,H33):INDEX('Daily Returns'!C:C,I33))))))),"")</f>
        <v>1.7801277992930669</v>
      </c>
      <c r="K33" s="36">
        <f>IFERROR(IF(B33="UCG",INTERCEPT(INDEX('Daily Returns'!E:E,H33):INDEX('Daily Returns'!E:E,I33),INDEX('Daily Returns'!C:C,H33):INDEX('Daily Returns'!C:C,I33)),IF(B33="BMPS",INTERCEPT(INDEX('Daily Returns'!G:G,H33):INDEX('Daily Returns'!G:G,I33),INDEX('Daily Returns'!C:C,H33):INDEX('Daily Returns'!C:C,I33)),IF(B33="ISP",INTERCEPT(INDEX('Daily Returns'!I:I,H33):INDEX('Daily Returns'!I:I,I33),INDEX('Daily Returns'!C:C,H33):INDEX('Daily Returns'!C:C,I33)),IF(B33="BPE",INTERCEPT(INDEX('Daily Returns'!K:K,H33):INDEX('Daily Returns'!K:K,I33),INDEX('Daily Returns'!C:C,H33):INDEX('Daily Returns'!C:C,I33)),IF(B33="BAMI",INTERCEPT(INDEX('Daily Returns'!M:M,H33):INDEX('Daily Returns'!M:M,I33),INDEX('Daily Returns'!C:C,H33):INDEX('Daily Returns'!C:C,I33)),INTERCEPT(INDEX('Daily Returns'!O:O,H33):INDEX('Daily Returns'!O:O,I33),INDEX('Daily Returns'!C:C,H33):INDEX('Daily Returns'!C:C,I33))))))),"")</f>
        <v>-1.9553467289749778E-3</v>
      </c>
      <c r="L33" s="35">
        <f>IFERROR(IF(B33="UCG",RSQ(INDEX('Daily Returns'!E:E,H33):INDEX('Daily Returns'!E:E,I33),INDEX('Daily Returns'!C:C,H33):INDEX('Daily Returns'!C:C,I33)),IF(B33="BMPS",RSQ(INDEX('Daily Returns'!G:G,H33):INDEX('Daily Returns'!G:G,I33),INDEX('Daily Returns'!C:C,H33):INDEX('Daily Returns'!C:C,I33)),IF(B33="ISP",RSQ(INDEX('Daily Returns'!I:I,H33):INDEX('Daily Returns'!I:I,I33),INDEX('Daily Returns'!C:C,H33):INDEX('Daily Returns'!C:C,I33)),IF(B33="BPE",RSQ(INDEX('Daily Returns'!K:K,H33):INDEX('Daily Returns'!K:K,I33),INDEX('Daily Returns'!C:C,H33):INDEX('Daily Returns'!C:C,I33)),IF(B33="BAMI",RSQ(INDEX('Daily Returns'!M:M,H33):INDEX('Daily Returns'!M:M,I33),INDEX('Daily Returns'!C:C,H33):INDEX('Daily Returns'!C:C,I33)),RSQ(INDEX('Daily Returns'!O:O,H33):INDEX('Daily Returns'!O:O,I33),INDEX('Daily Returns'!C:C,H33):INDEX('Daily Returns'!C:C,I33))))))),"")</f>
        <v>0.60880520625945167</v>
      </c>
    </row>
    <row r="34" spans="1:12" x14ac:dyDescent="0.3">
      <c r="A34" t="str">
        <f>'Event Master List'!A34</f>
        <v>NG-035</v>
      </c>
      <c r="B34" t="str">
        <f>'Event Master List'!C34</f>
        <v>BMPS</v>
      </c>
      <c r="C34" s="8">
        <f>'Event Master List'!D34</f>
        <v>43677</v>
      </c>
      <c r="D34" t="str">
        <f t="shared" si="0"/>
        <v>G</v>
      </c>
      <c r="E34" t="s">
        <v>394</v>
      </c>
      <c r="F34" s="8">
        <f t="shared" si="1"/>
        <v>43495</v>
      </c>
      <c r="G34" s="8">
        <f t="shared" si="2"/>
        <v>43662</v>
      </c>
      <c r="H34">
        <f>MATCH(F34,'Daily Returns'!A:A,1)</f>
        <v>1676</v>
      </c>
      <c r="I34">
        <f>MATCH(G34,'Daily Returns'!A:A,1)</f>
        <v>1843</v>
      </c>
      <c r="J34" s="36">
        <f>IFERROR(IF(B34="UCG",SLOPE(INDEX('Daily Returns'!E:E,H34):INDEX('Daily Returns'!E:E,I34),INDEX('Daily Returns'!C:C,H34):INDEX('Daily Returns'!C:C,I34)),IF(B34="BMPS",SLOPE(INDEX('Daily Returns'!G:G,H34):INDEX('Daily Returns'!G:G,I34),INDEX('Daily Returns'!C:C,H34):INDEX('Daily Returns'!C:C,I34)),IF(B34="ISP",SLOPE(INDEX('Daily Returns'!I:I,H34):INDEX('Daily Returns'!I:I,I34),INDEX('Daily Returns'!C:C,H34):INDEX('Daily Returns'!C:C,I34)),IF(B34="BPE",SLOPE(INDEX('Daily Returns'!K:K,H34):INDEX('Daily Returns'!K:K,I34),INDEX('Daily Returns'!C:C,H34):INDEX('Daily Returns'!C:C,I34)),IF(B34="BAMI",SLOPE(INDEX('Daily Returns'!M:M,H34):INDEX('Daily Returns'!M:M,I34),INDEX('Daily Returns'!C:C,H34):INDEX('Daily Returns'!C:C,I34)),SLOPE(INDEX('Daily Returns'!O:O,H34):INDEX('Daily Returns'!O:O,I34),INDEX('Daily Returns'!C:C,H34):INDEX('Daily Returns'!C:C,I34))))))),"")</f>
        <v>1.4476232272626763</v>
      </c>
      <c r="K34" s="36">
        <f>IFERROR(IF(B34="UCG",INTERCEPT(INDEX('Daily Returns'!E:E,H34):INDEX('Daily Returns'!E:E,I34),INDEX('Daily Returns'!C:C,H34):INDEX('Daily Returns'!C:C,I34)),IF(B34="BMPS",INTERCEPT(INDEX('Daily Returns'!G:G,H34):INDEX('Daily Returns'!G:G,I34),INDEX('Daily Returns'!C:C,H34):INDEX('Daily Returns'!C:C,I34)),IF(B34="ISP",INTERCEPT(INDEX('Daily Returns'!I:I,H34):INDEX('Daily Returns'!I:I,I34),INDEX('Daily Returns'!C:C,H34):INDEX('Daily Returns'!C:C,I34)),IF(B34="BPE",INTERCEPT(INDEX('Daily Returns'!K:K,H34):INDEX('Daily Returns'!K:K,I34),INDEX('Daily Returns'!C:C,H34):INDEX('Daily Returns'!C:C,I34)),IF(B34="BAMI",INTERCEPT(INDEX('Daily Returns'!M:M,H34):INDEX('Daily Returns'!M:M,I34),INDEX('Daily Returns'!C:C,H34):INDEX('Daily Returns'!C:C,I34)),INTERCEPT(INDEX('Daily Returns'!O:O,H34):INDEX('Daily Returns'!O:O,I34),INDEX('Daily Returns'!C:C,H34):INDEX('Daily Returns'!C:C,I34))))))),"")</f>
        <v>1.1625759265389011E-3</v>
      </c>
      <c r="L34" s="35">
        <f>IFERROR(IF(B34="UCG",RSQ(INDEX('Daily Returns'!E:E,H34):INDEX('Daily Returns'!E:E,I34),INDEX('Daily Returns'!C:C,H34):INDEX('Daily Returns'!C:C,I34)),IF(B34="BMPS",RSQ(INDEX('Daily Returns'!G:G,H34):INDEX('Daily Returns'!G:G,I34),INDEX('Daily Returns'!C:C,H34):INDEX('Daily Returns'!C:C,I34)),IF(B34="ISP",RSQ(INDEX('Daily Returns'!I:I,H34):INDEX('Daily Returns'!I:I,I34),INDEX('Daily Returns'!C:C,H34):INDEX('Daily Returns'!C:C,I34)),IF(B34="BPE",RSQ(INDEX('Daily Returns'!K:K,H34):INDEX('Daily Returns'!K:K,I34),INDEX('Daily Returns'!C:C,H34):INDEX('Daily Returns'!C:C,I34)),IF(B34="BAMI",RSQ(INDEX('Daily Returns'!M:M,H34):INDEX('Daily Returns'!M:M,I34),INDEX('Daily Returns'!C:C,H34):INDEX('Daily Returns'!C:C,I34)),RSQ(INDEX('Daily Returns'!O:O,H34):INDEX('Daily Returns'!O:O,I34),INDEX('Daily Returns'!C:C,H34):INDEX('Daily Returns'!C:C,I34))))))),"")</f>
        <v>0.1797287998281952</v>
      </c>
    </row>
    <row r="35" spans="1:12" x14ac:dyDescent="0.3">
      <c r="A35" t="str">
        <f>'Event Master List'!A35</f>
        <v>NG-036</v>
      </c>
      <c r="B35" t="str">
        <f>'Event Master List'!C35</f>
        <v>BMPS</v>
      </c>
      <c r="C35" s="8">
        <f>'Event Master List'!D35</f>
        <v>43677</v>
      </c>
      <c r="D35" t="str">
        <f t="shared" si="0"/>
        <v>G</v>
      </c>
      <c r="E35" t="s">
        <v>394</v>
      </c>
      <c r="F35" s="8">
        <f t="shared" si="1"/>
        <v>43495</v>
      </c>
      <c r="G35" s="8">
        <f t="shared" si="2"/>
        <v>43662</v>
      </c>
      <c r="H35">
        <f>MATCH(F35,'Daily Returns'!A:A,1)</f>
        <v>1676</v>
      </c>
      <c r="I35">
        <f>MATCH(G35,'Daily Returns'!A:A,1)</f>
        <v>1843</v>
      </c>
      <c r="J35" s="36">
        <f>IFERROR(IF(B35="UCG",SLOPE(INDEX('Daily Returns'!E:E,H35):INDEX('Daily Returns'!E:E,I35),INDEX('Daily Returns'!C:C,H35):INDEX('Daily Returns'!C:C,I35)),IF(B35="BMPS",SLOPE(INDEX('Daily Returns'!G:G,H35):INDEX('Daily Returns'!G:G,I35),INDEX('Daily Returns'!C:C,H35):INDEX('Daily Returns'!C:C,I35)),IF(B35="ISP",SLOPE(INDEX('Daily Returns'!I:I,H35):INDEX('Daily Returns'!I:I,I35),INDEX('Daily Returns'!C:C,H35):INDEX('Daily Returns'!C:C,I35)),IF(B35="BPE",SLOPE(INDEX('Daily Returns'!K:K,H35):INDEX('Daily Returns'!K:K,I35),INDEX('Daily Returns'!C:C,H35):INDEX('Daily Returns'!C:C,I35)),IF(B35="BAMI",SLOPE(INDEX('Daily Returns'!M:M,H35):INDEX('Daily Returns'!M:M,I35),INDEX('Daily Returns'!C:C,H35):INDEX('Daily Returns'!C:C,I35)),SLOPE(INDEX('Daily Returns'!O:O,H35):INDEX('Daily Returns'!O:O,I35),INDEX('Daily Returns'!C:C,H35):INDEX('Daily Returns'!C:C,I35))))))),"")</f>
        <v>1.4476232272626763</v>
      </c>
      <c r="K35" s="36">
        <f>IFERROR(IF(B35="UCG",INTERCEPT(INDEX('Daily Returns'!E:E,H35):INDEX('Daily Returns'!E:E,I35),INDEX('Daily Returns'!C:C,H35):INDEX('Daily Returns'!C:C,I35)),IF(B35="BMPS",INTERCEPT(INDEX('Daily Returns'!G:G,H35):INDEX('Daily Returns'!G:G,I35),INDEX('Daily Returns'!C:C,H35):INDEX('Daily Returns'!C:C,I35)),IF(B35="ISP",INTERCEPT(INDEX('Daily Returns'!I:I,H35):INDEX('Daily Returns'!I:I,I35),INDEX('Daily Returns'!C:C,H35):INDEX('Daily Returns'!C:C,I35)),IF(B35="BPE",INTERCEPT(INDEX('Daily Returns'!K:K,H35):INDEX('Daily Returns'!K:K,I35),INDEX('Daily Returns'!C:C,H35):INDEX('Daily Returns'!C:C,I35)),IF(B35="BAMI",INTERCEPT(INDEX('Daily Returns'!M:M,H35):INDEX('Daily Returns'!M:M,I35),INDEX('Daily Returns'!C:C,H35):INDEX('Daily Returns'!C:C,I35)),INTERCEPT(INDEX('Daily Returns'!O:O,H35):INDEX('Daily Returns'!O:O,I35),INDEX('Daily Returns'!C:C,H35):INDEX('Daily Returns'!C:C,I35))))))),"")</f>
        <v>1.1625759265389011E-3</v>
      </c>
      <c r="L35" s="35">
        <f>IFERROR(IF(B35="UCG",RSQ(INDEX('Daily Returns'!E:E,H35):INDEX('Daily Returns'!E:E,I35),INDEX('Daily Returns'!C:C,H35):INDEX('Daily Returns'!C:C,I35)),IF(B35="BMPS",RSQ(INDEX('Daily Returns'!G:G,H35):INDEX('Daily Returns'!G:G,I35),INDEX('Daily Returns'!C:C,H35):INDEX('Daily Returns'!C:C,I35)),IF(B35="ISP",RSQ(INDEX('Daily Returns'!I:I,H35):INDEX('Daily Returns'!I:I,I35),INDEX('Daily Returns'!C:C,H35):INDEX('Daily Returns'!C:C,I35)),IF(B35="BPE",RSQ(INDEX('Daily Returns'!K:K,H35):INDEX('Daily Returns'!K:K,I35),INDEX('Daily Returns'!C:C,H35):INDEX('Daily Returns'!C:C,I35)),IF(B35="BAMI",RSQ(INDEX('Daily Returns'!M:M,H35):INDEX('Daily Returns'!M:M,I35),INDEX('Daily Returns'!C:C,H35):INDEX('Daily Returns'!C:C,I35)),RSQ(INDEX('Daily Returns'!O:O,H35):INDEX('Daily Returns'!O:O,I35),INDEX('Daily Returns'!C:C,H35):INDEX('Daily Returns'!C:C,I35))))))),"")</f>
        <v>0.1797287998281952</v>
      </c>
    </row>
    <row r="36" spans="1:12" x14ac:dyDescent="0.3">
      <c r="A36" t="str">
        <f>'Event Master List'!A36</f>
        <v>NG-037</v>
      </c>
      <c r="B36" t="str">
        <f>'Event Master List'!C36</f>
        <v>BMPS</v>
      </c>
      <c r="C36" s="8">
        <f>'Event Master List'!D36</f>
        <v>43690</v>
      </c>
      <c r="D36" t="str">
        <f t="shared" si="0"/>
        <v>G</v>
      </c>
      <c r="E36" t="s">
        <v>394</v>
      </c>
      <c r="F36" s="8">
        <f t="shared" si="1"/>
        <v>43508</v>
      </c>
      <c r="G36" s="8">
        <f t="shared" si="2"/>
        <v>43675</v>
      </c>
      <c r="H36">
        <f>MATCH(F36,'Daily Returns'!A:A,1)</f>
        <v>1689</v>
      </c>
      <c r="I36">
        <f>MATCH(G36,'Daily Returns'!A:A,1)</f>
        <v>1856</v>
      </c>
      <c r="J36" s="36">
        <f>IFERROR(IF(B36="UCG",SLOPE(INDEX('Daily Returns'!E:E,H36):INDEX('Daily Returns'!E:E,I36),INDEX('Daily Returns'!C:C,H36):INDEX('Daily Returns'!C:C,I36)),IF(B36="BMPS",SLOPE(INDEX('Daily Returns'!G:G,H36):INDEX('Daily Returns'!G:G,I36),INDEX('Daily Returns'!C:C,H36):INDEX('Daily Returns'!C:C,I36)),IF(B36="ISP",SLOPE(INDEX('Daily Returns'!I:I,H36):INDEX('Daily Returns'!I:I,I36),INDEX('Daily Returns'!C:C,H36):INDEX('Daily Returns'!C:C,I36)),IF(B36="BPE",SLOPE(INDEX('Daily Returns'!K:K,H36):INDEX('Daily Returns'!K:K,I36),INDEX('Daily Returns'!C:C,H36):INDEX('Daily Returns'!C:C,I36)),IF(B36="BAMI",SLOPE(INDEX('Daily Returns'!M:M,H36):INDEX('Daily Returns'!M:M,I36),INDEX('Daily Returns'!C:C,H36):INDEX('Daily Returns'!C:C,I36)),SLOPE(INDEX('Daily Returns'!O:O,H36):INDEX('Daily Returns'!O:O,I36),INDEX('Daily Returns'!C:C,H36):INDEX('Daily Returns'!C:C,I36))))))),"")</f>
        <v>1.6033210435595806</v>
      </c>
      <c r="K36" s="36">
        <f>IFERROR(IF(B36="UCG",INTERCEPT(INDEX('Daily Returns'!E:E,H36):INDEX('Daily Returns'!E:E,I36),INDEX('Daily Returns'!C:C,H36):INDEX('Daily Returns'!C:C,I36)),IF(B36="BMPS",INTERCEPT(INDEX('Daily Returns'!G:G,H36):INDEX('Daily Returns'!G:G,I36),INDEX('Daily Returns'!C:C,H36):INDEX('Daily Returns'!C:C,I36)),IF(B36="ISP",INTERCEPT(INDEX('Daily Returns'!I:I,H36):INDEX('Daily Returns'!I:I,I36),INDEX('Daily Returns'!C:C,H36):INDEX('Daily Returns'!C:C,I36)),IF(B36="BPE",INTERCEPT(INDEX('Daily Returns'!K:K,H36):INDEX('Daily Returns'!K:K,I36),INDEX('Daily Returns'!C:C,H36):INDEX('Daily Returns'!C:C,I36)),IF(B36="BAMI",INTERCEPT(INDEX('Daily Returns'!M:M,H36):INDEX('Daily Returns'!M:M,I36),INDEX('Daily Returns'!C:C,H36):INDEX('Daily Returns'!C:C,I36)),INTERCEPT(INDEX('Daily Returns'!O:O,H36):INDEX('Daily Returns'!O:O,I36),INDEX('Daily Returns'!C:C,H36):INDEX('Daily Returns'!C:C,I36))))))),"")</f>
        <v>4.3221780604801689E-6</v>
      </c>
      <c r="L36" s="35">
        <f>IFERROR(IF(B36="UCG",RSQ(INDEX('Daily Returns'!E:E,H36):INDEX('Daily Returns'!E:E,I36),INDEX('Daily Returns'!C:C,H36):INDEX('Daily Returns'!C:C,I36)),IF(B36="BMPS",RSQ(INDEX('Daily Returns'!G:G,H36):INDEX('Daily Returns'!G:G,I36),INDEX('Daily Returns'!C:C,H36):INDEX('Daily Returns'!C:C,I36)),IF(B36="ISP",RSQ(INDEX('Daily Returns'!I:I,H36):INDEX('Daily Returns'!I:I,I36),INDEX('Daily Returns'!C:C,H36):INDEX('Daily Returns'!C:C,I36)),IF(B36="BPE",RSQ(INDEX('Daily Returns'!K:K,H36):INDEX('Daily Returns'!K:K,I36),INDEX('Daily Returns'!C:C,H36):INDEX('Daily Returns'!C:C,I36)),IF(B36="BAMI",RSQ(INDEX('Daily Returns'!M:M,H36):INDEX('Daily Returns'!M:M,I36),INDEX('Daily Returns'!C:C,H36):INDEX('Daily Returns'!C:C,I36)),RSQ(INDEX('Daily Returns'!O:O,H36):INDEX('Daily Returns'!O:O,I36),INDEX('Daily Returns'!C:C,H36):INDEX('Daily Returns'!C:C,I36))))))),"")</f>
        <v>0.20119226857130429</v>
      </c>
    </row>
    <row r="37" spans="1:12" x14ac:dyDescent="0.3">
      <c r="A37" t="str">
        <f>'Event Master List'!A37</f>
        <v>NG-038</v>
      </c>
      <c r="B37" t="str">
        <f>'Event Master List'!C37</f>
        <v>BMPS</v>
      </c>
      <c r="C37" s="8">
        <f>'Event Master List'!D37</f>
        <v>43690</v>
      </c>
      <c r="D37" t="str">
        <f t="shared" si="0"/>
        <v>G</v>
      </c>
      <c r="E37" t="s">
        <v>394</v>
      </c>
      <c r="F37" s="8">
        <f t="shared" si="1"/>
        <v>43508</v>
      </c>
      <c r="G37" s="8">
        <f t="shared" si="2"/>
        <v>43675</v>
      </c>
      <c r="H37">
        <f>MATCH(F37,'Daily Returns'!A:A,1)</f>
        <v>1689</v>
      </c>
      <c r="I37">
        <f>MATCH(G37,'Daily Returns'!A:A,1)</f>
        <v>1856</v>
      </c>
      <c r="J37" s="36">
        <f>IFERROR(IF(B37="UCG",SLOPE(INDEX('Daily Returns'!E:E,H37):INDEX('Daily Returns'!E:E,I37),INDEX('Daily Returns'!C:C,H37):INDEX('Daily Returns'!C:C,I37)),IF(B37="BMPS",SLOPE(INDEX('Daily Returns'!G:G,H37):INDEX('Daily Returns'!G:G,I37),INDEX('Daily Returns'!C:C,H37):INDEX('Daily Returns'!C:C,I37)),IF(B37="ISP",SLOPE(INDEX('Daily Returns'!I:I,H37):INDEX('Daily Returns'!I:I,I37),INDEX('Daily Returns'!C:C,H37):INDEX('Daily Returns'!C:C,I37)),IF(B37="BPE",SLOPE(INDEX('Daily Returns'!K:K,H37):INDEX('Daily Returns'!K:K,I37),INDEX('Daily Returns'!C:C,H37):INDEX('Daily Returns'!C:C,I37)),IF(B37="BAMI",SLOPE(INDEX('Daily Returns'!M:M,H37):INDEX('Daily Returns'!M:M,I37),INDEX('Daily Returns'!C:C,H37):INDEX('Daily Returns'!C:C,I37)),SLOPE(INDEX('Daily Returns'!O:O,H37):INDEX('Daily Returns'!O:O,I37),INDEX('Daily Returns'!C:C,H37):INDEX('Daily Returns'!C:C,I37))))))),"")</f>
        <v>1.6033210435595806</v>
      </c>
      <c r="K37" s="36">
        <f>IFERROR(IF(B37="UCG",INTERCEPT(INDEX('Daily Returns'!E:E,H37):INDEX('Daily Returns'!E:E,I37),INDEX('Daily Returns'!C:C,H37):INDEX('Daily Returns'!C:C,I37)),IF(B37="BMPS",INTERCEPT(INDEX('Daily Returns'!G:G,H37):INDEX('Daily Returns'!G:G,I37),INDEX('Daily Returns'!C:C,H37):INDEX('Daily Returns'!C:C,I37)),IF(B37="ISP",INTERCEPT(INDEX('Daily Returns'!I:I,H37):INDEX('Daily Returns'!I:I,I37),INDEX('Daily Returns'!C:C,H37):INDEX('Daily Returns'!C:C,I37)),IF(B37="BPE",INTERCEPT(INDEX('Daily Returns'!K:K,H37):INDEX('Daily Returns'!K:K,I37),INDEX('Daily Returns'!C:C,H37):INDEX('Daily Returns'!C:C,I37)),IF(B37="BAMI",INTERCEPT(INDEX('Daily Returns'!M:M,H37):INDEX('Daily Returns'!M:M,I37),INDEX('Daily Returns'!C:C,H37):INDEX('Daily Returns'!C:C,I37)),INTERCEPT(INDEX('Daily Returns'!O:O,H37):INDEX('Daily Returns'!O:O,I37),INDEX('Daily Returns'!C:C,H37):INDEX('Daily Returns'!C:C,I37))))))),"")</f>
        <v>4.3221780604801689E-6</v>
      </c>
      <c r="L37" s="35">
        <f>IFERROR(IF(B37="UCG",RSQ(INDEX('Daily Returns'!E:E,H37):INDEX('Daily Returns'!E:E,I37),INDEX('Daily Returns'!C:C,H37):INDEX('Daily Returns'!C:C,I37)),IF(B37="BMPS",RSQ(INDEX('Daily Returns'!G:G,H37):INDEX('Daily Returns'!G:G,I37),INDEX('Daily Returns'!C:C,H37):INDEX('Daily Returns'!C:C,I37)),IF(B37="ISP",RSQ(INDEX('Daily Returns'!I:I,H37):INDEX('Daily Returns'!I:I,I37),INDEX('Daily Returns'!C:C,H37):INDEX('Daily Returns'!C:C,I37)),IF(B37="BPE",RSQ(INDEX('Daily Returns'!K:K,H37):INDEX('Daily Returns'!K:K,I37),INDEX('Daily Returns'!C:C,H37):INDEX('Daily Returns'!C:C,I37)),IF(B37="BAMI",RSQ(INDEX('Daily Returns'!M:M,H37):INDEX('Daily Returns'!M:M,I37),INDEX('Daily Returns'!C:C,H37):INDEX('Daily Returns'!C:C,I37)),RSQ(INDEX('Daily Returns'!O:O,H37):INDEX('Daily Returns'!O:O,I37),INDEX('Daily Returns'!C:C,H37):INDEX('Daily Returns'!C:C,I37))))))),"")</f>
        <v>0.20119226857130429</v>
      </c>
    </row>
    <row r="38" spans="1:12" x14ac:dyDescent="0.3">
      <c r="A38" t="str">
        <f>'Event Master List'!A38</f>
        <v>NG-032</v>
      </c>
      <c r="B38" t="str">
        <f>'Event Master List'!C38</f>
        <v>ISP</v>
      </c>
      <c r="C38" s="8">
        <f>'Event Master List'!D38</f>
        <v>43733</v>
      </c>
      <c r="D38" t="str">
        <f t="shared" si="0"/>
        <v>I</v>
      </c>
      <c r="E38" t="s">
        <v>394</v>
      </c>
      <c r="F38" s="8">
        <f t="shared" si="1"/>
        <v>43551</v>
      </c>
      <c r="G38" s="8">
        <f t="shared" si="2"/>
        <v>43718</v>
      </c>
      <c r="H38">
        <f>MATCH(F38,'Daily Returns'!A:A,1)</f>
        <v>1732</v>
      </c>
      <c r="I38">
        <f>MATCH(G38,'Daily Returns'!A:A,1)</f>
        <v>1899</v>
      </c>
      <c r="J38" s="36">
        <f>IFERROR(IF(B38="UCG",SLOPE(INDEX('Daily Returns'!E:E,H38):INDEX('Daily Returns'!E:E,I38),INDEX('Daily Returns'!C:C,H38):INDEX('Daily Returns'!C:C,I38)),IF(B38="BMPS",SLOPE(INDEX('Daily Returns'!G:G,H38):INDEX('Daily Returns'!G:G,I38),INDEX('Daily Returns'!C:C,H38):INDEX('Daily Returns'!C:C,I38)),IF(B38="ISP",SLOPE(INDEX('Daily Returns'!I:I,H38):INDEX('Daily Returns'!I:I,I38),INDEX('Daily Returns'!C:C,H38):INDEX('Daily Returns'!C:C,I38)),IF(B38="BPE",SLOPE(INDEX('Daily Returns'!K:K,H38):INDEX('Daily Returns'!K:K,I38),INDEX('Daily Returns'!C:C,H38):INDEX('Daily Returns'!C:C,I38)),IF(B38="BAMI",SLOPE(INDEX('Daily Returns'!M:M,H38):INDEX('Daily Returns'!M:M,I38),INDEX('Daily Returns'!C:C,H38):INDEX('Daily Returns'!C:C,I38)),SLOPE(INDEX('Daily Returns'!O:O,H38):INDEX('Daily Returns'!O:O,I38),INDEX('Daily Returns'!C:C,H38):INDEX('Daily Returns'!C:C,I38))))))),"")</f>
        <v>1.247092885207433</v>
      </c>
      <c r="K38" s="36">
        <f>IFERROR(IF(B38="UCG",INTERCEPT(INDEX('Daily Returns'!E:E,H38):INDEX('Daily Returns'!E:E,I38),INDEX('Daily Returns'!C:C,H38):INDEX('Daily Returns'!C:C,I38)),IF(B38="BMPS",INTERCEPT(INDEX('Daily Returns'!G:G,H38):INDEX('Daily Returns'!G:G,I38),INDEX('Daily Returns'!C:C,H38):INDEX('Daily Returns'!C:C,I38)),IF(B38="ISP",INTERCEPT(INDEX('Daily Returns'!I:I,H38):INDEX('Daily Returns'!I:I,I38),INDEX('Daily Returns'!C:C,H38):INDEX('Daily Returns'!C:C,I38)),IF(B38="BPE",INTERCEPT(INDEX('Daily Returns'!K:K,H38):INDEX('Daily Returns'!K:K,I38),INDEX('Daily Returns'!C:C,H38):INDEX('Daily Returns'!C:C,I38)),IF(B38="BAMI",INTERCEPT(INDEX('Daily Returns'!M:M,H38):INDEX('Daily Returns'!M:M,I38),INDEX('Daily Returns'!C:C,H38):INDEX('Daily Returns'!C:C,I38)),INTERCEPT(INDEX('Daily Returns'!O:O,H38):INDEX('Daily Returns'!O:O,I38),INDEX('Daily Returns'!C:C,H38):INDEX('Daily Returns'!C:C,I38))))))),"")</f>
        <v>-3.8352739004659603E-4</v>
      </c>
      <c r="L38" s="35">
        <f>IFERROR(IF(B38="UCG",RSQ(INDEX('Daily Returns'!E:E,H38):INDEX('Daily Returns'!E:E,I38),INDEX('Daily Returns'!C:C,H38):INDEX('Daily Returns'!C:C,I38)),IF(B38="BMPS",RSQ(INDEX('Daily Returns'!G:G,H38):INDEX('Daily Returns'!G:G,I38),INDEX('Daily Returns'!C:C,H38):INDEX('Daily Returns'!C:C,I38)),IF(B38="ISP",RSQ(INDEX('Daily Returns'!I:I,H38):INDEX('Daily Returns'!I:I,I38),INDEX('Daily Returns'!C:C,H38):INDEX('Daily Returns'!C:C,I38)),IF(B38="BPE",RSQ(INDEX('Daily Returns'!K:K,H38):INDEX('Daily Returns'!K:K,I38),INDEX('Daily Returns'!C:C,H38):INDEX('Daily Returns'!C:C,I38)),IF(B38="BAMI",RSQ(INDEX('Daily Returns'!M:M,H38):INDEX('Daily Returns'!M:M,I38),INDEX('Daily Returns'!C:C,H38):INDEX('Daily Returns'!C:C,I38)),RSQ(INDEX('Daily Returns'!O:O,H38):INDEX('Daily Returns'!O:O,I38),INDEX('Daily Returns'!C:C,H38):INDEX('Daily Returns'!C:C,I38))))))),"")</f>
        <v>0.64170052782147846</v>
      </c>
    </row>
    <row r="39" spans="1:12" x14ac:dyDescent="0.3">
      <c r="A39" t="str">
        <f>'Event Master List'!A39</f>
        <v>GACS-007</v>
      </c>
      <c r="B39" t="str">
        <f>'Event Master List'!C39</f>
        <v>UCG</v>
      </c>
      <c r="C39" s="8">
        <f>'Event Master List'!D39</f>
        <v>43756</v>
      </c>
      <c r="D39" t="str">
        <f t="shared" si="0"/>
        <v>E</v>
      </c>
      <c r="E39" t="s">
        <v>394</v>
      </c>
      <c r="F39" s="8">
        <f t="shared" si="1"/>
        <v>43574</v>
      </c>
      <c r="G39" s="8">
        <f t="shared" si="2"/>
        <v>43741</v>
      </c>
      <c r="H39">
        <f>MATCH(F39,'Daily Returns'!A:A,1)</f>
        <v>1755</v>
      </c>
      <c r="I39">
        <f>MATCH(G39,'Daily Returns'!A:A,1)</f>
        <v>1922</v>
      </c>
      <c r="J39" s="36">
        <f>IFERROR(IF(B39="UCG",SLOPE(INDEX('Daily Returns'!E:E,H39):INDEX('Daily Returns'!E:E,I39),INDEX('Daily Returns'!C:C,H39):INDEX('Daily Returns'!C:C,I39)),IF(B39="BMPS",SLOPE(INDEX('Daily Returns'!G:G,H39):INDEX('Daily Returns'!G:G,I39),INDEX('Daily Returns'!C:C,H39):INDEX('Daily Returns'!C:C,I39)),IF(B39="ISP",SLOPE(INDEX('Daily Returns'!I:I,H39):INDEX('Daily Returns'!I:I,I39),INDEX('Daily Returns'!C:C,H39):INDEX('Daily Returns'!C:C,I39)),IF(B39="BPE",SLOPE(INDEX('Daily Returns'!K:K,H39):INDEX('Daily Returns'!K:K,I39),INDEX('Daily Returns'!C:C,H39):INDEX('Daily Returns'!C:C,I39)),IF(B39="BAMI",SLOPE(INDEX('Daily Returns'!M:M,H39):INDEX('Daily Returns'!M:M,I39),INDEX('Daily Returns'!C:C,H39):INDEX('Daily Returns'!C:C,I39)),SLOPE(INDEX('Daily Returns'!O:O,H39):INDEX('Daily Returns'!O:O,I39),INDEX('Daily Returns'!C:C,H39):INDEX('Daily Returns'!C:C,I39))))))),"")</f>
        <v>1.480793590707008</v>
      </c>
      <c r="K39" s="36">
        <f>IFERROR(IF(B39="UCG",INTERCEPT(INDEX('Daily Returns'!E:E,H39):INDEX('Daily Returns'!E:E,I39),INDEX('Daily Returns'!C:C,H39):INDEX('Daily Returns'!C:C,I39)),IF(B39="BMPS",INTERCEPT(INDEX('Daily Returns'!G:G,H39):INDEX('Daily Returns'!G:G,I39),INDEX('Daily Returns'!C:C,H39):INDEX('Daily Returns'!C:C,I39)),IF(B39="ISP",INTERCEPT(INDEX('Daily Returns'!I:I,H39):INDEX('Daily Returns'!I:I,I39),INDEX('Daily Returns'!C:C,H39):INDEX('Daily Returns'!C:C,I39)),IF(B39="BPE",INTERCEPT(INDEX('Daily Returns'!K:K,H39):INDEX('Daily Returns'!K:K,I39),INDEX('Daily Returns'!C:C,H39):INDEX('Daily Returns'!C:C,I39)),IF(B39="BAMI",INTERCEPT(INDEX('Daily Returns'!M:M,H39):INDEX('Daily Returns'!M:M,I39),INDEX('Daily Returns'!C:C,H39):INDEX('Daily Returns'!C:C,I39)),INTERCEPT(INDEX('Daily Returns'!O:O,H39):INDEX('Daily Returns'!O:O,I39),INDEX('Daily Returns'!C:C,H39):INDEX('Daily Returns'!C:C,I39))))))),"")</f>
        <v>-1.5421040807857037E-3</v>
      </c>
      <c r="L39" s="35">
        <f>IFERROR(IF(B39="UCG",RSQ(INDEX('Daily Returns'!E:E,H39):INDEX('Daily Returns'!E:E,I39),INDEX('Daily Returns'!C:C,H39):INDEX('Daily Returns'!C:C,I39)),IF(B39="BMPS",RSQ(INDEX('Daily Returns'!G:G,H39):INDEX('Daily Returns'!G:G,I39),INDEX('Daily Returns'!C:C,H39):INDEX('Daily Returns'!C:C,I39)),IF(B39="ISP",RSQ(INDEX('Daily Returns'!I:I,H39):INDEX('Daily Returns'!I:I,I39),INDEX('Daily Returns'!C:C,H39):INDEX('Daily Returns'!C:C,I39)),IF(B39="BPE",RSQ(INDEX('Daily Returns'!K:K,H39):INDEX('Daily Returns'!K:K,I39),INDEX('Daily Returns'!C:C,H39):INDEX('Daily Returns'!C:C,I39)),IF(B39="BAMI",RSQ(INDEX('Daily Returns'!M:M,H39):INDEX('Daily Returns'!M:M,I39),INDEX('Daily Returns'!C:C,H39):INDEX('Daily Returns'!C:C,I39)),RSQ(INDEX('Daily Returns'!O:O,H39):INDEX('Daily Returns'!O:O,I39),INDEX('Daily Returns'!C:C,H39):INDEX('Daily Returns'!C:C,I39))))))),"")</f>
        <v>0.55118159414140655</v>
      </c>
    </row>
    <row r="40" spans="1:12" x14ac:dyDescent="0.3">
      <c r="A40" t="str">
        <f>'Event Master List'!A40</f>
        <v>NG-031</v>
      </c>
      <c r="B40" t="str">
        <f>'Event Master List'!C40</f>
        <v>UCG</v>
      </c>
      <c r="C40" s="8">
        <f>'Event Master List'!D40</f>
        <v>43804</v>
      </c>
      <c r="D40" t="str">
        <f t="shared" si="0"/>
        <v>E</v>
      </c>
      <c r="E40" t="s">
        <v>394</v>
      </c>
      <c r="F40" s="8">
        <f t="shared" si="1"/>
        <v>43622</v>
      </c>
      <c r="G40" s="8">
        <f t="shared" si="2"/>
        <v>43789</v>
      </c>
      <c r="H40">
        <f>MATCH(F40,'Daily Returns'!A:A,1)</f>
        <v>1803</v>
      </c>
      <c r="I40">
        <f>MATCH(G40,'Daily Returns'!A:A,1)</f>
        <v>1970</v>
      </c>
      <c r="J40" s="36">
        <f>IFERROR(IF(B40="UCG",SLOPE(INDEX('Daily Returns'!E:E,H40):INDEX('Daily Returns'!E:E,I40),INDEX('Daily Returns'!C:C,H40):INDEX('Daily Returns'!C:C,I40)),IF(B40="BMPS",SLOPE(INDEX('Daily Returns'!G:G,H40):INDEX('Daily Returns'!G:G,I40),INDEX('Daily Returns'!C:C,H40):INDEX('Daily Returns'!C:C,I40)),IF(B40="ISP",SLOPE(INDEX('Daily Returns'!I:I,H40):INDEX('Daily Returns'!I:I,I40),INDEX('Daily Returns'!C:C,H40):INDEX('Daily Returns'!C:C,I40)),IF(B40="BPE",SLOPE(INDEX('Daily Returns'!K:K,H40):INDEX('Daily Returns'!K:K,I40),INDEX('Daily Returns'!C:C,H40):INDEX('Daily Returns'!C:C,I40)),IF(B40="BAMI",SLOPE(INDEX('Daily Returns'!M:M,H40):INDEX('Daily Returns'!M:M,I40),INDEX('Daily Returns'!C:C,H40):INDEX('Daily Returns'!C:C,I40)),SLOPE(INDEX('Daily Returns'!O:O,H40):INDEX('Daily Returns'!O:O,I40),INDEX('Daily Returns'!C:C,H40):INDEX('Daily Returns'!C:C,I40))))))),"")</f>
        <v>1.6636835225078623</v>
      </c>
      <c r="K40" s="36">
        <f>IFERROR(IF(B40="UCG",INTERCEPT(INDEX('Daily Returns'!E:E,H40):INDEX('Daily Returns'!E:E,I40),INDEX('Daily Returns'!C:C,H40):INDEX('Daily Returns'!C:C,I40)),IF(B40="BMPS",INTERCEPT(INDEX('Daily Returns'!G:G,H40):INDEX('Daily Returns'!G:G,I40),INDEX('Daily Returns'!C:C,H40):INDEX('Daily Returns'!C:C,I40)),IF(B40="ISP",INTERCEPT(INDEX('Daily Returns'!I:I,H40):INDEX('Daily Returns'!I:I,I40),INDEX('Daily Returns'!C:C,H40):INDEX('Daily Returns'!C:C,I40)),IF(B40="BPE",INTERCEPT(INDEX('Daily Returns'!K:K,H40):INDEX('Daily Returns'!K:K,I40),INDEX('Daily Returns'!C:C,H40):INDEX('Daily Returns'!C:C,I40)),IF(B40="BAMI",INTERCEPT(INDEX('Daily Returns'!M:M,H40):INDEX('Daily Returns'!M:M,I40),INDEX('Daily Returns'!C:C,H40):INDEX('Daily Returns'!C:C,I40)),INTERCEPT(INDEX('Daily Returns'!O:O,H40):INDEX('Daily Returns'!O:O,I40),INDEX('Daily Returns'!C:C,H40):INDEX('Daily Returns'!C:C,I40))))))),"")</f>
        <v>-3.1837052922425741E-4</v>
      </c>
      <c r="L40" s="35">
        <f>IFERROR(IF(B40="UCG",RSQ(INDEX('Daily Returns'!E:E,H40):INDEX('Daily Returns'!E:E,I40),INDEX('Daily Returns'!C:C,H40):INDEX('Daily Returns'!C:C,I40)),IF(B40="BMPS",RSQ(INDEX('Daily Returns'!G:G,H40):INDEX('Daily Returns'!G:G,I40),INDEX('Daily Returns'!C:C,H40):INDEX('Daily Returns'!C:C,I40)),IF(B40="ISP",RSQ(INDEX('Daily Returns'!I:I,H40):INDEX('Daily Returns'!I:I,I40),INDEX('Daily Returns'!C:C,H40):INDEX('Daily Returns'!C:C,I40)),IF(B40="BPE",RSQ(INDEX('Daily Returns'!K:K,H40):INDEX('Daily Returns'!K:K,I40),INDEX('Daily Returns'!C:C,H40):INDEX('Daily Returns'!C:C,I40)),IF(B40="BAMI",RSQ(INDEX('Daily Returns'!M:M,H40):INDEX('Daily Returns'!M:M,I40),INDEX('Daily Returns'!C:C,H40):INDEX('Daily Returns'!C:C,I40)),RSQ(INDEX('Daily Returns'!O:O,H40):INDEX('Daily Returns'!O:O,I40),INDEX('Daily Returns'!C:C,H40):INDEX('Daily Returns'!C:C,I40))))))),"")</f>
        <v>0.60130035000190052</v>
      </c>
    </row>
    <row r="41" spans="1:12" x14ac:dyDescent="0.3">
      <c r="A41" t="str">
        <f>'Event Master List'!A41</f>
        <v>NG-030</v>
      </c>
      <c r="B41" t="str">
        <f>'Event Master List'!C41</f>
        <v>UCG</v>
      </c>
      <c r="C41" s="8">
        <f>'Event Master List'!D41</f>
        <v>43812</v>
      </c>
      <c r="D41" t="str">
        <f t="shared" si="0"/>
        <v>E</v>
      </c>
      <c r="E41" t="s">
        <v>394</v>
      </c>
      <c r="F41" s="8">
        <f t="shared" si="1"/>
        <v>43630</v>
      </c>
      <c r="G41" s="8">
        <f t="shared" si="2"/>
        <v>43797</v>
      </c>
      <c r="H41">
        <f>MATCH(F41,'Daily Returns'!A:A,1)</f>
        <v>1811</v>
      </c>
      <c r="I41">
        <f>MATCH(G41,'Daily Returns'!A:A,1)</f>
        <v>1978</v>
      </c>
      <c r="J41" s="36">
        <f>IFERROR(IF(B41="UCG",SLOPE(INDEX('Daily Returns'!E:E,H41):INDEX('Daily Returns'!E:E,I41),INDEX('Daily Returns'!C:C,H41):INDEX('Daily Returns'!C:C,I41)),IF(B41="BMPS",SLOPE(INDEX('Daily Returns'!G:G,H41):INDEX('Daily Returns'!G:G,I41),INDEX('Daily Returns'!C:C,H41):INDEX('Daily Returns'!C:C,I41)),IF(B41="ISP",SLOPE(INDEX('Daily Returns'!I:I,H41):INDEX('Daily Returns'!I:I,I41),INDEX('Daily Returns'!C:C,H41):INDEX('Daily Returns'!C:C,I41)),IF(B41="BPE",SLOPE(INDEX('Daily Returns'!K:K,H41):INDEX('Daily Returns'!K:K,I41),INDEX('Daily Returns'!C:C,H41):INDEX('Daily Returns'!C:C,I41)),IF(B41="BAMI",SLOPE(INDEX('Daily Returns'!M:M,H41):INDEX('Daily Returns'!M:M,I41),INDEX('Daily Returns'!C:C,H41):INDEX('Daily Returns'!C:C,I41)),SLOPE(INDEX('Daily Returns'!O:O,H41):INDEX('Daily Returns'!O:O,I41),INDEX('Daily Returns'!C:C,H41):INDEX('Daily Returns'!C:C,I41))))))),"")</f>
        <v>1.6617049448883368</v>
      </c>
      <c r="K41" s="36">
        <f>IFERROR(IF(B41="UCG",INTERCEPT(INDEX('Daily Returns'!E:E,H41):INDEX('Daily Returns'!E:E,I41),INDEX('Daily Returns'!C:C,H41):INDEX('Daily Returns'!C:C,I41)),IF(B41="BMPS",INTERCEPT(INDEX('Daily Returns'!G:G,H41):INDEX('Daily Returns'!G:G,I41),INDEX('Daily Returns'!C:C,H41):INDEX('Daily Returns'!C:C,I41)),IF(B41="ISP",INTERCEPT(INDEX('Daily Returns'!I:I,H41):INDEX('Daily Returns'!I:I,I41),INDEX('Daily Returns'!C:C,H41):INDEX('Daily Returns'!C:C,I41)),IF(B41="BPE",INTERCEPT(INDEX('Daily Returns'!K:K,H41):INDEX('Daily Returns'!K:K,I41),INDEX('Daily Returns'!C:C,H41):INDEX('Daily Returns'!C:C,I41)),IF(B41="BAMI",INTERCEPT(INDEX('Daily Returns'!M:M,H41):INDEX('Daily Returns'!M:M,I41),INDEX('Daily Returns'!C:C,H41):INDEX('Daily Returns'!C:C,I41)),INTERCEPT(INDEX('Daily Returns'!O:O,H41):INDEX('Daily Returns'!O:O,I41),INDEX('Daily Returns'!C:C,H41):INDEX('Daily Returns'!C:C,I41))))))),"")</f>
        <v>2.5181202587404739E-5</v>
      </c>
      <c r="L41" s="35">
        <f>IFERROR(IF(B41="UCG",RSQ(INDEX('Daily Returns'!E:E,H41):INDEX('Daily Returns'!E:E,I41),INDEX('Daily Returns'!C:C,H41):INDEX('Daily Returns'!C:C,I41)),IF(B41="BMPS",RSQ(INDEX('Daily Returns'!G:G,H41):INDEX('Daily Returns'!G:G,I41),INDEX('Daily Returns'!C:C,H41):INDEX('Daily Returns'!C:C,I41)),IF(B41="ISP",RSQ(INDEX('Daily Returns'!I:I,H41):INDEX('Daily Returns'!I:I,I41),INDEX('Daily Returns'!C:C,H41):INDEX('Daily Returns'!C:C,I41)),IF(B41="BPE",RSQ(INDEX('Daily Returns'!K:K,H41):INDEX('Daily Returns'!K:K,I41),INDEX('Daily Returns'!C:C,H41):INDEX('Daily Returns'!C:C,I41)),IF(B41="BAMI",RSQ(INDEX('Daily Returns'!M:M,H41):INDEX('Daily Returns'!M:M,I41),INDEX('Daily Returns'!C:C,H41):INDEX('Daily Returns'!C:C,I41)),RSQ(INDEX('Daily Returns'!O:O,H41):INDEX('Daily Returns'!O:O,I41),INDEX('Daily Returns'!C:C,H41):INDEX('Daily Returns'!C:C,I41))))))),"")</f>
        <v>0.59844114622947475</v>
      </c>
    </row>
    <row r="42" spans="1:12" x14ac:dyDescent="0.3">
      <c r="A42" t="str">
        <f>'Event Master List'!A42</f>
        <v>NG-026</v>
      </c>
      <c r="B42" t="str">
        <f>'Event Master List'!C42</f>
        <v>UCG</v>
      </c>
      <c r="C42" s="8">
        <f>'Event Master List'!D42</f>
        <v>43818</v>
      </c>
      <c r="D42" t="str">
        <f t="shared" si="0"/>
        <v>E</v>
      </c>
      <c r="E42" t="s">
        <v>394</v>
      </c>
      <c r="F42" s="8">
        <f t="shared" si="1"/>
        <v>43636</v>
      </c>
      <c r="G42" s="8">
        <f t="shared" si="2"/>
        <v>43803</v>
      </c>
      <c r="H42">
        <f>MATCH(F42,'Daily Returns'!A:A,1)</f>
        <v>1817</v>
      </c>
      <c r="I42">
        <f>MATCH(G42,'Daily Returns'!A:A,1)</f>
        <v>1984</v>
      </c>
      <c r="J42" s="36">
        <f>IFERROR(IF(B42="UCG",SLOPE(INDEX('Daily Returns'!E:E,H42):INDEX('Daily Returns'!E:E,I42),INDEX('Daily Returns'!C:C,H42):INDEX('Daily Returns'!C:C,I42)),IF(B42="BMPS",SLOPE(INDEX('Daily Returns'!G:G,H42):INDEX('Daily Returns'!G:G,I42),INDEX('Daily Returns'!C:C,H42):INDEX('Daily Returns'!C:C,I42)),IF(B42="ISP",SLOPE(INDEX('Daily Returns'!I:I,H42):INDEX('Daily Returns'!I:I,I42),INDEX('Daily Returns'!C:C,H42):INDEX('Daily Returns'!C:C,I42)),IF(B42="BPE",SLOPE(INDEX('Daily Returns'!K:K,H42):INDEX('Daily Returns'!K:K,I42),INDEX('Daily Returns'!C:C,H42):INDEX('Daily Returns'!C:C,I42)),IF(B42="BAMI",SLOPE(INDEX('Daily Returns'!M:M,H42):INDEX('Daily Returns'!M:M,I42),INDEX('Daily Returns'!C:C,H42):INDEX('Daily Returns'!C:C,I42)),SLOPE(INDEX('Daily Returns'!O:O,H42):INDEX('Daily Returns'!O:O,I42),INDEX('Daily Returns'!C:C,H42):INDEX('Daily Returns'!C:C,I42))))))),"")</f>
        <v>1.6102861723694228</v>
      </c>
      <c r="K42" s="36">
        <f>IFERROR(IF(B42="UCG",INTERCEPT(INDEX('Daily Returns'!E:E,H42):INDEX('Daily Returns'!E:E,I42),INDEX('Daily Returns'!C:C,H42):INDEX('Daily Returns'!C:C,I42)),IF(B42="BMPS",INTERCEPT(INDEX('Daily Returns'!G:G,H42):INDEX('Daily Returns'!G:G,I42),INDEX('Daily Returns'!C:C,H42):INDEX('Daily Returns'!C:C,I42)),IF(B42="ISP",INTERCEPT(INDEX('Daily Returns'!I:I,H42):INDEX('Daily Returns'!I:I,I42),INDEX('Daily Returns'!C:C,H42):INDEX('Daily Returns'!C:C,I42)),IF(B42="BPE",INTERCEPT(INDEX('Daily Returns'!K:K,H42):INDEX('Daily Returns'!K:K,I42),INDEX('Daily Returns'!C:C,H42):INDEX('Daily Returns'!C:C,I42)),IF(B42="BAMI",INTERCEPT(INDEX('Daily Returns'!M:M,H42):INDEX('Daily Returns'!M:M,I42),INDEX('Daily Returns'!C:C,H42):INDEX('Daily Returns'!C:C,I42)),INTERCEPT(INDEX('Daily Returns'!O:O,H42):INDEX('Daily Returns'!O:O,I42),INDEX('Daily Returns'!C:C,H42):INDEX('Daily Returns'!C:C,I42))))))),"")</f>
        <v>2.817337263536228E-4</v>
      </c>
      <c r="L42" s="35">
        <f>IFERROR(IF(B42="UCG",RSQ(INDEX('Daily Returns'!E:E,H42):INDEX('Daily Returns'!E:E,I42),INDEX('Daily Returns'!C:C,H42):INDEX('Daily Returns'!C:C,I42)),IF(B42="BMPS",RSQ(INDEX('Daily Returns'!G:G,H42):INDEX('Daily Returns'!G:G,I42),INDEX('Daily Returns'!C:C,H42):INDEX('Daily Returns'!C:C,I42)),IF(B42="ISP",RSQ(INDEX('Daily Returns'!I:I,H42):INDEX('Daily Returns'!I:I,I42),INDEX('Daily Returns'!C:C,H42):INDEX('Daily Returns'!C:C,I42)),IF(B42="BPE",RSQ(INDEX('Daily Returns'!K:K,H42):INDEX('Daily Returns'!K:K,I42),INDEX('Daily Returns'!C:C,H42):INDEX('Daily Returns'!C:C,I42)),IF(B42="BAMI",RSQ(INDEX('Daily Returns'!M:M,H42):INDEX('Daily Returns'!M:M,I42),INDEX('Daily Returns'!C:C,H42):INDEX('Daily Returns'!C:C,I42)),RSQ(INDEX('Daily Returns'!O:O,H42):INDEX('Daily Returns'!O:O,I42),INDEX('Daily Returns'!C:C,H42):INDEX('Daily Returns'!C:C,I42))))))),"")</f>
        <v>0.58138831227218568</v>
      </c>
    </row>
    <row r="43" spans="1:12" x14ac:dyDescent="0.3">
      <c r="A43" t="str">
        <f>'Event Master List'!A43</f>
        <v>NG-042</v>
      </c>
      <c r="B43" t="str">
        <f>'Event Master List'!C43</f>
        <v>UCG</v>
      </c>
      <c r="C43" s="8">
        <f>'Event Master List'!D43</f>
        <v>43867</v>
      </c>
      <c r="D43" t="str">
        <f t="shared" si="0"/>
        <v>E</v>
      </c>
      <c r="E43" t="s">
        <v>394</v>
      </c>
      <c r="F43" s="8">
        <f t="shared" si="1"/>
        <v>43685</v>
      </c>
      <c r="G43" s="8">
        <f t="shared" si="2"/>
        <v>43852</v>
      </c>
      <c r="H43">
        <f>MATCH(F43,'Daily Returns'!A:A,1)</f>
        <v>1866</v>
      </c>
      <c r="I43">
        <f>MATCH(G43,'Daily Returns'!A:A,1)</f>
        <v>2033</v>
      </c>
      <c r="J43" s="36">
        <f>IFERROR(IF(B43="UCG",SLOPE(INDEX('Daily Returns'!E:E,H43):INDEX('Daily Returns'!E:E,I43),INDEX('Daily Returns'!C:C,H43):INDEX('Daily Returns'!C:C,I43)),IF(B43="BMPS",SLOPE(INDEX('Daily Returns'!G:G,H43):INDEX('Daily Returns'!G:G,I43),INDEX('Daily Returns'!C:C,H43):INDEX('Daily Returns'!C:C,I43)),IF(B43="ISP",SLOPE(INDEX('Daily Returns'!I:I,H43):INDEX('Daily Returns'!I:I,I43),INDEX('Daily Returns'!C:C,H43):INDEX('Daily Returns'!C:C,I43)),IF(B43="BPE",SLOPE(INDEX('Daily Returns'!K:K,H43):INDEX('Daily Returns'!K:K,I43),INDEX('Daily Returns'!C:C,H43):INDEX('Daily Returns'!C:C,I43)),IF(B43="BAMI",SLOPE(INDEX('Daily Returns'!M:M,H43):INDEX('Daily Returns'!M:M,I43),INDEX('Daily Returns'!C:C,H43):INDEX('Daily Returns'!C:C,I43)),SLOPE(INDEX('Daily Returns'!O:O,H43):INDEX('Daily Returns'!O:O,I43),INDEX('Daily Returns'!C:C,H43):INDEX('Daily Returns'!C:C,I43))))))),"")</f>
        <v>1.6217526634801334</v>
      </c>
      <c r="K43" s="36">
        <f>IFERROR(IF(B43="UCG",INTERCEPT(INDEX('Daily Returns'!E:E,H43):INDEX('Daily Returns'!E:E,I43),INDEX('Daily Returns'!C:C,H43):INDEX('Daily Returns'!C:C,I43)),IF(B43="BMPS",INTERCEPT(INDEX('Daily Returns'!G:G,H43):INDEX('Daily Returns'!G:G,I43),INDEX('Daily Returns'!C:C,H43):INDEX('Daily Returns'!C:C,I43)),IF(B43="ISP",INTERCEPT(INDEX('Daily Returns'!I:I,H43):INDEX('Daily Returns'!I:I,I43),INDEX('Daily Returns'!C:C,H43):INDEX('Daily Returns'!C:C,I43)),IF(B43="BPE",INTERCEPT(INDEX('Daily Returns'!K:K,H43):INDEX('Daily Returns'!K:K,I43),INDEX('Daily Returns'!C:C,H43):INDEX('Daily Returns'!C:C,I43)),IF(B43="BAMI",INTERCEPT(INDEX('Daily Returns'!M:M,H43):INDEX('Daily Returns'!M:M,I43),INDEX('Daily Returns'!C:C,H43):INDEX('Daily Returns'!C:C,I43)),INTERCEPT(INDEX('Daily Returns'!O:O,H43):INDEX('Daily Returns'!O:O,I43),INDEX('Daily Returns'!C:C,H43):INDEX('Daily Returns'!C:C,I43))))))),"")</f>
        <v>1.6335576312936006E-4</v>
      </c>
      <c r="L43" s="35">
        <f>IFERROR(IF(B43="UCG",RSQ(INDEX('Daily Returns'!E:E,H43):INDEX('Daily Returns'!E:E,I43),INDEX('Daily Returns'!C:C,H43):INDEX('Daily Returns'!C:C,I43)),IF(B43="BMPS",RSQ(INDEX('Daily Returns'!G:G,H43):INDEX('Daily Returns'!G:G,I43),INDEX('Daily Returns'!C:C,H43):INDEX('Daily Returns'!C:C,I43)),IF(B43="ISP",RSQ(INDEX('Daily Returns'!I:I,H43):INDEX('Daily Returns'!I:I,I43),INDEX('Daily Returns'!C:C,H43):INDEX('Daily Returns'!C:C,I43)),IF(B43="BPE",RSQ(INDEX('Daily Returns'!K:K,H43):INDEX('Daily Returns'!K:K,I43),INDEX('Daily Returns'!C:C,H43):INDEX('Daily Returns'!C:C,I43)),IF(B43="BAMI",RSQ(INDEX('Daily Returns'!M:M,H43):INDEX('Daily Returns'!M:M,I43),INDEX('Daily Returns'!C:C,H43):INDEX('Daily Returns'!C:C,I43)),RSQ(INDEX('Daily Returns'!O:O,H43):INDEX('Daily Returns'!O:O,I43),INDEX('Daily Returns'!C:C,H43):INDEX('Daily Returns'!C:C,I43))))))),"")</f>
        <v>0.60670517746416164</v>
      </c>
    </row>
    <row r="44" spans="1:12" x14ac:dyDescent="0.3">
      <c r="A44" t="str">
        <f>'Event Master List'!A44</f>
        <v>GACS-009</v>
      </c>
      <c r="B44" t="str">
        <f>'Event Master List'!C44</f>
        <v>BPSO</v>
      </c>
      <c r="C44" s="8">
        <f>'Event Master List'!D44</f>
        <v>43999</v>
      </c>
      <c r="D44" t="str">
        <f t="shared" si="0"/>
        <v>O</v>
      </c>
      <c r="E44" t="s">
        <v>394</v>
      </c>
      <c r="F44" s="8">
        <f t="shared" si="1"/>
        <v>43817</v>
      </c>
      <c r="G44" s="8">
        <f t="shared" si="2"/>
        <v>43984</v>
      </c>
      <c r="H44">
        <f>MATCH(F44,'Daily Returns'!A:A,1)</f>
        <v>1998</v>
      </c>
      <c r="I44">
        <f>MATCH(G44,'Daily Returns'!A:A,1)</f>
        <v>2165</v>
      </c>
      <c r="J44" s="36">
        <f>IFERROR(IF(B44="UCG",SLOPE(INDEX('Daily Returns'!E:E,H44):INDEX('Daily Returns'!E:E,I44),INDEX('Daily Returns'!C:C,H44):INDEX('Daily Returns'!C:C,I44)),IF(B44="BMPS",SLOPE(INDEX('Daily Returns'!G:G,H44):INDEX('Daily Returns'!G:G,I44),INDEX('Daily Returns'!C:C,H44):INDEX('Daily Returns'!C:C,I44)),IF(B44="ISP",SLOPE(INDEX('Daily Returns'!I:I,H44):INDEX('Daily Returns'!I:I,I44),INDEX('Daily Returns'!C:C,H44):INDEX('Daily Returns'!C:C,I44)),IF(B44="BPE",SLOPE(INDEX('Daily Returns'!K:K,H44):INDEX('Daily Returns'!K:K,I44),INDEX('Daily Returns'!C:C,H44):INDEX('Daily Returns'!C:C,I44)),IF(B44="BAMI",SLOPE(INDEX('Daily Returns'!M:M,H44):INDEX('Daily Returns'!M:M,I44),INDEX('Daily Returns'!C:C,H44):INDEX('Daily Returns'!C:C,I44)),SLOPE(INDEX('Daily Returns'!O:O,H44):INDEX('Daily Returns'!O:O,I44),INDEX('Daily Returns'!C:C,H44):INDEX('Daily Returns'!C:C,I44))))))),"")</f>
        <v>1.0287517786343299</v>
      </c>
      <c r="K44" s="36">
        <f>IFERROR(IF(B44="UCG",INTERCEPT(INDEX('Daily Returns'!E:E,H44):INDEX('Daily Returns'!E:E,I44),INDEX('Daily Returns'!C:C,H44):INDEX('Daily Returns'!C:C,I44)),IF(B44="BMPS",INTERCEPT(INDEX('Daily Returns'!G:G,H44):INDEX('Daily Returns'!G:G,I44),INDEX('Daily Returns'!C:C,H44):INDEX('Daily Returns'!C:C,I44)),IF(B44="ISP",INTERCEPT(INDEX('Daily Returns'!I:I,H44):INDEX('Daily Returns'!I:I,I44),INDEX('Daily Returns'!C:C,H44):INDEX('Daily Returns'!C:C,I44)),IF(B44="BPE",INTERCEPT(INDEX('Daily Returns'!K:K,H44):INDEX('Daily Returns'!K:K,I44),INDEX('Daily Returns'!C:C,H44):INDEX('Daily Returns'!C:C,I44)),IF(B44="BAMI",INTERCEPT(INDEX('Daily Returns'!M:M,H44):INDEX('Daily Returns'!M:M,I44),INDEX('Daily Returns'!C:C,H44):INDEX('Daily Returns'!C:C,I44)),INTERCEPT(INDEX('Daily Returns'!O:O,H44):INDEX('Daily Returns'!O:O,I44),INDEX('Daily Returns'!C:C,H44):INDEX('Daily Returns'!C:C,I44))))))),"")</f>
        <v>-1.1453867513097431E-3</v>
      </c>
      <c r="L44" s="35">
        <f>IFERROR(IF(B44="UCG",RSQ(INDEX('Daily Returns'!E:E,H44):INDEX('Daily Returns'!E:E,I44),INDEX('Daily Returns'!C:C,H44):INDEX('Daily Returns'!C:C,I44)),IF(B44="BMPS",RSQ(INDEX('Daily Returns'!G:G,H44):INDEX('Daily Returns'!G:G,I44),INDEX('Daily Returns'!C:C,H44):INDEX('Daily Returns'!C:C,I44)),IF(B44="ISP",RSQ(INDEX('Daily Returns'!I:I,H44):INDEX('Daily Returns'!I:I,I44),INDEX('Daily Returns'!C:C,H44):INDEX('Daily Returns'!C:C,I44)),IF(B44="BPE",RSQ(INDEX('Daily Returns'!K:K,H44):INDEX('Daily Returns'!K:K,I44),INDEX('Daily Returns'!C:C,H44):INDEX('Daily Returns'!C:C,I44)),IF(B44="BAMI",RSQ(INDEX('Daily Returns'!M:M,H44):INDEX('Daily Returns'!M:M,I44),INDEX('Daily Returns'!C:C,H44):INDEX('Daily Returns'!C:C,I44)),RSQ(INDEX('Daily Returns'!O:O,H44):INDEX('Daily Returns'!O:O,I44),INDEX('Daily Returns'!C:C,H44):INDEX('Daily Returns'!C:C,I44))))))),"")</f>
        <v>0.57469143237986764</v>
      </c>
    </row>
    <row r="45" spans="1:12" x14ac:dyDescent="0.3">
      <c r="A45" t="str">
        <f>'Event Master List'!A45</f>
        <v>GACS-008</v>
      </c>
      <c r="B45" t="str">
        <f>'Event Master List'!C45</f>
        <v>BPE</v>
      </c>
      <c r="C45" s="8">
        <f>'Event Master List'!D45</f>
        <v>44000</v>
      </c>
      <c r="D45" t="str">
        <f t="shared" si="0"/>
        <v>K</v>
      </c>
      <c r="E45" t="s">
        <v>394</v>
      </c>
      <c r="F45" s="8">
        <f t="shared" si="1"/>
        <v>43818</v>
      </c>
      <c r="G45" s="8">
        <f t="shared" si="2"/>
        <v>43985</v>
      </c>
      <c r="H45">
        <f>MATCH(F45,'Daily Returns'!A:A,1)</f>
        <v>1999</v>
      </c>
      <c r="I45">
        <f>MATCH(G45,'Daily Returns'!A:A,1)</f>
        <v>2166</v>
      </c>
      <c r="J45" s="36">
        <f>IFERROR(IF(B45="UCG",SLOPE(INDEX('Daily Returns'!E:E,H45):INDEX('Daily Returns'!E:E,I45),INDEX('Daily Returns'!C:C,H45):INDEX('Daily Returns'!C:C,I45)),IF(B45="BMPS",SLOPE(INDEX('Daily Returns'!G:G,H45):INDEX('Daily Returns'!G:G,I45),INDEX('Daily Returns'!C:C,H45):INDEX('Daily Returns'!C:C,I45)),IF(B45="ISP",SLOPE(INDEX('Daily Returns'!I:I,H45):INDEX('Daily Returns'!I:I,I45),INDEX('Daily Returns'!C:C,H45):INDEX('Daily Returns'!C:C,I45)),IF(B45="BPE",SLOPE(INDEX('Daily Returns'!K:K,H45):INDEX('Daily Returns'!K:K,I45),INDEX('Daily Returns'!C:C,H45):INDEX('Daily Returns'!C:C,I45)),IF(B45="BAMI",SLOPE(INDEX('Daily Returns'!M:M,H45):INDEX('Daily Returns'!M:M,I45),INDEX('Daily Returns'!C:C,H45):INDEX('Daily Returns'!C:C,I45)),SLOPE(INDEX('Daily Returns'!O:O,H45):INDEX('Daily Returns'!O:O,I45),INDEX('Daily Returns'!C:C,H45):INDEX('Daily Returns'!C:C,I45))))))),"")</f>
        <v>1.1205125420540409</v>
      </c>
      <c r="K45" s="36">
        <f>IFERROR(IF(B45="UCG",INTERCEPT(INDEX('Daily Returns'!E:E,H45):INDEX('Daily Returns'!E:E,I45),INDEX('Daily Returns'!C:C,H45):INDEX('Daily Returns'!C:C,I45)),IF(B45="BMPS",INTERCEPT(INDEX('Daily Returns'!G:G,H45):INDEX('Daily Returns'!G:G,I45),INDEX('Daily Returns'!C:C,H45):INDEX('Daily Returns'!C:C,I45)),IF(B45="ISP",INTERCEPT(INDEX('Daily Returns'!I:I,H45):INDEX('Daily Returns'!I:I,I45),INDEX('Daily Returns'!C:C,H45):INDEX('Daily Returns'!C:C,I45)),IF(B45="BPE",INTERCEPT(INDEX('Daily Returns'!K:K,H45):INDEX('Daily Returns'!K:K,I45),INDEX('Daily Returns'!C:C,H45):INDEX('Daily Returns'!C:C,I45)),IF(B45="BAMI",INTERCEPT(INDEX('Daily Returns'!M:M,H45):INDEX('Daily Returns'!M:M,I45),INDEX('Daily Returns'!C:C,H45):INDEX('Daily Returns'!C:C,I45)),INTERCEPT(INDEX('Daily Returns'!O:O,H45):INDEX('Daily Returns'!O:O,I45),INDEX('Daily Returns'!C:C,H45):INDEX('Daily Returns'!C:C,I45))))))),"")</f>
        <v>-3.5953183343226769E-3</v>
      </c>
      <c r="L45" s="35">
        <f>IFERROR(IF(B45="UCG",RSQ(INDEX('Daily Returns'!E:E,H45):INDEX('Daily Returns'!E:E,I45),INDEX('Daily Returns'!C:C,H45):INDEX('Daily Returns'!C:C,I45)),IF(B45="BMPS",RSQ(INDEX('Daily Returns'!G:G,H45):INDEX('Daily Returns'!G:G,I45),INDEX('Daily Returns'!C:C,H45):INDEX('Daily Returns'!C:C,I45)),IF(B45="ISP",RSQ(INDEX('Daily Returns'!I:I,H45):INDEX('Daily Returns'!I:I,I45),INDEX('Daily Returns'!C:C,H45):INDEX('Daily Returns'!C:C,I45)),IF(B45="BPE",RSQ(INDEX('Daily Returns'!K:K,H45):INDEX('Daily Returns'!K:K,I45),INDEX('Daily Returns'!C:C,H45):INDEX('Daily Returns'!C:C,I45)),IF(B45="BAMI",RSQ(INDEX('Daily Returns'!M:M,H45):INDEX('Daily Returns'!M:M,I45),INDEX('Daily Returns'!C:C,H45):INDEX('Daily Returns'!C:C,I45)),RSQ(INDEX('Daily Returns'!O:O,H45):INDEX('Daily Returns'!O:O,I45),INDEX('Daily Returns'!C:C,H45):INDEX('Daily Returns'!C:C,I45))))))),"")</f>
        <v>0.49398231396120657</v>
      </c>
    </row>
    <row r="46" spans="1:12" x14ac:dyDescent="0.3">
      <c r="A46" t="str">
        <f>'Event Master List'!A46</f>
        <v>NG-049</v>
      </c>
      <c r="B46" t="str">
        <f>'Event Master List'!C46</f>
        <v>BMPS</v>
      </c>
      <c r="C46" s="8">
        <f>'Event Master List'!D46</f>
        <v>44011</v>
      </c>
      <c r="D46" t="str">
        <f t="shared" si="0"/>
        <v>G</v>
      </c>
      <c r="E46" t="s">
        <v>394</v>
      </c>
      <c r="F46" s="8">
        <f t="shared" si="1"/>
        <v>43829</v>
      </c>
      <c r="G46" s="8">
        <f t="shared" si="2"/>
        <v>43994</v>
      </c>
      <c r="H46">
        <f>MATCH(F46,'Daily Returns'!A:A,1)</f>
        <v>2010</v>
      </c>
      <c r="I46">
        <f>MATCH(G46,'Daily Returns'!A:A,1)</f>
        <v>2175</v>
      </c>
      <c r="J46" s="36">
        <f>IFERROR(IF(B46="UCG",SLOPE(INDEX('Daily Returns'!E:E,H46):INDEX('Daily Returns'!E:E,I46),INDEX('Daily Returns'!C:C,H46):INDEX('Daily Returns'!C:C,I46)),IF(B46="BMPS",SLOPE(INDEX('Daily Returns'!G:G,H46):INDEX('Daily Returns'!G:G,I46),INDEX('Daily Returns'!C:C,H46):INDEX('Daily Returns'!C:C,I46)),IF(B46="ISP",SLOPE(INDEX('Daily Returns'!I:I,H46):INDEX('Daily Returns'!I:I,I46),INDEX('Daily Returns'!C:C,H46):INDEX('Daily Returns'!C:C,I46)),IF(B46="BPE",SLOPE(INDEX('Daily Returns'!K:K,H46):INDEX('Daily Returns'!K:K,I46),INDEX('Daily Returns'!C:C,H46):INDEX('Daily Returns'!C:C,I46)),IF(B46="BAMI",SLOPE(INDEX('Daily Returns'!M:M,H46):INDEX('Daily Returns'!M:M,I46),INDEX('Daily Returns'!C:C,H46):INDEX('Daily Returns'!C:C,I46)),SLOPE(INDEX('Daily Returns'!O:O,H46):INDEX('Daily Returns'!O:O,I46),INDEX('Daily Returns'!C:C,H46):INDEX('Daily Returns'!C:C,I46))))))),"")</f>
        <v>1.1011289982841264</v>
      </c>
      <c r="K46" s="36">
        <f>IFERROR(IF(B46="UCG",INTERCEPT(INDEX('Daily Returns'!E:E,H46):INDEX('Daily Returns'!E:E,I46),INDEX('Daily Returns'!C:C,H46):INDEX('Daily Returns'!C:C,I46)),IF(B46="BMPS",INTERCEPT(INDEX('Daily Returns'!G:G,H46):INDEX('Daily Returns'!G:G,I46),INDEX('Daily Returns'!C:C,H46):INDEX('Daily Returns'!C:C,I46)),IF(B46="ISP",INTERCEPT(INDEX('Daily Returns'!I:I,H46):INDEX('Daily Returns'!I:I,I46),INDEX('Daily Returns'!C:C,H46):INDEX('Daily Returns'!C:C,I46)),IF(B46="BPE",INTERCEPT(INDEX('Daily Returns'!K:K,H46):INDEX('Daily Returns'!K:K,I46),INDEX('Daily Returns'!C:C,H46):INDEX('Daily Returns'!C:C,I46)),IF(B46="BAMI",INTERCEPT(INDEX('Daily Returns'!M:M,H46):INDEX('Daily Returns'!M:M,I46),INDEX('Daily Returns'!C:C,H46):INDEX('Daily Returns'!C:C,I46)),INTERCEPT(INDEX('Daily Returns'!O:O,H46):INDEX('Daily Returns'!O:O,I46),INDEX('Daily Returns'!C:C,H46):INDEX('Daily Returns'!C:C,I46))))))),"")</f>
        <v>3.0552397950272953E-3</v>
      </c>
      <c r="L46" s="35">
        <f>IFERROR(IF(B46="UCG",RSQ(INDEX('Daily Returns'!E:E,H46):INDEX('Daily Returns'!E:E,I46),INDEX('Daily Returns'!C:C,H46):INDEX('Daily Returns'!C:C,I46)),IF(B46="BMPS",RSQ(INDEX('Daily Returns'!G:G,H46):INDEX('Daily Returns'!G:G,I46),INDEX('Daily Returns'!C:C,H46):INDEX('Daily Returns'!C:C,I46)),IF(B46="ISP",RSQ(INDEX('Daily Returns'!I:I,H46):INDEX('Daily Returns'!I:I,I46),INDEX('Daily Returns'!C:C,H46):INDEX('Daily Returns'!C:C,I46)),IF(B46="BPE",RSQ(INDEX('Daily Returns'!K:K,H46):INDEX('Daily Returns'!K:K,I46),INDEX('Daily Returns'!C:C,H46):INDEX('Daily Returns'!C:C,I46)),IF(B46="BAMI",RSQ(INDEX('Daily Returns'!M:M,H46):INDEX('Daily Returns'!M:M,I46),INDEX('Daily Returns'!C:C,H46):INDEX('Daily Returns'!C:C,I46)),RSQ(INDEX('Daily Returns'!O:O,H46):INDEX('Daily Returns'!O:O,I46),INDEX('Daily Returns'!C:C,H46):INDEX('Daily Returns'!C:C,I46))))))),"")</f>
        <v>0.44093477150101806</v>
      </c>
    </row>
    <row r="47" spans="1:12" x14ac:dyDescent="0.3">
      <c r="A47" t="str">
        <f>'Event Master List'!A47</f>
        <v>NG-050</v>
      </c>
      <c r="B47" t="str">
        <f>'Event Master List'!C47</f>
        <v>BMPS</v>
      </c>
      <c r="C47" s="8">
        <f>'Event Master List'!D47</f>
        <v>44011</v>
      </c>
      <c r="D47" t="str">
        <f t="shared" si="0"/>
        <v>G</v>
      </c>
      <c r="E47" t="s">
        <v>394</v>
      </c>
      <c r="F47" s="8">
        <f t="shared" si="1"/>
        <v>43829</v>
      </c>
      <c r="G47" s="8">
        <f t="shared" si="2"/>
        <v>43994</v>
      </c>
      <c r="H47">
        <f>MATCH(F47,'Daily Returns'!A:A,1)</f>
        <v>2010</v>
      </c>
      <c r="I47">
        <f>MATCH(G47,'Daily Returns'!A:A,1)</f>
        <v>2175</v>
      </c>
      <c r="J47" s="36">
        <f>IFERROR(IF(B47="UCG",SLOPE(INDEX('Daily Returns'!E:E,H47):INDEX('Daily Returns'!E:E,I47),INDEX('Daily Returns'!C:C,H47):INDEX('Daily Returns'!C:C,I47)),IF(B47="BMPS",SLOPE(INDEX('Daily Returns'!G:G,H47):INDEX('Daily Returns'!G:G,I47),INDEX('Daily Returns'!C:C,H47):INDEX('Daily Returns'!C:C,I47)),IF(B47="ISP",SLOPE(INDEX('Daily Returns'!I:I,H47):INDEX('Daily Returns'!I:I,I47),INDEX('Daily Returns'!C:C,H47):INDEX('Daily Returns'!C:C,I47)),IF(B47="BPE",SLOPE(INDEX('Daily Returns'!K:K,H47):INDEX('Daily Returns'!K:K,I47),INDEX('Daily Returns'!C:C,H47):INDEX('Daily Returns'!C:C,I47)),IF(B47="BAMI",SLOPE(INDEX('Daily Returns'!M:M,H47):INDEX('Daily Returns'!M:M,I47),INDEX('Daily Returns'!C:C,H47):INDEX('Daily Returns'!C:C,I47)),SLOPE(INDEX('Daily Returns'!O:O,H47):INDEX('Daily Returns'!O:O,I47),INDEX('Daily Returns'!C:C,H47):INDEX('Daily Returns'!C:C,I47))))))),"")</f>
        <v>1.1011289982841264</v>
      </c>
      <c r="K47" s="36">
        <f>IFERROR(IF(B47="UCG",INTERCEPT(INDEX('Daily Returns'!E:E,H47):INDEX('Daily Returns'!E:E,I47),INDEX('Daily Returns'!C:C,H47):INDEX('Daily Returns'!C:C,I47)),IF(B47="BMPS",INTERCEPT(INDEX('Daily Returns'!G:G,H47):INDEX('Daily Returns'!G:G,I47),INDEX('Daily Returns'!C:C,H47):INDEX('Daily Returns'!C:C,I47)),IF(B47="ISP",INTERCEPT(INDEX('Daily Returns'!I:I,H47):INDEX('Daily Returns'!I:I,I47),INDEX('Daily Returns'!C:C,H47):INDEX('Daily Returns'!C:C,I47)),IF(B47="BPE",INTERCEPT(INDEX('Daily Returns'!K:K,H47):INDEX('Daily Returns'!K:K,I47),INDEX('Daily Returns'!C:C,H47):INDEX('Daily Returns'!C:C,I47)),IF(B47="BAMI",INTERCEPT(INDEX('Daily Returns'!M:M,H47):INDEX('Daily Returns'!M:M,I47),INDEX('Daily Returns'!C:C,H47):INDEX('Daily Returns'!C:C,I47)),INTERCEPT(INDEX('Daily Returns'!O:O,H47):INDEX('Daily Returns'!O:O,I47),INDEX('Daily Returns'!C:C,H47):INDEX('Daily Returns'!C:C,I47))))))),"")</f>
        <v>3.0552397950272953E-3</v>
      </c>
      <c r="L47" s="35">
        <f>IFERROR(IF(B47="UCG",RSQ(INDEX('Daily Returns'!E:E,H47):INDEX('Daily Returns'!E:E,I47),INDEX('Daily Returns'!C:C,H47):INDEX('Daily Returns'!C:C,I47)),IF(B47="BMPS",RSQ(INDEX('Daily Returns'!G:G,H47):INDEX('Daily Returns'!G:G,I47),INDEX('Daily Returns'!C:C,H47):INDEX('Daily Returns'!C:C,I47)),IF(B47="ISP",RSQ(INDEX('Daily Returns'!I:I,H47):INDEX('Daily Returns'!I:I,I47),INDEX('Daily Returns'!C:C,H47):INDEX('Daily Returns'!C:C,I47)),IF(B47="BPE",RSQ(INDEX('Daily Returns'!K:K,H47):INDEX('Daily Returns'!K:K,I47),INDEX('Daily Returns'!C:C,H47):INDEX('Daily Returns'!C:C,I47)),IF(B47="BAMI",RSQ(INDEX('Daily Returns'!M:M,H47):INDEX('Daily Returns'!M:M,I47),INDEX('Daily Returns'!C:C,H47):INDEX('Daily Returns'!C:C,I47)),RSQ(INDEX('Daily Returns'!O:O,H47):INDEX('Daily Returns'!O:O,I47),INDEX('Daily Returns'!C:C,H47):INDEX('Daily Returns'!C:C,I47))))))),"")</f>
        <v>0.44093477150101806</v>
      </c>
    </row>
    <row r="48" spans="1:12" x14ac:dyDescent="0.3">
      <c r="A48" t="str">
        <f>'Event Master List'!A48</f>
        <v>NG-045</v>
      </c>
      <c r="B48" t="str">
        <f>'Event Master List'!C48</f>
        <v>UCG</v>
      </c>
      <c r="C48" s="8">
        <f>'Event Master List'!D48</f>
        <v>44014</v>
      </c>
      <c r="D48" t="str">
        <f t="shared" si="0"/>
        <v>E</v>
      </c>
      <c r="E48" t="s">
        <v>394</v>
      </c>
      <c r="F48" s="8">
        <f t="shared" si="1"/>
        <v>43832</v>
      </c>
      <c r="G48" s="8">
        <f t="shared" si="2"/>
        <v>43999</v>
      </c>
      <c r="H48">
        <f>MATCH(F48,'Daily Returns'!A:A,1)</f>
        <v>2013</v>
      </c>
      <c r="I48">
        <f>MATCH(G48,'Daily Returns'!A:A,1)</f>
        <v>2180</v>
      </c>
      <c r="J48" s="36">
        <f>IFERROR(IF(B48="UCG",SLOPE(INDEX('Daily Returns'!E:E,H48):INDEX('Daily Returns'!E:E,I48),INDEX('Daily Returns'!C:C,H48):INDEX('Daily Returns'!C:C,I48)),IF(B48="BMPS",SLOPE(INDEX('Daily Returns'!G:G,H48):INDEX('Daily Returns'!G:G,I48),INDEX('Daily Returns'!C:C,H48):INDEX('Daily Returns'!C:C,I48)),IF(B48="ISP",SLOPE(INDEX('Daily Returns'!I:I,H48):INDEX('Daily Returns'!I:I,I48),INDEX('Daily Returns'!C:C,H48):INDEX('Daily Returns'!C:C,I48)),IF(B48="BPE",SLOPE(INDEX('Daily Returns'!K:K,H48):INDEX('Daily Returns'!K:K,I48),INDEX('Daily Returns'!C:C,H48):INDEX('Daily Returns'!C:C,I48)),IF(B48="BAMI",SLOPE(INDEX('Daily Returns'!M:M,H48):INDEX('Daily Returns'!M:M,I48),INDEX('Daily Returns'!C:C,H48):INDEX('Daily Returns'!C:C,I48)),SLOPE(INDEX('Daily Returns'!O:O,H48):INDEX('Daily Returns'!O:O,I48),INDEX('Daily Returns'!C:C,H48):INDEX('Daily Returns'!C:C,I48))))))),"")</f>
        <v>1.249360624406487</v>
      </c>
      <c r="K48" s="36">
        <f>IFERROR(IF(B48="UCG",INTERCEPT(INDEX('Daily Returns'!E:E,H48):INDEX('Daily Returns'!E:E,I48),INDEX('Daily Returns'!C:C,H48):INDEX('Daily Returns'!C:C,I48)),IF(B48="BMPS",INTERCEPT(INDEX('Daily Returns'!G:G,H48):INDEX('Daily Returns'!G:G,I48),INDEX('Daily Returns'!C:C,H48):INDEX('Daily Returns'!C:C,I48)),IF(B48="ISP",INTERCEPT(INDEX('Daily Returns'!I:I,H48):INDEX('Daily Returns'!I:I,I48),INDEX('Daily Returns'!C:C,H48):INDEX('Daily Returns'!C:C,I48)),IF(B48="BPE",INTERCEPT(INDEX('Daily Returns'!K:K,H48):INDEX('Daily Returns'!K:K,I48),INDEX('Daily Returns'!C:C,H48):INDEX('Daily Returns'!C:C,I48)),IF(B48="BAMI",INTERCEPT(INDEX('Daily Returns'!M:M,H48):INDEX('Daily Returns'!M:M,I48),INDEX('Daily Returns'!C:C,H48):INDEX('Daily Returns'!C:C,I48)),INTERCEPT(INDEX('Daily Returns'!O:O,H48):INDEX('Daily Returns'!O:O,I48),INDEX('Daily Returns'!C:C,H48):INDEX('Daily Returns'!C:C,I48))))))),"")</f>
        <v>-1.4608499357231398E-3</v>
      </c>
      <c r="L48" s="35">
        <f>IFERROR(IF(B48="UCG",RSQ(INDEX('Daily Returns'!E:E,H48):INDEX('Daily Returns'!E:E,I48),INDEX('Daily Returns'!C:C,H48):INDEX('Daily Returns'!C:C,I48)),IF(B48="BMPS",RSQ(INDEX('Daily Returns'!G:G,H48):INDEX('Daily Returns'!G:G,I48),INDEX('Daily Returns'!C:C,H48):INDEX('Daily Returns'!C:C,I48)),IF(B48="ISP",RSQ(INDEX('Daily Returns'!I:I,H48):INDEX('Daily Returns'!I:I,I48),INDEX('Daily Returns'!C:C,H48):INDEX('Daily Returns'!C:C,I48)),IF(B48="BPE",RSQ(INDEX('Daily Returns'!K:K,H48):INDEX('Daily Returns'!K:K,I48),INDEX('Daily Returns'!C:C,H48):INDEX('Daily Returns'!C:C,I48)),IF(B48="BAMI",RSQ(INDEX('Daily Returns'!M:M,H48):INDEX('Daily Returns'!M:M,I48),INDEX('Daily Returns'!C:C,H48):INDEX('Daily Returns'!C:C,I48)),RSQ(INDEX('Daily Returns'!O:O,H48):INDEX('Daily Returns'!O:O,I48),INDEX('Daily Returns'!C:C,H48):INDEX('Daily Returns'!C:C,I48))))))),"")</f>
        <v>0.76185338374527445</v>
      </c>
    </row>
    <row r="49" spans="1:12" x14ac:dyDescent="0.3">
      <c r="A49" t="str">
        <f>'Event Master List'!A49</f>
        <v>NG-044</v>
      </c>
      <c r="B49" t="str">
        <f>'Event Master List'!C49</f>
        <v>UCG</v>
      </c>
      <c r="C49" s="8">
        <f>'Event Master List'!D49</f>
        <v>44033</v>
      </c>
      <c r="D49" t="str">
        <f t="shared" si="0"/>
        <v>E</v>
      </c>
      <c r="E49" t="s">
        <v>394</v>
      </c>
      <c r="F49" s="8">
        <f t="shared" si="1"/>
        <v>43851</v>
      </c>
      <c r="G49" s="8">
        <f t="shared" si="2"/>
        <v>44018</v>
      </c>
      <c r="H49">
        <f>MATCH(F49,'Daily Returns'!A:A,1)</f>
        <v>2032</v>
      </c>
      <c r="I49">
        <f>MATCH(G49,'Daily Returns'!A:A,1)</f>
        <v>2199</v>
      </c>
      <c r="J49" s="36">
        <f>IFERROR(IF(B49="UCG",SLOPE(INDEX('Daily Returns'!E:E,H49):INDEX('Daily Returns'!E:E,I49),INDEX('Daily Returns'!C:C,H49):INDEX('Daily Returns'!C:C,I49)),IF(B49="BMPS",SLOPE(INDEX('Daily Returns'!G:G,H49):INDEX('Daily Returns'!G:G,I49),INDEX('Daily Returns'!C:C,H49):INDEX('Daily Returns'!C:C,I49)),IF(B49="ISP",SLOPE(INDEX('Daily Returns'!I:I,H49):INDEX('Daily Returns'!I:I,I49),INDEX('Daily Returns'!C:C,H49):INDEX('Daily Returns'!C:C,I49)),IF(B49="BPE",SLOPE(INDEX('Daily Returns'!K:K,H49):INDEX('Daily Returns'!K:K,I49),INDEX('Daily Returns'!C:C,H49):INDEX('Daily Returns'!C:C,I49)),IF(B49="BAMI",SLOPE(INDEX('Daily Returns'!M:M,H49):INDEX('Daily Returns'!M:M,I49),INDEX('Daily Returns'!C:C,H49):INDEX('Daily Returns'!C:C,I49)),SLOPE(INDEX('Daily Returns'!O:O,H49):INDEX('Daily Returns'!O:O,I49),INDEX('Daily Returns'!C:C,H49):INDEX('Daily Returns'!C:C,I49))))))),"")</f>
        <v>1.2585651862821936</v>
      </c>
      <c r="K49" s="36">
        <f>IFERROR(IF(B49="UCG",INTERCEPT(INDEX('Daily Returns'!E:E,H49):INDEX('Daily Returns'!E:E,I49),INDEX('Daily Returns'!C:C,H49):INDEX('Daily Returns'!C:C,I49)),IF(B49="BMPS",INTERCEPT(INDEX('Daily Returns'!G:G,H49):INDEX('Daily Returns'!G:G,I49),INDEX('Daily Returns'!C:C,H49):INDEX('Daily Returns'!C:C,I49)),IF(B49="ISP",INTERCEPT(INDEX('Daily Returns'!I:I,H49):INDEX('Daily Returns'!I:I,I49),INDEX('Daily Returns'!C:C,H49):INDEX('Daily Returns'!C:C,I49)),IF(B49="BPE",INTERCEPT(INDEX('Daily Returns'!K:K,H49):INDEX('Daily Returns'!K:K,I49),INDEX('Daily Returns'!C:C,H49):INDEX('Daily Returns'!C:C,I49)),IF(B49="BAMI",INTERCEPT(INDEX('Daily Returns'!M:M,H49):INDEX('Daily Returns'!M:M,I49),INDEX('Daily Returns'!C:C,H49):INDEX('Daily Returns'!C:C,I49)),INTERCEPT(INDEX('Daily Returns'!O:O,H49):INDEX('Daily Returns'!O:O,I49),INDEX('Daily Returns'!C:C,H49):INDEX('Daily Returns'!C:C,I49))))))),"")</f>
        <v>-1.0486127593925629E-3</v>
      </c>
      <c r="L49" s="35">
        <f>IFERROR(IF(B49="UCG",RSQ(INDEX('Daily Returns'!E:E,H49):INDEX('Daily Returns'!E:E,I49),INDEX('Daily Returns'!C:C,H49):INDEX('Daily Returns'!C:C,I49)),IF(B49="BMPS",RSQ(INDEX('Daily Returns'!G:G,H49):INDEX('Daily Returns'!G:G,I49),INDEX('Daily Returns'!C:C,H49):INDEX('Daily Returns'!C:C,I49)),IF(B49="ISP",RSQ(INDEX('Daily Returns'!I:I,H49):INDEX('Daily Returns'!I:I,I49),INDEX('Daily Returns'!C:C,H49):INDEX('Daily Returns'!C:C,I49)),IF(B49="BPE",RSQ(INDEX('Daily Returns'!K:K,H49):INDEX('Daily Returns'!K:K,I49),INDEX('Daily Returns'!C:C,H49):INDEX('Daily Returns'!C:C,I49)),IF(B49="BAMI",RSQ(INDEX('Daily Returns'!M:M,H49):INDEX('Daily Returns'!M:M,I49),INDEX('Daily Returns'!C:C,H49):INDEX('Daily Returns'!C:C,I49)),RSQ(INDEX('Daily Returns'!O:O,H49):INDEX('Daily Returns'!O:O,I49),INDEX('Daily Returns'!C:C,H49):INDEX('Daily Returns'!C:C,I49))))))),"")</f>
        <v>0.76641182259310303</v>
      </c>
    </row>
    <row r="50" spans="1:12" x14ac:dyDescent="0.3">
      <c r="A50" t="str">
        <f>'Event Master List'!A50</f>
        <v>NG-043</v>
      </c>
      <c r="B50" t="str">
        <f>'Event Master List'!C50</f>
        <v>UCG</v>
      </c>
      <c r="C50" s="8">
        <f>'Event Master List'!D50</f>
        <v>44034</v>
      </c>
      <c r="D50" t="str">
        <f t="shared" si="0"/>
        <v>E</v>
      </c>
      <c r="E50" t="s">
        <v>394</v>
      </c>
      <c r="F50" s="8">
        <f t="shared" si="1"/>
        <v>43852</v>
      </c>
      <c r="G50" s="8">
        <f t="shared" si="2"/>
        <v>44019</v>
      </c>
      <c r="H50">
        <f>MATCH(F50,'Daily Returns'!A:A,1)</f>
        <v>2033</v>
      </c>
      <c r="I50">
        <f>MATCH(G50,'Daily Returns'!A:A,1)</f>
        <v>2200</v>
      </c>
      <c r="J50" s="36">
        <f>IFERROR(IF(B50="UCG",SLOPE(INDEX('Daily Returns'!E:E,H50):INDEX('Daily Returns'!E:E,I50),INDEX('Daily Returns'!C:C,H50):INDEX('Daily Returns'!C:C,I50)),IF(B50="BMPS",SLOPE(INDEX('Daily Returns'!G:G,H50):INDEX('Daily Returns'!G:G,I50),INDEX('Daily Returns'!C:C,H50):INDEX('Daily Returns'!C:C,I50)),IF(B50="ISP",SLOPE(INDEX('Daily Returns'!I:I,H50):INDEX('Daily Returns'!I:I,I50),INDEX('Daily Returns'!C:C,H50):INDEX('Daily Returns'!C:C,I50)),IF(B50="BPE",SLOPE(INDEX('Daily Returns'!K:K,H50):INDEX('Daily Returns'!K:K,I50),INDEX('Daily Returns'!C:C,H50):INDEX('Daily Returns'!C:C,I50)),IF(B50="BAMI",SLOPE(INDEX('Daily Returns'!M:M,H50):INDEX('Daily Returns'!M:M,I50),INDEX('Daily Returns'!C:C,H50):INDEX('Daily Returns'!C:C,I50)),SLOPE(INDEX('Daily Returns'!O:O,H50):INDEX('Daily Returns'!O:O,I50),INDEX('Daily Returns'!C:C,H50):INDEX('Daily Returns'!C:C,I50))))))),"")</f>
        <v>1.2593688485777781</v>
      </c>
      <c r="K50" s="36">
        <f>IFERROR(IF(B50="UCG",INTERCEPT(INDEX('Daily Returns'!E:E,H50):INDEX('Daily Returns'!E:E,I50),INDEX('Daily Returns'!C:C,H50):INDEX('Daily Returns'!C:C,I50)),IF(B50="BMPS",INTERCEPT(INDEX('Daily Returns'!G:G,H50):INDEX('Daily Returns'!G:G,I50),INDEX('Daily Returns'!C:C,H50):INDEX('Daily Returns'!C:C,I50)),IF(B50="ISP",INTERCEPT(INDEX('Daily Returns'!I:I,H50):INDEX('Daily Returns'!I:I,I50),INDEX('Daily Returns'!C:C,H50):INDEX('Daily Returns'!C:C,I50)),IF(B50="BPE",INTERCEPT(INDEX('Daily Returns'!K:K,H50):INDEX('Daily Returns'!K:K,I50),INDEX('Daily Returns'!C:C,H50):INDEX('Daily Returns'!C:C,I50)),IF(B50="BAMI",INTERCEPT(INDEX('Daily Returns'!M:M,H50):INDEX('Daily Returns'!M:M,I50),INDEX('Daily Returns'!C:C,H50):INDEX('Daily Returns'!C:C,I50)),INTERCEPT(INDEX('Daily Returns'!O:O,H50):INDEX('Daily Returns'!O:O,I50),INDEX('Daily Returns'!C:C,H50):INDEX('Daily Returns'!C:C,I50))))))),"")</f>
        <v>-1.2226889619654149E-3</v>
      </c>
      <c r="L50" s="35">
        <f>IFERROR(IF(B50="UCG",RSQ(INDEX('Daily Returns'!E:E,H50):INDEX('Daily Returns'!E:E,I50),INDEX('Daily Returns'!C:C,H50):INDEX('Daily Returns'!C:C,I50)),IF(B50="BMPS",RSQ(INDEX('Daily Returns'!G:G,H50):INDEX('Daily Returns'!G:G,I50),INDEX('Daily Returns'!C:C,H50):INDEX('Daily Returns'!C:C,I50)),IF(B50="ISP",RSQ(INDEX('Daily Returns'!I:I,H50):INDEX('Daily Returns'!I:I,I50),INDEX('Daily Returns'!C:C,H50):INDEX('Daily Returns'!C:C,I50)),IF(B50="BPE",RSQ(INDEX('Daily Returns'!K:K,H50):INDEX('Daily Returns'!K:K,I50),INDEX('Daily Returns'!C:C,H50):INDEX('Daily Returns'!C:C,I50)),IF(B50="BAMI",RSQ(INDEX('Daily Returns'!M:M,H50):INDEX('Daily Returns'!M:M,I50),INDEX('Daily Returns'!C:C,H50):INDEX('Daily Returns'!C:C,I50)),RSQ(INDEX('Daily Returns'!O:O,H50):INDEX('Daily Returns'!O:O,I50),INDEX('Daily Returns'!C:C,H50):INDEX('Daily Returns'!C:C,I50))))))),"")</f>
        <v>0.76728054090938869</v>
      </c>
    </row>
    <row r="51" spans="1:12" x14ac:dyDescent="0.3">
      <c r="A51" t="str">
        <f>'Event Master List'!A51</f>
        <v>NG-046</v>
      </c>
      <c r="B51" t="str">
        <f>'Event Master List'!C51</f>
        <v>UCG</v>
      </c>
      <c r="C51" s="8">
        <f>'Event Master List'!D51</f>
        <v>44125</v>
      </c>
      <c r="D51" t="str">
        <f t="shared" si="0"/>
        <v>E</v>
      </c>
      <c r="E51" t="s">
        <v>394</v>
      </c>
      <c r="F51" s="8">
        <f t="shared" si="1"/>
        <v>43943</v>
      </c>
      <c r="G51" s="8">
        <f t="shared" si="2"/>
        <v>44110</v>
      </c>
      <c r="H51">
        <f>MATCH(F51,'Daily Returns'!A:A,1)</f>
        <v>2124</v>
      </c>
      <c r="I51">
        <f>MATCH(G51,'Daily Returns'!A:A,1)</f>
        <v>2291</v>
      </c>
      <c r="J51" s="36">
        <f>IFERROR(IF(B51="UCG",SLOPE(INDEX('Daily Returns'!E:E,H51):INDEX('Daily Returns'!E:E,I51),INDEX('Daily Returns'!C:C,H51):INDEX('Daily Returns'!C:C,I51)),IF(B51="BMPS",SLOPE(INDEX('Daily Returns'!G:G,H51):INDEX('Daily Returns'!G:G,I51),INDEX('Daily Returns'!C:C,H51):INDEX('Daily Returns'!C:C,I51)),IF(B51="ISP",SLOPE(INDEX('Daily Returns'!I:I,H51):INDEX('Daily Returns'!I:I,I51),INDEX('Daily Returns'!C:C,H51):INDEX('Daily Returns'!C:C,I51)),IF(B51="BPE",SLOPE(INDEX('Daily Returns'!K:K,H51):INDEX('Daily Returns'!K:K,I51),INDEX('Daily Returns'!C:C,H51):INDEX('Daily Returns'!C:C,I51)),IF(B51="BAMI",SLOPE(INDEX('Daily Returns'!M:M,H51):INDEX('Daily Returns'!M:M,I51),INDEX('Daily Returns'!C:C,H51):INDEX('Daily Returns'!C:C,I51)),SLOPE(INDEX('Daily Returns'!O:O,H51):INDEX('Daily Returns'!O:O,I51),INDEX('Daily Returns'!C:C,H51):INDEX('Daily Returns'!C:C,I51))))))),"")</f>
        <v>1.50478871796125</v>
      </c>
      <c r="K51" s="36">
        <f>IFERROR(IF(B51="UCG",INTERCEPT(INDEX('Daily Returns'!E:E,H51):INDEX('Daily Returns'!E:E,I51),INDEX('Daily Returns'!C:C,H51):INDEX('Daily Returns'!C:C,I51)),IF(B51="BMPS",INTERCEPT(INDEX('Daily Returns'!G:G,H51):INDEX('Daily Returns'!G:G,I51),INDEX('Daily Returns'!C:C,H51):INDEX('Daily Returns'!C:C,I51)),IF(B51="ISP",INTERCEPT(INDEX('Daily Returns'!I:I,H51):INDEX('Daily Returns'!I:I,I51),INDEX('Daily Returns'!C:C,H51):INDEX('Daily Returns'!C:C,I51)),IF(B51="BPE",INTERCEPT(INDEX('Daily Returns'!K:K,H51):INDEX('Daily Returns'!K:K,I51),INDEX('Daily Returns'!C:C,H51):INDEX('Daily Returns'!C:C,I51)),IF(B51="BAMI",INTERCEPT(INDEX('Daily Returns'!M:M,H51):INDEX('Daily Returns'!M:M,I51),INDEX('Daily Returns'!C:C,H51):INDEX('Daily Returns'!C:C,I51)),INTERCEPT(INDEX('Daily Returns'!O:O,H51):INDEX('Daily Returns'!O:O,I51),INDEX('Daily Returns'!C:C,H51):INDEX('Daily Returns'!C:C,I51))))))),"")</f>
        <v>-8.787660622281443E-4</v>
      </c>
      <c r="L51" s="35">
        <f>IFERROR(IF(B51="UCG",RSQ(INDEX('Daily Returns'!E:E,H51):INDEX('Daily Returns'!E:E,I51),INDEX('Daily Returns'!C:C,H51):INDEX('Daily Returns'!C:C,I51)),IF(B51="BMPS",RSQ(INDEX('Daily Returns'!G:G,H51):INDEX('Daily Returns'!G:G,I51),INDEX('Daily Returns'!C:C,H51):INDEX('Daily Returns'!C:C,I51)),IF(B51="ISP",RSQ(INDEX('Daily Returns'!I:I,H51):INDEX('Daily Returns'!I:I,I51),INDEX('Daily Returns'!C:C,H51):INDEX('Daily Returns'!C:C,I51)),IF(B51="BPE",RSQ(INDEX('Daily Returns'!K:K,H51):INDEX('Daily Returns'!K:K,I51),INDEX('Daily Returns'!C:C,H51):INDEX('Daily Returns'!C:C,I51)),IF(B51="BAMI",RSQ(INDEX('Daily Returns'!M:M,H51):INDEX('Daily Returns'!M:M,I51),INDEX('Daily Returns'!C:C,H51):INDEX('Daily Returns'!C:C,I51)),RSQ(INDEX('Daily Returns'!O:O,H51):INDEX('Daily Returns'!O:O,I51),INDEX('Daily Returns'!C:C,H51):INDEX('Daily Returns'!C:C,I51))))))),"")</f>
        <v>0.72159063024612835</v>
      </c>
    </row>
    <row r="52" spans="1:12" x14ac:dyDescent="0.3">
      <c r="A52" t="str">
        <f>'Event Master List'!A52</f>
        <v>NG-051</v>
      </c>
      <c r="B52" t="str">
        <f>'Event Master List'!C52</f>
        <v>BAMI</v>
      </c>
      <c r="C52" s="8">
        <f>'Event Master List'!D52</f>
        <v>44140</v>
      </c>
      <c r="D52" t="str">
        <f t="shared" si="0"/>
        <v>M</v>
      </c>
      <c r="E52" t="s">
        <v>394</v>
      </c>
      <c r="F52" s="8">
        <f t="shared" si="1"/>
        <v>43958</v>
      </c>
      <c r="G52" s="8">
        <f t="shared" si="2"/>
        <v>44125</v>
      </c>
      <c r="H52">
        <f>MATCH(F52,'Daily Returns'!A:A,1)</f>
        <v>2139</v>
      </c>
      <c r="I52">
        <f>MATCH(G52,'Daily Returns'!A:A,1)</f>
        <v>2306</v>
      </c>
      <c r="J52" s="36">
        <f>IFERROR(IF(B52="UCG",SLOPE(INDEX('Daily Returns'!E:E,H52):INDEX('Daily Returns'!E:E,I52),INDEX('Daily Returns'!C:C,H52):INDEX('Daily Returns'!C:C,I52)),IF(B52="BMPS",SLOPE(INDEX('Daily Returns'!G:G,H52):INDEX('Daily Returns'!G:G,I52),INDEX('Daily Returns'!C:C,H52):INDEX('Daily Returns'!C:C,I52)),IF(B52="ISP",SLOPE(INDEX('Daily Returns'!I:I,H52):INDEX('Daily Returns'!I:I,I52),INDEX('Daily Returns'!C:C,H52):INDEX('Daily Returns'!C:C,I52)),IF(B52="BPE",SLOPE(INDEX('Daily Returns'!K:K,H52):INDEX('Daily Returns'!K:K,I52),INDEX('Daily Returns'!C:C,H52):INDEX('Daily Returns'!C:C,I52)),IF(B52="BAMI",SLOPE(INDEX('Daily Returns'!M:M,H52):INDEX('Daily Returns'!M:M,I52),INDEX('Daily Returns'!C:C,H52):INDEX('Daily Returns'!C:C,I52)),SLOPE(INDEX('Daily Returns'!O:O,H52):INDEX('Daily Returns'!O:O,I52),INDEX('Daily Returns'!C:C,H52):INDEX('Daily Returns'!C:C,I52))))))),"")</f>
        <v>1.3599476152212229</v>
      </c>
      <c r="K52" s="36">
        <f>IFERROR(IF(B52="UCG",INTERCEPT(INDEX('Daily Returns'!E:E,H52):INDEX('Daily Returns'!E:E,I52),INDEX('Daily Returns'!C:C,H52):INDEX('Daily Returns'!C:C,I52)),IF(B52="BMPS",INTERCEPT(INDEX('Daily Returns'!G:G,H52):INDEX('Daily Returns'!G:G,I52),INDEX('Daily Returns'!C:C,H52):INDEX('Daily Returns'!C:C,I52)),IF(B52="ISP",INTERCEPT(INDEX('Daily Returns'!I:I,H52):INDEX('Daily Returns'!I:I,I52),INDEX('Daily Returns'!C:C,H52):INDEX('Daily Returns'!C:C,I52)),IF(B52="BPE",INTERCEPT(INDEX('Daily Returns'!K:K,H52):INDEX('Daily Returns'!K:K,I52),INDEX('Daily Returns'!C:C,H52):INDEX('Daily Returns'!C:C,I52)),IF(B52="BAMI",INTERCEPT(INDEX('Daily Returns'!M:M,H52):INDEX('Daily Returns'!M:M,I52),INDEX('Daily Returns'!C:C,H52):INDEX('Daily Returns'!C:C,I52)),INTERCEPT(INDEX('Daily Returns'!O:O,H52):INDEX('Daily Returns'!O:O,I52),INDEX('Daily Returns'!C:C,H52):INDEX('Daily Returns'!C:C,I52))))))),"")</f>
        <v>2.3638399488620692E-3</v>
      </c>
      <c r="L52" s="35">
        <f>IFERROR(IF(B52="UCG",RSQ(INDEX('Daily Returns'!E:E,H52):INDEX('Daily Returns'!E:E,I52),INDEX('Daily Returns'!C:C,H52):INDEX('Daily Returns'!C:C,I52)),IF(B52="BMPS",RSQ(INDEX('Daily Returns'!G:G,H52):INDEX('Daily Returns'!G:G,I52),INDEX('Daily Returns'!C:C,H52):INDEX('Daily Returns'!C:C,I52)),IF(B52="ISP",RSQ(INDEX('Daily Returns'!I:I,H52):INDEX('Daily Returns'!I:I,I52),INDEX('Daily Returns'!C:C,H52):INDEX('Daily Returns'!C:C,I52)),IF(B52="BPE",RSQ(INDEX('Daily Returns'!K:K,H52):INDEX('Daily Returns'!K:K,I52),INDEX('Daily Returns'!C:C,H52):INDEX('Daily Returns'!C:C,I52)),IF(B52="BAMI",RSQ(INDEX('Daily Returns'!M:M,H52):INDEX('Daily Returns'!M:M,I52),INDEX('Daily Returns'!C:C,H52):INDEX('Daily Returns'!C:C,I52)),RSQ(INDEX('Daily Returns'!O:O,H52):INDEX('Daily Returns'!O:O,I52),INDEX('Daily Returns'!C:C,H52):INDEX('Daily Returns'!C:C,I52))))))),"")</f>
        <v>0.42996960614598595</v>
      </c>
    </row>
    <row r="53" spans="1:12" x14ac:dyDescent="0.3">
      <c r="A53" t="str">
        <f>'Event Master List'!A53</f>
        <v>NG-048</v>
      </c>
      <c r="B53" t="str">
        <f>'Event Master List'!C53</f>
        <v>ISP</v>
      </c>
      <c r="C53" s="8">
        <f>'Event Master List'!D53</f>
        <v>44146</v>
      </c>
      <c r="D53" t="str">
        <f t="shared" si="0"/>
        <v>I</v>
      </c>
      <c r="E53" t="s">
        <v>394</v>
      </c>
      <c r="F53" s="8">
        <f t="shared" si="1"/>
        <v>43964</v>
      </c>
      <c r="G53" s="8">
        <f t="shared" si="2"/>
        <v>44131</v>
      </c>
      <c r="H53">
        <f>MATCH(F53,'Daily Returns'!A:A,1)</f>
        <v>2145</v>
      </c>
      <c r="I53">
        <f>MATCH(G53,'Daily Returns'!A:A,1)</f>
        <v>2312</v>
      </c>
      <c r="J53" s="36">
        <f>IFERROR(IF(B53="UCG",SLOPE(INDEX('Daily Returns'!E:E,H53):INDEX('Daily Returns'!E:E,I53),INDEX('Daily Returns'!C:C,H53):INDEX('Daily Returns'!C:C,I53)),IF(B53="BMPS",SLOPE(INDEX('Daily Returns'!G:G,H53):INDEX('Daily Returns'!G:G,I53),INDEX('Daily Returns'!C:C,H53):INDEX('Daily Returns'!C:C,I53)),IF(B53="ISP",SLOPE(INDEX('Daily Returns'!I:I,H53):INDEX('Daily Returns'!I:I,I53),INDEX('Daily Returns'!C:C,H53):INDEX('Daily Returns'!C:C,I53)),IF(B53="BPE",SLOPE(INDEX('Daily Returns'!K:K,H53):INDEX('Daily Returns'!K:K,I53),INDEX('Daily Returns'!C:C,H53):INDEX('Daily Returns'!C:C,I53)),IF(B53="BAMI",SLOPE(INDEX('Daily Returns'!M:M,H53):INDEX('Daily Returns'!M:M,I53),INDEX('Daily Returns'!C:C,H53):INDEX('Daily Returns'!C:C,I53)),SLOPE(INDEX('Daily Returns'!O:O,H53):INDEX('Daily Returns'!O:O,I53),INDEX('Daily Returns'!C:C,H53):INDEX('Daily Returns'!C:C,I53))))))),"")</f>
        <v>1.0790855358749718</v>
      </c>
      <c r="K53" s="36">
        <f>IFERROR(IF(B53="UCG",INTERCEPT(INDEX('Daily Returns'!E:E,H53):INDEX('Daily Returns'!E:E,I53),INDEX('Daily Returns'!C:C,H53):INDEX('Daily Returns'!C:C,I53)),IF(B53="BMPS",INTERCEPT(INDEX('Daily Returns'!G:G,H53):INDEX('Daily Returns'!G:G,I53),INDEX('Daily Returns'!C:C,H53):INDEX('Daily Returns'!C:C,I53)),IF(B53="ISP",INTERCEPT(INDEX('Daily Returns'!I:I,H53):INDEX('Daily Returns'!I:I,I53),INDEX('Daily Returns'!C:C,H53):INDEX('Daily Returns'!C:C,I53)),IF(B53="BPE",INTERCEPT(INDEX('Daily Returns'!K:K,H53):INDEX('Daily Returns'!K:K,I53),INDEX('Daily Returns'!C:C,H53):INDEX('Daily Returns'!C:C,I53)),IF(B53="BAMI",INTERCEPT(INDEX('Daily Returns'!M:M,H53):INDEX('Daily Returns'!M:M,I53),INDEX('Daily Returns'!C:C,H53):INDEX('Daily Returns'!C:C,I53)),INTERCEPT(INDEX('Daily Returns'!O:O,H53):INDEX('Daily Returns'!O:O,I53),INDEX('Daily Returns'!C:C,H53):INDEX('Daily Returns'!C:C,I53))))))),"")</f>
        <v>-8.9775516007009203E-5</v>
      </c>
      <c r="L53" s="35">
        <f>IFERROR(IF(B53="UCG",RSQ(INDEX('Daily Returns'!E:E,H53):INDEX('Daily Returns'!E:E,I53),INDEX('Daily Returns'!C:C,H53):INDEX('Daily Returns'!C:C,I53)),IF(B53="BMPS",RSQ(INDEX('Daily Returns'!G:G,H53):INDEX('Daily Returns'!G:G,I53),INDEX('Daily Returns'!C:C,H53):INDEX('Daily Returns'!C:C,I53)),IF(B53="ISP",RSQ(INDEX('Daily Returns'!I:I,H53):INDEX('Daily Returns'!I:I,I53),INDEX('Daily Returns'!C:C,H53):INDEX('Daily Returns'!C:C,I53)),IF(B53="BPE",RSQ(INDEX('Daily Returns'!K:K,H53):INDEX('Daily Returns'!K:K,I53),INDEX('Daily Returns'!C:C,H53):INDEX('Daily Returns'!C:C,I53)),IF(B53="BAMI",RSQ(INDEX('Daily Returns'!M:M,H53):INDEX('Daily Returns'!M:M,I53),INDEX('Daily Returns'!C:C,H53):INDEX('Daily Returns'!C:C,I53)),RSQ(INDEX('Daily Returns'!O:O,H53):INDEX('Daily Returns'!O:O,I53),INDEX('Daily Returns'!C:C,H53):INDEX('Daily Returns'!C:C,I53))))))),"")</f>
        <v>0.73878199487062191</v>
      </c>
    </row>
    <row r="54" spans="1:12" x14ac:dyDescent="0.3">
      <c r="A54" t="str">
        <f>'Event Master List'!A54</f>
        <v>GACS-010</v>
      </c>
      <c r="B54" t="str">
        <f>'Event Master List'!C54</f>
        <v>UCG</v>
      </c>
      <c r="C54" s="8">
        <f>'Event Master List'!D54</f>
        <v>44179</v>
      </c>
      <c r="D54" t="str">
        <f t="shared" si="0"/>
        <v>E</v>
      </c>
      <c r="E54" t="s">
        <v>394</v>
      </c>
      <c r="F54" s="8">
        <f t="shared" si="1"/>
        <v>43997</v>
      </c>
      <c r="G54" s="8">
        <f t="shared" si="2"/>
        <v>44162</v>
      </c>
      <c r="H54">
        <f>MATCH(F54,'Daily Returns'!A:A,1)</f>
        <v>2178</v>
      </c>
      <c r="I54">
        <f>MATCH(G54,'Daily Returns'!A:A,1)</f>
        <v>2343</v>
      </c>
      <c r="J54" s="36">
        <f>IFERROR(IF(B54="UCG",SLOPE(INDEX('Daily Returns'!E:E,H54):INDEX('Daily Returns'!E:E,I54),INDEX('Daily Returns'!C:C,H54):INDEX('Daily Returns'!C:C,I54)),IF(B54="BMPS",SLOPE(INDEX('Daily Returns'!G:G,H54):INDEX('Daily Returns'!G:G,I54),INDEX('Daily Returns'!C:C,H54):INDEX('Daily Returns'!C:C,I54)),IF(B54="ISP",SLOPE(INDEX('Daily Returns'!I:I,H54):INDEX('Daily Returns'!I:I,I54),INDEX('Daily Returns'!C:C,H54):INDEX('Daily Returns'!C:C,I54)),IF(B54="BPE",SLOPE(INDEX('Daily Returns'!K:K,H54):INDEX('Daily Returns'!K:K,I54),INDEX('Daily Returns'!C:C,H54):INDEX('Daily Returns'!C:C,I54)),IF(B54="BAMI",SLOPE(INDEX('Daily Returns'!M:M,H54):INDEX('Daily Returns'!M:M,I54),INDEX('Daily Returns'!C:C,H54):INDEX('Daily Returns'!C:C,I54)),SLOPE(INDEX('Daily Returns'!O:O,H54):INDEX('Daily Returns'!O:O,I54),INDEX('Daily Returns'!C:C,H54):INDEX('Daily Returns'!C:C,I54))))))),"")</f>
        <v>1.5693168188127098</v>
      </c>
      <c r="K54" s="36">
        <f>IFERROR(IF(B54="UCG",INTERCEPT(INDEX('Daily Returns'!E:E,H54):INDEX('Daily Returns'!E:E,I54),INDEX('Daily Returns'!C:C,H54):INDEX('Daily Returns'!C:C,I54)),IF(B54="BMPS",INTERCEPT(INDEX('Daily Returns'!G:G,H54):INDEX('Daily Returns'!G:G,I54),INDEX('Daily Returns'!C:C,H54):INDEX('Daily Returns'!C:C,I54)),IF(B54="ISP",INTERCEPT(INDEX('Daily Returns'!I:I,H54):INDEX('Daily Returns'!I:I,I54),INDEX('Daily Returns'!C:C,H54):INDEX('Daily Returns'!C:C,I54)),IF(B54="BPE",INTERCEPT(INDEX('Daily Returns'!K:K,H54):INDEX('Daily Returns'!K:K,I54),INDEX('Daily Returns'!C:C,H54):INDEX('Daily Returns'!C:C,I54)),IF(B54="BAMI",INTERCEPT(INDEX('Daily Returns'!M:M,H54):INDEX('Daily Returns'!M:M,I54),INDEX('Daily Returns'!C:C,H54):INDEX('Daily Returns'!C:C,I54)),INTERCEPT(INDEX('Daily Returns'!O:O,H54):INDEX('Daily Returns'!O:O,I54),INDEX('Daily Returns'!C:C,H54):INDEX('Daily Returns'!C:C,I54))))))),"")</f>
        <v>-8.7158240847494666E-4</v>
      </c>
      <c r="L54" s="35">
        <f>IFERROR(IF(B54="UCG",RSQ(INDEX('Daily Returns'!E:E,H54):INDEX('Daily Returns'!E:E,I54),INDEX('Daily Returns'!C:C,H54):INDEX('Daily Returns'!C:C,I54)),IF(B54="BMPS",RSQ(INDEX('Daily Returns'!G:G,H54):INDEX('Daily Returns'!G:G,I54),INDEX('Daily Returns'!C:C,H54):INDEX('Daily Returns'!C:C,I54)),IF(B54="ISP",RSQ(INDEX('Daily Returns'!I:I,H54):INDEX('Daily Returns'!I:I,I54),INDEX('Daily Returns'!C:C,H54):INDEX('Daily Returns'!C:C,I54)),IF(B54="BPE",RSQ(INDEX('Daily Returns'!K:K,H54):INDEX('Daily Returns'!K:K,I54),INDEX('Daily Returns'!C:C,H54):INDEX('Daily Returns'!C:C,I54)),IF(B54="BAMI",RSQ(INDEX('Daily Returns'!M:M,H54):INDEX('Daily Returns'!M:M,I54),INDEX('Daily Returns'!C:C,H54):INDEX('Daily Returns'!C:C,I54)),RSQ(INDEX('Daily Returns'!O:O,H54):INDEX('Daily Returns'!O:O,I54),INDEX('Daily Returns'!C:C,H54):INDEX('Daily Returns'!C:C,I54))))))),"")</f>
        <v>0.68242719411188202</v>
      </c>
    </row>
    <row r="55" spans="1:12" x14ac:dyDescent="0.3">
      <c r="A55" t="str">
        <f>'Event Master List'!A55</f>
        <v>GACS-011</v>
      </c>
      <c r="B55" t="str">
        <f>'Event Master List'!C55</f>
        <v>ISP</v>
      </c>
      <c r="C55" s="8">
        <f>'Event Master List'!D55</f>
        <v>44183</v>
      </c>
      <c r="D55" t="str">
        <f t="shared" si="0"/>
        <v>I</v>
      </c>
      <c r="E55" t="s">
        <v>394</v>
      </c>
      <c r="F55" s="8">
        <f t="shared" si="1"/>
        <v>44001</v>
      </c>
      <c r="G55" s="8">
        <f t="shared" si="2"/>
        <v>44168</v>
      </c>
      <c r="H55">
        <f>MATCH(F55,'Daily Returns'!A:A,1)</f>
        <v>2182</v>
      </c>
      <c r="I55">
        <f>MATCH(G55,'Daily Returns'!A:A,1)</f>
        <v>2349</v>
      </c>
      <c r="J55" s="36">
        <f>IFERROR(IF(B55="UCG",SLOPE(INDEX('Daily Returns'!E:E,H55):INDEX('Daily Returns'!E:E,I55),INDEX('Daily Returns'!C:C,H55):INDEX('Daily Returns'!C:C,I55)),IF(B55="BMPS",SLOPE(INDEX('Daily Returns'!G:G,H55):INDEX('Daily Returns'!G:G,I55),INDEX('Daily Returns'!C:C,H55):INDEX('Daily Returns'!C:C,I55)),IF(B55="ISP",SLOPE(INDEX('Daily Returns'!I:I,H55):INDEX('Daily Returns'!I:I,I55),INDEX('Daily Returns'!C:C,H55):INDEX('Daily Returns'!C:C,I55)),IF(B55="BPE",SLOPE(INDEX('Daily Returns'!K:K,H55):INDEX('Daily Returns'!K:K,I55),INDEX('Daily Returns'!C:C,H55):INDEX('Daily Returns'!C:C,I55)),IF(B55="BAMI",SLOPE(INDEX('Daily Returns'!M:M,H55):INDEX('Daily Returns'!M:M,I55),INDEX('Daily Returns'!C:C,H55):INDEX('Daily Returns'!C:C,I55)),SLOPE(INDEX('Daily Returns'!O:O,H55):INDEX('Daily Returns'!O:O,I55),INDEX('Daily Returns'!C:C,H55):INDEX('Daily Returns'!C:C,I55))))))),"")</f>
        <v>1.1914214425140977</v>
      </c>
      <c r="K55" s="36">
        <f>IFERROR(IF(B55="UCG",INTERCEPT(INDEX('Daily Returns'!E:E,H55):INDEX('Daily Returns'!E:E,I55),INDEX('Daily Returns'!C:C,H55):INDEX('Daily Returns'!C:C,I55)),IF(B55="BMPS",INTERCEPT(INDEX('Daily Returns'!G:G,H55):INDEX('Daily Returns'!G:G,I55),INDEX('Daily Returns'!C:C,H55):INDEX('Daily Returns'!C:C,I55)),IF(B55="ISP",INTERCEPT(INDEX('Daily Returns'!I:I,H55):INDEX('Daily Returns'!I:I,I55),INDEX('Daily Returns'!C:C,H55):INDEX('Daily Returns'!C:C,I55)),IF(B55="BPE",INTERCEPT(INDEX('Daily Returns'!K:K,H55):INDEX('Daily Returns'!K:K,I55),INDEX('Daily Returns'!C:C,H55):INDEX('Daily Returns'!C:C,I55)),IF(B55="BAMI",INTERCEPT(INDEX('Daily Returns'!M:M,H55):INDEX('Daily Returns'!M:M,I55),INDEX('Daily Returns'!C:C,H55):INDEX('Daily Returns'!C:C,I55)),INTERCEPT(INDEX('Daily Returns'!O:O,H55):INDEX('Daily Returns'!O:O,I55),INDEX('Daily Returns'!C:C,H55):INDEX('Daily Returns'!C:C,I55))))))),"")</f>
        <v>2.2459285459780704E-4</v>
      </c>
      <c r="L55" s="35">
        <f>IFERROR(IF(B55="UCG",RSQ(INDEX('Daily Returns'!E:E,H55):INDEX('Daily Returns'!E:E,I55),INDEX('Daily Returns'!C:C,H55):INDEX('Daily Returns'!C:C,I55)),IF(B55="BMPS",RSQ(INDEX('Daily Returns'!G:G,H55):INDEX('Daily Returns'!G:G,I55),INDEX('Daily Returns'!C:C,H55):INDEX('Daily Returns'!C:C,I55)),IF(B55="ISP",RSQ(INDEX('Daily Returns'!I:I,H55):INDEX('Daily Returns'!I:I,I55),INDEX('Daily Returns'!C:C,H55):INDEX('Daily Returns'!C:C,I55)),IF(B55="BPE",RSQ(INDEX('Daily Returns'!K:K,H55):INDEX('Daily Returns'!K:K,I55),INDEX('Daily Returns'!C:C,H55):INDEX('Daily Returns'!C:C,I55)),IF(B55="BAMI",RSQ(INDEX('Daily Returns'!M:M,H55):INDEX('Daily Returns'!M:M,I55),INDEX('Daily Returns'!C:C,H55):INDEX('Daily Returns'!C:C,I55)),RSQ(INDEX('Daily Returns'!O:O,H55):INDEX('Daily Returns'!O:O,I55),INDEX('Daily Returns'!C:C,H55):INDEX('Daily Returns'!C:C,I55))))))),"")</f>
        <v>0.7398694897886624</v>
      </c>
    </row>
    <row r="56" spans="1:12" x14ac:dyDescent="0.3">
      <c r="A56" t="str">
        <f>'Event Master List'!A56</f>
        <v>NG-058</v>
      </c>
      <c r="B56" t="str">
        <f>'Event Master List'!C56</f>
        <v>BPE</v>
      </c>
      <c r="C56" s="8">
        <f>'Event Master List'!D56</f>
        <v>44305</v>
      </c>
      <c r="D56" t="str">
        <f t="shared" si="0"/>
        <v>K</v>
      </c>
      <c r="E56" t="s">
        <v>394</v>
      </c>
      <c r="F56" s="8">
        <f t="shared" si="1"/>
        <v>44123</v>
      </c>
      <c r="G56" s="8">
        <f t="shared" si="2"/>
        <v>44288</v>
      </c>
      <c r="H56">
        <f>MATCH(F56,'Daily Returns'!A:A,1)</f>
        <v>2304</v>
      </c>
      <c r="I56">
        <f>MATCH(G56,'Daily Returns'!A:A,1)</f>
        <v>2469</v>
      </c>
      <c r="J56" s="36">
        <f>IFERROR(IF(B56="UCG",SLOPE(INDEX('Daily Returns'!E:E,H56):INDEX('Daily Returns'!E:E,I56),INDEX('Daily Returns'!C:C,H56):INDEX('Daily Returns'!C:C,I56)),IF(B56="BMPS",SLOPE(INDEX('Daily Returns'!G:G,H56):INDEX('Daily Returns'!G:G,I56),INDEX('Daily Returns'!C:C,H56):INDEX('Daily Returns'!C:C,I56)),IF(B56="ISP",SLOPE(INDEX('Daily Returns'!I:I,H56):INDEX('Daily Returns'!I:I,I56),INDEX('Daily Returns'!C:C,H56):INDEX('Daily Returns'!C:C,I56)),IF(B56="BPE",SLOPE(INDEX('Daily Returns'!K:K,H56):INDEX('Daily Returns'!K:K,I56),INDEX('Daily Returns'!C:C,H56):INDEX('Daily Returns'!C:C,I56)),IF(B56="BAMI",SLOPE(INDEX('Daily Returns'!M:M,H56):INDEX('Daily Returns'!M:M,I56),INDEX('Daily Returns'!C:C,H56):INDEX('Daily Returns'!C:C,I56)),SLOPE(INDEX('Daily Returns'!O:O,H56):INDEX('Daily Returns'!O:O,I56),INDEX('Daily Returns'!C:C,H56):INDEX('Daily Returns'!C:C,I56))))))),"")</f>
        <v>1.8635450044019655</v>
      </c>
      <c r="K56" s="36">
        <f>IFERROR(IF(B56="UCG",INTERCEPT(INDEX('Daily Returns'!E:E,H56):INDEX('Daily Returns'!E:E,I56),INDEX('Daily Returns'!C:C,H56):INDEX('Daily Returns'!C:C,I56)),IF(B56="BMPS",INTERCEPT(INDEX('Daily Returns'!G:G,H56):INDEX('Daily Returns'!G:G,I56),INDEX('Daily Returns'!C:C,H56):INDEX('Daily Returns'!C:C,I56)),IF(B56="ISP",INTERCEPT(INDEX('Daily Returns'!I:I,H56):INDEX('Daily Returns'!I:I,I56),INDEX('Daily Returns'!C:C,H56):INDEX('Daily Returns'!C:C,I56)),IF(B56="BPE",INTERCEPT(INDEX('Daily Returns'!K:K,H56):INDEX('Daily Returns'!K:K,I56),INDEX('Daily Returns'!C:C,H56):INDEX('Daily Returns'!C:C,I56)),IF(B56="BAMI",INTERCEPT(INDEX('Daily Returns'!M:M,H56):INDEX('Daily Returns'!M:M,I56),INDEX('Daily Returns'!C:C,H56):INDEX('Daily Returns'!C:C,I56)),INTERCEPT(INDEX('Daily Returns'!O:O,H56):INDEX('Daily Returns'!O:O,I56),INDEX('Daily Returns'!C:C,H56):INDEX('Daily Returns'!C:C,I56))))))),"")</f>
        <v>3.8838807796281755E-4</v>
      </c>
      <c r="L56" s="35">
        <f>IFERROR(IF(B56="UCG",RSQ(INDEX('Daily Returns'!E:E,H56):INDEX('Daily Returns'!E:E,I56),INDEX('Daily Returns'!C:C,H56):INDEX('Daily Returns'!C:C,I56)),IF(B56="BMPS",RSQ(INDEX('Daily Returns'!G:G,H56):INDEX('Daily Returns'!G:G,I56),INDEX('Daily Returns'!C:C,H56):INDEX('Daily Returns'!C:C,I56)),IF(B56="ISP",RSQ(INDEX('Daily Returns'!I:I,H56):INDEX('Daily Returns'!I:I,I56),INDEX('Daily Returns'!C:C,H56):INDEX('Daily Returns'!C:C,I56)),IF(B56="BPE",RSQ(INDEX('Daily Returns'!K:K,H56):INDEX('Daily Returns'!K:K,I56),INDEX('Daily Returns'!C:C,H56):INDEX('Daily Returns'!C:C,I56)),IF(B56="BAMI",RSQ(INDEX('Daily Returns'!M:M,H56):INDEX('Daily Returns'!M:M,I56),INDEX('Daily Returns'!C:C,H56):INDEX('Daily Returns'!C:C,I56)),RSQ(INDEX('Daily Returns'!O:O,H56):INDEX('Daily Returns'!O:O,I56),INDEX('Daily Returns'!C:C,H56):INDEX('Daily Returns'!C:C,I56))))))),"")</f>
        <v>0.54270092090054045</v>
      </c>
    </row>
    <row r="57" spans="1:12" x14ac:dyDescent="0.3">
      <c r="A57" t="str">
        <f>'Event Master List'!A57</f>
        <v>NG-059</v>
      </c>
      <c r="B57" t="str">
        <f>'Event Master List'!C57</f>
        <v>BPE</v>
      </c>
      <c r="C57" s="8">
        <f>'Event Master List'!D57</f>
        <v>44305</v>
      </c>
      <c r="D57" t="str">
        <f t="shared" si="0"/>
        <v>K</v>
      </c>
      <c r="E57" t="s">
        <v>394</v>
      </c>
      <c r="F57" s="8">
        <f t="shared" si="1"/>
        <v>44123</v>
      </c>
      <c r="G57" s="8">
        <f t="shared" si="2"/>
        <v>44288</v>
      </c>
      <c r="H57">
        <f>MATCH(F57,'Daily Returns'!A:A,1)</f>
        <v>2304</v>
      </c>
      <c r="I57">
        <f>MATCH(G57,'Daily Returns'!A:A,1)</f>
        <v>2469</v>
      </c>
      <c r="J57" s="36">
        <f>IFERROR(IF(B57="UCG",SLOPE(INDEX('Daily Returns'!E:E,H57):INDEX('Daily Returns'!E:E,I57),INDEX('Daily Returns'!C:C,H57):INDEX('Daily Returns'!C:C,I57)),IF(B57="BMPS",SLOPE(INDEX('Daily Returns'!G:G,H57):INDEX('Daily Returns'!G:G,I57),INDEX('Daily Returns'!C:C,H57):INDEX('Daily Returns'!C:C,I57)),IF(B57="ISP",SLOPE(INDEX('Daily Returns'!I:I,H57):INDEX('Daily Returns'!I:I,I57),INDEX('Daily Returns'!C:C,H57):INDEX('Daily Returns'!C:C,I57)),IF(B57="BPE",SLOPE(INDEX('Daily Returns'!K:K,H57):INDEX('Daily Returns'!K:K,I57),INDEX('Daily Returns'!C:C,H57):INDEX('Daily Returns'!C:C,I57)),IF(B57="BAMI",SLOPE(INDEX('Daily Returns'!M:M,H57):INDEX('Daily Returns'!M:M,I57),INDEX('Daily Returns'!C:C,H57):INDEX('Daily Returns'!C:C,I57)),SLOPE(INDEX('Daily Returns'!O:O,H57):INDEX('Daily Returns'!O:O,I57),INDEX('Daily Returns'!C:C,H57):INDEX('Daily Returns'!C:C,I57))))))),"")</f>
        <v>1.8635450044019655</v>
      </c>
      <c r="K57" s="36">
        <f>IFERROR(IF(B57="UCG",INTERCEPT(INDEX('Daily Returns'!E:E,H57):INDEX('Daily Returns'!E:E,I57),INDEX('Daily Returns'!C:C,H57):INDEX('Daily Returns'!C:C,I57)),IF(B57="BMPS",INTERCEPT(INDEX('Daily Returns'!G:G,H57):INDEX('Daily Returns'!G:G,I57),INDEX('Daily Returns'!C:C,H57):INDEX('Daily Returns'!C:C,I57)),IF(B57="ISP",INTERCEPT(INDEX('Daily Returns'!I:I,H57):INDEX('Daily Returns'!I:I,I57),INDEX('Daily Returns'!C:C,H57):INDEX('Daily Returns'!C:C,I57)),IF(B57="BPE",INTERCEPT(INDEX('Daily Returns'!K:K,H57):INDEX('Daily Returns'!K:K,I57),INDEX('Daily Returns'!C:C,H57):INDEX('Daily Returns'!C:C,I57)),IF(B57="BAMI",INTERCEPT(INDEX('Daily Returns'!M:M,H57):INDEX('Daily Returns'!M:M,I57),INDEX('Daily Returns'!C:C,H57):INDEX('Daily Returns'!C:C,I57)),INTERCEPT(INDEX('Daily Returns'!O:O,H57):INDEX('Daily Returns'!O:O,I57),INDEX('Daily Returns'!C:C,H57):INDEX('Daily Returns'!C:C,I57))))))),"")</f>
        <v>3.8838807796281755E-4</v>
      </c>
      <c r="L57" s="35">
        <f>IFERROR(IF(B57="UCG",RSQ(INDEX('Daily Returns'!E:E,H57):INDEX('Daily Returns'!E:E,I57),INDEX('Daily Returns'!C:C,H57):INDEX('Daily Returns'!C:C,I57)),IF(B57="BMPS",RSQ(INDEX('Daily Returns'!G:G,H57):INDEX('Daily Returns'!G:G,I57),INDEX('Daily Returns'!C:C,H57):INDEX('Daily Returns'!C:C,I57)),IF(B57="ISP",RSQ(INDEX('Daily Returns'!I:I,H57):INDEX('Daily Returns'!I:I,I57),INDEX('Daily Returns'!C:C,H57):INDEX('Daily Returns'!C:C,I57)),IF(B57="BPE",RSQ(INDEX('Daily Returns'!K:K,H57):INDEX('Daily Returns'!K:K,I57),INDEX('Daily Returns'!C:C,H57):INDEX('Daily Returns'!C:C,I57)),IF(B57="BAMI",RSQ(INDEX('Daily Returns'!M:M,H57):INDEX('Daily Returns'!M:M,I57),INDEX('Daily Returns'!C:C,H57):INDEX('Daily Returns'!C:C,I57)),RSQ(INDEX('Daily Returns'!O:O,H57):INDEX('Daily Returns'!O:O,I57),INDEX('Daily Returns'!C:C,H57):INDEX('Daily Returns'!C:C,I57))))))),"")</f>
        <v>0.54270092090054045</v>
      </c>
    </row>
    <row r="58" spans="1:12" x14ac:dyDescent="0.3">
      <c r="A58" t="str">
        <f>'Event Master List'!A58</f>
        <v>NG-052</v>
      </c>
      <c r="B58" t="str">
        <f>'Event Master List'!C58</f>
        <v>UCG</v>
      </c>
      <c r="C58" s="8">
        <f>'Event Master List'!D58</f>
        <v>44368</v>
      </c>
      <c r="D58" t="str">
        <f t="shared" ref="D58:D75" si="3">IF(B58="UCG","E",IF(B58="BMPS","G",IF(B58="ISP","I",IF(B58="BPE","K",IF(B58="BAMI","M",IF(B58="BPSO","O","?"))))))</f>
        <v>E</v>
      </c>
      <c r="E58" t="s">
        <v>394</v>
      </c>
      <c r="F58" s="8">
        <f t="shared" ref="F58:F75" si="4">WORKDAY(C58,-130)</f>
        <v>44186</v>
      </c>
      <c r="G58" s="8">
        <f t="shared" ref="G58:G75" si="5">WORKDAY(C58,-11)</f>
        <v>44351</v>
      </c>
      <c r="H58">
        <f>MATCH(F58,'Daily Returns'!A:A,1)</f>
        <v>2367</v>
      </c>
      <c r="I58">
        <f>MATCH(G58,'Daily Returns'!A:A,1)</f>
        <v>2532</v>
      </c>
      <c r="J58" s="36">
        <f>IFERROR(IF(B58="UCG",SLOPE(INDEX('Daily Returns'!E:E,H58):INDEX('Daily Returns'!E:E,I58),INDEX('Daily Returns'!C:C,H58):INDEX('Daily Returns'!C:C,I58)),IF(B58="BMPS",SLOPE(INDEX('Daily Returns'!G:G,H58):INDEX('Daily Returns'!G:G,I58),INDEX('Daily Returns'!C:C,H58):INDEX('Daily Returns'!C:C,I58)),IF(B58="ISP",SLOPE(INDEX('Daily Returns'!I:I,H58):INDEX('Daily Returns'!I:I,I58),INDEX('Daily Returns'!C:C,H58):INDEX('Daily Returns'!C:C,I58)),IF(B58="BPE",SLOPE(INDEX('Daily Returns'!K:K,H58):INDEX('Daily Returns'!K:K,I58),INDEX('Daily Returns'!C:C,H58):INDEX('Daily Returns'!C:C,I58)),IF(B58="BAMI",SLOPE(INDEX('Daily Returns'!M:M,H58):INDEX('Daily Returns'!M:M,I58),INDEX('Daily Returns'!C:C,H58):INDEX('Daily Returns'!C:C,I58)),SLOPE(INDEX('Daily Returns'!O:O,H58):INDEX('Daily Returns'!O:O,I58),INDEX('Daily Returns'!C:C,H58):INDEX('Daily Returns'!C:C,I58))))))),"")</f>
        <v>1.4933105925466177</v>
      </c>
      <c r="K58" s="36">
        <f>IFERROR(IF(B58="UCG",INTERCEPT(INDEX('Daily Returns'!E:E,H58):INDEX('Daily Returns'!E:E,I58),INDEX('Daily Returns'!C:C,H58):INDEX('Daily Returns'!C:C,I58)),IF(B58="BMPS",INTERCEPT(INDEX('Daily Returns'!G:G,H58):INDEX('Daily Returns'!G:G,I58),INDEX('Daily Returns'!C:C,H58):INDEX('Daily Returns'!C:C,I58)),IF(B58="ISP",INTERCEPT(INDEX('Daily Returns'!I:I,H58):INDEX('Daily Returns'!I:I,I58),INDEX('Daily Returns'!C:C,H58):INDEX('Daily Returns'!C:C,I58)),IF(B58="BPE",INTERCEPT(INDEX('Daily Returns'!K:K,H58):INDEX('Daily Returns'!K:K,I58),INDEX('Daily Returns'!C:C,H58):INDEX('Daily Returns'!C:C,I58)),IF(B58="BAMI",INTERCEPT(INDEX('Daily Returns'!M:M,H58):INDEX('Daily Returns'!M:M,I58),INDEX('Daily Returns'!C:C,H58):INDEX('Daily Returns'!C:C,I58)),INTERCEPT(INDEX('Daily Returns'!O:O,H58):INDEX('Daily Returns'!O:O,I58),INDEX('Daily Returns'!C:C,H58):INDEX('Daily Returns'!C:C,I58))))))),"")</f>
        <v>8.4154658981014938E-4</v>
      </c>
      <c r="L58" s="35">
        <f>IFERROR(IF(B58="UCG",RSQ(INDEX('Daily Returns'!E:E,H58):INDEX('Daily Returns'!E:E,I58),INDEX('Daily Returns'!C:C,H58):INDEX('Daily Returns'!C:C,I58)),IF(B58="BMPS",RSQ(INDEX('Daily Returns'!G:G,H58):INDEX('Daily Returns'!G:G,I58),INDEX('Daily Returns'!C:C,H58):INDEX('Daily Returns'!C:C,I58)),IF(B58="ISP",RSQ(INDEX('Daily Returns'!I:I,H58):INDEX('Daily Returns'!I:I,I58),INDEX('Daily Returns'!C:C,H58):INDEX('Daily Returns'!C:C,I58)),IF(B58="BPE",RSQ(INDEX('Daily Returns'!K:K,H58):INDEX('Daily Returns'!K:K,I58),INDEX('Daily Returns'!C:C,H58):INDEX('Daily Returns'!C:C,I58)),IF(B58="BAMI",RSQ(INDEX('Daily Returns'!M:M,H58):INDEX('Daily Returns'!M:M,I58),INDEX('Daily Returns'!C:C,H58):INDEX('Daily Returns'!C:C,I58)),RSQ(INDEX('Daily Returns'!O:O,H58):INDEX('Daily Returns'!O:O,I58),INDEX('Daily Returns'!C:C,H58):INDEX('Daily Returns'!C:C,I58))))))),"")</f>
        <v>0.49355028136656071</v>
      </c>
    </row>
    <row r="59" spans="1:12" x14ac:dyDescent="0.3">
      <c r="A59" t="str">
        <f>'Event Master List'!A59</f>
        <v>GACS-013</v>
      </c>
      <c r="B59" t="str">
        <f>'Event Master List'!C59</f>
        <v>BAMI</v>
      </c>
      <c r="C59" s="8">
        <f>'Event Master List'!D59</f>
        <v>44369</v>
      </c>
      <c r="D59" t="str">
        <f t="shared" si="3"/>
        <v>M</v>
      </c>
      <c r="E59" t="s">
        <v>394</v>
      </c>
      <c r="F59" s="8">
        <f t="shared" si="4"/>
        <v>44187</v>
      </c>
      <c r="G59" s="8">
        <f t="shared" si="5"/>
        <v>44354</v>
      </c>
      <c r="H59">
        <f>MATCH(F59,'Daily Returns'!A:A,1)</f>
        <v>2368</v>
      </c>
      <c r="I59">
        <f>MATCH(G59,'Daily Returns'!A:A,1)</f>
        <v>2535</v>
      </c>
      <c r="J59" s="36">
        <f>IFERROR(IF(B59="UCG",SLOPE(INDEX('Daily Returns'!E:E,H59):INDEX('Daily Returns'!E:E,I59),INDEX('Daily Returns'!C:C,H59):INDEX('Daily Returns'!C:C,I59)),IF(B59="BMPS",SLOPE(INDEX('Daily Returns'!G:G,H59):INDEX('Daily Returns'!G:G,I59),INDEX('Daily Returns'!C:C,H59):INDEX('Daily Returns'!C:C,I59)),IF(B59="ISP",SLOPE(INDEX('Daily Returns'!I:I,H59):INDEX('Daily Returns'!I:I,I59),INDEX('Daily Returns'!C:C,H59):INDEX('Daily Returns'!C:C,I59)),IF(B59="BPE",SLOPE(INDEX('Daily Returns'!K:K,H59):INDEX('Daily Returns'!K:K,I59),INDEX('Daily Returns'!C:C,H59):INDEX('Daily Returns'!C:C,I59)),IF(B59="BAMI",SLOPE(INDEX('Daily Returns'!M:M,H59):INDEX('Daily Returns'!M:M,I59),INDEX('Daily Returns'!C:C,H59):INDEX('Daily Returns'!C:C,I59)),SLOPE(INDEX('Daily Returns'!O:O,H59):INDEX('Daily Returns'!O:O,I59),INDEX('Daily Returns'!C:C,H59):INDEX('Daily Returns'!C:C,I59))))))),"")</f>
        <v>1.3094896656820276</v>
      </c>
      <c r="K59" s="36">
        <f>IFERROR(IF(B59="UCG",INTERCEPT(INDEX('Daily Returns'!E:E,H59):INDEX('Daily Returns'!E:E,I59),INDEX('Daily Returns'!C:C,H59):INDEX('Daily Returns'!C:C,I59)),IF(B59="BMPS",INTERCEPT(INDEX('Daily Returns'!G:G,H59):INDEX('Daily Returns'!G:G,I59),INDEX('Daily Returns'!C:C,H59):INDEX('Daily Returns'!C:C,I59)),IF(B59="ISP",INTERCEPT(INDEX('Daily Returns'!I:I,H59):INDEX('Daily Returns'!I:I,I59),INDEX('Daily Returns'!C:C,H59):INDEX('Daily Returns'!C:C,I59)),IF(B59="BPE",INTERCEPT(INDEX('Daily Returns'!K:K,H59):INDEX('Daily Returns'!K:K,I59),INDEX('Daily Returns'!C:C,H59):INDEX('Daily Returns'!C:C,I59)),IF(B59="BAMI",INTERCEPT(INDEX('Daily Returns'!M:M,H59):INDEX('Daily Returns'!M:M,I59),INDEX('Daily Returns'!C:C,H59):INDEX('Daily Returns'!C:C,I59)),INTERCEPT(INDEX('Daily Returns'!O:O,H59):INDEX('Daily Returns'!O:O,I59),INDEX('Daily Returns'!C:C,H59):INDEX('Daily Returns'!C:C,I59))))))),"")</f>
        <v>2.8969095204137954E-3</v>
      </c>
      <c r="L59" s="35">
        <f>IFERROR(IF(B59="UCG",RSQ(INDEX('Daily Returns'!E:E,H59):INDEX('Daily Returns'!E:E,I59),INDEX('Daily Returns'!C:C,H59):INDEX('Daily Returns'!C:C,I59)),IF(B59="BMPS",RSQ(INDEX('Daily Returns'!G:G,H59):INDEX('Daily Returns'!G:G,I59),INDEX('Daily Returns'!C:C,H59):INDEX('Daily Returns'!C:C,I59)),IF(B59="ISP",RSQ(INDEX('Daily Returns'!I:I,H59):INDEX('Daily Returns'!I:I,I59),INDEX('Daily Returns'!C:C,H59):INDEX('Daily Returns'!C:C,I59)),IF(B59="BPE",RSQ(INDEX('Daily Returns'!K:K,H59):INDEX('Daily Returns'!K:K,I59),INDEX('Daily Returns'!C:C,H59):INDEX('Daily Returns'!C:C,I59)),IF(B59="BAMI",RSQ(INDEX('Daily Returns'!M:M,H59):INDEX('Daily Returns'!M:M,I59),INDEX('Daily Returns'!C:C,H59):INDEX('Daily Returns'!C:C,I59)),RSQ(INDEX('Daily Returns'!O:O,H59):INDEX('Daily Returns'!O:O,I59),INDEX('Daily Returns'!C:C,H59):INDEX('Daily Returns'!C:C,I59))))))),"")</f>
        <v>0.47643487485583785</v>
      </c>
    </row>
    <row r="60" spans="1:12" x14ac:dyDescent="0.3">
      <c r="A60" t="str">
        <f>'Event Master List'!A60</f>
        <v>NG-053</v>
      </c>
      <c r="B60" t="str">
        <f>'Event Master List'!C60</f>
        <v>ISP</v>
      </c>
      <c r="C60" s="8">
        <f>'Event Master List'!D60</f>
        <v>44411</v>
      </c>
      <c r="D60" t="str">
        <f t="shared" si="3"/>
        <v>I</v>
      </c>
      <c r="E60" t="s">
        <v>394</v>
      </c>
      <c r="F60" s="8">
        <f t="shared" si="4"/>
        <v>44229</v>
      </c>
      <c r="G60" s="8">
        <f t="shared" si="5"/>
        <v>44396</v>
      </c>
      <c r="H60">
        <f>MATCH(F60,'Daily Returns'!A:A,1)</f>
        <v>2410</v>
      </c>
      <c r="I60">
        <f>MATCH(G60,'Daily Returns'!A:A,1)</f>
        <v>2577</v>
      </c>
      <c r="J60" s="36">
        <f>IFERROR(IF(B60="UCG",SLOPE(INDEX('Daily Returns'!E:E,H60):INDEX('Daily Returns'!E:E,I60),INDEX('Daily Returns'!C:C,H60):INDEX('Daily Returns'!C:C,I60)),IF(B60="BMPS",SLOPE(INDEX('Daily Returns'!G:G,H60):INDEX('Daily Returns'!G:G,I60),INDEX('Daily Returns'!C:C,H60):INDEX('Daily Returns'!C:C,I60)),IF(B60="ISP",SLOPE(INDEX('Daily Returns'!I:I,H60):INDEX('Daily Returns'!I:I,I60),INDEX('Daily Returns'!C:C,H60):INDEX('Daily Returns'!C:C,I60)),IF(B60="BPE",SLOPE(INDEX('Daily Returns'!K:K,H60):INDEX('Daily Returns'!K:K,I60),INDEX('Daily Returns'!C:C,H60):INDEX('Daily Returns'!C:C,I60)),IF(B60="BAMI",SLOPE(INDEX('Daily Returns'!M:M,H60):INDEX('Daily Returns'!M:M,I60),INDEX('Daily Returns'!C:C,H60):INDEX('Daily Returns'!C:C,I60)),SLOPE(INDEX('Daily Returns'!O:O,H60):INDEX('Daily Returns'!O:O,I60),INDEX('Daily Returns'!C:C,H60):INDEX('Daily Returns'!C:C,I60))))))),"")</f>
        <v>1.1199829560231385</v>
      </c>
      <c r="K60" s="36">
        <f>IFERROR(IF(B60="UCG",INTERCEPT(INDEX('Daily Returns'!E:E,H60):INDEX('Daily Returns'!E:E,I60),INDEX('Daily Returns'!C:C,H60):INDEX('Daily Returns'!C:C,I60)),IF(B60="BMPS",INTERCEPT(INDEX('Daily Returns'!G:G,H60):INDEX('Daily Returns'!G:G,I60),INDEX('Daily Returns'!C:C,H60):INDEX('Daily Returns'!C:C,I60)),IF(B60="ISP",INTERCEPT(INDEX('Daily Returns'!I:I,H60):INDEX('Daily Returns'!I:I,I60),INDEX('Daily Returns'!C:C,H60):INDEX('Daily Returns'!C:C,I60)),IF(B60="BPE",INTERCEPT(INDEX('Daily Returns'!K:K,H60):INDEX('Daily Returns'!K:K,I60),INDEX('Daily Returns'!C:C,H60):INDEX('Daily Returns'!C:C,I60)),IF(B60="BAMI",INTERCEPT(INDEX('Daily Returns'!M:M,H60):INDEX('Daily Returns'!M:M,I60),INDEX('Daily Returns'!C:C,H60):INDEX('Daily Returns'!C:C,I60)),INTERCEPT(INDEX('Daily Returns'!O:O,H60):INDEX('Daily Returns'!O:O,I60),INDEX('Daily Returns'!C:C,H60):INDEX('Daily Returns'!C:C,I60))))))),"")</f>
        <v>5.2069659417792341E-4</v>
      </c>
      <c r="L60" s="35">
        <f>IFERROR(IF(B60="UCG",RSQ(INDEX('Daily Returns'!E:E,H60):INDEX('Daily Returns'!E:E,I60),INDEX('Daily Returns'!C:C,H60):INDEX('Daily Returns'!C:C,I60)),IF(B60="BMPS",RSQ(INDEX('Daily Returns'!G:G,H60):INDEX('Daily Returns'!G:G,I60),INDEX('Daily Returns'!C:C,H60):INDEX('Daily Returns'!C:C,I60)),IF(B60="ISP",RSQ(INDEX('Daily Returns'!I:I,H60):INDEX('Daily Returns'!I:I,I60),INDEX('Daily Returns'!C:C,H60):INDEX('Daily Returns'!C:C,I60)),IF(B60="BPE",RSQ(INDEX('Daily Returns'!K:K,H60):INDEX('Daily Returns'!K:K,I60),INDEX('Daily Returns'!C:C,H60):INDEX('Daily Returns'!C:C,I60)),IF(B60="BAMI",RSQ(INDEX('Daily Returns'!M:M,H60):INDEX('Daily Returns'!M:M,I60),INDEX('Daily Returns'!C:C,H60):INDEX('Daily Returns'!C:C,I60)),RSQ(INDEX('Daily Returns'!O:O,H60):INDEX('Daily Returns'!O:O,I60),INDEX('Daily Returns'!C:C,H60):INDEX('Daily Returns'!C:C,I60))))))),"")</f>
        <v>0.64754401469227241</v>
      </c>
    </row>
    <row r="61" spans="1:12" x14ac:dyDescent="0.3">
      <c r="A61" t="str">
        <f>'Event Master List'!A61</f>
        <v>NG-054</v>
      </c>
      <c r="B61" t="str">
        <f>'Event Master List'!C61</f>
        <v>ISP</v>
      </c>
      <c r="C61" s="8">
        <f>'Event Master List'!D61</f>
        <v>44411</v>
      </c>
      <c r="D61" t="str">
        <f t="shared" si="3"/>
        <v>I</v>
      </c>
      <c r="E61" t="s">
        <v>394</v>
      </c>
      <c r="F61" s="8">
        <f t="shared" si="4"/>
        <v>44229</v>
      </c>
      <c r="G61" s="8">
        <f t="shared" si="5"/>
        <v>44396</v>
      </c>
      <c r="H61">
        <f>MATCH(F61,'Daily Returns'!A:A,1)</f>
        <v>2410</v>
      </c>
      <c r="I61">
        <f>MATCH(G61,'Daily Returns'!A:A,1)</f>
        <v>2577</v>
      </c>
      <c r="J61" s="36">
        <f>IFERROR(IF(B61="UCG",SLOPE(INDEX('Daily Returns'!E:E,H61):INDEX('Daily Returns'!E:E,I61),INDEX('Daily Returns'!C:C,H61):INDEX('Daily Returns'!C:C,I61)),IF(B61="BMPS",SLOPE(INDEX('Daily Returns'!G:G,H61):INDEX('Daily Returns'!G:G,I61),INDEX('Daily Returns'!C:C,H61):INDEX('Daily Returns'!C:C,I61)),IF(B61="ISP",SLOPE(INDEX('Daily Returns'!I:I,H61):INDEX('Daily Returns'!I:I,I61),INDEX('Daily Returns'!C:C,H61):INDEX('Daily Returns'!C:C,I61)),IF(B61="BPE",SLOPE(INDEX('Daily Returns'!K:K,H61):INDEX('Daily Returns'!K:K,I61),INDEX('Daily Returns'!C:C,H61):INDEX('Daily Returns'!C:C,I61)),IF(B61="BAMI",SLOPE(INDEX('Daily Returns'!M:M,H61):INDEX('Daily Returns'!M:M,I61),INDEX('Daily Returns'!C:C,H61):INDEX('Daily Returns'!C:C,I61)),SLOPE(INDEX('Daily Returns'!O:O,H61):INDEX('Daily Returns'!O:O,I61),INDEX('Daily Returns'!C:C,H61):INDEX('Daily Returns'!C:C,I61))))))),"")</f>
        <v>1.1199829560231385</v>
      </c>
      <c r="K61" s="36">
        <f>IFERROR(IF(B61="UCG",INTERCEPT(INDEX('Daily Returns'!E:E,H61):INDEX('Daily Returns'!E:E,I61),INDEX('Daily Returns'!C:C,H61):INDEX('Daily Returns'!C:C,I61)),IF(B61="BMPS",INTERCEPT(INDEX('Daily Returns'!G:G,H61):INDEX('Daily Returns'!G:G,I61),INDEX('Daily Returns'!C:C,H61):INDEX('Daily Returns'!C:C,I61)),IF(B61="ISP",INTERCEPT(INDEX('Daily Returns'!I:I,H61):INDEX('Daily Returns'!I:I,I61),INDEX('Daily Returns'!C:C,H61):INDEX('Daily Returns'!C:C,I61)),IF(B61="BPE",INTERCEPT(INDEX('Daily Returns'!K:K,H61):INDEX('Daily Returns'!K:K,I61),INDEX('Daily Returns'!C:C,H61):INDEX('Daily Returns'!C:C,I61)),IF(B61="BAMI",INTERCEPT(INDEX('Daily Returns'!M:M,H61):INDEX('Daily Returns'!M:M,I61),INDEX('Daily Returns'!C:C,H61):INDEX('Daily Returns'!C:C,I61)),INTERCEPT(INDEX('Daily Returns'!O:O,H61):INDEX('Daily Returns'!O:O,I61),INDEX('Daily Returns'!C:C,H61):INDEX('Daily Returns'!C:C,I61))))))),"")</f>
        <v>5.2069659417792341E-4</v>
      </c>
      <c r="L61" s="35">
        <f>IFERROR(IF(B61="UCG",RSQ(INDEX('Daily Returns'!E:E,H61):INDEX('Daily Returns'!E:E,I61),INDEX('Daily Returns'!C:C,H61):INDEX('Daily Returns'!C:C,I61)),IF(B61="BMPS",RSQ(INDEX('Daily Returns'!G:G,H61):INDEX('Daily Returns'!G:G,I61),INDEX('Daily Returns'!C:C,H61):INDEX('Daily Returns'!C:C,I61)),IF(B61="ISP",RSQ(INDEX('Daily Returns'!I:I,H61):INDEX('Daily Returns'!I:I,I61),INDEX('Daily Returns'!C:C,H61):INDEX('Daily Returns'!C:C,I61)),IF(B61="BPE",RSQ(INDEX('Daily Returns'!K:K,H61):INDEX('Daily Returns'!K:K,I61),INDEX('Daily Returns'!C:C,H61):INDEX('Daily Returns'!C:C,I61)),IF(B61="BAMI",RSQ(INDEX('Daily Returns'!M:M,H61):INDEX('Daily Returns'!M:M,I61),INDEX('Daily Returns'!C:C,H61):INDEX('Daily Returns'!C:C,I61)),RSQ(INDEX('Daily Returns'!O:O,H61):INDEX('Daily Returns'!O:O,I61),INDEX('Daily Returns'!C:C,H61):INDEX('Daily Returns'!C:C,I61))))))),"")</f>
        <v>0.64754401469227241</v>
      </c>
    </row>
    <row r="62" spans="1:12" x14ac:dyDescent="0.3">
      <c r="A62" t="str">
        <f>'Event Master List'!A62</f>
        <v>NG-056</v>
      </c>
      <c r="B62" t="str">
        <f>'Event Master List'!C62</f>
        <v>ISP</v>
      </c>
      <c r="C62" s="8">
        <f>'Event Master List'!D62</f>
        <v>44411</v>
      </c>
      <c r="D62" t="str">
        <f t="shared" si="3"/>
        <v>I</v>
      </c>
      <c r="E62" t="s">
        <v>394</v>
      </c>
      <c r="F62" s="8">
        <f t="shared" si="4"/>
        <v>44229</v>
      </c>
      <c r="G62" s="8">
        <f t="shared" si="5"/>
        <v>44396</v>
      </c>
      <c r="H62">
        <f>MATCH(F62,'Daily Returns'!A:A,1)</f>
        <v>2410</v>
      </c>
      <c r="I62">
        <f>MATCH(G62,'Daily Returns'!A:A,1)</f>
        <v>2577</v>
      </c>
      <c r="J62" s="36">
        <f>IFERROR(IF(B62="UCG",SLOPE(INDEX('Daily Returns'!E:E,H62):INDEX('Daily Returns'!E:E,I62),INDEX('Daily Returns'!C:C,H62):INDEX('Daily Returns'!C:C,I62)),IF(B62="BMPS",SLOPE(INDEX('Daily Returns'!G:G,H62):INDEX('Daily Returns'!G:G,I62),INDEX('Daily Returns'!C:C,H62):INDEX('Daily Returns'!C:C,I62)),IF(B62="ISP",SLOPE(INDEX('Daily Returns'!I:I,H62):INDEX('Daily Returns'!I:I,I62),INDEX('Daily Returns'!C:C,H62):INDEX('Daily Returns'!C:C,I62)),IF(B62="BPE",SLOPE(INDEX('Daily Returns'!K:K,H62):INDEX('Daily Returns'!K:K,I62),INDEX('Daily Returns'!C:C,H62):INDEX('Daily Returns'!C:C,I62)),IF(B62="BAMI",SLOPE(INDEX('Daily Returns'!M:M,H62):INDEX('Daily Returns'!M:M,I62),INDEX('Daily Returns'!C:C,H62):INDEX('Daily Returns'!C:C,I62)),SLOPE(INDEX('Daily Returns'!O:O,H62):INDEX('Daily Returns'!O:O,I62),INDEX('Daily Returns'!C:C,H62):INDEX('Daily Returns'!C:C,I62))))))),"")</f>
        <v>1.1199829560231385</v>
      </c>
      <c r="K62" s="36">
        <f>IFERROR(IF(B62="UCG",INTERCEPT(INDEX('Daily Returns'!E:E,H62):INDEX('Daily Returns'!E:E,I62),INDEX('Daily Returns'!C:C,H62):INDEX('Daily Returns'!C:C,I62)),IF(B62="BMPS",INTERCEPT(INDEX('Daily Returns'!G:G,H62):INDEX('Daily Returns'!G:G,I62),INDEX('Daily Returns'!C:C,H62):INDEX('Daily Returns'!C:C,I62)),IF(B62="ISP",INTERCEPT(INDEX('Daily Returns'!I:I,H62):INDEX('Daily Returns'!I:I,I62),INDEX('Daily Returns'!C:C,H62):INDEX('Daily Returns'!C:C,I62)),IF(B62="BPE",INTERCEPT(INDEX('Daily Returns'!K:K,H62):INDEX('Daily Returns'!K:K,I62),INDEX('Daily Returns'!C:C,H62):INDEX('Daily Returns'!C:C,I62)),IF(B62="BAMI",INTERCEPT(INDEX('Daily Returns'!M:M,H62):INDEX('Daily Returns'!M:M,I62),INDEX('Daily Returns'!C:C,H62):INDEX('Daily Returns'!C:C,I62)),INTERCEPT(INDEX('Daily Returns'!O:O,H62):INDEX('Daily Returns'!O:O,I62),INDEX('Daily Returns'!C:C,H62):INDEX('Daily Returns'!C:C,I62))))))),"")</f>
        <v>5.2069659417792341E-4</v>
      </c>
      <c r="L62" s="35">
        <f>IFERROR(IF(B62="UCG",RSQ(INDEX('Daily Returns'!E:E,H62):INDEX('Daily Returns'!E:E,I62),INDEX('Daily Returns'!C:C,H62):INDEX('Daily Returns'!C:C,I62)),IF(B62="BMPS",RSQ(INDEX('Daily Returns'!G:G,H62):INDEX('Daily Returns'!G:G,I62),INDEX('Daily Returns'!C:C,H62):INDEX('Daily Returns'!C:C,I62)),IF(B62="ISP",RSQ(INDEX('Daily Returns'!I:I,H62):INDEX('Daily Returns'!I:I,I62),INDEX('Daily Returns'!C:C,H62):INDEX('Daily Returns'!C:C,I62)),IF(B62="BPE",RSQ(INDEX('Daily Returns'!K:K,H62):INDEX('Daily Returns'!K:K,I62),INDEX('Daily Returns'!C:C,H62):INDEX('Daily Returns'!C:C,I62)),IF(B62="BAMI",RSQ(INDEX('Daily Returns'!M:M,H62):INDEX('Daily Returns'!M:M,I62),INDEX('Daily Returns'!C:C,H62):INDEX('Daily Returns'!C:C,I62)),RSQ(INDEX('Daily Returns'!O:O,H62):INDEX('Daily Returns'!O:O,I62),INDEX('Daily Returns'!C:C,H62):INDEX('Daily Returns'!C:C,I62))))))),"")</f>
        <v>0.64754401469227241</v>
      </c>
    </row>
    <row r="63" spans="1:12" x14ac:dyDescent="0.3">
      <c r="A63" t="str">
        <f>'Event Master List'!A63</f>
        <v>NG-055</v>
      </c>
      <c r="B63" t="str">
        <f>'Event Master List'!C63</f>
        <v>ISP</v>
      </c>
      <c r="C63" s="8">
        <f>'Event Master List'!D63</f>
        <v>44468</v>
      </c>
      <c r="D63" t="str">
        <f t="shared" si="3"/>
        <v>I</v>
      </c>
      <c r="E63" t="s">
        <v>394</v>
      </c>
      <c r="F63" s="8">
        <f t="shared" si="4"/>
        <v>44286</v>
      </c>
      <c r="G63" s="8">
        <f t="shared" si="5"/>
        <v>44453</v>
      </c>
      <c r="H63">
        <f>MATCH(F63,'Daily Returns'!A:A,1)</f>
        <v>2467</v>
      </c>
      <c r="I63">
        <f>MATCH(G63,'Daily Returns'!A:A,1)</f>
        <v>2634</v>
      </c>
      <c r="J63" s="36">
        <f>IFERROR(IF(B63="UCG",SLOPE(INDEX('Daily Returns'!E:E,H63):INDEX('Daily Returns'!E:E,I63),INDEX('Daily Returns'!C:C,H63):INDEX('Daily Returns'!C:C,I63)),IF(B63="BMPS",SLOPE(INDEX('Daily Returns'!G:G,H63):INDEX('Daily Returns'!G:G,I63),INDEX('Daily Returns'!C:C,H63):INDEX('Daily Returns'!C:C,I63)),IF(B63="ISP",SLOPE(INDEX('Daily Returns'!I:I,H63):INDEX('Daily Returns'!I:I,I63),INDEX('Daily Returns'!C:C,H63):INDEX('Daily Returns'!C:C,I63)),IF(B63="BPE",SLOPE(INDEX('Daily Returns'!K:K,H63):INDEX('Daily Returns'!K:K,I63),INDEX('Daily Returns'!C:C,H63):INDEX('Daily Returns'!C:C,I63)),IF(B63="BAMI",SLOPE(INDEX('Daily Returns'!M:M,H63):INDEX('Daily Returns'!M:M,I63),INDEX('Daily Returns'!C:C,H63):INDEX('Daily Returns'!C:C,I63)),SLOPE(INDEX('Daily Returns'!O:O,H63):INDEX('Daily Returns'!O:O,I63),INDEX('Daily Returns'!C:C,H63):INDEX('Daily Returns'!C:C,I63))))))),"")</f>
        <v>1.1305134453041881</v>
      </c>
      <c r="K63" s="36">
        <f>IFERROR(IF(B63="UCG",INTERCEPT(INDEX('Daily Returns'!E:E,H63):INDEX('Daily Returns'!E:E,I63),INDEX('Daily Returns'!C:C,H63):INDEX('Daily Returns'!C:C,I63)),IF(B63="BMPS",INTERCEPT(INDEX('Daily Returns'!G:G,H63):INDEX('Daily Returns'!G:G,I63),INDEX('Daily Returns'!C:C,H63):INDEX('Daily Returns'!C:C,I63)),IF(B63="ISP",INTERCEPT(INDEX('Daily Returns'!I:I,H63):INDEX('Daily Returns'!I:I,I63),INDEX('Daily Returns'!C:C,H63):INDEX('Daily Returns'!C:C,I63)),IF(B63="BPE",INTERCEPT(INDEX('Daily Returns'!K:K,H63):INDEX('Daily Returns'!K:K,I63),INDEX('Daily Returns'!C:C,H63):INDEX('Daily Returns'!C:C,I63)),IF(B63="BAMI",INTERCEPT(INDEX('Daily Returns'!M:M,H63):INDEX('Daily Returns'!M:M,I63),INDEX('Daily Returns'!C:C,H63):INDEX('Daily Returns'!C:C,I63)),INTERCEPT(INDEX('Daily Returns'!O:O,H63):INDEX('Daily Returns'!O:O,I63),INDEX('Daily Returns'!C:C,H63):INDEX('Daily Returns'!C:C,I63))))))),"")</f>
        <v>-2.4581286790175072E-4</v>
      </c>
      <c r="L63" s="35">
        <f>IFERROR(IF(B63="UCG",RSQ(INDEX('Daily Returns'!E:E,H63):INDEX('Daily Returns'!E:E,I63),INDEX('Daily Returns'!C:C,H63):INDEX('Daily Returns'!C:C,I63)),IF(B63="BMPS",RSQ(INDEX('Daily Returns'!G:G,H63):INDEX('Daily Returns'!G:G,I63),INDEX('Daily Returns'!C:C,H63):INDEX('Daily Returns'!C:C,I63)),IF(B63="ISP",RSQ(INDEX('Daily Returns'!I:I,H63):INDEX('Daily Returns'!I:I,I63),INDEX('Daily Returns'!C:C,H63):INDEX('Daily Returns'!C:C,I63)),IF(B63="BPE",RSQ(INDEX('Daily Returns'!K:K,H63):INDEX('Daily Returns'!K:K,I63),INDEX('Daily Returns'!C:C,H63):INDEX('Daily Returns'!C:C,I63)),IF(B63="BAMI",RSQ(INDEX('Daily Returns'!M:M,H63):INDEX('Daily Returns'!M:M,I63),INDEX('Daily Returns'!C:C,H63):INDEX('Daily Returns'!C:C,I63)),RSQ(INDEX('Daily Returns'!O:O,H63):INDEX('Daily Returns'!O:O,I63),INDEX('Daily Returns'!C:C,H63):INDEX('Daily Returns'!C:C,I63))))))),"")</f>
        <v>0.68513913275692573</v>
      </c>
    </row>
    <row r="64" spans="1:12" x14ac:dyDescent="0.3">
      <c r="A64" t="str">
        <f>'Event Master List'!A64</f>
        <v>GACS-014</v>
      </c>
      <c r="B64" t="str">
        <f>'Event Master List'!C64</f>
        <v>UCG</v>
      </c>
      <c r="C64" s="8">
        <f>'Event Master List'!D64</f>
        <v>44525</v>
      </c>
      <c r="D64" t="str">
        <f t="shared" si="3"/>
        <v>E</v>
      </c>
      <c r="E64" t="s">
        <v>394</v>
      </c>
      <c r="F64" s="8">
        <f t="shared" si="4"/>
        <v>44343</v>
      </c>
      <c r="G64" s="8">
        <f t="shared" si="5"/>
        <v>44510</v>
      </c>
      <c r="H64">
        <f>MATCH(F64,'Daily Returns'!A:A,1)</f>
        <v>2524</v>
      </c>
      <c r="I64">
        <f>MATCH(G64,'Daily Returns'!A:A,1)</f>
        <v>2691</v>
      </c>
      <c r="J64" s="36">
        <f>IFERROR(IF(B64="UCG",SLOPE(INDEX('Daily Returns'!E:E,H64):INDEX('Daily Returns'!E:E,I64),INDEX('Daily Returns'!C:C,H64):INDEX('Daily Returns'!C:C,I64)),IF(B64="BMPS",SLOPE(INDEX('Daily Returns'!G:G,H64):INDEX('Daily Returns'!G:G,I64),INDEX('Daily Returns'!C:C,H64):INDEX('Daily Returns'!C:C,I64)),IF(B64="ISP",SLOPE(INDEX('Daily Returns'!I:I,H64):INDEX('Daily Returns'!I:I,I64),INDEX('Daily Returns'!C:C,H64):INDEX('Daily Returns'!C:C,I64)),IF(B64="BPE",SLOPE(INDEX('Daily Returns'!K:K,H64):INDEX('Daily Returns'!K:K,I64),INDEX('Daily Returns'!C:C,H64):INDEX('Daily Returns'!C:C,I64)),IF(B64="BAMI",SLOPE(INDEX('Daily Returns'!M:M,H64):INDEX('Daily Returns'!M:M,I64),INDEX('Daily Returns'!C:C,H64):INDEX('Daily Returns'!C:C,I64)),SLOPE(INDEX('Daily Returns'!O:O,H64):INDEX('Daily Returns'!O:O,I64),INDEX('Daily Returns'!C:C,H64):INDEX('Daily Returns'!C:C,I64))))))),"")</f>
        <v>1.4625528621894217</v>
      </c>
      <c r="K64" s="36">
        <f>IFERROR(IF(B64="UCG",INTERCEPT(INDEX('Daily Returns'!E:E,H64):INDEX('Daily Returns'!E:E,I64),INDEX('Daily Returns'!C:C,H64):INDEX('Daily Returns'!C:C,I64)),IF(B64="BMPS",INTERCEPT(INDEX('Daily Returns'!G:G,H64):INDEX('Daily Returns'!G:G,I64),INDEX('Daily Returns'!C:C,H64):INDEX('Daily Returns'!C:C,I64)),IF(B64="ISP",INTERCEPT(INDEX('Daily Returns'!I:I,H64):INDEX('Daily Returns'!I:I,I64),INDEX('Daily Returns'!C:C,H64):INDEX('Daily Returns'!C:C,I64)),IF(B64="BPE",INTERCEPT(INDEX('Daily Returns'!K:K,H64):INDEX('Daily Returns'!K:K,I64),INDEX('Daily Returns'!C:C,H64):INDEX('Daily Returns'!C:C,I64)),IF(B64="BAMI",INTERCEPT(INDEX('Daily Returns'!M:M,H64):INDEX('Daily Returns'!M:M,I64),INDEX('Daily Returns'!C:C,H64):INDEX('Daily Returns'!C:C,I64)),INTERCEPT(INDEX('Daily Returns'!O:O,H64):INDEX('Daily Returns'!O:O,I64),INDEX('Daily Returns'!C:C,H64):INDEX('Daily Returns'!C:C,I64))))))),"")</f>
        <v>-1.3098800779937775E-4</v>
      </c>
      <c r="L64" s="35">
        <f>IFERROR(IF(B64="UCG",RSQ(INDEX('Daily Returns'!E:E,H64):INDEX('Daily Returns'!E:E,I64),INDEX('Daily Returns'!C:C,H64):INDEX('Daily Returns'!C:C,I64)),IF(B64="BMPS",RSQ(INDEX('Daily Returns'!G:G,H64):INDEX('Daily Returns'!G:G,I64),INDEX('Daily Returns'!C:C,H64):INDEX('Daily Returns'!C:C,I64)),IF(B64="ISP",RSQ(INDEX('Daily Returns'!I:I,H64):INDEX('Daily Returns'!I:I,I64),INDEX('Daily Returns'!C:C,H64):INDEX('Daily Returns'!C:C,I64)),IF(B64="BPE",RSQ(INDEX('Daily Returns'!K:K,H64):INDEX('Daily Returns'!K:K,I64),INDEX('Daily Returns'!C:C,H64):INDEX('Daily Returns'!C:C,I64)),IF(B64="BAMI",RSQ(INDEX('Daily Returns'!M:M,H64):INDEX('Daily Returns'!M:M,I64),INDEX('Daily Returns'!C:C,H64):INDEX('Daily Returns'!C:C,I64)),RSQ(INDEX('Daily Returns'!O:O,H64):INDEX('Daily Returns'!O:O,I64),INDEX('Daily Returns'!C:C,H64):INDEX('Daily Returns'!C:C,I64))))))),"")</f>
        <v>0.56964177456822229</v>
      </c>
    </row>
    <row r="65" spans="1:12" x14ac:dyDescent="0.3">
      <c r="A65" t="str">
        <f>'Event Master List'!A65</f>
        <v>GACS-015a</v>
      </c>
      <c r="B65" t="str">
        <f>'Event Master List'!C65</f>
        <v>ISP</v>
      </c>
      <c r="C65" s="8">
        <f>'Event Master List'!D65</f>
        <v>44552</v>
      </c>
      <c r="D65" t="str">
        <f t="shared" si="3"/>
        <v>I</v>
      </c>
      <c r="E65" t="s">
        <v>394</v>
      </c>
      <c r="F65" s="8">
        <f t="shared" si="4"/>
        <v>44370</v>
      </c>
      <c r="G65" s="8">
        <f t="shared" si="5"/>
        <v>44537</v>
      </c>
      <c r="H65">
        <f>MATCH(F65,'Daily Returns'!A:A,1)</f>
        <v>2551</v>
      </c>
      <c r="I65">
        <f>MATCH(G65,'Daily Returns'!A:A,1)</f>
        <v>2718</v>
      </c>
      <c r="J65" s="36">
        <f>IFERROR(IF(B65="UCG",SLOPE(INDEX('Daily Returns'!E:E,H65):INDEX('Daily Returns'!E:E,I65),INDEX('Daily Returns'!C:C,H65):INDEX('Daily Returns'!C:C,I65)),IF(B65="BMPS",SLOPE(INDEX('Daily Returns'!G:G,H65):INDEX('Daily Returns'!G:G,I65),INDEX('Daily Returns'!C:C,H65):INDEX('Daily Returns'!C:C,I65)),IF(B65="ISP",SLOPE(INDEX('Daily Returns'!I:I,H65):INDEX('Daily Returns'!I:I,I65),INDEX('Daily Returns'!C:C,H65):INDEX('Daily Returns'!C:C,I65)),IF(B65="BPE",SLOPE(INDEX('Daily Returns'!K:K,H65):INDEX('Daily Returns'!K:K,I65),INDEX('Daily Returns'!C:C,H65):INDEX('Daily Returns'!C:C,I65)),IF(B65="BAMI",SLOPE(INDEX('Daily Returns'!M:M,H65):INDEX('Daily Returns'!M:M,I65),INDEX('Daily Returns'!C:C,H65):INDEX('Daily Returns'!C:C,I65)),SLOPE(INDEX('Daily Returns'!O:O,H65):INDEX('Daily Returns'!O:O,I65),INDEX('Daily Returns'!C:C,H65):INDEX('Daily Returns'!C:C,I65))))))),"")</f>
        <v>1.2070667810365749</v>
      </c>
      <c r="K65" s="36">
        <f>IFERROR(IF(B65="UCG",INTERCEPT(INDEX('Daily Returns'!E:E,H65):INDEX('Daily Returns'!E:E,I65),INDEX('Daily Returns'!C:C,H65):INDEX('Daily Returns'!C:C,I65)),IF(B65="BMPS",INTERCEPT(INDEX('Daily Returns'!G:G,H65):INDEX('Daily Returns'!G:G,I65),INDEX('Daily Returns'!C:C,H65):INDEX('Daily Returns'!C:C,I65)),IF(B65="ISP",INTERCEPT(INDEX('Daily Returns'!I:I,H65):INDEX('Daily Returns'!I:I,I65),INDEX('Daily Returns'!C:C,H65):INDEX('Daily Returns'!C:C,I65)),IF(B65="BPE",INTERCEPT(INDEX('Daily Returns'!K:K,H65):INDEX('Daily Returns'!K:K,I65),INDEX('Daily Returns'!C:C,H65):INDEX('Daily Returns'!C:C,I65)),IF(B65="BAMI",INTERCEPT(INDEX('Daily Returns'!M:M,H65):INDEX('Daily Returns'!M:M,I65),INDEX('Daily Returns'!C:C,H65):INDEX('Daily Returns'!C:C,I65)),INTERCEPT(INDEX('Daily Returns'!O:O,H65):INDEX('Daily Returns'!O:O,I65),INDEX('Daily Returns'!C:C,H65):INDEX('Daily Returns'!C:C,I65))))))),"")</f>
        <v>-9.4669903977461422E-4</v>
      </c>
      <c r="L65" s="35">
        <f>IFERROR(IF(B65="UCG",RSQ(INDEX('Daily Returns'!E:E,H65):INDEX('Daily Returns'!E:E,I65),INDEX('Daily Returns'!C:C,H65):INDEX('Daily Returns'!C:C,I65)),IF(B65="BMPS",RSQ(INDEX('Daily Returns'!G:G,H65):INDEX('Daily Returns'!G:G,I65),INDEX('Daily Returns'!C:C,H65):INDEX('Daily Returns'!C:C,I65)),IF(B65="ISP",RSQ(INDEX('Daily Returns'!I:I,H65):INDEX('Daily Returns'!I:I,I65),INDEX('Daily Returns'!C:C,H65):INDEX('Daily Returns'!C:C,I65)),IF(B65="BPE",RSQ(INDEX('Daily Returns'!K:K,H65):INDEX('Daily Returns'!K:K,I65),INDEX('Daily Returns'!C:C,H65):INDEX('Daily Returns'!C:C,I65)),IF(B65="BAMI",RSQ(INDEX('Daily Returns'!M:M,H65):INDEX('Daily Returns'!M:M,I65),INDEX('Daily Returns'!C:C,H65):INDEX('Daily Returns'!C:C,I65)),RSQ(INDEX('Daily Returns'!O:O,H65):INDEX('Daily Returns'!O:O,I65),INDEX('Daily Returns'!C:C,H65):INDEX('Daily Returns'!C:C,I65))))))),"")</f>
        <v>0.75155615554554744</v>
      </c>
    </row>
    <row r="66" spans="1:12" x14ac:dyDescent="0.3">
      <c r="A66" t="str">
        <f>'Event Master List'!A66</f>
        <v>GACS-015b</v>
      </c>
      <c r="B66" t="str">
        <f>'Event Master List'!C66</f>
        <v>BPE</v>
      </c>
      <c r="C66" s="8">
        <f>'Event Master List'!D66</f>
        <v>44552</v>
      </c>
      <c r="D66" t="str">
        <f t="shared" si="3"/>
        <v>K</v>
      </c>
      <c r="E66" t="s">
        <v>394</v>
      </c>
      <c r="F66" s="8">
        <f t="shared" si="4"/>
        <v>44370</v>
      </c>
      <c r="G66" s="8">
        <f t="shared" si="5"/>
        <v>44537</v>
      </c>
      <c r="H66">
        <f>MATCH(F66,'Daily Returns'!A:A,1)</f>
        <v>2551</v>
      </c>
      <c r="I66">
        <f>MATCH(G66,'Daily Returns'!A:A,1)</f>
        <v>2718</v>
      </c>
      <c r="J66" s="36">
        <f>IFERROR(IF(B66="UCG",SLOPE(INDEX('Daily Returns'!E:E,H66):INDEX('Daily Returns'!E:E,I66),INDEX('Daily Returns'!C:C,H66):INDEX('Daily Returns'!C:C,I66)),IF(B66="BMPS",SLOPE(INDEX('Daily Returns'!G:G,H66):INDEX('Daily Returns'!G:G,I66),INDEX('Daily Returns'!C:C,H66):INDEX('Daily Returns'!C:C,I66)),IF(B66="ISP",SLOPE(INDEX('Daily Returns'!I:I,H66):INDEX('Daily Returns'!I:I,I66),INDEX('Daily Returns'!C:C,H66):INDEX('Daily Returns'!C:C,I66)),IF(B66="BPE",SLOPE(INDEX('Daily Returns'!K:K,H66):INDEX('Daily Returns'!K:K,I66),INDEX('Daily Returns'!C:C,H66):INDEX('Daily Returns'!C:C,I66)),IF(B66="BAMI",SLOPE(INDEX('Daily Returns'!M:M,H66):INDEX('Daily Returns'!M:M,I66),INDEX('Daily Returns'!C:C,H66):INDEX('Daily Returns'!C:C,I66)),SLOPE(INDEX('Daily Returns'!O:O,H66):INDEX('Daily Returns'!O:O,I66),INDEX('Daily Returns'!C:C,H66):INDEX('Daily Returns'!C:C,I66))))))),"")</f>
        <v>1.1603586902946452</v>
      </c>
      <c r="K66" s="36">
        <f>IFERROR(IF(B66="UCG",INTERCEPT(INDEX('Daily Returns'!E:E,H66):INDEX('Daily Returns'!E:E,I66),INDEX('Daily Returns'!C:C,H66):INDEX('Daily Returns'!C:C,I66)),IF(B66="BMPS",INTERCEPT(INDEX('Daily Returns'!G:G,H66):INDEX('Daily Returns'!G:G,I66),INDEX('Daily Returns'!C:C,H66):INDEX('Daily Returns'!C:C,I66)),IF(B66="ISP",INTERCEPT(INDEX('Daily Returns'!I:I,H66):INDEX('Daily Returns'!I:I,I66),INDEX('Daily Returns'!C:C,H66):INDEX('Daily Returns'!C:C,I66)),IF(B66="BPE",INTERCEPT(INDEX('Daily Returns'!K:K,H66):INDEX('Daily Returns'!K:K,I66),INDEX('Daily Returns'!C:C,H66):INDEX('Daily Returns'!C:C,I66)),IF(B66="BAMI",INTERCEPT(INDEX('Daily Returns'!M:M,H66):INDEX('Daily Returns'!M:M,I66),INDEX('Daily Returns'!C:C,H66):INDEX('Daily Returns'!C:C,I66)),INTERCEPT(INDEX('Daily Returns'!O:O,H66):INDEX('Daily Returns'!O:O,I66),INDEX('Daily Returns'!C:C,H66):INDEX('Daily Returns'!C:C,I66))))))),"")</f>
        <v>-1.2066077418981275E-3</v>
      </c>
      <c r="L66" s="35">
        <f>IFERROR(IF(B66="UCG",RSQ(INDEX('Daily Returns'!E:E,H66):INDEX('Daily Returns'!E:E,I66),INDEX('Daily Returns'!C:C,H66):INDEX('Daily Returns'!C:C,I66)),IF(B66="BMPS",RSQ(INDEX('Daily Returns'!G:G,H66):INDEX('Daily Returns'!G:G,I66),INDEX('Daily Returns'!C:C,H66):INDEX('Daily Returns'!C:C,I66)),IF(B66="ISP",RSQ(INDEX('Daily Returns'!I:I,H66):INDEX('Daily Returns'!I:I,I66),INDEX('Daily Returns'!C:C,H66):INDEX('Daily Returns'!C:C,I66)),IF(B66="BPE",RSQ(INDEX('Daily Returns'!K:K,H66):INDEX('Daily Returns'!K:K,I66),INDEX('Daily Returns'!C:C,H66):INDEX('Daily Returns'!C:C,I66)),IF(B66="BAMI",RSQ(INDEX('Daily Returns'!M:M,H66):INDEX('Daily Returns'!M:M,I66),INDEX('Daily Returns'!C:C,H66):INDEX('Daily Returns'!C:C,I66)),RSQ(INDEX('Daily Returns'!O:O,H66):INDEX('Daily Returns'!O:O,I66),INDEX('Daily Returns'!C:C,H66):INDEX('Daily Returns'!C:C,I66))))))),"")</f>
        <v>0.36562527620852625</v>
      </c>
    </row>
    <row r="67" spans="1:12" x14ac:dyDescent="0.3">
      <c r="A67" t="str">
        <f>'Event Master List'!A67</f>
        <v>NG-057</v>
      </c>
      <c r="B67" t="str">
        <f>'Event Master List'!C67</f>
        <v>BPE</v>
      </c>
      <c r="C67" s="8">
        <f>'Event Master List'!D67</f>
        <v>44552</v>
      </c>
      <c r="D67" t="str">
        <f t="shared" si="3"/>
        <v>K</v>
      </c>
      <c r="E67" t="s">
        <v>394</v>
      </c>
      <c r="F67" s="8">
        <f t="shared" si="4"/>
        <v>44370</v>
      </c>
      <c r="G67" s="8">
        <f t="shared" si="5"/>
        <v>44537</v>
      </c>
      <c r="H67">
        <f>MATCH(F67,'Daily Returns'!A:A,1)</f>
        <v>2551</v>
      </c>
      <c r="I67">
        <f>MATCH(G67,'Daily Returns'!A:A,1)</f>
        <v>2718</v>
      </c>
      <c r="J67" s="36">
        <f>IFERROR(IF(B67="UCG",SLOPE(INDEX('Daily Returns'!E:E,H67):INDEX('Daily Returns'!E:E,I67),INDEX('Daily Returns'!C:C,H67):INDEX('Daily Returns'!C:C,I67)),IF(B67="BMPS",SLOPE(INDEX('Daily Returns'!G:G,H67):INDEX('Daily Returns'!G:G,I67),INDEX('Daily Returns'!C:C,H67):INDEX('Daily Returns'!C:C,I67)),IF(B67="ISP",SLOPE(INDEX('Daily Returns'!I:I,H67):INDEX('Daily Returns'!I:I,I67),INDEX('Daily Returns'!C:C,H67):INDEX('Daily Returns'!C:C,I67)),IF(B67="BPE",SLOPE(INDEX('Daily Returns'!K:K,H67):INDEX('Daily Returns'!K:K,I67),INDEX('Daily Returns'!C:C,H67):INDEX('Daily Returns'!C:C,I67)),IF(B67="BAMI",SLOPE(INDEX('Daily Returns'!M:M,H67):INDEX('Daily Returns'!M:M,I67),INDEX('Daily Returns'!C:C,H67):INDEX('Daily Returns'!C:C,I67)),SLOPE(INDEX('Daily Returns'!O:O,H67):INDEX('Daily Returns'!O:O,I67),INDEX('Daily Returns'!C:C,H67):INDEX('Daily Returns'!C:C,I67))))))),"")</f>
        <v>1.1603586902946452</v>
      </c>
      <c r="K67" s="36">
        <f>IFERROR(IF(B67="UCG",INTERCEPT(INDEX('Daily Returns'!E:E,H67):INDEX('Daily Returns'!E:E,I67),INDEX('Daily Returns'!C:C,H67):INDEX('Daily Returns'!C:C,I67)),IF(B67="BMPS",INTERCEPT(INDEX('Daily Returns'!G:G,H67):INDEX('Daily Returns'!G:G,I67),INDEX('Daily Returns'!C:C,H67):INDEX('Daily Returns'!C:C,I67)),IF(B67="ISP",INTERCEPT(INDEX('Daily Returns'!I:I,H67):INDEX('Daily Returns'!I:I,I67),INDEX('Daily Returns'!C:C,H67):INDEX('Daily Returns'!C:C,I67)),IF(B67="BPE",INTERCEPT(INDEX('Daily Returns'!K:K,H67):INDEX('Daily Returns'!K:K,I67),INDEX('Daily Returns'!C:C,H67):INDEX('Daily Returns'!C:C,I67)),IF(B67="BAMI",INTERCEPT(INDEX('Daily Returns'!M:M,H67):INDEX('Daily Returns'!M:M,I67),INDEX('Daily Returns'!C:C,H67):INDEX('Daily Returns'!C:C,I67)),INTERCEPT(INDEX('Daily Returns'!O:O,H67):INDEX('Daily Returns'!O:O,I67),INDEX('Daily Returns'!C:C,H67):INDEX('Daily Returns'!C:C,I67))))))),"")</f>
        <v>-1.2066077418981275E-3</v>
      </c>
      <c r="L67" s="35">
        <f>IFERROR(IF(B67="UCG",RSQ(INDEX('Daily Returns'!E:E,H67):INDEX('Daily Returns'!E:E,I67),INDEX('Daily Returns'!C:C,H67):INDEX('Daily Returns'!C:C,I67)),IF(B67="BMPS",RSQ(INDEX('Daily Returns'!G:G,H67):INDEX('Daily Returns'!G:G,I67),INDEX('Daily Returns'!C:C,H67):INDEX('Daily Returns'!C:C,I67)),IF(B67="ISP",RSQ(INDEX('Daily Returns'!I:I,H67):INDEX('Daily Returns'!I:I,I67),INDEX('Daily Returns'!C:C,H67):INDEX('Daily Returns'!C:C,I67)),IF(B67="BPE",RSQ(INDEX('Daily Returns'!K:K,H67):INDEX('Daily Returns'!K:K,I67),INDEX('Daily Returns'!C:C,H67):INDEX('Daily Returns'!C:C,I67)),IF(B67="BAMI",RSQ(INDEX('Daily Returns'!M:M,H67):INDEX('Daily Returns'!M:M,I67),INDEX('Daily Returns'!C:C,H67):INDEX('Daily Returns'!C:C,I67)),RSQ(INDEX('Daily Returns'!O:O,H67):INDEX('Daily Returns'!O:O,I67),INDEX('Daily Returns'!C:C,H67):INDEX('Daily Returns'!C:C,I67))))))),"")</f>
        <v>0.36562527620852625</v>
      </c>
    </row>
    <row r="68" spans="1:12" x14ac:dyDescent="0.3">
      <c r="A68" t="str">
        <f>'Event Master List'!A68</f>
        <v>NG-061</v>
      </c>
      <c r="B68" t="str">
        <f>'Event Master List'!C68</f>
        <v>UCG</v>
      </c>
      <c r="C68" s="8">
        <f>'Event Master List'!D68</f>
        <v>44579</v>
      </c>
      <c r="D68" t="str">
        <f t="shared" si="3"/>
        <v>E</v>
      </c>
      <c r="E68" t="s">
        <v>394</v>
      </c>
      <c r="F68" s="8">
        <f t="shared" si="4"/>
        <v>44397</v>
      </c>
      <c r="G68" s="8">
        <f t="shared" si="5"/>
        <v>44564</v>
      </c>
      <c r="H68">
        <f>MATCH(F68,'Daily Returns'!A:A,1)</f>
        <v>2578</v>
      </c>
      <c r="I68">
        <f>MATCH(G68,'Daily Returns'!A:A,1)</f>
        <v>2745</v>
      </c>
      <c r="J68" s="36">
        <f>IFERROR(IF(B68="UCG",SLOPE(INDEX('Daily Returns'!E:E,H68):INDEX('Daily Returns'!E:E,I68),INDEX('Daily Returns'!C:C,H68):INDEX('Daily Returns'!C:C,I68)),IF(B68="BMPS",SLOPE(INDEX('Daily Returns'!G:G,H68):INDEX('Daily Returns'!G:G,I68),INDEX('Daily Returns'!C:C,H68):INDEX('Daily Returns'!C:C,I68)),IF(B68="ISP",SLOPE(INDEX('Daily Returns'!I:I,H68):INDEX('Daily Returns'!I:I,I68),INDEX('Daily Returns'!C:C,H68):INDEX('Daily Returns'!C:C,I68)),IF(B68="BPE",SLOPE(INDEX('Daily Returns'!K:K,H68):INDEX('Daily Returns'!K:K,I68),INDEX('Daily Returns'!C:C,H68):INDEX('Daily Returns'!C:C,I68)),IF(B68="BAMI",SLOPE(INDEX('Daily Returns'!M:M,H68):INDEX('Daily Returns'!M:M,I68),INDEX('Daily Returns'!C:C,H68):INDEX('Daily Returns'!C:C,I68)),SLOPE(INDEX('Daily Returns'!O:O,H68):INDEX('Daily Returns'!O:O,I68),INDEX('Daily Returns'!C:C,H68):INDEX('Daily Returns'!C:C,I68))))))),"")</f>
        <v>1.3302266560800988</v>
      </c>
      <c r="K68" s="36">
        <f>IFERROR(IF(B68="UCG",INTERCEPT(INDEX('Daily Returns'!E:E,H68):INDEX('Daily Returns'!E:E,I68),INDEX('Daily Returns'!C:C,H68):INDEX('Daily Returns'!C:C,I68)),IF(B68="BMPS",INTERCEPT(INDEX('Daily Returns'!G:G,H68):INDEX('Daily Returns'!G:G,I68),INDEX('Daily Returns'!C:C,H68):INDEX('Daily Returns'!C:C,I68)),IF(B68="ISP",INTERCEPT(INDEX('Daily Returns'!I:I,H68):INDEX('Daily Returns'!I:I,I68),INDEX('Daily Returns'!C:C,H68):INDEX('Daily Returns'!C:C,I68)),IF(B68="BPE",INTERCEPT(INDEX('Daily Returns'!K:K,H68):INDEX('Daily Returns'!K:K,I68),INDEX('Daily Returns'!C:C,H68):INDEX('Daily Returns'!C:C,I68)),IF(B68="BAMI",INTERCEPT(INDEX('Daily Returns'!M:M,H68):INDEX('Daily Returns'!M:M,I68),INDEX('Daily Returns'!C:C,H68):INDEX('Daily Returns'!C:C,I68)),INTERCEPT(INDEX('Daily Returns'!O:O,H68):INDEX('Daily Returns'!O:O,I68),INDEX('Daily Returns'!C:C,H68):INDEX('Daily Returns'!C:C,I68))))))),"")</f>
        <v>2.0405546931411369E-3</v>
      </c>
      <c r="L68" s="35">
        <f>IFERROR(IF(B68="UCG",RSQ(INDEX('Daily Returns'!E:E,H68):INDEX('Daily Returns'!E:E,I68),INDEX('Daily Returns'!C:C,H68):INDEX('Daily Returns'!C:C,I68)),IF(B68="BMPS",RSQ(INDEX('Daily Returns'!G:G,H68):INDEX('Daily Returns'!G:G,I68),INDEX('Daily Returns'!C:C,H68):INDEX('Daily Returns'!C:C,I68)),IF(B68="ISP",RSQ(INDEX('Daily Returns'!I:I,H68):INDEX('Daily Returns'!I:I,I68),INDEX('Daily Returns'!C:C,H68):INDEX('Daily Returns'!C:C,I68)),IF(B68="BPE",RSQ(INDEX('Daily Returns'!K:K,H68):INDEX('Daily Returns'!K:K,I68),INDEX('Daily Returns'!C:C,H68):INDEX('Daily Returns'!C:C,I68)),IF(B68="BAMI",RSQ(INDEX('Daily Returns'!M:M,H68):INDEX('Daily Returns'!M:M,I68),INDEX('Daily Returns'!C:C,H68):INDEX('Daily Returns'!C:C,I68)),RSQ(INDEX('Daily Returns'!O:O,H68):INDEX('Daily Returns'!O:O,I68),INDEX('Daily Returns'!C:C,H68):INDEX('Daily Returns'!C:C,I68))))))),"")</f>
        <v>0.41832462843567636</v>
      </c>
    </row>
    <row r="69" spans="1:12" x14ac:dyDescent="0.3">
      <c r="A69" t="str">
        <f>'Event Master List'!A69</f>
        <v>GACS-017</v>
      </c>
      <c r="B69" t="str">
        <f>'Event Master List'!C69</f>
        <v>ISP</v>
      </c>
      <c r="C69" s="8">
        <f>'Event Master List'!D69</f>
        <v>44672</v>
      </c>
      <c r="D69" t="str">
        <f t="shared" si="3"/>
        <v>I</v>
      </c>
      <c r="E69" t="s">
        <v>394</v>
      </c>
      <c r="F69" s="8">
        <f t="shared" si="4"/>
        <v>44490</v>
      </c>
      <c r="G69" s="8">
        <f t="shared" si="5"/>
        <v>44657</v>
      </c>
      <c r="H69">
        <f>MATCH(F69,'Daily Returns'!A:A,1)</f>
        <v>2671</v>
      </c>
      <c r="I69">
        <f>MATCH(G69,'Daily Returns'!A:A,1)</f>
        <v>2838</v>
      </c>
      <c r="J69" s="36">
        <f>IFERROR(IF(B69="UCG",SLOPE(INDEX('Daily Returns'!E:E,H69):INDEX('Daily Returns'!E:E,I69),INDEX('Daily Returns'!C:C,H69):INDEX('Daily Returns'!C:C,I69)),IF(B69="BMPS",SLOPE(INDEX('Daily Returns'!G:G,H69):INDEX('Daily Returns'!G:G,I69),INDEX('Daily Returns'!C:C,H69):INDEX('Daily Returns'!C:C,I69)),IF(B69="ISP",SLOPE(INDEX('Daily Returns'!I:I,H69):INDEX('Daily Returns'!I:I,I69),INDEX('Daily Returns'!C:C,H69):INDEX('Daily Returns'!C:C,I69)),IF(B69="BPE",SLOPE(INDEX('Daily Returns'!K:K,H69):INDEX('Daily Returns'!K:K,I69),INDEX('Daily Returns'!C:C,H69):INDEX('Daily Returns'!C:C,I69)),IF(B69="BAMI",SLOPE(INDEX('Daily Returns'!M:M,H69):INDEX('Daily Returns'!M:M,I69),INDEX('Daily Returns'!C:C,H69):INDEX('Daily Returns'!C:C,I69)),SLOPE(INDEX('Daily Returns'!O:O,H69):INDEX('Daily Returns'!O:O,I69),INDEX('Daily Returns'!C:C,H69):INDEX('Daily Returns'!C:C,I69))))))),"")</f>
        <v>1.4007176249094648</v>
      </c>
      <c r="K69" s="36">
        <f>IFERROR(IF(B69="UCG",INTERCEPT(INDEX('Daily Returns'!E:E,H69):INDEX('Daily Returns'!E:E,I69),INDEX('Daily Returns'!C:C,H69):INDEX('Daily Returns'!C:C,I69)),IF(B69="BMPS",INTERCEPT(INDEX('Daily Returns'!G:G,H69):INDEX('Daily Returns'!G:G,I69),INDEX('Daily Returns'!C:C,H69):INDEX('Daily Returns'!C:C,I69)),IF(B69="ISP",INTERCEPT(INDEX('Daily Returns'!I:I,H69):INDEX('Daily Returns'!I:I,I69),INDEX('Daily Returns'!C:C,H69):INDEX('Daily Returns'!C:C,I69)),IF(B69="BPE",INTERCEPT(INDEX('Daily Returns'!K:K,H69):INDEX('Daily Returns'!K:K,I69),INDEX('Daily Returns'!C:C,H69):INDEX('Daily Returns'!C:C,I69)),IF(B69="BAMI",INTERCEPT(INDEX('Daily Returns'!M:M,H69):INDEX('Daily Returns'!M:M,I69),INDEX('Daily Returns'!C:C,H69):INDEX('Daily Returns'!C:C,I69)),INTERCEPT(INDEX('Daily Returns'!O:O,H69):INDEX('Daily Returns'!O:O,I69),INDEX('Daily Returns'!C:C,H69):INDEX('Daily Returns'!C:C,I69))))))),"")</f>
        <v>-7.1580351277349531E-4</v>
      </c>
      <c r="L69" s="35">
        <f>IFERROR(IF(B69="UCG",RSQ(INDEX('Daily Returns'!E:E,H69):INDEX('Daily Returns'!E:E,I69),INDEX('Daily Returns'!C:C,H69):INDEX('Daily Returns'!C:C,I69)),IF(B69="BMPS",RSQ(INDEX('Daily Returns'!G:G,H69):INDEX('Daily Returns'!G:G,I69),INDEX('Daily Returns'!C:C,H69):INDEX('Daily Returns'!C:C,I69)),IF(B69="ISP",RSQ(INDEX('Daily Returns'!I:I,H69):INDEX('Daily Returns'!I:I,I69),INDEX('Daily Returns'!C:C,H69):INDEX('Daily Returns'!C:C,I69)),IF(B69="BPE",RSQ(INDEX('Daily Returns'!K:K,H69):INDEX('Daily Returns'!K:K,I69),INDEX('Daily Returns'!C:C,H69):INDEX('Daily Returns'!C:C,I69)),IF(B69="BAMI",RSQ(INDEX('Daily Returns'!M:M,H69):INDEX('Daily Returns'!M:M,I69),INDEX('Daily Returns'!C:C,H69):INDEX('Daily Returns'!C:C,I69)),RSQ(INDEX('Daily Returns'!O:O,H69):INDEX('Daily Returns'!O:O,I69),INDEX('Daily Returns'!C:C,H69):INDEX('Daily Returns'!C:C,I69))))))),"")</f>
        <v>0.76306183367941249</v>
      </c>
    </row>
    <row r="70" spans="1:12" x14ac:dyDescent="0.3">
      <c r="A70" t="str">
        <f>'Event Master List'!A70</f>
        <v>NG-067</v>
      </c>
      <c r="B70" t="str">
        <f>'Event Master List'!C70</f>
        <v>BAMI</v>
      </c>
      <c r="C70" s="8">
        <f>'Event Master List'!D70</f>
        <v>44686</v>
      </c>
      <c r="D70" t="str">
        <f t="shared" si="3"/>
        <v>M</v>
      </c>
      <c r="E70" t="s">
        <v>394</v>
      </c>
      <c r="F70" s="8">
        <f t="shared" si="4"/>
        <v>44504</v>
      </c>
      <c r="G70" s="8">
        <f t="shared" si="5"/>
        <v>44671</v>
      </c>
      <c r="H70">
        <f>MATCH(F70,'Daily Returns'!A:A,1)</f>
        <v>2685</v>
      </c>
      <c r="I70">
        <f>MATCH(G70,'Daily Returns'!A:A,1)</f>
        <v>2852</v>
      </c>
      <c r="J70" s="36">
        <f>IFERROR(IF(B70="UCG",SLOPE(INDEX('Daily Returns'!E:E,H70):INDEX('Daily Returns'!E:E,I70),INDEX('Daily Returns'!C:C,H70):INDEX('Daily Returns'!C:C,I70)),IF(B70="BMPS",SLOPE(INDEX('Daily Returns'!G:G,H70):INDEX('Daily Returns'!G:G,I70),INDEX('Daily Returns'!C:C,H70):INDEX('Daily Returns'!C:C,I70)),IF(B70="ISP",SLOPE(INDEX('Daily Returns'!I:I,H70):INDEX('Daily Returns'!I:I,I70),INDEX('Daily Returns'!C:C,H70):INDEX('Daily Returns'!C:C,I70)),IF(B70="BPE",SLOPE(INDEX('Daily Returns'!K:K,H70):INDEX('Daily Returns'!K:K,I70),INDEX('Daily Returns'!C:C,H70):INDEX('Daily Returns'!C:C,I70)),IF(B70="BAMI",SLOPE(INDEX('Daily Returns'!M:M,H70):INDEX('Daily Returns'!M:M,I70),INDEX('Daily Returns'!C:C,H70):INDEX('Daily Returns'!C:C,I70)),SLOPE(INDEX('Daily Returns'!O:O,H70):INDEX('Daily Returns'!O:O,I70),INDEX('Daily Returns'!C:C,H70):INDEX('Daily Returns'!C:C,I70))))))),"")</f>
        <v>1.4730449624646815</v>
      </c>
      <c r="K70" s="36">
        <f>IFERROR(IF(B70="UCG",INTERCEPT(INDEX('Daily Returns'!E:E,H70):INDEX('Daily Returns'!E:E,I70),INDEX('Daily Returns'!C:C,H70):INDEX('Daily Returns'!C:C,I70)),IF(B70="BMPS",INTERCEPT(INDEX('Daily Returns'!G:G,H70):INDEX('Daily Returns'!G:G,I70),INDEX('Daily Returns'!C:C,H70):INDEX('Daily Returns'!C:C,I70)),IF(B70="ISP",INTERCEPT(INDEX('Daily Returns'!I:I,H70):INDEX('Daily Returns'!I:I,I70),INDEX('Daily Returns'!C:C,H70):INDEX('Daily Returns'!C:C,I70)),IF(B70="BPE",INTERCEPT(INDEX('Daily Returns'!K:K,H70):INDEX('Daily Returns'!K:K,I70),INDEX('Daily Returns'!C:C,H70):INDEX('Daily Returns'!C:C,I70)),IF(B70="BAMI",INTERCEPT(INDEX('Daily Returns'!M:M,H70):INDEX('Daily Returns'!M:M,I70),INDEX('Daily Returns'!C:C,H70):INDEX('Daily Returns'!C:C,I70)),INTERCEPT(INDEX('Daily Returns'!O:O,H70):INDEX('Daily Returns'!O:O,I70),INDEX('Daily Returns'!C:C,H70):INDEX('Daily Returns'!C:C,I70))))))),"")</f>
        <v>2.2272973460315234E-3</v>
      </c>
      <c r="L70" s="35">
        <f>IFERROR(IF(B70="UCG",RSQ(INDEX('Daily Returns'!E:E,H70):INDEX('Daily Returns'!E:E,I70),INDEX('Daily Returns'!C:C,H70):INDEX('Daily Returns'!C:C,I70)),IF(B70="BMPS",RSQ(INDEX('Daily Returns'!G:G,H70):INDEX('Daily Returns'!G:G,I70),INDEX('Daily Returns'!C:C,H70):INDEX('Daily Returns'!C:C,I70)),IF(B70="ISP",RSQ(INDEX('Daily Returns'!I:I,H70):INDEX('Daily Returns'!I:I,I70),INDEX('Daily Returns'!C:C,H70):INDEX('Daily Returns'!C:C,I70)),IF(B70="BPE",RSQ(INDEX('Daily Returns'!K:K,H70):INDEX('Daily Returns'!K:K,I70),INDEX('Daily Returns'!C:C,H70):INDEX('Daily Returns'!C:C,I70)),IF(B70="BAMI",RSQ(INDEX('Daily Returns'!M:M,H70):INDEX('Daily Returns'!M:M,I70),INDEX('Daily Returns'!C:C,H70):INDEX('Daily Returns'!C:C,I70)),RSQ(INDEX('Daily Returns'!O:O,H70):INDEX('Daily Returns'!O:O,I70),INDEX('Daily Returns'!C:C,H70):INDEX('Daily Returns'!C:C,I70))))))),"")</f>
        <v>0.59529497274432597</v>
      </c>
    </row>
    <row r="71" spans="1:12" x14ac:dyDescent="0.3">
      <c r="A71" t="str">
        <f>'Event Master List'!A71</f>
        <v>GACS-018</v>
      </c>
      <c r="B71" t="str">
        <f>'Event Master List'!C71</f>
        <v>UCG</v>
      </c>
      <c r="C71" s="8">
        <f>'Event Master List'!D71</f>
        <v>44727</v>
      </c>
      <c r="D71" t="str">
        <f t="shared" si="3"/>
        <v>E</v>
      </c>
      <c r="E71" t="s">
        <v>394</v>
      </c>
      <c r="F71" s="8">
        <f t="shared" si="4"/>
        <v>44545</v>
      </c>
      <c r="G71" s="8">
        <f t="shared" si="5"/>
        <v>44712</v>
      </c>
      <c r="H71">
        <f>MATCH(F71,'Daily Returns'!A:A,1)</f>
        <v>2726</v>
      </c>
      <c r="I71">
        <f>MATCH(G71,'Daily Returns'!A:A,1)</f>
        <v>2893</v>
      </c>
      <c r="J71" s="36">
        <f>IFERROR(IF(B71="UCG",SLOPE(INDEX('Daily Returns'!E:E,H71):INDEX('Daily Returns'!E:E,I71),INDEX('Daily Returns'!C:C,H71):INDEX('Daily Returns'!C:C,I71)),IF(B71="BMPS",SLOPE(INDEX('Daily Returns'!G:G,H71):INDEX('Daily Returns'!G:G,I71),INDEX('Daily Returns'!C:C,H71):INDEX('Daily Returns'!C:C,I71)),IF(B71="ISP",SLOPE(INDEX('Daily Returns'!I:I,H71):INDEX('Daily Returns'!I:I,I71),INDEX('Daily Returns'!C:C,H71):INDEX('Daily Returns'!C:C,I71)),IF(B71="BPE",SLOPE(INDEX('Daily Returns'!K:K,H71):INDEX('Daily Returns'!K:K,I71),INDEX('Daily Returns'!C:C,H71):INDEX('Daily Returns'!C:C,I71)),IF(B71="BAMI",SLOPE(INDEX('Daily Returns'!M:M,H71):INDEX('Daily Returns'!M:M,I71),INDEX('Daily Returns'!C:C,H71):INDEX('Daily Returns'!C:C,I71)),SLOPE(INDEX('Daily Returns'!O:O,H71):INDEX('Daily Returns'!O:O,I71),INDEX('Daily Returns'!C:C,H71):INDEX('Daily Returns'!C:C,I71))))))),"")</f>
        <v>1.6813945768127581</v>
      </c>
      <c r="K71" s="36">
        <f>IFERROR(IF(B71="UCG",INTERCEPT(INDEX('Daily Returns'!E:E,H71):INDEX('Daily Returns'!E:E,I71),INDEX('Daily Returns'!C:C,H71):INDEX('Daily Returns'!C:C,I71)),IF(B71="BMPS",INTERCEPT(INDEX('Daily Returns'!G:G,H71):INDEX('Daily Returns'!G:G,I71),INDEX('Daily Returns'!C:C,H71):INDEX('Daily Returns'!C:C,I71)),IF(B71="ISP",INTERCEPT(INDEX('Daily Returns'!I:I,H71):INDEX('Daily Returns'!I:I,I71),INDEX('Daily Returns'!C:C,H71):INDEX('Daily Returns'!C:C,I71)),IF(B71="BPE",INTERCEPT(INDEX('Daily Returns'!K:K,H71):INDEX('Daily Returns'!K:K,I71),INDEX('Daily Returns'!C:C,H71):INDEX('Daily Returns'!C:C,I71)),IF(B71="BAMI",INTERCEPT(INDEX('Daily Returns'!M:M,H71):INDEX('Daily Returns'!M:M,I71),INDEX('Daily Returns'!C:C,H71):INDEX('Daily Returns'!C:C,I71)),INTERCEPT(INDEX('Daily Returns'!O:O,H71):INDEX('Daily Returns'!O:O,I71),INDEX('Daily Returns'!C:C,H71):INDEX('Daily Returns'!C:C,I71))))))),"")</f>
        <v>-1.9822640931274583E-4</v>
      </c>
      <c r="L71" s="35">
        <f>IFERROR(IF(B71="UCG",RSQ(INDEX('Daily Returns'!E:E,H71):INDEX('Daily Returns'!E:E,I71),INDEX('Daily Returns'!C:C,H71):INDEX('Daily Returns'!C:C,I71)),IF(B71="BMPS",RSQ(INDEX('Daily Returns'!G:G,H71):INDEX('Daily Returns'!G:G,I71),INDEX('Daily Returns'!C:C,H71):INDEX('Daily Returns'!C:C,I71)),IF(B71="ISP",RSQ(INDEX('Daily Returns'!I:I,H71):INDEX('Daily Returns'!I:I,I71),INDEX('Daily Returns'!C:C,H71):INDEX('Daily Returns'!C:C,I71)),IF(B71="BPE",RSQ(INDEX('Daily Returns'!K:K,H71):INDEX('Daily Returns'!K:K,I71),INDEX('Daily Returns'!C:C,H71):INDEX('Daily Returns'!C:C,I71)),IF(B71="BAMI",RSQ(INDEX('Daily Returns'!M:M,H71):INDEX('Daily Returns'!M:M,I71),INDEX('Daily Returns'!C:C,H71):INDEX('Daily Returns'!C:C,I71)),RSQ(INDEX('Daily Returns'!O:O,H71):INDEX('Daily Returns'!O:O,I71),INDEX('Daily Returns'!C:C,H71):INDEX('Daily Returns'!C:C,I71))))))),"")</f>
        <v>0.63965959517211535</v>
      </c>
    </row>
    <row r="72" spans="1:12" x14ac:dyDescent="0.3">
      <c r="A72" t="str">
        <f>'Event Master List'!A72</f>
        <v>NG-062</v>
      </c>
      <c r="B72" t="str">
        <f>'Event Master List'!C72</f>
        <v>ISP</v>
      </c>
      <c r="C72" s="8">
        <f>'Event Master List'!D72</f>
        <v>44743</v>
      </c>
      <c r="D72" t="str">
        <f t="shared" si="3"/>
        <v>I</v>
      </c>
      <c r="E72" t="s">
        <v>394</v>
      </c>
      <c r="F72" s="8">
        <f t="shared" si="4"/>
        <v>44561</v>
      </c>
      <c r="G72" s="8">
        <f t="shared" si="5"/>
        <v>44728</v>
      </c>
      <c r="H72">
        <f>MATCH(F72,'Daily Returns'!A:A,1)</f>
        <v>2742</v>
      </c>
      <c r="I72">
        <f>MATCH(G72,'Daily Returns'!A:A,1)</f>
        <v>2909</v>
      </c>
      <c r="J72" s="36">
        <f>IFERROR(IF(B72="UCG",SLOPE(INDEX('Daily Returns'!E:E,H72):INDEX('Daily Returns'!E:E,I72),INDEX('Daily Returns'!C:C,H72):INDEX('Daily Returns'!C:C,I72)),IF(B72="BMPS",SLOPE(INDEX('Daily Returns'!G:G,H72):INDEX('Daily Returns'!G:G,I72),INDEX('Daily Returns'!C:C,H72):INDEX('Daily Returns'!C:C,I72)),IF(B72="ISP",SLOPE(INDEX('Daily Returns'!I:I,H72):INDEX('Daily Returns'!I:I,I72),INDEX('Daily Returns'!C:C,H72):INDEX('Daily Returns'!C:C,I72)),IF(B72="BPE",SLOPE(INDEX('Daily Returns'!K:K,H72):INDEX('Daily Returns'!K:K,I72),INDEX('Daily Returns'!C:C,H72):INDEX('Daily Returns'!C:C,I72)),IF(B72="BAMI",SLOPE(INDEX('Daily Returns'!M:M,H72):INDEX('Daily Returns'!M:M,I72),INDEX('Daily Returns'!C:C,H72):INDEX('Daily Returns'!C:C,I72)),SLOPE(INDEX('Daily Returns'!O:O,H72):INDEX('Daily Returns'!O:O,I72),INDEX('Daily Returns'!C:C,H72):INDEX('Daily Returns'!C:C,I72))))))),"")</f>
        <v>1.4014756465301514</v>
      </c>
      <c r="K72" s="36">
        <f>IFERROR(IF(B72="UCG",INTERCEPT(INDEX('Daily Returns'!E:E,H72):INDEX('Daily Returns'!E:E,I72),INDEX('Daily Returns'!C:C,H72):INDEX('Daily Returns'!C:C,I72)),IF(B72="BMPS",INTERCEPT(INDEX('Daily Returns'!G:G,H72):INDEX('Daily Returns'!G:G,I72),INDEX('Daily Returns'!C:C,H72):INDEX('Daily Returns'!C:C,I72)),IF(B72="ISP",INTERCEPT(INDEX('Daily Returns'!I:I,H72):INDEX('Daily Returns'!I:I,I72),INDEX('Daily Returns'!C:C,H72):INDEX('Daily Returns'!C:C,I72)),IF(B72="BPE",INTERCEPT(INDEX('Daily Returns'!K:K,H72):INDEX('Daily Returns'!K:K,I72),INDEX('Daily Returns'!C:C,H72):INDEX('Daily Returns'!C:C,I72)),IF(B72="BAMI",INTERCEPT(INDEX('Daily Returns'!M:M,H72):INDEX('Daily Returns'!M:M,I72),INDEX('Daily Returns'!C:C,H72):INDEX('Daily Returns'!C:C,I72)),INTERCEPT(INDEX('Daily Returns'!O:O,H72):INDEX('Daily Returns'!O:O,I72),INDEX('Daily Returns'!C:C,H72):INDEX('Daily Returns'!C:C,I72))))))),"")</f>
        <v>9.0215077368642244E-4</v>
      </c>
      <c r="L72" s="35">
        <f>IFERROR(IF(B72="UCG",RSQ(INDEX('Daily Returns'!E:E,H72):INDEX('Daily Returns'!E:E,I72),INDEX('Daily Returns'!C:C,H72):INDEX('Daily Returns'!C:C,I72)),IF(B72="BMPS",RSQ(INDEX('Daily Returns'!G:G,H72):INDEX('Daily Returns'!G:G,I72),INDEX('Daily Returns'!C:C,H72):INDEX('Daily Returns'!C:C,I72)),IF(B72="ISP",RSQ(INDEX('Daily Returns'!I:I,H72):INDEX('Daily Returns'!I:I,I72),INDEX('Daily Returns'!C:C,H72):INDEX('Daily Returns'!C:C,I72)),IF(B72="BPE",RSQ(INDEX('Daily Returns'!K:K,H72):INDEX('Daily Returns'!K:K,I72),INDEX('Daily Returns'!C:C,H72):INDEX('Daily Returns'!C:C,I72)),IF(B72="BAMI",RSQ(INDEX('Daily Returns'!M:M,H72):INDEX('Daily Returns'!M:M,I72),INDEX('Daily Returns'!C:C,H72):INDEX('Daily Returns'!C:C,I72)),RSQ(INDEX('Daily Returns'!O:O,H72):INDEX('Daily Returns'!O:O,I72),INDEX('Daily Returns'!C:C,H72):INDEX('Daily Returns'!C:C,I72))))))),"")</f>
        <v>0.79003198515574169</v>
      </c>
    </row>
    <row r="73" spans="1:12" x14ac:dyDescent="0.3">
      <c r="A73" t="str">
        <f>'Event Master List'!A73</f>
        <v>NG-063</v>
      </c>
      <c r="B73" t="str">
        <f>'Event Master List'!C73</f>
        <v>ISP</v>
      </c>
      <c r="C73" s="8">
        <f>'Event Master List'!D73</f>
        <v>44743</v>
      </c>
      <c r="D73" t="str">
        <f t="shared" si="3"/>
        <v>I</v>
      </c>
      <c r="E73" t="s">
        <v>394</v>
      </c>
      <c r="F73" s="8">
        <f t="shared" si="4"/>
        <v>44561</v>
      </c>
      <c r="G73" s="8">
        <f t="shared" si="5"/>
        <v>44728</v>
      </c>
      <c r="H73">
        <f>MATCH(F73,'Daily Returns'!A:A,1)</f>
        <v>2742</v>
      </c>
      <c r="I73">
        <f>MATCH(G73,'Daily Returns'!A:A,1)</f>
        <v>2909</v>
      </c>
      <c r="J73" s="36">
        <f>IFERROR(IF(B73="UCG",SLOPE(INDEX('Daily Returns'!E:E,H73):INDEX('Daily Returns'!E:E,I73),INDEX('Daily Returns'!C:C,H73):INDEX('Daily Returns'!C:C,I73)),IF(B73="BMPS",SLOPE(INDEX('Daily Returns'!G:G,H73):INDEX('Daily Returns'!G:G,I73),INDEX('Daily Returns'!C:C,H73):INDEX('Daily Returns'!C:C,I73)),IF(B73="ISP",SLOPE(INDEX('Daily Returns'!I:I,H73):INDEX('Daily Returns'!I:I,I73),INDEX('Daily Returns'!C:C,H73):INDEX('Daily Returns'!C:C,I73)),IF(B73="BPE",SLOPE(INDEX('Daily Returns'!K:K,H73):INDEX('Daily Returns'!K:K,I73),INDEX('Daily Returns'!C:C,H73):INDEX('Daily Returns'!C:C,I73)),IF(B73="BAMI",SLOPE(INDEX('Daily Returns'!M:M,H73):INDEX('Daily Returns'!M:M,I73),INDEX('Daily Returns'!C:C,H73):INDEX('Daily Returns'!C:C,I73)),SLOPE(INDEX('Daily Returns'!O:O,H73):INDEX('Daily Returns'!O:O,I73),INDEX('Daily Returns'!C:C,H73):INDEX('Daily Returns'!C:C,I73))))))),"")</f>
        <v>1.4014756465301514</v>
      </c>
      <c r="K73" s="36">
        <f>IFERROR(IF(B73="UCG",INTERCEPT(INDEX('Daily Returns'!E:E,H73):INDEX('Daily Returns'!E:E,I73),INDEX('Daily Returns'!C:C,H73):INDEX('Daily Returns'!C:C,I73)),IF(B73="BMPS",INTERCEPT(INDEX('Daily Returns'!G:G,H73):INDEX('Daily Returns'!G:G,I73),INDEX('Daily Returns'!C:C,H73):INDEX('Daily Returns'!C:C,I73)),IF(B73="ISP",INTERCEPT(INDEX('Daily Returns'!I:I,H73):INDEX('Daily Returns'!I:I,I73),INDEX('Daily Returns'!C:C,H73):INDEX('Daily Returns'!C:C,I73)),IF(B73="BPE",INTERCEPT(INDEX('Daily Returns'!K:K,H73):INDEX('Daily Returns'!K:K,I73),INDEX('Daily Returns'!C:C,H73):INDEX('Daily Returns'!C:C,I73)),IF(B73="BAMI",INTERCEPT(INDEX('Daily Returns'!M:M,H73):INDEX('Daily Returns'!M:M,I73),INDEX('Daily Returns'!C:C,H73):INDEX('Daily Returns'!C:C,I73)),INTERCEPT(INDEX('Daily Returns'!O:O,H73):INDEX('Daily Returns'!O:O,I73),INDEX('Daily Returns'!C:C,H73):INDEX('Daily Returns'!C:C,I73))))))),"")</f>
        <v>9.0215077368642244E-4</v>
      </c>
      <c r="L73" s="35">
        <f>IFERROR(IF(B73="UCG",RSQ(INDEX('Daily Returns'!E:E,H73):INDEX('Daily Returns'!E:E,I73),INDEX('Daily Returns'!C:C,H73):INDEX('Daily Returns'!C:C,I73)),IF(B73="BMPS",RSQ(INDEX('Daily Returns'!G:G,H73):INDEX('Daily Returns'!G:G,I73),INDEX('Daily Returns'!C:C,H73):INDEX('Daily Returns'!C:C,I73)),IF(B73="ISP",RSQ(INDEX('Daily Returns'!I:I,H73):INDEX('Daily Returns'!I:I,I73),INDEX('Daily Returns'!C:C,H73):INDEX('Daily Returns'!C:C,I73)),IF(B73="BPE",RSQ(INDEX('Daily Returns'!K:K,H73):INDEX('Daily Returns'!K:K,I73),INDEX('Daily Returns'!C:C,H73):INDEX('Daily Returns'!C:C,I73)),IF(B73="BAMI",RSQ(INDEX('Daily Returns'!M:M,H73):INDEX('Daily Returns'!M:M,I73),INDEX('Daily Returns'!C:C,H73):INDEX('Daily Returns'!C:C,I73)),RSQ(INDEX('Daily Returns'!O:O,H73):INDEX('Daily Returns'!O:O,I73),INDEX('Daily Returns'!C:C,H73):INDEX('Daily Returns'!C:C,I73))))))),"")</f>
        <v>0.79003198515574169</v>
      </c>
    </row>
    <row r="74" spans="1:12" x14ac:dyDescent="0.3">
      <c r="A74" t="str">
        <f>'Event Master List'!A74</f>
        <v>NG-060</v>
      </c>
      <c r="B74" t="str">
        <f>'Event Master List'!C74</f>
        <v>UCG</v>
      </c>
      <c r="C74" s="8">
        <f>'Event Master List'!D74</f>
        <v>44747</v>
      </c>
      <c r="D74" t="str">
        <f t="shared" si="3"/>
        <v>E</v>
      </c>
      <c r="E74" t="s">
        <v>394</v>
      </c>
      <c r="F74" s="8">
        <f t="shared" si="4"/>
        <v>44565</v>
      </c>
      <c r="G74" s="8">
        <f t="shared" si="5"/>
        <v>44732</v>
      </c>
      <c r="H74">
        <f>MATCH(F74,'Daily Returns'!A:A,1)</f>
        <v>2746</v>
      </c>
      <c r="I74">
        <f>MATCH(G74,'Daily Returns'!A:A,1)</f>
        <v>2913</v>
      </c>
      <c r="J74" s="36">
        <f>IFERROR(IF(B74="UCG",SLOPE(INDEX('Daily Returns'!E:E,H74):INDEX('Daily Returns'!E:E,I74),INDEX('Daily Returns'!C:C,H74):INDEX('Daily Returns'!C:C,I74)),IF(B74="BMPS",SLOPE(INDEX('Daily Returns'!G:G,H74):INDEX('Daily Returns'!G:G,I74),INDEX('Daily Returns'!C:C,H74):INDEX('Daily Returns'!C:C,I74)),IF(B74="ISP",SLOPE(INDEX('Daily Returns'!I:I,H74):INDEX('Daily Returns'!I:I,I74),INDEX('Daily Returns'!C:C,H74):INDEX('Daily Returns'!C:C,I74)),IF(B74="BPE",SLOPE(INDEX('Daily Returns'!K:K,H74):INDEX('Daily Returns'!K:K,I74),INDEX('Daily Returns'!C:C,H74):INDEX('Daily Returns'!C:C,I74)),IF(B74="BAMI",SLOPE(INDEX('Daily Returns'!M:M,H74):INDEX('Daily Returns'!M:M,I74),INDEX('Daily Returns'!C:C,H74):INDEX('Daily Returns'!C:C,I74)),SLOPE(INDEX('Daily Returns'!O:O,H74):INDEX('Daily Returns'!O:O,I74),INDEX('Daily Returns'!C:C,H74):INDEX('Daily Returns'!C:C,I74))))))),"")</f>
        <v>1.6485465431487492</v>
      </c>
      <c r="K74" s="36">
        <f>IFERROR(IF(B74="UCG",INTERCEPT(INDEX('Daily Returns'!E:E,H74):INDEX('Daily Returns'!E:E,I74),INDEX('Daily Returns'!C:C,H74):INDEX('Daily Returns'!C:C,I74)),IF(B74="BMPS",INTERCEPT(INDEX('Daily Returns'!G:G,H74):INDEX('Daily Returns'!G:G,I74),INDEX('Daily Returns'!C:C,H74):INDEX('Daily Returns'!C:C,I74)),IF(B74="ISP",INTERCEPT(INDEX('Daily Returns'!I:I,H74):INDEX('Daily Returns'!I:I,I74),INDEX('Daily Returns'!C:C,H74):INDEX('Daily Returns'!C:C,I74)),IF(B74="BPE",INTERCEPT(INDEX('Daily Returns'!K:K,H74):INDEX('Daily Returns'!K:K,I74),INDEX('Daily Returns'!C:C,H74):INDEX('Daily Returns'!C:C,I74)),IF(B74="BAMI",INTERCEPT(INDEX('Daily Returns'!M:M,H74):INDEX('Daily Returns'!M:M,I74),INDEX('Daily Returns'!C:C,H74):INDEX('Daily Returns'!C:C,I74)),INTERCEPT(INDEX('Daily Returns'!O:O,H74):INDEX('Daily Returns'!O:O,I74),INDEX('Daily Returns'!C:C,H74):INDEX('Daily Returns'!C:C,I74))))))),"")</f>
        <v>1.1532617245984646E-3</v>
      </c>
      <c r="L74" s="35">
        <f>IFERROR(IF(B74="UCG",RSQ(INDEX('Daily Returns'!E:E,H74):INDEX('Daily Returns'!E:E,I74),INDEX('Daily Returns'!C:C,H74):INDEX('Daily Returns'!C:C,I74)),IF(B74="BMPS",RSQ(INDEX('Daily Returns'!G:G,H74):INDEX('Daily Returns'!G:G,I74),INDEX('Daily Returns'!C:C,H74):INDEX('Daily Returns'!C:C,I74)),IF(B74="ISP",RSQ(INDEX('Daily Returns'!I:I,H74):INDEX('Daily Returns'!I:I,I74),INDEX('Daily Returns'!C:C,H74):INDEX('Daily Returns'!C:C,I74)),IF(B74="BPE",RSQ(INDEX('Daily Returns'!K:K,H74):INDEX('Daily Returns'!K:K,I74),INDEX('Daily Returns'!C:C,H74):INDEX('Daily Returns'!C:C,I74)),IF(B74="BAMI",RSQ(INDEX('Daily Returns'!M:M,H74):INDEX('Daily Returns'!M:M,I74),INDEX('Daily Returns'!C:C,H74):INDEX('Daily Returns'!C:C,I74)),RSQ(INDEX('Daily Returns'!O:O,H74):INDEX('Daily Returns'!O:O,I74),INDEX('Daily Returns'!C:C,H74):INDEX('Daily Returns'!C:C,I74))))))),"")</f>
        <v>0.65180162014371168</v>
      </c>
    </row>
    <row r="75" spans="1:12" x14ac:dyDescent="0.3">
      <c r="A75" t="str">
        <f>'Event Master List'!A75</f>
        <v>NG-068</v>
      </c>
      <c r="B75" t="str">
        <f>'Event Master List'!C75</f>
        <v>BPE</v>
      </c>
      <c r="C75" s="8">
        <f>'Event Master List'!D75</f>
        <v>44777</v>
      </c>
      <c r="D75" t="str">
        <f t="shared" si="3"/>
        <v>K</v>
      </c>
      <c r="E75" t="s">
        <v>394</v>
      </c>
      <c r="F75" s="8">
        <f t="shared" si="4"/>
        <v>44595</v>
      </c>
      <c r="G75" s="8">
        <f t="shared" si="5"/>
        <v>44762</v>
      </c>
      <c r="H75">
        <f>MATCH(F75,'Daily Returns'!A:A,1)</f>
        <v>2776</v>
      </c>
      <c r="I75">
        <f>MATCH(G75,'Daily Returns'!A:A,1)</f>
        <v>2943</v>
      </c>
      <c r="J75" s="36">
        <f>IFERROR(IF(B75="UCG",SLOPE(INDEX('Daily Returns'!E:E,H75):INDEX('Daily Returns'!E:E,I75),INDEX('Daily Returns'!C:C,H75):INDEX('Daily Returns'!C:C,I75)),IF(B75="BMPS",SLOPE(INDEX('Daily Returns'!G:G,H75):INDEX('Daily Returns'!G:G,I75),INDEX('Daily Returns'!C:C,H75):INDEX('Daily Returns'!C:C,I75)),IF(B75="ISP",SLOPE(INDEX('Daily Returns'!I:I,H75):INDEX('Daily Returns'!I:I,I75),INDEX('Daily Returns'!C:C,H75):INDEX('Daily Returns'!C:C,I75)),IF(B75="BPE",SLOPE(INDEX('Daily Returns'!K:K,H75):INDEX('Daily Returns'!K:K,I75),INDEX('Daily Returns'!C:C,H75):INDEX('Daily Returns'!C:C,I75)),IF(B75="BAMI",SLOPE(INDEX('Daily Returns'!M:M,H75):INDEX('Daily Returns'!M:M,I75),INDEX('Daily Returns'!C:C,H75):INDEX('Daily Returns'!C:C,I75)),SLOPE(INDEX('Daily Returns'!O:O,H75):INDEX('Daily Returns'!O:O,I75),INDEX('Daily Returns'!C:C,H75):INDEX('Daily Returns'!C:C,I75))))))),"")</f>
        <v>1.5522794282141017</v>
      </c>
      <c r="K75" s="36">
        <f>IFERROR(IF(B75="UCG",INTERCEPT(INDEX('Daily Returns'!E:E,H75):INDEX('Daily Returns'!E:E,I75),INDEX('Daily Returns'!C:C,H75):INDEX('Daily Returns'!C:C,I75)),IF(B75="BMPS",INTERCEPT(INDEX('Daily Returns'!G:G,H75):INDEX('Daily Returns'!G:G,I75),INDEX('Daily Returns'!C:C,H75):INDEX('Daily Returns'!C:C,I75)),IF(B75="ISP",INTERCEPT(INDEX('Daily Returns'!I:I,H75):INDEX('Daily Returns'!I:I,I75),INDEX('Daily Returns'!C:C,H75):INDEX('Daily Returns'!C:C,I75)),IF(B75="BPE",INTERCEPT(INDEX('Daily Returns'!K:K,H75):INDEX('Daily Returns'!K:K,I75),INDEX('Daily Returns'!C:C,H75):INDEX('Daily Returns'!C:C,I75)),IF(B75="BAMI",INTERCEPT(INDEX('Daily Returns'!M:M,H75):INDEX('Daily Returns'!M:M,I75),INDEX('Daily Returns'!C:C,H75):INDEX('Daily Returns'!C:C,I75)),INTERCEPT(INDEX('Daily Returns'!O:O,H75):INDEX('Daily Returns'!O:O,I75),INDEX('Daily Returns'!C:C,H75):INDEX('Daily Returns'!C:C,I75))))))),"")</f>
        <v>6.2718287291308079E-4</v>
      </c>
      <c r="L75" s="35">
        <f>IFERROR(IF(B75="UCG",RSQ(INDEX('Daily Returns'!E:E,H75):INDEX('Daily Returns'!E:E,I75),INDEX('Daily Returns'!C:C,H75):INDEX('Daily Returns'!C:C,I75)),IF(B75="BMPS",RSQ(INDEX('Daily Returns'!G:G,H75):INDEX('Daily Returns'!G:G,I75),INDEX('Daily Returns'!C:C,H75):INDEX('Daily Returns'!C:C,I75)),IF(B75="ISP",RSQ(INDEX('Daily Returns'!I:I,H75):INDEX('Daily Returns'!I:I,I75),INDEX('Daily Returns'!C:C,H75):INDEX('Daily Returns'!C:C,I75)),IF(B75="BPE",RSQ(INDEX('Daily Returns'!K:K,H75):INDEX('Daily Returns'!K:K,I75),INDEX('Daily Returns'!C:C,H75):INDEX('Daily Returns'!C:C,I75)),IF(B75="BAMI",RSQ(INDEX('Daily Returns'!M:M,H75):INDEX('Daily Returns'!M:M,I75),INDEX('Daily Returns'!C:C,H75):INDEX('Daily Returns'!C:C,I75)),RSQ(INDEX('Daily Returns'!O:O,H75):INDEX('Daily Returns'!O:O,I75),INDEX('Daily Returns'!C:C,H75):INDEX('Daily Returns'!C:C,I75))))))),"")</f>
        <v>0.66411610757765183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17C7-C0ED-4BC6-AF81-B634BBC5A97E}">
  <dimension ref="A1:AK94"/>
  <sheetViews>
    <sheetView workbookViewId="0">
      <pane ySplit="1" topLeftCell="A80" activePane="bottomLeft" state="frozen"/>
      <selection pane="bottomLeft" activeCell="H91" sqref="H91"/>
    </sheetView>
  </sheetViews>
  <sheetFormatPr defaultRowHeight="14.4" outlineLevelCol="1" x14ac:dyDescent="0.3"/>
  <cols>
    <col min="1" max="1" width="21.77734375" bestFit="1" customWidth="1"/>
    <col min="2" max="2" width="6" bestFit="1" customWidth="1"/>
    <col min="3" max="3" width="19.21875" bestFit="1" customWidth="1"/>
    <col min="4" max="4" width="7.33203125" bestFit="1" customWidth="1"/>
    <col min="5" max="5" width="13.77734375" bestFit="1" customWidth="1"/>
    <col min="6" max="6" width="16.5546875" bestFit="1" customWidth="1"/>
    <col min="7" max="7" width="11.77734375" bestFit="1" customWidth="1"/>
    <col min="8" max="8" width="13.77734375" bestFit="1" customWidth="1"/>
    <col min="9" max="9" width="15.21875" bestFit="1" customWidth="1"/>
    <col min="10" max="10" width="13.77734375" bestFit="1" customWidth="1"/>
    <col min="11" max="11" width="15.21875" bestFit="1" customWidth="1"/>
    <col min="12" max="12" width="10" bestFit="1" customWidth="1"/>
    <col min="13" max="13" width="5.5546875" bestFit="1" customWidth="1"/>
    <col min="14" max="14" width="11.6640625" bestFit="1" customWidth="1"/>
    <col min="15" max="15" width="5.88671875" bestFit="1" customWidth="1"/>
    <col min="16" max="16" width="10.77734375" bestFit="1" customWidth="1" outlineLevel="1"/>
    <col min="17" max="17" width="9.21875" bestFit="1" customWidth="1" outlineLevel="1"/>
    <col min="18" max="18" width="10.77734375" bestFit="1" customWidth="1" outlineLevel="1"/>
    <col min="19" max="19" width="9.21875" bestFit="1" customWidth="1" outlineLevel="1"/>
    <col min="20" max="20" width="10.77734375" bestFit="1" customWidth="1" outlineLevel="1"/>
    <col min="21" max="21" width="9.21875" bestFit="1" customWidth="1" outlineLevel="1"/>
    <col min="22" max="22" width="10.77734375" bestFit="1" customWidth="1" outlineLevel="1"/>
    <col min="23" max="23" width="9.21875" bestFit="1" customWidth="1" outlineLevel="1"/>
    <col min="24" max="24" width="10.77734375" bestFit="1" customWidth="1" outlineLevel="1"/>
    <col min="25" max="25" width="9.21875" bestFit="1" customWidth="1" outlineLevel="1"/>
    <col min="26" max="26" width="10.33203125" bestFit="1" customWidth="1" outlineLevel="1"/>
    <col min="27" max="27" width="8.5546875" bestFit="1" customWidth="1" outlineLevel="1"/>
    <col min="28" max="28" width="11.109375" bestFit="1" customWidth="1" outlineLevel="1"/>
    <col min="29" max="29" width="9.5546875" bestFit="1" customWidth="1" outlineLevel="1"/>
    <col min="30" max="30" width="11.109375" bestFit="1" customWidth="1" outlineLevel="1"/>
    <col min="31" max="31" width="9.5546875" bestFit="1" customWidth="1" outlineLevel="1"/>
    <col min="32" max="32" width="11.109375" bestFit="1" customWidth="1" outlineLevel="1"/>
    <col min="33" max="33" width="9.5546875" bestFit="1" customWidth="1" outlineLevel="1"/>
    <col min="34" max="34" width="11.109375" bestFit="1" customWidth="1" outlineLevel="1"/>
    <col min="35" max="35" width="9.5546875" bestFit="1" customWidth="1" outlineLevel="1"/>
    <col min="36" max="36" width="11.109375" bestFit="1" customWidth="1" outlineLevel="1"/>
    <col min="37" max="37" width="9.5546875" bestFit="1" customWidth="1" outlineLevel="1"/>
  </cols>
  <sheetData>
    <row r="1" spans="1:37" x14ac:dyDescent="0.3">
      <c r="A1" s="31" t="s">
        <v>0</v>
      </c>
      <c r="B1" s="31" t="s">
        <v>2</v>
      </c>
      <c r="C1" s="31" t="s">
        <v>368</v>
      </c>
      <c r="D1" s="31" t="s">
        <v>392</v>
      </c>
      <c r="E1" s="31" t="s">
        <v>391</v>
      </c>
      <c r="F1" s="31" t="s">
        <v>395</v>
      </c>
      <c r="G1" s="31" t="s">
        <v>396</v>
      </c>
      <c r="H1" s="31" t="s">
        <v>397</v>
      </c>
      <c r="I1" s="31" t="s">
        <v>398</v>
      </c>
      <c r="J1" s="31" t="s">
        <v>399</v>
      </c>
      <c r="K1" s="31" t="s">
        <v>400</v>
      </c>
      <c r="L1" s="31" t="s">
        <v>401</v>
      </c>
      <c r="M1" s="31" t="s">
        <v>14</v>
      </c>
      <c r="N1" s="31" t="s">
        <v>19</v>
      </c>
      <c r="O1" s="31" t="s">
        <v>21</v>
      </c>
      <c r="P1" s="31" t="s">
        <v>402</v>
      </c>
      <c r="Q1" s="31" t="s">
        <v>403</v>
      </c>
      <c r="R1" s="31" t="s">
        <v>404</v>
      </c>
      <c r="S1" s="31" t="s">
        <v>405</v>
      </c>
      <c r="T1" s="31" t="s">
        <v>406</v>
      </c>
      <c r="U1" s="31" t="s">
        <v>407</v>
      </c>
      <c r="V1" s="31" t="s">
        <v>408</v>
      </c>
      <c r="W1" s="31" t="s">
        <v>409</v>
      </c>
      <c r="X1" s="31" t="s">
        <v>410</v>
      </c>
      <c r="Y1" s="31" t="s">
        <v>411</v>
      </c>
      <c r="Z1" s="31" t="s">
        <v>412</v>
      </c>
      <c r="AA1" s="31" t="s">
        <v>413</v>
      </c>
      <c r="AB1" s="31" t="s">
        <v>414</v>
      </c>
      <c r="AC1" s="31" t="s">
        <v>415</v>
      </c>
      <c r="AD1" s="31" t="s">
        <v>416</v>
      </c>
      <c r="AE1" s="31" t="s">
        <v>417</v>
      </c>
      <c r="AF1" s="31" t="s">
        <v>418</v>
      </c>
      <c r="AG1" s="31" t="s">
        <v>419</v>
      </c>
      <c r="AH1" s="31" t="s">
        <v>420</v>
      </c>
      <c r="AI1" s="31" t="s">
        <v>421</v>
      </c>
      <c r="AJ1" s="31" t="s">
        <v>422</v>
      </c>
      <c r="AK1" s="31" t="s">
        <v>423</v>
      </c>
    </row>
    <row r="2" spans="1:37" x14ac:dyDescent="0.3">
      <c r="A2" t="str">
        <f>'Event Master List'!A2</f>
        <v>NG-001</v>
      </c>
      <c r="B2" t="str">
        <f>'Event Master List'!C2</f>
        <v>UCG</v>
      </c>
      <c r="C2" s="8">
        <f>'Event Master List'!D2</f>
        <v>42046</v>
      </c>
      <c r="D2" s="10">
        <f>'Estimation Parameters'!K2</f>
        <v>-7.0115915885001141E-4</v>
      </c>
      <c r="E2" s="10">
        <f>'Estimation Parameters'!J2</f>
        <v>1.3560016019402721</v>
      </c>
      <c r="F2" s="10">
        <f>IFERROR(IF(B2="UCG",INDEX('Daily Returns'!E:E,MATCH(C2,'Daily Returns'!A:A,1)),IF(B2="BMPS",INDEX('Daily Returns'!G:G,MATCH(C2,'Daily Returns'!A:A,1)),IF(B2="ISP",INDEX('Daily Returns'!I:I,MATCH(C2,'Daily Returns'!A:A,1)),IF(B2="BPE",INDEX('Daily Returns'!K:K,MATCH(C2,'Daily Returns'!A:A,1)),IF(B2="BAMI",INDEX('Daily Returns'!M:M,MATCH(C2,'Daily Returns'!A:A,1)),INDEX('Daily Returns'!O:O,MATCH(C2,'Daily Returns'!A:A,1))))))),"")</f>
        <v>-3.4896401308615078E-2</v>
      </c>
      <c r="G2" s="10">
        <f>IFERROR(INDEX('Daily Returns'!C:C,MATCH(C2,'Daily Returns'!A:A,1)),"")</f>
        <v>-7.7197722667181317E-3</v>
      </c>
      <c r="H2" s="10">
        <f>IFERROR(D2+E2*G2,"")</f>
        <v>-1.1169182719133882E-2</v>
      </c>
      <c r="I2" s="10">
        <f>IFERROR(F2-H2,"")</f>
        <v>-2.3727218589481194E-2</v>
      </c>
      <c r="J2" s="10">
        <f>IFERROR(Y2+AA2+AC2,"")</f>
        <v>-5.4260886093475173E-2</v>
      </c>
      <c r="K2" s="10">
        <f>IFERROR(Y2+AA2+AC2+AE2+AG2,"")</f>
        <v>-2.1968955152754929E-2</v>
      </c>
      <c r="L2" s="10">
        <f>IFERROR(Q2+S2+U2+W2+Y2+AA2+AC2+AE2+AG2+AI2+AK2,"")</f>
        <v>-3.0616769145729791E-3</v>
      </c>
      <c r="M2" t="str">
        <f>'Event Master List'!F2</f>
        <v>No</v>
      </c>
      <c r="N2" t="str">
        <f>IF(YEAR(C2)&lt;=2017,"Yes","No")</f>
        <v>Yes</v>
      </c>
      <c r="O2" t="str">
        <f>IF(AND(B2="BMPS",C2&gt;=DATE(2017,2,1),C2&lt;=DATE(2017,10,31)),"BMPS delisted ~Feb-Oct 2017: returns may be unavailable","")</f>
        <v/>
      </c>
      <c r="P2" s="8">
        <f>WORKDAY(C2,-5)</f>
        <v>42039</v>
      </c>
      <c r="Q2" s="10">
        <f>IFERROR(IF(B2="UCG",INDEX('Daily Returns'!E:E,MATCH(P2,'Daily Returns'!A:A,1)),IF(B2="BMPS",INDEX('Daily Returns'!G:G,MATCH(P2,'Daily Returns'!A:A,1)),IF(B2="ISP",INDEX('Daily Returns'!I:I,MATCH(P2,'Daily Returns'!A:A,1)),IF(B2="BPE",INDEX('Daily Returns'!K:K,MATCH(P2,'Daily Returns'!A:A,1)),IF(B2="BAMI",INDEX('Daily Returns'!M:M,MATCH(P2,'Daily Returns'!A:A,1)),INDEX('Daily Returns'!O:O,MATCH(P2,'Daily Returns'!A:A,1)))))))-(D2+E2*INDEX('Daily Returns'!C:C,MATCH(P2,'Daily Returns'!A:A,1))),"")</f>
        <v>-1.9421759269243081E-3</v>
      </c>
      <c r="R2" s="8">
        <f>WORKDAY(C2,-4)</f>
        <v>42040</v>
      </c>
      <c r="S2" s="10">
        <f>IFERROR(IF(B2="UCG",INDEX('Daily Returns'!E:E,MATCH(R2,'Daily Returns'!A:A,1)),IF(B2="BMPS",INDEX('Daily Returns'!G:G,MATCH(R2,'Daily Returns'!A:A,1)),IF(B2="ISP",INDEX('Daily Returns'!I:I,MATCH(R2,'Daily Returns'!A:A,1)),IF(B2="BPE",INDEX('Daily Returns'!K:K,MATCH(R2,'Daily Returns'!A:A,1)),IF(B2="BAMI",INDEX('Daily Returns'!M:M,MATCH(R2,'Daily Returns'!A:A,1)),INDEX('Daily Returns'!O:O,MATCH(R2,'Daily Returns'!A:A,1)))))))-(D2+E2*INDEX('Daily Returns'!C:C,MATCH(R2,'Daily Returns'!A:A,1))),"")</f>
        <v>1.4530455339541804E-3</v>
      </c>
      <c r="T2" s="8">
        <f>WORKDAY(C2,-3)</f>
        <v>42041</v>
      </c>
      <c r="U2" s="10">
        <f>IFERROR(IF(B2="UCG",INDEX('Daily Returns'!E:E,MATCH(T2,'Daily Returns'!A:A,1)),IF(B2="BMPS",INDEX('Daily Returns'!G:G,MATCH(T2,'Daily Returns'!A:A,1)),IF(B2="ISP",INDEX('Daily Returns'!I:I,MATCH(T2,'Daily Returns'!A:A,1)),IF(B2="BPE",INDEX('Daily Returns'!K:K,MATCH(T2,'Daily Returns'!A:A,1)),IF(B2="BAMI",INDEX('Daily Returns'!M:M,MATCH(T2,'Daily Returns'!A:A,1)),INDEX('Daily Returns'!O:O,MATCH(T2,'Daily Returns'!A:A,1)))))))-(D2+E2*INDEX('Daily Returns'!C:C,MATCH(T2,'Daily Returns'!A:A,1))),"")</f>
        <v>9.927468207035637E-3</v>
      </c>
      <c r="V2" s="8">
        <f>WORKDAY(C2,-2)</f>
        <v>42044</v>
      </c>
      <c r="W2" s="10">
        <f>IFERROR(IF(B2="UCG",INDEX('Daily Returns'!E:E,MATCH(V2,'Daily Returns'!A:A,1)),IF(B2="BMPS",INDEX('Daily Returns'!G:G,MATCH(V2,'Daily Returns'!A:A,1)),IF(B2="ISP",INDEX('Daily Returns'!I:I,MATCH(V2,'Daily Returns'!A:A,1)),IF(B2="BPE",INDEX('Daily Returns'!K:K,MATCH(V2,'Daily Returns'!A:A,1)),IF(B2="BAMI",INDEX('Daily Returns'!M:M,MATCH(V2,'Daily Returns'!A:A,1)),INDEX('Daily Returns'!O:O,MATCH(V2,'Daily Returns'!A:A,1)))))))-(D2+E2*INDEX('Daily Returns'!C:C,MATCH(V2,'Daily Returns'!A:A,1))),"")</f>
        <v>5.4814528541076123E-3</v>
      </c>
      <c r="X2" s="8">
        <f>WORKDAY(C2,-1)</f>
        <v>42045</v>
      </c>
      <c r="Y2" s="10">
        <f>IFERROR(IF(B2="UCG",INDEX('Daily Returns'!E:E,MATCH(X2,'Daily Returns'!A:A,1)),IF(B2="BMPS",INDEX('Daily Returns'!G:G,MATCH(X2,'Daily Returns'!A:A,1)),IF(B2="ISP",INDEX('Daily Returns'!I:I,MATCH(X2,'Daily Returns'!A:A,1)),IF(B2="BPE",INDEX('Daily Returns'!K:K,MATCH(X2,'Daily Returns'!A:A,1)),IF(B2="BAMI",INDEX('Daily Returns'!M:M,MATCH(X2,'Daily Returns'!A:A,1)),INDEX('Daily Returns'!O:O,MATCH(X2,'Daily Returns'!A:A,1)))))))-(D2+E2*INDEX('Daily Returns'!C:C,MATCH(X2,'Daily Returns'!A:A,1))),"")</f>
        <v>-8.0713233246926825E-3</v>
      </c>
      <c r="Z2" s="8">
        <f>C2</f>
        <v>42046</v>
      </c>
      <c r="AA2" s="10">
        <f>IFERROR(IF(B2="UCG",INDEX('Daily Returns'!E:E,MATCH(Z2,'Daily Returns'!A:A,1)),IF(B2="BMPS",INDEX('Daily Returns'!G:G,MATCH(Z2,'Daily Returns'!A:A,1)),IF(B2="ISP",INDEX('Daily Returns'!I:I,MATCH(Z2,'Daily Returns'!A:A,1)),IF(B2="BPE",INDEX('Daily Returns'!K:K,MATCH(Z2,'Daily Returns'!A:A,1)),IF(B2="BAMI",INDEX('Daily Returns'!M:M,MATCH(Z2,'Daily Returns'!A:A,1)),INDEX('Daily Returns'!O:O,MATCH(Z2,'Daily Returns'!A:A,1)))))))-(D2+E2*INDEX('Daily Returns'!C:C,MATCH(Z2,'Daily Returns'!A:A,1))),"")</f>
        <v>-2.3727218589481194E-2</v>
      </c>
      <c r="AB2" s="8">
        <f>WORKDAY(C2,1)</f>
        <v>42047</v>
      </c>
      <c r="AC2" s="10">
        <f>IFERROR(IF(B2="UCG",INDEX('Daily Returns'!E:E,MATCH(AB2,'Daily Returns'!A:A,1)),IF(B2="BMPS",INDEX('Daily Returns'!G:G,MATCH(AB2,'Daily Returns'!A:A,1)),IF(B2="ISP",INDEX('Daily Returns'!I:I,MATCH(AB2,'Daily Returns'!A:A,1)),IF(B2="BPE",INDEX('Daily Returns'!K:K,MATCH(AB2,'Daily Returns'!A:A,1)),IF(B2="BAMI",INDEX('Daily Returns'!M:M,MATCH(AB2,'Daily Returns'!A:A,1)),INDEX('Daily Returns'!O:O,MATCH(AB2,'Daily Returns'!A:A,1)))))))-(D2+E2*INDEX('Daily Returns'!C:C,MATCH(AB2,'Daily Returns'!A:A,1))),"")</f>
        <v>-2.2462344179301298E-2</v>
      </c>
      <c r="AD2" s="8">
        <f>WORKDAY(C2,2)</f>
        <v>42048</v>
      </c>
      <c r="AE2" s="10">
        <f>IFERROR(IF(B2="UCG",INDEX('Daily Returns'!E:E,MATCH(AD2,'Daily Returns'!A:A,1)),IF(B2="BMPS",INDEX('Daily Returns'!G:G,MATCH(AD2,'Daily Returns'!A:A,1)),IF(B2="ISP",INDEX('Daily Returns'!I:I,MATCH(AD2,'Daily Returns'!A:A,1)),IF(B2="BPE",INDEX('Daily Returns'!K:K,MATCH(AD2,'Daily Returns'!A:A,1)),IF(B2="BAMI",INDEX('Daily Returns'!M:M,MATCH(AD2,'Daily Returns'!A:A,1)),INDEX('Daily Returns'!O:O,MATCH(AD2,'Daily Returns'!A:A,1)))))))-(D2+E2*INDEX('Daily Returns'!C:C,MATCH(AD2,'Daily Returns'!A:A,1))),"")</f>
        <v>2.555185589874355E-2</v>
      </c>
      <c r="AF2" s="8">
        <f>WORKDAY(C2,3)</f>
        <v>42051</v>
      </c>
      <c r="AG2" s="10">
        <f>IFERROR(IF(B2="UCG",INDEX('Daily Returns'!E:E,MATCH(AF2,'Daily Returns'!A:A,1)),IF(B2="BMPS",INDEX('Daily Returns'!G:G,MATCH(AF2,'Daily Returns'!A:A,1)),IF(B2="ISP",INDEX('Daily Returns'!I:I,MATCH(AF2,'Daily Returns'!A:A,1)),IF(B2="BPE",INDEX('Daily Returns'!K:K,MATCH(AF2,'Daily Returns'!A:A,1)),IF(B2="BAMI",INDEX('Daily Returns'!M:M,MATCH(AF2,'Daily Returns'!A:A,1)),INDEX('Daily Returns'!O:O,MATCH(AF2,'Daily Returns'!A:A,1)))))))-(D2+E2*INDEX('Daily Returns'!C:C,MATCH(AF2,'Daily Returns'!A:A,1))),"")</f>
        <v>6.7400750419766954E-3</v>
      </c>
      <c r="AH2" s="8">
        <f>WORKDAY(C2,4)</f>
        <v>42052</v>
      </c>
      <c r="AI2" s="10">
        <f>IFERROR(IF(B2="UCG",INDEX('Daily Returns'!E:E,MATCH(AH2,'Daily Returns'!A:A,1)),IF(B2="BMPS",INDEX('Daily Returns'!G:G,MATCH(AH2,'Daily Returns'!A:A,1)),IF(B2="ISP",INDEX('Daily Returns'!I:I,MATCH(AH2,'Daily Returns'!A:A,1)),IF(B2="BPE",INDEX('Daily Returns'!K:K,MATCH(AH2,'Daily Returns'!A:A,1)),IF(B2="BAMI",INDEX('Daily Returns'!M:M,MATCH(AH2,'Daily Returns'!A:A,1)),INDEX('Daily Returns'!O:O,MATCH(AH2,'Daily Returns'!A:A,1)))))))-(D2+E2*INDEX('Daily Returns'!C:C,MATCH(AH2,'Daily Returns'!A:A,1))),"")</f>
        <v>-2.1095205632200202E-3</v>
      </c>
      <c r="AJ2" s="8">
        <f>WORKDAY(C2,5)</f>
        <v>42053</v>
      </c>
      <c r="AK2" s="10">
        <f>IFERROR(IF(B2="UCG",INDEX('Daily Returns'!E:E,MATCH(AJ2,'Daily Returns'!A:A,1)),IF(B2="BMPS",INDEX('Daily Returns'!G:G,MATCH(AJ2,'Daily Returns'!A:A,1)),IF(B2="ISP",INDEX('Daily Returns'!I:I,MATCH(AJ2,'Daily Returns'!A:A,1)),IF(B2="BPE",INDEX('Daily Returns'!K:K,MATCH(AJ2,'Daily Returns'!A:A,1)),IF(B2="BAMI",INDEX('Daily Returns'!M:M,MATCH(AJ2,'Daily Returns'!A:A,1)),INDEX('Daily Returns'!O:O,MATCH(AJ2,'Daily Returns'!A:A,1)))))))-(D2+E2*INDEX('Daily Returns'!C:C,MATCH(AJ2,'Daily Returns'!A:A,1))),"")</f>
        <v>6.0970081332288456E-3</v>
      </c>
    </row>
    <row r="3" spans="1:37" x14ac:dyDescent="0.3">
      <c r="A3" t="str">
        <f>'Event Master List'!A3</f>
        <v>NG-006</v>
      </c>
      <c r="B3" t="str">
        <f>'Event Master List'!C3</f>
        <v>BMPS</v>
      </c>
      <c r="C3" s="8">
        <f>'Event Master List'!D3</f>
        <v>42178</v>
      </c>
      <c r="D3" s="10">
        <f>'Estimation Parameters'!K3</f>
        <v>-1.5581928415905955E-3</v>
      </c>
      <c r="E3" s="10">
        <f>'Estimation Parameters'!J3</f>
        <v>1.0331623047944771</v>
      </c>
      <c r="F3" s="10">
        <f>IFERROR(IF(B3="UCG",INDEX('Daily Returns'!E:E,MATCH(C3,'Daily Returns'!A:A,1)),IF(B3="BMPS",INDEX('Daily Returns'!G:G,MATCH(C3,'Daily Returns'!A:A,1)),IF(B3="ISP",INDEX('Daily Returns'!I:I,MATCH(C3,'Daily Returns'!A:A,1)),IF(B3="BPE",INDEX('Daily Returns'!K:K,MATCH(C3,'Daily Returns'!A:A,1)),IF(B3="BAMI",INDEX('Daily Returns'!M:M,MATCH(C3,'Daily Returns'!A:A,1)),INDEX('Daily Returns'!O:O,MATCH(C3,'Daily Returns'!A:A,1))))))),"")</f>
        <v>7.2090628218331619E-3</v>
      </c>
      <c r="G3" s="10">
        <f>IFERROR(INDEX('Daily Returns'!C:C,MATCH(C3,'Daily Returns'!A:A,1)),"")</f>
        <v>3.4488631525163927E-3</v>
      </c>
      <c r="H3" s="10">
        <f t="shared" ref="H3:H57" si="0">IFERROR(D3+E3*G3,"")</f>
        <v>2.0050425619839874E-3</v>
      </c>
      <c r="I3" s="10">
        <f t="shared" ref="I3:I57" si="1">IFERROR(F3-H3,"")</f>
        <v>5.2040202598491745E-3</v>
      </c>
      <c r="J3" s="10">
        <f t="shared" ref="J3:J57" si="2">IFERROR(Y3+AA3+AC3,"")</f>
        <v>8.3514847679981817E-3</v>
      </c>
      <c r="K3" s="10">
        <f t="shared" ref="K3:K57" si="3">IFERROR(Y3+AA3+AC3+AE3+AG3,"")</f>
        <v>2.4813906258284092E-2</v>
      </c>
      <c r="L3" s="10">
        <f t="shared" ref="L3:L57" si="4">IFERROR(Q3+S3+U3+W3+Y3+AA3+AC3+AE3+AG3+AI3+AK3,"")</f>
        <v>3.3256268763303551E-2</v>
      </c>
      <c r="M3" t="str">
        <f>'Event Master List'!F3</f>
        <v>No</v>
      </c>
      <c r="N3" t="str">
        <f t="shared" ref="N3:N57" si="5">IF(YEAR(C3)&lt;=2017,"Yes","No")</f>
        <v>Yes</v>
      </c>
      <c r="O3" t="str">
        <f t="shared" ref="O3:O57" si="6">IF(AND(B3="BMPS",C3&gt;=DATE(2017,2,1),C3&lt;=DATE(2017,10,31)),"BMPS delisted ~Feb-Oct 2017: returns may be unavailable","")</f>
        <v/>
      </c>
      <c r="P3" s="8">
        <f t="shared" ref="P3:P57" si="7">WORKDAY(C3,-5)</f>
        <v>42171</v>
      </c>
      <c r="Q3" s="10">
        <f>IFERROR(IF(B3="UCG",INDEX('Daily Returns'!E:E,MATCH(P3,'Daily Returns'!A:A,1)),IF(B3="BMPS",INDEX('Daily Returns'!G:G,MATCH(P3,'Daily Returns'!A:A,1)),IF(B3="ISP",INDEX('Daily Returns'!I:I,MATCH(P3,'Daily Returns'!A:A,1)),IF(B3="BPE",INDEX('Daily Returns'!K:K,MATCH(P3,'Daily Returns'!A:A,1)),IF(B3="BAMI",INDEX('Daily Returns'!M:M,MATCH(P3,'Daily Returns'!A:A,1)),INDEX('Daily Returns'!O:O,MATCH(P3,'Daily Returns'!A:A,1)))))))-(D3+E3*INDEX('Daily Returns'!C:C,MATCH(P3,'Daily Returns'!A:A,1))),"")</f>
        <v>3.6803927834009188E-2</v>
      </c>
      <c r="R3" s="8">
        <f t="shared" ref="R3:R57" si="8">WORKDAY(C3,-4)</f>
        <v>42172</v>
      </c>
      <c r="S3" s="10">
        <f>IFERROR(IF(B3="UCG",INDEX('Daily Returns'!E:E,MATCH(R3,'Daily Returns'!A:A,1)),IF(B3="BMPS",INDEX('Daily Returns'!G:G,MATCH(R3,'Daily Returns'!A:A,1)),IF(B3="ISP",INDEX('Daily Returns'!I:I,MATCH(R3,'Daily Returns'!A:A,1)),IF(B3="BPE",INDEX('Daily Returns'!K:K,MATCH(R3,'Daily Returns'!A:A,1)),IF(B3="BAMI",INDEX('Daily Returns'!M:M,MATCH(R3,'Daily Returns'!A:A,1)),INDEX('Daily Returns'!O:O,MATCH(R3,'Daily Returns'!A:A,1)))))))-(D3+E3*INDEX('Daily Returns'!C:C,MATCH(R3,'Daily Returns'!A:A,1))),"")</f>
        <v>5.6470259455300563E-2</v>
      </c>
      <c r="T3" s="8">
        <f t="shared" ref="T3:T57" si="9">WORKDAY(C3,-3)</f>
        <v>42173</v>
      </c>
      <c r="U3" s="10">
        <f>IFERROR(IF(B3="UCG",INDEX('Daily Returns'!E:E,MATCH(T3,'Daily Returns'!A:A,1)),IF(B3="BMPS",INDEX('Daily Returns'!G:G,MATCH(T3,'Daily Returns'!A:A,1)),IF(B3="ISP",INDEX('Daily Returns'!I:I,MATCH(T3,'Daily Returns'!A:A,1)),IF(B3="BPE",INDEX('Daily Returns'!K:K,MATCH(T3,'Daily Returns'!A:A,1)),IF(B3="BAMI",INDEX('Daily Returns'!M:M,MATCH(T3,'Daily Returns'!A:A,1)),INDEX('Daily Returns'!O:O,MATCH(T3,'Daily Returns'!A:A,1)))))))-(D3+E3*INDEX('Daily Returns'!C:C,MATCH(T3,'Daily Returns'!A:A,1))),"")</f>
        <v>-3.1291266680721519E-2</v>
      </c>
      <c r="V3" s="8">
        <f t="shared" ref="V3:V57" si="10">WORKDAY(C3,-2)</f>
        <v>42174</v>
      </c>
      <c r="W3" s="10">
        <f>IFERROR(IF(B3="UCG",INDEX('Daily Returns'!E:E,MATCH(V3,'Daily Returns'!A:A,1)),IF(B3="BMPS",INDEX('Daily Returns'!G:G,MATCH(V3,'Daily Returns'!A:A,1)),IF(B3="ISP",INDEX('Daily Returns'!I:I,MATCH(V3,'Daily Returns'!A:A,1)),IF(B3="BPE",INDEX('Daily Returns'!K:K,MATCH(V3,'Daily Returns'!A:A,1)),IF(B3="BAMI",INDEX('Daily Returns'!M:M,MATCH(V3,'Daily Returns'!A:A,1)),INDEX('Daily Returns'!O:O,MATCH(V3,'Daily Returns'!A:A,1)))))))-(D3+E3*INDEX('Daily Returns'!C:C,MATCH(V3,'Daily Returns'!A:A,1))),"")</f>
        <v>9.5235858385630569E-4</v>
      </c>
      <c r="X3" s="8">
        <f t="shared" ref="X3:X57" si="11">WORKDAY(C3,-1)</f>
        <v>42177</v>
      </c>
      <c r="Y3" s="10">
        <f>IFERROR(IF(B3="UCG",INDEX('Daily Returns'!E:E,MATCH(X3,'Daily Returns'!A:A,1)),IF(B3="BMPS",INDEX('Daily Returns'!G:G,MATCH(X3,'Daily Returns'!A:A,1)),IF(B3="ISP",INDEX('Daily Returns'!I:I,MATCH(X3,'Daily Returns'!A:A,1)),IF(B3="BPE",INDEX('Daily Returns'!K:K,MATCH(X3,'Daily Returns'!A:A,1)),IF(B3="BAMI",INDEX('Daily Returns'!M:M,MATCH(X3,'Daily Returns'!A:A,1)),INDEX('Daily Returns'!O:O,MATCH(X3,'Daily Returns'!A:A,1)))))))-(D3+E3*INDEX('Daily Returns'!C:C,MATCH(X3,'Daily Returns'!A:A,1))),"")</f>
        <v>1.6603088210530213E-2</v>
      </c>
      <c r="Z3" s="8">
        <f t="shared" ref="Z3:Z57" si="12">C3</f>
        <v>42178</v>
      </c>
      <c r="AA3" s="10">
        <f>IFERROR(IF(B3="UCG",INDEX('Daily Returns'!E:E,MATCH(Z3,'Daily Returns'!A:A,1)),IF(B3="BMPS",INDEX('Daily Returns'!G:G,MATCH(Z3,'Daily Returns'!A:A,1)),IF(B3="ISP",INDEX('Daily Returns'!I:I,MATCH(Z3,'Daily Returns'!A:A,1)),IF(B3="BPE",INDEX('Daily Returns'!K:K,MATCH(Z3,'Daily Returns'!A:A,1)),IF(B3="BAMI",INDEX('Daily Returns'!M:M,MATCH(Z3,'Daily Returns'!A:A,1)),INDEX('Daily Returns'!O:O,MATCH(Z3,'Daily Returns'!A:A,1)))))))-(D3+E3*INDEX('Daily Returns'!C:C,MATCH(Z3,'Daily Returns'!A:A,1))),"")</f>
        <v>5.2040202598491745E-3</v>
      </c>
      <c r="AB3" s="8">
        <f t="shared" ref="AB3:AB57" si="13">WORKDAY(C3,1)</f>
        <v>42179</v>
      </c>
      <c r="AC3" s="10">
        <f>IFERROR(IF(B3="UCG",INDEX('Daily Returns'!E:E,MATCH(AB3,'Daily Returns'!A:A,1)),IF(B3="BMPS",INDEX('Daily Returns'!G:G,MATCH(AB3,'Daily Returns'!A:A,1)),IF(B3="ISP",INDEX('Daily Returns'!I:I,MATCH(AB3,'Daily Returns'!A:A,1)),IF(B3="BPE",INDEX('Daily Returns'!K:K,MATCH(AB3,'Daily Returns'!A:A,1)),IF(B3="BAMI",INDEX('Daily Returns'!M:M,MATCH(AB3,'Daily Returns'!A:A,1)),INDEX('Daily Returns'!O:O,MATCH(AB3,'Daily Returns'!A:A,1)))))))-(D3+E3*INDEX('Daily Returns'!C:C,MATCH(AB3,'Daily Returns'!A:A,1))),"")</f>
        <v>-1.3455623702381205E-2</v>
      </c>
      <c r="AD3" s="8">
        <f t="shared" ref="AD3:AD57" si="14">WORKDAY(C3,2)</f>
        <v>42180</v>
      </c>
      <c r="AE3" s="10">
        <f>IFERROR(IF(B3="UCG",INDEX('Daily Returns'!E:E,MATCH(AD3,'Daily Returns'!A:A,1)),IF(B3="BMPS",INDEX('Daily Returns'!G:G,MATCH(AD3,'Daily Returns'!A:A,1)),IF(B3="ISP",INDEX('Daily Returns'!I:I,MATCH(AD3,'Daily Returns'!A:A,1)),IF(B3="BPE",INDEX('Daily Returns'!K:K,MATCH(AD3,'Daily Returns'!A:A,1)),IF(B3="BAMI",INDEX('Daily Returns'!M:M,MATCH(AD3,'Daily Returns'!A:A,1)),INDEX('Daily Returns'!O:O,MATCH(AD3,'Daily Returns'!A:A,1)))))))-(D3+E3*INDEX('Daily Returns'!C:C,MATCH(AD3,'Daily Returns'!A:A,1))),"")</f>
        <v>5.2700389513960517E-3</v>
      </c>
      <c r="AF3" s="8">
        <f t="shared" ref="AF3:AF57" si="15">WORKDAY(C3,3)</f>
        <v>42181</v>
      </c>
      <c r="AG3" s="10">
        <f>IFERROR(IF(B3="UCG",INDEX('Daily Returns'!E:E,MATCH(AF3,'Daily Returns'!A:A,1)),IF(B3="BMPS",INDEX('Daily Returns'!G:G,MATCH(AF3,'Daily Returns'!A:A,1)),IF(B3="ISP",INDEX('Daily Returns'!I:I,MATCH(AF3,'Daily Returns'!A:A,1)),IF(B3="BPE",INDEX('Daily Returns'!K:K,MATCH(AF3,'Daily Returns'!A:A,1)),IF(B3="BAMI",INDEX('Daily Returns'!M:M,MATCH(AF3,'Daily Returns'!A:A,1)),INDEX('Daily Returns'!O:O,MATCH(AF3,'Daily Returns'!A:A,1)))))))-(D3+E3*INDEX('Daily Returns'!C:C,MATCH(AF3,'Daily Returns'!A:A,1))),"")</f>
        <v>1.1192382538889859E-2</v>
      </c>
      <c r="AH3" s="8">
        <f t="shared" ref="AH3:AH57" si="16">WORKDAY(C3,4)</f>
        <v>42184</v>
      </c>
      <c r="AI3" s="10">
        <f>IFERROR(IF(B3="UCG",INDEX('Daily Returns'!E:E,MATCH(AH3,'Daily Returns'!A:A,1)),IF(B3="BMPS",INDEX('Daily Returns'!G:G,MATCH(AH3,'Daily Returns'!A:A,1)),IF(B3="ISP",INDEX('Daily Returns'!I:I,MATCH(AH3,'Daily Returns'!A:A,1)),IF(B3="BPE",INDEX('Daily Returns'!K:K,MATCH(AH3,'Daily Returns'!A:A,1)),IF(B3="BAMI",INDEX('Daily Returns'!M:M,MATCH(AH3,'Daily Returns'!A:A,1)),INDEX('Daily Returns'!O:O,MATCH(AH3,'Daily Returns'!A:A,1)))))))-(D3+E3*INDEX('Daily Returns'!C:C,MATCH(AH3,'Daily Returns'!A:A,1))),"")</f>
        <v>-4.7481361762844364E-2</v>
      </c>
      <c r="AJ3" s="8">
        <f t="shared" ref="AJ3:AJ57" si="17">WORKDAY(C3,5)</f>
        <v>42185</v>
      </c>
      <c r="AK3" s="10">
        <f>IFERROR(IF(B3="UCG",INDEX('Daily Returns'!E:E,MATCH(AJ3,'Daily Returns'!A:A,1)),IF(B3="BMPS",INDEX('Daily Returns'!G:G,MATCH(AJ3,'Daily Returns'!A:A,1)),IF(B3="ISP",INDEX('Daily Returns'!I:I,MATCH(AJ3,'Daily Returns'!A:A,1)),IF(B3="BPE",INDEX('Daily Returns'!K:K,MATCH(AJ3,'Daily Returns'!A:A,1)),IF(B3="BAMI",INDEX('Daily Returns'!M:M,MATCH(AJ3,'Daily Returns'!A:A,1)),INDEX('Daily Returns'!O:O,MATCH(AJ3,'Daily Returns'!A:A,1)))))))-(D3+E3*INDEX('Daily Returns'!C:C,MATCH(AJ3,'Daily Returns'!A:A,1))),"")</f>
        <v>-7.0115549245807268E-3</v>
      </c>
    </row>
    <row r="4" spans="1:37" x14ac:dyDescent="0.3">
      <c r="A4" t="str">
        <f>'Event Master List'!A4</f>
        <v>NG-002</v>
      </c>
      <c r="B4" t="str">
        <f>'Event Master List'!C4</f>
        <v>UCG</v>
      </c>
      <c r="C4" s="8">
        <f>'Event Master List'!D4</f>
        <v>42185</v>
      </c>
      <c r="D4" s="10">
        <f>'Estimation Parameters'!K4</f>
        <v>-6.3993117415354819E-4</v>
      </c>
      <c r="E4" s="10">
        <f>'Estimation Parameters'!J4</f>
        <v>1.3234114805927824</v>
      </c>
      <c r="F4" s="10">
        <f>IFERROR(IF(B4="UCG",INDEX('Daily Returns'!E:E,MATCH(C4,'Daily Returns'!A:A,1)),IF(B4="BMPS",INDEX('Daily Returns'!G:G,MATCH(C4,'Daily Returns'!A:A,1)),IF(B4="ISP",INDEX('Daily Returns'!I:I,MATCH(C4,'Daily Returns'!A:A,1)),IF(B4="BPE",INDEX('Daily Returns'!K:K,MATCH(C4,'Daily Returns'!A:A,1)),IF(B4="BAMI",INDEX('Daily Returns'!M:M,MATCH(C4,'Daily Returns'!A:A,1)),INDEX('Daily Returns'!O:O,MATCH(C4,'Daily Returns'!A:A,1))))))),"")</f>
        <v>4.3246839654026139E-3</v>
      </c>
      <c r="G4" s="10">
        <f>IFERROR(INDEX('Daily Returns'!C:C,MATCH(C4,'Daily Returns'!A:A,1)),"")</f>
        <v>-4.8294195835179438E-3</v>
      </c>
      <c r="H4" s="10">
        <f t="shared" si="0"/>
        <v>-7.0312404955808084E-3</v>
      </c>
      <c r="I4" s="10">
        <f t="shared" si="1"/>
        <v>1.1355924460983421E-2</v>
      </c>
      <c r="J4" s="10">
        <f t="shared" si="2"/>
        <v>1.4995669819440473E-2</v>
      </c>
      <c r="K4" s="10">
        <f t="shared" si="3"/>
        <v>1.2489615843575868E-2</v>
      </c>
      <c r="L4" s="10">
        <f t="shared" si="4"/>
        <v>-1.4214425670494694E-2</v>
      </c>
      <c r="M4" t="str">
        <f>'Event Master List'!F4</f>
        <v>No</v>
      </c>
      <c r="N4" t="str">
        <f t="shared" si="5"/>
        <v>Yes</v>
      </c>
      <c r="O4" t="str">
        <f t="shared" si="6"/>
        <v/>
      </c>
      <c r="P4" s="8">
        <f t="shared" si="7"/>
        <v>42178</v>
      </c>
      <c r="Q4" s="10">
        <f>IFERROR(IF(B4="UCG",INDEX('Daily Returns'!E:E,MATCH(P4,'Daily Returns'!A:A,1)),IF(B4="BMPS",INDEX('Daily Returns'!G:G,MATCH(P4,'Daily Returns'!A:A,1)),IF(B4="ISP",INDEX('Daily Returns'!I:I,MATCH(P4,'Daily Returns'!A:A,1)),IF(B4="BPE",INDEX('Daily Returns'!K:K,MATCH(P4,'Daily Returns'!A:A,1)),IF(B4="BAMI",INDEX('Daily Returns'!M:M,MATCH(P4,'Daily Returns'!A:A,1)),INDEX('Daily Returns'!O:O,MATCH(P4,'Daily Returns'!A:A,1)))))))-(D4+E4*INDEX('Daily Returns'!C:C,MATCH(P4,'Daily Returns'!A:A,1))),"")</f>
        <v>-1.405635725123678E-2</v>
      </c>
      <c r="R4" s="8">
        <f t="shared" si="8"/>
        <v>42179</v>
      </c>
      <c r="S4" s="10">
        <f>IFERROR(IF(B4="UCG",INDEX('Daily Returns'!E:E,MATCH(R4,'Daily Returns'!A:A,1)),IF(B4="BMPS",INDEX('Daily Returns'!G:G,MATCH(R4,'Daily Returns'!A:A,1)),IF(B4="ISP",INDEX('Daily Returns'!I:I,MATCH(R4,'Daily Returns'!A:A,1)),IF(B4="BPE",INDEX('Daily Returns'!K:K,MATCH(R4,'Daily Returns'!A:A,1)),IF(B4="BAMI",INDEX('Daily Returns'!M:M,MATCH(R4,'Daily Returns'!A:A,1)),INDEX('Daily Returns'!O:O,MATCH(R4,'Daily Returns'!A:A,1)))))))-(D4+E4*INDEX('Daily Returns'!C:C,MATCH(R4,'Daily Returns'!A:A,1))),"")</f>
        <v>-4.1834146187890607E-3</v>
      </c>
      <c r="T4" s="8">
        <f t="shared" si="9"/>
        <v>42180</v>
      </c>
      <c r="U4" s="10">
        <f>IFERROR(IF(B4="UCG",INDEX('Daily Returns'!E:E,MATCH(T4,'Daily Returns'!A:A,1)),IF(B4="BMPS",INDEX('Daily Returns'!G:G,MATCH(T4,'Daily Returns'!A:A,1)),IF(B4="ISP",INDEX('Daily Returns'!I:I,MATCH(T4,'Daily Returns'!A:A,1)),IF(B4="BPE",INDEX('Daily Returns'!K:K,MATCH(T4,'Daily Returns'!A:A,1)),IF(B4="BAMI",INDEX('Daily Returns'!M:M,MATCH(T4,'Daily Returns'!A:A,1)),INDEX('Daily Returns'!O:O,MATCH(T4,'Daily Returns'!A:A,1)))))))-(D4+E4*INDEX('Daily Returns'!C:C,MATCH(T4,'Daily Returns'!A:A,1))),"")</f>
        <v>5.9847487152760726E-3</v>
      </c>
      <c r="V4" s="8">
        <f t="shared" si="10"/>
        <v>42181</v>
      </c>
      <c r="W4" s="10">
        <f>IFERROR(IF(B4="UCG",INDEX('Daily Returns'!E:E,MATCH(V4,'Daily Returns'!A:A,1)),IF(B4="BMPS",INDEX('Daily Returns'!G:G,MATCH(V4,'Daily Returns'!A:A,1)),IF(B4="ISP",INDEX('Daily Returns'!I:I,MATCH(V4,'Daily Returns'!A:A,1)),IF(B4="BPE",INDEX('Daily Returns'!K:K,MATCH(V4,'Daily Returns'!A:A,1)),IF(B4="BAMI",INDEX('Daily Returns'!M:M,MATCH(V4,'Daily Returns'!A:A,1)),INDEX('Daily Returns'!O:O,MATCH(V4,'Daily Returns'!A:A,1)))))))-(D4+E4*INDEX('Daily Returns'!C:C,MATCH(V4,'Daily Returns'!A:A,1))),"")</f>
        <v>-8.7655822017450053E-3</v>
      </c>
      <c r="X4" s="8">
        <f t="shared" si="11"/>
        <v>42184</v>
      </c>
      <c r="Y4" s="10">
        <f>IFERROR(IF(B4="UCG",INDEX('Daily Returns'!E:E,MATCH(X4,'Daily Returns'!A:A,1)),IF(B4="BMPS",INDEX('Daily Returns'!G:G,MATCH(X4,'Daily Returns'!A:A,1)),IF(B4="ISP",INDEX('Daily Returns'!I:I,MATCH(X4,'Daily Returns'!A:A,1)),IF(B4="BPE",INDEX('Daily Returns'!K:K,MATCH(X4,'Daily Returns'!A:A,1)),IF(B4="BAMI",INDEX('Daily Returns'!M:M,MATCH(X4,'Daily Returns'!A:A,1)),INDEX('Daily Returns'!O:O,MATCH(X4,'Daily Returns'!A:A,1)))))))-(D4+E4*INDEX('Daily Returns'!C:C,MATCH(X4,'Daily Returns'!A:A,1))),"")</f>
        <v>-2.3276463876129583E-3</v>
      </c>
      <c r="Z4" s="8">
        <f t="shared" si="12"/>
        <v>42185</v>
      </c>
      <c r="AA4" s="10">
        <f>IFERROR(IF(B4="UCG",INDEX('Daily Returns'!E:E,MATCH(Z4,'Daily Returns'!A:A,1)),IF(B4="BMPS",INDEX('Daily Returns'!G:G,MATCH(Z4,'Daily Returns'!A:A,1)),IF(B4="ISP",INDEX('Daily Returns'!I:I,MATCH(Z4,'Daily Returns'!A:A,1)),IF(B4="BPE",INDEX('Daily Returns'!K:K,MATCH(Z4,'Daily Returns'!A:A,1)),IF(B4="BAMI",INDEX('Daily Returns'!M:M,MATCH(Z4,'Daily Returns'!A:A,1)),INDEX('Daily Returns'!O:O,MATCH(Z4,'Daily Returns'!A:A,1)))))))-(D4+E4*INDEX('Daily Returns'!C:C,MATCH(Z4,'Daily Returns'!A:A,1))),"")</f>
        <v>1.1355924460983421E-2</v>
      </c>
      <c r="AB4" s="8">
        <f t="shared" si="13"/>
        <v>42186</v>
      </c>
      <c r="AC4" s="10">
        <f>IFERROR(IF(B4="UCG",INDEX('Daily Returns'!E:E,MATCH(AB4,'Daily Returns'!A:A,1)),IF(B4="BMPS",INDEX('Daily Returns'!G:G,MATCH(AB4,'Daily Returns'!A:A,1)),IF(B4="ISP",INDEX('Daily Returns'!I:I,MATCH(AB4,'Daily Returns'!A:A,1)),IF(B4="BPE",INDEX('Daily Returns'!K:K,MATCH(AB4,'Daily Returns'!A:A,1)),IF(B4="BAMI",INDEX('Daily Returns'!M:M,MATCH(AB4,'Daily Returns'!A:A,1)),INDEX('Daily Returns'!O:O,MATCH(AB4,'Daily Returns'!A:A,1)))))))-(D4+E4*INDEX('Daily Returns'!C:C,MATCH(AB4,'Daily Returns'!A:A,1))),"")</f>
        <v>5.9673917460700103E-3</v>
      </c>
      <c r="AD4" s="8">
        <f t="shared" si="14"/>
        <v>42187</v>
      </c>
      <c r="AE4" s="10">
        <f>IFERROR(IF(B4="UCG",INDEX('Daily Returns'!E:E,MATCH(AD4,'Daily Returns'!A:A,1)),IF(B4="BMPS",INDEX('Daily Returns'!G:G,MATCH(AD4,'Daily Returns'!A:A,1)),IF(B4="ISP",INDEX('Daily Returns'!I:I,MATCH(AD4,'Daily Returns'!A:A,1)),IF(B4="BPE",INDEX('Daily Returns'!K:K,MATCH(AD4,'Daily Returns'!A:A,1)),IF(B4="BAMI",INDEX('Daily Returns'!M:M,MATCH(AD4,'Daily Returns'!A:A,1)),INDEX('Daily Returns'!O:O,MATCH(AD4,'Daily Returns'!A:A,1)))))))-(D4+E4*INDEX('Daily Returns'!C:C,MATCH(AD4,'Daily Returns'!A:A,1))),"")</f>
        <v>2.7670591826856744E-4</v>
      </c>
      <c r="AF4" s="8">
        <f t="shared" si="15"/>
        <v>42188</v>
      </c>
      <c r="AG4" s="10">
        <f>IFERROR(IF(B4="UCG",INDEX('Daily Returns'!E:E,MATCH(AF4,'Daily Returns'!A:A,1)),IF(B4="BMPS",INDEX('Daily Returns'!G:G,MATCH(AF4,'Daily Returns'!A:A,1)),IF(B4="ISP",INDEX('Daily Returns'!I:I,MATCH(AF4,'Daily Returns'!A:A,1)),IF(B4="BPE",INDEX('Daily Returns'!K:K,MATCH(AF4,'Daily Returns'!A:A,1)),IF(B4="BAMI",INDEX('Daily Returns'!M:M,MATCH(AF4,'Daily Returns'!A:A,1)),INDEX('Daily Returns'!O:O,MATCH(AF4,'Daily Returns'!A:A,1)))))))-(D4+E4*INDEX('Daily Returns'!C:C,MATCH(AF4,'Daily Returns'!A:A,1))),"")</f>
        <v>-2.7827598941331739E-3</v>
      </c>
      <c r="AH4" s="8">
        <f t="shared" si="16"/>
        <v>42191</v>
      </c>
      <c r="AI4" s="10">
        <f>IFERROR(IF(B4="UCG",INDEX('Daily Returns'!E:E,MATCH(AH4,'Daily Returns'!A:A,1)),IF(B4="BMPS",INDEX('Daily Returns'!G:G,MATCH(AH4,'Daily Returns'!A:A,1)),IF(B4="ISP",INDEX('Daily Returns'!I:I,MATCH(AH4,'Daily Returns'!A:A,1)),IF(B4="BPE",INDEX('Daily Returns'!K:K,MATCH(AH4,'Daily Returns'!A:A,1)),IF(B4="BAMI",INDEX('Daily Returns'!M:M,MATCH(AH4,'Daily Returns'!A:A,1)),INDEX('Daily Returns'!O:O,MATCH(AH4,'Daily Returns'!A:A,1)))))))-(D4+E4*INDEX('Daily Returns'!C:C,MATCH(AH4,'Daily Returns'!A:A,1))),"")</f>
        <v>-7.0668048172374542E-3</v>
      </c>
      <c r="AJ4" s="8">
        <f t="shared" si="17"/>
        <v>42192</v>
      </c>
      <c r="AK4" s="10">
        <f>IFERROR(IF(B4="UCG",INDEX('Daily Returns'!E:E,MATCH(AJ4,'Daily Returns'!A:A,1)),IF(B4="BMPS",INDEX('Daily Returns'!G:G,MATCH(AJ4,'Daily Returns'!A:A,1)),IF(B4="ISP",INDEX('Daily Returns'!I:I,MATCH(AJ4,'Daily Returns'!A:A,1)),IF(B4="BPE",INDEX('Daily Returns'!K:K,MATCH(AJ4,'Daily Returns'!A:A,1)),IF(B4="BAMI",INDEX('Daily Returns'!M:M,MATCH(AJ4,'Daily Returns'!A:A,1)),INDEX('Daily Returns'!O:O,MATCH(AJ4,'Daily Returns'!A:A,1)))))))-(D4+E4*INDEX('Daily Returns'!C:C,MATCH(AJ4,'Daily Returns'!A:A,1))),"")</f>
        <v>1.3833686596616684E-3</v>
      </c>
    </row>
    <row r="5" spans="1:37" x14ac:dyDescent="0.3">
      <c r="A5" t="str">
        <f>'Event Master List'!A5</f>
        <v>NG-003</v>
      </c>
      <c r="B5" t="str">
        <f>'Event Master List'!C5</f>
        <v>UCG</v>
      </c>
      <c r="C5" s="8">
        <f>'Event Master List'!D5</f>
        <v>42186</v>
      </c>
      <c r="D5" s="10">
        <f>'Estimation Parameters'!K5</f>
        <v>-6.570213900518704E-4</v>
      </c>
      <c r="E5" s="10">
        <f>'Estimation Parameters'!J5</f>
        <v>1.3258800163639333</v>
      </c>
      <c r="F5" s="10">
        <f>IFERROR(IF(B5="UCG",INDEX('Daily Returns'!E:E,MATCH(C5,'Daily Returns'!A:A,1)),IF(B5="BMPS",INDEX('Daily Returns'!G:G,MATCH(C5,'Daily Returns'!A:A,1)),IF(B5="ISP",INDEX('Daily Returns'!I:I,MATCH(C5,'Daily Returns'!A:A,1)),IF(B5="BPE",INDEX('Daily Returns'!K:K,MATCH(C5,'Daily Returns'!A:A,1)),IF(B5="BAMI",INDEX('Daily Returns'!M:M,MATCH(C5,'Daily Returns'!A:A,1)),INDEX('Daily Returns'!O:O,MATCH(C5,'Daily Returns'!A:A,1))))))),"")</f>
        <v>3.3786021861543544E-2</v>
      </c>
      <c r="G5" s="10">
        <f>IFERROR(INDEX('Daily Returns'!C:C,MATCH(C5,'Daily Returns'!A:A,1)),"")</f>
        <v>2.1503940162949112E-2</v>
      </c>
      <c r="H5" s="10">
        <f t="shared" si="0"/>
        <v>2.7854623145088141E-2</v>
      </c>
      <c r="I5" s="10">
        <f t="shared" si="1"/>
        <v>5.9313987164554029E-3</v>
      </c>
      <c r="J5" s="10">
        <f t="shared" si="2"/>
        <v>1.7645312921539525E-2</v>
      </c>
      <c r="K5" s="10">
        <f t="shared" si="3"/>
        <v>7.9412995141002266E-3</v>
      </c>
      <c r="L5" s="10">
        <f t="shared" si="4"/>
        <v>-4.7050337208936859E-4</v>
      </c>
      <c r="M5" t="str">
        <f>'Event Master List'!F5</f>
        <v>No</v>
      </c>
      <c r="N5" t="str">
        <f t="shared" si="5"/>
        <v>Yes</v>
      </c>
      <c r="O5" t="str">
        <f t="shared" si="6"/>
        <v/>
      </c>
      <c r="P5" s="8">
        <f t="shared" si="7"/>
        <v>42179</v>
      </c>
      <c r="Q5" s="10">
        <f>IFERROR(IF(B5="UCG",INDEX('Daily Returns'!E:E,MATCH(P5,'Daily Returns'!A:A,1)),IF(B5="BMPS",INDEX('Daily Returns'!G:G,MATCH(P5,'Daily Returns'!A:A,1)),IF(B5="ISP",INDEX('Daily Returns'!I:I,MATCH(P5,'Daily Returns'!A:A,1)),IF(B5="BPE",INDEX('Daily Returns'!K:K,MATCH(P5,'Daily Returns'!A:A,1)),IF(B5="BAMI",INDEX('Daily Returns'!M:M,MATCH(P5,'Daily Returns'!A:A,1)),INDEX('Daily Returns'!O:O,MATCH(P5,'Daily Returns'!A:A,1)))))))-(D5+E5*INDEX('Daily Returns'!C:C,MATCH(P5,'Daily Returns'!A:A,1))),"")</f>
        <v>-4.153335968400871E-3</v>
      </c>
      <c r="R5" s="8">
        <f t="shared" si="8"/>
        <v>42180</v>
      </c>
      <c r="S5" s="10">
        <f>IFERROR(IF(B5="UCG",INDEX('Daily Returns'!E:E,MATCH(R5,'Daily Returns'!A:A,1)),IF(B5="BMPS",INDEX('Daily Returns'!G:G,MATCH(R5,'Daily Returns'!A:A,1)),IF(B5="ISP",INDEX('Daily Returns'!I:I,MATCH(R5,'Daily Returns'!A:A,1)),IF(B5="BPE",INDEX('Daily Returns'!K:K,MATCH(R5,'Daily Returns'!A:A,1)),IF(B5="BAMI",INDEX('Daily Returns'!M:M,MATCH(R5,'Daily Returns'!A:A,1)),INDEX('Daily Returns'!O:O,MATCH(R5,'Daily Returns'!A:A,1)))))))-(D5+E5*INDEX('Daily Returns'!C:C,MATCH(R5,'Daily Returns'!A:A,1))),"")</f>
        <v>5.9807790346496255E-3</v>
      </c>
      <c r="T5" s="8">
        <f t="shared" si="9"/>
        <v>42181</v>
      </c>
      <c r="U5" s="10">
        <f>IFERROR(IF(B5="UCG",INDEX('Daily Returns'!E:E,MATCH(T5,'Daily Returns'!A:A,1)),IF(B5="BMPS",INDEX('Daily Returns'!G:G,MATCH(T5,'Daily Returns'!A:A,1)),IF(B5="ISP",INDEX('Daily Returns'!I:I,MATCH(T5,'Daily Returns'!A:A,1)),IF(B5="BPE",INDEX('Daily Returns'!K:K,MATCH(T5,'Daily Returns'!A:A,1)),IF(B5="BAMI",INDEX('Daily Returns'!M:M,MATCH(T5,'Daily Returns'!A:A,1)),INDEX('Daily Returns'!O:O,MATCH(T5,'Daily Returns'!A:A,1)))))))-(D5+E5*INDEX('Daily Returns'!C:C,MATCH(T5,'Daily Returns'!A:A,1))),"")</f>
        <v>-8.7648841575706914E-3</v>
      </c>
      <c r="V5" s="8">
        <f t="shared" si="10"/>
        <v>42184</v>
      </c>
      <c r="W5" s="10">
        <f>IFERROR(IF(B5="UCG",INDEX('Daily Returns'!E:E,MATCH(V5,'Daily Returns'!A:A,1)),IF(B5="BMPS",INDEX('Daily Returns'!G:G,MATCH(V5,'Daily Returns'!A:A,1)),IF(B5="ISP",INDEX('Daily Returns'!I:I,MATCH(V5,'Daily Returns'!A:A,1)),IF(B5="BPE",INDEX('Daily Returns'!K:K,MATCH(V5,'Daily Returns'!A:A,1)),IF(B5="BAMI",INDEX('Daily Returns'!M:M,MATCH(V5,'Daily Returns'!A:A,1)),INDEX('Daily Returns'!O:O,MATCH(V5,'Daily Returns'!A:A,1)))))))-(D5+E5*INDEX('Daily Returns'!C:C,MATCH(V5,'Daily Returns'!A:A,1))),"")</f>
        <v>-2.182980583541716E-3</v>
      </c>
      <c r="X5" s="8">
        <f t="shared" si="11"/>
        <v>42185</v>
      </c>
      <c r="Y5" s="10">
        <f>IFERROR(IF(B5="UCG",INDEX('Daily Returns'!E:E,MATCH(X5,'Daily Returns'!A:A,1)),IF(B5="BMPS",INDEX('Daily Returns'!G:G,MATCH(X5,'Daily Returns'!A:A,1)),IF(B5="ISP",INDEX('Daily Returns'!I:I,MATCH(X5,'Daily Returns'!A:A,1)),IF(B5="BPE",INDEX('Daily Returns'!K:K,MATCH(X5,'Daily Returns'!A:A,1)),IF(B5="BAMI",INDEX('Daily Returns'!M:M,MATCH(X5,'Daily Returns'!A:A,1)),INDEX('Daily Returns'!O:O,MATCH(X5,'Daily Returns'!A:A,1)))))))-(D5+E5*INDEX('Daily Returns'!C:C,MATCH(X5,'Daily Returns'!A:A,1))),"")</f>
        <v>1.1384936271877557E-2</v>
      </c>
      <c r="Z5" s="8">
        <f t="shared" si="12"/>
        <v>42186</v>
      </c>
      <c r="AA5" s="10">
        <f>IFERROR(IF(B5="UCG",INDEX('Daily Returns'!E:E,MATCH(Z5,'Daily Returns'!A:A,1)),IF(B5="BMPS",INDEX('Daily Returns'!G:G,MATCH(Z5,'Daily Returns'!A:A,1)),IF(B5="ISP",INDEX('Daily Returns'!I:I,MATCH(Z5,'Daily Returns'!A:A,1)),IF(B5="BPE",INDEX('Daily Returns'!K:K,MATCH(Z5,'Daily Returns'!A:A,1)),IF(B5="BAMI",INDEX('Daily Returns'!M:M,MATCH(Z5,'Daily Returns'!A:A,1)),INDEX('Daily Returns'!O:O,MATCH(Z5,'Daily Returns'!A:A,1)))))))-(D5+E5*INDEX('Daily Returns'!C:C,MATCH(Z5,'Daily Returns'!A:A,1))),"")</f>
        <v>5.9313987164554029E-3</v>
      </c>
      <c r="AB5" s="8">
        <f t="shared" si="13"/>
        <v>42187</v>
      </c>
      <c r="AC5" s="10">
        <f>IFERROR(IF(B5="UCG",INDEX('Daily Returns'!E:E,MATCH(AB5,'Daily Returns'!A:A,1)),IF(B5="BMPS",INDEX('Daily Returns'!G:G,MATCH(AB5,'Daily Returns'!A:A,1)),IF(B5="ISP",INDEX('Daily Returns'!I:I,MATCH(AB5,'Daily Returns'!A:A,1)),IF(B5="BPE",INDEX('Daily Returns'!K:K,MATCH(AB5,'Daily Returns'!A:A,1)),IF(B5="BAMI",INDEX('Daily Returns'!M:M,MATCH(AB5,'Daily Returns'!A:A,1)),INDEX('Daily Returns'!O:O,MATCH(AB5,'Daily Returns'!A:A,1)))))))-(D5+E5*INDEX('Daily Returns'!C:C,MATCH(AB5,'Daily Returns'!A:A,1))),"")</f>
        <v>3.2897793320656524E-4</v>
      </c>
      <c r="AD5" s="8">
        <f t="shared" si="14"/>
        <v>42188</v>
      </c>
      <c r="AE5" s="10">
        <f>IFERROR(IF(B5="UCG",INDEX('Daily Returns'!E:E,MATCH(AD5,'Daily Returns'!A:A,1)),IF(B5="BMPS",INDEX('Daily Returns'!G:G,MATCH(AD5,'Daily Returns'!A:A,1)),IF(B5="ISP",INDEX('Daily Returns'!I:I,MATCH(AD5,'Daily Returns'!A:A,1)),IF(B5="BPE",INDEX('Daily Returns'!K:K,MATCH(AD5,'Daily Returns'!A:A,1)),IF(B5="BAMI",INDEX('Daily Returns'!M:M,MATCH(AD5,'Daily Returns'!A:A,1)),INDEX('Daily Returns'!O:O,MATCH(AD5,'Daily Returns'!A:A,1)))))))-(D5+E5*INDEX('Daily Returns'!C:C,MATCH(AD5,'Daily Returns'!A:A,1))),"")</f>
        <v>-2.753772857301242E-3</v>
      </c>
      <c r="AF5" s="8">
        <f t="shared" si="15"/>
        <v>42191</v>
      </c>
      <c r="AG5" s="10">
        <f>IFERROR(IF(B5="UCG",INDEX('Daily Returns'!E:E,MATCH(AF5,'Daily Returns'!A:A,1)),IF(B5="BMPS",INDEX('Daily Returns'!G:G,MATCH(AF5,'Daily Returns'!A:A,1)),IF(B5="ISP",INDEX('Daily Returns'!I:I,MATCH(AF5,'Daily Returns'!A:A,1)),IF(B5="BPE",INDEX('Daily Returns'!K:K,MATCH(AF5,'Daily Returns'!A:A,1)),IF(B5="BAMI",INDEX('Daily Returns'!M:M,MATCH(AF5,'Daily Returns'!A:A,1)),INDEX('Daily Returns'!O:O,MATCH(AF5,'Daily Returns'!A:A,1)))))))-(D5+E5*INDEX('Daily Returns'!C:C,MATCH(AF5,'Daily Returns'!A:A,1))),"")</f>
        <v>-6.9502405501380565E-3</v>
      </c>
      <c r="AH5" s="8">
        <f t="shared" si="16"/>
        <v>42192</v>
      </c>
      <c r="AI5" s="10">
        <f>IFERROR(IF(B5="UCG",INDEX('Daily Returns'!E:E,MATCH(AH5,'Daily Returns'!A:A,1)),IF(B5="BMPS",INDEX('Daily Returns'!G:G,MATCH(AH5,'Daily Returns'!A:A,1)),IF(B5="ISP",INDEX('Daily Returns'!I:I,MATCH(AH5,'Daily Returns'!A:A,1)),IF(B5="BPE",INDEX('Daily Returns'!K:K,MATCH(AH5,'Daily Returns'!A:A,1)),IF(B5="BAMI",INDEX('Daily Returns'!M:M,MATCH(AH5,'Daily Returns'!A:A,1)),INDEX('Daily Returns'!O:O,MATCH(AH5,'Daily Returns'!A:A,1)))))))-(D5+E5*INDEX('Daily Returns'!C:C,MATCH(AH5,'Daily Returns'!A:A,1))),"")</f>
        <v>1.4739401264673574E-3</v>
      </c>
      <c r="AJ5" s="8">
        <f t="shared" si="17"/>
        <v>42193</v>
      </c>
      <c r="AK5" s="10">
        <f>IFERROR(IF(B5="UCG",INDEX('Daily Returns'!E:E,MATCH(AJ5,'Daily Returns'!A:A,1)),IF(B5="BMPS",INDEX('Daily Returns'!G:G,MATCH(AJ5,'Daily Returns'!A:A,1)),IF(B5="ISP",INDEX('Daily Returns'!I:I,MATCH(AJ5,'Daily Returns'!A:A,1)),IF(B5="BPE",INDEX('Daily Returns'!K:K,MATCH(AJ5,'Daily Returns'!A:A,1)),IF(B5="BAMI",INDEX('Daily Returns'!M:M,MATCH(AJ5,'Daily Returns'!A:A,1)),INDEX('Daily Returns'!O:O,MATCH(AJ5,'Daily Returns'!A:A,1)))))))-(D5+E5*INDEX('Daily Returns'!C:C,MATCH(AJ5,'Daily Returns'!A:A,1))),"")</f>
        <v>-7.6532133779329964E-4</v>
      </c>
    </row>
    <row r="6" spans="1:37" x14ac:dyDescent="0.3">
      <c r="A6" t="str">
        <f>'Event Master List'!A6</f>
        <v>NG-004</v>
      </c>
      <c r="B6" t="str">
        <f>'Event Master List'!C6</f>
        <v>UCG</v>
      </c>
      <c r="C6" s="8">
        <f>'Event Master List'!D6</f>
        <v>42275</v>
      </c>
      <c r="D6" s="10">
        <f>'Estimation Parameters'!K6</f>
        <v>-8.9946085147642554E-5</v>
      </c>
      <c r="E6" s="10">
        <f>'Estimation Parameters'!J6</f>
        <v>1.2508923531783278</v>
      </c>
      <c r="F6" s="10">
        <f>IFERROR(IF(B6="UCG",INDEX('Daily Returns'!E:E,MATCH(C6,'Daily Returns'!A:A,1)),IF(B6="BMPS",INDEX('Daily Returns'!G:G,MATCH(C6,'Daily Returns'!A:A,1)),IF(B6="ISP",INDEX('Daily Returns'!I:I,MATCH(C6,'Daily Returns'!A:A,1)),IF(B6="BPE",INDEX('Daily Returns'!K:K,MATCH(C6,'Daily Returns'!A:A,1)),IF(B6="BAMI",INDEX('Daily Returns'!M:M,MATCH(C6,'Daily Returns'!A:A,1)),INDEX('Daily Returns'!O:O,MATCH(C6,'Daily Returns'!A:A,1))))))),"")</f>
        <v>-4.697986577181202E-2</v>
      </c>
      <c r="G6" s="10">
        <f>IFERROR(INDEX('Daily Returns'!C:C,MATCH(C6,'Daily Returns'!A:A,1)),"")</f>
        <v>-2.7180280238061766E-2</v>
      </c>
      <c r="H6" s="10">
        <f t="shared" si="0"/>
        <v>-3.4089550792183121E-2</v>
      </c>
      <c r="I6" s="10">
        <f t="shared" si="1"/>
        <v>-1.2890314979628899E-2</v>
      </c>
      <c r="J6" s="10">
        <f t="shared" si="2"/>
        <v>-1.255405406950728E-2</v>
      </c>
      <c r="K6" s="10">
        <f t="shared" si="3"/>
        <v>-4.381519435329613E-4</v>
      </c>
      <c r="L6" s="10">
        <f t="shared" si="4"/>
        <v>-8.270234768672691E-3</v>
      </c>
      <c r="M6" t="str">
        <f>'Event Master List'!F6</f>
        <v>No</v>
      </c>
      <c r="N6" t="str">
        <f t="shared" si="5"/>
        <v>Yes</v>
      </c>
      <c r="O6" t="str">
        <f t="shared" si="6"/>
        <v/>
      </c>
      <c r="P6" s="8">
        <f t="shared" si="7"/>
        <v>42268</v>
      </c>
      <c r="Q6" s="10">
        <f>IFERROR(IF(B6="UCG",INDEX('Daily Returns'!E:E,MATCH(P6,'Daily Returns'!A:A,1)),IF(B6="BMPS",INDEX('Daily Returns'!G:G,MATCH(P6,'Daily Returns'!A:A,1)),IF(B6="ISP",INDEX('Daily Returns'!I:I,MATCH(P6,'Daily Returns'!A:A,1)),IF(B6="BPE",INDEX('Daily Returns'!K:K,MATCH(P6,'Daily Returns'!A:A,1)),IF(B6="BAMI",INDEX('Daily Returns'!M:M,MATCH(P6,'Daily Returns'!A:A,1)),INDEX('Daily Returns'!O:O,MATCH(P6,'Daily Returns'!A:A,1)))))))-(D6+E6*INDEX('Daily Returns'!C:C,MATCH(P6,'Daily Returns'!A:A,1))),"")</f>
        <v>-1.2116127604064829E-2</v>
      </c>
      <c r="R6" s="8">
        <f t="shared" si="8"/>
        <v>42269</v>
      </c>
      <c r="S6" s="10">
        <f>IFERROR(IF(B6="UCG",INDEX('Daily Returns'!E:E,MATCH(R6,'Daily Returns'!A:A,1)),IF(B6="BMPS",INDEX('Daily Returns'!G:G,MATCH(R6,'Daily Returns'!A:A,1)),IF(B6="ISP",INDEX('Daily Returns'!I:I,MATCH(R6,'Daily Returns'!A:A,1)),IF(B6="BPE",INDEX('Daily Returns'!K:K,MATCH(R6,'Daily Returns'!A:A,1)),IF(B6="BAMI",INDEX('Daily Returns'!M:M,MATCH(R6,'Daily Returns'!A:A,1)),INDEX('Daily Returns'!O:O,MATCH(R6,'Daily Returns'!A:A,1)))))))-(D6+E6*INDEX('Daily Returns'!C:C,MATCH(R6,'Daily Returns'!A:A,1))),"")</f>
        <v>1.4446144988707884E-2</v>
      </c>
      <c r="T6" s="8">
        <f t="shared" si="9"/>
        <v>42270</v>
      </c>
      <c r="U6" s="10">
        <f>IFERROR(IF(B6="UCG",INDEX('Daily Returns'!E:E,MATCH(T6,'Daily Returns'!A:A,1)),IF(B6="BMPS",INDEX('Daily Returns'!G:G,MATCH(T6,'Daily Returns'!A:A,1)),IF(B6="ISP",INDEX('Daily Returns'!I:I,MATCH(T6,'Daily Returns'!A:A,1)),IF(B6="BPE",INDEX('Daily Returns'!K:K,MATCH(T6,'Daily Returns'!A:A,1)),IF(B6="BAMI",INDEX('Daily Returns'!M:M,MATCH(T6,'Daily Returns'!A:A,1)),INDEX('Daily Returns'!O:O,MATCH(T6,'Daily Returns'!A:A,1)))))))-(D6+E6*INDEX('Daily Returns'!C:C,MATCH(T6,'Daily Returns'!A:A,1))),"")</f>
        <v>-1.3588415649905813E-2</v>
      </c>
      <c r="V6" s="8">
        <f t="shared" si="10"/>
        <v>42271</v>
      </c>
      <c r="W6" s="10">
        <f>IFERROR(IF(B6="UCG",INDEX('Daily Returns'!E:E,MATCH(V6,'Daily Returns'!A:A,1)),IF(B6="BMPS",INDEX('Daily Returns'!G:G,MATCH(V6,'Daily Returns'!A:A,1)),IF(B6="ISP",INDEX('Daily Returns'!I:I,MATCH(V6,'Daily Returns'!A:A,1)),IF(B6="BPE",INDEX('Daily Returns'!K:K,MATCH(V6,'Daily Returns'!A:A,1)),IF(B6="BAMI",INDEX('Daily Returns'!M:M,MATCH(V6,'Daily Returns'!A:A,1)),INDEX('Daily Returns'!O:O,MATCH(V6,'Daily Returns'!A:A,1)))))))-(D6+E6*INDEX('Daily Returns'!C:C,MATCH(V6,'Daily Returns'!A:A,1))),"")</f>
        <v>1.3401410769642096E-2</v>
      </c>
      <c r="X6" s="8">
        <f t="shared" si="11"/>
        <v>42272</v>
      </c>
      <c r="Y6" s="10">
        <f>IFERROR(IF(B6="UCG",INDEX('Daily Returns'!E:E,MATCH(X6,'Daily Returns'!A:A,1)),IF(B6="BMPS",INDEX('Daily Returns'!G:G,MATCH(X6,'Daily Returns'!A:A,1)),IF(B6="ISP",INDEX('Daily Returns'!I:I,MATCH(X6,'Daily Returns'!A:A,1)),IF(B6="BPE",INDEX('Daily Returns'!K:K,MATCH(X6,'Daily Returns'!A:A,1)),IF(B6="BAMI",INDEX('Daily Returns'!M:M,MATCH(X6,'Daily Returns'!A:A,1)),INDEX('Daily Returns'!O:O,MATCH(X6,'Daily Returns'!A:A,1)))))))-(D6+E6*INDEX('Daily Returns'!C:C,MATCH(X6,'Daily Returns'!A:A,1))),"")</f>
        <v>-2.423225672166282E-3</v>
      </c>
      <c r="Z6" s="8">
        <f t="shared" si="12"/>
        <v>42275</v>
      </c>
      <c r="AA6" s="10">
        <f>IFERROR(IF(B6="UCG",INDEX('Daily Returns'!E:E,MATCH(Z6,'Daily Returns'!A:A,1)),IF(B6="BMPS",INDEX('Daily Returns'!G:G,MATCH(Z6,'Daily Returns'!A:A,1)),IF(B6="ISP",INDEX('Daily Returns'!I:I,MATCH(Z6,'Daily Returns'!A:A,1)),IF(B6="BPE",INDEX('Daily Returns'!K:K,MATCH(Z6,'Daily Returns'!A:A,1)),IF(B6="BAMI",INDEX('Daily Returns'!M:M,MATCH(Z6,'Daily Returns'!A:A,1)),INDEX('Daily Returns'!O:O,MATCH(Z6,'Daily Returns'!A:A,1)))))))-(D6+E6*INDEX('Daily Returns'!C:C,MATCH(Z6,'Daily Returns'!A:A,1))),"")</f>
        <v>-1.2890314979628899E-2</v>
      </c>
      <c r="AB6" s="8">
        <f t="shared" si="13"/>
        <v>42276</v>
      </c>
      <c r="AC6" s="10">
        <f>IFERROR(IF(B6="UCG",INDEX('Daily Returns'!E:E,MATCH(AB6,'Daily Returns'!A:A,1)),IF(B6="BMPS",INDEX('Daily Returns'!G:G,MATCH(AB6,'Daily Returns'!A:A,1)),IF(B6="ISP",INDEX('Daily Returns'!I:I,MATCH(AB6,'Daily Returns'!A:A,1)),IF(B6="BPE",INDEX('Daily Returns'!K:K,MATCH(AB6,'Daily Returns'!A:A,1)),IF(B6="BAMI",INDEX('Daily Returns'!M:M,MATCH(AB6,'Daily Returns'!A:A,1)),INDEX('Daily Returns'!O:O,MATCH(AB6,'Daily Returns'!A:A,1)))))))-(D6+E6*INDEX('Daily Returns'!C:C,MATCH(AB6,'Daily Returns'!A:A,1))),"")</f>
        <v>2.7594865822879013E-3</v>
      </c>
      <c r="AD6" s="8">
        <f t="shared" si="14"/>
        <v>42277</v>
      </c>
      <c r="AE6" s="10">
        <f>IFERROR(IF(B6="UCG",INDEX('Daily Returns'!E:E,MATCH(AD6,'Daily Returns'!A:A,1)),IF(B6="BMPS",INDEX('Daily Returns'!G:G,MATCH(AD6,'Daily Returns'!A:A,1)),IF(B6="ISP",INDEX('Daily Returns'!I:I,MATCH(AD6,'Daily Returns'!A:A,1)),IF(B6="BPE",INDEX('Daily Returns'!K:K,MATCH(AD6,'Daily Returns'!A:A,1)),IF(B6="BAMI",INDEX('Daily Returns'!M:M,MATCH(AD6,'Daily Returns'!A:A,1)),INDEX('Daily Returns'!O:O,MATCH(AD6,'Daily Returns'!A:A,1)))))))-(D6+E6*INDEX('Daily Returns'!C:C,MATCH(AD6,'Daily Returns'!A:A,1))),"")</f>
        <v>-4.8564082750848087E-4</v>
      </c>
      <c r="AF6" s="8">
        <f t="shared" si="15"/>
        <v>42278</v>
      </c>
      <c r="AG6" s="10">
        <f>IFERROR(IF(B6="UCG",INDEX('Daily Returns'!E:E,MATCH(AF6,'Daily Returns'!A:A,1)),IF(B6="BMPS",INDEX('Daily Returns'!G:G,MATCH(AF6,'Daily Returns'!A:A,1)),IF(B6="ISP",INDEX('Daily Returns'!I:I,MATCH(AF6,'Daily Returns'!A:A,1)),IF(B6="BPE",INDEX('Daily Returns'!K:K,MATCH(AF6,'Daily Returns'!A:A,1)),IF(B6="BAMI",INDEX('Daily Returns'!M:M,MATCH(AF6,'Daily Returns'!A:A,1)),INDEX('Daily Returns'!O:O,MATCH(AF6,'Daily Returns'!A:A,1)))))))-(D6+E6*INDEX('Daily Returns'!C:C,MATCH(AF6,'Daily Returns'!A:A,1))),"")</f>
        <v>1.26015429534828E-2</v>
      </c>
      <c r="AH6" s="8">
        <f t="shared" si="16"/>
        <v>42279</v>
      </c>
      <c r="AI6" s="10">
        <f>IFERROR(IF(B6="UCG",INDEX('Daily Returns'!E:E,MATCH(AH6,'Daily Returns'!A:A,1)),IF(B6="BMPS",INDEX('Daily Returns'!G:G,MATCH(AH6,'Daily Returns'!A:A,1)),IF(B6="ISP",INDEX('Daily Returns'!I:I,MATCH(AH6,'Daily Returns'!A:A,1)),IF(B6="BPE",INDEX('Daily Returns'!K:K,MATCH(AH6,'Daily Returns'!A:A,1)),IF(B6="BAMI",INDEX('Daily Returns'!M:M,MATCH(AH6,'Daily Returns'!A:A,1)),INDEX('Daily Returns'!O:O,MATCH(AH6,'Daily Returns'!A:A,1)))))))-(D6+E6*INDEX('Daily Returns'!C:C,MATCH(AH6,'Daily Returns'!A:A,1))),"")</f>
        <v>-3.3947464578284164E-3</v>
      </c>
      <c r="AJ6" s="8">
        <f t="shared" si="17"/>
        <v>42282</v>
      </c>
      <c r="AK6" s="10">
        <f>IFERROR(IF(B6="UCG",INDEX('Daily Returns'!E:E,MATCH(AJ6,'Daily Returns'!A:A,1)),IF(B6="BMPS",INDEX('Daily Returns'!G:G,MATCH(AJ6,'Daily Returns'!A:A,1)),IF(B6="ISP",INDEX('Daily Returns'!I:I,MATCH(AJ6,'Daily Returns'!A:A,1)),IF(B6="BPE",INDEX('Daily Returns'!K:K,MATCH(AJ6,'Daily Returns'!A:A,1)),IF(B6="BAMI",INDEX('Daily Returns'!M:M,MATCH(AJ6,'Daily Returns'!A:A,1)),INDEX('Daily Returns'!O:O,MATCH(AJ6,'Daily Returns'!A:A,1)))))))-(D6+E6*INDEX('Daily Returns'!C:C,MATCH(AJ6,'Daily Returns'!A:A,1))),"")</f>
        <v>-6.5803488716906534E-3</v>
      </c>
    </row>
    <row r="7" spans="1:37" x14ac:dyDescent="0.3">
      <c r="A7" t="str">
        <f>'Event Master List'!A7</f>
        <v>NG-005</v>
      </c>
      <c r="B7" t="str">
        <f>'Event Master List'!C7</f>
        <v>UCG</v>
      </c>
      <c r="C7" s="8">
        <f>'Event Master List'!D7</f>
        <v>42355</v>
      </c>
      <c r="D7" s="10">
        <f>'Estimation Parameters'!K7</f>
        <v>-7.990223195739111E-4</v>
      </c>
      <c r="E7" s="10">
        <f>'Estimation Parameters'!J7</f>
        <v>1.1795178924821206</v>
      </c>
      <c r="F7" s="10">
        <f>IFERROR(IF(B7="UCG",INDEX('Daily Returns'!E:E,MATCH(C7,'Daily Returns'!A:A,1)),IF(B7="BMPS",INDEX('Daily Returns'!G:G,MATCH(C7,'Daily Returns'!A:A,1)),IF(B7="ISP",INDEX('Daily Returns'!I:I,MATCH(C7,'Daily Returns'!A:A,1)),IF(B7="BPE",INDEX('Daily Returns'!K:K,MATCH(C7,'Daily Returns'!A:A,1)),IF(B7="BAMI",INDEX('Daily Returns'!M:M,MATCH(C7,'Daily Returns'!A:A,1)),INDEX('Daily Returns'!O:O,MATCH(C7,'Daily Returns'!A:A,1))))))),"")</f>
        <v>1.5576323987538885E-2</v>
      </c>
      <c r="G7" s="10">
        <f>IFERROR(INDEX('Daily Returns'!C:C,MATCH(C7,'Daily Returns'!A:A,1)),"")</f>
        <v>1.4757190004714758E-2</v>
      </c>
      <c r="H7" s="10">
        <f t="shared" si="0"/>
        <v>1.6607347333745453E-2</v>
      </c>
      <c r="I7" s="10">
        <f t="shared" si="1"/>
        <v>-1.0310233462065676E-3</v>
      </c>
      <c r="J7" s="10">
        <f t="shared" si="2"/>
        <v>-4.7523941805021584E-3</v>
      </c>
      <c r="K7" s="10">
        <f t="shared" si="3"/>
        <v>1.0868799010459361E-2</v>
      </c>
      <c r="L7" s="10" t="str">
        <f t="shared" si="4"/>
        <v/>
      </c>
      <c r="M7" t="str">
        <f>'Event Master List'!F7</f>
        <v>No</v>
      </c>
      <c r="N7" t="str">
        <f t="shared" si="5"/>
        <v>Yes</v>
      </c>
      <c r="O7" t="str">
        <f t="shared" si="6"/>
        <v/>
      </c>
      <c r="P7" s="8">
        <f t="shared" si="7"/>
        <v>42348</v>
      </c>
      <c r="Q7" s="10">
        <f>IFERROR(IF(B7="UCG",INDEX('Daily Returns'!E:E,MATCH(P7,'Daily Returns'!A:A,1)),IF(B7="BMPS",INDEX('Daily Returns'!G:G,MATCH(P7,'Daily Returns'!A:A,1)),IF(B7="ISP",INDEX('Daily Returns'!I:I,MATCH(P7,'Daily Returns'!A:A,1)),IF(B7="BPE",INDEX('Daily Returns'!K:K,MATCH(P7,'Daily Returns'!A:A,1)),IF(B7="BAMI",INDEX('Daily Returns'!M:M,MATCH(P7,'Daily Returns'!A:A,1)),INDEX('Daily Returns'!O:O,MATCH(P7,'Daily Returns'!A:A,1)))))))-(D7+E7*INDEX('Daily Returns'!C:C,MATCH(P7,'Daily Returns'!A:A,1))),"")</f>
        <v>-5.7695254583232537E-3</v>
      </c>
      <c r="R7" s="8">
        <f t="shared" si="8"/>
        <v>42349</v>
      </c>
      <c r="S7" s="10">
        <f>IFERROR(IF(B7="UCG",INDEX('Daily Returns'!E:E,MATCH(R7,'Daily Returns'!A:A,1)),IF(B7="BMPS",INDEX('Daily Returns'!G:G,MATCH(R7,'Daily Returns'!A:A,1)),IF(B7="ISP",INDEX('Daily Returns'!I:I,MATCH(R7,'Daily Returns'!A:A,1)),IF(B7="BPE",INDEX('Daily Returns'!K:K,MATCH(R7,'Daily Returns'!A:A,1)),IF(B7="BAMI",INDEX('Daily Returns'!M:M,MATCH(R7,'Daily Returns'!A:A,1)),INDEX('Daily Returns'!O:O,MATCH(R7,'Daily Returns'!A:A,1)))))))-(D7+E7*INDEX('Daily Returns'!C:C,MATCH(R7,'Daily Returns'!A:A,1))),"")</f>
        <v>1.3983330552424515E-2</v>
      </c>
      <c r="T7" s="8">
        <f t="shared" si="9"/>
        <v>42352</v>
      </c>
      <c r="U7" s="10">
        <f>IFERROR(IF(B7="UCG",INDEX('Daily Returns'!E:E,MATCH(T7,'Daily Returns'!A:A,1)),IF(B7="BMPS",INDEX('Daily Returns'!G:G,MATCH(T7,'Daily Returns'!A:A,1)),IF(B7="ISP",INDEX('Daily Returns'!I:I,MATCH(T7,'Daily Returns'!A:A,1)),IF(B7="BPE",INDEX('Daily Returns'!K:K,MATCH(T7,'Daily Returns'!A:A,1)),IF(B7="BAMI",INDEX('Daily Returns'!M:M,MATCH(T7,'Daily Returns'!A:A,1)),INDEX('Daily Returns'!O:O,MATCH(T7,'Daily Returns'!A:A,1)))))))-(D7+E7*INDEX('Daily Returns'!C:C,MATCH(T7,'Daily Returns'!A:A,1))),"")</f>
        <v>-2.9336238972002236E-3</v>
      </c>
      <c r="V7" s="8">
        <f t="shared" si="10"/>
        <v>42353</v>
      </c>
      <c r="W7" s="10">
        <f>IFERROR(IF(B7="UCG",INDEX('Daily Returns'!E:E,MATCH(V7,'Daily Returns'!A:A,1)),IF(B7="BMPS",INDEX('Daily Returns'!G:G,MATCH(V7,'Daily Returns'!A:A,1)),IF(B7="ISP",INDEX('Daily Returns'!I:I,MATCH(V7,'Daily Returns'!A:A,1)),IF(B7="BPE",INDEX('Daily Returns'!K:K,MATCH(V7,'Daily Returns'!A:A,1)),IF(B7="BAMI",INDEX('Daily Returns'!M:M,MATCH(V7,'Daily Returns'!A:A,1)),INDEX('Daily Returns'!O:O,MATCH(V7,'Daily Returns'!A:A,1)))))))-(D7+E7*INDEX('Daily Returns'!C:C,MATCH(V7,'Daily Returns'!A:A,1))),"")</f>
        <v>6.3137179470735896E-3</v>
      </c>
      <c r="X7" s="8">
        <f t="shared" si="11"/>
        <v>42354</v>
      </c>
      <c r="Y7" s="10">
        <f>IFERROR(IF(B7="UCG",INDEX('Daily Returns'!E:E,MATCH(X7,'Daily Returns'!A:A,1)),IF(B7="BMPS",INDEX('Daily Returns'!G:G,MATCH(X7,'Daily Returns'!A:A,1)),IF(B7="ISP",INDEX('Daily Returns'!I:I,MATCH(X7,'Daily Returns'!A:A,1)),IF(B7="BPE",INDEX('Daily Returns'!K:K,MATCH(X7,'Daily Returns'!A:A,1)),IF(B7="BAMI",INDEX('Daily Returns'!M:M,MATCH(X7,'Daily Returns'!A:A,1)),INDEX('Daily Returns'!O:O,MATCH(X7,'Daily Returns'!A:A,1)))))))-(D7+E7*INDEX('Daily Returns'!C:C,MATCH(X7,'Daily Returns'!A:A,1))),"")</f>
        <v>-1.5150357888019123E-3</v>
      </c>
      <c r="Z7" s="8">
        <f t="shared" si="12"/>
        <v>42355</v>
      </c>
      <c r="AA7" s="10">
        <f>IFERROR(IF(B7="UCG",INDEX('Daily Returns'!E:E,MATCH(Z7,'Daily Returns'!A:A,1)),IF(B7="BMPS",INDEX('Daily Returns'!G:G,MATCH(Z7,'Daily Returns'!A:A,1)),IF(B7="ISP",INDEX('Daily Returns'!I:I,MATCH(Z7,'Daily Returns'!A:A,1)),IF(B7="BPE",INDEX('Daily Returns'!K:K,MATCH(Z7,'Daily Returns'!A:A,1)),IF(B7="BAMI",INDEX('Daily Returns'!M:M,MATCH(Z7,'Daily Returns'!A:A,1)),INDEX('Daily Returns'!O:O,MATCH(Z7,'Daily Returns'!A:A,1)))))))-(D7+E7*INDEX('Daily Returns'!C:C,MATCH(Z7,'Daily Returns'!A:A,1))),"")</f>
        <v>-1.0310233462065676E-3</v>
      </c>
      <c r="AB7" s="8">
        <f t="shared" si="13"/>
        <v>42356</v>
      </c>
      <c r="AC7" s="10">
        <f>IFERROR(IF(B7="UCG",INDEX('Daily Returns'!E:E,MATCH(AB7,'Daily Returns'!A:A,1)),IF(B7="BMPS",INDEX('Daily Returns'!G:G,MATCH(AB7,'Daily Returns'!A:A,1)),IF(B7="ISP",INDEX('Daily Returns'!I:I,MATCH(AB7,'Daily Returns'!A:A,1)),IF(B7="BPE",INDEX('Daily Returns'!K:K,MATCH(AB7,'Daily Returns'!A:A,1)),IF(B7="BAMI",INDEX('Daily Returns'!M:M,MATCH(AB7,'Daily Returns'!A:A,1)),INDEX('Daily Returns'!O:O,MATCH(AB7,'Daily Returns'!A:A,1)))))))-(D7+E7*INDEX('Daily Returns'!C:C,MATCH(AB7,'Daily Returns'!A:A,1))),"")</f>
        <v>-2.2063350454936785E-3</v>
      </c>
      <c r="AD7" s="8">
        <f t="shared" si="14"/>
        <v>42359</v>
      </c>
      <c r="AE7" s="10">
        <f>IFERROR(IF(B7="UCG",INDEX('Daily Returns'!E:E,MATCH(AD7,'Daily Returns'!A:A,1)),IF(B7="BMPS",INDEX('Daily Returns'!G:G,MATCH(AD7,'Daily Returns'!A:A,1)),IF(B7="ISP",INDEX('Daily Returns'!I:I,MATCH(AD7,'Daily Returns'!A:A,1)),IF(B7="BPE",INDEX('Daily Returns'!K:K,MATCH(AD7,'Daily Returns'!A:A,1)),IF(B7="BAMI",INDEX('Daily Returns'!M:M,MATCH(AD7,'Daily Returns'!A:A,1)),INDEX('Daily Returns'!O:O,MATCH(AD7,'Daily Returns'!A:A,1)))))))-(D7+E7*INDEX('Daily Returns'!C:C,MATCH(AD7,'Daily Returns'!A:A,1))),"")</f>
        <v>1.0692598248156007E-2</v>
      </c>
      <c r="AF7" s="8">
        <f t="shared" si="15"/>
        <v>42360</v>
      </c>
      <c r="AG7" s="10">
        <f>IFERROR(IF(B7="UCG",INDEX('Daily Returns'!E:E,MATCH(AF7,'Daily Returns'!A:A,1)),IF(B7="BMPS",INDEX('Daily Returns'!G:G,MATCH(AF7,'Daily Returns'!A:A,1)),IF(B7="ISP",INDEX('Daily Returns'!I:I,MATCH(AF7,'Daily Returns'!A:A,1)),IF(B7="BPE",INDEX('Daily Returns'!K:K,MATCH(AF7,'Daily Returns'!A:A,1)),IF(B7="BAMI",INDEX('Daily Returns'!M:M,MATCH(AF7,'Daily Returns'!A:A,1)),INDEX('Daily Returns'!O:O,MATCH(AF7,'Daily Returns'!A:A,1)))))))-(D7+E7*INDEX('Daily Returns'!C:C,MATCH(AF7,'Daily Returns'!A:A,1))),"")</f>
        <v>4.9285949428055113E-3</v>
      </c>
      <c r="AH7" s="8">
        <f t="shared" si="16"/>
        <v>42361</v>
      </c>
      <c r="AI7" s="10">
        <f>IFERROR(IF(B7="UCG",INDEX('Daily Returns'!E:E,MATCH(AH7,'Daily Returns'!A:A,1)),IF(B7="BMPS",INDEX('Daily Returns'!G:G,MATCH(AH7,'Daily Returns'!A:A,1)),IF(B7="ISP",INDEX('Daily Returns'!I:I,MATCH(AH7,'Daily Returns'!A:A,1)),IF(B7="BPE",INDEX('Daily Returns'!K:K,MATCH(AH7,'Daily Returns'!A:A,1)),IF(B7="BAMI",INDEX('Daily Returns'!M:M,MATCH(AH7,'Daily Returns'!A:A,1)),INDEX('Daily Returns'!O:O,MATCH(AH7,'Daily Returns'!A:A,1)))))))-(D7+E7*INDEX('Daily Returns'!C:C,MATCH(AH7,'Daily Returns'!A:A,1))),"")</f>
        <v>-1.5543370723406846E-2</v>
      </c>
      <c r="AJ7" s="8">
        <f t="shared" si="17"/>
        <v>42362</v>
      </c>
      <c r="AK7" s="10" t="str">
        <f>IFERROR(IF(B7="UCG",INDEX('Daily Returns'!E:E,MATCH(AJ7,'Daily Returns'!A:A,1)),IF(B7="BMPS",INDEX('Daily Returns'!G:G,MATCH(AJ7,'Daily Returns'!A:A,1)),IF(B7="ISP",INDEX('Daily Returns'!I:I,MATCH(AJ7,'Daily Returns'!A:A,1)),IF(B7="BPE",INDEX('Daily Returns'!K:K,MATCH(AJ7,'Daily Returns'!A:A,1)),IF(B7="BAMI",INDEX('Daily Returns'!M:M,MATCH(AJ7,'Daily Returns'!A:A,1)),INDEX('Daily Returns'!O:O,MATCH(AJ7,'Daily Returns'!A:A,1)))))))-(D7+E7*INDEX('Daily Returns'!C:C,MATCH(AJ7,'Daily Returns'!A:A,1))),"")</f>
        <v/>
      </c>
    </row>
    <row r="8" spans="1:37" x14ac:dyDescent="0.3">
      <c r="A8" t="str">
        <f>'Event Master List'!A8</f>
        <v>NG-008</v>
      </c>
      <c r="B8" t="str">
        <f>'Event Master List'!C8</f>
        <v>UCG</v>
      </c>
      <c r="C8" s="8">
        <f>'Event Master List'!D8</f>
        <v>42717</v>
      </c>
      <c r="D8" s="10">
        <f>'Estimation Parameters'!K8</f>
        <v>-5.4395946356397291E-4</v>
      </c>
      <c r="E8" s="10">
        <f>'Estimation Parameters'!J8</f>
        <v>1.9161165810536784</v>
      </c>
      <c r="F8" s="10">
        <f>IFERROR(IF(B8="UCG",INDEX('Daily Returns'!E:E,MATCH(C8,'Daily Returns'!A:A,1)),IF(B8="BMPS",INDEX('Daily Returns'!G:G,MATCH(C8,'Daily Returns'!A:A,1)),IF(B8="ISP",INDEX('Daily Returns'!I:I,MATCH(C8,'Daily Returns'!A:A,1)),IF(B8="BPE",INDEX('Daily Returns'!K:K,MATCH(C8,'Daily Returns'!A:A,1)),IF(B8="BAMI",INDEX('Daily Returns'!M:M,MATCH(C8,'Daily Returns'!A:A,1)),INDEX('Daily Returns'!O:O,MATCH(C8,'Daily Returns'!A:A,1))))))),"")</f>
        <v>0.15980230642504115</v>
      </c>
      <c r="G8" s="10">
        <f>IFERROR(INDEX('Daily Returns'!C:C,MATCH(C8,'Daily Returns'!A:A,1)),"")</f>
        <v>2.4931954273271637E-2</v>
      </c>
      <c r="H8" s="10">
        <f t="shared" si="0"/>
        <v>4.7228571517523923E-2</v>
      </c>
      <c r="I8" s="10">
        <f t="shared" si="1"/>
        <v>0.11257373490751722</v>
      </c>
      <c r="J8" s="10">
        <f t="shared" si="2"/>
        <v>3.3143300542829865E-2</v>
      </c>
      <c r="K8" s="10">
        <f t="shared" si="3"/>
        <v>8.2276824429642001E-2</v>
      </c>
      <c r="L8" s="10">
        <f t="shared" si="4"/>
        <v>0.12920324874460562</v>
      </c>
      <c r="M8" t="str">
        <f>'Event Master List'!F8</f>
        <v>No</v>
      </c>
      <c r="N8" t="str">
        <f t="shared" si="5"/>
        <v>Yes</v>
      </c>
      <c r="O8" t="str">
        <f t="shared" si="6"/>
        <v/>
      </c>
      <c r="P8" s="8">
        <f t="shared" si="7"/>
        <v>42710</v>
      </c>
      <c r="Q8" s="10">
        <f>IFERROR(IF(B8="UCG",INDEX('Daily Returns'!E:E,MATCH(P8,'Daily Returns'!A:A,1)),IF(B8="BMPS",INDEX('Daily Returns'!G:G,MATCH(P8,'Daily Returns'!A:A,1)),IF(B8="ISP",INDEX('Daily Returns'!I:I,MATCH(P8,'Daily Returns'!A:A,1)),IF(B8="BPE",INDEX('Daily Returns'!K:K,MATCH(P8,'Daily Returns'!A:A,1)),IF(B8="BAMI",INDEX('Daily Returns'!M:M,MATCH(P8,'Daily Returns'!A:A,1)),INDEX('Daily Returns'!O:O,MATCH(P8,'Daily Returns'!A:A,1)))))))-(D8+E8*INDEX('Daily Returns'!C:C,MATCH(P8,'Daily Returns'!A:A,1))),"")</f>
        <v>4.8826714710884914E-2</v>
      </c>
      <c r="R8" s="8">
        <f t="shared" si="8"/>
        <v>42711</v>
      </c>
      <c r="S8" s="10">
        <f>IFERROR(IF(B8="UCG",INDEX('Daily Returns'!E:E,MATCH(R8,'Daily Returns'!A:A,1)),IF(B8="BMPS",INDEX('Daily Returns'!G:G,MATCH(R8,'Daily Returns'!A:A,1)),IF(B8="ISP",INDEX('Daily Returns'!I:I,MATCH(R8,'Daily Returns'!A:A,1)),IF(B8="BPE",INDEX('Daily Returns'!K:K,MATCH(R8,'Daily Returns'!A:A,1)),IF(B8="BAMI",INDEX('Daily Returns'!M:M,MATCH(R8,'Daily Returns'!A:A,1)),INDEX('Daily Returns'!O:O,MATCH(R8,'Daily Returns'!A:A,1)))))))-(D8+E8*INDEX('Daily Returns'!C:C,MATCH(R8,'Daily Returns'!A:A,1))),"")</f>
        <v>5.5200002521947469E-2</v>
      </c>
      <c r="T8" s="8">
        <f t="shared" si="9"/>
        <v>42712</v>
      </c>
      <c r="U8" s="10">
        <f>IFERROR(IF(B8="UCG",INDEX('Daily Returns'!E:E,MATCH(T8,'Daily Returns'!A:A,1)),IF(B8="BMPS",INDEX('Daily Returns'!G:G,MATCH(T8,'Daily Returns'!A:A,1)),IF(B8="ISP",INDEX('Daily Returns'!I:I,MATCH(T8,'Daily Returns'!A:A,1)),IF(B8="BPE",INDEX('Daily Returns'!K:K,MATCH(T8,'Daily Returns'!A:A,1)),IF(B8="BAMI",INDEX('Daily Returns'!M:M,MATCH(T8,'Daily Returns'!A:A,1)),INDEX('Daily Returns'!O:O,MATCH(T8,'Daily Returns'!A:A,1)))))))-(D8+E8*INDEX('Daily Returns'!C:C,MATCH(T8,'Daily Returns'!A:A,1))),"")</f>
        <v>-1.1485088521391157E-3</v>
      </c>
      <c r="V8" s="8">
        <f t="shared" si="10"/>
        <v>42713</v>
      </c>
      <c r="W8" s="10">
        <f>IFERROR(IF(B8="UCG",INDEX('Daily Returns'!E:E,MATCH(V8,'Daily Returns'!A:A,1)),IF(B8="BMPS",INDEX('Daily Returns'!G:G,MATCH(V8,'Daily Returns'!A:A,1)),IF(B8="ISP",INDEX('Daily Returns'!I:I,MATCH(V8,'Daily Returns'!A:A,1)),IF(B8="BPE",INDEX('Daily Returns'!K:K,MATCH(V8,'Daily Returns'!A:A,1)),IF(B8="BAMI",INDEX('Daily Returns'!M:M,MATCH(V8,'Daily Returns'!A:A,1)),INDEX('Daily Returns'!O:O,MATCH(V8,'Daily Returns'!A:A,1)))))))-(D8+E8*INDEX('Daily Returns'!C:C,MATCH(V8,'Daily Returns'!A:A,1))),"")</f>
        <v>-8.8016341042995196E-3</v>
      </c>
      <c r="X8" s="8">
        <f t="shared" si="11"/>
        <v>42716</v>
      </c>
      <c r="Y8" s="10">
        <f>IFERROR(IF(B8="UCG",INDEX('Daily Returns'!E:E,MATCH(X8,'Daily Returns'!A:A,1)),IF(B8="BMPS",INDEX('Daily Returns'!G:G,MATCH(X8,'Daily Returns'!A:A,1)),IF(B8="ISP",INDEX('Daily Returns'!I:I,MATCH(X8,'Daily Returns'!A:A,1)),IF(B8="BPE",INDEX('Daily Returns'!K:K,MATCH(X8,'Daily Returns'!A:A,1)),IF(B8="BAMI",INDEX('Daily Returns'!M:M,MATCH(X8,'Daily Returns'!A:A,1)),INDEX('Daily Returns'!O:O,MATCH(X8,'Daily Returns'!A:A,1)))))))-(D8+E8*INDEX('Daily Returns'!C:C,MATCH(X8,'Daily Returns'!A:A,1))),"")</f>
        <v>-3.8646773412492778E-2</v>
      </c>
      <c r="Z8" s="8">
        <f t="shared" si="12"/>
        <v>42717</v>
      </c>
      <c r="AA8" s="10">
        <f>IFERROR(IF(B8="UCG",INDEX('Daily Returns'!E:E,MATCH(Z8,'Daily Returns'!A:A,1)),IF(B8="BMPS",INDEX('Daily Returns'!G:G,MATCH(Z8,'Daily Returns'!A:A,1)),IF(B8="ISP",INDEX('Daily Returns'!I:I,MATCH(Z8,'Daily Returns'!A:A,1)),IF(B8="BPE",INDEX('Daily Returns'!K:K,MATCH(Z8,'Daily Returns'!A:A,1)),IF(B8="BAMI",INDEX('Daily Returns'!M:M,MATCH(Z8,'Daily Returns'!A:A,1)),INDEX('Daily Returns'!O:O,MATCH(Z8,'Daily Returns'!A:A,1)))))))-(D8+E8*INDEX('Daily Returns'!C:C,MATCH(Z8,'Daily Returns'!A:A,1))),"")</f>
        <v>0.11257373490751722</v>
      </c>
      <c r="AB8" s="8">
        <f t="shared" si="13"/>
        <v>42718</v>
      </c>
      <c r="AC8" s="10">
        <f>IFERROR(IF(B8="UCG",INDEX('Daily Returns'!E:E,MATCH(AB8,'Daily Returns'!A:A,1)),IF(B8="BMPS",INDEX('Daily Returns'!G:G,MATCH(AB8,'Daily Returns'!A:A,1)),IF(B8="ISP",INDEX('Daily Returns'!I:I,MATCH(AB8,'Daily Returns'!A:A,1)),IF(B8="BPE",INDEX('Daily Returns'!K:K,MATCH(AB8,'Daily Returns'!A:A,1)),IF(B8="BAMI",INDEX('Daily Returns'!M:M,MATCH(AB8,'Daily Returns'!A:A,1)),INDEX('Daily Returns'!O:O,MATCH(AB8,'Daily Returns'!A:A,1)))))))-(D8+E8*INDEX('Daily Returns'!C:C,MATCH(AB8,'Daily Returns'!A:A,1))),"")</f>
        <v>-4.0783660952194586E-2</v>
      </c>
      <c r="AD8" s="8">
        <f t="shared" si="14"/>
        <v>42719</v>
      </c>
      <c r="AE8" s="10">
        <f>IFERROR(IF(B8="UCG",INDEX('Daily Returns'!E:E,MATCH(AD8,'Daily Returns'!A:A,1)),IF(B8="BMPS",INDEX('Daily Returns'!G:G,MATCH(AD8,'Daily Returns'!A:A,1)),IF(B8="ISP",INDEX('Daily Returns'!I:I,MATCH(AD8,'Daily Returns'!A:A,1)),IF(B8="BPE",INDEX('Daily Returns'!K:K,MATCH(AD8,'Daily Returns'!A:A,1)),IF(B8="BAMI",INDEX('Daily Returns'!M:M,MATCH(AD8,'Daily Returns'!A:A,1)),INDEX('Daily Returns'!O:O,MATCH(AD8,'Daily Returns'!A:A,1)))))))-(D8+E8*INDEX('Daily Returns'!C:C,MATCH(AD8,'Daily Returns'!A:A,1))),"")</f>
        <v>2.4216189979892624E-2</v>
      </c>
      <c r="AF8" s="8">
        <f t="shared" si="15"/>
        <v>42720</v>
      </c>
      <c r="AG8" s="10">
        <f>IFERROR(IF(B8="UCG",INDEX('Daily Returns'!E:E,MATCH(AF8,'Daily Returns'!A:A,1)),IF(B8="BMPS",INDEX('Daily Returns'!G:G,MATCH(AF8,'Daily Returns'!A:A,1)),IF(B8="ISP",INDEX('Daily Returns'!I:I,MATCH(AF8,'Daily Returns'!A:A,1)),IF(B8="BPE",INDEX('Daily Returns'!K:K,MATCH(AF8,'Daily Returns'!A:A,1)),IF(B8="BAMI",INDEX('Daily Returns'!M:M,MATCH(AF8,'Daily Returns'!A:A,1)),INDEX('Daily Returns'!O:O,MATCH(AF8,'Daily Returns'!A:A,1)))))))-(D8+E8*INDEX('Daily Returns'!C:C,MATCH(AF8,'Daily Returns'!A:A,1))),"")</f>
        <v>2.4917333906919508E-2</v>
      </c>
      <c r="AH8" s="8">
        <f t="shared" si="16"/>
        <v>42723</v>
      </c>
      <c r="AI8" s="10">
        <f>IFERROR(IF(B8="UCG",INDEX('Daily Returns'!E:E,MATCH(AH8,'Daily Returns'!A:A,1)),IF(B8="BMPS",INDEX('Daily Returns'!G:G,MATCH(AH8,'Daily Returns'!A:A,1)),IF(B8="ISP",INDEX('Daily Returns'!I:I,MATCH(AH8,'Daily Returns'!A:A,1)),IF(B8="BPE",INDEX('Daily Returns'!K:K,MATCH(AH8,'Daily Returns'!A:A,1)),IF(B8="BAMI",INDEX('Daily Returns'!M:M,MATCH(AH8,'Daily Returns'!A:A,1)),INDEX('Daily Returns'!O:O,MATCH(AH8,'Daily Returns'!A:A,1)))))))-(D8+E8*INDEX('Daily Returns'!C:C,MATCH(AH8,'Daily Returns'!A:A,1))),"")</f>
        <v>-3.9990938062884403E-2</v>
      </c>
      <c r="AJ8" s="8">
        <f t="shared" si="17"/>
        <v>42724</v>
      </c>
      <c r="AK8" s="10">
        <f>IFERROR(IF(B8="UCG",INDEX('Daily Returns'!E:E,MATCH(AJ8,'Daily Returns'!A:A,1)),IF(B8="BMPS",INDEX('Daily Returns'!G:G,MATCH(AJ8,'Daily Returns'!A:A,1)),IF(B8="ISP",INDEX('Daily Returns'!I:I,MATCH(AJ8,'Daily Returns'!A:A,1)),IF(B8="BPE",INDEX('Daily Returns'!K:K,MATCH(AJ8,'Daily Returns'!A:A,1)),IF(B8="BAMI",INDEX('Daily Returns'!M:M,MATCH(AJ8,'Daily Returns'!A:A,1)),INDEX('Daily Returns'!O:O,MATCH(AJ8,'Daily Returns'!A:A,1)))))))-(D8+E8*INDEX('Daily Returns'!C:C,MATCH(AJ8,'Daily Returns'!A:A,1))),"")</f>
        <v>-7.159211898545681E-3</v>
      </c>
    </row>
    <row r="9" spans="1:37" x14ac:dyDescent="0.3">
      <c r="A9" t="str">
        <f>'Event Master List'!A9</f>
        <v>NG-009</v>
      </c>
      <c r="B9" t="str">
        <f>'Event Master List'!C9</f>
        <v>ISP</v>
      </c>
      <c r="C9" s="8">
        <f>'Event Master List'!D9</f>
        <v>42859</v>
      </c>
      <c r="D9" s="10">
        <f>'Estimation Parameters'!K9</f>
        <v>-4.4061513078030141E-4</v>
      </c>
      <c r="E9" s="10">
        <f>'Estimation Parameters'!J9</f>
        <v>1.4561863265542161</v>
      </c>
      <c r="F9" s="10">
        <f>IFERROR(IF(B9="UCG",INDEX('Daily Returns'!E:E,MATCH(C9,'Daily Returns'!A:A,1)),IF(B9="BMPS",INDEX('Daily Returns'!G:G,MATCH(C9,'Daily Returns'!A:A,1)),IF(B9="ISP",INDEX('Daily Returns'!I:I,MATCH(C9,'Daily Returns'!A:A,1)),IF(B9="BPE",INDEX('Daily Returns'!K:K,MATCH(C9,'Daily Returns'!A:A,1)),IF(B9="BAMI",INDEX('Daily Returns'!M:M,MATCH(C9,'Daily Returns'!A:A,1)),INDEX('Daily Returns'!O:O,MATCH(C9,'Daily Returns'!A:A,1))))))),"")</f>
        <v>2.6022304832713696E-2</v>
      </c>
      <c r="G9" s="10">
        <f>IFERROR(INDEX('Daily Returns'!C:C,MATCH(C9,'Daily Returns'!A:A,1)),"")</f>
        <v>1.9798641553061321E-2</v>
      </c>
      <c r="H9" s="10">
        <f t="shared" si="0"/>
        <v>2.8389895983135724E-2</v>
      </c>
      <c r="I9" s="10">
        <f t="shared" si="1"/>
        <v>-2.3675911504220278E-3</v>
      </c>
      <c r="J9" s="10">
        <f t="shared" si="2"/>
        <v>7.8057677077149369E-3</v>
      </c>
      <c r="K9" s="10">
        <f t="shared" si="3"/>
        <v>1.1994333560462735E-2</v>
      </c>
      <c r="L9" s="10" t="str">
        <f t="shared" si="4"/>
        <v/>
      </c>
      <c r="M9" t="str">
        <f>'Event Master List'!F9</f>
        <v>No</v>
      </c>
      <c r="N9" t="str">
        <f t="shared" si="5"/>
        <v>Yes</v>
      </c>
      <c r="O9" t="str">
        <f t="shared" si="6"/>
        <v/>
      </c>
      <c r="P9" s="8">
        <f t="shared" si="7"/>
        <v>42852</v>
      </c>
      <c r="Q9" s="10">
        <f>IFERROR(IF(B9="UCG",INDEX('Daily Returns'!E:E,MATCH(P9,'Daily Returns'!A:A,1)),IF(B9="BMPS",INDEX('Daily Returns'!G:G,MATCH(P9,'Daily Returns'!A:A,1)),IF(B9="ISP",INDEX('Daily Returns'!I:I,MATCH(P9,'Daily Returns'!A:A,1)),IF(B9="BPE",INDEX('Daily Returns'!K:K,MATCH(P9,'Daily Returns'!A:A,1)),IF(B9="BAMI",INDEX('Daily Returns'!M:M,MATCH(P9,'Daily Returns'!A:A,1)),INDEX('Daily Returns'!O:O,MATCH(P9,'Daily Returns'!A:A,1)))))))-(D9+E9*INDEX('Daily Returns'!C:C,MATCH(P9,'Daily Returns'!A:A,1))),"")</f>
        <v>-8.3345155701512845E-3</v>
      </c>
      <c r="R9" s="8">
        <f t="shared" si="8"/>
        <v>42853</v>
      </c>
      <c r="S9" s="10">
        <f>IFERROR(IF(B9="UCG",INDEX('Daily Returns'!E:E,MATCH(R9,'Daily Returns'!A:A,1)),IF(B9="BMPS",INDEX('Daily Returns'!G:G,MATCH(R9,'Daily Returns'!A:A,1)),IF(B9="ISP",INDEX('Daily Returns'!I:I,MATCH(R9,'Daily Returns'!A:A,1)),IF(B9="BPE",INDEX('Daily Returns'!K:K,MATCH(R9,'Daily Returns'!A:A,1)),IF(B9="BAMI",INDEX('Daily Returns'!M:M,MATCH(R9,'Daily Returns'!A:A,1)),INDEX('Daily Returns'!O:O,MATCH(R9,'Daily Returns'!A:A,1)))))))-(D9+E9*INDEX('Daily Returns'!C:C,MATCH(R9,'Daily Returns'!A:A,1))),"")</f>
        <v>-4.0777230033348186E-4</v>
      </c>
      <c r="T9" s="8">
        <f t="shared" si="9"/>
        <v>42856</v>
      </c>
      <c r="U9" s="10" t="str">
        <f>IFERROR(IF(B9="UCG",INDEX('Daily Returns'!E:E,MATCH(T9,'Daily Returns'!A:A,1)),IF(B9="BMPS",INDEX('Daily Returns'!G:G,MATCH(T9,'Daily Returns'!A:A,1)),IF(B9="ISP",INDEX('Daily Returns'!I:I,MATCH(T9,'Daily Returns'!A:A,1)),IF(B9="BPE",INDEX('Daily Returns'!K:K,MATCH(T9,'Daily Returns'!A:A,1)),IF(B9="BAMI",INDEX('Daily Returns'!M:M,MATCH(T9,'Daily Returns'!A:A,1)),INDEX('Daily Returns'!O:O,MATCH(T9,'Daily Returns'!A:A,1)))))))-(D9+E9*INDEX('Daily Returns'!C:C,MATCH(T9,'Daily Returns'!A:A,1))),"")</f>
        <v/>
      </c>
      <c r="V9" s="8">
        <f t="shared" si="10"/>
        <v>42857</v>
      </c>
      <c r="W9" s="10">
        <f>IFERROR(IF(B9="UCG",INDEX('Daily Returns'!E:E,MATCH(V9,'Daily Returns'!A:A,1)),IF(B9="BMPS",INDEX('Daily Returns'!G:G,MATCH(V9,'Daily Returns'!A:A,1)),IF(B9="ISP",INDEX('Daily Returns'!I:I,MATCH(V9,'Daily Returns'!A:A,1)),IF(B9="BPE",INDEX('Daily Returns'!K:K,MATCH(V9,'Daily Returns'!A:A,1)),IF(B9="BAMI",INDEX('Daily Returns'!M:M,MATCH(V9,'Daily Returns'!A:A,1)),INDEX('Daily Returns'!O:O,MATCH(V9,'Daily Returns'!A:A,1)))))))-(D9+E9*INDEX('Daily Returns'!C:C,MATCH(V9,'Daily Returns'!A:A,1))),"")</f>
        <v>-4.5756320706908035E-3</v>
      </c>
      <c r="X9" s="8">
        <f t="shared" si="11"/>
        <v>42858</v>
      </c>
      <c r="Y9" s="10">
        <f>IFERROR(IF(B9="UCG",INDEX('Daily Returns'!E:E,MATCH(X9,'Daily Returns'!A:A,1)),IF(B9="BMPS",INDEX('Daily Returns'!G:G,MATCH(X9,'Daily Returns'!A:A,1)),IF(B9="ISP",INDEX('Daily Returns'!I:I,MATCH(X9,'Daily Returns'!A:A,1)),IF(B9="BPE",INDEX('Daily Returns'!K:K,MATCH(X9,'Daily Returns'!A:A,1)),IF(B9="BAMI",INDEX('Daily Returns'!M:M,MATCH(X9,'Daily Returns'!A:A,1)),INDEX('Daily Returns'!O:O,MATCH(X9,'Daily Returns'!A:A,1)))))))-(D9+E9*INDEX('Daily Returns'!C:C,MATCH(X9,'Daily Returns'!A:A,1))),"")</f>
        <v>2.3458433084726851E-3</v>
      </c>
      <c r="Z9" s="8">
        <f t="shared" si="12"/>
        <v>42859</v>
      </c>
      <c r="AA9" s="10">
        <f>IFERROR(IF(B9="UCG",INDEX('Daily Returns'!E:E,MATCH(Z9,'Daily Returns'!A:A,1)),IF(B9="BMPS",INDEX('Daily Returns'!G:G,MATCH(Z9,'Daily Returns'!A:A,1)),IF(B9="ISP",INDEX('Daily Returns'!I:I,MATCH(Z9,'Daily Returns'!A:A,1)),IF(B9="BPE",INDEX('Daily Returns'!K:K,MATCH(Z9,'Daily Returns'!A:A,1)),IF(B9="BAMI",INDEX('Daily Returns'!M:M,MATCH(Z9,'Daily Returns'!A:A,1)),INDEX('Daily Returns'!O:O,MATCH(Z9,'Daily Returns'!A:A,1)))))))-(D9+E9*INDEX('Daily Returns'!C:C,MATCH(Z9,'Daily Returns'!A:A,1))),"")</f>
        <v>-2.3675911504220278E-3</v>
      </c>
      <c r="AB9" s="8">
        <f t="shared" si="13"/>
        <v>42860</v>
      </c>
      <c r="AC9" s="10">
        <f>IFERROR(IF(B9="UCG",INDEX('Daily Returns'!E:E,MATCH(AB9,'Daily Returns'!A:A,1)),IF(B9="BMPS",INDEX('Daily Returns'!G:G,MATCH(AB9,'Daily Returns'!A:A,1)),IF(B9="ISP",INDEX('Daily Returns'!I:I,MATCH(AB9,'Daily Returns'!A:A,1)),IF(B9="BPE",INDEX('Daily Returns'!K:K,MATCH(AB9,'Daily Returns'!A:A,1)),IF(B9="BAMI",INDEX('Daily Returns'!M:M,MATCH(AB9,'Daily Returns'!A:A,1)),INDEX('Daily Returns'!O:O,MATCH(AB9,'Daily Returns'!A:A,1)))))))-(D9+E9*INDEX('Daily Returns'!C:C,MATCH(AB9,'Daily Returns'!A:A,1))),"")</f>
        <v>7.8275155496642795E-3</v>
      </c>
      <c r="AD9" s="8">
        <f t="shared" si="14"/>
        <v>42863</v>
      </c>
      <c r="AE9" s="10">
        <f>IFERROR(IF(B9="UCG",INDEX('Daily Returns'!E:E,MATCH(AD9,'Daily Returns'!A:A,1)),IF(B9="BMPS",INDEX('Daily Returns'!G:G,MATCH(AD9,'Daily Returns'!A:A,1)),IF(B9="ISP",INDEX('Daily Returns'!I:I,MATCH(AD9,'Daily Returns'!A:A,1)),IF(B9="BPE",INDEX('Daily Returns'!K:K,MATCH(AD9,'Daily Returns'!A:A,1)),IF(B9="BAMI",INDEX('Daily Returns'!M:M,MATCH(AD9,'Daily Returns'!A:A,1)),INDEX('Daily Returns'!O:O,MATCH(AD9,'Daily Returns'!A:A,1)))))))-(D9+E9*INDEX('Daily Returns'!C:C,MATCH(AD9,'Daily Returns'!A:A,1))),"")</f>
        <v>7.7574239937006836E-3</v>
      </c>
      <c r="AF9" s="8">
        <f t="shared" si="15"/>
        <v>42864</v>
      </c>
      <c r="AG9" s="10">
        <f>IFERROR(IF(B9="UCG",INDEX('Daily Returns'!E:E,MATCH(AF9,'Daily Returns'!A:A,1)),IF(B9="BMPS",INDEX('Daily Returns'!G:G,MATCH(AF9,'Daily Returns'!A:A,1)),IF(B9="ISP",INDEX('Daily Returns'!I:I,MATCH(AF9,'Daily Returns'!A:A,1)),IF(B9="BPE",INDEX('Daily Returns'!K:K,MATCH(AF9,'Daily Returns'!A:A,1)),IF(B9="BAMI",INDEX('Daily Returns'!M:M,MATCH(AF9,'Daily Returns'!A:A,1)),INDEX('Daily Returns'!O:O,MATCH(AF9,'Daily Returns'!A:A,1)))))))-(D9+E9*INDEX('Daily Returns'!C:C,MATCH(AF9,'Daily Returns'!A:A,1))),"")</f>
        <v>-3.5688581409528859E-3</v>
      </c>
      <c r="AH9" s="8">
        <f t="shared" si="16"/>
        <v>42865</v>
      </c>
      <c r="AI9" s="10">
        <f>IFERROR(IF(B9="UCG",INDEX('Daily Returns'!E:E,MATCH(AH9,'Daily Returns'!A:A,1)),IF(B9="BMPS",INDEX('Daily Returns'!G:G,MATCH(AH9,'Daily Returns'!A:A,1)),IF(B9="ISP",INDEX('Daily Returns'!I:I,MATCH(AH9,'Daily Returns'!A:A,1)),IF(B9="BPE",INDEX('Daily Returns'!K:K,MATCH(AH9,'Daily Returns'!A:A,1)),IF(B9="BAMI",INDEX('Daily Returns'!M:M,MATCH(AH9,'Daily Returns'!A:A,1)),INDEX('Daily Returns'!O:O,MATCH(AH9,'Daily Returns'!A:A,1)))))))-(D9+E9*INDEX('Daily Returns'!C:C,MATCH(AH9,'Daily Returns'!A:A,1))),"")</f>
        <v>-4.0322427624843822E-3</v>
      </c>
      <c r="AJ9" s="8">
        <f t="shared" si="17"/>
        <v>42866</v>
      </c>
      <c r="AK9" s="10">
        <f>IFERROR(IF(B9="UCG",INDEX('Daily Returns'!E:E,MATCH(AJ9,'Daily Returns'!A:A,1)),IF(B9="BMPS",INDEX('Daily Returns'!G:G,MATCH(AJ9,'Daily Returns'!A:A,1)),IF(B9="ISP",INDEX('Daily Returns'!I:I,MATCH(AJ9,'Daily Returns'!A:A,1)),IF(B9="BPE",INDEX('Daily Returns'!K:K,MATCH(AJ9,'Daily Returns'!A:A,1)),IF(B9="BAMI",INDEX('Daily Returns'!M:M,MATCH(AJ9,'Daily Returns'!A:A,1)),INDEX('Daily Returns'!O:O,MATCH(AJ9,'Daily Returns'!A:A,1)))))))-(D9+E9*INDEX('Daily Returns'!C:C,MATCH(AJ9,'Daily Returns'!A:A,1))),"")</f>
        <v>-1.8475155214826107E-3</v>
      </c>
    </row>
    <row r="10" spans="1:37" x14ac:dyDescent="0.3">
      <c r="A10" t="str">
        <f>'Event Master List'!A10</f>
        <v>NG-010</v>
      </c>
      <c r="B10" t="str">
        <f>'Event Master List'!C10</f>
        <v>BAMI</v>
      </c>
      <c r="C10" s="8">
        <f>'Event Master List'!D10</f>
        <v>42908</v>
      </c>
      <c r="D10" s="10">
        <f>'Estimation Parameters'!K10</f>
        <v>-1.2028304810193379E-4</v>
      </c>
      <c r="E10" s="10">
        <f>'Estimation Parameters'!J10</f>
        <v>2.1757602771651672</v>
      </c>
      <c r="F10" s="10">
        <f>IFERROR(IF(B10="UCG",INDEX('Daily Returns'!E:E,MATCH(C10,'Daily Returns'!A:A,1)),IF(B10="BMPS",INDEX('Daily Returns'!G:G,MATCH(C10,'Daily Returns'!A:A,1)),IF(B10="ISP",INDEX('Daily Returns'!I:I,MATCH(C10,'Daily Returns'!A:A,1)),IF(B10="BPE",INDEX('Daily Returns'!K:K,MATCH(C10,'Daily Returns'!A:A,1)),IF(B10="BAMI",INDEX('Daily Returns'!M:M,MATCH(C10,'Daily Returns'!A:A,1)),INDEX('Daily Returns'!O:O,MATCH(C10,'Daily Returns'!A:A,1))))))),"")</f>
        <v>-2.1505376344086041E-2</v>
      </c>
      <c r="G10" s="10">
        <f>IFERROR(INDEX('Daily Returns'!C:C,MATCH(C10,'Daily Returns'!A:A,1)),"")</f>
        <v>-6.738800303720577E-3</v>
      </c>
      <c r="H10" s="10">
        <f t="shared" si="0"/>
        <v>-1.4782297064685731E-2</v>
      </c>
      <c r="I10" s="10">
        <f t="shared" si="1"/>
        <v>-6.72307927940031E-3</v>
      </c>
      <c r="J10" s="10">
        <f t="shared" si="2"/>
        <v>-1.6569949286891181E-2</v>
      </c>
      <c r="K10" s="10">
        <f t="shared" si="3"/>
        <v>2.1734312114695831E-2</v>
      </c>
      <c r="L10" s="10">
        <f t="shared" si="4"/>
        <v>8.2045812591082595E-2</v>
      </c>
      <c r="M10" t="str">
        <f>'Event Master List'!F10</f>
        <v>No</v>
      </c>
      <c r="N10" t="str">
        <f t="shared" si="5"/>
        <v>Yes</v>
      </c>
      <c r="O10" t="str">
        <f t="shared" si="6"/>
        <v/>
      </c>
      <c r="P10" s="8">
        <f t="shared" si="7"/>
        <v>42901</v>
      </c>
      <c r="Q10" s="10">
        <f>IFERROR(IF(B10="UCG",INDEX('Daily Returns'!E:E,MATCH(P10,'Daily Returns'!A:A,1)),IF(B10="BMPS",INDEX('Daily Returns'!G:G,MATCH(P10,'Daily Returns'!A:A,1)),IF(B10="ISP",INDEX('Daily Returns'!I:I,MATCH(P10,'Daily Returns'!A:A,1)),IF(B10="BPE",INDEX('Daily Returns'!K:K,MATCH(P10,'Daily Returns'!A:A,1)),IF(B10="BAMI",INDEX('Daily Returns'!M:M,MATCH(P10,'Daily Returns'!A:A,1)),INDEX('Daily Returns'!O:O,MATCH(P10,'Daily Returns'!A:A,1)))))))-(D10+E10*INDEX('Daily Returns'!C:C,MATCH(P10,'Daily Returns'!A:A,1))),"")</f>
        <v>1.0970405761525272E-3</v>
      </c>
      <c r="R10" s="8">
        <f t="shared" si="8"/>
        <v>42902</v>
      </c>
      <c r="S10" s="10">
        <f>IFERROR(IF(B10="UCG",INDEX('Daily Returns'!E:E,MATCH(R10,'Daily Returns'!A:A,1)),IF(B10="BMPS",INDEX('Daily Returns'!G:G,MATCH(R10,'Daily Returns'!A:A,1)),IF(B10="ISP",INDEX('Daily Returns'!I:I,MATCH(R10,'Daily Returns'!A:A,1)),IF(B10="BPE",INDEX('Daily Returns'!K:K,MATCH(R10,'Daily Returns'!A:A,1)),IF(B10="BAMI",INDEX('Daily Returns'!M:M,MATCH(R10,'Daily Returns'!A:A,1)),INDEX('Daily Returns'!O:O,MATCH(R10,'Daily Returns'!A:A,1)))))))-(D10+E10*INDEX('Daily Returns'!C:C,MATCH(R10,'Daily Returns'!A:A,1))),"")</f>
        <v>-3.1324608408186697E-2</v>
      </c>
      <c r="T10" s="8">
        <f t="shared" si="9"/>
        <v>42905</v>
      </c>
      <c r="U10" s="10">
        <f>IFERROR(IF(B10="UCG",INDEX('Daily Returns'!E:E,MATCH(T10,'Daily Returns'!A:A,1)),IF(B10="BMPS",INDEX('Daily Returns'!G:G,MATCH(T10,'Daily Returns'!A:A,1)),IF(B10="ISP",INDEX('Daily Returns'!I:I,MATCH(T10,'Daily Returns'!A:A,1)),IF(B10="BPE",INDEX('Daily Returns'!K:K,MATCH(T10,'Daily Returns'!A:A,1)),IF(B10="BAMI",INDEX('Daily Returns'!M:M,MATCH(T10,'Daily Returns'!A:A,1)),INDEX('Daily Returns'!O:O,MATCH(T10,'Daily Returns'!A:A,1)))))))-(D10+E10*INDEX('Daily Returns'!C:C,MATCH(T10,'Daily Returns'!A:A,1))),"")</f>
        <v>7.3504314079691838E-3</v>
      </c>
      <c r="V10" s="8">
        <f t="shared" si="10"/>
        <v>42906</v>
      </c>
      <c r="W10" s="10">
        <f>IFERROR(IF(B10="UCG",INDEX('Daily Returns'!E:E,MATCH(V10,'Daily Returns'!A:A,1)),IF(B10="BMPS",INDEX('Daily Returns'!G:G,MATCH(V10,'Daily Returns'!A:A,1)),IF(B10="ISP",INDEX('Daily Returns'!I:I,MATCH(V10,'Daily Returns'!A:A,1)),IF(B10="BPE",INDEX('Daily Returns'!K:K,MATCH(V10,'Daily Returns'!A:A,1)),IF(B10="BAMI",INDEX('Daily Returns'!M:M,MATCH(V10,'Daily Returns'!A:A,1)),INDEX('Daily Returns'!O:O,MATCH(V10,'Daily Returns'!A:A,1)))))))-(D10+E10*INDEX('Daily Returns'!C:C,MATCH(V10,'Daily Returns'!A:A,1))),"")</f>
        <v>1.7592523739296283E-2</v>
      </c>
      <c r="X10" s="8">
        <f t="shared" si="11"/>
        <v>42907</v>
      </c>
      <c r="Y10" s="10">
        <f>IFERROR(IF(B10="UCG",INDEX('Daily Returns'!E:E,MATCH(X10,'Daily Returns'!A:A,1)),IF(B10="BMPS",INDEX('Daily Returns'!G:G,MATCH(X10,'Daily Returns'!A:A,1)),IF(B10="ISP",INDEX('Daily Returns'!I:I,MATCH(X10,'Daily Returns'!A:A,1)),IF(B10="BPE",INDEX('Daily Returns'!K:K,MATCH(X10,'Daily Returns'!A:A,1)),IF(B10="BAMI",INDEX('Daily Returns'!M:M,MATCH(X10,'Daily Returns'!A:A,1)),INDEX('Daily Returns'!O:O,MATCH(X10,'Daily Returns'!A:A,1)))))))-(D10+E10*INDEX('Daily Returns'!C:C,MATCH(X10,'Daily Returns'!A:A,1))),"")</f>
        <v>-5.2947364259315101E-3</v>
      </c>
      <c r="Z10" s="8">
        <f t="shared" si="12"/>
        <v>42908</v>
      </c>
      <c r="AA10" s="10">
        <f>IFERROR(IF(B10="UCG",INDEX('Daily Returns'!E:E,MATCH(Z10,'Daily Returns'!A:A,1)),IF(B10="BMPS",INDEX('Daily Returns'!G:G,MATCH(Z10,'Daily Returns'!A:A,1)),IF(B10="ISP",INDEX('Daily Returns'!I:I,MATCH(Z10,'Daily Returns'!A:A,1)),IF(B10="BPE",INDEX('Daily Returns'!K:K,MATCH(Z10,'Daily Returns'!A:A,1)),IF(B10="BAMI",INDEX('Daily Returns'!M:M,MATCH(Z10,'Daily Returns'!A:A,1)),INDEX('Daily Returns'!O:O,MATCH(Z10,'Daily Returns'!A:A,1)))))))-(D10+E10*INDEX('Daily Returns'!C:C,MATCH(Z10,'Daily Returns'!A:A,1))),"")</f>
        <v>-6.72307927940031E-3</v>
      </c>
      <c r="AB10" s="8">
        <f t="shared" si="13"/>
        <v>42909</v>
      </c>
      <c r="AC10" s="10">
        <f>IFERROR(IF(B10="UCG",INDEX('Daily Returns'!E:E,MATCH(AB10,'Daily Returns'!A:A,1)),IF(B10="BMPS",INDEX('Daily Returns'!G:G,MATCH(AB10,'Daily Returns'!A:A,1)),IF(B10="ISP",INDEX('Daily Returns'!I:I,MATCH(AB10,'Daily Returns'!A:A,1)),IF(B10="BPE",INDEX('Daily Returns'!K:K,MATCH(AB10,'Daily Returns'!A:A,1)),IF(B10="BAMI",INDEX('Daily Returns'!M:M,MATCH(AB10,'Daily Returns'!A:A,1)),INDEX('Daily Returns'!O:O,MATCH(AB10,'Daily Returns'!A:A,1)))))))-(D10+E10*INDEX('Daily Returns'!C:C,MATCH(AB10,'Daily Returns'!A:A,1))),"")</f>
        <v>-4.5521335815593613E-3</v>
      </c>
      <c r="AD10" s="8">
        <f t="shared" si="14"/>
        <v>42912</v>
      </c>
      <c r="AE10" s="10">
        <f>IFERROR(IF(B10="UCG",INDEX('Daily Returns'!E:E,MATCH(AD10,'Daily Returns'!A:A,1)),IF(B10="BMPS",INDEX('Daily Returns'!G:G,MATCH(AD10,'Daily Returns'!A:A,1)),IF(B10="ISP",INDEX('Daily Returns'!I:I,MATCH(AD10,'Daily Returns'!A:A,1)),IF(B10="BPE",INDEX('Daily Returns'!K:K,MATCH(AD10,'Daily Returns'!A:A,1)),IF(B10="BAMI",INDEX('Daily Returns'!M:M,MATCH(AD10,'Daily Returns'!A:A,1)),INDEX('Daily Returns'!O:O,MATCH(AD10,'Daily Returns'!A:A,1)))))))-(D10+E10*INDEX('Daily Returns'!C:C,MATCH(AD10,'Daily Returns'!A:A,1))),"")</f>
        <v>2.346770691421432E-2</v>
      </c>
      <c r="AF10" s="8">
        <f t="shared" si="15"/>
        <v>42913</v>
      </c>
      <c r="AG10" s="10">
        <f>IFERROR(IF(B10="UCG",INDEX('Daily Returns'!E:E,MATCH(AF10,'Daily Returns'!A:A,1)),IF(B10="BMPS",INDEX('Daily Returns'!G:G,MATCH(AF10,'Daily Returns'!A:A,1)),IF(B10="ISP",INDEX('Daily Returns'!I:I,MATCH(AF10,'Daily Returns'!A:A,1)),IF(B10="BPE",INDEX('Daily Returns'!K:K,MATCH(AF10,'Daily Returns'!A:A,1)),IF(B10="BAMI",INDEX('Daily Returns'!M:M,MATCH(AF10,'Daily Returns'!A:A,1)),INDEX('Daily Returns'!O:O,MATCH(AF10,'Daily Returns'!A:A,1)))))))-(D10+E10*INDEX('Daily Returns'!C:C,MATCH(AF10,'Daily Returns'!A:A,1))),"")</f>
        <v>1.4836554487372693E-2</v>
      </c>
      <c r="AH10" s="8">
        <f t="shared" si="16"/>
        <v>42914</v>
      </c>
      <c r="AI10" s="10">
        <f>IFERROR(IF(B10="UCG",INDEX('Daily Returns'!E:E,MATCH(AH10,'Daily Returns'!A:A,1)),IF(B10="BMPS",INDEX('Daily Returns'!G:G,MATCH(AH10,'Daily Returns'!A:A,1)),IF(B10="ISP",INDEX('Daily Returns'!I:I,MATCH(AH10,'Daily Returns'!A:A,1)),IF(B10="BPE",INDEX('Daily Returns'!K:K,MATCH(AH10,'Daily Returns'!A:A,1)),IF(B10="BAMI",INDEX('Daily Returns'!M:M,MATCH(AH10,'Daily Returns'!A:A,1)),INDEX('Daily Returns'!O:O,MATCH(AH10,'Daily Returns'!A:A,1)))))))-(D10+E10*INDEX('Daily Returns'!C:C,MATCH(AH10,'Daily Returns'!A:A,1))),"")</f>
        <v>-5.1918122107317694E-3</v>
      </c>
      <c r="AJ10" s="8">
        <f t="shared" si="17"/>
        <v>42915</v>
      </c>
      <c r="AK10" s="10">
        <f>IFERROR(IF(B10="UCG",INDEX('Daily Returns'!E:E,MATCH(AJ10,'Daily Returns'!A:A,1)),IF(B10="BMPS",INDEX('Daily Returns'!G:G,MATCH(AJ10,'Daily Returns'!A:A,1)),IF(B10="ISP",INDEX('Daily Returns'!I:I,MATCH(AJ10,'Daily Returns'!A:A,1)),IF(B10="BPE",INDEX('Daily Returns'!K:K,MATCH(AJ10,'Daily Returns'!A:A,1)),IF(B10="BAMI",INDEX('Daily Returns'!M:M,MATCH(AJ10,'Daily Returns'!A:A,1)),INDEX('Daily Returns'!O:O,MATCH(AJ10,'Daily Returns'!A:A,1)))))))-(D10+E10*INDEX('Daily Returns'!C:C,MATCH(AJ10,'Daily Returns'!A:A,1))),"")</f>
        <v>7.0787925371887245E-2</v>
      </c>
    </row>
    <row r="11" spans="1:37" x14ac:dyDescent="0.3">
      <c r="A11" t="str">
        <f>'Event Master List'!A11</f>
        <v>GACS-001</v>
      </c>
      <c r="B11" t="str">
        <f>'Event Master List'!C11</f>
        <v>UCG</v>
      </c>
      <c r="C11" s="8">
        <f>'Event Master List'!D11</f>
        <v>43081</v>
      </c>
      <c r="D11" s="10">
        <f>'Estimation Parameters'!K11</f>
        <v>-2.0699381477269586E-4</v>
      </c>
      <c r="E11" s="10">
        <f>'Estimation Parameters'!J11</f>
        <v>1.5839999627693988</v>
      </c>
      <c r="F11" s="10">
        <f>IFERROR(IF(B11="UCG",INDEX('Daily Returns'!E:E,MATCH(C11,'Daily Returns'!A:A,1)),IF(B11="BMPS",INDEX('Daily Returns'!G:G,MATCH(C11,'Daily Returns'!A:A,1)),IF(B11="ISP",INDEX('Daily Returns'!I:I,MATCH(C11,'Daily Returns'!A:A,1)),IF(B11="BPE",INDEX('Daily Returns'!K:K,MATCH(C11,'Daily Returns'!A:A,1)),IF(B11="BAMI",INDEX('Daily Returns'!M:M,MATCH(C11,'Daily Returns'!A:A,1)),INDEX('Daily Returns'!O:O,MATCH(C11,'Daily Returns'!A:A,1))))))),"")</f>
        <v>-1.0233086981239325E-2</v>
      </c>
      <c r="G11" s="10">
        <f>IFERROR(INDEX('Daily Returns'!C:C,MATCH(C11,'Daily Returns'!A:A,1)),"")</f>
        <v>1.5865321052399629E-3</v>
      </c>
      <c r="H11" s="10">
        <f t="shared" si="0"/>
        <v>2.3060729808598614E-3</v>
      </c>
      <c r="I11" s="10">
        <f t="shared" si="1"/>
        <v>-1.2539159962099186E-2</v>
      </c>
      <c r="J11" s="10">
        <f t="shared" si="2"/>
        <v>-5.0687730537046401E-2</v>
      </c>
      <c r="K11" s="10">
        <f t="shared" si="3"/>
        <v>-5.5837489637018185E-2</v>
      </c>
      <c r="L11" s="10">
        <f t="shared" si="4"/>
        <v>-1.4452531773527483E-2</v>
      </c>
      <c r="M11" t="str">
        <f>'Event Master List'!F11</f>
        <v>Yes</v>
      </c>
      <c r="N11" t="str">
        <f t="shared" si="5"/>
        <v>Yes</v>
      </c>
      <c r="O11" t="str">
        <f t="shared" si="6"/>
        <v/>
      </c>
      <c r="P11" s="8">
        <f t="shared" si="7"/>
        <v>43074</v>
      </c>
      <c r="Q11" s="10">
        <f>IFERROR(IF(B11="UCG",INDEX('Daily Returns'!E:E,MATCH(P11,'Daily Returns'!A:A,1)),IF(B11="BMPS",INDEX('Daily Returns'!G:G,MATCH(P11,'Daily Returns'!A:A,1)),IF(B11="ISP",INDEX('Daily Returns'!I:I,MATCH(P11,'Daily Returns'!A:A,1)),IF(B11="BPE",INDEX('Daily Returns'!K:K,MATCH(P11,'Daily Returns'!A:A,1)),IF(B11="BAMI",INDEX('Daily Returns'!M:M,MATCH(P11,'Daily Returns'!A:A,1)),INDEX('Daily Returns'!O:O,MATCH(P11,'Daily Returns'!A:A,1)))))))-(D11+E11*INDEX('Daily Returns'!C:C,MATCH(P11,'Daily Returns'!A:A,1))),"")</f>
        <v>2.2816385491559068E-3</v>
      </c>
      <c r="R11" s="8">
        <f t="shared" si="8"/>
        <v>43075</v>
      </c>
      <c r="S11" s="10">
        <f>IFERROR(IF(B11="UCG",INDEX('Daily Returns'!E:E,MATCH(R11,'Daily Returns'!A:A,1)),IF(B11="BMPS",INDEX('Daily Returns'!G:G,MATCH(R11,'Daily Returns'!A:A,1)),IF(B11="ISP",INDEX('Daily Returns'!I:I,MATCH(R11,'Daily Returns'!A:A,1)),IF(B11="BPE",INDEX('Daily Returns'!K:K,MATCH(R11,'Daily Returns'!A:A,1)),IF(B11="BAMI",INDEX('Daily Returns'!M:M,MATCH(R11,'Daily Returns'!A:A,1)),INDEX('Daily Returns'!O:O,MATCH(R11,'Daily Returns'!A:A,1)))))))-(D11+E11*INDEX('Daily Returns'!C:C,MATCH(R11,'Daily Returns'!A:A,1))),"")</f>
        <v>2.8471566303569801E-4</v>
      </c>
      <c r="T11" s="8">
        <f t="shared" si="9"/>
        <v>43076</v>
      </c>
      <c r="U11" s="10">
        <f>IFERROR(IF(B11="UCG",INDEX('Daily Returns'!E:E,MATCH(T11,'Daily Returns'!A:A,1)),IF(B11="BMPS",INDEX('Daily Returns'!G:G,MATCH(T11,'Daily Returns'!A:A,1)),IF(B11="ISP",INDEX('Daily Returns'!I:I,MATCH(T11,'Daily Returns'!A:A,1)),IF(B11="BPE",INDEX('Daily Returns'!K:K,MATCH(T11,'Daily Returns'!A:A,1)),IF(B11="BAMI",INDEX('Daily Returns'!M:M,MATCH(T11,'Daily Returns'!A:A,1)),INDEX('Daily Returns'!O:O,MATCH(T11,'Daily Returns'!A:A,1)))))))-(D11+E11*INDEX('Daily Returns'!C:C,MATCH(T11,'Daily Returns'!A:A,1))),"")</f>
        <v>8.8461478262112179E-3</v>
      </c>
      <c r="V11" s="8">
        <f t="shared" si="10"/>
        <v>43077</v>
      </c>
      <c r="W11" s="10">
        <f>IFERROR(IF(B11="UCG",INDEX('Daily Returns'!E:E,MATCH(V11,'Daily Returns'!A:A,1)),IF(B11="BMPS",INDEX('Daily Returns'!G:G,MATCH(V11,'Daily Returns'!A:A,1)),IF(B11="ISP",INDEX('Daily Returns'!I:I,MATCH(V11,'Daily Returns'!A:A,1)),IF(B11="BPE",INDEX('Daily Returns'!K:K,MATCH(V11,'Daily Returns'!A:A,1)),IF(B11="BAMI",INDEX('Daily Returns'!M:M,MATCH(V11,'Daily Returns'!A:A,1)),INDEX('Daily Returns'!O:O,MATCH(V11,'Daily Returns'!A:A,1)))))))-(D11+E11*INDEX('Daily Returns'!C:C,MATCH(V11,'Daily Returns'!A:A,1))),"")</f>
        <v>1.9221445791645128E-2</v>
      </c>
      <c r="X11" s="8">
        <f t="shared" si="11"/>
        <v>43080</v>
      </c>
      <c r="Y11" s="10">
        <f>IFERROR(IF(B11="UCG",INDEX('Daily Returns'!E:E,MATCH(X11,'Daily Returns'!A:A,1)),IF(B11="BMPS",INDEX('Daily Returns'!G:G,MATCH(X11,'Daily Returns'!A:A,1)),IF(B11="ISP",INDEX('Daily Returns'!I:I,MATCH(X11,'Daily Returns'!A:A,1)),IF(B11="BPE",INDEX('Daily Returns'!K:K,MATCH(X11,'Daily Returns'!A:A,1)),IF(B11="BAMI",INDEX('Daily Returns'!M:M,MATCH(X11,'Daily Returns'!A:A,1)),INDEX('Daily Returns'!O:O,MATCH(X11,'Daily Returns'!A:A,1)))))))-(D11+E11*INDEX('Daily Returns'!C:C,MATCH(X11,'Daily Returns'!A:A,1))),"")</f>
        <v>-1.4621443703989016E-2</v>
      </c>
      <c r="Z11" s="8">
        <f t="shared" si="12"/>
        <v>43081</v>
      </c>
      <c r="AA11" s="10">
        <f>IFERROR(IF(B11="UCG",INDEX('Daily Returns'!E:E,MATCH(Z11,'Daily Returns'!A:A,1)),IF(B11="BMPS",INDEX('Daily Returns'!G:G,MATCH(Z11,'Daily Returns'!A:A,1)),IF(B11="ISP",INDEX('Daily Returns'!I:I,MATCH(Z11,'Daily Returns'!A:A,1)),IF(B11="BPE",INDEX('Daily Returns'!K:K,MATCH(Z11,'Daily Returns'!A:A,1)),IF(B11="BAMI",INDEX('Daily Returns'!M:M,MATCH(Z11,'Daily Returns'!A:A,1)),INDEX('Daily Returns'!O:O,MATCH(Z11,'Daily Returns'!A:A,1)))))))-(D11+E11*INDEX('Daily Returns'!C:C,MATCH(Z11,'Daily Returns'!A:A,1))),"")</f>
        <v>-1.2539159962099186E-2</v>
      </c>
      <c r="AB11" s="8">
        <f t="shared" si="13"/>
        <v>43082</v>
      </c>
      <c r="AC11" s="10">
        <f>IFERROR(IF(B11="UCG",INDEX('Daily Returns'!E:E,MATCH(AB11,'Daily Returns'!A:A,1)),IF(B11="BMPS",INDEX('Daily Returns'!G:G,MATCH(AB11,'Daily Returns'!A:A,1)),IF(B11="ISP",INDEX('Daily Returns'!I:I,MATCH(AB11,'Daily Returns'!A:A,1)),IF(B11="BPE",INDEX('Daily Returns'!K:K,MATCH(AB11,'Daily Returns'!A:A,1)),IF(B11="BAMI",INDEX('Daily Returns'!M:M,MATCH(AB11,'Daily Returns'!A:A,1)),INDEX('Daily Returns'!O:O,MATCH(AB11,'Daily Returns'!A:A,1)))))))-(D11+E11*INDEX('Daily Returns'!C:C,MATCH(AB11,'Daily Returns'!A:A,1))),"")</f>
        <v>-2.3527126870958197E-2</v>
      </c>
      <c r="AD11" s="8">
        <f t="shared" si="14"/>
        <v>43083</v>
      </c>
      <c r="AE11" s="10">
        <f>IFERROR(IF(B11="UCG",INDEX('Daily Returns'!E:E,MATCH(AD11,'Daily Returns'!A:A,1)),IF(B11="BMPS",INDEX('Daily Returns'!G:G,MATCH(AD11,'Daily Returns'!A:A,1)),IF(B11="ISP",INDEX('Daily Returns'!I:I,MATCH(AD11,'Daily Returns'!A:A,1)),IF(B11="BPE",INDEX('Daily Returns'!K:K,MATCH(AD11,'Daily Returns'!A:A,1)),IF(B11="BAMI",INDEX('Daily Returns'!M:M,MATCH(AD11,'Daily Returns'!A:A,1)),INDEX('Daily Returns'!O:O,MATCH(AD11,'Daily Returns'!A:A,1)))))))-(D11+E11*INDEX('Daily Returns'!C:C,MATCH(AD11,'Daily Returns'!A:A,1))),"")</f>
        <v>6.4818299578723315E-3</v>
      </c>
      <c r="AF11" s="8">
        <f t="shared" si="15"/>
        <v>43084</v>
      </c>
      <c r="AG11" s="10">
        <f>IFERROR(IF(B11="UCG",INDEX('Daily Returns'!E:E,MATCH(AF11,'Daily Returns'!A:A,1)),IF(B11="BMPS",INDEX('Daily Returns'!G:G,MATCH(AF11,'Daily Returns'!A:A,1)),IF(B11="ISP",INDEX('Daily Returns'!I:I,MATCH(AF11,'Daily Returns'!A:A,1)),IF(B11="BPE",INDEX('Daily Returns'!K:K,MATCH(AF11,'Daily Returns'!A:A,1)),IF(B11="BAMI",INDEX('Daily Returns'!M:M,MATCH(AF11,'Daily Returns'!A:A,1)),INDEX('Daily Returns'!O:O,MATCH(AF11,'Daily Returns'!A:A,1)))))))-(D11+E11*INDEX('Daily Returns'!C:C,MATCH(AF11,'Daily Returns'!A:A,1))),"")</f>
        <v>-1.1631589057844114E-2</v>
      </c>
      <c r="AH11" s="8">
        <f t="shared" si="16"/>
        <v>43087</v>
      </c>
      <c r="AI11" s="10">
        <f>IFERROR(IF(B11="UCG",INDEX('Daily Returns'!E:E,MATCH(AH11,'Daily Returns'!A:A,1)),IF(B11="BMPS",INDEX('Daily Returns'!G:G,MATCH(AH11,'Daily Returns'!A:A,1)),IF(B11="ISP",INDEX('Daily Returns'!I:I,MATCH(AH11,'Daily Returns'!A:A,1)),IF(B11="BPE",INDEX('Daily Returns'!K:K,MATCH(AH11,'Daily Returns'!A:A,1)),IF(B11="BAMI",INDEX('Daily Returns'!M:M,MATCH(AH11,'Daily Returns'!A:A,1)),INDEX('Daily Returns'!O:O,MATCH(AH11,'Daily Returns'!A:A,1)))))))-(D11+E11*INDEX('Daily Returns'!C:C,MATCH(AH11,'Daily Returns'!A:A,1))),"")</f>
        <v>-3.7485651140527591E-3</v>
      </c>
      <c r="AJ11" s="8">
        <f t="shared" si="17"/>
        <v>43088</v>
      </c>
      <c r="AK11" s="10">
        <f>IFERROR(IF(B11="UCG",INDEX('Daily Returns'!E:E,MATCH(AJ11,'Daily Returns'!A:A,1)),IF(B11="BMPS",INDEX('Daily Returns'!G:G,MATCH(AJ11,'Daily Returns'!A:A,1)),IF(B11="ISP",INDEX('Daily Returns'!I:I,MATCH(AJ11,'Daily Returns'!A:A,1)),IF(B11="BPE",INDEX('Daily Returns'!K:K,MATCH(AJ11,'Daily Returns'!A:A,1)),IF(B11="BAMI",INDEX('Daily Returns'!M:M,MATCH(AJ11,'Daily Returns'!A:A,1)),INDEX('Daily Returns'!O:O,MATCH(AJ11,'Daily Returns'!A:A,1)))))))-(D11+E11*INDEX('Daily Returns'!C:C,MATCH(AJ11,'Daily Returns'!A:A,1))),"")</f>
        <v>1.4499575147495513E-2</v>
      </c>
    </row>
    <row r="12" spans="1:37" x14ac:dyDescent="0.3">
      <c r="A12" t="str">
        <f>'Event Master List'!A12</f>
        <v>NG-011</v>
      </c>
      <c r="B12" t="str">
        <f>'Event Master List'!C12</f>
        <v>ISP</v>
      </c>
      <c r="C12" s="8">
        <f>'Event Master List'!D12</f>
        <v>43206</v>
      </c>
      <c r="D12" s="10">
        <f>'Estimation Parameters'!K12</f>
        <v>2.9229059308681789E-4</v>
      </c>
      <c r="E12" s="10">
        <f>'Estimation Parameters'!J12</f>
        <v>0.90553399805397061</v>
      </c>
      <c r="F12" s="10">
        <f>IFERROR(IF(B12="UCG",INDEX('Daily Returns'!E:E,MATCH(C12,'Daily Returns'!A:A,1)),IF(B12="BMPS",INDEX('Daily Returns'!G:G,MATCH(C12,'Daily Returns'!A:A,1)),IF(B12="ISP",INDEX('Daily Returns'!I:I,MATCH(C12,'Daily Returns'!A:A,1)),IF(B12="BPE",INDEX('Daily Returns'!K:K,MATCH(C12,'Daily Returns'!A:A,1)),IF(B12="BAMI",INDEX('Daily Returns'!M:M,MATCH(C12,'Daily Returns'!A:A,1)),INDEX('Daily Returns'!O:O,MATCH(C12,'Daily Returns'!A:A,1))))))),"")</f>
        <v>3.2573289902280886E-3</v>
      </c>
      <c r="G12" s="10">
        <f>IFERROR(INDEX('Daily Returns'!C:C,MATCH(C12,'Daily Returns'!A:A,1)),"")</f>
        <v>-4.2863266180882985E-5</v>
      </c>
      <c r="H12" s="10">
        <f t="shared" si="0"/>
        <v>2.5347644829239136E-4</v>
      </c>
      <c r="I12" s="10">
        <f t="shared" si="1"/>
        <v>3.0038525419356973E-3</v>
      </c>
      <c r="J12" s="10">
        <f t="shared" si="2"/>
        <v>5.3244548554004338E-3</v>
      </c>
      <c r="K12" s="10">
        <f t="shared" si="3"/>
        <v>-7.2995545515109391E-4</v>
      </c>
      <c r="L12" s="10">
        <f t="shared" si="4"/>
        <v>1.1291232815387194E-2</v>
      </c>
      <c r="M12" t="str">
        <f>'Event Master List'!F12</f>
        <v>No</v>
      </c>
      <c r="N12" t="str">
        <f t="shared" si="5"/>
        <v>No</v>
      </c>
      <c r="O12" t="str">
        <f t="shared" si="6"/>
        <v/>
      </c>
      <c r="P12" s="8">
        <f t="shared" si="7"/>
        <v>43199</v>
      </c>
      <c r="Q12" s="10">
        <f>IFERROR(IF(B12="UCG",INDEX('Daily Returns'!E:E,MATCH(P12,'Daily Returns'!A:A,1)),IF(B12="BMPS",INDEX('Daily Returns'!G:G,MATCH(P12,'Daily Returns'!A:A,1)),IF(B12="ISP",INDEX('Daily Returns'!I:I,MATCH(P12,'Daily Returns'!A:A,1)),IF(B12="BPE",INDEX('Daily Returns'!K:K,MATCH(P12,'Daily Returns'!A:A,1)),IF(B12="BAMI",INDEX('Daily Returns'!M:M,MATCH(P12,'Daily Returns'!A:A,1)),INDEX('Daily Returns'!O:O,MATCH(P12,'Daily Returns'!A:A,1)))))))-(D12+E12*INDEX('Daily Returns'!C:C,MATCH(P12,'Daily Returns'!A:A,1))),"")</f>
        <v>1.4774630444175192E-3</v>
      </c>
      <c r="R12" s="8">
        <f t="shared" si="8"/>
        <v>43200</v>
      </c>
      <c r="S12" s="10">
        <f>IFERROR(IF(B12="UCG",INDEX('Daily Returns'!E:E,MATCH(R12,'Daily Returns'!A:A,1)),IF(B12="BMPS",INDEX('Daily Returns'!G:G,MATCH(R12,'Daily Returns'!A:A,1)),IF(B12="ISP",INDEX('Daily Returns'!I:I,MATCH(R12,'Daily Returns'!A:A,1)),IF(B12="BPE",INDEX('Daily Returns'!K:K,MATCH(R12,'Daily Returns'!A:A,1)),IF(B12="BAMI",INDEX('Daily Returns'!M:M,MATCH(R12,'Daily Returns'!A:A,1)),INDEX('Daily Returns'!O:O,MATCH(R12,'Daily Returns'!A:A,1)))))))-(D12+E12*INDEX('Daily Returns'!C:C,MATCH(R12,'Daily Returns'!A:A,1))),"")</f>
        <v>1.6167671375571218E-3</v>
      </c>
      <c r="T12" s="8">
        <f t="shared" si="9"/>
        <v>43201</v>
      </c>
      <c r="U12" s="10">
        <f>IFERROR(IF(B12="UCG",INDEX('Daily Returns'!E:E,MATCH(T12,'Daily Returns'!A:A,1)),IF(B12="BMPS",INDEX('Daily Returns'!G:G,MATCH(T12,'Daily Returns'!A:A,1)),IF(B12="ISP",INDEX('Daily Returns'!I:I,MATCH(T12,'Daily Returns'!A:A,1)),IF(B12="BPE",INDEX('Daily Returns'!K:K,MATCH(T12,'Daily Returns'!A:A,1)),IF(B12="BAMI",INDEX('Daily Returns'!M:M,MATCH(T12,'Daily Returns'!A:A,1)),INDEX('Daily Returns'!O:O,MATCH(T12,'Daily Returns'!A:A,1)))))))-(D12+E12*INDEX('Daily Returns'!C:C,MATCH(T12,'Daily Returns'!A:A,1))),"")</f>
        <v>-5.8009384798887818E-4</v>
      </c>
      <c r="V12" s="8">
        <f t="shared" si="10"/>
        <v>43202</v>
      </c>
      <c r="W12" s="10">
        <f>IFERROR(IF(B12="UCG",INDEX('Daily Returns'!E:E,MATCH(V12,'Daily Returns'!A:A,1)),IF(B12="BMPS",INDEX('Daily Returns'!G:G,MATCH(V12,'Daily Returns'!A:A,1)),IF(B12="ISP",INDEX('Daily Returns'!I:I,MATCH(V12,'Daily Returns'!A:A,1)),IF(B12="BPE",INDEX('Daily Returns'!K:K,MATCH(V12,'Daily Returns'!A:A,1)),IF(B12="BAMI",INDEX('Daily Returns'!M:M,MATCH(V12,'Daily Returns'!A:A,1)),INDEX('Daily Returns'!O:O,MATCH(V12,'Daily Returns'!A:A,1)))))))-(D12+E12*INDEX('Daily Returns'!C:C,MATCH(V12,'Daily Returns'!A:A,1))),"")</f>
        <v>-1.8483661663219585E-3</v>
      </c>
      <c r="X12" s="8">
        <f t="shared" si="11"/>
        <v>43203</v>
      </c>
      <c r="Y12" s="10">
        <f>IFERROR(IF(B12="UCG",INDEX('Daily Returns'!E:E,MATCH(X12,'Daily Returns'!A:A,1)),IF(B12="BMPS",INDEX('Daily Returns'!G:G,MATCH(X12,'Daily Returns'!A:A,1)),IF(B12="ISP",INDEX('Daily Returns'!I:I,MATCH(X12,'Daily Returns'!A:A,1)),IF(B12="BPE",INDEX('Daily Returns'!K:K,MATCH(X12,'Daily Returns'!A:A,1)),IF(B12="BAMI",INDEX('Daily Returns'!M:M,MATCH(X12,'Daily Returns'!A:A,1)),INDEX('Daily Returns'!O:O,MATCH(X12,'Daily Returns'!A:A,1)))))))-(D12+E12*INDEX('Daily Returns'!C:C,MATCH(X12,'Daily Returns'!A:A,1))),"")</f>
        <v>5.2936919076554435E-3</v>
      </c>
      <c r="Z12" s="8">
        <f t="shared" si="12"/>
        <v>43206</v>
      </c>
      <c r="AA12" s="10">
        <f>IFERROR(IF(B12="UCG",INDEX('Daily Returns'!E:E,MATCH(Z12,'Daily Returns'!A:A,1)),IF(B12="BMPS",INDEX('Daily Returns'!G:G,MATCH(Z12,'Daily Returns'!A:A,1)),IF(B12="ISP",INDEX('Daily Returns'!I:I,MATCH(Z12,'Daily Returns'!A:A,1)),IF(B12="BPE",INDEX('Daily Returns'!K:K,MATCH(Z12,'Daily Returns'!A:A,1)),IF(B12="BAMI",INDEX('Daily Returns'!M:M,MATCH(Z12,'Daily Returns'!A:A,1)),INDEX('Daily Returns'!O:O,MATCH(Z12,'Daily Returns'!A:A,1)))))))-(D12+E12*INDEX('Daily Returns'!C:C,MATCH(Z12,'Daily Returns'!A:A,1))),"")</f>
        <v>3.0038525419356973E-3</v>
      </c>
      <c r="AB12" s="8">
        <f t="shared" si="13"/>
        <v>43207</v>
      </c>
      <c r="AC12" s="10">
        <f>IFERROR(IF(B12="UCG",INDEX('Daily Returns'!E:E,MATCH(AB12,'Daily Returns'!A:A,1)),IF(B12="BMPS",INDEX('Daily Returns'!G:G,MATCH(AB12,'Daily Returns'!A:A,1)),IF(B12="ISP",INDEX('Daily Returns'!I:I,MATCH(AB12,'Daily Returns'!A:A,1)),IF(B12="BPE",INDEX('Daily Returns'!K:K,MATCH(AB12,'Daily Returns'!A:A,1)),IF(B12="BAMI",INDEX('Daily Returns'!M:M,MATCH(AB12,'Daily Returns'!A:A,1)),INDEX('Daily Returns'!O:O,MATCH(AB12,'Daily Returns'!A:A,1)))))))-(D12+E12*INDEX('Daily Returns'!C:C,MATCH(AB12,'Daily Returns'!A:A,1))),"")</f>
        <v>-2.973089594190707E-3</v>
      </c>
      <c r="AD12" s="8">
        <f t="shared" si="14"/>
        <v>43208</v>
      </c>
      <c r="AE12" s="10">
        <f>IFERROR(IF(B12="UCG",INDEX('Daily Returns'!E:E,MATCH(AD12,'Daily Returns'!A:A,1)),IF(B12="BMPS",INDEX('Daily Returns'!G:G,MATCH(AD12,'Daily Returns'!A:A,1)),IF(B12="ISP",INDEX('Daily Returns'!I:I,MATCH(AD12,'Daily Returns'!A:A,1)),IF(B12="BPE",INDEX('Daily Returns'!K:K,MATCH(AD12,'Daily Returns'!A:A,1)),IF(B12="BAMI",INDEX('Daily Returns'!M:M,MATCH(AD12,'Daily Returns'!A:A,1)),INDEX('Daily Returns'!O:O,MATCH(AD12,'Daily Returns'!A:A,1)))))))-(D12+E12*INDEX('Daily Returns'!C:C,MATCH(AD12,'Daily Returns'!A:A,1))),"")</f>
        <v>-4.5425453093112141E-3</v>
      </c>
      <c r="AF12" s="8">
        <f t="shared" si="15"/>
        <v>43209</v>
      </c>
      <c r="AG12" s="10">
        <f>IFERROR(IF(B12="UCG",INDEX('Daily Returns'!E:E,MATCH(AF12,'Daily Returns'!A:A,1)),IF(B12="BMPS",INDEX('Daily Returns'!G:G,MATCH(AF12,'Daily Returns'!A:A,1)),IF(B12="ISP",INDEX('Daily Returns'!I:I,MATCH(AF12,'Daily Returns'!A:A,1)),IF(B12="BPE",INDEX('Daily Returns'!K:K,MATCH(AF12,'Daily Returns'!A:A,1)),IF(B12="BAMI",INDEX('Daily Returns'!M:M,MATCH(AF12,'Daily Returns'!A:A,1)),INDEX('Daily Returns'!O:O,MATCH(AF12,'Daily Returns'!A:A,1)))))))-(D12+E12*INDEX('Daily Returns'!C:C,MATCH(AF12,'Daily Returns'!A:A,1))),"")</f>
        <v>-1.5118650012403137E-3</v>
      </c>
      <c r="AH12" s="8">
        <f t="shared" si="16"/>
        <v>43210</v>
      </c>
      <c r="AI12" s="10">
        <f>IFERROR(IF(B12="UCG",INDEX('Daily Returns'!E:E,MATCH(AH12,'Daily Returns'!A:A,1)),IF(B12="BMPS",INDEX('Daily Returns'!G:G,MATCH(AH12,'Daily Returns'!A:A,1)),IF(B12="ISP",INDEX('Daily Returns'!I:I,MATCH(AH12,'Daily Returns'!A:A,1)),IF(B12="BPE",INDEX('Daily Returns'!K:K,MATCH(AH12,'Daily Returns'!A:A,1)),IF(B12="BAMI",INDEX('Daily Returns'!M:M,MATCH(AH12,'Daily Returns'!A:A,1)),INDEX('Daily Returns'!O:O,MATCH(AH12,'Daily Returns'!A:A,1)))))))-(D12+E12*INDEX('Daily Returns'!C:C,MATCH(AH12,'Daily Returns'!A:A,1))),"")</f>
        <v>7.9457753628282123E-3</v>
      </c>
      <c r="AJ12" s="8">
        <f t="shared" si="17"/>
        <v>43213</v>
      </c>
      <c r="AK12" s="10">
        <f>IFERROR(IF(B12="UCG",INDEX('Daily Returns'!E:E,MATCH(AJ12,'Daily Returns'!A:A,1)),IF(B12="BMPS",INDEX('Daily Returns'!G:G,MATCH(AJ12,'Daily Returns'!A:A,1)),IF(B12="ISP",INDEX('Daily Returns'!I:I,MATCH(AJ12,'Daily Returns'!A:A,1)),IF(B12="BPE",INDEX('Daily Returns'!K:K,MATCH(AJ12,'Daily Returns'!A:A,1)),IF(B12="BAMI",INDEX('Daily Returns'!M:M,MATCH(AJ12,'Daily Returns'!A:A,1)),INDEX('Daily Returns'!O:O,MATCH(AJ12,'Daily Returns'!A:A,1)))))))-(D12+E12*INDEX('Daily Returns'!C:C,MATCH(AJ12,'Daily Returns'!A:A,1))),"")</f>
        <v>3.4096427400462726E-3</v>
      </c>
    </row>
    <row r="13" spans="1:37" x14ac:dyDescent="0.3">
      <c r="A13" t="str">
        <f>'Event Master List'!A13</f>
        <v>GACS-002</v>
      </c>
      <c r="B13" t="str">
        <f>'Event Master List'!C13</f>
        <v>BMPS</v>
      </c>
      <c r="C13" s="8">
        <f>'Event Master List'!D13</f>
        <v>43230</v>
      </c>
      <c r="D13" s="10">
        <f>'Estimation Parameters'!K13</f>
        <v>-3.9737395140758821E-3</v>
      </c>
      <c r="E13" s="10">
        <f>'Estimation Parameters'!J13</f>
        <v>0.83232280378287438</v>
      </c>
      <c r="F13" s="10">
        <f>IFERROR(IF(B13="UCG",INDEX('Daily Returns'!E:E,MATCH(C13,'Daily Returns'!A:A,1)),IF(B13="BMPS",INDEX('Daily Returns'!G:G,MATCH(C13,'Daily Returns'!A:A,1)),IF(B13="ISP",INDEX('Daily Returns'!I:I,MATCH(C13,'Daily Returns'!A:A,1)),IF(B13="BPE",INDEX('Daily Returns'!K:K,MATCH(C13,'Daily Returns'!A:A,1)),IF(B13="BAMI",INDEX('Daily Returns'!M:M,MATCH(C13,'Daily Returns'!A:A,1)),INDEX('Daily Returns'!O:O,MATCH(C13,'Daily Returns'!A:A,1))))))),"")</f>
        <v>-1.090909090909091E-2</v>
      </c>
      <c r="G13" s="10">
        <f>IFERROR(INDEX('Daily Returns'!C:C,MATCH(C13,'Daily Returns'!A:A,1)),"")</f>
        <v>-9.601516462685953E-3</v>
      </c>
      <c r="H13" s="10">
        <f t="shared" si="0"/>
        <v>-1.1965300616866081E-2</v>
      </c>
      <c r="I13" s="10">
        <f t="shared" si="1"/>
        <v>1.0562097077751707E-3</v>
      </c>
      <c r="J13" s="10">
        <f t="shared" si="2"/>
        <v>0.21460638058267989</v>
      </c>
      <c r="K13" s="10">
        <f t="shared" si="3"/>
        <v>0.2275623010088709</v>
      </c>
      <c r="L13" s="10">
        <f t="shared" si="4"/>
        <v>0.16989126663826837</v>
      </c>
      <c r="M13" t="str">
        <f>'Event Master List'!F13</f>
        <v>Yes</v>
      </c>
      <c r="N13" t="str">
        <f t="shared" si="5"/>
        <v>No</v>
      </c>
      <c r="O13" t="str">
        <f t="shared" si="6"/>
        <v/>
      </c>
      <c r="P13" s="8">
        <f t="shared" si="7"/>
        <v>43223</v>
      </c>
      <c r="Q13" s="10">
        <f>IFERROR(IF(B13="UCG",INDEX('Daily Returns'!E:E,MATCH(P13,'Daily Returns'!A:A,1)),IF(B13="BMPS",INDEX('Daily Returns'!G:G,MATCH(P13,'Daily Returns'!A:A,1)),IF(B13="ISP",INDEX('Daily Returns'!I:I,MATCH(P13,'Daily Returns'!A:A,1)),IF(B13="BPE",INDEX('Daily Returns'!K:K,MATCH(P13,'Daily Returns'!A:A,1)),IF(B13="BAMI",INDEX('Daily Returns'!M:M,MATCH(P13,'Daily Returns'!A:A,1)),INDEX('Daily Returns'!O:O,MATCH(P13,'Daily Returns'!A:A,1)))))))-(D13+E13*INDEX('Daily Returns'!C:C,MATCH(P13,'Daily Returns'!A:A,1))),"")</f>
        <v>2.2138286277341317E-2</v>
      </c>
      <c r="R13" s="8">
        <f t="shared" si="8"/>
        <v>43224</v>
      </c>
      <c r="S13" s="10">
        <f>IFERROR(IF(B13="UCG",INDEX('Daily Returns'!E:E,MATCH(R13,'Daily Returns'!A:A,1)),IF(B13="BMPS",INDEX('Daily Returns'!G:G,MATCH(R13,'Daily Returns'!A:A,1)),IF(B13="ISP",INDEX('Daily Returns'!I:I,MATCH(R13,'Daily Returns'!A:A,1)),IF(B13="BPE",INDEX('Daily Returns'!K:K,MATCH(R13,'Daily Returns'!A:A,1)),IF(B13="BAMI",INDEX('Daily Returns'!M:M,MATCH(R13,'Daily Returns'!A:A,1)),INDEX('Daily Returns'!O:O,MATCH(R13,'Daily Returns'!A:A,1)))))))-(D13+E13*INDEX('Daily Returns'!C:C,MATCH(R13,'Daily Returns'!A:A,1))),"")</f>
        <v>-3.1695895154091887E-2</v>
      </c>
      <c r="T13" s="8">
        <f t="shared" si="9"/>
        <v>43227</v>
      </c>
      <c r="U13" s="10">
        <f>IFERROR(IF(B13="UCG",INDEX('Daily Returns'!E:E,MATCH(T13,'Daily Returns'!A:A,1)),IF(B13="BMPS",INDEX('Daily Returns'!G:G,MATCH(T13,'Daily Returns'!A:A,1)),IF(B13="ISP",INDEX('Daily Returns'!I:I,MATCH(T13,'Daily Returns'!A:A,1)),IF(B13="BPE",INDEX('Daily Returns'!K:K,MATCH(T13,'Daily Returns'!A:A,1)),IF(B13="BAMI",INDEX('Daily Returns'!M:M,MATCH(T13,'Daily Returns'!A:A,1)),INDEX('Daily Returns'!O:O,MATCH(T13,'Daily Returns'!A:A,1)))))))-(D13+E13*INDEX('Daily Returns'!C:C,MATCH(T13,'Daily Returns'!A:A,1))),"")</f>
        <v>-1.7628745405535863E-2</v>
      </c>
      <c r="V13" s="8">
        <f t="shared" si="10"/>
        <v>43228</v>
      </c>
      <c r="W13" s="10">
        <f>IFERROR(IF(B13="UCG",INDEX('Daily Returns'!E:E,MATCH(V13,'Daily Returns'!A:A,1)),IF(B13="BMPS",INDEX('Daily Returns'!G:G,MATCH(V13,'Daily Returns'!A:A,1)),IF(B13="ISP",INDEX('Daily Returns'!I:I,MATCH(V13,'Daily Returns'!A:A,1)),IF(B13="BPE",INDEX('Daily Returns'!K:K,MATCH(V13,'Daily Returns'!A:A,1)),IF(B13="BAMI",INDEX('Daily Returns'!M:M,MATCH(V13,'Daily Returns'!A:A,1)),INDEX('Daily Returns'!O:O,MATCH(V13,'Daily Returns'!A:A,1)))))))-(D13+E13*INDEX('Daily Returns'!C:C,MATCH(V13,'Daily Returns'!A:A,1))),"")</f>
        <v>4.034334097606683E-2</v>
      </c>
      <c r="X13" s="8">
        <f t="shared" si="11"/>
        <v>43229</v>
      </c>
      <c r="Y13" s="10">
        <f>IFERROR(IF(B13="UCG",INDEX('Daily Returns'!E:E,MATCH(X13,'Daily Returns'!A:A,1)),IF(B13="BMPS",INDEX('Daily Returns'!G:G,MATCH(X13,'Daily Returns'!A:A,1)),IF(B13="ISP",INDEX('Daily Returns'!I:I,MATCH(X13,'Daily Returns'!A:A,1)),IF(B13="BPE",INDEX('Daily Returns'!K:K,MATCH(X13,'Daily Returns'!A:A,1)),IF(B13="BAMI",INDEX('Daily Returns'!M:M,MATCH(X13,'Daily Returns'!A:A,1)),INDEX('Daily Returns'!O:O,MATCH(X13,'Daily Returns'!A:A,1)))))))-(D13+E13*INDEX('Daily Returns'!C:C,MATCH(X13,'Daily Returns'!A:A,1))),"")</f>
        <v>3.7434725145708586E-2</v>
      </c>
      <c r="Z13" s="8">
        <f t="shared" si="12"/>
        <v>43230</v>
      </c>
      <c r="AA13" s="10">
        <f>IFERROR(IF(B13="UCG",INDEX('Daily Returns'!E:E,MATCH(Z13,'Daily Returns'!A:A,1)),IF(B13="BMPS",INDEX('Daily Returns'!G:G,MATCH(Z13,'Daily Returns'!A:A,1)),IF(B13="ISP",INDEX('Daily Returns'!I:I,MATCH(Z13,'Daily Returns'!A:A,1)),IF(B13="BPE",INDEX('Daily Returns'!K:K,MATCH(Z13,'Daily Returns'!A:A,1)),IF(B13="BAMI",INDEX('Daily Returns'!M:M,MATCH(Z13,'Daily Returns'!A:A,1)),INDEX('Daily Returns'!O:O,MATCH(Z13,'Daily Returns'!A:A,1)))))))-(D13+E13*INDEX('Daily Returns'!C:C,MATCH(Z13,'Daily Returns'!A:A,1))),"")</f>
        <v>1.0562097077751707E-3</v>
      </c>
      <c r="AB13" s="8">
        <f t="shared" si="13"/>
        <v>43231</v>
      </c>
      <c r="AC13" s="10">
        <f>IFERROR(IF(B13="UCG",INDEX('Daily Returns'!E:E,MATCH(AB13,'Daily Returns'!A:A,1)),IF(B13="BMPS",INDEX('Daily Returns'!G:G,MATCH(AB13,'Daily Returns'!A:A,1)),IF(B13="ISP",INDEX('Daily Returns'!I:I,MATCH(AB13,'Daily Returns'!A:A,1)),IF(B13="BPE",INDEX('Daily Returns'!K:K,MATCH(AB13,'Daily Returns'!A:A,1)),IF(B13="BAMI",INDEX('Daily Returns'!M:M,MATCH(AB13,'Daily Returns'!A:A,1)),INDEX('Daily Returns'!O:O,MATCH(AB13,'Daily Returns'!A:A,1)))))))-(D13+E13*INDEX('Daily Returns'!C:C,MATCH(AB13,'Daily Returns'!A:A,1))),"")</f>
        <v>0.17611544572919613</v>
      </c>
      <c r="AD13" s="8">
        <f t="shared" si="14"/>
        <v>43234</v>
      </c>
      <c r="AE13" s="10">
        <f>IFERROR(IF(B13="UCG",INDEX('Daily Returns'!E:E,MATCH(AD13,'Daily Returns'!A:A,1)),IF(B13="BMPS",INDEX('Daily Returns'!G:G,MATCH(AD13,'Daily Returns'!A:A,1)),IF(B13="ISP",INDEX('Daily Returns'!I:I,MATCH(AD13,'Daily Returns'!A:A,1)),IF(B13="BPE",INDEX('Daily Returns'!K:K,MATCH(AD13,'Daily Returns'!A:A,1)),IF(B13="BAMI",INDEX('Daily Returns'!M:M,MATCH(AD13,'Daily Returns'!A:A,1)),INDEX('Daily Returns'!O:O,MATCH(AD13,'Daily Returns'!A:A,1)))))))-(D13+E13*INDEX('Daily Returns'!C:C,MATCH(AD13,'Daily Returns'!A:A,1))),"")</f>
        <v>2.6837723377872474E-2</v>
      </c>
      <c r="AF13" s="8">
        <f t="shared" si="15"/>
        <v>43235</v>
      </c>
      <c r="AG13" s="10">
        <f>IFERROR(IF(B13="UCG",INDEX('Daily Returns'!E:E,MATCH(AF13,'Daily Returns'!A:A,1)),IF(B13="BMPS",INDEX('Daily Returns'!G:G,MATCH(AF13,'Daily Returns'!A:A,1)),IF(B13="ISP",INDEX('Daily Returns'!I:I,MATCH(AF13,'Daily Returns'!A:A,1)),IF(B13="BPE",INDEX('Daily Returns'!K:K,MATCH(AF13,'Daily Returns'!A:A,1)),IF(B13="BAMI",INDEX('Daily Returns'!M:M,MATCH(AF13,'Daily Returns'!A:A,1)),INDEX('Daily Returns'!O:O,MATCH(AF13,'Daily Returns'!A:A,1)))))))-(D13+E13*INDEX('Daily Returns'!C:C,MATCH(AF13,'Daily Returns'!A:A,1))),"")</f>
        <v>-1.3881802951681444E-2</v>
      </c>
      <c r="AH13" s="8">
        <f t="shared" si="16"/>
        <v>43236</v>
      </c>
      <c r="AI13" s="10">
        <f>IFERROR(IF(B13="UCG",INDEX('Daily Returns'!E:E,MATCH(AH13,'Daily Returns'!A:A,1)),IF(B13="BMPS",INDEX('Daily Returns'!G:G,MATCH(AH13,'Daily Returns'!A:A,1)),IF(B13="ISP",INDEX('Daily Returns'!I:I,MATCH(AH13,'Daily Returns'!A:A,1)),IF(B13="BPE",INDEX('Daily Returns'!K:K,MATCH(AH13,'Daily Returns'!A:A,1)),IF(B13="BAMI",INDEX('Daily Returns'!M:M,MATCH(AH13,'Daily Returns'!A:A,1)),INDEX('Daily Returns'!O:O,MATCH(AH13,'Daily Returns'!A:A,1)))))))-(D13+E13*INDEX('Daily Returns'!C:C,MATCH(AH13,'Daily Returns'!A:A,1))),"")</f>
        <v>1.613927220149532E-2</v>
      </c>
      <c r="AJ13" s="8">
        <f t="shared" si="17"/>
        <v>43237</v>
      </c>
      <c r="AK13" s="10">
        <f>IFERROR(IF(B13="UCG",INDEX('Daily Returns'!E:E,MATCH(AJ13,'Daily Returns'!A:A,1)),IF(B13="BMPS",INDEX('Daily Returns'!G:G,MATCH(AJ13,'Daily Returns'!A:A,1)),IF(B13="ISP",INDEX('Daily Returns'!I:I,MATCH(AJ13,'Daily Returns'!A:A,1)),IF(B13="BPE",INDEX('Daily Returns'!K:K,MATCH(AJ13,'Daily Returns'!A:A,1)),IF(B13="BAMI",INDEX('Daily Returns'!M:M,MATCH(AJ13,'Daily Returns'!A:A,1)),INDEX('Daily Returns'!O:O,MATCH(AJ13,'Daily Returns'!A:A,1)))))))-(D13+E13*INDEX('Daily Returns'!C:C,MATCH(AJ13,'Daily Returns'!A:A,1))),"")</f>
        <v>-8.6967293265878279E-2</v>
      </c>
    </row>
    <row r="14" spans="1:37" x14ac:dyDescent="0.3">
      <c r="A14" t="str">
        <f>'Event Master List'!A14</f>
        <v>GACS-004</v>
      </c>
      <c r="B14" t="str">
        <f>'Event Master List'!C14</f>
        <v>BAMI</v>
      </c>
      <c r="C14" s="8">
        <f>'Event Master List'!D14</f>
        <v>43251</v>
      </c>
      <c r="D14" s="10">
        <f>'Estimation Parameters'!K14</f>
        <v>-3.9418981343125652E-4</v>
      </c>
      <c r="E14" s="10">
        <f>'Estimation Parameters'!J14</f>
        <v>1.3663382242773707</v>
      </c>
      <c r="F14" s="10">
        <f>IFERROR(IF(B14="UCG",INDEX('Daily Returns'!E:E,MATCH(C14,'Daily Returns'!A:A,1)),IF(B14="BMPS",INDEX('Daily Returns'!G:G,MATCH(C14,'Daily Returns'!A:A,1)),IF(B14="ISP",INDEX('Daily Returns'!I:I,MATCH(C14,'Daily Returns'!A:A,1)),IF(B14="BPE",INDEX('Daily Returns'!K:K,MATCH(C14,'Daily Returns'!A:A,1)),IF(B14="BAMI",INDEX('Daily Returns'!M:M,MATCH(C14,'Daily Returns'!A:A,1)),INDEX('Daily Returns'!O:O,MATCH(C14,'Daily Returns'!A:A,1))))))),"")</f>
        <v>2.3041474654378002E-2</v>
      </c>
      <c r="G14" s="10">
        <f>IFERROR(INDEX('Daily Returns'!C:C,MATCH(C14,'Daily Returns'!A:A,1)),"")</f>
        <v>-6.4226075786769424E-4</v>
      </c>
      <c r="H14" s="10">
        <f t="shared" si="0"/>
        <v>-1.2717352368592403E-3</v>
      </c>
      <c r="I14" s="10">
        <f t="shared" si="1"/>
        <v>2.4313209891237243E-2</v>
      </c>
      <c r="J14" s="10">
        <f t="shared" si="2"/>
        <v>9.4967737082591985E-2</v>
      </c>
      <c r="K14" s="10">
        <f t="shared" si="3"/>
        <v>6.3389474619829439E-2</v>
      </c>
      <c r="L14" s="10">
        <f t="shared" si="4"/>
        <v>-5.2358291185538655E-3</v>
      </c>
      <c r="M14" t="str">
        <f>'Event Master List'!F14</f>
        <v>Yes</v>
      </c>
      <c r="N14" t="str">
        <f t="shared" si="5"/>
        <v>No</v>
      </c>
      <c r="O14" t="str">
        <f t="shared" si="6"/>
        <v/>
      </c>
      <c r="P14" s="8">
        <f t="shared" si="7"/>
        <v>43244</v>
      </c>
      <c r="Q14" s="10">
        <f>IFERROR(IF(B14="UCG",INDEX('Daily Returns'!E:E,MATCH(P14,'Daily Returns'!A:A,1)),IF(B14="BMPS",INDEX('Daily Returns'!G:G,MATCH(P14,'Daily Returns'!A:A,1)),IF(B14="ISP",INDEX('Daily Returns'!I:I,MATCH(P14,'Daily Returns'!A:A,1)),IF(B14="BPE",INDEX('Daily Returns'!K:K,MATCH(P14,'Daily Returns'!A:A,1)),IF(B14="BAMI",INDEX('Daily Returns'!M:M,MATCH(P14,'Daily Returns'!A:A,1)),INDEX('Daily Returns'!O:O,MATCH(P14,'Daily Returns'!A:A,1)))))))-(D14+E14*INDEX('Daily Returns'!C:C,MATCH(P14,'Daily Returns'!A:A,1))),"")</f>
        <v>-1.2922837205285587E-3</v>
      </c>
      <c r="R14" s="8">
        <f t="shared" si="8"/>
        <v>43245</v>
      </c>
      <c r="S14" s="10">
        <f>IFERROR(IF(B14="UCG",INDEX('Daily Returns'!E:E,MATCH(R14,'Daily Returns'!A:A,1)),IF(B14="BMPS",INDEX('Daily Returns'!G:G,MATCH(R14,'Daily Returns'!A:A,1)),IF(B14="ISP",INDEX('Daily Returns'!I:I,MATCH(R14,'Daily Returns'!A:A,1)),IF(B14="BPE",INDEX('Daily Returns'!K:K,MATCH(R14,'Daily Returns'!A:A,1)),IF(B14="BAMI",INDEX('Daily Returns'!M:M,MATCH(R14,'Daily Returns'!A:A,1)),INDEX('Daily Returns'!O:O,MATCH(R14,'Daily Returns'!A:A,1)))))))-(D14+E14*INDEX('Daily Returns'!C:C,MATCH(R14,'Daily Returns'!A:A,1))),"")</f>
        <v>-5.1601159712067246E-2</v>
      </c>
      <c r="T14" s="8">
        <f t="shared" si="9"/>
        <v>43248</v>
      </c>
      <c r="U14" s="10">
        <f>IFERROR(IF(B14="UCG",INDEX('Daily Returns'!E:E,MATCH(T14,'Daily Returns'!A:A,1)),IF(B14="BMPS",INDEX('Daily Returns'!G:G,MATCH(T14,'Daily Returns'!A:A,1)),IF(B14="ISP",INDEX('Daily Returns'!I:I,MATCH(T14,'Daily Returns'!A:A,1)),IF(B14="BPE",INDEX('Daily Returns'!K:K,MATCH(T14,'Daily Returns'!A:A,1)),IF(B14="BAMI",INDEX('Daily Returns'!M:M,MATCH(T14,'Daily Returns'!A:A,1)),INDEX('Daily Returns'!O:O,MATCH(T14,'Daily Returns'!A:A,1)))))))-(D14+E14*INDEX('Daily Returns'!C:C,MATCH(T14,'Daily Returns'!A:A,1))),"")</f>
        <v>-3.7629601377238323E-2</v>
      </c>
      <c r="V14" s="8">
        <f t="shared" si="10"/>
        <v>43249</v>
      </c>
      <c r="W14" s="10">
        <f>IFERROR(IF(B14="UCG",INDEX('Daily Returns'!E:E,MATCH(V14,'Daily Returns'!A:A,1)),IF(B14="BMPS",INDEX('Daily Returns'!G:G,MATCH(V14,'Daily Returns'!A:A,1)),IF(B14="ISP",INDEX('Daily Returns'!I:I,MATCH(V14,'Daily Returns'!A:A,1)),IF(B14="BPE",INDEX('Daily Returns'!K:K,MATCH(V14,'Daily Returns'!A:A,1)),IF(B14="BAMI",INDEX('Daily Returns'!M:M,MATCH(V14,'Daily Returns'!A:A,1)),INDEX('Daily Returns'!O:O,MATCH(V14,'Daily Returns'!A:A,1)))))))-(D14+E14*INDEX('Daily Returns'!C:C,MATCH(V14,'Daily Returns'!A:A,1))),"")</f>
        <v>-3.0016203359895209E-2</v>
      </c>
      <c r="X14" s="8">
        <f t="shared" si="11"/>
        <v>43250</v>
      </c>
      <c r="Y14" s="10">
        <f>IFERROR(IF(B14="UCG",INDEX('Daily Returns'!E:E,MATCH(X14,'Daily Returns'!A:A,1)),IF(B14="BMPS",INDEX('Daily Returns'!G:G,MATCH(X14,'Daily Returns'!A:A,1)),IF(B14="ISP",INDEX('Daily Returns'!I:I,MATCH(X14,'Daily Returns'!A:A,1)),IF(B14="BPE",INDEX('Daily Returns'!K:K,MATCH(X14,'Daily Returns'!A:A,1)),IF(B14="BAMI",INDEX('Daily Returns'!M:M,MATCH(X14,'Daily Returns'!A:A,1)),INDEX('Daily Returns'!O:O,MATCH(X14,'Daily Returns'!A:A,1)))))))-(D14+E14*INDEX('Daily Returns'!C:C,MATCH(X14,'Daily Returns'!A:A,1))),"")</f>
        <v>5.1221563605725433E-3</v>
      </c>
      <c r="Z14" s="8">
        <f t="shared" si="12"/>
        <v>43251</v>
      </c>
      <c r="AA14" s="10">
        <f>IFERROR(IF(B14="UCG",INDEX('Daily Returns'!E:E,MATCH(Z14,'Daily Returns'!A:A,1)),IF(B14="BMPS",INDEX('Daily Returns'!G:G,MATCH(Z14,'Daily Returns'!A:A,1)),IF(B14="ISP",INDEX('Daily Returns'!I:I,MATCH(Z14,'Daily Returns'!A:A,1)),IF(B14="BPE",INDEX('Daily Returns'!K:K,MATCH(Z14,'Daily Returns'!A:A,1)),IF(B14="BAMI",INDEX('Daily Returns'!M:M,MATCH(Z14,'Daily Returns'!A:A,1)),INDEX('Daily Returns'!O:O,MATCH(Z14,'Daily Returns'!A:A,1)))))))-(D14+E14*INDEX('Daily Returns'!C:C,MATCH(Z14,'Daily Returns'!A:A,1))),"")</f>
        <v>2.4313209891237243E-2</v>
      </c>
      <c r="AB14" s="8">
        <f t="shared" si="13"/>
        <v>43252</v>
      </c>
      <c r="AC14" s="10">
        <f>IFERROR(IF(B14="UCG",INDEX('Daily Returns'!E:E,MATCH(AB14,'Daily Returns'!A:A,1)),IF(B14="BMPS",INDEX('Daily Returns'!G:G,MATCH(AB14,'Daily Returns'!A:A,1)),IF(B14="ISP",INDEX('Daily Returns'!I:I,MATCH(AB14,'Daily Returns'!A:A,1)),IF(B14="BPE",INDEX('Daily Returns'!K:K,MATCH(AB14,'Daily Returns'!A:A,1)),IF(B14="BAMI",INDEX('Daily Returns'!M:M,MATCH(AB14,'Daily Returns'!A:A,1)),INDEX('Daily Returns'!O:O,MATCH(AB14,'Daily Returns'!A:A,1)))))))-(D14+E14*INDEX('Daily Returns'!C:C,MATCH(AB14,'Daily Returns'!A:A,1))),"")</f>
        <v>6.5532370830782199E-2</v>
      </c>
      <c r="AD14" s="8">
        <f t="shared" si="14"/>
        <v>43255</v>
      </c>
      <c r="AE14" s="10">
        <f>IFERROR(IF(B14="UCG",INDEX('Daily Returns'!E:E,MATCH(AD14,'Daily Returns'!A:A,1)),IF(B14="BMPS",INDEX('Daily Returns'!G:G,MATCH(AD14,'Daily Returns'!A:A,1)),IF(B14="ISP",INDEX('Daily Returns'!I:I,MATCH(AD14,'Daily Returns'!A:A,1)),IF(B14="BPE",INDEX('Daily Returns'!K:K,MATCH(AD14,'Daily Returns'!A:A,1)),IF(B14="BAMI",INDEX('Daily Returns'!M:M,MATCH(AD14,'Daily Returns'!A:A,1)),INDEX('Daily Returns'!O:O,MATCH(AD14,'Daily Returns'!A:A,1)))))))-(D14+E14*INDEX('Daily Returns'!C:C,MATCH(AD14,'Daily Returns'!A:A,1))),"")</f>
        <v>-2.2471723696145713E-2</v>
      </c>
      <c r="AF14" s="8">
        <f t="shared" si="15"/>
        <v>43256</v>
      </c>
      <c r="AG14" s="10">
        <f>IFERROR(IF(B14="UCG",INDEX('Daily Returns'!E:E,MATCH(AF14,'Daily Returns'!A:A,1)),IF(B14="BMPS",INDEX('Daily Returns'!G:G,MATCH(AF14,'Daily Returns'!A:A,1)),IF(B14="ISP",INDEX('Daily Returns'!I:I,MATCH(AF14,'Daily Returns'!A:A,1)),IF(B14="BPE",INDEX('Daily Returns'!K:K,MATCH(AF14,'Daily Returns'!A:A,1)),IF(B14="BAMI",INDEX('Daily Returns'!M:M,MATCH(AF14,'Daily Returns'!A:A,1)),INDEX('Daily Returns'!O:O,MATCH(AF14,'Daily Returns'!A:A,1)))))))-(D14+E14*INDEX('Daily Returns'!C:C,MATCH(AF14,'Daily Returns'!A:A,1))),"")</f>
        <v>-9.1065387666168368E-3</v>
      </c>
      <c r="AH14" s="8">
        <f t="shared" si="16"/>
        <v>43257</v>
      </c>
      <c r="AI14" s="10">
        <f>IFERROR(IF(B14="UCG",INDEX('Daily Returns'!E:E,MATCH(AH14,'Daily Returns'!A:A,1)),IF(B14="BMPS",INDEX('Daily Returns'!G:G,MATCH(AH14,'Daily Returns'!A:A,1)),IF(B14="ISP",INDEX('Daily Returns'!I:I,MATCH(AH14,'Daily Returns'!A:A,1)),IF(B14="BPE",INDEX('Daily Returns'!K:K,MATCH(AH14,'Daily Returns'!A:A,1)),IF(B14="BAMI",INDEX('Daily Returns'!M:M,MATCH(AH14,'Daily Returns'!A:A,1)),INDEX('Daily Returns'!O:O,MATCH(AH14,'Daily Returns'!A:A,1)))))))-(D14+E14*INDEX('Daily Returns'!C:C,MATCH(AH14,'Daily Returns'!A:A,1))),"")</f>
        <v>4.0610270338165333E-2</v>
      </c>
      <c r="AJ14" s="8">
        <f t="shared" si="17"/>
        <v>43258</v>
      </c>
      <c r="AK14" s="10">
        <f>IFERROR(IF(B14="UCG",INDEX('Daily Returns'!E:E,MATCH(AJ14,'Daily Returns'!A:A,1)),IF(B14="BMPS",INDEX('Daily Returns'!G:G,MATCH(AJ14,'Daily Returns'!A:A,1)),IF(B14="ISP",INDEX('Daily Returns'!I:I,MATCH(AJ14,'Daily Returns'!A:A,1)),IF(B14="BPE",INDEX('Daily Returns'!K:K,MATCH(AJ14,'Daily Returns'!A:A,1)),IF(B14="BAMI",INDEX('Daily Returns'!M:M,MATCH(AJ14,'Daily Returns'!A:A,1)),INDEX('Daily Returns'!O:O,MATCH(AJ14,'Daily Returns'!A:A,1)))))))-(D14+E14*INDEX('Daily Returns'!C:C,MATCH(AJ14,'Daily Returns'!A:A,1))),"")</f>
        <v>1.1303674093180692E-2</v>
      </c>
    </row>
    <row r="15" spans="1:37" x14ac:dyDescent="0.3">
      <c r="A15" t="str">
        <f>'Event Master List'!A15</f>
        <v>NG-012</v>
      </c>
      <c r="B15" t="str">
        <f>'Event Master List'!C15</f>
        <v>BAMI</v>
      </c>
      <c r="C15" s="8">
        <f>'Event Master List'!D15</f>
        <v>43270</v>
      </c>
      <c r="D15" s="10">
        <f>'Estimation Parameters'!K15</f>
        <v>-1.0651809189293719E-4</v>
      </c>
      <c r="E15" s="10">
        <f>'Estimation Parameters'!J15</f>
        <v>1.6561171314129357</v>
      </c>
      <c r="F15" s="10">
        <f>IFERROR(IF(B15="UCG",INDEX('Daily Returns'!E:E,MATCH(C15,'Daily Returns'!A:A,1)),IF(B15="BMPS",INDEX('Daily Returns'!G:G,MATCH(C15,'Daily Returns'!A:A,1)),IF(B15="ISP",INDEX('Daily Returns'!I:I,MATCH(C15,'Daily Returns'!A:A,1)),IF(B15="BPE",INDEX('Daily Returns'!K:K,MATCH(C15,'Daily Returns'!A:A,1)),IF(B15="BAMI",INDEX('Daily Returns'!M:M,MATCH(C15,'Daily Returns'!A:A,1)),INDEX('Daily Returns'!O:O,MATCH(C15,'Daily Returns'!A:A,1))))))),"")</f>
        <v>5.4166666666666627E-2</v>
      </c>
      <c r="G15" s="10">
        <f>IFERROR(INDEX('Daily Returns'!C:C,MATCH(C15,'Daily Returns'!A:A,1)),"")</f>
        <v>-6.7876374496583553E-4</v>
      </c>
      <c r="H15" s="10">
        <f t="shared" si="0"/>
        <v>-1.2306303581128581E-3</v>
      </c>
      <c r="I15" s="10">
        <f t="shared" si="1"/>
        <v>5.5397297024779482E-2</v>
      </c>
      <c r="J15" s="10">
        <f t="shared" si="2"/>
        <v>7.9030808512336237E-2</v>
      </c>
      <c r="K15" s="10">
        <f t="shared" si="3"/>
        <v>0.1124183142485366</v>
      </c>
      <c r="L15" s="10">
        <f t="shared" si="4"/>
        <v>7.0811620358652239E-2</v>
      </c>
      <c r="M15" t="str">
        <f>'Event Master List'!F15</f>
        <v>No</v>
      </c>
      <c r="N15" t="str">
        <f t="shared" si="5"/>
        <v>No</v>
      </c>
      <c r="O15" t="str">
        <f t="shared" si="6"/>
        <v/>
      </c>
      <c r="P15" s="8">
        <f t="shared" si="7"/>
        <v>43263</v>
      </c>
      <c r="Q15" s="10">
        <f>IFERROR(IF(B15="UCG",INDEX('Daily Returns'!E:E,MATCH(P15,'Daily Returns'!A:A,1)),IF(B15="BMPS",INDEX('Daily Returns'!G:G,MATCH(P15,'Daily Returns'!A:A,1)),IF(B15="ISP",INDEX('Daily Returns'!I:I,MATCH(P15,'Daily Returns'!A:A,1)),IF(B15="BPE",INDEX('Daily Returns'!K:K,MATCH(P15,'Daily Returns'!A:A,1)),IF(B15="BAMI",INDEX('Daily Returns'!M:M,MATCH(P15,'Daily Returns'!A:A,1)),INDEX('Daily Returns'!O:O,MATCH(P15,'Daily Returns'!A:A,1)))))))-(D15+E15*INDEX('Daily Returns'!C:C,MATCH(P15,'Daily Returns'!A:A,1))),"")</f>
        <v>-6.5413301337097444E-3</v>
      </c>
      <c r="R15" s="8">
        <f t="shared" si="8"/>
        <v>43264</v>
      </c>
      <c r="S15" s="10">
        <f>IFERROR(IF(B15="UCG",INDEX('Daily Returns'!E:E,MATCH(R15,'Daily Returns'!A:A,1)),IF(B15="BMPS",INDEX('Daily Returns'!G:G,MATCH(R15,'Daily Returns'!A:A,1)),IF(B15="ISP",INDEX('Daily Returns'!I:I,MATCH(R15,'Daily Returns'!A:A,1)),IF(B15="BPE",INDEX('Daily Returns'!K:K,MATCH(R15,'Daily Returns'!A:A,1)),IF(B15="BAMI",INDEX('Daily Returns'!M:M,MATCH(R15,'Daily Returns'!A:A,1)),INDEX('Daily Returns'!O:O,MATCH(R15,'Daily Returns'!A:A,1)))))))-(D15+E15*INDEX('Daily Returns'!C:C,MATCH(R15,'Daily Returns'!A:A,1))),"")</f>
        <v>1.1494823121950435E-3</v>
      </c>
      <c r="T15" s="8">
        <f t="shared" si="9"/>
        <v>43265</v>
      </c>
      <c r="U15" s="10">
        <f>IFERROR(IF(B15="UCG",INDEX('Daily Returns'!E:E,MATCH(T15,'Daily Returns'!A:A,1)),IF(B15="BMPS",INDEX('Daily Returns'!G:G,MATCH(T15,'Daily Returns'!A:A,1)),IF(B15="ISP",INDEX('Daily Returns'!I:I,MATCH(T15,'Daily Returns'!A:A,1)),IF(B15="BPE",INDEX('Daily Returns'!K:K,MATCH(T15,'Daily Returns'!A:A,1)),IF(B15="BAMI",INDEX('Daily Returns'!M:M,MATCH(T15,'Daily Returns'!A:A,1)),INDEX('Daily Returns'!O:O,MATCH(T15,'Daily Returns'!A:A,1)))))))-(D15+E15*INDEX('Daily Returns'!C:C,MATCH(T15,'Daily Returns'!A:A,1))),"")</f>
        <v>-1.5939308090186934E-2</v>
      </c>
      <c r="V15" s="8">
        <f t="shared" si="10"/>
        <v>43266</v>
      </c>
      <c r="W15" s="10">
        <f>IFERROR(IF(B15="UCG",INDEX('Daily Returns'!E:E,MATCH(V15,'Daily Returns'!A:A,1)),IF(B15="BMPS",INDEX('Daily Returns'!G:G,MATCH(V15,'Daily Returns'!A:A,1)),IF(B15="ISP",INDEX('Daily Returns'!I:I,MATCH(V15,'Daily Returns'!A:A,1)),IF(B15="BPE",INDEX('Daily Returns'!K:K,MATCH(V15,'Daily Returns'!A:A,1)),IF(B15="BAMI",INDEX('Daily Returns'!M:M,MATCH(V15,'Daily Returns'!A:A,1)),INDEX('Daily Returns'!O:O,MATCH(V15,'Daily Returns'!A:A,1)))))))-(D15+E15*INDEX('Daily Returns'!C:C,MATCH(V15,'Daily Returns'!A:A,1))),"")</f>
        <v>5.6470613026937018E-3</v>
      </c>
      <c r="X15" s="8">
        <f t="shared" si="11"/>
        <v>43269</v>
      </c>
      <c r="Y15" s="10">
        <f>IFERROR(IF(B15="UCG",INDEX('Daily Returns'!E:E,MATCH(X15,'Daily Returns'!A:A,1)),IF(B15="BMPS",INDEX('Daily Returns'!G:G,MATCH(X15,'Daily Returns'!A:A,1)),IF(B15="ISP",INDEX('Daily Returns'!I:I,MATCH(X15,'Daily Returns'!A:A,1)),IF(B15="BPE",INDEX('Daily Returns'!K:K,MATCH(X15,'Daily Returns'!A:A,1)),IF(B15="BAMI",INDEX('Daily Returns'!M:M,MATCH(X15,'Daily Returns'!A:A,1)),INDEX('Daily Returns'!O:O,MATCH(X15,'Daily Returns'!A:A,1)))))))-(D15+E15*INDEX('Daily Returns'!C:C,MATCH(X15,'Daily Returns'!A:A,1))),"")</f>
        <v>-1.3662971759524486E-3</v>
      </c>
      <c r="Z15" s="8">
        <f t="shared" si="12"/>
        <v>43270</v>
      </c>
      <c r="AA15" s="10">
        <f>IFERROR(IF(B15="UCG",INDEX('Daily Returns'!E:E,MATCH(Z15,'Daily Returns'!A:A,1)),IF(B15="BMPS",INDEX('Daily Returns'!G:G,MATCH(Z15,'Daily Returns'!A:A,1)),IF(B15="ISP",INDEX('Daily Returns'!I:I,MATCH(Z15,'Daily Returns'!A:A,1)),IF(B15="BPE",INDEX('Daily Returns'!K:K,MATCH(Z15,'Daily Returns'!A:A,1)),IF(B15="BAMI",INDEX('Daily Returns'!M:M,MATCH(Z15,'Daily Returns'!A:A,1)),INDEX('Daily Returns'!O:O,MATCH(Z15,'Daily Returns'!A:A,1)))))))-(D15+E15*INDEX('Daily Returns'!C:C,MATCH(Z15,'Daily Returns'!A:A,1))),"")</f>
        <v>5.5397297024779482E-2</v>
      </c>
      <c r="AB15" s="8">
        <f t="shared" si="13"/>
        <v>43271</v>
      </c>
      <c r="AC15" s="10">
        <f>IFERROR(IF(B15="UCG",INDEX('Daily Returns'!E:E,MATCH(AB15,'Daily Returns'!A:A,1)),IF(B15="BMPS",INDEX('Daily Returns'!G:G,MATCH(AB15,'Daily Returns'!A:A,1)),IF(B15="ISP",INDEX('Daily Returns'!I:I,MATCH(AB15,'Daily Returns'!A:A,1)),IF(B15="BPE",INDEX('Daily Returns'!K:K,MATCH(AB15,'Daily Returns'!A:A,1)),IF(B15="BAMI",INDEX('Daily Returns'!M:M,MATCH(AB15,'Daily Returns'!A:A,1)),INDEX('Daily Returns'!O:O,MATCH(AB15,'Daily Returns'!A:A,1)))))))-(D15+E15*INDEX('Daily Returns'!C:C,MATCH(AB15,'Daily Returns'!A:A,1))),"")</f>
        <v>2.4999808663509208E-2</v>
      </c>
      <c r="AD15" s="8">
        <f t="shared" si="14"/>
        <v>43272</v>
      </c>
      <c r="AE15" s="10">
        <f>IFERROR(IF(B15="UCG",INDEX('Daily Returns'!E:E,MATCH(AD15,'Daily Returns'!A:A,1)),IF(B15="BMPS",INDEX('Daily Returns'!G:G,MATCH(AD15,'Daily Returns'!A:A,1)),IF(B15="ISP",INDEX('Daily Returns'!I:I,MATCH(AD15,'Daily Returns'!A:A,1)),IF(B15="BPE",INDEX('Daily Returns'!K:K,MATCH(AD15,'Daily Returns'!A:A,1)),IF(B15="BAMI",INDEX('Daily Returns'!M:M,MATCH(AD15,'Daily Returns'!A:A,1)),INDEX('Daily Returns'!O:O,MATCH(AD15,'Daily Returns'!A:A,1)))))))-(D15+E15*INDEX('Daily Returns'!C:C,MATCH(AD15,'Daily Returns'!A:A,1))),"")</f>
        <v>1.4415845370006345E-2</v>
      </c>
      <c r="AF15" s="8">
        <f t="shared" si="15"/>
        <v>43273</v>
      </c>
      <c r="AG15" s="10">
        <f>IFERROR(IF(B15="UCG",INDEX('Daily Returns'!E:E,MATCH(AF15,'Daily Returns'!A:A,1)),IF(B15="BMPS",INDEX('Daily Returns'!G:G,MATCH(AF15,'Daily Returns'!A:A,1)),IF(B15="ISP",INDEX('Daily Returns'!I:I,MATCH(AF15,'Daily Returns'!A:A,1)),IF(B15="BPE",INDEX('Daily Returns'!K:K,MATCH(AF15,'Daily Returns'!A:A,1)),IF(B15="BAMI",INDEX('Daily Returns'!M:M,MATCH(AF15,'Daily Returns'!A:A,1)),INDEX('Daily Returns'!O:O,MATCH(AF15,'Daily Returns'!A:A,1)))))))-(D15+E15*INDEX('Daily Returns'!C:C,MATCH(AF15,'Daily Returns'!A:A,1))),"")</f>
        <v>1.8971660366194014E-2</v>
      </c>
      <c r="AH15" s="8">
        <f t="shared" si="16"/>
        <v>43276</v>
      </c>
      <c r="AI15" s="10">
        <f>IFERROR(IF(B15="UCG",INDEX('Daily Returns'!E:E,MATCH(AH15,'Daily Returns'!A:A,1)),IF(B15="BMPS",INDEX('Daily Returns'!G:G,MATCH(AH15,'Daily Returns'!A:A,1)),IF(B15="ISP",INDEX('Daily Returns'!I:I,MATCH(AH15,'Daily Returns'!A:A,1)),IF(B15="BPE",INDEX('Daily Returns'!K:K,MATCH(AH15,'Daily Returns'!A:A,1)),IF(B15="BAMI",INDEX('Daily Returns'!M:M,MATCH(AH15,'Daily Returns'!A:A,1)),INDEX('Daily Returns'!O:O,MATCH(AH15,'Daily Returns'!A:A,1)))))))-(D15+E15*INDEX('Daily Returns'!C:C,MATCH(AH15,'Daily Returns'!A:A,1))),"")</f>
        <v>2.5562404033049047E-3</v>
      </c>
      <c r="AJ15" s="8">
        <f t="shared" si="17"/>
        <v>43277</v>
      </c>
      <c r="AK15" s="10">
        <f>IFERROR(IF(B15="UCG",INDEX('Daily Returns'!E:E,MATCH(AJ15,'Daily Returns'!A:A,1)),IF(B15="BMPS",INDEX('Daily Returns'!G:G,MATCH(AJ15,'Daily Returns'!A:A,1)),IF(B15="ISP",INDEX('Daily Returns'!I:I,MATCH(AJ15,'Daily Returns'!A:A,1)),IF(B15="BPE",INDEX('Daily Returns'!K:K,MATCH(AJ15,'Daily Returns'!A:A,1)),IF(B15="BAMI",INDEX('Daily Returns'!M:M,MATCH(AJ15,'Daily Returns'!A:A,1)),INDEX('Daily Returns'!O:O,MATCH(AJ15,'Daily Returns'!A:A,1)))))))-(D15+E15*INDEX('Daily Returns'!C:C,MATCH(AJ15,'Daily Returns'!A:A,1))),"")</f>
        <v>-2.8478839684181335E-2</v>
      </c>
    </row>
    <row r="16" spans="1:37" x14ac:dyDescent="0.3">
      <c r="A16" t="str">
        <f>'Event Master List'!A16</f>
        <v>GACS-003</v>
      </c>
      <c r="B16" t="str">
        <f>'Event Master List'!C16</f>
        <v>BPE</v>
      </c>
      <c r="C16" s="8">
        <f>'Event Master List'!D16</f>
        <v>43273</v>
      </c>
      <c r="D16" s="10">
        <f>'Estimation Parameters'!K16</f>
        <v>3.3725226727507969E-4</v>
      </c>
      <c r="E16" s="10">
        <f>'Estimation Parameters'!J16</f>
        <v>1.2777516610238773</v>
      </c>
      <c r="F16" s="10">
        <f>IFERROR(IF(B16="UCG",INDEX('Daily Returns'!E:E,MATCH(C16,'Daily Returns'!A:A,1)),IF(B16="BMPS",INDEX('Daily Returns'!G:G,MATCH(C16,'Daily Returns'!A:A,1)),IF(B16="ISP",INDEX('Daily Returns'!I:I,MATCH(C16,'Daily Returns'!A:A,1)),IF(B16="BPE",INDEX('Daily Returns'!K:K,MATCH(C16,'Daily Returns'!A:A,1)),IF(B16="BAMI",INDEX('Daily Returns'!M:M,MATCH(C16,'Daily Returns'!A:A,1)),INDEX('Daily Returns'!O:O,MATCH(C16,'Daily Returns'!A:A,1))))))),"")</f>
        <v>7.2847682119205365E-2</v>
      </c>
      <c r="G16" s="10">
        <f>IFERROR(INDEX('Daily Returns'!C:C,MATCH(C16,'Daily Returns'!A:A,1)),"")</f>
        <v>9.9201771789784524E-3</v>
      </c>
      <c r="H16" s="10">
        <f t="shared" si="0"/>
        <v>1.3012775135365959E-2</v>
      </c>
      <c r="I16" s="10">
        <f t="shared" si="1"/>
        <v>5.9834906983839406E-2</v>
      </c>
      <c r="J16" s="10">
        <f t="shared" si="2"/>
        <v>6.560874301225833E-2</v>
      </c>
      <c r="K16" s="10">
        <f t="shared" si="3"/>
        <v>4.3447986876555669E-2</v>
      </c>
      <c r="L16" s="10">
        <f t="shared" si="4"/>
        <v>0.10455014643476714</v>
      </c>
      <c r="M16" t="str">
        <f>'Event Master List'!F16</f>
        <v>Yes</v>
      </c>
      <c r="N16" t="str">
        <f t="shared" si="5"/>
        <v>No</v>
      </c>
      <c r="O16" t="str">
        <f t="shared" si="6"/>
        <v/>
      </c>
      <c r="P16" s="8">
        <f t="shared" si="7"/>
        <v>43266</v>
      </c>
      <c r="Q16" s="10">
        <f>IFERROR(IF(B16="UCG",INDEX('Daily Returns'!E:E,MATCH(P16,'Daily Returns'!A:A,1)),IF(B16="BMPS",INDEX('Daily Returns'!G:G,MATCH(P16,'Daily Returns'!A:A,1)),IF(B16="ISP",INDEX('Daily Returns'!I:I,MATCH(P16,'Daily Returns'!A:A,1)),IF(B16="BPE",INDEX('Daily Returns'!K:K,MATCH(P16,'Daily Returns'!A:A,1)),IF(B16="BAMI",INDEX('Daily Returns'!M:M,MATCH(P16,'Daily Returns'!A:A,1)),INDEX('Daily Returns'!O:O,MATCH(P16,'Daily Returns'!A:A,1)))))))-(D16+E16*INDEX('Daily Returns'!C:C,MATCH(P16,'Daily Returns'!A:A,1))),"")</f>
        <v>-6.696061474498239E-3</v>
      </c>
      <c r="R16" s="8">
        <f t="shared" si="8"/>
        <v>43269</v>
      </c>
      <c r="S16" s="10">
        <f>IFERROR(IF(B16="UCG",INDEX('Daily Returns'!E:E,MATCH(R16,'Daily Returns'!A:A,1)),IF(B16="BMPS",INDEX('Daily Returns'!G:G,MATCH(R16,'Daily Returns'!A:A,1)),IF(B16="ISP",INDEX('Daily Returns'!I:I,MATCH(R16,'Daily Returns'!A:A,1)),IF(B16="BPE",INDEX('Daily Returns'!K:K,MATCH(R16,'Daily Returns'!A:A,1)),IF(B16="BAMI",INDEX('Daily Returns'!M:M,MATCH(R16,'Daily Returns'!A:A,1)),INDEX('Daily Returns'!O:O,MATCH(R16,'Daily Returns'!A:A,1)))))))-(D16+E16*INDEX('Daily Returns'!C:C,MATCH(R16,'Daily Returns'!A:A,1))),"")</f>
        <v>-1.8769222453250559E-3</v>
      </c>
      <c r="T16" s="8">
        <f t="shared" si="9"/>
        <v>43270</v>
      </c>
      <c r="U16" s="10">
        <f>IFERROR(IF(B16="UCG",INDEX('Daily Returns'!E:E,MATCH(T16,'Daily Returns'!A:A,1)),IF(B16="BMPS",INDEX('Daily Returns'!G:G,MATCH(T16,'Daily Returns'!A:A,1)),IF(B16="ISP",INDEX('Daily Returns'!I:I,MATCH(T16,'Daily Returns'!A:A,1)),IF(B16="BPE",INDEX('Daily Returns'!K:K,MATCH(T16,'Daily Returns'!A:A,1)),IF(B16="BAMI",INDEX('Daily Returns'!M:M,MATCH(T16,'Daily Returns'!A:A,1)),INDEX('Daily Returns'!O:O,MATCH(T16,'Daily Returns'!A:A,1)))))))-(D16+E16*INDEX('Daily Returns'!C:C,MATCH(T16,'Daily Returns'!A:A,1))),"")</f>
        <v>3.4659732068062186E-2</v>
      </c>
      <c r="V16" s="8">
        <f t="shared" si="10"/>
        <v>43271</v>
      </c>
      <c r="W16" s="10">
        <f>IFERROR(IF(B16="UCG",INDEX('Daily Returns'!E:E,MATCH(V16,'Daily Returns'!A:A,1)),IF(B16="BMPS",INDEX('Daily Returns'!G:G,MATCH(V16,'Daily Returns'!A:A,1)),IF(B16="ISP",INDEX('Daily Returns'!I:I,MATCH(V16,'Daily Returns'!A:A,1)),IF(B16="BPE",INDEX('Daily Returns'!K:K,MATCH(V16,'Daily Returns'!A:A,1)),IF(B16="BAMI",INDEX('Daily Returns'!M:M,MATCH(V16,'Daily Returns'!A:A,1)),INDEX('Daily Returns'!O:O,MATCH(V16,'Daily Returns'!A:A,1)))))))-(D16+E16*INDEX('Daily Returns'!C:C,MATCH(V16,'Daily Returns'!A:A,1))),"")</f>
        <v>2.3924615878571514E-2</v>
      </c>
      <c r="X16" s="8">
        <f t="shared" si="11"/>
        <v>43272</v>
      </c>
      <c r="Y16" s="10">
        <f>IFERROR(IF(B16="UCG",INDEX('Daily Returns'!E:E,MATCH(X16,'Daily Returns'!A:A,1)),IF(B16="BMPS",INDEX('Daily Returns'!G:G,MATCH(X16,'Daily Returns'!A:A,1)),IF(B16="ISP",INDEX('Daily Returns'!I:I,MATCH(X16,'Daily Returns'!A:A,1)),IF(B16="BPE",INDEX('Daily Returns'!K:K,MATCH(X16,'Daily Returns'!A:A,1)),IF(B16="BAMI",INDEX('Daily Returns'!M:M,MATCH(X16,'Daily Returns'!A:A,1)),INDEX('Daily Returns'!O:O,MATCH(X16,'Daily Returns'!A:A,1)))))))-(D16+E16*INDEX('Daily Returns'!C:C,MATCH(X16,'Daily Returns'!A:A,1))),"")</f>
        <v>-3.3988142279187464E-3</v>
      </c>
      <c r="Z16" s="8">
        <f t="shared" si="12"/>
        <v>43273</v>
      </c>
      <c r="AA16" s="10">
        <f>IFERROR(IF(B16="UCG",INDEX('Daily Returns'!E:E,MATCH(Z16,'Daily Returns'!A:A,1)),IF(B16="BMPS",INDEX('Daily Returns'!G:G,MATCH(Z16,'Daily Returns'!A:A,1)),IF(B16="ISP",INDEX('Daily Returns'!I:I,MATCH(Z16,'Daily Returns'!A:A,1)),IF(B16="BPE",INDEX('Daily Returns'!K:K,MATCH(Z16,'Daily Returns'!A:A,1)),IF(B16="BAMI",INDEX('Daily Returns'!M:M,MATCH(Z16,'Daily Returns'!A:A,1)),INDEX('Daily Returns'!O:O,MATCH(Z16,'Daily Returns'!A:A,1)))))))-(D16+E16*INDEX('Daily Returns'!C:C,MATCH(Z16,'Daily Returns'!A:A,1))),"")</f>
        <v>5.9834906983839406E-2</v>
      </c>
      <c r="AB16" s="8">
        <f t="shared" si="13"/>
        <v>43276</v>
      </c>
      <c r="AC16" s="10">
        <f>IFERROR(IF(B16="UCG",INDEX('Daily Returns'!E:E,MATCH(AB16,'Daily Returns'!A:A,1)),IF(B16="BMPS",INDEX('Daily Returns'!G:G,MATCH(AB16,'Daily Returns'!A:A,1)),IF(B16="ISP",INDEX('Daily Returns'!I:I,MATCH(AB16,'Daily Returns'!A:A,1)),IF(B16="BPE",INDEX('Daily Returns'!K:K,MATCH(AB16,'Daily Returns'!A:A,1)),IF(B16="BAMI",INDEX('Daily Returns'!M:M,MATCH(AB16,'Daily Returns'!A:A,1)),INDEX('Daily Returns'!O:O,MATCH(AB16,'Daily Returns'!A:A,1)))))))-(D16+E16*INDEX('Daily Returns'!C:C,MATCH(AB16,'Daily Returns'!A:A,1))),"")</f>
        <v>9.1726502563376708E-3</v>
      </c>
      <c r="AD16" s="8">
        <f t="shared" si="14"/>
        <v>43277</v>
      </c>
      <c r="AE16" s="10">
        <f>IFERROR(IF(B16="UCG",INDEX('Daily Returns'!E:E,MATCH(AD16,'Daily Returns'!A:A,1)),IF(B16="BMPS",INDEX('Daily Returns'!G:G,MATCH(AD16,'Daily Returns'!A:A,1)),IF(B16="ISP",INDEX('Daily Returns'!I:I,MATCH(AD16,'Daily Returns'!A:A,1)),IF(B16="BPE",INDEX('Daily Returns'!K:K,MATCH(AD16,'Daily Returns'!A:A,1)),IF(B16="BAMI",INDEX('Daily Returns'!M:M,MATCH(AD16,'Daily Returns'!A:A,1)),INDEX('Daily Returns'!O:O,MATCH(AD16,'Daily Returns'!A:A,1)))))))-(D16+E16*INDEX('Daily Returns'!C:C,MATCH(AD16,'Daily Returns'!A:A,1))),"")</f>
        <v>2.1425302142613362E-3</v>
      </c>
      <c r="AF16" s="8">
        <f t="shared" si="15"/>
        <v>43278</v>
      </c>
      <c r="AG16" s="10">
        <f>IFERROR(IF(B16="UCG",INDEX('Daily Returns'!E:E,MATCH(AF16,'Daily Returns'!A:A,1)),IF(B16="BMPS",INDEX('Daily Returns'!G:G,MATCH(AF16,'Daily Returns'!A:A,1)),IF(B16="ISP",INDEX('Daily Returns'!I:I,MATCH(AF16,'Daily Returns'!A:A,1)),IF(B16="BPE",INDEX('Daily Returns'!K:K,MATCH(AF16,'Daily Returns'!A:A,1)),IF(B16="BAMI",INDEX('Daily Returns'!M:M,MATCH(AF16,'Daily Returns'!A:A,1)),INDEX('Daily Returns'!O:O,MATCH(AF16,'Daily Returns'!A:A,1)))))))-(D16+E16*INDEX('Daily Returns'!C:C,MATCH(AF16,'Daily Returns'!A:A,1))),"")</f>
        <v>-2.4303286349963999E-2</v>
      </c>
      <c r="AH16" s="8">
        <f t="shared" si="16"/>
        <v>43279</v>
      </c>
      <c r="AI16" s="10">
        <f>IFERROR(IF(B16="UCG",INDEX('Daily Returns'!E:E,MATCH(AH16,'Daily Returns'!A:A,1)),IF(B16="BMPS",INDEX('Daily Returns'!G:G,MATCH(AH16,'Daily Returns'!A:A,1)),IF(B16="ISP",INDEX('Daily Returns'!I:I,MATCH(AH16,'Daily Returns'!A:A,1)),IF(B16="BPE",INDEX('Daily Returns'!K:K,MATCH(AH16,'Daily Returns'!A:A,1)),IF(B16="BAMI",INDEX('Daily Returns'!M:M,MATCH(AH16,'Daily Returns'!A:A,1)),INDEX('Daily Returns'!O:O,MATCH(AH16,'Daily Returns'!A:A,1)))))))-(D16+E16*INDEX('Daily Returns'!C:C,MATCH(AH16,'Daily Returns'!A:A,1))),"")</f>
        <v>1.6684960468379861E-2</v>
      </c>
      <c r="AJ16" s="8">
        <f t="shared" si="17"/>
        <v>43280</v>
      </c>
      <c r="AK16" s="10">
        <f>IFERROR(IF(B16="UCG",INDEX('Daily Returns'!E:E,MATCH(AJ16,'Daily Returns'!A:A,1)),IF(B16="BMPS",INDEX('Daily Returns'!G:G,MATCH(AJ16,'Daily Returns'!A:A,1)),IF(B16="ISP",INDEX('Daily Returns'!I:I,MATCH(AJ16,'Daily Returns'!A:A,1)),IF(B16="BPE",INDEX('Daily Returns'!K:K,MATCH(AJ16,'Daily Returns'!A:A,1)),IF(B16="BAMI",INDEX('Daily Returns'!M:M,MATCH(AJ16,'Daily Returns'!A:A,1)),INDEX('Daily Returns'!O:O,MATCH(AJ16,'Daily Returns'!A:A,1)))))))-(D16+E16*INDEX('Daily Returns'!C:C,MATCH(AJ16,'Daily Returns'!A:A,1))),"")</f>
        <v>-5.594165136978798E-3</v>
      </c>
    </row>
    <row r="17" spans="1:37" x14ac:dyDescent="0.3">
      <c r="A17" t="str">
        <f>'Event Master List'!A17</f>
        <v>NG-025</v>
      </c>
      <c r="B17" t="str">
        <f>'Event Master List'!C17</f>
        <v>UCG</v>
      </c>
      <c r="C17" s="8">
        <f>'Event Master List'!D17</f>
        <v>43280</v>
      </c>
      <c r="D17" s="10">
        <f>'Estimation Parameters'!K17</f>
        <v>-8.4086108935916269E-4</v>
      </c>
      <c r="E17" s="10">
        <f>'Estimation Parameters'!J17</f>
        <v>1.2423364431789234</v>
      </c>
      <c r="F17" s="10">
        <f>IFERROR(IF(B17="UCG",INDEX('Daily Returns'!E:E,MATCH(C17,'Daily Returns'!A:A,1)),IF(B17="BMPS",INDEX('Daily Returns'!G:G,MATCH(C17,'Daily Returns'!A:A,1)),IF(B17="ISP",INDEX('Daily Returns'!I:I,MATCH(C17,'Daily Returns'!A:A,1)),IF(B17="BPE",INDEX('Daily Returns'!K:K,MATCH(C17,'Daily Returns'!A:A,1)),IF(B17="BAMI",INDEX('Daily Returns'!M:M,MATCH(C17,'Daily Returns'!A:A,1)),INDEX('Daily Returns'!O:O,MATCH(C17,'Daily Returns'!A:A,1))))))),"")</f>
        <v>1.634683724235966E-2</v>
      </c>
      <c r="G17" s="10">
        <f>IFERROR(INDEX('Daily Returns'!C:C,MATCH(C17,'Daily Returns'!A:A,1)),"")</f>
        <v>9.0518850317282563E-3</v>
      </c>
      <c r="H17" s="10">
        <f t="shared" si="0"/>
        <v>1.0404625565022656E-2</v>
      </c>
      <c r="I17" s="10">
        <f t="shared" si="1"/>
        <v>5.9422116773370035E-3</v>
      </c>
      <c r="J17" s="10">
        <f t="shared" si="2"/>
        <v>3.5809810913170301E-2</v>
      </c>
      <c r="K17" s="10">
        <f t="shared" si="3"/>
        <v>5.0499255949862654E-2</v>
      </c>
      <c r="L17" s="10">
        <f t="shared" si="4"/>
        <v>1.6476773253859833E-2</v>
      </c>
      <c r="M17" t="str">
        <f>'Event Master List'!F17</f>
        <v>No</v>
      </c>
      <c r="N17" t="str">
        <f t="shared" si="5"/>
        <v>No</v>
      </c>
      <c r="O17" t="str">
        <f t="shared" si="6"/>
        <v/>
      </c>
      <c r="P17" s="8">
        <f t="shared" si="7"/>
        <v>43273</v>
      </c>
      <c r="Q17" s="10">
        <f>IFERROR(IF(B17="UCG",INDEX('Daily Returns'!E:E,MATCH(P17,'Daily Returns'!A:A,1)),IF(B17="BMPS",INDEX('Daily Returns'!G:G,MATCH(P17,'Daily Returns'!A:A,1)),IF(B17="ISP",INDEX('Daily Returns'!I:I,MATCH(P17,'Daily Returns'!A:A,1)),IF(B17="BPE",INDEX('Daily Returns'!K:K,MATCH(P17,'Daily Returns'!A:A,1)),IF(B17="BAMI",INDEX('Daily Returns'!M:M,MATCH(P17,'Daily Returns'!A:A,1)),INDEX('Daily Returns'!O:O,MATCH(P17,'Daily Returns'!A:A,1)))))))-(D17+E17*INDEX('Daily Returns'!C:C,MATCH(P17,'Daily Returns'!A:A,1))),"")</f>
        <v>-3.5677186972060682E-4</v>
      </c>
      <c r="R17" s="8">
        <f t="shared" si="8"/>
        <v>43276</v>
      </c>
      <c r="S17" s="10">
        <f>IFERROR(IF(B17="UCG",INDEX('Daily Returns'!E:E,MATCH(R17,'Daily Returns'!A:A,1)),IF(B17="BMPS",INDEX('Daily Returns'!G:G,MATCH(R17,'Daily Returns'!A:A,1)),IF(B17="ISP",INDEX('Daily Returns'!I:I,MATCH(R17,'Daily Returns'!A:A,1)),IF(B17="BPE",INDEX('Daily Returns'!K:K,MATCH(R17,'Daily Returns'!A:A,1)),IF(B17="BAMI",INDEX('Daily Returns'!M:M,MATCH(R17,'Daily Returns'!A:A,1)),INDEX('Daily Returns'!O:O,MATCH(R17,'Daily Returns'!A:A,1)))))))-(D17+E17*INDEX('Daily Returns'!C:C,MATCH(R17,'Daily Returns'!A:A,1))),"")</f>
        <v>1.1836075861866455E-2</v>
      </c>
      <c r="T17" s="8">
        <f t="shared" si="9"/>
        <v>43277</v>
      </c>
      <c r="U17" s="10">
        <f>IFERROR(IF(B17="UCG",INDEX('Daily Returns'!E:E,MATCH(T17,'Daily Returns'!A:A,1)),IF(B17="BMPS",INDEX('Daily Returns'!G:G,MATCH(T17,'Daily Returns'!A:A,1)),IF(B17="ISP",INDEX('Daily Returns'!I:I,MATCH(T17,'Daily Returns'!A:A,1)),IF(B17="BPE",INDEX('Daily Returns'!K:K,MATCH(T17,'Daily Returns'!A:A,1)),IF(B17="BAMI",INDEX('Daily Returns'!M:M,MATCH(T17,'Daily Returns'!A:A,1)),INDEX('Daily Returns'!O:O,MATCH(T17,'Daily Returns'!A:A,1)))))))-(D17+E17*INDEX('Daily Returns'!C:C,MATCH(T17,'Daily Returns'!A:A,1))),"")</f>
        <v>-1.1998776373981918E-2</v>
      </c>
      <c r="V17" s="8">
        <f t="shared" si="10"/>
        <v>43278</v>
      </c>
      <c r="W17" s="10">
        <f>IFERROR(IF(B17="UCG",INDEX('Daily Returns'!E:E,MATCH(V17,'Daily Returns'!A:A,1)),IF(B17="BMPS",INDEX('Daily Returns'!G:G,MATCH(V17,'Daily Returns'!A:A,1)),IF(B17="ISP",INDEX('Daily Returns'!I:I,MATCH(V17,'Daily Returns'!A:A,1)),IF(B17="BPE",INDEX('Daily Returns'!K:K,MATCH(V17,'Daily Returns'!A:A,1)),IF(B17="BAMI",INDEX('Daily Returns'!M:M,MATCH(V17,'Daily Returns'!A:A,1)),INDEX('Daily Returns'!O:O,MATCH(V17,'Daily Returns'!A:A,1)))))))-(D17+E17*INDEX('Daily Returns'!C:C,MATCH(V17,'Daily Returns'!A:A,1))),"")</f>
        <v>-2.4914214519657498E-2</v>
      </c>
      <c r="X17" s="8">
        <f t="shared" si="11"/>
        <v>43279</v>
      </c>
      <c r="Y17" s="10">
        <f>IFERROR(IF(B17="UCG",INDEX('Daily Returns'!E:E,MATCH(X17,'Daily Returns'!A:A,1)),IF(B17="BMPS",INDEX('Daily Returns'!G:G,MATCH(X17,'Daily Returns'!A:A,1)),IF(B17="ISP",INDEX('Daily Returns'!I:I,MATCH(X17,'Daily Returns'!A:A,1)),IF(B17="BPE",INDEX('Daily Returns'!K:K,MATCH(X17,'Daily Returns'!A:A,1)),IF(B17="BAMI",INDEX('Daily Returns'!M:M,MATCH(X17,'Daily Returns'!A:A,1)),INDEX('Daily Returns'!O:O,MATCH(X17,'Daily Returns'!A:A,1)))))))-(D17+E17*INDEX('Daily Returns'!C:C,MATCH(X17,'Daily Returns'!A:A,1))),"")</f>
        <v>2.1790703250786376E-2</v>
      </c>
      <c r="Z17" s="8">
        <f t="shared" si="12"/>
        <v>43280</v>
      </c>
      <c r="AA17" s="10">
        <f>IFERROR(IF(B17="UCG",INDEX('Daily Returns'!E:E,MATCH(Z17,'Daily Returns'!A:A,1)),IF(B17="BMPS",INDEX('Daily Returns'!G:G,MATCH(Z17,'Daily Returns'!A:A,1)),IF(B17="ISP",INDEX('Daily Returns'!I:I,MATCH(Z17,'Daily Returns'!A:A,1)),IF(B17="BPE",INDEX('Daily Returns'!K:K,MATCH(Z17,'Daily Returns'!A:A,1)),IF(B17="BAMI",INDEX('Daily Returns'!M:M,MATCH(Z17,'Daily Returns'!A:A,1)),INDEX('Daily Returns'!O:O,MATCH(Z17,'Daily Returns'!A:A,1)))))))-(D17+E17*INDEX('Daily Returns'!C:C,MATCH(Z17,'Daily Returns'!A:A,1))),"")</f>
        <v>5.9422116773370035E-3</v>
      </c>
      <c r="AB17" s="8">
        <f t="shared" si="13"/>
        <v>43283</v>
      </c>
      <c r="AC17" s="10">
        <f>IFERROR(IF(B17="UCG",INDEX('Daily Returns'!E:E,MATCH(AB17,'Daily Returns'!A:A,1)),IF(B17="BMPS",INDEX('Daily Returns'!G:G,MATCH(AB17,'Daily Returns'!A:A,1)),IF(B17="ISP",INDEX('Daily Returns'!I:I,MATCH(AB17,'Daily Returns'!A:A,1)),IF(B17="BPE",INDEX('Daily Returns'!K:K,MATCH(AB17,'Daily Returns'!A:A,1)),IF(B17="BAMI",INDEX('Daily Returns'!M:M,MATCH(AB17,'Daily Returns'!A:A,1)),INDEX('Daily Returns'!O:O,MATCH(AB17,'Daily Returns'!A:A,1)))))))-(D17+E17*INDEX('Daily Returns'!C:C,MATCH(AB17,'Daily Returns'!A:A,1))),"")</f>
        <v>8.0768959850469231E-3</v>
      </c>
      <c r="AD17" s="8">
        <f t="shared" si="14"/>
        <v>43284</v>
      </c>
      <c r="AE17" s="10">
        <f>IFERROR(IF(B17="UCG",INDEX('Daily Returns'!E:E,MATCH(AD17,'Daily Returns'!A:A,1)),IF(B17="BMPS",INDEX('Daily Returns'!G:G,MATCH(AD17,'Daily Returns'!A:A,1)),IF(B17="ISP",INDEX('Daily Returns'!I:I,MATCH(AD17,'Daily Returns'!A:A,1)),IF(B17="BPE",INDEX('Daily Returns'!K:K,MATCH(AD17,'Daily Returns'!A:A,1)),IF(B17="BAMI",INDEX('Daily Returns'!M:M,MATCH(AD17,'Daily Returns'!A:A,1)),INDEX('Daily Returns'!O:O,MATCH(AD17,'Daily Returns'!A:A,1)))))))-(D17+E17*INDEX('Daily Returns'!C:C,MATCH(AD17,'Daily Returns'!A:A,1))),"")</f>
        <v>1.1498246295221195E-2</v>
      </c>
      <c r="AF17" s="8">
        <f t="shared" si="15"/>
        <v>43285</v>
      </c>
      <c r="AG17" s="10">
        <f>IFERROR(IF(B17="UCG",INDEX('Daily Returns'!E:E,MATCH(AF17,'Daily Returns'!A:A,1)),IF(B17="BMPS",INDEX('Daily Returns'!G:G,MATCH(AF17,'Daily Returns'!A:A,1)),IF(B17="ISP",INDEX('Daily Returns'!I:I,MATCH(AF17,'Daily Returns'!A:A,1)),IF(B17="BPE",INDEX('Daily Returns'!K:K,MATCH(AF17,'Daily Returns'!A:A,1)),IF(B17="BAMI",INDEX('Daily Returns'!M:M,MATCH(AF17,'Daily Returns'!A:A,1)),INDEX('Daily Returns'!O:O,MATCH(AF17,'Daily Returns'!A:A,1)))))))-(D17+E17*INDEX('Daily Returns'!C:C,MATCH(AF17,'Daily Returns'!A:A,1))),"")</f>
        <v>3.1911987414711537E-3</v>
      </c>
      <c r="AH17" s="8">
        <f t="shared" si="16"/>
        <v>43286</v>
      </c>
      <c r="AI17" s="10">
        <f>IFERROR(IF(B17="UCG",INDEX('Daily Returns'!E:E,MATCH(AH17,'Daily Returns'!A:A,1)),IF(B17="BMPS",INDEX('Daily Returns'!G:G,MATCH(AH17,'Daily Returns'!A:A,1)),IF(B17="ISP",INDEX('Daily Returns'!I:I,MATCH(AH17,'Daily Returns'!A:A,1)),IF(B17="BPE",INDEX('Daily Returns'!K:K,MATCH(AH17,'Daily Returns'!A:A,1)),IF(B17="BAMI",INDEX('Daily Returns'!M:M,MATCH(AH17,'Daily Returns'!A:A,1)),INDEX('Daily Returns'!O:O,MATCH(AH17,'Daily Returns'!A:A,1)))))))-(D17+E17*INDEX('Daily Returns'!C:C,MATCH(AH17,'Daily Returns'!A:A,1))),"")</f>
        <v>-9.43055838963568E-3</v>
      </c>
      <c r="AJ17" s="8">
        <f t="shared" si="17"/>
        <v>43287</v>
      </c>
      <c r="AK17" s="10">
        <f>IFERROR(IF(B17="UCG",INDEX('Daily Returns'!E:E,MATCH(AJ17,'Daily Returns'!A:A,1)),IF(B17="BMPS",INDEX('Daily Returns'!G:G,MATCH(AJ17,'Daily Returns'!A:A,1)),IF(B17="ISP",INDEX('Daily Returns'!I:I,MATCH(AJ17,'Daily Returns'!A:A,1)),IF(B17="BPE",INDEX('Daily Returns'!K:K,MATCH(AJ17,'Daily Returns'!A:A,1)),IF(B17="BAMI",INDEX('Daily Returns'!M:M,MATCH(AJ17,'Daily Returns'!A:A,1)),INDEX('Daily Returns'!O:O,MATCH(AJ17,'Daily Returns'!A:A,1)))))))-(D17+E17*INDEX('Daily Returns'!C:C,MATCH(AJ17,'Daily Returns'!A:A,1))),"")</f>
        <v>8.4176259512643166E-4</v>
      </c>
    </row>
    <row r="18" spans="1:37" x14ac:dyDescent="0.3">
      <c r="A18" t="str">
        <f>'Event Master List'!A18</f>
        <v>NG-014</v>
      </c>
      <c r="B18" t="str">
        <f>'Event Master List'!C18</f>
        <v>BMPS</v>
      </c>
      <c r="C18" s="8">
        <f>'Event Master List'!D18</f>
        <v>43313</v>
      </c>
      <c r="D18" s="10">
        <f>'Estimation Parameters'!K18</f>
        <v>-3.0065632756547563E-3</v>
      </c>
      <c r="E18" s="10">
        <f>'Estimation Parameters'!J18</f>
        <v>0.58449315457618578</v>
      </c>
      <c r="F18" s="10">
        <f>IFERROR(IF(B18="UCG",INDEX('Daily Returns'!E:E,MATCH(C18,'Daily Returns'!A:A,1)),IF(B18="BMPS",INDEX('Daily Returns'!G:G,MATCH(C18,'Daily Returns'!A:A,1)),IF(B18="ISP",INDEX('Daily Returns'!I:I,MATCH(C18,'Daily Returns'!A:A,1)),IF(B18="BPE",INDEX('Daily Returns'!K:K,MATCH(C18,'Daily Returns'!A:A,1)),IF(B18="BAMI",INDEX('Daily Returns'!M:M,MATCH(C18,'Daily Returns'!A:A,1)),INDEX('Daily Returns'!O:O,MATCH(C18,'Daily Returns'!A:A,1))))))),"")</f>
        <v>-2.1820873821860313E-2</v>
      </c>
      <c r="G18" s="10">
        <f>IFERROR(INDEX('Daily Returns'!C:C,MATCH(C18,'Daily Returns'!A:A,1)),"")</f>
        <v>-1.913035649981995E-2</v>
      </c>
      <c r="H18" s="10">
        <f t="shared" si="0"/>
        <v>-1.4188125694401558E-2</v>
      </c>
      <c r="I18" s="10">
        <f t="shared" si="1"/>
        <v>-7.6327481274587553E-3</v>
      </c>
      <c r="J18" s="10">
        <f t="shared" si="2"/>
        <v>-3.5134861947676871E-2</v>
      </c>
      <c r="K18" s="10">
        <f t="shared" si="3"/>
        <v>-7.6117412536274534E-2</v>
      </c>
      <c r="L18" s="10">
        <f t="shared" si="4"/>
        <v>4.7675252764152125E-2</v>
      </c>
      <c r="M18" t="str">
        <f>'Event Master List'!F18</f>
        <v>No</v>
      </c>
      <c r="N18" t="str">
        <f t="shared" si="5"/>
        <v>No</v>
      </c>
      <c r="O18" t="str">
        <f t="shared" si="6"/>
        <v/>
      </c>
      <c r="P18" s="8">
        <f t="shared" si="7"/>
        <v>43306</v>
      </c>
      <c r="Q18" s="10">
        <f>IFERROR(IF(B18="UCG",INDEX('Daily Returns'!E:E,MATCH(P18,'Daily Returns'!A:A,1)),IF(B18="BMPS",INDEX('Daily Returns'!G:G,MATCH(P18,'Daily Returns'!A:A,1)),IF(B18="ISP",INDEX('Daily Returns'!I:I,MATCH(P18,'Daily Returns'!A:A,1)),IF(B18="BPE",INDEX('Daily Returns'!K:K,MATCH(P18,'Daily Returns'!A:A,1)),IF(B18="BAMI",INDEX('Daily Returns'!M:M,MATCH(P18,'Daily Returns'!A:A,1)),INDEX('Daily Returns'!O:O,MATCH(P18,'Daily Returns'!A:A,1)))))))-(D18+E18*INDEX('Daily Returns'!C:C,MATCH(P18,'Daily Returns'!A:A,1))),"")</f>
        <v>-4.8534299855144767E-3</v>
      </c>
      <c r="R18" s="8">
        <f t="shared" si="8"/>
        <v>43307</v>
      </c>
      <c r="S18" s="10">
        <f>IFERROR(IF(B18="UCG",INDEX('Daily Returns'!E:E,MATCH(R18,'Daily Returns'!A:A,1)),IF(B18="BMPS",INDEX('Daily Returns'!G:G,MATCH(R18,'Daily Returns'!A:A,1)),IF(B18="ISP",INDEX('Daily Returns'!I:I,MATCH(R18,'Daily Returns'!A:A,1)),IF(B18="BPE",INDEX('Daily Returns'!K:K,MATCH(R18,'Daily Returns'!A:A,1)),IF(B18="BAMI",INDEX('Daily Returns'!M:M,MATCH(R18,'Daily Returns'!A:A,1)),INDEX('Daily Returns'!O:O,MATCH(R18,'Daily Returns'!A:A,1)))))))-(D18+E18*INDEX('Daily Returns'!C:C,MATCH(R18,'Daily Returns'!A:A,1))),"")</f>
        <v>-5.6038735210585337E-3</v>
      </c>
      <c r="T18" s="8">
        <f t="shared" si="9"/>
        <v>43308</v>
      </c>
      <c r="U18" s="10">
        <f>IFERROR(IF(B18="UCG",INDEX('Daily Returns'!E:E,MATCH(T18,'Daily Returns'!A:A,1)),IF(B18="BMPS",INDEX('Daily Returns'!G:G,MATCH(T18,'Daily Returns'!A:A,1)),IF(B18="ISP",INDEX('Daily Returns'!I:I,MATCH(T18,'Daily Returns'!A:A,1)),IF(B18="BPE",INDEX('Daily Returns'!K:K,MATCH(T18,'Daily Returns'!A:A,1)),IF(B18="BAMI",INDEX('Daily Returns'!M:M,MATCH(T18,'Daily Returns'!A:A,1)),INDEX('Daily Returns'!O:O,MATCH(T18,'Daily Returns'!A:A,1)))))))-(D18+E18*INDEX('Daily Returns'!C:C,MATCH(T18,'Daily Returns'!A:A,1))),"")</f>
        <v>5.9445282481976114E-2</v>
      </c>
      <c r="V18" s="8">
        <f t="shared" si="10"/>
        <v>43311</v>
      </c>
      <c r="W18" s="10">
        <f>IFERROR(IF(B18="UCG",INDEX('Daily Returns'!E:E,MATCH(V18,'Daily Returns'!A:A,1)),IF(B18="BMPS",INDEX('Daily Returns'!G:G,MATCH(V18,'Daily Returns'!A:A,1)),IF(B18="ISP",INDEX('Daily Returns'!I:I,MATCH(V18,'Daily Returns'!A:A,1)),IF(B18="BPE",INDEX('Daily Returns'!K:K,MATCH(V18,'Daily Returns'!A:A,1)),IF(B18="BAMI",INDEX('Daily Returns'!M:M,MATCH(V18,'Daily Returns'!A:A,1)),INDEX('Daily Returns'!O:O,MATCH(V18,'Daily Returns'!A:A,1)))))))-(D18+E18*INDEX('Daily Returns'!C:C,MATCH(V18,'Daily Returns'!A:A,1))),"")</f>
        <v>5.3799469118921694E-2</v>
      </c>
      <c r="X18" s="8">
        <f t="shared" si="11"/>
        <v>43312</v>
      </c>
      <c r="Y18" s="10">
        <f>IFERROR(IF(B18="UCG",INDEX('Daily Returns'!E:E,MATCH(X18,'Daily Returns'!A:A,1)),IF(B18="BMPS",INDEX('Daily Returns'!G:G,MATCH(X18,'Daily Returns'!A:A,1)),IF(B18="ISP",INDEX('Daily Returns'!I:I,MATCH(X18,'Daily Returns'!A:A,1)),IF(B18="BPE",INDEX('Daily Returns'!K:K,MATCH(X18,'Daily Returns'!A:A,1)),IF(B18="BAMI",INDEX('Daily Returns'!M:M,MATCH(X18,'Daily Returns'!A:A,1)),INDEX('Daily Returns'!O:O,MATCH(X18,'Daily Returns'!A:A,1)))))))-(D18+E18*INDEX('Daily Returns'!C:C,MATCH(X18,'Daily Returns'!A:A,1))),"")</f>
        <v>8.2521352076596367E-3</v>
      </c>
      <c r="Z18" s="8">
        <f t="shared" si="12"/>
        <v>43313</v>
      </c>
      <c r="AA18" s="10">
        <f>IFERROR(IF(B18="UCG",INDEX('Daily Returns'!E:E,MATCH(Z18,'Daily Returns'!A:A,1)),IF(B18="BMPS",INDEX('Daily Returns'!G:G,MATCH(Z18,'Daily Returns'!A:A,1)),IF(B18="ISP",INDEX('Daily Returns'!I:I,MATCH(Z18,'Daily Returns'!A:A,1)),IF(B18="BPE",INDEX('Daily Returns'!K:K,MATCH(Z18,'Daily Returns'!A:A,1)),IF(B18="BAMI",INDEX('Daily Returns'!M:M,MATCH(Z18,'Daily Returns'!A:A,1)),INDEX('Daily Returns'!O:O,MATCH(Z18,'Daily Returns'!A:A,1)))))))-(D18+E18*INDEX('Daily Returns'!C:C,MATCH(Z18,'Daily Returns'!A:A,1))),"")</f>
        <v>-7.6327481274587553E-3</v>
      </c>
      <c r="AB18" s="8">
        <f t="shared" si="13"/>
        <v>43314</v>
      </c>
      <c r="AC18" s="10">
        <f>IFERROR(IF(B18="UCG",INDEX('Daily Returns'!E:E,MATCH(AB18,'Daily Returns'!A:A,1)),IF(B18="BMPS",INDEX('Daily Returns'!G:G,MATCH(AB18,'Daily Returns'!A:A,1)),IF(B18="ISP",INDEX('Daily Returns'!I:I,MATCH(AB18,'Daily Returns'!A:A,1)),IF(B18="BPE",INDEX('Daily Returns'!K:K,MATCH(AB18,'Daily Returns'!A:A,1)),IF(B18="BAMI",INDEX('Daily Returns'!M:M,MATCH(AB18,'Daily Returns'!A:A,1)),INDEX('Daily Returns'!O:O,MATCH(AB18,'Daily Returns'!A:A,1)))))))-(D18+E18*INDEX('Daily Returns'!C:C,MATCH(AB18,'Daily Returns'!A:A,1))),"")</f>
        <v>-3.5754249027877751E-2</v>
      </c>
      <c r="AD18" s="8">
        <f t="shared" si="14"/>
        <v>43315</v>
      </c>
      <c r="AE18" s="10">
        <f>IFERROR(IF(B18="UCG",INDEX('Daily Returns'!E:E,MATCH(AD18,'Daily Returns'!A:A,1)),IF(B18="BMPS",INDEX('Daily Returns'!G:G,MATCH(AD18,'Daily Returns'!A:A,1)),IF(B18="ISP",INDEX('Daily Returns'!I:I,MATCH(AD18,'Daily Returns'!A:A,1)),IF(B18="BPE",INDEX('Daily Returns'!K:K,MATCH(AD18,'Daily Returns'!A:A,1)),IF(B18="BAMI",INDEX('Daily Returns'!M:M,MATCH(AD18,'Daily Returns'!A:A,1)),INDEX('Daily Returns'!O:O,MATCH(AD18,'Daily Returns'!A:A,1)))))))-(D18+E18*INDEX('Daily Returns'!C:C,MATCH(AD18,'Daily Returns'!A:A,1))),"")</f>
        <v>-1.9075741663206625E-2</v>
      </c>
      <c r="AF18" s="8">
        <f t="shared" si="15"/>
        <v>43318</v>
      </c>
      <c r="AG18" s="10">
        <f>IFERROR(IF(B18="UCG",INDEX('Daily Returns'!E:E,MATCH(AF18,'Daily Returns'!A:A,1)),IF(B18="BMPS",INDEX('Daily Returns'!G:G,MATCH(AF18,'Daily Returns'!A:A,1)),IF(B18="ISP",INDEX('Daily Returns'!I:I,MATCH(AF18,'Daily Returns'!A:A,1)),IF(B18="BPE",INDEX('Daily Returns'!K:K,MATCH(AF18,'Daily Returns'!A:A,1)),IF(B18="BAMI",INDEX('Daily Returns'!M:M,MATCH(AF18,'Daily Returns'!A:A,1)),INDEX('Daily Returns'!O:O,MATCH(AF18,'Daily Returns'!A:A,1)))))))-(D18+E18*INDEX('Daily Returns'!C:C,MATCH(AF18,'Daily Returns'!A:A,1))),"")</f>
        <v>-2.1906808925391038E-2</v>
      </c>
      <c r="AH18" s="8">
        <f t="shared" si="16"/>
        <v>43319</v>
      </c>
      <c r="AI18" s="10">
        <f>IFERROR(IF(B18="UCG",INDEX('Daily Returns'!E:E,MATCH(AH18,'Daily Returns'!A:A,1)),IF(B18="BMPS",INDEX('Daily Returns'!G:G,MATCH(AH18,'Daily Returns'!A:A,1)),IF(B18="ISP",INDEX('Daily Returns'!I:I,MATCH(AH18,'Daily Returns'!A:A,1)),IF(B18="BPE",INDEX('Daily Returns'!K:K,MATCH(AH18,'Daily Returns'!A:A,1)),IF(B18="BAMI",INDEX('Daily Returns'!M:M,MATCH(AH18,'Daily Returns'!A:A,1)),INDEX('Daily Returns'!O:O,MATCH(AH18,'Daily Returns'!A:A,1)))))))-(D18+E18*INDEX('Daily Returns'!C:C,MATCH(AH18,'Daily Returns'!A:A,1))),"")</f>
        <v>1.7113384607419818E-2</v>
      </c>
      <c r="AJ18" s="8">
        <f t="shared" si="17"/>
        <v>43320</v>
      </c>
      <c r="AK18" s="10">
        <f>IFERROR(IF(B18="UCG",INDEX('Daily Returns'!E:E,MATCH(AJ18,'Daily Returns'!A:A,1)),IF(B18="BMPS",INDEX('Daily Returns'!G:G,MATCH(AJ18,'Daily Returns'!A:A,1)),IF(B18="ISP",INDEX('Daily Returns'!I:I,MATCH(AJ18,'Daily Returns'!A:A,1)),IF(B18="BPE",INDEX('Daily Returns'!K:K,MATCH(AJ18,'Daily Returns'!A:A,1)),IF(B18="BAMI",INDEX('Daily Returns'!M:M,MATCH(AJ18,'Daily Returns'!A:A,1)),INDEX('Daily Returns'!O:O,MATCH(AJ18,'Daily Returns'!A:A,1)))))))-(D18+E18*INDEX('Daily Returns'!C:C,MATCH(AJ18,'Daily Returns'!A:A,1))),"")</f>
        <v>3.891832598682038E-3</v>
      </c>
    </row>
    <row r="19" spans="1:37" x14ac:dyDescent="0.3">
      <c r="A19" t="str">
        <f>'Event Master List'!A19</f>
        <v>NG-024</v>
      </c>
      <c r="B19" t="str">
        <f>'Event Master List'!C19</f>
        <v>UCG</v>
      </c>
      <c r="C19" s="8">
        <f>'Event Master List'!D19</f>
        <v>43315</v>
      </c>
      <c r="D19" s="10">
        <f>'Estimation Parameters'!K19</f>
        <v>-1.231583598359226E-3</v>
      </c>
      <c r="E19" s="10">
        <f>'Estimation Parameters'!J19</f>
        <v>1.2066973839238804</v>
      </c>
      <c r="F19" s="10">
        <f>IFERROR(IF(B19="UCG",INDEX('Daily Returns'!E:E,MATCH(C19,'Daily Returns'!A:A,1)),IF(B19="BMPS",INDEX('Daily Returns'!G:G,MATCH(C19,'Daily Returns'!A:A,1)),IF(B19="ISP",INDEX('Daily Returns'!I:I,MATCH(C19,'Daily Returns'!A:A,1)),IF(B19="BPE",INDEX('Daily Returns'!K:K,MATCH(C19,'Daily Returns'!A:A,1)),IF(B19="BAMI",INDEX('Daily Returns'!M:M,MATCH(C19,'Daily Returns'!A:A,1)),INDEX('Daily Returns'!O:O,MATCH(C19,'Daily Returns'!A:A,1))))))),"")</f>
        <v>1.1243851018974009E-2</v>
      </c>
      <c r="G19" s="10">
        <f>IFERROR(INDEX('Daily Returns'!C:C,MATCH(C19,'Daily Returns'!A:A,1)),"")</f>
        <v>8.0317534438477702E-3</v>
      </c>
      <c r="H19" s="10">
        <f t="shared" si="0"/>
        <v>8.4603122706534955E-3</v>
      </c>
      <c r="I19" s="10">
        <f t="shared" si="1"/>
        <v>2.7835387483205135E-3</v>
      </c>
      <c r="J19" s="10">
        <f t="shared" si="2"/>
        <v>-1.6631261192949734E-2</v>
      </c>
      <c r="K19" s="10">
        <f t="shared" si="3"/>
        <v>-8.2445659372672956E-4</v>
      </c>
      <c r="L19" s="10">
        <f t="shared" si="4"/>
        <v>-7.7403016472699371E-3</v>
      </c>
      <c r="M19" t="str">
        <f>'Event Master List'!F19</f>
        <v>No</v>
      </c>
      <c r="N19" t="str">
        <f t="shared" si="5"/>
        <v>No</v>
      </c>
      <c r="O19" t="str">
        <f t="shared" si="6"/>
        <v/>
      </c>
      <c r="P19" s="8">
        <f t="shared" si="7"/>
        <v>43308</v>
      </c>
      <c r="Q19" s="10">
        <f>IFERROR(IF(B19="UCG",INDEX('Daily Returns'!E:E,MATCH(P19,'Daily Returns'!A:A,1)),IF(B19="BMPS",INDEX('Daily Returns'!G:G,MATCH(P19,'Daily Returns'!A:A,1)),IF(B19="ISP",INDEX('Daily Returns'!I:I,MATCH(P19,'Daily Returns'!A:A,1)),IF(B19="BPE",INDEX('Daily Returns'!K:K,MATCH(P19,'Daily Returns'!A:A,1)),IF(B19="BAMI",INDEX('Daily Returns'!M:M,MATCH(P19,'Daily Returns'!A:A,1)),INDEX('Daily Returns'!O:O,MATCH(P19,'Daily Returns'!A:A,1)))))))-(D19+E19*INDEX('Daily Returns'!C:C,MATCH(P19,'Daily Returns'!A:A,1))),"")</f>
        <v>9.0526195235244612E-3</v>
      </c>
      <c r="R19" s="8">
        <f t="shared" si="8"/>
        <v>43311</v>
      </c>
      <c r="S19" s="10">
        <f>IFERROR(IF(B19="UCG",INDEX('Daily Returns'!E:E,MATCH(R19,'Daily Returns'!A:A,1)),IF(B19="BMPS",INDEX('Daily Returns'!G:G,MATCH(R19,'Daily Returns'!A:A,1)),IF(B19="ISP",INDEX('Daily Returns'!I:I,MATCH(R19,'Daily Returns'!A:A,1)),IF(B19="BPE",INDEX('Daily Returns'!K:K,MATCH(R19,'Daily Returns'!A:A,1)),IF(B19="BAMI",INDEX('Daily Returns'!M:M,MATCH(R19,'Daily Returns'!A:A,1)),INDEX('Daily Returns'!O:O,MATCH(R19,'Daily Returns'!A:A,1)))))))-(D19+E19*INDEX('Daily Returns'!C:C,MATCH(R19,'Daily Returns'!A:A,1))),"")</f>
        <v>7.362986149012804E-3</v>
      </c>
      <c r="T19" s="8">
        <f t="shared" si="9"/>
        <v>43312</v>
      </c>
      <c r="U19" s="10">
        <f>IFERROR(IF(B19="UCG",INDEX('Daily Returns'!E:E,MATCH(T19,'Daily Returns'!A:A,1)),IF(B19="BMPS",INDEX('Daily Returns'!G:G,MATCH(T19,'Daily Returns'!A:A,1)),IF(B19="ISP",INDEX('Daily Returns'!I:I,MATCH(T19,'Daily Returns'!A:A,1)),IF(B19="BPE",INDEX('Daily Returns'!K:K,MATCH(T19,'Daily Returns'!A:A,1)),IF(B19="BAMI",INDEX('Daily Returns'!M:M,MATCH(T19,'Daily Returns'!A:A,1)),INDEX('Daily Returns'!O:O,MATCH(T19,'Daily Returns'!A:A,1)))))))-(D19+E19*INDEX('Daily Returns'!C:C,MATCH(T19,'Daily Returns'!A:A,1))),"")</f>
        <v>-3.2260275973808733E-3</v>
      </c>
      <c r="V19" s="8">
        <f t="shared" si="10"/>
        <v>43313</v>
      </c>
      <c r="W19" s="10">
        <f>IFERROR(IF(B19="UCG",INDEX('Daily Returns'!E:E,MATCH(V19,'Daily Returns'!A:A,1)),IF(B19="BMPS",INDEX('Daily Returns'!G:G,MATCH(V19,'Daily Returns'!A:A,1)),IF(B19="ISP",INDEX('Daily Returns'!I:I,MATCH(V19,'Daily Returns'!A:A,1)),IF(B19="BPE",INDEX('Daily Returns'!K:K,MATCH(V19,'Daily Returns'!A:A,1)),IF(B19="BAMI",INDEX('Daily Returns'!M:M,MATCH(V19,'Daily Returns'!A:A,1)),INDEX('Daily Returns'!O:O,MATCH(V19,'Daily Returns'!A:A,1)))))))-(D19+E19*INDEX('Daily Returns'!C:C,MATCH(V19,'Daily Returns'!A:A,1))),"")</f>
        <v>4.5272165344183643E-3</v>
      </c>
      <c r="X19" s="8">
        <f t="shared" si="11"/>
        <v>43314</v>
      </c>
      <c r="Y19" s="10">
        <f>IFERROR(IF(B19="UCG",INDEX('Daily Returns'!E:E,MATCH(X19,'Daily Returns'!A:A,1)),IF(B19="BMPS",INDEX('Daily Returns'!G:G,MATCH(X19,'Daily Returns'!A:A,1)),IF(B19="ISP",INDEX('Daily Returns'!I:I,MATCH(X19,'Daily Returns'!A:A,1)),IF(B19="BPE",INDEX('Daily Returns'!K:K,MATCH(X19,'Daily Returns'!A:A,1)),IF(B19="BAMI",INDEX('Daily Returns'!M:M,MATCH(X19,'Daily Returns'!A:A,1)),INDEX('Daily Returns'!O:O,MATCH(X19,'Daily Returns'!A:A,1)))))))-(D19+E19*INDEX('Daily Returns'!C:C,MATCH(X19,'Daily Returns'!A:A,1))),"")</f>
        <v>-2.0342751345874075E-2</v>
      </c>
      <c r="Z19" s="8">
        <f t="shared" si="12"/>
        <v>43315</v>
      </c>
      <c r="AA19" s="10">
        <f>IFERROR(IF(B19="UCG",INDEX('Daily Returns'!E:E,MATCH(Z19,'Daily Returns'!A:A,1)),IF(B19="BMPS",INDEX('Daily Returns'!G:G,MATCH(Z19,'Daily Returns'!A:A,1)),IF(B19="ISP",INDEX('Daily Returns'!I:I,MATCH(Z19,'Daily Returns'!A:A,1)),IF(B19="BPE",INDEX('Daily Returns'!K:K,MATCH(Z19,'Daily Returns'!A:A,1)),IF(B19="BAMI",INDEX('Daily Returns'!M:M,MATCH(Z19,'Daily Returns'!A:A,1)),INDEX('Daily Returns'!O:O,MATCH(Z19,'Daily Returns'!A:A,1)))))))-(D19+E19*INDEX('Daily Returns'!C:C,MATCH(Z19,'Daily Returns'!A:A,1))),"")</f>
        <v>2.7835387483205135E-3</v>
      </c>
      <c r="AB19" s="8">
        <f t="shared" si="13"/>
        <v>43318</v>
      </c>
      <c r="AC19" s="10">
        <f>IFERROR(IF(B19="UCG",INDEX('Daily Returns'!E:E,MATCH(AB19,'Daily Returns'!A:A,1)),IF(B19="BMPS",INDEX('Daily Returns'!G:G,MATCH(AB19,'Daily Returns'!A:A,1)),IF(B19="ISP",INDEX('Daily Returns'!I:I,MATCH(AB19,'Daily Returns'!A:A,1)),IF(B19="BPE",INDEX('Daily Returns'!K:K,MATCH(AB19,'Daily Returns'!A:A,1)),IF(B19="BAMI",INDEX('Daily Returns'!M:M,MATCH(AB19,'Daily Returns'!A:A,1)),INDEX('Daily Returns'!O:O,MATCH(AB19,'Daily Returns'!A:A,1)))))))-(D19+E19*INDEX('Daily Returns'!C:C,MATCH(AB19,'Daily Returns'!A:A,1))),"")</f>
        <v>9.2795140460382505E-4</v>
      </c>
      <c r="AD19" s="8">
        <f t="shared" si="14"/>
        <v>43319</v>
      </c>
      <c r="AE19" s="10">
        <f>IFERROR(IF(B19="UCG",INDEX('Daily Returns'!E:E,MATCH(AD19,'Daily Returns'!A:A,1)),IF(B19="BMPS",INDEX('Daily Returns'!G:G,MATCH(AD19,'Daily Returns'!A:A,1)),IF(B19="ISP",INDEX('Daily Returns'!I:I,MATCH(AD19,'Daily Returns'!A:A,1)),IF(B19="BPE",INDEX('Daily Returns'!K:K,MATCH(AD19,'Daily Returns'!A:A,1)),IF(B19="BAMI",INDEX('Daily Returns'!M:M,MATCH(AD19,'Daily Returns'!A:A,1)),INDEX('Daily Returns'!O:O,MATCH(AD19,'Daily Returns'!A:A,1)))))))-(D19+E19*INDEX('Daily Returns'!C:C,MATCH(AD19,'Daily Returns'!A:A,1))),"")</f>
        <v>1.4422039345560521E-2</v>
      </c>
      <c r="AF19" s="8">
        <f t="shared" si="15"/>
        <v>43320</v>
      </c>
      <c r="AG19" s="10">
        <f>IFERROR(IF(B19="UCG",INDEX('Daily Returns'!E:E,MATCH(AF19,'Daily Returns'!A:A,1)),IF(B19="BMPS",INDEX('Daily Returns'!G:G,MATCH(AF19,'Daily Returns'!A:A,1)),IF(B19="ISP",INDEX('Daily Returns'!I:I,MATCH(AF19,'Daily Returns'!A:A,1)),IF(B19="BPE",INDEX('Daily Returns'!K:K,MATCH(AF19,'Daily Returns'!A:A,1)),IF(B19="BAMI",INDEX('Daily Returns'!M:M,MATCH(AF19,'Daily Returns'!A:A,1)),INDEX('Daily Returns'!O:O,MATCH(AF19,'Daily Returns'!A:A,1)))))))-(D19+E19*INDEX('Daily Returns'!C:C,MATCH(AF19,'Daily Returns'!A:A,1))),"")</f>
        <v>1.3847652536624839E-3</v>
      </c>
      <c r="AH19" s="8">
        <f t="shared" si="16"/>
        <v>43321</v>
      </c>
      <c r="AI19" s="10">
        <f>IFERROR(IF(B19="UCG",INDEX('Daily Returns'!E:E,MATCH(AH19,'Daily Returns'!A:A,1)),IF(B19="BMPS",INDEX('Daily Returns'!G:G,MATCH(AH19,'Daily Returns'!A:A,1)),IF(B19="ISP",INDEX('Daily Returns'!I:I,MATCH(AH19,'Daily Returns'!A:A,1)),IF(B19="BPE",INDEX('Daily Returns'!K:K,MATCH(AH19,'Daily Returns'!A:A,1)),IF(B19="BAMI",INDEX('Daily Returns'!M:M,MATCH(AH19,'Daily Returns'!A:A,1)),INDEX('Daily Returns'!O:O,MATCH(AH19,'Daily Returns'!A:A,1)))))))-(D19+E19*INDEX('Daily Returns'!C:C,MATCH(AH19,'Daily Returns'!A:A,1))),"")</f>
        <v>-9.1253007837377303E-3</v>
      </c>
      <c r="AJ19" s="8">
        <f t="shared" si="17"/>
        <v>43322</v>
      </c>
      <c r="AK19" s="10">
        <f>IFERROR(IF(B19="UCG",INDEX('Daily Returns'!E:E,MATCH(AJ19,'Daily Returns'!A:A,1)),IF(B19="BMPS",INDEX('Daily Returns'!G:G,MATCH(AJ19,'Daily Returns'!A:A,1)),IF(B19="ISP",INDEX('Daily Returns'!I:I,MATCH(AJ19,'Daily Returns'!A:A,1)),IF(B19="BPE",INDEX('Daily Returns'!K:K,MATCH(AJ19,'Daily Returns'!A:A,1)),IF(B19="BAMI",INDEX('Daily Returns'!M:M,MATCH(AJ19,'Daily Returns'!A:A,1)),INDEX('Daily Returns'!O:O,MATCH(AJ19,'Daily Returns'!A:A,1)))))))-(D19+E19*INDEX('Daily Returns'!C:C,MATCH(AJ19,'Daily Returns'!A:A,1))),"")</f>
        <v>-1.5507338879380231E-2</v>
      </c>
    </row>
    <row r="20" spans="1:37" x14ac:dyDescent="0.3">
      <c r="A20" t="str">
        <f>'Event Master List'!A20</f>
        <v>NG-023</v>
      </c>
      <c r="B20" t="str">
        <f>'Event Master List'!C20</f>
        <v>UCG</v>
      </c>
      <c r="C20" s="8">
        <f>'Event Master List'!D20</f>
        <v>43371</v>
      </c>
      <c r="D20" s="10">
        <f>'Estimation Parameters'!K20</f>
        <v>-1.0366322555754814E-3</v>
      </c>
      <c r="E20" s="10">
        <f>'Estimation Parameters'!J20</f>
        <v>1.4245812142636349</v>
      </c>
      <c r="F20" s="10">
        <f>IFERROR(IF(B20="UCG",INDEX('Daily Returns'!E:E,MATCH(C20,'Daily Returns'!A:A,1)),IF(B20="BMPS",INDEX('Daily Returns'!G:G,MATCH(C20,'Daily Returns'!A:A,1)),IF(B20="ISP",INDEX('Daily Returns'!I:I,MATCH(C20,'Daily Returns'!A:A,1)),IF(B20="BPE",INDEX('Daily Returns'!K:K,MATCH(C20,'Daily Returns'!A:A,1)),IF(B20="BAMI",INDEX('Daily Returns'!M:M,MATCH(C20,'Daily Returns'!A:A,1)),INDEX('Daily Returns'!O:O,MATCH(C20,'Daily Returns'!A:A,1))))))),"")</f>
        <v>-6.7625899280575497E-2</v>
      </c>
      <c r="G20" s="10">
        <f>IFERROR(INDEX('Daily Returns'!C:C,MATCH(C20,'Daily Returns'!A:A,1)),"")</f>
        <v>-3.7143786899725723E-2</v>
      </c>
      <c r="H20" s="10">
        <f t="shared" si="0"/>
        <v>-5.3950973299536444E-2</v>
      </c>
      <c r="I20" s="10">
        <f t="shared" si="1"/>
        <v>-1.3674925981039053E-2</v>
      </c>
      <c r="J20" s="10">
        <f t="shared" si="2"/>
        <v>-3.5822615528539992E-2</v>
      </c>
      <c r="K20" s="10">
        <f t="shared" si="3"/>
        <v>-5.3413566583791372E-2</v>
      </c>
      <c r="L20" s="10">
        <f t="shared" si="4"/>
        <v>-3.9467091653952457E-2</v>
      </c>
      <c r="M20" t="str">
        <f>'Event Master List'!F20</f>
        <v>No</v>
      </c>
      <c r="N20" t="str">
        <f t="shared" si="5"/>
        <v>No</v>
      </c>
      <c r="O20" t="str">
        <f t="shared" si="6"/>
        <v/>
      </c>
      <c r="P20" s="8">
        <f t="shared" si="7"/>
        <v>43364</v>
      </c>
      <c r="Q20" s="10">
        <f>IFERROR(IF(B20="UCG",INDEX('Daily Returns'!E:E,MATCH(P20,'Daily Returns'!A:A,1)),IF(B20="BMPS",INDEX('Daily Returns'!G:G,MATCH(P20,'Daily Returns'!A:A,1)),IF(B20="ISP",INDEX('Daily Returns'!I:I,MATCH(P20,'Daily Returns'!A:A,1)),IF(B20="BPE",INDEX('Daily Returns'!K:K,MATCH(P20,'Daily Returns'!A:A,1)),IF(B20="BAMI",INDEX('Daily Returns'!M:M,MATCH(P20,'Daily Returns'!A:A,1)),INDEX('Daily Returns'!O:O,MATCH(P20,'Daily Returns'!A:A,1)))))))-(D20+E20*INDEX('Daily Returns'!C:C,MATCH(P20,'Daily Returns'!A:A,1))),"")</f>
        <v>-6.7525146269356157E-3</v>
      </c>
      <c r="R20" s="8">
        <f t="shared" si="8"/>
        <v>43367</v>
      </c>
      <c r="S20" s="10">
        <f>IFERROR(IF(B20="UCG",INDEX('Daily Returns'!E:E,MATCH(R20,'Daily Returns'!A:A,1)),IF(B20="BMPS",INDEX('Daily Returns'!G:G,MATCH(R20,'Daily Returns'!A:A,1)),IF(B20="ISP",INDEX('Daily Returns'!I:I,MATCH(R20,'Daily Returns'!A:A,1)),IF(B20="BPE",INDEX('Daily Returns'!K:K,MATCH(R20,'Daily Returns'!A:A,1)),IF(B20="BAMI",INDEX('Daily Returns'!M:M,MATCH(R20,'Daily Returns'!A:A,1)),INDEX('Daily Returns'!O:O,MATCH(R20,'Daily Returns'!A:A,1)))))))-(D20+E20*INDEX('Daily Returns'!C:C,MATCH(R20,'Daily Returns'!A:A,1))),"")</f>
        <v>5.5446195303681649E-3</v>
      </c>
      <c r="T20" s="8">
        <f t="shared" si="9"/>
        <v>43368</v>
      </c>
      <c r="U20" s="10">
        <f>IFERROR(IF(B20="UCG",INDEX('Daily Returns'!E:E,MATCH(T20,'Daily Returns'!A:A,1)),IF(B20="BMPS",INDEX('Daily Returns'!G:G,MATCH(T20,'Daily Returns'!A:A,1)),IF(B20="ISP",INDEX('Daily Returns'!I:I,MATCH(T20,'Daily Returns'!A:A,1)),IF(B20="BPE",INDEX('Daily Returns'!K:K,MATCH(T20,'Daily Returns'!A:A,1)),IF(B20="BAMI",INDEX('Daily Returns'!M:M,MATCH(T20,'Daily Returns'!A:A,1)),INDEX('Daily Returns'!O:O,MATCH(T20,'Daily Returns'!A:A,1)))))))-(D20+E20*INDEX('Daily Returns'!C:C,MATCH(T20,'Daily Returns'!A:A,1))),"")</f>
        <v>5.5780802267549855E-3</v>
      </c>
      <c r="V20" s="8">
        <f t="shared" si="10"/>
        <v>43369</v>
      </c>
      <c r="W20" s="10">
        <f>IFERROR(IF(B20="UCG",INDEX('Daily Returns'!E:E,MATCH(V20,'Daily Returns'!A:A,1)),IF(B20="BMPS",INDEX('Daily Returns'!G:G,MATCH(V20,'Daily Returns'!A:A,1)),IF(B20="ISP",INDEX('Daily Returns'!I:I,MATCH(V20,'Daily Returns'!A:A,1)),IF(B20="BPE",INDEX('Daily Returns'!K:K,MATCH(V20,'Daily Returns'!A:A,1)),IF(B20="BAMI",INDEX('Daily Returns'!M:M,MATCH(V20,'Daily Returns'!A:A,1)),INDEX('Daily Returns'!O:O,MATCH(V20,'Daily Returns'!A:A,1)))))))-(D20+E20*INDEX('Daily Returns'!C:C,MATCH(V20,'Daily Returns'!A:A,1))),"")</f>
        <v>-1.0710180251816109E-2</v>
      </c>
      <c r="X20" s="8">
        <f t="shared" si="11"/>
        <v>43370</v>
      </c>
      <c r="Y20" s="10">
        <f>IFERROR(IF(B20="UCG",INDEX('Daily Returns'!E:E,MATCH(X20,'Daily Returns'!A:A,1)),IF(B20="BMPS",INDEX('Daily Returns'!G:G,MATCH(X20,'Daily Returns'!A:A,1)),IF(B20="ISP",INDEX('Daily Returns'!I:I,MATCH(X20,'Daily Returns'!A:A,1)),IF(B20="BPE",INDEX('Daily Returns'!K:K,MATCH(X20,'Daily Returns'!A:A,1)),IF(B20="BAMI",INDEX('Daily Returns'!M:M,MATCH(X20,'Daily Returns'!A:A,1)),INDEX('Daily Returns'!O:O,MATCH(X20,'Daily Returns'!A:A,1)))))))-(D20+E20*INDEX('Daily Returns'!C:C,MATCH(X20,'Daily Returns'!A:A,1))),"")</f>
        <v>-7.0517821840365008E-3</v>
      </c>
      <c r="Z20" s="8">
        <f t="shared" si="12"/>
        <v>43371</v>
      </c>
      <c r="AA20" s="10">
        <f>IFERROR(IF(B20="UCG",INDEX('Daily Returns'!E:E,MATCH(Z20,'Daily Returns'!A:A,1)),IF(B20="BMPS",INDEX('Daily Returns'!G:G,MATCH(Z20,'Daily Returns'!A:A,1)),IF(B20="ISP",INDEX('Daily Returns'!I:I,MATCH(Z20,'Daily Returns'!A:A,1)),IF(B20="BPE",INDEX('Daily Returns'!K:K,MATCH(Z20,'Daily Returns'!A:A,1)),IF(B20="BAMI",INDEX('Daily Returns'!M:M,MATCH(Z20,'Daily Returns'!A:A,1)),INDEX('Daily Returns'!O:O,MATCH(Z20,'Daily Returns'!A:A,1)))))))-(D20+E20*INDEX('Daily Returns'!C:C,MATCH(Z20,'Daily Returns'!A:A,1))),"")</f>
        <v>-1.3674925981039053E-2</v>
      </c>
      <c r="AB20" s="8">
        <f t="shared" si="13"/>
        <v>43374</v>
      </c>
      <c r="AC20" s="10">
        <f>IFERROR(IF(B20="UCG",INDEX('Daily Returns'!E:E,MATCH(AB20,'Daily Returns'!A:A,1)),IF(B20="BMPS",INDEX('Daily Returns'!G:G,MATCH(AB20,'Daily Returns'!A:A,1)),IF(B20="ISP",INDEX('Daily Returns'!I:I,MATCH(AB20,'Daily Returns'!A:A,1)),IF(B20="BPE",INDEX('Daily Returns'!K:K,MATCH(AB20,'Daily Returns'!A:A,1)),IF(B20="BAMI",INDEX('Daily Returns'!M:M,MATCH(AB20,'Daily Returns'!A:A,1)),INDEX('Daily Returns'!O:O,MATCH(AB20,'Daily Returns'!A:A,1)))))))-(D20+E20*INDEX('Daily Returns'!C:C,MATCH(AB20,'Daily Returns'!A:A,1))),"")</f>
        <v>-1.5095907363464438E-2</v>
      </c>
      <c r="AD20" s="8">
        <f t="shared" si="14"/>
        <v>43375</v>
      </c>
      <c r="AE20" s="10">
        <f>IFERROR(IF(B20="UCG",INDEX('Daily Returns'!E:E,MATCH(AD20,'Daily Returns'!A:A,1)),IF(B20="BMPS",INDEX('Daily Returns'!G:G,MATCH(AD20,'Daily Returns'!A:A,1)),IF(B20="ISP",INDEX('Daily Returns'!I:I,MATCH(AD20,'Daily Returns'!A:A,1)),IF(B20="BPE",INDEX('Daily Returns'!K:K,MATCH(AD20,'Daily Returns'!A:A,1)),IF(B20="BAMI",INDEX('Daily Returns'!M:M,MATCH(AD20,'Daily Returns'!A:A,1)),INDEX('Daily Returns'!O:O,MATCH(AD20,'Daily Returns'!A:A,1)))))))-(D20+E20*INDEX('Daily Returns'!C:C,MATCH(AD20,'Daily Returns'!A:A,1))),"")</f>
        <v>-1.3813022345889792E-2</v>
      </c>
      <c r="AF20" s="8">
        <f t="shared" si="15"/>
        <v>43376</v>
      </c>
      <c r="AG20" s="10">
        <f>IFERROR(IF(B20="UCG",INDEX('Daily Returns'!E:E,MATCH(AF20,'Daily Returns'!A:A,1)),IF(B20="BMPS",INDEX('Daily Returns'!G:G,MATCH(AF20,'Daily Returns'!A:A,1)),IF(B20="ISP",INDEX('Daily Returns'!I:I,MATCH(AF20,'Daily Returns'!A:A,1)),IF(B20="BPE",INDEX('Daily Returns'!K:K,MATCH(AF20,'Daily Returns'!A:A,1)),IF(B20="BAMI",INDEX('Daily Returns'!M:M,MATCH(AF20,'Daily Returns'!A:A,1)),INDEX('Daily Returns'!O:O,MATCH(AF20,'Daily Returns'!A:A,1)))))))-(D20+E20*INDEX('Daily Returns'!C:C,MATCH(AF20,'Daily Returns'!A:A,1))),"")</f>
        <v>-3.7779287093615884E-3</v>
      </c>
      <c r="AH20" s="8">
        <f t="shared" si="16"/>
        <v>43377</v>
      </c>
      <c r="AI20" s="10">
        <f>IFERROR(IF(B20="UCG",INDEX('Daily Returns'!E:E,MATCH(AH20,'Daily Returns'!A:A,1)),IF(B20="BMPS",INDEX('Daily Returns'!G:G,MATCH(AH20,'Daily Returns'!A:A,1)),IF(B20="ISP",INDEX('Daily Returns'!I:I,MATCH(AH20,'Daily Returns'!A:A,1)),IF(B20="BPE",INDEX('Daily Returns'!K:K,MATCH(AH20,'Daily Returns'!A:A,1)),IF(B20="BAMI",INDEX('Daily Returns'!M:M,MATCH(AH20,'Daily Returns'!A:A,1)),INDEX('Daily Returns'!O:O,MATCH(AH20,'Daily Returns'!A:A,1)))))))-(D20+E20*INDEX('Daily Returns'!C:C,MATCH(AH20,'Daily Returns'!A:A,1))),"")</f>
        <v>1.5876615468844085E-2</v>
      </c>
      <c r="AJ20" s="8">
        <f t="shared" si="17"/>
        <v>43378</v>
      </c>
      <c r="AK20" s="10">
        <f>IFERROR(IF(B20="UCG",INDEX('Daily Returns'!E:E,MATCH(AJ20,'Daily Returns'!A:A,1)),IF(B20="BMPS",INDEX('Daily Returns'!G:G,MATCH(AJ20,'Daily Returns'!A:A,1)),IF(B20="ISP",INDEX('Daily Returns'!I:I,MATCH(AJ20,'Daily Returns'!A:A,1)),IF(B20="BPE",INDEX('Daily Returns'!K:K,MATCH(AJ20,'Daily Returns'!A:A,1)),IF(B20="BAMI",INDEX('Daily Returns'!M:M,MATCH(AJ20,'Daily Returns'!A:A,1)),INDEX('Daily Returns'!O:O,MATCH(AJ20,'Daily Returns'!A:A,1)))))))-(D20+E20*INDEX('Daily Returns'!C:C,MATCH(AJ20,'Daily Returns'!A:A,1))),"")</f>
        <v>4.4098545826234091E-3</v>
      </c>
    </row>
    <row r="21" spans="1:37" x14ac:dyDescent="0.3">
      <c r="A21" t="str">
        <f>'Event Master List'!A21</f>
        <v>GACS-005</v>
      </c>
      <c r="B21" t="str">
        <f>'Event Master List'!C21</f>
        <v>BPE</v>
      </c>
      <c r="C21" s="8">
        <f>'Event Master List'!D21</f>
        <v>43412</v>
      </c>
      <c r="D21" s="10">
        <f>'Estimation Parameters'!K21</f>
        <v>-5.1562923058044328E-4</v>
      </c>
      <c r="E21" s="10">
        <f>'Estimation Parameters'!J21</f>
        <v>1.2515950607554762</v>
      </c>
      <c r="F21" s="10">
        <f>IFERROR(IF(B21="UCG",INDEX('Daily Returns'!E:E,MATCH(C21,'Daily Returns'!A:A,1)),IF(B21="BMPS",INDEX('Daily Returns'!G:G,MATCH(C21,'Daily Returns'!A:A,1)),IF(B21="ISP",INDEX('Daily Returns'!I:I,MATCH(C21,'Daily Returns'!A:A,1)),IF(B21="BPE",INDEX('Daily Returns'!K:K,MATCH(C21,'Daily Returns'!A:A,1)),IF(B21="BAMI",INDEX('Daily Returns'!M:M,MATCH(C21,'Daily Returns'!A:A,1)),INDEX('Daily Returns'!O:O,MATCH(C21,'Daily Returns'!A:A,1))))))),"")</f>
        <v>8.6206896551724223E-3</v>
      </c>
      <c r="G21" s="10">
        <f>IFERROR(INDEX('Daily Returns'!C:C,MATCH(C21,'Daily Returns'!A:A,1)),"")</f>
        <v>-5.7315388158231412E-3</v>
      </c>
      <c r="H21" s="10">
        <f t="shared" si="0"/>
        <v>-7.6891949029929772E-3</v>
      </c>
      <c r="I21" s="10">
        <f t="shared" si="1"/>
        <v>1.63098845581654E-2</v>
      </c>
      <c r="J21" s="10">
        <f t="shared" si="2"/>
        <v>3.671433354829072E-2</v>
      </c>
      <c r="K21" s="10">
        <f t="shared" si="3"/>
        <v>4.3879792274875422E-2</v>
      </c>
      <c r="L21" s="10">
        <f t="shared" si="4"/>
        <v>3.4439809582762673E-2</v>
      </c>
      <c r="M21" t="str">
        <f>'Event Master List'!F21</f>
        <v>Yes</v>
      </c>
      <c r="N21" t="str">
        <f t="shared" si="5"/>
        <v>No</v>
      </c>
      <c r="O21" t="str">
        <f t="shared" si="6"/>
        <v/>
      </c>
      <c r="P21" s="8">
        <f t="shared" si="7"/>
        <v>43405</v>
      </c>
      <c r="Q21" s="10">
        <f>IFERROR(IF(B21="UCG",INDEX('Daily Returns'!E:E,MATCH(P21,'Daily Returns'!A:A,1)),IF(B21="BMPS",INDEX('Daily Returns'!G:G,MATCH(P21,'Daily Returns'!A:A,1)),IF(B21="ISP",INDEX('Daily Returns'!I:I,MATCH(P21,'Daily Returns'!A:A,1)),IF(B21="BPE",INDEX('Daily Returns'!K:K,MATCH(P21,'Daily Returns'!A:A,1)),IF(B21="BAMI",INDEX('Daily Returns'!M:M,MATCH(P21,'Daily Returns'!A:A,1)),INDEX('Daily Returns'!O:O,MATCH(P21,'Daily Returns'!A:A,1)))))))-(D21+E21*INDEX('Daily Returns'!C:C,MATCH(P21,'Daily Returns'!A:A,1))),"")</f>
        <v>4.5663062111277013E-4</v>
      </c>
      <c r="R21" s="8">
        <f t="shared" si="8"/>
        <v>43406</v>
      </c>
      <c r="S21" s="10">
        <f>IFERROR(IF(B21="UCG",INDEX('Daily Returns'!E:E,MATCH(R21,'Daily Returns'!A:A,1)),IF(B21="BMPS",INDEX('Daily Returns'!G:G,MATCH(R21,'Daily Returns'!A:A,1)),IF(B21="ISP",INDEX('Daily Returns'!I:I,MATCH(R21,'Daily Returns'!A:A,1)),IF(B21="BPE",INDEX('Daily Returns'!K:K,MATCH(R21,'Daily Returns'!A:A,1)),IF(B21="BAMI",INDEX('Daily Returns'!M:M,MATCH(R21,'Daily Returns'!A:A,1)),INDEX('Daily Returns'!O:O,MATCH(R21,'Daily Returns'!A:A,1)))))))-(D21+E21*INDEX('Daily Returns'!C:C,MATCH(R21,'Daily Returns'!A:A,1))),"")</f>
        <v>2.6443106203887672E-2</v>
      </c>
      <c r="T21" s="8">
        <f t="shared" si="9"/>
        <v>43409</v>
      </c>
      <c r="U21" s="10">
        <f>IFERROR(IF(B21="UCG",INDEX('Daily Returns'!E:E,MATCH(T21,'Daily Returns'!A:A,1)),IF(B21="BMPS",INDEX('Daily Returns'!G:G,MATCH(T21,'Daily Returns'!A:A,1)),IF(B21="ISP",INDEX('Daily Returns'!I:I,MATCH(T21,'Daily Returns'!A:A,1)),IF(B21="BPE",INDEX('Daily Returns'!K:K,MATCH(T21,'Daily Returns'!A:A,1)),IF(B21="BAMI",INDEX('Daily Returns'!M:M,MATCH(T21,'Daily Returns'!A:A,1)),INDEX('Daily Returns'!O:O,MATCH(T21,'Daily Returns'!A:A,1)))))))-(D21+E21*INDEX('Daily Returns'!C:C,MATCH(T21,'Daily Returns'!A:A,1))),"")</f>
        <v>-2.6062031638940275E-2</v>
      </c>
      <c r="V21" s="8">
        <f t="shared" si="10"/>
        <v>43410</v>
      </c>
      <c r="W21" s="10">
        <f>IFERROR(IF(B21="UCG",INDEX('Daily Returns'!E:E,MATCH(V21,'Daily Returns'!A:A,1)),IF(B21="BMPS",INDEX('Daily Returns'!G:G,MATCH(V21,'Daily Returns'!A:A,1)),IF(B21="ISP",INDEX('Daily Returns'!I:I,MATCH(V21,'Daily Returns'!A:A,1)),IF(B21="BPE",INDEX('Daily Returns'!K:K,MATCH(V21,'Daily Returns'!A:A,1)),IF(B21="BAMI",INDEX('Daily Returns'!M:M,MATCH(V21,'Daily Returns'!A:A,1)),INDEX('Daily Returns'!O:O,MATCH(V21,'Daily Returns'!A:A,1)))))))-(D21+E21*INDEX('Daily Returns'!C:C,MATCH(V21,'Daily Returns'!A:A,1))),"")</f>
        <v>-7.3361488813119052E-3</v>
      </c>
      <c r="X21" s="8">
        <f t="shared" si="11"/>
        <v>43411</v>
      </c>
      <c r="Y21" s="10">
        <f>IFERROR(IF(B21="UCG",INDEX('Daily Returns'!E:E,MATCH(X21,'Daily Returns'!A:A,1)),IF(B21="BMPS",INDEX('Daily Returns'!G:G,MATCH(X21,'Daily Returns'!A:A,1)),IF(B21="ISP",INDEX('Daily Returns'!I:I,MATCH(X21,'Daily Returns'!A:A,1)),IF(B21="BPE",INDEX('Daily Returns'!K:K,MATCH(X21,'Daily Returns'!A:A,1)),IF(B21="BAMI",INDEX('Daily Returns'!M:M,MATCH(X21,'Daily Returns'!A:A,1)),INDEX('Daily Returns'!O:O,MATCH(X21,'Daily Returns'!A:A,1)))))))-(D21+E21*INDEX('Daily Returns'!C:C,MATCH(X21,'Daily Returns'!A:A,1))),"")</f>
        <v>3.2617708884562918E-4</v>
      </c>
      <c r="Z21" s="8">
        <f t="shared" si="12"/>
        <v>43412</v>
      </c>
      <c r="AA21" s="10">
        <f>IFERROR(IF(B21="UCG",INDEX('Daily Returns'!E:E,MATCH(Z21,'Daily Returns'!A:A,1)),IF(B21="BMPS",INDEX('Daily Returns'!G:G,MATCH(Z21,'Daily Returns'!A:A,1)),IF(B21="ISP",INDEX('Daily Returns'!I:I,MATCH(Z21,'Daily Returns'!A:A,1)),IF(B21="BPE",INDEX('Daily Returns'!K:K,MATCH(Z21,'Daily Returns'!A:A,1)),IF(B21="BAMI",INDEX('Daily Returns'!M:M,MATCH(Z21,'Daily Returns'!A:A,1)),INDEX('Daily Returns'!O:O,MATCH(Z21,'Daily Returns'!A:A,1)))))))-(D21+E21*INDEX('Daily Returns'!C:C,MATCH(Z21,'Daily Returns'!A:A,1))),"")</f>
        <v>1.63098845581654E-2</v>
      </c>
      <c r="AB21" s="8">
        <f t="shared" si="13"/>
        <v>43413</v>
      </c>
      <c r="AC21" s="10">
        <f>IFERROR(IF(B21="UCG",INDEX('Daily Returns'!E:E,MATCH(AB21,'Daily Returns'!A:A,1)),IF(B21="BMPS",INDEX('Daily Returns'!G:G,MATCH(AB21,'Daily Returns'!A:A,1)),IF(B21="ISP",INDEX('Daily Returns'!I:I,MATCH(AB21,'Daily Returns'!A:A,1)),IF(B21="BPE",INDEX('Daily Returns'!K:K,MATCH(AB21,'Daily Returns'!A:A,1)),IF(B21="BAMI",INDEX('Daily Returns'!M:M,MATCH(AB21,'Daily Returns'!A:A,1)),INDEX('Daily Returns'!O:O,MATCH(AB21,'Daily Returns'!A:A,1)))))))-(D21+E21*INDEX('Daily Returns'!C:C,MATCH(AB21,'Daily Returns'!A:A,1))),"")</f>
        <v>2.0078271901279688E-2</v>
      </c>
      <c r="AD21" s="8">
        <f t="shared" si="14"/>
        <v>43416</v>
      </c>
      <c r="AE21" s="10">
        <f>IFERROR(IF(B21="UCG",INDEX('Daily Returns'!E:E,MATCH(AD21,'Daily Returns'!A:A,1)),IF(B21="BMPS",INDEX('Daily Returns'!G:G,MATCH(AD21,'Daily Returns'!A:A,1)),IF(B21="ISP",INDEX('Daily Returns'!I:I,MATCH(AD21,'Daily Returns'!A:A,1)),IF(B21="BPE",INDEX('Daily Returns'!K:K,MATCH(AD21,'Daily Returns'!A:A,1)),IF(B21="BAMI",INDEX('Daily Returns'!M:M,MATCH(AD21,'Daily Returns'!A:A,1)),INDEX('Daily Returns'!O:O,MATCH(AD21,'Daily Returns'!A:A,1)))))))-(D21+E21*INDEX('Daily Returns'!C:C,MATCH(AD21,'Daily Returns'!A:A,1))),"")</f>
        <v>1.3643794267064304E-2</v>
      </c>
      <c r="AF21" s="8">
        <f t="shared" si="15"/>
        <v>43417</v>
      </c>
      <c r="AG21" s="10">
        <f>IFERROR(IF(B21="UCG",INDEX('Daily Returns'!E:E,MATCH(AF21,'Daily Returns'!A:A,1)),IF(B21="BMPS",INDEX('Daily Returns'!G:G,MATCH(AF21,'Daily Returns'!A:A,1)),IF(B21="ISP",INDEX('Daily Returns'!I:I,MATCH(AF21,'Daily Returns'!A:A,1)),IF(B21="BPE",INDEX('Daily Returns'!K:K,MATCH(AF21,'Daily Returns'!A:A,1)),IF(B21="BAMI",INDEX('Daily Returns'!M:M,MATCH(AF21,'Daily Returns'!A:A,1)),INDEX('Daily Returns'!O:O,MATCH(AF21,'Daily Returns'!A:A,1)))))))-(D21+E21*INDEX('Daily Returns'!C:C,MATCH(AF21,'Daily Returns'!A:A,1))),"")</f>
        <v>-6.4783355404795986E-3</v>
      </c>
      <c r="AH21" s="8">
        <f t="shared" si="16"/>
        <v>43418</v>
      </c>
      <c r="AI21" s="10">
        <f>IFERROR(IF(B21="UCG",INDEX('Daily Returns'!E:E,MATCH(AH21,'Daily Returns'!A:A,1)),IF(B21="BMPS",INDEX('Daily Returns'!G:G,MATCH(AH21,'Daily Returns'!A:A,1)),IF(B21="ISP",INDEX('Daily Returns'!I:I,MATCH(AH21,'Daily Returns'!A:A,1)),IF(B21="BPE",INDEX('Daily Returns'!K:K,MATCH(AH21,'Daily Returns'!A:A,1)),IF(B21="BAMI",INDEX('Daily Returns'!M:M,MATCH(AH21,'Daily Returns'!A:A,1)),INDEX('Daily Returns'!O:O,MATCH(AH21,'Daily Returns'!A:A,1)))))))-(D21+E21*INDEX('Daily Returns'!C:C,MATCH(AH21,'Daily Returns'!A:A,1))),"")</f>
        <v>-2.3475289743493895E-2</v>
      </c>
      <c r="AJ21" s="8">
        <f t="shared" si="17"/>
        <v>43419</v>
      </c>
      <c r="AK21" s="10">
        <f>IFERROR(IF(B21="UCG",INDEX('Daily Returns'!E:E,MATCH(AJ21,'Daily Returns'!A:A,1)),IF(B21="BMPS",INDEX('Daily Returns'!G:G,MATCH(AJ21,'Daily Returns'!A:A,1)),IF(B21="ISP",INDEX('Daily Returns'!I:I,MATCH(AJ21,'Daily Returns'!A:A,1)),IF(B21="BPE",INDEX('Daily Returns'!K:K,MATCH(AJ21,'Daily Returns'!A:A,1)),IF(B21="BAMI",INDEX('Daily Returns'!M:M,MATCH(AJ21,'Daily Returns'!A:A,1)),INDEX('Daily Returns'!O:O,MATCH(AJ21,'Daily Returns'!A:A,1)))))))-(D21+E21*INDEX('Daily Returns'!C:C,MATCH(AJ21,'Daily Returns'!A:A,1))),"")</f>
        <v>2.0533750746632887E-2</v>
      </c>
    </row>
    <row r="22" spans="1:37" x14ac:dyDescent="0.3">
      <c r="A22" t="str">
        <f>'Event Master List'!A22</f>
        <v>GACS-006</v>
      </c>
      <c r="B22" t="str">
        <f>'Event Master List'!C22</f>
        <v>BAMI</v>
      </c>
      <c r="C22" s="8">
        <f>'Event Master List'!D22</f>
        <v>43444</v>
      </c>
      <c r="D22" s="10">
        <f>'Estimation Parameters'!K22</f>
        <v>3.6907807003801001E-4</v>
      </c>
      <c r="E22" s="10">
        <f>'Estimation Parameters'!J22</f>
        <v>1.6353288367259888</v>
      </c>
      <c r="F22" s="10">
        <f>IFERROR(IF(B22="UCG",INDEX('Daily Returns'!E:E,MATCH(C22,'Daily Returns'!A:A,1)),IF(B22="BMPS",INDEX('Daily Returns'!G:G,MATCH(C22,'Daily Returns'!A:A,1)),IF(B22="ISP",INDEX('Daily Returns'!I:I,MATCH(C22,'Daily Returns'!A:A,1)),IF(B22="BPE",INDEX('Daily Returns'!K:K,MATCH(C22,'Daily Returns'!A:A,1)),IF(B22="BAMI",INDEX('Daily Returns'!M:M,MATCH(C22,'Daily Returns'!A:A,1)),INDEX('Daily Returns'!O:O,MATCH(C22,'Daily Returns'!A:A,1))))))),"")</f>
        <v>-9.5693779904306303E-3</v>
      </c>
      <c r="G22" s="10">
        <f>IFERROR(INDEX('Daily Returns'!C:C,MATCH(C22,'Daily Returns'!A:A,1)),"")</f>
        <v>-1.7714224735887314E-2</v>
      </c>
      <c r="H22" s="10">
        <f t="shared" si="0"/>
        <v>-2.8599504460803327E-2</v>
      </c>
      <c r="I22" s="10">
        <f t="shared" si="1"/>
        <v>1.9030126470372697E-2</v>
      </c>
      <c r="J22" s="10">
        <f t="shared" si="2"/>
        <v>8.2940517625037825E-3</v>
      </c>
      <c r="K22" s="10">
        <f t="shared" si="3"/>
        <v>-4.1819233447632748E-2</v>
      </c>
      <c r="L22" s="10">
        <f t="shared" si="4"/>
        <v>1.1168267407232979E-2</v>
      </c>
      <c r="M22" t="str">
        <f>'Event Master List'!F22</f>
        <v>Yes</v>
      </c>
      <c r="N22" t="str">
        <f t="shared" si="5"/>
        <v>No</v>
      </c>
      <c r="O22" t="str">
        <f t="shared" si="6"/>
        <v/>
      </c>
      <c r="P22" s="8">
        <f t="shared" si="7"/>
        <v>43437</v>
      </c>
      <c r="Q22" s="10">
        <f>IFERROR(IF(B22="UCG",INDEX('Daily Returns'!E:E,MATCH(P22,'Daily Returns'!A:A,1)),IF(B22="BMPS",INDEX('Daily Returns'!G:G,MATCH(P22,'Daily Returns'!A:A,1)),IF(B22="ISP",INDEX('Daily Returns'!I:I,MATCH(P22,'Daily Returns'!A:A,1)),IF(B22="BPE",INDEX('Daily Returns'!K:K,MATCH(P22,'Daily Returns'!A:A,1)),IF(B22="BAMI",INDEX('Daily Returns'!M:M,MATCH(P22,'Daily Returns'!A:A,1)),INDEX('Daily Returns'!O:O,MATCH(P22,'Daily Returns'!A:A,1)))))))-(D22+E22*INDEX('Daily Returns'!C:C,MATCH(P22,'Daily Returns'!A:A,1))),"")</f>
        <v>2.5531640773616519E-2</v>
      </c>
      <c r="R22" s="8">
        <f t="shared" si="8"/>
        <v>43438</v>
      </c>
      <c r="S22" s="10">
        <f>IFERROR(IF(B22="UCG",INDEX('Daily Returns'!E:E,MATCH(R22,'Daily Returns'!A:A,1)),IF(B22="BMPS",INDEX('Daily Returns'!G:G,MATCH(R22,'Daily Returns'!A:A,1)),IF(B22="ISP",INDEX('Daily Returns'!I:I,MATCH(R22,'Daily Returns'!A:A,1)),IF(B22="BPE",INDEX('Daily Returns'!K:K,MATCH(R22,'Daily Returns'!A:A,1)),IF(B22="BAMI",INDEX('Daily Returns'!M:M,MATCH(R22,'Daily Returns'!A:A,1)),INDEX('Daily Returns'!O:O,MATCH(R22,'Daily Returns'!A:A,1)))))))-(D22+E22*INDEX('Daily Returns'!C:C,MATCH(R22,'Daily Returns'!A:A,1))),"")</f>
        <v>2.6595266347972296E-2</v>
      </c>
      <c r="T22" s="8">
        <f t="shared" si="9"/>
        <v>43439</v>
      </c>
      <c r="U22" s="10">
        <f>IFERROR(IF(B22="UCG",INDEX('Daily Returns'!E:E,MATCH(T22,'Daily Returns'!A:A,1)),IF(B22="BMPS",INDEX('Daily Returns'!G:G,MATCH(T22,'Daily Returns'!A:A,1)),IF(B22="ISP",INDEX('Daily Returns'!I:I,MATCH(T22,'Daily Returns'!A:A,1)),IF(B22="BPE",INDEX('Daily Returns'!K:K,MATCH(T22,'Daily Returns'!A:A,1)),IF(B22="BAMI",INDEX('Daily Returns'!M:M,MATCH(T22,'Daily Returns'!A:A,1)),INDEX('Daily Returns'!O:O,MATCH(T22,'Daily Returns'!A:A,1)))))))-(D22+E22*INDEX('Daily Returns'!C:C,MATCH(T22,'Daily Returns'!A:A,1))),"")</f>
        <v>6.1838092253700449E-3</v>
      </c>
      <c r="V22" s="8">
        <f t="shared" si="10"/>
        <v>43440</v>
      </c>
      <c r="W22" s="10">
        <f>IFERROR(IF(B22="UCG",INDEX('Daily Returns'!E:E,MATCH(V22,'Daily Returns'!A:A,1)),IF(B22="BMPS",INDEX('Daily Returns'!G:G,MATCH(V22,'Daily Returns'!A:A,1)),IF(B22="ISP",INDEX('Daily Returns'!I:I,MATCH(V22,'Daily Returns'!A:A,1)),IF(B22="BPE",INDEX('Daily Returns'!K:K,MATCH(V22,'Daily Returns'!A:A,1)),IF(B22="BAMI",INDEX('Daily Returns'!M:M,MATCH(V22,'Daily Returns'!A:A,1)),INDEX('Daily Returns'!O:O,MATCH(V22,'Daily Returns'!A:A,1)))))))-(D22+E22*INDEX('Daily Returns'!C:C,MATCH(V22,'Daily Returns'!A:A,1))),"")</f>
        <v>8.0357545604165595E-3</v>
      </c>
      <c r="X22" s="8">
        <f t="shared" si="11"/>
        <v>43441</v>
      </c>
      <c r="Y22" s="10">
        <f>IFERROR(IF(B22="UCG",INDEX('Daily Returns'!E:E,MATCH(X22,'Daily Returns'!A:A,1)),IF(B22="BMPS",INDEX('Daily Returns'!G:G,MATCH(X22,'Daily Returns'!A:A,1)),IF(B22="ISP",INDEX('Daily Returns'!I:I,MATCH(X22,'Daily Returns'!A:A,1)),IF(B22="BPE",INDEX('Daily Returns'!K:K,MATCH(X22,'Daily Returns'!A:A,1)),IF(B22="BAMI",INDEX('Daily Returns'!M:M,MATCH(X22,'Daily Returns'!A:A,1)),INDEX('Daily Returns'!O:O,MATCH(X22,'Daily Returns'!A:A,1)))))))-(D22+E22*INDEX('Daily Returns'!C:C,MATCH(X22,'Daily Returns'!A:A,1))),"")</f>
        <v>-1.8443665344553488E-2</v>
      </c>
      <c r="Z22" s="8">
        <f t="shared" si="12"/>
        <v>43444</v>
      </c>
      <c r="AA22" s="10">
        <f>IFERROR(IF(B22="UCG",INDEX('Daily Returns'!E:E,MATCH(Z22,'Daily Returns'!A:A,1)),IF(B22="BMPS",INDEX('Daily Returns'!G:G,MATCH(Z22,'Daily Returns'!A:A,1)),IF(B22="ISP",INDEX('Daily Returns'!I:I,MATCH(Z22,'Daily Returns'!A:A,1)),IF(B22="BPE",INDEX('Daily Returns'!K:K,MATCH(Z22,'Daily Returns'!A:A,1)),IF(B22="BAMI",INDEX('Daily Returns'!M:M,MATCH(Z22,'Daily Returns'!A:A,1)),INDEX('Daily Returns'!O:O,MATCH(Z22,'Daily Returns'!A:A,1)))))))-(D22+E22*INDEX('Daily Returns'!C:C,MATCH(Z22,'Daily Returns'!A:A,1))),"")</f>
        <v>1.9030126470372697E-2</v>
      </c>
      <c r="AB22" s="8">
        <f t="shared" si="13"/>
        <v>43445</v>
      </c>
      <c r="AC22" s="10">
        <f>IFERROR(IF(B22="UCG",INDEX('Daily Returns'!E:E,MATCH(AB22,'Daily Returns'!A:A,1)),IF(B22="BMPS",INDEX('Daily Returns'!G:G,MATCH(AB22,'Daily Returns'!A:A,1)),IF(B22="ISP",INDEX('Daily Returns'!I:I,MATCH(AB22,'Daily Returns'!A:A,1)),IF(B22="BPE",INDEX('Daily Returns'!K:K,MATCH(AB22,'Daily Returns'!A:A,1)),IF(B22="BAMI",INDEX('Daily Returns'!M:M,MATCH(AB22,'Daily Returns'!A:A,1)),INDEX('Daily Returns'!O:O,MATCH(AB22,'Daily Returns'!A:A,1)))))))-(D22+E22*INDEX('Daily Returns'!C:C,MATCH(AB22,'Daily Returns'!A:A,1))),"")</f>
        <v>7.7075906366845734E-3</v>
      </c>
      <c r="AD22" s="8">
        <f t="shared" si="14"/>
        <v>43446</v>
      </c>
      <c r="AE22" s="10">
        <f>IFERROR(IF(B22="UCG",INDEX('Daily Returns'!E:E,MATCH(AD22,'Daily Returns'!A:A,1)),IF(B22="BMPS",INDEX('Daily Returns'!G:G,MATCH(AD22,'Daily Returns'!A:A,1)),IF(B22="ISP",INDEX('Daily Returns'!I:I,MATCH(AD22,'Daily Returns'!A:A,1)),IF(B22="BPE",INDEX('Daily Returns'!K:K,MATCH(AD22,'Daily Returns'!A:A,1)),IF(B22="BAMI",INDEX('Daily Returns'!M:M,MATCH(AD22,'Daily Returns'!A:A,1)),INDEX('Daily Returns'!O:O,MATCH(AD22,'Daily Returns'!A:A,1)))))))-(D22+E22*INDEX('Daily Returns'!C:C,MATCH(AD22,'Daily Returns'!A:A,1))),"")</f>
        <v>-2.2162147005807774E-2</v>
      </c>
      <c r="AF22" s="8">
        <f t="shared" si="15"/>
        <v>43447</v>
      </c>
      <c r="AG22" s="10">
        <f>IFERROR(IF(B22="UCG",INDEX('Daily Returns'!E:E,MATCH(AF22,'Daily Returns'!A:A,1)),IF(B22="BMPS",INDEX('Daily Returns'!G:G,MATCH(AF22,'Daily Returns'!A:A,1)),IF(B22="ISP",INDEX('Daily Returns'!I:I,MATCH(AF22,'Daily Returns'!A:A,1)),IF(B22="BPE",INDEX('Daily Returns'!K:K,MATCH(AF22,'Daily Returns'!A:A,1)),IF(B22="BAMI",INDEX('Daily Returns'!M:M,MATCH(AF22,'Daily Returns'!A:A,1)),INDEX('Daily Returns'!O:O,MATCH(AF22,'Daily Returns'!A:A,1)))))))-(D22+E22*INDEX('Daily Returns'!C:C,MATCH(AF22,'Daily Returns'!A:A,1))),"")</f>
        <v>-2.7951138204328756E-2</v>
      </c>
      <c r="AH22" s="8">
        <f t="shared" si="16"/>
        <v>43448</v>
      </c>
      <c r="AI22" s="10">
        <f>IFERROR(IF(B22="UCG",INDEX('Daily Returns'!E:E,MATCH(AH22,'Daily Returns'!A:A,1)),IF(B22="BMPS",INDEX('Daily Returns'!G:G,MATCH(AH22,'Daily Returns'!A:A,1)),IF(B22="ISP",INDEX('Daily Returns'!I:I,MATCH(AH22,'Daily Returns'!A:A,1)),IF(B22="BPE",INDEX('Daily Returns'!K:K,MATCH(AH22,'Daily Returns'!A:A,1)),IF(B22="BAMI",INDEX('Daily Returns'!M:M,MATCH(AH22,'Daily Returns'!A:A,1)),INDEX('Daily Returns'!O:O,MATCH(AH22,'Daily Returns'!A:A,1)))))))-(D22+E22*INDEX('Daily Returns'!C:C,MATCH(AH22,'Daily Returns'!A:A,1))),"")</f>
        <v>-7.5695986102190735E-3</v>
      </c>
      <c r="AJ22" s="8">
        <f t="shared" si="17"/>
        <v>43451</v>
      </c>
      <c r="AK22" s="10">
        <f>IFERROR(IF(B22="UCG",INDEX('Daily Returns'!E:E,MATCH(AJ22,'Daily Returns'!A:A,1)),IF(B22="BMPS",INDEX('Daily Returns'!G:G,MATCH(AJ22,'Daily Returns'!A:A,1)),IF(B22="ISP",INDEX('Daily Returns'!I:I,MATCH(AJ22,'Daily Returns'!A:A,1)),IF(B22="BPE",INDEX('Daily Returns'!K:K,MATCH(AJ22,'Daily Returns'!A:A,1)),IF(B22="BAMI",INDEX('Daily Returns'!M:M,MATCH(AJ22,'Daily Returns'!A:A,1)),INDEX('Daily Returns'!O:O,MATCH(AJ22,'Daily Returns'!A:A,1)))))))-(D22+E22*INDEX('Daily Returns'!C:C,MATCH(AJ22,'Daily Returns'!A:A,1))),"")</f>
        <v>-5.7893714422906084E-3</v>
      </c>
    </row>
    <row r="23" spans="1:37" x14ac:dyDescent="0.3">
      <c r="A23" t="str">
        <f>'Event Master List'!A23</f>
        <v>NG-020</v>
      </c>
      <c r="B23" t="str">
        <f>'Event Master List'!C23</f>
        <v>UCG</v>
      </c>
      <c r="C23" s="8">
        <f>'Event Master List'!D23</f>
        <v>43445</v>
      </c>
      <c r="D23" s="10">
        <f>'Estimation Parameters'!K23</f>
        <v>-2.1127707021586367E-4</v>
      </c>
      <c r="E23" s="10">
        <f>'Estimation Parameters'!J23</f>
        <v>1.3997973828585741</v>
      </c>
      <c r="F23" s="10">
        <f>IFERROR(IF(B23="UCG",INDEX('Daily Returns'!E:E,MATCH(C23,'Daily Returns'!A:A,1)),IF(B23="BMPS",INDEX('Daily Returns'!G:G,MATCH(C23,'Daily Returns'!A:A,1)),IF(B23="ISP",INDEX('Daily Returns'!I:I,MATCH(C23,'Daily Returns'!A:A,1)),IF(B23="BPE",INDEX('Daily Returns'!K:K,MATCH(C23,'Daily Returns'!A:A,1)),IF(B23="BAMI",INDEX('Daily Returns'!M:M,MATCH(C23,'Daily Returns'!A:A,1)),INDEX('Daily Returns'!O:O,MATCH(C23,'Daily Returns'!A:A,1))))))),"")</f>
        <v>-1.0328638497652694E-2</v>
      </c>
      <c r="G23" s="10">
        <f>IFERROR(INDEX('Daily Returns'!C:C,MATCH(C23,'Daily Returns'!A:A,1)),"")</f>
        <v>9.8316132536664849E-3</v>
      </c>
      <c r="H23" s="10">
        <f t="shared" si="0"/>
        <v>1.3550989431544152E-2</v>
      </c>
      <c r="I23" s="10">
        <f t="shared" si="1"/>
        <v>-2.3879627929196845E-2</v>
      </c>
      <c r="J23" s="10">
        <f t="shared" si="2"/>
        <v>-2.6339879586280802E-2</v>
      </c>
      <c r="K23" s="10">
        <f t="shared" si="3"/>
        <v>-2.2306567541333807E-2</v>
      </c>
      <c r="L23" s="10">
        <f t="shared" si="4"/>
        <v>-3.8486947009759118E-2</v>
      </c>
      <c r="M23" t="str">
        <f>'Event Master List'!F23</f>
        <v>No</v>
      </c>
      <c r="N23" t="str">
        <f t="shared" si="5"/>
        <v>No</v>
      </c>
      <c r="O23" t="str">
        <f t="shared" si="6"/>
        <v/>
      </c>
      <c r="P23" s="8">
        <f t="shared" si="7"/>
        <v>43438</v>
      </c>
      <c r="Q23" s="10">
        <f>IFERROR(IF(B23="UCG",INDEX('Daily Returns'!E:E,MATCH(P23,'Daily Returns'!A:A,1)),IF(B23="BMPS",INDEX('Daily Returns'!G:G,MATCH(P23,'Daily Returns'!A:A,1)),IF(B23="ISP",INDEX('Daily Returns'!I:I,MATCH(P23,'Daily Returns'!A:A,1)),IF(B23="BPE",INDEX('Daily Returns'!K:K,MATCH(P23,'Daily Returns'!A:A,1)),IF(B23="BAMI",INDEX('Daily Returns'!M:M,MATCH(P23,'Daily Returns'!A:A,1)),INDEX('Daily Returns'!O:O,MATCH(P23,'Daily Returns'!A:A,1)))))))-(D23+E23*INDEX('Daily Returns'!C:C,MATCH(P23,'Daily Returns'!A:A,1))),"")</f>
        <v>-1.0591158454448801E-3</v>
      </c>
      <c r="R23" s="8">
        <f t="shared" si="8"/>
        <v>43439</v>
      </c>
      <c r="S23" s="10">
        <f>IFERROR(IF(B23="UCG",INDEX('Daily Returns'!E:E,MATCH(R23,'Daily Returns'!A:A,1)),IF(B23="BMPS",INDEX('Daily Returns'!G:G,MATCH(R23,'Daily Returns'!A:A,1)),IF(B23="ISP",INDEX('Daily Returns'!I:I,MATCH(R23,'Daily Returns'!A:A,1)),IF(B23="BPE",INDEX('Daily Returns'!K:K,MATCH(R23,'Daily Returns'!A:A,1)),IF(B23="BAMI",INDEX('Daily Returns'!M:M,MATCH(R23,'Daily Returns'!A:A,1)),INDEX('Daily Returns'!O:O,MATCH(R23,'Daily Returns'!A:A,1)))))))-(D23+E23*INDEX('Daily Returns'!C:C,MATCH(R23,'Daily Returns'!A:A,1))),"")</f>
        <v>1.4131699004818048E-2</v>
      </c>
      <c r="T23" s="8">
        <f t="shared" si="9"/>
        <v>43440</v>
      </c>
      <c r="U23" s="10">
        <f>IFERROR(IF(B23="UCG",INDEX('Daily Returns'!E:E,MATCH(T23,'Daily Returns'!A:A,1)),IF(B23="BMPS",INDEX('Daily Returns'!G:G,MATCH(T23,'Daily Returns'!A:A,1)),IF(B23="ISP",INDEX('Daily Returns'!I:I,MATCH(T23,'Daily Returns'!A:A,1)),IF(B23="BPE",INDEX('Daily Returns'!K:K,MATCH(T23,'Daily Returns'!A:A,1)),IF(B23="BAMI",INDEX('Daily Returns'!M:M,MATCH(T23,'Daily Returns'!A:A,1)),INDEX('Daily Returns'!O:O,MATCH(T23,'Daily Returns'!A:A,1)))))))-(D23+E23*INDEX('Daily Returns'!C:C,MATCH(T23,'Daily Returns'!A:A,1))),"")</f>
        <v>-6.0712745023170436E-3</v>
      </c>
      <c r="V23" s="8">
        <f t="shared" si="10"/>
        <v>43441</v>
      </c>
      <c r="W23" s="10">
        <f>IFERROR(IF(B23="UCG",INDEX('Daily Returns'!E:E,MATCH(V23,'Daily Returns'!A:A,1)),IF(B23="BMPS",INDEX('Daily Returns'!G:G,MATCH(V23,'Daily Returns'!A:A,1)),IF(B23="ISP",INDEX('Daily Returns'!I:I,MATCH(V23,'Daily Returns'!A:A,1)),IF(B23="BPE",INDEX('Daily Returns'!K:K,MATCH(V23,'Daily Returns'!A:A,1)),IF(B23="BAMI",INDEX('Daily Returns'!M:M,MATCH(V23,'Daily Returns'!A:A,1)),INDEX('Daily Returns'!O:O,MATCH(V23,'Daily Returns'!A:A,1)))))))-(D23+E23*INDEX('Daily Returns'!C:C,MATCH(V23,'Daily Returns'!A:A,1))),"")</f>
        <v>-1.1700327809143662E-2</v>
      </c>
      <c r="X23" s="8">
        <f t="shared" si="11"/>
        <v>43444</v>
      </c>
      <c r="Y23" s="10">
        <f>IFERROR(IF(B23="UCG",INDEX('Daily Returns'!E:E,MATCH(X23,'Daily Returns'!A:A,1)),IF(B23="BMPS",INDEX('Daily Returns'!G:G,MATCH(X23,'Daily Returns'!A:A,1)),IF(B23="ISP",INDEX('Daily Returns'!I:I,MATCH(X23,'Daily Returns'!A:A,1)),IF(B23="BPE",INDEX('Daily Returns'!K:K,MATCH(X23,'Daily Returns'!A:A,1)),IF(B23="BAMI",INDEX('Daily Returns'!M:M,MATCH(X23,'Daily Returns'!A:A,1)),INDEX('Daily Returns'!O:O,MATCH(X23,'Daily Returns'!A:A,1)))))))-(D23+E23*INDEX('Daily Returns'!C:C,MATCH(X23,'Daily Returns'!A:A,1))),"")</f>
        <v>-6.0996383631893927E-4</v>
      </c>
      <c r="Z23" s="8">
        <f t="shared" si="12"/>
        <v>43445</v>
      </c>
      <c r="AA23" s="10">
        <f>IFERROR(IF(B23="UCG",INDEX('Daily Returns'!E:E,MATCH(Z23,'Daily Returns'!A:A,1)),IF(B23="BMPS",INDEX('Daily Returns'!G:G,MATCH(Z23,'Daily Returns'!A:A,1)),IF(B23="ISP",INDEX('Daily Returns'!I:I,MATCH(Z23,'Daily Returns'!A:A,1)),IF(B23="BPE",INDEX('Daily Returns'!K:K,MATCH(Z23,'Daily Returns'!A:A,1)),IF(B23="BAMI",INDEX('Daily Returns'!M:M,MATCH(Z23,'Daily Returns'!A:A,1)),INDEX('Daily Returns'!O:O,MATCH(Z23,'Daily Returns'!A:A,1)))))))-(D23+E23*INDEX('Daily Returns'!C:C,MATCH(Z23,'Daily Returns'!A:A,1))),"")</f>
        <v>-2.3879627929196845E-2</v>
      </c>
      <c r="AB23" s="8">
        <f t="shared" si="13"/>
        <v>43446</v>
      </c>
      <c r="AC23" s="10">
        <f>IFERROR(IF(B23="UCG",INDEX('Daily Returns'!E:E,MATCH(AB23,'Daily Returns'!A:A,1)),IF(B23="BMPS",INDEX('Daily Returns'!G:G,MATCH(AB23,'Daily Returns'!A:A,1)),IF(B23="ISP",INDEX('Daily Returns'!I:I,MATCH(AB23,'Daily Returns'!A:A,1)),IF(B23="BPE",INDEX('Daily Returns'!K:K,MATCH(AB23,'Daily Returns'!A:A,1)),IF(B23="BAMI",INDEX('Daily Returns'!M:M,MATCH(AB23,'Daily Returns'!A:A,1)),INDEX('Daily Returns'!O:O,MATCH(AB23,'Daily Returns'!A:A,1)))))))-(D23+E23*INDEX('Daily Returns'!C:C,MATCH(AB23,'Daily Returns'!A:A,1))),"")</f>
        <v>-1.8502878207650175E-3</v>
      </c>
      <c r="AD23" s="8">
        <f t="shared" si="14"/>
        <v>43447</v>
      </c>
      <c r="AE23" s="10">
        <f>IFERROR(IF(B23="UCG",INDEX('Daily Returns'!E:E,MATCH(AD23,'Daily Returns'!A:A,1)),IF(B23="BMPS",INDEX('Daily Returns'!G:G,MATCH(AD23,'Daily Returns'!A:A,1)),IF(B23="ISP",INDEX('Daily Returns'!I:I,MATCH(AD23,'Daily Returns'!A:A,1)),IF(B23="BPE",INDEX('Daily Returns'!K:K,MATCH(AD23,'Daily Returns'!A:A,1)),IF(B23="BAMI",INDEX('Daily Returns'!M:M,MATCH(AD23,'Daily Returns'!A:A,1)),INDEX('Daily Returns'!O:O,MATCH(AD23,'Daily Returns'!A:A,1)))))))-(D23+E23*INDEX('Daily Returns'!C:C,MATCH(AD23,'Daily Returns'!A:A,1))),"")</f>
        <v>5.5642363155373568E-3</v>
      </c>
      <c r="AF23" s="8">
        <f t="shared" si="15"/>
        <v>43448</v>
      </c>
      <c r="AG23" s="10">
        <f>IFERROR(IF(B23="UCG",INDEX('Daily Returns'!E:E,MATCH(AF23,'Daily Returns'!A:A,1)),IF(B23="BMPS",INDEX('Daily Returns'!G:G,MATCH(AF23,'Daily Returns'!A:A,1)),IF(B23="ISP",INDEX('Daily Returns'!I:I,MATCH(AF23,'Daily Returns'!A:A,1)),IF(B23="BPE",INDEX('Daily Returns'!K:K,MATCH(AF23,'Daily Returns'!A:A,1)),IF(B23="BAMI",INDEX('Daily Returns'!M:M,MATCH(AF23,'Daily Returns'!A:A,1)),INDEX('Daily Returns'!O:O,MATCH(AF23,'Daily Returns'!A:A,1)))))))-(D23+E23*INDEX('Daily Returns'!C:C,MATCH(AF23,'Daily Returns'!A:A,1))),"")</f>
        <v>-1.5309242705903621E-3</v>
      </c>
      <c r="AH23" s="8">
        <f t="shared" si="16"/>
        <v>43451</v>
      </c>
      <c r="AI23" s="10">
        <f>IFERROR(IF(B23="UCG",INDEX('Daily Returns'!E:E,MATCH(AH23,'Daily Returns'!A:A,1)),IF(B23="BMPS",INDEX('Daily Returns'!G:G,MATCH(AH23,'Daily Returns'!A:A,1)),IF(B23="ISP",INDEX('Daily Returns'!I:I,MATCH(AH23,'Daily Returns'!A:A,1)),IF(B23="BPE",INDEX('Daily Returns'!K:K,MATCH(AH23,'Daily Returns'!A:A,1)),IF(B23="BAMI",INDEX('Daily Returns'!M:M,MATCH(AH23,'Daily Returns'!A:A,1)),INDEX('Daily Returns'!O:O,MATCH(AH23,'Daily Returns'!A:A,1)))))))-(D23+E23*INDEX('Daily Returns'!C:C,MATCH(AH23,'Daily Returns'!A:A,1))),"")</f>
        <v>-7.7041072992821008E-3</v>
      </c>
      <c r="AJ23" s="8">
        <f t="shared" si="17"/>
        <v>43452</v>
      </c>
      <c r="AK23" s="10">
        <f>IFERROR(IF(B23="UCG",INDEX('Daily Returns'!E:E,MATCH(AJ23,'Daily Returns'!A:A,1)),IF(B23="BMPS",INDEX('Daily Returns'!G:G,MATCH(AJ23,'Daily Returns'!A:A,1)),IF(B23="ISP",INDEX('Daily Returns'!I:I,MATCH(AJ23,'Daily Returns'!A:A,1)),IF(B23="BPE",INDEX('Daily Returns'!K:K,MATCH(AJ23,'Daily Returns'!A:A,1)),IF(B23="BAMI",INDEX('Daily Returns'!M:M,MATCH(AJ23,'Daily Returns'!A:A,1)),INDEX('Daily Returns'!O:O,MATCH(AJ23,'Daily Returns'!A:A,1)))))))-(D23+E23*INDEX('Daily Returns'!C:C,MATCH(AJ23,'Daily Returns'!A:A,1))),"")</f>
        <v>-3.7772530170556693E-3</v>
      </c>
    </row>
    <row r="24" spans="1:37" x14ac:dyDescent="0.3">
      <c r="A24" t="str">
        <f>'Event Master List'!A24</f>
        <v>NG-016</v>
      </c>
      <c r="B24" t="str">
        <f>'Event Master List'!C24</f>
        <v>BMPS</v>
      </c>
      <c r="C24" s="8">
        <f>'Event Master List'!D24</f>
        <v>43454</v>
      </c>
      <c r="D24" s="10">
        <f>'Estimation Parameters'!K24</f>
        <v>-1.8810197308816445E-3</v>
      </c>
      <c r="E24" s="10">
        <f>'Estimation Parameters'!J24</f>
        <v>1.4349488413661631</v>
      </c>
      <c r="F24" s="10">
        <f>IFERROR(IF(B24="UCG",INDEX('Daily Returns'!E:E,MATCH(C24,'Daily Returns'!A:A,1)),IF(B24="BMPS",INDEX('Daily Returns'!G:G,MATCH(C24,'Daily Returns'!A:A,1)),IF(B24="ISP",INDEX('Daily Returns'!I:I,MATCH(C24,'Daily Returns'!A:A,1)),IF(B24="BPE",INDEX('Daily Returns'!K:K,MATCH(C24,'Daily Returns'!A:A,1)),IF(B24="BAMI",INDEX('Daily Returns'!M:M,MATCH(C24,'Daily Returns'!A:A,1)),INDEX('Daily Returns'!O:O,MATCH(C24,'Daily Returns'!A:A,1))))))),"")</f>
        <v>-8.2671959312274335E-3</v>
      </c>
      <c r="G24" s="10">
        <f>IFERROR(INDEX('Daily Returns'!C:C,MATCH(C24,'Daily Returns'!A:A,1)),"")</f>
        <v>-1.9269348537641222E-2</v>
      </c>
      <c r="H24" s="10">
        <f t="shared" si="0"/>
        <v>-2.9531549088850684E-2</v>
      </c>
      <c r="I24" s="10">
        <f t="shared" si="1"/>
        <v>2.1264353157623251E-2</v>
      </c>
      <c r="J24" s="10">
        <f t="shared" si="2"/>
        <v>4.9072479316094555E-2</v>
      </c>
      <c r="K24" s="10" t="str">
        <f t="shared" si="3"/>
        <v/>
      </c>
      <c r="L24" s="10" t="str">
        <f t="shared" si="4"/>
        <v/>
      </c>
      <c r="M24" t="str">
        <f>'Event Master List'!F24</f>
        <v>No</v>
      </c>
      <c r="N24" t="str">
        <f t="shared" si="5"/>
        <v>No</v>
      </c>
      <c r="O24" t="str">
        <f t="shared" si="6"/>
        <v/>
      </c>
      <c r="P24" s="8">
        <f t="shared" si="7"/>
        <v>43447</v>
      </c>
      <c r="Q24" s="10">
        <f>IFERROR(IF(B24="UCG",INDEX('Daily Returns'!E:E,MATCH(P24,'Daily Returns'!A:A,1)),IF(B24="BMPS",INDEX('Daily Returns'!G:G,MATCH(P24,'Daily Returns'!A:A,1)),IF(B24="ISP",INDEX('Daily Returns'!I:I,MATCH(P24,'Daily Returns'!A:A,1)),IF(B24="BPE",INDEX('Daily Returns'!K:K,MATCH(P24,'Daily Returns'!A:A,1)),IF(B24="BAMI",INDEX('Daily Returns'!M:M,MATCH(P24,'Daily Returns'!A:A,1)),INDEX('Daily Returns'!O:O,MATCH(P24,'Daily Returns'!A:A,1)))))))-(D24+E24*INDEX('Daily Returns'!C:C,MATCH(P24,'Daily Returns'!A:A,1))),"")</f>
        <v>-8.1296242477747957E-3</v>
      </c>
      <c r="R24" s="8">
        <f t="shared" si="8"/>
        <v>43448</v>
      </c>
      <c r="S24" s="10">
        <f>IFERROR(IF(B24="UCG",INDEX('Daily Returns'!E:E,MATCH(R24,'Daily Returns'!A:A,1)),IF(B24="BMPS",INDEX('Daily Returns'!G:G,MATCH(R24,'Daily Returns'!A:A,1)),IF(B24="ISP",INDEX('Daily Returns'!I:I,MATCH(R24,'Daily Returns'!A:A,1)),IF(B24="BPE",INDEX('Daily Returns'!K:K,MATCH(R24,'Daily Returns'!A:A,1)),IF(B24="BAMI",INDEX('Daily Returns'!M:M,MATCH(R24,'Daily Returns'!A:A,1)),INDEX('Daily Returns'!O:O,MATCH(R24,'Daily Returns'!A:A,1)))))))-(D24+E24*INDEX('Daily Returns'!C:C,MATCH(R24,'Daily Returns'!A:A,1))),"")</f>
        <v>-1.3348350356297145E-2</v>
      </c>
      <c r="T24" s="8">
        <f t="shared" si="9"/>
        <v>43451</v>
      </c>
      <c r="U24" s="10">
        <f>IFERROR(IF(B24="UCG",INDEX('Daily Returns'!E:E,MATCH(T24,'Daily Returns'!A:A,1)),IF(B24="BMPS",INDEX('Daily Returns'!G:G,MATCH(T24,'Daily Returns'!A:A,1)),IF(B24="ISP",INDEX('Daily Returns'!I:I,MATCH(T24,'Daily Returns'!A:A,1)),IF(B24="BPE",INDEX('Daily Returns'!K:K,MATCH(T24,'Daily Returns'!A:A,1)),IF(B24="BAMI",INDEX('Daily Returns'!M:M,MATCH(T24,'Daily Returns'!A:A,1)),INDEX('Daily Returns'!O:O,MATCH(T24,'Daily Returns'!A:A,1)))))))-(D24+E24*INDEX('Daily Returns'!C:C,MATCH(T24,'Daily Returns'!A:A,1))),"")</f>
        <v>2.1888878590118517E-3</v>
      </c>
      <c r="V24" s="8">
        <f t="shared" si="10"/>
        <v>43452</v>
      </c>
      <c r="W24" s="10">
        <f>IFERROR(IF(B24="UCG",INDEX('Daily Returns'!E:E,MATCH(V24,'Daily Returns'!A:A,1)),IF(B24="BMPS",INDEX('Daily Returns'!G:G,MATCH(V24,'Daily Returns'!A:A,1)),IF(B24="ISP",INDEX('Daily Returns'!I:I,MATCH(V24,'Daily Returns'!A:A,1)),IF(B24="BPE",INDEX('Daily Returns'!K:K,MATCH(V24,'Daily Returns'!A:A,1)),IF(B24="BAMI",INDEX('Daily Returns'!M:M,MATCH(V24,'Daily Returns'!A:A,1)),INDEX('Daily Returns'!O:O,MATCH(V24,'Daily Returns'!A:A,1)))))))-(D24+E24*INDEX('Daily Returns'!C:C,MATCH(V24,'Daily Returns'!A:A,1))),"")</f>
        <v>-3.0151877248964691E-3</v>
      </c>
      <c r="X24" s="8">
        <f t="shared" si="11"/>
        <v>43453</v>
      </c>
      <c r="Y24" s="10">
        <f>IFERROR(IF(B24="UCG",INDEX('Daily Returns'!E:E,MATCH(X24,'Daily Returns'!A:A,1)),IF(B24="BMPS",INDEX('Daily Returns'!G:G,MATCH(X24,'Daily Returns'!A:A,1)),IF(B24="ISP",INDEX('Daily Returns'!I:I,MATCH(X24,'Daily Returns'!A:A,1)),IF(B24="BPE",INDEX('Daily Returns'!K:K,MATCH(X24,'Daily Returns'!A:A,1)),IF(B24="BAMI",INDEX('Daily Returns'!M:M,MATCH(X24,'Daily Returns'!A:A,1)),INDEX('Daily Returns'!O:O,MATCH(X24,'Daily Returns'!A:A,1)))))))-(D24+E24*INDEX('Daily Returns'!C:C,MATCH(X24,'Daily Returns'!A:A,1))),"")</f>
        <v>-1.4318782685646471E-2</v>
      </c>
      <c r="Z24" s="8">
        <f t="shared" si="12"/>
        <v>43454</v>
      </c>
      <c r="AA24" s="10">
        <f>IFERROR(IF(B24="UCG",INDEX('Daily Returns'!E:E,MATCH(Z24,'Daily Returns'!A:A,1)),IF(B24="BMPS",INDEX('Daily Returns'!G:G,MATCH(Z24,'Daily Returns'!A:A,1)),IF(B24="ISP",INDEX('Daily Returns'!I:I,MATCH(Z24,'Daily Returns'!A:A,1)),IF(B24="BPE",INDEX('Daily Returns'!K:K,MATCH(Z24,'Daily Returns'!A:A,1)),IF(B24="BAMI",INDEX('Daily Returns'!M:M,MATCH(Z24,'Daily Returns'!A:A,1)),INDEX('Daily Returns'!O:O,MATCH(Z24,'Daily Returns'!A:A,1)))))))-(D24+E24*INDEX('Daily Returns'!C:C,MATCH(Z24,'Daily Returns'!A:A,1))),"")</f>
        <v>2.1264353157623251E-2</v>
      </c>
      <c r="AB24" s="8">
        <f t="shared" si="13"/>
        <v>43455</v>
      </c>
      <c r="AC24" s="10">
        <f>IFERROR(IF(B24="UCG",INDEX('Daily Returns'!E:E,MATCH(AB24,'Daily Returns'!A:A,1)),IF(B24="BMPS",INDEX('Daily Returns'!G:G,MATCH(AB24,'Daily Returns'!A:A,1)),IF(B24="ISP",INDEX('Daily Returns'!I:I,MATCH(AB24,'Daily Returns'!A:A,1)),IF(B24="BPE",INDEX('Daily Returns'!K:K,MATCH(AB24,'Daily Returns'!A:A,1)),IF(B24="BAMI",INDEX('Daily Returns'!M:M,MATCH(AB24,'Daily Returns'!A:A,1)),INDEX('Daily Returns'!O:O,MATCH(AB24,'Daily Returns'!A:A,1)))))))-(D24+E24*INDEX('Daily Returns'!C:C,MATCH(AB24,'Daily Returns'!A:A,1))),"")</f>
        <v>4.2126908844117773E-2</v>
      </c>
      <c r="AD24" s="8">
        <f t="shared" si="14"/>
        <v>43458</v>
      </c>
      <c r="AE24" s="10" t="str">
        <f>IFERROR(IF(B24="UCG",INDEX('Daily Returns'!E:E,MATCH(AD24,'Daily Returns'!A:A,1)),IF(B24="BMPS",INDEX('Daily Returns'!G:G,MATCH(AD24,'Daily Returns'!A:A,1)),IF(B24="ISP",INDEX('Daily Returns'!I:I,MATCH(AD24,'Daily Returns'!A:A,1)),IF(B24="BPE",INDEX('Daily Returns'!K:K,MATCH(AD24,'Daily Returns'!A:A,1)),IF(B24="BAMI",INDEX('Daily Returns'!M:M,MATCH(AD24,'Daily Returns'!A:A,1)),INDEX('Daily Returns'!O:O,MATCH(AD24,'Daily Returns'!A:A,1)))))))-(D24+E24*INDEX('Daily Returns'!C:C,MATCH(AD24,'Daily Returns'!A:A,1))),"")</f>
        <v/>
      </c>
      <c r="AF24" s="8">
        <f t="shared" si="15"/>
        <v>43459</v>
      </c>
      <c r="AG24" s="10" t="str">
        <f>IFERROR(IF(B24="UCG",INDEX('Daily Returns'!E:E,MATCH(AF24,'Daily Returns'!A:A,1)),IF(B24="BMPS",INDEX('Daily Returns'!G:G,MATCH(AF24,'Daily Returns'!A:A,1)),IF(B24="ISP",INDEX('Daily Returns'!I:I,MATCH(AF24,'Daily Returns'!A:A,1)),IF(B24="BPE",INDEX('Daily Returns'!K:K,MATCH(AF24,'Daily Returns'!A:A,1)),IF(B24="BAMI",INDEX('Daily Returns'!M:M,MATCH(AF24,'Daily Returns'!A:A,1)),INDEX('Daily Returns'!O:O,MATCH(AF24,'Daily Returns'!A:A,1)))))))-(D24+E24*INDEX('Daily Returns'!C:C,MATCH(AF24,'Daily Returns'!A:A,1))),"")</f>
        <v/>
      </c>
      <c r="AH24" s="8">
        <f t="shared" si="16"/>
        <v>43460</v>
      </c>
      <c r="AI24" s="10" t="str">
        <f>IFERROR(IF(B24="UCG",INDEX('Daily Returns'!E:E,MATCH(AH24,'Daily Returns'!A:A,1)),IF(B24="BMPS",INDEX('Daily Returns'!G:G,MATCH(AH24,'Daily Returns'!A:A,1)),IF(B24="ISP",INDEX('Daily Returns'!I:I,MATCH(AH24,'Daily Returns'!A:A,1)),IF(B24="BPE",INDEX('Daily Returns'!K:K,MATCH(AH24,'Daily Returns'!A:A,1)),IF(B24="BAMI",INDEX('Daily Returns'!M:M,MATCH(AH24,'Daily Returns'!A:A,1)),INDEX('Daily Returns'!O:O,MATCH(AH24,'Daily Returns'!A:A,1)))))))-(D24+E24*INDEX('Daily Returns'!C:C,MATCH(AH24,'Daily Returns'!A:A,1))),"")</f>
        <v/>
      </c>
      <c r="AJ24" s="8">
        <f t="shared" si="17"/>
        <v>43461</v>
      </c>
      <c r="AK24" s="10">
        <f>IFERROR(IF(B24="UCG",INDEX('Daily Returns'!E:E,MATCH(AJ24,'Daily Returns'!A:A,1)),IF(B24="BMPS",INDEX('Daily Returns'!G:G,MATCH(AJ24,'Daily Returns'!A:A,1)),IF(B24="ISP",INDEX('Daily Returns'!I:I,MATCH(AJ24,'Daily Returns'!A:A,1)),IF(B24="BPE",INDEX('Daily Returns'!K:K,MATCH(AJ24,'Daily Returns'!A:A,1)),IF(B24="BAMI",INDEX('Daily Returns'!M:M,MATCH(AJ24,'Daily Returns'!A:A,1)),INDEX('Daily Returns'!O:O,MATCH(AJ24,'Daily Returns'!A:A,1)))))))-(D24+E24*INDEX('Daily Returns'!C:C,MATCH(AJ24,'Daily Returns'!A:A,1))),"")</f>
        <v>-7.6358773965161802E-3</v>
      </c>
    </row>
    <row r="25" spans="1:37" x14ac:dyDescent="0.3">
      <c r="A25" t="str">
        <f>'Event Master List'!A25</f>
        <v>NG-019</v>
      </c>
      <c r="B25" t="str">
        <f>'Event Master List'!C25</f>
        <v>BPE</v>
      </c>
      <c r="C25" s="8">
        <f>'Event Master List'!D25</f>
        <v>43454</v>
      </c>
      <c r="D25" s="10">
        <f>'Estimation Parameters'!K25</f>
        <v>-1.7422246166872986E-4</v>
      </c>
      <c r="E25" s="10">
        <f>'Estimation Parameters'!J25</f>
        <v>1.1752333097744265</v>
      </c>
      <c r="F25" s="10">
        <f>IFERROR(IF(B25="UCG",INDEX('Daily Returns'!E:E,MATCH(C25,'Daily Returns'!A:A,1)),IF(B25="BMPS",INDEX('Daily Returns'!G:G,MATCH(C25,'Daily Returns'!A:A,1)),IF(B25="ISP",INDEX('Daily Returns'!I:I,MATCH(C25,'Daily Returns'!A:A,1)),IF(B25="BPE",INDEX('Daily Returns'!K:K,MATCH(C25,'Daily Returns'!A:A,1)),IF(B25="BAMI",INDEX('Daily Returns'!M:M,MATCH(C25,'Daily Returns'!A:A,1)),INDEX('Daily Returns'!O:O,MATCH(C25,'Daily Returns'!A:A,1))))))),"")</f>
        <v>-1.731601731601733E-2</v>
      </c>
      <c r="G25" s="10">
        <f>IFERROR(INDEX('Daily Returns'!C:C,MATCH(C25,'Daily Returns'!A:A,1)),"")</f>
        <v>-1.9269348537641222E-2</v>
      </c>
      <c r="H25" s="10">
        <f t="shared" si="0"/>
        <v>-2.282020272075783E-2</v>
      </c>
      <c r="I25" s="10">
        <f t="shared" si="1"/>
        <v>5.5041854047404998E-3</v>
      </c>
      <c r="J25" s="10">
        <f t="shared" si="2"/>
        <v>1.1832727504572359E-2</v>
      </c>
      <c r="K25" s="10" t="str">
        <f t="shared" si="3"/>
        <v/>
      </c>
      <c r="L25" s="10" t="str">
        <f t="shared" si="4"/>
        <v/>
      </c>
      <c r="M25" t="str">
        <f>'Event Master List'!F25</f>
        <v>No</v>
      </c>
      <c r="N25" t="str">
        <f t="shared" si="5"/>
        <v>No</v>
      </c>
      <c r="O25" t="str">
        <f t="shared" si="6"/>
        <v/>
      </c>
      <c r="P25" s="8">
        <f t="shared" si="7"/>
        <v>43447</v>
      </c>
      <c r="Q25" s="10">
        <f>IFERROR(IF(B25="UCG",INDEX('Daily Returns'!E:E,MATCH(P25,'Daily Returns'!A:A,1)),IF(B25="BMPS",INDEX('Daily Returns'!G:G,MATCH(P25,'Daily Returns'!A:A,1)),IF(B25="ISP",INDEX('Daily Returns'!I:I,MATCH(P25,'Daily Returns'!A:A,1)),IF(B25="BPE",INDEX('Daily Returns'!K:K,MATCH(P25,'Daily Returns'!A:A,1)),IF(B25="BAMI",INDEX('Daily Returns'!M:M,MATCH(P25,'Daily Returns'!A:A,1)),INDEX('Daily Returns'!O:O,MATCH(P25,'Daily Returns'!A:A,1)))))))-(D25+E25*INDEX('Daily Returns'!C:C,MATCH(P25,'Daily Returns'!A:A,1))),"")</f>
        <v>-1.0434347113798915E-2</v>
      </c>
      <c r="R25" s="8">
        <f t="shared" si="8"/>
        <v>43448</v>
      </c>
      <c r="S25" s="10">
        <f>IFERROR(IF(B25="UCG",INDEX('Daily Returns'!E:E,MATCH(R25,'Daily Returns'!A:A,1)),IF(B25="BMPS",INDEX('Daily Returns'!G:G,MATCH(R25,'Daily Returns'!A:A,1)),IF(B25="ISP",INDEX('Daily Returns'!I:I,MATCH(R25,'Daily Returns'!A:A,1)),IF(B25="BPE",INDEX('Daily Returns'!K:K,MATCH(R25,'Daily Returns'!A:A,1)),IF(B25="BAMI",INDEX('Daily Returns'!M:M,MATCH(R25,'Daily Returns'!A:A,1)),INDEX('Daily Returns'!O:O,MATCH(R25,'Daily Returns'!A:A,1)))))))-(D25+E25*INDEX('Daily Returns'!C:C,MATCH(R25,'Daily Returns'!A:A,1))),"")</f>
        <v>-8.260982012623385E-3</v>
      </c>
      <c r="T25" s="8">
        <f t="shared" si="9"/>
        <v>43451</v>
      </c>
      <c r="U25" s="10">
        <f>IFERROR(IF(B25="UCG",INDEX('Daily Returns'!E:E,MATCH(T25,'Daily Returns'!A:A,1)),IF(B25="BMPS",INDEX('Daily Returns'!G:G,MATCH(T25,'Daily Returns'!A:A,1)),IF(B25="ISP",INDEX('Daily Returns'!I:I,MATCH(T25,'Daily Returns'!A:A,1)),IF(B25="BPE",INDEX('Daily Returns'!K:K,MATCH(T25,'Daily Returns'!A:A,1)),IF(B25="BAMI",INDEX('Daily Returns'!M:M,MATCH(T25,'Daily Returns'!A:A,1)),INDEX('Daily Returns'!O:O,MATCH(T25,'Daily Returns'!A:A,1)))))))-(D25+E25*INDEX('Daily Returns'!C:C,MATCH(T25,'Daily Returns'!A:A,1))),"")</f>
        <v>-3.5194406236840475E-3</v>
      </c>
      <c r="V25" s="8">
        <f t="shared" si="10"/>
        <v>43452</v>
      </c>
      <c r="W25" s="10">
        <f>IFERROR(IF(B25="UCG",INDEX('Daily Returns'!E:E,MATCH(V25,'Daily Returns'!A:A,1)),IF(B25="BMPS",INDEX('Daily Returns'!G:G,MATCH(V25,'Daily Returns'!A:A,1)),IF(B25="ISP",INDEX('Daily Returns'!I:I,MATCH(V25,'Daily Returns'!A:A,1)),IF(B25="BPE",INDEX('Daily Returns'!K:K,MATCH(V25,'Daily Returns'!A:A,1)),IF(B25="BAMI",INDEX('Daily Returns'!M:M,MATCH(V25,'Daily Returns'!A:A,1)),INDEX('Daily Returns'!O:O,MATCH(V25,'Daily Returns'!A:A,1)))))))-(D25+E25*INDEX('Daily Returns'!C:C,MATCH(V25,'Daily Returns'!A:A,1))),"")</f>
        <v>-5.5799360651249364E-3</v>
      </c>
      <c r="X25" s="8">
        <f t="shared" si="11"/>
        <v>43453</v>
      </c>
      <c r="Y25" s="10">
        <f>IFERROR(IF(B25="UCG",INDEX('Daily Returns'!E:E,MATCH(X25,'Daily Returns'!A:A,1)),IF(B25="BMPS",INDEX('Daily Returns'!G:G,MATCH(X25,'Daily Returns'!A:A,1)),IF(B25="ISP",INDEX('Daily Returns'!I:I,MATCH(X25,'Daily Returns'!A:A,1)),IF(B25="BPE",INDEX('Daily Returns'!K:K,MATCH(X25,'Daily Returns'!A:A,1)),IF(B25="BAMI",INDEX('Daily Returns'!M:M,MATCH(X25,'Daily Returns'!A:A,1)),INDEX('Daily Returns'!O:O,MATCH(X25,'Daily Returns'!A:A,1)))))))-(D25+E25*INDEX('Daily Returns'!C:C,MATCH(X25,'Daily Returns'!A:A,1))),"")</f>
        <v>3.5775856688018796E-3</v>
      </c>
      <c r="Z25" s="8">
        <f t="shared" si="12"/>
        <v>43454</v>
      </c>
      <c r="AA25" s="10">
        <f>IFERROR(IF(B25="UCG",INDEX('Daily Returns'!E:E,MATCH(Z25,'Daily Returns'!A:A,1)),IF(B25="BMPS",INDEX('Daily Returns'!G:G,MATCH(Z25,'Daily Returns'!A:A,1)),IF(B25="ISP",INDEX('Daily Returns'!I:I,MATCH(Z25,'Daily Returns'!A:A,1)),IF(B25="BPE",INDEX('Daily Returns'!K:K,MATCH(Z25,'Daily Returns'!A:A,1)),IF(B25="BAMI",INDEX('Daily Returns'!M:M,MATCH(Z25,'Daily Returns'!A:A,1)),INDEX('Daily Returns'!O:O,MATCH(Z25,'Daily Returns'!A:A,1)))))))-(D25+E25*INDEX('Daily Returns'!C:C,MATCH(Z25,'Daily Returns'!A:A,1))),"")</f>
        <v>5.5041854047404998E-3</v>
      </c>
      <c r="AB25" s="8">
        <f t="shared" si="13"/>
        <v>43455</v>
      </c>
      <c r="AC25" s="10">
        <f>IFERROR(IF(B25="UCG",INDEX('Daily Returns'!E:E,MATCH(AB25,'Daily Returns'!A:A,1)),IF(B25="BMPS",INDEX('Daily Returns'!G:G,MATCH(AB25,'Daily Returns'!A:A,1)),IF(B25="ISP",INDEX('Daily Returns'!I:I,MATCH(AB25,'Daily Returns'!A:A,1)),IF(B25="BPE",INDEX('Daily Returns'!K:K,MATCH(AB25,'Daily Returns'!A:A,1)),IF(B25="BAMI",INDEX('Daily Returns'!M:M,MATCH(AB25,'Daily Returns'!A:A,1)),INDEX('Daily Returns'!O:O,MATCH(AB25,'Daily Returns'!A:A,1)))))))-(D25+E25*INDEX('Daily Returns'!C:C,MATCH(AB25,'Daily Returns'!A:A,1))),"")</f>
        <v>2.7509564310299797E-3</v>
      </c>
      <c r="AD25" s="8">
        <f t="shared" si="14"/>
        <v>43458</v>
      </c>
      <c r="AE25" s="10" t="str">
        <f>IFERROR(IF(B25="UCG",INDEX('Daily Returns'!E:E,MATCH(AD25,'Daily Returns'!A:A,1)),IF(B25="BMPS",INDEX('Daily Returns'!G:G,MATCH(AD25,'Daily Returns'!A:A,1)),IF(B25="ISP",INDEX('Daily Returns'!I:I,MATCH(AD25,'Daily Returns'!A:A,1)),IF(B25="BPE",INDEX('Daily Returns'!K:K,MATCH(AD25,'Daily Returns'!A:A,1)),IF(B25="BAMI",INDEX('Daily Returns'!M:M,MATCH(AD25,'Daily Returns'!A:A,1)),INDEX('Daily Returns'!O:O,MATCH(AD25,'Daily Returns'!A:A,1)))))))-(D25+E25*INDEX('Daily Returns'!C:C,MATCH(AD25,'Daily Returns'!A:A,1))),"")</f>
        <v/>
      </c>
      <c r="AF25" s="8">
        <f t="shared" si="15"/>
        <v>43459</v>
      </c>
      <c r="AG25" s="10" t="str">
        <f>IFERROR(IF(B25="UCG",INDEX('Daily Returns'!E:E,MATCH(AF25,'Daily Returns'!A:A,1)),IF(B25="BMPS",INDEX('Daily Returns'!G:G,MATCH(AF25,'Daily Returns'!A:A,1)),IF(B25="ISP",INDEX('Daily Returns'!I:I,MATCH(AF25,'Daily Returns'!A:A,1)),IF(B25="BPE",INDEX('Daily Returns'!K:K,MATCH(AF25,'Daily Returns'!A:A,1)),IF(B25="BAMI",INDEX('Daily Returns'!M:M,MATCH(AF25,'Daily Returns'!A:A,1)),INDEX('Daily Returns'!O:O,MATCH(AF25,'Daily Returns'!A:A,1)))))))-(D25+E25*INDEX('Daily Returns'!C:C,MATCH(AF25,'Daily Returns'!A:A,1))),"")</f>
        <v/>
      </c>
      <c r="AH25" s="8">
        <f t="shared" si="16"/>
        <v>43460</v>
      </c>
      <c r="AI25" s="10" t="str">
        <f>IFERROR(IF(B25="UCG",INDEX('Daily Returns'!E:E,MATCH(AH25,'Daily Returns'!A:A,1)),IF(B25="BMPS",INDEX('Daily Returns'!G:G,MATCH(AH25,'Daily Returns'!A:A,1)),IF(B25="ISP",INDEX('Daily Returns'!I:I,MATCH(AH25,'Daily Returns'!A:A,1)),IF(B25="BPE",INDEX('Daily Returns'!K:K,MATCH(AH25,'Daily Returns'!A:A,1)),IF(B25="BAMI",INDEX('Daily Returns'!M:M,MATCH(AH25,'Daily Returns'!A:A,1)),INDEX('Daily Returns'!O:O,MATCH(AH25,'Daily Returns'!A:A,1)))))))-(D25+E25*INDEX('Daily Returns'!C:C,MATCH(AH25,'Daily Returns'!A:A,1))),"")</f>
        <v/>
      </c>
      <c r="AJ25" s="8">
        <f t="shared" si="17"/>
        <v>43461</v>
      </c>
      <c r="AK25" s="10">
        <f>IFERROR(IF(B25="UCG",INDEX('Daily Returns'!E:E,MATCH(AJ25,'Daily Returns'!A:A,1)),IF(B25="BMPS",INDEX('Daily Returns'!G:G,MATCH(AJ25,'Daily Returns'!A:A,1)),IF(B25="ISP",INDEX('Daily Returns'!I:I,MATCH(AJ25,'Daily Returns'!A:A,1)),IF(B25="BPE",INDEX('Daily Returns'!K:K,MATCH(AJ25,'Daily Returns'!A:A,1)),IF(B25="BAMI",INDEX('Daily Returns'!M:M,MATCH(AJ25,'Daily Returns'!A:A,1)),INDEX('Daily Returns'!O:O,MATCH(AJ25,'Daily Returns'!A:A,1)))))))-(D25+E25*INDEX('Daily Returns'!C:C,MATCH(AJ25,'Daily Returns'!A:A,1))),"")</f>
        <v>8.0496437538238562E-3</v>
      </c>
    </row>
    <row r="26" spans="1:37" x14ac:dyDescent="0.3">
      <c r="A26" t="str">
        <f>'Event Master List'!A26</f>
        <v>NG-021</v>
      </c>
      <c r="B26" t="str">
        <f>'Event Master List'!C26</f>
        <v>UCG</v>
      </c>
      <c r="C26" s="8">
        <f>'Event Master List'!D26</f>
        <v>43454</v>
      </c>
      <c r="D26" s="10">
        <f>'Estimation Parameters'!K26</f>
        <v>-3.5928683002235695E-4</v>
      </c>
      <c r="E26" s="10">
        <f>'Estimation Parameters'!J26</f>
        <v>1.413108309719592</v>
      </c>
      <c r="F26" s="10">
        <f>IFERROR(IF(B26="UCG",INDEX('Daily Returns'!E:E,MATCH(C26,'Daily Returns'!A:A,1)),IF(B26="BMPS",INDEX('Daily Returns'!G:G,MATCH(C26,'Daily Returns'!A:A,1)),IF(B26="ISP",INDEX('Daily Returns'!I:I,MATCH(C26,'Daily Returns'!A:A,1)),IF(B26="BPE",INDEX('Daily Returns'!K:K,MATCH(C26,'Daily Returns'!A:A,1)),IF(B26="BAMI",INDEX('Daily Returns'!M:M,MATCH(C26,'Daily Returns'!A:A,1)),INDEX('Daily Returns'!O:O,MATCH(C26,'Daily Returns'!A:A,1))))))),"")</f>
        <v>-5.0232558139534804E-2</v>
      </c>
      <c r="G26" s="10">
        <f>IFERROR(INDEX('Daily Returns'!C:C,MATCH(C26,'Daily Returns'!A:A,1)),"")</f>
        <v>-1.9269348537641222E-2</v>
      </c>
      <c r="H26" s="10">
        <f t="shared" si="0"/>
        <v>-2.7588963371446236E-2</v>
      </c>
      <c r="I26" s="10">
        <f t="shared" si="1"/>
        <v>-2.2643594768088568E-2</v>
      </c>
      <c r="J26" s="10">
        <f t="shared" si="2"/>
        <v>-4.2197307904968E-2</v>
      </c>
      <c r="K26" s="10" t="str">
        <f t="shared" si="3"/>
        <v/>
      </c>
      <c r="L26" s="10" t="str">
        <f t="shared" si="4"/>
        <v/>
      </c>
      <c r="M26" t="str">
        <f>'Event Master List'!F26</f>
        <v>No</v>
      </c>
      <c r="N26" t="str">
        <f t="shared" si="5"/>
        <v>No</v>
      </c>
      <c r="O26" t="str">
        <f t="shared" si="6"/>
        <v/>
      </c>
      <c r="P26" s="8">
        <f t="shared" si="7"/>
        <v>43447</v>
      </c>
      <c r="Q26" s="10">
        <f>IFERROR(IF(B26="UCG",INDEX('Daily Returns'!E:E,MATCH(P26,'Daily Returns'!A:A,1)),IF(B26="BMPS",INDEX('Daily Returns'!G:G,MATCH(P26,'Daily Returns'!A:A,1)),IF(B26="ISP",INDEX('Daily Returns'!I:I,MATCH(P26,'Daily Returns'!A:A,1)),IF(B26="BPE",INDEX('Daily Returns'!K:K,MATCH(P26,'Daily Returns'!A:A,1)),IF(B26="BAMI",INDEX('Daily Returns'!M:M,MATCH(P26,'Daily Returns'!A:A,1)),INDEX('Daily Returns'!O:O,MATCH(P26,'Daily Returns'!A:A,1)))))))-(D26+E26*INDEX('Daily Returns'!C:C,MATCH(P26,'Daily Returns'!A:A,1))),"")</f>
        <v>5.6398811715813232E-3</v>
      </c>
      <c r="R26" s="8">
        <f t="shared" si="8"/>
        <v>43448</v>
      </c>
      <c r="S26" s="10">
        <f>IFERROR(IF(B26="UCG",INDEX('Daily Returns'!E:E,MATCH(R26,'Daily Returns'!A:A,1)),IF(B26="BMPS",INDEX('Daily Returns'!G:G,MATCH(R26,'Daily Returns'!A:A,1)),IF(B26="ISP",INDEX('Daily Returns'!I:I,MATCH(R26,'Daily Returns'!A:A,1)),IF(B26="BPE",INDEX('Daily Returns'!K:K,MATCH(R26,'Daily Returns'!A:A,1)),IF(B26="BAMI",INDEX('Daily Returns'!M:M,MATCH(R26,'Daily Returns'!A:A,1)),INDEX('Daily Returns'!O:O,MATCH(R26,'Daily Returns'!A:A,1)))))))-(D26+E26*INDEX('Daily Returns'!C:C,MATCH(R26,'Daily Returns'!A:A,1))),"")</f>
        <v>-1.2864838368996517E-3</v>
      </c>
      <c r="T26" s="8">
        <f t="shared" si="9"/>
        <v>43451</v>
      </c>
      <c r="U26" s="10">
        <f>IFERROR(IF(B26="UCG",INDEX('Daily Returns'!E:E,MATCH(T26,'Daily Returns'!A:A,1)),IF(B26="BMPS",INDEX('Daily Returns'!G:G,MATCH(T26,'Daily Returns'!A:A,1)),IF(B26="ISP",INDEX('Daily Returns'!I:I,MATCH(T26,'Daily Returns'!A:A,1)),IF(B26="BPE",INDEX('Daily Returns'!K:K,MATCH(T26,'Daily Returns'!A:A,1)),IF(B26="BAMI",INDEX('Daily Returns'!M:M,MATCH(T26,'Daily Returns'!A:A,1)),INDEX('Daily Returns'!O:O,MATCH(T26,'Daily Returns'!A:A,1)))))))-(D26+E26*INDEX('Daily Returns'!C:C,MATCH(T26,'Daily Returns'!A:A,1))),"")</f>
        <v>-7.4026534034858718E-3</v>
      </c>
      <c r="V26" s="8">
        <f t="shared" si="10"/>
        <v>43452</v>
      </c>
      <c r="W26" s="10">
        <f>IFERROR(IF(B26="UCG",INDEX('Daily Returns'!E:E,MATCH(V26,'Daily Returns'!A:A,1)),IF(B26="BMPS",INDEX('Daily Returns'!G:G,MATCH(V26,'Daily Returns'!A:A,1)),IF(B26="ISP",INDEX('Daily Returns'!I:I,MATCH(V26,'Daily Returns'!A:A,1)),IF(B26="BPE",INDEX('Daily Returns'!K:K,MATCH(V26,'Daily Returns'!A:A,1)),IF(B26="BAMI",INDEX('Daily Returns'!M:M,MATCH(V26,'Daily Returns'!A:A,1)),INDEX('Daily Returns'!O:O,MATCH(V26,'Daily Returns'!A:A,1)))))))-(D26+E26*INDEX('Daily Returns'!C:C,MATCH(V26,'Daily Returns'!A:A,1))),"")</f>
        <v>-3.595063377650992E-3</v>
      </c>
      <c r="X26" s="8">
        <f t="shared" si="11"/>
        <v>43453</v>
      </c>
      <c r="Y26" s="10">
        <f>IFERROR(IF(B26="UCG",INDEX('Daily Returns'!E:E,MATCH(X26,'Daily Returns'!A:A,1)),IF(B26="BMPS",INDEX('Daily Returns'!G:G,MATCH(X26,'Daily Returns'!A:A,1)),IF(B26="ISP",INDEX('Daily Returns'!I:I,MATCH(X26,'Daily Returns'!A:A,1)),IF(B26="BPE",INDEX('Daily Returns'!K:K,MATCH(X26,'Daily Returns'!A:A,1)),IF(B26="BAMI",INDEX('Daily Returns'!M:M,MATCH(X26,'Daily Returns'!A:A,1)),INDEX('Daily Returns'!O:O,MATCH(X26,'Daily Returns'!A:A,1)))))))-(D26+E26*INDEX('Daily Returns'!C:C,MATCH(X26,'Daily Returns'!A:A,1))),"")</f>
        <v>4.5926723943608347E-3</v>
      </c>
      <c r="Z26" s="8">
        <f t="shared" si="12"/>
        <v>43454</v>
      </c>
      <c r="AA26" s="10">
        <f>IFERROR(IF(B26="UCG",INDEX('Daily Returns'!E:E,MATCH(Z26,'Daily Returns'!A:A,1)),IF(B26="BMPS",INDEX('Daily Returns'!G:G,MATCH(Z26,'Daily Returns'!A:A,1)),IF(B26="ISP",INDEX('Daily Returns'!I:I,MATCH(Z26,'Daily Returns'!A:A,1)),IF(B26="BPE",INDEX('Daily Returns'!K:K,MATCH(Z26,'Daily Returns'!A:A,1)),IF(B26="BAMI",INDEX('Daily Returns'!M:M,MATCH(Z26,'Daily Returns'!A:A,1)),INDEX('Daily Returns'!O:O,MATCH(Z26,'Daily Returns'!A:A,1)))))))-(D26+E26*INDEX('Daily Returns'!C:C,MATCH(Z26,'Daily Returns'!A:A,1))),"")</f>
        <v>-2.2643594768088568E-2</v>
      </c>
      <c r="AB26" s="8">
        <f t="shared" si="13"/>
        <v>43455</v>
      </c>
      <c r="AC26" s="10">
        <f>IFERROR(IF(B26="UCG",INDEX('Daily Returns'!E:E,MATCH(AB26,'Daily Returns'!A:A,1)),IF(B26="BMPS",INDEX('Daily Returns'!G:G,MATCH(AB26,'Daily Returns'!A:A,1)),IF(B26="ISP",INDEX('Daily Returns'!I:I,MATCH(AB26,'Daily Returns'!A:A,1)),IF(B26="BPE",INDEX('Daily Returns'!K:K,MATCH(AB26,'Daily Returns'!A:A,1)),IF(B26="BAMI",INDEX('Daily Returns'!M:M,MATCH(AB26,'Daily Returns'!A:A,1)),INDEX('Daily Returns'!O:O,MATCH(AB26,'Daily Returns'!A:A,1)))))))-(D26+E26*INDEX('Daily Returns'!C:C,MATCH(AB26,'Daily Returns'!A:A,1))),"")</f>
        <v>-2.4146385531240266E-2</v>
      </c>
      <c r="AD26" s="8">
        <f t="shared" si="14"/>
        <v>43458</v>
      </c>
      <c r="AE26" s="10" t="str">
        <f>IFERROR(IF(B26="UCG",INDEX('Daily Returns'!E:E,MATCH(AD26,'Daily Returns'!A:A,1)),IF(B26="BMPS",INDEX('Daily Returns'!G:G,MATCH(AD26,'Daily Returns'!A:A,1)),IF(B26="ISP",INDEX('Daily Returns'!I:I,MATCH(AD26,'Daily Returns'!A:A,1)),IF(B26="BPE",INDEX('Daily Returns'!K:K,MATCH(AD26,'Daily Returns'!A:A,1)),IF(B26="BAMI",INDEX('Daily Returns'!M:M,MATCH(AD26,'Daily Returns'!A:A,1)),INDEX('Daily Returns'!O:O,MATCH(AD26,'Daily Returns'!A:A,1)))))))-(D26+E26*INDEX('Daily Returns'!C:C,MATCH(AD26,'Daily Returns'!A:A,1))),"")</f>
        <v/>
      </c>
      <c r="AF26" s="8">
        <f t="shared" si="15"/>
        <v>43459</v>
      </c>
      <c r="AG26" s="10" t="str">
        <f>IFERROR(IF(B26="UCG",INDEX('Daily Returns'!E:E,MATCH(AF26,'Daily Returns'!A:A,1)),IF(B26="BMPS",INDEX('Daily Returns'!G:G,MATCH(AF26,'Daily Returns'!A:A,1)),IF(B26="ISP",INDEX('Daily Returns'!I:I,MATCH(AF26,'Daily Returns'!A:A,1)),IF(B26="BPE",INDEX('Daily Returns'!K:K,MATCH(AF26,'Daily Returns'!A:A,1)),IF(B26="BAMI",INDEX('Daily Returns'!M:M,MATCH(AF26,'Daily Returns'!A:A,1)),INDEX('Daily Returns'!O:O,MATCH(AF26,'Daily Returns'!A:A,1)))))))-(D26+E26*INDEX('Daily Returns'!C:C,MATCH(AF26,'Daily Returns'!A:A,1))),"")</f>
        <v/>
      </c>
      <c r="AH26" s="8">
        <f t="shared" si="16"/>
        <v>43460</v>
      </c>
      <c r="AI26" s="10" t="str">
        <f>IFERROR(IF(B26="UCG",INDEX('Daily Returns'!E:E,MATCH(AH26,'Daily Returns'!A:A,1)),IF(B26="BMPS",INDEX('Daily Returns'!G:G,MATCH(AH26,'Daily Returns'!A:A,1)),IF(B26="ISP",INDEX('Daily Returns'!I:I,MATCH(AH26,'Daily Returns'!A:A,1)),IF(B26="BPE",INDEX('Daily Returns'!K:K,MATCH(AH26,'Daily Returns'!A:A,1)),IF(B26="BAMI",INDEX('Daily Returns'!M:M,MATCH(AH26,'Daily Returns'!A:A,1)),INDEX('Daily Returns'!O:O,MATCH(AH26,'Daily Returns'!A:A,1)))))))-(D26+E26*INDEX('Daily Returns'!C:C,MATCH(AH26,'Daily Returns'!A:A,1))),"")</f>
        <v/>
      </c>
      <c r="AJ26" s="8">
        <f t="shared" si="17"/>
        <v>43461</v>
      </c>
      <c r="AK26" s="10">
        <f>IFERROR(IF(B26="UCG",INDEX('Daily Returns'!E:E,MATCH(AJ26,'Daily Returns'!A:A,1)),IF(B26="BMPS",INDEX('Daily Returns'!G:G,MATCH(AJ26,'Daily Returns'!A:A,1)),IF(B26="ISP",INDEX('Daily Returns'!I:I,MATCH(AJ26,'Daily Returns'!A:A,1)),IF(B26="BPE",INDEX('Daily Returns'!K:K,MATCH(AJ26,'Daily Returns'!A:A,1)),IF(B26="BAMI",INDEX('Daily Returns'!M:M,MATCH(AJ26,'Daily Returns'!A:A,1)),INDEX('Daily Returns'!O:O,MATCH(AJ26,'Daily Returns'!A:A,1)))))))-(D26+E26*INDEX('Daily Returns'!C:C,MATCH(AJ26,'Daily Returns'!A:A,1))),"")</f>
        <v>3.4575751018095131E-3</v>
      </c>
    </row>
    <row r="27" spans="1:37" x14ac:dyDescent="0.3">
      <c r="A27" t="str">
        <f>'Event Master List'!A27</f>
        <v>NG-013</v>
      </c>
      <c r="B27" t="str">
        <f>'Event Master List'!C27</f>
        <v>BMPS</v>
      </c>
      <c r="C27" s="8">
        <f>'Event Master List'!D27</f>
        <v>43497</v>
      </c>
      <c r="D27" s="10">
        <f>'Estimation Parameters'!K27</f>
        <v>-4.371024086435484E-3</v>
      </c>
      <c r="E27" s="10">
        <f>'Estimation Parameters'!J27</f>
        <v>1.516226067877815</v>
      </c>
      <c r="F27" s="10">
        <f>IFERROR(IF(B27="UCG",INDEX('Daily Returns'!E:E,MATCH(C27,'Daily Returns'!A:A,1)),IF(B27="BMPS",INDEX('Daily Returns'!G:G,MATCH(C27,'Daily Returns'!A:A,1)),IF(B27="ISP",INDEX('Daily Returns'!I:I,MATCH(C27,'Daily Returns'!A:A,1)),IF(B27="BPE",INDEX('Daily Returns'!K:K,MATCH(C27,'Daily Returns'!A:A,1)),IF(B27="BAMI",INDEX('Daily Returns'!M:M,MATCH(C27,'Daily Returns'!A:A,1)),INDEX('Daily Returns'!O:O,MATCH(C27,'Daily Returns'!A:A,1))))))),"")</f>
        <v>-2.1457506072874499E-2</v>
      </c>
      <c r="G27" s="10">
        <f>IFERROR(INDEX('Daily Returns'!C:C,MATCH(C27,'Daily Returns'!A:A,1)),"")</f>
        <v>-7.8049769398408596E-3</v>
      </c>
      <c r="H27" s="10">
        <f t="shared" si="0"/>
        <v>-1.6205133581807411E-2</v>
      </c>
      <c r="I27" s="10">
        <f t="shared" si="1"/>
        <v>-5.252372491067088E-3</v>
      </c>
      <c r="J27" s="10">
        <f t="shared" si="2"/>
        <v>-2.2216391245432961E-2</v>
      </c>
      <c r="K27" s="10">
        <f t="shared" si="3"/>
        <v>-9.7362623517000778E-3</v>
      </c>
      <c r="L27" s="10">
        <f t="shared" si="4"/>
        <v>6.6481222833203651E-2</v>
      </c>
      <c r="M27" t="str">
        <f>'Event Master List'!F27</f>
        <v>No</v>
      </c>
      <c r="N27" t="str">
        <f t="shared" si="5"/>
        <v>No</v>
      </c>
      <c r="O27" t="str">
        <f t="shared" si="6"/>
        <v/>
      </c>
      <c r="P27" s="8">
        <f t="shared" si="7"/>
        <v>43490</v>
      </c>
      <c r="Q27" s="10">
        <f>IFERROR(IF(B27="UCG",INDEX('Daily Returns'!E:E,MATCH(P27,'Daily Returns'!A:A,1)),IF(B27="BMPS",INDEX('Daily Returns'!G:G,MATCH(P27,'Daily Returns'!A:A,1)),IF(B27="ISP",INDEX('Daily Returns'!I:I,MATCH(P27,'Daily Returns'!A:A,1)),IF(B27="BPE",INDEX('Daily Returns'!K:K,MATCH(P27,'Daily Returns'!A:A,1)),IF(B27="BAMI",INDEX('Daily Returns'!M:M,MATCH(P27,'Daily Returns'!A:A,1)),INDEX('Daily Returns'!O:O,MATCH(P27,'Daily Returns'!A:A,1)))))))-(D27+E27*INDEX('Daily Returns'!C:C,MATCH(P27,'Daily Returns'!A:A,1))),"")</f>
        <v>-3.7826757463138017E-3</v>
      </c>
      <c r="R27" s="8">
        <f t="shared" si="8"/>
        <v>43493</v>
      </c>
      <c r="S27" s="10">
        <f>IFERROR(IF(B27="UCG",INDEX('Daily Returns'!E:E,MATCH(R27,'Daily Returns'!A:A,1)),IF(B27="BMPS",INDEX('Daily Returns'!G:G,MATCH(R27,'Daily Returns'!A:A,1)),IF(B27="ISP",INDEX('Daily Returns'!I:I,MATCH(R27,'Daily Returns'!A:A,1)),IF(B27="BPE",INDEX('Daily Returns'!K:K,MATCH(R27,'Daily Returns'!A:A,1)),IF(B27="BAMI",INDEX('Daily Returns'!M:M,MATCH(R27,'Daily Returns'!A:A,1)),INDEX('Daily Returns'!O:O,MATCH(R27,'Daily Returns'!A:A,1)))))))-(D27+E27*INDEX('Daily Returns'!C:C,MATCH(R27,'Daily Returns'!A:A,1))),"")</f>
        <v>3.0374551874134827E-2</v>
      </c>
      <c r="T27" s="8">
        <f t="shared" si="9"/>
        <v>43494</v>
      </c>
      <c r="U27" s="10">
        <f>IFERROR(IF(B27="UCG",INDEX('Daily Returns'!E:E,MATCH(T27,'Daily Returns'!A:A,1)),IF(B27="BMPS",INDEX('Daily Returns'!G:G,MATCH(T27,'Daily Returns'!A:A,1)),IF(B27="ISP",INDEX('Daily Returns'!I:I,MATCH(T27,'Daily Returns'!A:A,1)),IF(B27="BPE",INDEX('Daily Returns'!K:K,MATCH(T27,'Daily Returns'!A:A,1)),IF(B27="BAMI",INDEX('Daily Returns'!M:M,MATCH(T27,'Daily Returns'!A:A,1)),INDEX('Daily Returns'!O:O,MATCH(T27,'Daily Returns'!A:A,1)))))))-(D27+E27*INDEX('Daily Returns'!C:C,MATCH(T27,'Daily Returns'!A:A,1))),"")</f>
        <v>5.0704219569060356E-3</v>
      </c>
      <c r="V27" s="8">
        <f t="shared" si="10"/>
        <v>43495</v>
      </c>
      <c r="W27" s="10">
        <f>IFERROR(IF(B27="UCG",INDEX('Daily Returns'!E:E,MATCH(V27,'Daily Returns'!A:A,1)),IF(B27="BMPS",INDEX('Daily Returns'!G:G,MATCH(V27,'Daily Returns'!A:A,1)),IF(B27="ISP",INDEX('Daily Returns'!I:I,MATCH(V27,'Daily Returns'!A:A,1)),IF(B27="BPE",INDEX('Daily Returns'!K:K,MATCH(V27,'Daily Returns'!A:A,1)),IF(B27="BAMI",INDEX('Daily Returns'!M:M,MATCH(V27,'Daily Returns'!A:A,1)),INDEX('Daily Returns'!O:O,MATCH(V27,'Daily Returns'!A:A,1)))))))-(D27+E27*INDEX('Daily Returns'!C:C,MATCH(V27,'Daily Returns'!A:A,1))),"")</f>
        <v>-7.3401687087656323E-3</v>
      </c>
      <c r="X27" s="8">
        <f t="shared" si="11"/>
        <v>43496</v>
      </c>
      <c r="Y27" s="10">
        <f>IFERROR(IF(B27="UCG",INDEX('Daily Returns'!E:E,MATCH(X27,'Daily Returns'!A:A,1)),IF(B27="BMPS",INDEX('Daily Returns'!G:G,MATCH(X27,'Daily Returns'!A:A,1)),IF(B27="ISP",INDEX('Daily Returns'!I:I,MATCH(X27,'Daily Returns'!A:A,1)),IF(B27="BPE",INDEX('Daily Returns'!K:K,MATCH(X27,'Daily Returns'!A:A,1)),IF(B27="BAMI",INDEX('Daily Returns'!M:M,MATCH(X27,'Daily Returns'!A:A,1)),INDEX('Daily Returns'!O:O,MATCH(X27,'Daily Returns'!A:A,1)))))))-(D27+E27*INDEX('Daily Returns'!C:C,MATCH(X27,'Daily Returns'!A:A,1))),"")</f>
        <v>-9.9868350768906374E-3</v>
      </c>
      <c r="Z27" s="8">
        <f t="shared" si="12"/>
        <v>43497</v>
      </c>
      <c r="AA27" s="10">
        <f>IFERROR(IF(B27="UCG",INDEX('Daily Returns'!E:E,MATCH(Z27,'Daily Returns'!A:A,1)),IF(B27="BMPS",INDEX('Daily Returns'!G:G,MATCH(Z27,'Daily Returns'!A:A,1)),IF(B27="ISP",INDEX('Daily Returns'!I:I,MATCH(Z27,'Daily Returns'!A:A,1)),IF(B27="BPE",INDEX('Daily Returns'!K:K,MATCH(Z27,'Daily Returns'!A:A,1)),IF(B27="BAMI",INDEX('Daily Returns'!M:M,MATCH(Z27,'Daily Returns'!A:A,1)),INDEX('Daily Returns'!O:O,MATCH(Z27,'Daily Returns'!A:A,1)))))))-(D27+E27*INDEX('Daily Returns'!C:C,MATCH(Z27,'Daily Returns'!A:A,1))),"")</f>
        <v>-5.252372491067088E-3</v>
      </c>
      <c r="AB27" s="8">
        <f t="shared" si="13"/>
        <v>43500</v>
      </c>
      <c r="AC27" s="10">
        <f>IFERROR(IF(B27="UCG",INDEX('Daily Returns'!E:E,MATCH(AB27,'Daily Returns'!A:A,1)),IF(B27="BMPS",INDEX('Daily Returns'!G:G,MATCH(AB27,'Daily Returns'!A:A,1)),IF(B27="ISP",INDEX('Daily Returns'!I:I,MATCH(AB27,'Daily Returns'!A:A,1)),IF(B27="BPE",INDEX('Daily Returns'!K:K,MATCH(AB27,'Daily Returns'!A:A,1)),IF(B27="BAMI",INDEX('Daily Returns'!M:M,MATCH(AB27,'Daily Returns'!A:A,1)),INDEX('Daily Returns'!O:O,MATCH(AB27,'Daily Returns'!A:A,1)))))))-(D27+E27*INDEX('Daily Returns'!C:C,MATCH(AB27,'Daily Returns'!A:A,1))),"")</f>
        <v>-6.9771836774752344E-3</v>
      </c>
      <c r="AD27" s="8">
        <f t="shared" si="14"/>
        <v>43501</v>
      </c>
      <c r="AE27" s="10">
        <f>IFERROR(IF(B27="UCG",INDEX('Daily Returns'!E:E,MATCH(AD27,'Daily Returns'!A:A,1)),IF(B27="BMPS",INDEX('Daily Returns'!G:G,MATCH(AD27,'Daily Returns'!A:A,1)),IF(B27="ISP",INDEX('Daily Returns'!I:I,MATCH(AD27,'Daily Returns'!A:A,1)),IF(B27="BPE",INDEX('Daily Returns'!K:K,MATCH(AD27,'Daily Returns'!A:A,1)),IF(B27="BAMI",INDEX('Daily Returns'!M:M,MATCH(AD27,'Daily Returns'!A:A,1)),INDEX('Daily Returns'!O:O,MATCH(AD27,'Daily Returns'!A:A,1)))))))-(D27+E27*INDEX('Daily Returns'!C:C,MATCH(AD27,'Daily Returns'!A:A,1))),"")</f>
        <v>-1.1096292599091787E-2</v>
      </c>
      <c r="AF27" s="8">
        <f t="shared" si="15"/>
        <v>43502</v>
      </c>
      <c r="AG27" s="10">
        <f>IFERROR(IF(B27="UCG",INDEX('Daily Returns'!E:E,MATCH(AF27,'Daily Returns'!A:A,1)),IF(B27="BMPS",INDEX('Daily Returns'!G:G,MATCH(AF27,'Daily Returns'!A:A,1)),IF(B27="ISP",INDEX('Daily Returns'!I:I,MATCH(AF27,'Daily Returns'!A:A,1)),IF(B27="BPE",INDEX('Daily Returns'!K:K,MATCH(AF27,'Daily Returns'!A:A,1)),IF(B27="BAMI",INDEX('Daily Returns'!M:M,MATCH(AF27,'Daily Returns'!A:A,1)),INDEX('Daily Returns'!O:O,MATCH(AF27,'Daily Returns'!A:A,1)))))))-(D27+E27*INDEX('Daily Returns'!C:C,MATCH(AF27,'Daily Returns'!A:A,1))),"")</f>
        <v>2.3576421492824674E-2</v>
      </c>
      <c r="AH27" s="8">
        <f t="shared" si="16"/>
        <v>43503</v>
      </c>
      <c r="AI27" s="10">
        <f>IFERROR(IF(B27="UCG",INDEX('Daily Returns'!E:E,MATCH(AH27,'Daily Returns'!A:A,1)),IF(B27="BMPS",INDEX('Daily Returns'!G:G,MATCH(AH27,'Daily Returns'!A:A,1)),IF(B27="ISP",INDEX('Daily Returns'!I:I,MATCH(AH27,'Daily Returns'!A:A,1)),IF(B27="BPE",INDEX('Daily Returns'!K:K,MATCH(AH27,'Daily Returns'!A:A,1)),IF(B27="BAMI",INDEX('Daily Returns'!M:M,MATCH(AH27,'Daily Returns'!A:A,1)),INDEX('Daily Returns'!O:O,MATCH(AH27,'Daily Returns'!A:A,1)))))))-(D27+E27*INDEX('Daily Returns'!C:C,MATCH(AH27,'Daily Returns'!A:A,1))),"")</f>
        <v>2.9109531018636683E-2</v>
      </c>
      <c r="AJ27" s="8">
        <f t="shared" si="17"/>
        <v>43504</v>
      </c>
      <c r="AK27" s="10">
        <f>IFERROR(IF(B27="UCG",INDEX('Daily Returns'!E:E,MATCH(AJ27,'Daily Returns'!A:A,1)),IF(B27="BMPS",INDEX('Daily Returns'!G:G,MATCH(AJ27,'Daily Returns'!A:A,1)),IF(B27="ISP",INDEX('Daily Returns'!I:I,MATCH(AJ27,'Daily Returns'!A:A,1)),IF(B27="BPE",INDEX('Daily Returns'!K:K,MATCH(AJ27,'Daily Returns'!A:A,1)),IF(B27="BAMI",INDEX('Daily Returns'!M:M,MATCH(AJ27,'Daily Returns'!A:A,1)),INDEX('Daily Returns'!O:O,MATCH(AJ27,'Daily Returns'!A:A,1)))))))-(D27+E27*INDEX('Daily Returns'!C:C,MATCH(AJ27,'Daily Returns'!A:A,1))),"")</f>
        <v>2.2785824790305616E-2</v>
      </c>
    </row>
    <row r="28" spans="1:37" x14ac:dyDescent="0.3">
      <c r="A28" t="str">
        <f>'Event Master List'!A28</f>
        <v>NG-015</v>
      </c>
      <c r="B28" t="str">
        <f>'Event Master List'!C28</f>
        <v>BMPS</v>
      </c>
      <c r="C28" s="8">
        <f>'Event Master List'!D28</f>
        <v>43497</v>
      </c>
      <c r="D28" s="10">
        <f>'Estimation Parameters'!K28</f>
        <v>-4.371024086435484E-3</v>
      </c>
      <c r="E28" s="10">
        <f>'Estimation Parameters'!J28</f>
        <v>1.516226067877815</v>
      </c>
      <c r="F28" s="10">
        <f>IFERROR(IF(B28="UCG",INDEX('Daily Returns'!E:E,MATCH(C28,'Daily Returns'!A:A,1)),IF(B28="BMPS",INDEX('Daily Returns'!G:G,MATCH(C28,'Daily Returns'!A:A,1)),IF(B28="ISP",INDEX('Daily Returns'!I:I,MATCH(C28,'Daily Returns'!A:A,1)),IF(B28="BPE",INDEX('Daily Returns'!K:K,MATCH(C28,'Daily Returns'!A:A,1)),IF(B28="BAMI",INDEX('Daily Returns'!M:M,MATCH(C28,'Daily Returns'!A:A,1)),INDEX('Daily Returns'!O:O,MATCH(C28,'Daily Returns'!A:A,1))))))),"")</f>
        <v>-2.1457506072874499E-2</v>
      </c>
      <c r="G28" s="10">
        <f>IFERROR(INDEX('Daily Returns'!C:C,MATCH(C28,'Daily Returns'!A:A,1)),"")</f>
        <v>-7.8049769398408596E-3</v>
      </c>
      <c r="H28" s="10">
        <f t="shared" si="0"/>
        <v>-1.6205133581807411E-2</v>
      </c>
      <c r="I28" s="10">
        <f t="shared" si="1"/>
        <v>-5.252372491067088E-3</v>
      </c>
      <c r="J28" s="10">
        <f t="shared" si="2"/>
        <v>-2.2216391245432961E-2</v>
      </c>
      <c r="K28" s="10">
        <f t="shared" si="3"/>
        <v>-9.7362623517000778E-3</v>
      </c>
      <c r="L28" s="10">
        <f t="shared" si="4"/>
        <v>6.6481222833203651E-2</v>
      </c>
      <c r="M28" t="str">
        <f>'Event Master List'!F28</f>
        <v>No</v>
      </c>
      <c r="N28" t="str">
        <f t="shared" si="5"/>
        <v>No</v>
      </c>
      <c r="O28" t="str">
        <f t="shared" si="6"/>
        <v/>
      </c>
      <c r="P28" s="8">
        <f t="shared" si="7"/>
        <v>43490</v>
      </c>
      <c r="Q28" s="10">
        <f>IFERROR(IF(B28="UCG",INDEX('Daily Returns'!E:E,MATCH(P28,'Daily Returns'!A:A,1)),IF(B28="BMPS",INDEX('Daily Returns'!G:G,MATCH(P28,'Daily Returns'!A:A,1)),IF(B28="ISP",INDEX('Daily Returns'!I:I,MATCH(P28,'Daily Returns'!A:A,1)),IF(B28="BPE",INDEX('Daily Returns'!K:K,MATCH(P28,'Daily Returns'!A:A,1)),IF(B28="BAMI",INDEX('Daily Returns'!M:M,MATCH(P28,'Daily Returns'!A:A,1)),INDEX('Daily Returns'!O:O,MATCH(P28,'Daily Returns'!A:A,1)))))))-(D28+E28*INDEX('Daily Returns'!C:C,MATCH(P28,'Daily Returns'!A:A,1))),"")</f>
        <v>-3.7826757463138017E-3</v>
      </c>
      <c r="R28" s="8">
        <f t="shared" si="8"/>
        <v>43493</v>
      </c>
      <c r="S28" s="10">
        <f>IFERROR(IF(B28="UCG",INDEX('Daily Returns'!E:E,MATCH(R28,'Daily Returns'!A:A,1)),IF(B28="BMPS",INDEX('Daily Returns'!G:G,MATCH(R28,'Daily Returns'!A:A,1)),IF(B28="ISP",INDEX('Daily Returns'!I:I,MATCH(R28,'Daily Returns'!A:A,1)),IF(B28="BPE",INDEX('Daily Returns'!K:K,MATCH(R28,'Daily Returns'!A:A,1)),IF(B28="BAMI",INDEX('Daily Returns'!M:M,MATCH(R28,'Daily Returns'!A:A,1)),INDEX('Daily Returns'!O:O,MATCH(R28,'Daily Returns'!A:A,1)))))))-(D28+E28*INDEX('Daily Returns'!C:C,MATCH(R28,'Daily Returns'!A:A,1))),"")</f>
        <v>3.0374551874134827E-2</v>
      </c>
      <c r="T28" s="8">
        <f t="shared" si="9"/>
        <v>43494</v>
      </c>
      <c r="U28" s="10">
        <f>IFERROR(IF(B28="UCG",INDEX('Daily Returns'!E:E,MATCH(T28,'Daily Returns'!A:A,1)),IF(B28="BMPS",INDEX('Daily Returns'!G:G,MATCH(T28,'Daily Returns'!A:A,1)),IF(B28="ISP",INDEX('Daily Returns'!I:I,MATCH(T28,'Daily Returns'!A:A,1)),IF(B28="BPE",INDEX('Daily Returns'!K:K,MATCH(T28,'Daily Returns'!A:A,1)),IF(B28="BAMI",INDEX('Daily Returns'!M:M,MATCH(T28,'Daily Returns'!A:A,1)),INDEX('Daily Returns'!O:O,MATCH(T28,'Daily Returns'!A:A,1)))))))-(D28+E28*INDEX('Daily Returns'!C:C,MATCH(T28,'Daily Returns'!A:A,1))),"")</f>
        <v>5.0704219569060356E-3</v>
      </c>
      <c r="V28" s="8">
        <f t="shared" si="10"/>
        <v>43495</v>
      </c>
      <c r="W28" s="10">
        <f>IFERROR(IF(B28="UCG",INDEX('Daily Returns'!E:E,MATCH(V28,'Daily Returns'!A:A,1)),IF(B28="BMPS",INDEX('Daily Returns'!G:G,MATCH(V28,'Daily Returns'!A:A,1)),IF(B28="ISP",INDEX('Daily Returns'!I:I,MATCH(V28,'Daily Returns'!A:A,1)),IF(B28="BPE",INDEX('Daily Returns'!K:K,MATCH(V28,'Daily Returns'!A:A,1)),IF(B28="BAMI",INDEX('Daily Returns'!M:M,MATCH(V28,'Daily Returns'!A:A,1)),INDEX('Daily Returns'!O:O,MATCH(V28,'Daily Returns'!A:A,1)))))))-(D28+E28*INDEX('Daily Returns'!C:C,MATCH(V28,'Daily Returns'!A:A,1))),"")</f>
        <v>-7.3401687087656323E-3</v>
      </c>
      <c r="X28" s="8">
        <f t="shared" si="11"/>
        <v>43496</v>
      </c>
      <c r="Y28" s="10">
        <f>IFERROR(IF(B28="UCG",INDEX('Daily Returns'!E:E,MATCH(X28,'Daily Returns'!A:A,1)),IF(B28="BMPS",INDEX('Daily Returns'!G:G,MATCH(X28,'Daily Returns'!A:A,1)),IF(B28="ISP",INDEX('Daily Returns'!I:I,MATCH(X28,'Daily Returns'!A:A,1)),IF(B28="BPE",INDEX('Daily Returns'!K:K,MATCH(X28,'Daily Returns'!A:A,1)),IF(B28="BAMI",INDEX('Daily Returns'!M:M,MATCH(X28,'Daily Returns'!A:A,1)),INDEX('Daily Returns'!O:O,MATCH(X28,'Daily Returns'!A:A,1)))))))-(D28+E28*INDEX('Daily Returns'!C:C,MATCH(X28,'Daily Returns'!A:A,1))),"")</f>
        <v>-9.9868350768906374E-3</v>
      </c>
      <c r="Z28" s="8">
        <f t="shared" si="12"/>
        <v>43497</v>
      </c>
      <c r="AA28" s="10">
        <f>IFERROR(IF(B28="UCG",INDEX('Daily Returns'!E:E,MATCH(Z28,'Daily Returns'!A:A,1)),IF(B28="BMPS",INDEX('Daily Returns'!G:G,MATCH(Z28,'Daily Returns'!A:A,1)),IF(B28="ISP",INDEX('Daily Returns'!I:I,MATCH(Z28,'Daily Returns'!A:A,1)),IF(B28="BPE",INDEX('Daily Returns'!K:K,MATCH(Z28,'Daily Returns'!A:A,1)),IF(B28="BAMI",INDEX('Daily Returns'!M:M,MATCH(Z28,'Daily Returns'!A:A,1)),INDEX('Daily Returns'!O:O,MATCH(Z28,'Daily Returns'!A:A,1)))))))-(D28+E28*INDEX('Daily Returns'!C:C,MATCH(Z28,'Daily Returns'!A:A,1))),"")</f>
        <v>-5.252372491067088E-3</v>
      </c>
      <c r="AB28" s="8">
        <f t="shared" si="13"/>
        <v>43500</v>
      </c>
      <c r="AC28" s="10">
        <f>IFERROR(IF(B28="UCG",INDEX('Daily Returns'!E:E,MATCH(AB28,'Daily Returns'!A:A,1)),IF(B28="BMPS",INDEX('Daily Returns'!G:G,MATCH(AB28,'Daily Returns'!A:A,1)),IF(B28="ISP",INDEX('Daily Returns'!I:I,MATCH(AB28,'Daily Returns'!A:A,1)),IF(B28="BPE",INDEX('Daily Returns'!K:K,MATCH(AB28,'Daily Returns'!A:A,1)),IF(B28="BAMI",INDEX('Daily Returns'!M:M,MATCH(AB28,'Daily Returns'!A:A,1)),INDEX('Daily Returns'!O:O,MATCH(AB28,'Daily Returns'!A:A,1)))))))-(D28+E28*INDEX('Daily Returns'!C:C,MATCH(AB28,'Daily Returns'!A:A,1))),"")</f>
        <v>-6.9771836774752344E-3</v>
      </c>
      <c r="AD28" s="8">
        <f t="shared" si="14"/>
        <v>43501</v>
      </c>
      <c r="AE28" s="10">
        <f>IFERROR(IF(B28="UCG",INDEX('Daily Returns'!E:E,MATCH(AD28,'Daily Returns'!A:A,1)),IF(B28="BMPS",INDEX('Daily Returns'!G:G,MATCH(AD28,'Daily Returns'!A:A,1)),IF(B28="ISP",INDEX('Daily Returns'!I:I,MATCH(AD28,'Daily Returns'!A:A,1)),IF(B28="BPE",INDEX('Daily Returns'!K:K,MATCH(AD28,'Daily Returns'!A:A,1)),IF(B28="BAMI",INDEX('Daily Returns'!M:M,MATCH(AD28,'Daily Returns'!A:A,1)),INDEX('Daily Returns'!O:O,MATCH(AD28,'Daily Returns'!A:A,1)))))))-(D28+E28*INDEX('Daily Returns'!C:C,MATCH(AD28,'Daily Returns'!A:A,1))),"")</f>
        <v>-1.1096292599091787E-2</v>
      </c>
      <c r="AF28" s="8">
        <f t="shared" si="15"/>
        <v>43502</v>
      </c>
      <c r="AG28" s="10">
        <f>IFERROR(IF(B28="UCG",INDEX('Daily Returns'!E:E,MATCH(AF28,'Daily Returns'!A:A,1)),IF(B28="BMPS",INDEX('Daily Returns'!G:G,MATCH(AF28,'Daily Returns'!A:A,1)),IF(B28="ISP",INDEX('Daily Returns'!I:I,MATCH(AF28,'Daily Returns'!A:A,1)),IF(B28="BPE",INDEX('Daily Returns'!K:K,MATCH(AF28,'Daily Returns'!A:A,1)),IF(B28="BAMI",INDEX('Daily Returns'!M:M,MATCH(AF28,'Daily Returns'!A:A,1)),INDEX('Daily Returns'!O:O,MATCH(AF28,'Daily Returns'!A:A,1)))))))-(D28+E28*INDEX('Daily Returns'!C:C,MATCH(AF28,'Daily Returns'!A:A,1))),"")</f>
        <v>2.3576421492824674E-2</v>
      </c>
      <c r="AH28" s="8">
        <f t="shared" si="16"/>
        <v>43503</v>
      </c>
      <c r="AI28" s="10">
        <f>IFERROR(IF(B28="UCG",INDEX('Daily Returns'!E:E,MATCH(AH28,'Daily Returns'!A:A,1)),IF(B28="BMPS",INDEX('Daily Returns'!G:G,MATCH(AH28,'Daily Returns'!A:A,1)),IF(B28="ISP",INDEX('Daily Returns'!I:I,MATCH(AH28,'Daily Returns'!A:A,1)),IF(B28="BPE",INDEX('Daily Returns'!K:K,MATCH(AH28,'Daily Returns'!A:A,1)),IF(B28="BAMI",INDEX('Daily Returns'!M:M,MATCH(AH28,'Daily Returns'!A:A,1)),INDEX('Daily Returns'!O:O,MATCH(AH28,'Daily Returns'!A:A,1)))))))-(D28+E28*INDEX('Daily Returns'!C:C,MATCH(AH28,'Daily Returns'!A:A,1))),"")</f>
        <v>2.9109531018636683E-2</v>
      </c>
      <c r="AJ28" s="8">
        <f t="shared" si="17"/>
        <v>43504</v>
      </c>
      <c r="AK28" s="10">
        <f>IFERROR(IF(B28="UCG",INDEX('Daily Returns'!E:E,MATCH(AJ28,'Daily Returns'!A:A,1)),IF(B28="BMPS",INDEX('Daily Returns'!G:G,MATCH(AJ28,'Daily Returns'!A:A,1)),IF(B28="ISP",INDEX('Daily Returns'!I:I,MATCH(AJ28,'Daily Returns'!A:A,1)),IF(B28="BPE",INDEX('Daily Returns'!K:K,MATCH(AJ28,'Daily Returns'!A:A,1)),IF(B28="BAMI",INDEX('Daily Returns'!M:M,MATCH(AJ28,'Daily Returns'!A:A,1)),INDEX('Daily Returns'!O:O,MATCH(AJ28,'Daily Returns'!A:A,1)))))))-(D28+E28*INDEX('Daily Returns'!C:C,MATCH(AJ28,'Daily Returns'!A:A,1))),"")</f>
        <v>2.2785824790305616E-2</v>
      </c>
    </row>
    <row r="29" spans="1:37" x14ac:dyDescent="0.3">
      <c r="A29" t="str">
        <f>'Event Master List'!A29</f>
        <v>NG-041</v>
      </c>
      <c r="B29" t="str">
        <f>'Event Master List'!C29</f>
        <v>BPE</v>
      </c>
      <c r="C29" s="8">
        <f>'Event Master List'!D29</f>
        <v>43504</v>
      </c>
      <c r="D29" s="10">
        <f>'Estimation Parameters'!K29</f>
        <v>-2.0217510617141742E-3</v>
      </c>
      <c r="E29" s="10">
        <f>'Estimation Parameters'!J29</f>
        <v>1.0707863974613665</v>
      </c>
      <c r="F29" s="10">
        <f>IFERROR(IF(B29="UCG",INDEX('Daily Returns'!E:E,MATCH(C29,'Daily Returns'!A:A,1)),IF(B29="BMPS",INDEX('Daily Returns'!G:G,MATCH(C29,'Daily Returns'!A:A,1)),IF(B29="ISP",INDEX('Daily Returns'!I:I,MATCH(C29,'Daily Returns'!A:A,1)),IF(B29="BPE",INDEX('Daily Returns'!K:K,MATCH(C29,'Daily Returns'!A:A,1)),IF(B29="BAMI",INDEX('Daily Returns'!M:M,MATCH(C29,'Daily Returns'!A:A,1)),INDEX('Daily Returns'!O:O,MATCH(C29,'Daily Returns'!A:A,1))))))),"")</f>
        <v>8.8235294117647134E-2</v>
      </c>
      <c r="G29" s="10">
        <f>IFERROR(INDEX('Daily Returns'!C:C,MATCH(C29,'Daily Returns'!A:A,1)),"")</f>
        <v>-6.4688366362049493E-3</v>
      </c>
      <c r="H29" s="10">
        <f t="shared" si="0"/>
        <v>-8.9484933391621758E-3</v>
      </c>
      <c r="I29" s="10">
        <f t="shared" si="1"/>
        <v>9.7183787456809306E-2</v>
      </c>
      <c r="J29" s="10">
        <f t="shared" si="2"/>
        <v>0.14679496911253739</v>
      </c>
      <c r="K29" s="10">
        <f t="shared" si="3"/>
        <v>0.12026049435795941</v>
      </c>
      <c r="L29" s="10">
        <f t="shared" si="4"/>
        <v>0.17966916395918583</v>
      </c>
      <c r="M29" t="str">
        <f>'Event Master List'!F29</f>
        <v>No</v>
      </c>
      <c r="N29" t="str">
        <f t="shared" si="5"/>
        <v>No</v>
      </c>
      <c r="O29" t="str">
        <f t="shared" si="6"/>
        <v/>
      </c>
      <c r="P29" s="8">
        <f t="shared" si="7"/>
        <v>43497</v>
      </c>
      <c r="Q29" s="10">
        <f>IFERROR(IF(B29="UCG",INDEX('Daily Returns'!E:E,MATCH(P29,'Daily Returns'!A:A,1)),IF(B29="BMPS",INDEX('Daily Returns'!G:G,MATCH(P29,'Daily Returns'!A:A,1)),IF(B29="ISP",INDEX('Daily Returns'!I:I,MATCH(P29,'Daily Returns'!A:A,1)),IF(B29="BPE",INDEX('Daily Returns'!K:K,MATCH(P29,'Daily Returns'!A:A,1)),IF(B29="BAMI",INDEX('Daily Returns'!M:M,MATCH(P29,'Daily Returns'!A:A,1)),INDEX('Daily Returns'!O:O,MATCH(P29,'Daily Returns'!A:A,1)))))))-(D29+E29*INDEX('Daily Returns'!C:C,MATCH(P29,'Daily Returns'!A:A,1))),"")</f>
        <v>1.5379214201395302E-2</v>
      </c>
      <c r="R29" s="8">
        <f t="shared" si="8"/>
        <v>43500</v>
      </c>
      <c r="S29" s="10">
        <f>IFERROR(IF(B29="UCG",INDEX('Daily Returns'!E:E,MATCH(R29,'Daily Returns'!A:A,1)),IF(B29="BMPS",INDEX('Daily Returns'!G:G,MATCH(R29,'Daily Returns'!A:A,1)),IF(B29="ISP",INDEX('Daily Returns'!I:I,MATCH(R29,'Daily Returns'!A:A,1)),IF(B29="BPE",INDEX('Daily Returns'!K:K,MATCH(R29,'Daily Returns'!A:A,1)),IF(B29="BAMI",INDEX('Daily Returns'!M:M,MATCH(R29,'Daily Returns'!A:A,1)),INDEX('Daily Returns'!O:O,MATCH(R29,'Daily Returns'!A:A,1)))))))-(D29+E29*INDEX('Daily Returns'!C:C,MATCH(R29,'Daily Returns'!A:A,1))),"")</f>
        <v>4.3556290589971702E-4</v>
      </c>
      <c r="T29" s="8">
        <f t="shared" si="9"/>
        <v>43501</v>
      </c>
      <c r="U29" s="10">
        <f>IFERROR(IF(B29="UCG",INDEX('Daily Returns'!E:E,MATCH(T29,'Daily Returns'!A:A,1)),IF(B29="BMPS",INDEX('Daily Returns'!G:G,MATCH(T29,'Daily Returns'!A:A,1)),IF(B29="ISP",INDEX('Daily Returns'!I:I,MATCH(T29,'Daily Returns'!A:A,1)),IF(B29="BPE",INDEX('Daily Returns'!K:K,MATCH(T29,'Daily Returns'!A:A,1)),IF(B29="BAMI",INDEX('Daily Returns'!M:M,MATCH(T29,'Daily Returns'!A:A,1)),INDEX('Daily Returns'!O:O,MATCH(T29,'Daily Returns'!A:A,1)))))))-(D29+E29*INDEX('Daily Returns'!C:C,MATCH(T29,'Daily Returns'!A:A,1))),"")</f>
        <v>-1.0375908441689386E-2</v>
      </c>
      <c r="V29" s="8">
        <f t="shared" si="10"/>
        <v>43502</v>
      </c>
      <c r="W29" s="10">
        <f>IFERROR(IF(B29="UCG",INDEX('Daily Returns'!E:E,MATCH(V29,'Daily Returns'!A:A,1)),IF(B29="BMPS",INDEX('Daily Returns'!G:G,MATCH(V29,'Daily Returns'!A:A,1)),IF(B29="ISP",INDEX('Daily Returns'!I:I,MATCH(V29,'Daily Returns'!A:A,1)),IF(B29="BPE",INDEX('Daily Returns'!K:K,MATCH(V29,'Daily Returns'!A:A,1)),IF(B29="BAMI",INDEX('Daily Returns'!M:M,MATCH(V29,'Daily Returns'!A:A,1)),INDEX('Daily Returns'!O:O,MATCH(V29,'Daily Returns'!A:A,1)))))))-(D29+E29*INDEX('Daily Returns'!C:C,MATCH(V29,'Daily Returns'!A:A,1))),"")</f>
        <v>1.8096980536277976E-2</v>
      </c>
      <c r="X29" s="8">
        <f t="shared" si="11"/>
        <v>43503</v>
      </c>
      <c r="Y29" s="10">
        <f>IFERROR(IF(B29="UCG",INDEX('Daily Returns'!E:E,MATCH(X29,'Daily Returns'!A:A,1)),IF(B29="BMPS",INDEX('Daily Returns'!G:G,MATCH(X29,'Daily Returns'!A:A,1)),IF(B29="ISP",INDEX('Daily Returns'!I:I,MATCH(X29,'Daily Returns'!A:A,1)),IF(B29="BPE",INDEX('Daily Returns'!K:K,MATCH(X29,'Daily Returns'!A:A,1)),IF(B29="BAMI",INDEX('Daily Returns'!M:M,MATCH(X29,'Daily Returns'!A:A,1)),INDEX('Daily Returns'!O:O,MATCH(X29,'Daily Returns'!A:A,1)))))))-(D29+E29*INDEX('Daily Returns'!C:C,MATCH(X29,'Daily Returns'!A:A,1))),"")</f>
        <v>2.0051928674981359E-2</v>
      </c>
      <c r="Z29" s="8">
        <f t="shared" si="12"/>
        <v>43504</v>
      </c>
      <c r="AA29" s="10">
        <f>IFERROR(IF(B29="UCG",INDEX('Daily Returns'!E:E,MATCH(Z29,'Daily Returns'!A:A,1)),IF(B29="BMPS",INDEX('Daily Returns'!G:G,MATCH(Z29,'Daily Returns'!A:A,1)),IF(B29="ISP",INDEX('Daily Returns'!I:I,MATCH(Z29,'Daily Returns'!A:A,1)),IF(B29="BPE",INDEX('Daily Returns'!K:K,MATCH(Z29,'Daily Returns'!A:A,1)),IF(B29="BAMI",INDEX('Daily Returns'!M:M,MATCH(Z29,'Daily Returns'!A:A,1)),INDEX('Daily Returns'!O:O,MATCH(Z29,'Daily Returns'!A:A,1)))))))-(D29+E29*INDEX('Daily Returns'!C:C,MATCH(Z29,'Daily Returns'!A:A,1))),"")</f>
        <v>9.7183787456809306E-2</v>
      </c>
      <c r="AB29" s="8">
        <f t="shared" si="13"/>
        <v>43507</v>
      </c>
      <c r="AC29" s="10">
        <f>IFERROR(IF(B29="UCG",INDEX('Daily Returns'!E:E,MATCH(AB29,'Daily Returns'!A:A,1)),IF(B29="BMPS",INDEX('Daily Returns'!G:G,MATCH(AB29,'Daily Returns'!A:A,1)),IF(B29="ISP",INDEX('Daily Returns'!I:I,MATCH(AB29,'Daily Returns'!A:A,1)),IF(B29="BPE",INDEX('Daily Returns'!K:K,MATCH(AB29,'Daily Returns'!A:A,1)),IF(B29="BAMI",INDEX('Daily Returns'!M:M,MATCH(AB29,'Daily Returns'!A:A,1)),INDEX('Daily Returns'!O:O,MATCH(AB29,'Daily Returns'!A:A,1)))))))-(D29+E29*INDEX('Daily Returns'!C:C,MATCH(AB29,'Daily Returns'!A:A,1))),"")</f>
        <v>2.9559252980746735E-2</v>
      </c>
      <c r="AD29" s="8">
        <f t="shared" si="14"/>
        <v>43508</v>
      </c>
      <c r="AE29" s="10">
        <f>IFERROR(IF(B29="UCG",INDEX('Daily Returns'!E:E,MATCH(AD29,'Daily Returns'!A:A,1)),IF(B29="BMPS",INDEX('Daily Returns'!G:G,MATCH(AD29,'Daily Returns'!A:A,1)),IF(B29="ISP",INDEX('Daily Returns'!I:I,MATCH(AD29,'Daily Returns'!A:A,1)),IF(B29="BPE",INDEX('Daily Returns'!K:K,MATCH(AD29,'Daily Returns'!A:A,1)),IF(B29="BAMI",INDEX('Daily Returns'!M:M,MATCH(AD29,'Daily Returns'!A:A,1)),INDEX('Daily Returns'!O:O,MATCH(AD29,'Daily Returns'!A:A,1)))))))-(D29+E29*INDEX('Daily Returns'!C:C,MATCH(AD29,'Daily Returns'!A:A,1))),"")</f>
        <v>-9.8959205902273122E-3</v>
      </c>
      <c r="AF29" s="8">
        <f t="shared" si="15"/>
        <v>43509</v>
      </c>
      <c r="AG29" s="10">
        <f>IFERROR(IF(B29="UCG",INDEX('Daily Returns'!E:E,MATCH(AF29,'Daily Returns'!A:A,1)),IF(B29="BMPS",INDEX('Daily Returns'!G:G,MATCH(AF29,'Daily Returns'!A:A,1)),IF(B29="ISP",INDEX('Daily Returns'!I:I,MATCH(AF29,'Daily Returns'!A:A,1)),IF(B29="BPE",INDEX('Daily Returns'!K:K,MATCH(AF29,'Daily Returns'!A:A,1)),IF(B29="BAMI",INDEX('Daily Returns'!M:M,MATCH(AF29,'Daily Returns'!A:A,1)),INDEX('Daily Returns'!O:O,MATCH(AF29,'Daily Returns'!A:A,1)))))))-(D29+E29*INDEX('Daily Returns'!C:C,MATCH(AF29,'Daily Returns'!A:A,1))),"")</f>
        <v>-1.6638554164350679E-2</v>
      </c>
      <c r="AH29" s="8">
        <f t="shared" si="16"/>
        <v>43510</v>
      </c>
      <c r="AI29" s="10">
        <f>IFERROR(IF(B29="UCG",INDEX('Daily Returns'!E:E,MATCH(AH29,'Daily Returns'!A:A,1)),IF(B29="BMPS",INDEX('Daily Returns'!G:G,MATCH(AH29,'Daily Returns'!A:A,1)),IF(B29="ISP",INDEX('Daily Returns'!I:I,MATCH(AH29,'Daily Returns'!A:A,1)),IF(B29="BPE",INDEX('Daily Returns'!K:K,MATCH(AH29,'Daily Returns'!A:A,1)),IF(B29="BAMI",INDEX('Daily Returns'!M:M,MATCH(AH29,'Daily Returns'!A:A,1)),INDEX('Daily Returns'!O:O,MATCH(AH29,'Daily Returns'!A:A,1)))))))-(D29+E29*INDEX('Daily Returns'!C:C,MATCH(AH29,'Daily Returns'!A:A,1))),"")</f>
        <v>5.9576847879420792E-3</v>
      </c>
      <c r="AJ29" s="8">
        <f t="shared" si="17"/>
        <v>43511</v>
      </c>
      <c r="AK29" s="10">
        <f>IFERROR(IF(B29="UCG",INDEX('Daily Returns'!E:E,MATCH(AJ29,'Daily Returns'!A:A,1)),IF(B29="BMPS",INDEX('Daily Returns'!G:G,MATCH(AJ29,'Daily Returns'!A:A,1)),IF(B29="ISP",INDEX('Daily Returns'!I:I,MATCH(AJ29,'Daily Returns'!A:A,1)),IF(B29="BPE",INDEX('Daily Returns'!K:K,MATCH(AJ29,'Daily Returns'!A:A,1)),IF(B29="BAMI",INDEX('Daily Returns'!M:M,MATCH(AJ29,'Daily Returns'!A:A,1)),INDEX('Daily Returns'!O:O,MATCH(AJ29,'Daily Returns'!A:A,1)))))))-(D29+E29*INDEX('Daily Returns'!C:C,MATCH(AJ29,'Daily Returns'!A:A,1))),"")</f>
        <v>2.9915135611400717E-2</v>
      </c>
    </row>
    <row r="30" spans="1:37" x14ac:dyDescent="0.3">
      <c r="A30" t="str">
        <f>'Event Master List'!A30</f>
        <v>NG-033</v>
      </c>
      <c r="B30" t="str">
        <f>'Event Master List'!C30</f>
        <v>ISP</v>
      </c>
      <c r="C30" s="8">
        <f>'Event Master List'!D30</f>
        <v>43552</v>
      </c>
      <c r="D30" s="10">
        <f>'Estimation Parameters'!K30</f>
        <v>-4.3412592564253224E-4</v>
      </c>
      <c r="E30" s="10">
        <f>'Estimation Parameters'!J30</f>
        <v>1.4317559488880884</v>
      </c>
      <c r="F30" s="10">
        <f>IFERROR(IF(B30="UCG",INDEX('Daily Returns'!E:E,MATCH(C30,'Daily Returns'!A:A,1)),IF(B30="BMPS",INDEX('Daily Returns'!G:G,MATCH(C30,'Daily Returns'!A:A,1)),IF(B30="ISP",INDEX('Daily Returns'!I:I,MATCH(C30,'Daily Returns'!A:A,1)),IF(B30="BPE",INDEX('Daily Returns'!K:K,MATCH(C30,'Daily Returns'!A:A,1)),IF(B30="BAMI",INDEX('Daily Returns'!M:M,MATCH(C30,'Daily Returns'!A:A,1)),INDEX('Daily Returns'!O:O,MATCH(C30,'Daily Returns'!A:A,1))))))),"")</f>
        <v>0</v>
      </c>
      <c r="G30" s="10">
        <f>IFERROR(INDEX('Daily Returns'!C:C,MATCH(C30,'Daily Returns'!A:A,1)),"")</f>
        <v>-5.3316976502783804E-3</v>
      </c>
      <c r="H30" s="10">
        <f t="shared" si="0"/>
        <v>-8.0678157541012457E-3</v>
      </c>
      <c r="I30" s="10">
        <f t="shared" si="1"/>
        <v>8.0678157541012457E-3</v>
      </c>
      <c r="J30" s="10">
        <f t="shared" si="2"/>
        <v>5.2633494009526674E-3</v>
      </c>
      <c r="K30" s="10">
        <f t="shared" si="3"/>
        <v>4.1008047980684685E-3</v>
      </c>
      <c r="L30" s="10">
        <f t="shared" si="4"/>
        <v>-1.9972131471224213E-2</v>
      </c>
      <c r="M30" t="str">
        <f>'Event Master List'!F30</f>
        <v>No</v>
      </c>
      <c r="N30" t="str">
        <f t="shared" si="5"/>
        <v>No</v>
      </c>
      <c r="O30" t="str">
        <f t="shared" si="6"/>
        <v/>
      </c>
      <c r="P30" s="8">
        <f t="shared" si="7"/>
        <v>43545</v>
      </c>
      <c r="Q30" s="10">
        <f>IFERROR(IF(B30="UCG",INDEX('Daily Returns'!E:E,MATCH(P30,'Daily Returns'!A:A,1)),IF(B30="BMPS",INDEX('Daily Returns'!G:G,MATCH(P30,'Daily Returns'!A:A,1)),IF(B30="ISP",INDEX('Daily Returns'!I:I,MATCH(P30,'Daily Returns'!A:A,1)),IF(B30="BPE",INDEX('Daily Returns'!K:K,MATCH(P30,'Daily Returns'!A:A,1)),IF(B30="BAMI",INDEX('Daily Returns'!M:M,MATCH(P30,'Daily Returns'!A:A,1)),INDEX('Daily Returns'!O:O,MATCH(P30,'Daily Returns'!A:A,1)))))))-(D30+E30*INDEX('Daily Returns'!C:C,MATCH(P30,'Daily Returns'!A:A,1))),"")</f>
        <v>-6.9365130812694418E-3</v>
      </c>
      <c r="R30" s="8">
        <f t="shared" si="8"/>
        <v>43546</v>
      </c>
      <c r="S30" s="10">
        <f>IFERROR(IF(B30="UCG",INDEX('Daily Returns'!E:E,MATCH(R30,'Daily Returns'!A:A,1)),IF(B30="BMPS",INDEX('Daily Returns'!G:G,MATCH(R30,'Daily Returns'!A:A,1)),IF(B30="ISP",INDEX('Daily Returns'!I:I,MATCH(R30,'Daily Returns'!A:A,1)),IF(B30="BPE",INDEX('Daily Returns'!K:K,MATCH(R30,'Daily Returns'!A:A,1)),IF(B30="BAMI",INDEX('Daily Returns'!M:M,MATCH(R30,'Daily Returns'!A:A,1)),INDEX('Daily Returns'!O:O,MATCH(R30,'Daily Returns'!A:A,1)))))))-(D30+E30*INDEX('Daily Returns'!C:C,MATCH(R30,'Daily Returns'!A:A,1))),"")</f>
        <v>-6.8981343876289396E-3</v>
      </c>
      <c r="T30" s="8">
        <f t="shared" si="9"/>
        <v>43549</v>
      </c>
      <c r="U30" s="10">
        <f>IFERROR(IF(B30="UCG",INDEX('Daily Returns'!E:E,MATCH(T30,'Daily Returns'!A:A,1)),IF(B30="BMPS",INDEX('Daily Returns'!G:G,MATCH(T30,'Daily Returns'!A:A,1)),IF(B30="ISP",INDEX('Daily Returns'!I:I,MATCH(T30,'Daily Returns'!A:A,1)),IF(B30="BPE",INDEX('Daily Returns'!K:K,MATCH(T30,'Daily Returns'!A:A,1)),IF(B30="BAMI",INDEX('Daily Returns'!M:M,MATCH(T30,'Daily Returns'!A:A,1)),INDEX('Daily Returns'!O:O,MATCH(T30,'Daily Returns'!A:A,1)))))))-(D30+E30*INDEX('Daily Returns'!C:C,MATCH(T30,'Daily Returns'!A:A,1))),"")</f>
        <v>-2.9049603656469752E-3</v>
      </c>
      <c r="V30" s="8">
        <f t="shared" si="10"/>
        <v>43550</v>
      </c>
      <c r="W30" s="10">
        <f>IFERROR(IF(B30="UCG",INDEX('Daily Returns'!E:E,MATCH(V30,'Daily Returns'!A:A,1)),IF(B30="BMPS",INDEX('Daily Returns'!G:G,MATCH(V30,'Daily Returns'!A:A,1)),IF(B30="ISP",INDEX('Daily Returns'!I:I,MATCH(V30,'Daily Returns'!A:A,1)),IF(B30="BPE",INDEX('Daily Returns'!K:K,MATCH(V30,'Daily Returns'!A:A,1)),IF(B30="BAMI",INDEX('Daily Returns'!M:M,MATCH(V30,'Daily Returns'!A:A,1)),INDEX('Daily Returns'!O:O,MATCH(V30,'Daily Returns'!A:A,1)))))))-(D30+E30*INDEX('Daily Returns'!C:C,MATCH(V30,'Daily Returns'!A:A,1))),"")</f>
        <v>-9.5878212887093167E-3</v>
      </c>
      <c r="X30" s="8">
        <f t="shared" si="11"/>
        <v>43551</v>
      </c>
      <c r="Y30" s="10">
        <f>IFERROR(IF(B30="UCG",INDEX('Daily Returns'!E:E,MATCH(X30,'Daily Returns'!A:A,1)),IF(B30="BMPS",INDEX('Daily Returns'!G:G,MATCH(X30,'Daily Returns'!A:A,1)),IF(B30="ISP",INDEX('Daily Returns'!I:I,MATCH(X30,'Daily Returns'!A:A,1)),IF(B30="BPE",INDEX('Daily Returns'!K:K,MATCH(X30,'Daily Returns'!A:A,1)),IF(B30="BAMI",INDEX('Daily Returns'!M:M,MATCH(X30,'Daily Returns'!A:A,1)),INDEX('Daily Returns'!O:O,MATCH(X30,'Daily Returns'!A:A,1)))))))-(D30+E30*INDEX('Daily Returns'!C:C,MATCH(X30,'Daily Returns'!A:A,1))),"")</f>
        <v>6.0547404520963242E-3</v>
      </c>
      <c r="Z30" s="8">
        <f t="shared" si="12"/>
        <v>43552</v>
      </c>
      <c r="AA30" s="10">
        <f>IFERROR(IF(B30="UCG",INDEX('Daily Returns'!E:E,MATCH(Z30,'Daily Returns'!A:A,1)),IF(B30="BMPS",INDEX('Daily Returns'!G:G,MATCH(Z30,'Daily Returns'!A:A,1)),IF(B30="ISP",INDEX('Daily Returns'!I:I,MATCH(Z30,'Daily Returns'!A:A,1)),IF(B30="BPE",INDEX('Daily Returns'!K:K,MATCH(Z30,'Daily Returns'!A:A,1)),IF(B30="BAMI",INDEX('Daily Returns'!M:M,MATCH(Z30,'Daily Returns'!A:A,1)),INDEX('Daily Returns'!O:O,MATCH(Z30,'Daily Returns'!A:A,1)))))))-(D30+E30*INDEX('Daily Returns'!C:C,MATCH(Z30,'Daily Returns'!A:A,1))),"")</f>
        <v>8.0678157541012457E-3</v>
      </c>
      <c r="AB30" s="8">
        <f t="shared" si="13"/>
        <v>43553</v>
      </c>
      <c r="AC30" s="10">
        <f>IFERROR(IF(B30="UCG",INDEX('Daily Returns'!E:E,MATCH(AB30,'Daily Returns'!A:A,1)),IF(B30="BMPS",INDEX('Daily Returns'!G:G,MATCH(AB30,'Daily Returns'!A:A,1)),IF(B30="ISP",INDEX('Daily Returns'!I:I,MATCH(AB30,'Daily Returns'!A:A,1)),IF(B30="BPE",INDEX('Daily Returns'!K:K,MATCH(AB30,'Daily Returns'!A:A,1)),IF(B30="BAMI",INDEX('Daily Returns'!M:M,MATCH(AB30,'Daily Returns'!A:A,1)),INDEX('Daily Returns'!O:O,MATCH(AB30,'Daily Returns'!A:A,1)))))))-(D30+E30*INDEX('Daily Returns'!C:C,MATCH(AB30,'Daily Returns'!A:A,1))),"")</f>
        <v>-8.8592068052449034E-3</v>
      </c>
      <c r="AD30" s="8">
        <f t="shared" si="14"/>
        <v>43556</v>
      </c>
      <c r="AE30" s="10">
        <f>IFERROR(IF(B30="UCG",INDEX('Daily Returns'!E:E,MATCH(AD30,'Daily Returns'!A:A,1)),IF(B30="BMPS",INDEX('Daily Returns'!G:G,MATCH(AD30,'Daily Returns'!A:A,1)),IF(B30="ISP",INDEX('Daily Returns'!I:I,MATCH(AD30,'Daily Returns'!A:A,1)),IF(B30="BPE",INDEX('Daily Returns'!K:K,MATCH(AD30,'Daily Returns'!A:A,1)),IF(B30="BAMI",INDEX('Daily Returns'!M:M,MATCH(AD30,'Daily Returns'!A:A,1)),INDEX('Daily Returns'!O:O,MATCH(AD30,'Daily Returns'!A:A,1)))))))-(D30+E30*INDEX('Daily Returns'!C:C,MATCH(AD30,'Daily Returns'!A:A,1))),"")</f>
        <v>3.1278105800941758E-3</v>
      </c>
      <c r="AF30" s="8">
        <f t="shared" si="15"/>
        <v>43557</v>
      </c>
      <c r="AG30" s="10">
        <f>IFERROR(IF(B30="UCG",INDEX('Daily Returns'!E:E,MATCH(AF30,'Daily Returns'!A:A,1)),IF(B30="BMPS",INDEX('Daily Returns'!G:G,MATCH(AF30,'Daily Returns'!A:A,1)),IF(B30="ISP",INDEX('Daily Returns'!I:I,MATCH(AF30,'Daily Returns'!A:A,1)),IF(B30="BPE",INDEX('Daily Returns'!K:K,MATCH(AF30,'Daily Returns'!A:A,1)),IF(B30="BAMI",INDEX('Daily Returns'!M:M,MATCH(AF30,'Daily Returns'!A:A,1)),INDEX('Daily Returns'!O:O,MATCH(AF30,'Daily Returns'!A:A,1)))))))-(D30+E30*INDEX('Daily Returns'!C:C,MATCH(AF30,'Daily Returns'!A:A,1))),"")</f>
        <v>-4.2903551829783747E-3</v>
      </c>
      <c r="AH30" s="8">
        <f t="shared" si="16"/>
        <v>43558</v>
      </c>
      <c r="AI30" s="10">
        <f>IFERROR(IF(B30="UCG",INDEX('Daily Returns'!E:E,MATCH(AH30,'Daily Returns'!A:A,1)),IF(B30="BMPS",INDEX('Daily Returns'!G:G,MATCH(AH30,'Daily Returns'!A:A,1)),IF(B30="ISP",INDEX('Daily Returns'!I:I,MATCH(AH30,'Daily Returns'!A:A,1)),IF(B30="BPE",INDEX('Daily Returns'!K:K,MATCH(AH30,'Daily Returns'!A:A,1)),IF(B30="BAMI",INDEX('Daily Returns'!M:M,MATCH(AH30,'Daily Returns'!A:A,1)),INDEX('Daily Returns'!O:O,MATCH(AH30,'Daily Returns'!A:A,1)))))))-(D30+E30*INDEX('Daily Returns'!C:C,MATCH(AH30,'Daily Returns'!A:A,1))),"")</f>
        <v>-5.9746228420612321E-3</v>
      </c>
      <c r="AJ30" s="8">
        <f t="shared" si="17"/>
        <v>43559</v>
      </c>
      <c r="AK30" s="10">
        <f>IFERROR(IF(B30="UCG",INDEX('Daily Returns'!E:E,MATCH(AJ30,'Daily Returns'!A:A,1)),IF(B30="BMPS",INDEX('Daily Returns'!G:G,MATCH(AJ30,'Daily Returns'!A:A,1)),IF(B30="ISP",INDEX('Daily Returns'!I:I,MATCH(AJ30,'Daily Returns'!A:A,1)),IF(B30="BPE",INDEX('Daily Returns'!K:K,MATCH(AJ30,'Daily Returns'!A:A,1)),IF(B30="BAMI",INDEX('Daily Returns'!M:M,MATCH(AJ30,'Daily Returns'!A:A,1)),INDEX('Daily Returns'!O:O,MATCH(AJ30,'Daily Returns'!A:A,1)))))))-(D30+E30*INDEX('Daily Returns'!C:C,MATCH(AJ30,'Daily Returns'!A:A,1))),"")</f>
        <v>8.2291156960232238E-3</v>
      </c>
    </row>
    <row r="31" spans="1:37" x14ac:dyDescent="0.3">
      <c r="A31" t="str">
        <f>'Event Master List'!A31</f>
        <v>NG-040</v>
      </c>
      <c r="B31" t="str">
        <f>'Event Master List'!C31</f>
        <v>BAMI</v>
      </c>
      <c r="C31" s="8">
        <f>'Event Master List'!D31</f>
        <v>43572</v>
      </c>
      <c r="D31" s="10">
        <f>'Estimation Parameters'!K31</f>
        <v>-8.9554130594206793E-4</v>
      </c>
      <c r="E31" s="10">
        <f>'Estimation Parameters'!J31</f>
        <v>1.7286015110844222</v>
      </c>
      <c r="F31" s="10">
        <f>IFERROR(IF(B31="UCG",INDEX('Daily Returns'!E:E,MATCH(C31,'Daily Returns'!A:A,1)),IF(B31="BMPS",INDEX('Daily Returns'!G:G,MATCH(C31,'Daily Returns'!A:A,1)),IF(B31="ISP",INDEX('Daily Returns'!I:I,MATCH(C31,'Daily Returns'!A:A,1)),IF(B31="BPE",INDEX('Daily Returns'!K:K,MATCH(C31,'Daily Returns'!A:A,1)),IF(B31="BAMI",INDEX('Daily Returns'!M:M,MATCH(C31,'Daily Returns'!A:A,1)),INDEX('Daily Returns'!O:O,MATCH(C31,'Daily Returns'!A:A,1))))))),"")</f>
        <v>1.4285714285714192E-2</v>
      </c>
      <c r="G31" s="10">
        <f>IFERROR(INDEX('Daily Returns'!C:C,MATCH(C31,'Daily Returns'!A:A,1)),"")</f>
        <v>3.7410465805921803E-3</v>
      </c>
      <c r="H31" s="10">
        <f t="shared" si="0"/>
        <v>5.5712374663067854E-3</v>
      </c>
      <c r="I31" s="10">
        <f t="shared" si="1"/>
        <v>8.7144768194074053E-3</v>
      </c>
      <c r="J31" s="10">
        <f t="shared" si="2"/>
        <v>2.144605859478094E-2</v>
      </c>
      <c r="K31" s="10" t="str">
        <f t="shared" si="3"/>
        <v/>
      </c>
      <c r="L31" s="10" t="str">
        <f t="shared" si="4"/>
        <v/>
      </c>
      <c r="M31" t="str">
        <f>'Event Master List'!F31</f>
        <v>No</v>
      </c>
      <c r="N31" t="str">
        <f t="shared" si="5"/>
        <v>No</v>
      </c>
      <c r="O31" t="str">
        <f t="shared" si="6"/>
        <v/>
      </c>
      <c r="P31" s="8">
        <f t="shared" si="7"/>
        <v>43565</v>
      </c>
      <c r="Q31" s="10">
        <f>IFERROR(IF(B31="UCG",INDEX('Daily Returns'!E:E,MATCH(P31,'Daily Returns'!A:A,1)),IF(B31="BMPS",INDEX('Daily Returns'!G:G,MATCH(P31,'Daily Returns'!A:A,1)),IF(B31="ISP",INDEX('Daily Returns'!I:I,MATCH(P31,'Daily Returns'!A:A,1)),IF(B31="BPE",INDEX('Daily Returns'!K:K,MATCH(P31,'Daily Returns'!A:A,1)),IF(B31="BAMI",INDEX('Daily Returns'!M:M,MATCH(P31,'Daily Returns'!A:A,1)),INDEX('Daily Returns'!O:O,MATCH(P31,'Daily Returns'!A:A,1)))))))-(D31+E31*INDEX('Daily Returns'!C:C,MATCH(P31,'Daily Returns'!A:A,1))),"")</f>
        <v>5.9975821222686037E-3</v>
      </c>
      <c r="R31" s="8">
        <f t="shared" si="8"/>
        <v>43566</v>
      </c>
      <c r="S31" s="10">
        <f>IFERROR(IF(B31="UCG",INDEX('Daily Returns'!E:E,MATCH(R31,'Daily Returns'!A:A,1)),IF(B31="BMPS",INDEX('Daily Returns'!G:G,MATCH(R31,'Daily Returns'!A:A,1)),IF(B31="ISP",INDEX('Daily Returns'!I:I,MATCH(R31,'Daily Returns'!A:A,1)),IF(B31="BPE",INDEX('Daily Returns'!K:K,MATCH(R31,'Daily Returns'!A:A,1)),IF(B31="BAMI",INDEX('Daily Returns'!M:M,MATCH(R31,'Daily Returns'!A:A,1)),INDEX('Daily Returns'!O:O,MATCH(R31,'Daily Returns'!A:A,1)))))))-(D31+E31*INDEX('Daily Returns'!C:C,MATCH(R31,'Daily Returns'!A:A,1))),"")</f>
        <v>-1.413643623902266E-4</v>
      </c>
      <c r="T31" s="8">
        <f t="shared" si="9"/>
        <v>43567</v>
      </c>
      <c r="U31" s="10">
        <f>IFERROR(IF(B31="UCG",INDEX('Daily Returns'!E:E,MATCH(T31,'Daily Returns'!A:A,1)),IF(B31="BMPS",INDEX('Daily Returns'!G:G,MATCH(T31,'Daily Returns'!A:A,1)),IF(B31="ISP",INDEX('Daily Returns'!I:I,MATCH(T31,'Daily Returns'!A:A,1)),IF(B31="BPE",INDEX('Daily Returns'!K:K,MATCH(T31,'Daily Returns'!A:A,1)),IF(B31="BAMI",INDEX('Daily Returns'!M:M,MATCH(T31,'Daily Returns'!A:A,1)),INDEX('Daily Returns'!O:O,MATCH(T31,'Daily Returns'!A:A,1)))))))-(D31+E31*INDEX('Daily Returns'!C:C,MATCH(T31,'Daily Returns'!A:A,1))),"")</f>
        <v>2.7714129068830279E-2</v>
      </c>
      <c r="V31" s="8">
        <f t="shared" si="10"/>
        <v>43570</v>
      </c>
      <c r="W31" s="10">
        <f>IFERROR(IF(B31="UCG",INDEX('Daily Returns'!E:E,MATCH(V31,'Daily Returns'!A:A,1)),IF(B31="BMPS",INDEX('Daily Returns'!G:G,MATCH(V31,'Daily Returns'!A:A,1)),IF(B31="ISP",INDEX('Daily Returns'!I:I,MATCH(V31,'Daily Returns'!A:A,1)),IF(B31="BPE",INDEX('Daily Returns'!K:K,MATCH(V31,'Daily Returns'!A:A,1)),IF(B31="BAMI",INDEX('Daily Returns'!M:M,MATCH(V31,'Daily Returns'!A:A,1)),INDEX('Daily Returns'!O:O,MATCH(V31,'Daily Returns'!A:A,1)))))))-(D31+E31*INDEX('Daily Returns'!C:C,MATCH(V31,'Daily Returns'!A:A,1))),"")</f>
        <v>1.2840857407819624E-2</v>
      </c>
      <c r="X31" s="8">
        <f t="shared" si="11"/>
        <v>43571</v>
      </c>
      <c r="Y31" s="10">
        <f>IFERROR(IF(B31="UCG",INDEX('Daily Returns'!E:E,MATCH(X31,'Daily Returns'!A:A,1)),IF(B31="BMPS",INDEX('Daily Returns'!G:G,MATCH(X31,'Daily Returns'!A:A,1)),IF(B31="ISP",INDEX('Daily Returns'!I:I,MATCH(X31,'Daily Returns'!A:A,1)),IF(B31="BPE",INDEX('Daily Returns'!K:K,MATCH(X31,'Daily Returns'!A:A,1)),IF(B31="BAMI",INDEX('Daily Returns'!M:M,MATCH(X31,'Daily Returns'!A:A,1)),INDEX('Daily Returns'!O:O,MATCH(X31,'Daily Returns'!A:A,1)))))))-(D31+E31*INDEX('Daily Returns'!C:C,MATCH(X31,'Daily Returns'!A:A,1))),"")</f>
        <v>8.3789945857118825E-3</v>
      </c>
      <c r="Z31" s="8">
        <f t="shared" si="12"/>
        <v>43572</v>
      </c>
      <c r="AA31" s="10">
        <f>IFERROR(IF(B31="UCG",INDEX('Daily Returns'!E:E,MATCH(Z31,'Daily Returns'!A:A,1)),IF(B31="BMPS",INDEX('Daily Returns'!G:G,MATCH(Z31,'Daily Returns'!A:A,1)),IF(B31="ISP",INDEX('Daily Returns'!I:I,MATCH(Z31,'Daily Returns'!A:A,1)),IF(B31="BPE",INDEX('Daily Returns'!K:K,MATCH(Z31,'Daily Returns'!A:A,1)),IF(B31="BAMI",INDEX('Daily Returns'!M:M,MATCH(Z31,'Daily Returns'!A:A,1)),INDEX('Daily Returns'!O:O,MATCH(Z31,'Daily Returns'!A:A,1)))))))-(D31+E31*INDEX('Daily Returns'!C:C,MATCH(Z31,'Daily Returns'!A:A,1))),"")</f>
        <v>8.7144768194074053E-3</v>
      </c>
      <c r="AB31" s="8">
        <f t="shared" si="13"/>
        <v>43573</v>
      </c>
      <c r="AC31" s="10">
        <f>IFERROR(IF(B31="UCG",INDEX('Daily Returns'!E:E,MATCH(AB31,'Daily Returns'!A:A,1)),IF(B31="BMPS",INDEX('Daily Returns'!G:G,MATCH(AB31,'Daily Returns'!A:A,1)),IF(B31="ISP",INDEX('Daily Returns'!I:I,MATCH(AB31,'Daily Returns'!A:A,1)),IF(B31="BPE",INDEX('Daily Returns'!K:K,MATCH(AB31,'Daily Returns'!A:A,1)),IF(B31="BAMI",INDEX('Daily Returns'!M:M,MATCH(AB31,'Daily Returns'!A:A,1)),INDEX('Daily Returns'!O:O,MATCH(AB31,'Daily Returns'!A:A,1)))))))-(D31+E31*INDEX('Daily Returns'!C:C,MATCH(AB31,'Daily Returns'!A:A,1))),"")</f>
        <v>4.3525871896616525E-3</v>
      </c>
      <c r="AD31" s="8">
        <f t="shared" si="14"/>
        <v>43574</v>
      </c>
      <c r="AE31" s="10" t="str">
        <f>IFERROR(IF(B31="UCG",INDEX('Daily Returns'!E:E,MATCH(AD31,'Daily Returns'!A:A,1)),IF(B31="BMPS",INDEX('Daily Returns'!G:G,MATCH(AD31,'Daily Returns'!A:A,1)),IF(B31="ISP",INDEX('Daily Returns'!I:I,MATCH(AD31,'Daily Returns'!A:A,1)),IF(B31="BPE",INDEX('Daily Returns'!K:K,MATCH(AD31,'Daily Returns'!A:A,1)),IF(B31="BAMI",INDEX('Daily Returns'!M:M,MATCH(AD31,'Daily Returns'!A:A,1)),INDEX('Daily Returns'!O:O,MATCH(AD31,'Daily Returns'!A:A,1)))))))-(D31+E31*INDEX('Daily Returns'!C:C,MATCH(AD31,'Daily Returns'!A:A,1))),"")</f>
        <v/>
      </c>
      <c r="AF31" s="8">
        <f t="shared" si="15"/>
        <v>43577</v>
      </c>
      <c r="AG31" s="10" t="str">
        <f>IFERROR(IF(B31="UCG",INDEX('Daily Returns'!E:E,MATCH(AF31,'Daily Returns'!A:A,1)),IF(B31="BMPS",INDEX('Daily Returns'!G:G,MATCH(AF31,'Daily Returns'!A:A,1)),IF(B31="ISP",INDEX('Daily Returns'!I:I,MATCH(AF31,'Daily Returns'!A:A,1)),IF(B31="BPE",INDEX('Daily Returns'!K:K,MATCH(AF31,'Daily Returns'!A:A,1)),IF(B31="BAMI",INDEX('Daily Returns'!M:M,MATCH(AF31,'Daily Returns'!A:A,1)),INDEX('Daily Returns'!O:O,MATCH(AF31,'Daily Returns'!A:A,1)))))))-(D31+E31*INDEX('Daily Returns'!C:C,MATCH(AF31,'Daily Returns'!A:A,1))),"")</f>
        <v/>
      </c>
      <c r="AH31" s="8">
        <f t="shared" si="16"/>
        <v>43578</v>
      </c>
      <c r="AI31" s="10">
        <f>IFERROR(IF(B31="UCG",INDEX('Daily Returns'!E:E,MATCH(AH31,'Daily Returns'!A:A,1)),IF(B31="BMPS",INDEX('Daily Returns'!G:G,MATCH(AH31,'Daily Returns'!A:A,1)),IF(B31="ISP",INDEX('Daily Returns'!I:I,MATCH(AH31,'Daily Returns'!A:A,1)),IF(B31="BPE",INDEX('Daily Returns'!K:K,MATCH(AH31,'Daily Returns'!A:A,1)),IF(B31="BAMI",INDEX('Daily Returns'!M:M,MATCH(AH31,'Daily Returns'!A:A,1)),INDEX('Daily Returns'!O:O,MATCH(AH31,'Daily Returns'!A:A,1)))))))-(D31+E31*INDEX('Daily Returns'!C:C,MATCH(AH31,'Daily Returns'!A:A,1))),"")</f>
        <v>-1.3160201168164101E-2</v>
      </c>
      <c r="AJ31" s="8">
        <f t="shared" si="17"/>
        <v>43579</v>
      </c>
      <c r="AK31" s="10">
        <f>IFERROR(IF(B31="UCG",INDEX('Daily Returns'!E:E,MATCH(AJ31,'Daily Returns'!A:A,1)),IF(B31="BMPS",INDEX('Daily Returns'!G:G,MATCH(AJ31,'Daily Returns'!A:A,1)),IF(B31="ISP",INDEX('Daily Returns'!I:I,MATCH(AJ31,'Daily Returns'!A:A,1)),IF(B31="BPE",INDEX('Daily Returns'!K:K,MATCH(AJ31,'Daily Returns'!A:A,1)),IF(B31="BAMI",INDEX('Daily Returns'!M:M,MATCH(AJ31,'Daily Returns'!A:A,1)),INDEX('Daily Returns'!O:O,MATCH(AJ31,'Daily Returns'!A:A,1)))))))-(D31+E31*INDEX('Daily Returns'!C:C,MATCH(AJ31,'Daily Returns'!A:A,1))),"")</f>
        <v>-4.5861812266109747E-3</v>
      </c>
    </row>
    <row r="32" spans="1:37" x14ac:dyDescent="0.3">
      <c r="A32" t="str">
        <f>'Event Master List'!A32</f>
        <v>NG-039</v>
      </c>
      <c r="B32" t="str">
        <f>'Event Master List'!C32</f>
        <v>BMPS</v>
      </c>
      <c r="C32" s="8">
        <f>'Event Master List'!D32</f>
        <v>43614</v>
      </c>
      <c r="D32" s="10">
        <f>'Estimation Parameters'!K32</f>
        <v>-2.9858025442129612E-3</v>
      </c>
      <c r="E32" s="10">
        <f>'Estimation Parameters'!J32</f>
        <v>1.4038226985765205</v>
      </c>
      <c r="F32" s="10">
        <f>IFERROR(IF(B32="UCG",INDEX('Daily Returns'!E:E,MATCH(C32,'Daily Returns'!A:A,1)),IF(B32="BMPS",INDEX('Daily Returns'!G:G,MATCH(C32,'Daily Returns'!A:A,1)),IF(B32="ISP",INDEX('Daily Returns'!I:I,MATCH(C32,'Daily Returns'!A:A,1)),IF(B32="BPE",INDEX('Daily Returns'!K:K,MATCH(C32,'Daily Returns'!A:A,1)),IF(B32="BAMI",INDEX('Daily Returns'!M:M,MATCH(C32,'Daily Returns'!A:A,1)),INDEX('Daily Returns'!O:O,MATCH(C32,'Daily Returns'!A:A,1))))))),"")</f>
        <v>-4.6772683877031171E-3</v>
      </c>
      <c r="G32" s="10">
        <f>IFERROR(INDEX('Daily Returns'!C:C,MATCH(C32,'Daily Returns'!A:A,1)),"")</f>
        <v>-1.2881891318296234E-2</v>
      </c>
      <c r="H32" s="10">
        <f t="shared" si="0"/>
        <v>-2.1069693977433034E-2</v>
      </c>
      <c r="I32" s="10">
        <f t="shared" si="1"/>
        <v>1.6392425589729916E-2</v>
      </c>
      <c r="J32" s="10">
        <f t="shared" si="2"/>
        <v>-1.1876937924721949E-2</v>
      </c>
      <c r="K32" s="10">
        <f t="shared" si="3"/>
        <v>-1.7953596850218613E-2</v>
      </c>
      <c r="L32" s="10">
        <f t="shared" si="4"/>
        <v>-4.6833522547444772E-2</v>
      </c>
      <c r="M32" t="str">
        <f>'Event Master List'!F32</f>
        <v>No</v>
      </c>
      <c r="N32" t="str">
        <f t="shared" si="5"/>
        <v>No</v>
      </c>
      <c r="O32" t="str">
        <f t="shared" si="6"/>
        <v/>
      </c>
      <c r="P32" s="8">
        <f t="shared" si="7"/>
        <v>43607</v>
      </c>
      <c r="Q32" s="10">
        <f>IFERROR(IF(B32="UCG",INDEX('Daily Returns'!E:E,MATCH(P32,'Daily Returns'!A:A,1)),IF(B32="BMPS",INDEX('Daily Returns'!G:G,MATCH(P32,'Daily Returns'!A:A,1)),IF(B32="ISP",INDEX('Daily Returns'!I:I,MATCH(P32,'Daily Returns'!A:A,1)),IF(B32="BPE",INDEX('Daily Returns'!K:K,MATCH(P32,'Daily Returns'!A:A,1)),IF(B32="BAMI",INDEX('Daily Returns'!M:M,MATCH(P32,'Daily Returns'!A:A,1)),INDEX('Daily Returns'!O:O,MATCH(P32,'Daily Returns'!A:A,1)))))))-(D32+E32*INDEX('Daily Returns'!C:C,MATCH(P32,'Daily Returns'!A:A,1))),"")</f>
        <v>-4.2168342325196867E-3</v>
      </c>
      <c r="R32" s="8">
        <f t="shared" si="8"/>
        <v>43608</v>
      </c>
      <c r="S32" s="10">
        <f>IFERROR(IF(B32="UCG",INDEX('Daily Returns'!E:E,MATCH(R32,'Daily Returns'!A:A,1)),IF(B32="BMPS",INDEX('Daily Returns'!G:G,MATCH(R32,'Daily Returns'!A:A,1)),IF(B32="ISP",INDEX('Daily Returns'!I:I,MATCH(R32,'Daily Returns'!A:A,1)),IF(B32="BPE",INDEX('Daily Returns'!K:K,MATCH(R32,'Daily Returns'!A:A,1)),IF(B32="BAMI",INDEX('Daily Returns'!M:M,MATCH(R32,'Daily Returns'!A:A,1)),INDEX('Daily Returns'!O:O,MATCH(R32,'Daily Returns'!A:A,1)))))))-(D32+E32*INDEX('Daily Returns'!C:C,MATCH(R32,'Daily Returns'!A:A,1))),"")</f>
        <v>2.5827682642313998E-3</v>
      </c>
      <c r="T32" s="8">
        <f t="shared" si="9"/>
        <v>43609</v>
      </c>
      <c r="U32" s="10">
        <f>IFERROR(IF(B32="UCG",INDEX('Daily Returns'!E:E,MATCH(T32,'Daily Returns'!A:A,1)),IF(B32="BMPS",INDEX('Daily Returns'!G:G,MATCH(T32,'Daily Returns'!A:A,1)),IF(B32="ISP",INDEX('Daily Returns'!I:I,MATCH(T32,'Daily Returns'!A:A,1)),IF(B32="BPE",INDEX('Daily Returns'!K:K,MATCH(T32,'Daily Returns'!A:A,1)),IF(B32="BAMI",INDEX('Daily Returns'!M:M,MATCH(T32,'Daily Returns'!A:A,1)),INDEX('Daily Returns'!O:O,MATCH(T32,'Daily Returns'!A:A,1)))))))-(D32+E32*INDEX('Daily Returns'!C:C,MATCH(T32,'Daily Returns'!A:A,1))),"")</f>
        <v>2.7523704821008285E-3</v>
      </c>
      <c r="V32" s="8">
        <f t="shared" si="10"/>
        <v>43612</v>
      </c>
      <c r="W32" s="10">
        <f>IFERROR(IF(B32="UCG",INDEX('Daily Returns'!E:E,MATCH(V32,'Daily Returns'!A:A,1)),IF(B32="BMPS",INDEX('Daily Returns'!G:G,MATCH(V32,'Daily Returns'!A:A,1)),IF(B32="ISP",INDEX('Daily Returns'!I:I,MATCH(V32,'Daily Returns'!A:A,1)),IF(B32="BPE",INDEX('Daily Returns'!K:K,MATCH(V32,'Daily Returns'!A:A,1)),IF(B32="BAMI",INDEX('Daily Returns'!M:M,MATCH(V32,'Daily Returns'!A:A,1)),INDEX('Daily Returns'!O:O,MATCH(V32,'Daily Returns'!A:A,1)))))))-(D32+E32*INDEX('Daily Returns'!C:C,MATCH(V32,'Daily Returns'!A:A,1))),"")</f>
        <v>-1.5288212741615729E-3</v>
      </c>
      <c r="X32" s="8">
        <f t="shared" si="11"/>
        <v>43613</v>
      </c>
      <c r="Y32" s="10">
        <f>IFERROR(IF(B32="UCG",INDEX('Daily Returns'!E:E,MATCH(X32,'Daily Returns'!A:A,1)),IF(B32="BMPS",INDEX('Daily Returns'!G:G,MATCH(X32,'Daily Returns'!A:A,1)),IF(B32="ISP",INDEX('Daily Returns'!I:I,MATCH(X32,'Daily Returns'!A:A,1)),IF(B32="BPE",INDEX('Daily Returns'!K:K,MATCH(X32,'Daily Returns'!A:A,1)),IF(B32="BAMI",INDEX('Daily Returns'!M:M,MATCH(X32,'Daily Returns'!A:A,1)),INDEX('Daily Returns'!O:O,MATCH(X32,'Daily Returns'!A:A,1)))))))-(D32+E32*INDEX('Daily Returns'!C:C,MATCH(X32,'Daily Returns'!A:A,1))),"")</f>
        <v>-2.0807360979056715E-2</v>
      </c>
      <c r="Z32" s="8">
        <f t="shared" si="12"/>
        <v>43614</v>
      </c>
      <c r="AA32" s="10">
        <f>IFERROR(IF(B32="UCG",INDEX('Daily Returns'!E:E,MATCH(Z32,'Daily Returns'!A:A,1)),IF(B32="BMPS",INDEX('Daily Returns'!G:G,MATCH(Z32,'Daily Returns'!A:A,1)),IF(B32="ISP",INDEX('Daily Returns'!I:I,MATCH(Z32,'Daily Returns'!A:A,1)),IF(B32="BPE",INDEX('Daily Returns'!K:K,MATCH(Z32,'Daily Returns'!A:A,1)),IF(B32="BAMI",INDEX('Daily Returns'!M:M,MATCH(Z32,'Daily Returns'!A:A,1)),INDEX('Daily Returns'!O:O,MATCH(Z32,'Daily Returns'!A:A,1)))))))-(D32+E32*INDEX('Daily Returns'!C:C,MATCH(Z32,'Daily Returns'!A:A,1))),"")</f>
        <v>1.6392425589729916E-2</v>
      </c>
      <c r="AB32" s="8">
        <f t="shared" si="13"/>
        <v>43615</v>
      </c>
      <c r="AC32" s="10">
        <f>IFERROR(IF(B32="UCG",INDEX('Daily Returns'!E:E,MATCH(AB32,'Daily Returns'!A:A,1)),IF(B32="BMPS",INDEX('Daily Returns'!G:G,MATCH(AB32,'Daily Returns'!A:A,1)),IF(B32="ISP",INDEX('Daily Returns'!I:I,MATCH(AB32,'Daily Returns'!A:A,1)),IF(B32="BPE",INDEX('Daily Returns'!K:K,MATCH(AB32,'Daily Returns'!A:A,1)),IF(B32="BAMI",INDEX('Daily Returns'!M:M,MATCH(AB32,'Daily Returns'!A:A,1)),INDEX('Daily Returns'!O:O,MATCH(AB32,'Daily Returns'!A:A,1)))))))-(D32+E32*INDEX('Daily Returns'!C:C,MATCH(AB32,'Daily Returns'!A:A,1))),"")</f>
        <v>-7.4620025353951515E-3</v>
      </c>
      <c r="AD32" s="8">
        <f t="shared" si="14"/>
        <v>43616</v>
      </c>
      <c r="AE32" s="10">
        <f>IFERROR(IF(B32="UCG",INDEX('Daily Returns'!E:E,MATCH(AD32,'Daily Returns'!A:A,1)),IF(B32="BMPS",INDEX('Daily Returns'!G:G,MATCH(AD32,'Daily Returns'!A:A,1)),IF(B32="ISP",INDEX('Daily Returns'!I:I,MATCH(AD32,'Daily Returns'!A:A,1)),IF(B32="BPE",INDEX('Daily Returns'!K:K,MATCH(AD32,'Daily Returns'!A:A,1)),IF(B32="BAMI",INDEX('Daily Returns'!M:M,MATCH(AD32,'Daily Returns'!A:A,1)),INDEX('Daily Returns'!O:O,MATCH(AD32,'Daily Returns'!A:A,1)))))))-(D32+E32*INDEX('Daily Returns'!C:C,MATCH(AD32,'Daily Returns'!A:A,1))),"")</f>
        <v>8.4939781133432715E-3</v>
      </c>
      <c r="AF32" s="8">
        <f t="shared" si="15"/>
        <v>43619</v>
      </c>
      <c r="AG32" s="10">
        <f>IFERROR(IF(B32="UCG",INDEX('Daily Returns'!E:E,MATCH(AF32,'Daily Returns'!A:A,1)),IF(B32="BMPS",INDEX('Daily Returns'!G:G,MATCH(AF32,'Daily Returns'!A:A,1)),IF(B32="ISP",INDEX('Daily Returns'!I:I,MATCH(AF32,'Daily Returns'!A:A,1)),IF(B32="BPE",INDEX('Daily Returns'!K:K,MATCH(AF32,'Daily Returns'!A:A,1)),IF(B32="BAMI",INDEX('Daily Returns'!M:M,MATCH(AF32,'Daily Returns'!A:A,1)),INDEX('Daily Returns'!O:O,MATCH(AF32,'Daily Returns'!A:A,1)))))))-(D32+E32*INDEX('Daily Returns'!C:C,MATCH(AF32,'Daily Returns'!A:A,1))),"")</f>
        <v>-1.4570637038839937E-2</v>
      </c>
      <c r="AH32" s="8">
        <f t="shared" si="16"/>
        <v>43620</v>
      </c>
      <c r="AI32" s="10">
        <f>IFERROR(IF(B32="UCG",INDEX('Daily Returns'!E:E,MATCH(AH32,'Daily Returns'!A:A,1)),IF(B32="BMPS",INDEX('Daily Returns'!G:G,MATCH(AH32,'Daily Returns'!A:A,1)),IF(B32="ISP",INDEX('Daily Returns'!I:I,MATCH(AH32,'Daily Returns'!A:A,1)),IF(B32="BPE",INDEX('Daily Returns'!K:K,MATCH(AH32,'Daily Returns'!A:A,1)),IF(B32="BAMI",INDEX('Daily Returns'!M:M,MATCH(AH32,'Daily Returns'!A:A,1)),INDEX('Daily Returns'!O:O,MATCH(AH32,'Daily Returns'!A:A,1)))))))-(D32+E32*INDEX('Daily Returns'!C:C,MATCH(AH32,'Daily Returns'!A:A,1))),"")</f>
        <v>-1.6270445046419474E-2</v>
      </c>
      <c r="AJ32" s="8">
        <f t="shared" si="17"/>
        <v>43621</v>
      </c>
      <c r="AK32" s="10">
        <f>IFERROR(IF(B32="UCG",INDEX('Daily Returns'!E:E,MATCH(AJ32,'Daily Returns'!A:A,1)),IF(B32="BMPS",INDEX('Daily Returns'!G:G,MATCH(AJ32,'Daily Returns'!A:A,1)),IF(B32="ISP",INDEX('Daily Returns'!I:I,MATCH(AJ32,'Daily Returns'!A:A,1)),IF(B32="BPE",INDEX('Daily Returns'!K:K,MATCH(AJ32,'Daily Returns'!A:A,1)),IF(B32="BAMI",INDEX('Daily Returns'!M:M,MATCH(AJ32,'Daily Returns'!A:A,1)),INDEX('Daily Returns'!O:O,MATCH(AJ32,'Daily Returns'!A:A,1)))))))-(D32+E32*INDEX('Daily Returns'!C:C,MATCH(AJ32,'Daily Returns'!A:A,1))),"")</f>
        <v>-1.2198963890457654E-2</v>
      </c>
    </row>
    <row r="33" spans="1:37" x14ac:dyDescent="0.3">
      <c r="A33" t="str">
        <f>'Event Master List'!A33</f>
        <v>NG-047</v>
      </c>
      <c r="B33" t="str">
        <f>'Event Master List'!C33</f>
        <v>UCG</v>
      </c>
      <c r="C33" s="8">
        <f>'Event Master List'!D33</f>
        <v>43622</v>
      </c>
      <c r="D33" s="10">
        <f>'Estimation Parameters'!K33</f>
        <v>-1.9553467289749778E-3</v>
      </c>
      <c r="E33" s="10">
        <f>'Estimation Parameters'!J33</f>
        <v>1.7801277992930669</v>
      </c>
      <c r="F33" s="10">
        <f>IFERROR(IF(B33="UCG",INDEX('Daily Returns'!E:E,MATCH(C33,'Daily Returns'!A:A,1)),IF(B33="BMPS",INDEX('Daily Returns'!G:G,MATCH(C33,'Daily Returns'!A:A,1)),IF(B33="ISP",INDEX('Daily Returns'!I:I,MATCH(C33,'Daily Returns'!A:A,1)),IF(B33="BPE",INDEX('Daily Returns'!K:K,MATCH(C33,'Daily Returns'!A:A,1)),IF(B33="BAMI",INDEX('Daily Returns'!M:M,MATCH(C33,'Daily Returns'!A:A,1)),INDEX('Daily Returns'!O:O,MATCH(C33,'Daily Returns'!A:A,1))))))),"")</f>
        <v>-1.0923535253227352E-2</v>
      </c>
      <c r="G33" s="10">
        <f>IFERROR(INDEX('Daily Returns'!C:C,MATCH(C33,'Daily Returns'!A:A,1)),"")</f>
        <v>1.091486406032943E-3</v>
      </c>
      <c r="H33" s="10">
        <f t="shared" si="0"/>
        <v>-1.2361435045256126E-5</v>
      </c>
      <c r="I33" s="10">
        <f t="shared" si="1"/>
        <v>-1.0911173818182096E-2</v>
      </c>
      <c r="J33" s="10">
        <f t="shared" si="2"/>
        <v>-4.5212774518761961E-2</v>
      </c>
      <c r="K33" s="10">
        <f t="shared" si="3"/>
        <v>-3.8119801938704512E-2</v>
      </c>
      <c r="L33" s="10">
        <f t="shared" si="4"/>
        <v>-3.2696782070248488E-2</v>
      </c>
      <c r="M33" t="str">
        <f>'Event Master List'!F33</f>
        <v>No</v>
      </c>
      <c r="N33" t="str">
        <f t="shared" si="5"/>
        <v>No</v>
      </c>
      <c r="O33" t="str">
        <f t="shared" si="6"/>
        <v/>
      </c>
      <c r="P33" s="8">
        <f t="shared" si="7"/>
        <v>43615</v>
      </c>
      <c r="Q33" s="10">
        <f>IFERROR(IF(B33="UCG",INDEX('Daily Returns'!E:E,MATCH(P33,'Daily Returns'!A:A,1)),IF(B33="BMPS",INDEX('Daily Returns'!G:G,MATCH(P33,'Daily Returns'!A:A,1)),IF(B33="ISP",INDEX('Daily Returns'!I:I,MATCH(P33,'Daily Returns'!A:A,1)),IF(B33="BPE",INDEX('Daily Returns'!K:K,MATCH(P33,'Daily Returns'!A:A,1)),IF(B33="BAMI",INDEX('Daily Returns'!M:M,MATCH(P33,'Daily Returns'!A:A,1)),INDEX('Daily Returns'!O:O,MATCH(P33,'Daily Returns'!A:A,1)))))))-(D33+E33*INDEX('Daily Returns'!C:C,MATCH(P33,'Daily Returns'!A:A,1))),"")</f>
        <v>3.6425025365487782E-3</v>
      </c>
      <c r="R33" s="8">
        <f t="shared" si="8"/>
        <v>43616</v>
      </c>
      <c r="S33" s="10">
        <f>IFERROR(IF(B33="UCG",INDEX('Daily Returns'!E:E,MATCH(R33,'Daily Returns'!A:A,1)),IF(B33="BMPS",INDEX('Daily Returns'!G:G,MATCH(R33,'Daily Returns'!A:A,1)),IF(B33="ISP",INDEX('Daily Returns'!I:I,MATCH(R33,'Daily Returns'!A:A,1)),IF(B33="BPE",INDEX('Daily Returns'!K:K,MATCH(R33,'Daily Returns'!A:A,1)),IF(B33="BAMI",INDEX('Daily Returns'!M:M,MATCH(R33,'Daily Returns'!A:A,1)),INDEX('Daily Returns'!O:O,MATCH(R33,'Daily Returns'!A:A,1)))))))-(D33+E33*INDEX('Daily Returns'!C:C,MATCH(R33,'Daily Returns'!A:A,1))),"")</f>
        <v>1.6950722902435628E-2</v>
      </c>
      <c r="T33" s="8">
        <f t="shared" si="9"/>
        <v>43619</v>
      </c>
      <c r="U33" s="10">
        <f>IFERROR(IF(B33="UCG",INDEX('Daily Returns'!E:E,MATCH(T33,'Daily Returns'!A:A,1)),IF(B33="BMPS",INDEX('Daily Returns'!G:G,MATCH(T33,'Daily Returns'!A:A,1)),IF(B33="ISP",INDEX('Daily Returns'!I:I,MATCH(T33,'Daily Returns'!A:A,1)),IF(B33="BPE",INDEX('Daily Returns'!K:K,MATCH(T33,'Daily Returns'!A:A,1)),IF(B33="BAMI",INDEX('Daily Returns'!M:M,MATCH(T33,'Daily Returns'!A:A,1)),INDEX('Daily Returns'!O:O,MATCH(T33,'Daily Returns'!A:A,1)))))))-(D33+E33*INDEX('Daily Returns'!C:C,MATCH(T33,'Daily Returns'!A:A,1))),"")</f>
        <v>-9.4239628211716525E-3</v>
      </c>
      <c r="V33" s="8">
        <f t="shared" si="10"/>
        <v>43620</v>
      </c>
      <c r="W33" s="10">
        <f>IFERROR(IF(B33="UCG",INDEX('Daily Returns'!E:E,MATCH(V33,'Daily Returns'!A:A,1)),IF(B33="BMPS",INDEX('Daily Returns'!G:G,MATCH(V33,'Daily Returns'!A:A,1)),IF(B33="ISP",INDEX('Daily Returns'!I:I,MATCH(V33,'Daily Returns'!A:A,1)),IF(B33="BPE",INDEX('Daily Returns'!K:K,MATCH(V33,'Daily Returns'!A:A,1)),IF(B33="BAMI",INDEX('Daily Returns'!M:M,MATCH(V33,'Daily Returns'!A:A,1)),INDEX('Daily Returns'!O:O,MATCH(V33,'Daily Returns'!A:A,1)))))))-(D33+E33*INDEX('Daily Returns'!C:C,MATCH(V33,'Daily Returns'!A:A,1))),"")</f>
        <v>-1.2426410234276375E-3</v>
      </c>
      <c r="X33" s="8">
        <f t="shared" si="11"/>
        <v>43621</v>
      </c>
      <c r="Y33" s="10">
        <f>IFERROR(IF(B33="UCG",INDEX('Daily Returns'!E:E,MATCH(X33,'Daily Returns'!A:A,1)),IF(B33="BMPS",INDEX('Daily Returns'!G:G,MATCH(X33,'Daily Returns'!A:A,1)),IF(B33="ISP",INDEX('Daily Returns'!I:I,MATCH(X33,'Daily Returns'!A:A,1)),IF(B33="BPE",INDEX('Daily Returns'!K:K,MATCH(X33,'Daily Returns'!A:A,1)),IF(B33="BAMI",INDEX('Daily Returns'!M:M,MATCH(X33,'Daily Returns'!A:A,1)),INDEX('Daily Returns'!O:O,MATCH(X33,'Daily Returns'!A:A,1)))))))-(D33+E33*INDEX('Daily Returns'!C:C,MATCH(X33,'Daily Returns'!A:A,1))),"")</f>
        <v>-2.6136560354365831E-2</v>
      </c>
      <c r="Z33" s="8">
        <f t="shared" si="12"/>
        <v>43622</v>
      </c>
      <c r="AA33" s="10">
        <f>IFERROR(IF(B33="UCG",INDEX('Daily Returns'!E:E,MATCH(Z33,'Daily Returns'!A:A,1)),IF(B33="BMPS",INDEX('Daily Returns'!G:G,MATCH(Z33,'Daily Returns'!A:A,1)),IF(B33="ISP",INDEX('Daily Returns'!I:I,MATCH(Z33,'Daily Returns'!A:A,1)),IF(B33="BPE",INDEX('Daily Returns'!K:K,MATCH(Z33,'Daily Returns'!A:A,1)),IF(B33="BAMI",INDEX('Daily Returns'!M:M,MATCH(Z33,'Daily Returns'!A:A,1)),INDEX('Daily Returns'!O:O,MATCH(Z33,'Daily Returns'!A:A,1)))))))-(D33+E33*INDEX('Daily Returns'!C:C,MATCH(Z33,'Daily Returns'!A:A,1))),"")</f>
        <v>-1.0911173818182096E-2</v>
      </c>
      <c r="AB33" s="8">
        <f t="shared" si="13"/>
        <v>43623</v>
      </c>
      <c r="AC33" s="10">
        <f>IFERROR(IF(B33="UCG",INDEX('Daily Returns'!E:E,MATCH(AB33,'Daily Returns'!A:A,1)),IF(B33="BMPS",INDEX('Daily Returns'!G:G,MATCH(AB33,'Daily Returns'!A:A,1)),IF(B33="ISP",INDEX('Daily Returns'!I:I,MATCH(AB33,'Daily Returns'!A:A,1)),IF(B33="BPE",INDEX('Daily Returns'!K:K,MATCH(AB33,'Daily Returns'!A:A,1)),IF(B33="BAMI",INDEX('Daily Returns'!M:M,MATCH(AB33,'Daily Returns'!A:A,1)),INDEX('Daily Returns'!O:O,MATCH(AB33,'Daily Returns'!A:A,1)))))))-(D33+E33*INDEX('Daily Returns'!C:C,MATCH(AB33,'Daily Returns'!A:A,1))),"")</f>
        <v>-8.1650403462140385E-3</v>
      </c>
      <c r="AD33" s="8">
        <f t="shared" si="14"/>
        <v>43626</v>
      </c>
      <c r="AE33" s="10">
        <f>IFERROR(IF(B33="UCG",INDEX('Daily Returns'!E:E,MATCH(AD33,'Daily Returns'!A:A,1)),IF(B33="BMPS",INDEX('Daily Returns'!G:G,MATCH(AD33,'Daily Returns'!A:A,1)),IF(B33="ISP",INDEX('Daily Returns'!I:I,MATCH(AD33,'Daily Returns'!A:A,1)),IF(B33="BPE",INDEX('Daily Returns'!K:K,MATCH(AD33,'Daily Returns'!A:A,1)),IF(B33="BAMI",INDEX('Daily Returns'!M:M,MATCH(AD33,'Daily Returns'!A:A,1)),INDEX('Daily Returns'!O:O,MATCH(AD33,'Daily Returns'!A:A,1)))))))-(D33+E33*INDEX('Daily Returns'!C:C,MATCH(AD33,'Daily Returns'!A:A,1))),"")</f>
        <v>1.3070324238884989E-2</v>
      </c>
      <c r="AF33" s="8">
        <f t="shared" si="15"/>
        <v>43627</v>
      </c>
      <c r="AG33" s="10">
        <f>IFERROR(IF(B33="UCG",INDEX('Daily Returns'!E:E,MATCH(AF33,'Daily Returns'!A:A,1)),IF(B33="BMPS",INDEX('Daily Returns'!G:G,MATCH(AF33,'Daily Returns'!A:A,1)),IF(B33="ISP",INDEX('Daily Returns'!I:I,MATCH(AF33,'Daily Returns'!A:A,1)),IF(B33="BPE",INDEX('Daily Returns'!K:K,MATCH(AF33,'Daily Returns'!A:A,1)),IF(B33="BAMI",INDEX('Daily Returns'!M:M,MATCH(AF33,'Daily Returns'!A:A,1)),INDEX('Daily Returns'!O:O,MATCH(AF33,'Daily Returns'!A:A,1)))))))-(D33+E33*INDEX('Daily Returns'!C:C,MATCH(AF33,'Daily Returns'!A:A,1))),"")</f>
        <v>-5.9773516588275434E-3</v>
      </c>
      <c r="AH33" s="8">
        <f t="shared" si="16"/>
        <v>43628</v>
      </c>
      <c r="AI33" s="10">
        <f>IFERROR(IF(B33="UCG",INDEX('Daily Returns'!E:E,MATCH(AH33,'Daily Returns'!A:A,1)),IF(B33="BMPS",INDEX('Daily Returns'!G:G,MATCH(AH33,'Daily Returns'!A:A,1)),IF(B33="ISP",INDEX('Daily Returns'!I:I,MATCH(AH33,'Daily Returns'!A:A,1)),IF(B33="BPE",INDEX('Daily Returns'!K:K,MATCH(AH33,'Daily Returns'!A:A,1)),IF(B33="BAMI",INDEX('Daily Returns'!M:M,MATCH(AH33,'Daily Returns'!A:A,1)),INDEX('Daily Returns'!O:O,MATCH(AH33,'Daily Returns'!A:A,1)))))))-(D33+E33*INDEX('Daily Returns'!C:C,MATCH(AH33,'Daily Returns'!A:A,1))),"")</f>
        <v>-6.769579357827531E-3</v>
      </c>
      <c r="AJ33" s="8">
        <f t="shared" si="17"/>
        <v>43629</v>
      </c>
      <c r="AK33" s="10">
        <f>IFERROR(IF(B33="UCG",INDEX('Daily Returns'!E:E,MATCH(AJ33,'Daily Returns'!A:A,1)),IF(B33="BMPS",INDEX('Daily Returns'!G:G,MATCH(AJ33,'Daily Returns'!A:A,1)),IF(B33="ISP",INDEX('Daily Returns'!I:I,MATCH(AJ33,'Daily Returns'!A:A,1)),IF(B33="BPE",INDEX('Daily Returns'!K:K,MATCH(AJ33,'Daily Returns'!A:A,1)),IF(B33="BAMI",INDEX('Daily Returns'!M:M,MATCH(AJ33,'Daily Returns'!A:A,1)),INDEX('Daily Returns'!O:O,MATCH(AJ33,'Daily Returns'!A:A,1)))))))-(D33+E33*INDEX('Daily Returns'!C:C,MATCH(AJ33,'Daily Returns'!A:A,1))),"")</f>
        <v>2.2659776318984526E-3</v>
      </c>
    </row>
    <row r="34" spans="1:37" x14ac:dyDescent="0.3">
      <c r="A34" t="str">
        <f>'Event Master List'!A34</f>
        <v>NG-035</v>
      </c>
      <c r="B34" t="str">
        <f>'Event Master List'!C34</f>
        <v>BMPS</v>
      </c>
      <c r="C34" s="8">
        <f>'Event Master List'!D34</f>
        <v>43677</v>
      </c>
      <c r="D34" s="10">
        <f>'Estimation Parameters'!K34</f>
        <v>1.1625759265389011E-3</v>
      </c>
      <c r="E34" s="10">
        <f>'Estimation Parameters'!J34</f>
        <v>1.4476232272626763</v>
      </c>
      <c r="F34" s="10">
        <f>IFERROR(IF(B34="UCG",INDEX('Daily Returns'!E:E,MATCH(C34,'Daily Returns'!A:A,1)),IF(B34="BMPS",INDEX('Daily Returns'!G:G,MATCH(C34,'Daily Returns'!A:A,1)),IF(B34="ISP",INDEX('Daily Returns'!I:I,MATCH(C34,'Daily Returns'!A:A,1)),IF(B34="BPE",INDEX('Daily Returns'!K:K,MATCH(C34,'Daily Returns'!A:A,1)),IF(B34="BAMI",INDEX('Daily Returns'!M:M,MATCH(C34,'Daily Returns'!A:A,1)),INDEX('Daily Returns'!O:O,MATCH(C34,'Daily Returns'!A:A,1))))))),"")</f>
        <v>-2.8148170370370398E-2</v>
      </c>
      <c r="G34" s="10">
        <f>IFERROR(INDEX('Daily Returns'!C:C,MATCH(C34,'Daily Returns'!A:A,1)),"")</f>
        <v>5.6396277845662188E-3</v>
      </c>
      <c r="H34" s="10">
        <f t="shared" si="0"/>
        <v>9.3266321005929069E-3</v>
      </c>
      <c r="I34" s="10">
        <f t="shared" si="1"/>
        <v>-3.7474802470963305E-2</v>
      </c>
      <c r="J34" s="10">
        <f t="shared" si="2"/>
        <v>-5.3359247445259148E-2</v>
      </c>
      <c r="K34" s="10">
        <f t="shared" si="3"/>
        <v>-1.6900602968353079E-2</v>
      </c>
      <c r="L34" s="10">
        <f t="shared" si="4"/>
        <v>-0.10636934248493882</v>
      </c>
      <c r="M34" t="str">
        <f>'Event Master List'!F34</f>
        <v>No</v>
      </c>
      <c r="N34" t="str">
        <f t="shared" si="5"/>
        <v>No</v>
      </c>
      <c r="O34" t="str">
        <f t="shared" si="6"/>
        <v/>
      </c>
      <c r="P34" s="8">
        <f t="shared" si="7"/>
        <v>43670</v>
      </c>
      <c r="Q34" s="10">
        <f>IFERROR(IF(B34="UCG",INDEX('Daily Returns'!E:E,MATCH(P34,'Daily Returns'!A:A,1)),IF(B34="BMPS",INDEX('Daily Returns'!G:G,MATCH(P34,'Daily Returns'!A:A,1)),IF(B34="ISP",INDEX('Daily Returns'!I:I,MATCH(P34,'Daily Returns'!A:A,1)),IF(B34="BPE",INDEX('Daily Returns'!K:K,MATCH(P34,'Daily Returns'!A:A,1)),IF(B34="BAMI",INDEX('Daily Returns'!M:M,MATCH(P34,'Daily Returns'!A:A,1)),INDEX('Daily Returns'!O:O,MATCH(P34,'Daily Returns'!A:A,1)))))))-(D34+E34*INDEX('Daily Returns'!C:C,MATCH(P34,'Daily Returns'!A:A,1))),"")</f>
        <v>-4.5791773913250844E-2</v>
      </c>
      <c r="R34" s="8">
        <f t="shared" si="8"/>
        <v>43671</v>
      </c>
      <c r="S34" s="10">
        <f>IFERROR(IF(B34="UCG",INDEX('Daily Returns'!E:E,MATCH(R34,'Daily Returns'!A:A,1)),IF(B34="BMPS",INDEX('Daily Returns'!G:G,MATCH(R34,'Daily Returns'!A:A,1)),IF(B34="ISP",INDEX('Daily Returns'!I:I,MATCH(R34,'Daily Returns'!A:A,1)),IF(B34="BPE",INDEX('Daily Returns'!K:K,MATCH(R34,'Daily Returns'!A:A,1)),IF(B34="BAMI",INDEX('Daily Returns'!M:M,MATCH(R34,'Daily Returns'!A:A,1)),INDEX('Daily Returns'!O:O,MATCH(R34,'Daily Returns'!A:A,1)))))))-(D34+E34*INDEX('Daily Returns'!C:C,MATCH(R34,'Daily Returns'!A:A,1))),"")</f>
        <v>1.6759775574520033E-3</v>
      </c>
      <c r="T34" s="8">
        <f t="shared" si="9"/>
        <v>43672</v>
      </c>
      <c r="U34" s="10">
        <f>IFERROR(IF(B34="UCG",INDEX('Daily Returns'!E:E,MATCH(T34,'Daily Returns'!A:A,1)),IF(B34="BMPS",INDEX('Daily Returns'!G:G,MATCH(T34,'Daily Returns'!A:A,1)),IF(B34="ISP",INDEX('Daily Returns'!I:I,MATCH(T34,'Daily Returns'!A:A,1)),IF(B34="BPE",INDEX('Daily Returns'!K:K,MATCH(T34,'Daily Returns'!A:A,1)),IF(B34="BAMI",INDEX('Daily Returns'!M:M,MATCH(T34,'Daily Returns'!A:A,1)),INDEX('Daily Returns'!O:O,MATCH(T34,'Daily Returns'!A:A,1)))))))-(D34+E34*INDEX('Daily Returns'!C:C,MATCH(T34,'Daily Returns'!A:A,1))),"")</f>
        <v>-1.9315565801347218E-2</v>
      </c>
      <c r="V34" s="8">
        <f t="shared" si="10"/>
        <v>43675</v>
      </c>
      <c r="W34" s="10">
        <f>IFERROR(IF(B34="UCG",INDEX('Daily Returns'!E:E,MATCH(V34,'Daily Returns'!A:A,1)),IF(B34="BMPS",INDEX('Daily Returns'!G:G,MATCH(V34,'Daily Returns'!A:A,1)),IF(B34="ISP",INDEX('Daily Returns'!I:I,MATCH(V34,'Daily Returns'!A:A,1)),IF(B34="BPE",INDEX('Daily Returns'!K:K,MATCH(V34,'Daily Returns'!A:A,1)),IF(B34="BAMI",INDEX('Daily Returns'!M:M,MATCH(V34,'Daily Returns'!A:A,1)),INDEX('Daily Returns'!O:O,MATCH(V34,'Daily Returns'!A:A,1)))))))-(D34+E34*INDEX('Daily Returns'!C:C,MATCH(V34,'Daily Returns'!A:A,1))),"")</f>
        <v>-9.3126910035184959E-3</v>
      </c>
      <c r="X34" s="8">
        <f t="shared" si="11"/>
        <v>43676</v>
      </c>
      <c r="Y34" s="10">
        <f>IFERROR(IF(B34="UCG",INDEX('Daily Returns'!E:E,MATCH(X34,'Daily Returns'!A:A,1)),IF(B34="BMPS",INDEX('Daily Returns'!G:G,MATCH(X34,'Daily Returns'!A:A,1)),IF(B34="ISP",INDEX('Daily Returns'!I:I,MATCH(X34,'Daily Returns'!A:A,1)),IF(B34="BPE",INDEX('Daily Returns'!K:K,MATCH(X34,'Daily Returns'!A:A,1)),IF(B34="BAMI",INDEX('Daily Returns'!M:M,MATCH(X34,'Daily Returns'!A:A,1)),INDEX('Daily Returns'!O:O,MATCH(X34,'Daily Returns'!A:A,1)))))))-(D34+E34*INDEX('Daily Returns'!C:C,MATCH(X34,'Daily Returns'!A:A,1))),"")</f>
        <v>-1.7008171157304904E-2</v>
      </c>
      <c r="Z34" s="8">
        <f t="shared" si="12"/>
        <v>43677</v>
      </c>
      <c r="AA34" s="10">
        <f>IFERROR(IF(B34="UCG",INDEX('Daily Returns'!E:E,MATCH(Z34,'Daily Returns'!A:A,1)),IF(B34="BMPS",INDEX('Daily Returns'!G:G,MATCH(Z34,'Daily Returns'!A:A,1)),IF(B34="ISP",INDEX('Daily Returns'!I:I,MATCH(Z34,'Daily Returns'!A:A,1)),IF(B34="BPE",INDEX('Daily Returns'!K:K,MATCH(Z34,'Daily Returns'!A:A,1)),IF(B34="BAMI",INDEX('Daily Returns'!M:M,MATCH(Z34,'Daily Returns'!A:A,1)),INDEX('Daily Returns'!O:O,MATCH(Z34,'Daily Returns'!A:A,1)))))))-(D34+E34*INDEX('Daily Returns'!C:C,MATCH(Z34,'Daily Returns'!A:A,1))),"")</f>
        <v>-3.7474802470963305E-2</v>
      </c>
      <c r="AB34" s="8">
        <f t="shared" si="13"/>
        <v>43678</v>
      </c>
      <c r="AC34" s="10">
        <f>IFERROR(IF(B34="UCG",INDEX('Daily Returns'!E:E,MATCH(AB34,'Daily Returns'!A:A,1)),IF(B34="BMPS",INDEX('Daily Returns'!G:G,MATCH(AB34,'Daily Returns'!A:A,1)),IF(B34="ISP",INDEX('Daily Returns'!I:I,MATCH(AB34,'Daily Returns'!A:A,1)),IF(B34="BPE",INDEX('Daily Returns'!K:K,MATCH(AB34,'Daily Returns'!A:A,1)),IF(B34="BAMI",INDEX('Daily Returns'!M:M,MATCH(AB34,'Daily Returns'!A:A,1)),INDEX('Daily Returns'!O:O,MATCH(AB34,'Daily Returns'!A:A,1)))))))-(D34+E34*INDEX('Daily Returns'!C:C,MATCH(AB34,'Daily Returns'!A:A,1))),"")</f>
        <v>1.1237261830090578E-3</v>
      </c>
      <c r="AD34" s="8">
        <f t="shared" si="14"/>
        <v>43679</v>
      </c>
      <c r="AE34" s="10">
        <f>IFERROR(IF(B34="UCG",INDEX('Daily Returns'!E:E,MATCH(AD34,'Daily Returns'!A:A,1)),IF(B34="BMPS",INDEX('Daily Returns'!G:G,MATCH(AD34,'Daily Returns'!A:A,1)),IF(B34="ISP",INDEX('Daily Returns'!I:I,MATCH(AD34,'Daily Returns'!A:A,1)),IF(B34="BPE",INDEX('Daily Returns'!K:K,MATCH(AD34,'Daily Returns'!A:A,1)),IF(B34="BAMI",INDEX('Daily Returns'!M:M,MATCH(AD34,'Daily Returns'!A:A,1)),INDEX('Daily Returns'!O:O,MATCH(AD34,'Daily Returns'!A:A,1)))))))-(D34+E34*INDEX('Daily Returns'!C:C,MATCH(AD34,'Daily Returns'!A:A,1))),"")</f>
        <v>1.4943945209200261E-2</v>
      </c>
      <c r="AF34" s="8">
        <f t="shared" si="15"/>
        <v>43682</v>
      </c>
      <c r="AG34" s="10">
        <f>IFERROR(IF(B34="UCG",INDEX('Daily Returns'!E:E,MATCH(AF34,'Daily Returns'!A:A,1)),IF(B34="BMPS",INDEX('Daily Returns'!G:G,MATCH(AF34,'Daily Returns'!A:A,1)),IF(B34="ISP",INDEX('Daily Returns'!I:I,MATCH(AF34,'Daily Returns'!A:A,1)),IF(B34="BPE",INDEX('Daily Returns'!K:K,MATCH(AF34,'Daily Returns'!A:A,1)),IF(B34="BAMI",INDEX('Daily Returns'!M:M,MATCH(AF34,'Daily Returns'!A:A,1)),INDEX('Daily Returns'!O:O,MATCH(AF34,'Daily Returns'!A:A,1)))))))-(D34+E34*INDEX('Daily Returns'!C:C,MATCH(AF34,'Daily Returns'!A:A,1))),"")</f>
        <v>2.1514699267705807E-2</v>
      </c>
      <c r="AH34" s="8">
        <f t="shared" si="16"/>
        <v>43683</v>
      </c>
      <c r="AI34" s="10">
        <f>IFERROR(IF(B34="UCG",INDEX('Daily Returns'!E:E,MATCH(AH34,'Daily Returns'!A:A,1)),IF(B34="BMPS",INDEX('Daily Returns'!G:G,MATCH(AH34,'Daily Returns'!A:A,1)),IF(B34="ISP",INDEX('Daily Returns'!I:I,MATCH(AH34,'Daily Returns'!A:A,1)),IF(B34="BPE",INDEX('Daily Returns'!K:K,MATCH(AH34,'Daily Returns'!A:A,1)),IF(B34="BAMI",INDEX('Daily Returns'!M:M,MATCH(AH34,'Daily Returns'!A:A,1)),INDEX('Daily Returns'!O:O,MATCH(AH34,'Daily Returns'!A:A,1)))))))-(D34+E34*INDEX('Daily Returns'!C:C,MATCH(AH34,'Daily Returns'!A:A,1))),"")</f>
        <v>-1.1183979961074064E-2</v>
      </c>
      <c r="AJ34" s="8">
        <f t="shared" si="17"/>
        <v>43684</v>
      </c>
      <c r="AK34" s="10">
        <f>IFERROR(IF(B34="UCG",INDEX('Daily Returns'!E:E,MATCH(AJ34,'Daily Returns'!A:A,1)),IF(B34="BMPS",INDEX('Daily Returns'!G:G,MATCH(AJ34,'Daily Returns'!A:A,1)),IF(B34="ISP",INDEX('Daily Returns'!I:I,MATCH(AJ34,'Daily Returns'!A:A,1)),IF(B34="BPE",INDEX('Daily Returns'!K:K,MATCH(AJ34,'Daily Returns'!A:A,1)),IF(B34="BAMI",INDEX('Daily Returns'!M:M,MATCH(AJ34,'Daily Returns'!A:A,1)),INDEX('Daily Returns'!O:O,MATCH(AJ34,'Daily Returns'!A:A,1)))))))-(D34+E34*INDEX('Daily Returns'!C:C,MATCH(AJ34,'Daily Returns'!A:A,1))),"")</f>
        <v>-5.5407063948470833E-3</v>
      </c>
    </row>
    <row r="35" spans="1:37" x14ac:dyDescent="0.3">
      <c r="A35" t="str">
        <f>'Event Master List'!A35</f>
        <v>NG-036</v>
      </c>
      <c r="B35" t="str">
        <f>'Event Master List'!C35</f>
        <v>BMPS</v>
      </c>
      <c r="C35" s="8">
        <f>'Event Master List'!D35</f>
        <v>43677</v>
      </c>
      <c r="D35" s="10">
        <f>'Estimation Parameters'!K35</f>
        <v>1.1625759265389011E-3</v>
      </c>
      <c r="E35" s="10">
        <f>'Estimation Parameters'!J35</f>
        <v>1.4476232272626763</v>
      </c>
      <c r="F35" s="10">
        <f>IFERROR(IF(B35="UCG",INDEX('Daily Returns'!E:E,MATCH(C35,'Daily Returns'!A:A,1)),IF(B35="BMPS",INDEX('Daily Returns'!G:G,MATCH(C35,'Daily Returns'!A:A,1)),IF(B35="ISP",INDEX('Daily Returns'!I:I,MATCH(C35,'Daily Returns'!A:A,1)),IF(B35="BPE",INDEX('Daily Returns'!K:K,MATCH(C35,'Daily Returns'!A:A,1)),IF(B35="BAMI",INDEX('Daily Returns'!M:M,MATCH(C35,'Daily Returns'!A:A,1)),INDEX('Daily Returns'!O:O,MATCH(C35,'Daily Returns'!A:A,1))))))),"")</f>
        <v>-2.8148170370370398E-2</v>
      </c>
      <c r="G35" s="10">
        <f>IFERROR(INDEX('Daily Returns'!C:C,MATCH(C35,'Daily Returns'!A:A,1)),"")</f>
        <v>5.6396277845662188E-3</v>
      </c>
      <c r="H35" s="10">
        <f t="shared" si="0"/>
        <v>9.3266321005929069E-3</v>
      </c>
      <c r="I35" s="10">
        <f t="shared" si="1"/>
        <v>-3.7474802470963305E-2</v>
      </c>
      <c r="J35" s="10">
        <f t="shared" si="2"/>
        <v>-5.3359247445259148E-2</v>
      </c>
      <c r="K35" s="10">
        <f t="shared" si="3"/>
        <v>-1.6900602968353079E-2</v>
      </c>
      <c r="L35" s="10">
        <f t="shared" si="4"/>
        <v>-0.10636934248493882</v>
      </c>
      <c r="M35" t="str">
        <f>'Event Master List'!F35</f>
        <v>No</v>
      </c>
      <c r="N35" t="str">
        <f t="shared" si="5"/>
        <v>No</v>
      </c>
      <c r="O35" t="str">
        <f t="shared" si="6"/>
        <v/>
      </c>
      <c r="P35" s="8">
        <f t="shared" si="7"/>
        <v>43670</v>
      </c>
      <c r="Q35" s="10">
        <f>IFERROR(IF(B35="UCG",INDEX('Daily Returns'!E:E,MATCH(P35,'Daily Returns'!A:A,1)),IF(B35="BMPS",INDEX('Daily Returns'!G:G,MATCH(P35,'Daily Returns'!A:A,1)),IF(B35="ISP",INDEX('Daily Returns'!I:I,MATCH(P35,'Daily Returns'!A:A,1)),IF(B35="BPE",INDEX('Daily Returns'!K:K,MATCH(P35,'Daily Returns'!A:A,1)),IF(B35="BAMI",INDEX('Daily Returns'!M:M,MATCH(P35,'Daily Returns'!A:A,1)),INDEX('Daily Returns'!O:O,MATCH(P35,'Daily Returns'!A:A,1)))))))-(D35+E35*INDEX('Daily Returns'!C:C,MATCH(P35,'Daily Returns'!A:A,1))),"")</f>
        <v>-4.5791773913250844E-2</v>
      </c>
      <c r="R35" s="8">
        <f t="shared" si="8"/>
        <v>43671</v>
      </c>
      <c r="S35" s="10">
        <f>IFERROR(IF(B35="UCG",INDEX('Daily Returns'!E:E,MATCH(R35,'Daily Returns'!A:A,1)),IF(B35="BMPS",INDEX('Daily Returns'!G:G,MATCH(R35,'Daily Returns'!A:A,1)),IF(B35="ISP",INDEX('Daily Returns'!I:I,MATCH(R35,'Daily Returns'!A:A,1)),IF(B35="BPE",INDEX('Daily Returns'!K:K,MATCH(R35,'Daily Returns'!A:A,1)),IF(B35="BAMI",INDEX('Daily Returns'!M:M,MATCH(R35,'Daily Returns'!A:A,1)),INDEX('Daily Returns'!O:O,MATCH(R35,'Daily Returns'!A:A,1)))))))-(D35+E35*INDEX('Daily Returns'!C:C,MATCH(R35,'Daily Returns'!A:A,1))),"")</f>
        <v>1.6759775574520033E-3</v>
      </c>
      <c r="T35" s="8">
        <f t="shared" si="9"/>
        <v>43672</v>
      </c>
      <c r="U35" s="10">
        <f>IFERROR(IF(B35="UCG",INDEX('Daily Returns'!E:E,MATCH(T35,'Daily Returns'!A:A,1)),IF(B35="BMPS",INDEX('Daily Returns'!G:G,MATCH(T35,'Daily Returns'!A:A,1)),IF(B35="ISP",INDEX('Daily Returns'!I:I,MATCH(T35,'Daily Returns'!A:A,1)),IF(B35="BPE",INDEX('Daily Returns'!K:K,MATCH(T35,'Daily Returns'!A:A,1)),IF(B35="BAMI",INDEX('Daily Returns'!M:M,MATCH(T35,'Daily Returns'!A:A,1)),INDEX('Daily Returns'!O:O,MATCH(T35,'Daily Returns'!A:A,1)))))))-(D35+E35*INDEX('Daily Returns'!C:C,MATCH(T35,'Daily Returns'!A:A,1))),"")</f>
        <v>-1.9315565801347218E-2</v>
      </c>
      <c r="V35" s="8">
        <f t="shared" si="10"/>
        <v>43675</v>
      </c>
      <c r="W35" s="10">
        <f>IFERROR(IF(B35="UCG",INDEX('Daily Returns'!E:E,MATCH(V35,'Daily Returns'!A:A,1)),IF(B35="BMPS",INDEX('Daily Returns'!G:G,MATCH(V35,'Daily Returns'!A:A,1)),IF(B35="ISP",INDEX('Daily Returns'!I:I,MATCH(V35,'Daily Returns'!A:A,1)),IF(B35="BPE",INDEX('Daily Returns'!K:K,MATCH(V35,'Daily Returns'!A:A,1)),IF(B35="BAMI",INDEX('Daily Returns'!M:M,MATCH(V35,'Daily Returns'!A:A,1)),INDEX('Daily Returns'!O:O,MATCH(V35,'Daily Returns'!A:A,1)))))))-(D35+E35*INDEX('Daily Returns'!C:C,MATCH(V35,'Daily Returns'!A:A,1))),"")</f>
        <v>-9.3126910035184959E-3</v>
      </c>
      <c r="X35" s="8">
        <f t="shared" si="11"/>
        <v>43676</v>
      </c>
      <c r="Y35" s="10">
        <f>IFERROR(IF(B35="UCG",INDEX('Daily Returns'!E:E,MATCH(X35,'Daily Returns'!A:A,1)),IF(B35="BMPS",INDEX('Daily Returns'!G:G,MATCH(X35,'Daily Returns'!A:A,1)),IF(B35="ISP",INDEX('Daily Returns'!I:I,MATCH(X35,'Daily Returns'!A:A,1)),IF(B35="BPE",INDEX('Daily Returns'!K:K,MATCH(X35,'Daily Returns'!A:A,1)),IF(B35="BAMI",INDEX('Daily Returns'!M:M,MATCH(X35,'Daily Returns'!A:A,1)),INDEX('Daily Returns'!O:O,MATCH(X35,'Daily Returns'!A:A,1)))))))-(D35+E35*INDEX('Daily Returns'!C:C,MATCH(X35,'Daily Returns'!A:A,1))),"")</f>
        <v>-1.7008171157304904E-2</v>
      </c>
      <c r="Z35" s="8">
        <f t="shared" si="12"/>
        <v>43677</v>
      </c>
      <c r="AA35" s="10">
        <f>IFERROR(IF(B35="UCG",INDEX('Daily Returns'!E:E,MATCH(Z35,'Daily Returns'!A:A,1)),IF(B35="BMPS",INDEX('Daily Returns'!G:G,MATCH(Z35,'Daily Returns'!A:A,1)),IF(B35="ISP",INDEX('Daily Returns'!I:I,MATCH(Z35,'Daily Returns'!A:A,1)),IF(B35="BPE",INDEX('Daily Returns'!K:K,MATCH(Z35,'Daily Returns'!A:A,1)),IF(B35="BAMI",INDEX('Daily Returns'!M:M,MATCH(Z35,'Daily Returns'!A:A,1)),INDEX('Daily Returns'!O:O,MATCH(Z35,'Daily Returns'!A:A,1)))))))-(D35+E35*INDEX('Daily Returns'!C:C,MATCH(Z35,'Daily Returns'!A:A,1))),"")</f>
        <v>-3.7474802470963305E-2</v>
      </c>
      <c r="AB35" s="8">
        <f t="shared" si="13"/>
        <v>43678</v>
      </c>
      <c r="AC35" s="10">
        <f>IFERROR(IF(B35="UCG",INDEX('Daily Returns'!E:E,MATCH(AB35,'Daily Returns'!A:A,1)),IF(B35="BMPS",INDEX('Daily Returns'!G:G,MATCH(AB35,'Daily Returns'!A:A,1)),IF(B35="ISP",INDEX('Daily Returns'!I:I,MATCH(AB35,'Daily Returns'!A:A,1)),IF(B35="BPE",INDEX('Daily Returns'!K:K,MATCH(AB35,'Daily Returns'!A:A,1)),IF(B35="BAMI",INDEX('Daily Returns'!M:M,MATCH(AB35,'Daily Returns'!A:A,1)),INDEX('Daily Returns'!O:O,MATCH(AB35,'Daily Returns'!A:A,1)))))))-(D35+E35*INDEX('Daily Returns'!C:C,MATCH(AB35,'Daily Returns'!A:A,1))),"")</f>
        <v>1.1237261830090578E-3</v>
      </c>
      <c r="AD35" s="8">
        <f t="shared" si="14"/>
        <v>43679</v>
      </c>
      <c r="AE35" s="10">
        <f>IFERROR(IF(B35="UCG",INDEX('Daily Returns'!E:E,MATCH(AD35,'Daily Returns'!A:A,1)),IF(B35="BMPS",INDEX('Daily Returns'!G:G,MATCH(AD35,'Daily Returns'!A:A,1)),IF(B35="ISP",INDEX('Daily Returns'!I:I,MATCH(AD35,'Daily Returns'!A:A,1)),IF(B35="BPE",INDEX('Daily Returns'!K:K,MATCH(AD35,'Daily Returns'!A:A,1)),IF(B35="BAMI",INDEX('Daily Returns'!M:M,MATCH(AD35,'Daily Returns'!A:A,1)),INDEX('Daily Returns'!O:O,MATCH(AD35,'Daily Returns'!A:A,1)))))))-(D35+E35*INDEX('Daily Returns'!C:C,MATCH(AD35,'Daily Returns'!A:A,1))),"")</f>
        <v>1.4943945209200261E-2</v>
      </c>
      <c r="AF35" s="8">
        <f t="shared" si="15"/>
        <v>43682</v>
      </c>
      <c r="AG35" s="10">
        <f>IFERROR(IF(B35="UCG",INDEX('Daily Returns'!E:E,MATCH(AF35,'Daily Returns'!A:A,1)),IF(B35="BMPS",INDEX('Daily Returns'!G:G,MATCH(AF35,'Daily Returns'!A:A,1)),IF(B35="ISP",INDEX('Daily Returns'!I:I,MATCH(AF35,'Daily Returns'!A:A,1)),IF(B35="BPE",INDEX('Daily Returns'!K:K,MATCH(AF35,'Daily Returns'!A:A,1)),IF(B35="BAMI",INDEX('Daily Returns'!M:M,MATCH(AF35,'Daily Returns'!A:A,1)),INDEX('Daily Returns'!O:O,MATCH(AF35,'Daily Returns'!A:A,1)))))))-(D35+E35*INDEX('Daily Returns'!C:C,MATCH(AF35,'Daily Returns'!A:A,1))),"")</f>
        <v>2.1514699267705807E-2</v>
      </c>
      <c r="AH35" s="8">
        <f t="shared" si="16"/>
        <v>43683</v>
      </c>
      <c r="AI35" s="10">
        <f>IFERROR(IF(B35="UCG",INDEX('Daily Returns'!E:E,MATCH(AH35,'Daily Returns'!A:A,1)),IF(B35="BMPS",INDEX('Daily Returns'!G:G,MATCH(AH35,'Daily Returns'!A:A,1)),IF(B35="ISP",INDEX('Daily Returns'!I:I,MATCH(AH35,'Daily Returns'!A:A,1)),IF(B35="BPE",INDEX('Daily Returns'!K:K,MATCH(AH35,'Daily Returns'!A:A,1)),IF(B35="BAMI",INDEX('Daily Returns'!M:M,MATCH(AH35,'Daily Returns'!A:A,1)),INDEX('Daily Returns'!O:O,MATCH(AH35,'Daily Returns'!A:A,1)))))))-(D35+E35*INDEX('Daily Returns'!C:C,MATCH(AH35,'Daily Returns'!A:A,1))),"")</f>
        <v>-1.1183979961074064E-2</v>
      </c>
      <c r="AJ35" s="8">
        <f t="shared" si="17"/>
        <v>43684</v>
      </c>
      <c r="AK35" s="10">
        <f>IFERROR(IF(B35="UCG",INDEX('Daily Returns'!E:E,MATCH(AJ35,'Daily Returns'!A:A,1)),IF(B35="BMPS",INDEX('Daily Returns'!G:G,MATCH(AJ35,'Daily Returns'!A:A,1)),IF(B35="ISP",INDEX('Daily Returns'!I:I,MATCH(AJ35,'Daily Returns'!A:A,1)),IF(B35="BPE",INDEX('Daily Returns'!K:K,MATCH(AJ35,'Daily Returns'!A:A,1)),IF(B35="BAMI",INDEX('Daily Returns'!M:M,MATCH(AJ35,'Daily Returns'!A:A,1)),INDEX('Daily Returns'!O:O,MATCH(AJ35,'Daily Returns'!A:A,1)))))))-(D35+E35*INDEX('Daily Returns'!C:C,MATCH(AJ35,'Daily Returns'!A:A,1))),"")</f>
        <v>-5.5407063948470833E-3</v>
      </c>
    </row>
    <row r="36" spans="1:37" x14ac:dyDescent="0.3">
      <c r="A36" t="str">
        <f>'Event Master List'!A36</f>
        <v>NG-037</v>
      </c>
      <c r="B36" t="str">
        <f>'Event Master List'!C36</f>
        <v>BMPS</v>
      </c>
      <c r="C36" s="8">
        <f>'Event Master List'!D36</f>
        <v>43690</v>
      </c>
      <c r="D36" s="10">
        <f>'Estimation Parameters'!K36</f>
        <v>4.3221780604801689E-6</v>
      </c>
      <c r="E36" s="10">
        <f>'Estimation Parameters'!J36</f>
        <v>1.6033210435595806</v>
      </c>
      <c r="F36" s="10">
        <f>IFERROR(IF(B36="UCG",INDEX('Daily Returns'!E:E,MATCH(C36,'Daily Returns'!A:A,1)),IF(B36="BMPS",INDEX('Daily Returns'!G:G,MATCH(C36,'Daily Returns'!A:A,1)),IF(B36="ISP",INDEX('Daily Returns'!I:I,MATCH(C36,'Daily Returns'!A:A,1)),IF(B36="BPE",INDEX('Daily Returns'!K:K,MATCH(C36,'Daily Returns'!A:A,1)),IF(B36="BAMI",INDEX('Daily Returns'!M:M,MATCH(C36,'Daily Returns'!A:A,1)),INDEX('Daily Returns'!O:O,MATCH(C36,'Daily Returns'!A:A,1))))))),"")</f>
        <v>7.22591682348976E-2</v>
      </c>
      <c r="G36" s="10">
        <f>IFERROR(INDEX('Daily Returns'!C:C,MATCH(C36,'Daily Returns'!A:A,1)),"")</f>
        <v>1.3570864587445717E-2</v>
      </c>
      <c r="H36" s="10">
        <f t="shared" si="0"/>
        <v>2.1762774950409704E-2</v>
      </c>
      <c r="I36" s="10">
        <f t="shared" si="1"/>
        <v>5.0496393284487892E-2</v>
      </c>
      <c r="J36" s="10">
        <f t="shared" si="2"/>
        <v>0.11764609258941047</v>
      </c>
      <c r="K36" s="10" t="str">
        <f t="shared" si="3"/>
        <v/>
      </c>
      <c r="L36" s="10" t="str">
        <f t="shared" si="4"/>
        <v/>
      </c>
      <c r="M36" t="str">
        <f>'Event Master List'!F36</f>
        <v>No</v>
      </c>
      <c r="N36" t="str">
        <f t="shared" si="5"/>
        <v>No</v>
      </c>
      <c r="O36" t="str">
        <f t="shared" si="6"/>
        <v/>
      </c>
      <c r="P36" s="8">
        <f t="shared" si="7"/>
        <v>43683</v>
      </c>
      <c r="Q36" s="10">
        <f>IFERROR(IF(B36="UCG",INDEX('Daily Returns'!E:E,MATCH(P36,'Daily Returns'!A:A,1)),IF(B36="BMPS",INDEX('Daily Returns'!G:G,MATCH(P36,'Daily Returns'!A:A,1)),IF(B36="ISP",INDEX('Daily Returns'!I:I,MATCH(P36,'Daily Returns'!A:A,1)),IF(B36="BPE",INDEX('Daily Returns'!K:K,MATCH(P36,'Daily Returns'!A:A,1)),IF(B36="BAMI",INDEX('Daily Returns'!M:M,MATCH(P36,'Daily Returns'!A:A,1)),INDEX('Daily Returns'!O:O,MATCH(P36,'Daily Returns'!A:A,1)))))))-(D36+E36*INDEX('Daily Returns'!C:C,MATCH(P36,'Daily Returns'!A:A,1))),"")</f>
        <v>-8.9689028313862142E-3</v>
      </c>
      <c r="R36" s="8">
        <f t="shared" si="8"/>
        <v>43684</v>
      </c>
      <c r="S36" s="10">
        <f>IFERROR(IF(B36="UCG",INDEX('Daily Returns'!E:E,MATCH(R36,'Daily Returns'!A:A,1)),IF(B36="BMPS",INDEX('Daily Returns'!G:G,MATCH(R36,'Daily Returns'!A:A,1)),IF(B36="ISP",INDEX('Daily Returns'!I:I,MATCH(R36,'Daily Returns'!A:A,1)),IF(B36="BPE",INDEX('Daily Returns'!K:K,MATCH(R36,'Daily Returns'!A:A,1)),IF(B36="BAMI",INDEX('Daily Returns'!M:M,MATCH(R36,'Daily Returns'!A:A,1)),INDEX('Daily Returns'!O:O,MATCH(R36,'Daily Returns'!A:A,1)))))))-(D36+E36*INDEX('Daily Returns'!C:C,MATCH(R36,'Daily Returns'!A:A,1))),"")</f>
        <v>-3.6806352309163518E-3</v>
      </c>
      <c r="T36" s="8">
        <f t="shared" si="9"/>
        <v>43685</v>
      </c>
      <c r="U36" s="10">
        <f>IFERROR(IF(B36="UCG",INDEX('Daily Returns'!E:E,MATCH(T36,'Daily Returns'!A:A,1)),IF(B36="BMPS",INDEX('Daily Returns'!G:G,MATCH(T36,'Daily Returns'!A:A,1)),IF(B36="ISP",INDEX('Daily Returns'!I:I,MATCH(T36,'Daily Returns'!A:A,1)),IF(B36="BPE",INDEX('Daily Returns'!K:K,MATCH(T36,'Daily Returns'!A:A,1)),IF(B36="BAMI",INDEX('Daily Returns'!M:M,MATCH(T36,'Daily Returns'!A:A,1)),INDEX('Daily Returns'!O:O,MATCH(T36,'Daily Returns'!A:A,1)))))))-(D36+E36*INDEX('Daily Returns'!C:C,MATCH(T36,'Daily Returns'!A:A,1))),"")</f>
        <v>4.2918349300310327E-5</v>
      </c>
      <c r="V36" s="8">
        <f t="shared" si="10"/>
        <v>43686</v>
      </c>
      <c r="W36" s="10">
        <f>IFERROR(IF(B36="UCG",INDEX('Daily Returns'!E:E,MATCH(V36,'Daily Returns'!A:A,1)),IF(B36="BMPS",INDEX('Daily Returns'!G:G,MATCH(V36,'Daily Returns'!A:A,1)),IF(B36="ISP",INDEX('Daily Returns'!I:I,MATCH(V36,'Daily Returns'!A:A,1)),IF(B36="BPE",INDEX('Daily Returns'!K:K,MATCH(V36,'Daily Returns'!A:A,1)),IF(B36="BAMI",INDEX('Daily Returns'!M:M,MATCH(V36,'Daily Returns'!A:A,1)),INDEX('Daily Returns'!O:O,MATCH(V36,'Daily Returns'!A:A,1)))))))-(D36+E36*INDEX('Daily Returns'!C:C,MATCH(V36,'Daily Returns'!A:A,1))),"")</f>
        <v>-4.5615543764342167E-2</v>
      </c>
      <c r="X36" s="8">
        <f t="shared" si="11"/>
        <v>43689</v>
      </c>
      <c r="Y36" s="10">
        <f>IFERROR(IF(B36="UCG",INDEX('Daily Returns'!E:E,MATCH(X36,'Daily Returns'!A:A,1)),IF(B36="BMPS",INDEX('Daily Returns'!G:G,MATCH(X36,'Daily Returns'!A:A,1)),IF(B36="ISP",INDEX('Daily Returns'!I:I,MATCH(X36,'Daily Returns'!A:A,1)),IF(B36="BPE",INDEX('Daily Returns'!K:K,MATCH(X36,'Daily Returns'!A:A,1)),IF(B36="BAMI",INDEX('Daily Returns'!M:M,MATCH(X36,'Daily Returns'!A:A,1)),INDEX('Daily Returns'!O:O,MATCH(X36,'Daily Returns'!A:A,1)))))))-(D36+E36*INDEX('Daily Returns'!C:C,MATCH(X36,'Daily Returns'!A:A,1))),"")</f>
        <v>1.7344604938543465E-2</v>
      </c>
      <c r="Z36" s="8">
        <f t="shared" si="12"/>
        <v>43690</v>
      </c>
      <c r="AA36" s="10">
        <f>IFERROR(IF(B36="UCG",INDEX('Daily Returns'!E:E,MATCH(Z36,'Daily Returns'!A:A,1)),IF(B36="BMPS",INDEX('Daily Returns'!G:G,MATCH(Z36,'Daily Returns'!A:A,1)),IF(B36="ISP",INDEX('Daily Returns'!I:I,MATCH(Z36,'Daily Returns'!A:A,1)),IF(B36="BPE",INDEX('Daily Returns'!K:K,MATCH(Z36,'Daily Returns'!A:A,1)),IF(B36="BAMI",INDEX('Daily Returns'!M:M,MATCH(Z36,'Daily Returns'!A:A,1)),INDEX('Daily Returns'!O:O,MATCH(Z36,'Daily Returns'!A:A,1)))))))-(D36+E36*INDEX('Daily Returns'!C:C,MATCH(Z36,'Daily Returns'!A:A,1))),"")</f>
        <v>5.0496393284487892E-2</v>
      </c>
      <c r="AB36" s="8">
        <f t="shared" si="13"/>
        <v>43691</v>
      </c>
      <c r="AC36" s="10">
        <f>IFERROR(IF(B36="UCG",INDEX('Daily Returns'!E:E,MATCH(AB36,'Daily Returns'!A:A,1)),IF(B36="BMPS",INDEX('Daily Returns'!G:G,MATCH(AB36,'Daily Returns'!A:A,1)),IF(B36="ISP",INDEX('Daily Returns'!I:I,MATCH(AB36,'Daily Returns'!A:A,1)),IF(B36="BPE",INDEX('Daily Returns'!K:K,MATCH(AB36,'Daily Returns'!A:A,1)),IF(B36="BAMI",INDEX('Daily Returns'!M:M,MATCH(AB36,'Daily Returns'!A:A,1)),INDEX('Daily Returns'!O:O,MATCH(AB36,'Daily Returns'!A:A,1)))))))-(D36+E36*INDEX('Daily Returns'!C:C,MATCH(AB36,'Daily Returns'!A:A,1))),"")</f>
        <v>4.9805094366379123E-2</v>
      </c>
      <c r="AD36" s="8">
        <f t="shared" si="14"/>
        <v>43692</v>
      </c>
      <c r="AE36" s="10" t="str">
        <f>IFERROR(IF(B36="UCG",INDEX('Daily Returns'!E:E,MATCH(AD36,'Daily Returns'!A:A,1)),IF(B36="BMPS",INDEX('Daily Returns'!G:G,MATCH(AD36,'Daily Returns'!A:A,1)),IF(B36="ISP",INDEX('Daily Returns'!I:I,MATCH(AD36,'Daily Returns'!A:A,1)),IF(B36="BPE",INDEX('Daily Returns'!K:K,MATCH(AD36,'Daily Returns'!A:A,1)),IF(B36="BAMI",INDEX('Daily Returns'!M:M,MATCH(AD36,'Daily Returns'!A:A,1)),INDEX('Daily Returns'!O:O,MATCH(AD36,'Daily Returns'!A:A,1)))))))-(D36+E36*INDEX('Daily Returns'!C:C,MATCH(AD36,'Daily Returns'!A:A,1))),"")</f>
        <v/>
      </c>
      <c r="AF36" s="8">
        <f t="shared" si="15"/>
        <v>43693</v>
      </c>
      <c r="AG36" s="10">
        <f>IFERROR(IF(B36="UCG",INDEX('Daily Returns'!E:E,MATCH(AF36,'Daily Returns'!A:A,1)),IF(B36="BMPS",INDEX('Daily Returns'!G:G,MATCH(AF36,'Daily Returns'!A:A,1)),IF(B36="ISP",INDEX('Daily Returns'!I:I,MATCH(AF36,'Daily Returns'!A:A,1)),IF(B36="BPE",INDEX('Daily Returns'!K:K,MATCH(AF36,'Daily Returns'!A:A,1)),IF(B36="BAMI",INDEX('Daily Returns'!M:M,MATCH(AF36,'Daily Returns'!A:A,1)),INDEX('Daily Returns'!O:O,MATCH(AF36,'Daily Returns'!A:A,1)))))))-(D36+E36*INDEX('Daily Returns'!C:C,MATCH(AF36,'Daily Returns'!A:A,1))),"")</f>
        <v>1.9474809405625595E-2</v>
      </c>
      <c r="AH36" s="8">
        <f t="shared" si="16"/>
        <v>43696</v>
      </c>
      <c r="AI36" s="10">
        <f>IFERROR(IF(B36="UCG",INDEX('Daily Returns'!E:E,MATCH(AH36,'Daily Returns'!A:A,1)),IF(B36="BMPS",INDEX('Daily Returns'!G:G,MATCH(AH36,'Daily Returns'!A:A,1)),IF(B36="ISP",INDEX('Daily Returns'!I:I,MATCH(AH36,'Daily Returns'!A:A,1)),IF(B36="BPE",INDEX('Daily Returns'!K:K,MATCH(AH36,'Daily Returns'!A:A,1)),IF(B36="BAMI",INDEX('Daily Returns'!M:M,MATCH(AH36,'Daily Returns'!A:A,1)),INDEX('Daily Returns'!O:O,MATCH(AH36,'Daily Returns'!A:A,1)))))))-(D36+E36*INDEX('Daily Returns'!C:C,MATCH(AH36,'Daily Returns'!A:A,1))),"")</f>
        <v>-1.7694649315832624E-2</v>
      </c>
      <c r="AJ36" s="8">
        <f t="shared" si="17"/>
        <v>43697</v>
      </c>
      <c r="AK36" s="10">
        <f>IFERROR(IF(B36="UCG",INDEX('Daily Returns'!E:E,MATCH(AJ36,'Daily Returns'!A:A,1)),IF(B36="BMPS",INDEX('Daily Returns'!G:G,MATCH(AJ36,'Daily Returns'!A:A,1)),IF(B36="ISP",INDEX('Daily Returns'!I:I,MATCH(AJ36,'Daily Returns'!A:A,1)),IF(B36="BPE",INDEX('Daily Returns'!K:K,MATCH(AJ36,'Daily Returns'!A:A,1)),IF(B36="BAMI",INDEX('Daily Returns'!M:M,MATCH(AJ36,'Daily Returns'!A:A,1)),INDEX('Daily Returns'!O:O,MATCH(AJ36,'Daily Returns'!A:A,1)))))))-(D36+E36*INDEX('Daily Returns'!C:C,MATCH(AJ36,'Daily Returns'!A:A,1))),"")</f>
        <v>-1.7035656204930413E-2</v>
      </c>
    </row>
    <row r="37" spans="1:37" x14ac:dyDescent="0.3">
      <c r="A37" t="str">
        <f>'Event Master List'!A37</f>
        <v>NG-038</v>
      </c>
      <c r="B37" t="str">
        <f>'Event Master List'!C37</f>
        <v>BMPS</v>
      </c>
      <c r="C37" s="8">
        <f>'Event Master List'!D37</f>
        <v>43690</v>
      </c>
      <c r="D37" s="10">
        <f>'Estimation Parameters'!K37</f>
        <v>4.3221780604801689E-6</v>
      </c>
      <c r="E37" s="10">
        <f>'Estimation Parameters'!J37</f>
        <v>1.6033210435595806</v>
      </c>
      <c r="F37" s="10">
        <f>IFERROR(IF(B37="UCG",INDEX('Daily Returns'!E:E,MATCH(C37,'Daily Returns'!A:A,1)),IF(B37="BMPS",INDEX('Daily Returns'!G:G,MATCH(C37,'Daily Returns'!A:A,1)),IF(B37="ISP",INDEX('Daily Returns'!I:I,MATCH(C37,'Daily Returns'!A:A,1)),IF(B37="BPE",INDEX('Daily Returns'!K:K,MATCH(C37,'Daily Returns'!A:A,1)),IF(B37="BAMI",INDEX('Daily Returns'!M:M,MATCH(C37,'Daily Returns'!A:A,1)),INDEX('Daily Returns'!O:O,MATCH(C37,'Daily Returns'!A:A,1))))))),"")</f>
        <v>7.22591682348976E-2</v>
      </c>
      <c r="G37" s="10">
        <f>IFERROR(INDEX('Daily Returns'!C:C,MATCH(C37,'Daily Returns'!A:A,1)),"")</f>
        <v>1.3570864587445717E-2</v>
      </c>
      <c r="H37" s="10">
        <f t="shared" si="0"/>
        <v>2.1762774950409704E-2</v>
      </c>
      <c r="I37" s="10">
        <f t="shared" si="1"/>
        <v>5.0496393284487892E-2</v>
      </c>
      <c r="J37" s="10">
        <f t="shared" si="2"/>
        <v>0.11764609258941047</v>
      </c>
      <c r="K37" s="10" t="str">
        <f t="shared" si="3"/>
        <v/>
      </c>
      <c r="L37" s="10" t="str">
        <f t="shared" si="4"/>
        <v/>
      </c>
      <c r="M37" t="str">
        <f>'Event Master List'!F37</f>
        <v>No</v>
      </c>
      <c r="N37" t="str">
        <f t="shared" si="5"/>
        <v>No</v>
      </c>
      <c r="O37" t="str">
        <f t="shared" si="6"/>
        <v/>
      </c>
      <c r="P37" s="8">
        <f t="shared" si="7"/>
        <v>43683</v>
      </c>
      <c r="Q37" s="10">
        <f>IFERROR(IF(B37="UCG",INDEX('Daily Returns'!E:E,MATCH(P37,'Daily Returns'!A:A,1)),IF(B37="BMPS",INDEX('Daily Returns'!G:G,MATCH(P37,'Daily Returns'!A:A,1)),IF(B37="ISP",INDEX('Daily Returns'!I:I,MATCH(P37,'Daily Returns'!A:A,1)),IF(B37="BPE",INDEX('Daily Returns'!K:K,MATCH(P37,'Daily Returns'!A:A,1)),IF(B37="BAMI",INDEX('Daily Returns'!M:M,MATCH(P37,'Daily Returns'!A:A,1)),INDEX('Daily Returns'!O:O,MATCH(P37,'Daily Returns'!A:A,1)))))))-(D37+E37*INDEX('Daily Returns'!C:C,MATCH(P37,'Daily Returns'!A:A,1))),"")</f>
        <v>-8.9689028313862142E-3</v>
      </c>
      <c r="R37" s="8">
        <f t="shared" si="8"/>
        <v>43684</v>
      </c>
      <c r="S37" s="10">
        <f>IFERROR(IF(B37="UCG",INDEX('Daily Returns'!E:E,MATCH(R37,'Daily Returns'!A:A,1)),IF(B37="BMPS",INDEX('Daily Returns'!G:G,MATCH(R37,'Daily Returns'!A:A,1)),IF(B37="ISP",INDEX('Daily Returns'!I:I,MATCH(R37,'Daily Returns'!A:A,1)),IF(B37="BPE",INDEX('Daily Returns'!K:K,MATCH(R37,'Daily Returns'!A:A,1)),IF(B37="BAMI",INDEX('Daily Returns'!M:M,MATCH(R37,'Daily Returns'!A:A,1)),INDEX('Daily Returns'!O:O,MATCH(R37,'Daily Returns'!A:A,1)))))))-(D37+E37*INDEX('Daily Returns'!C:C,MATCH(R37,'Daily Returns'!A:A,1))),"")</f>
        <v>-3.6806352309163518E-3</v>
      </c>
      <c r="T37" s="8">
        <f t="shared" si="9"/>
        <v>43685</v>
      </c>
      <c r="U37" s="10">
        <f>IFERROR(IF(B37="UCG",INDEX('Daily Returns'!E:E,MATCH(T37,'Daily Returns'!A:A,1)),IF(B37="BMPS",INDEX('Daily Returns'!G:G,MATCH(T37,'Daily Returns'!A:A,1)),IF(B37="ISP",INDEX('Daily Returns'!I:I,MATCH(T37,'Daily Returns'!A:A,1)),IF(B37="BPE",INDEX('Daily Returns'!K:K,MATCH(T37,'Daily Returns'!A:A,1)),IF(B37="BAMI",INDEX('Daily Returns'!M:M,MATCH(T37,'Daily Returns'!A:A,1)),INDEX('Daily Returns'!O:O,MATCH(T37,'Daily Returns'!A:A,1)))))))-(D37+E37*INDEX('Daily Returns'!C:C,MATCH(T37,'Daily Returns'!A:A,1))),"")</f>
        <v>4.2918349300310327E-5</v>
      </c>
      <c r="V37" s="8">
        <f t="shared" si="10"/>
        <v>43686</v>
      </c>
      <c r="W37" s="10">
        <f>IFERROR(IF(B37="UCG",INDEX('Daily Returns'!E:E,MATCH(V37,'Daily Returns'!A:A,1)),IF(B37="BMPS",INDEX('Daily Returns'!G:G,MATCH(V37,'Daily Returns'!A:A,1)),IF(B37="ISP",INDEX('Daily Returns'!I:I,MATCH(V37,'Daily Returns'!A:A,1)),IF(B37="BPE",INDEX('Daily Returns'!K:K,MATCH(V37,'Daily Returns'!A:A,1)),IF(B37="BAMI",INDEX('Daily Returns'!M:M,MATCH(V37,'Daily Returns'!A:A,1)),INDEX('Daily Returns'!O:O,MATCH(V37,'Daily Returns'!A:A,1)))))))-(D37+E37*INDEX('Daily Returns'!C:C,MATCH(V37,'Daily Returns'!A:A,1))),"")</f>
        <v>-4.5615543764342167E-2</v>
      </c>
      <c r="X37" s="8">
        <f t="shared" si="11"/>
        <v>43689</v>
      </c>
      <c r="Y37" s="10">
        <f>IFERROR(IF(B37="UCG",INDEX('Daily Returns'!E:E,MATCH(X37,'Daily Returns'!A:A,1)),IF(B37="BMPS",INDEX('Daily Returns'!G:G,MATCH(X37,'Daily Returns'!A:A,1)),IF(B37="ISP",INDEX('Daily Returns'!I:I,MATCH(X37,'Daily Returns'!A:A,1)),IF(B37="BPE",INDEX('Daily Returns'!K:K,MATCH(X37,'Daily Returns'!A:A,1)),IF(B37="BAMI",INDEX('Daily Returns'!M:M,MATCH(X37,'Daily Returns'!A:A,1)),INDEX('Daily Returns'!O:O,MATCH(X37,'Daily Returns'!A:A,1)))))))-(D37+E37*INDEX('Daily Returns'!C:C,MATCH(X37,'Daily Returns'!A:A,1))),"")</f>
        <v>1.7344604938543465E-2</v>
      </c>
      <c r="Z37" s="8">
        <f t="shared" si="12"/>
        <v>43690</v>
      </c>
      <c r="AA37" s="10">
        <f>IFERROR(IF(B37="UCG",INDEX('Daily Returns'!E:E,MATCH(Z37,'Daily Returns'!A:A,1)),IF(B37="BMPS",INDEX('Daily Returns'!G:G,MATCH(Z37,'Daily Returns'!A:A,1)),IF(B37="ISP",INDEX('Daily Returns'!I:I,MATCH(Z37,'Daily Returns'!A:A,1)),IF(B37="BPE",INDEX('Daily Returns'!K:K,MATCH(Z37,'Daily Returns'!A:A,1)),IF(B37="BAMI",INDEX('Daily Returns'!M:M,MATCH(Z37,'Daily Returns'!A:A,1)),INDEX('Daily Returns'!O:O,MATCH(Z37,'Daily Returns'!A:A,1)))))))-(D37+E37*INDEX('Daily Returns'!C:C,MATCH(Z37,'Daily Returns'!A:A,1))),"")</f>
        <v>5.0496393284487892E-2</v>
      </c>
      <c r="AB37" s="8">
        <f t="shared" si="13"/>
        <v>43691</v>
      </c>
      <c r="AC37" s="10">
        <f>IFERROR(IF(B37="UCG",INDEX('Daily Returns'!E:E,MATCH(AB37,'Daily Returns'!A:A,1)),IF(B37="BMPS",INDEX('Daily Returns'!G:G,MATCH(AB37,'Daily Returns'!A:A,1)),IF(B37="ISP",INDEX('Daily Returns'!I:I,MATCH(AB37,'Daily Returns'!A:A,1)),IF(B37="BPE",INDEX('Daily Returns'!K:K,MATCH(AB37,'Daily Returns'!A:A,1)),IF(B37="BAMI",INDEX('Daily Returns'!M:M,MATCH(AB37,'Daily Returns'!A:A,1)),INDEX('Daily Returns'!O:O,MATCH(AB37,'Daily Returns'!A:A,1)))))))-(D37+E37*INDEX('Daily Returns'!C:C,MATCH(AB37,'Daily Returns'!A:A,1))),"")</f>
        <v>4.9805094366379123E-2</v>
      </c>
      <c r="AD37" s="8">
        <f t="shared" si="14"/>
        <v>43692</v>
      </c>
      <c r="AE37" s="10" t="str">
        <f>IFERROR(IF(B37="UCG",INDEX('Daily Returns'!E:E,MATCH(AD37,'Daily Returns'!A:A,1)),IF(B37="BMPS",INDEX('Daily Returns'!G:G,MATCH(AD37,'Daily Returns'!A:A,1)),IF(B37="ISP",INDEX('Daily Returns'!I:I,MATCH(AD37,'Daily Returns'!A:A,1)),IF(B37="BPE",INDEX('Daily Returns'!K:K,MATCH(AD37,'Daily Returns'!A:A,1)),IF(B37="BAMI",INDEX('Daily Returns'!M:M,MATCH(AD37,'Daily Returns'!A:A,1)),INDEX('Daily Returns'!O:O,MATCH(AD37,'Daily Returns'!A:A,1)))))))-(D37+E37*INDEX('Daily Returns'!C:C,MATCH(AD37,'Daily Returns'!A:A,1))),"")</f>
        <v/>
      </c>
      <c r="AF37" s="8">
        <f t="shared" si="15"/>
        <v>43693</v>
      </c>
      <c r="AG37" s="10">
        <f>IFERROR(IF(B37="UCG",INDEX('Daily Returns'!E:E,MATCH(AF37,'Daily Returns'!A:A,1)),IF(B37="BMPS",INDEX('Daily Returns'!G:G,MATCH(AF37,'Daily Returns'!A:A,1)),IF(B37="ISP",INDEX('Daily Returns'!I:I,MATCH(AF37,'Daily Returns'!A:A,1)),IF(B37="BPE",INDEX('Daily Returns'!K:K,MATCH(AF37,'Daily Returns'!A:A,1)),IF(B37="BAMI",INDEX('Daily Returns'!M:M,MATCH(AF37,'Daily Returns'!A:A,1)),INDEX('Daily Returns'!O:O,MATCH(AF37,'Daily Returns'!A:A,1)))))))-(D37+E37*INDEX('Daily Returns'!C:C,MATCH(AF37,'Daily Returns'!A:A,1))),"")</f>
        <v>1.9474809405625595E-2</v>
      </c>
      <c r="AH37" s="8">
        <f t="shared" si="16"/>
        <v>43696</v>
      </c>
      <c r="AI37" s="10">
        <f>IFERROR(IF(B37="UCG",INDEX('Daily Returns'!E:E,MATCH(AH37,'Daily Returns'!A:A,1)),IF(B37="BMPS",INDEX('Daily Returns'!G:G,MATCH(AH37,'Daily Returns'!A:A,1)),IF(B37="ISP",INDEX('Daily Returns'!I:I,MATCH(AH37,'Daily Returns'!A:A,1)),IF(B37="BPE",INDEX('Daily Returns'!K:K,MATCH(AH37,'Daily Returns'!A:A,1)),IF(B37="BAMI",INDEX('Daily Returns'!M:M,MATCH(AH37,'Daily Returns'!A:A,1)),INDEX('Daily Returns'!O:O,MATCH(AH37,'Daily Returns'!A:A,1)))))))-(D37+E37*INDEX('Daily Returns'!C:C,MATCH(AH37,'Daily Returns'!A:A,1))),"")</f>
        <v>-1.7694649315832624E-2</v>
      </c>
      <c r="AJ37" s="8">
        <f t="shared" si="17"/>
        <v>43697</v>
      </c>
      <c r="AK37" s="10">
        <f>IFERROR(IF(B37="UCG",INDEX('Daily Returns'!E:E,MATCH(AJ37,'Daily Returns'!A:A,1)),IF(B37="BMPS",INDEX('Daily Returns'!G:G,MATCH(AJ37,'Daily Returns'!A:A,1)),IF(B37="ISP",INDEX('Daily Returns'!I:I,MATCH(AJ37,'Daily Returns'!A:A,1)),IF(B37="BPE",INDEX('Daily Returns'!K:K,MATCH(AJ37,'Daily Returns'!A:A,1)),IF(B37="BAMI",INDEX('Daily Returns'!M:M,MATCH(AJ37,'Daily Returns'!A:A,1)),INDEX('Daily Returns'!O:O,MATCH(AJ37,'Daily Returns'!A:A,1)))))))-(D37+E37*INDEX('Daily Returns'!C:C,MATCH(AJ37,'Daily Returns'!A:A,1))),"")</f>
        <v>-1.7035656204930413E-2</v>
      </c>
    </row>
    <row r="38" spans="1:37" x14ac:dyDescent="0.3">
      <c r="A38" t="str">
        <f>'Event Master List'!A38</f>
        <v>NG-032</v>
      </c>
      <c r="B38" t="str">
        <f>'Event Master List'!C38</f>
        <v>ISP</v>
      </c>
      <c r="C38" s="8">
        <f>'Event Master List'!D38</f>
        <v>43733</v>
      </c>
      <c r="D38" s="10">
        <f>'Estimation Parameters'!K38</f>
        <v>-3.8352739004659603E-4</v>
      </c>
      <c r="E38" s="10">
        <f>'Estimation Parameters'!J38</f>
        <v>1.247092885207433</v>
      </c>
      <c r="F38" s="10">
        <f>IFERROR(IF(B38="UCG",INDEX('Daily Returns'!E:E,MATCH(C38,'Daily Returns'!A:A,1)),IF(B38="BMPS",INDEX('Daily Returns'!G:G,MATCH(C38,'Daily Returns'!A:A,1)),IF(B38="ISP",INDEX('Daily Returns'!I:I,MATCH(C38,'Daily Returns'!A:A,1)),IF(B38="BPE",INDEX('Daily Returns'!K:K,MATCH(C38,'Daily Returns'!A:A,1)),IF(B38="BAMI",INDEX('Daily Returns'!M:M,MATCH(C38,'Daily Returns'!A:A,1)),INDEX('Daily Returns'!O:O,MATCH(C38,'Daily Returns'!A:A,1))))))),"")</f>
        <v>0</v>
      </c>
      <c r="G38" s="10">
        <f>IFERROR(INDEX('Daily Returns'!C:C,MATCH(C38,'Daily Returns'!A:A,1)),"")</f>
        <v>-5.1595817542577967E-3</v>
      </c>
      <c r="H38" s="10">
        <f t="shared" si="0"/>
        <v>-6.8180050864275806E-3</v>
      </c>
      <c r="I38" s="10">
        <f t="shared" si="1"/>
        <v>6.8180050864275806E-3</v>
      </c>
      <c r="J38" s="10">
        <f t="shared" si="2"/>
        <v>-1.6079629438203388E-3</v>
      </c>
      <c r="K38" s="10" t="str">
        <f t="shared" si="3"/>
        <v/>
      </c>
      <c r="L38" s="10" t="str">
        <f t="shared" si="4"/>
        <v/>
      </c>
      <c r="M38" t="str">
        <f>'Event Master List'!F38</f>
        <v>No</v>
      </c>
      <c r="N38" t="str">
        <f t="shared" si="5"/>
        <v>No</v>
      </c>
      <c r="O38" t="str">
        <f t="shared" si="6"/>
        <v/>
      </c>
      <c r="P38" s="8">
        <f t="shared" si="7"/>
        <v>43726</v>
      </c>
      <c r="Q38" s="10">
        <f>IFERROR(IF(B38="UCG",INDEX('Daily Returns'!E:E,MATCH(P38,'Daily Returns'!A:A,1)),IF(B38="BMPS",INDEX('Daily Returns'!G:G,MATCH(P38,'Daily Returns'!A:A,1)),IF(B38="ISP",INDEX('Daily Returns'!I:I,MATCH(P38,'Daily Returns'!A:A,1)),IF(B38="BPE",INDEX('Daily Returns'!K:K,MATCH(P38,'Daily Returns'!A:A,1)),IF(B38="BAMI",INDEX('Daily Returns'!M:M,MATCH(P38,'Daily Returns'!A:A,1)),INDEX('Daily Returns'!O:O,MATCH(P38,'Daily Returns'!A:A,1)))))))-(D38+E38*INDEX('Daily Returns'!C:C,MATCH(P38,'Daily Returns'!A:A,1))),"")</f>
        <v>-7.9677963986097295E-3</v>
      </c>
      <c r="R38" s="8">
        <f t="shared" si="8"/>
        <v>43727</v>
      </c>
      <c r="S38" s="10">
        <f>IFERROR(IF(B38="UCG",INDEX('Daily Returns'!E:E,MATCH(R38,'Daily Returns'!A:A,1)),IF(B38="BMPS",INDEX('Daily Returns'!G:G,MATCH(R38,'Daily Returns'!A:A,1)),IF(B38="ISP",INDEX('Daily Returns'!I:I,MATCH(R38,'Daily Returns'!A:A,1)),IF(B38="BPE",INDEX('Daily Returns'!K:K,MATCH(R38,'Daily Returns'!A:A,1)),IF(B38="BAMI",INDEX('Daily Returns'!M:M,MATCH(R38,'Daily Returns'!A:A,1)),INDEX('Daily Returns'!O:O,MATCH(R38,'Daily Returns'!A:A,1)))))))-(D38+E38*INDEX('Daily Returns'!C:C,MATCH(R38,'Daily Returns'!A:A,1))),"")</f>
        <v>4.2403727165476399E-3</v>
      </c>
      <c r="T38" s="8">
        <f t="shared" si="9"/>
        <v>43728</v>
      </c>
      <c r="U38" s="10">
        <f>IFERROR(IF(B38="UCG",INDEX('Daily Returns'!E:E,MATCH(T38,'Daily Returns'!A:A,1)),IF(B38="BMPS",INDEX('Daily Returns'!G:G,MATCH(T38,'Daily Returns'!A:A,1)),IF(B38="ISP",INDEX('Daily Returns'!I:I,MATCH(T38,'Daily Returns'!A:A,1)),IF(B38="BPE",INDEX('Daily Returns'!K:K,MATCH(T38,'Daily Returns'!A:A,1)),IF(B38="BAMI",INDEX('Daily Returns'!M:M,MATCH(T38,'Daily Returns'!A:A,1)),INDEX('Daily Returns'!O:O,MATCH(T38,'Daily Returns'!A:A,1)))))))-(D38+E38*INDEX('Daily Returns'!C:C,MATCH(T38,'Daily Returns'!A:A,1))),"")</f>
        <v>5.2949477113806258E-3</v>
      </c>
      <c r="V38" s="8">
        <f t="shared" si="10"/>
        <v>43731</v>
      </c>
      <c r="W38" s="10">
        <f>IFERROR(IF(B38="UCG",INDEX('Daily Returns'!E:E,MATCH(V38,'Daily Returns'!A:A,1)),IF(B38="BMPS",INDEX('Daily Returns'!G:G,MATCH(V38,'Daily Returns'!A:A,1)),IF(B38="ISP",INDEX('Daily Returns'!I:I,MATCH(V38,'Daily Returns'!A:A,1)),IF(B38="BPE",INDEX('Daily Returns'!K:K,MATCH(V38,'Daily Returns'!A:A,1)),IF(B38="BAMI",INDEX('Daily Returns'!M:M,MATCH(V38,'Daily Returns'!A:A,1)),INDEX('Daily Returns'!O:O,MATCH(V38,'Daily Returns'!A:A,1)))))))-(D38+E38*INDEX('Daily Returns'!C:C,MATCH(V38,'Daily Returns'!A:A,1))),"")</f>
        <v>-8.7065210034899254E-4</v>
      </c>
      <c r="X38" s="8">
        <f t="shared" si="11"/>
        <v>43732</v>
      </c>
      <c r="Y38" s="10">
        <f>IFERROR(IF(B38="UCG",INDEX('Daily Returns'!E:E,MATCH(X38,'Daily Returns'!A:A,1)),IF(B38="BMPS",INDEX('Daily Returns'!G:G,MATCH(X38,'Daily Returns'!A:A,1)),IF(B38="ISP",INDEX('Daily Returns'!I:I,MATCH(X38,'Daily Returns'!A:A,1)),IF(B38="BPE",INDEX('Daily Returns'!K:K,MATCH(X38,'Daily Returns'!A:A,1)),IF(B38="BAMI",INDEX('Daily Returns'!M:M,MATCH(X38,'Daily Returns'!A:A,1)),INDEX('Daily Returns'!O:O,MATCH(X38,'Daily Returns'!A:A,1)))))))-(D38+E38*INDEX('Daily Returns'!C:C,MATCH(X38,'Daily Returns'!A:A,1))),"")</f>
        <v>-4.3463146868182737E-3</v>
      </c>
      <c r="Z38" s="8">
        <f t="shared" si="12"/>
        <v>43733</v>
      </c>
      <c r="AA38" s="10">
        <f>IFERROR(IF(B38="UCG",INDEX('Daily Returns'!E:E,MATCH(Z38,'Daily Returns'!A:A,1)),IF(B38="BMPS",INDEX('Daily Returns'!G:G,MATCH(Z38,'Daily Returns'!A:A,1)),IF(B38="ISP",INDEX('Daily Returns'!I:I,MATCH(Z38,'Daily Returns'!A:A,1)),IF(B38="BPE",INDEX('Daily Returns'!K:K,MATCH(Z38,'Daily Returns'!A:A,1)),IF(B38="BAMI",INDEX('Daily Returns'!M:M,MATCH(Z38,'Daily Returns'!A:A,1)),INDEX('Daily Returns'!O:O,MATCH(Z38,'Daily Returns'!A:A,1)))))))-(D38+E38*INDEX('Daily Returns'!C:C,MATCH(Z38,'Daily Returns'!A:A,1))),"")</f>
        <v>6.8180050864275806E-3</v>
      </c>
      <c r="AB38" s="8">
        <f t="shared" si="13"/>
        <v>43734</v>
      </c>
      <c r="AC38" s="10">
        <f>IFERROR(IF(B38="UCG",INDEX('Daily Returns'!E:E,MATCH(AB38,'Daily Returns'!A:A,1)),IF(B38="BMPS",INDEX('Daily Returns'!G:G,MATCH(AB38,'Daily Returns'!A:A,1)),IF(B38="ISP",INDEX('Daily Returns'!I:I,MATCH(AB38,'Daily Returns'!A:A,1)),IF(B38="BPE",INDEX('Daily Returns'!K:K,MATCH(AB38,'Daily Returns'!A:A,1)),IF(B38="BAMI",INDEX('Daily Returns'!M:M,MATCH(AB38,'Daily Returns'!A:A,1)),INDEX('Daily Returns'!O:O,MATCH(AB38,'Daily Returns'!A:A,1)))))))-(D38+E38*INDEX('Daily Returns'!C:C,MATCH(AB38,'Daily Returns'!A:A,1))),"")</f>
        <v>-4.0796533434296458E-3</v>
      </c>
      <c r="AD38" s="8">
        <f t="shared" si="14"/>
        <v>43735</v>
      </c>
      <c r="AE38" s="10" t="str">
        <f>IFERROR(IF(B38="UCG",INDEX('Daily Returns'!E:E,MATCH(AD38,'Daily Returns'!A:A,1)),IF(B38="BMPS",INDEX('Daily Returns'!G:G,MATCH(AD38,'Daily Returns'!A:A,1)),IF(B38="ISP",INDEX('Daily Returns'!I:I,MATCH(AD38,'Daily Returns'!A:A,1)),IF(B38="BPE",INDEX('Daily Returns'!K:K,MATCH(AD38,'Daily Returns'!A:A,1)),IF(B38="BAMI",INDEX('Daily Returns'!M:M,MATCH(AD38,'Daily Returns'!A:A,1)),INDEX('Daily Returns'!O:O,MATCH(AD38,'Daily Returns'!A:A,1)))))))-(D38+E38*INDEX('Daily Returns'!C:C,MATCH(AD38,'Daily Returns'!A:A,1))),"")</f>
        <v/>
      </c>
      <c r="AF38" s="8">
        <f t="shared" si="15"/>
        <v>43738</v>
      </c>
      <c r="AG38" s="10">
        <f>IFERROR(IF(B38="UCG",INDEX('Daily Returns'!E:E,MATCH(AF38,'Daily Returns'!A:A,1)),IF(B38="BMPS",INDEX('Daily Returns'!G:G,MATCH(AF38,'Daily Returns'!A:A,1)),IF(B38="ISP",INDEX('Daily Returns'!I:I,MATCH(AF38,'Daily Returns'!A:A,1)),IF(B38="BPE",INDEX('Daily Returns'!K:K,MATCH(AF38,'Daily Returns'!A:A,1)),IF(B38="BAMI",INDEX('Daily Returns'!M:M,MATCH(AF38,'Daily Returns'!A:A,1)),INDEX('Daily Returns'!O:O,MATCH(AF38,'Daily Returns'!A:A,1)))))))-(D38+E38*INDEX('Daily Returns'!C:C,MATCH(AF38,'Daily Returns'!A:A,1))),"")</f>
        <v>5.5153179085911178E-4</v>
      </c>
      <c r="AH38" s="8">
        <f t="shared" si="16"/>
        <v>43739</v>
      </c>
      <c r="AI38" s="10">
        <f>IFERROR(IF(B38="UCG",INDEX('Daily Returns'!E:E,MATCH(AH38,'Daily Returns'!A:A,1)),IF(B38="BMPS",INDEX('Daily Returns'!G:G,MATCH(AH38,'Daily Returns'!A:A,1)),IF(B38="ISP",INDEX('Daily Returns'!I:I,MATCH(AH38,'Daily Returns'!A:A,1)),IF(B38="BPE",INDEX('Daily Returns'!K:K,MATCH(AH38,'Daily Returns'!A:A,1)),IF(B38="BAMI",INDEX('Daily Returns'!M:M,MATCH(AH38,'Daily Returns'!A:A,1)),INDEX('Daily Returns'!O:O,MATCH(AH38,'Daily Returns'!A:A,1)))))))-(D38+E38*INDEX('Daily Returns'!C:C,MATCH(AH38,'Daily Returns'!A:A,1))),"")</f>
        <v>-3.2242984093362667E-3</v>
      </c>
      <c r="AJ38" s="8">
        <f t="shared" si="17"/>
        <v>43740</v>
      </c>
      <c r="AK38" s="10">
        <f>IFERROR(IF(B38="UCG",INDEX('Daily Returns'!E:E,MATCH(AJ38,'Daily Returns'!A:A,1)),IF(B38="BMPS",INDEX('Daily Returns'!G:G,MATCH(AJ38,'Daily Returns'!A:A,1)),IF(B38="ISP",INDEX('Daily Returns'!I:I,MATCH(AJ38,'Daily Returns'!A:A,1)),IF(B38="BPE",INDEX('Daily Returns'!K:K,MATCH(AJ38,'Daily Returns'!A:A,1)),IF(B38="BAMI",INDEX('Daily Returns'!M:M,MATCH(AJ38,'Daily Returns'!A:A,1)),INDEX('Daily Returns'!O:O,MATCH(AJ38,'Daily Returns'!A:A,1)))))))-(D38+E38*INDEX('Daily Returns'!C:C,MATCH(AJ38,'Daily Returns'!A:A,1))),"")</f>
        <v>8.3060160636224123E-3</v>
      </c>
    </row>
    <row r="39" spans="1:37" x14ac:dyDescent="0.3">
      <c r="A39" t="str">
        <f>'Event Master List'!A39</f>
        <v>GACS-007</v>
      </c>
      <c r="B39" t="str">
        <f>'Event Master List'!C39</f>
        <v>UCG</v>
      </c>
      <c r="C39" s="8">
        <f>'Event Master List'!D39</f>
        <v>43756</v>
      </c>
      <c r="D39" s="10">
        <f>'Estimation Parameters'!K39</f>
        <v>-1.5421040807857037E-3</v>
      </c>
      <c r="E39" s="10">
        <f>'Estimation Parameters'!J39</f>
        <v>1.480793590707008</v>
      </c>
      <c r="F39" s="10">
        <f>IFERROR(IF(B39="UCG",INDEX('Daily Returns'!E:E,MATCH(C39,'Daily Returns'!A:A,1)),IF(B39="BMPS",INDEX('Daily Returns'!G:G,MATCH(C39,'Daily Returns'!A:A,1)),IF(B39="ISP",INDEX('Daily Returns'!I:I,MATCH(C39,'Daily Returns'!A:A,1)),IF(B39="BPE",INDEX('Daily Returns'!K:K,MATCH(C39,'Daily Returns'!A:A,1)),IF(B39="BAMI",INDEX('Daily Returns'!M:M,MATCH(C39,'Daily Returns'!A:A,1)),INDEX('Daily Returns'!O:O,MATCH(C39,'Daily Returns'!A:A,1))))))),"")</f>
        <v>5.2447552447552883E-3</v>
      </c>
      <c r="G39" s="10">
        <f>IFERROR(INDEX('Daily Returns'!C:C,MATCH(C39,'Daily Returns'!A:A,1)),"")</f>
        <v>-2.4132999642474079E-3</v>
      </c>
      <c r="H39" s="10">
        <f t="shared" si="0"/>
        <v>-5.1157032002967168E-3</v>
      </c>
      <c r="I39" s="10">
        <f t="shared" si="1"/>
        <v>1.0360458445052005E-2</v>
      </c>
      <c r="J39" s="10">
        <f t="shared" si="2"/>
        <v>3.0028064040705356E-2</v>
      </c>
      <c r="K39" s="10">
        <f t="shared" si="3"/>
        <v>3.465206276436282E-2</v>
      </c>
      <c r="L39" s="10">
        <f t="shared" si="4"/>
        <v>4.8882583119216019E-2</v>
      </c>
      <c r="M39" t="str">
        <f>'Event Master List'!F39</f>
        <v>Yes</v>
      </c>
      <c r="N39" t="str">
        <f t="shared" si="5"/>
        <v>No</v>
      </c>
      <c r="O39" t="str">
        <f t="shared" si="6"/>
        <v/>
      </c>
      <c r="P39" s="8">
        <f t="shared" si="7"/>
        <v>43749</v>
      </c>
      <c r="Q39" s="10">
        <f>IFERROR(IF(B39="UCG",INDEX('Daily Returns'!E:E,MATCH(P39,'Daily Returns'!A:A,1)),IF(B39="BMPS",INDEX('Daily Returns'!G:G,MATCH(P39,'Daily Returns'!A:A,1)),IF(B39="ISP",INDEX('Daily Returns'!I:I,MATCH(P39,'Daily Returns'!A:A,1)),IF(B39="BPE",INDEX('Daily Returns'!K:K,MATCH(P39,'Daily Returns'!A:A,1)),IF(B39="BAMI",INDEX('Daily Returns'!M:M,MATCH(P39,'Daily Returns'!A:A,1)),INDEX('Daily Returns'!O:O,MATCH(P39,'Daily Returns'!A:A,1)))))))-(D39+E39*INDEX('Daily Returns'!C:C,MATCH(P39,'Daily Returns'!A:A,1))),"")</f>
        <v>7.7949648816061957E-3</v>
      </c>
      <c r="R39" s="8">
        <f t="shared" si="8"/>
        <v>43752</v>
      </c>
      <c r="S39" s="10">
        <f>IFERROR(IF(B39="UCG",INDEX('Daily Returns'!E:E,MATCH(R39,'Daily Returns'!A:A,1)),IF(B39="BMPS",INDEX('Daily Returns'!G:G,MATCH(R39,'Daily Returns'!A:A,1)),IF(B39="ISP",INDEX('Daily Returns'!I:I,MATCH(R39,'Daily Returns'!A:A,1)),IF(B39="BPE",INDEX('Daily Returns'!K:K,MATCH(R39,'Daily Returns'!A:A,1)),IF(B39="BAMI",INDEX('Daily Returns'!M:M,MATCH(R39,'Daily Returns'!A:A,1)),INDEX('Daily Returns'!O:O,MATCH(R39,'Daily Returns'!A:A,1)))))))-(D39+E39*INDEX('Daily Returns'!C:C,MATCH(R39,'Daily Returns'!A:A,1))),"")</f>
        <v>1.4394681836177748E-3</v>
      </c>
      <c r="T39" s="8">
        <f t="shared" si="9"/>
        <v>43753</v>
      </c>
      <c r="U39" s="10">
        <f>IFERROR(IF(B39="UCG",INDEX('Daily Returns'!E:E,MATCH(T39,'Daily Returns'!A:A,1)),IF(B39="BMPS",INDEX('Daily Returns'!G:G,MATCH(T39,'Daily Returns'!A:A,1)),IF(B39="ISP",INDEX('Daily Returns'!I:I,MATCH(T39,'Daily Returns'!A:A,1)),IF(B39="BPE",INDEX('Daily Returns'!K:K,MATCH(T39,'Daily Returns'!A:A,1)),IF(B39="BAMI",INDEX('Daily Returns'!M:M,MATCH(T39,'Daily Returns'!A:A,1)),INDEX('Daily Returns'!O:O,MATCH(T39,'Daily Returns'!A:A,1)))))))-(D39+E39*INDEX('Daily Returns'!C:C,MATCH(T39,'Daily Returns'!A:A,1))),"")</f>
        <v>1.4929103056690707E-2</v>
      </c>
      <c r="V39" s="8">
        <f t="shared" si="10"/>
        <v>43754</v>
      </c>
      <c r="W39" s="10">
        <f>IFERROR(IF(B39="UCG",INDEX('Daily Returns'!E:E,MATCH(V39,'Daily Returns'!A:A,1)),IF(B39="BMPS",INDEX('Daily Returns'!G:G,MATCH(V39,'Daily Returns'!A:A,1)),IF(B39="ISP",INDEX('Daily Returns'!I:I,MATCH(V39,'Daily Returns'!A:A,1)),IF(B39="BPE",INDEX('Daily Returns'!K:K,MATCH(V39,'Daily Returns'!A:A,1)),IF(B39="BAMI",INDEX('Daily Returns'!M:M,MATCH(V39,'Daily Returns'!A:A,1)),INDEX('Daily Returns'!O:O,MATCH(V39,'Daily Returns'!A:A,1)))))))-(D39+E39*INDEX('Daily Returns'!C:C,MATCH(V39,'Daily Returns'!A:A,1))),"")</f>
        <v>1.521206773199606E-2</v>
      </c>
      <c r="X39" s="8">
        <f t="shared" si="11"/>
        <v>43755</v>
      </c>
      <c r="Y39" s="10">
        <f>IFERROR(IF(B39="UCG",INDEX('Daily Returns'!E:E,MATCH(X39,'Daily Returns'!A:A,1)),IF(B39="BMPS",INDEX('Daily Returns'!G:G,MATCH(X39,'Daily Returns'!A:A,1)),IF(B39="ISP",INDEX('Daily Returns'!I:I,MATCH(X39,'Daily Returns'!A:A,1)),IF(B39="BPE",INDEX('Daily Returns'!K:K,MATCH(X39,'Daily Returns'!A:A,1)),IF(B39="BAMI",INDEX('Daily Returns'!M:M,MATCH(X39,'Daily Returns'!A:A,1)),INDEX('Daily Returns'!O:O,MATCH(X39,'Daily Returns'!A:A,1)))))))-(D39+E39*INDEX('Daily Returns'!C:C,MATCH(X39,'Daily Returns'!A:A,1))),"")</f>
        <v>7.6046416173532715E-3</v>
      </c>
      <c r="Z39" s="8">
        <f t="shared" si="12"/>
        <v>43756</v>
      </c>
      <c r="AA39" s="10">
        <f>IFERROR(IF(B39="UCG",INDEX('Daily Returns'!E:E,MATCH(Z39,'Daily Returns'!A:A,1)),IF(B39="BMPS",INDEX('Daily Returns'!G:G,MATCH(Z39,'Daily Returns'!A:A,1)),IF(B39="ISP",INDEX('Daily Returns'!I:I,MATCH(Z39,'Daily Returns'!A:A,1)),IF(B39="BPE",INDEX('Daily Returns'!K:K,MATCH(Z39,'Daily Returns'!A:A,1)),IF(B39="BAMI",INDEX('Daily Returns'!M:M,MATCH(Z39,'Daily Returns'!A:A,1)),INDEX('Daily Returns'!O:O,MATCH(Z39,'Daily Returns'!A:A,1)))))))-(D39+E39*INDEX('Daily Returns'!C:C,MATCH(Z39,'Daily Returns'!A:A,1))),"")</f>
        <v>1.0360458445052005E-2</v>
      </c>
      <c r="AB39" s="8">
        <f t="shared" si="13"/>
        <v>43759</v>
      </c>
      <c r="AC39" s="10">
        <f>IFERROR(IF(B39="UCG",INDEX('Daily Returns'!E:E,MATCH(AB39,'Daily Returns'!A:A,1)),IF(B39="BMPS",INDEX('Daily Returns'!G:G,MATCH(AB39,'Daily Returns'!A:A,1)),IF(B39="ISP",INDEX('Daily Returns'!I:I,MATCH(AB39,'Daily Returns'!A:A,1)),IF(B39="BPE",INDEX('Daily Returns'!K:K,MATCH(AB39,'Daily Returns'!A:A,1)),IF(B39="BAMI",INDEX('Daily Returns'!M:M,MATCH(AB39,'Daily Returns'!A:A,1)),INDEX('Daily Returns'!O:O,MATCH(AB39,'Daily Returns'!A:A,1)))))))-(D39+E39*INDEX('Daily Returns'!C:C,MATCH(AB39,'Daily Returns'!A:A,1))),"")</f>
        <v>1.2062963978300079E-2</v>
      </c>
      <c r="AD39" s="8">
        <f t="shared" si="14"/>
        <v>43760</v>
      </c>
      <c r="AE39" s="10">
        <f>IFERROR(IF(B39="UCG",INDEX('Daily Returns'!E:E,MATCH(AD39,'Daily Returns'!A:A,1)),IF(B39="BMPS",INDEX('Daily Returns'!G:G,MATCH(AD39,'Daily Returns'!A:A,1)),IF(B39="ISP",INDEX('Daily Returns'!I:I,MATCH(AD39,'Daily Returns'!A:A,1)),IF(B39="BPE",INDEX('Daily Returns'!K:K,MATCH(AD39,'Daily Returns'!A:A,1)),IF(B39="BAMI",INDEX('Daily Returns'!M:M,MATCH(AD39,'Daily Returns'!A:A,1)),INDEX('Daily Returns'!O:O,MATCH(AD39,'Daily Returns'!A:A,1)))))))-(D39+E39*INDEX('Daily Returns'!C:C,MATCH(AD39,'Daily Returns'!A:A,1))),"")</f>
        <v>-4.1615256154931852E-3</v>
      </c>
      <c r="AF39" s="8">
        <f t="shared" si="15"/>
        <v>43761</v>
      </c>
      <c r="AG39" s="10">
        <f>IFERROR(IF(B39="UCG",INDEX('Daily Returns'!E:E,MATCH(AF39,'Daily Returns'!A:A,1)),IF(B39="BMPS",INDEX('Daily Returns'!G:G,MATCH(AF39,'Daily Returns'!A:A,1)),IF(B39="ISP",INDEX('Daily Returns'!I:I,MATCH(AF39,'Daily Returns'!A:A,1)),IF(B39="BPE",INDEX('Daily Returns'!K:K,MATCH(AF39,'Daily Returns'!A:A,1)),IF(B39="BAMI",INDEX('Daily Returns'!M:M,MATCH(AF39,'Daily Returns'!A:A,1)),INDEX('Daily Returns'!O:O,MATCH(AF39,'Daily Returns'!A:A,1)))))))-(D39+E39*INDEX('Daily Returns'!C:C,MATCH(AF39,'Daily Returns'!A:A,1))),"")</f>
        <v>8.7855243391506497E-3</v>
      </c>
      <c r="AH39" s="8">
        <f t="shared" si="16"/>
        <v>43762</v>
      </c>
      <c r="AI39" s="10">
        <f>IFERROR(IF(B39="UCG",INDEX('Daily Returns'!E:E,MATCH(AH39,'Daily Returns'!A:A,1)),IF(B39="BMPS",INDEX('Daily Returns'!G:G,MATCH(AH39,'Daily Returns'!A:A,1)),IF(B39="ISP",INDEX('Daily Returns'!I:I,MATCH(AH39,'Daily Returns'!A:A,1)),IF(B39="BPE",INDEX('Daily Returns'!K:K,MATCH(AH39,'Daily Returns'!A:A,1)),IF(B39="BAMI",INDEX('Daily Returns'!M:M,MATCH(AH39,'Daily Returns'!A:A,1)),INDEX('Daily Returns'!O:O,MATCH(AH39,'Daily Returns'!A:A,1)))))))-(D39+E39*INDEX('Daily Returns'!C:C,MATCH(AH39,'Daily Returns'!A:A,1))),"")</f>
        <v>-1.4406374305127359E-2</v>
      </c>
      <c r="AJ39" s="8">
        <f t="shared" si="17"/>
        <v>43763</v>
      </c>
      <c r="AK39" s="10">
        <f>IFERROR(IF(B39="UCG",INDEX('Daily Returns'!E:E,MATCH(AJ39,'Daily Returns'!A:A,1)),IF(B39="BMPS",INDEX('Daily Returns'!G:G,MATCH(AJ39,'Daily Returns'!A:A,1)),IF(B39="ISP",INDEX('Daily Returns'!I:I,MATCH(AJ39,'Daily Returns'!A:A,1)),IF(B39="BPE",INDEX('Daily Returns'!K:K,MATCH(AJ39,'Daily Returns'!A:A,1)),IF(B39="BAMI",INDEX('Daily Returns'!M:M,MATCH(AJ39,'Daily Returns'!A:A,1)),INDEX('Daily Returns'!O:O,MATCH(AJ39,'Daily Returns'!A:A,1)))))))-(D39+E39*INDEX('Daily Returns'!C:C,MATCH(AJ39,'Daily Returns'!A:A,1))),"")</f>
        <v>-1.0738709193930201E-2</v>
      </c>
    </row>
    <row r="40" spans="1:37" x14ac:dyDescent="0.3">
      <c r="A40" t="str">
        <f>'Event Master List'!A40</f>
        <v>NG-031</v>
      </c>
      <c r="B40" t="str">
        <f>'Event Master List'!C40</f>
        <v>UCG</v>
      </c>
      <c r="C40" s="8">
        <f>'Event Master List'!D40</f>
        <v>43804</v>
      </c>
      <c r="D40" s="10">
        <f>'Estimation Parameters'!K40</f>
        <v>-3.1837052922425741E-4</v>
      </c>
      <c r="E40" s="10">
        <f>'Estimation Parameters'!J40</f>
        <v>1.6636835225078623</v>
      </c>
      <c r="F40" s="10">
        <f>IFERROR(IF(B40="UCG",INDEX('Daily Returns'!E:E,MATCH(C40,'Daily Returns'!A:A,1)),IF(B40="BMPS",INDEX('Daily Returns'!G:G,MATCH(C40,'Daily Returns'!A:A,1)),IF(B40="ISP",INDEX('Daily Returns'!I:I,MATCH(C40,'Daily Returns'!A:A,1)),IF(B40="BPE",INDEX('Daily Returns'!K:K,MATCH(C40,'Daily Returns'!A:A,1)),IF(B40="BAMI",INDEX('Daily Returns'!M:M,MATCH(C40,'Daily Returns'!A:A,1)),INDEX('Daily Returns'!O:O,MATCH(C40,'Daily Returns'!A:A,1))))))),"")</f>
        <v>-1.3545816733067723E-2</v>
      </c>
      <c r="G40" s="10">
        <f>IFERROR(INDEX('Daily Returns'!C:C,MATCH(C40,'Daily Returns'!A:A,1)),"")</f>
        <v>-2.8219154293652863E-3</v>
      </c>
      <c r="H40" s="10">
        <f t="shared" si="0"/>
        <v>-5.013144730969984E-3</v>
      </c>
      <c r="I40" s="10">
        <f t="shared" si="1"/>
        <v>-8.5326720020977402E-3</v>
      </c>
      <c r="J40" s="10">
        <f t="shared" si="2"/>
        <v>4.2552307865873114E-3</v>
      </c>
      <c r="K40" s="10">
        <f t="shared" si="3"/>
        <v>1.7715321098056139E-2</v>
      </c>
      <c r="L40" s="10">
        <f t="shared" si="4"/>
        <v>5.7767393423210189E-2</v>
      </c>
      <c r="M40" t="str">
        <f>'Event Master List'!F40</f>
        <v>No</v>
      </c>
      <c r="N40" t="str">
        <f t="shared" si="5"/>
        <v>No</v>
      </c>
      <c r="O40" t="str">
        <f t="shared" si="6"/>
        <v/>
      </c>
      <c r="P40" s="8">
        <f t="shared" si="7"/>
        <v>43797</v>
      </c>
      <c r="Q40" s="10">
        <f>IFERROR(IF(B40="UCG",INDEX('Daily Returns'!E:E,MATCH(P40,'Daily Returns'!A:A,1)),IF(B40="BMPS",INDEX('Daily Returns'!G:G,MATCH(P40,'Daily Returns'!A:A,1)),IF(B40="ISP",INDEX('Daily Returns'!I:I,MATCH(P40,'Daily Returns'!A:A,1)),IF(B40="BPE",INDEX('Daily Returns'!K:K,MATCH(P40,'Daily Returns'!A:A,1)),IF(B40="BAMI",INDEX('Daily Returns'!M:M,MATCH(P40,'Daily Returns'!A:A,1)),INDEX('Daily Returns'!O:O,MATCH(P40,'Daily Returns'!A:A,1)))))))-(D40+E40*INDEX('Daily Returns'!C:C,MATCH(P40,'Daily Returns'!A:A,1))),"")</f>
        <v>1.7996540786772985E-4</v>
      </c>
      <c r="R40" s="8">
        <f t="shared" si="8"/>
        <v>43798</v>
      </c>
      <c r="S40" s="10">
        <f>IFERROR(IF(B40="UCG",INDEX('Daily Returns'!E:E,MATCH(R40,'Daily Returns'!A:A,1)),IF(B40="BMPS",INDEX('Daily Returns'!G:G,MATCH(R40,'Daily Returns'!A:A,1)),IF(B40="ISP",INDEX('Daily Returns'!I:I,MATCH(R40,'Daily Returns'!A:A,1)),IF(B40="BPE",INDEX('Daily Returns'!K:K,MATCH(R40,'Daily Returns'!A:A,1)),IF(B40="BAMI",INDEX('Daily Returns'!M:M,MATCH(R40,'Daily Returns'!A:A,1)),INDEX('Daily Returns'!O:O,MATCH(R40,'Daily Returns'!A:A,1)))))))-(D40+E40*INDEX('Daily Returns'!C:C,MATCH(R40,'Daily Returns'!A:A,1))),"")</f>
        <v>8.6283869954818758E-3</v>
      </c>
      <c r="T40" s="8">
        <f t="shared" si="9"/>
        <v>43801</v>
      </c>
      <c r="U40" s="10">
        <f>IFERROR(IF(B40="UCG",INDEX('Daily Returns'!E:E,MATCH(T40,'Daily Returns'!A:A,1)),IF(B40="BMPS",INDEX('Daily Returns'!G:G,MATCH(T40,'Daily Returns'!A:A,1)),IF(B40="ISP",INDEX('Daily Returns'!I:I,MATCH(T40,'Daily Returns'!A:A,1)),IF(B40="BPE",INDEX('Daily Returns'!K:K,MATCH(T40,'Daily Returns'!A:A,1)),IF(B40="BAMI",INDEX('Daily Returns'!M:M,MATCH(T40,'Daily Returns'!A:A,1)),INDEX('Daily Returns'!O:O,MATCH(T40,'Daily Returns'!A:A,1)))))))-(D40+E40*INDEX('Daily Returns'!C:C,MATCH(T40,'Daily Returns'!A:A,1))),"")</f>
        <v>2.310113578107769E-2</v>
      </c>
      <c r="V40" s="8">
        <f t="shared" si="10"/>
        <v>43802</v>
      </c>
      <c r="W40" s="10">
        <f>IFERROR(IF(B40="UCG",INDEX('Daily Returns'!E:E,MATCH(V40,'Daily Returns'!A:A,1)),IF(B40="BMPS",INDEX('Daily Returns'!G:G,MATCH(V40,'Daily Returns'!A:A,1)),IF(B40="ISP",INDEX('Daily Returns'!I:I,MATCH(V40,'Daily Returns'!A:A,1)),IF(B40="BPE",INDEX('Daily Returns'!K:K,MATCH(V40,'Daily Returns'!A:A,1)),IF(B40="BAMI",INDEX('Daily Returns'!M:M,MATCH(V40,'Daily Returns'!A:A,1)),INDEX('Daily Returns'!O:O,MATCH(V40,'Daily Returns'!A:A,1)))))))-(D40+E40*INDEX('Daily Returns'!C:C,MATCH(V40,'Daily Returns'!A:A,1))),"")</f>
        <v>-5.1176461913096192E-3</v>
      </c>
      <c r="X40" s="8">
        <f t="shared" si="11"/>
        <v>43803</v>
      </c>
      <c r="Y40" s="10">
        <f>IFERROR(IF(B40="UCG",INDEX('Daily Returns'!E:E,MATCH(X40,'Daily Returns'!A:A,1)),IF(B40="BMPS",INDEX('Daily Returns'!G:G,MATCH(X40,'Daily Returns'!A:A,1)),IF(B40="ISP",INDEX('Daily Returns'!I:I,MATCH(X40,'Daily Returns'!A:A,1)),IF(B40="BPE",INDEX('Daily Returns'!K:K,MATCH(X40,'Daily Returns'!A:A,1)),IF(B40="BAMI",INDEX('Daily Returns'!M:M,MATCH(X40,'Daily Returns'!A:A,1)),INDEX('Daily Returns'!O:O,MATCH(X40,'Daily Returns'!A:A,1)))))))-(D40+E40*INDEX('Daily Returns'!C:C,MATCH(X40,'Daily Returns'!A:A,1))),"")</f>
        <v>-1.9170001334281386E-3</v>
      </c>
      <c r="Z40" s="8">
        <f t="shared" si="12"/>
        <v>43804</v>
      </c>
      <c r="AA40" s="10">
        <f>IFERROR(IF(B40="UCG",INDEX('Daily Returns'!E:E,MATCH(Z40,'Daily Returns'!A:A,1)),IF(B40="BMPS",INDEX('Daily Returns'!G:G,MATCH(Z40,'Daily Returns'!A:A,1)),IF(B40="ISP",INDEX('Daily Returns'!I:I,MATCH(Z40,'Daily Returns'!A:A,1)),IF(B40="BPE",INDEX('Daily Returns'!K:K,MATCH(Z40,'Daily Returns'!A:A,1)),IF(B40="BAMI",INDEX('Daily Returns'!M:M,MATCH(Z40,'Daily Returns'!A:A,1)),INDEX('Daily Returns'!O:O,MATCH(Z40,'Daily Returns'!A:A,1)))))))-(D40+E40*INDEX('Daily Returns'!C:C,MATCH(Z40,'Daily Returns'!A:A,1))),"")</f>
        <v>-8.5326720020977402E-3</v>
      </c>
      <c r="AB40" s="8">
        <f t="shared" si="13"/>
        <v>43805</v>
      </c>
      <c r="AC40" s="10">
        <f>IFERROR(IF(B40="UCG",INDEX('Daily Returns'!E:E,MATCH(AB40,'Daily Returns'!A:A,1)),IF(B40="BMPS",INDEX('Daily Returns'!G:G,MATCH(AB40,'Daily Returns'!A:A,1)),IF(B40="ISP",INDEX('Daily Returns'!I:I,MATCH(AB40,'Daily Returns'!A:A,1)),IF(B40="BPE",INDEX('Daily Returns'!K:K,MATCH(AB40,'Daily Returns'!A:A,1)),IF(B40="BAMI",INDEX('Daily Returns'!M:M,MATCH(AB40,'Daily Returns'!A:A,1)),INDEX('Daily Returns'!O:O,MATCH(AB40,'Daily Returns'!A:A,1)))))))-(D40+E40*INDEX('Daily Returns'!C:C,MATCH(AB40,'Daily Returns'!A:A,1))),"")</f>
        <v>1.470490292211319E-2</v>
      </c>
      <c r="AD40" s="8">
        <f t="shared" si="14"/>
        <v>43808</v>
      </c>
      <c r="AE40" s="10">
        <f>IFERROR(IF(B40="UCG",INDEX('Daily Returns'!E:E,MATCH(AD40,'Daily Returns'!A:A,1)),IF(B40="BMPS",INDEX('Daily Returns'!G:G,MATCH(AD40,'Daily Returns'!A:A,1)),IF(B40="ISP",INDEX('Daily Returns'!I:I,MATCH(AD40,'Daily Returns'!A:A,1)),IF(B40="BPE",INDEX('Daily Returns'!K:K,MATCH(AD40,'Daily Returns'!A:A,1)),IF(B40="BAMI",INDEX('Daily Returns'!M:M,MATCH(AD40,'Daily Returns'!A:A,1)),INDEX('Daily Returns'!O:O,MATCH(AD40,'Daily Returns'!A:A,1)))))))-(D40+E40*INDEX('Daily Returns'!C:C,MATCH(AD40,'Daily Returns'!A:A,1))),"")</f>
        <v>1.5752513262638313E-2</v>
      </c>
      <c r="AF40" s="8">
        <f t="shared" si="15"/>
        <v>43809</v>
      </c>
      <c r="AG40" s="10">
        <f>IFERROR(IF(B40="UCG",INDEX('Daily Returns'!E:E,MATCH(AF40,'Daily Returns'!A:A,1)),IF(B40="BMPS",INDEX('Daily Returns'!G:G,MATCH(AF40,'Daily Returns'!A:A,1)),IF(B40="ISP",INDEX('Daily Returns'!I:I,MATCH(AF40,'Daily Returns'!A:A,1)),IF(B40="BPE",INDEX('Daily Returns'!K:K,MATCH(AF40,'Daily Returns'!A:A,1)),IF(B40="BAMI",INDEX('Daily Returns'!M:M,MATCH(AF40,'Daily Returns'!A:A,1)),INDEX('Daily Returns'!O:O,MATCH(AF40,'Daily Returns'!A:A,1)))))))-(D40+E40*INDEX('Daily Returns'!C:C,MATCH(AF40,'Daily Returns'!A:A,1))),"")</f>
        <v>-2.2924229511694875E-3</v>
      </c>
      <c r="AH40" s="8">
        <f t="shared" si="16"/>
        <v>43810</v>
      </c>
      <c r="AI40" s="10">
        <f>IFERROR(IF(B40="UCG",INDEX('Daily Returns'!E:E,MATCH(AH40,'Daily Returns'!A:A,1)),IF(B40="BMPS",INDEX('Daily Returns'!G:G,MATCH(AH40,'Daily Returns'!A:A,1)),IF(B40="ISP",INDEX('Daily Returns'!I:I,MATCH(AH40,'Daily Returns'!A:A,1)),IF(B40="BPE",INDEX('Daily Returns'!K:K,MATCH(AH40,'Daily Returns'!A:A,1)),IF(B40="BAMI",INDEX('Daily Returns'!M:M,MATCH(AH40,'Daily Returns'!A:A,1)),INDEX('Daily Returns'!O:O,MATCH(AH40,'Daily Returns'!A:A,1)))))))-(D40+E40*INDEX('Daily Returns'!C:C,MATCH(AH40,'Daily Returns'!A:A,1))),"")</f>
        <v>-2.0559561689878886E-3</v>
      </c>
      <c r="AJ40" s="8">
        <f t="shared" si="17"/>
        <v>43811</v>
      </c>
      <c r="AK40" s="10">
        <f>IFERROR(IF(B40="UCG",INDEX('Daily Returns'!E:E,MATCH(AJ40,'Daily Returns'!A:A,1)),IF(B40="BMPS",INDEX('Daily Returns'!G:G,MATCH(AJ40,'Daily Returns'!A:A,1)),IF(B40="ISP",INDEX('Daily Returns'!I:I,MATCH(AJ40,'Daily Returns'!A:A,1)),IF(B40="BPE",INDEX('Daily Returns'!K:K,MATCH(AJ40,'Daily Returns'!A:A,1)),IF(B40="BAMI",INDEX('Daily Returns'!M:M,MATCH(AJ40,'Daily Returns'!A:A,1)),INDEX('Daily Returns'!O:O,MATCH(AJ40,'Daily Returns'!A:A,1)))))))-(D40+E40*INDEX('Daily Returns'!C:C,MATCH(AJ40,'Daily Returns'!A:A,1))),"")</f>
        <v>1.5316186501024263E-2</v>
      </c>
    </row>
    <row r="41" spans="1:37" x14ac:dyDescent="0.3">
      <c r="A41" t="str">
        <f>'Event Master List'!A41</f>
        <v>NG-030</v>
      </c>
      <c r="B41" t="str">
        <f>'Event Master List'!C41</f>
        <v>UCG</v>
      </c>
      <c r="C41" s="8">
        <f>'Event Master List'!D41</f>
        <v>43812</v>
      </c>
      <c r="D41" s="10">
        <f>'Estimation Parameters'!K41</f>
        <v>2.5181202587404739E-5</v>
      </c>
      <c r="E41" s="10">
        <f>'Estimation Parameters'!J41</f>
        <v>1.6617049448883368</v>
      </c>
      <c r="F41" s="10">
        <f>IFERROR(IF(B41="UCG",INDEX('Daily Returns'!E:E,MATCH(C41,'Daily Returns'!A:A,1)),IF(B41="BMPS",INDEX('Daily Returns'!G:G,MATCH(C41,'Daily Returns'!A:A,1)),IF(B41="ISP",INDEX('Daily Returns'!I:I,MATCH(C41,'Daily Returns'!A:A,1)),IF(B41="BPE",INDEX('Daily Returns'!K:K,MATCH(C41,'Daily Returns'!A:A,1)),IF(B41="BAMI",INDEX('Daily Returns'!M:M,MATCH(C41,'Daily Returns'!A:A,1)),INDEX('Daily Returns'!O:O,MATCH(C41,'Daily Returns'!A:A,1))))))),"")</f>
        <v>-1.3564431047475487E-2</v>
      </c>
      <c r="G41" s="10">
        <f>IFERROR(INDEX('Daily Returns'!C:C,MATCH(C41,'Daily Returns'!A:A,1)),"")</f>
        <v>-2.6505921080757556E-3</v>
      </c>
      <c r="H41" s="10">
        <f t="shared" si="0"/>
        <v>-4.3793208102840785E-3</v>
      </c>
      <c r="I41" s="10">
        <f t="shared" si="1"/>
        <v>-9.1851102371914087E-3</v>
      </c>
      <c r="J41" s="10">
        <f t="shared" si="2"/>
        <v>9.3921733895929883E-3</v>
      </c>
      <c r="K41" s="10">
        <f t="shared" si="3"/>
        <v>-2.3450692064417222E-4</v>
      </c>
      <c r="L41" s="10">
        <f t="shared" si="4"/>
        <v>1.098947448826039E-2</v>
      </c>
      <c r="M41" t="str">
        <f>'Event Master List'!F41</f>
        <v>No</v>
      </c>
      <c r="N41" t="str">
        <f t="shared" si="5"/>
        <v>No</v>
      </c>
      <c r="O41" t="str">
        <f t="shared" si="6"/>
        <v/>
      </c>
      <c r="P41" s="8">
        <f t="shared" si="7"/>
        <v>43805</v>
      </c>
      <c r="Q41" s="10">
        <f>IFERROR(IF(B41="UCG",INDEX('Daily Returns'!E:E,MATCH(P41,'Daily Returns'!A:A,1)),IF(B41="BMPS",INDEX('Daily Returns'!G:G,MATCH(P41,'Daily Returns'!A:A,1)),IF(B41="ISP",INDEX('Daily Returns'!I:I,MATCH(P41,'Daily Returns'!A:A,1)),IF(B41="BPE",INDEX('Daily Returns'!K:K,MATCH(P41,'Daily Returns'!A:A,1)),IF(B41="BAMI",INDEX('Daily Returns'!M:M,MATCH(P41,'Daily Returns'!A:A,1)),INDEX('Daily Returns'!O:O,MATCH(P41,'Daily Returns'!A:A,1)))))))-(D41+E41*INDEX('Daily Returns'!C:C,MATCH(P41,'Daily Returns'!A:A,1))),"")</f>
        <v>1.4379785410797782E-2</v>
      </c>
      <c r="R41" s="8">
        <f t="shared" si="8"/>
        <v>43808</v>
      </c>
      <c r="S41" s="10">
        <f>IFERROR(IF(B41="UCG",INDEX('Daily Returns'!E:E,MATCH(R41,'Daily Returns'!A:A,1)),IF(B41="BMPS",INDEX('Daily Returns'!G:G,MATCH(R41,'Daily Returns'!A:A,1)),IF(B41="ISP",INDEX('Daily Returns'!I:I,MATCH(R41,'Daily Returns'!A:A,1)),IF(B41="BPE",INDEX('Daily Returns'!K:K,MATCH(R41,'Daily Returns'!A:A,1)),IF(B41="BAMI",INDEX('Daily Returns'!M:M,MATCH(R41,'Daily Returns'!A:A,1)),INDEX('Daily Returns'!O:O,MATCH(R41,'Daily Returns'!A:A,1)))))))-(D41+E41*INDEX('Daily Returns'!C:C,MATCH(R41,'Daily Returns'!A:A,1))),"")</f>
        <v>1.5389673322138701E-2</v>
      </c>
      <c r="T41" s="8">
        <f t="shared" si="9"/>
        <v>43809</v>
      </c>
      <c r="U41" s="10">
        <f>IFERROR(IF(B41="UCG",INDEX('Daily Returns'!E:E,MATCH(T41,'Daily Returns'!A:A,1)),IF(B41="BMPS",INDEX('Daily Returns'!G:G,MATCH(T41,'Daily Returns'!A:A,1)),IF(B41="ISP",INDEX('Daily Returns'!I:I,MATCH(T41,'Daily Returns'!A:A,1)),IF(B41="BPE",INDEX('Daily Returns'!K:K,MATCH(T41,'Daily Returns'!A:A,1)),IF(B41="BAMI",INDEX('Daily Returns'!M:M,MATCH(T41,'Daily Returns'!A:A,1)),INDEX('Daily Returns'!O:O,MATCH(T41,'Daily Returns'!A:A,1)))))))-(D41+E41*INDEX('Daily Returns'!C:C,MATCH(T41,'Daily Returns'!A:A,1))),"")</f>
        <v>-2.6216677663613262E-3</v>
      </c>
      <c r="V41" s="8">
        <f t="shared" si="10"/>
        <v>43810</v>
      </c>
      <c r="W41" s="10">
        <f>IFERROR(IF(B41="UCG",INDEX('Daily Returns'!E:E,MATCH(V41,'Daily Returns'!A:A,1)),IF(B41="BMPS",INDEX('Daily Returns'!G:G,MATCH(V41,'Daily Returns'!A:A,1)),IF(B41="ISP",INDEX('Daily Returns'!I:I,MATCH(V41,'Daily Returns'!A:A,1)),IF(B41="BPE",INDEX('Daily Returns'!K:K,MATCH(V41,'Daily Returns'!A:A,1)),IF(B41="BAMI",INDEX('Daily Returns'!M:M,MATCH(V41,'Daily Returns'!A:A,1)),INDEX('Daily Returns'!O:O,MATCH(V41,'Daily Returns'!A:A,1)))))))-(D41+E41*INDEX('Daily Returns'!C:C,MATCH(V41,'Daily Returns'!A:A,1))),"")</f>
        <v>-2.3966841728471078E-3</v>
      </c>
      <c r="X41" s="8">
        <f t="shared" si="11"/>
        <v>43811</v>
      </c>
      <c r="Y41" s="10">
        <f>IFERROR(IF(B41="UCG",INDEX('Daily Returns'!E:E,MATCH(X41,'Daily Returns'!A:A,1)),IF(B41="BMPS",INDEX('Daily Returns'!G:G,MATCH(X41,'Daily Returns'!A:A,1)),IF(B41="ISP",INDEX('Daily Returns'!I:I,MATCH(X41,'Daily Returns'!A:A,1)),IF(B41="BPE",INDEX('Daily Returns'!K:K,MATCH(X41,'Daily Returns'!A:A,1)),IF(B41="BAMI",INDEX('Daily Returns'!M:M,MATCH(X41,'Daily Returns'!A:A,1)),INDEX('Daily Returns'!O:O,MATCH(X41,'Daily Returns'!A:A,1)))))))-(D41+E41*INDEX('Daily Returns'!C:C,MATCH(X41,'Daily Returns'!A:A,1))),"")</f>
        <v>1.4992714478168748E-2</v>
      </c>
      <c r="Z41" s="8">
        <f t="shared" si="12"/>
        <v>43812</v>
      </c>
      <c r="AA41" s="10">
        <f>IFERROR(IF(B41="UCG",INDEX('Daily Returns'!E:E,MATCH(Z41,'Daily Returns'!A:A,1)),IF(B41="BMPS",INDEX('Daily Returns'!G:G,MATCH(Z41,'Daily Returns'!A:A,1)),IF(B41="ISP",INDEX('Daily Returns'!I:I,MATCH(Z41,'Daily Returns'!A:A,1)),IF(B41="BPE",INDEX('Daily Returns'!K:K,MATCH(Z41,'Daily Returns'!A:A,1)),IF(B41="BAMI",INDEX('Daily Returns'!M:M,MATCH(Z41,'Daily Returns'!A:A,1)),INDEX('Daily Returns'!O:O,MATCH(Z41,'Daily Returns'!A:A,1)))))))-(D41+E41*INDEX('Daily Returns'!C:C,MATCH(Z41,'Daily Returns'!A:A,1))),"")</f>
        <v>-9.1851102371914087E-3</v>
      </c>
      <c r="AB41" s="8">
        <f t="shared" si="13"/>
        <v>43815</v>
      </c>
      <c r="AC41" s="10">
        <f>IFERROR(IF(B41="UCG",INDEX('Daily Returns'!E:E,MATCH(AB41,'Daily Returns'!A:A,1)),IF(B41="BMPS",INDEX('Daily Returns'!G:G,MATCH(AB41,'Daily Returns'!A:A,1)),IF(B41="ISP",INDEX('Daily Returns'!I:I,MATCH(AB41,'Daily Returns'!A:A,1)),IF(B41="BPE",INDEX('Daily Returns'!K:K,MATCH(AB41,'Daily Returns'!A:A,1)),IF(B41="BAMI",INDEX('Daily Returns'!M:M,MATCH(AB41,'Daily Returns'!A:A,1)),INDEX('Daily Returns'!O:O,MATCH(AB41,'Daily Returns'!A:A,1)))))))-(D41+E41*INDEX('Daily Returns'!C:C,MATCH(AB41,'Daily Returns'!A:A,1))),"")</f>
        <v>3.5845691486156486E-3</v>
      </c>
      <c r="AD41" s="8">
        <f t="shared" si="14"/>
        <v>43816</v>
      </c>
      <c r="AE41" s="10">
        <f>IFERROR(IF(B41="UCG",INDEX('Daily Returns'!E:E,MATCH(AD41,'Daily Returns'!A:A,1)),IF(B41="BMPS",INDEX('Daily Returns'!G:G,MATCH(AD41,'Daily Returns'!A:A,1)),IF(B41="ISP",INDEX('Daily Returns'!I:I,MATCH(AD41,'Daily Returns'!A:A,1)),IF(B41="BPE",INDEX('Daily Returns'!K:K,MATCH(AD41,'Daily Returns'!A:A,1)),IF(B41="BAMI",INDEX('Daily Returns'!M:M,MATCH(AD41,'Daily Returns'!A:A,1)),INDEX('Daily Returns'!O:O,MATCH(AD41,'Daily Returns'!A:A,1)))))))-(D41+E41*INDEX('Daily Returns'!C:C,MATCH(AD41,'Daily Returns'!A:A,1))),"")</f>
        <v>-1.3518571869939376E-2</v>
      </c>
      <c r="AF41" s="8">
        <f t="shared" si="15"/>
        <v>43817</v>
      </c>
      <c r="AG41" s="10">
        <f>IFERROR(IF(B41="UCG",INDEX('Daily Returns'!E:E,MATCH(AF41,'Daily Returns'!A:A,1)),IF(B41="BMPS",INDEX('Daily Returns'!G:G,MATCH(AF41,'Daily Returns'!A:A,1)),IF(B41="ISP",INDEX('Daily Returns'!I:I,MATCH(AF41,'Daily Returns'!A:A,1)),IF(B41="BPE",INDEX('Daily Returns'!K:K,MATCH(AF41,'Daily Returns'!A:A,1)),IF(B41="BAMI",INDEX('Daily Returns'!M:M,MATCH(AF41,'Daily Returns'!A:A,1)),INDEX('Daily Returns'!O:O,MATCH(AF41,'Daily Returns'!A:A,1)))))))-(D41+E41*INDEX('Daily Returns'!C:C,MATCH(AF41,'Daily Returns'!A:A,1))),"")</f>
        <v>3.8918915597022153E-3</v>
      </c>
      <c r="AH41" s="8">
        <f t="shared" si="16"/>
        <v>43818</v>
      </c>
      <c r="AI41" s="10">
        <f>IFERROR(IF(B41="UCG",INDEX('Daily Returns'!E:E,MATCH(AH41,'Daily Returns'!A:A,1)),IF(B41="BMPS",INDEX('Daily Returns'!G:G,MATCH(AH41,'Daily Returns'!A:A,1)),IF(B41="ISP",INDEX('Daily Returns'!I:I,MATCH(AH41,'Daily Returns'!A:A,1)),IF(B41="BPE",INDEX('Daily Returns'!K:K,MATCH(AH41,'Daily Returns'!A:A,1)),IF(B41="BAMI",INDEX('Daily Returns'!M:M,MATCH(AH41,'Daily Returns'!A:A,1)),INDEX('Daily Returns'!O:O,MATCH(AH41,'Daily Returns'!A:A,1)))))))-(D41+E41*INDEX('Daily Returns'!C:C,MATCH(AH41,'Daily Returns'!A:A,1))),"")</f>
        <v>9.3977429196938373E-3</v>
      </c>
      <c r="AJ41" s="8">
        <f t="shared" si="17"/>
        <v>43819</v>
      </c>
      <c r="AK41" s="10">
        <f>IFERROR(IF(B41="UCG",INDEX('Daily Returns'!E:E,MATCH(AJ41,'Daily Returns'!A:A,1)),IF(B41="BMPS",INDEX('Daily Returns'!G:G,MATCH(AJ41,'Daily Returns'!A:A,1)),IF(B41="ISP",INDEX('Daily Returns'!I:I,MATCH(AJ41,'Daily Returns'!A:A,1)),IF(B41="BPE",INDEX('Daily Returns'!K:K,MATCH(AJ41,'Daily Returns'!A:A,1)),IF(B41="BAMI",INDEX('Daily Returns'!M:M,MATCH(AJ41,'Daily Returns'!A:A,1)),INDEX('Daily Returns'!O:O,MATCH(AJ41,'Daily Returns'!A:A,1)))))))-(D41+E41*INDEX('Daily Returns'!C:C,MATCH(AJ41,'Daily Returns'!A:A,1))),"")</f>
        <v>-2.2924868304517322E-2</v>
      </c>
    </row>
    <row r="42" spans="1:37" x14ac:dyDescent="0.3">
      <c r="A42" t="str">
        <f>'Event Master List'!A42</f>
        <v>NG-026</v>
      </c>
      <c r="B42" t="str">
        <f>'Event Master List'!C42</f>
        <v>UCG</v>
      </c>
      <c r="C42" s="8">
        <f>'Event Master List'!D42</f>
        <v>43818</v>
      </c>
      <c r="D42" s="10">
        <f>'Estimation Parameters'!K42</f>
        <v>2.817337263536228E-4</v>
      </c>
      <c r="E42" s="10">
        <f>'Estimation Parameters'!J42</f>
        <v>1.6102861723694228</v>
      </c>
      <c r="F42" s="10">
        <f>IFERROR(IF(B42="UCG",INDEX('Daily Returns'!E:E,MATCH(C42,'Daily Returns'!A:A,1)),IF(B42="BMPS",INDEX('Daily Returns'!G:G,MATCH(C42,'Daily Returns'!A:A,1)),IF(B42="ISP",INDEX('Daily Returns'!I:I,MATCH(C42,'Daily Returns'!A:A,1)),IF(B42="BPE",INDEX('Daily Returns'!K:K,MATCH(C42,'Daily Returns'!A:A,1)),IF(B42="BAMI",INDEX('Daily Returns'!M:M,MATCH(C42,'Daily Returns'!A:A,1)),INDEX('Daily Returns'!O:O,MATCH(C42,'Daily Returns'!A:A,1))))))),"")</f>
        <v>1.5048908954100909E-2</v>
      </c>
      <c r="G42" s="10">
        <f>IFERROR(INDEX('Daily Returns'!C:C,MATCH(C42,'Daily Returns'!A:A,1)),"")</f>
        <v>3.3856701510855303E-3</v>
      </c>
      <c r="H42" s="10">
        <f t="shared" si="0"/>
        <v>5.7336315548505469E-3</v>
      </c>
      <c r="I42" s="10">
        <f t="shared" si="1"/>
        <v>9.3152773992503622E-3</v>
      </c>
      <c r="J42" s="10">
        <f t="shared" si="2"/>
        <v>-9.5953764582574104E-3</v>
      </c>
      <c r="K42" s="10" t="str">
        <f t="shared" si="3"/>
        <v/>
      </c>
      <c r="L42" s="10" t="str">
        <f t="shared" si="4"/>
        <v/>
      </c>
      <c r="M42" t="str">
        <f>'Event Master List'!F42</f>
        <v>No</v>
      </c>
      <c r="N42" t="str">
        <f t="shared" si="5"/>
        <v>No</v>
      </c>
      <c r="O42" t="str">
        <f t="shared" si="6"/>
        <v/>
      </c>
      <c r="P42" s="8">
        <f t="shared" si="7"/>
        <v>43811</v>
      </c>
      <c r="Q42" s="10">
        <f>IFERROR(IF(B42="UCG",INDEX('Daily Returns'!E:E,MATCH(P42,'Daily Returns'!A:A,1)),IF(B42="BMPS",INDEX('Daily Returns'!G:G,MATCH(P42,'Daily Returns'!A:A,1)),IF(B42="ISP",INDEX('Daily Returns'!I:I,MATCH(P42,'Daily Returns'!A:A,1)),IF(B42="BPE",INDEX('Daily Returns'!K:K,MATCH(P42,'Daily Returns'!A:A,1)),IF(B42="BAMI",INDEX('Daily Returns'!M:M,MATCH(P42,'Daily Returns'!A:A,1)),INDEX('Daily Returns'!O:O,MATCH(P42,'Daily Returns'!A:A,1)))))))-(D42+E42*INDEX('Daily Returns'!C:C,MATCH(P42,'Daily Returns'!A:A,1))),"")</f>
        <v>1.5257988329508108E-2</v>
      </c>
      <c r="R42" s="8">
        <f t="shared" si="8"/>
        <v>43812</v>
      </c>
      <c r="S42" s="10">
        <f>IFERROR(IF(B42="UCG",INDEX('Daily Returns'!E:E,MATCH(R42,'Daily Returns'!A:A,1)),IF(B42="BMPS",INDEX('Daily Returns'!G:G,MATCH(R42,'Daily Returns'!A:A,1)),IF(B42="ISP",INDEX('Daily Returns'!I:I,MATCH(R42,'Daily Returns'!A:A,1)),IF(B42="BPE",INDEX('Daily Returns'!K:K,MATCH(R42,'Daily Returns'!A:A,1)),IF(B42="BAMI",INDEX('Daily Returns'!M:M,MATCH(R42,'Daily Returns'!A:A,1)),INDEX('Daily Returns'!O:O,MATCH(R42,'Daily Returns'!A:A,1)))))))-(D42+E42*INDEX('Daily Returns'!C:C,MATCH(R42,'Daily Returns'!A:A,1))),"")</f>
        <v>-9.5779529536032023E-3</v>
      </c>
      <c r="T42" s="8">
        <f t="shared" si="9"/>
        <v>43815</v>
      </c>
      <c r="U42" s="10">
        <f>IFERROR(IF(B42="UCG",INDEX('Daily Returns'!E:E,MATCH(T42,'Daily Returns'!A:A,1)),IF(B42="BMPS",INDEX('Daily Returns'!G:G,MATCH(T42,'Daily Returns'!A:A,1)),IF(B42="ISP",INDEX('Daily Returns'!I:I,MATCH(T42,'Daily Returns'!A:A,1)),IF(B42="BPE",INDEX('Daily Returns'!K:K,MATCH(T42,'Daily Returns'!A:A,1)),IF(B42="BAMI",INDEX('Daily Returns'!M:M,MATCH(T42,'Daily Returns'!A:A,1)),INDEX('Daily Returns'!O:O,MATCH(T42,'Daily Returns'!A:A,1)))))))-(D42+E42*INDEX('Daily Returns'!C:C,MATCH(T42,'Daily Returns'!A:A,1))),"")</f>
        <v>3.7600145421929562E-3</v>
      </c>
      <c r="V42" s="8">
        <f t="shared" si="10"/>
        <v>43816</v>
      </c>
      <c r="W42" s="10">
        <f>IFERROR(IF(B42="UCG",INDEX('Daily Returns'!E:E,MATCH(V42,'Daily Returns'!A:A,1)),IF(B42="BMPS",INDEX('Daily Returns'!G:G,MATCH(V42,'Daily Returns'!A:A,1)),IF(B42="ISP",INDEX('Daily Returns'!I:I,MATCH(V42,'Daily Returns'!A:A,1)),IF(B42="BPE",INDEX('Daily Returns'!K:K,MATCH(V42,'Daily Returns'!A:A,1)),IF(B42="BAMI",INDEX('Daily Returns'!M:M,MATCH(V42,'Daily Returns'!A:A,1)),INDEX('Daily Returns'!O:O,MATCH(V42,'Daily Returns'!A:A,1)))))))-(D42+E42*INDEX('Daily Returns'!C:C,MATCH(V42,'Daily Returns'!A:A,1))),"")</f>
        <v>-1.3543439382568299E-2</v>
      </c>
      <c r="X42" s="8">
        <f t="shared" si="11"/>
        <v>43817</v>
      </c>
      <c r="Y42" s="10">
        <f>IFERROR(IF(B42="UCG",INDEX('Daily Returns'!E:E,MATCH(X42,'Daily Returns'!A:A,1)),IF(B42="BMPS",INDEX('Daily Returns'!G:G,MATCH(X42,'Daily Returns'!A:A,1)),IF(B42="ISP",INDEX('Daily Returns'!I:I,MATCH(X42,'Daily Returns'!A:A,1)),IF(B42="BPE",INDEX('Daily Returns'!K:K,MATCH(X42,'Daily Returns'!A:A,1)),IF(B42="BAMI",INDEX('Daily Returns'!M:M,MATCH(X42,'Daily Returns'!A:A,1)),INDEX('Daily Returns'!O:O,MATCH(X42,'Daily Returns'!A:A,1)))))))-(D42+E42*INDEX('Daily Returns'!C:C,MATCH(X42,'Daily Returns'!A:A,1))),"")</f>
        <v>3.6309872291974831E-3</v>
      </c>
      <c r="Z42" s="8">
        <f t="shared" si="12"/>
        <v>43818</v>
      </c>
      <c r="AA42" s="10">
        <f>IFERROR(IF(B42="UCG",INDEX('Daily Returns'!E:E,MATCH(Z42,'Daily Returns'!A:A,1)),IF(B42="BMPS",INDEX('Daily Returns'!G:G,MATCH(Z42,'Daily Returns'!A:A,1)),IF(B42="ISP",INDEX('Daily Returns'!I:I,MATCH(Z42,'Daily Returns'!A:A,1)),IF(B42="BPE",INDEX('Daily Returns'!K:K,MATCH(Z42,'Daily Returns'!A:A,1)),IF(B42="BAMI",INDEX('Daily Returns'!M:M,MATCH(Z42,'Daily Returns'!A:A,1)),INDEX('Daily Returns'!O:O,MATCH(Z42,'Daily Returns'!A:A,1)))))))-(D42+E42*INDEX('Daily Returns'!C:C,MATCH(Z42,'Daily Returns'!A:A,1))),"")</f>
        <v>9.3152773992503622E-3</v>
      </c>
      <c r="AB42" s="8">
        <f t="shared" si="13"/>
        <v>43819</v>
      </c>
      <c r="AC42" s="10">
        <f>IFERROR(IF(B42="UCG",INDEX('Daily Returns'!E:E,MATCH(AB42,'Daily Returns'!A:A,1)),IF(B42="BMPS",INDEX('Daily Returns'!G:G,MATCH(AB42,'Daily Returns'!A:A,1)),IF(B42="ISP",INDEX('Daily Returns'!I:I,MATCH(AB42,'Daily Returns'!A:A,1)),IF(B42="BPE",INDEX('Daily Returns'!K:K,MATCH(AB42,'Daily Returns'!A:A,1)),IF(B42="BAMI",INDEX('Daily Returns'!M:M,MATCH(AB42,'Daily Returns'!A:A,1)),INDEX('Daily Returns'!O:O,MATCH(AB42,'Daily Returns'!A:A,1)))))))-(D42+E42*INDEX('Daily Returns'!C:C,MATCH(AB42,'Daily Returns'!A:A,1))),"")</f>
        <v>-2.2541641086705255E-2</v>
      </c>
      <c r="AD42" s="8">
        <f t="shared" si="14"/>
        <v>43822</v>
      </c>
      <c r="AE42" s="10">
        <f>IFERROR(IF(B42="UCG",INDEX('Daily Returns'!E:E,MATCH(AD42,'Daily Returns'!A:A,1)),IF(B42="BMPS",INDEX('Daily Returns'!G:G,MATCH(AD42,'Daily Returns'!A:A,1)),IF(B42="ISP",INDEX('Daily Returns'!I:I,MATCH(AD42,'Daily Returns'!A:A,1)),IF(B42="BPE",INDEX('Daily Returns'!K:K,MATCH(AD42,'Daily Returns'!A:A,1)),IF(B42="BAMI",INDEX('Daily Returns'!M:M,MATCH(AD42,'Daily Returns'!A:A,1)),INDEX('Daily Returns'!O:O,MATCH(AD42,'Daily Returns'!A:A,1)))))))-(D42+E42*INDEX('Daily Returns'!C:C,MATCH(AD42,'Daily Returns'!A:A,1))),"")</f>
        <v>-2.0861262233143382E-3</v>
      </c>
      <c r="AF42" s="8">
        <f t="shared" si="15"/>
        <v>43823</v>
      </c>
      <c r="AG42" s="10" t="str">
        <f>IFERROR(IF(B42="UCG",INDEX('Daily Returns'!E:E,MATCH(AF42,'Daily Returns'!A:A,1)),IF(B42="BMPS",INDEX('Daily Returns'!G:G,MATCH(AF42,'Daily Returns'!A:A,1)),IF(B42="ISP",INDEX('Daily Returns'!I:I,MATCH(AF42,'Daily Returns'!A:A,1)),IF(B42="BPE",INDEX('Daily Returns'!K:K,MATCH(AF42,'Daily Returns'!A:A,1)),IF(B42="BAMI",INDEX('Daily Returns'!M:M,MATCH(AF42,'Daily Returns'!A:A,1)),INDEX('Daily Returns'!O:O,MATCH(AF42,'Daily Returns'!A:A,1)))))))-(D42+E42*INDEX('Daily Returns'!C:C,MATCH(AF42,'Daily Returns'!A:A,1))),"")</f>
        <v/>
      </c>
      <c r="AH42" s="8">
        <f t="shared" si="16"/>
        <v>43824</v>
      </c>
      <c r="AI42" s="10" t="str">
        <f>IFERROR(IF(B42="UCG",INDEX('Daily Returns'!E:E,MATCH(AH42,'Daily Returns'!A:A,1)),IF(B42="BMPS",INDEX('Daily Returns'!G:G,MATCH(AH42,'Daily Returns'!A:A,1)),IF(B42="ISP",INDEX('Daily Returns'!I:I,MATCH(AH42,'Daily Returns'!A:A,1)),IF(B42="BPE",INDEX('Daily Returns'!K:K,MATCH(AH42,'Daily Returns'!A:A,1)),IF(B42="BAMI",INDEX('Daily Returns'!M:M,MATCH(AH42,'Daily Returns'!A:A,1)),INDEX('Daily Returns'!O:O,MATCH(AH42,'Daily Returns'!A:A,1)))))))-(D42+E42*INDEX('Daily Returns'!C:C,MATCH(AH42,'Daily Returns'!A:A,1))),"")</f>
        <v/>
      </c>
      <c r="AJ42" s="8">
        <f t="shared" si="17"/>
        <v>43825</v>
      </c>
      <c r="AK42" s="10" t="str">
        <f>IFERROR(IF(B42="UCG",INDEX('Daily Returns'!E:E,MATCH(AJ42,'Daily Returns'!A:A,1)),IF(B42="BMPS",INDEX('Daily Returns'!G:G,MATCH(AJ42,'Daily Returns'!A:A,1)),IF(B42="ISP",INDEX('Daily Returns'!I:I,MATCH(AJ42,'Daily Returns'!A:A,1)),IF(B42="BPE",INDEX('Daily Returns'!K:K,MATCH(AJ42,'Daily Returns'!A:A,1)),IF(B42="BAMI",INDEX('Daily Returns'!M:M,MATCH(AJ42,'Daily Returns'!A:A,1)),INDEX('Daily Returns'!O:O,MATCH(AJ42,'Daily Returns'!A:A,1)))))))-(D42+E42*INDEX('Daily Returns'!C:C,MATCH(AJ42,'Daily Returns'!A:A,1))),"")</f>
        <v/>
      </c>
    </row>
    <row r="43" spans="1:37" x14ac:dyDescent="0.3">
      <c r="A43" t="str">
        <f>'Event Master List'!A43</f>
        <v>NG-042</v>
      </c>
      <c r="B43" t="str">
        <f>'Event Master List'!C43</f>
        <v>UCG</v>
      </c>
      <c r="C43" s="8">
        <f>'Event Master List'!D43</f>
        <v>43867</v>
      </c>
      <c r="D43" s="10">
        <f>'Estimation Parameters'!K43</f>
        <v>1.6335576312936006E-4</v>
      </c>
      <c r="E43" s="10">
        <f>'Estimation Parameters'!J43</f>
        <v>1.6217526634801334</v>
      </c>
      <c r="F43" s="10">
        <f>IFERROR(IF(B43="UCG",INDEX('Daily Returns'!E:E,MATCH(C43,'Daily Returns'!A:A,1)),IF(B43="BMPS",INDEX('Daily Returns'!G:G,MATCH(C43,'Daily Returns'!A:A,1)),IF(B43="ISP",INDEX('Daily Returns'!I:I,MATCH(C43,'Daily Returns'!A:A,1)),IF(B43="BPE",INDEX('Daily Returns'!K:K,MATCH(C43,'Daily Returns'!A:A,1)),IF(B43="BAMI",INDEX('Daily Returns'!M:M,MATCH(C43,'Daily Returns'!A:A,1)),INDEX('Daily Returns'!O:O,MATCH(C43,'Daily Returns'!A:A,1))))))),"")</f>
        <v>8.1839438815276749E-2</v>
      </c>
      <c r="G43" s="10">
        <f>IFERROR(INDEX('Daily Returns'!C:C,MATCH(C43,'Daily Returns'!A:A,1)),"")</f>
        <v>1.0438585633535504E-2</v>
      </c>
      <c r="H43" s="10">
        <f t="shared" si="0"/>
        <v>1.7092159817281016E-2</v>
      </c>
      <c r="I43" s="10">
        <f t="shared" si="1"/>
        <v>6.4747278997995733E-2</v>
      </c>
      <c r="J43" s="10">
        <f t="shared" si="2"/>
        <v>6.0588605687719191E-2</v>
      </c>
      <c r="K43" s="10">
        <f t="shared" si="3"/>
        <v>6.4934605442201559E-2</v>
      </c>
      <c r="L43" s="10">
        <f t="shared" si="4"/>
        <v>5.7684991665468498E-2</v>
      </c>
      <c r="M43" t="str">
        <f>'Event Master List'!F43</f>
        <v>No</v>
      </c>
      <c r="N43" t="str">
        <f t="shared" si="5"/>
        <v>No</v>
      </c>
      <c r="O43" t="str">
        <f t="shared" si="6"/>
        <v/>
      </c>
      <c r="P43" s="8">
        <f t="shared" si="7"/>
        <v>43860</v>
      </c>
      <c r="Q43" s="10">
        <f>IFERROR(IF(B43="UCG",INDEX('Daily Returns'!E:E,MATCH(P43,'Daily Returns'!A:A,1)),IF(B43="BMPS",INDEX('Daily Returns'!G:G,MATCH(P43,'Daily Returns'!A:A,1)),IF(B43="ISP",INDEX('Daily Returns'!I:I,MATCH(P43,'Daily Returns'!A:A,1)),IF(B43="BPE",INDEX('Daily Returns'!K:K,MATCH(P43,'Daily Returns'!A:A,1)),IF(B43="BAMI",INDEX('Daily Returns'!M:M,MATCH(P43,'Daily Returns'!A:A,1)),INDEX('Daily Returns'!O:O,MATCH(P43,'Daily Returns'!A:A,1)))))))-(D43+E43*INDEX('Daily Returns'!C:C,MATCH(P43,'Daily Returns'!A:A,1))),"")</f>
        <v>5.0378918825834569E-3</v>
      </c>
      <c r="R43" s="8">
        <f t="shared" si="8"/>
        <v>43861</v>
      </c>
      <c r="S43" s="10">
        <f>IFERROR(IF(B43="UCG",INDEX('Daily Returns'!E:E,MATCH(R43,'Daily Returns'!A:A,1)),IF(B43="BMPS",INDEX('Daily Returns'!G:G,MATCH(R43,'Daily Returns'!A:A,1)),IF(B43="ISP",INDEX('Daily Returns'!I:I,MATCH(R43,'Daily Returns'!A:A,1)),IF(B43="BPE",INDEX('Daily Returns'!K:K,MATCH(R43,'Daily Returns'!A:A,1)),IF(B43="BAMI",INDEX('Daily Returns'!M:M,MATCH(R43,'Daily Returns'!A:A,1)),INDEX('Daily Returns'!O:O,MATCH(R43,'Daily Returns'!A:A,1)))))))-(D43+E43*INDEX('Daily Returns'!C:C,MATCH(R43,'Daily Returns'!A:A,1))),"")</f>
        <v>1.2702259514352873E-2</v>
      </c>
      <c r="T43" s="8">
        <f t="shared" si="9"/>
        <v>43864</v>
      </c>
      <c r="U43" s="10">
        <f>IFERROR(IF(B43="UCG",INDEX('Daily Returns'!E:E,MATCH(T43,'Daily Returns'!A:A,1)),IF(B43="BMPS",INDEX('Daily Returns'!G:G,MATCH(T43,'Daily Returns'!A:A,1)),IF(B43="ISP",INDEX('Daily Returns'!I:I,MATCH(T43,'Daily Returns'!A:A,1)),IF(B43="BPE",INDEX('Daily Returns'!K:K,MATCH(T43,'Daily Returns'!A:A,1)),IF(B43="BAMI",INDEX('Daily Returns'!M:M,MATCH(T43,'Daily Returns'!A:A,1)),INDEX('Daily Returns'!O:O,MATCH(T43,'Daily Returns'!A:A,1)))))))-(D43+E43*INDEX('Daily Returns'!C:C,MATCH(T43,'Daily Returns'!A:A,1))),"")</f>
        <v>-4.9653435832410671E-3</v>
      </c>
      <c r="V43" s="8">
        <f t="shared" si="10"/>
        <v>43865</v>
      </c>
      <c r="W43" s="10">
        <f>IFERROR(IF(B43="UCG",INDEX('Daily Returns'!E:E,MATCH(V43,'Daily Returns'!A:A,1)),IF(B43="BMPS",INDEX('Daily Returns'!G:G,MATCH(V43,'Daily Returns'!A:A,1)),IF(B43="ISP",INDEX('Daily Returns'!I:I,MATCH(V43,'Daily Returns'!A:A,1)),IF(B43="BPE",INDEX('Daily Returns'!K:K,MATCH(V43,'Daily Returns'!A:A,1)),IF(B43="BAMI",INDEX('Daily Returns'!M:M,MATCH(V43,'Daily Returns'!A:A,1)),INDEX('Daily Returns'!O:O,MATCH(V43,'Daily Returns'!A:A,1)))))))-(D43+E43*INDEX('Daily Returns'!C:C,MATCH(V43,'Daily Returns'!A:A,1))),"")</f>
        <v>3.5252339840674898E-3</v>
      </c>
      <c r="X43" s="8">
        <f t="shared" si="11"/>
        <v>43866</v>
      </c>
      <c r="Y43" s="10">
        <f>IFERROR(IF(B43="UCG",INDEX('Daily Returns'!E:E,MATCH(X43,'Daily Returns'!A:A,1)),IF(B43="BMPS",INDEX('Daily Returns'!G:G,MATCH(X43,'Daily Returns'!A:A,1)),IF(B43="ISP",INDEX('Daily Returns'!I:I,MATCH(X43,'Daily Returns'!A:A,1)),IF(B43="BPE",INDEX('Daily Returns'!K:K,MATCH(X43,'Daily Returns'!A:A,1)),IF(B43="BAMI",INDEX('Daily Returns'!M:M,MATCH(X43,'Daily Returns'!A:A,1)),INDEX('Daily Returns'!O:O,MATCH(X43,'Daily Returns'!A:A,1)))))))-(D43+E43*INDEX('Daily Returns'!C:C,MATCH(X43,'Daily Returns'!A:A,1))),"")</f>
        <v>-6.9513530154534722E-3</v>
      </c>
      <c r="Z43" s="8">
        <f t="shared" si="12"/>
        <v>43867</v>
      </c>
      <c r="AA43" s="10">
        <f>IFERROR(IF(B43="UCG",INDEX('Daily Returns'!E:E,MATCH(Z43,'Daily Returns'!A:A,1)),IF(B43="BMPS",INDEX('Daily Returns'!G:G,MATCH(Z43,'Daily Returns'!A:A,1)),IF(B43="ISP",INDEX('Daily Returns'!I:I,MATCH(Z43,'Daily Returns'!A:A,1)),IF(B43="BPE",INDEX('Daily Returns'!K:K,MATCH(Z43,'Daily Returns'!A:A,1)),IF(B43="BAMI",INDEX('Daily Returns'!M:M,MATCH(Z43,'Daily Returns'!A:A,1)),INDEX('Daily Returns'!O:O,MATCH(Z43,'Daily Returns'!A:A,1)))))))-(D43+E43*INDEX('Daily Returns'!C:C,MATCH(Z43,'Daily Returns'!A:A,1))),"")</f>
        <v>6.4747278997995733E-2</v>
      </c>
      <c r="AB43" s="8">
        <f t="shared" si="13"/>
        <v>43868</v>
      </c>
      <c r="AC43" s="10">
        <f>IFERROR(IF(B43="UCG",INDEX('Daily Returns'!E:E,MATCH(AB43,'Daily Returns'!A:A,1)),IF(B43="BMPS",INDEX('Daily Returns'!G:G,MATCH(AB43,'Daily Returns'!A:A,1)),IF(B43="ISP",INDEX('Daily Returns'!I:I,MATCH(AB43,'Daily Returns'!A:A,1)),IF(B43="BPE",INDEX('Daily Returns'!K:K,MATCH(AB43,'Daily Returns'!A:A,1)),IF(B43="BAMI",INDEX('Daily Returns'!M:M,MATCH(AB43,'Daily Returns'!A:A,1)),INDEX('Daily Returns'!O:O,MATCH(AB43,'Daily Returns'!A:A,1)))))))-(D43+E43*INDEX('Daily Returns'!C:C,MATCH(AB43,'Daily Returns'!A:A,1))),"")</f>
        <v>2.7926797051769279E-3</v>
      </c>
      <c r="AD43" s="8">
        <f t="shared" si="14"/>
        <v>43871</v>
      </c>
      <c r="AE43" s="10">
        <f>IFERROR(IF(B43="UCG",INDEX('Daily Returns'!E:E,MATCH(AD43,'Daily Returns'!A:A,1)),IF(B43="BMPS",INDEX('Daily Returns'!G:G,MATCH(AD43,'Daily Returns'!A:A,1)),IF(B43="ISP",INDEX('Daily Returns'!I:I,MATCH(AD43,'Daily Returns'!A:A,1)),IF(B43="BPE",INDEX('Daily Returns'!K:K,MATCH(AD43,'Daily Returns'!A:A,1)),IF(B43="BAMI",INDEX('Daily Returns'!M:M,MATCH(AD43,'Daily Returns'!A:A,1)),INDEX('Daily Returns'!O:O,MATCH(AD43,'Daily Returns'!A:A,1)))))))-(D43+E43*INDEX('Daily Returns'!C:C,MATCH(AD43,'Daily Returns'!A:A,1))),"")</f>
        <v>1.4435761661499894E-3</v>
      </c>
      <c r="AF43" s="8">
        <f t="shared" si="15"/>
        <v>43872</v>
      </c>
      <c r="AG43" s="10">
        <f>IFERROR(IF(B43="UCG",INDEX('Daily Returns'!E:E,MATCH(AF43,'Daily Returns'!A:A,1)),IF(B43="BMPS",INDEX('Daily Returns'!G:G,MATCH(AF43,'Daily Returns'!A:A,1)),IF(B43="ISP",INDEX('Daily Returns'!I:I,MATCH(AF43,'Daily Returns'!A:A,1)),IF(B43="BPE",INDEX('Daily Returns'!K:K,MATCH(AF43,'Daily Returns'!A:A,1)),IF(B43="BAMI",INDEX('Daily Returns'!M:M,MATCH(AF43,'Daily Returns'!A:A,1)),INDEX('Daily Returns'!O:O,MATCH(AF43,'Daily Returns'!A:A,1)))))))-(D43+E43*INDEX('Daily Returns'!C:C,MATCH(AF43,'Daily Returns'!A:A,1))),"")</f>
        <v>2.9024235883323788E-3</v>
      </c>
      <c r="AH43" s="8">
        <f t="shared" si="16"/>
        <v>43873</v>
      </c>
      <c r="AI43" s="10">
        <f>IFERROR(IF(B43="UCG",INDEX('Daily Returns'!E:E,MATCH(AH43,'Daily Returns'!A:A,1)),IF(B43="BMPS",INDEX('Daily Returns'!G:G,MATCH(AH43,'Daily Returns'!A:A,1)),IF(B43="ISP",INDEX('Daily Returns'!I:I,MATCH(AH43,'Daily Returns'!A:A,1)),IF(B43="BPE",INDEX('Daily Returns'!K:K,MATCH(AH43,'Daily Returns'!A:A,1)),IF(B43="BAMI",INDEX('Daily Returns'!M:M,MATCH(AH43,'Daily Returns'!A:A,1)),INDEX('Daily Returns'!O:O,MATCH(AH43,'Daily Returns'!A:A,1)))))))-(D43+E43*INDEX('Daily Returns'!C:C,MATCH(AH43,'Daily Returns'!A:A,1))),"")</f>
        <v>-1.4990145306032026E-2</v>
      </c>
      <c r="AJ43" s="8">
        <f t="shared" si="17"/>
        <v>43874</v>
      </c>
      <c r="AK43" s="10">
        <f>IFERROR(IF(B43="UCG",INDEX('Daily Returns'!E:E,MATCH(AJ43,'Daily Returns'!A:A,1)),IF(B43="BMPS",INDEX('Daily Returns'!G:G,MATCH(AJ43,'Daily Returns'!A:A,1)),IF(B43="ISP",INDEX('Daily Returns'!I:I,MATCH(AJ43,'Daily Returns'!A:A,1)),IF(B43="BPE",INDEX('Daily Returns'!K:K,MATCH(AJ43,'Daily Returns'!A:A,1)),IF(B43="BAMI",INDEX('Daily Returns'!M:M,MATCH(AJ43,'Daily Returns'!A:A,1)),INDEX('Daily Returns'!O:O,MATCH(AJ43,'Daily Returns'!A:A,1)))))))-(D43+E43*INDEX('Daily Returns'!C:C,MATCH(AJ43,'Daily Returns'!A:A,1))),"")</f>
        <v>-8.5595102684637801E-3</v>
      </c>
    </row>
    <row r="44" spans="1:37" x14ac:dyDescent="0.3">
      <c r="A44" t="str">
        <f>'Event Master List'!A44</f>
        <v>GACS-009</v>
      </c>
      <c r="B44" t="str">
        <f>'Event Master List'!C44</f>
        <v>BPSO</v>
      </c>
      <c r="C44" s="8">
        <f>'Event Master List'!D44</f>
        <v>43999</v>
      </c>
      <c r="D44" s="10">
        <f>'Estimation Parameters'!K44</f>
        <v>-1.1453867513097431E-3</v>
      </c>
      <c r="E44" s="10">
        <f>'Estimation Parameters'!J44</f>
        <v>1.0287517786343299</v>
      </c>
      <c r="F44" s="10">
        <f>IFERROR(IF(B44="UCG",INDEX('Daily Returns'!E:E,MATCH(C44,'Daily Returns'!A:A,1)),IF(B44="BMPS",INDEX('Daily Returns'!G:G,MATCH(C44,'Daily Returns'!A:A,1)),IF(B44="ISP",INDEX('Daily Returns'!I:I,MATCH(C44,'Daily Returns'!A:A,1)),IF(B44="BPE",INDEX('Daily Returns'!K:K,MATCH(C44,'Daily Returns'!A:A,1)),IF(B44="BAMI",INDEX('Daily Returns'!M:M,MATCH(C44,'Daily Returns'!A:A,1)),INDEX('Daily Returns'!O:O,MATCH(C44,'Daily Returns'!A:A,1))))))),"")</f>
        <v>-1.2578616352201269E-2</v>
      </c>
      <c r="G44" s="10">
        <f>IFERROR(INDEX('Daily Returns'!C:C,MATCH(C44,'Daily Returns'!A:A,1)),"")</f>
        <v>-2.0381127076327323E-3</v>
      </c>
      <c r="H44" s="10">
        <f t="shared" si="0"/>
        <v>-3.2420988243441464E-3</v>
      </c>
      <c r="I44" s="10">
        <f t="shared" si="1"/>
        <v>-9.3365175278571216E-3</v>
      </c>
      <c r="J44" s="10">
        <f t="shared" si="2"/>
        <v>2.6598464567570274E-2</v>
      </c>
      <c r="K44" s="10">
        <f t="shared" si="3"/>
        <v>-2.6777725387554064E-2</v>
      </c>
      <c r="L44" s="10">
        <f t="shared" si="4"/>
        <v>2.8139268239914701E-2</v>
      </c>
      <c r="M44" t="str">
        <f>'Event Master List'!F44</f>
        <v>Yes</v>
      </c>
      <c r="N44" t="str">
        <f t="shared" si="5"/>
        <v>No</v>
      </c>
      <c r="O44" t="str">
        <f t="shared" si="6"/>
        <v/>
      </c>
      <c r="P44" s="8">
        <f t="shared" si="7"/>
        <v>43992</v>
      </c>
      <c r="Q44" s="10">
        <f>IFERROR(IF(B44="UCG",INDEX('Daily Returns'!E:E,MATCH(P44,'Daily Returns'!A:A,1)),IF(B44="BMPS",INDEX('Daily Returns'!G:G,MATCH(P44,'Daily Returns'!A:A,1)),IF(B44="ISP",INDEX('Daily Returns'!I:I,MATCH(P44,'Daily Returns'!A:A,1)),IF(B44="BPE",INDEX('Daily Returns'!K:K,MATCH(P44,'Daily Returns'!A:A,1)),IF(B44="BAMI",INDEX('Daily Returns'!M:M,MATCH(P44,'Daily Returns'!A:A,1)),INDEX('Daily Returns'!O:O,MATCH(P44,'Daily Returns'!A:A,1)))))))-(D44+E44*INDEX('Daily Returns'!C:C,MATCH(P44,'Daily Returns'!A:A,1))),"")</f>
        <v>3.7344180596599226E-3</v>
      </c>
      <c r="R44" s="8">
        <f t="shared" si="8"/>
        <v>43993</v>
      </c>
      <c r="S44" s="10">
        <f>IFERROR(IF(B44="UCG",INDEX('Daily Returns'!E:E,MATCH(R44,'Daily Returns'!A:A,1)),IF(B44="BMPS",INDEX('Daily Returns'!G:G,MATCH(R44,'Daily Returns'!A:A,1)),IF(B44="ISP",INDEX('Daily Returns'!I:I,MATCH(R44,'Daily Returns'!A:A,1)),IF(B44="BPE",INDEX('Daily Returns'!K:K,MATCH(R44,'Daily Returns'!A:A,1)),IF(B44="BAMI",INDEX('Daily Returns'!M:M,MATCH(R44,'Daily Returns'!A:A,1)),INDEX('Daily Returns'!O:O,MATCH(R44,'Daily Returns'!A:A,1)))))))-(D44+E44*INDEX('Daily Returns'!C:C,MATCH(R44,'Daily Returns'!A:A,1))),"")</f>
        <v>1.2686997441303298E-2</v>
      </c>
      <c r="T44" s="8">
        <f t="shared" si="9"/>
        <v>43994</v>
      </c>
      <c r="U44" s="10">
        <f>IFERROR(IF(B44="UCG",INDEX('Daily Returns'!E:E,MATCH(T44,'Daily Returns'!A:A,1)),IF(B44="BMPS",INDEX('Daily Returns'!G:G,MATCH(T44,'Daily Returns'!A:A,1)),IF(B44="ISP",INDEX('Daily Returns'!I:I,MATCH(T44,'Daily Returns'!A:A,1)),IF(B44="BPE",INDEX('Daily Returns'!K:K,MATCH(T44,'Daily Returns'!A:A,1)),IF(B44="BAMI",INDEX('Daily Returns'!M:M,MATCH(T44,'Daily Returns'!A:A,1)),INDEX('Daily Returns'!O:O,MATCH(T44,'Daily Returns'!A:A,1)))))))-(D44+E44*INDEX('Daily Returns'!C:C,MATCH(T44,'Daily Returns'!A:A,1))),"")</f>
        <v>-3.2853514881426272E-3</v>
      </c>
      <c r="V44" s="8">
        <f t="shared" si="10"/>
        <v>43997</v>
      </c>
      <c r="W44" s="10">
        <f>IFERROR(IF(B44="UCG",INDEX('Daily Returns'!E:E,MATCH(V44,'Daily Returns'!A:A,1)),IF(B44="BMPS",INDEX('Daily Returns'!G:G,MATCH(V44,'Daily Returns'!A:A,1)),IF(B44="ISP",INDEX('Daily Returns'!I:I,MATCH(V44,'Daily Returns'!A:A,1)),IF(B44="BPE",INDEX('Daily Returns'!K:K,MATCH(V44,'Daily Returns'!A:A,1)),IF(B44="BAMI",INDEX('Daily Returns'!M:M,MATCH(V44,'Daily Returns'!A:A,1)),INDEX('Daily Returns'!O:O,MATCH(V44,'Daily Returns'!A:A,1)))))))-(D44+E44*INDEX('Daily Returns'!C:C,MATCH(V44,'Daily Returns'!A:A,1))),"")</f>
        <v>1.6470491559379952E-2</v>
      </c>
      <c r="X44" s="8">
        <f t="shared" si="11"/>
        <v>43998</v>
      </c>
      <c r="Y44" s="10">
        <f>IFERROR(IF(B44="UCG",INDEX('Daily Returns'!E:E,MATCH(X44,'Daily Returns'!A:A,1)),IF(B44="BMPS",INDEX('Daily Returns'!G:G,MATCH(X44,'Daily Returns'!A:A,1)),IF(B44="ISP",INDEX('Daily Returns'!I:I,MATCH(X44,'Daily Returns'!A:A,1)),IF(B44="BPE",INDEX('Daily Returns'!K:K,MATCH(X44,'Daily Returns'!A:A,1)),IF(B44="BAMI",INDEX('Daily Returns'!M:M,MATCH(X44,'Daily Returns'!A:A,1)),INDEX('Daily Returns'!O:O,MATCH(X44,'Daily Returns'!A:A,1)))))))-(D44+E44*INDEX('Daily Returns'!C:C,MATCH(X44,'Daily Returns'!A:A,1))),"")</f>
        <v>-8.67945050513989E-3</v>
      </c>
      <c r="Z44" s="8">
        <f t="shared" si="12"/>
        <v>43999</v>
      </c>
      <c r="AA44" s="10">
        <f>IFERROR(IF(B44="UCG",INDEX('Daily Returns'!E:E,MATCH(Z44,'Daily Returns'!A:A,1)),IF(B44="BMPS",INDEX('Daily Returns'!G:G,MATCH(Z44,'Daily Returns'!A:A,1)),IF(B44="ISP",INDEX('Daily Returns'!I:I,MATCH(Z44,'Daily Returns'!A:A,1)),IF(B44="BPE",INDEX('Daily Returns'!K:K,MATCH(Z44,'Daily Returns'!A:A,1)),IF(B44="BAMI",INDEX('Daily Returns'!M:M,MATCH(Z44,'Daily Returns'!A:A,1)),INDEX('Daily Returns'!O:O,MATCH(Z44,'Daily Returns'!A:A,1)))))))-(D44+E44*INDEX('Daily Returns'!C:C,MATCH(Z44,'Daily Returns'!A:A,1))),"")</f>
        <v>-9.3365175278571216E-3</v>
      </c>
      <c r="AB44" s="8">
        <f t="shared" si="13"/>
        <v>44000</v>
      </c>
      <c r="AC44" s="10">
        <f>IFERROR(IF(B44="UCG",INDEX('Daily Returns'!E:E,MATCH(AB44,'Daily Returns'!A:A,1)),IF(B44="BMPS",INDEX('Daily Returns'!G:G,MATCH(AB44,'Daily Returns'!A:A,1)),IF(B44="ISP",INDEX('Daily Returns'!I:I,MATCH(AB44,'Daily Returns'!A:A,1)),IF(B44="BPE",INDEX('Daily Returns'!K:K,MATCH(AB44,'Daily Returns'!A:A,1)),IF(B44="BAMI",INDEX('Daily Returns'!M:M,MATCH(AB44,'Daily Returns'!A:A,1)),INDEX('Daily Returns'!O:O,MATCH(AB44,'Daily Returns'!A:A,1)))))))-(D44+E44*INDEX('Daily Returns'!C:C,MATCH(AB44,'Daily Returns'!A:A,1))),"")</f>
        <v>4.4614432600567286E-2</v>
      </c>
      <c r="AD44" s="8">
        <f t="shared" si="14"/>
        <v>44001</v>
      </c>
      <c r="AE44" s="10">
        <f>IFERROR(IF(B44="UCG",INDEX('Daily Returns'!E:E,MATCH(AD44,'Daily Returns'!A:A,1)),IF(B44="BMPS",INDEX('Daily Returns'!G:G,MATCH(AD44,'Daily Returns'!A:A,1)),IF(B44="ISP",INDEX('Daily Returns'!I:I,MATCH(AD44,'Daily Returns'!A:A,1)),IF(B44="BPE",INDEX('Daily Returns'!K:K,MATCH(AD44,'Daily Returns'!A:A,1)),IF(B44="BAMI",INDEX('Daily Returns'!M:M,MATCH(AD44,'Daily Returns'!A:A,1)),INDEX('Daily Returns'!O:O,MATCH(AD44,'Daily Returns'!A:A,1)))))))-(D44+E44*INDEX('Daily Returns'!C:C,MATCH(AD44,'Daily Returns'!A:A,1))),"")</f>
        <v>-3.0416146433444348E-2</v>
      </c>
      <c r="AF44" s="8">
        <f t="shared" si="15"/>
        <v>44004</v>
      </c>
      <c r="AG44" s="10">
        <f>IFERROR(IF(B44="UCG",INDEX('Daily Returns'!E:E,MATCH(AF44,'Daily Returns'!A:A,1)),IF(B44="BMPS",INDEX('Daily Returns'!G:G,MATCH(AF44,'Daily Returns'!A:A,1)),IF(B44="ISP",INDEX('Daily Returns'!I:I,MATCH(AF44,'Daily Returns'!A:A,1)),IF(B44="BPE",INDEX('Daily Returns'!K:K,MATCH(AF44,'Daily Returns'!A:A,1)),IF(B44="BAMI",INDEX('Daily Returns'!M:M,MATCH(AF44,'Daily Returns'!A:A,1)),INDEX('Daily Returns'!O:O,MATCH(AF44,'Daily Returns'!A:A,1)))))))-(D44+E44*INDEX('Daily Returns'!C:C,MATCH(AF44,'Daily Returns'!A:A,1))),"")</f>
        <v>-2.296004352167999E-2</v>
      </c>
      <c r="AH44" s="8">
        <f t="shared" si="16"/>
        <v>44005</v>
      </c>
      <c r="AI44" s="10">
        <f>IFERROR(IF(B44="UCG",INDEX('Daily Returns'!E:E,MATCH(AH44,'Daily Returns'!A:A,1)),IF(B44="BMPS",INDEX('Daily Returns'!G:G,MATCH(AH44,'Daily Returns'!A:A,1)),IF(B44="ISP",INDEX('Daily Returns'!I:I,MATCH(AH44,'Daily Returns'!A:A,1)),IF(B44="BPE",INDEX('Daily Returns'!K:K,MATCH(AH44,'Daily Returns'!A:A,1)),IF(B44="BAMI",INDEX('Daily Returns'!M:M,MATCH(AH44,'Daily Returns'!A:A,1)),INDEX('Daily Returns'!O:O,MATCH(AH44,'Daily Returns'!A:A,1)))))))-(D44+E44*INDEX('Daily Returns'!C:C,MATCH(AH44,'Daily Returns'!A:A,1))),"")</f>
        <v>7.9481567242955554E-3</v>
      </c>
      <c r="AJ44" s="8">
        <f t="shared" si="17"/>
        <v>44006</v>
      </c>
      <c r="AK44" s="10">
        <f>IFERROR(IF(B44="UCG",INDEX('Daily Returns'!E:E,MATCH(AJ44,'Daily Returns'!A:A,1)),IF(B44="BMPS",INDEX('Daily Returns'!G:G,MATCH(AJ44,'Daily Returns'!A:A,1)),IF(B44="ISP",INDEX('Daily Returns'!I:I,MATCH(AJ44,'Daily Returns'!A:A,1)),IF(B44="BPE",INDEX('Daily Returns'!K:K,MATCH(AJ44,'Daily Returns'!A:A,1)),IF(B44="BAMI",INDEX('Daily Returns'!M:M,MATCH(AJ44,'Daily Returns'!A:A,1)),INDEX('Daily Returns'!O:O,MATCH(AJ44,'Daily Returns'!A:A,1)))))))-(D44+E44*INDEX('Daily Returns'!C:C,MATCH(AJ44,'Daily Returns'!A:A,1))),"")</f>
        <v>1.736228133097267E-2</v>
      </c>
    </row>
    <row r="45" spans="1:37" x14ac:dyDescent="0.3">
      <c r="A45" t="str">
        <f>'Event Master List'!A45</f>
        <v>GACS-008</v>
      </c>
      <c r="B45" t="str">
        <f>'Event Master List'!C45</f>
        <v>BPE</v>
      </c>
      <c r="C45" s="8">
        <f>'Event Master List'!D45</f>
        <v>44000</v>
      </c>
      <c r="D45" s="10">
        <f>'Estimation Parameters'!K45</f>
        <v>-3.5953183343226769E-3</v>
      </c>
      <c r="E45" s="10">
        <f>'Estimation Parameters'!J45</f>
        <v>1.1205125420540409</v>
      </c>
      <c r="F45" s="10">
        <f>IFERROR(IF(B45="UCG",INDEX('Daily Returns'!E:E,MATCH(C45,'Daily Returns'!A:A,1)),IF(B45="BMPS",INDEX('Daily Returns'!G:G,MATCH(C45,'Daily Returns'!A:A,1)),IF(B45="ISP",INDEX('Daily Returns'!I:I,MATCH(C45,'Daily Returns'!A:A,1)),IF(B45="BPE",INDEX('Daily Returns'!K:K,MATCH(C45,'Daily Returns'!A:A,1)),IF(B45="BAMI",INDEX('Daily Returns'!M:M,MATCH(C45,'Daily Returns'!A:A,1)),INDEX('Daily Returns'!O:O,MATCH(C45,'Daily Returns'!A:A,1))))))),"")</f>
        <v>-3.0674846625766763E-2</v>
      </c>
      <c r="G45" s="10">
        <f>IFERROR(INDEX('Daily Returns'!C:C,MATCH(C45,'Daily Returns'!A:A,1)),"")</f>
        <v>-5.1056877361380579E-3</v>
      </c>
      <c r="H45" s="10">
        <f t="shared" si="0"/>
        <v>-9.3163054784768731E-3</v>
      </c>
      <c r="I45" s="10">
        <f t="shared" si="1"/>
        <v>-2.135854114728989E-2</v>
      </c>
      <c r="J45" s="10">
        <f t="shared" si="2"/>
        <v>-2.4946195938569192E-2</v>
      </c>
      <c r="K45" s="10">
        <f t="shared" si="3"/>
        <v>-4.8660389358730696E-2</v>
      </c>
      <c r="L45" s="10">
        <f t="shared" si="4"/>
        <v>-3.83101203636321E-2</v>
      </c>
      <c r="M45" t="str">
        <f>'Event Master List'!F45</f>
        <v>Yes</v>
      </c>
      <c r="N45" t="str">
        <f t="shared" si="5"/>
        <v>No</v>
      </c>
      <c r="O45" t="str">
        <f t="shared" si="6"/>
        <v/>
      </c>
      <c r="P45" s="8">
        <f t="shared" si="7"/>
        <v>43993</v>
      </c>
      <c r="Q45" s="10">
        <f>IFERROR(IF(B45="UCG",INDEX('Daily Returns'!E:E,MATCH(P45,'Daily Returns'!A:A,1)),IF(B45="BMPS",INDEX('Daily Returns'!G:G,MATCH(P45,'Daily Returns'!A:A,1)),IF(B45="ISP",INDEX('Daily Returns'!I:I,MATCH(P45,'Daily Returns'!A:A,1)),IF(B45="BPE",INDEX('Daily Returns'!K:K,MATCH(P45,'Daily Returns'!A:A,1)),IF(B45="BAMI",INDEX('Daily Returns'!M:M,MATCH(P45,'Daily Returns'!A:A,1)),INDEX('Daily Returns'!O:O,MATCH(P45,'Daily Returns'!A:A,1)))))))-(D45+E45*INDEX('Daily Returns'!C:C,MATCH(P45,'Daily Returns'!A:A,1))),"")</f>
        <v>-7.5604788691219574E-3</v>
      </c>
      <c r="R45" s="8">
        <f t="shared" si="8"/>
        <v>43994</v>
      </c>
      <c r="S45" s="10">
        <f>IFERROR(IF(B45="UCG",INDEX('Daily Returns'!E:E,MATCH(R45,'Daily Returns'!A:A,1)),IF(B45="BMPS",INDEX('Daily Returns'!G:G,MATCH(R45,'Daily Returns'!A:A,1)),IF(B45="ISP",INDEX('Daily Returns'!I:I,MATCH(R45,'Daily Returns'!A:A,1)),IF(B45="BPE",INDEX('Daily Returns'!K:K,MATCH(R45,'Daily Returns'!A:A,1)),IF(B45="BAMI",INDEX('Daily Returns'!M:M,MATCH(R45,'Daily Returns'!A:A,1)),INDEX('Daily Returns'!O:O,MATCH(R45,'Daily Returns'!A:A,1)))))))-(D45+E45*INDEX('Daily Returns'!C:C,MATCH(R45,'Daily Returns'!A:A,1))),"")</f>
        <v>-2.6547080675878777E-2</v>
      </c>
      <c r="T45" s="8">
        <f t="shared" si="9"/>
        <v>43997</v>
      </c>
      <c r="U45" s="10">
        <f>IFERROR(IF(B45="UCG",INDEX('Daily Returns'!E:E,MATCH(T45,'Daily Returns'!A:A,1)),IF(B45="BMPS",INDEX('Daily Returns'!G:G,MATCH(T45,'Daily Returns'!A:A,1)),IF(B45="ISP",INDEX('Daily Returns'!I:I,MATCH(T45,'Daily Returns'!A:A,1)),IF(B45="BPE",INDEX('Daily Returns'!K:K,MATCH(T45,'Daily Returns'!A:A,1)),IF(B45="BAMI",INDEX('Daily Returns'!M:M,MATCH(T45,'Daily Returns'!A:A,1)),INDEX('Daily Returns'!O:O,MATCH(T45,'Daily Returns'!A:A,1)))))))-(D45+E45*INDEX('Daily Returns'!C:C,MATCH(T45,'Daily Returns'!A:A,1))),"")</f>
        <v>1.1777083761701128E-2</v>
      </c>
      <c r="V45" s="8">
        <f t="shared" si="10"/>
        <v>43998</v>
      </c>
      <c r="W45" s="10">
        <f>IFERROR(IF(B45="UCG",INDEX('Daily Returns'!E:E,MATCH(V45,'Daily Returns'!A:A,1)),IF(B45="BMPS",INDEX('Daily Returns'!G:G,MATCH(V45,'Daily Returns'!A:A,1)),IF(B45="ISP",INDEX('Daily Returns'!I:I,MATCH(V45,'Daily Returns'!A:A,1)),IF(B45="BPE",INDEX('Daily Returns'!K:K,MATCH(V45,'Daily Returns'!A:A,1)),IF(B45="BAMI",INDEX('Daily Returns'!M:M,MATCH(V45,'Daily Returns'!A:A,1)),INDEX('Daily Returns'!O:O,MATCH(V45,'Daily Returns'!A:A,1)))))))-(D45+E45*INDEX('Daily Returns'!C:C,MATCH(V45,'Daily Returns'!A:A,1))),"")</f>
        <v>2.8888417513616885E-2</v>
      </c>
      <c r="X45" s="8">
        <f t="shared" si="11"/>
        <v>43999</v>
      </c>
      <c r="Y45" s="10">
        <f>IFERROR(IF(B45="UCG",INDEX('Daily Returns'!E:E,MATCH(X45,'Daily Returns'!A:A,1)),IF(B45="BMPS",INDEX('Daily Returns'!G:G,MATCH(X45,'Daily Returns'!A:A,1)),IF(B45="ISP",INDEX('Daily Returns'!I:I,MATCH(X45,'Daily Returns'!A:A,1)),IF(B45="BPE",INDEX('Daily Returns'!K:K,MATCH(X45,'Daily Returns'!A:A,1)),IF(B45="BAMI",INDEX('Daily Returns'!M:M,MATCH(X45,'Daily Returns'!A:A,1)),INDEX('Daily Returns'!O:O,MATCH(X45,'Daily Returns'!A:A,1)))))))-(D45+E45*INDEX('Daily Returns'!C:C,MATCH(X45,'Daily Returns'!A:A,1))),"")</f>
        <v>-1.2193239971281649E-2</v>
      </c>
      <c r="Z45" s="8">
        <f t="shared" si="12"/>
        <v>44000</v>
      </c>
      <c r="AA45" s="10">
        <f>IFERROR(IF(B45="UCG",INDEX('Daily Returns'!E:E,MATCH(Z45,'Daily Returns'!A:A,1)),IF(B45="BMPS",INDEX('Daily Returns'!G:G,MATCH(Z45,'Daily Returns'!A:A,1)),IF(B45="ISP",INDEX('Daily Returns'!I:I,MATCH(Z45,'Daily Returns'!A:A,1)),IF(B45="BPE",INDEX('Daily Returns'!K:K,MATCH(Z45,'Daily Returns'!A:A,1)),IF(B45="BAMI",INDEX('Daily Returns'!M:M,MATCH(Z45,'Daily Returns'!A:A,1)),INDEX('Daily Returns'!O:O,MATCH(Z45,'Daily Returns'!A:A,1)))))))-(D45+E45*INDEX('Daily Returns'!C:C,MATCH(Z45,'Daily Returns'!A:A,1))),"")</f>
        <v>-2.135854114728989E-2</v>
      </c>
      <c r="AB45" s="8">
        <f t="shared" si="13"/>
        <v>44001</v>
      </c>
      <c r="AC45" s="10">
        <f>IFERROR(IF(B45="UCG",INDEX('Daily Returns'!E:E,MATCH(AB45,'Daily Returns'!A:A,1)),IF(B45="BMPS",INDEX('Daily Returns'!G:G,MATCH(AB45,'Daily Returns'!A:A,1)),IF(B45="ISP",INDEX('Daily Returns'!I:I,MATCH(AB45,'Daily Returns'!A:A,1)),IF(B45="BPE",INDEX('Daily Returns'!K:K,MATCH(AB45,'Daily Returns'!A:A,1)),IF(B45="BAMI",INDEX('Daily Returns'!M:M,MATCH(AB45,'Daily Returns'!A:A,1)),INDEX('Daily Returns'!O:O,MATCH(AB45,'Daily Returns'!A:A,1)))))))-(D45+E45*INDEX('Daily Returns'!C:C,MATCH(AB45,'Daily Returns'!A:A,1))),"")</f>
        <v>8.6055851800023453E-3</v>
      </c>
      <c r="AD45" s="8">
        <f t="shared" si="14"/>
        <v>44004</v>
      </c>
      <c r="AE45" s="10">
        <f>IFERROR(IF(B45="UCG",INDEX('Daily Returns'!E:E,MATCH(AD45,'Daily Returns'!A:A,1)),IF(B45="BMPS",INDEX('Daily Returns'!G:G,MATCH(AD45,'Daily Returns'!A:A,1)),IF(B45="ISP",INDEX('Daily Returns'!I:I,MATCH(AD45,'Daily Returns'!A:A,1)),IF(B45="BPE",INDEX('Daily Returns'!K:K,MATCH(AD45,'Daily Returns'!A:A,1)),IF(B45="BAMI",INDEX('Daily Returns'!M:M,MATCH(AD45,'Daily Returns'!A:A,1)),INDEX('Daily Returns'!O:O,MATCH(AD45,'Daily Returns'!A:A,1)))))))-(D45+E45*INDEX('Daily Returns'!C:C,MATCH(AD45,'Daily Returns'!A:A,1))),"")</f>
        <v>-2.5908771788131828E-2</v>
      </c>
      <c r="AF45" s="8">
        <f t="shared" si="15"/>
        <v>44005</v>
      </c>
      <c r="AG45" s="10">
        <f>IFERROR(IF(B45="UCG",INDEX('Daily Returns'!E:E,MATCH(AF45,'Daily Returns'!A:A,1)),IF(B45="BMPS",INDEX('Daily Returns'!G:G,MATCH(AF45,'Daily Returns'!A:A,1)),IF(B45="ISP",INDEX('Daily Returns'!I:I,MATCH(AF45,'Daily Returns'!A:A,1)),IF(B45="BPE",INDEX('Daily Returns'!K:K,MATCH(AF45,'Daily Returns'!A:A,1)),IF(B45="BAMI",INDEX('Daily Returns'!M:M,MATCH(AF45,'Daily Returns'!A:A,1)),INDEX('Daily Returns'!O:O,MATCH(AF45,'Daily Returns'!A:A,1)))))))-(D45+E45*INDEX('Daily Returns'!C:C,MATCH(AF45,'Daily Returns'!A:A,1))),"")</f>
        <v>2.19457836797032E-3</v>
      </c>
      <c r="AH45" s="8">
        <f t="shared" si="16"/>
        <v>44006</v>
      </c>
      <c r="AI45" s="10">
        <f>IFERROR(IF(B45="UCG",INDEX('Daily Returns'!E:E,MATCH(AH45,'Daily Returns'!A:A,1)),IF(B45="BMPS",INDEX('Daily Returns'!G:G,MATCH(AH45,'Daily Returns'!A:A,1)),IF(B45="ISP",INDEX('Daily Returns'!I:I,MATCH(AH45,'Daily Returns'!A:A,1)),IF(B45="BPE",INDEX('Daily Returns'!K:K,MATCH(AH45,'Daily Returns'!A:A,1)),IF(B45="BAMI",INDEX('Daily Returns'!M:M,MATCH(AH45,'Daily Returns'!A:A,1)),INDEX('Daily Returns'!O:O,MATCH(AH45,'Daily Returns'!A:A,1)))))))-(D45+E45*INDEX('Daily Returns'!C:C,MATCH(AH45,'Daily Returns'!A:A,1))),"")</f>
        <v>-9.0157747402701757E-3</v>
      </c>
      <c r="AJ45" s="8">
        <f t="shared" si="17"/>
        <v>44007</v>
      </c>
      <c r="AK45" s="10">
        <f>IFERROR(IF(B45="UCG",INDEX('Daily Returns'!E:E,MATCH(AJ45,'Daily Returns'!A:A,1)),IF(B45="BMPS",INDEX('Daily Returns'!G:G,MATCH(AJ45,'Daily Returns'!A:A,1)),IF(B45="ISP",INDEX('Daily Returns'!I:I,MATCH(AJ45,'Daily Returns'!A:A,1)),IF(B45="BPE",INDEX('Daily Returns'!K:K,MATCH(AJ45,'Daily Returns'!A:A,1)),IF(B45="BAMI",INDEX('Daily Returns'!M:M,MATCH(AJ45,'Daily Returns'!A:A,1)),INDEX('Daily Returns'!O:O,MATCH(AJ45,'Daily Returns'!A:A,1)))))))-(D45+E45*INDEX('Daily Returns'!C:C,MATCH(AJ45,'Daily Returns'!A:A,1))),"")</f>
        <v>1.2808102005051497E-2</v>
      </c>
    </row>
    <row r="46" spans="1:37" x14ac:dyDescent="0.3">
      <c r="A46" t="str">
        <f>'Event Master List'!A46</f>
        <v>NG-049</v>
      </c>
      <c r="B46" t="str">
        <f>'Event Master List'!C46</f>
        <v>BMPS</v>
      </c>
      <c r="C46" s="8">
        <f>'Event Master List'!D46</f>
        <v>44011</v>
      </c>
      <c r="D46" s="10">
        <f>'Estimation Parameters'!K46</f>
        <v>3.0552397950272953E-3</v>
      </c>
      <c r="E46" s="10">
        <f>'Estimation Parameters'!J46</f>
        <v>1.1011289982841264</v>
      </c>
      <c r="F46" s="10">
        <f>IFERROR(IF(B46="UCG",INDEX('Daily Returns'!E:E,MATCH(C46,'Daily Returns'!A:A,1)),IF(B46="BMPS",INDEX('Daily Returns'!G:G,MATCH(C46,'Daily Returns'!A:A,1)),IF(B46="ISP",INDEX('Daily Returns'!I:I,MATCH(C46,'Daily Returns'!A:A,1)),IF(B46="BPE",INDEX('Daily Returns'!K:K,MATCH(C46,'Daily Returns'!A:A,1)),IF(B46="BAMI",INDEX('Daily Returns'!M:M,MATCH(C46,'Daily Returns'!A:A,1)),INDEX('Daily Returns'!O:O,MATCH(C46,'Daily Returns'!A:A,1))))))),"")</f>
        <v>3.19284789810289E-2</v>
      </c>
      <c r="G46" s="10">
        <f>IFERROR(INDEX('Daily Returns'!C:C,MATCH(C46,'Daily Returns'!A:A,1)),"")</f>
        <v>1.6889772014222967E-2</v>
      </c>
      <c r="H46" s="10">
        <f t="shared" si="0"/>
        <v>2.1653057534295903E-2</v>
      </c>
      <c r="I46" s="10">
        <f t="shared" si="1"/>
        <v>1.0275421446732998E-2</v>
      </c>
      <c r="J46" s="10">
        <f t="shared" si="2"/>
        <v>-5.7618571793382298E-2</v>
      </c>
      <c r="K46" s="10">
        <f t="shared" si="3"/>
        <v>-0.10386729157209879</v>
      </c>
      <c r="L46" s="10">
        <f t="shared" si="4"/>
        <v>8.4257255066477015E-3</v>
      </c>
      <c r="M46" t="str">
        <f>'Event Master List'!F46</f>
        <v>No</v>
      </c>
      <c r="N46" t="str">
        <f t="shared" si="5"/>
        <v>No</v>
      </c>
      <c r="O46" t="str">
        <f t="shared" si="6"/>
        <v/>
      </c>
      <c r="P46" s="8">
        <f t="shared" si="7"/>
        <v>44004</v>
      </c>
      <c r="Q46" s="10">
        <f>IFERROR(IF(B46="UCG",INDEX('Daily Returns'!E:E,MATCH(P46,'Daily Returns'!A:A,1)),IF(B46="BMPS",INDEX('Daily Returns'!G:G,MATCH(P46,'Daily Returns'!A:A,1)),IF(B46="ISP",INDEX('Daily Returns'!I:I,MATCH(P46,'Daily Returns'!A:A,1)),IF(B46="BPE",INDEX('Daily Returns'!K:K,MATCH(P46,'Daily Returns'!A:A,1)),IF(B46="BAMI",INDEX('Daily Returns'!M:M,MATCH(P46,'Daily Returns'!A:A,1)),INDEX('Daily Returns'!O:O,MATCH(P46,'Daily Returns'!A:A,1)))))))-(D46+E46*INDEX('Daily Returns'!C:C,MATCH(P46,'Daily Returns'!A:A,1))),"")</f>
        <v>9.4905669828356139E-5</v>
      </c>
      <c r="R46" s="8">
        <f t="shared" si="8"/>
        <v>44005</v>
      </c>
      <c r="S46" s="10">
        <f>IFERROR(IF(B46="UCG",INDEX('Daily Returns'!E:E,MATCH(R46,'Daily Returns'!A:A,1)),IF(B46="BMPS",INDEX('Daily Returns'!G:G,MATCH(R46,'Daily Returns'!A:A,1)),IF(B46="ISP",INDEX('Daily Returns'!I:I,MATCH(R46,'Daily Returns'!A:A,1)),IF(B46="BPE",INDEX('Daily Returns'!K:K,MATCH(R46,'Daily Returns'!A:A,1)),IF(B46="BAMI",INDEX('Daily Returns'!M:M,MATCH(R46,'Daily Returns'!A:A,1)),INDEX('Daily Returns'!O:O,MATCH(R46,'Daily Returns'!A:A,1)))))))-(D46+E46*INDEX('Daily Returns'!C:C,MATCH(R46,'Daily Returns'!A:A,1))),"")</f>
        <v>5.0749046212281892E-2</v>
      </c>
      <c r="T46" s="8">
        <f t="shared" si="9"/>
        <v>44006</v>
      </c>
      <c r="U46" s="10">
        <f>IFERROR(IF(B46="UCG",INDEX('Daily Returns'!E:E,MATCH(T46,'Daily Returns'!A:A,1)),IF(B46="BMPS",INDEX('Daily Returns'!G:G,MATCH(T46,'Daily Returns'!A:A,1)),IF(B46="ISP",INDEX('Daily Returns'!I:I,MATCH(T46,'Daily Returns'!A:A,1)),IF(B46="BPE",INDEX('Daily Returns'!K:K,MATCH(T46,'Daily Returns'!A:A,1)),IF(B46="BAMI",INDEX('Daily Returns'!M:M,MATCH(T46,'Daily Returns'!A:A,1)),INDEX('Daily Returns'!O:O,MATCH(T46,'Daily Returns'!A:A,1)))))))-(D46+E46*INDEX('Daily Returns'!C:C,MATCH(T46,'Daily Returns'!A:A,1))),"")</f>
        <v>9.4685369671018774E-3</v>
      </c>
      <c r="V46" s="8">
        <f t="shared" si="10"/>
        <v>44007</v>
      </c>
      <c r="W46" s="10">
        <f>IFERROR(IF(B46="UCG",INDEX('Daily Returns'!E:E,MATCH(V46,'Daily Returns'!A:A,1)),IF(B46="BMPS",INDEX('Daily Returns'!G:G,MATCH(V46,'Daily Returns'!A:A,1)),IF(B46="ISP",INDEX('Daily Returns'!I:I,MATCH(V46,'Daily Returns'!A:A,1)),IF(B46="BPE",INDEX('Daily Returns'!K:K,MATCH(V46,'Daily Returns'!A:A,1)),IF(B46="BAMI",INDEX('Daily Returns'!M:M,MATCH(V46,'Daily Returns'!A:A,1)),INDEX('Daily Returns'!O:O,MATCH(V46,'Daily Returns'!A:A,1)))))))-(D46+E46*INDEX('Daily Returns'!C:C,MATCH(V46,'Daily Returns'!A:A,1))),"")</f>
        <v>5.4097876300388148E-2</v>
      </c>
      <c r="X46" s="8">
        <f t="shared" si="11"/>
        <v>44008</v>
      </c>
      <c r="Y46" s="10">
        <f>IFERROR(IF(B46="UCG",INDEX('Daily Returns'!E:E,MATCH(X46,'Daily Returns'!A:A,1)),IF(B46="BMPS",INDEX('Daily Returns'!G:G,MATCH(X46,'Daily Returns'!A:A,1)),IF(B46="ISP",INDEX('Daily Returns'!I:I,MATCH(X46,'Daily Returns'!A:A,1)),IF(B46="BPE",INDEX('Daily Returns'!K:K,MATCH(X46,'Daily Returns'!A:A,1)),IF(B46="BAMI",INDEX('Daily Returns'!M:M,MATCH(X46,'Daily Returns'!A:A,1)),INDEX('Daily Returns'!O:O,MATCH(X46,'Daily Returns'!A:A,1)))))))-(D46+E46*INDEX('Daily Returns'!C:C,MATCH(X46,'Daily Returns'!A:A,1))),"")</f>
        <v>-4.4725200802287791E-2</v>
      </c>
      <c r="Z46" s="8">
        <f t="shared" si="12"/>
        <v>44011</v>
      </c>
      <c r="AA46" s="10">
        <f>IFERROR(IF(B46="UCG",INDEX('Daily Returns'!E:E,MATCH(Z46,'Daily Returns'!A:A,1)),IF(B46="BMPS",INDEX('Daily Returns'!G:G,MATCH(Z46,'Daily Returns'!A:A,1)),IF(B46="ISP",INDEX('Daily Returns'!I:I,MATCH(Z46,'Daily Returns'!A:A,1)),IF(B46="BPE",INDEX('Daily Returns'!K:K,MATCH(Z46,'Daily Returns'!A:A,1)),IF(B46="BAMI",INDEX('Daily Returns'!M:M,MATCH(Z46,'Daily Returns'!A:A,1)),INDEX('Daily Returns'!O:O,MATCH(Z46,'Daily Returns'!A:A,1)))))))-(D46+E46*INDEX('Daily Returns'!C:C,MATCH(Z46,'Daily Returns'!A:A,1))),"")</f>
        <v>1.0275421446732998E-2</v>
      </c>
      <c r="AB46" s="8">
        <f t="shared" si="13"/>
        <v>44012</v>
      </c>
      <c r="AC46" s="10">
        <f>IFERROR(IF(B46="UCG",INDEX('Daily Returns'!E:E,MATCH(AB46,'Daily Returns'!A:A,1)),IF(B46="BMPS",INDEX('Daily Returns'!G:G,MATCH(AB46,'Daily Returns'!A:A,1)),IF(B46="ISP",INDEX('Daily Returns'!I:I,MATCH(AB46,'Daily Returns'!A:A,1)),IF(B46="BPE",INDEX('Daily Returns'!K:K,MATCH(AB46,'Daily Returns'!A:A,1)),IF(B46="BAMI",INDEX('Daily Returns'!M:M,MATCH(AB46,'Daily Returns'!A:A,1)),INDEX('Daily Returns'!O:O,MATCH(AB46,'Daily Returns'!A:A,1)))))))-(D46+E46*INDEX('Daily Returns'!C:C,MATCH(AB46,'Daily Returns'!A:A,1))),"")</f>
        <v>-2.3168792437827504E-2</v>
      </c>
      <c r="AD46" s="8">
        <f t="shared" si="14"/>
        <v>44013</v>
      </c>
      <c r="AE46" s="10">
        <f>IFERROR(IF(B46="UCG",INDEX('Daily Returns'!E:E,MATCH(AD46,'Daily Returns'!A:A,1)),IF(B46="BMPS",INDEX('Daily Returns'!G:G,MATCH(AD46,'Daily Returns'!A:A,1)),IF(B46="ISP",INDEX('Daily Returns'!I:I,MATCH(AD46,'Daily Returns'!A:A,1)),IF(B46="BPE",INDEX('Daily Returns'!K:K,MATCH(AD46,'Daily Returns'!A:A,1)),IF(B46="BAMI",INDEX('Daily Returns'!M:M,MATCH(AD46,'Daily Returns'!A:A,1)),INDEX('Daily Returns'!O:O,MATCH(AD46,'Daily Returns'!A:A,1)))))))-(D46+E46*INDEX('Daily Returns'!C:C,MATCH(AD46,'Daily Returns'!A:A,1))),"")</f>
        <v>-2.6496586080336119E-2</v>
      </c>
      <c r="AF46" s="8">
        <f t="shared" si="15"/>
        <v>44014</v>
      </c>
      <c r="AG46" s="10">
        <f>IFERROR(IF(B46="UCG",INDEX('Daily Returns'!E:E,MATCH(AF46,'Daily Returns'!A:A,1)),IF(B46="BMPS",INDEX('Daily Returns'!G:G,MATCH(AF46,'Daily Returns'!A:A,1)),IF(B46="ISP",INDEX('Daily Returns'!I:I,MATCH(AF46,'Daily Returns'!A:A,1)),IF(B46="BPE",INDEX('Daily Returns'!K:K,MATCH(AF46,'Daily Returns'!A:A,1)),IF(B46="BAMI",INDEX('Daily Returns'!M:M,MATCH(AF46,'Daily Returns'!A:A,1)),INDEX('Daily Returns'!O:O,MATCH(AF46,'Daily Returns'!A:A,1)))))))-(D46+E46*INDEX('Daily Returns'!C:C,MATCH(AF46,'Daily Returns'!A:A,1))),"")</f>
        <v>-1.9752133698380376E-2</v>
      </c>
      <c r="AH46" s="8">
        <f t="shared" si="16"/>
        <v>44015</v>
      </c>
      <c r="AI46" s="10">
        <f>IFERROR(IF(B46="UCG",INDEX('Daily Returns'!E:E,MATCH(AH46,'Daily Returns'!A:A,1)),IF(B46="BMPS",INDEX('Daily Returns'!G:G,MATCH(AH46,'Daily Returns'!A:A,1)),IF(B46="ISP",INDEX('Daily Returns'!I:I,MATCH(AH46,'Daily Returns'!A:A,1)),IF(B46="BPE",INDEX('Daily Returns'!K:K,MATCH(AH46,'Daily Returns'!A:A,1)),IF(B46="BAMI",INDEX('Daily Returns'!M:M,MATCH(AH46,'Daily Returns'!A:A,1)),INDEX('Daily Returns'!O:O,MATCH(AH46,'Daily Returns'!A:A,1)))))))-(D46+E46*INDEX('Daily Returns'!C:C,MATCH(AH46,'Daily Returns'!A:A,1))),"")</f>
        <v>9.0110302419345468E-3</v>
      </c>
      <c r="AJ46" s="8">
        <f t="shared" si="17"/>
        <v>44018</v>
      </c>
      <c r="AK46" s="10">
        <f>IFERROR(IF(B46="UCG",INDEX('Daily Returns'!E:E,MATCH(AJ46,'Daily Returns'!A:A,1)),IF(B46="BMPS",INDEX('Daily Returns'!G:G,MATCH(AJ46,'Daily Returns'!A:A,1)),IF(B46="ISP",INDEX('Daily Returns'!I:I,MATCH(AJ46,'Daily Returns'!A:A,1)),IF(B46="BPE",INDEX('Daily Returns'!K:K,MATCH(AJ46,'Daily Returns'!A:A,1)),IF(B46="BAMI",INDEX('Daily Returns'!M:M,MATCH(AJ46,'Daily Returns'!A:A,1)),INDEX('Daily Returns'!O:O,MATCH(AJ46,'Daily Returns'!A:A,1)))))))-(D46+E46*INDEX('Daily Returns'!C:C,MATCH(AJ46,'Daily Returns'!A:A,1))),"")</f>
        <v>-1.1128378312788314E-2</v>
      </c>
    </row>
    <row r="47" spans="1:37" x14ac:dyDescent="0.3">
      <c r="A47" t="str">
        <f>'Event Master List'!A47</f>
        <v>NG-050</v>
      </c>
      <c r="B47" t="str">
        <f>'Event Master List'!C47</f>
        <v>BMPS</v>
      </c>
      <c r="C47" s="8">
        <f>'Event Master List'!D47</f>
        <v>44011</v>
      </c>
      <c r="D47" s="10">
        <f>'Estimation Parameters'!K47</f>
        <v>3.0552397950272953E-3</v>
      </c>
      <c r="E47" s="10">
        <f>'Estimation Parameters'!J47</f>
        <v>1.1011289982841264</v>
      </c>
      <c r="F47" s="10">
        <f>IFERROR(IF(B47="UCG",INDEX('Daily Returns'!E:E,MATCH(C47,'Daily Returns'!A:A,1)),IF(B47="BMPS",INDEX('Daily Returns'!G:G,MATCH(C47,'Daily Returns'!A:A,1)),IF(B47="ISP",INDEX('Daily Returns'!I:I,MATCH(C47,'Daily Returns'!A:A,1)),IF(B47="BPE",INDEX('Daily Returns'!K:K,MATCH(C47,'Daily Returns'!A:A,1)),IF(B47="BAMI",INDEX('Daily Returns'!M:M,MATCH(C47,'Daily Returns'!A:A,1)),INDEX('Daily Returns'!O:O,MATCH(C47,'Daily Returns'!A:A,1))))))),"")</f>
        <v>3.19284789810289E-2</v>
      </c>
      <c r="G47" s="10">
        <f>IFERROR(INDEX('Daily Returns'!C:C,MATCH(C47,'Daily Returns'!A:A,1)),"")</f>
        <v>1.6889772014222967E-2</v>
      </c>
      <c r="H47" s="10">
        <f t="shared" si="0"/>
        <v>2.1653057534295903E-2</v>
      </c>
      <c r="I47" s="10">
        <f t="shared" si="1"/>
        <v>1.0275421446732998E-2</v>
      </c>
      <c r="J47" s="10">
        <f t="shared" si="2"/>
        <v>-5.7618571793382298E-2</v>
      </c>
      <c r="K47" s="10">
        <f t="shared" si="3"/>
        <v>-0.10386729157209879</v>
      </c>
      <c r="L47" s="10">
        <f t="shared" si="4"/>
        <v>8.4257255066477015E-3</v>
      </c>
      <c r="M47" t="str">
        <f>'Event Master List'!F47</f>
        <v>No</v>
      </c>
      <c r="N47" t="str">
        <f t="shared" si="5"/>
        <v>No</v>
      </c>
      <c r="O47" t="str">
        <f t="shared" si="6"/>
        <v/>
      </c>
      <c r="P47" s="8">
        <f t="shared" si="7"/>
        <v>44004</v>
      </c>
      <c r="Q47" s="10">
        <f>IFERROR(IF(B47="UCG",INDEX('Daily Returns'!E:E,MATCH(P47,'Daily Returns'!A:A,1)),IF(B47="BMPS",INDEX('Daily Returns'!G:G,MATCH(P47,'Daily Returns'!A:A,1)),IF(B47="ISP",INDEX('Daily Returns'!I:I,MATCH(P47,'Daily Returns'!A:A,1)),IF(B47="BPE",INDEX('Daily Returns'!K:K,MATCH(P47,'Daily Returns'!A:A,1)),IF(B47="BAMI",INDEX('Daily Returns'!M:M,MATCH(P47,'Daily Returns'!A:A,1)),INDEX('Daily Returns'!O:O,MATCH(P47,'Daily Returns'!A:A,1)))))))-(D47+E47*INDEX('Daily Returns'!C:C,MATCH(P47,'Daily Returns'!A:A,1))),"")</f>
        <v>9.4905669828356139E-5</v>
      </c>
      <c r="R47" s="8">
        <f t="shared" si="8"/>
        <v>44005</v>
      </c>
      <c r="S47" s="10">
        <f>IFERROR(IF(B47="UCG",INDEX('Daily Returns'!E:E,MATCH(R47,'Daily Returns'!A:A,1)),IF(B47="BMPS",INDEX('Daily Returns'!G:G,MATCH(R47,'Daily Returns'!A:A,1)),IF(B47="ISP",INDEX('Daily Returns'!I:I,MATCH(R47,'Daily Returns'!A:A,1)),IF(B47="BPE",INDEX('Daily Returns'!K:K,MATCH(R47,'Daily Returns'!A:A,1)),IF(B47="BAMI",INDEX('Daily Returns'!M:M,MATCH(R47,'Daily Returns'!A:A,1)),INDEX('Daily Returns'!O:O,MATCH(R47,'Daily Returns'!A:A,1)))))))-(D47+E47*INDEX('Daily Returns'!C:C,MATCH(R47,'Daily Returns'!A:A,1))),"")</f>
        <v>5.0749046212281892E-2</v>
      </c>
      <c r="T47" s="8">
        <f t="shared" si="9"/>
        <v>44006</v>
      </c>
      <c r="U47" s="10">
        <f>IFERROR(IF(B47="UCG",INDEX('Daily Returns'!E:E,MATCH(T47,'Daily Returns'!A:A,1)),IF(B47="BMPS",INDEX('Daily Returns'!G:G,MATCH(T47,'Daily Returns'!A:A,1)),IF(B47="ISP",INDEX('Daily Returns'!I:I,MATCH(T47,'Daily Returns'!A:A,1)),IF(B47="BPE",INDEX('Daily Returns'!K:K,MATCH(T47,'Daily Returns'!A:A,1)),IF(B47="BAMI",INDEX('Daily Returns'!M:M,MATCH(T47,'Daily Returns'!A:A,1)),INDEX('Daily Returns'!O:O,MATCH(T47,'Daily Returns'!A:A,1)))))))-(D47+E47*INDEX('Daily Returns'!C:C,MATCH(T47,'Daily Returns'!A:A,1))),"")</f>
        <v>9.4685369671018774E-3</v>
      </c>
      <c r="V47" s="8">
        <f t="shared" si="10"/>
        <v>44007</v>
      </c>
      <c r="W47" s="10">
        <f>IFERROR(IF(B47="UCG",INDEX('Daily Returns'!E:E,MATCH(V47,'Daily Returns'!A:A,1)),IF(B47="BMPS",INDEX('Daily Returns'!G:G,MATCH(V47,'Daily Returns'!A:A,1)),IF(B47="ISP",INDEX('Daily Returns'!I:I,MATCH(V47,'Daily Returns'!A:A,1)),IF(B47="BPE",INDEX('Daily Returns'!K:K,MATCH(V47,'Daily Returns'!A:A,1)),IF(B47="BAMI",INDEX('Daily Returns'!M:M,MATCH(V47,'Daily Returns'!A:A,1)),INDEX('Daily Returns'!O:O,MATCH(V47,'Daily Returns'!A:A,1)))))))-(D47+E47*INDEX('Daily Returns'!C:C,MATCH(V47,'Daily Returns'!A:A,1))),"")</f>
        <v>5.4097876300388148E-2</v>
      </c>
      <c r="X47" s="8">
        <f t="shared" si="11"/>
        <v>44008</v>
      </c>
      <c r="Y47" s="10">
        <f>IFERROR(IF(B47="UCG",INDEX('Daily Returns'!E:E,MATCH(X47,'Daily Returns'!A:A,1)),IF(B47="BMPS",INDEX('Daily Returns'!G:G,MATCH(X47,'Daily Returns'!A:A,1)),IF(B47="ISP",INDEX('Daily Returns'!I:I,MATCH(X47,'Daily Returns'!A:A,1)),IF(B47="BPE",INDEX('Daily Returns'!K:K,MATCH(X47,'Daily Returns'!A:A,1)),IF(B47="BAMI",INDEX('Daily Returns'!M:M,MATCH(X47,'Daily Returns'!A:A,1)),INDEX('Daily Returns'!O:O,MATCH(X47,'Daily Returns'!A:A,1)))))))-(D47+E47*INDEX('Daily Returns'!C:C,MATCH(X47,'Daily Returns'!A:A,1))),"")</f>
        <v>-4.4725200802287791E-2</v>
      </c>
      <c r="Z47" s="8">
        <f t="shared" si="12"/>
        <v>44011</v>
      </c>
      <c r="AA47" s="10">
        <f>IFERROR(IF(B47="UCG",INDEX('Daily Returns'!E:E,MATCH(Z47,'Daily Returns'!A:A,1)),IF(B47="BMPS",INDEX('Daily Returns'!G:G,MATCH(Z47,'Daily Returns'!A:A,1)),IF(B47="ISP",INDEX('Daily Returns'!I:I,MATCH(Z47,'Daily Returns'!A:A,1)),IF(B47="BPE",INDEX('Daily Returns'!K:K,MATCH(Z47,'Daily Returns'!A:A,1)),IF(B47="BAMI",INDEX('Daily Returns'!M:M,MATCH(Z47,'Daily Returns'!A:A,1)),INDEX('Daily Returns'!O:O,MATCH(Z47,'Daily Returns'!A:A,1)))))))-(D47+E47*INDEX('Daily Returns'!C:C,MATCH(Z47,'Daily Returns'!A:A,1))),"")</f>
        <v>1.0275421446732998E-2</v>
      </c>
      <c r="AB47" s="8">
        <f t="shared" si="13"/>
        <v>44012</v>
      </c>
      <c r="AC47" s="10">
        <f>IFERROR(IF(B47="UCG",INDEX('Daily Returns'!E:E,MATCH(AB47,'Daily Returns'!A:A,1)),IF(B47="BMPS",INDEX('Daily Returns'!G:G,MATCH(AB47,'Daily Returns'!A:A,1)),IF(B47="ISP",INDEX('Daily Returns'!I:I,MATCH(AB47,'Daily Returns'!A:A,1)),IF(B47="BPE",INDEX('Daily Returns'!K:K,MATCH(AB47,'Daily Returns'!A:A,1)),IF(B47="BAMI",INDEX('Daily Returns'!M:M,MATCH(AB47,'Daily Returns'!A:A,1)),INDEX('Daily Returns'!O:O,MATCH(AB47,'Daily Returns'!A:A,1)))))))-(D47+E47*INDEX('Daily Returns'!C:C,MATCH(AB47,'Daily Returns'!A:A,1))),"")</f>
        <v>-2.3168792437827504E-2</v>
      </c>
      <c r="AD47" s="8">
        <f t="shared" si="14"/>
        <v>44013</v>
      </c>
      <c r="AE47" s="10">
        <f>IFERROR(IF(B47="UCG",INDEX('Daily Returns'!E:E,MATCH(AD47,'Daily Returns'!A:A,1)),IF(B47="BMPS",INDEX('Daily Returns'!G:G,MATCH(AD47,'Daily Returns'!A:A,1)),IF(B47="ISP",INDEX('Daily Returns'!I:I,MATCH(AD47,'Daily Returns'!A:A,1)),IF(B47="BPE",INDEX('Daily Returns'!K:K,MATCH(AD47,'Daily Returns'!A:A,1)),IF(B47="BAMI",INDEX('Daily Returns'!M:M,MATCH(AD47,'Daily Returns'!A:A,1)),INDEX('Daily Returns'!O:O,MATCH(AD47,'Daily Returns'!A:A,1)))))))-(D47+E47*INDEX('Daily Returns'!C:C,MATCH(AD47,'Daily Returns'!A:A,1))),"")</f>
        <v>-2.6496586080336119E-2</v>
      </c>
      <c r="AF47" s="8">
        <f t="shared" si="15"/>
        <v>44014</v>
      </c>
      <c r="AG47" s="10">
        <f>IFERROR(IF(B47="UCG",INDEX('Daily Returns'!E:E,MATCH(AF47,'Daily Returns'!A:A,1)),IF(B47="BMPS",INDEX('Daily Returns'!G:G,MATCH(AF47,'Daily Returns'!A:A,1)),IF(B47="ISP",INDEX('Daily Returns'!I:I,MATCH(AF47,'Daily Returns'!A:A,1)),IF(B47="BPE",INDEX('Daily Returns'!K:K,MATCH(AF47,'Daily Returns'!A:A,1)),IF(B47="BAMI",INDEX('Daily Returns'!M:M,MATCH(AF47,'Daily Returns'!A:A,1)),INDEX('Daily Returns'!O:O,MATCH(AF47,'Daily Returns'!A:A,1)))))))-(D47+E47*INDEX('Daily Returns'!C:C,MATCH(AF47,'Daily Returns'!A:A,1))),"")</f>
        <v>-1.9752133698380376E-2</v>
      </c>
      <c r="AH47" s="8">
        <f t="shared" si="16"/>
        <v>44015</v>
      </c>
      <c r="AI47" s="10">
        <f>IFERROR(IF(B47="UCG",INDEX('Daily Returns'!E:E,MATCH(AH47,'Daily Returns'!A:A,1)),IF(B47="BMPS",INDEX('Daily Returns'!G:G,MATCH(AH47,'Daily Returns'!A:A,1)),IF(B47="ISP",INDEX('Daily Returns'!I:I,MATCH(AH47,'Daily Returns'!A:A,1)),IF(B47="BPE",INDEX('Daily Returns'!K:K,MATCH(AH47,'Daily Returns'!A:A,1)),IF(B47="BAMI",INDEX('Daily Returns'!M:M,MATCH(AH47,'Daily Returns'!A:A,1)),INDEX('Daily Returns'!O:O,MATCH(AH47,'Daily Returns'!A:A,1)))))))-(D47+E47*INDEX('Daily Returns'!C:C,MATCH(AH47,'Daily Returns'!A:A,1))),"")</f>
        <v>9.0110302419345468E-3</v>
      </c>
      <c r="AJ47" s="8">
        <f t="shared" si="17"/>
        <v>44018</v>
      </c>
      <c r="AK47" s="10">
        <f>IFERROR(IF(B47="UCG",INDEX('Daily Returns'!E:E,MATCH(AJ47,'Daily Returns'!A:A,1)),IF(B47="BMPS",INDEX('Daily Returns'!G:G,MATCH(AJ47,'Daily Returns'!A:A,1)),IF(B47="ISP",INDEX('Daily Returns'!I:I,MATCH(AJ47,'Daily Returns'!A:A,1)),IF(B47="BPE",INDEX('Daily Returns'!K:K,MATCH(AJ47,'Daily Returns'!A:A,1)),IF(B47="BAMI",INDEX('Daily Returns'!M:M,MATCH(AJ47,'Daily Returns'!A:A,1)),INDEX('Daily Returns'!O:O,MATCH(AJ47,'Daily Returns'!A:A,1)))))))-(D47+E47*INDEX('Daily Returns'!C:C,MATCH(AJ47,'Daily Returns'!A:A,1))),"")</f>
        <v>-1.1128378312788314E-2</v>
      </c>
    </row>
    <row r="48" spans="1:37" x14ac:dyDescent="0.3">
      <c r="A48" t="str">
        <f>'Event Master List'!A48</f>
        <v>NG-045</v>
      </c>
      <c r="B48" t="str">
        <f>'Event Master List'!C48</f>
        <v>UCG</v>
      </c>
      <c r="C48" s="8">
        <f>'Event Master List'!D48</f>
        <v>44014</v>
      </c>
      <c r="D48" s="10">
        <f>'Estimation Parameters'!K48</f>
        <v>-1.4608499357231398E-3</v>
      </c>
      <c r="E48" s="10">
        <f>'Estimation Parameters'!J48</f>
        <v>1.249360624406487</v>
      </c>
      <c r="F48" s="10">
        <f>IFERROR(IF(B48="UCG",INDEX('Daily Returns'!E:E,MATCH(C48,'Daily Returns'!A:A,1)),IF(B48="BMPS",INDEX('Daily Returns'!G:G,MATCH(C48,'Daily Returns'!A:A,1)),IF(B48="ISP",INDEX('Daily Returns'!I:I,MATCH(C48,'Daily Returns'!A:A,1)),IF(B48="BPE",INDEX('Daily Returns'!K:K,MATCH(C48,'Daily Returns'!A:A,1)),IF(B48="BAMI",INDEX('Daily Returns'!M:M,MATCH(C48,'Daily Returns'!A:A,1)),INDEX('Daily Returns'!O:O,MATCH(C48,'Daily Returns'!A:A,1))))))),"")</f>
        <v>5.6720098643649922E-2</v>
      </c>
      <c r="G48" s="10">
        <f>IFERROR(INDEX('Daily Returns'!C:C,MATCH(C48,'Daily Returns'!A:A,1)),"")</f>
        <v>2.8762091976617866E-2</v>
      </c>
      <c r="H48" s="10">
        <f t="shared" si="0"/>
        <v>3.447337525542097E-2</v>
      </c>
      <c r="I48" s="10">
        <f t="shared" si="1"/>
        <v>2.2246723388228952E-2</v>
      </c>
      <c r="J48" s="10">
        <f t="shared" si="2"/>
        <v>1.0850764354475049E-2</v>
      </c>
      <c r="K48" s="10">
        <f t="shared" si="3"/>
        <v>2.5636639463707762E-2</v>
      </c>
      <c r="L48" s="10">
        <f t="shared" si="4"/>
        <v>2.5083822223198597E-2</v>
      </c>
      <c r="M48" t="str">
        <f>'Event Master List'!F48</f>
        <v>No</v>
      </c>
      <c r="N48" t="str">
        <f t="shared" si="5"/>
        <v>No</v>
      </c>
      <c r="O48" t="str">
        <f t="shared" si="6"/>
        <v/>
      </c>
      <c r="P48" s="8">
        <f t="shared" si="7"/>
        <v>44007</v>
      </c>
      <c r="Q48" s="10">
        <f>IFERROR(IF(B48="UCG",INDEX('Daily Returns'!E:E,MATCH(P48,'Daily Returns'!A:A,1)),IF(B48="BMPS",INDEX('Daily Returns'!G:G,MATCH(P48,'Daily Returns'!A:A,1)),IF(B48="ISP",INDEX('Daily Returns'!I:I,MATCH(P48,'Daily Returns'!A:A,1)),IF(B48="BPE",INDEX('Daily Returns'!K:K,MATCH(P48,'Daily Returns'!A:A,1)),IF(B48="BAMI",INDEX('Daily Returns'!M:M,MATCH(P48,'Daily Returns'!A:A,1)),INDEX('Daily Returns'!O:O,MATCH(P48,'Daily Returns'!A:A,1)))))))-(D48+E48*INDEX('Daily Returns'!C:C,MATCH(P48,'Daily Returns'!A:A,1))),"")</f>
        <v>-5.711613166836044E-3</v>
      </c>
      <c r="R48" s="8">
        <f t="shared" si="8"/>
        <v>44008</v>
      </c>
      <c r="S48" s="10">
        <f>IFERROR(IF(B48="UCG",INDEX('Daily Returns'!E:E,MATCH(R48,'Daily Returns'!A:A,1)),IF(B48="BMPS",INDEX('Daily Returns'!G:G,MATCH(R48,'Daily Returns'!A:A,1)),IF(B48="ISP",INDEX('Daily Returns'!I:I,MATCH(R48,'Daily Returns'!A:A,1)),IF(B48="BPE",INDEX('Daily Returns'!K:K,MATCH(R48,'Daily Returns'!A:A,1)),IF(B48="BAMI",INDEX('Daily Returns'!M:M,MATCH(R48,'Daily Returns'!A:A,1)),INDEX('Daily Returns'!O:O,MATCH(R48,'Daily Returns'!A:A,1)))))))-(D48+E48*INDEX('Daily Returns'!C:C,MATCH(R48,'Daily Returns'!A:A,1))),"")</f>
        <v>-8.7207310271734586E-3</v>
      </c>
      <c r="T48" s="8">
        <f t="shared" si="9"/>
        <v>44011</v>
      </c>
      <c r="U48" s="10">
        <f>IFERROR(IF(B48="UCG",INDEX('Daily Returns'!E:E,MATCH(T48,'Daily Returns'!A:A,1)),IF(B48="BMPS",INDEX('Daily Returns'!G:G,MATCH(T48,'Daily Returns'!A:A,1)),IF(B48="ISP",INDEX('Daily Returns'!I:I,MATCH(T48,'Daily Returns'!A:A,1)),IF(B48="BPE",INDEX('Daily Returns'!K:K,MATCH(T48,'Daily Returns'!A:A,1)),IF(B48="BAMI",INDEX('Daily Returns'!M:M,MATCH(T48,'Daily Returns'!A:A,1)),INDEX('Daily Returns'!O:O,MATCH(T48,'Daily Returns'!A:A,1)))))))-(D48+E48*INDEX('Daily Returns'!C:C,MATCH(T48,'Daily Returns'!A:A,1))),"")</f>
        <v>2.4607221436569751E-2</v>
      </c>
      <c r="V48" s="8">
        <f t="shared" si="10"/>
        <v>44012</v>
      </c>
      <c r="W48" s="10">
        <f>IFERROR(IF(B48="UCG",INDEX('Daily Returns'!E:E,MATCH(V48,'Daily Returns'!A:A,1)),IF(B48="BMPS",INDEX('Daily Returns'!G:G,MATCH(V48,'Daily Returns'!A:A,1)),IF(B48="ISP",INDEX('Daily Returns'!I:I,MATCH(V48,'Daily Returns'!A:A,1)),IF(B48="BPE",INDEX('Daily Returns'!K:K,MATCH(V48,'Daily Returns'!A:A,1)),IF(B48="BAMI",INDEX('Daily Returns'!M:M,MATCH(V48,'Daily Returns'!A:A,1)),INDEX('Daily Returns'!O:O,MATCH(V48,'Daily Returns'!A:A,1)))))))-(D48+E48*INDEX('Daily Returns'!C:C,MATCH(V48,'Daily Returns'!A:A,1))),"")</f>
        <v>-2.4523747474106501E-3</v>
      </c>
      <c r="X48" s="8">
        <f t="shared" si="11"/>
        <v>44013</v>
      </c>
      <c r="Y48" s="10">
        <f>IFERROR(IF(B48="UCG",INDEX('Daily Returns'!E:E,MATCH(X48,'Daily Returns'!A:A,1)),IF(B48="BMPS",INDEX('Daily Returns'!G:G,MATCH(X48,'Daily Returns'!A:A,1)),IF(B48="ISP",INDEX('Daily Returns'!I:I,MATCH(X48,'Daily Returns'!A:A,1)),IF(B48="BPE",INDEX('Daily Returns'!K:K,MATCH(X48,'Daily Returns'!A:A,1)),IF(B48="BAMI",INDEX('Daily Returns'!M:M,MATCH(X48,'Daily Returns'!A:A,1)),INDEX('Daily Returns'!O:O,MATCH(X48,'Daily Returns'!A:A,1)))))))-(D48+E48*INDEX('Daily Returns'!C:C,MATCH(X48,'Daily Returns'!A:A,1))),"")</f>
        <v>-5.4055687867513406E-3</v>
      </c>
      <c r="Z48" s="8">
        <f t="shared" si="12"/>
        <v>44014</v>
      </c>
      <c r="AA48" s="10">
        <f>IFERROR(IF(B48="UCG",INDEX('Daily Returns'!E:E,MATCH(Z48,'Daily Returns'!A:A,1)),IF(B48="BMPS",INDEX('Daily Returns'!G:G,MATCH(Z48,'Daily Returns'!A:A,1)),IF(B48="ISP",INDEX('Daily Returns'!I:I,MATCH(Z48,'Daily Returns'!A:A,1)),IF(B48="BPE",INDEX('Daily Returns'!K:K,MATCH(Z48,'Daily Returns'!A:A,1)),IF(B48="BAMI",INDEX('Daily Returns'!M:M,MATCH(Z48,'Daily Returns'!A:A,1)),INDEX('Daily Returns'!O:O,MATCH(Z48,'Daily Returns'!A:A,1)))))))-(D48+E48*INDEX('Daily Returns'!C:C,MATCH(Z48,'Daily Returns'!A:A,1))),"")</f>
        <v>2.2246723388228952E-2</v>
      </c>
      <c r="AB48" s="8">
        <f t="shared" si="13"/>
        <v>44015</v>
      </c>
      <c r="AC48" s="10">
        <f>IFERROR(IF(B48="UCG",INDEX('Daily Returns'!E:E,MATCH(AB48,'Daily Returns'!A:A,1)),IF(B48="BMPS",INDEX('Daily Returns'!G:G,MATCH(AB48,'Daily Returns'!A:A,1)),IF(B48="ISP",INDEX('Daily Returns'!I:I,MATCH(AB48,'Daily Returns'!A:A,1)),IF(B48="BPE",INDEX('Daily Returns'!K:K,MATCH(AB48,'Daily Returns'!A:A,1)),IF(B48="BAMI",INDEX('Daily Returns'!M:M,MATCH(AB48,'Daily Returns'!A:A,1)),INDEX('Daily Returns'!O:O,MATCH(AB48,'Daily Returns'!A:A,1)))))))-(D48+E48*INDEX('Daily Returns'!C:C,MATCH(AB48,'Daily Returns'!A:A,1))),"")</f>
        <v>-5.9903902470025625E-3</v>
      </c>
      <c r="AD48" s="8">
        <f t="shared" si="14"/>
        <v>44018</v>
      </c>
      <c r="AE48" s="10">
        <f>IFERROR(IF(B48="UCG",INDEX('Daily Returns'!E:E,MATCH(AD48,'Daily Returns'!A:A,1)),IF(B48="BMPS",INDEX('Daily Returns'!G:G,MATCH(AD48,'Daily Returns'!A:A,1)),IF(B48="ISP",INDEX('Daily Returns'!I:I,MATCH(AD48,'Daily Returns'!A:A,1)),IF(B48="BPE",INDEX('Daily Returns'!K:K,MATCH(AD48,'Daily Returns'!A:A,1)),IF(B48="BAMI",INDEX('Daily Returns'!M:M,MATCH(AD48,'Daily Returns'!A:A,1)),INDEX('Daily Returns'!O:O,MATCH(AD48,'Daily Returns'!A:A,1)))))))-(D48+E48*INDEX('Daily Returns'!C:C,MATCH(AD48,'Daily Returns'!A:A,1))),"")</f>
        <v>2.0149181892959049E-2</v>
      </c>
      <c r="AF48" s="8">
        <f t="shared" si="15"/>
        <v>44019</v>
      </c>
      <c r="AG48" s="10">
        <f>IFERROR(IF(B48="UCG",INDEX('Daily Returns'!E:E,MATCH(AF48,'Daily Returns'!A:A,1)),IF(B48="BMPS",INDEX('Daily Returns'!G:G,MATCH(AF48,'Daily Returns'!A:A,1)),IF(B48="ISP",INDEX('Daily Returns'!I:I,MATCH(AF48,'Daily Returns'!A:A,1)),IF(B48="BPE",INDEX('Daily Returns'!K:K,MATCH(AF48,'Daily Returns'!A:A,1)),IF(B48="BAMI",INDEX('Daily Returns'!M:M,MATCH(AF48,'Daily Returns'!A:A,1)),INDEX('Daily Returns'!O:O,MATCH(AF48,'Daily Returns'!A:A,1)))))))-(D48+E48*INDEX('Daily Returns'!C:C,MATCH(AF48,'Daily Returns'!A:A,1))),"")</f>
        <v>-5.3633067837263373E-3</v>
      </c>
      <c r="AH48" s="8">
        <f t="shared" si="16"/>
        <v>44020</v>
      </c>
      <c r="AI48" s="10">
        <f>IFERROR(IF(B48="UCG",INDEX('Daily Returns'!E:E,MATCH(AH48,'Daily Returns'!A:A,1)),IF(B48="BMPS",INDEX('Daily Returns'!G:G,MATCH(AH48,'Daily Returns'!A:A,1)),IF(B48="ISP",INDEX('Daily Returns'!I:I,MATCH(AH48,'Daily Returns'!A:A,1)),IF(B48="BPE",INDEX('Daily Returns'!K:K,MATCH(AH48,'Daily Returns'!A:A,1)),IF(B48="BAMI",INDEX('Daily Returns'!M:M,MATCH(AH48,'Daily Returns'!A:A,1)),INDEX('Daily Returns'!O:O,MATCH(AH48,'Daily Returns'!A:A,1)))))))-(D48+E48*INDEX('Daily Returns'!C:C,MATCH(AH48,'Daily Returns'!A:A,1))),"")</f>
        <v>-7.1206813271531763E-4</v>
      </c>
      <c r="AJ48" s="8">
        <f t="shared" si="17"/>
        <v>44021</v>
      </c>
      <c r="AK48" s="10">
        <f>IFERROR(IF(B48="UCG",INDEX('Daily Returns'!E:E,MATCH(AJ48,'Daily Returns'!A:A,1)),IF(B48="BMPS",INDEX('Daily Returns'!G:G,MATCH(AJ48,'Daily Returns'!A:A,1)),IF(B48="ISP",INDEX('Daily Returns'!I:I,MATCH(AJ48,'Daily Returns'!A:A,1)),IF(B48="BPE",INDEX('Daily Returns'!K:K,MATCH(AJ48,'Daily Returns'!A:A,1)),IF(B48="BAMI",INDEX('Daily Returns'!M:M,MATCH(AJ48,'Daily Returns'!A:A,1)),INDEX('Daily Returns'!O:O,MATCH(AJ48,'Daily Returns'!A:A,1)))))))-(D48+E48*INDEX('Daily Returns'!C:C,MATCH(AJ48,'Daily Returns'!A:A,1))),"")</f>
        <v>-7.5632516029434452E-3</v>
      </c>
    </row>
    <row r="49" spans="1:37" x14ac:dyDescent="0.3">
      <c r="A49" t="str">
        <f>'Event Master List'!A49</f>
        <v>NG-044</v>
      </c>
      <c r="B49" t="str">
        <f>'Event Master List'!C49</f>
        <v>UCG</v>
      </c>
      <c r="C49" s="8">
        <f>'Event Master List'!D49</f>
        <v>44033</v>
      </c>
      <c r="D49" s="10">
        <f>'Estimation Parameters'!K49</f>
        <v>-1.0486127593925629E-3</v>
      </c>
      <c r="E49" s="10">
        <f>'Estimation Parameters'!J49</f>
        <v>1.2585651862821936</v>
      </c>
      <c r="F49" s="10">
        <f>IFERROR(IF(B49="UCG",INDEX('Daily Returns'!E:E,MATCH(C49,'Daily Returns'!A:A,1)),IF(B49="BMPS",INDEX('Daily Returns'!G:G,MATCH(C49,'Daily Returns'!A:A,1)),IF(B49="ISP",INDEX('Daily Returns'!I:I,MATCH(C49,'Daily Returns'!A:A,1)),IF(B49="BPE",INDEX('Daily Returns'!K:K,MATCH(C49,'Daily Returns'!A:A,1)),IF(B49="BAMI",INDEX('Daily Returns'!M:M,MATCH(C49,'Daily Returns'!A:A,1)),INDEX('Daily Returns'!O:O,MATCH(C49,'Daily Returns'!A:A,1))))))),"")</f>
        <v>1.3574660633484276E-2</v>
      </c>
      <c r="G49" s="10">
        <f>IFERROR(INDEX('Daily Returns'!C:C,MATCH(C49,'Daily Returns'!A:A,1)),"")</f>
        <v>4.9464138499587798E-3</v>
      </c>
      <c r="H49" s="10">
        <f t="shared" si="0"/>
        <v>5.1767715091096313E-3</v>
      </c>
      <c r="I49" s="10">
        <f t="shared" si="1"/>
        <v>8.3978891243746447E-3</v>
      </c>
      <c r="J49" s="10">
        <f t="shared" si="2"/>
        <v>1.009660394296406E-2</v>
      </c>
      <c r="K49" s="10">
        <f t="shared" si="3"/>
        <v>1.1847330080041518E-2</v>
      </c>
      <c r="L49" s="10">
        <f t="shared" si="4"/>
        <v>-8.9280516937334971E-3</v>
      </c>
      <c r="M49" t="str">
        <f>'Event Master List'!F49</f>
        <v>No</v>
      </c>
      <c r="N49" t="str">
        <f t="shared" si="5"/>
        <v>No</v>
      </c>
      <c r="O49" t="str">
        <f t="shared" si="6"/>
        <v/>
      </c>
      <c r="P49" s="8">
        <f t="shared" si="7"/>
        <v>44026</v>
      </c>
      <c r="Q49" s="10">
        <f>IFERROR(IF(B49="UCG",INDEX('Daily Returns'!E:E,MATCH(P49,'Daily Returns'!A:A,1)),IF(B49="BMPS",INDEX('Daily Returns'!G:G,MATCH(P49,'Daily Returns'!A:A,1)),IF(B49="ISP",INDEX('Daily Returns'!I:I,MATCH(P49,'Daily Returns'!A:A,1)),IF(B49="BPE",INDEX('Daily Returns'!K:K,MATCH(P49,'Daily Returns'!A:A,1)),IF(B49="BAMI",INDEX('Daily Returns'!M:M,MATCH(P49,'Daily Returns'!A:A,1)),INDEX('Daily Returns'!O:O,MATCH(P49,'Daily Returns'!A:A,1)))))))-(D49+E49*INDEX('Daily Returns'!C:C,MATCH(P49,'Daily Returns'!A:A,1))),"")</f>
        <v>4.189926653346358E-3</v>
      </c>
      <c r="R49" s="8">
        <f t="shared" si="8"/>
        <v>44027</v>
      </c>
      <c r="S49" s="10">
        <f>IFERROR(IF(B49="UCG",INDEX('Daily Returns'!E:E,MATCH(R49,'Daily Returns'!A:A,1)),IF(B49="BMPS",INDEX('Daily Returns'!G:G,MATCH(R49,'Daily Returns'!A:A,1)),IF(B49="ISP",INDEX('Daily Returns'!I:I,MATCH(R49,'Daily Returns'!A:A,1)),IF(B49="BPE",INDEX('Daily Returns'!K:K,MATCH(R49,'Daily Returns'!A:A,1)),IF(B49="BAMI",INDEX('Daily Returns'!M:M,MATCH(R49,'Daily Returns'!A:A,1)),INDEX('Daily Returns'!O:O,MATCH(R49,'Daily Returns'!A:A,1)))))))-(D49+E49*INDEX('Daily Returns'!C:C,MATCH(R49,'Daily Returns'!A:A,1))),"")</f>
        <v>-1.1635860011381815E-2</v>
      </c>
      <c r="T49" s="8">
        <f t="shared" si="9"/>
        <v>44028</v>
      </c>
      <c r="U49" s="10">
        <f>IFERROR(IF(B49="UCG",INDEX('Daily Returns'!E:E,MATCH(T49,'Daily Returns'!A:A,1)),IF(B49="BMPS",INDEX('Daily Returns'!G:G,MATCH(T49,'Daily Returns'!A:A,1)),IF(B49="ISP",INDEX('Daily Returns'!I:I,MATCH(T49,'Daily Returns'!A:A,1)),IF(B49="BPE",INDEX('Daily Returns'!K:K,MATCH(T49,'Daily Returns'!A:A,1)),IF(B49="BAMI",INDEX('Daily Returns'!M:M,MATCH(T49,'Daily Returns'!A:A,1)),INDEX('Daily Returns'!O:O,MATCH(T49,'Daily Returns'!A:A,1)))))))-(D49+E49*INDEX('Daily Returns'!C:C,MATCH(T49,'Daily Returns'!A:A,1))),"")</f>
        <v>9.5538862868502477E-4</v>
      </c>
      <c r="V49" s="8">
        <f t="shared" si="10"/>
        <v>44029</v>
      </c>
      <c r="W49" s="10">
        <f>IFERROR(IF(B49="UCG",INDEX('Daily Returns'!E:E,MATCH(V49,'Daily Returns'!A:A,1)),IF(B49="BMPS",INDEX('Daily Returns'!G:G,MATCH(V49,'Daily Returns'!A:A,1)),IF(B49="ISP",INDEX('Daily Returns'!I:I,MATCH(V49,'Daily Returns'!A:A,1)),IF(B49="BPE",INDEX('Daily Returns'!K:K,MATCH(V49,'Daily Returns'!A:A,1)),IF(B49="BAMI",INDEX('Daily Returns'!M:M,MATCH(V49,'Daily Returns'!A:A,1)),INDEX('Daily Returns'!O:O,MATCH(V49,'Daily Returns'!A:A,1)))))))-(D49+E49*INDEX('Daily Returns'!C:C,MATCH(V49,'Daily Returns'!A:A,1))),"")</f>
        <v>-2.8465339656898797E-3</v>
      </c>
      <c r="X49" s="8">
        <f t="shared" si="11"/>
        <v>44032</v>
      </c>
      <c r="Y49" s="10">
        <f>IFERROR(IF(B49="UCG",INDEX('Daily Returns'!E:E,MATCH(X49,'Daily Returns'!A:A,1)),IF(B49="BMPS",INDEX('Daily Returns'!G:G,MATCH(X49,'Daily Returns'!A:A,1)),IF(B49="ISP",INDEX('Daily Returns'!I:I,MATCH(X49,'Daily Returns'!A:A,1)),IF(B49="BPE",INDEX('Daily Returns'!K:K,MATCH(X49,'Daily Returns'!A:A,1)),IF(B49="BAMI",INDEX('Daily Returns'!M:M,MATCH(X49,'Daily Returns'!A:A,1)),INDEX('Daily Returns'!O:O,MATCH(X49,'Daily Returns'!A:A,1)))))))-(D49+E49*INDEX('Daily Returns'!C:C,MATCH(X49,'Daily Returns'!A:A,1))),"")</f>
        <v>-7.9968328109125547E-3</v>
      </c>
      <c r="Z49" s="8">
        <f t="shared" si="12"/>
        <v>44033</v>
      </c>
      <c r="AA49" s="10">
        <f>IFERROR(IF(B49="UCG",INDEX('Daily Returns'!E:E,MATCH(Z49,'Daily Returns'!A:A,1)),IF(B49="BMPS",INDEX('Daily Returns'!G:G,MATCH(Z49,'Daily Returns'!A:A,1)),IF(B49="ISP",INDEX('Daily Returns'!I:I,MATCH(Z49,'Daily Returns'!A:A,1)),IF(B49="BPE",INDEX('Daily Returns'!K:K,MATCH(Z49,'Daily Returns'!A:A,1)),IF(B49="BAMI",INDEX('Daily Returns'!M:M,MATCH(Z49,'Daily Returns'!A:A,1)),INDEX('Daily Returns'!O:O,MATCH(Z49,'Daily Returns'!A:A,1)))))))-(D49+E49*INDEX('Daily Returns'!C:C,MATCH(Z49,'Daily Returns'!A:A,1))),"")</f>
        <v>8.3978891243746447E-3</v>
      </c>
      <c r="AB49" s="8">
        <f t="shared" si="13"/>
        <v>44034</v>
      </c>
      <c r="AC49" s="10">
        <f>IFERROR(IF(B49="UCG",INDEX('Daily Returns'!E:E,MATCH(AB49,'Daily Returns'!A:A,1)),IF(B49="BMPS",INDEX('Daily Returns'!G:G,MATCH(AB49,'Daily Returns'!A:A,1)),IF(B49="ISP",INDEX('Daily Returns'!I:I,MATCH(AB49,'Daily Returns'!A:A,1)),IF(B49="BPE",INDEX('Daily Returns'!K:K,MATCH(AB49,'Daily Returns'!A:A,1)),IF(B49="BAMI",INDEX('Daily Returns'!M:M,MATCH(AB49,'Daily Returns'!A:A,1)),INDEX('Daily Returns'!O:O,MATCH(AB49,'Daily Returns'!A:A,1)))))))-(D49+E49*INDEX('Daily Returns'!C:C,MATCH(AB49,'Daily Returns'!A:A,1))),"")</f>
        <v>9.6955476295019702E-3</v>
      </c>
      <c r="AD49" s="8">
        <f t="shared" si="14"/>
        <v>44035</v>
      </c>
      <c r="AE49" s="10">
        <f>IFERROR(IF(B49="UCG",INDEX('Daily Returns'!E:E,MATCH(AD49,'Daily Returns'!A:A,1)),IF(B49="BMPS",INDEX('Daily Returns'!G:G,MATCH(AD49,'Daily Returns'!A:A,1)),IF(B49="ISP",INDEX('Daily Returns'!I:I,MATCH(AD49,'Daily Returns'!A:A,1)),IF(B49="BPE",INDEX('Daily Returns'!K:K,MATCH(AD49,'Daily Returns'!A:A,1)),IF(B49="BAMI",INDEX('Daily Returns'!M:M,MATCH(AD49,'Daily Returns'!A:A,1)),INDEX('Daily Returns'!O:O,MATCH(AD49,'Daily Returns'!A:A,1)))))))-(D49+E49*INDEX('Daily Returns'!C:C,MATCH(AD49,'Daily Returns'!A:A,1))),"")</f>
        <v>-1.4618322996664896E-2</v>
      </c>
      <c r="AF49" s="8">
        <f t="shared" si="15"/>
        <v>44036</v>
      </c>
      <c r="AG49" s="10">
        <f>IFERROR(IF(B49="UCG",INDEX('Daily Returns'!E:E,MATCH(AF49,'Daily Returns'!A:A,1)),IF(B49="BMPS",INDEX('Daily Returns'!G:G,MATCH(AF49,'Daily Returns'!A:A,1)),IF(B49="ISP",INDEX('Daily Returns'!I:I,MATCH(AF49,'Daily Returns'!A:A,1)),IF(B49="BPE",INDEX('Daily Returns'!K:K,MATCH(AF49,'Daily Returns'!A:A,1)),IF(B49="BAMI",INDEX('Daily Returns'!M:M,MATCH(AF49,'Daily Returns'!A:A,1)),INDEX('Daily Returns'!O:O,MATCH(AF49,'Daily Returns'!A:A,1)))))))-(D49+E49*INDEX('Daily Returns'!C:C,MATCH(AF49,'Daily Returns'!A:A,1))),"")</f>
        <v>1.6369049133742354E-2</v>
      </c>
      <c r="AH49" s="8">
        <f t="shared" si="16"/>
        <v>44039</v>
      </c>
      <c r="AI49" s="10">
        <f>IFERROR(IF(B49="UCG",INDEX('Daily Returns'!E:E,MATCH(AH49,'Daily Returns'!A:A,1)),IF(B49="BMPS",INDEX('Daily Returns'!G:G,MATCH(AH49,'Daily Returns'!A:A,1)),IF(B49="ISP",INDEX('Daily Returns'!I:I,MATCH(AH49,'Daily Returns'!A:A,1)),IF(B49="BPE",INDEX('Daily Returns'!K:K,MATCH(AH49,'Daily Returns'!A:A,1)),IF(B49="BAMI",INDEX('Daily Returns'!M:M,MATCH(AH49,'Daily Returns'!A:A,1)),INDEX('Daily Returns'!O:O,MATCH(AH49,'Daily Returns'!A:A,1)))))))-(D49+E49*INDEX('Daily Returns'!C:C,MATCH(AH49,'Daily Returns'!A:A,1))),"")</f>
        <v>-9.3281482352006694E-3</v>
      </c>
      <c r="AJ49" s="8">
        <f t="shared" si="17"/>
        <v>44040</v>
      </c>
      <c r="AK49" s="10">
        <f>IFERROR(IF(B49="UCG",INDEX('Daily Returns'!E:E,MATCH(AJ49,'Daily Returns'!A:A,1)),IF(B49="BMPS",INDEX('Daily Returns'!G:G,MATCH(AJ49,'Daily Returns'!A:A,1)),IF(B49="ISP",INDEX('Daily Returns'!I:I,MATCH(AJ49,'Daily Returns'!A:A,1)),IF(B49="BPE",INDEX('Daily Returns'!K:K,MATCH(AJ49,'Daily Returns'!A:A,1)),IF(B49="BAMI",INDEX('Daily Returns'!M:M,MATCH(AJ49,'Daily Returns'!A:A,1)),INDEX('Daily Returns'!O:O,MATCH(AJ49,'Daily Returns'!A:A,1)))))))-(D49+E49*INDEX('Daily Returns'!C:C,MATCH(AJ49,'Daily Returns'!A:A,1))),"")</f>
        <v>-2.1101548435340338E-3</v>
      </c>
    </row>
    <row r="50" spans="1:37" x14ac:dyDescent="0.3">
      <c r="A50" t="str">
        <f>'Event Master List'!A50</f>
        <v>NG-043</v>
      </c>
      <c r="B50" t="str">
        <f>'Event Master List'!C50</f>
        <v>UCG</v>
      </c>
      <c r="C50" s="8">
        <f>'Event Master List'!D50</f>
        <v>44034</v>
      </c>
      <c r="D50" s="10">
        <f>'Estimation Parameters'!K50</f>
        <v>-1.2226889619654149E-3</v>
      </c>
      <c r="E50" s="10">
        <f>'Estimation Parameters'!J50</f>
        <v>1.2593688485777781</v>
      </c>
      <c r="F50" s="10">
        <f>IFERROR(IF(B50="UCG",INDEX('Daily Returns'!E:E,MATCH(C50,'Daily Returns'!A:A,1)),IF(B50="BMPS",INDEX('Daily Returns'!G:G,MATCH(C50,'Daily Returns'!A:A,1)),IF(B50="ISP",INDEX('Daily Returns'!I:I,MATCH(C50,'Daily Returns'!A:A,1)),IF(B50="BPE",INDEX('Daily Returns'!K:K,MATCH(C50,'Daily Returns'!A:A,1)),IF(B50="BAMI",INDEX('Daily Returns'!M:M,MATCH(C50,'Daily Returns'!A:A,1)),INDEX('Daily Returns'!O:O,MATCH(C50,'Daily Returns'!A:A,1))))))),"")</f>
        <v>1.1160714285714047E-3</v>
      </c>
      <c r="G50" s="10">
        <f>IFERROR(INDEX('Daily Returns'!C:C,MATCH(C50,'Daily Returns'!A:A,1)),"")</f>
        <v>-5.9836896202287316E-3</v>
      </c>
      <c r="H50" s="10">
        <f t="shared" si="0"/>
        <v>-8.7583612692396749E-3</v>
      </c>
      <c r="I50" s="10">
        <f t="shared" si="1"/>
        <v>9.8744326978110787E-3</v>
      </c>
      <c r="J50" s="10">
        <f t="shared" si="2"/>
        <v>4.0038331052298093E-3</v>
      </c>
      <c r="K50" s="10">
        <f t="shared" si="3"/>
        <v>1.1409979589907828E-2</v>
      </c>
      <c r="L50" s="10">
        <f t="shared" si="4"/>
        <v>-3.7099110923247372E-2</v>
      </c>
      <c r="M50" t="str">
        <f>'Event Master List'!F50</f>
        <v>No</v>
      </c>
      <c r="N50" t="str">
        <f t="shared" si="5"/>
        <v>No</v>
      </c>
      <c r="O50" t="str">
        <f t="shared" si="6"/>
        <v/>
      </c>
      <c r="P50" s="8">
        <f t="shared" si="7"/>
        <v>44027</v>
      </c>
      <c r="Q50" s="10">
        <f>IFERROR(IF(B50="UCG",INDEX('Daily Returns'!E:E,MATCH(P50,'Daily Returns'!A:A,1)),IF(B50="BMPS",INDEX('Daily Returns'!G:G,MATCH(P50,'Daily Returns'!A:A,1)),IF(B50="ISP",INDEX('Daily Returns'!I:I,MATCH(P50,'Daily Returns'!A:A,1)),IF(B50="BPE",INDEX('Daily Returns'!K:K,MATCH(P50,'Daily Returns'!A:A,1)),IF(B50="BAMI",INDEX('Daily Returns'!M:M,MATCH(P50,'Daily Returns'!A:A,1)),INDEX('Daily Returns'!O:O,MATCH(P50,'Daily Returns'!A:A,1)))))))-(D50+E50*INDEX('Daily Returns'!C:C,MATCH(P50,'Daily Returns'!A:A,1))),"")</f>
        <v>-1.1477994501994547E-2</v>
      </c>
      <c r="R50" s="8">
        <f t="shared" si="8"/>
        <v>44028</v>
      </c>
      <c r="S50" s="10">
        <f>IFERROR(IF(B50="UCG",INDEX('Daily Returns'!E:E,MATCH(R50,'Daily Returns'!A:A,1)),IF(B50="BMPS",INDEX('Daily Returns'!G:G,MATCH(R50,'Daily Returns'!A:A,1)),IF(B50="ISP",INDEX('Daily Returns'!I:I,MATCH(R50,'Daily Returns'!A:A,1)),IF(B50="BPE",INDEX('Daily Returns'!K:K,MATCH(R50,'Daily Returns'!A:A,1)),IF(B50="BAMI",INDEX('Daily Returns'!M:M,MATCH(R50,'Daily Returns'!A:A,1)),INDEX('Daily Returns'!O:O,MATCH(R50,'Daily Returns'!A:A,1)))))))-(D50+E50*INDEX('Daily Returns'!C:C,MATCH(R50,'Daily Returns'!A:A,1))),"")</f>
        <v>1.1264928539308789E-3</v>
      </c>
      <c r="T50" s="8">
        <f t="shared" si="9"/>
        <v>44029</v>
      </c>
      <c r="U50" s="10">
        <f>IFERROR(IF(B50="UCG",INDEX('Daily Returns'!E:E,MATCH(T50,'Daily Returns'!A:A,1)),IF(B50="BMPS",INDEX('Daily Returns'!G:G,MATCH(T50,'Daily Returns'!A:A,1)),IF(B50="ISP",INDEX('Daily Returns'!I:I,MATCH(T50,'Daily Returns'!A:A,1)),IF(B50="BPE",INDEX('Daily Returns'!K:K,MATCH(T50,'Daily Returns'!A:A,1)),IF(B50="BAMI",INDEX('Daily Returns'!M:M,MATCH(T50,'Daily Returns'!A:A,1)),INDEX('Daily Returns'!O:O,MATCH(T50,'Daily Returns'!A:A,1)))))))-(D50+E50*INDEX('Daily Returns'!C:C,MATCH(T50,'Daily Returns'!A:A,1))),"")</f>
        <v>-2.6749450260675984E-3</v>
      </c>
      <c r="V50" s="8">
        <f t="shared" si="10"/>
        <v>44032</v>
      </c>
      <c r="W50" s="10">
        <f>IFERROR(IF(B50="UCG",INDEX('Daily Returns'!E:E,MATCH(V50,'Daily Returns'!A:A,1)),IF(B50="BMPS",INDEX('Daily Returns'!G:G,MATCH(V50,'Daily Returns'!A:A,1)),IF(B50="ISP",INDEX('Daily Returns'!I:I,MATCH(V50,'Daily Returns'!A:A,1)),IF(B50="BPE",INDEX('Daily Returns'!K:K,MATCH(V50,'Daily Returns'!A:A,1)),IF(B50="BAMI",INDEX('Daily Returns'!M:M,MATCH(V50,'Daily Returns'!A:A,1)),INDEX('Daily Returns'!O:O,MATCH(V50,'Daily Returns'!A:A,1)))))))-(D50+E50*INDEX('Daily Returns'!C:C,MATCH(V50,'Daily Returns'!A:A,1))),"")</f>
        <v>-7.8307070360642776E-3</v>
      </c>
      <c r="X50" s="8">
        <f t="shared" si="11"/>
        <v>44033</v>
      </c>
      <c r="Y50" s="10">
        <f>IFERROR(IF(B50="UCG",INDEX('Daily Returns'!E:E,MATCH(X50,'Daily Returns'!A:A,1)),IF(B50="BMPS",INDEX('Daily Returns'!G:G,MATCH(X50,'Daily Returns'!A:A,1)),IF(B50="ISP",INDEX('Daily Returns'!I:I,MATCH(X50,'Daily Returns'!A:A,1)),IF(B50="BPE",INDEX('Daily Returns'!K:K,MATCH(X50,'Daily Returns'!A:A,1)),IF(B50="BAMI",INDEX('Daily Returns'!M:M,MATCH(X50,'Daily Returns'!A:A,1)),INDEX('Daily Returns'!O:O,MATCH(X50,'Daily Returns'!A:A,1)))))))-(D50+E50*INDEX('Daily Returns'!C:C,MATCH(X50,'Daily Returns'!A:A,1))),"")</f>
        <v>8.5679900806379279E-3</v>
      </c>
      <c r="Z50" s="8">
        <f t="shared" si="12"/>
        <v>44034</v>
      </c>
      <c r="AA50" s="10">
        <f>IFERROR(IF(B50="UCG",INDEX('Daily Returns'!E:E,MATCH(Z50,'Daily Returns'!A:A,1)),IF(B50="BMPS",INDEX('Daily Returns'!G:G,MATCH(Z50,'Daily Returns'!A:A,1)),IF(B50="ISP",INDEX('Daily Returns'!I:I,MATCH(Z50,'Daily Returns'!A:A,1)),IF(B50="BPE",INDEX('Daily Returns'!K:K,MATCH(Z50,'Daily Returns'!A:A,1)),IF(B50="BAMI",INDEX('Daily Returns'!M:M,MATCH(Z50,'Daily Returns'!A:A,1)),INDEX('Daily Returns'!O:O,MATCH(Z50,'Daily Returns'!A:A,1)))))))-(D50+E50*INDEX('Daily Returns'!C:C,MATCH(Z50,'Daily Returns'!A:A,1))),"")</f>
        <v>9.8744326978110787E-3</v>
      </c>
      <c r="AB50" s="8">
        <f t="shared" si="13"/>
        <v>44035</v>
      </c>
      <c r="AC50" s="10">
        <f>IFERROR(IF(B50="UCG",INDEX('Daily Returns'!E:E,MATCH(AB50,'Daily Returns'!A:A,1)),IF(B50="BMPS",INDEX('Daily Returns'!G:G,MATCH(AB50,'Daily Returns'!A:A,1)),IF(B50="ISP",INDEX('Daily Returns'!I:I,MATCH(AB50,'Daily Returns'!A:A,1)),IF(B50="BPE",INDEX('Daily Returns'!K:K,MATCH(AB50,'Daily Returns'!A:A,1)),IF(B50="BAMI",INDEX('Daily Returns'!M:M,MATCH(AB50,'Daily Returns'!A:A,1)),INDEX('Daily Returns'!O:O,MATCH(AB50,'Daily Returns'!A:A,1)))))))-(D50+E50*INDEX('Daily Returns'!C:C,MATCH(AB50,'Daily Returns'!A:A,1))),"")</f>
        <v>-1.4438589673219197E-2</v>
      </c>
      <c r="AD50" s="8">
        <f t="shared" si="14"/>
        <v>44036</v>
      </c>
      <c r="AE50" s="10">
        <f>IFERROR(IF(B50="UCG",INDEX('Daily Returns'!E:E,MATCH(AD50,'Daily Returns'!A:A,1)),IF(B50="BMPS",INDEX('Daily Returns'!G:G,MATCH(AD50,'Daily Returns'!A:A,1)),IF(B50="ISP",INDEX('Daily Returns'!I:I,MATCH(AD50,'Daily Returns'!A:A,1)),IF(B50="BPE",INDEX('Daily Returns'!K:K,MATCH(AD50,'Daily Returns'!A:A,1)),IF(B50="BAMI",INDEX('Daily Returns'!M:M,MATCH(AD50,'Daily Returns'!A:A,1)),INDEX('Daily Returns'!O:O,MATCH(AD50,'Daily Returns'!A:A,1)))))))-(D50+E50*INDEX('Daily Returns'!C:C,MATCH(AD50,'Daily Returns'!A:A,1))),"")</f>
        <v>1.6558016702797385E-2</v>
      </c>
      <c r="AF50" s="8">
        <f t="shared" si="15"/>
        <v>44039</v>
      </c>
      <c r="AG50" s="10">
        <f>IFERROR(IF(B50="UCG",INDEX('Daily Returns'!E:E,MATCH(AF50,'Daily Returns'!A:A,1)),IF(B50="BMPS",INDEX('Daily Returns'!G:G,MATCH(AF50,'Daily Returns'!A:A,1)),IF(B50="ISP",INDEX('Daily Returns'!I:I,MATCH(AF50,'Daily Returns'!A:A,1)),IF(B50="BPE",INDEX('Daily Returns'!K:K,MATCH(AF50,'Daily Returns'!A:A,1)),IF(B50="BAMI",INDEX('Daily Returns'!M:M,MATCH(AF50,'Daily Returns'!A:A,1)),INDEX('Daily Returns'!O:O,MATCH(AF50,'Daily Returns'!A:A,1)))))))-(D50+E50*INDEX('Daily Returns'!C:C,MATCH(AF50,'Daily Returns'!A:A,1))),"")</f>
        <v>-9.1518702181193658E-3</v>
      </c>
      <c r="AH50" s="8">
        <f t="shared" si="16"/>
        <v>44040</v>
      </c>
      <c r="AI50" s="10">
        <f>IFERROR(IF(B50="UCG",INDEX('Daily Returns'!E:E,MATCH(AH50,'Daily Returns'!A:A,1)),IF(B50="BMPS",INDEX('Daily Returns'!G:G,MATCH(AH50,'Daily Returns'!A:A,1)),IF(B50="ISP",INDEX('Daily Returns'!I:I,MATCH(AH50,'Daily Returns'!A:A,1)),IF(B50="BPE",INDEX('Daily Returns'!K:K,MATCH(AH50,'Daily Returns'!A:A,1)),IF(B50="BAMI",INDEX('Daily Returns'!M:M,MATCH(AH50,'Daily Returns'!A:A,1)),INDEX('Daily Returns'!O:O,MATCH(AH50,'Daily Returns'!A:A,1)))))))-(D50+E50*INDEX('Daily Returns'!C:C,MATCH(AH50,'Daily Returns'!A:A,1))),"")</f>
        <v>-1.9313819132597138E-3</v>
      </c>
      <c r="AJ50" s="8">
        <f t="shared" si="17"/>
        <v>44041</v>
      </c>
      <c r="AK50" s="10">
        <f>IFERROR(IF(B50="UCG",INDEX('Daily Returns'!E:E,MATCH(AJ50,'Daily Returns'!A:A,1)),IF(B50="BMPS",INDEX('Daily Returns'!G:G,MATCH(AJ50,'Daily Returns'!A:A,1)),IF(B50="ISP",INDEX('Daily Returns'!I:I,MATCH(AJ50,'Daily Returns'!A:A,1)),IF(B50="BPE",INDEX('Daily Returns'!K:K,MATCH(AJ50,'Daily Returns'!A:A,1)),IF(B50="BAMI",INDEX('Daily Returns'!M:M,MATCH(AJ50,'Daily Returns'!A:A,1)),INDEX('Daily Returns'!O:O,MATCH(AJ50,'Daily Returns'!A:A,1)))))))-(D50+E50*INDEX('Daily Returns'!C:C,MATCH(AJ50,'Daily Returns'!A:A,1))),"")</f>
        <v>-2.5720554889699938E-2</v>
      </c>
    </row>
    <row r="51" spans="1:37" x14ac:dyDescent="0.3">
      <c r="A51" t="str">
        <f>'Event Master List'!A51</f>
        <v>NG-046</v>
      </c>
      <c r="B51" t="str">
        <f>'Event Master List'!C51</f>
        <v>UCG</v>
      </c>
      <c r="C51" s="8">
        <f>'Event Master List'!D51</f>
        <v>44125</v>
      </c>
      <c r="D51" s="10">
        <f>'Estimation Parameters'!K51</f>
        <v>-8.787660622281443E-4</v>
      </c>
      <c r="E51" s="10">
        <f>'Estimation Parameters'!J51</f>
        <v>1.50478871796125</v>
      </c>
      <c r="F51" s="10">
        <f>IFERROR(IF(B51="UCG",INDEX('Daily Returns'!E:E,MATCH(C51,'Daily Returns'!A:A,1)),IF(B51="BMPS",INDEX('Daily Returns'!G:G,MATCH(C51,'Daily Returns'!A:A,1)),IF(B51="ISP",INDEX('Daily Returns'!I:I,MATCH(C51,'Daily Returns'!A:A,1)),IF(B51="BPE",INDEX('Daily Returns'!K:K,MATCH(C51,'Daily Returns'!A:A,1)),IF(B51="BAMI",INDEX('Daily Returns'!M:M,MATCH(C51,'Daily Returns'!A:A,1)),INDEX('Daily Returns'!O:O,MATCH(C51,'Daily Returns'!A:A,1))))))),"")</f>
        <v>-3.8243626062322886E-2</v>
      </c>
      <c r="G51" s="10">
        <f>IFERROR(INDEX('Daily Returns'!C:C,MATCH(C51,'Daily Returns'!A:A,1)),"")</f>
        <v>-2.0326455189405606E-2</v>
      </c>
      <c r="H51" s="10">
        <f t="shared" si="0"/>
        <v>-3.1465786507390604E-2</v>
      </c>
      <c r="I51" s="10">
        <f t="shared" si="1"/>
        <v>-6.7778395549322815E-3</v>
      </c>
      <c r="J51" s="10">
        <f t="shared" si="2"/>
        <v>1.4907526862745504E-2</v>
      </c>
      <c r="K51" s="10">
        <f t="shared" si="3"/>
        <v>3.1461018686098803E-2</v>
      </c>
      <c r="L51" s="10">
        <f t="shared" si="4"/>
        <v>3.0229471143112849E-2</v>
      </c>
      <c r="M51" t="str">
        <f>'Event Master List'!F51</f>
        <v>No</v>
      </c>
      <c r="N51" t="str">
        <f t="shared" si="5"/>
        <v>No</v>
      </c>
      <c r="O51" t="str">
        <f t="shared" si="6"/>
        <v/>
      </c>
      <c r="P51" s="8">
        <f t="shared" si="7"/>
        <v>44118</v>
      </c>
      <c r="Q51" s="10">
        <f>IFERROR(IF(B51="UCG",INDEX('Daily Returns'!E:E,MATCH(P51,'Daily Returns'!A:A,1)),IF(B51="BMPS",INDEX('Daily Returns'!G:G,MATCH(P51,'Daily Returns'!A:A,1)),IF(B51="ISP",INDEX('Daily Returns'!I:I,MATCH(P51,'Daily Returns'!A:A,1)),IF(B51="BPE",INDEX('Daily Returns'!K:K,MATCH(P51,'Daily Returns'!A:A,1)),IF(B51="BAMI",INDEX('Daily Returns'!M:M,MATCH(P51,'Daily Returns'!A:A,1)),INDEX('Daily Returns'!O:O,MATCH(P51,'Daily Returns'!A:A,1)))))))-(D51+E51*INDEX('Daily Returns'!C:C,MATCH(P51,'Daily Returns'!A:A,1))),"")</f>
        <v>-7.128379795135204E-3</v>
      </c>
      <c r="R51" s="8">
        <f t="shared" si="8"/>
        <v>44119</v>
      </c>
      <c r="S51" s="10">
        <f>IFERROR(IF(B51="UCG",INDEX('Daily Returns'!E:E,MATCH(R51,'Daily Returns'!A:A,1)),IF(B51="BMPS",INDEX('Daily Returns'!G:G,MATCH(R51,'Daily Returns'!A:A,1)),IF(B51="ISP",INDEX('Daily Returns'!I:I,MATCH(R51,'Daily Returns'!A:A,1)),IF(B51="BPE",INDEX('Daily Returns'!K:K,MATCH(R51,'Daily Returns'!A:A,1)),IF(B51="BAMI",INDEX('Daily Returns'!M:M,MATCH(R51,'Daily Returns'!A:A,1)),INDEX('Daily Returns'!O:O,MATCH(R51,'Daily Returns'!A:A,1)))))))-(D51+E51*INDEX('Daily Returns'!C:C,MATCH(R51,'Daily Returns'!A:A,1))),"")</f>
        <v>9.9264331793070607E-3</v>
      </c>
      <c r="T51" s="8">
        <f t="shared" si="9"/>
        <v>44120</v>
      </c>
      <c r="U51" s="10">
        <f>IFERROR(IF(B51="UCG",INDEX('Daily Returns'!E:E,MATCH(T51,'Daily Returns'!A:A,1)),IF(B51="BMPS",INDEX('Daily Returns'!G:G,MATCH(T51,'Daily Returns'!A:A,1)),IF(B51="ISP",INDEX('Daily Returns'!I:I,MATCH(T51,'Daily Returns'!A:A,1)),IF(B51="BPE",INDEX('Daily Returns'!K:K,MATCH(T51,'Daily Returns'!A:A,1)),IF(B51="BAMI",INDEX('Daily Returns'!M:M,MATCH(T51,'Daily Returns'!A:A,1)),INDEX('Daily Returns'!O:O,MATCH(T51,'Daily Returns'!A:A,1)))))))-(D51+E51*INDEX('Daily Returns'!C:C,MATCH(T51,'Daily Returns'!A:A,1))),"")</f>
        <v>-1.7441905643236295E-2</v>
      </c>
      <c r="V51" s="8">
        <f t="shared" si="10"/>
        <v>44123</v>
      </c>
      <c r="W51" s="10">
        <f>IFERROR(IF(B51="UCG",INDEX('Daily Returns'!E:E,MATCH(V51,'Daily Returns'!A:A,1)),IF(B51="BMPS",INDEX('Daily Returns'!G:G,MATCH(V51,'Daily Returns'!A:A,1)),IF(B51="ISP",INDEX('Daily Returns'!I:I,MATCH(V51,'Daily Returns'!A:A,1)),IF(B51="BPE",INDEX('Daily Returns'!K:K,MATCH(V51,'Daily Returns'!A:A,1)),IF(B51="BAMI",INDEX('Daily Returns'!M:M,MATCH(V51,'Daily Returns'!A:A,1)),INDEX('Daily Returns'!O:O,MATCH(V51,'Daily Returns'!A:A,1)))))))-(D51+E51*INDEX('Daily Returns'!C:C,MATCH(V51,'Daily Returns'!A:A,1))),"")</f>
        <v>6.4872812025246959E-3</v>
      </c>
      <c r="X51" s="8">
        <f t="shared" si="11"/>
        <v>44124</v>
      </c>
      <c r="Y51" s="10">
        <f>IFERROR(IF(B51="UCG",INDEX('Daily Returns'!E:E,MATCH(X51,'Daily Returns'!A:A,1)),IF(B51="BMPS",INDEX('Daily Returns'!G:G,MATCH(X51,'Daily Returns'!A:A,1)),IF(B51="ISP",INDEX('Daily Returns'!I:I,MATCH(X51,'Daily Returns'!A:A,1)),IF(B51="BPE",INDEX('Daily Returns'!K:K,MATCH(X51,'Daily Returns'!A:A,1)),IF(B51="BAMI",INDEX('Daily Returns'!M:M,MATCH(X51,'Daily Returns'!A:A,1)),INDEX('Daily Returns'!O:O,MATCH(X51,'Daily Returns'!A:A,1)))))))-(D51+E51*INDEX('Daily Returns'!C:C,MATCH(X51,'Daily Returns'!A:A,1))),"")</f>
        <v>1.5678755345454445E-2</v>
      </c>
      <c r="Z51" s="8">
        <f t="shared" si="12"/>
        <v>44125</v>
      </c>
      <c r="AA51" s="10">
        <f>IFERROR(IF(B51="UCG",INDEX('Daily Returns'!E:E,MATCH(Z51,'Daily Returns'!A:A,1)),IF(B51="BMPS",INDEX('Daily Returns'!G:G,MATCH(Z51,'Daily Returns'!A:A,1)),IF(B51="ISP",INDEX('Daily Returns'!I:I,MATCH(Z51,'Daily Returns'!A:A,1)),IF(B51="BPE",INDEX('Daily Returns'!K:K,MATCH(Z51,'Daily Returns'!A:A,1)),IF(B51="BAMI",INDEX('Daily Returns'!M:M,MATCH(Z51,'Daily Returns'!A:A,1)),INDEX('Daily Returns'!O:O,MATCH(Z51,'Daily Returns'!A:A,1)))))))-(D51+E51*INDEX('Daily Returns'!C:C,MATCH(Z51,'Daily Returns'!A:A,1))),"")</f>
        <v>-6.7778395549322815E-3</v>
      </c>
      <c r="AB51" s="8">
        <f t="shared" si="13"/>
        <v>44126</v>
      </c>
      <c r="AC51" s="10">
        <f>IFERROR(IF(B51="UCG",INDEX('Daily Returns'!E:E,MATCH(AB51,'Daily Returns'!A:A,1)),IF(B51="BMPS",INDEX('Daily Returns'!G:G,MATCH(AB51,'Daily Returns'!A:A,1)),IF(B51="ISP",INDEX('Daily Returns'!I:I,MATCH(AB51,'Daily Returns'!A:A,1)),IF(B51="BPE",INDEX('Daily Returns'!K:K,MATCH(AB51,'Daily Returns'!A:A,1)),IF(B51="BAMI",INDEX('Daily Returns'!M:M,MATCH(AB51,'Daily Returns'!A:A,1)),INDEX('Daily Returns'!O:O,MATCH(AB51,'Daily Returns'!A:A,1)))))))-(D51+E51*INDEX('Daily Returns'!C:C,MATCH(AB51,'Daily Returns'!A:A,1))),"")</f>
        <v>6.0066110722233395E-3</v>
      </c>
      <c r="AD51" s="8">
        <f t="shared" si="14"/>
        <v>44127</v>
      </c>
      <c r="AE51" s="10">
        <f>IFERROR(IF(B51="UCG",INDEX('Daily Returns'!E:E,MATCH(AD51,'Daily Returns'!A:A,1)),IF(B51="BMPS",INDEX('Daily Returns'!G:G,MATCH(AD51,'Daily Returns'!A:A,1)),IF(B51="ISP",INDEX('Daily Returns'!I:I,MATCH(AD51,'Daily Returns'!A:A,1)),IF(B51="BPE",INDEX('Daily Returns'!K:K,MATCH(AD51,'Daily Returns'!A:A,1)),IF(B51="BAMI",INDEX('Daily Returns'!M:M,MATCH(AD51,'Daily Returns'!A:A,1)),INDEX('Daily Returns'!O:O,MATCH(AD51,'Daily Returns'!A:A,1)))))))-(D51+E51*INDEX('Daily Returns'!C:C,MATCH(AD51,'Daily Returns'!A:A,1))),"")</f>
        <v>3.5333646142060807E-3</v>
      </c>
      <c r="AF51" s="8">
        <f t="shared" si="15"/>
        <v>44130</v>
      </c>
      <c r="AG51" s="10">
        <f>IFERROR(IF(B51="UCG",INDEX('Daily Returns'!E:E,MATCH(AF51,'Daily Returns'!A:A,1)),IF(B51="BMPS",INDEX('Daily Returns'!G:G,MATCH(AF51,'Daily Returns'!A:A,1)),IF(B51="ISP",INDEX('Daily Returns'!I:I,MATCH(AF51,'Daily Returns'!A:A,1)),IF(B51="BPE",INDEX('Daily Returns'!K:K,MATCH(AF51,'Daily Returns'!A:A,1)),IF(B51="BAMI",INDEX('Daily Returns'!M:M,MATCH(AF51,'Daily Returns'!A:A,1)),INDEX('Daily Returns'!O:O,MATCH(AF51,'Daily Returns'!A:A,1)))))))-(D51+E51*INDEX('Daily Returns'!C:C,MATCH(AF51,'Daily Returns'!A:A,1))),"")</f>
        <v>1.302012720914722E-2</v>
      </c>
      <c r="AH51" s="8">
        <f t="shared" si="16"/>
        <v>44131</v>
      </c>
      <c r="AI51" s="10">
        <f>IFERROR(IF(B51="UCG",INDEX('Daily Returns'!E:E,MATCH(AH51,'Daily Returns'!A:A,1)),IF(B51="BMPS",INDEX('Daily Returns'!G:G,MATCH(AH51,'Daily Returns'!A:A,1)),IF(B51="ISP",INDEX('Daily Returns'!I:I,MATCH(AH51,'Daily Returns'!A:A,1)),IF(B51="BPE",INDEX('Daily Returns'!K:K,MATCH(AH51,'Daily Returns'!A:A,1)),IF(B51="BAMI",INDEX('Daily Returns'!M:M,MATCH(AH51,'Daily Returns'!A:A,1)),INDEX('Daily Returns'!O:O,MATCH(AH51,'Daily Returns'!A:A,1)))))))-(D51+E51*INDEX('Daily Returns'!C:C,MATCH(AH51,'Daily Returns'!A:A,1))),"")</f>
        <v>-1.5502785696473811E-2</v>
      </c>
      <c r="AJ51" s="8">
        <f t="shared" si="17"/>
        <v>44132</v>
      </c>
      <c r="AK51" s="10">
        <f>IFERROR(IF(B51="UCG",INDEX('Daily Returns'!E:E,MATCH(AJ51,'Daily Returns'!A:A,1)),IF(B51="BMPS",INDEX('Daily Returns'!G:G,MATCH(AJ51,'Daily Returns'!A:A,1)),IF(B51="ISP",INDEX('Daily Returns'!I:I,MATCH(AJ51,'Daily Returns'!A:A,1)),IF(B51="BPE",INDEX('Daily Returns'!K:K,MATCH(AJ51,'Daily Returns'!A:A,1)),IF(B51="BAMI",INDEX('Daily Returns'!M:M,MATCH(AJ51,'Daily Returns'!A:A,1)),INDEX('Daily Returns'!O:O,MATCH(AJ51,'Daily Returns'!A:A,1)))))))-(D51+E51*INDEX('Daily Returns'!C:C,MATCH(AJ51,'Daily Returns'!A:A,1))),"")</f>
        <v>2.2427809210027599E-2</v>
      </c>
    </row>
    <row r="52" spans="1:37" x14ac:dyDescent="0.3">
      <c r="A52" t="str">
        <f>'Event Master List'!A52</f>
        <v>NG-051</v>
      </c>
      <c r="B52" t="str">
        <f>'Event Master List'!C52</f>
        <v>BAMI</v>
      </c>
      <c r="C52" s="8">
        <f>'Event Master List'!D52</f>
        <v>44140</v>
      </c>
      <c r="D52" s="10">
        <f>'Estimation Parameters'!K52</f>
        <v>2.3638399488620692E-3</v>
      </c>
      <c r="E52" s="10">
        <f>'Estimation Parameters'!J52</f>
        <v>1.3599476152212229</v>
      </c>
      <c r="F52" s="10">
        <f>IFERROR(IF(B52="UCG",INDEX('Daily Returns'!E:E,MATCH(C52,'Daily Returns'!A:A,1)),IF(B52="BMPS",INDEX('Daily Returns'!G:G,MATCH(C52,'Daily Returns'!A:A,1)),IF(B52="ISP",INDEX('Daily Returns'!I:I,MATCH(C52,'Daily Returns'!A:A,1)),IF(B52="BPE",INDEX('Daily Returns'!K:K,MATCH(C52,'Daily Returns'!A:A,1)),IF(B52="BAMI",INDEX('Daily Returns'!M:M,MATCH(C52,'Daily Returns'!A:A,1)),INDEX('Daily Returns'!O:O,MATCH(C52,'Daily Returns'!A:A,1))))))),"")</f>
        <v>0</v>
      </c>
      <c r="G52" s="10">
        <f>IFERROR(INDEX('Daily Returns'!C:C,MATCH(C52,'Daily Returns'!A:A,1)),"")</f>
        <v>1.9268519475152391E-2</v>
      </c>
      <c r="H52" s="10">
        <f t="shared" si="0"/>
        <v>2.8568017057939252E-2</v>
      </c>
      <c r="I52" s="10">
        <f t="shared" si="1"/>
        <v>-2.8568017057939252E-2</v>
      </c>
      <c r="J52" s="10">
        <f t="shared" si="2"/>
        <v>-5.0466816347393341E-2</v>
      </c>
      <c r="K52" s="10">
        <f t="shared" si="3"/>
        <v>-4.5997650445972017E-2</v>
      </c>
      <c r="L52" s="10">
        <f t="shared" si="4"/>
        <v>-8.6756011342380424E-2</v>
      </c>
      <c r="M52" t="str">
        <f>'Event Master List'!F52</f>
        <v>No</v>
      </c>
      <c r="N52" t="str">
        <f t="shared" si="5"/>
        <v>No</v>
      </c>
      <c r="O52" t="str">
        <f t="shared" si="6"/>
        <v/>
      </c>
      <c r="P52" s="8">
        <f t="shared" si="7"/>
        <v>44133</v>
      </c>
      <c r="Q52" s="10">
        <f>IFERROR(IF(B52="UCG",INDEX('Daily Returns'!E:E,MATCH(P52,'Daily Returns'!A:A,1)),IF(B52="BMPS",INDEX('Daily Returns'!G:G,MATCH(P52,'Daily Returns'!A:A,1)),IF(B52="ISP",INDEX('Daily Returns'!I:I,MATCH(P52,'Daily Returns'!A:A,1)),IF(B52="BPE",INDEX('Daily Returns'!K:K,MATCH(P52,'Daily Returns'!A:A,1)),IF(B52="BAMI",INDEX('Daily Returns'!M:M,MATCH(P52,'Daily Returns'!A:A,1)),INDEX('Daily Returns'!O:O,MATCH(P52,'Daily Returns'!A:A,1)))))))-(D52+E52*INDEX('Daily Returns'!C:C,MATCH(P52,'Daily Returns'!A:A,1))),"")</f>
        <v>-2.619472792360732E-2</v>
      </c>
      <c r="R52" s="8">
        <f t="shared" si="8"/>
        <v>44134</v>
      </c>
      <c r="S52" s="10">
        <f>IFERROR(IF(B52="UCG",INDEX('Daily Returns'!E:E,MATCH(R52,'Daily Returns'!A:A,1)),IF(B52="BMPS",INDEX('Daily Returns'!G:G,MATCH(R52,'Daily Returns'!A:A,1)),IF(B52="ISP",INDEX('Daily Returns'!I:I,MATCH(R52,'Daily Returns'!A:A,1)),IF(B52="BPE",INDEX('Daily Returns'!K:K,MATCH(R52,'Daily Returns'!A:A,1)),IF(B52="BAMI",INDEX('Daily Returns'!M:M,MATCH(R52,'Daily Returns'!A:A,1)),INDEX('Daily Returns'!O:O,MATCH(R52,'Daily Returns'!A:A,1)))))))-(D52+E52*INDEX('Daily Returns'!C:C,MATCH(R52,'Daily Returns'!A:A,1))),"")</f>
        <v>1.8723569568564774E-2</v>
      </c>
      <c r="T52" s="8">
        <f t="shared" si="9"/>
        <v>44137</v>
      </c>
      <c r="U52" s="10">
        <f>IFERROR(IF(B52="UCG",INDEX('Daily Returns'!E:E,MATCH(T52,'Daily Returns'!A:A,1)),IF(B52="BMPS",INDEX('Daily Returns'!G:G,MATCH(T52,'Daily Returns'!A:A,1)),IF(B52="ISP",INDEX('Daily Returns'!I:I,MATCH(T52,'Daily Returns'!A:A,1)),IF(B52="BPE",INDEX('Daily Returns'!K:K,MATCH(T52,'Daily Returns'!A:A,1)),IF(B52="BAMI",INDEX('Daily Returns'!M:M,MATCH(T52,'Daily Returns'!A:A,1)),INDEX('Daily Returns'!O:O,MATCH(T52,'Daily Returns'!A:A,1)))))))-(D52+E52*INDEX('Daily Returns'!C:C,MATCH(T52,'Daily Returns'!A:A,1))),"")</f>
        <v>1.7085939685088022E-3</v>
      </c>
      <c r="V52" s="8">
        <f t="shared" si="10"/>
        <v>44138</v>
      </c>
      <c r="W52" s="10">
        <f>IFERROR(IF(B52="UCG",INDEX('Daily Returns'!E:E,MATCH(V52,'Daily Returns'!A:A,1)),IF(B52="BMPS",INDEX('Daily Returns'!G:G,MATCH(V52,'Daily Returns'!A:A,1)),IF(B52="ISP",INDEX('Daily Returns'!I:I,MATCH(V52,'Daily Returns'!A:A,1)),IF(B52="BPE",INDEX('Daily Returns'!K:K,MATCH(V52,'Daily Returns'!A:A,1)),IF(B52="BAMI",INDEX('Daily Returns'!M:M,MATCH(V52,'Daily Returns'!A:A,1)),INDEX('Daily Returns'!O:O,MATCH(V52,'Daily Returns'!A:A,1)))))))-(D52+E52*INDEX('Daily Returns'!C:C,MATCH(V52,'Daily Returns'!A:A,1))),"")</f>
        <v>-2.7041674713128159E-2</v>
      </c>
      <c r="X52" s="8">
        <f t="shared" si="11"/>
        <v>44139</v>
      </c>
      <c r="Y52" s="10">
        <f>IFERROR(IF(B52="UCG",INDEX('Daily Returns'!E:E,MATCH(X52,'Daily Returns'!A:A,1)),IF(B52="BMPS",INDEX('Daily Returns'!G:G,MATCH(X52,'Daily Returns'!A:A,1)),IF(B52="ISP",INDEX('Daily Returns'!I:I,MATCH(X52,'Daily Returns'!A:A,1)),IF(B52="BPE",INDEX('Daily Returns'!K:K,MATCH(X52,'Daily Returns'!A:A,1)),IF(B52="BAMI",INDEX('Daily Returns'!M:M,MATCH(X52,'Daily Returns'!A:A,1)),INDEX('Daily Returns'!O:O,MATCH(X52,'Daily Returns'!A:A,1)))))))-(D52+E52*INDEX('Daily Returns'!C:C,MATCH(X52,'Daily Returns'!A:A,1))),"")</f>
        <v>-2.2912255633017128E-2</v>
      </c>
      <c r="Z52" s="8">
        <f t="shared" si="12"/>
        <v>44140</v>
      </c>
      <c r="AA52" s="10">
        <f>IFERROR(IF(B52="UCG",INDEX('Daily Returns'!E:E,MATCH(Z52,'Daily Returns'!A:A,1)),IF(B52="BMPS",INDEX('Daily Returns'!G:G,MATCH(Z52,'Daily Returns'!A:A,1)),IF(B52="ISP",INDEX('Daily Returns'!I:I,MATCH(Z52,'Daily Returns'!A:A,1)),IF(B52="BPE",INDEX('Daily Returns'!K:K,MATCH(Z52,'Daily Returns'!A:A,1)),IF(B52="BAMI",INDEX('Daily Returns'!M:M,MATCH(Z52,'Daily Returns'!A:A,1)),INDEX('Daily Returns'!O:O,MATCH(Z52,'Daily Returns'!A:A,1)))))))-(D52+E52*INDEX('Daily Returns'!C:C,MATCH(Z52,'Daily Returns'!A:A,1))),"")</f>
        <v>-2.8568017057939252E-2</v>
      </c>
      <c r="AB52" s="8">
        <f t="shared" si="13"/>
        <v>44141</v>
      </c>
      <c r="AC52" s="10">
        <f>IFERROR(IF(B52="UCG",INDEX('Daily Returns'!E:E,MATCH(AB52,'Daily Returns'!A:A,1)),IF(B52="BMPS",INDEX('Daily Returns'!G:G,MATCH(AB52,'Daily Returns'!A:A,1)),IF(B52="ISP",INDEX('Daily Returns'!I:I,MATCH(AB52,'Daily Returns'!A:A,1)),IF(B52="BPE",INDEX('Daily Returns'!K:K,MATCH(AB52,'Daily Returns'!A:A,1)),IF(B52="BAMI",INDEX('Daily Returns'!M:M,MATCH(AB52,'Daily Returns'!A:A,1)),INDEX('Daily Returns'!O:O,MATCH(AB52,'Daily Returns'!A:A,1)))))))-(D52+E52*INDEX('Daily Returns'!C:C,MATCH(AB52,'Daily Returns'!A:A,1))),"")</f>
        <v>1.013456343563045E-3</v>
      </c>
      <c r="AD52" s="8">
        <f t="shared" si="14"/>
        <v>44144</v>
      </c>
      <c r="AE52" s="10">
        <f>IFERROR(IF(B52="UCG",INDEX('Daily Returns'!E:E,MATCH(AD52,'Daily Returns'!A:A,1)),IF(B52="BMPS",INDEX('Daily Returns'!G:G,MATCH(AD52,'Daily Returns'!A:A,1)),IF(B52="ISP",INDEX('Daily Returns'!I:I,MATCH(AD52,'Daily Returns'!A:A,1)),IF(B52="BPE",INDEX('Daily Returns'!K:K,MATCH(AD52,'Daily Returns'!A:A,1)),IF(B52="BAMI",INDEX('Daily Returns'!M:M,MATCH(AD52,'Daily Returns'!A:A,1)),INDEX('Daily Returns'!O:O,MATCH(AD52,'Daily Returns'!A:A,1)))))))-(D52+E52*INDEX('Daily Returns'!C:C,MATCH(AD52,'Daily Returns'!A:A,1))),"")</f>
        <v>-3.4311029931707177E-3</v>
      </c>
      <c r="AF52" s="8">
        <f t="shared" si="15"/>
        <v>44145</v>
      </c>
      <c r="AG52" s="10">
        <f>IFERROR(IF(B52="UCG",INDEX('Daily Returns'!E:E,MATCH(AF52,'Daily Returns'!A:A,1)),IF(B52="BMPS",INDEX('Daily Returns'!G:G,MATCH(AF52,'Daily Returns'!A:A,1)),IF(B52="ISP",INDEX('Daily Returns'!I:I,MATCH(AF52,'Daily Returns'!A:A,1)),IF(B52="BPE",INDEX('Daily Returns'!K:K,MATCH(AF52,'Daily Returns'!A:A,1)),IF(B52="BAMI",INDEX('Daily Returns'!M:M,MATCH(AF52,'Daily Returns'!A:A,1)),INDEX('Daily Returns'!O:O,MATCH(AF52,'Daily Returns'!A:A,1)))))))-(D52+E52*INDEX('Daily Returns'!C:C,MATCH(AF52,'Daily Returns'!A:A,1))),"")</f>
        <v>7.900268894592043E-3</v>
      </c>
      <c r="AH52" s="8">
        <f t="shared" si="16"/>
        <v>44146</v>
      </c>
      <c r="AI52" s="10">
        <f>IFERROR(IF(B52="UCG",INDEX('Daily Returns'!E:E,MATCH(AH52,'Daily Returns'!A:A,1)),IF(B52="BMPS",INDEX('Daily Returns'!G:G,MATCH(AH52,'Daily Returns'!A:A,1)),IF(B52="ISP",INDEX('Daily Returns'!I:I,MATCH(AH52,'Daily Returns'!A:A,1)),IF(B52="BPE",INDEX('Daily Returns'!K:K,MATCH(AH52,'Daily Returns'!A:A,1)),IF(B52="BAMI",INDEX('Daily Returns'!M:M,MATCH(AH52,'Daily Returns'!A:A,1)),INDEX('Daily Returns'!O:O,MATCH(AH52,'Daily Returns'!A:A,1)))))))-(D52+E52*INDEX('Daily Returns'!C:C,MATCH(AH52,'Daily Returns'!A:A,1))),"")</f>
        <v>-2.822639256153836E-2</v>
      </c>
      <c r="AJ52" s="8">
        <f t="shared" si="17"/>
        <v>44147</v>
      </c>
      <c r="AK52" s="10">
        <f>IFERROR(IF(B52="UCG",INDEX('Daily Returns'!E:E,MATCH(AJ52,'Daily Returns'!A:A,1)),IF(B52="BMPS",INDEX('Daily Returns'!G:G,MATCH(AJ52,'Daily Returns'!A:A,1)),IF(B52="ISP",INDEX('Daily Returns'!I:I,MATCH(AJ52,'Daily Returns'!A:A,1)),IF(B52="BPE",INDEX('Daily Returns'!K:K,MATCH(AJ52,'Daily Returns'!A:A,1)),IF(B52="BAMI",INDEX('Daily Returns'!M:M,MATCH(AJ52,'Daily Returns'!A:A,1)),INDEX('Daily Returns'!O:O,MATCH(AJ52,'Daily Returns'!A:A,1)))))))-(D52+E52*INDEX('Daily Returns'!C:C,MATCH(AJ52,'Daily Returns'!A:A,1))),"")</f>
        <v>2.0272270764791857E-2</v>
      </c>
    </row>
    <row r="53" spans="1:37" x14ac:dyDescent="0.3">
      <c r="A53" t="str">
        <f>'Event Master List'!A53</f>
        <v>NG-048</v>
      </c>
      <c r="B53" t="str">
        <f>'Event Master List'!C53</f>
        <v>ISP</v>
      </c>
      <c r="C53" s="8">
        <f>'Event Master List'!D53</f>
        <v>44146</v>
      </c>
      <c r="D53" s="10">
        <f>'Estimation Parameters'!K53</f>
        <v>-8.9775516007009203E-5</v>
      </c>
      <c r="E53" s="10">
        <f>'Estimation Parameters'!J53</f>
        <v>1.0790855358749718</v>
      </c>
      <c r="F53" s="10">
        <f>IFERROR(IF(B53="UCG",INDEX('Daily Returns'!E:E,MATCH(C53,'Daily Returns'!A:A,1)),IF(B53="BMPS",INDEX('Daily Returns'!G:G,MATCH(C53,'Daily Returns'!A:A,1)),IF(B53="ISP",INDEX('Daily Returns'!I:I,MATCH(C53,'Daily Returns'!A:A,1)),IF(B53="BPE",INDEX('Daily Returns'!K:K,MATCH(C53,'Daily Returns'!A:A,1)),IF(B53="BAMI",INDEX('Daily Returns'!M:M,MATCH(C53,'Daily Returns'!A:A,1)),INDEX('Daily Returns'!O:O,MATCH(C53,'Daily Returns'!A:A,1))))))),"")</f>
        <v>-1.0869565217391313E-2</v>
      </c>
      <c r="G53" s="10">
        <f>IFERROR(INDEX('Daily Returns'!C:C,MATCH(C53,'Daily Returns'!A:A,1)),"")</f>
        <v>6.7619413005946668E-3</v>
      </c>
      <c r="H53" s="10">
        <f t="shared" si="0"/>
        <v>7.2069375359002904E-3</v>
      </c>
      <c r="I53" s="10">
        <f t="shared" si="1"/>
        <v>-1.8076502753291604E-2</v>
      </c>
      <c r="J53" s="10">
        <f t="shared" si="2"/>
        <v>1.4353017348008699E-2</v>
      </c>
      <c r="K53" s="10">
        <f t="shared" si="3"/>
        <v>1.0855468486410565E-2</v>
      </c>
      <c r="L53" s="10">
        <f t="shared" si="4"/>
        <v>5.8750926918928977E-2</v>
      </c>
      <c r="M53" t="str">
        <f>'Event Master List'!F53</f>
        <v>No</v>
      </c>
      <c r="N53" t="str">
        <f t="shared" si="5"/>
        <v>No</v>
      </c>
      <c r="O53" t="str">
        <f t="shared" si="6"/>
        <v/>
      </c>
      <c r="P53" s="8">
        <f t="shared" si="7"/>
        <v>44139</v>
      </c>
      <c r="Q53" s="10">
        <f>IFERROR(IF(B53="UCG",INDEX('Daily Returns'!E:E,MATCH(P53,'Daily Returns'!A:A,1)),IF(B53="BMPS",INDEX('Daily Returns'!G:G,MATCH(P53,'Daily Returns'!A:A,1)),IF(B53="ISP",INDEX('Daily Returns'!I:I,MATCH(P53,'Daily Returns'!A:A,1)),IF(B53="BPE",INDEX('Daily Returns'!K:K,MATCH(P53,'Daily Returns'!A:A,1)),IF(B53="BAMI",INDEX('Daily Returns'!M:M,MATCH(P53,'Daily Returns'!A:A,1)),INDEX('Daily Returns'!O:O,MATCH(P53,'Daily Returns'!A:A,1)))))))-(D53+E53*INDEX('Daily Returns'!C:C,MATCH(P53,'Daily Returns'!A:A,1))),"")</f>
        <v>1.7907876557237225E-2</v>
      </c>
      <c r="R53" s="8">
        <f t="shared" si="8"/>
        <v>44140</v>
      </c>
      <c r="S53" s="10">
        <f>IFERROR(IF(B53="UCG",INDEX('Daily Returns'!E:E,MATCH(R53,'Daily Returns'!A:A,1)),IF(B53="BMPS",INDEX('Daily Returns'!G:G,MATCH(R53,'Daily Returns'!A:A,1)),IF(B53="ISP",INDEX('Daily Returns'!I:I,MATCH(R53,'Daily Returns'!A:A,1)),IF(B53="BPE",INDEX('Daily Returns'!K:K,MATCH(R53,'Daily Returns'!A:A,1)),IF(B53="BAMI",INDEX('Daily Returns'!M:M,MATCH(R53,'Daily Returns'!A:A,1)),INDEX('Daily Returns'!O:O,MATCH(R53,'Daily Returns'!A:A,1)))))))-(D53+E53*INDEX('Daily Returns'!C:C,MATCH(R53,'Daily Returns'!A:A,1))),"")</f>
        <v>4.2973948526447425E-3</v>
      </c>
      <c r="T53" s="8">
        <f t="shared" si="9"/>
        <v>44141</v>
      </c>
      <c r="U53" s="10">
        <f>IFERROR(IF(B53="UCG",INDEX('Daily Returns'!E:E,MATCH(T53,'Daily Returns'!A:A,1)),IF(B53="BMPS",INDEX('Daily Returns'!G:G,MATCH(T53,'Daily Returns'!A:A,1)),IF(B53="ISP",INDEX('Daily Returns'!I:I,MATCH(T53,'Daily Returns'!A:A,1)),IF(B53="BPE",INDEX('Daily Returns'!K:K,MATCH(T53,'Daily Returns'!A:A,1)),IF(B53="BAMI",INDEX('Daily Returns'!M:M,MATCH(T53,'Daily Returns'!A:A,1)),INDEX('Daily Returns'!O:O,MATCH(T53,'Daily Returns'!A:A,1)))))))-(D53+E53*INDEX('Daily Returns'!C:C,MATCH(T53,'Daily Returns'!A:A,1))),"")</f>
        <v>-9.4255435231514785E-3</v>
      </c>
      <c r="V53" s="8">
        <f t="shared" si="10"/>
        <v>44144</v>
      </c>
      <c r="W53" s="10">
        <f>IFERROR(IF(B53="UCG",INDEX('Daily Returns'!E:E,MATCH(V53,'Daily Returns'!A:A,1)),IF(B53="BMPS",INDEX('Daily Returns'!G:G,MATCH(V53,'Daily Returns'!A:A,1)),IF(B53="ISP",INDEX('Daily Returns'!I:I,MATCH(V53,'Daily Returns'!A:A,1)),IF(B53="BPE",INDEX('Daily Returns'!K:K,MATCH(V53,'Daily Returns'!A:A,1)),IF(B53="BAMI",INDEX('Daily Returns'!M:M,MATCH(V53,'Daily Returns'!A:A,1)),INDEX('Daily Returns'!O:O,MATCH(V53,'Daily Returns'!A:A,1)))))))-(D53+E53*INDEX('Daily Returns'!C:C,MATCH(V53,'Daily Returns'!A:A,1))),"")</f>
        <v>3.412818904577717E-2</v>
      </c>
      <c r="X53" s="8">
        <f t="shared" si="11"/>
        <v>44145</v>
      </c>
      <c r="Y53" s="10">
        <f>IFERROR(IF(B53="UCG",INDEX('Daily Returns'!E:E,MATCH(X53,'Daily Returns'!A:A,1)),IF(B53="BMPS",INDEX('Daily Returns'!G:G,MATCH(X53,'Daily Returns'!A:A,1)),IF(B53="ISP",INDEX('Daily Returns'!I:I,MATCH(X53,'Daily Returns'!A:A,1)),IF(B53="BPE",INDEX('Daily Returns'!K:K,MATCH(X53,'Daily Returns'!A:A,1)),IF(B53="BAMI",INDEX('Daily Returns'!M:M,MATCH(X53,'Daily Returns'!A:A,1)),INDEX('Daily Returns'!O:O,MATCH(X53,'Daily Returns'!A:A,1)))))))-(D53+E53*INDEX('Daily Returns'!C:C,MATCH(X53,'Daily Returns'!A:A,1))),"")</f>
        <v>3.4333377649371215E-2</v>
      </c>
      <c r="Z53" s="8">
        <f t="shared" si="12"/>
        <v>44146</v>
      </c>
      <c r="AA53" s="10">
        <f>IFERROR(IF(B53="UCG",INDEX('Daily Returns'!E:E,MATCH(Z53,'Daily Returns'!A:A,1)),IF(B53="BMPS",INDEX('Daily Returns'!G:G,MATCH(Z53,'Daily Returns'!A:A,1)),IF(B53="ISP",INDEX('Daily Returns'!I:I,MATCH(Z53,'Daily Returns'!A:A,1)),IF(B53="BPE",INDEX('Daily Returns'!K:K,MATCH(Z53,'Daily Returns'!A:A,1)),IF(B53="BAMI",INDEX('Daily Returns'!M:M,MATCH(Z53,'Daily Returns'!A:A,1)),INDEX('Daily Returns'!O:O,MATCH(Z53,'Daily Returns'!A:A,1)))))))-(D53+E53*INDEX('Daily Returns'!C:C,MATCH(Z53,'Daily Returns'!A:A,1))),"")</f>
        <v>-1.8076502753291604E-2</v>
      </c>
      <c r="AB53" s="8">
        <f t="shared" si="13"/>
        <v>44147</v>
      </c>
      <c r="AC53" s="10">
        <f>IFERROR(IF(B53="UCG",INDEX('Daily Returns'!E:E,MATCH(AB53,'Daily Returns'!A:A,1)),IF(B53="BMPS",INDEX('Daily Returns'!G:G,MATCH(AB53,'Daily Returns'!A:A,1)),IF(B53="ISP",INDEX('Daily Returns'!I:I,MATCH(AB53,'Daily Returns'!A:A,1)),IF(B53="BPE",INDEX('Daily Returns'!K:K,MATCH(AB53,'Daily Returns'!A:A,1)),IF(B53="BAMI",INDEX('Daily Returns'!M:M,MATCH(AB53,'Daily Returns'!A:A,1)),INDEX('Daily Returns'!O:O,MATCH(AB53,'Daily Returns'!A:A,1)))))))-(D53+E53*INDEX('Daily Returns'!C:C,MATCH(AB53,'Daily Returns'!A:A,1))),"")</f>
        <v>-1.9038575480709117E-3</v>
      </c>
      <c r="AD53" s="8">
        <f t="shared" si="14"/>
        <v>44148</v>
      </c>
      <c r="AE53" s="10">
        <f>IFERROR(IF(B53="UCG",INDEX('Daily Returns'!E:E,MATCH(AD53,'Daily Returns'!A:A,1)),IF(B53="BMPS",INDEX('Daily Returns'!G:G,MATCH(AD53,'Daily Returns'!A:A,1)),IF(B53="ISP",INDEX('Daily Returns'!I:I,MATCH(AD53,'Daily Returns'!A:A,1)),IF(B53="BPE",INDEX('Daily Returns'!K:K,MATCH(AD53,'Daily Returns'!A:A,1)),IF(B53="BAMI",INDEX('Daily Returns'!M:M,MATCH(AD53,'Daily Returns'!A:A,1)),INDEX('Daily Returns'!O:O,MATCH(AD53,'Daily Returns'!A:A,1)))))))-(D53+E53*INDEX('Daily Returns'!C:C,MATCH(AD53,'Daily Returns'!A:A,1))),"")</f>
        <v>6.7431406339752923E-3</v>
      </c>
      <c r="AF53" s="8">
        <f t="shared" si="15"/>
        <v>44151</v>
      </c>
      <c r="AG53" s="10">
        <f>IFERROR(IF(B53="UCG",INDEX('Daily Returns'!E:E,MATCH(AF53,'Daily Returns'!A:A,1)),IF(B53="BMPS",INDEX('Daily Returns'!G:G,MATCH(AF53,'Daily Returns'!A:A,1)),IF(B53="ISP",INDEX('Daily Returns'!I:I,MATCH(AF53,'Daily Returns'!A:A,1)),IF(B53="BPE",INDEX('Daily Returns'!K:K,MATCH(AF53,'Daily Returns'!A:A,1)),IF(B53="BAMI",INDEX('Daily Returns'!M:M,MATCH(AF53,'Daily Returns'!A:A,1)),INDEX('Daily Returns'!O:O,MATCH(AF53,'Daily Returns'!A:A,1)))))))-(D53+E53*INDEX('Daily Returns'!C:C,MATCH(AF53,'Daily Returns'!A:A,1))),"")</f>
        <v>-1.0240689495573427E-2</v>
      </c>
      <c r="AH53" s="8">
        <f t="shared" si="16"/>
        <v>44152</v>
      </c>
      <c r="AI53" s="10">
        <f>IFERROR(IF(B53="UCG",INDEX('Daily Returns'!E:E,MATCH(AH53,'Daily Returns'!A:A,1)),IF(B53="BMPS",INDEX('Daily Returns'!G:G,MATCH(AH53,'Daily Returns'!A:A,1)),IF(B53="ISP",INDEX('Daily Returns'!I:I,MATCH(AH53,'Daily Returns'!A:A,1)),IF(B53="BPE",INDEX('Daily Returns'!K:K,MATCH(AH53,'Daily Returns'!A:A,1)),IF(B53="BAMI",INDEX('Daily Returns'!M:M,MATCH(AH53,'Daily Returns'!A:A,1)),INDEX('Daily Returns'!O:O,MATCH(AH53,'Daily Returns'!A:A,1)))))))-(D53+E53*INDEX('Daily Returns'!C:C,MATCH(AH53,'Daily Returns'!A:A,1))),"")</f>
        <v>-4.4870702673734369E-4</v>
      </c>
      <c r="AJ53" s="8">
        <f t="shared" si="17"/>
        <v>44153</v>
      </c>
      <c r="AK53" s="10">
        <f>IFERROR(IF(B53="UCG",INDEX('Daily Returns'!E:E,MATCH(AJ53,'Daily Returns'!A:A,1)),IF(B53="BMPS",INDEX('Daily Returns'!G:G,MATCH(AJ53,'Daily Returns'!A:A,1)),IF(B53="ISP",INDEX('Daily Returns'!I:I,MATCH(AJ53,'Daily Returns'!A:A,1)),IF(B53="BPE",INDEX('Daily Returns'!K:K,MATCH(AJ53,'Daily Returns'!A:A,1)),IF(B53="BAMI",INDEX('Daily Returns'!M:M,MATCH(AJ53,'Daily Returns'!A:A,1)),INDEX('Daily Returns'!O:O,MATCH(AJ53,'Daily Returns'!A:A,1)))))))-(D53+E53*INDEX('Daily Returns'!C:C,MATCH(AJ53,'Daily Returns'!A:A,1))),"")</f>
        <v>1.4362485267480976E-3</v>
      </c>
    </row>
    <row r="54" spans="1:37" x14ac:dyDescent="0.3">
      <c r="A54" t="str">
        <f>'Event Master List'!A54</f>
        <v>GACS-010</v>
      </c>
      <c r="B54" t="str">
        <f>'Event Master List'!C54</f>
        <v>UCG</v>
      </c>
      <c r="C54" s="8">
        <f>'Event Master List'!D54</f>
        <v>44179</v>
      </c>
      <c r="D54" s="10">
        <f>'Estimation Parameters'!K54</f>
        <v>-8.7158240847494666E-4</v>
      </c>
      <c r="E54" s="10">
        <f>'Estimation Parameters'!J54</f>
        <v>1.5693168188127098</v>
      </c>
      <c r="F54" s="10">
        <f>IFERROR(IF(B54="UCG",INDEX('Daily Returns'!E:E,MATCH(C54,'Daily Returns'!A:A,1)),IF(B54="BMPS",INDEX('Daily Returns'!G:G,MATCH(C54,'Daily Returns'!A:A,1)),IF(B54="ISP",INDEX('Daily Returns'!I:I,MATCH(C54,'Daily Returns'!A:A,1)),IF(B54="BPE",INDEX('Daily Returns'!K:K,MATCH(C54,'Daily Returns'!A:A,1)),IF(B54="BAMI",INDEX('Daily Returns'!M:M,MATCH(C54,'Daily Returns'!A:A,1)),INDEX('Daily Returns'!O:O,MATCH(C54,'Daily Returns'!A:A,1))))))),"")</f>
        <v>-1.6624040920716097E-2</v>
      </c>
      <c r="G54" s="10">
        <f>IFERROR(INDEX('Daily Returns'!C:C,MATCH(C54,'Daily Returns'!A:A,1)),"")</f>
        <v>2.6725647405769055E-3</v>
      </c>
      <c r="H54" s="10">
        <f t="shared" si="0"/>
        <v>3.3225183882782177E-3</v>
      </c>
      <c r="I54" s="10">
        <f t="shared" si="1"/>
        <v>-1.9946559308994315E-2</v>
      </c>
      <c r="J54" s="10">
        <f t="shared" si="2"/>
        <v>3.8062252109243369E-4</v>
      </c>
      <c r="K54" s="10">
        <f t="shared" si="3"/>
        <v>-1.6069763070409488E-2</v>
      </c>
      <c r="L54" s="10">
        <f t="shared" si="4"/>
        <v>-2.5380503353249571E-2</v>
      </c>
      <c r="M54" t="str">
        <f>'Event Master List'!F54</f>
        <v>Yes</v>
      </c>
      <c r="N54" t="str">
        <f t="shared" si="5"/>
        <v>No</v>
      </c>
      <c r="O54" t="str">
        <f t="shared" si="6"/>
        <v/>
      </c>
      <c r="P54" s="8">
        <f t="shared" si="7"/>
        <v>44172</v>
      </c>
      <c r="Q54" s="10">
        <f>IFERROR(IF(B54="UCG",INDEX('Daily Returns'!E:E,MATCH(P54,'Daily Returns'!A:A,1)),IF(B54="BMPS",INDEX('Daily Returns'!G:G,MATCH(P54,'Daily Returns'!A:A,1)),IF(B54="ISP",INDEX('Daily Returns'!I:I,MATCH(P54,'Daily Returns'!A:A,1)),IF(B54="BPE",INDEX('Daily Returns'!K:K,MATCH(P54,'Daily Returns'!A:A,1)),IF(B54="BAMI",INDEX('Daily Returns'!M:M,MATCH(P54,'Daily Returns'!A:A,1)),INDEX('Daily Returns'!O:O,MATCH(P54,'Daily Returns'!A:A,1)))))))-(D54+E54*INDEX('Daily Returns'!C:C,MATCH(P54,'Daily Returns'!A:A,1))),"")</f>
        <v>-6.3340453064702346E-3</v>
      </c>
      <c r="R54" s="8">
        <f t="shared" si="8"/>
        <v>44173</v>
      </c>
      <c r="S54" s="10">
        <f>IFERROR(IF(B54="UCG",INDEX('Daily Returns'!E:E,MATCH(R54,'Daily Returns'!A:A,1)),IF(B54="BMPS",INDEX('Daily Returns'!G:G,MATCH(R54,'Daily Returns'!A:A,1)),IF(B54="ISP",INDEX('Daily Returns'!I:I,MATCH(R54,'Daily Returns'!A:A,1)),IF(B54="BPE",INDEX('Daily Returns'!K:K,MATCH(R54,'Daily Returns'!A:A,1)),IF(B54="BAMI",INDEX('Daily Returns'!M:M,MATCH(R54,'Daily Returns'!A:A,1)),INDEX('Daily Returns'!O:O,MATCH(R54,'Daily Returns'!A:A,1)))))))-(D54+E54*INDEX('Daily Returns'!C:C,MATCH(R54,'Daily Returns'!A:A,1))),"")</f>
        <v>-8.9937321173525417E-3</v>
      </c>
      <c r="T54" s="8">
        <f t="shared" si="9"/>
        <v>44174</v>
      </c>
      <c r="U54" s="10">
        <f>IFERROR(IF(B54="UCG",INDEX('Daily Returns'!E:E,MATCH(T54,'Daily Returns'!A:A,1)),IF(B54="BMPS",INDEX('Daily Returns'!G:G,MATCH(T54,'Daily Returns'!A:A,1)),IF(B54="ISP",INDEX('Daily Returns'!I:I,MATCH(T54,'Daily Returns'!A:A,1)),IF(B54="BPE",INDEX('Daily Returns'!K:K,MATCH(T54,'Daily Returns'!A:A,1)),IF(B54="BAMI",INDEX('Daily Returns'!M:M,MATCH(T54,'Daily Returns'!A:A,1)),INDEX('Daily Returns'!O:O,MATCH(T54,'Daily Returns'!A:A,1)))))))-(D54+E54*INDEX('Daily Returns'!C:C,MATCH(T54,'Daily Returns'!A:A,1))),"")</f>
        <v>2.0666846664046525E-2</v>
      </c>
      <c r="V54" s="8">
        <f t="shared" si="10"/>
        <v>44175</v>
      </c>
      <c r="W54" s="10">
        <f>IFERROR(IF(B54="UCG",INDEX('Daily Returns'!E:E,MATCH(V54,'Daily Returns'!A:A,1)),IF(B54="BMPS",INDEX('Daily Returns'!G:G,MATCH(V54,'Daily Returns'!A:A,1)),IF(B54="ISP",INDEX('Daily Returns'!I:I,MATCH(V54,'Daily Returns'!A:A,1)),IF(B54="BPE",INDEX('Daily Returns'!K:K,MATCH(V54,'Daily Returns'!A:A,1)),IF(B54="BAMI",INDEX('Daily Returns'!M:M,MATCH(V54,'Daily Returns'!A:A,1)),INDEX('Daily Returns'!O:O,MATCH(V54,'Daily Returns'!A:A,1)))))))-(D54+E54*INDEX('Daily Returns'!C:C,MATCH(V54,'Daily Returns'!A:A,1))),"")</f>
        <v>-1.1460488444547267E-2</v>
      </c>
      <c r="X54" s="8">
        <f t="shared" si="11"/>
        <v>44176</v>
      </c>
      <c r="Y54" s="10">
        <f>IFERROR(IF(B54="UCG",INDEX('Daily Returns'!E:E,MATCH(X54,'Daily Returns'!A:A,1)),IF(B54="BMPS",INDEX('Daily Returns'!G:G,MATCH(X54,'Daily Returns'!A:A,1)),IF(B54="ISP",INDEX('Daily Returns'!I:I,MATCH(X54,'Daily Returns'!A:A,1)),IF(B54="BPE",INDEX('Daily Returns'!K:K,MATCH(X54,'Daily Returns'!A:A,1)),IF(B54="BAMI",INDEX('Daily Returns'!M:M,MATCH(X54,'Daily Returns'!A:A,1)),INDEX('Daily Returns'!O:O,MATCH(X54,'Daily Returns'!A:A,1)))))))-(D54+E54*INDEX('Daily Returns'!C:C,MATCH(X54,'Daily Returns'!A:A,1))),"")</f>
        <v>6.0686814233832237E-3</v>
      </c>
      <c r="Z54" s="8">
        <f t="shared" si="12"/>
        <v>44179</v>
      </c>
      <c r="AA54" s="10">
        <f>IFERROR(IF(B54="UCG",INDEX('Daily Returns'!E:E,MATCH(Z54,'Daily Returns'!A:A,1)),IF(B54="BMPS",INDEX('Daily Returns'!G:G,MATCH(Z54,'Daily Returns'!A:A,1)),IF(B54="ISP",INDEX('Daily Returns'!I:I,MATCH(Z54,'Daily Returns'!A:A,1)),IF(B54="BPE",INDEX('Daily Returns'!K:K,MATCH(Z54,'Daily Returns'!A:A,1)),IF(B54="BAMI",INDEX('Daily Returns'!M:M,MATCH(Z54,'Daily Returns'!A:A,1)),INDEX('Daily Returns'!O:O,MATCH(Z54,'Daily Returns'!A:A,1)))))))-(D54+E54*INDEX('Daily Returns'!C:C,MATCH(Z54,'Daily Returns'!A:A,1))),"")</f>
        <v>-1.9946559308994315E-2</v>
      </c>
      <c r="AB54" s="8">
        <f t="shared" si="13"/>
        <v>44180</v>
      </c>
      <c r="AC54" s="10">
        <f>IFERROR(IF(B54="UCG",INDEX('Daily Returns'!E:E,MATCH(AB54,'Daily Returns'!A:A,1)),IF(B54="BMPS",INDEX('Daily Returns'!G:G,MATCH(AB54,'Daily Returns'!A:A,1)),IF(B54="ISP",INDEX('Daily Returns'!I:I,MATCH(AB54,'Daily Returns'!A:A,1)),IF(B54="BPE",INDEX('Daily Returns'!K:K,MATCH(AB54,'Daily Returns'!A:A,1)),IF(B54="BAMI",INDEX('Daily Returns'!M:M,MATCH(AB54,'Daily Returns'!A:A,1)),INDEX('Daily Returns'!O:O,MATCH(AB54,'Daily Returns'!A:A,1)))))))-(D54+E54*INDEX('Daily Returns'!C:C,MATCH(AB54,'Daily Returns'!A:A,1))),"")</f>
        <v>1.4258500406703525E-2</v>
      </c>
      <c r="AD54" s="8">
        <f t="shared" si="14"/>
        <v>44181</v>
      </c>
      <c r="AE54" s="10">
        <f>IFERROR(IF(B54="UCG",INDEX('Daily Returns'!E:E,MATCH(AD54,'Daily Returns'!A:A,1)),IF(B54="BMPS",INDEX('Daily Returns'!G:G,MATCH(AD54,'Daily Returns'!A:A,1)),IF(B54="ISP",INDEX('Daily Returns'!I:I,MATCH(AD54,'Daily Returns'!A:A,1)),IF(B54="BPE",INDEX('Daily Returns'!K:K,MATCH(AD54,'Daily Returns'!A:A,1)),IF(B54="BAMI",INDEX('Daily Returns'!M:M,MATCH(AD54,'Daily Returns'!A:A,1)),INDEX('Daily Returns'!O:O,MATCH(AD54,'Daily Returns'!A:A,1)))))))-(D54+E54*INDEX('Daily Returns'!C:C,MATCH(AD54,'Daily Returns'!A:A,1))),"")</f>
        <v>-1.4255547751249042E-2</v>
      </c>
      <c r="AF54" s="8">
        <f t="shared" si="15"/>
        <v>44182</v>
      </c>
      <c r="AG54" s="10">
        <f>IFERROR(IF(B54="UCG",INDEX('Daily Returns'!E:E,MATCH(AF54,'Daily Returns'!A:A,1)),IF(B54="BMPS",INDEX('Daily Returns'!G:G,MATCH(AF54,'Daily Returns'!A:A,1)),IF(B54="ISP",INDEX('Daily Returns'!I:I,MATCH(AF54,'Daily Returns'!A:A,1)),IF(B54="BPE",INDEX('Daily Returns'!K:K,MATCH(AF54,'Daily Returns'!A:A,1)),IF(B54="BAMI",INDEX('Daily Returns'!M:M,MATCH(AF54,'Daily Returns'!A:A,1)),INDEX('Daily Returns'!O:O,MATCH(AF54,'Daily Returns'!A:A,1)))))))-(D54+E54*INDEX('Daily Returns'!C:C,MATCH(AF54,'Daily Returns'!A:A,1))),"")</f>
        <v>-2.194837840252878E-3</v>
      </c>
      <c r="AH54" s="8">
        <f t="shared" si="16"/>
        <v>44183</v>
      </c>
      <c r="AI54" s="10">
        <f>IFERROR(IF(B54="UCG",INDEX('Daily Returns'!E:E,MATCH(AH54,'Daily Returns'!A:A,1)),IF(B54="BMPS",INDEX('Daily Returns'!G:G,MATCH(AH54,'Daily Returns'!A:A,1)),IF(B54="ISP",INDEX('Daily Returns'!I:I,MATCH(AH54,'Daily Returns'!A:A,1)),IF(B54="BPE",INDEX('Daily Returns'!K:K,MATCH(AH54,'Daily Returns'!A:A,1)),IF(B54="BAMI",INDEX('Daily Returns'!M:M,MATCH(AH54,'Daily Returns'!A:A,1)),INDEX('Daily Returns'!O:O,MATCH(AH54,'Daily Returns'!A:A,1)))))))-(D54+E54*INDEX('Daily Returns'!C:C,MATCH(AH54,'Daily Returns'!A:A,1))),"")</f>
        <v>-5.5477238966876357E-3</v>
      </c>
      <c r="AJ54" s="8">
        <f t="shared" si="17"/>
        <v>44186</v>
      </c>
      <c r="AK54" s="10">
        <f>IFERROR(IF(B54="UCG",INDEX('Daily Returns'!E:E,MATCH(AJ54,'Daily Returns'!A:A,1)),IF(B54="BMPS",INDEX('Daily Returns'!G:G,MATCH(AJ54,'Daily Returns'!A:A,1)),IF(B54="ISP",INDEX('Daily Returns'!I:I,MATCH(AJ54,'Daily Returns'!A:A,1)),IF(B54="BPE",INDEX('Daily Returns'!K:K,MATCH(AJ54,'Daily Returns'!A:A,1)),IF(B54="BAMI",INDEX('Daily Returns'!M:M,MATCH(AJ54,'Daily Returns'!A:A,1)),INDEX('Daily Returns'!O:O,MATCH(AJ54,'Daily Returns'!A:A,1)))))))-(D54+E54*INDEX('Daily Returns'!C:C,MATCH(AJ54,'Daily Returns'!A:A,1))),"")</f>
        <v>2.3584028181710681E-3</v>
      </c>
    </row>
    <row r="55" spans="1:37" x14ac:dyDescent="0.3">
      <c r="A55" t="str">
        <f>'Event Master List'!A55</f>
        <v>GACS-011</v>
      </c>
      <c r="B55" t="str">
        <f>'Event Master List'!C55</f>
        <v>ISP</v>
      </c>
      <c r="C55" s="8">
        <f>'Event Master List'!D55</f>
        <v>44183</v>
      </c>
      <c r="D55" s="10">
        <f>'Estimation Parameters'!K55</f>
        <v>2.2459285459780704E-4</v>
      </c>
      <c r="E55" s="10">
        <f>'Estimation Parameters'!J55</f>
        <v>1.1914214425140977</v>
      </c>
      <c r="F55" s="10">
        <f>IFERROR(IF(B55="UCG",INDEX('Daily Returns'!E:E,MATCH(C55,'Daily Returns'!A:A,1)),IF(B55="BMPS",INDEX('Daily Returns'!G:G,MATCH(C55,'Daily Returns'!A:A,1)),IF(B55="ISP",INDEX('Daily Returns'!I:I,MATCH(C55,'Daily Returns'!A:A,1)),IF(B55="BPE",INDEX('Daily Returns'!K:K,MATCH(C55,'Daily Returns'!A:A,1)),IF(B55="BAMI",INDEX('Daily Returns'!M:M,MATCH(C55,'Daily Returns'!A:A,1)),INDEX('Daily Returns'!O:O,MATCH(C55,'Daily Returns'!A:A,1))))))),"")</f>
        <v>0</v>
      </c>
      <c r="G55" s="10">
        <f>IFERROR(INDEX('Daily Returns'!C:C,MATCH(C55,'Daily Returns'!A:A,1)),"")</f>
        <v>-1.6354715609667454E-3</v>
      </c>
      <c r="H55" s="10">
        <f t="shared" si="0"/>
        <v>-1.7239430317599756E-3</v>
      </c>
      <c r="I55" s="10">
        <f t="shared" si="1"/>
        <v>1.7239430317599756E-3</v>
      </c>
      <c r="J55" s="10">
        <f t="shared" si="2"/>
        <v>-5.5311205932131371E-3</v>
      </c>
      <c r="K55" s="10">
        <f t="shared" si="3"/>
        <v>-2.4368769763588073E-2</v>
      </c>
      <c r="L55" s="10" t="str">
        <f t="shared" si="4"/>
        <v/>
      </c>
      <c r="M55" t="str">
        <f>'Event Master List'!F55</f>
        <v>Yes</v>
      </c>
      <c r="N55" t="str">
        <f t="shared" si="5"/>
        <v>No</v>
      </c>
      <c r="O55" t="str">
        <f t="shared" si="6"/>
        <v/>
      </c>
      <c r="P55" s="8">
        <f t="shared" si="7"/>
        <v>44176</v>
      </c>
      <c r="Q55" s="10">
        <f>IFERROR(IF(B55="UCG",INDEX('Daily Returns'!E:E,MATCH(P55,'Daily Returns'!A:A,1)),IF(B55="BMPS",INDEX('Daily Returns'!G:G,MATCH(P55,'Daily Returns'!A:A,1)),IF(B55="ISP",INDEX('Daily Returns'!I:I,MATCH(P55,'Daily Returns'!A:A,1)),IF(B55="BPE",INDEX('Daily Returns'!K:K,MATCH(P55,'Daily Returns'!A:A,1)),IF(B55="BAMI",INDEX('Daily Returns'!M:M,MATCH(P55,'Daily Returns'!A:A,1)),INDEX('Daily Returns'!O:O,MATCH(P55,'Daily Returns'!A:A,1)))))))-(D55+E55*INDEX('Daily Returns'!C:C,MATCH(P55,'Daily Returns'!A:A,1))),"")</f>
        <v>1.2050264024195401E-3</v>
      </c>
      <c r="R55" s="8">
        <f t="shared" si="8"/>
        <v>44179</v>
      </c>
      <c r="S55" s="10">
        <f>IFERROR(IF(B55="UCG",INDEX('Daily Returns'!E:E,MATCH(R55,'Daily Returns'!A:A,1)),IF(B55="BMPS",INDEX('Daily Returns'!G:G,MATCH(R55,'Daily Returns'!A:A,1)),IF(B55="ISP",INDEX('Daily Returns'!I:I,MATCH(R55,'Daily Returns'!A:A,1)),IF(B55="BPE",INDEX('Daily Returns'!K:K,MATCH(R55,'Daily Returns'!A:A,1)),IF(B55="BAMI",INDEX('Daily Returns'!M:M,MATCH(R55,'Daily Returns'!A:A,1)),INDEX('Daily Returns'!O:O,MATCH(R55,'Daily Returns'!A:A,1)))))))-(D55+E55*INDEX('Daily Returns'!C:C,MATCH(R55,'Daily Returns'!A:A,1))),"")</f>
        <v>-3.408743793028259E-3</v>
      </c>
      <c r="T55" s="8">
        <f t="shared" si="9"/>
        <v>44180</v>
      </c>
      <c r="U55" s="10">
        <f>IFERROR(IF(B55="UCG",INDEX('Daily Returns'!E:E,MATCH(T55,'Daily Returns'!A:A,1)),IF(B55="BMPS",INDEX('Daily Returns'!G:G,MATCH(T55,'Daily Returns'!A:A,1)),IF(B55="ISP",INDEX('Daily Returns'!I:I,MATCH(T55,'Daily Returns'!A:A,1)),IF(B55="BPE",INDEX('Daily Returns'!K:K,MATCH(T55,'Daily Returns'!A:A,1)),IF(B55="BAMI",INDEX('Daily Returns'!M:M,MATCH(T55,'Daily Returns'!A:A,1)),INDEX('Daily Returns'!O:O,MATCH(T55,'Daily Returns'!A:A,1)))))))-(D55+E55*INDEX('Daily Returns'!C:C,MATCH(T55,'Daily Returns'!A:A,1))),"")</f>
        <v>1.0812219708567009E-2</v>
      </c>
      <c r="V55" s="8">
        <f t="shared" si="10"/>
        <v>44181</v>
      </c>
      <c r="W55" s="10">
        <f>IFERROR(IF(B55="UCG",INDEX('Daily Returns'!E:E,MATCH(V55,'Daily Returns'!A:A,1)),IF(B55="BMPS",INDEX('Daily Returns'!G:G,MATCH(V55,'Daily Returns'!A:A,1)),IF(B55="ISP",INDEX('Daily Returns'!I:I,MATCH(V55,'Daily Returns'!A:A,1)),IF(B55="BPE",INDEX('Daily Returns'!K:K,MATCH(V55,'Daily Returns'!A:A,1)),IF(B55="BAMI",INDEX('Daily Returns'!M:M,MATCH(V55,'Daily Returns'!A:A,1)),INDEX('Daily Returns'!O:O,MATCH(V55,'Daily Returns'!A:A,1)))))))-(D55+E55*INDEX('Daily Returns'!C:C,MATCH(V55,'Daily Returns'!A:A,1))),"")</f>
        <v>-2.3251045015165239E-2</v>
      </c>
      <c r="X55" s="8">
        <f t="shared" si="11"/>
        <v>44182</v>
      </c>
      <c r="Y55" s="10">
        <f>IFERROR(IF(B55="UCG",INDEX('Daily Returns'!E:E,MATCH(X55,'Daily Returns'!A:A,1)),IF(B55="BMPS",INDEX('Daily Returns'!G:G,MATCH(X55,'Daily Returns'!A:A,1)),IF(B55="ISP",INDEX('Daily Returns'!I:I,MATCH(X55,'Daily Returns'!A:A,1)),IF(B55="BPE",INDEX('Daily Returns'!K:K,MATCH(X55,'Daily Returns'!A:A,1)),IF(B55="BAMI",INDEX('Daily Returns'!M:M,MATCH(X55,'Daily Returns'!A:A,1)),INDEX('Daily Returns'!O:O,MATCH(X55,'Daily Returns'!A:A,1)))))))-(D55+E55*INDEX('Daily Returns'!C:C,MATCH(X55,'Daily Returns'!A:A,1))),"")</f>
        <v>-1.579281355205095E-3</v>
      </c>
      <c r="Z55" s="8">
        <f t="shared" si="12"/>
        <v>44183</v>
      </c>
      <c r="AA55" s="10">
        <f>IFERROR(IF(B55="UCG",INDEX('Daily Returns'!E:E,MATCH(Z55,'Daily Returns'!A:A,1)),IF(B55="BMPS",INDEX('Daily Returns'!G:G,MATCH(Z55,'Daily Returns'!A:A,1)),IF(B55="ISP",INDEX('Daily Returns'!I:I,MATCH(Z55,'Daily Returns'!A:A,1)),IF(B55="BPE",INDEX('Daily Returns'!K:K,MATCH(Z55,'Daily Returns'!A:A,1)),IF(B55="BAMI",INDEX('Daily Returns'!M:M,MATCH(Z55,'Daily Returns'!A:A,1)),INDEX('Daily Returns'!O:O,MATCH(Z55,'Daily Returns'!A:A,1)))))))-(D55+E55*INDEX('Daily Returns'!C:C,MATCH(Z55,'Daily Returns'!A:A,1))),"")</f>
        <v>1.7239430317599756E-3</v>
      </c>
      <c r="AB55" s="8">
        <f t="shared" si="13"/>
        <v>44186</v>
      </c>
      <c r="AC55" s="10">
        <f>IFERROR(IF(B55="UCG",INDEX('Daily Returns'!E:E,MATCH(AB55,'Daily Returns'!A:A,1)),IF(B55="BMPS",INDEX('Daily Returns'!G:G,MATCH(AB55,'Daily Returns'!A:A,1)),IF(B55="ISP",INDEX('Daily Returns'!I:I,MATCH(AB55,'Daily Returns'!A:A,1)),IF(B55="BPE",INDEX('Daily Returns'!K:K,MATCH(AB55,'Daily Returns'!A:A,1)),IF(B55="BAMI",INDEX('Daily Returns'!M:M,MATCH(AB55,'Daily Returns'!A:A,1)),INDEX('Daily Returns'!O:O,MATCH(AB55,'Daily Returns'!A:A,1)))))))-(D55+E55*INDEX('Daily Returns'!C:C,MATCH(AB55,'Daily Returns'!A:A,1))),"")</f>
        <v>-5.6757822697680177E-3</v>
      </c>
      <c r="AD55" s="8">
        <f t="shared" si="14"/>
        <v>44187</v>
      </c>
      <c r="AE55" s="10">
        <f>IFERROR(IF(B55="UCG",INDEX('Daily Returns'!E:E,MATCH(AD55,'Daily Returns'!A:A,1)),IF(B55="BMPS",INDEX('Daily Returns'!G:G,MATCH(AD55,'Daily Returns'!A:A,1)),IF(B55="ISP",INDEX('Daily Returns'!I:I,MATCH(AD55,'Daily Returns'!A:A,1)),IF(B55="BPE",INDEX('Daily Returns'!K:K,MATCH(AD55,'Daily Returns'!A:A,1)),IF(B55="BAMI",INDEX('Daily Returns'!M:M,MATCH(AD55,'Daily Returns'!A:A,1)),INDEX('Daily Returns'!O:O,MATCH(AD55,'Daily Returns'!A:A,1)))))))-(D55+E55*INDEX('Daily Returns'!C:C,MATCH(AD55,'Daily Returns'!A:A,1))),"")</f>
        <v>-1.8971412639072992E-2</v>
      </c>
      <c r="AF55" s="8">
        <f t="shared" si="15"/>
        <v>44188</v>
      </c>
      <c r="AG55" s="10">
        <f>IFERROR(IF(B55="UCG",INDEX('Daily Returns'!E:E,MATCH(AF55,'Daily Returns'!A:A,1)),IF(B55="BMPS",INDEX('Daily Returns'!G:G,MATCH(AF55,'Daily Returns'!A:A,1)),IF(B55="ISP",INDEX('Daily Returns'!I:I,MATCH(AF55,'Daily Returns'!A:A,1)),IF(B55="BPE",INDEX('Daily Returns'!K:K,MATCH(AF55,'Daily Returns'!A:A,1)),IF(B55="BAMI",INDEX('Daily Returns'!M:M,MATCH(AF55,'Daily Returns'!A:A,1)),INDEX('Daily Returns'!O:O,MATCH(AF55,'Daily Returns'!A:A,1)))))))-(D55+E55*INDEX('Daily Returns'!C:C,MATCH(AF55,'Daily Returns'!A:A,1))),"")</f>
        <v>1.3376346869805461E-4</v>
      </c>
      <c r="AH55" s="8">
        <f t="shared" si="16"/>
        <v>44189</v>
      </c>
      <c r="AI55" s="10" t="str">
        <f>IFERROR(IF(B55="UCG",INDEX('Daily Returns'!E:E,MATCH(AH55,'Daily Returns'!A:A,1)),IF(B55="BMPS",INDEX('Daily Returns'!G:G,MATCH(AH55,'Daily Returns'!A:A,1)),IF(B55="ISP",INDEX('Daily Returns'!I:I,MATCH(AH55,'Daily Returns'!A:A,1)),IF(B55="BPE",INDEX('Daily Returns'!K:K,MATCH(AH55,'Daily Returns'!A:A,1)),IF(B55="BAMI",INDEX('Daily Returns'!M:M,MATCH(AH55,'Daily Returns'!A:A,1)),INDEX('Daily Returns'!O:O,MATCH(AH55,'Daily Returns'!A:A,1)))))))-(D55+E55*INDEX('Daily Returns'!C:C,MATCH(AH55,'Daily Returns'!A:A,1))),"")</f>
        <v/>
      </c>
      <c r="AJ55" s="8">
        <f t="shared" si="17"/>
        <v>44190</v>
      </c>
      <c r="AK55" s="10" t="str">
        <f>IFERROR(IF(B55="UCG",INDEX('Daily Returns'!E:E,MATCH(AJ55,'Daily Returns'!A:A,1)),IF(B55="BMPS",INDEX('Daily Returns'!G:G,MATCH(AJ55,'Daily Returns'!A:A,1)),IF(B55="ISP",INDEX('Daily Returns'!I:I,MATCH(AJ55,'Daily Returns'!A:A,1)),IF(B55="BPE",INDEX('Daily Returns'!K:K,MATCH(AJ55,'Daily Returns'!A:A,1)),IF(B55="BAMI",INDEX('Daily Returns'!M:M,MATCH(AJ55,'Daily Returns'!A:A,1)),INDEX('Daily Returns'!O:O,MATCH(AJ55,'Daily Returns'!A:A,1)))))))-(D55+E55*INDEX('Daily Returns'!C:C,MATCH(AJ55,'Daily Returns'!A:A,1))),"")</f>
        <v/>
      </c>
    </row>
    <row r="56" spans="1:37" x14ac:dyDescent="0.3">
      <c r="A56" t="str">
        <f>'Event Master List'!A56</f>
        <v>NG-058</v>
      </c>
      <c r="B56" t="str">
        <f>'Event Master List'!C56</f>
        <v>BPE</v>
      </c>
      <c r="C56" s="8">
        <f>'Event Master List'!D56</f>
        <v>44305</v>
      </c>
      <c r="D56" s="10">
        <f>'Estimation Parameters'!K56</f>
        <v>3.8838807796281755E-4</v>
      </c>
      <c r="E56" s="10">
        <f>'Estimation Parameters'!J56</f>
        <v>1.8635450044019655</v>
      </c>
      <c r="F56" s="10">
        <f>IFERROR(IF(B56="UCG",INDEX('Daily Returns'!E:E,MATCH(C56,'Daily Returns'!A:A,1)),IF(B56="BMPS",INDEX('Daily Returns'!G:G,MATCH(C56,'Daily Returns'!A:A,1)),IF(B56="ISP",INDEX('Daily Returns'!I:I,MATCH(C56,'Daily Returns'!A:A,1)),IF(B56="BPE",INDEX('Daily Returns'!K:K,MATCH(C56,'Daily Returns'!A:A,1)),IF(B56="BAMI",INDEX('Daily Returns'!M:M,MATCH(C56,'Daily Returns'!A:A,1)),INDEX('Daily Returns'!O:O,MATCH(C56,'Daily Returns'!A:A,1))))))),"")</f>
        <v>3.1746031746031779E-2</v>
      </c>
      <c r="G56" s="10">
        <f>IFERROR(INDEX('Daily Returns'!C:C,MATCH(C56,'Daily Returns'!A:A,1)),"")</f>
        <v>-2.1419333979954738E-3</v>
      </c>
      <c r="H56" s="10">
        <f t="shared" si="0"/>
        <v>-3.6032012056333744E-3</v>
      </c>
      <c r="I56" s="10">
        <f t="shared" si="1"/>
        <v>3.5349232951665151E-2</v>
      </c>
      <c r="J56" s="10">
        <f t="shared" si="2"/>
        <v>1.2391931269858891E-2</v>
      </c>
      <c r="K56" s="10">
        <f t="shared" si="3"/>
        <v>-3.3856325573810887E-2</v>
      </c>
      <c r="L56" s="10">
        <f t="shared" si="4"/>
        <v>-8.8686924136793591E-3</v>
      </c>
      <c r="M56" t="str">
        <f>'Event Master List'!F56</f>
        <v>No</v>
      </c>
      <c r="N56" t="str">
        <f t="shared" si="5"/>
        <v>No</v>
      </c>
      <c r="O56" t="str">
        <f t="shared" si="6"/>
        <v/>
      </c>
      <c r="P56" s="8">
        <f t="shared" si="7"/>
        <v>44298</v>
      </c>
      <c r="Q56" s="10">
        <f>IFERROR(IF(B56="UCG",INDEX('Daily Returns'!E:E,MATCH(P56,'Daily Returns'!A:A,1)),IF(B56="BMPS",INDEX('Daily Returns'!G:G,MATCH(P56,'Daily Returns'!A:A,1)),IF(B56="ISP",INDEX('Daily Returns'!I:I,MATCH(P56,'Daily Returns'!A:A,1)),IF(B56="BPE",INDEX('Daily Returns'!K:K,MATCH(P56,'Daily Returns'!A:A,1)),IF(B56="BAMI",INDEX('Daily Returns'!M:M,MATCH(P56,'Daily Returns'!A:A,1)),INDEX('Daily Returns'!O:O,MATCH(P56,'Daily Returns'!A:A,1)))))))-(D56+E56*INDEX('Daily Returns'!C:C,MATCH(P56,'Daily Returns'!A:A,1))),"")</f>
        <v>1.3518437039145263E-2</v>
      </c>
      <c r="R56" s="8">
        <f t="shared" si="8"/>
        <v>44299</v>
      </c>
      <c r="S56" s="10">
        <f>IFERROR(IF(B56="UCG",INDEX('Daily Returns'!E:E,MATCH(R56,'Daily Returns'!A:A,1)),IF(B56="BMPS",INDEX('Daily Returns'!G:G,MATCH(R56,'Daily Returns'!A:A,1)),IF(B56="ISP",INDEX('Daily Returns'!I:I,MATCH(R56,'Daily Returns'!A:A,1)),IF(B56="BPE",INDEX('Daily Returns'!K:K,MATCH(R56,'Daily Returns'!A:A,1)),IF(B56="BAMI",INDEX('Daily Returns'!M:M,MATCH(R56,'Daily Returns'!A:A,1)),INDEX('Daily Returns'!O:O,MATCH(R56,'Daily Returns'!A:A,1)))))))-(D56+E56*INDEX('Daily Returns'!C:C,MATCH(R56,'Daily Returns'!A:A,1))),"")</f>
        <v>-1.128452969915434E-2</v>
      </c>
      <c r="T56" s="8">
        <f t="shared" si="9"/>
        <v>44300</v>
      </c>
      <c r="U56" s="10">
        <f>IFERROR(IF(B56="UCG",INDEX('Daily Returns'!E:E,MATCH(T56,'Daily Returns'!A:A,1)),IF(B56="BMPS",INDEX('Daily Returns'!G:G,MATCH(T56,'Daily Returns'!A:A,1)),IF(B56="ISP",INDEX('Daily Returns'!I:I,MATCH(T56,'Daily Returns'!A:A,1)),IF(B56="BPE",INDEX('Daily Returns'!K:K,MATCH(T56,'Daily Returns'!A:A,1)),IF(B56="BAMI",INDEX('Daily Returns'!M:M,MATCH(T56,'Daily Returns'!A:A,1)),INDEX('Daily Returns'!O:O,MATCH(T56,'Daily Returns'!A:A,1)))))))-(D56+E56*INDEX('Daily Returns'!C:C,MATCH(T56,'Daily Returns'!A:A,1))),"")</f>
        <v>-9.0208573182475223E-3</v>
      </c>
      <c r="V56" s="8">
        <f t="shared" si="10"/>
        <v>44301</v>
      </c>
      <c r="W56" s="10">
        <f>IFERROR(IF(B56="UCG",INDEX('Daily Returns'!E:E,MATCH(V56,'Daily Returns'!A:A,1)),IF(B56="BMPS",INDEX('Daily Returns'!G:G,MATCH(V56,'Daily Returns'!A:A,1)),IF(B56="ISP",INDEX('Daily Returns'!I:I,MATCH(V56,'Daily Returns'!A:A,1)),IF(B56="BPE",INDEX('Daily Returns'!K:K,MATCH(V56,'Daily Returns'!A:A,1)),IF(B56="BAMI",INDEX('Daily Returns'!M:M,MATCH(V56,'Daily Returns'!A:A,1)),INDEX('Daily Returns'!O:O,MATCH(V56,'Daily Returns'!A:A,1)))))))-(D56+E56*INDEX('Daily Returns'!C:C,MATCH(V56,'Daily Returns'!A:A,1))),"")</f>
        <v>8.4189834503738473E-3</v>
      </c>
      <c r="X56" s="8">
        <f t="shared" si="11"/>
        <v>44302</v>
      </c>
      <c r="Y56" s="10">
        <f>IFERROR(IF(B56="UCG",INDEX('Daily Returns'!E:E,MATCH(X56,'Daily Returns'!A:A,1)),IF(B56="BMPS",INDEX('Daily Returns'!G:G,MATCH(X56,'Daily Returns'!A:A,1)),IF(B56="ISP",INDEX('Daily Returns'!I:I,MATCH(X56,'Daily Returns'!A:A,1)),IF(B56="BPE",INDEX('Daily Returns'!K:K,MATCH(X56,'Daily Returns'!A:A,1)),IF(B56="BAMI",INDEX('Daily Returns'!M:M,MATCH(X56,'Daily Returns'!A:A,1)),INDEX('Daily Returns'!O:O,MATCH(X56,'Daily Returns'!A:A,1)))))))-(D56+E56*INDEX('Daily Returns'!C:C,MATCH(X56,'Daily Returns'!A:A,1))),"")</f>
        <v>-1.6722611892485324E-2</v>
      </c>
      <c r="Z56" s="8">
        <f t="shared" si="12"/>
        <v>44305</v>
      </c>
      <c r="AA56" s="10">
        <f>IFERROR(IF(B56="UCG",INDEX('Daily Returns'!E:E,MATCH(Z56,'Daily Returns'!A:A,1)),IF(B56="BMPS",INDEX('Daily Returns'!G:G,MATCH(Z56,'Daily Returns'!A:A,1)),IF(B56="ISP",INDEX('Daily Returns'!I:I,MATCH(Z56,'Daily Returns'!A:A,1)),IF(B56="BPE",INDEX('Daily Returns'!K:K,MATCH(Z56,'Daily Returns'!A:A,1)),IF(B56="BAMI",INDEX('Daily Returns'!M:M,MATCH(Z56,'Daily Returns'!A:A,1)),INDEX('Daily Returns'!O:O,MATCH(Z56,'Daily Returns'!A:A,1)))))))-(D56+E56*INDEX('Daily Returns'!C:C,MATCH(Z56,'Daily Returns'!A:A,1))),"")</f>
        <v>3.5349232951665151E-2</v>
      </c>
      <c r="AB56" s="8">
        <f t="shared" si="13"/>
        <v>44306</v>
      </c>
      <c r="AC56" s="10">
        <f>IFERROR(IF(B56="UCG",INDEX('Daily Returns'!E:E,MATCH(AB56,'Daily Returns'!A:A,1)),IF(B56="BMPS",INDEX('Daily Returns'!G:G,MATCH(AB56,'Daily Returns'!A:A,1)),IF(B56="ISP",INDEX('Daily Returns'!I:I,MATCH(AB56,'Daily Returns'!A:A,1)),IF(B56="BPE",INDEX('Daily Returns'!K:K,MATCH(AB56,'Daily Returns'!A:A,1)),IF(B56="BAMI",INDEX('Daily Returns'!M:M,MATCH(AB56,'Daily Returns'!A:A,1)),INDEX('Daily Returns'!O:O,MATCH(AB56,'Daily Returns'!A:A,1)))))))-(D56+E56*INDEX('Daily Returns'!C:C,MATCH(AB56,'Daily Returns'!A:A,1))),"")</f>
        <v>-6.2346897893209366E-3</v>
      </c>
      <c r="AD56" s="8">
        <f t="shared" si="14"/>
        <v>44307</v>
      </c>
      <c r="AE56" s="10">
        <f>IFERROR(IF(B56="UCG",INDEX('Daily Returns'!E:E,MATCH(AD56,'Daily Returns'!A:A,1)),IF(B56="BMPS",INDEX('Daily Returns'!G:G,MATCH(AD56,'Daily Returns'!A:A,1)),IF(B56="ISP",INDEX('Daily Returns'!I:I,MATCH(AD56,'Daily Returns'!A:A,1)),IF(B56="BPE",INDEX('Daily Returns'!K:K,MATCH(AD56,'Daily Returns'!A:A,1)),IF(B56="BAMI",INDEX('Daily Returns'!M:M,MATCH(AD56,'Daily Returns'!A:A,1)),INDEX('Daily Returns'!O:O,MATCH(AD56,'Daily Returns'!A:A,1)))))))-(D56+E56*INDEX('Daily Returns'!C:C,MATCH(AD56,'Daily Returns'!A:A,1))),"")</f>
        <v>-2.7579989371506977E-2</v>
      </c>
      <c r="AF56" s="8">
        <f t="shared" si="15"/>
        <v>44308</v>
      </c>
      <c r="AG56" s="10">
        <f>IFERROR(IF(B56="UCG",INDEX('Daily Returns'!E:E,MATCH(AF56,'Daily Returns'!A:A,1)),IF(B56="BMPS",INDEX('Daily Returns'!G:G,MATCH(AF56,'Daily Returns'!A:A,1)),IF(B56="ISP",INDEX('Daily Returns'!I:I,MATCH(AF56,'Daily Returns'!A:A,1)),IF(B56="BPE",INDEX('Daily Returns'!K:K,MATCH(AF56,'Daily Returns'!A:A,1)),IF(B56="BAMI",INDEX('Daily Returns'!M:M,MATCH(AF56,'Daily Returns'!A:A,1)),INDEX('Daily Returns'!O:O,MATCH(AF56,'Daily Returns'!A:A,1)))))))-(D56+E56*INDEX('Daily Returns'!C:C,MATCH(AF56,'Daily Returns'!A:A,1))),"")</f>
        <v>-1.8668267472162801E-2</v>
      </c>
      <c r="AH56" s="8">
        <f t="shared" si="16"/>
        <v>44309</v>
      </c>
      <c r="AI56" s="10">
        <f>IFERROR(IF(B56="UCG",INDEX('Daily Returns'!E:E,MATCH(AH56,'Daily Returns'!A:A,1)),IF(B56="BMPS",INDEX('Daily Returns'!G:G,MATCH(AH56,'Daily Returns'!A:A,1)),IF(B56="ISP",INDEX('Daily Returns'!I:I,MATCH(AH56,'Daily Returns'!A:A,1)),IF(B56="BPE",INDEX('Daily Returns'!K:K,MATCH(AH56,'Daily Returns'!A:A,1)),IF(B56="BAMI",INDEX('Daily Returns'!M:M,MATCH(AH56,'Daily Returns'!A:A,1)),INDEX('Daily Returns'!O:O,MATCH(AH56,'Daily Returns'!A:A,1)))))))-(D56+E56*INDEX('Daily Returns'!C:C,MATCH(AH56,'Daily Returns'!A:A,1))),"")</f>
        <v>6.0530464725462793E-3</v>
      </c>
      <c r="AJ56" s="8">
        <f t="shared" si="17"/>
        <v>44312</v>
      </c>
      <c r="AK56" s="10">
        <f>IFERROR(IF(B56="UCG",INDEX('Daily Returns'!E:E,MATCH(AJ56,'Daily Returns'!A:A,1)),IF(B56="BMPS",INDEX('Daily Returns'!G:G,MATCH(AJ56,'Daily Returns'!A:A,1)),IF(B56="ISP",INDEX('Daily Returns'!I:I,MATCH(AJ56,'Daily Returns'!A:A,1)),IF(B56="BPE",INDEX('Daily Returns'!K:K,MATCH(AJ56,'Daily Returns'!A:A,1)),IF(B56="BAMI",INDEX('Daily Returns'!M:M,MATCH(AJ56,'Daily Returns'!A:A,1)),INDEX('Daily Returns'!O:O,MATCH(AJ56,'Daily Returns'!A:A,1)))))))-(D56+E56*INDEX('Daily Returns'!C:C,MATCH(AJ56,'Daily Returns'!A:A,1))),"")</f>
        <v>1.7302553215468003E-2</v>
      </c>
    </row>
    <row r="57" spans="1:37" x14ac:dyDescent="0.3">
      <c r="A57" t="str">
        <f>'Event Master List'!A57</f>
        <v>NG-059</v>
      </c>
      <c r="B57" t="str">
        <f>'Event Master List'!C57</f>
        <v>BPE</v>
      </c>
      <c r="C57" s="8">
        <f>'Event Master List'!D57</f>
        <v>44305</v>
      </c>
      <c r="D57" s="10">
        <f>'Estimation Parameters'!K57</f>
        <v>3.8838807796281755E-4</v>
      </c>
      <c r="E57" s="10">
        <f>'Estimation Parameters'!J57</f>
        <v>1.8635450044019655</v>
      </c>
      <c r="F57" s="10">
        <f>IFERROR(IF(B57="UCG",INDEX('Daily Returns'!E:E,MATCH(C57,'Daily Returns'!A:A,1)),IF(B57="BMPS",INDEX('Daily Returns'!G:G,MATCH(C57,'Daily Returns'!A:A,1)),IF(B57="ISP",INDEX('Daily Returns'!I:I,MATCH(C57,'Daily Returns'!A:A,1)),IF(B57="BPE",INDEX('Daily Returns'!K:K,MATCH(C57,'Daily Returns'!A:A,1)),IF(B57="BAMI",INDEX('Daily Returns'!M:M,MATCH(C57,'Daily Returns'!A:A,1)),INDEX('Daily Returns'!O:O,MATCH(C57,'Daily Returns'!A:A,1))))))),"")</f>
        <v>3.1746031746031779E-2</v>
      </c>
      <c r="G57" s="10">
        <f>IFERROR(INDEX('Daily Returns'!C:C,MATCH(C57,'Daily Returns'!A:A,1)),"")</f>
        <v>-2.1419333979954738E-3</v>
      </c>
      <c r="H57" s="10">
        <f t="shared" si="0"/>
        <v>-3.6032012056333744E-3</v>
      </c>
      <c r="I57" s="10">
        <f t="shared" si="1"/>
        <v>3.5349232951665151E-2</v>
      </c>
      <c r="J57" s="10">
        <f t="shared" si="2"/>
        <v>1.2391931269858891E-2</v>
      </c>
      <c r="K57" s="10">
        <f t="shared" si="3"/>
        <v>-3.3856325573810887E-2</v>
      </c>
      <c r="L57" s="10">
        <f t="shared" si="4"/>
        <v>-8.8686924136793591E-3</v>
      </c>
      <c r="M57" t="str">
        <f>'Event Master List'!F57</f>
        <v>No</v>
      </c>
      <c r="N57" t="str">
        <f t="shared" si="5"/>
        <v>No</v>
      </c>
      <c r="O57" t="str">
        <f t="shared" si="6"/>
        <v/>
      </c>
      <c r="P57" s="8">
        <f t="shared" si="7"/>
        <v>44298</v>
      </c>
      <c r="Q57" s="10">
        <f>IFERROR(IF(B57="UCG",INDEX('Daily Returns'!E:E,MATCH(P57,'Daily Returns'!A:A,1)),IF(B57="BMPS",INDEX('Daily Returns'!G:G,MATCH(P57,'Daily Returns'!A:A,1)),IF(B57="ISP",INDEX('Daily Returns'!I:I,MATCH(P57,'Daily Returns'!A:A,1)),IF(B57="BPE",INDEX('Daily Returns'!K:K,MATCH(P57,'Daily Returns'!A:A,1)),IF(B57="BAMI",INDEX('Daily Returns'!M:M,MATCH(P57,'Daily Returns'!A:A,1)),INDEX('Daily Returns'!O:O,MATCH(P57,'Daily Returns'!A:A,1)))))))-(D57+E57*INDEX('Daily Returns'!C:C,MATCH(P57,'Daily Returns'!A:A,1))),"")</f>
        <v>1.3518437039145263E-2</v>
      </c>
      <c r="R57" s="8">
        <f t="shared" si="8"/>
        <v>44299</v>
      </c>
      <c r="S57" s="10">
        <f>IFERROR(IF(B57="UCG",INDEX('Daily Returns'!E:E,MATCH(R57,'Daily Returns'!A:A,1)),IF(B57="BMPS",INDEX('Daily Returns'!G:G,MATCH(R57,'Daily Returns'!A:A,1)),IF(B57="ISP",INDEX('Daily Returns'!I:I,MATCH(R57,'Daily Returns'!A:A,1)),IF(B57="BPE",INDEX('Daily Returns'!K:K,MATCH(R57,'Daily Returns'!A:A,1)),IF(B57="BAMI",INDEX('Daily Returns'!M:M,MATCH(R57,'Daily Returns'!A:A,1)),INDEX('Daily Returns'!O:O,MATCH(R57,'Daily Returns'!A:A,1)))))))-(D57+E57*INDEX('Daily Returns'!C:C,MATCH(R57,'Daily Returns'!A:A,1))),"")</f>
        <v>-1.128452969915434E-2</v>
      </c>
      <c r="T57" s="8">
        <f t="shared" si="9"/>
        <v>44300</v>
      </c>
      <c r="U57" s="10">
        <f>IFERROR(IF(B57="UCG",INDEX('Daily Returns'!E:E,MATCH(T57,'Daily Returns'!A:A,1)),IF(B57="BMPS",INDEX('Daily Returns'!G:G,MATCH(T57,'Daily Returns'!A:A,1)),IF(B57="ISP",INDEX('Daily Returns'!I:I,MATCH(T57,'Daily Returns'!A:A,1)),IF(B57="BPE",INDEX('Daily Returns'!K:K,MATCH(T57,'Daily Returns'!A:A,1)),IF(B57="BAMI",INDEX('Daily Returns'!M:M,MATCH(T57,'Daily Returns'!A:A,1)),INDEX('Daily Returns'!O:O,MATCH(T57,'Daily Returns'!A:A,1)))))))-(D57+E57*INDEX('Daily Returns'!C:C,MATCH(T57,'Daily Returns'!A:A,1))),"")</f>
        <v>-9.0208573182475223E-3</v>
      </c>
      <c r="V57" s="8">
        <f t="shared" si="10"/>
        <v>44301</v>
      </c>
      <c r="W57" s="10">
        <f>IFERROR(IF(B57="UCG",INDEX('Daily Returns'!E:E,MATCH(V57,'Daily Returns'!A:A,1)),IF(B57="BMPS",INDEX('Daily Returns'!G:G,MATCH(V57,'Daily Returns'!A:A,1)),IF(B57="ISP",INDEX('Daily Returns'!I:I,MATCH(V57,'Daily Returns'!A:A,1)),IF(B57="BPE",INDEX('Daily Returns'!K:K,MATCH(V57,'Daily Returns'!A:A,1)),IF(B57="BAMI",INDEX('Daily Returns'!M:M,MATCH(V57,'Daily Returns'!A:A,1)),INDEX('Daily Returns'!O:O,MATCH(V57,'Daily Returns'!A:A,1)))))))-(D57+E57*INDEX('Daily Returns'!C:C,MATCH(V57,'Daily Returns'!A:A,1))),"")</f>
        <v>8.4189834503738473E-3</v>
      </c>
      <c r="X57" s="8">
        <f t="shared" si="11"/>
        <v>44302</v>
      </c>
      <c r="Y57" s="10">
        <f>IFERROR(IF(B57="UCG",INDEX('Daily Returns'!E:E,MATCH(X57,'Daily Returns'!A:A,1)),IF(B57="BMPS",INDEX('Daily Returns'!G:G,MATCH(X57,'Daily Returns'!A:A,1)),IF(B57="ISP",INDEX('Daily Returns'!I:I,MATCH(X57,'Daily Returns'!A:A,1)),IF(B57="BPE",INDEX('Daily Returns'!K:K,MATCH(X57,'Daily Returns'!A:A,1)),IF(B57="BAMI",INDEX('Daily Returns'!M:M,MATCH(X57,'Daily Returns'!A:A,1)),INDEX('Daily Returns'!O:O,MATCH(X57,'Daily Returns'!A:A,1)))))))-(D57+E57*INDEX('Daily Returns'!C:C,MATCH(X57,'Daily Returns'!A:A,1))),"")</f>
        <v>-1.6722611892485324E-2</v>
      </c>
      <c r="Z57" s="8">
        <f t="shared" si="12"/>
        <v>44305</v>
      </c>
      <c r="AA57" s="10">
        <f>IFERROR(IF(B57="UCG",INDEX('Daily Returns'!E:E,MATCH(Z57,'Daily Returns'!A:A,1)),IF(B57="BMPS",INDEX('Daily Returns'!G:G,MATCH(Z57,'Daily Returns'!A:A,1)),IF(B57="ISP",INDEX('Daily Returns'!I:I,MATCH(Z57,'Daily Returns'!A:A,1)),IF(B57="BPE",INDEX('Daily Returns'!K:K,MATCH(Z57,'Daily Returns'!A:A,1)),IF(B57="BAMI",INDEX('Daily Returns'!M:M,MATCH(Z57,'Daily Returns'!A:A,1)),INDEX('Daily Returns'!O:O,MATCH(Z57,'Daily Returns'!A:A,1)))))))-(D57+E57*INDEX('Daily Returns'!C:C,MATCH(Z57,'Daily Returns'!A:A,1))),"")</f>
        <v>3.5349232951665151E-2</v>
      </c>
      <c r="AB57" s="8">
        <f t="shared" si="13"/>
        <v>44306</v>
      </c>
      <c r="AC57" s="10">
        <f>IFERROR(IF(B57="UCG",INDEX('Daily Returns'!E:E,MATCH(AB57,'Daily Returns'!A:A,1)),IF(B57="BMPS",INDEX('Daily Returns'!G:G,MATCH(AB57,'Daily Returns'!A:A,1)),IF(B57="ISP",INDEX('Daily Returns'!I:I,MATCH(AB57,'Daily Returns'!A:A,1)),IF(B57="BPE",INDEX('Daily Returns'!K:K,MATCH(AB57,'Daily Returns'!A:A,1)),IF(B57="BAMI",INDEX('Daily Returns'!M:M,MATCH(AB57,'Daily Returns'!A:A,1)),INDEX('Daily Returns'!O:O,MATCH(AB57,'Daily Returns'!A:A,1)))))))-(D57+E57*INDEX('Daily Returns'!C:C,MATCH(AB57,'Daily Returns'!A:A,1))),"")</f>
        <v>-6.2346897893209366E-3</v>
      </c>
      <c r="AD57" s="8">
        <f t="shared" si="14"/>
        <v>44307</v>
      </c>
      <c r="AE57" s="10">
        <f>IFERROR(IF(B57="UCG",INDEX('Daily Returns'!E:E,MATCH(AD57,'Daily Returns'!A:A,1)),IF(B57="BMPS",INDEX('Daily Returns'!G:G,MATCH(AD57,'Daily Returns'!A:A,1)),IF(B57="ISP",INDEX('Daily Returns'!I:I,MATCH(AD57,'Daily Returns'!A:A,1)),IF(B57="BPE",INDEX('Daily Returns'!K:K,MATCH(AD57,'Daily Returns'!A:A,1)),IF(B57="BAMI",INDEX('Daily Returns'!M:M,MATCH(AD57,'Daily Returns'!A:A,1)),INDEX('Daily Returns'!O:O,MATCH(AD57,'Daily Returns'!A:A,1)))))))-(D57+E57*INDEX('Daily Returns'!C:C,MATCH(AD57,'Daily Returns'!A:A,1))),"")</f>
        <v>-2.7579989371506977E-2</v>
      </c>
      <c r="AF57" s="8">
        <f t="shared" si="15"/>
        <v>44308</v>
      </c>
      <c r="AG57" s="10">
        <f>IFERROR(IF(B57="UCG",INDEX('Daily Returns'!E:E,MATCH(AF57,'Daily Returns'!A:A,1)),IF(B57="BMPS",INDEX('Daily Returns'!G:G,MATCH(AF57,'Daily Returns'!A:A,1)),IF(B57="ISP",INDEX('Daily Returns'!I:I,MATCH(AF57,'Daily Returns'!A:A,1)),IF(B57="BPE",INDEX('Daily Returns'!K:K,MATCH(AF57,'Daily Returns'!A:A,1)),IF(B57="BAMI",INDEX('Daily Returns'!M:M,MATCH(AF57,'Daily Returns'!A:A,1)),INDEX('Daily Returns'!O:O,MATCH(AF57,'Daily Returns'!A:A,1)))))))-(D57+E57*INDEX('Daily Returns'!C:C,MATCH(AF57,'Daily Returns'!A:A,1))),"")</f>
        <v>-1.8668267472162801E-2</v>
      </c>
      <c r="AH57" s="8">
        <f t="shared" si="16"/>
        <v>44309</v>
      </c>
      <c r="AI57" s="10">
        <f>IFERROR(IF(B57="UCG",INDEX('Daily Returns'!E:E,MATCH(AH57,'Daily Returns'!A:A,1)),IF(B57="BMPS",INDEX('Daily Returns'!G:G,MATCH(AH57,'Daily Returns'!A:A,1)),IF(B57="ISP",INDEX('Daily Returns'!I:I,MATCH(AH57,'Daily Returns'!A:A,1)),IF(B57="BPE",INDEX('Daily Returns'!K:K,MATCH(AH57,'Daily Returns'!A:A,1)),IF(B57="BAMI",INDEX('Daily Returns'!M:M,MATCH(AH57,'Daily Returns'!A:A,1)),INDEX('Daily Returns'!O:O,MATCH(AH57,'Daily Returns'!A:A,1)))))))-(D57+E57*INDEX('Daily Returns'!C:C,MATCH(AH57,'Daily Returns'!A:A,1))),"")</f>
        <v>6.0530464725462793E-3</v>
      </c>
      <c r="AJ57" s="8">
        <f t="shared" si="17"/>
        <v>44312</v>
      </c>
      <c r="AK57" s="10">
        <f>IFERROR(IF(B57="UCG",INDEX('Daily Returns'!E:E,MATCH(AJ57,'Daily Returns'!A:A,1)),IF(B57="BMPS",INDEX('Daily Returns'!G:G,MATCH(AJ57,'Daily Returns'!A:A,1)),IF(B57="ISP",INDEX('Daily Returns'!I:I,MATCH(AJ57,'Daily Returns'!A:A,1)),IF(B57="BPE",INDEX('Daily Returns'!K:K,MATCH(AJ57,'Daily Returns'!A:A,1)),IF(B57="BAMI",INDEX('Daily Returns'!M:M,MATCH(AJ57,'Daily Returns'!A:A,1)),INDEX('Daily Returns'!O:O,MATCH(AJ57,'Daily Returns'!A:A,1)))))))-(D57+E57*INDEX('Daily Returns'!C:C,MATCH(AJ57,'Daily Returns'!A:A,1))),"")</f>
        <v>1.7302553215468003E-2</v>
      </c>
    </row>
    <row r="58" spans="1:37" x14ac:dyDescent="0.3">
      <c r="A58" t="str">
        <f>'Event Master List'!A58</f>
        <v>NG-052</v>
      </c>
      <c r="B58" t="str">
        <f>'Event Master List'!C58</f>
        <v>UCG</v>
      </c>
      <c r="C58" s="8">
        <f>'Event Master List'!D58</f>
        <v>44368</v>
      </c>
      <c r="D58" s="10">
        <f>'Estimation Parameters'!K58</f>
        <v>8.4154658981014938E-4</v>
      </c>
      <c r="E58" s="10">
        <f>'Estimation Parameters'!J58</f>
        <v>1.4933105925466177</v>
      </c>
      <c r="F58" s="10">
        <f>IFERROR(IF(B58="UCG",INDEX('Daily Returns'!E:E,MATCH(C58,'Daily Returns'!A:A,1)),IF(B58="BMPS",INDEX('Daily Returns'!G:G,MATCH(C58,'Daily Returns'!A:A,1)),IF(B58="ISP",INDEX('Daily Returns'!I:I,MATCH(C58,'Daily Returns'!A:A,1)),IF(B58="BPE",INDEX('Daily Returns'!K:K,MATCH(C58,'Daily Returns'!A:A,1)),IF(B58="BAMI",INDEX('Daily Returns'!M:M,MATCH(C58,'Daily Returns'!A:A,1)),INDEX('Daily Returns'!O:O,MATCH(C58,'Daily Returns'!A:A,1))))))),"")</f>
        <v>1.8962075848303523E-2</v>
      </c>
      <c r="G58" s="10">
        <f>IFERROR(INDEX('Daily Returns'!C:C,MATCH(C58,'Daily Returns'!A:A,1)),"")</f>
        <v>7.1377587437544609E-3</v>
      </c>
      <c r="H58" s="10">
        <f t="shared" ref="H58:H75" si="18">IFERROR(D58+E58*G58,"")</f>
        <v>1.1500437328900924E-2</v>
      </c>
      <c r="I58" s="10">
        <f t="shared" ref="I58:I75" si="19">IFERROR(F58-H58,"")</f>
        <v>7.4616385194025987E-3</v>
      </c>
      <c r="J58" s="10">
        <f t="shared" ref="J58:J75" si="20">IFERROR(Y58+AA58+AC58,"")</f>
        <v>-1.4349222839934004E-2</v>
      </c>
      <c r="K58" s="10">
        <f t="shared" ref="K58:K75" si="21">IFERROR(Y58+AA58+AC58+AE58+AG58,"")</f>
        <v>4.2812757546907502E-3</v>
      </c>
      <c r="L58" s="10">
        <f t="shared" ref="L58:L75" si="22">IFERROR(Q58+S58+U58+W58+Y58+AA58+AC58+AE58+AG58+AI58+AK58,"")</f>
        <v>-4.401655155191582E-2</v>
      </c>
      <c r="M58" t="str">
        <f>'Event Master List'!F58</f>
        <v>No</v>
      </c>
      <c r="N58" t="str">
        <f t="shared" ref="N58:N75" si="23">IF(YEAR(C58)&lt;=2017,"Yes","No")</f>
        <v>No</v>
      </c>
      <c r="O58" t="str">
        <f t="shared" ref="O58:O75" si="24">IF(AND(B58="BMPS",C58&gt;=DATE(2017,2,1),C58&lt;=DATE(2017,10,31)),"BMPS delisted ~Feb-Oct 2017: returns may be unavailable","")</f>
        <v/>
      </c>
      <c r="P58" s="8">
        <f t="shared" ref="P58:P75" si="25">WORKDAY(C58,-5)</f>
        <v>44361</v>
      </c>
      <c r="Q58" s="10">
        <f>IFERROR(IF(B58="UCG",INDEX('Daily Returns'!E:E,MATCH(P58,'Daily Returns'!A:A,1)),IF(B58="BMPS",INDEX('Daily Returns'!G:G,MATCH(P58,'Daily Returns'!A:A,1)),IF(B58="ISP",INDEX('Daily Returns'!I:I,MATCH(P58,'Daily Returns'!A:A,1)),IF(B58="BPE",INDEX('Daily Returns'!K:K,MATCH(P58,'Daily Returns'!A:A,1)),IF(B58="BAMI",INDEX('Daily Returns'!M:M,MATCH(P58,'Daily Returns'!A:A,1)),INDEX('Daily Returns'!O:O,MATCH(P58,'Daily Returns'!A:A,1)))))))-(D58+E58*INDEX('Daily Returns'!C:C,MATCH(P58,'Daily Returns'!A:A,1))),"")</f>
        <v>-6.9328712057389738E-3</v>
      </c>
      <c r="R58" s="8">
        <f t="shared" ref="R58:R75" si="26">WORKDAY(C58,-4)</f>
        <v>44362</v>
      </c>
      <c r="S58" s="10">
        <f>IFERROR(IF(B58="UCG",INDEX('Daily Returns'!E:E,MATCH(R58,'Daily Returns'!A:A,1)),IF(B58="BMPS",INDEX('Daily Returns'!G:G,MATCH(R58,'Daily Returns'!A:A,1)),IF(B58="ISP",INDEX('Daily Returns'!I:I,MATCH(R58,'Daily Returns'!A:A,1)),IF(B58="BPE",INDEX('Daily Returns'!K:K,MATCH(R58,'Daily Returns'!A:A,1)),IF(B58="BAMI",INDEX('Daily Returns'!M:M,MATCH(R58,'Daily Returns'!A:A,1)),INDEX('Daily Returns'!O:O,MATCH(R58,'Daily Returns'!A:A,1)))))))-(D58+E58*INDEX('Daily Returns'!C:C,MATCH(R58,'Daily Returns'!A:A,1))),"")</f>
        <v>-7.07286887198387E-3</v>
      </c>
      <c r="T58" s="8">
        <f t="shared" ref="T58:T75" si="27">WORKDAY(C58,-3)</f>
        <v>44363</v>
      </c>
      <c r="U58" s="10">
        <f>IFERROR(IF(B58="UCG",INDEX('Daily Returns'!E:E,MATCH(T58,'Daily Returns'!A:A,1)),IF(B58="BMPS",INDEX('Daily Returns'!G:G,MATCH(T58,'Daily Returns'!A:A,1)),IF(B58="ISP",INDEX('Daily Returns'!I:I,MATCH(T58,'Daily Returns'!A:A,1)),IF(B58="BPE",INDEX('Daily Returns'!K:K,MATCH(T58,'Daily Returns'!A:A,1)),IF(B58="BAMI",INDEX('Daily Returns'!M:M,MATCH(T58,'Daily Returns'!A:A,1)),INDEX('Daily Returns'!O:O,MATCH(T58,'Daily Returns'!A:A,1)))))))-(D58+E58*INDEX('Daily Returns'!C:C,MATCH(T58,'Daily Returns'!A:A,1))),"")</f>
        <v>-2.3278125323462424E-2</v>
      </c>
      <c r="V58" s="8">
        <f t="shared" ref="V58:V75" si="28">WORKDAY(C58,-2)</f>
        <v>44364</v>
      </c>
      <c r="W58" s="10">
        <f>IFERROR(IF(B58="UCG",INDEX('Daily Returns'!E:E,MATCH(V58,'Daily Returns'!A:A,1)),IF(B58="BMPS",INDEX('Daily Returns'!G:G,MATCH(V58,'Daily Returns'!A:A,1)),IF(B58="ISP",INDEX('Daily Returns'!I:I,MATCH(V58,'Daily Returns'!A:A,1)),IF(B58="BPE",INDEX('Daily Returns'!K:K,MATCH(V58,'Daily Returns'!A:A,1)),IF(B58="BAMI",INDEX('Daily Returns'!M:M,MATCH(V58,'Daily Returns'!A:A,1)),INDEX('Daily Returns'!O:O,MATCH(V58,'Daily Returns'!A:A,1)))))))-(D58+E58*INDEX('Daily Returns'!C:C,MATCH(V58,'Daily Returns'!A:A,1))),"")</f>
        <v>5.1614318721975513E-3</v>
      </c>
      <c r="X58" s="8">
        <f t="shared" ref="X58:X75" si="29">WORKDAY(C58,-1)</f>
        <v>44365</v>
      </c>
      <c r="Y58" s="10">
        <f>IFERROR(IF(B58="UCG",INDEX('Daily Returns'!E:E,MATCH(X58,'Daily Returns'!A:A,1)),IF(B58="BMPS",INDEX('Daily Returns'!G:G,MATCH(X58,'Daily Returns'!A:A,1)),IF(B58="ISP",INDEX('Daily Returns'!I:I,MATCH(X58,'Daily Returns'!A:A,1)),IF(B58="BPE",INDEX('Daily Returns'!K:K,MATCH(X58,'Daily Returns'!A:A,1)),IF(B58="BAMI",INDEX('Daily Returns'!M:M,MATCH(X58,'Daily Returns'!A:A,1)),INDEX('Daily Returns'!O:O,MATCH(X58,'Daily Returns'!A:A,1)))))))-(D58+E58*INDEX('Daily Returns'!C:C,MATCH(X58,'Daily Returns'!A:A,1))),"")</f>
        <v>-1.501686713563026E-2</v>
      </c>
      <c r="Z58" s="8">
        <f t="shared" ref="Z58:Z75" si="30">C58</f>
        <v>44368</v>
      </c>
      <c r="AA58" s="10">
        <f>IFERROR(IF(B58="UCG",INDEX('Daily Returns'!E:E,MATCH(Z58,'Daily Returns'!A:A,1)),IF(B58="BMPS",INDEX('Daily Returns'!G:G,MATCH(Z58,'Daily Returns'!A:A,1)),IF(B58="ISP",INDEX('Daily Returns'!I:I,MATCH(Z58,'Daily Returns'!A:A,1)),IF(B58="BPE",INDEX('Daily Returns'!K:K,MATCH(Z58,'Daily Returns'!A:A,1)),IF(B58="BAMI",INDEX('Daily Returns'!M:M,MATCH(Z58,'Daily Returns'!A:A,1)),INDEX('Daily Returns'!O:O,MATCH(Z58,'Daily Returns'!A:A,1)))))))-(D58+E58*INDEX('Daily Returns'!C:C,MATCH(Z58,'Daily Returns'!A:A,1))),"")</f>
        <v>7.4616385194025987E-3</v>
      </c>
      <c r="AB58" s="8">
        <f t="shared" ref="AB58:AB75" si="31">WORKDAY(C58,1)</f>
        <v>44369</v>
      </c>
      <c r="AC58" s="10">
        <f>IFERROR(IF(B58="UCG",INDEX('Daily Returns'!E:E,MATCH(AB58,'Daily Returns'!A:A,1)),IF(B58="BMPS",INDEX('Daily Returns'!G:G,MATCH(AB58,'Daily Returns'!A:A,1)),IF(B58="ISP",INDEX('Daily Returns'!I:I,MATCH(AB58,'Daily Returns'!A:A,1)),IF(B58="BPE",INDEX('Daily Returns'!K:K,MATCH(AB58,'Daily Returns'!A:A,1)),IF(B58="BAMI",INDEX('Daily Returns'!M:M,MATCH(AB58,'Daily Returns'!A:A,1)),INDEX('Daily Returns'!O:O,MATCH(AB58,'Daily Returns'!A:A,1)))))))-(D58+E58*INDEX('Daily Returns'!C:C,MATCH(AB58,'Daily Returns'!A:A,1))),"")</f>
        <v>-6.7939942237063428E-3</v>
      </c>
      <c r="AD58" s="8">
        <f t="shared" ref="AD58:AD75" si="32">WORKDAY(C58,2)</f>
        <v>44370</v>
      </c>
      <c r="AE58" s="10">
        <f>IFERROR(IF(B58="UCG",INDEX('Daily Returns'!E:E,MATCH(AD58,'Daily Returns'!A:A,1)),IF(B58="BMPS",INDEX('Daily Returns'!G:G,MATCH(AD58,'Daily Returns'!A:A,1)),IF(B58="ISP",INDEX('Daily Returns'!I:I,MATCH(AD58,'Daily Returns'!A:A,1)),IF(B58="BPE",INDEX('Daily Returns'!K:K,MATCH(AD58,'Daily Returns'!A:A,1)),IF(B58="BAMI",INDEX('Daily Returns'!M:M,MATCH(AD58,'Daily Returns'!A:A,1)),INDEX('Daily Returns'!O:O,MATCH(AD58,'Daily Returns'!A:A,1)))))))-(D58+E58*INDEX('Daily Returns'!C:C,MATCH(AD58,'Daily Returns'!A:A,1))),"")</f>
        <v>1.2266206810568614E-2</v>
      </c>
      <c r="AF58" s="8">
        <f t="shared" ref="AF58:AF75" si="33">WORKDAY(C58,3)</f>
        <v>44371</v>
      </c>
      <c r="AG58" s="10">
        <f>IFERROR(IF(B58="UCG",INDEX('Daily Returns'!E:E,MATCH(AF58,'Daily Returns'!A:A,1)),IF(B58="BMPS",INDEX('Daily Returns'!G:G,MATCH(AF58,'Daily Returns'!A:A,1)),IF(B58="ISP",INDEX('Daily Returns'!I:I,MATCH(AF58,'Daily Returns'!A:A,1)),IF(B58="BPE",INDEX('Daily Returns'!K:K,MATCH(AF58,'Daily Returns'!A:A,1)),IF(B58="BAMI",INDEX('Daily Returns'!M:M,MATCH(AF58,'Daily Returns'!A:A,1)),INDEX('Daily Returns'!O:O,MATCH(AF58,'Daily Returns'!A:A,1)))))))-(D58+E58*INDEX('Daily Returns'!C:C,MATCH(AF58,'Daily Returns'!A:A,1))),"")</f>
        <v>6.3642917840561405E-3</v>
      </c>
      <c r="AH58" s="8">
        <f t="shared" ref="AH58:AH75" si="34">WORKDAY(C58,4)</f>
        <v>44372</v>
      </c>
      <c r="AI58" s="10">
        <f>IFERROR(IF(B58="UCG",INDEX('Daily Returns'!E:E,MATCH(AH58,'Daily Returns'!A:A,1)),IF(B58="BMPS",INDEX('Daily Returns'!G:G,MATCH(AH58,'Daily Returns'!A:A,1)),IF(B58="ISP",INDEX('Daily Returns'!I:I,MATCH(AH58,'Daily Returns'!A:A,1)),IF(B58="BPE",INDEX('Daily Returns'!K:K,MATCH(AH58,'Daily Returns'!A:A,1)),IF(B58="BAMI",INDEX('Daily Returns'!M:M,MATCH(AH58,'Daily Returns'!A:A,1)),INDEX('Daily Returns'!O:O,MATCH(AH58,'Daily Returns'!A:A,1)))))))-(D58+E58*INDEX('Daily Returns'!C:C,MATCH(AH58,'Daily Returns'!A:A,1))),"")</f>
        <v>-1.2478839324539083E-3</v>
      </c>
      <c r="AJ58" s="8">
        <f t="shared" ref="AJ58:AJ75" si="35">WORKDAY(C58,5)</f>
        <v>44375</v>
      </c>
      <c r="AK58" s="10">
        <f>IFERROR(IF(B58="UCG",INDEX('Daily Returns'!E:E,MATCH(AJ58,'Daily Returns'!A:A,1)),IF(B58="BMPS",INDEX('Daily Returns'!G:G,MATCH(AJ58,'Daily Returns'!A:A,1)),IF(B58="ISP",INDEX('Daily Returns'!I:I,MATCH(AJ58,'Daily Returns'!A:A,1)),IF(B58="BPE",INDEX('Daily Returns'!K:K,MATCH(AJ58,'Daily Returns'!A:A,1)),IF(B58="BAMI",INDEX('Daily Returns'!M:M,MATCH(AJ58,'Daily Returns'!A:A,1)),INDEX('Daily Returns'!O:O,MATCH(AJ58,'Daily Returns'!A:A,1)))))))-(D58+E58*INDEX('Daily Returns'!C:C,MATCH(AJ58,'Daily Returns'!A:A,1))),"")</f>
        <v>-1.492750984516495E-2</v>
      </c>
    </row>
    <row r="59" spans="1:37" x14ac:dyDescent="0.3">
      <c r="A59" t="str">
        <f>'Event Master List'!A59</f>
        <v>GACS-013</v>
      </c>
      <c r="B59" t="str">
        <f>'Event Master List'!C59</f>
        <v>BAMI</v>
      </c>
      <c r="C59" s="8">
        <f>'Event Master List'!D59</f>
        <v>44369</v>
      </c>
      <c r="D59" s="10">
        <f>'Estimation Parameters'!K59</f>
        <v>2.8969095204137954E-3</v>
      </c>
      <c r="E59" s="10">
        <f>'Estimation Parameters'!J59</f>
        <v>1.3094896656820276</v>
      </c>
      <c r="F59" s="10">
        <f>IFERROR(IF(B59="UCG",INDEX('Daily Returns'!E:E,MATCH(C59,'Daily Returns'!A:A,1)),IF(B59="BMPS",INDEX('Daily Returns'!G:G,MATCH(C59,'Daily Returns'!A:A,1)),IF(B59="ISP",INDEX('Daily Returns'!I:I,MATCH(C59,'Daily Returns'!A:A,1)),IF(B59="BPE",INDEX('Daily Returns'!K:K,MATCH(C59,'Daily Returns'!A:A,1)),IF(B59="BAMI",INDEX('Daily Returns'!M:M,MATCH(C59,'Daily Returns'!A:A,1)),INDEX('Daily Returns'!O:O,MATCH(C59,'Daily Returns'!A:A,1))))))),"")</f>
        <v>-1.7241379310344768E-2</v>
      </c>
      <c r="G59" s="10">
        <f>IFERROR(INDEX('Daily Returns'!C:C,MATCH(C59,'Daily Returns'!A:A,1)),"")</f>
        <v>-3.2286006772186786E-3</v>
      </c>
      <c r="H59" s="10">
        <f t="shared" si="18"/>
        <v>-1.3309097010180599E-3</v>
      </c>
      <c r="I59" s="10">
        <f t="shared" si="19"/>
        <v>-1.5910469609326707E-2</v>
      </c>
      <c r="J59" s="10">
        <f t="shared" si="20"/>
        <v>-8.2114081918969184E-3</v>
      </c>
      <c r="K59" s="10">
        <f t="shared" si="21"/>
        <v>-3.6492319232498502E-2</v>
      </c>
      <c r="L59" s="10">
        <f t="shared" si="22"/>
        <v>-0.10469871677444989</v>
      </c>
      <c r="M59" t="str">
        <f>'Event Master List'!F59</f>
        <v>Yes</v>
      </c>
      <c r="N59" t="str">
        <f t="shared" si="23"/>
        <v>No</v>
      </c>
      <c r="O59" t="str">
        <f t="shared" si="24"/>
        <v/>
      </c>
      <c r="P59" s="8">
        <f t="shared" si="25"/>
        <v>44362</v>
      </c>
      <c r="Q59" s="10">
        <f>IFERROR(IF(B59="UCG",INDEX('Daily Returns'!E:E,MATCH(P59,'Daily Returns'!A:A,1)),IF(B59="BMPS",INDEX('Daily Returns'!G:G,MATCH(P59,'Daily Returns'!A:A,1)),IF(B59="ISP",INDEX('Daily Returns'!I:I,MATCH(P59,'Daily Returns'!A:A,1)),IF(B59="BPE",INDEX('Daily Returns'!K:K,MATCH(P59,'Daily Returns'!A:A,1)),IF(B59="BAMI",INDEX('Daily Returns'!M:M,MATCH(P59,'Daily Returns'!A:A,1)),INDEX('Daily Returns'!O:O,MATCH(P59,'Daily Returns'!A:A,1)))))))-(D59+E59*INDEX('Daily Returns'!C:C,MATCH(P59,'Daily Returns'!A:A,1))),"")</f>
        <v>-1.8440603563953661E-2</v>
      </c>
      <c r="R59" s="8">
        <f t="shared" si="26"/>
        <v>44363</v>
      </c>
      <c r="S59" s="10">
        <f>IFERROR(IF(B59="UCG",INDEX('Daily Returns'!E:E,MATCH(R59,'Daily Returns'!A:A,1)),IF(B59="BMPS",INDEX('Daily Returns'!G:G,MATCH(R59,'Daily Returns'!A:A,1)),IF(B59="ISP",INDEX('Daily Returns'!I:I,MATCH(R59,'Daily Returns'!A:A,1)),IF(B59="BPE",INDEX('Daily Returns'!K:K,MATCH(R59,'Daily Returns'!A:A,1)),IF(B59="BAMI",INDEX('Daily Returns'!M:M,MATCH(R59,'Daily Returns'!A:A,1)),INDEX('Daily Returns'!O:O,MATCH(R59,'Daily Returns'!A:A,1)))))))-(D59+E59*INDEX('Daily Returns'!C:C,MATCH(R59,'Daily Returns'!A:A,1))),"")</f>
        <v>-2.1366070699174448E-2</v>
      </c>
      <c r="T59" s="8">
        <f t="shared" si="27"/>
        <v>44364</v>
      </c>
      <c r="U59" s="10">
        <f>IFERROR(IF(B59="UCG",INDEX('Daily Returns'!E:E,MATCH(T59,'Daily Returns'!A:A,1)),IF(B59="BMPS",INDEX('Daily Returns'!G:G,MATCH(T59,'Daily Returns'!A:A,1)),IF(B59="ISP",INDEX('Daily Returns'!I:I,MATCH(T59,'Daily Returns'!A:A,1)),IF(B59="BPE",INDEX('Daily Returns'!K:K,MATCH(T59,'Daily Returns'!A:A,1)),IF(B59="BAMI",INDEX('Daily Returns'!M:M,MATCH(T59,'Daily Returns'!A:A,1)),INDEX('Daily Returns'!O:O,MATCH(T59,'Daily Returns'!A:A,1)))))))-(D59+E59*INDEX('Daily Returns'!C:C,MATCH(T59,'Daily Returns'!A:A,1))),"")</f>
        <v>-3.5891396598063253E-3</v>
      </c>
      <c r="V59" s="8">
        <f t="shared" si="28"/>
        <v>44365</v>
      </c>
      <c r="W59" s="10">
        <f>IFERROR(IF(B59="UCG",INDEX('Daily Returns'!E:E,MATCH(V59,'Daily Returns'!A:A,1)),IF(B59="BMPS",INDEX('Daily Returns'!G:G,MATCH(V59,'Daily Returns'!A:A,1)),IF(B59="ISP",INDEX('Daily Returns'!I:I,MATCH(V59,'Daily Returns'!A:A,1)),IF(B59="BPE",INDEX('Daily Returns'!K:K,MATCH(V59,'Daily Returns'!A:A,1)),IF(B59="BAMI",INDEX('Daily Returns'!M:M,MATCH(V59,'Daily Returns'!A:A,1)),INDEX('Daily Returns'!O:O,MATCH(V59,'Daily Returns'!A:A,1)))))))-(D59+E59*INDEX('Daily Returns'!C:C,MATCH(V59,'Daily Returns'!A:A,1))),"")</f>
        <v>8.5688683480360742E-3</v>
      </c>
      <c r="X59" s="8">
        <f t="shared" si="29"/>
        <v>44368</v>
      </c>
      <c r="Y59" s="10">
        <f>IFERROR(IF(B59="UCG",INDEX('Daily Returns'!E:E,MATCH(X59,'Daily Returns'!A:A,1)),IF(B59="BMPS",INDEX('Daily Returns'!G:G,MATCH(X59,'Daily Returns'!A:A,1)),IF(B59="ISP",INDEX('Daily Returns'!I:I,MATCH(X59,'Daily Returns'!A:A,1)),IF(B59="BPE",INDEX('Daily Returns'!K:K,MATCH(X59,'Daily Returns'!A:A,1)),IF(B59="BAMI",INDEX('Daily Returns'!M:M,MATCH(X59,'Daily Returns'!A:A,1)),INDEX('Daily Returns'!O:O,MATCH(X59,'Daily Returns'!A:A,1)))))))-(D59+E59*INDEX('Daily Returns'!C:C,MATCH(X59,'Daily Returns'!A:A,1))),"")</f>
        <v>1.7422831545222065E-3</v>
      </c>
      <c r="Z59" s="8">
        <f t="shared" si="30"/>
        <v>44369</v>
      </c>
      <c r="AA59" s="10">
        <f>IFERROR(IF(B59="UCG",INDEX('Daily Returns'!E:E,MATCH(Z59,'Daily Returns'!A:A,1)),IF(B59="BMPS",INDEX('Daily Returns'!G:G,MATCH(Z59,'Daily Returns'!A:A,1)),IF(B59="ISP",INDEX('Daily Returns'!I:I,MATCH(Z59,'Daily Returns'!A:A,1)),IF(B59="BPE",INDEX('Daily Returns'!K:K,MATCH(Z59,'Daily Returns'!A:A,1)),IF(B59="BAMI",INDEX('Daily Returns'!M:M,MATCH(Z59,'Daily Returns'!A:A,1)),INDEX('Daily Returns'!O:O,MATCH(Z59,'Daily Returns'!A:A,1)))))))-(D59+E59*INDEX('Daily Returns'!C:C,MATCH(Z59,'Daily Returns'!A:A,1))),"")</f>
        <v>-1.5910469609326707E-2</v>
      </c>
      <c r="AB59" s="8">
        <f t="shared" si="31"/>
        <v>44370</v>
      </c>
      <c r="AC59" s="10">
        <f>IFERROR(IF(B59="UCG",INDEX('Daily Returns'!E:E,MATCH(AB59,'Daily Returns'!A:A,1)),IF(B59="BMPS",INDEX('Daily Returns'!G:G,MATCH(AB59,'Daily Returns'!A:A,1)),IF(B59="ISP",INDEX('Daily Returns'!I:I,MATCH(AB59,'Daily Returns'!A:A,1)),IF(B59="BPE",INDEX('Daily Returns'!K:K,MATCH(AB59,'Daily Returns'!A:A,1)),IF(B59="BAMI",INDEX('Daily Returns'!M:M,MATCH(AB59,'Daily Returns'!A:A,1)),INDEX('Daily Returns'!O:O,MATCH(AB59,'Daily Returns'!A:A,1)))))))-(D59+E59*INDEX('Daily Returns'!C:C,MATCH(AB59,'Daily Returns'!A:A,1))),"")</f>
        <v>5.9567782629075822E-3</v>
      </c>
      <c r="AD59" s="8">
        <f t="shared" si="32"/>
        <v>44371</v>
      </c>
      <c r="AE59" s="10">
        <f>IFERROR(IF(B59="UCG",INDEX('Daily Returns'!E:E,MATCH(AD59,'Daily Returns'!A:A,1)),IF(B59="BMPS",INDEX('Daily Returns'!G:G,MATCH(AD59,'Daily Returns'!A:A,1)),IF(B59="ISP",INDEX('Daily Returns'!I:I,MATCH(AD59,'Daily Returns'!A:A,1)),IF(B59="BPE",INDEX('Daily Returns'!K:K,MATCH(AD59,'Daily Returns'!A:A,1)),IF(B59="BAMI",INDEX('Daily Returns'!M:M,MATCH(AD59,'Daily Returns'!A:A,1)),INDEX('Daily Returns'!O:O,MATCH(AD59,'Daily Returns'!A:A,1)))))))-(D59+E59*INDEX('Daily Returns'!C:C,MATCH(AD59,'Daily Returns'!A:A,1))),"")</f>
        <v>-3.1475759541717836E-2</v>
      </c>
      <c r="AF59" s="8">
        <f t="shared" si="33"/>
        <v>44372</v>
      </c>
      <c r="AG59" s="10">
        <f>IFERROR(IF(B59="UCG",INDEX('Daily Returns'!E:E,MATCH(AF59,'Daily Returns'!A:A,1)),IF(B59="BMPS",INDEX('Daily Returns'!G:G,MATCH(AF59,'Daily Returns'!A:A,1)),IF(B59="ISP",INDEX('Daily Returns'!I:I,MATCH(AF59,'Daily Returns'!A:A,1)),IF(B59="BPE",INDEX('Daily Returns'!K:K,MATCH(AF59,'Daily Returns'!A:A,1)),IF(B59="BAMI",INDEX('Daily Returns'!M:M,MATCH(AF59,'Daily Returns'!A:A,1)),INDEX('Daily Returns'!O:O,MATCH(AF59,'Daily Returns'!A:A,1)))))))-(D59+E59*INDEX('Daily Returns'!C:C,MATCH(AF59,'Daily Returns'!A:A,1))),"")</f>
        <v>3.1948485011162545E-3</v>
      </c>
      <c r="AH59" s="8">
        <f t="shared" si="34"/>
        <v>44375</v>
      </c>
      <c r="AI59" s="10">
        <f>IFERROR(IF(B59="UCG",INDEX('Daily Returns'!E:E,MATCH(AH59,'Daily Returns'!A:A,1)),IF(B59="BMPS",INDEX('Daily Returns'!G:G,MATCH(AH59,'Daily Returns'!A:A,1)),IF(B59="ISP",INDEX('Daily Returns'!I:I,MATCH(AH59,'Daily Returns'!A:A,1)),IF(B59="BPE",INDEX('Daily Returns'!K:K,MATCH(AH59,'Daily Returns'!A:A,1)),IF(B59="BAMI",INDEX('Daily Returns'!M:M,MATCH(AH59,'Daily Returns'!A:A,1)),INDEX('Daily Returns'!O:O,MATCH(AH59,'Daily Returns'!A:A,1)))))))-(D59+E59*INDEX('Daily Returns'!C:C,MATCH(AH59,'Daily Returns'!A:A,1))),"")</f>
        <v>-1.6488091883165704E-2</v>
      </c>
      <c r="AJ59" s="8">
        <f t="shared" si="35"/>
        <v>44376</v>
      </c>
      <c r="AK59" s="10">
        <f>IFERROR(IF(B59="UCG",INDEX('Daily Returns'!E:E,MATCH(AJ59,'Daily Returns'!A:A,1)),IF(B59="BMPS",INDEX('Daily Returns'!G:G,MATCH(AJ59,'Daily Returns'!A:A,1)),IF(B59="ISP",INDEX('Daily Returns'!I:I,MATCH(AJ59,'Daily Returns'!A:A,1)),IF(B59="BPE",INDEX('Daily Returns'!K:K,MATCH(AJ59,'Daily Returns'!A:A,1)),IF(B59="BAMI",INDEX('Daily Returns'!M:M,MATCH(AJ59,'Daily Returns'!A:A,1)),INDEX('Daily Returns'!O:O,MATCH(AJ59,'Daily Returns'!A:A,1)))))))-(D59+E59*INDEX('Daily Returns'!C:C,MATCH(AJ59,'Daily Returns'!A:A,1))),"")</f>
        <v>-1.6891360083887322E-2</v>
      </c>
    </row>
    <row r="60" spans="1:37" x14ac:dyDescent="0.3">
      <c r="A60" t="str">
        <f>'Event Master List'!A60</f>
        <v>NG-053</v>
      </c>
      <c r="B60" t="str">
        <f>'Event Master List'!C60</f>
        <v>ISP</v>
      </c>
      <c r="C60" s="8">
        <f>'Event Master List'!D60</f>
        <v>44411</v>
      </c>
      <c r="D60" s="10">
        <f>'Estimation Parameters'!K60</f>
        <v>5.2069659417792341E-4</v>
      </c>
      <c r="E60" s="10">
        <f>'Estimation Parameters'!J60</f>
        <v>1.1199829560231385</v>
      </c>
      <c r="F60" s="10">
        <f>IFERROR(IF(B60="UCG",INDEX('Daily Returns'!E:E,MATCH(C60,'Daily Returns'!A:A,1)),IF(B60="BMPS",INDEX('Daily Returns'!G:G,MATCH(C60,'Daily Returns'!A:A,1)),IF(B60="ISP",INDEX('Daily Returns'!I:I,MATCH(C60,'Daily Returns'!A:A,1)),IF(B60="BPE",INDEX('Daily Returns'!K:K,MATCH(C60,'Daily Returns'!A:A,1)),IF(B60="BAMI",INDEX('Daily Returns'!M:M,MATCH(C60,'Daily Returns'!A:A,1)),INDEX('Daily Returns'!O:O,MATCH(C60,'Daily Returns'!A:A,1))))))),"")</f>
        <v>8.6580086580086649E-3</v>
      </c>
      <c r="G60" s="10">
        <f>IFERROR(INDEX('Daily Returns'!C:C,MATCH(C60,'Daily Returns'!A:A,1)),"")</f>
        <v>1.577784790154623E-4</v>
      </c>
      <c r="H60" s="10">
        <f t="shared" si="18"/>
        <v>6.9740580150249557E-4</v>
      </c>
      <c r="I60" s="10">
        <f t="shared" si="19"/>
        <v>7.9606028565061687E-3</v>
      </c>
      <c r="J60" s="10">
        <f t="shared" si="20"/>
        <v>-2.8057208454380957E-3</v>
      </c>
      <c r="K60" s="10">
        <f t="shared" si="21"/>
        <v>-6.0482727493273332E-4</v>
      </c>
      <c r="L60" s="10">
        <f t="shared" si="22"/>
        <v>-1.5382103920195005E-2</v>
      </c>
      <c r="M60" t="str">
        <f>'Event Master List'!F60</f>
        <v>No</v>
      </c>
      <c r="N60" t="str">
        <f t="shared" si="23"/>
        <v>No</v>
      </c>
      <c r="O60" t="str">
        <f t="shared" si="24"/>
        <v/>
      </c>
      <c r="P60" s="8">
        <f t="shared" si="25"/>
        <v>44404</v>
      </c>
      <c r="Q60" s="10">
        <f>IFERROR(IF(B60="UCG",INDEX('Daily Returns'!E:E,MATCH(P60,'Daily Returns'!A:A,1)),IF(B60="BMPS",INDEX('Daily Returns'!G:G,MATCH(P60,'Daily Returns'!A:A,1)),IF(B60="ISP",INDEX('Daily Returns'!I:I,MATCH(P60,'Daily Returns'!A:A,1)),IF(B60="BPE",INDEX('Daily Returns'!K:K,MATCH(P60,'Daily Returns'!A:A,1)),IF(B60="BAMI",INDEX('Daily Returns'!M:M,MATCH(P60,'Daily Returns'!A:A,1)),INDEX('Daily Returns'!O:O,MATCH(P60,'Daily Returns'!A:A,1)))))))-(D60+E60*INDEX('Daily Returns'!C:C,MATCH(P60,'Daily Returns'!A:A,1))),"")</f>
        <v>-4.0877132963780451E-3</v>
      </c>
      <c r="R60" s="8">
        <f t="shared" si="26"/>
        <v>44405</v>
      </c>
      <c r="S60" s="10">
        <f>IFERROR(IF(B60="UCG",INDEX('Daily Returns'!E:E,MATCH(R60,'Daily Returns'!A:A,1)),IF(B60="BMPS",INDEX('Daily Returns'!G:G,MATCH(R60,'Daily Returns'!A:A,1)),IF(B60="ISP",INDEX('Daily Returns'!I:I,MATCH(R60,'Daily Returns'!A:A,1)),IF(B60="BPE",INDEX('Daily Returns'!K:K,MATCH(R60,'Daily Returns'!A:A,1)),IF(B60="BAMI",INDEX('Daily Returns'!M:M,MATCH(R60,'Daily Returns'!A:A,1)),INDEX('Daily Returns'!O:O,MATCH(R60,'Daily Returns'!A:A,1)))))))-(D60+E60*INDEX('Daily Returns'!C:C,MATCH(R60,'Daily Returns'!A:A,1))),"")</f>
        <v>-4.0043847873584525E-3</v>
      </c>
      <c r="T60" s="8">
        <f t="shared" si="27"/>
        <v>44406</v>
      </c>
      <c r="U60" s="10">
        <f>IFERROR(IF(B60="UCG",INDEX('Daily Returns'!E:E,MATCH(T60,'Daily Returns'!A:A,1)),IF(B60="BMPS",INDEX('Daily Returns'!G:G,MATCH(T60,'Daily Returns'!A:A,1)),IF(B60="ISP",INDEX('Daily Returns'!I:I,MATCH(T60,'Daily Returns'!A:A,1)),IF(B60="BPE",INDEX('Daily Returns'!K:K,MATCH(T60,'Daily Returns'!A:A,1)),IF(B60="BAMI",INDEX('Daily Returns'!M:M,MATCH(T60,'Daily Returns'!A:A,1)),INDEX('Daily Returns'!O:O,MATCH(T60,'Daily Returns'!A:A,1)))))))-(D60+E60*INDEX('Daily Returns'!C:C,MATCH(T60,'Daily Returns'!A:A,1))),"")</f>
        <v>1.1493264552074715E-3</v>
      </c>
      <c r="V60" s="8">
        <f t="shared" si="28"/>
        <v>44407</v>
      </c>
      <c r="W60" s="10">
        <f>IFERROR(IF(B60="UCG",INDEX('Daily Returns'!E:E,MATCH(V60,'Daily Returns'!A:A,1)),IF(B60="BMPS",INDEX('Daily Returns'!G:G,MATCH(V60,'Daily Returns'!A:A,1)),IF(B60="ISP",INDEX('Daily Returns'!I:I,MATCH(V60,'Daily Returns'!A:A,1)),IF(B60="BPE",INDEX('Daily Returns'!K:K,MATCH(V60,'Daily Returns'!A:A,1)),IF(B60="BAMI",INDEX('Daily Returns'!M:M,MATCH(V60,'Daily Returns'!A:A,1)),INDEX('Daily Returns'!O:O,MATCH(V60,'Daily Returns'!A:A,1)))))))-(D60+E60*INDEX('Daily Returns'!C:C,MATCH(V60,'Daily Returns'!A:A,1))),"")</f>
        <v>-2.315650918404708E-3</v>
      </c>
      <c r="X60" s="8">
        <f t="shared" si="29"/>
        <v>44410</v>
      </c>
      <c r="Y60" s="10">
        <f>IFERROR(IF(B60="UCG",INDEX('Daily Returns'!E:E,MATCH(X60,'Daily Returns'!A:A,1)),IF(B60="BMPS",INDEX('Daily Returns'!G:G,MATCH(X60,'Daily Returns'!A:A,1)),IF(B60="ISP",INDEX('Daily Returns'!I:I,MATCH(X60,'Daily Returns'!A:A,1)),IF(B60="BPE",INDEX('Daily Returns'!K:K,MATCH(X60,'Daily Returns'!A:A,1)),IF(B60="BAMI",INDEX('Daily Returns'!M:M,MATCH(X60,'Daily Returns'!A:A,1)),INDEX('Daily Returns'!O:O,MATCH(X60,'Daily Returns'!A:A,1)))))))-(D60+E60*INDEX('Daily Returns'!C:C,MATCH(X60,'Daily Returns'!A:A,1))),"")</f>
        <v>-8.6186480190954574E-3</v>
      </c>
      <c r="Z60" s="8">
        <f t="shared" si="30"/>
        <v>44411</v>
      </c>
      <c r="AA60" s="10">
        <f>IFERROR(IF(B60="UCG",INDEX('Daily Returns'!E:E,MATCH(Z60,'Daily Returns'!A:A,1)),IF(B60="BMPS",INDEX('Daily Returns'!G:G,MATCH(Z60,'Daily Returns'!A:A,1)),IF(B60="ISP",INDEX('Daily Returns'!I:I,MATCH(Z60,'Daily Returns'!A:A,1)),IF(B60="BPE",INDEX('Daily Returns'!K:K,MATCH(Z60,'Daily Returns'!A:A,1)),IF(B60="BAMI",INDEX('Daily Returns'!M:M,MATCH(Z60,'Daily Returns'!A:A,1)),INDEX('Daily Returns'!O:O,MATCH(Z60,'Daily Returns'!A:A,1)))))))-(D60+E60*INDEX('Daily Returns'!C:C,MATCH(Z60,'Daily Returns'!A:A,1))),"")</f>
        <v>7.9606028565061687E-3</v>
      </c>
      <c r="AB60" s="8">
        <f t="shared" si="31"/>
        <v>44412</v>
      </c>
      <c r="AC60" s="10">
        <f>IFERROR(IF(B60="UCG",INDEX('Daily Returns'!E:E,MATCH(AB60,'Daily Returns'!A:A,1)),IF(B60="BMPS",INDEX('Daily Returns'!G:G,MATCH(AB60,'Daily Returns'!A:A,1)),IF(B60="ISP",INDEX('Daily Returns'!I:I,MATCH(AB60,'Daily Returns'!A:A,1)),IF(B60="BPE",INDEX('Daily Returns'!K:K,MATCH(AB60,'Daily Returns'!A:A,1)),IF(B60="BAMI",INDEX('Daily Returns'!M:M,MATCH(AB60,'Daily Returns'!A:A,1)),INDEX('Daily Returns'!O:O,MATCH(AB60,'Daily Returns'!A:A,1)))))))-(D60+E60*INDEX('Daily Returns'!C:C,MATCH(AB60,'Daily Returns'!A:A,1))),"")</f>
        <v>-2.1476756828488069E-3</v>
      </c>
      <c r="AD60" s="8">
        <f t="shared" si="32"/>
        <v>44413</v>
      </c>
      <c r="AE60" s="10">
        <f>IFERROR(IF(B60="UCG",INDEX('Daily Returns'!E:E,MATCH(AD60,'Daily Returns'!A:A,1)),IF(B60="BMPS",INDEX('Daily Returns'!G:G,MATCH(AD60,'Daily Returns'!A:A,1)),IF(B60="ISP",INDEX('Daily Returns'!I:I,MATCH(AD60,'Daily Returns'!A:A,1)),IF(B60="BPE",INDEX('Daily Returns'!K:K,MATCH(AD60,'Daily Returns'!A:A,1)),IF(B60="BAMI",INDEX('Daily Returns'!M:M,MATCH(AD60,'Daily Returns'!A:A,1)),INDEX('Daily Returns'!O:O,MATCH(AD60,'Daily Returns'!A:A,1)))))))-(D60+E60*INDEX('Daily Returns'!C:C,MATCH(AD60,'Daily Returns'!A:A,1))),"")</f>
        <v>-3.9803033548074223E-3</v>
      </c>
      <c r="AF60" s="8">
        <f t="shared" si="33"/>
        <v>44414</v>
      </c>
      <c r="AG60" s="10">
        <f>IFERROR(IF(B60="UCG",INDEX('Daily Returns'!E:E,MATCH(AF60,'Daily Returns'!A:A,1)),IF(B60="BMPS",INDEX('Daily Returns'!G:G,MATCH(AF60,'Daily Returns'!A:A,1)),IF(B60="ISP",INDEX('Daily Returns'!I:I,MATCH(AF60,'Daily Returns'!A:A,1)),IF(B60="BPE",INDEX('Daily Returns'!K:K,MATCH(AF60,'Daily Returns'!A:A,1)),IF(B60="BAMI",INDEX('Daily Returns'!M:M,MATCH(AF60,'Daily Returns'!A:A,1)),INDEX('Daily Returns'!O:O,MATCH(AF60,'Daily Returns'!A:A,1)))))))-(D60+E60*INDEX('Daily Returns'!C:C,MATCH(AF60,'Daily Returns'!A:A,1))),"")</f>
        <v>6.1811969253127846E-3</v>
      </c>
      <c r="AH60" s="8">
        <f t="shared" si="34"/>
        <v>44417</v>
      </c>
      <c r="AI60" s="10">
        <f>IFERROR(IF(B60="UCG",INDEX('Daily Returns'!E:E,MATCH(AH60,'Daily Returns'!A:A,1)),IF(B60="BMPS",INDEX('Daily Returns'!G:G,MATCH(AH60,'Daily Returns'!A:A,1)),IF(B60="ISP",INDEX('Daily Returns'!I:I,MATCH(AH60,'Daily Returns'!A:A,1)),IF(B60="BPE",INDEX('Daily Returns'!K:K,MATCH(AH60,'Daily Returns'!A:A,1)),IF(B60="BAMI",INDEX('Daily Returns'!M:M,MATCH(AH60,'Daily Returns'!A:A,1)),INDEX('Daily Returns'!O:O,MATCH(AH60,'Daily Returns'!A:A,1)))))))-(D60+E60*INDEX('Daily Returns'!C:C,MATCH(AH60,'Daily Returns'!A:A,1))),"")</f>
        <v>-6.5082977821477785E-3</v>
      </c>
      <c r="AJ60" s="8">
        <f t="shared" si="35"/>
        <v>44418</v>
      </c>
      <c r="AK60" s="10">
        <f>IFERROR(IF(B60="UCG",INDEX('Daily Returns'!E:E,MATCH(AJ60,'Daily Returns'!A:A,1)),IF(B60="BMPS",INDEX('Daily Returns'!G:G,MATCH(AJ60,'Daily Returns'!A:A,1)),IF(B60="ISP",INDEX('Daily Returns'!I:I,MATCH(AJ60,'Daily Returns'!A:A,1)),IF(B60="BPE",INDEX('Daily Returns'!K:K,MATCH(AJ60,'Daily Returns'!A:A,1)),IF(B60="BAMI",INDEX('Daily Returns'!M:M,MATCH(AJ60,'Daily Returns'!A:A,1)),INDEX('Daily Returns'!O:O,MATCH(AJ60,'Daily Returns'!A:A,1)))))))-(D60+E60*INDEX('Daily Returns'!C:C,MATCH(AJ60,'Daily Returns'!A:A,1))),"")</f>
        <v>9.8944368381924299E-4</v>
      </c>
    </row>
    <row r="61" spans="1:37" x14ac:dyDescent="0.3">
      <c r="A61" t="str">
        <f>'Event Master List'!A61</f>
        <v>NG-054</v>
      </c>
      <c r="B61" t="str">
        <f>'Event Master List'!C61</f>
        <v>ISP</v>
      </c>
      <c r="C61" s="8">
        <f>'Event Master List'!D61</f>
        <v>44411</v>
      </c>
      <c r="D61" s="10">
        <f>'Estimation Parameters'!K61</f>
        <v>5.2069659417792341E-4</v>
      </c>
      <c r="E61" s="10">
        <f>'Estimation Parameters'!J61</f>
        <v>1.1199829560231385</v>
      </c>
      <c r="F61" s="10">
        <f>IFERROR(IF(B61="UCG",INDEX('Daily Returns'!E:E,MATCH(C61,'Daily Returns'!A:A,1)),IF(B61="BMPS",INDEX('Daily Returns'!G:G,MATCH(C61,'Daily Returns'!A:A,1)),IF(B61="ISP",INDEX('Daily Returns'!I:I,MATCH(C61,'Daily Returns'!A:A,1)),IF(B61="BPE",INDEX('Daily Returns'!K:K,MATCH(C61,'Daily Returns'!A:A,1)),IF(B61="BAMI",INDEX('Daily Returns'!M:M,MATCH(C61,'Daily Returns'!A:A,1)),INDEX('Daily Returns'!O:O,MATCH(C61,'Daily Returns'!A:A,1))))))),"")</f>
        <v>8.6580086580086649E-3</v>
      </c>
      <c r="G61" s="10">
        <f>IFERROR(INDEX('Daily Returns'!C:C,MATCH(C61,'Daily Returns'!A:A,1)),"")</f>
        <v>1.577784790154623E-4</v>
      </c>
      <c r="H61" s="10">
        <f t="shared" si="18"/>
        <v>6.9740580150249557E-4</v>
      </c>
      <c r="I61" s="10">
        <f t="shared" si="19"/>
        <v>7.9606028565061687E-3</v>
      </c>
      <c r="J61" s="10">
        <f t="shared" si="20"/>
        <v>-2.8057208454380957E-3</v>
      </c>
      <c r="K61" s="10">
        <f t="shared" si="21"/>
        <v>-6.0482727493273332E-4</v>
      </c>
      <c r="L61" s="10">
        <f t="shared" si="22"/>
        <v>-1.5382103920195005E-2</v>
      </c>
      <c r="M61" t="str">
        <f>'Event Master List'!F61</f>
        <v>No</v>
      </c>
      <c r="N61" t="str">
        <f t="shared" si="23"/>
        <v>No</v>
      </c>
      <c r="O61" t="str">
        <f t="shared" si="24"/>
        <v/>
      </c>
      <c r="P61" s="8">
        <f t="shared" si="25"/>
        <v>44404</v>
      </c>
      <c r="Q61" s="10">
        <f>IFERROR(IF(B61="UCG",INDEX('Daily Returns'!E:E,MATCH(P61,'Daily Returns'!A:A,1)),IF(B61="BMPS",INDEX('Daily Returns'!G:G,MATCH(P61,'Daily Returns'!A:A,1)),IF(B61="ISP",INDEX('Daily Returns'!I:I,MATCH(P61,'Daily Returns'!A:A,1)),IF(B61="BPE",INDEX('Daily Returns'!K:K,MATCH(P61,'Daily Returns'!A:A,1)),IF(B61="BAMI",INDEX('Daily Returns'!M:M,MATCH(P61,'Daily Returns'!A:A,1)),INDEX('Daily Returns'!O:O,MATCH(P61,'Daily Returns'!A:A,1)))))))-(D61+E61*INDEX('Daily Returns'!C:C,MATCH(P61,'Daily Returns'!A:A,1))),"")</f>
        <v>-4.0877132963780451E-3</v>
      </c>
      <c r="R61" s="8">
        <f t="shared" si="26"/>
        <v>44405</v>
      </c>
      <c r="S61" s="10">
        <f>IFERROR(IF(B61="UCG",INDEX('Daily Returns'!E:E,MATCH(R61,'Daily Returns'!A:A,1)),IF(B61="BMPS",INDEX('Daily Returns'!G:G,MATCH(R61,'Daily Returns'!A:A,1)),IF(B61="ISP",INDEX('Daily Returns'!I:I,MATCH(R61,'Daily Returns'!A:A,1)),IF(B61="BPE",INDEX('Daily Returns'!K:K,MATCH(R61,'Daily Returns'!A:A,1)),IF(B61="BAMI",INDEX('Daily Returns'!M:M,MATCH(R61,'Daily Returns'!A:A,1)),INDEX('Daily Returns'!O:O,MATCH(R61,'Daily Returns'!A:A,1)))))))-(D61+E61*INDEX('Daily Returns'!C:C,MATCH(R61,'Daily Returns'!A:A,1))),"")</f>
        <v>-4.0043847873584525E-3</v>
      </c>
      <c r="T61" s="8">
        <f t="shared" si="27"/>
        <v>44406</v>
      </c>
      <c r="U61" s="10">
        <f>IFERROR(IF(B61="UCG",INDEX('Daily Returns'!E:E,MATCH(T61,'Daily Returns'!A:A,1)),IF(B61="BMPS",INDEX('Daily Returns'!G:G,MATCH(T61,'Daily Returns'!A:A,1)),IF(B61="ISP",INDEX('Daily Returns'!I:I,MATCH(T61,'Daily Returns'!A:A,1)),IF(B61="BPE",INDEX('Daily Returns'!K:K,MATCH(T61,'Daily Returns'!A:A,1)),IF(B61="BAMI",INDEX('Daily Returns'!M:M,MATCH(T61,'Daily Returns'!A:A,1)),INDEX('Daily Returns'!O:O,MATCH(T61,'Daily Returns'!A:A,1)))))))-(D61+E61*INDEX('Daily Returns'!C:C,MATCH(T61,'Daily Returns'!A:A,1))),"")</f>
        <v>1.1493264552074715E-3</v>
      </c>
      <c r="V61" s="8">
        <f t="shared" si="28"/>
        <v>44407</v>
      </c>
      <c r="W61" s="10">
        <f>IFERROR(IF(B61="UCG",INDEX('Daily Returns'!E:E,MATCH(V61,'Daily Returns'!A:A,1)),IF(B61="BMPS",INDEX('Daily Returns'!G:G,MATCH(V61,'Daily Returns'!A:A,1)),IF(B61="ISP",INDEX('Daily Returns'!I:I,MATCH(V61,'Daily Returns'!A:A,1)),IF(B61="BPE",INDEX('Daily Returns'!K:K,MATCH(V61,'Daily Returns'!A:A,1)),IF(B61="BAMI",INDEX('Daily Returns'!M:M,MATCH(V61,'Daily Returns'!A:A,1)),INDEX('Daily Returns'!O:O,MATCH(V61,'Daily Returns'!A:A,1)))))))-(D61+E61*INDEX('Daily Returns'!C:C,MATCH(V61,'Daily Returns'!A:A,1))),"")</f>
        <v>-2.315650918404708E-3</v>
      </c>
      <c r="X61" s="8">
        <f t="shared" si="29"/>
        <v>44410</v>
      </c>
      <c r="Y61" s="10">
        <f>IFERROR(IF(B61="UCG",INDEX('Daily Returns'!E:E,MATCH(X61,'Daily Returns'!A:A,1)),IF(B61="BMPS",INDEX('Daily Returns'!G:G,MATCH(X61,'Daily Returns'!A:A,1)),IF(B61="ISP",INDEX('Daily Returns'!I:I,MATCH(X61,'Daily Returns'!A:A,1)),IF(B61="BPE",INDEX('Daily Returns'!K:K,MATCH(X61,'Daily Returns'!A:A,1)),IF(B61="BAMI",INDEX('Daily Returns'!M:M,MATCH(X61,'Daily Returns'!A:A,1)),INDEX('Daily Returns'!O:O,MATCH(X61,'Daily Returns'!A:A,1)))))))-(D61+E61*INDEX('Daily Returns'!C:C,MATCH(X61,'Daily Returns'!A:A,1))),"")</f>
        <v>-8.6186480190954574E-3</v>
      </c>
      <c r="Z61" s="8">
        <f t="shared" si="30"/>
        <v>44411</v>
      </c>
      <c r="AA61" s="10">
        <f>IFERROR(IF(B61="UCG",INDEX('Daily Returns'!E:E,MATCH(Z61,'Daily Returns'!A:A,1)),IF(B61="BMPS",INDEX('Daily Returns'!G:G,MATCH(Z61,'Daily Returns'!A:A,1)),IF(B61="ISP",INDEX('Daily Returns'!I:I,MATCH(Z61,'Daily Returns'!A:A,1)),IF(B61="BPE",INDEX('Daily Returns'!K:K,MATCH(Z61,'Daily Returns'!A:A,1)),IF(B61="BAMI",INDEX('Daily Returns'!M:M,MATCH(Z61,'Daily Returns'!A:A,1)),INDEX('Daily Returns'!O:O,MATCH(Z61,'Daily Returns'!A:A,1)))))))-(D61+E61*INDEX('Daily Returns'!C:C,MATCH(Z61,'Daily Returns'!A:A,1))),"")</f>
        <v>7.9606028565061687E-3</v>
      </c>
      <c r="AB61" s="8">
        <f t="shared" si="31"/>
        <v>44412</v>
      </c>
      <c r="AC61" s="10">
        <f>IFERROR(IF(B61="UCG",INDEX('Daily Returns'!E:E,MATCH(AB61,'Daily Returns'!A:A,1)),IF(B61="BMPS",INDEX('Daily Returns'!G:G,MATCH(AB61,'Daily Returns'!A:A,1)),IF(B61="ISP",INDEX('Daily Returns'!I:I,MATCH(AB61,'Daily Returns'!A:A,1)),IF(B61="BPE",INDEX('Daily Returns'!K:K,MATCH(AB61,'Daily Returns'!A:A,1)),IF(B61="BAMI",INDEX('Daily Returns'!M:M,MATCH(AB61,'Daily Returns'!A:A,1)),INDEX('Daily Returns'!O:O,MATCH(AB61,'Daily Returns'!A:A,1)))))))-(D61+E61*INDEX('Daily Returns'!C:C,MATCH(AB61,'Daily Returns'!A:A,1))),"")</f>
        <v>-2.1476756828488069E-3</v>
      </c>
      <c r="AD61" s="8">
        <f t="shared" si="32"/>
        <v>44413</v>
      </c>
      <c r="AE61" s="10">
        <f>IFERROR(IF(B61="UCG",INDEX('Daily Returns'!E:E,MATCH(AD61,'Daily Returns'!A:A,1)),IF(B61="BMPS",INDEX('Daily Returns'!G:G,MATCH(AD61,'Daily Returns'!A:A,1)),IF(B61="ISP",INDEX('Daily Returns'!I:I,MATCH(AD61,'Daily Returns'!A:A,1)),IF(B61="BPE",INDEX('Daily Returns'!K:K,MATCH(AD61,'Daily Returns'!A:A,1)),IF(B61="BAMI",INDEX('Daily Returns'!M:M,MATCH(AD61,'Daily Returns'!A:A,1)),INDEX('Daily Returns'!O:O,MATCH(AD61,'Daily Returns'!A:A,1)))))))-(D61+E61*INDEX('Daily Returns'!C:C,MATCH(AD61,'Daily Returns'!A:A,1))),"")</f>
        <v>-3.9803033548074223E-3</v>
      </c>
      <c r="AF61" s="8">
        <f t="shared" si="33"/>
        <v>44414</v>
      </c>
      <c r="AG61" s="10">
        <f>IFERROR(IF(B61="UCG",INDEX('Daily Returns'!E:E,MATCH(AF61,'Daily Returns'!A:A,1)),IF(B61="BMPS",INDEX('Daily Returns'!G:G,MATCH(AF61,'Daily Returns'!A:A,1)),IF(B61="ISP",INDEX('Daily Returns'!I:I,MATCH(AF61,'Daily Returns'!A:A,1)),IF(B61="BPE",INDEX('Daily Returns'!K:K,MATCH(AF61,'Daily Returns'!A:A,1)),IF(B61="BAMI",INDEX('Daily Returns'!M:M,MATCH(AF61,'Daily Returns'!A:A,1)),INDEX('Daily Returns'!O:O,MATCH(AF61,'Daily Returns'!A:A,1)))))))-(D61+E61*INDEX('Daily Returns'!C:C,MATCH(AF61,'Daily Returns'!A:A,1))),"")</f>
        <v>6.1811969253127846E-3</v>
      </c>
      <c r="AH61" s="8">
        <f t="shared" si="34"/>
        <v>44417</v>
      </c>
      <c r="AI61" s="10">
        <f>IFERROR(IF(B61="UCG",INDEX('Daily Returns'!E:E,MATCH(AH61,'Daily Returns'!A:A,1)),IF(B61="BMPS",INDEX('Daily Returns'!G:G,MATCH(AH61,'Daily Returns'!A:A,1)),IF(B61="ISP",INDEX('Daily Returns'!I:I,MATCH(AH61,'Daily Returns'!A:A,1)),IF(B61="BPE",INDEX('Daily Returns'!K:K,MATCH(AH61,'Daily Returns'!A:A,1)),IF(B61="BAMI",INDEX('Daily Returns'!M:M,MATCH(AH61,'Daily Returns'!A:A,1)),INDEX('Daily Returns'!O:O,MATCH(AH61,'Daily Returns'!A:A,1)))))))-(D61+E61*INDEX('Daily Returns'!C:C,MATCH(AH61,'Daily Returns'!A:A,1))),"")</f>
        <v>-6.5082977821477785E-3</v>
      </c>
      <c r="AJ61" s="8">
        <f t="shared" si="35"/>
        <v>44418</v>
      </c>
      <c r="AK61" s="10">
        <f>IFERROR(IF(B61="UCG",INDEX('Daily Returns'!E:E,MATCH(AJ61,'Daily Returns'!A:A,1)),IF(B61="BMPS",INDEX('Daily Returns'!G:G,MATCH(AJ61,'Daily Returns'!A:A,1)),IF(B61="ISP",INDEX('Daily Returns'!I:I,MATCH(AJ61,'Daily Returns'!A:A,1)),IF(B61="BPE",INDEX('Daily Returns'!K:K,MATCH(AJ61,'Daily Returns'!A:A,1)),IF(B61="BAMI",INDEX('Daily Returns'!M:M,MATCH(AJ61,'Daily Returns'!A:A,1)),INDEX('Daily Returns'!O:O,MATCH(AJ61,'Daily Returns'!A:A,1)))))))-(D61+E61*INDEX('Daily Returns'!C:C,MATCH(AJ61,'Daily Returns'!A:A,1))),"")</f>
        <v>9.8944368381924299E-4</v>
      </c>
    </row>
    <row r="62" spans="1:37" x14ac:dyDescent="0.3">
      <c r="A62" t="str">
        <f>'Event Master List'!A62</f>
        <v>NG-056</v>
      </c>
      <c r="B62" t="str">
        <f>'Event Master List'!C62</f>
        <v>ISP</v>
      </c>
      <c r="C62" s="8">
        <f>'Event Master List'!D62</f>
        <v>44411</v>
      </c>
      <c r="D62" s="10">
        <f>'Estimation Parameters'!K62</f>
        <v>5.2069659417792341E-4</v>
      </c>
      <c r="E62" s="10">
        <f>'Estimation Parameters'!J62</f>
        <v>1.1199829560231385</v>
      </c>
      <c r="F62" s="10">
        <f>IFERROR(IF(B62="UCG",INDEX('Daily Returns'!E:E,MATCH(C62,'Daily Returns'!A:A,1)),IF(B62="BMPS",INDEX('Daily Returns'!G:G,MATCH(C62,'Daily Returns'!A:A,1)),IF(B62="ISP",INDEX('Daily Returns'!I:I,MATCH(C62,'Daily Returns'!A:A,1)),IF(B62="BPE",INDEX('Daily Returns'!K:K,MATCH(C62,'Daily Returns'!A:A,1)),IF(B62="BAMI",INDEX('Daily Returns'!M:M,MATCH(C62,'Daily Returns'!A:A,1)),INDEX('Daily Returns'!O:O,MATCH(C62,'Daily Returns'!A:A,1))))))),"")</f>
        <v>8.6580086580086649E-3</v>
      </c>
      <c r="G62" s="10">
        <f>IFERROR(INDEX('Daily Returns'!C:C,MATCH(C62,'Daily Returns'!A:A,1)),"")</f>
        <v>1.577784790154623E-4</v>
      </c>
      <c r="H62" s="10">
        <f t="shared" si="18"/>
        <v>6.9740580150249557E-4</v>
      </c>
      <c r="I62" s="10">
        <f t="shared" si="19"/>
        <v>7.9606028565061687E-3</v>
      </c>
      <c r="J62" s="10">
        <f t="shared" si="20"/>
        <v>-2.8057208454380957E-3</v>
      </c>
      <c r="K62" s="10">
        <f t="shared" si="21"/>
        <v>-6.0482727493273332E-4</v>
      </c>
      <c r="L62" s="10">
        <f t="shared" si="22"/>
        <v>-1.5382103920195005E-2</v>
      </c>
      <c r="M62" t="str">
        <f>'Event Master List'!F62</f>
        <v>No</v>
      </c>
      <c r="N62" t="str">
        <f t="shared" si="23"/>
        <v>No</v>
      </c>
      <c r="O62" t="str">
        <f t="shared" si="24"/>
        <v/>
      </c>
      <c r="P62" s="8">
        <f t="shared" si="25"/>
        <v>44404</v>
      </c>
      <c r="Q62" s="10">
        <f>IFERROR(IF(B62="UCG",INDEX('Daily Returns'!E:E,MATCH(P62,'Daily Returns'!A:A,1)),IF(B62="BMPS",INDEX('Daily Returns'!G:G,MATCH(P62,'Daily Returns'!A:A,1)),IF(B62="ISP",INDEX('Daily Returns'!I:I,MATCH(P62,'Daily Returns'!A:A,1)),IF(B62="BPE",INDEX('Daily Returns'!K:K,MATCH(P62,'Daily Returns'!A:A,1)),IF(B62="BAMI",INDEX('Daily Returns'!M:M,MATCH(P62,'Daily Returns'!A:A,1)),INDEX('Daily Returns'!O:O,MATCH(P62,'Daily Returns'!A:A,1)))))))-(D62+E62*INDEX('Daily Returns'!C:C,MATCH(P62,'Daily Returns'!A:A,1))),"")</f>
        <v>-4.0877132963780451E-3</v>
      </c>
      <c r="R62" s="8">
        <f t="shared" si="26"/>
        <v>44405</v>
      </c>
      <c r="S62" s="10">
        <f>IFERROR(IF(B62="UCG",INDEX('Daily Returns'!E:E,MATCH(R62,'Daily Returns'!A:A,1)),IF(B62="BMPS",INDEX('Daily Returns'!G:G,MATCH(R62,'Daily Returns'!A:A,1)),IF(B62="ISP",INDEX('Daily Returns'!I:I,MATCH(R62,'Daily Returns'!A:A,1)),IF(B62="BPE",INDEX('Daily Returns'!K:K,MATCH(R62,'Daily Returns'!A:A,1)),IF(B62="BAMI",INDEX('Daily Returns'!M:M,MATCH(R62,'Daily Returns'!A:A,1)),INDEX('Daily Returns'!O:O,MATCH(R62,'Daily Returns'!A:A,1)))))))-(D62+E62*INDEX('Daily Returns'!C:C,MATCH(R62,'Daily Returns'!A:A,1))),"")</f>
        <v>-4.0043847873584525E-3</v>
      </c>
      <c r="T62" s="8">
        <f t="shared" si="27"/>
        <v>44406</v>
      </c>
      <c r="U62" s="10">
        <f>IFERROR(IF(B62="UCG",INDEX('Daily Returns'!E:E,MATCH(T62,'Daily Returns'!A:A,1)),IF(B62="BMPS",INDEX('Daily Returns'!G:G,MATCH(T62,'Daily Returns'!A:A,1)),IF(B62="ISP",INDEX('Daily Returns'!I:I,MATCH(T62,'Daily Returns'!A:A,1)),IF(B62="BPE",INDEX('Daily Returns'!K:K,MATCH(T62,'Daily Returns'!A:A,1)),IF(B62="BAMI",INDEX('Daily Returns'!M:M,MATCH(T62,'Daily Returns'!A:A,1)),INDEX('Daily Returns'!O:O,MATCH(T62,'Daily Returns'!A:A,1)))))))-(D62+E62*INDEX('Daily Returns'!C:C,MATCH(T62,'Daily Returns'!A:A,1))),"")</f>
        <v>1.1493264552074715E-3</v>
      </c>
      <c r="V62" s="8">
        <f t="shared" si="28"/>
        <v>44407</v>
      </c>
      <c r="W62" s="10">
        <f>IFERROR(IF(B62="UCG",INDEX('Daily Returns'!E:E,MATCH(V62,'Daily Returns'!A:A,1)),IF(B62="BMPS",INDEX('Daily Returns'!G:G,MATCH(V62,'Daily Returns'!A:A,1)),IF(B62="ISP",INDEX('Daily Returns'!I:I,MATCH(V62,'Daily Returns'!A:A,1)),IF(B62="BPE",INDEX('Daily Returns'!K:K,MATCH(V62,'Daily Returns'!A:A,1)),IF(B62="BAMI",INDEX('Daily Returns'!M:M,MATCH(V62,'Daily Returns'!A:A,1)),INDEX('Daily Returns'!O:O,MATCH(V62,'Daily Returns'!A:A,1)))))))-(D62+E62*INDEX('Daily Returns'!C:C,MATCH(V62,'Daily Returns'!A:A,1))),"")</f>
        <v>-2.315650918404708E-3</v>
      </c>
      <c r="X62" s="8">
        <f t="shared" si="29"/>
        <v>44410</v>
      </c>
      <c r="Y62" s="10">
        <f>IFERROR(IF(B62="UCG",INDEX('Daily Returns'!E:E,MATCH(X62,'Daily Returns'!A:A,1)),IF(B62="BMPS",INDEX('Daily Returns'!G:G,MATCH(X62,'Daily Returns'!A:A,1)),IF(B62="ISP",INDEX('Daily Returns'!I:I,MATCH(X62,'Daily Returns'!A:A,1)),IF(B62="BPE",INDEX('Daily Returns'!K:K,MATCH(X62,'Daily Returns'!A:A,1)),IF(B62="BAMI",INDEX('Daily Returns'!M:M,MATCH(X62,'Daily Returns'!A:A,1)),INDEX('Daily Returns'!O:O,MATCH(X62,'Daily Returns'!A:A,1)))))))-(D62+E62*INDEX('Daily Returns'!C:C,MATCH(X62,'Daily Returns'!A:A,1))),"")</f>
        <v>-8.6186480190954574E-3</v>
      </c>
      <c r="Z62" s="8">
        <f t="shared" si="30"/>
        <v>44411</v>
      </c>
      <c r="AA62" s="10">
        <f>IFERROR(IF(B62="UCG",INDEX('Daily Returns'!E:E,MATCH(Z62,'Daily Returns'!A:A,1)),IF(B62="BMPS",INDEX('Daily Returns'!G:G,MATCH(Z62,'Daily Returns'!A:A,1)),IF(B62="ISP",INDEX('Daily Returns'!I:I,MATCH(Z62,'Daily Returns'!A:A,1)),IF(B62="BPE",INDEX('Daily Returns'!K:K,MATCH(Z62,'Daily Returns'!A:A,1)),IF(B62="BAMI",INDEX('Daily Returns'!M:M,MATCH(Z62,'Daily Returns'!A:A,1)),INDEX('Daily Returns'!O:O,MATCH(Z62,'Daily Returns'!A:A,1)))))))-(D62+E62*INDEX('Daily Returns'!C:C,MATCH(Z62,'Daily Returns'!A:A,1))),"")</f>
        <v>7.9606028565061687E-3</v>
      </c>
      <c r="AB62" s="8">
        <f t="shared" si="31"/>
        <v>44412</v>
      </c>
      <c r="AC62" s="10">
        <f>IFERROR(IF(B62="UCG",INDEX('Daily Returns'!E:E,MATCH(AB62,'Daily Returns'!A:A,1)),IF(B62="BMPS",INDEX('Daily Returns'!G:G,MATCH(AB62,'Daily Returns'!A:A,1)),IF(B62="ISP",INDEX('Daily Returns'!I:I,MATCH(AB62,'Daily Returns'!A:A,1)),IF(B62="BPE",INDEX('Daily Returns'!K:K,MATCH(AB62,'Daily Returns'!A:A,1)),IF(B62="BAMI",INDEX('Daily Returns'!M:M,MATCH(AB62,'Daily Returns'!A:A,1)),INDEX('Daily Returns'!O:O,MATCH(AB62,'Daily Returns'!A:A,1)))))))-(D62+E62*INDEX('Daily Returns'!C:C,MATCH(AB62,'Daily Returns'!A:A,1))),"")</f>
        <v>-2.1476756828488069E-3</v>
      </c>
      <c r="AD62" s="8">
        <f t="shared" si="32"/>
        <v>44413</v>
      </c>
      <c r="AE62" s="10">
        <f>IFERROR(IF(B62="UCG",INDEX('Daily Returns'!E:E,MATCH(AD62,'Daily Returns'!A:A,1)),IF(B62="BMPS",INDEX('Daily Returns'!G:G,MATCH(AD62,'Daily Returns'!A:A,1)),IF(B62="ISP",INDEX('Daily Returns'!I:I,MATCH(AD62,'Daily Returns'!A:A,1)),IF(B62="BPE",INDEX('Daily Returns'!K:K,MATCH(AD62,'Daily Returns'!A:A,1)),IF(B62="BAMI",INDEX('Daily Returns'!M:M,MATCH(AD62,'Daily Returns'!A:A,1)),INDEX('Daily Returns'!O:O,MATCH(AD62,'Daily Returns'!A:A,1)))))))-(D62+E62*INDEX('Daily Returns'!C:C,MATCH(AD62,'Daily Returns'!A:A,1))),"")</f>
        <v>-3.9803033548074223E-3</v>
      </c>
      <c r="AF62" s="8">
        <f t="shared" si="33"/>
        <v>44414</v>
      </c>
      <c r="AG62" s="10">
        <f>IFERROR(IF(B62="UCG",INDEX('Daily Returns'!E:E,MATCH(AF62,'Daily Returns'!A:A,1)),IF(B62="BMPS",INDEX('Daily Returns'!G:G,MATCH(AF62,'Daily Returns'!A:A,1)),IF(B62="ISP",INDEX('Daily Returns'!I:I,MATCH(AF62,'Daily Returns'!A:A,1)),IF(B62="BPE",INDEX('Daily Returns'!K:K,MATCH(AF62,'Daily Returns'!A:A,1)),IF(B62="BAMI",INDEX('Daily Returns'!M:M,MATCH(AF62,'Daily Returns'!A:A,1)),INDEX('Daily Returns'!O:O,MATCH(AF62,'Daily Returns'!A:A,1)))))))-(D62+E62*INDEX('Daily Returns'!C:C,MATCH(AF62,'Daily Returns'!A:A,1))),"")</f>
        <v>6.1811969253127846E-3</v>
      </c>
      <c r="AH62" s="8">
        <f t="shared" si="34"/>
        <v>44417</v>
      </c>
      <c r="AI62" s="10">
        <f>IFERROR(IF(B62="UCG",INDEX('Daily Returns'!E:E,MATCH(AH62,'Daily Returns'!A:A,1)),IF(B62="BMPS",INDEX('Daily Returns'!G:G,MATCH(AH62,'Daily Returns'!A:A,1)),IF(B62="ISP",INDEX('Daily Returns'!I:I,MATCH(AH62,'Daily Returns'!A:A,1)),IF(B62="BPE",INDEX('Daily Returns'!K:K,MATCH(AH62,'Daily Returns'!A:A,1)),IF(B62="BAMI",INDEX('Daily Returns'!M:M,MATCH(AH62,'Daily Returns'!A:A,1)),INDEX('Daily Returns'!O:O,MATCH(AH62,'Daily Returns'!A:A,1)))))))-(D62+E62*INDEX('Daily Returns'!C:C,MATCH(AH62,'Daily Returns'!A:A,1))),"")</f>
        <v>-6.5082977821477785E-3</v>
      </c>
      <c r="AJ62" s="8">
        <f t="shared" si="35"/>
        <v>44418</v>
      </c>
      <c r="AK62" s="10">
        <f>IFERROR(IF(B62="UCG",INDEX('Daily Returns'!E:E,MATCH(AJ62,'Daily Returns'!A:A,1)),IF(B62="BMPS",INDEX('Daily Returns'!G:G,MATCH(AJ62,'Daily Returns'!A:A,1)),IF(B62="ISP",INDEX('Daily Returns'!I:I,MATCH(AJ62,'Daily Returns'!A:A,1)),IF(B62="BPE",INDEX('Daily Returns'!K:K,MATCH(AJ62,'Daily Returns'!A:A,1)),IF(B62="BAMI",INDEX('Daily Returns'!M:M,MATCH(AJ62,'Daily Returns'!A:A,1)),INDEX('Daily Returns'!O:O,MATCH(AJ62,'Daily Returns'!A:A,1)))))))-(D62+E62*INDEX('Daily Returns'!C:C,MATCH(AJ62,'Daily Returns'!A:A,1))),"")</f>
        <v>9.8944368381924299E-4</v>
      </c>
    </row>
    <row r="63" spans="1:37" x14ac:dyDescent="0.3">
      <c r="A63" t="str">
        <f>'Event Master List'!A63</f>
        <v>NG-055</v>
      </c>
      <c r="B63" t="str">
        <f>'Event Master List'!C63</f>
        <v>ISP</v>
      </c>
      <c r="C63" s="8">
        <f>'Event Master List'!D63</f>
        <v>44468</v>
      </c>
      <c r="D63" s="10">
        <f>'Estimation Parameters'!K63</f>
        <v>-2.4581286790175072E-4</v>
      </c>
      <c r="E63" s="10">
        <f>'Estimation Parameters'!J63</f>
        <v>1.1305134453041881</v>
      </c>
      <c r="F63" s="10">
        <f>IFERROR(IF(B63="UCG",INDEX('Daily Returns'!E:E,MATCH(C63,'Daily Returns'!A:A,1)),IF(B63="BMPS",INDEX('Daily Returns'!G:G,MATCH(C63,'Daily Returns'!A:A,1)),IF(B63="ISP",INDEX('Daily Returns'!I:I,MATCH(C63,'Daily Returns'!A:A,1)),IF(B63="BPE",INDEX('Daily Returns'!K:K,MATCH(C63,'Daily Returns'!A:A,1)),IF(B63="BAMI",INDEX('Daily Returns'!M:M,MATCH(C63,'Daily Returns'!A:A,1)),INDEX('Daily Returns'!O:O,MATCH(C63,'Daily Returns'!A:A,1))))))),"")</f>
        <v>1.2345679012345599E-2</v>
      </c>
      <c r="G63" s="10">
        <f>IFERROR(INDEX('Daily Returns'!C:C,MATCH(C63,'Daily Returns'!A:A,1)),"")</f>
        <v>6.4130137254135222E-3</v>
      </c>
      <c r="H63" s="10">
        <f t="shared" si="18"/>
        <v>7.0041853735985362E-3</v>
      </c>
      <c r="I63" s="10">
        <f t="shared" si="19"/>
        <v>5.3414936387470623E-3</v>
      </c>
      <c r="J63" s="10">
        <f t="shared" si="20"/>
        <v>1.2085066623561284E-2</v>
      </c>
      <c r="K63" s="10">
        <f t="shared" si="21"/>
        <v>1.0165678332318358E-2</v>
      </c>
      <c r="L63" s="10">
        <f t="shared" si="22"/>
        <v>5.8904309534828628E-2</v>
      </c>
      <c r="M63" t="str">
        <f>'Event Master List'!F63</f>
        <v>No</v>
      </c>
      <c r="N63" t="str">
        <f t="shared" si="23"/>
        <v>No</v>
      </c>
      <c r="O63" t="str">
        <f t="shared" si="24"/>
        <v/>
      </c>
      <c r="P63" s="8">
        <f t="shared" si="25"/>
        <v>44461</v>
      </c>
      <c r="Q63" s="10">
        <f>IFERROR(IF(B63="UCG",INDEX('Daily Returns'!E:E,MATCH(P63,'Daily Returns'!A:A,1)),IF(B63="BMPS",INDEX('Daily Returns'!G:G,MATCH(P63,'Daily Returns'!A:A,1)),IF(B63="ISP",INDEX('Daily Returns'!I:I,MATCH(P63,'Daily Returns'!A:A,1)),IF(B63="BPE",INDEX('Daily Returns'!K:K,MATCH(P63,'Daily Returns'!A:A,1)),IF(B63="BAMI",INDEX('Daily Returns'!M:M,MATCH(P63,'Daily Returns'!A:A,1)),INDEX('Daily Returns'!O:O,MATCH(P63,'Daily Returns'!A:A,1)))))))-(D63+E63*INDEX('Daily Returns'!C:C,MATCH(P63,'Daily Returns'!A:A,1))),"")</f>
        <v>5.5664442716111366E-3</v>
      </c>
      <c r="R63" s="8">
        <f t="shared" si="26"/>
        <v>44462</v>
      </c>
      <c r="S63" s="10">
        <f>IFERROR(IF(B63="UCG",INDEX('Daily Returns'!E:E,MATCH(R63,'Daily Returns'!A:A,1)),IF(B63="BMPS",INDEX('Daily Returns'!G:G,MATCH(R63,'Daily Returns'!A:A,1)),IF(B63="ISP",INDEX('Daily Returns'!I:I,MATCH(R63,'Daily Returns'!A:A,1)),IF(B63="BPE",INDEX('Daily Returns'!K:K,MATCH(R63,'Daily Returns'!A:A,1)),IF(B63="BAMI",INDEX('Daily Returns'!M:M,MATCH(R63,'Daily Returns'!A:A,1)),INDEX('Daily Returns'!O:O,MATCH(R63,'Daily Returns'!A:A,1)))))))-(D63+E63*INDEX('Daily Returns'!C:C,MATCH(R63,'Daily Returns'!A:A,1))),"")</f>
        <v>9.5609117149102127E-3</v>
      </c>
      <c r="T63" s="8">
        <f t="shared" si="27"/>
        <v>44463</v>
      </c>
      <c r="U63" s="10">
        <f>IFERROR(IF(B63="UCG",INDEX('Daily Returns'!E:E,MATCH(T63,'Daily Returns'!A:A,1)),IF(B63="BMPS",INDEX('Daily Returns'!G:G,MATCH(T63,'Daily Returns'!A:A,1)),IF(B63="ISP",INDEX('Daily Returns'!I:I,MATCH(T63,'Daily Returns'!A:A,1)),IF(B63="BPE",INDEX('Daily Returns'!K:K,MATCH(T63,'Daily Returns'!A:A,1)),IF(B63="BAMI",INDEX('Daily Returns'!M:M,MATCH(T63,'Daily Returns'!A:A,1)),INDEX('Daily Returns'!O:O,MATCH(T63,'Daily Returns'!A:A,1)))))))-(D63+E63*INDEX('Daily Returns'!C:C,MATCH(T63,'Daily Returns'!A:A,1))),"")</f>
        <v>9.8536609696009587E-4</v>
      </c>
      <c r="V63" s="8">
        <f t="shared" si="28"/>
        <v>44466</v>
      </c>
      <c r="W63" s="10">
        <f>IFERROR(IF(B63="UCG",INDEX('Daily Returns'!E:E,MATCH(V63,'Daily Returns'!A:A,1)),IF(B63="BMPS",INDEX('Daily Returns'!G:G,MATCH(V63,'Daily Returns'!A:A,1)),IF(B63="ISP",INDEX('Daily Returns'!I:I,MATCH(V63,'Daily Returns'!A:A,1)),IF(B63="BPE",INDEX('Daily Returns'!K:K,MATCH(V63,'Daily Returns'!A:A,1)),IF(B63="BAMI",INDEX('Daily Returns'!M:M,MATCH(V63,'Daily Returns'!A:A,1)),INDEX('Daily Returns'!O:O,MATCH(V63,'Daily Returns'!A:A,1)))))))-(D63+E63*INDEX('Daily Returns'!C:C,MATCH(V63,'Daily Returns'!A:A,1))),"")</f>
        <v>1.3811059708068094E-2</v>
      </c>
      <c r="X63" s="8">
        <f t="shared" si="29"/>
        <v>44467</v>
      </c>
      <c r="Y63" s="10">
        <f>IFERROR(IF(B63="UCG",INDEX('Daily Returns'!E:E,MATCH(X63,'Daily Returns'!A:A,1)),IF(B63="BMPS",INDEX('Daily Returns'!G:G,MATCH(X63,'Daily Returns'!A:A,1)),IF(B63="ISP",INDEX('Daily Returns'!I:I,MATCH(X63,'Daily Returns'!A:A,1)),IF(B63="BPE",INDEX('Daily Returns'!K:K,MATCH(X63,'Daily Returns'!A:A,1)),IF(B63="BAMI",INDEX('Daily Returns'!M:M,MATCH(X63,'Daily Returns'!A:A,1)),INDEX('Daily Returns'!O:O,MATCH(X63,'Daily Returns'!A:A,1)))))))-(D63+E63*INDEX('Daily Returns'!C:C,MATCH(X63,'Daily Returns'!A:A,1))),"")</f>
        <v>8.2347433946211405E-3</v>
      </c>
      <c r="Z63" s="8">
        <f t="shared" si="30"/>
        <v>44468</v>
      </c>
      <c r="AA63" s="10">
        <f>IFERROR(IF(B63="UCG",INDEX('Daily Returns'!E:E,MATCH(Z63,'Daily Returns'!A:A,1)),IF(B63="BMPS",INDEX('Daily Returns'!G:G,MATCH(Z63,'Daily Returns'!A:A,1)),IF(B63="ISP",INDEX('Daily Returns'!I:I,MATCH(Z63,'Daily Returns'!A:A,1)),IF(B63="BPE",INDEX('Daily Returns'!K:K,MATCH(Z63,'Daily Returns'!A:A,1)),IF(B63="BAMI",INDEX('Daily Returns'!M:M,MATCH(Z63,'Daily Returns'!A:A,1)),INDEX('Daily Returns'!O:O,MATCH(Z63,'Daily Returns'!A:A,1)))))))-(D63+E63*INDEX('Daily Returns'!C:C,MATCH(Z63,'Daily Returns'!A:A,1))),"")</f>
        <v>5.3414936387470623E-3</v>
      </c>
      <c r="AB63" s="8">
        <f t="shared" si="31"/>
        <v>44469</v>
      </c>
      <c r="AC63" s="10">
        <f>IFERROR(IF(B63="UCG",INDEX('Daily Returns'!E:E,MATCH(AB63,'Daily Returns'!A:A,1)),IF(B63="BMPS",INDEX('Daily Returns'!G:G,MATCH(AB63,'Daily Returns'!A:A,1)),IF(B63="ISP",INDEX('Daily Returns'!I:I,MATCH(AB63,'Daily Returns'!A:A,1)),IF(B63="BPE",INDEX('Daily Returns'!K:K,MATCH(AB63,'Daily Returns'!A:A,1)),IF(B63="BAMI",INDEX('Daily Returns'!M:M,MATCH(AB63,'Daily Returns'!A:A,1)),INDEX('Daily Returns'!O:O,MATCH(AB63,'Daily Returns'!A:A,1)))))))-(D63+E63*INDEX('Daily Returns'!C:C,MATCH(AB63,'Daily Returns'!A:A,1))),"")</f>
        <v>-1.491170409806918E-3</v>
      </c>
      <c r="AD63" s="8">
        <f t="shared" si="32"/>
        <v>44470</v>
      </c>
      <c r="AE63" s="10">
        <f>IFERROR(IF(B63="UCG",INDEX('Daily Returns'!E:E,MATCH(AD63,'Daily Returns'!A:A,1)),IF(B63="BMPS",INDEX('Daily Returns'!G:G,MATCH(AD63,'Daily Returns'!A:A,1)),IF(B63="ISP",INDEX('Daily Returns'!I:I,MATCH(AD63,'Daily Returns'!A:A,1)),IF(B63="BPE",INDEX('Daily Returns'!K:K,MATCH(AD63,'Daily Returns'!A:A,1)),IF(B63="BAMI",INDEX('Daily Returns'!M:M,MATCH(AD63,'Daily Returns'!A:A,1)),INDEX('Daily Returns'!O:O,MATCH(AD63,'Daily Returns'!A:A,1)))))))-(D63+E63*INDEX('Daily Returns'!C:C,MATCH(AD63,'Daily Returns'!A:A,1))),"")</f>
        <v>3.2829343336387455E-3</v>
      </c>
      <c r="AF63" s="8">
        <f t="shared" si="33"/>
        <v>44473</v>
      </c>
      <c r="AG63" s="10">
        <f>IFERROR(IF(B63="UCG",INDEX('Daily Returns'!E:E,MATCH(AF63,'Daily Returns'!A:A,1)),IF(B63="BMPS",INDEX('Daily Returns'!G:G,MATCH(AF63,'Daily Returns'!A:A,1)),IF(B63="ISP",INDEX('Daily Returns'!I:I,MATCH(AF63,'Daily Returns'!A:A,1)),IF(B63="BPE",INDEX('Daily Returns'!K:K,MATCH(AF63,'Daily Returns'!A:A,1)),IF(B63="BAMI",INDEX('Daily Returns'!M:M,MATCH(AF63,'Daily Returns'!A:A,1)),INDEX('Daily Returns'!O:O,MATCH(AF63,'Daily Returns'!A:A,1)))))))-(D63+E63*INDEX('Daily Returns'!C:C,MATCH(AF63,'Daily Returns'!A:A,1))),"")</f>
        <v>-5.202322624881673E-3</v>
      </c>
      <c r="AH63" s="8">
        <f t="shared" si="34"/>
        <v>44474</v>
      </c>
      <c r="AI63" s="10">
        <f>IFERROR(IF(B63="UCG",INDEX('Daily Returns'!E:E,MATCH(AH63,'Daily Returns'!A:A,1)),IF(B63="BMPS",INDEX('Daily Returns'!G:G,MATCH(AH63,'Daily Returns'!A:A,1)),IF(B63="ISP",INDEX('Daily Returns'!I:I,MATCH(AH63,'Daily Returns'!A:A,1)),IF(B63="BPE",INDEX('Daily Returns'!K:K,MATCH(AH63,'Daily Returns'!A:A,1)),IF(B63="BAMI",INDEX('Daily Returns'!M:M,MATCH(AH63,'Daily Returns'!A:A,1)),INDEX('Daily Returns'!O:O,MATCH(AH63,'Daily Returns'!A:A,1)))))))-(D63+E63*INDEX('Daily Returns'!C:C,MATCH(AH63,'Daily Returns'!A:A,1))),"")</f>
        <v>1.1324788359345559E-2</v>
      </c>
      <c r="AJ63" s="8">
        <f t="shared" si="35"/>
        <v>44475</v>
      </c>
      <c r="AK63" s="10">
        <f>IFERROR(IF(B63="UCG",INDEX('Daily Returns'!E:E,MATCH(AJ63,'Daily Returns'!A:A,1)),IF(B63="BMPS",INDEX('Daily Returns'!G:G,MATCH(AJ63,'Daily Returns'!A:A,1)),IF(B63="ISP",INDEX('Daily Returns'!I:I,MATCH(AJ63,'Daily Returns'!A:A,1)),IF(B63="BPE",INDEX('Daily Returns'!K:K,MATCH(AJ63,'Daily Returns'!A:A,1)),IF(B63="BAMI",INDEX('Daily Returns'!M:M,MATCH(AJ63,'Daily Returns'!A:A,1)),INDEX('Daily Returns'!O:O,MATCH(AJ63,'Daily Returns'!A:A,1)))))))-(D63+E63*INDEX('Daily Returns'!C:C,MATCH(AJ63,'Daily Returns'!A:A,1))),"")</f>
        <v>7.4900610516151749E-3</v>
      </c>
    </row>
    <row r="64" spans="1:37" x14ac:dyDescent="0.3">
      <c r="A64" t="str">
        <f>'Event Master List'!A64</f>
        <v>GACS-014</v>
      </c>
      <c r="B64" t="str">
        <f>'Event Master List'!C64</f>
        <v>UCG</v>
      </c>
      <c r="C64" s="8">
        <f>'Event Master List'!D64</f>
        <v>44525</v>
      </c>
      <c r="D64" s="10">
        <f>'Estimation Parameters'!K64</f>
        <v>-1.3098800779937775E-4</v>
      </c>
      <c r="E64" s="10">
        <f>'Estimation Parameters'!J64</f>
        <v>1.4625528621894217</v>
      </c>
      <c r="F64" s="10">
        <f>IFERROR(IF(B64="UCG",INDEX('Daily Returns'!E:E,MATCH(C64,'Daily Returns'!A:A,1)),IF(B64="BMPS",INDEX('Daily Returns'!G:G,MATCH(C64,'Daily Returns'!A:A,1)),IF(B64="ISP",INDEX('Daily Returns'!I:I,MATCH(C64,'Daily Returns'!A:A,1)),IF(B64="BPE",INDEX('Daily Returns'!K:K,MATCH(C64,'Daily Returns'!A:A,1)),IF(B64="BAMI",INDEX('Daily Returns'!M:M,MATCH(C64,'Daily Returns'!A:A,1)),INDEX('Daily Returns'!O:O,MATCH(C64,'Daily Returns'!A:A,1))))))),"")</f>
        <v>-1.5720524017467225E-2</v>
      </c>
      <c r="G64" s="10">
        <f>IFERROR(INDEX('Daily Returns'!C:C,MATCH(C64,'Daily Returns'!A:A,1)),"")</f>
        <v>-3.6888118337083625E-4</v>
      </c>
      <c r="H64" s="10">
        <f t="shared" si="18"/>
        <v>-6.7049623834621519E-4</v>
      </c>
      <c r="I64" s="10">
        <f t="shared" si="19"/>
        <v>-1.505002777912101E-2</v>
      </c>
      <c r="J64" s="10">
        <f t="shared" si="20"/>
        <v>3.6959282483402158E-3</v>
      </c>
      <c r="K64" s="10">
        <f t="shared" si="21"/>
        <v>2.5049793804120864E-2</v>
      </c>
      <c r="L64" s="10">
        <f t="shared" si="22"/>
        <v>5.3218836924259397E-2</v>
      </c>
      <c r="M64" t="str">
        <f>'Event Master List'!F64</f>
        <v>Yes</v>
      </c>
      <c r="N64" t="str">
        <f t="shared" si="23"/>
        <v>No</v>
      </c>
      <c r="O64" t="str">
        <f t="shared" si="24"/>
        <v/>
      </c>
      <c r="P64" s="8">
        <f t="shared" si="25"/>
        <v>44518</v>
      </c>
      <c r="Q64" s="10">
        <f>IFERROR(IF(B64="UCG",INDEX('Daily Returns'!E:E,MATCH(P64,'Daily Returns'!A:A,1)),IF(B64="BMPS",INDEX('Daily Returns'!G:G,MATCH(P64,'Daily Returns'!A:A,1)),IF(B64="ISP",INDEX('Daily Returns'!I:I,MATCH(P64,'Daily Returns'!A:A,1)),IF(B64="BPE",INDEX('Daily Returns'!K:K,MATCH(P64,'Daily Returns'!A:A,1)),IF(B64="BAMI",INDEX('Daily Returns'!M:M,MATCH(P64,'Daily Returns'!A:A,1)),INDEX('Daily Returns'!O:O,MATCH(P64,'Daily Returns'!A:A,1)))))))-(D64+E64*INDEX('Daily Returns'!C:C,MATCH(P64,'Daily Returns'!A:A,1))),"")</f>
        <v>-2.5372719347461162E-3</v>
      </c>
      <c r="R64" s="8">
        <f t="shared" si="26"/>
        <v>44519</v>
      </c>
      <c r="S64" s="10">
        <f>IFERROR(IF(B64="UCG",INDEX('Daily Returns'!E:E,MATCH(R64,'Daily Returns'!A:A,1)),IF(B64="BMPS",INDEX('Daily Returns'!G:G,MATCH(R64,'Daily Returns'!A:A,1)),IF(B64="ISP",INDEX('Daily Returns'!I:I,MATCH(R64,'Daily Returns'!A:A,1)),IF(B64="BPE",INDEX('Daily Returns'!K:K,MATCH(R64,'Daily Returns'!A:A,1)),IF(B64="BAMI",INDEX('Daily Returns'!M:M,MATCH(R64,'Daily Returns'!A:A,1)),INDEX('Daily Returns'!O:O,MATCH(R64,'Daily Returns'!A:A,1)))))))-(D64+E64*INDEX('Daily Returns'!C:C,MATCH(R64,'Daily Returns'!A:A,1))),"")</f>
        <v>-2.376943880521927E-2</v>
      </c>
      <c r="T64" s="8">
        <f t="shared" si="27"/>
        <v>44522</v>
      </c>
      <c r="U64" s="10">
        <f>IFERROR(IF(B64="UCG",INDEX('Daily Returns'!E:E,MATCH(T64,'Daily Returns'!A:A,1)),IF(B64="BMPS",INDEX('Daily Returns'!G:G,MATCH(T64,'Daily Returns'!A:A,1)),IF(B64="ISP",INDEX('Daily Returns'!I:I,MATCH(T64,'Daily Returns'!A:A,1)),IF(B64="BPE",INDEX('Daily Returns'!K:K,MATCH(T64,'Daily Returns'!A:A,1)),IF(B64="BAMI",INDEX('Daily Returns'!M:M,MATCH(T64,'Daily Returns'!A:A,1)),INDEX('Daily Returns'!O:O,MATCH(T64,'Daily Returns'!A:A,1)))))))-(D64+E64*INDEX('Daily Returns'!C:C,MATCH(T64,'Daily Returns'!A:A,1))),"")</f>
        <v>4.9625649222886231E-3</v>
      </c>
      <c r="V64" s="8">
        <f t="shared" si="28"/>
        <v>44523</v>
      </c>
      <c r="W64" s="10">
        <f>IFERROR(IF(B64="UCG",INDEX('Daily Returns'!E:E,MATCH(V64,'Daily Returns'!A:A,1)),IF(B64="BMPS",INDEX('Daily Returns'!G:G,MATCH(V64,'Daily Returns'!A:A,1)),IF(B64="ISP",INDEX('Daily Returns'!I:I,MATCH(V64,'Daily Returns'!A:A,1)),IF(B64="BPE",INDEX('Daily Returns'!K:K,MATCH(V64,'Daily Returns'!A:A,1)),IF(B64="BAMI",INDEX('Daily Returns'!M:M,MATCH(V64,'Daily Returns'!A:A,1)),INDEX('Daily Returns'!O:O,MATCH(V64,'Daily Returns'!A:A,1)))))))-(D64+E64*INDEX('Daily Returns'!C:C,MATCH(V64,'Daily Returns'!A:A,1))),"")</f>
        <v>3.0180304705673656E-2</v>
      </c>
      <c r="X64" s="8">
        <f t="shared" si="29"/>
        <v>44524</v>
      </c>
      <c r="Y64" s="10">
        <f>IFERROR(IF(B64="UCG",INDEX('Daily Returns'!E:E,MATCH(X64,'Daily Returns'!A:A,1)),IF(B64="BMPS",INDEX('Daily Returns'!G:G,MATCH(X64,'Daily Returns'!A:A,1)),IF(B64="ISP",INDEX('Daily Returns'!I:I,MATCH(X64,'Daily Returns'!A:A,1)),IF(B64="BPE",INDEX('Daily Returns'!K:K,MATCH(X64,'Daily Returns'!A:A,1)),IF(B64="BAMI",INDEX('Daily Returns'!M:M,MATCH(X64,'Daily Returns'!A:A,1)),INDEX('Daily Returns'!O:O,MATCH(X64,'Daily Returns'!A:A,1)))))))-(D64+E64*INDEX('Daily Returns'!C:C,MATCH(X64,'Daily Returns'!A:A,1))),"")</f>
        <v>2.05777289571662E-2</v>
      </c>
      <c r="Z64" s="8">
        <f t="shared" si="30"/>
        <v>44525</v>
      </c>
      <c r="AA64" s="10">
        <f>IFERROR(IF(B64="UCG",INDEX('Daily Returns'!E:E,MATCH(Z64,'Daily Returns'!A:A,1)),IF(B64="BMPS",INDEX('Daily Returns'!G:G,MATCH(Z64,'Daily Returns'!A:A,1)),IF(B64="ISP",INDEX('Daily Returns'!I:I,MATCH(Z64,'Daily Returns'!A:A,1)),IF(B64="BPE",INDEX('Daily Returns'!K:K,MATCH(Z64,'Daily Returns'!A:A,1)),IF(B64="BAMI",INDEX('Daily Returns'!M:M,MATCH(Z64,'Daily Returns'!A:A,1)),INDEX('Daily Returns'!O:O,MATCH(Z64,'Daily Returns'!A:A,1)))))))-(D64+E64*INDEX('Daily Returns'!C:C,MATCH(Z64,'Daily Returns'!A:A,1))),"")</f>
        <v>-1.505002777912101E-2</v>
      </c>
      <c r="AB64" s="8">
        <f t="shared" si="31"/>
        <v>44526</v>
      </c>
      <c r="AC64" s="10">
        <f>IFERROR(IF(B64="UCG",INDEX('Daily Returns'!E:E,MATCH(AB64,'Daily Returns'!A:A,1)),IF(B64="BMPS",INDEX('Daily Returns'!G:G,MATCH(AB64,'Daily Returns'!A:A,1)),IF(B64="ISP",INDEX('Daily Returns'!I:I,MATCH(AB64,'Daily Returns'!A:A,1)),IF(B64="BPE",INDEX('Daily Returns'!K:K,MATCH(AB64,'Daily Returns'!A:A,1)),IF(B64="BAMI",INDEX('Daily Returns'!M:M,MATCH(AB64,'Daily Returns'!A:A,1)),INDEX('Daily Returns'!O:O,MATCH(AB64,'Daily Returns'!A:A,1)))))))-(D64+E64*INDEX('Daily Returns'!C:C,MATCH(AB64,'Daily Returns'!A:A,1))),"")</f>
        <v>-1.8317729297049751E-3</v>
      </c>
      <c r="AD64" s="8">
        <f t="shared" si="32"/>
        <v>44529</v>
      </c>
      <c r="AE64" s="10">
        <f>IFERROR(IF(B64="UCG",INDEX('Daily Returns'!E:E,MATCH(AD64,'Daily Returns'!A:A,1)),IF(B64="BMPS",INDEX('Daily Returns'!G:G,MATCH(AD64,'Daily Returns'!A:A,1)),IF(B64="ISP",INDEX('Daily Returns'!I:I,MATCH(AD64,'Daily Returns'!A:A,1)),IF(B64="BPE",INDEX('Daily Returns'!K:K,MATCH(AD64,'Daily Returns'!A:A,1)),IF(B64="BAMI",INDEX('Daily Returns'!M:M,MATCH(AD64,'Daily Returns'!A:A,1)),INDEX('Daily Returns'!O:O,MATCH(AD64,'Daily Returns'!A:A,1)))))))-(D64+E64*INDEX('Daily Returns'!C:C,MATCH(AD64,'Daily Returns'!A:A,1))),"")</f>
        <v>-2.934786894960283E-3</v>
      </c>
      <c r="AF64" s="8">
        <f t="shared" si="33"/>
        <v>44530</v>
      </c>
      <c r="AG64" s="10">
        <f>IFERROR(IF(B64="UCG",INDEX('Daily Returns'!E:E,MATCH(AF64,'Daily Returns'!A:A,1)),IF(B64="BMPS",INDEX('Daily Returns'!G:G,MATCH(AF64,'Daily Returns'!A:A,1)),IF(B64="ISP",INDEX('Daily Returns'!I:I,MATCH(AF64,'Daily Returns'!A:A,1)),IF(B64="BPE",INDEX('Daily Returns'!K:K,MATCH(AF64,'Daily Returns'!A:A,1)),IF(B64="BAMI",INDEX('Daily Returns'!M:M,MATCH(AF64,'Daily Returns'!A:A,1)),INDEX('Daily Returns'!O:O,MATCH(AF64,'Daily Returns'!A:A,1)))))))-(D64+E64*INDEX('Daily Returns'!C:C,MATCH(AF64,'Daily Returns'!A:A,1))),"")</f>
        <v>2.4288652450740932E-2</v>
      </c>
      <c r="AH64" s="8">
        <f t="shared" si="34"/>
        <v>44531</v>
      </c>
      <c r="AI64" s="10">
        <f>IFERROR(IF(B64="UCG",INDEX('Daily Returns'!E:E,MATCH(AH64,'Daily Returns'!A:A,1)),IF(B64="BMPS",INDEX('Daily Returns'!G:G,MATCH(AH64,'Daily Returns'!A:A,1)),IF(B64="ISP",INDEX('Daily Returns'!I:I,MATCH(AH64,'Daily Returns'!A:A,1)),IF(B64="BPE",INDEX('Daily Returns'!K:K,MATCH(AH64,'Daily Returns'!A:A,1)),IF(B64="BAMI",INDEX('Daily Returns'!M:M,MATCH(AH64,'Daily Returns'!A:A,1)),INDEX('Daily Returns'!O:O,MATCH(AH64,'Daily Returns'!A:A,1)))))))-(D64+E64*INDEX('Daily Returns'!C:C,MATCH(AH64,'Daily Returns'!A:A,1))),"")</f>
        <v>8.7406949614841217E-3</v>
      </c>
      <c r="AJ64" s="8">
        <f t="shared" si="35"/>
        <v>44532</v>
      </c>
      <c r="AK64" s="10">
        <f>IFERROR(IF(B64="UCG",INDEX('Daily Returns'!E:E,MATCH(AJ64,'Daily Returns'!A:A,1)),IF(B64="BMPS",INDEX('Daily Returns'!G:G,MATCH(AJ64,'Daily Returns'!A:A,1)),IF(B64="ISP",INDEX('Daily Returns'!I:I,MATCH(AJ64,'Daily Returns'!A:A,1)),IF(B64="BPE",INDEX('Daily Returns'!K:K,MATCH(AJ64,'Daily Returns'!A:A,1)),IF(B64="BAMI",INDEX('Daily Returns'!M:M,MATCH(AJ64,'Daily Returns'!A:A,1)),INDEX('Daily Returns'!O:O,MATCH(AJ64,'Daily Returns'!A:A,1)))))))-(D64+E64*INDEX('Daily Returns'!C:C,MATCH(AJ64,'Daily Returns'!A:A,1))),"")</f>
        <v>1.0592189270657512E-2</v>
      </c>
    </row>
    <row r="65" spans="1:37" x14ac:dyDescent="0.3">
      <c r="A65" t="str">
        <f>'Event Master List'!A65</f>
        <v>GACS-015a</v>
      </c>
      <c r="B65" t="str">
        <f>'Event Master List'!C65</f>
        <v>ISP</v>
      </c>
      <c r="C65" s="8">
        <f>'Event Master List'!D65</f>
        <v>44552</v>
      </c>
      <c r="D65" s="10">
        <f>'Estimation Parameters'!K65</f>
        <v>-9.4669903977461422E-4</v>
      </c>
      <c r="E65" s="10">
        <f>'Estimation Parameters'!J65</f>
        <v>1.2070667810365749</v>
      </c>
      <c r="F65" s="10">
        <f>IFERROR(IF(B65="UCG",INDEX('Daily Returns'!E:E,MATCH(C65,'Daily Returns'!A:A,1)),IF(B65="BMPS",INDEX('Daily Returns'!G:G,MATCH(C65,'Daily Returns'!A:A,1)),IF(B65="ISP",INDEX('Daily Returns'!I:I,MATCH(C65,'Daily Returns'!A:A,1)),IF(B65="BPE",INDEX('Daily Returns'!K:K,MATCH(C65,'Daily Returns'!A:A,1)),IF(B65="BAMI",INDEX('Daily Returns'!M:M,MATCH(C65,'Daily Returns'!A:A,1)),INDEX('Daily Returns'!O:O,MATCH(C65,'Daily Returns'!A:A,1))))))),"")</f>
        <v>0</v>
      </c>
      <c r="G65" s="10">
        <f>IFERROR(INDEX('Daily Returns'!C:C,MATCH(C65,'Daily Returns'!A:A,1)),"")</f>
        <v>6.5658650058154806E-3</v>
      </c>
      <c r="H65" s="10">
        <f t="shared" si="18"/>
        <v>6.9787384975157699E-3</v>
      </c>
      <c r="I65" s="10">
        <f t="shared" si="19"/>
        <v>-6.9787384975157699E-3</v>
      </c>
      <c r="J65" s="10">
        <f t="shared" si="20"/>
        <v>-3.5418322368046869E-3</v>
      </c>
      <c r="K65" s="10" t="str">
        <f t="shared" si="21"/>
        <v/>
      </c>
      <c r="L65" s="10" t="str">
        <f t="shared" si="22"/>
        <v/>
      </c>
      <c r="M65" t="str">
        <f>'Event Master List'!F65</f>
        <v>Yes</v>
      </c>
      <c r="N65" t="str">
        <f t="shared" si="23"/>
        <v>No</v>
      </c>
      <c r="O65" t="str">
        <f t="shared" si="24"/>
        <v/>
      </c>
      <c r="P65" s="8">
        <f t="shared" si="25"/>
        <v>44545</v>
      </c>
      <c r="Q65" s="10">
        <f>IFERROR(IF(B65="UCG",INDEX('Daily Returns'!E:E,MATCH(P65,'Daily Returns'!A:A,1)),IF(B65="BMPS",INDEX('Daily Returns'!G:G,MATCH(P65,'Daily Returns'!A:A,1)),IF(B65="ISP",INDEX('Daily Returns'!I:I,MATCH(P65,'Daily Returns'!A:A,1)),IF(B65="BPE",INDEX('Daily Returns'!K:K,MATCH(P65,'Daily Returns'!A:A,1)),IF(B65="BAMI",INDEX('Daily Returns'!M:M,MATCH(P65,'Daily Returns'!A:A,1)),INDEX('Daily Returns'!O:O,MATCH(P65,'Daily Returns'!A:A,1)))))))-(D65+E65*INDEX('Daily Returns'!C:C,MATCH(P65,'Daily Returns'!A:A,1))),"")</f>
        <v>-1.3016569830400447E-2</v>
      </c>
      <c r="R65" s="8">
        <f t="shared" si="26"/>
        <v>44546</v>
      </c>
      <c r="S65" s="10">
        <f>IFERROR(IF(B65="UCG",INDEX('Daily Returns'!E:E,MATCH(R65,'Daily Returns'!A:A,1)),IF(B65="BMPS",INDEX('Daily Returns'!G:G,MATCH(R65,'Daily Returns'!A:A,1)),IF(B65="ISP",INDEX('Daily Returns'!I:I,MATCH(R65,'Daily Returns'!A:A,1)),IF(B65="BPE",INDEX('Daily Returns'!K:K,MATCH(R65,'Daily Returns'!A:A,1)),IF(B65="BAMI",INDEX('Daily Returns'!M:M,MATCH(R65,'Daily Returns'!A:A,1)),INDEX('Daily Returns'!O:O,MATCH(R65,'Daily Returns'!A:A,1)))))))-(D65+E65*INDEX('Daily Returns'!C:C,MATCH(R65,'Daily Returns'!A:A,1))),"")</f>
        <v>1.3877645452289476E-2</v>
      </c>
      <c r="T65" s="8">
        <f t="shared" si="27"/>
        <v>44547</v>
      </c>
      <c r="U65" s="10">
        <f>IFERROR(IF(B65="UCG",INDEX('Daily Returns'!E:E,MATCH(T65,'Daily Returns'!A:A,1)),IF(B65="BMPS",INDEX('Daily Returns'!G:G,MATCH(T65,'Daily Returns'!A:A,1)),IF(B65="ISP",INDEX('Daily Returns'!I:I,MATCH(T65,'Daily Returns'!A:A,1)),IF(B65="BPE",INDEX('Daily Returns'!K:K,MATCH(T65,'Daily Returns'!A:A,1)),IF(B65="BAMI",INDEX('Daily Returns'!M:M,MATCH(T65,'Daily Returns'!A:A,1)),INDEX('Daily Returns'!O:O,MATCH(T65,'Daily Returns'!A:A,1)))))))-(D65+E65*INDEX('Daily Returns'!C:C,MATCH(T65,'Daily Returns'!A:A,1))),"")</f>
        <v>-4.7391750712980699E-3</v>
      </c>
      <c r="V65" s="8">
        <f t="shared" si="28"/>
        <v>44550</v>
      </c>
      <c r="W65" s="10">
        <f>IFERROR(IF(B65="UCG",INDEX('Daily Returns'!E:E,MATCH(V65,'Daily Returns'!A:A,1)),IF(B65="BMPS",INDEX('Daily Returns'!G:G,MATCH(V65,'Daily Returns'!A:A,1)),IF(B65="ISP",INDEX('Daily Returns'!I:I,MATCH(V65,'Daily Returns'!A:A,1)),IF(B65="BPE",INDEX('Daily Returns'!K:K,MATCH(V65,'Daily Returns'!A:A,1)),IF(B65="BAMI",INDEX('Daily Returns'!M:M,MATCH(V65,'Daily Returns'!A:A,1)),INDEX('Daily Returns'!O:O,MATCH(V65,'Daily Returns'!A:A,1)))))))-(D65+E65*INDEX('Daily Returns'!C:C,MATCH(V65,'Daily Returns'!A:A,1))),"")</f>
        <v>7.0127853225596375E-3</v>
      </c>
      <c r="X65" s="8">
        <f t="shared" si="29"/>
        <v>44551</v>
      </c>
      <c r="Y65" s="10">
        <f>IFERROR(IF(B65="UCG",INDEX('Daily Returns'!E:E,MATCH(X65,'Daily Returns'!A:A,1)),IF(B65="BMPS",INDEX('Daily Returns'!G:G,MATCH(X65,'Daily Returns'!A:A,1)),IF(B65="ISP",INDEX('Daily Returns'!I:I,MATCH(X65,'Daily Returns'!A:A,1)),IF(B65="BPE",INDEX('Daily Returns'!K:K,MATCH(X65,'Daily Returns'!A:A,1)),IF(B65="BAMI",INDEX('Daily Returns'!M:M,MATCH(X65,'Daily Returns'!A:A,1)),INDEX('Daily Returns'!O:O,MATCH(X65,'Daily Returns'!A:A,1)))))))-(D65+E65*INDEX('Daily Returns'!C:C,MATCH(X65,'Daily Returns'!A:A,1))),"")</f>
        <v>1.9802433534854419E-3</v>
      </c>
      <c r="Z65" s="8">
        <f t="shared" si="30"/>
        <v>44552</v>
      </c>
      <c r="AA65" s="10">
        <f>IFERROR(IF(B65="UCG",INDEX('Daily Returns'!E:E,MATCH(Z65,'Daily Returns'!A:A,1)),IF(B65="BMPS",INDEX('Daily Returns'!G:G,MATCH(Z65,'Daily Returns'!A:A,1)),IF(B65="ISP",INDEX('Daily Returns'!I:I,MATCH(Z65,'Daily Returns'!A:A,1)),IF(B65="BPE",INDEX('Daily Returns'!K:K,MATCH(Z65,'Daily Returns'!A:A,1)),IF(B65="BAMI",INDEX('Daily Returns'!M:M,MATCH(Z65,'Daily Returns'!A:A,1)),INDEX('Daily Returns'!O:O,MATCH(Z65,'Daily Returns'!A:A,1)))))))-(D65+E65*INDEX('Daily Returns'!C:C,MATCH(Z65,'Daily Returns'!A:A,1))),"")</f>
        <v>-6.9787384975157699E-3</v>
      </c>
      <c r="AB65" s="8">
        <f t="shared" si="31"/>
        <v>44553</v>
      </c>
      <c r="AC65" s="10">
        <f>IFERROR(IF(B65="UCG",INDEX('Daily Returns'!E:E,MATCH(AB65,'Daily Returns'!A:A,1)),IF(B65="BMPS",INDEX('Daily Returns'!G:G,MATCH(AB65,'Daily Returns'!A:A,1)),IF(B65="ISP",INDEX('Daily Returns'!I:I,MATCH(AB65,'Daily Returns'!A:A,1)),IF(B65="BPE",INDEX('Daily Returns'!K:K,MATCH(AB65,'Daily Returns'!A:A,1)),IF(B65="BAMI",INDEX('Daily Returns'!M:M,MATCH(AB65,'Daily Returns'!A:A,1)),INDEX('Daily Returns'!O:O,MATCH(AB65,'Daily Returns'!A:A,1)))))))-(D65+E65*INDEX('Daily Returns'!C:C,MATCH(AB65,'Daily Returns'!A:A,1))),"")</f>
        <v>1.456662907225641E-3</v>
      </c>
      <c r="AD65" s="8">
        <f t="shared" si="32"/>
        <v>44554</v>
      </c>
      <c r="AE65" s="10" t="str">
        <f>IFERROR(IF(B65="UCG",INDEX('Daily Returns'!E:E,MATCH(AD65,'Daily Returns'!A:A,1)),IF(B65="BMPS",INDEX('Daily Returns'!G:G,MATCH(AD65,'Daily Returns'!A:A,1)),IF(B65="ISP",INDEX('Daily Returns'!I:I,MATCH(AD65,'Daily Returns'!A:A,1)),IF(B65="BPE",INDEX('Daily Returns'!K:K,MATCH(AD65,'Daily Returns'!A:A,1)),IF(B65="BAMI",INDEX('Daily Returns'!M:M,MATCH(AD65,'Daily Returns'!A:A,1)),INDEX('Daily Returns'!O:O,MATCH(AD65,'Daily Returns'!A:A,1)))))))-(D65+E65*INDEX('Daily Returns'!C:C,MATCH(AD65,'Daily Returns'!A:A,1))),"")</f>
        <v/>
      </c>
      <c r="AF65" s="8">
        <f t="shared" si="33"/>
        <v>44557</v>
      </c>
      <c r="AG65" s="10">
        <f>IFERROR(IF(B65="UCG",INDEX('Daily Returns'!E:E,MATCH(AF65,'Daily Returns'!A:A,1)),IF(B65="BMPS",INDEX('Daily Returns'!G:G,MATCH(AF65,'Daily Returns'!A:A,1)),IF(B65="ISP",INDEX('Daily Returns'!I:I,MATCH(AF65,'Daily Returns'!A:A,1)),IF(B65="BPE",INDEX('Daily Returns'!K:K,MATCH(AF65,'Daily Returns'!A:A,1)),IF(B65="BAMI",INDEX('Daily Returns'!M:M,MATCH(AF65,'Daily Returns'!A:A,1)),INDEX('Daily Returns'!O:O,MATCH(AF65,'Daily Returns'!A:A,1)))))))-(D65+E65*INDEX('Daily Returns'!C:C,MATCH(AF65,'Daily Returns'!A:A,1))),"")</f>
        <v>-4.2149920622299407E-3</v>
      </c>
      <c r="AH65" s="8">
        <f t="shared" si="34"/>
        <v>44558</v>
      </c>
      <c r="AI65" s="10">
        <f>IFERROR(IF(B65="UCG",INDEX('Daily Returns'!E:E,MATCH(AH65,'Daily Returns'!A:A,1)),IF(B65="BMPS",INDEX('Daily Returns'!G:G,MATCH(AH65,'Daily Returns'!A:A,1)),IF(B65="ISP",INDEX('Daily Returns'!I:I,MATCH(AH65,'Daily Returns'!A:A,1)),IF(B65="BPE",INDEX('Daily Returns'!K:K,MATCH(AH65,'Daily Returns'!A:A,1)),IF(B65="BAMI",INDEX('Daily Returns'!M:M,MATCH(AH65,'Daily Returns'!A:A,1)),INDEX('Daily Returns'!O:O,MATCH(AH65,'Daily Returns'!A:A,1)))))))-(D65+E65*INDEX('Daily Returns'!C:C,MATCH(AH65,'Daily Returns'!A:A,1))),"")</f>
        <v>3.1029236147153867E-4</v>
      </c>
      <c r="AJ65" s="8">
        <f t="shared" si="35"/>
        <v>44559</v>
      </c>
      <c r="AK65" s="10">
        <f>IFERROR(IF(B65="UCG",INDEX('Daily Returns'!E:E,MATCH(AJ65,'Daily Returns'!A:A,1)),IF(B65="BMPS",INDEX('Daily Returns'!G:G,MATCH(AJ65,'Daily Returns'!A:A,1)),IF(B65="ISP",INDEX('Daily Returns'!I:I,MATCH(AJ65,'Daily Returns'!A:A,1)),IF(B65="BPE",INDEX('Daily Returns'!K:K,MATCH(AJ65,'Daily Returns'!A:A,1)),IF(B65="BAMI",INDEX('Daily Returns'!M:M,MATCH(AJ65,'Daily Returns'!A:A,1)),INDEX('Daily Returns'!O:O,MATCH(AJ65,'Daily Returns'!A:A,1)))))))-(D65+E65*INDEX('Daily Returns'!C:C,MATCH(AJ65,'Daily Returns'!A:A,1))),"")</f>
        <v>5.3888103491094314E-3</v>
      </c>
    </row>
    <row r="66" spans="1:37" x14ac:dyDescent="0.3">
      <c r="A66" t="str">
        <f>'Event Master List'!A66</f>
        <v>GACS-015b</v>
      </c>
      <c r="B66" t="str">
        <f>'Event Master List'!C66</f>
        <v>BPE</v>
      </c>
      <c r="C66" s="8">
        <f>'Event Master List'!D66</f>
        <v>44552</v>
      </c>
      <c r="D66" s="10">
        <f>'Estimation Parameters'!K66</f>
        <v>-1.2066077418981275E-3</v>
      </c>
      <c r="E66" s="10">
        <f>'Estimation Parameters'!J66</f>
        <v>1.1603586902946452</v>
      </c>
      <c r="F66" s="10">
        <f>IFERROR(IF(B66="UCG",INDEX('Daily Returns'!E:E,MATCH(C66,'Daily Returns'!A:A,1)),IF(B66="BMPS",INDEX('Daily Returns'!G:G,MATCH(C66,'Daily Returns'!A:A,1)),IF(B66="ISP",INDEX('Daily Returns'!I:I,MATCH(C66,'Daily Returns'!A:A,1)),IF(B66="BPE",INDEX('Daily Returns'!K:K,MATCH(C66,'Daily Returns'!A:A,1)),IF(B66="BAMI",INDEX('Daily Returns'!M:M,MATCH(C66,'Daily Returns'!A:A,1)),INDEX('Daily Returns'!O:O,MATCH(C66,'Daily Returns'!A:A,1))))))),"")</f>
        <v>-5.5865921787709542E-3</v>
      </c>
      <c r="G66" s="10">
        <f>IFERROR(INDEX('Daily Returns'!C:C,MATCH(C66,'Daily Returns'!A:A,1)),"")</f>
        <v>6.5658650058154806E-3</v>
      </c>
      <c r="H66" s="10">
        <f t="shared" si="18"/>
        <v>6.4121507769013672E-3</v>
      </c>
      <c r="I66" s="10">
        <f t="shared" si="19"/>
        <v>-1.1998742955672322E-2</v>
      </c>
      <c r="J66" s="10">
        <f t="shared" si="20"/>
        <v>-1.5325452655182727E-2</v>
      </c>
      <c r="K66" s="10" t="str">
        <f t="shared" si="21"/>
        <v/>
      </c>
      <c r="L66" s="10" t="str">
        <f t="shared" si="22"/>
        <v/>
      </c>
      <c r="M66" t="str">
        <f>'Event Master List'!F66</f>
        <v>Yes</v>
      </c>
      <c r="N66" t="str">
        <f t="shared" si="23"/>
        <v>No</v>
      </c>
      <c r="O66" t="str">
        <f t="shared" si="24"/>
        <v/>
      </c>
      <c r="P66" s="8">
        <f t="shared" si="25"/>
        <v>44545</v>
      </c>
      <c r="Q66" s="10">
        <f>IFERROR(IF(B66="UCG",INDEX('Daily Returns'!E:E,MATCH(P66,'Daily Returns'!A:A,1)),IF(B66="BMPS",INDEX('Daily Returns'!G:G,MATCH(P66,'Daily Returns'!A:A,1)),IF(B66="ISP",INDEX('Daily Returns'!I:I,MATCH(P66,'Daily Returns'!A:A,1)),IF(B66="BPE",INDEX('Daily Returns'!K:K,MATCH(P66,'Daily Returns'!A:A,1)),IF(B66="BAMI",INDEX('Daily Returns'!M:M,MATCH(P66,'Daily Returns'!A:A,1)),INDEX('Daily Returns'!O:O,MATCH(P66,'Daily Returns'!A:A,1)))))))-(D66+E66*INDEX('Daily Returns'!C:C,MATCH(P66,'Daily Returns'!A:A,1))),"")</f>
        <v>5.9301198456776616E-2</v>
      </c>
      <c r="R66" s="8">
        <f t="shared" si="26"/>
        <v>44546</v>
      </c>
      <c r="S66" s="10">
        <f>IFERROR(IF(B66="UCG",INDEX('Daily Returns'!E:E,MATCH(R66,'Daily Returns'!A:A,1)),IF(B66="BMPS",INDEX('Daily Returns'!G:G,MATCH(R66,'Daily Returns'!A:A,1)),IF(B66="ISP",INDEX('Daily Returns'!I:I,MATCH(R66,'Daily Returns'!A:A,1)),IF(B66="BPE",INDEX('Daily Returns'!K:K,MATCH(R66,'Daily Returns'!A:A,1)),IF(B66="BAMI",INDEX('Daily Returns'!M:M,MATCH(R66,'Daily Returns'!A:A,1)),INDEX('Daily Returns'!O:O,MATCH(R66,'Daily Returns'!A:A,1)))))))-(D66+E66*INDEX('Daily Returns'!C:C,MATCH(R66,'Daily Returns'!A:A,1))),"")</f>
        <v>-4.6851831441218031E-2</v>
      </c>
      <c r="T66" s="8">
        <f t="shared" si="27"/>
        <v>44547</v>
      </c>
      <c r="U66" s="10">
        <f>IFERROR(IF(B66="UCG",INDEX('Daily Returns'!E:E,MATCH(T66,'Daily Returns'!A:A,1)),IF(B66="BMPS",INDEX('Daily Returns'!G:G,MATCH(T66,'Daily Returns'!A:A,1)),IF(B66="ISP",INDEX('Daily Returns'!I:I,MATCH(T66,'Daily Returns'!A:A,1)),IF(B66="BPE",INDEX('Daily Returns'!K:K,MATCH(T66,'Daily Returns'!A:A,1)),IF(B66="BAMI",INDEX('Daily Returns'!M:M,MATCH(T66,'Daily Returns'!A:A,1)),INDEX('Daily Returns'!O:O,MATCH(T66,'Daily Returns'!A:A,1)))))))-(D66+E66*INDEX('Daily Returns'!C:C,MATCH(T66,'Daily Returns'!A:A,1))),"")</f>
        <v>8.6153649684078855E-3</v>
      </c>
      <c r="V66" s="8">
        <f t="shared" si="28"/>
        <v>44550</v>
      </c>
      <c r="W66" s="10">
        <f>IFERROR(IF(B66="UCG",INDEX('Daily Returns'!E:E,MATCH(V66,'Daily Returns'!A:A,1)),IF(B66="BMPS",INDEX('Daily Returns'!G:G,MATCH(V66,'Daily Returns'!A:A,1)),IF(B66="ISP",INDEX('Daily Returns'!I:I,MATCH(V66,'Daily Returns'!A:A,1)),IF(B66="BPE",INDEX('Daily Returns'!K:K,MATCH(V66,'Daily Returns'!A:A,1)),IF(B66="BAMI",INDEX('Daily Returns'!M:M,MATCH(V66,'Daily Returns'!A:A,1)),INDEX('Daily Returns'!O:O,MATCH(V66,'Daily Returns'!A:A,1)))))))-(D66+E66*INDEX('Daily Returns'!C:C,MATCH(V66,'Daily Returns'!A:A,1))),"")</f>
        <v>-8.0025421247893018E-3</v>
      </c>
      <c r="X66" s="8">
        <f t="shared" si="29"/>
        <v>44551</v>
      </c>
      <c r="Y66" s="10">
        <f>IFERROR(IF(B66="UCG",INDEX('Daily Returns'!E:E,MATCH(X66,'Daily Returns'!A:A,1)),IF(B66="BMPS",INDEX('Daily Returns'!G:G,MATCH(X66,'Daily Returns'!A:A,1)),IF(B66="ISP",INDEX('Daily Returns'!I:I,MATCH(X66,'Daily Returns'!A:A,1)),IF(B66="BPE",INDEX('Daily Returns'!K:K,MATCH(X66,'Daily Returns'!A:A,1)),IF(B66="BAMI",INDEX('Daily Returns'!M:M,MATCH(X66,'Daily Returns'!A:A,1)),INDEX('Daily Returns'!O:O,MATCH(X66,'Daily Returns'!A:A,1)))))))-(D66+E66*INDEX('Daily Returns'!C:C,MATCH(X66,'Daily Returns'!A:A,1))),"")</f>
        <v>1.4833971809470572E-2</v>
      </c>
      <c r="Z66" s="8">
        <f t="shared" si="30"/>
        <v>44552</v>
      </c>
      <c r="AA66" s="10">
        <f>IFERROR(IF(B66="UCG",INDEX('Daily Returns'!E:E,MATCH(Z66,'Daily Returns'!A:A,1)),IF(B66="BMPS",INDEX('Daily Returns'!G:G,MATCH(Z66,'Daily Returns'!A:A,1)),IF(B66="ISP",INDEX('Daily Returns'!I:I,MATCH(Z66,'Daily Returns'!A:A,1)),IF(B66="BPE",INDEX('Daily Returns'!K:K,MATCH(Z66,'Daily Returns'!A:A,1)),IF(B66="BAMI",INDEX('Daily Returns'!M:M,MATCH(Z66,'Daily Returns'!A:A,1)),INDEX('Daily Returns'!O:O,MATCH(Z66,'Daily Returns'!A:A,1)))))))-(D66+E66*INDEX('Daily Returns'!C:C,MATCH(Z66,'Daily Returns'!A:A,1))),"")</f>
        <v>-1.1998742955672322E-2</v>
      </c>
      <c r="AB66" s="8">
        <f t="shared" si="31"/>
        <v>44553</v>
      </c>
      <c r="AC66" s="10">
        <f>IFERROR(IF(B66="UCG",INDEX('Daily Returns'!E:E,MATCH(AB66,'Daily Returns'!A:A,1)),IF(B66="BMPS",INDEX('Daily Returns'!G:G,MATCH(AB66,'Daily Returns'!A:A,1)),IF(B66="ISP",INDEX('Daily Returns'!I:I,MATCH(AB66,'Daily Returns'!A:A,1)),IF(B66="BPE",INDEX('Daily Returns'!K:K,MATCH(AB66,'Daily Returns'!A:A,1)),IF(B66="BAMI",INDEX('Daily Returns'!M:M,MATCH(AB66,'Daily Returns'!A:A,1)),INDEX('Daily Returns'!O:O,MATCH(AB66,'Daily Returns'!A:A,1)))))))-(D66+E66*INDEX('Daily Returns'!C:C,MATCH(AB66,'Daily Returns'!A:A,1))),"")</f>
        <v>-1.8160681508980977E-2</v>
      </c>
      <c r="AD66" s="8">
        <f t="shared" si="32"/>
        <v>44554</v>
      </c>
      <c r="AE66" s="10" t="str">
        <f>IFERROR(IF(B66="UCG",INDEX('Daily Returns'!E:E,MATCH(AD66,'Daily Returns'!A:A,1)),IF(B66="BMPS",INDEX('Daily Returns'!G:G,MATCH(AD66,'Daily Returns'!A:A,1)),IF(B66="ISP",INDEX('Daily Returns'!I:I,MATCH(AD66,'Daily Returns'!A:A,1)),IF(B66="BPE",INDEX('Daily Returns'!K:K,MATCH(AD66,'Daily Returns'!A:A,1)),IF(B66="BAMI",INDEX('Daily Returns'!M:M,MATCH(AD66,'Daily Returns'!A:A,1)),INDEX('Daily Returns'!O:O,MATCH(AD66,'Daily Returns'!A:A,1)))))))-(D66+E66*INDEX('Daily Returns'!C:C,MATCH(AD66,'Daily Returns'!A:A,1))),"")</f>
        <v/>
      </c>
      <c r="AF66" s="8">
        <f t="shared" si="33"/>
        <v>44557</v>
      </c>
      <c r="AG66" s="10">
        <f>IFERROR(IF(B66="UCG",INDEX('Daily Returns'!E:E,MATCH(AF66,'Daily Returns'!A:A,1)),IF(B66="BMPS",INDEX('Daily Returns'!G:G,MATCH(AF66,'Daily Returns'!A:A,1)),IF(B66="ISP",INDEX('Daily Returns'!I:I,MATCH(AF66,'Daily Returns'!A:A,1)),IF(B66="BPE",INDEX('Daily Returns'!K:K,MATCH(AF66,'Daily Returns'!A:A,1)),IF(B66="BAMI",INDEX('Daily Returns'!M:M,MATCH(AF66,'Daily Returns'!A:A,1)),INDEX('Daily Returns'!O:O,MATCH(AF66,'Daily Returns'!A:A,1)))))))-(D66+E66*INDEX('Daily Returns'!C:C,MATCH(AF66,'Daily Returns'!A:A,1))),"")</f>
        <v>9.0176412622805565E-3</v>
      </c>
      <c r="AH66" s="8">
        <f t="shared" si="34"/>
        <v>44558</v>
      </c>
      <c r="AI66" s="10">
        <f>IFERROR(IF(B66="UCG",INDEX('Daily Returns'!E:E,MATCH(AH66,'Daily Returns'!A:A,1)),IF(B66="BMPS",INDEX('Daily Returns'!G:G,MATCH(AH66,'Daily Returns'!A:A,1)),IF(B66="ISP",INDEX('Daily Returns'!I:I,MATCH(AH66,'Daily Returns'!A:A,1)),IF(B66="BPE",INDEX('Daily Returns'!K:K,MATCH(AH66,'Daily Returns'!A:A,1)),IF(B66="BAMI",INDEX('Daily Returns'!M:M,MATCH(AH66,'Daily Returns'!A:A,1)),INDEX('Daily Returns'!O:O,MATCH(AH66,'Daily Returns'!A:A,1)))))))-(D66+E66*INDEX('Daily Returns'!C:C,MATCH(AH66,'Daily Returns'!A:A,1))),"")</f>
        <v>3.2608923262751107E-3</v>
      </c>
      <c r="AJ66" s="8">
        <f t="shared" si="35"/>
        <v>44559</v>
      </c>
      <c r="AK66" s="10">
        <f>IFERROR(IF(B66="UCG",INDEX('Daily Returns'!E:E,MATCH(AJ66,'Daily Returns'!A:A,1)),IF(B66="BMPS",INDEX('Daily Returns'!G:G,MATCH(AJ66,'Daily Returns'!A:A,1)),IF(B66="ISP",INDEX('Daily Returns'!I:I,MATCH(AJ66,'Daily Returns'!A:A,1)),IF(B66="BPE",INDEX('Daily Returns'!K:K,MATCH(AJ66,'Daily Returns'!A:A,1)),IF(B66="BAMI",INDEX('Daily Returns'!M:M,MATCH(AJ66,'Daily Returns'!A:A,1)),INDEX('Daily Returns'!O:O,MATCH(AJ66,'Daily Returns'!A:A,1)))))))-(D66+E66*INDEX('Daily Returns'!C:C,MATCH(AJ66,'Daily Returns'!A:A,1))),"")</f>
        <v>1.6526552949697244E-2</v>
      </c>
    </row>
    <row r="67" spans="1:37" x14ac:dyDescent="0.3">
      <c r="A67" t="str">
        <f>'Event Master List'!A67</f>
        <v>NG-057</v>
      </c>
      <c r="B67" t="str">
        <f>'Event Master List'!C67</f>
        <v>BPE</v>
      </c>
      <c r="C67" s="8">
        <f>'Event Master List'!D67</f>
        <v>44552</v>
      </c>
      <c r="D67" s="10">
        <f>'Estimation Parameters'!K67</f>
        <v>-1.2066077418981275E-3</v>
      </c>
      <c r="E67" s="10">
        <f>'Estimation Parameters'!J67</f>
        <v>1.1603586902946452</v>
      </c>
      <c r="F67" s="10">
        <f>IFERROR(IF(B67="UCG",INDEX('Daily Returns'!E:E,MATCH(C67,'Daily Returns'!A:A,1)),IF(B67="BMPS",INDEX('Daily Returns'!G:G,MATCH(C67,'Daily Returns'!A:A,1)),IF(B67="ISP",INDEX('Daily Returns'!I:I,MATCH(C67,'Daily Returns'!A:A,1)),IF(B67="BPE",INDEX('Daily Returns'!K:K,MATCH(C67,'Daily Returns'!A:A,1)),IF(B67="BAMI",INDEX('Daily Returns'!M:M,MATCH(C67,'Daily Returns'!A:A,1)),INDEX('Daily Returns'!O:O,MATCH(C67,'Daily Returns'!A:A,1))))))),"")</f>
        <v>-5.5865921787709542E-3</v>
      </c>
      <c r="G67" s="10">
        <f>IFERROR(INDEX('Daily Returns'!C:C,MATCH(C67,'Daily Returns'!A:A,1)),"")</f>
        <v>6.5658650058154806E-3</v>
      </c>
      <c r="H67" s="10">
        <f t="shared" si="18"/>
        <v>6.4121507769013672E-3</v>
      </c>
      <c r="I67" s="10">
        <f t="shared" si="19"/>
        <v>-1.1998742955672322E-2</v>
      </c>
      <c r="J67" s="10">
        <f t="shared" si="20"/>
        <v>-1.5325452655182727E-2</v>
      </c>
      <c r="K67" s="10" t="str">
        <f t="shared" si="21"/>
        <v/>
      </c>
      <c r="L67" s="10" t="str">
        <f t="shared" si="22"/>
        <v/>
      </c>
      <c r="M67" t="str">
        <f>'Event Master List'!F67</f>
        <v>No</v>
      </c>
      <c r="N67" t="str">
        <f t="shared" si="23"/>
        <v>No</v>
      </c>
      <c r="O67" t="str">
        <f t="shared" si="24"/>
        <v/>
      </c>
      <c r="P67" s="8">
        <f t="shared" si="25"/>
        <v>44545</v>
      </c>
      <c r="Q67" s="10">
        <f>IFERROR(IF(B67="UCG",INDEX('Daily Returns'!E:E,MATCH(P67,'Daily Returns'!A:A,1)),IF(B67="BMPS",INDEX('Daily Returns'!G:G,MATCH(P67,'Daily Returns'!A:A,1)),IF(B67="ISP",INDEX('Daily Returns'!I:I,MATCH(P67,'Daily Returns'!A:A,1)),IF(B67="BPE",INDEX('Daily Returns'!K:K,MATCH(P67,'Daily Returns'!A:A,1)),IF(B67="BAMI",INDEX('Daily Returns'!M:M,MATCH(P67,'Daily Returns'!A:A,1)),INDEX('Daily Returns'!O:O,MATCH(P67,'Daily Returns'!A:A,1)))))))-(D67+E67*INDEX('Daily Returns'!C:C,MATCH(P67,'Daily Returns'!A:A,1))),"")</f>
        <v>5.9301198456776616E-2</v>
      </c>
      <c r="R67" s="8">
        <f t="shared" si="26"/>
        <v>44546</v>
      </c>
      <c r="S67" s="10">
        <f>IFERROR(IF(B67="UCG",INDEX('Daily Returns'!E:E,MATCH(R67,'Daily Returns'!A:A,1)),IF(B67="BMPS",INDEX('Daily Returns'!G:G,MATCH(R67,'Daily Returns'!A:A,1)),IF(B67="ISP",INDEX('Daily Returns'!I:I,MATCH(R67,'Daily Returns'!A:A,1)),IF(B67="BPE",INDEX('Daily Returns'!K:K,MATCH(R67,'Daily Returns'!A:A,1)),IF(B67="BAMI",INDEX('Daily Returns'!M:M,MATCH(R67,'Daily Returns'!A:A,1)),INDEX('Daily Returns'!O:O,MATCH(R67,'Daily Returns'!A:A,1)))))))-(D67+E67*INDEX('Daily Returns'!C:C,MATCH(R67,'Daily Returns'!A:A,1))),"")</f>
        <v>-4.6851831441218031E-2</v>
      </c>
      <c r="T67" s="8">
        <f t="shared" si="27"/>
        <v>44547</v>
      </c>
      <c r="U67" s="10">
        <f>IFERROR(IF(B67="UCG",INDEX('Daily Returns'!E:E,MATCH(T67,'Daily Returns'!A:A,1)),IF(B67="BMPS",INDEX('Daily Returns'!G:G,MATCH(T67,'Daily Returns'!A:A,1)),IF(B67="ISP",INDEX('Daily Returns'!I:I,MATCH(T67,'Daily Returns'!A:A,1)),IF(B67="BPE",INDEX('Daily Returns'!K:K,MATCH(T67,'Daily Returns'!A:A,1)),IF(B67="BAMI",INDEX('Daily Returns'!M:M,MATCH(T67,'Daily Returns'!A:A,1)),INDEX('Daily Returns'!O:O,MATCH(T67,'Daily Returns'!A:A,1)))))))-(D67+E67*INDEX('Daily Returns'!C:C,MATCH(T67,'Daily Returns'!A:A,1))),"")</f>
        <v>8.6153649684078855E-3</v>
      </c>
      <c r="V67" s="8">
        <f t="shared" si="28"/>
        <v>44550</v>
      </c>
      <c r="W67" s="10">
        <f>IFERROR(IF(B67="UCG",INDEX('Daily Returns'!E:E,MATCH(V67,'Daily Returns'!A:A,1)),IF(B67="BMPS",INDEX('Daily Returns'!G:G,MATCH(V67,'Daily Returns'!A:A,1)),IF(B67="ISP",INDEX('Daily Returns'!I:I,MATCH(V67,'Daily Returns'!A:A,1)),IF(B67="BPE",INDEX('Daily Returns'!K:K,MATCH(V67,'Daily Returns'!A:A,1)),IF(B67="BAMI",INDEX('Daily Returns'!M:M,MATCH(V67,'Daily Returns'!A:A,1)),INDEX('Daily Returns'!O:O,MATCH(V67,'Daily Returns'!A:A,1)))))))-(D67+E67*INDEX('Daily Returns'!C:C,MATCH(V67,'Daily Returns'!A:A,1))),"")</f>
        <v>-8.0025421247893018E-3</v>
      </c>
      <c r="X67" s="8">
        <f t="shared" si="29"/>
        <v>44551</v>
      </c>
      <c r="Y67" s="10">
        <f>IFERROR(IF(B67="UCG",INDEX('Daily Returns'!E:E,MATCH(X67,'Daily Returns'!A:A,1)),IF(B67="BMPS",INDEX('Daily Returns'!G:G,MATCH(X67,'Daily Returns'!A:A,1)),IF(B67="ISP",INDEX('Daily Returns'!I:I,MATCH(X67,'Daily Returns'!A:A,1)),IF(B67="BPE",INDEX('Daily Returns'!K:K,MATCH(X67,'Daily Returns'!A:A,1)),IF(B67="BAMI",INDEX('Daily Returns'!M:M,MATCH(X67,'Daily Returns'!A:A,1)),INDEX('Daily Returns'!O:O,MATCH(X67,'Daily Returns'!A:A,1)))))))-(D67+E67*INDEX('Daily Returns'!C:C,MATCH(X67,'Daily Returns'!A:A,1))),"")</f>
        <v>1.4833971809470572E-2</v>
      </c>
      <c r="Z67" s="8">
        <f t="shared" si="30"/>
        <v>44552</v>
      </c>
      <c r="AA67" s="10">
        <f>IFERROR(IF(B67="UCG",INDEX('Daily Returns'!E:E,MATCH(Z67,'Daily Returns'!A:A,1)),IF(B67="BMPS",INDEX('Daily Returns'!G:G,MATCH(Z67,'Daily Returns'!A:A,1)),IF(B67="ISP",INDEX('Daily Returns'!I:I,MATCH(Z67,'Daily Returns'!A:A,1)),IF(B67="BPE",INDEX('Daily Returns'!K:K,MATCH(Z67,'Daily Returns'!A:A,1)),IF(B67="BAMI",INDEX('Daily Returns'!M:M,MATCH(Z67,'Daily Returns'!A:A,1)),INDEX('Daily Returns'!O:O,MATCH(Z67,'Daily Returns'!A:A,1)))))))-(D67+E67*INDEX('Daily Returns'!C:C,MATCH(Z67,'Daily Returns'!A:A,1))),"")</f>
        <v>-1.1998742955672322E-2</v>
      </c>
      <c r="AB67" s="8">
        <f t="shared" si="31"/>
        <v>44553</v>
      </c>
      <c r="AC67" s="10">
        <f>IFERROR(IF(B67="UCG",INDEX('Daily Returns'!E:E,MATCH(AB67,'Daily Returns'!A:A,1)),IF(B67="BMPS",INDEX('Daily Returns'!G:G,MATCH(AB67,'Daily Returns'!A:A,1)),IF(B67="ISP",INDEX('Daily Returns'!I:I,MATCH(AB67,'Daily Returns'!A:A,1)),IF(B67="BPE",INDEX('Daily Returns'!K:K,MATCH(AB67,'Daily Returns'!A:A,1)),IF(B67="BAMI",INDEX('Daily Returns'!M:M,MATCH(AB67,'Daily Returns'!A:A,1)),INDEX('Daily Returns'!O:O,MATCH(AB67,'Daily Returns'!A:A,1)))))))-(D67+E67*INDEX('Daily Returns'!C:C,MATCH(AB67,'Daily Returns'!A:A,1))),"")</f>
        <v>-1.8160681508980977E-2</v>
      </c>
      <c r="AD67" s="8">
        <f t="shared" si="32"/>
        <v>44554</v>
      </c>
      <c r="AE67" s="10" t="str">
        <f>IFERROR(IF(B67="UCG",INDEX('Daily Returns'!E:E,MATCH(AD67,'Daily Returns'!A:A,1)),IF(B67="BMPS",INDEX('Daily Returns'!G:G,MATCH(AD67,'Daily Returns'!A:A,1)),IF(B67="ISP",INDEX('Daily Returns'!I:I,MATCH(AD67,'Daily Returns'!A:A,1)),IF(B67="BPE",INDEX('Daily Returns'!K:K,MATCH(AD67,'Daily Returns'!A:A,1)),IF(B67="BAMI",INDEX('Daily Returns'!M:M,MATCH(AD67,'Daily Returns'!A:A,1)),INDEX('Daily Returns'!O:O,MATCH(AD67,'Daily Returns'!A:A,1)))))))-(D67+E67*INDEX('Daily Returns'!C:C,MATCH(AD67,'Daily Returns'!A:A,1))),"")</f>
        <v/>
      </c>
      <c r="AF67" s="8">
        <f t="shared" si="33"/>
        <v>44557</v>
      </c>
      <c r="AG67" s="10">
        <f>IFERROR(IF(B67="UCG",INDEX('Daily Returns'!E:E,MATCH(AF67,'Daily Returns'!A:A,1)),IF(B67="BMPS",INDEX('Daily Returns'!G:G,MATCH(AF67,'Daily Returns'!A:A,1)),IF(B67="ISP",INDEX('Daily Returns'!I:I,MATCH(AF67,'Daily Returns'!A:A,1)),IF(B67="BPE",INDEX('Daily Returns'!K:K,MATCH(AF67,'Daily Returns'!A:A,1)),IF(B67="BAMI",INDEX('Daily Returns'!M:M,MATCH(AF67,'Daily Returns'!A:A,1)),INDEX('Daily Returns'!O:O,MATCH(AF67,'Daily Returns'!A:A,1)))))))-(D67+E67*INDEX('Daily Returns'!C:C,MATCH(AF67,'Daily Returns'!A:A,1))),"")</f>
        <v>9.0176412622805565E-3</v>
      </c>
      <c r="AH67" s="8">
        <f t="shared" si="34"/>
        <v>44558</v>
      </c>
      <c r="AI67" s="10">
        <f>IFERROR(IF(B67="UCG",INDEX('Daily Returns'!E:E,MATCH(AH67,'Daily Returns'!A:A,1)),IF(B67="BMPS",INDEX('Daily Returns'!G:G,MATCH(AH67,'Daily Returns'!A:A,1)),IF(B67="ISP",INDEX('Daily Returns'!I:I,MATCH(AH67,'Daily Returns'!A:A,1)),IF(B67="BPE",INDEX('Daily Returns'!K:K,MATCH(AH67,'Daily Returns'!A:A,1)),IF(B67="BAMI",INDEX('Daily Returns'!M:M,MATCH(AH67,'Daily Returns'!A:A,1)),INDEX('Daily Returns'!O:O,MATCH(AH67,'Daily Returns'!A:A,1)))))))-(D67+E67*INDEX('Daily Returns'!C:C,MATCH(AH67,'Daily Returns'!A:A,1))),"")</f>
        <v>3.2608923262751107E-3</v>
      </c>
      <c r="AJ67" s="8">
        <f t="shared" si="35"/>
        <v>44559</v>
      </c>
      <c r="AK67" s="10">
        <f>IFERROR(IF(B67="UCG",INDEX('Daily Returns'!E:E,MATCH(AJ67,'Daily Returns'!A:A,1)),IF(B67="BMPS",INDEX('Daily Returns'!G:G,MATCH(AJ67,'Daily Returns'!A:A,1)),IF(B67="ISP",INDEX('Daily Returns'!I:I,MATCH(AJ67,'Daily Returns'!A:A,1)),IF(B67="BPE",INDEX('Daily Returns'!K:K,MATCH(AJ67,'Daily Returns'!A:A,1)),IF(B67="BAMI",INDEX('Daily Returns'!M:M,MATCH(AJ67,'Daily Returns'!A:A,1)),INDEX('Daily Returns'!O:O,MATCH(AJ67,'Daily Returns'!A:A,1)))))))-(D67+E67*INDEX('Daily Returns'!C:C,MATCH(AJ67,'Daily Returns'!A:A,1))),"")</f>
        <v>1.6526552949697244E-2</v>
      </c>
    </row>
    <row r="68" spans="1:37" x14ac:dyDescent="0.3">
      <c r="A68" t="str">
        <f>'Event Master List'!A68</f>
        <v>NG-061</v>
      </c>
      <c r="B68" t="str">
        <f>'Event Master List'!C68</f>
        <v>UCG</v>
      </c>
      <c r="C68" s="8">
        <f>'Event Master List'!D68</f>
        <v>44579</v>
      </c>
      <c r="D68" s="10">
        <f>'Estimation Parameters'!K68</f>
        <v>2.0405546931411369E-3</v>
      </c>
      <c r="E68" s="10">
        <f>'Estimation Parameters'!J68</f>
        <v>1.3302266560800988</v>
      </c>
      <c r="F68" s="10">
        <f>IFERROR(IF(B68="UCG",INDEX('Daily Returns'!E:E,MATCH(C68,'Daily Returns'!A:A,1)),IF(B68="BMPS",INDEX('Daily Returns'!G:G,MATCH(C68,'Daily Returns'!A:A,1)),IF(B68="ISP",INDEX('Daily Returns'!I:I,MATCH(C68,'Daily Returns'!A:A,1)),IF(B68="BPE",INDEX('Daily Returns'!K:K,MATCH(C68,'Daily Returns'!A:A,1)),IF(B68="BAMI",INDEX('Daily Returns'!M:M,MATCH(C68,'Daily Returns'!A:A,1)),INDEX('Daily Returns'!O:O,MATCH(C68,'Daily Returns'!A:A,1))))))),"")</f>
        <v>5.1357300073366476E-3</v>
      </c>
      <c r="G68" s="10">
        <f>IFERROR(INDEX('Daily Returns'!C:C,MATCH(C68,'Daily Returns'!A:A,1)),"")</f>
        <v>-7.4397775289826284E-3</v>
      </c>
      <c r="H68" s="10">
        <f t="shared" si="18"/>
        <v>-7.8560356912172856E-3</v>
      </c>
      <c r="I68" s="10">
        <f t="shared" si="19"/>
        <v>1.2991765698553932E-2</v>
      </c>
      <c r="J68" s="10">
        <f t="shared" si="20"/>
        <v>4.4868606785158516E-3</v>
      </c>
      <c r="K68" s="10">
        <f t="shared" si="21"/>
        <v>-1.3446714521021136E-2</v>
      </c>
      <c r="L68" s="10">
        <f t="shared" si="22"/>
        <v>-3.2166899397099068E-2</v>
      </c>
      <c r="M68" t="str">
        <f>'Event Master List'!F68</f>
        <v>No</v>
      </c>
      <c r="N68" t="str">
        <f t="shared" si="23"/>
        <v>No</v>
      </c>
      <c r="O68" t="str">
        <f t="shared" si="24"/>
        <v/>
      </c>
      <c r="P68" s="8">
        <f t="shared" si="25"/>
        <v>44572</v>
      </c>
      <c r="Q68" s="10">
        <f>IFERROR(IF(B68="UCG",INDEX('Daily Returns'!E:E,MATCH(P68,'Daily Returns'!A:A,1)),IF(B68="BMPS",INDEX('Daily Returns'!G:G,MATCH(P68,'Daily Returns'!A:A,1)),IF(B68="ISP",INDEX('Daily Returns'!I:I,MATCH(P68,'Daily Returns'!A:A,1)),IF(B68="BPE",INDEX('Daily Returns'!K:K,MATCH(P68,'Daily Returns'!A:A,1)),IF(B68="BAMI",INDEX('Daily Returns'!M:M,MATCH(P68,'Daily Returns'!A:A,1)),INDEX('Daily Returns'!O:O,MATCH(P68,'Daily Returns'!A:A,1)))))))-(D68+E68*INDEX('Daily Returns'!C:C,MATCH(P68,'Daily Returns'!A:A,1))),"")</f>
        <v>-2.209435360619947E-2</v>
      </c>
      <c r="R68" s="8">
        <f t="shared" si="26"/>
        <v>44573</v>
      </c>
      <c r="S68" s="10">
        <f>IFERROR(IF(B68="UCG",INDEX('Daily Returns'!E:E,MATCH(R68,'Daily Returns'!A:A,1)),IF(B68="BMPS",INDEX('Daily Returns'!G:G,MATCH(R68,'Daily Returns'!A:A,1)),IF(B68="ISP",INDEX('Daily Returns'!I:I,MATCH(R68,'Daily Returns'!A:A,1)),IF(B68="BPE",INDEX('Daily Returns'!K:K,MATCH(R68,'Daily Returns'!A:A,1)),IF(B68="BAMI",INDEX('Daily Returns'!M:M,MATCH(R68,'Daily Returns'!A:A,1)),INDEX('Daily Returns'!O:O,MATCH(R68,'Daily Returns'!A:A,1)))))))-(D68+E68*INDEX('Daily Returns'!C:C,MATCH(R68,'Daily Returns'!A:A,1))),"")</f>
        <v>-4.2693804841918696E-2</v>
      </c>
      <c r="T68" s="8">
        <f t="shared" si="27"/>
        <v>44574</v>
      </c>
      <c r="U68" s="10">
        <f>IFERROR(IF(B68="UCG",INDEX('Daily Returns'!E:E,MATCH(T68,'Daily Returns'!A:A,1)),IF(B68="BMPS",INDEX('Daily Returns'!G:G,MATCH(T68,'Daily Returns'!A:A,1)),IF(B68="ISP",INDEX('Daily Returns'!I:I,MATCH(T68,'Daily Returns'!A:A,1)),IF(B68="BPE",INDEX('Daily Returns'!K:K,MATCH(T68,'Daily Returns'!A:A,1)),IF(B68="BAMI",INDEX('Daily Returns'!M:M,MATCH(T68,'Daily Returns'!A:A,1)),INDEX('Daily Returns'!O:O,MATCH(T68,'Daily Returns'!A:A,1)))))))-(D68+E68*INDEX('Daily Returns'!C:C,MATCH(T68,'Daily Returns'!A:A,1))),"")</f>
        <v>-5.3413265654105469E-3</v>
      </c>
      <c r="V68" s="8">
        <f t="shared" si="28"/>
        <v>44575</v>
      </c>
      <c r="W68" s="10">
        <f>IFERROR(IF(B68="UCG",INDEX('Daily Returns'!E:E,MATCH(V68,'Daily Returns'!A:A,1)),IF(B68="BMPS",INDEX('Daily Returns'!G:G,MATCH(V68,'Daily Returns'!A:A,1)),IF(B68="ISP",INDEX('Daily Returns'!I:I,MATCH(V68,'Daily Returns'!A:A,1)),IF(B68="BPE",INDEX('Daily Returns'!K:K,MATCH(V68,'Daily Returns'!A:A,1)),IF(B68="BAMI",INDEX('Daily Returns'!M:M,MATCH(V68,'Daily Returns'!A:A,1)),INDEX('Daily Returns'!O:O,MATCH(V68,'Daily Returns'!A:A,1)))))))-(D68+E68*INDEX('Daily Returns'!C:C,MATCH(V68,'Daily Returns'!A:A,1))),"")</f>
        <v>4.2331169790375892E-3</v>
      </c>
      <c r="X68" s="8">
        <f t="shared" si="29"/>
        <v>44578</v>
      </c>
      <c r="Y68" s="10">
        <f>IFERROR(IF(B68="UCG",INDEX('Daily Returns'!E:E,MATCH(X68,'Daily Returns'!A:A,1)),IF(B68="BMPS",INDEX('Daily Returns'!G:G,MATCH(X68,'Daily Returns'!A:A,1)),IF(B68="ISP",INDEX('Daily Returns'!I:I,MATCH(X68,'Daily Returns'!A:A,1)),IF(B68="BPE",INDEX('Daily Returns'!K:K,MATCH(X68,'Daily Returns'!A:A,1)),IF(B68="BAMI",INDEX('Daily Returns'!M:M,MATCH(X68,'Daily Returns'!A:A,1)),INDEX('Daily Returns'!O:O,MATCH(X68,'Daily Returns'!A:A,1)))))))-(D68+E68*INDEX('Daily Returns'!C:C,MATCH(X68,'Daily Returns'!A:A,1))),"")</f>
        <v>-2.3963007777246231E-3</v>
      </c>
      <c r="Z68" s="8">
        <f t="shared" si="30"/>
        <v>44579</v>
      </c>
      <c r="AA68" s="10">
        <f>IFERROR(IF(B68="UCG",INDEX('Daily Returns'!E:E,MATCH(Z68,'Daily Returns'!A:A,1)),IF(B68="BMPS",INDEX('Daily Returns'!G:G,MATCH(Z68,'Daily Returns'!A:A,1)),IF(B68="ISP",INDEX('Daily Returns'!I:I,MATCH(Z68,'Daily Returns'!A:A,1)),IF(B68="BPE",INDEX('Daily Returns'!K:K,MATCH(Z68,'Daily Returns'!A:A,1)),IF(B68="BAMI",INDEX('Daily Returns'!M:M,MATCH(Z68,'Daily Returns'!A:A,1)),INDEX('Daily Returns'!O:O,MATCH(Z68,'Daily Returns'!A:A,1)))))))-(D68+E68*INDEX('Daily Returns'!C:C,MATCH(Z68,'Daily Returns'!A:A,1))),"")</f>
        <v>1.2991765698553932E-2</v>
      </c>
      <c r="AB68" s="8">
        <f t="shared" si="31"/>
        <v>44580</v>
      </c>
      <c r="AC68" s="10">
        <f>IFERROR(IF(B68="UCG",INDEX('Daily Returns'!E:E,MATCH(AB68,'Daily Returns'!A:A,1)),IF(B68="BMPS",INDEX('Daily Returns'!G:G,MATCH(AB68,'Daily Returns'!A:A,1)),IF(B68="ISP",INDEX('Daily Returns'!I:I,MATCH(AB68,'Daily Returns'!A:A,1)),IF(B68="BPE",INDEX('Daily Returns'!K:K,MATCH(AB68,'Daily Returns'!A:A,1)),IF(B68="BAMI",INDEX('Daily Returns'!M:M,MATCH(AB68,'Daily Returns'!A:A,1)),INDEX('Daily Returns'!O:O,MATCH(AB68,'Daily Returns'!A:A,1)))))))-(D68+E68*INDEX('Daily Returns'!C:C,MATCH(AB68,'Daily Returns'!A:A,1))),"")</f>
        <v>-6.1086042423134576E-3</v>
      </c>
      <c r="AD68" s="8">
        <f t="shared" si="32"/>
        <v>44581</v>
      </c>
      <c r="AE68" s="10">
        <f>IFERROR(IF(B68="UCG",INDEX('Daily Returns'!E:E,MATCH(AD68,'Daily Returns'!A:A,1)),IF(B68="BMPS",INDEX('Daily Returns'!G:G,MATCH(AD68,'Daily Returns'!A:A,1)),IF(B68="ISP",INDEX('Daily Returns'!I:I,MATCH(AD68,'Daily Returns'!A:A,1)),IF(B68="BPE",INDEX('Daily Returns'!K:K,MATCH(AD68,'Daily Returns'!A:A,1)),IF(B68="BAMI",INDEX('Daily Returns'!M:M,MATCH(AD68,'Daily Returns'!A:A,1)),INDEX('Daily Returns'!O:O,MATCH(AD68,'Daily Returns'!A:A,1)))))))-(D68+E68*INDEX('Daily Returns'!C:C,MATCH(AD68,'Daily Returns'!A:A,1))),"")</f>
        <v>-1.1711926018994765E-2</v>
      </c>
      <c r="AF68" s="8">
        <f t="shared" si="33"/>
        <v>44582</v>
      </c>
      <c r="AG68" s="10">
        <f>IFERROR(IF(B68="UCG",INDEX('Daily Returns'!E:E,MATCH(AF68,'Daily Returns'!A:A,1)),IF(B68="BMPS",INDEX('Daily Returns'!G:G,MATCH(AF68,'Daily Returns'!A:A,1)),IF(B68="ISP",INDEX('Daily Returns'!I:I,MATCH(AF68,'Daily Returns'!A:A,1)),IF(B68="BPE",INDEX('Daily Returns'!K:K,MATCH(AF68,'Daily Returns'!A:A,1)),IF(B68="BAMI",INDEX('Daily Returns'!M:M,MATCH(AF68,'Daily Returns'!A:A,1)),INDEX('Daily Returns'!O:O,MATCH(AF68,'Daily Returns'!A:A,1)))))))-(D68+E68*INDEX('Daily Returns'!C:C,MATCH(AF68,'Daily Returns'!A:A,1))),"")</f>
        <v>-6.2216491805422228E-3</v>
      </c>
      <c r="AH68" s="8">
        <f t="shared" si="34"/>
        <v>44585</v>
      </c>
      <c r="AI68" s="10">
        <f>IFERROR(IF(B68="UCG",INDEX('Daily Returns'!E:E,MATCH(AH68,'Daily Returns'!A:A,1)),IF(B68="BMPS",INDEX('Daily Returns'!G:G,MATCH(AH68,'Daily Returns'!A:A,1)),IF(B68="ISP",INDEX('Daily Returns'!I:I,MATCH(AH68,'Daily Returns'!A:A,1)),IF(B68="BPE",INDEX('Daily Returns'!K:K,MATCH(AH68,'Daily Returns'!A:A,1)),IF(B68="BAMI",INDEX('Daily Returns'!M:M,MATCH(AH68,'Daily Returns'!A:A,1)),INDEX('Daily Returns'!O:O,MATCH(AH68,'Daily Returns'!A:A,1)))))))-(D68+E68*INDEX('Daily Returns'!C:C,MATCH(AH68,'Daily Returns'!A:A,1))),"")</f>
        <v>2.6403885959160343E-2</v>
      </c>
      <c r="AJ68" s="8">
        <f t="shared" si="35"/>
        <v>44586</v>
      </c>
      <c r="AK68" s="10">
        <f>IFERROR(IF(B68="UCG",INDEX('Daily Returns'!E:E,MATCH(AJ68,'Daily Returns'!A:A,1)),IF(B68="BMPS",INDEX('Daily Returns'!G:G,MATCH(AJ68,'Daily Returns'!A:A,1)),IF(B68="ISP",INDEX('Daily Returns'!I:I,MATCH(AJ68,'Daily Returns'!A:A,1)),IF(B68="BPE",INDEX('Daily Returns'!K:K,MATCH(AJ68,'Daily Returns'!A:A,1)),IF(B68="BAMI",INDEX('Daily Returns'!M:M,MATCH(AJ68,'Daily Returns'!A:A,1)),INDEX('Daily Returns'!O:O,MATCH(AJ68,'Daily Returns'!A:A,1)))))))-(D68+E68*INDEX('Daily Returns'!C:C,MATCH(AJ68,'Daily Returns'!A:A,1))),"")</f>
        <v>2.0772297199252845E-2</v>
      </c>
    </row>
    <row r="69" spans="1:37" x14ac:dyDescent="0.3">
      <c r="A69" t="str">
        <f>'Event Master List'!A69</f>
        <v>GACS-017</v>
      </c>
      <c r="B69" t="str">
        <f>'Event Master List'!C69</f>
        <v>ISP</v>
      </c>
      <c r="C69" s="8">
        <f>'Event Master List'!D69</f>
        <v>44672</v>
      </c>
      <c r="D69" s="10">
        <f>'Estimation Parameters'!K69</f>
        <v>-7.1580351277349531E-4</v>
      </c>
      <c r="E69" s="10">
        <f>'Estimation Parameters'!J69</f>
        <v>1.4007176249094648</v>
      </c>
      <c r="F69" s="10">
        <f>IFERROR(IF(B69="UCG",INDEX('Daily Returns'!E:E,MATCH(C69,'Daily Returns'!A:A,1)),IF(B69="BMPS",INDEX('Daily Returns'!G:G,MATCH(C69,'Daily Returns'!A:A,1)),IF(B69="ISP",INDEX('Daily Returns'!I:I,MATCH(C69,'Daily Returns'!A:A,1)),IF(B69="BPE",INDEX('Daily Returns'!K:K,MATCH(C69,'Daily Returns'!A:A,1)),IF(B69="BAMI",INDEX('Daily Returns'!M:M,MATCH(C69,'Daily Returns'!A:A,1)),INDEX('Daily Returns'!O:O,MATCH(C69,'Daily Returns'!A:A,1))))))),"")</f>
        <v>4.9504950495048447E-3</v>
      </c>
      <c r="G69" s="10">
        <f>IFERROR(INDEX('Daily Returns'!C:C,MATCH(C69,'Daily Returns'!A:A,1)),"")</f>
        <v>-2.8941233218104348E-3</v>
      </c>
      <c r="H69" s="10">
        <f t="shared" si="18"/>
        <v>-4.7696530582948989E-3</v>
      </c>
      <c r="I69" s="10">
        <f t="shared" si="19"/>
        <v>9.7201481077997427E-3</v>
      </c>
      <c r="J69" s="10">
        <f t="shared" si="20"/>
        <v>2.7154909051635985E-2</v>
      </c>
      <c r="K69" s="10">
        <f t="shared" si="21"/>
        <v>3.275232227288858E-2</v>
      </c>
      <c r="L69" s="10" t="str">
        <f t="shared" si="22"/>
        <v/>
      </c>
      <c r="M69" t="str">
        <f>'Event Master List'!F69</f>
        <v>Yes</v>
      </c>
      <c r="N69" t="str">
        <f t="shared" si="23"/>
        <v>No</v>
      </c>
      <c r="O69" t="str">
        <f t="shared" si="24"/>
        <v/>
      </c>
      <c r="P69" s="8">
        <f t="shared" si="25"/>
        <v>44665</v>
      </c>
      <c r="Q69" s="10">
        <f>IFERROR(IF(B69="UCG",INDEX('Daily Returns'!E:E,MATCH(P69,'Daily Returns'!A:A,1)),IF(B69="BMPS",INDEX('Daily Returns'!G:G,MATCH(P69,'Daily Returns'!A:A,1)),IF(B69="ISP",INDEX('Daily Returns'!I:I,MATCH(P69,'Daily Returns'!A:A,1)),IF(B69="BPE",INDEX('Daily Returns'!K:K,MATCH(P69,'Daily Returns'!A:A,1)),IF(B69="BAMI",INDEX('Daily Returns'!M:M,MATCH(P69,'Daily Returns'!A:A,1)),INDEX('Daily Returns'!O:O,MATCH(P69,'Daily Returns'!A:A,1)))))))-(D69+E69*INDEX('Daily Returns'!C:C,MATCH(P69,'Daily Returns'!A:A,1))),"")</f>
        <v>8.247495996587112E-3</v>
      </c>
      <c r="R69" s="8">
        <f t="shared" si="26"/>
        <v>44666</v>
      </c>
      <c r="S69" s="10" t="str">
        <f>IFERROR(IF(B69="UCG",INDEX('Daily Returns'!E:E,MATCH(R69,'Daily Returns'!A:A,1)),IF(B69="BMPS",INDEX('Daily Returns'!G:G,MATCH(R69,'Daily Returns'!A:A,1)),IF(B69="ISP",INDEX('Daily Returns'!I:I,MATCH(R69,'Daily Returns'!A:A,1)),IF(B69="BPE",INDEX('Daily Returns'!K:K,MATCH(R69,'Daily Returns'!A:A,1)),IF(B69="BAMI",INDEX('Daily Returns'!M:M,MATCH(R69,'Daily Returns'!A:A,1)),INDEX('Daily Returns'!O:O,MATCH(R69,'Daily Returns'!A:A,1)))))))-(D69+E69*INDEX('Daily Returns'!C:C,MATCH(R69,'Daily Returns'!A:A,1))),"")</f>
        <v/>
      </c>
      <c r="T69" s="8">
        <f t="shared" si="27"/>
        <v>44669</v>
      </c>
      <c r="U69" s="10" t="str">
        <f>IFERROR(IF(B69="UCG",INDEX('Daily Returns'!E:E,MATCH(T69,'Daily Returns'!A:A,1)),IF(B69="BMPS",INDEX('Daily Returns'!G:G,MATCH(T69,'Daily Returns'!A:A,1)),IF(B69="ISP",INDEX('Daily Returns'!I:I,MATCH(T69,'Daily Returns'!A:A,1)),IF(B69="BPE",INDEX('Daily Returns'!K:K,MATCH(T69,'Daily Returns'!A:A,1)),IF(B69="BAMI",INDEX('Daily Returns'!M:M,MATCH(T69,'Daily Returns'!A:A,1)),INDEX('Daily Returns'!O:O,MATCH(T69,'Daily Returns'!A:A,1)))))))-(D69+E69*INDEX('Daily Returns'!C:C,MATCH(T69,'Daily Returns'!A:A,1))),"")</f>
        <v/>
      </c>
      <c r="V69" s="8">
        <f t="shared" si="28"/>
        <v>44670</v>
      </c>
      <c r="W69" s="10">
        <f>IFERROR(IF(B69="UCG",INDEX('Daily Returns'!E:E,MATCH(V69,'Daily Returns'!A:A,1)),IF(B69="BMPS",INDEX('Daily Returns'!G:G,MATCH(V69,'Daily Returns'!A:A,1)),IF(B69="ISP",INDEX('Daily Returns'!I:I,MATCH(V69,'Daily Returns'!A:A,1)),IF(B69="BPE",INDEX('Daily Returns'!K:K,MATCH(V69,'Daily Returns'!A:A,1)),IF(B69="BAMI",INDEX('Daily Returns'!M:M,MATCH(V69,'Daily Returns'!A:A,1)),INDEX('Daily Returns'!O:O,MATCH(V69,'Daily Returns'!A:A,1)))))))-(D69+E69*INDEX('Daily Returns'!C:C,MATCH(V69,'Daily Returns'!A:A,1))),"")</f>
        <v>1.4124652146369049E-2</v>
      </c>
      <c r="X69" s="8">
        <f t="shared" si="29"/>
        <v>44671</v>
      </c>
      <c r="Y69" s="10">
        <f>IFERROR(IF(B69="UCG",INDEX('Daily Returns'!E:E,MATCH(X69,'Daily Returns'!A:A,1)),IF(B69="BMPS",INDEX('Daily Returns'!G:G,MATCH(X69,'Daily Returns'!A:A,1)),IF(B69="ISP",INDEX('Daily Returns'!I:I,MATCH(X69,'Daily Returns'!A:A,1)),IF(B69="BPE",INDEX('Daily Returns'!K:K,MATCH(X69,'Daily Returns'!A:A,1)),IF(B69="BAMI",INDEX('Daily Returns'!M:M,MATCH(X69,'Daily Returns'!A:A,1)),INDEX('Daily Returns'!O:O,MATCH(X69,'Daily Returns'!A:A,1)))))))-(D69+E69*INDEX('Daily Returns'!C:C,MATCH(X69,'Daily Returns'!A:A,1))),"")</f>
        <v>1.1647916189931416E-2</v>
      </c>
      <c r="Z69" s="8">
        <f t="shared" si="30"/>
        <v>44672</v>
      </c>
      <c r="AA69" s="10">
        <f>IFERROR(IF(B69="UCG",INDEX('Daily Returns'!E:E,MATCH(Z69,'Daily Returns'!A:A,1)),IF(B69="BMPS",INDEX('Daily Returns'!G:G,MATCH(Z69,'Daily Returns'!A:A,1)),IF(B69="ISP",INDEX('Daily Returns'!I:I,MATCH(Z69,'Daily Returns'!A:A,1)),IF(B69="BPE",INDEX('Daily Returns'!K:K,MATCH(Z69,'Daily Returns'!A:A,1)),IF(B69="BAMI",INDEX('Daily Returns'!M:M,MATCH(Z69,'Daily Returns'!A:A,1)),INDEX('Daily Returns'!O:O,MATCH(Z69,'Daily Returns'!A:A,1)))))))-(D69+E69*INDEX('Daily Returns'!C:C,MATCH(Z69,'Daily Returns'!A:A,1))),"")</f>
        <v>9.7201481077997427E-3</v>
      </c>
      <c r="AB69" s="8">
        <f t="shared" si="31"/>
        <v>44673</v>
      </c>
      <c r="AC69" s="10">
        <f>IFERROR(IF(B69="UCG",INDEX('Daily Returns'!E:E,MATCH(AB69,'Daily Returns'!A:A,1)),IF(B69="BMPS",INDEX('Daily Returns'!G:G,MATCH(AB69,'Daily Returns'!A:A,1)),IF(B69="ISP",INDEX('Daily Returns'!I:I,MATCH(AB69,'Daily Returns'!A:A,1)),IF(B69="BPE",INDEX('Daily Returns'!K:K,MATCH(AB69,'Daily Returns'!A:A,1)),IF(B69="BAMI",INDEX('Daily Returns'!M:M,MATCH(AB69,'Daily Returns'!A:A,1)),INDEX('Daily Returns'!O:O,MATCH(AB69,'Daily Returns'!A:A,1)))))))-(D69+E69*INDEX('Daily Returns'!C:C,MATCH(AB69,'Daily Returns'!A:A,1))),"")</f>
        <v>5.7868447539048268E-3</v>
      </c>
      <c r="AD69" s="8">
        <f t="shared" si="32"/>
        <v>44676</v>
      </c>
      <c r="AE69" s="10">
        <f>IFERROR(IF(B69="UCG",INDEX('Daily Returns'!E:E,MATCH(AD69,'Daily Returns'!A:A,1)),IF(B69="BMPS",INDEX('Daily Returns'!G:G,MATCH(AD69,'Daily Returns'!A:A,1)),IF(B69="ISP",INDEX('Daily Returns'!I:I,MATCH(AD69,'Daily Returns'!A:A,1)),IF(B69="BPE",INDEX('Daily Returns'!K:K,MATCH(AD69,'Daily Returns'!A:A,1)),IF(B69="BAMI",INDEX('Daily Returns'!M:M,MATCH(AD69,'Daily Returns'!A:A,1)),INDEX('Daily Returns'!O:O,MATCH(AD69,'Daily Returns'!A:A,1)))))))-(D69+E69*INDEX('Daily Returns'!C:C,MATCH(AD69,'Daily Returns'!A:A,1))),"")</f>
        <v>6.9673459741665424E-3</v>
      </c>
      <c r="AF69" s="8">
        <f t="shared" si="33"/>
        <v>44677</v>
      </c>
      <c r="AG69" s="10">
        <f>IFERROR(IF(B69="UCG",INDEX('Daily Returns'!E:E,MATCH(AF69,'Daily Returns'!A:A,1)),IF(B69="BMPS",INDEX('Daily Returns'!G:G,MATCH(AF69,'Daily Returns'!A:A,1)),IF(B69="ISP",INDEX('Daily Returns'!I:I,MATCH(AF69,'Daily Returns'!A:A,1)),IF(B69="BPE",INDEX('Daily Returns'!K:K,MATCH(AF69,'Daily Returns'!A:A,1)),IF(B69="BAMI",INDEX('Daily Returns'!M:M,MATCH(AF69,'Daily Returns'!A:A,1)),INDEX('Daily Returns'!O:O,MATCH(AF69,'Daily Returns'!A:A,1)))))))-(D69+E69*INDEX('Daily Returns'!C:C,MATCH(AF69,'Daily Returns'!A:A,1))),"")</f>
        <v>-1.369932752913949E-3</v>
      </c>
      <c r="AH69" s="8">
        <f t="shared" si="34"/>
        <v>44678</v>
      </c>
      <c r="AI69" s="10">
        <f>IFERROR(IF(B69="UCG",INDEX('Daily Returns'!E:E,MATCH(AH69,'Daily Returns'!A:A,1)),IF(B69="BMPS",INDEX('Daily Returns'!G:G,MATCH(AH69,'Daily Returns'!A:A,1)),IF(B69="ISP",INDEX('Daily Returns'!I:I,MATCH(AH69,'Daily Returns'!A:A,1)),IF(B69="BPE",INDEX('Daily Returns'!K:K,MATCH(AH69,'Daily Returns'!A:A,1)),IF(B69="BAMI",INDEX('Daily Returns'!M:M,MATCH(AH69,'Daily Returns'!A:A,1)),INDEX('Daily Returns'!O:O,MATCH(AH69,'Daily Returns'!A:A,1)))))))-(D69+E69*INDEX('Daily Returns'!C:C,MATCH(AH69,'Daily Returns'!A:A,1))),"")</f>
        <v>-8.0379423062705395E-3</v>
      </c>
      <c r="AJ69" s="8">
        <f t="shared" si="35"/>
        <v>44679</v>
      </c>
      <c r="AK69" s="10">
        <f>IFERROR(IF(B69="UCG",INDEX('Daily Returns'!E:E,MATCH(AJ69,'Daily Returns'!A:A,1)),IF(B69="BMPS",INDEX('Daily Returns'!G:G,MATCH(AJ69,'Daily Returns'!A:A,1)),IF(B69="ISP",INDEX('Daily Returns'!I:I,MATCH(AJ69,'Daily Returns'!A:A,1)),IF(B69="BPE",INDEX('Daily Returns'!K:K,MATCH(AJ69,'Daily Returns'!A:A,1)),IF(B69="BAMI",INDEX('Daily Returns'!M:M,MATCH(AJ69,'Daily Returns'!A:A,1)),INDEX('Daily Returns'!O:O,MATCH(AJ69,'Daily Returns'!A:A,1)))))))-(D69+E69*INDEX('Daily Returns'!C:C,MATCH(AJ69,'Daily Returns'!A:A,1))),"")</f>
        <v>-7.3600504484604796E-3</v>
      </c>
    </row>
    <row r="70" spans="1:37" x14ac:dyDescent="0.3">
      <c r="A70" t="str">
        <f>'Event Master List'!A70</f>
        <v>NG-067</v>
      </c>
      <c r="B70" t="str">
        <f>'Event Master List'!C70</f>
        <v>BAMI</v>
      </c>
      <c r="C70" s="8">
        <f>'Event Master List'!D70</f>
        <v>44686</v>
      </c>
      <c r="D70" s="10">
        <f>'Estimation Parameters'!K70</f>
        <v>2.2272973460315234E-3</v>
      </c>
      <c r="E70" s="10">
        <f>'Estimation Parameters'!J70</f>
        <v>1.4730449624646815</v>
      </c>
      <c r="F70" s="10">
        <f>IFERROR(IF(B70="UCG",INDEX('Daily Returns'!E:E,MATCH(C70,'Daily Returns'!A:A,1)),IF(B70="BMPS",INDEX('Daily Returns'!G:G,MATCH(C70,'Daily Returns'!A:A,1)),IF(B70="ISP",INDEX('Daily Returns'!I:I,MATCH(C70,'Daily Returns'!A:A,1)),IF(B70="BPE",INDEX('Daily Returns'!K:K,MATCH(C70,'Daily Returns'!A:A,1)),IF(B70="BAMI",INDEX('Daily Returns'!M:M,MATCH(C70,'Daily Returns'!A:A,1)),INDEX('Daily Returns'!O:O,MATCH(C70,'Daily Returns'!A:A,1))))))),"")</f>
        <v>-6.80272108843538E-3</v>
      </c>
      <c r="G70" s="10">
        <f>IFERROR(INDEX('Daily Returns'!C:C,MATCH(C70,'Daily Returns'!A:A,1)),"")</f>
        <v>-5.9409254455694083E-3</v>
      </c>
      <c r="H70" s="10">
        <f t="shared" si="18"/>
        <v>-6.5239529539427377E-3</v>
      </c>
      <c r="I70" s="10">
        <f t="shared" si="19"/>
        <v>-2.7876813449264227E-4</v>
      </c>
      <c r="J70" s="10">
        <f t="shared" si="20"/>
        <v>-1.2805988967720852E-2</v>
      </c>
      <c r="K70" s="10">
        <f t="shared" si="21"/>
        <v>-1.6053534266045985E-2</v>
      </c>
      <c r="L70" s="10">
        <f t="shared" si="22"/>
        <v>-5.0734458886924051E-2</v>
      </c>
      <c r="M70" t="str">
        <f>'Event Master List'!F70</f>
        <v>No</v>
      </c>
      <c r="N70" t="str">
        <f t="shared" si="23"/>
        <v>No</v>
      </c>
      <c r="O70" t="str">
        <f t="shared" si="24"/>
        <v/>
      </c>
      <c r="P70" s="8">
        <f t="shared" si="25"/>
        <v>44679</v>
      </c>
      <c r="Q70" s="10">
        <f>IFERROR(IF(B70="UCG",INDEX('Daily Returns'!E:E,MATCH(P70,'Daily Returns'!A:A,1)),IF(B70="BMPS",INDEX('Daily Returns'!G:G,MATCH(P70,'Daily Returns'!A:A,1)),IF(B70="ISP",INDEX('Daily Returns'!I:I,MATCH(P70,'Daily Returns'!A:A,1)),IF(B70="BPE",INDEX('Daily Returns'!K:K,MATCH(P70,'Daily Returns'!A:A,1)),IF(B70="BAMI",INDEX('Daily Returns'!M:M,MATCH(P70,'Daily Returns'!A:A,1)),INDEX('Daily Returns'!O:O,MATCH(P70,'Daily Returns'!A:A,1)))))))-(D70+E70*INDEX('Daily Returns'!C:C,MATCH(P70,'Daily Returns'!A:A,1))),"")</f>
        <v>-2.5969412789943282E-2</v>
      </c>
      <c r="R70" s="8">
        <f t="shared" si="26"/>
        <v>44680</v>
      </c>
      <c r="S70" s="10">
        <f>IFERROR(IF(B70="UCG",INDEX('Daily Returns'!E:E,MATCH(R70,'Daily Returns'!A:A,1)),IF(B70="BMPS",INDEX('Daily Returns'!G:G,MATCH(R70,'Daily Returns'!A:A,1)),IF(B70="ISP",INDEX('Daily Returns'!I:I,MATCH(R70,'Daily Returns'!A:A,1)),IF(B70="BPE",INDEX('Daily Returns'!K:K,MATCH(R70,'Daily Returns'!A:A,1)),IF(B70="BAMI",INDEX('Daily Returns'!M:M,MATCH(R70,'Daily Returns'!A:A,1)),INDEX('Daily Returns'!O:O,MATCH(R70,'Daily Returns'!A:A,1)))))))-(D70+E70*INDEX('Daily Returns'!C:C,MATCH(R70,'Daily Returns'!A:A,1))),"")</f>
        <v>-1.7518633877061113E-2</v>
      </c>
      <c r="T70" s="8">
        <f t="shared" si="27"/>
        <v>44683</v>
      </c>
      <c r="U70" s="10">
        <f>IFERROR(IF(B70="UCG",INDEX('Daily Returns'!E:E,MATCH(T70,'Daily Returns'!A:A,1)),IF(B70="BMPS",INDEX('Daily Returns'!G:G,MATCH(T70,'Daily Returns'!A:A,1)),IF(B70="ISP",INDEX('Daily Returns'!I:I,MATCH(T70,'Daily Returns'!A:A,1)),IF(B70="BPE",INDEX('Daily Returns'!K:K,MATCH(T70,'Daily Returns'!A:A,1)),IF(B70="BAMI",INDEX('Daily Returns'!M:M,MATCH(T70,'Daily Returns'!A:A,1)),INDEX('Daily Returns'!O:O,MATCH(T70,'Daily Returns'!A:A,1)))))))-(D70+E70*INDEX('Daily Returns'!C:C,MATCH(T70,'Daily Returns'!A:A,1))),"")</f>
        <v>1.9626719930405587E-3</v>
      </c>
      <c r="V70" s="8">
        <f t="shared" si="28"/>
        <v>44684</v>
      </c>
      <c r="W70" s="10">
        <f>IFERROR(IF(B70="UCG",INDEX('Daily Returns'!E:E,MATCH(V70,'Daily Returns'!A:A,1)),IF(B70="BMPS",INDEX('Daily Returns'!G:G,MATCH(V70,'Daily Returns'!A:A,1)),IF(B70="ISP",INDEX('Daily Returns'!I:I,MATCH(V70,'Daily Returns'!A:A,1)),IF(B70="BPE",INDEX('Daily Returns'!K:K,MATCH(V70,'Daily Returns'!A:A,1)),IF(B70="BAMI",INDEX('Daily Returns'!M:M,MATCH(V70,'Daily Returns'!A:A,1)),INDEX('Daily Returns'!O:O,MATCH(V70,'Daily Returns'!A:A,1)))))))-(D70+E70*INDEX('Daily Returns'!C:C,MATCH(V70,'Daily Returns'!A:A,1))),"")</f>
        <v>9.3699338892631878E-4</v>
      </c>
      <c r="X70" s="8">
        <f t="shared" si="29"/>
        <v>44685</v>
      </c>
      <c r="Y70" s="10">
        <f>IFERROR(IF(B70="UCG",INDEX('Daily Returns'!E:E,MATCH(X70,'Daily Returns'!A:A,1)),IF(B70="BMPS",INDEX('Daily Returns'!G:G,MATCH(X70,'Daily Returns'!A:A,1)),IF(B70="ISP",INDEX('Daily Returns'!I:I,MATCH(X70,'Daily Returns'!A:A,1)),IF(B70="BPE",INDEX('Daily Returns'!K:K,MATCH(X70,'Daily Returns'!A:A,1)),IF(B70="BAMI",INDEX('Daily Returns'!M:M,MATCH(X70,'Daily Returns'!A:A,1)),INDEX('Daily Returns'!O:O,MATCH(X70,'Daily Returns'!A:A,1)))))))-(D70+E70*INDEX('Daily Returns'!C:C,MATCH(X70,'Daily Returns'!A:A,1))),"")</f>
        <v>-1.7633053971156085E-2</v>
      </c>
      <c r="Z70" s="8">
        <f t="shared" si="30"/>
        <v>44686</v>
      </c>
      <c r="AA70" s="10">
        <f>IFERROR(IF(B70="UCG",INDEX('Daily Returns'!E:E,MATCH(Z70,'Daily Returns'!A:A,1)),IF(B70="BMPS",INDEX('Daily Returns'!G:G,MATCH(Z70,'Daily Returns'!A:A,1)),IF(B70="ISP",INDEX('Daily Returns'!I:I,MATCH(Z70,'Daily Returns'!A:A,1)),IF(B70="BPE",INDEX('Daily Returns'!K:K,MATCH(Z70,'Daily Returns'!A:A,1)),IF(B70="BAMI",INDEX('Daily Returns'!M:M,MATCH(Z70,'Daily Returns'!A:A,1)),INDEX('Daily Returns'!O:O,MATCH(Z70,'Daily Returns'!A:A,1)))))))-(D70+E70*INDEX('Daily Returns'!C:C,MATCH(Z70,'Daily Returns'!A:A,1))),"")</f>
        <v>-2.7876813449264227E-4</v>
      </c>
      <c r="AB70" s="8">
        <f t="shared" si="31"/>
        <v>44687</v>
      </c>
      <c r="AC70" s="10">
        <f>IFERROR(IF(B70="UCG",INDEX('Daily Returns'!E:E,MATCH(AB70,'Daily Returns'!A:A,1)),IF(B70="BMPS",INDEX('Daily Returns'!G:G,MATCH(AB70,'Daily Returns'!A:A,1)),IF(B70="ISP",INDEX('Daily Returns'!I:I,MATCH(AB70,'Daily Returns'!A:A,1)),IF(B70="BPE",INDEX('Daily Returns'!K:K,MATCH(AB70,'Daily Returns'!A:A,1)),IF(B70="BAMI",INDEX('Daily Returns'!M:M,MATCH(AB70,'Daily Returns'!A:A,1)),INDEX('Daily Returns'!O:O,MATCH(AB70,'Daily Returns'!A:A,1)))))))-(D70+E70*INDEX('Daily Returns'!C:C,MATCH(AB70,'Daily Returns'!A:A,1))),"")</f>
        <v>5.1058331379278746E-3</v>
      </c>
      <c r="AD70" s="8">
        <f t="shared" si="32"/>
        <v>44690</v>
      </c>
      <c r="AE70" s="10">
        <f>IFERROR(IF(B70="UCG",INDEX('Daily Returns'!E:E,MATCH(AD70,'Daily Returns'!A:A,1)),IF(B70="BMPS",INDEX('Daily Returns'!G:G,MATCH(AD70,'Daily Returns'!A:A,1)),IF(B70="ISP",INDEX('Daily Returns'!I:I,MATCH(AD70,'Daily Returns'!A:A,1)),IF(B70="BPE",INDEX('Daily Returns'!K:K,MATCH(AD70,'Daily Returns'!A:A,1)),IF(B70="BAMI",INDEX('Daily Returns'!M:M,MATCH(AD70,'Daily Returns'!A:A,1)),INDEX('Daily Returns'!O:O,MATCH(AD70,'Daily Returns'!A:A,1)))))))-(D70+E70*INDEX('Daily Returns'!C:C,MATCH(AD70,'Daily Returns'!A:A,1))),"")</f>
        <v>3.5168486654032771E-3</v>
      </c>
      <c r="AF70" s="8">
        <f t="shared" si="33"/>
        <v>44691</v>
      </c>
      <c r="AG70" s="10">
        <f>IFERROR(IF(B70="UCG",INDEX('Daily Returns'!E:E,MATCH(AF70,'Daily Returns'!A:A,1)),IF(B70="BMPS",INDEX('Daily Returns'!G:G,MATCH(AF70,'Daily Returns'!A:A,1)),IF(B70="ISP",INDEX('Daily Returns'!I:I,MATCH(AF70,'Daily Returns'!A:A,1)),IF(B70="BPE",INDEX('Daily Returns'!K:K,MATCH(AF70,'Daily Returns'!A:A,1)),IF(B70="BAMI",INDEX('Daily Returns'!M:M,MATCH(AF70,'Daily Returns'!A:A,1)),INDEX('Daily Returns'!O:O,MATCH(AF70,'Daily Returns'!A:A,1)))))))-(D70+E70*INDEX('Daily Returns'!C:C,MATCH(AF70,'Daily Returns'!A:A,1))),"")</f>
        <v>-6.7643939637284118E-3</v>
      </c>
      <c r="AH70" s="8">
        <f t="shared" si="34"/>
        <v>44692</v>
      </c>
      <c r="AI70" s="10">
        <f>IFERROR(IF(B70="UCG",INDEX('Daily Returns'!E:E,MATCH(AH70,'Daily Returns'!A:A,1)),IF(B70="BMPS",INDEX('Daily Returns'!G:G,MATCH(AH70,'Daily Returns'!A:A,1)),IF(B70="ISP",INDEX('Daily Returns'!I:I,MATCH(AH70,'Daily Returns'!A:A,1)),IF(B70="BPE",INDEX('Daily Returns'!K:K,MATCH(AH70,'Daily Returns'!A:A,1)),IF(B70="BAMI",INDEX('Daily Returns'!M:M,MATCH(AH70,'Daily Returns'!A:A,1)),INDEX('Daily Returns'!O:O,MATCH(AH70,'Daily Returns'!A:A,1)))))))-(D70+E70*INDEX('Daily Returns'!C:C,MATCH(AH70,'Daily Returns'!A:A,1))),"")</f>
        <v>-8.5249262610259877E-3</v>
      </c>
      <c r="AJ70" s="8">
        <f t="shared" si="35"/>
        <v>44693</v>
      </c>
      <c r="AK70" s="10">
        <f>IFERROR(IF(B70="UCG",INDEX('Daily Returns'!E:E,MATCH(AJ70,'Daily Returns'!A:A,1)),IF(B70="BMPS",INDEX('Daily Returns'!G:G,MATCH(AJ70,'Daily Returns'!A:A,1)),IF(B70="ISP",INDEX('Daily Returns'!I:I,MATCH(AJ70,'Daily Returns'!A:A,1)),IF(B70="BPE",INDEX('Daily Returns'!K:K,MATCH(AJ70,'Daily Returns'!A:A,1)),IF(B70="BAMI",INDEX('Daily Returns'!M:M,MATCH(AJ70,'Daily Returns'!A:A,1)),INDEX('Daily Returns'!O:O,MATCH(AJ70,'Daily Returns'!A:A,1)))))))-(D70+E70*INDEX('Daily Returns'!C:C,MATCH(AJ70,'Daily Returns'!A:A,1))),"")</f>
        <v>1.4432382925185443E-2</v>
      </c>
    </row>
    <row r="71" spans="1:37" x14ac:dyDescent="0.3">
      <c r="A71" t="str">
        <f>'Event Master List'!A71</f>
        <v>GACS-018</v>
      </c>
      <c r="B71" t="str">
        <f>'Event Master List'!C71</f>
        <v>UCG</v>
      </c>
      <c r="C71" s="8">
        <f>'Event Master List'!D71</f>
        <v>44727</v>
      </c>
      <c r="D71" s="10">
        <f>'Estimation Parameters'!K71</f>
        <v>-1.9822640931274583E-4</v>
      </c>
      <c r="E71" s="10">
        <f>'Estimation Parameters'!J71</f>
        <v>1.6813945768127581</v>
      </c>
      <c r="F71" s="10">
        <f>IFERROR(IF(B71="UCG",INDEX('Daily Returns'!E:E,MATCH(C71,'Daily Returns'!A:A,1)),IF(B71="BMPS",INDEX('Daily Returns'!G:G,MATCH(C71,'Daily Returns'!A:A,1)),IF(B71="ISP",INDEX('Daily Returns'!I:I,MATCH(C71,'Daily Returns'!A:A,1)),IF(B71="BPE",INDEX('Daily Returns'!K:K,MATCH(C71,'Daily Returns'!A:A,1)),IF(B71="BAMI",INDEX('Daily Returns'!M:M,MATCH(C71,'Daily Returns'!A:A,1)),INDEX('Daily Returns'!O:O,MATCH(C71,'Daily Returns'!A:A,1))))))),"")</f>
        <v>3.7037037037036979E-2</v>
      </c>
      <c r="G71" s="10">
        <f>IFERROR(INDEX('Daily Returns'!C:C,MATCH(C71,'Daily Returns'!A:A,1)),"")</f>
        <v>2.8699592621412549E-2</v>
      </c>
      <c r="H71" s="10">
        <f t="shared" si="18"/>
        <v>4.8057112981065762E-2</v>
      </c>
      <c r="I71" s="10">
        <f t="shared" si="19"/>
        <v>-1.1020075944028783E-2</v>
      </c>
      <c r="J71" s="10">
        <f t="shared" si="20"/>
        <v>4.2207819815757469E-2</v>
      </c>
      <c r="K71" s="10">
        <f t="shared" si="21"/>
        <v>7.1241489556115256E-2</v>
      </c>
      <c r="L71" s="10">
        <f t="shared" si="22"/>
        <v>0.14060111278439583</v>
      </c>
      <c r="M71" t="str">
        <f>'Event Master List'!F71</f>
        <v>Yes</v>
      </c>
      <c r="N71" t="str">
        <f t="shared" si="23"/>
        <v>No</v>
      </c>
      <c r="O71" t="str">
        <f t="shared" si="24"/>
        <v/>
      </c>
      <c r="P71" s="8">
        <f t="shared" si="25"/>
        <v>44720</v>
      </c>
      <c r="Q71" s="10">
        <f>IFERROR(IF(B71="UCG",INDEX('Daily Returns'!E:E,MATCH(P71,'Daily Returns'!A:A,1)),IF(B71="BMPS",INDEX('Daily Returns'!G:G,MATCH(P71,'Daily Returns'!A:A,1)),IF(B71="ISP",INDEX('Daily Returns'!I:I,MATCH(P71,'Daily Returns'!A:A,1)),IF(B71="BPE",INDEX('Daily Returns'!K:K,MATCH(P71,'Daily Returns'!A:A,1)),IF(B71="BAMI",INDEX('Daily Returns'!M:M,MATCH(P71,'Daily Returns'!A:A,1)),INDEX('Daily Returns'!O:O,MATCH(P71,'Daily Returns'!A:A,1)))))))-(D71+E71*INDEX('Daily Returns'!C:C,MATCH(P71,'Daily Returns'!A:A,1))),"")</f>
        <v>-5.7699178159759772E-3</v>
      </c>
      <c r="R71" s="8">
        <f t="shared" si="26"/>
        <v>44721</v>
      </c>
      <c r="S71" s="10">
        <f>IFERROR(IF(B71="UCG",INDEX('Daily Returns'!E:E,MATCH(R71,'Daily Returns'!A:A,1)),IF(B71="BMPS",INDEX('Daily Returns'!G:G,MATCH(R71,'Daily Returns'!A:A,1)),IF(B71="ISP",INDEX('Daily Returns'!I:I,MATCH(R71,'Daily Returns'!A:A,1)),IF(B71="BPE",INDEX('Daily Returns'!K:K,MATCH(R71,'Daily Returns'!A:A,1)),IF(B71="BAMI",INDEX('Daily Returns'!M:M,MATCH(R71,'Daily Returns'!A:A,1)),INDEX('Daily Returns'!O:O,MATCH(R71,'Daily Returns'!A:A,1)))))))-(D71+E71*INDEX('Daily Returns'!C:C,MATCH(R71,'Daily Returns'!A:A,1))),"")</f>
        <v>2.9279640046107818E-2</v>
      </c>
      <c r="T71" s="8">
        <f t="shared" si="27"/>
        <v>44722</v>
      </c>
      <c r="U71" s="10">
        <f>IFERROR(IF(B71="UCG",INDEX('Daily Returns'!E:E,MATCH(T71,'Daily Returns'!A:A,1)),IF(B71="BMPS",INDEX('Daily Returns'!G:G,MATCH(T71,'Daily Returns'!A:A,1)),IF(B71="ISP",INDEX('Daily Returns'!I:I,MATCH(T71,'Daily Returns'!A:A,1)),IF(B71="BPE",INDEX('Daily Returns'!K:K,MATCH(T71,'Daily Returns'!A:A,1)),IF(B71="BAMI",INDEX('Daily Returns'!M:M,MATCH(T71,'Daily Returns'!A:A,1)),INDEX('Daily Returns'!O:O,MATCH(T71,'Daily Returns'!A:A,1)))))))-(D71+E71*INDEX('Daily Returns'!C:C,MATCH(T71,'Daily Returns'!A:A,1))),"")</f>
        <v>-3.6451997402101727E-3</v>
      </c>
      <c r="V71" s="8">
        <f t="shared" si="28"/>
        <v>44725</v>
      </c>
      <c r="W71" s="10">
        <f>IFERROR(IF(B71="UCG",INDEX('Daily Returns'!E:E,MATCH(V71,'Daily Returns'!A:A,1)),IF(B71="BMPS",INDEX('Daily Returns'!G:G,MATCH(V71,'Daily Returns'!A:A,1)),IF(B71="ISP",INDEX('Daily Returns'!I:I,MATCH(V71,'Daily Returns'!A:A,1)),IF(B71="BPE",INDEX('Daily Returns'!K:K,MATCH(V71,'Daily Returns'!A:A,1)),IF(B71="BAMI",INDEX('Daily Returns'!M:M,MATCH(V71,'Daily Returns'!A:A,1)),INDEX('Daily Returns'!O:O,MATCH(V71,'Daily Returns'!A:A,1)))))))-(D71+E71*INDEX('Daily Returns'!C:C,MATCH(V71,'Daily Returns'!A:A,1))),"")</f>
        <v>3.4617571069327724E-2</v>
      </c>
      <c r="X71" s="8">
        <f t="shared" si="29"/>
        <v>44726</v>
      </c>
      <c r="Y71" s="10">
        <f>IFERROR(IF(B71="UCG",INDEX('Daily Returns'!E:E,MATCH(X71,'Daily Returns'!A:A,1)),IF(B71="BMPS",INDEX('Daily Returns'!G:G,MATCH(X71,'Daily Returns'!A:A,1)),IF(B71="ISP",INDEX('Daily Returns'!I:I,MATCH(X71,'Daily Returns'!A:A,1)),IF(B71="BPE",INDEX('Daily Returns'!K:K,MATCH(X71,'Daily Returns'!A:A,1)),IF(B71="BAMI",INDEX('Daily Returns'!M:M,MATCH(X71,'Daily Returns'!A:A,1)),INDEX('Daily Returns'!O:O,MATCH(X71,'Daily Returns'!A:A,1)))))))-(D71+E71*INDEX('Daily Returns'!C:C,MATCH(X71,'Daily Returns'!A:A,1))),"")</f>
        <v>2.9880884243319569E-2</v>
      </c>
      <c r="Z71" s="8">
        <f t="shared" si="30"/>
        <v>44727</v>
      </c>
      <c r="AA71" s="10">
        <f>IFERROR(IF(B71="UCG",INDEX('Daily Returns'!E:E,MATCH(Z71,'Daily Returns'!A:A,1)),IF(B71="BMPS",INDEX('Daily Returns'!G:G,MATCH(Z71,'Daily Returns'!A:A,1)),IF(B71="ISP",INDEX('Daily Returns'!I:I,MATCH(Z71,'Daily Returns'!A:A,1)),IF(B71="BPE",INDEX('Daily Returns'!K:K,MATCH(Z71,'Daily Returns'!A:A,1)),IF(B71="BAMI",INDEX('Daily Returns'!M:M,MATCH(Z71,'Daily Returns'!A:A,1)),INDEX('Daily Returns'!O:O,MATCH(Z71,'Daily Returns'!A:A,1)))))))-(D71+E71*INDEX('Daily Returns'!C:C,MATCH(Z71,'Daily Returns'!A:A,1))),"")</f>
        <v>-1.1020075944028783E-2</v>
      </c>
      <c r="AB71" s="8">
        <f t="shared" si="31"/>
        <v>44728</v>
      </c>
      <c r="AC71" s="10">
        <f>IFERROR(IF(B71="UCG",INDEX('Daily Returns'!E:E,MATCH(AB71,'Daily Returns'!A:A,1)),IF(B71="BMPS",INDEX('Daily Returns'!G:G,MATCH(AB71,'Daily Returns'!A:A,1)),IF(B71="ISP",INDEX('Daily Returns'!I:I,MATCH(AB71,'Daily Returns'!A:A,1)),IF(B71="BPE",INDEX('Daily Returns'!K:K,MATCH(AB71,'Daily Returns'!A:A,1)),IF(B71="BAMI",INDEX('Daily Returns'!M:M,MATCH(AB71,'Daily Returns'!A:A,1)),INDEX('Daily Returns'!O:O,MATCH(AB71,'Daily Returns'!A:A,1)))))))-(D71+E71*INDEX('Daily Returns'!C:C,MATCH(AB71,'Daily Returns'!A:A,1))),"")</f>
        <v>2.3347011516466683E-2</v>
      </c>
      <c r="AD71" s="8">
        <f t="shared" si="32"/>
        <v>44729</v>
      </c>
      <c r="AE71" s="10">
        <f>IFERROR(IF(B71="UCG",INDEX('Daily Returns'!E:E,MATCH(AD71,'Daily Returns'!A:A,1)),IF(B71="BMPS",INDEX('Daily Returns'!G:G,MATCH(AD71,'Daily Returns'!A:A,1)),IF(B71="ISP",INDEX('Daily Returns'!I:I,MATCH(AD71,'Daily Returns'!A:A,1)),IF(B71="BPE",INDEX('Daily Returns'!K:K,MATCH(AD71,'Daily Returns'!A:A,1)),IF(B71="BAMI",INDEX('Daily Returns'!M:M,MATCH(AD71,'Daily Returns'!A:A,1)),INDEX('Daily Returns'!O:O,MATCH(AD71,'Daily Returns'!A:A,1)))))))-(D71+E71*INDEX('Daily Returns'!C:C,MATCH(AD71,'Daily Returns'!A:A,1))),"")</f>
        <v>5.2841691228708212E-4</v>
      </c>
      <c r="AF71" s="8">
        <f t="shared" si="33"/>
        <v>44732</v>
      </c>
      <c r="AG71" s="10">
        <f>IFERROR(IF(B71="UCG",INDEX('Daily Returns'!E:E,MATCH(AF71,'Daily Returns'!A:A,1)),IF(B71="BMPS",INDEX('Daily Returns'!G:G,MATCH(AF71,'Daily Returns'!A:A,1)),IF(B71="ISP",INDEX('Daily Returns'!I:I,MATCH(AF71,'Daily Returns'!A:A,1)),IF(B71="BPE",INDEX('Daily Returns'!K:K,MATCH(AF71,'Daily Returns'!A:A,1)),IF(B71="BAMI",INDEX('Daily Returns'!M:M,MATCH(AF71,'Daily Returns'!A:A,1)),INDEX('Daily Returns'!O:O,MATCH(AF71,'Daily Returns'!A:A,1)))))))-(D71+E71*INDEX('Daily Returns'!C:C,MATCH(AF71,'Daily Returns'!A:A,1))),"")</f>
        <v>2.8505252828070701E-2</v>
      </c>
      <c r="AH71" s="8">
        <f t="shared" si="34"/>
        <v>44733</v>
      </c>
      <c r="AI71" s="10">
        <f>IFERROR(IF(B71="UCG",INDEX('Daily Returns'!E:E,MATCH(AH71,'Daily Returns'!A:A,1)),IF(B71="BMPS",INDEX('Daily Returns'!G:G,MATCH(AH71,'Daily Returns'!A:A,1)),IF(B71="ISP",INDEX('Daily Returns'!I:I,MATCH(AH71,'Daily Returns'!A:A,1)),IF(B71="BPE",INDEX('Daily Returns'!K:K,MATCH(AH71,'Daily Returns'!A:A,1)),IF(B71="BAMI",INDEX('Daily Returns'!M:M,MATCH(AH71,'Daily Returns'!A:A,1)),INDEX('Daily Returns'!O:O,MATCH(AH71,'Daily Returns'!A:A,1)))))))-(D71+E71*INDEX('Daily Returns'!C:C,MATCH(AH71,'Daily Returns'!A:A,1))),"")</f>
        <v>2.4921726109540503E-3</v>
      </c>
      <c r="AJ71" s="8">
        <f t="shared" si="35"/>
        <v>44734</v>
      </c>
      <c r="AK71" s="10">
        <f>IFERROR(IF(B71="UCG",INDEX('Daily Returns'!E:E,MATCH(AJ71,'Daily Returns'!A:A,1)),IF(B71="BMPS",INDEX('Daily Returns'!G:G,MATCH(AJ71,'Daily Returns'!A:A,1)),IF(B71="ISP",INDEX('Daily Returns'!I:I,MATCH(AJ71,'Daily Returns'!A:A,1)),IF(B71="BPE",INDEX('Daily Returns'!K:K,MATCH(AJ71,'Daily Returns'!A:A,1)),IF(B71="BAMI",INDEX('Daily Returns'!M:M,MATCH(AJ71,'Daily Returns'!A:A,1)),INDEX('Daily Returns'!O:O,MATCH(AJ71,'Daily Returns'!A:A,1)))))))-(D71+E71*INDEX('Daily Returns'!C:C,MATCH(AJ71,'Daily Returns'!A:A,1))),"")</f>
        <v>1.2385357058077136E-2</v>
      </c>
    </row>
    <row r="72" spans="1:37" x14ac:dyDescent="0.3">
      <c r="A72" t="str">
        <f>'Event Master List'!A72</f>
        <v>NG-062</v>
      </c>
      <c r="B72" t="str">
        <f>'Event Master List'!C72</f>
        <v>ISP</v>
      </c>
      <c r="C72" s="8">
        <f>'Event Master List'!D72</f>
        <v>44743</v>
      </c>
      <c r="D72" s="10">
        <f>'Estimation Parameters'!K72</f>
        <v>9.0215077368642244E-4</v>
      </c>
      <c r="E72" s="10">
        <f>'Estimation Parameters'!J72</f>
        <v>1.4014756465301514</v>
      </c>
      <c r="F72" s="10">
        <f>IFERROR(IF(B72="UCG",INDEX('Daily Returns'!E:E,MATCH(C72,'Daily Returns'!A:A,1)),IF(B72="BMPS",INDEX('Daily Returns'!G:G,MATCH(C72,'Daily Returns'!A:A,1)),IF(B72="ISP",INDEX('Daily Returns'!I:I,MATCH(C72,'Daily Returns'!A:A,1)),IF(B72="BPE",INDEX('Daily Returns'!K:K,MATCH(C72,'Daily Returns'!A:A,1)),IF(B72="BAMI",INDEX('Daily Returns'!M:M,MATCH(C72,'Daily Returns'!A:A,1)),INDEX('Daily Returns'!O:O,MATCH(C72,'Daily Returns'!A:A,1))))))),"")</f>
        <v>-5.6179775280898927E-3</v>
      </c>
      <c r="G72" s="10">
        <f>IFERROR(INDEX('Daily Returns'!C:C,MATCH(C72,'Daily Returns'!A:A,1)),"")</f>
        <v>2.8646567108105568E-3</v>
      </c>
      <c r="H72" s="10">
        <f t="shared" si="18"/>
        <v>4.9168973895565848E-3</v>
      </c>
      <c r="I72" s="10">
        <f t="shared" si="19"/>
        <v>-1.0534874917646478E-2</v>
      </c>
      <c r="J72" s="10">
        <f t="shared" si="20"/>
        <v>-5.274624044352056E-2</v>
      </c>
      <c r="K72" s="10">
        <f t="shared" si="21"/>
        <v>-5.5907564703061262E-2</v>
      </c>
      <c r="L72" s="10">
        <f t="shared" si="22"/>
        <v>-6.3531811771731395E-2</v>
      </c>
      <c r="M72" t="str">
        <f>'Event Master List'!F72</f>
        <v>No</v>
      </c>
      <c r="N72" t="str">
        <f t="shared" si="23"/>
        <v>No</v>
      </c>
      <c r="O72" t="str">
        <f t="shared" si="24"/>
        <v/>
      </c>
      <c r="P72" s="8">
        <f t="shared" si="25"/>
        <v>44736</v>
      </c>
      <c r="Q72" s="10">
        <f>IFERROR(IF(B72="UCG",INDEX('Daily Returns'!E:E,MATCH(P72,'Daily Returns'!A:A,1)),IF(B72="BMPS",INDEX('Daily Returns'!G:G,MATCH(P72,'Daily Returns'!A:A,1)),IF(B72="ISP",INDEX('Daily Returns'!I:I,MATCH(P72,'Daily Returns'!A:A,1)),IF(B72="BPE",INDEX('Daily Returns'!K:K,MATCH(P72,'Daily Returns'!A:A,1)),IF(B72="BAMI",INDEX('Daily Returns'!M:M,MATCH(P72,'Daily Returns'!A:A,1)),INDEX('Daily Returns'!O:O,MATCH(P72,'Daily Returns'!A:A,1)))))))-(D72+E72*INDEX('Daily Returns'!C:C,MATCH(P72,'Daily Returns'!A:A,1))),"")</f>
        <v>-1.1841425421078165E-2</v>
      </c>
      <c r="R72" s="8">
        <f t="shared" si="26"/>
        <v>44739</v>
      </c>
      <c r="S72" s="10">
        <f>IFERROR(IF(B72="UCG",INDEX('Daily Returns'!E:E,MATCH(R72,'Daily Returns'!A:A,1)),IF(B72="BMPS",INDEX('Daily Returns'!G:G,MATCH(R72,'Daily Returns'!A:A,1)),IF(B72="ISP",INDEX('Daily Returns'!I:I,MATCH(R72,'Daily Returns'!A:A,1)),IF(B72="BPE",INDEX('Daily Returns'!K:K,MATCH(R72,'Daily Returns'!A:A,1)),IF(B72="BAMI",INDEX('Daily Returns'!M:M,MATCH(R72,'Daily Returns'!A:A,1)),INDEX('Daily Returns'!O:O,MATCH(R72,'Daily Returns'!A:A,1)))))))-(D72+E72*INDEX('Daily Returns'!C:C,MATCH(R72,'Daily Returns'!A:A,1))),"")</f>
        <v>1.6455533938998502E-2</v>
      </c>
      <c r="T72" s="8">
        <f t="shared" si="27"/>
        <v>44740</v>
      </c>
      <c r="U72" s="10">
        <f>IFERROR(IF(B72="UCG",INDEX('Daily Returns'!E:E,MATCH(T72,'Daily Returns'!A:A,1)),IF(B72="BMPS",INDEX('Daily Returns'!G:G,MATCH(T72,'Daily Returns'!A:A,1)),IF(B72="ISP",INDEX('Daily Returns'!I:I,MATCH(T72,'Daily Returns'!A:A,1)),IF(B72="BPE",INDEX('Daily Returns'!K:K,MATCH(T72,'Daily Returns'!A:A,1)),IF(B72="BAMI",INDEX('Daily Returns'!M:M,MATCH(T72,'Daily Returns'!A:A,1)),INDEX('Daily Returns'!O:O,MATCH(T72,'Daily Returns'!A:A,1)))))))-(D72+E72*INDEX('Daily Returns'!C:C,MATCH(T72,'Daily Returns'!A:A,1))),"")</f>
        <v>-6.6036125903096571E-3</v>
      </c>
      <c r="V72" s="8">
        <f t="shared" si="28"/>
        <v>44741</v>
      </c>
      <c r="W72" s="10">
        <f>IFERROR(IF(B72="UCG",INDEX('Daily Returns'!E:E,MATCH(V72,'Daily Returns'!A:A,1)),IF(B72="BMPS",INDEX('Daily Returns'!G:G,MATCH(V72,'Daily Returns'!A:A,1)),IF(B72="ISP",INDEX('Daily Returns'!I:I,MATCH(V72,'Daily Returns'!A:A,1)),IF(B72="BPE",INDEX('Daily Returns'!K:K,MATCH(V72,'Daily Returns'!A:A,1)),IF(B72="BAMI",INDEX('Daily Returns'!M:M,MATCH(V72,'Daily Returns'!A:A,1)),INDEX('Daily Returns'!O:O,MATCH(V72,'Daily Returns'!A:A,1)))))))-(D72+E72*INDEX('Daily Returns'!C:C,MATCH(V72,'Daily Returns'!A:A,1))),"")</f>
        <v>5.5026224203044514E-3</v>
      </c>
      <c r="X72" s="8">
        <f t="shared" si="29"/>
        <v>44742</v>
      </c>
      <c r="Y72" s="10">
        <f>IFERROR(IF(B72="UCG",INDEX('Daily Returns'!E:E,MATCH(X72,'Daily Returns'!A:A,1)),IF(B72="BMPS",INDEX('Daily Returns'!G:G,MATCH(X72,'Daily Returns'!A:A,1)),IF(B72="ISP",INDEX('Daily Returns'!I:I,MATCH(X72,'Daily Returns'!A:A,1)),IF(B72="BPE",INDEX('Daily Returns'!K:K,MATCH(X72,'Daily Returns'!A:A,1)),IF(B72="BAMI",INDEX('Daily Returns'!M:M,MATCH(X72,'Daily Returns'!A:A,1)),INDEX('Daily Returns'!O:O,MATCH(X72,'Daily Returns'!A:A,1)))))))-(D72+E72*INDEX('Daily Returns'!C:C,MATCH(X72,'Daily Returns'!A:A,1))),"")</f>
        <v>-1.9432247393505103E-2</v>
      </c>
      <c r="Z72" s="8">
        <f t="shared" si="30"/>
        <v>44743</v>
      </c>
      <c r="AA72" s="10">
        <f>IFERROR(IF(B72="UCG",INDEX('Daily Returns'!E:E,MATCH(Z72,'Daily Returns'!A:A,1)),IF(B72="BMPS",INDEX('Daily Returns'!G:G,MATCH(Z72,'Daily Returns'!A:A,1)),IF(B72="ISP",INDEX('Daily Returns'!I:I,MATCH(Z72,'Daily Returns'!A:A,1)),IF(B72="BPE",INDEX('Daily Returns'!K:K,MATCH(Z72,'Daily Returns'!A:A,1)),IF(B72="BAMI",INDEX('Daily Returns'!M:M,MATCH(Z72,'Daily Returns'!A:A,1)),INDEX('Daily Returns'!O:O,MATCH(Z72,'Daily Returns'!A:A,1)))))))-(D72+E72*INDEX('Daily Returns'!C:C,MATCH(Z72,'Daily Returns'!A:A,1))),"")</f>
        <v>-1.0534874917646478E-2</v>
      </c>
      <c r="AB72" s="8">
        <f t="shared" si="31"/>
        <v>44746</v>
      </c>
      <c r="AC72" s="10">
        <f>IFERROR(IF(B72="UCG",INDEX('Daily Returns'!E:E,MATCH(AB72,'Daily Returns'!A:A,1)),IF(B72="BMPS",INDEX('Daily Returns'!G:G,MATCH(AB72,'Daily Returns'!A:A,1)),IF(B72="ISP",INDEX('Daily Returns'!I:I,MATCH(AB72,'Daily Returns'!A:A,1)),IF(B72="BPE",INDEX('Daily Returns'!K:K,MATCH(AB72,'Daily Returns'!A:A,1)),IF(B72="BAMI",INDEX('Daily Returns'!M:M,MATCH(AB72,'Daily Returns'!A:A,1)),INDEX('Daily Returns'!O:O,MATCH(AB72,'Daily Returns'!A:A,1)))))))-(D72+E72*INDEX('Daily Returns'!C:C,MATCH(AB72,'Daily Returns'!A:A,1))),"")</f>
        <v>-2.2779118132368978E-2</v>
      </c>
      <c r="AD72" s="8">
        <f t="shared" si="32"/>
        <v>44747</v>
      </c>
      <c r="AE72" s="10">
        <f>IFERROR(IF(B72="UCG",INDEX('Daily Returns'!E:E,MATCH(AD72,'Daily Returns'!A:A,1)),IF(B72="BMPS",INDEX('Daily Returns'!G:G,MATCH(AD72,'Daily Returns'!A:A,1)),IF(B72="ISP",INDEX('Daily Returns'!I:I,MATCH(AD72,'Daily Returns'!A:A,1)),IF(B72="BPE",INDEX('Daily Returns'!K:K,MATCH(AD72,'Daily Returns'!A:A,1)),IF(B72="BAMI",INDEX('Daily Returns'!M:M,MATCH(AD72,'Daily Returns'!A:A,1)),INDEX('Daily Returns'!O:O,MATCH(AD72,'Daily Returns'!A:A,1)))))))-(D72+E72*INDEX('Daily Returns'!C:C,MATCH(AD72,'Daily Returns'!A:A,1))),"")</f>
        <v>6.3733647282181172E-3</v>
      </c>
      <c r="AF72" s="8">
        <f t="shared" si="33"/>
        <v>44748</v>
      </c>
      <c r="AG72" s="10">
        <f>IFERROR(IF(B72="UCG",INDEX('Daily Returns'!E:E,MATCH(AF72,'Daily Returns'!A:A,1)),IF(B72="BMPS",INDEX('Daily Returns'!G:G,MATCH(AF72,'Daily Returns'!A:A,1)),IF(B72="ISP",INDEX('Daily Returns'!I:I,MATCH(AF72,'Daily Returns'!A:A,1)),IF(B72="BPE",INDEX('Daily Returns'!K:K,MATCH(AF72,'Daily Returns'!A:A,1)),IF(B72="BAMI",INDEX('Daily Returns'!M:M,MATCH(AF72,'Daily Returns'!A:A,1)),INDEX('Daily Returns'!O:O,MATCH(AF72,'Daily Returns'!A:A,1)))))))-(D72+E72*INDEX('Daily Returns'!C:C,MATCH(AF72,'Daily Returns'!A:A,1))),"")</f>
        <v>-9.5346889877588169E-3</v>
      </c>
      <c r="AH72" s="8">
        <f t="shared" si="34"/>
        <v>44749</v>
      </c>
      <c r="AI72" s="10">
        <f>IFERROR(IF(B72="UCG",INDEX('Daily Returns'!E:E,MATCH(AH72,'Daily Returns'!A:A,1)),IF(B72="BMPS",INDEX('Daily Returns'!G:G,MATCH(AH72,'Daily Returns'!A:A,1)),IF(B72="ISP",INDEX('Daily Returns'!I:I,MATCH(AH72,'Daily Returns'!A:A,1)),IF(B72="BPE",INDEX('Daily Returns'!K:K,MATCH(AH72,'Daily Returns'!A:A,1)),IF(B72="BAMI",INDEX('Daily Returns'!M:M,MATCH(AH72,'Daily Returns'!A:A,1)),INDEX('Daily Returns'!O:O,MATCH(AH72,'Daily Returns'!A:A,1)))))))-(D72+E72*INDEX('Daily Returns'!C:C,MATCH(AH72,'Daily Returns'!A:A,1))),"")</f>
        <v>-1.9074398854101587E-3</v>
      </c>
      <c r="AJ72" s="8">
        <f t="shared" si="35"/>
        <v>44750</v>
      </c>
      <c r="AK72" s="10">
        <f>IFERROR(IF(B72="UCG",INDEX('Daily Returns'!E:E,MATCH(AJ72,'Daily Returns'!A:A,1)),IF(B72="BMPS",INDEX('Daily Returns'!G:G,MATCH(AJ72,'Daily Returns'!A:A,1)),IF(B72="ISP",INDEX('Daily Returns'!I:I,MATCH(AJ72,'Daily Returns'!A:A,1)),IF(B72="BPE",INDEX('Daily Returns'!K:K,MATCH(AJ72,'Daily Returns'!A:A,1)),IF(B72="BAMI",INDEX('Daily Returns'!M:M,MATCH(AJ72,'Daily Returns'!A:A,1)),INDEX('Daily Returns'!O:O,MATCH(AJ72,'Daily Returns'!A:A,1)))))))-(D72+E72*INDEX('Daily Returns'!C:C,MATCH(AJ72,'Daily Returns'!A:A,1))),"")</f>
        <v>-9.2299255311751108E-3</v>
      </c>
    </row>
    <row r="73" spans="1:37" x14ac:dyDescent="0.3">
      <c r="A73" t="str">
        <f>'Event Master List'!A73</f>
        <v>NG-063</v>
      </c>
      <c r="B73" t="str">
        <f>'Event Master List'!C73</f>
        <v>ISP</v>
      </c>
      <c r="C73" s="8">
        <f>'Event Master List'!D73</f>
        <v>44743</v>
      </c>
      <c r="D73" s="10">
        <f>'Estimation Parameters'!K73</f>
        <v>9.0215077368642244E-4</v>
      </c>
      <c r="E73" s="10">
        <f>'Estimation Parameters'!J73</f>
        <v>1.4014756465301514</v>
      </c>
      <c r="F73" s="10">
        <f>IFERROR(IF(B73="UCG",INDEX('Daily Returns'!E:E,MATCH(C73,'Daily Returns'!A:A,1)),IF(B73="BMPS",INDEX('Daily Returns'!G:G,MATCH(C73,'Daily Returns'!A:A,1)),IF(B73="ISP",INDEX('Daily Returns'!I:I,MATCH(C73,'Daily Returns'!A:A,1)),IF(B73="BPE",INDEX('Daily Returns'!K:K,MATCH(C73,'Daily Returns'!A:A,1)),IF(B73="BAMI",INDEX('Daily Returns'!M:M,MATCH(C73,'Daily Returns'!A:A,1)),INDEX('Daily Returns'!O:O,MATCH(C73,'Daily Returns'!A:A,1))))))),"")</f>
        <v>-5.6179775280898927E-3</v>
      </c>
      <c r="G73" s="10">
        <f>IFERROR(INDEX('Daily Returns'!C:C,MATCH(C73,'Daily Returns'!A:A,1)),"")</f>
        <v>2.8646567108105568E-3</v>
      </c>
      <c r="H73" s="10">
        <f t="shared" si="18"/>
        <v>4.9168973895565848E-3</v>
      </c>
      <c r="I73" s="10">
        <f t="shared" si="19"/>
        <v>-1.0534874917646478E-2</v>
      </c>
      <c r="J73" s="10">
        <f t="shared" si="20"/>
        <v>-5.274624044352056E-2</v>
      </c>
      <c r="K73" s="10">
        <f t="shared" si="21"/>
        <v>-5.5907564703061262E-2</v>
      </c>
      <c r="L73" s="10">
        <f t="shared" si="22"/>
        <v>-6.3531811771731395E-2</v>
      </c>
      <c r="M73" t="str">
        <f>'Event Master List'!F73</f>
        <v>No</v>
      </c>
      <c r="N73" t="str">
        <f t="shared" si="23"/>
        <v>No</v>
      </c>
      <c r="O73" t="str">
        <f t="shared" si="24"/>
        <v/>
      </c>
      <c r="P73" s="8">
        <f t="shared" si="25"/>
        <v>44736</v>
      </c>
      <c r="Q73" s="10">
        <f>IFERROR(IF(B73="UCG",INDEX('Daily Returns'!E:E,MATCH(P73,'Daily Returns'!A:A,1)),IF(B73="BMPS",INDEX('Daily Returns'!G:G,MATCH(P73,'Daily Returns'!A:A,1)),IF(B73="ISP",INDEX('Daily Returns'!I:I,MATCH(P73,'Daily Returns'!A:A,1)),IF(B73="BPE",INDEX('Daily Returns'!K:K,MATCH(P73,'Daily Returns'!A:A,1)),IF(B73="BAMI",INDEX('Daily Returns'!M:M,MATCH(P73,'Daily Returns'!A:A,1)),INDEX('Daily Returns'!O:O,MATCH(P73,'Daily Returns'!A:A,1)))))))-(D73+E73*INDEX('Daily Returns'!C:C,MATCH(P73,'Daily Returns'!A:A,1))),"")</f>
        <v>-1.1841425421078165E-2</v>
      </c>
      <c r="R73" s="8">
        <f t="shared" si="26"/>
        <v>44739</v>
      </c>
      <c r="S73" s="10">
        <f>IFERROR(IF(B73="UCG",INDEX('Daily Returns'!E:E,MATCH(R73,'Daily Returns'!A:A,1)),IF(B73="BMPS",INDEX('Daily Returns'!G:G,MATCH(R73,'Daily Returns'!A:A,1)),IF(B73="ISP",INDEX('Daily Returns'!I:I,MATCH(R73,'Daily Returns'!A:A,1)),IF(B73="BPE",INDEX('Daily Returns'!K:K,MATCH(R73,'Daily Returns'!A:A,1)),IF(B73="BAMI",INDEX('Daily Returns'!M:M,MATCH(R73,'Daily Returns'!A:A,1)),INDEX('Daily Returns'!O:O,MATCH(R73,'Daily Returns'!A:A,1)))))))-(D73+E73*INDEX('Daily Returns'!C:C,MATCH(R73,'Daily Returns'!A:A,1))),"")</f>
        <v>1.6455533938998502E-2</v>
      </c>
      <c r="T73" s="8">
        <f t="shared" si="27"/>
        <v>44740</v>
      </c>
      <c r="U73" s="10">
        <f>IFERROR(IF(B73="UCG",INDEX('Daily Returns'!E:E,MATCH(T73,'Daily Returns'!A:A,1)),IF(B73="BMPS",INDEX('Daily Returns'!G:G,MATCH(T73,'Daily Returns'!A:A,1)),IF(B73="ISP",INDEX('Daily Returns'!I:I,MATCH(T73,'Daily Returns'!A:A,1)),IF(B73="BPE",INDEX('Daily Returns'!K:K,MATCH(T73,'Daily Returns'!A:A,1)),IF(B73="BAMI",INDEX('Daily Returns'!M:M,MATCH(T73,'Daily Returns'!A:A,1)),INDEX('Daily Returns'!O:O,MATCH(T73,'Daily Returns'!A:A,1)))))))-(D73+E73*INDEX('Daily Returns'!C:C,MATCH(T73,'Daily Returns'!A:A,1))),"")</f>
        <v>-6.6036125903096571E-3</v>
      </c>
      <c r="V73" s="8">
        <f t="shared" si="28"/>
        <v>44741</v>
      </c>
      <c r="W73" s="10">
        <f>IFERROR(IF(B73="UCG",INDEX('Daily Returns'!E:E,MATCH(V73,'Daily Returns'!A:A,1)),IF(B73="BMPS",INDEX('Daily Returns'!G:G,MATCH(V73,'Daily Returns'!A:A,1)),IF(B73="ISP",INDEX('Daily Returns'!I:I,MATCH(V73,'Daily Returns'!A:A,1)),IF(B73="BPE",INDEX('Daily Returns'!K:K,MATCH(V73,'Daily Returns'!A:A,1)),IF(B73="BAMI",INDEX('Daily Returns'!M:M,MATCH(V73,'Daily Returns'!A:A,1)),INDEX('Daily Returns'!O:O,MATCH(V73,'Daily Returns'!A:A,1)))))))-(D73+E73*INDEX('Daily Returns'!C:C,MATCH(V73,'Daily Returns'!A:A,1))),"")</f>
        <v>5.5026224203044514E-3</v>
      </c>
      <c r="X73" s="8">
        <f t="shared" si="29"/>
        <v>44742</v>
      </c>
      <c r="Y73" s="10">
        <f>IFERROR(IF(B73="UCG",INDEX('Daily Returns'!E:E,MATCH(X73,'Daily Returns'!A:A,1)),IF(B73="BMPS",INDEX('Daily Returns'!G:G,MATCH(X73,'Daily Returns'!A:A,1)),IF(B73="ISP",INDEX('Daily Returns'!I:I,MATCH(X73,'Daily Returns'!A:A,1)),IF(B73="BPE",INDEX('Daily Returns'!K:K,MATCH(X73,'Daily Returns'!A:A,1)),IF(B73="BAMI",INDEX('Daily Returns'!M:M,MATCH(X73,'Daily Returns'!A:A,1)),INDEX('Daily Returns'!O:O,MATCH(X73,'Daily Returns'!A:A,1)))))))-(D73+E73*INDEX('Daily Returns'!C:C,MATCH(X73,'Daily Returns'!A:A,1))),"")</f>
        <v>-1.9432247393505103E-2</v>
      </c>
      <c r="Z73" s="8">
        <f t="shared" si="30"/>
        <v>44743</v>
      </c>
      <c r="AA73" s="10">
        <f>IFERROR(IF(B73="UCG",INDEX('Daily Returns'!E:E,MATCH(Z73,'Daily Returns'!A:A,1)),IF(B73="BMPS",INDEX('Daily Returns'!G:G,MATCH(Z73,'Daily Returns'!A:A,1)),IF(B73="ISP",INDEX('Daily Returns'!I:I,MATCH(Z73,'Daily Returns'!A:A,1)),IF(B73="BPE",INDEX('Daily Returns'!K:K,MATCH(Z73,'Daily Returns'!A:A,1)),IF(B73="BAMI",INDEX('Daily Returns'!M:M,MATCH(Z73,'Daily Returns'!A:A,1)),INDEX('Daily Returns'!O:O,MATCH(Z73,'Daily Returns'!A:A,1)))))))-(D73+E73*INDEX('Daily Returns'!C:C,MATCH(Z73,'Daily Returns'!A:A,1))),"")</f>
        <v>-1.0534874917646478E-2</v>
      </c>
      <c r="AB73" s="8">
        <f t="shared" si="31"/>
        <v>44746</v>
      </c>
      <c r="AC73" s="10">
        <f>IFERROR(IF(B73="UCG",INDEX('Daily Returns'!E:E,MATCH(AB73,'Daily Returns'!A:A,1)),IF(B73="BMPS",INDEX('Daily Returns'!G:G,MATCH(AB73,'Daily Returns'!A:A,1)),IF(B73="ISP",INDEX('Daily Returns'!I:I,MATCH(AB73,'Daily Returns'!A:A,1)),IF(B73="BPE",INDEX('Daily Returns'!K:K,MATCH(AB73,'Daily Returns'!A:A,1)),IF(B73="BAMI",INDEX('Daily Returns'!M:M,MATCH(AB73,'Daily Returns'!A:A,1)),INDEX('Daily Returns'!O:O,MATCH(AB73,'Daily Returns'!A:A,1)))))))-(D73+E73*INDEX('Daily Returns'!C:C,MATCH(AB73,'Daily Returns'!A:A,1))),"")</f>
        <v>-2.2779118132368978E-2</v>
      </c>
      <c r="AD73" s="8">
        <f t="shared" si="32"/>
        <v>44747</v>
      </c>
      <c r="AE73" s="10">
        <f>IFERROR(IF(B73="UCG",INDEX('Daily Returns'!E:E,MATCH(AD73,'Daily Returns'!A:A,1)),IF(B73="BMPS",INDEX('Daily Returns'!G:G,MATCH(AD73,'Daily Returns'!A:A,1)),IF(B73="ISP",INDEX('Daily Returns'!I:I,MATCH(AD73,'Daily Returns'!A:A,1)),IF(B73="BPE",INDEX('Daily Returns'!K:K,MATCH(AD73,'Daily Returns'!A:A,1)),IF(B73="BAMI",INDEX('Daily Returns'!M:M,MATCH(AD73,'Daily Returns'!A:A,1)),INDEX('Daily Returns'!O:O,MATCH(AD73,'Daily Returns'!A:A,1)))))))-(D73+E73*INDEX('Daily Returns'!C:C,MATCH(AD73,'Daily Returns'!A:A,1))),"")</f>
        <v>6.3733647282181172E-3</v>
      </c>
      <c r="AF73" s="8">
        <f t="shared" si="33"/>
        <v>44748</v>
      </c>
      <c r="AG73" s="10">
        <f>IFERROR(IF(B73="UCG",INDEX('Daily Returns'!E:E,MATCH(AF73,'Daily Returns'!A:A,1)),IF(B73="BMPS",INDEX('Daily Returns'!G:G,MATCH(AF73,'Daily Returns'!A:A,1)),IF(B73="ISP",INDEX('Daily Returns'!I:I,MATCH(AF73,'Daily Returns'!A:A,1)),IF(B73="BPE",INDEX('Daily Returns'!K:K,MATCH(AF73,'Daily Returns'!A:A,1)),IF(B73="BAMI",INDEX('Daily Returns'!M:M,MATCH(AF73,'Daily Returns'!A:A,1)),INDEX('Daily Returns'!O:O,MATCH(AF73,'Daily Returns'!A:A,1)))))))-(D73+E73*INDEX('Daily Returns'!C:C,MATCH(AF73,'Daily Returns'!A:A,1))),"")</f>
        <v>-9.5346889877588169E-3</v>
      </c>
      <c r="AH73" s="8">
        <f t="shared" si="34"/>
        <v>44749</v>
      </c>
      <c r="AI73" s="10">
        <f>IFERROR(IF(B73="UCG",INDEX('Daily Returns'!E:E,MATCH(AH73,'Daily Returns'!A:A,1)),IF(B73="BMPS",INDEX('Daily Returns'!G:G,MATCH(AH73,'Daily Returns'!A:A,1)),IF(B73="ISP",INDEX('Daily Returns'!I:I,MATCH(AH73,'Daily Returns'!A:A,1)),IF(B73="BPE",INDEX('Daily Returns'!K:K,MATCH(AH73,'Daily Returns'!A:A,1)),IF(B73="BAMI",INDEX('Daily Returns'!M:M,MATCH(AH73,'Daily Returns'!A:A,1)),INDEX('Daily Returns'!O:O,MATCH(AH73,'Daily Returns'!A:A,1)))))))-(D73+E73*INDEX('Daily Returns'!C:C,MATCH(AH73,'Daily Returns'!A:A,1))),"")</f>
        <v>-1.9074398854101587E-3</v>
      </c>
      <c r="AJ73" s="8">
        <f t="shared" si="35"/>
        <v>44750</v>
      </c>
      <c r="AK73" s="10">
        <f>IFERROR(IF(B73="UCG",INDEX('Daily Returns'!E:E,MATCH(AJ73,'Daily Returns'!A:A,1)),IF(B73="BMPS",INDEX('Daily Returns'!G:G,MATCH(AJ73,'Daily Returns'!A:A,1)),IF(B73="ISP",INDEX('Daily Returns'!I:I,MATCH(AJ73,'Daily Returns'!A:A,1)),IF(B73="BPE",INDEX('Daily Returns'!K:K,MATCH(AJ73,'Daily Returns'!A:A,1)),IF(B73="BAMI",INDEX('Daily Returns'!M:M,MATCH(AJ73,'Daily Returns'!A:A,1)),INDEX('Daily Returns'!O:O,MATCH(AJ73,'Daily Returns'!A:A,1)))))))-(D73+E73*INDEX('Daily Returns'!C:C,MATCH(AJ73,'Daily Returns'!A:A,1))),"")</f>
        <v>-9.2299255311751108E-3</v>
      </c>
    </row>
    <row r="74" spans="1:37" x14ac:dyDescent="0.3">
      <c r="A74" t="str">
        <f>'Event Master List'!A74</f>
        <v>NG-060</v>
      </c>
      <c r="B74" t="str">
        <f>'Event Master List'!C74</f>
        <v>UCG</v>
      </c>
      <c r="C74" s="8">
        <f>'Event Master List'!D74</f>
        <v>44747</v>
      </c>
      <c r="D74" s="10">
        <f>'Estimation Parameters'!K74</f>
        <v>1.1532617245984646E-3</v>
      </c>
      <c r="E74" s="10">
        <f>'Estimation Parameters'!J74</f>
        <v>1.6485465431487492</v>
      </c>
      <c r="F74" s="10">
        <f>IFERROR(IF(B74="UCG",INDEX('Daily Returns'!E:E,MATCH(C74,'Daily Returns'!A:A,1)),IF(B74="BMPS",INDEX('Daily Returns'!G:G,MATCH(C74,'Daily Returns'!A:A,1)),IF(B74="ISP",INDEX('Daily Returns'!I:I,MATCH(C74,'Daily Returns'!A:A,1)),IF(B74="BPE",INDEX('Daily Returns'!K:K,MATCH(C74,'Daily Returns'!A:A,1)),IF(B74="BAMI",INDEX('Daily Returns'!M:M,MATCH(C74,'Daily Returns'!A:A,1)),INDEX('Daily Returns'!O:O,MATCH(C74,'Daily Returns'!A:A,1))))))),"")</f>
        <v>-2.860286028602858E-2</v>
      </c>
      <c r="G74" s="10">
        <f>IFERROR(INDEX('Daily Returns'!C:C,MATCH(C74,'Daily Returns'!A:A,1)),"")</f>
        <v>-2.9938155922038981E-2</v>
      </c>
      <c r="H74" s="10">
        <f t="shared" si="18"/>
        <v>-4.820118172892715E-2</v>
      </c>
      <c r="I74" s="10">
        <f t="shared" si="19"/>
        <v>1.959832144289857E-2</v>
      </c>
      <c r="J74" s="10">
        <f t="shared" si="20"/>
        <v>2.0442182785481225E-3</v>
      </c>
      <c r="K74" s="10">
        <f t="shared" si="21"/>
        <v>7.2740371575631228E-3</v>
      </c>
      <c r="L74" s="10">
        <f t="shared" si="22"/>
        <v>-4.1616026469147333E-2</v>
      </c>
      <c r="M74" t="str">
        <f>'Event Master List'!F74</f>
        <v>No</v>
      </c>
      <c r="N74" t="str">
        <f t="shared" si="23"/>
        <v>No</v>
      </c>
      <c r="O74" t="str">
        <f t="shared" si="24"/>
        <v/>
      </c>
      <c r="P74" s="8">
        <f t="shared" si="25"/>
        <v>44740</v>
      </c>
      <c r="Q74" s="10">
        <f>IFERROR(IF(B74="UCG",INDEX('Daily Returns'!E:E,MATCH(P74,'Daily Returns'!A:A,1)),IF(B74="BMPS",INDEX('Daily Returns'!G:G,MATCH(P74,'Daily Returns'!A:A,1)),IF(B74="ISP",INDEX('Daily Returns'!I:I,MATCH(P74,'Daily Returns'!A:A,1)),IF(B74="BPE",INDEX('Daily Returns'!K:K,MATCH(P74,'Daily Returns'!A:A,1)),IF(B74="BAMI",INDEX('Daily Returns'!M:M,MATCH(P74,'Daily Returns'!A:A,1)),INDEX('Daily Returns'!O:O,MATCH(P74,'Daily Returns'!A:A,1)))))))-(D74+E74*INDEX('Daily Returns'!C:C,MATCH(P74,'Daily Returns'!A:A,1))),"")</f>
        <v>-4.8148330969578421E-3</v>
      </c>
      <c r="R74" s="8">
        <f t="shared" si="26"/>
        <v>44741</v>
      </c>
      <c r="S74" s="10">
        <f>IFERROR(IF(B74="UCG",INDEX('Daily Returns'!E:E,MATCH(R74,'Daily Returns'!A:A,1)),IF(B74="BMPS",INDEX('Daily Returns'!G:G,MATCH(R74,'Daily Returns'!A:A,1)),IF(B74="ISP",INDEX('Daily Returns'!I:I,MATCH(R74,'Daily Returns'!A:A,1)),IF(B74="BPE",INDEX('Daily Returns'!K:K,MATCH(R74,'Daily Returns'!A:A,1)),IF(B74="BAMI",INDEX('Daily Returns'!M:M,MATCH(R74,'Daily Returns'!A:A,1)),INDEX('Daily Returns'!O:O,MATCH(R74,'Daily Returns'!A:A,1)))))))-(D74+E74*INDEX('Daily Returns'!C:C,MATCH(R74,'Daily Returns'!A:A,1))),"")</f>
        <v>-4.7067213759624353E-3</v>
      </c>
      <c r="T74" s="8">
        <f t="shared" si="27"/>
        <v>44742</v>
      </c>
      <c r="U74" s="10">
        <f>IFERROR(IF(B74="UCG",INDEX('Daily Returns'!E:E,MATCH(T74,'Daily Returns'!A:A,1)),IF(B74="BMPS",INDEX('Daily Returns'!G:G,MATCH(T74,'Daily Returns'!A:A,1)),IF(B74="ISP",INDEX('Daily Returns'!I:I,MATCH(T74,'Daily Returns'!A:A,1)),IF(B74="BPE",INDEX('Daily Returns'!K:K,MATCH(T74,'Daily Returns'!A:A,1)),IF(B74="BAMI",INDEX('Daily Returns'!M:M,MATCH(T74,'Daily Returns'!A:A,1)),INDEX('Daily Returns'!O:O,MATCH(T74,'Daily Returns'!A:A,1)))))))-(D74+E74*INDEX('Daily Returns'!C:C,MATCH(T74,'Daily Returns'!A:A,1))),"")</f>
        <v>-1.2627898428677155E-2</v>
      </c>
      <c r="V74" s="8">
        <f t="shared" si="28"/>
        <v>44743</v>
      </c>
      <c r="W74" s="10">
        <f>IFERROR(IF(B74="UCG",INDEX('Daily Returns'!E:E,MATCH(V74,'Daily Returns'!A:A,1)),IF(B74="BMPS",INDEX('Daily Returns'!G:G,MATCH(V74,'Daily Returns'!A:A,1)),IF(B74="ISP",INDEX('Daily Returns'!I:I,MATCH(V74,'Daily Returns'!A:A,1)),IF(B74="BPE",INDEX('Daily Returns'!K:K,MATCH(V74,'Daily Returns'!A:A,1)),IF(B74="BAMI",INDEX('Daily Returns'!M:M,MATCH(V74,'Daily Returns'!A:A,1)),INDEX('Daily Returns'!O:O,MATCH(V74,'Daily Returns'!A:A,1)))))))-(D74+E74*INDEX('Daily Returns'!C:C,MATCH(V74,'Daily Returns'!A:A,1))),"")</f>
        <v>-4.7732458100985444E-3</v>
      </c>
      <c r="X74" s="8">
        <f t="shared" si="29"/>
        <v>44746</v>
      </c>
      <c r="Y74" s="10">
        <f>IFERROR(IF(B74="UCG",INDEX('Daily Returns'!E:E,MATCH(X74,'Daily Returns'!A:A,1)),IF(B74="BMPS",INDEX('Daily Returns'!G:G,MATCH(X74,'Daily Returns'!A:A,1)),IF(B74="ISP",INDEX('Daily Returns'!I:I,MATCH(X74,'Daily Returns'!A:A,1)),IF(B74="BPE",INDEX('Daily Returns'!K:K,MATCH(X74,'Daily Returns'!A:A,1)),IF(B74="BAMI",INDEX('Daily Returns'!M:M,MATCH(X74,'Daily Returns'!A:A,1)),INDEX('Daily Returns'!O:O,MATCH(X74,'Daily Returns'!A:A,1)))))))-(D74+E74*INDEX('Daily Returns'!C:C,MATCH(X74,'Daily Returns'!A:A,1))),"")</f>
        <v>7.9722923497053998E-4</v>
      </c>
      <c r="Z74" s="8">
        <f t="shared" si="30"/>
        <v>44747</v>
      </c>
      <c r="AA74" s="10">
        <f>IFERROR(IF(B74="UCG",INDEX('Daily Returns'!E:E,MATCH(Z74,'Daily Returns'!A:A,1)),IF(B74="BMPS",INDEX('Daily Returns'!G:G,MATCH(Z74,'Daily Returns'!A:A,1)),IF(B74="ISP",INDEX('Daily Returns'!I:I,MATCH(Z74,'Daily Returns'!A:A,1)),IF(B74="BPE",INDEX('Daily Returns'!K:K,MATCH(Z74,'Daily Returns'!A:A,1)),IF(B74="BAMI",INDEX('Daily Returns'!M:M,MATCH(Z74,'Daily Returns'!A:A,1)),INDEX('Daily Returns'!O:O,MATCH(Z74,'Daily Returns'!A:A,1)))))))-(D74+E74*INDEX('Daily Returns'!C:C,MATCH(Z74,'Daily Returns'!A:A,1))),"")</f>
        <v>1.959832144289857E-2</v>
      </c>
      <c r="AB74" s="8">
        <f t="shared" si="31"/>
        <v>44748</v>
      </c>
      <c r="AC74" s="10">
        <f>IFERROR(IF(B74="UCG",INDEX('Daily Returns'!E:E,MATCH(AB74,'Daily Returns'!A:A,1)),IF(B74="BMPS",INDEX('Daily Returns'!G:G,MATCH(AB74,'Daily Returns'!A:A,1)),IF(B74="ISP",INDEX('Daily Returns'!I:I,MATCH(AB74,'Daily Returns'!A:A,1)),IF(B74="BPE",INDEX('Daily Returns'!K:K,MATCH(AB74,'Daily Returns'!A:A,1)),IF(B74="BAMI",INDEX('Daily Returns'!M:M,MATCH(AB74,'Daily Returns'!A:A,1)),INDEX('Daily Returns'!O:O,MATCH(AB74,'Daily Returns'!A:A,1)))))))-(D74+E74*INDEX('Daily Returns'!C:C,MATCH(AB74,'Daily Returns'!A:A,1))),"")</f>
        <v>-1.8351332399320987E-2</v>
      </c>
      <c r="AD74" s="8">
        <f t="shared" si="32"/>
        <v>44749</v>
      </c>
      <c r="AE74" s="10">
        <f>IFERROR(IF(B74="UCG",INDEX('Daily Returns'!E:E,MATCH(AD74,'Daily Returns'!A:A,1)),IF(B74="BMPS",INDEX('Daily Returns'!G:G,MATCH(AD74,'Daily Returns'!A:A,1)),IF(B74="ISP",INDEX('Daily Returns'!I:I,MATCH(AD74,'Daily Returns'!A:A,1)),IF(B74="BPE",INDEX('Daily Returns'!K:K,MATCH(AD74,'Daily Returns'!A:A,1)),IF(B74="BAMI",INDEX('Daily Returns'!M:M,MATCH(AD74,'Daily Returns'!A:A,1)),INDEX('Daily Returns'!O:O,MATCH(AD74,'Daily Returns'!A:A,1)))))))-(D74+E74*INDEX('Daily Returns'!C:C,MATCH(AD74,'Daily Returns'!A:A,1))),"")</f>
        <v>1.5469665680653534E-2</v>
      </c>
      <c r="AF74" s="8">
        <f t="shared" si="33"/>
        <v>44750</v>
      </c>
      <c r="AG74" s="10">
        <f>IFERROR(IF(B74="UCG",INDEX('Daily Returns'!E:E,MATCH(AF74,'Daily Returns'!A:A,1)),IF(B74="BMPS",INDEX('Daily Returns'!G:G,MATCH(AF74,'Daily Returns'!A:A,1)),IF(B74="ISP",INDEX('Daily Returns'!I:I,MATCH(AF74,'Daily Returns'!A:A,1)),IF(B74="BPE",INDEX('Daily Returns'!K:K,MATCH(AF74,'Daily Returns'!A:A,1)),IF(B74="BAMI",INDEX('Daily Returns'!M:M,MATCH(AF74,'Daily Returns'!A:A,1)),INDEX('Daily Returns'!O:O,MATCH(AF74,'Daily Returns'!A:A,1)))))))-(D74+E74*INDEX('Daily Returns'!C:C,MATCH(AF74,'Daily Returns'!A:A,1))),"")</f>
        <v>-1.0239846801638534E-2</v>
      </c>
      <c r="AH74" s="8">
        <f t="shared" si="34"/>
        <v>44753</v>
      </c>
      <c r="AI74" s="10">
        <f>IFERROR(IF(B74="UCG",INDEX('Daily Returns'!E:E,MATCH(AH74,'Daily Returns'!A:A,1)),IF(B74="BMPS",INDEX('Daily Returns'!G:G,MATCH(AH74,'Daily Returns'!A:A,1)),IF(B74="ISP",INDEX('Daily Returns'!I:I,MATCH(AH74,'Daily Returns'!A:A,1)),IF(B74="BPE",INDEX('Daily Returns'!K:K,MATCH(AH74,'Daily Returns'!A:A,1)),IF(B74="BAMI",INDEX('Daily Returns'!M:M,MATCH(AH74,'Daily Returns'!A:A,1)),INDEX('Daily Returns'!O:O,MATCH(AH74,'Daily Returns'!A:A,1)))))))-(D74+E74*INDEX('Daily Returns'!C:C,MATCH(AH74,'Daily Returns'!A:A,1))),"")</f>
        <v>-7.6852080194215397E-3</v>
      </c>
      <c r="AJ74" s="8">
        <f t="shared" si="35"/>
        <v>44754</v>
      </c>
      <c r="AK74" s="10">
        <f>IFERROR(IF(B74="UCG",INDEX('Daily Returns'!E:E,MATCH(AJ74,'Daily Returns'!A:A,1)),IF(B74="BMPS",INDEX('Daily Returns'!G:G,MATCH(AJ74,'Daily Returns'!A:A,1)),IF(B74="ISP",INDEX('Daily Returns'!I:I,MATCH(AJ74,'Daily Returns'!A:A,1)),IF(B74="BPE",INDEX('Daily Returns'!K:K,MATCH(AJ74,'Daily Returns'!A:A,1)),IF(B74="BAMI",INDEX('Daily Returns'!M:M,MATCH(AJ74,'Daily Returns'!A:A,1)),INDEX('Daily Returns'!O:O,MATCH(AJ74,'Daily Returns'!A:A,1)))))))-(D74+E74*INDEX('Daily Returns'!C:C,MATCH(AJ74,'Daily Returns'!A:A,1))),"")</f>
        <v>-1.4282156895592937E-2</v>
      </c>
    </row>
    <row r="75" spans="1:37" x14ac:dyDescent="0.3">
      <c r="A75" t="str">
        <f>'Event Master List'!A75</f>
        <v>NG-068</v>
      </c>
      <c r="B75" t="str">
        <f>'Event Master List'!C75</f>
        <v>BPE</v>
      </c>
      <c r="C75" s="8">
        <f>'Event Master List'!D75</f>
        <v>44777</v>
      </c>
      <c r="D75" s="10">
        <f>'Estimation Parameters'!K75</f>
        <v>6.2718287291308079E-4</v>
      </c>
      <c r="E75" s="10">
        <f>'Estimation Parameters'!J75</f>
        <v>1.5522794282141017</v>
      </c>
      <c r="F75" s="10">
        <f>IFERROR(IF(B75="UCG",INDEX('Daily Returns'!E:E,MATCH(C75,'Daily Returns'!A:A,1)),IF(B75="BMPS",INDEX('Daily Returns'!G:G,MATCH(C75,'Daily Returns'!A:A,1)),IF(B75="ISP",INDEX('Daily Returns'!I:I,MATCH(C75,'Daily Returns'!A:A,1)),IF(B75="BPE",INDEX('Daily Returns'!K:K,MATCH(C75,'Daily Returns'!A:A,1)),IF(B75="BAMI",INDEX('Daily Returns'!M:M,MATCH(C75,'Daily Returns'!A:A,1)),INDEX('Daily Returns'!O:O,MATCH(C75,'Daily Returns'!A:A,1))))))),"")</f>
        <v>-6.944444444444451E-3</v>
      </c>
      <c r="G75" s="10">
        <f>IFERROR(INDEX('Daily Returns'!C:C,MATCH(C75,'Daily Returns'!A:A,1)),"")</f>
        <v>3.1450719822812847E-3</v>
      </c>
      <c r="H75" s="10">
        <f t="shared" si="18"/>
        <v>5.5092134112608646E-3</v>
      </c>
      <c r="I75" s="10">
        <f t="shared" si="19"/>
        <v>-1.2453657855705316E-2</v>
      </c>
      <c r="J75" s="10">
        <f t="shared" si="20"/>
        <v>0.10865265186678913</v>
      </c>
      <c r="K75" s="10">
        <f t="shared" si="21"/>
        <v>0.14578857031067938</v>
      </c>
      <c r="L75" s="10">
        <f t="shared" si="22"/>
        <v>0.11909108573168495</v>
      </c>
      <c r="M75" t="str">
        <f>'Event Master List'!F75</f>
        <v>No</v>
      </c>
      <c r="N75" t="str">
        <f t="shared" si="23"/>
        <v>No</v>
      </c>
      <c r="O75" t="str">
        <f t="shared" si="24"/>
        <v/>
      </c>
      <c r="P75" s="8">
        <f t="shared" si="25"/>
        <v>44770</v>
      </c>
      <c r="Q75" s="10">
        <f>IFERROR(IF(B75="UCG",INDEX('Daily Returns'!E:E,MATCH(P75,'Daily Returns'!A:A,1)),IF(B75="BMPS",INDEX('Daily Returns'!G:G,MATCH(P75,'Daily Returns'!A:A,1)),IF(B75="ISP",INDEX('Daily Returns'!I:I,MATCH(P75,'Daily Returns'!A:A,1)),IF(B75="BPE",INDEX('Daily Returns'!K:K,MATCH(P75,'Daily Returns'!A:A,1)),IF(B75="BAMI",INDEX('Daily Returns'!M:M,MATCH(P75,'Daily Returns'!A:A,1)),INDEX('Daily Returns'!O:O,MATCH(P75,'Daily Returns'!A:A,1)))))))-(D75+E75*INDEX('Daily Returns'!C:C,MATCH(P75,'Daily Returns'!A:A,1))),"")</f>
        <v>-3.3217752312164506E-2</v>
      </c>
      <c r="R75" s="8">
        <f t="shared" si="26"/>
        <v>44771</v>
      </c>
      <c r="S75" s="10">
        <f>IFERROR(IF(B75="UCG",INDEX('Daily Returns'!E:E,MATCH(R75,'Daily Returns'!A:A,1)),IF(B75="BMPS",INDEX('Daily Returns'!G:G,MATCH(R75,'Daily Returns'!A:A,1)),IF(B75="ISP",INDEX('Daily Returns'!I:I,MATCH(R75,'Daily Returns'!A:A,1)),IF(B75="BPE",INDEX('Daily Returns'!K:K,MATCH(R75,'Daily Returns'!A:A,1)),IF(B75="BAMI",INDEX('Daily Returns'!M:M,MATCH(R75,'Daily Returns'!A:A,1)),INDEX('Daily Returns'!O:O,MATCH(R75,'Daily Returns'!A:A,1)))))))-(D75+E75*INDEX('Daily Returns'!C:C,MATCH(R75,'Daily Returns'!A:A,1))),"")</f>
        <v>-1.1377393710535009E-2</v>
      </c>
      <c r="T75" s="8">
        <f t="shared" si="27"/>
        <v>44774</v>
      </c>
      <c r="U75" s="10">
        <f>IFERROR(IF(B75="UCG",INDEX('Daily Returns'!E:E,MATCH(T75,'Daily Returns'!A:A,1)),IF(B75="BMPS",INDEX('Daily Returns'!G:G,MATCH(T75,'Daily Returns'!A:A,1)),IF(B75="ISP",INDEX('Daily Returns'!I:I,MATCH(T75,'Daily Returns'!A:A,1)),IF(B75="BPE",INDEX('Daily Returns'!K:K,MATCH(T75,'Daily Returns'!A:A,1)),IF(B75="BAMI",INDEX('Daily Returns'!M:M,MATCH(T75,'Daily Returns'!A:A,1)),INDEX('Daily Returns'!O:O,MATCH(T75,'Daily Returns'!A:A,1)))))))-(D75+E75*INDEX('Daily Returns'!C:C,MATCH(T75,'Daily Returns'!A:A,1))),"")</f>
        <v>5.1174391617142198E-3</v>
      </c>
      <c r="V75" s="8">
        <f t="shared" si="28"/>
        <v>44775</v>
      </c>
      <c r="W75" s="10">
        <f>IFERROR(IF(B75="UCG",INDEX('Daily Returns'!E:E,MATCH(V75,'Daily Returns'!A:A,1)),IF(B75="BMPS",INDEX('Daily Returns'!G:G,MATCH(V75,'Daily Returns'!A:A,1)),IF(B75="ISP",INDEX('Daily Returns'!I:I,MATCH(V75,'Daily Returns'!A:A,1)),IF(B75="BPE",INDEX('Daily Returns'!K:K,MATCH(V75,'Daily Returns'!A:A,1)),IF(B75="BAMI",INDEX('Daily Returns'!M:M,MATCH(V75,'Daily Returns'!A:A,1)),INDEX('Daily Returns'!O:O,MATCH(V75,'Daily Returns'!A:A,1)))))))-(D75+E75*INDEX('Daily Returns'!C:C,MATCH(V75,'Daily Returns'!A:A,1))),"")</f>
        <v>2.6829910548187869E-2</v>
      </c>
      <c r="X75" s="8">
        <f t="shared" si="29"/>
        <v>44776</v>
      </c>
      <c r="Y75" s="10">
        <f>IFERROR(IF(B75="UCG",INDEX('Daily Returns'!E:E,MATCH(X75,'Daily Returns'!A:A,1)),IF(B75="BMPS",INDEX('Daily Returns'!G:G,MATCH(X75,'Daily Returns'!A:A,1)),IF(B75="ISP",INDEX('Daily Returns'!I:I,MATCH(X75,'Daily Returns'!A:A,1)),IF(B75="BPE",INDEX('Daily Returns'!K:K,MATCH(X75,'Daily Returns'!A:A,1)),IF(B75="BAMI",INDEX('Daily Returns'!M:M,MATCH(X75,'Daily Returns'!A:A,1)),INDEX('Daily Returns'!O:O,MATCH(X75,'Daily Returns'!A:A,1)))))))-(D75+E75*INDEX('Daily Returns'!C:C,MATCH(X75,'Daily Returns'!A:A,1))),"")</f>
        <v>1.9787215312198889E-2</v>
      </c>
      <c r="Z75" s="8">
        <f t="shared" si="30"/>
        <v>44777</v>
      </c>
      <c r="AA75" s="10">
        <f>IFERROR(IF(B75="UCG",INDEX('Daily Returns'!E:E,MATCH(Z75,'Daily Returns'!A:A,1)),IF(B75="BMPS",INDEX('Daily Returns'!G:G,MATCH(Z75,'Daily Returns'!A:A,1)),IF(B75="ISP",INDEX('Daily Returns'!I:I,MATCH(Z75,'Daily Returns'!A:A,1)),IF(B75="BPE",INDEX('Daily Returns'!K:K,MATCH(Z75,'Daily Returns'!A:A,1)),IF(B75="BAMI",INDEX('Daily Returns'!M:M,MATCH(Z75,'Daily Returns'!A:A,1)),INDEX('Daily Returns'!O:O,MATCH(Z75,'Daily Returns'!A:A,1)))))))-(D75+E75*INDEX('Daily Returns'!C:C,MATCH(Z75,'Daily Returns'!A:A,1))),"")</f>
        <v>-1.2453657855705316E-2</v>
      </c>
      <c r="AB75" s="8">
        <f t="shared" si="31"/>
        <v>44778</v>
      </c>
      <c r="AC75" s="10">
        <f>IFERROR(IF(B75="UCG",INDEX('Daily Returns'!E:E,MATCH(AB75,'Daily Returns'!A:A,1)),IF(B75="BMPS",INDEX('Daily Returns'!G:G,MATCH(AB75,'Daily Returns'!A:A,1)),IF(B75="ISP",INDEX('Daily Returns'!I:I,MATCH(AB75,'Daily Returns'!A:A,1)),IF(B75="BPE",INDEX('Daily Returns'!K:K,MATCH(AB75,'Daily Returns'!A:A,1)),IF(B75="BAMI",INDEX('Daily Returns'!M:M,MATCH(AB75,'Daily Returns'!A:A,1)),INDEX('Daily Returns'!O:O,MATCH(AB75,'Daily Returns'!A:A,1)))))))-(D75+E75*INDEX('Daily Returns'!C:C,MATCH(AB75,'Daily Returns'!A:A,1))),"")</f>
        <v>0.10131909441029556</v>
      </c>
      <c r="AD75" s="8">
        <f t="shared" si="32"/>
        <v>44781</v>
      </c>
      <c r="AE75" s="10">
        <f>IFERROR(IF(B75="UCG",INDEX('Daily Returns'!E:E,MATCH(AD75,'Daily Returns'!A:A,1)),IF(B75="BMPS",INDEX('Daily Returns'!G:G,MATCH(AD75,'Daily Returns'!A:A,1)),IF(B75="ISP",INDEX('Daily Returns'!I:I,MATCH(AD75,'Daily Returns'!A:A,1)),IF(B75="BPE",INDEX('Daily Returns'!K:K,MATCH(AD75,'Daily Returns'!A:A,1)),IF(B75="BAMI",INDEX('Daily Returns'!M:M,MATCH(AD75,'Daily Returns'!A:A,1)),INDEX('Daily Returns'!O:O,MATCH(AD75,'Daily Returns'!A:A,1)))))))-(D75+E75*INDEX('Daily Returns'!C:C,MATCH(AD75,'Daily Returns'!A:A,1))),"")</f>
        <v>1.5160374960118239E-2</v>
      </c>
      <c r="AF75" s="8">
        <f t="shared" si="33"/>
        <v>44782</v>
      </c>
      <c r="AG75" s="10">
        <f>IFERROR(IF(B75="UCG",INDEX('Daily Returns'!E:E,MATCH(AF75,'Daily Returns'!A:A,1)),IF(B75="BMPS",INDEX('Daily Returns'!G:G,MATCH(AF75,'Daily Returns'!A:A,1)),IF(B75="ISP",INDEX('Daily Returns'!I:I,MATCH(AF75,'Daily Returns'!A:A,1)),IF(B75="BPE",INDEX('Daily Returns'!K:K,MATCH(AF75,'Daily Returns'!A:A,1)),IF(B75="BAMI",INDEX('Daily Returns'!M:M,MATCH(AF75,'Daily Returns'!A:A,1)),INDEX('Daily Returns'!O:O,MATCH(AF75,'Daily Returns'!A:A,1)))))))-(D75+E75*INDEX('Daily Returns'!C:C,MATCH(AF75,'Daily Returns'!A:A,1))),"")</f>
        <v>2.1975543483772002E-2</v>
      </c>
      <c r="AH75" s="8">
        <f t="shared" si="34"/>
        <v>44783</v>
      </c>
      <c r="AI75" s="10">
        <f>IFERROR(IF(B75="UCG",INDEX('Daily Returns'!E:E,MATCH(AH75,'Daily Returns'!A:A,1)),IF(B75="BMPS",INDEX('Daily Returns'!G:G,MATCH(AH75,'Daily Returns'!A:A,1)),IF(B75="ISP",INDEX('Daily Returns'!I:I,MATCH(AH75,'Daily Returns'!A:A,1)),IF(B75="BPE",INDEX('Daily Returns'!K:K,MATCH(AH75,'Daily Returns'!A:A,1)),IF(B75="BAMI",INDEX('Daily Returns'!M:M,MATCH(AH75,'Daily Returns'!A:A,1)),INDEX('Daily Returns'!O:O,MATCH(AH75,'Daily Returns'!A:A,1)))))))-(D75+E75*INDEX('Daily Returns'!C:C,MATCH(AH75,'Daily Returns'!A:A,1))),"")</f>
        <v>9.2923947516617544E-3</v>
      </c>
      <c r="AJ75" s="8">
        <f t="shared" si="35"/>
        <v>44784</v>
      </c>
      <c r="AK75" s="10">
        <f>IFERROR(IF(B75="UCG",INDEX('Daily Returns'!E:E,MATCH(AJ75,'Daily Returns'!A:A,1)),IF(B75="BMPS",INDEX('Daily Returns'!G:G,MATCH(AJ75,'Daily Returns'!A:A,1)),IF(B75="ISP",INDEX('Daily Returns'!I:I,MATCH(AJ75,'Daily Returns'!A:A,1)),IF(B75="BPE",INDEX('Daily Returns'!K:K,MATCH(AJ75,'Daily Returns'!A:A,1)),IF(B75="BAMI",INDEX('Daily Returns'!M:M,MATCH(AJ75,'Daily Returns'!A:A,1)),INDEX('Daily Returns'!O:O,MATCH(AJ75,'Daily Returns'!A:A,1)))))))-(D75+E75*INDEX('Daily Returns'!C:C,MATCH(AJ75,'Daily Returns'!A:A,1))),"")</f>
        <v>-2.3342083017858756E-2</v>
      </c>
    </row>
    <row r="77" spans="1:37" ht="15.6" x14ac:dyDescent="0.3">
      <c r="A77" s="37" t="s">
        <v>424</v>
      </c>
      <c r="D77" s="31" t="s">
        <v>345</v>
      </c>
      <c r="E77" s="31" t="s">
        <v>425</v>
      </c>
      <c r="F77" s="31" t="s">
        <v>426</v>
      </c>
      <c r="G77" s="31" t="s">
        <v>427</v>
      </c>
      <c r="H77" s="31" t="s">
        <v>428</v>
      </c>
      <c r="I77" s="31" t="s">
        <v>429</v>
      </c>
      <c r="J77" s="31" t="s">
        <v>430</v>
      </c>
      <c r="K77" s="31" t="s">
        <v>431</v>
      </c>
    </row>
    <row r="78" spans="1:37" x14ac:dyDescent="0.3">
      <c r="A78" s="30" t="s">
        <v>432</v>
      </c>
      <c r="D78">
        <f>COUNT(J2:J75)</f>
        <v>74</v>
      </c>
      <c r="E78" s="10">
        <f>IFERROR(AVERAGE(J2:J75),"")</f>
        <v>8.2232473223685029E-3</v>
      </c>
      <c r="F78" s="10">
        <f>IFERROR(STDEV(J2:J75),"")</f>
        <v>4.8932612960569423E-2</v>
      </c>
      <c r="G78" s="38">
        <f>IFERROR(AVERAGE(J2:J75)/STDEV(J2:J75)*SQRT(COUNT(J2:J75)),"")</f>
        <v>1.4456421584384571</v>
      </c>
      <c r="H78" s="10">
        <f>IFERROR(AVERAGE(K2:K75),"")</f>
        <v>5.4406662040554265E-3</v>
      </c>
      <c r="I78" s="38">
        <f>IFERROR(AVERAGE(K2:K75)/STDEV(K2:K75)*SQRT(COUNT(K2:K75)),"")</f>
        <v>0.78693870894485396</v>
      </c>
      <c r="J78" s="10">
        <f>IFERROR(AVERAGE(L2:L75),"")</f>
        <v>1.0599010208721503E-2</v>
      </c>
      <c r="K78" s="38">
        <f>IFERROR(AVERAGE(L2:L75)/STDEV(L2:L75)*SQRT(COUNT(L2:L75)),"")</f>
        <v>1.2890511333620578</v>
      </c>
    </row>
    <row r="80" spans="1:37" x14ac:dyDescent="0.3">
      <c r="A80" s="39" t="s">
        <v>433</v>
      </c>
      <c r="D80" s="39" t="s">
        <v>345</v>
      </c>
      <c r="E80" s="39" t="s">
        <v>425</v>
      </c>
      <c r="F80" s="39" t="s">
        <v>434</v>
      </c>
      <c r="G80" s="39" t="s">
        <v>435</v>
      </c>
      <c r="H80" s="39" t="s">
        <v>428</v>
      </c>
      <c r="I80" s="39" t="s">
        <v>435</v>
      </c>
      <c r="J80" s="39" t="s">
        <v>430</v>
      </c>
      <c r="K80" s="39" t="s">
        <v>435</v>
      </c>
    </row>
    <row r="81" spans="1:11" x14ac:dyDescent="0.3">
      <c r="A81" t="s">
        <v>436</v>
      </c>
      <c r="D81">
        <f>COUNTIF(M2:M75,"Yes")</f>
        <v>17</v>
      </c>
      <c r="E81" s="10">
        <f>IFERROR(AVERAGEIF(M2:M75,"Yes",J2:J75),"")</f>
        <v>2.6000783181218436E-2</v>
      </c>
      <c r="F81" s="10" cm="1">
        <f t="array" ref="F81">IFERROR(STDEV(IF(M2:M75="Yes",J2:J75)),"")</f>
        <v>5.9677345068943718E-2</v>
      </c>
      <c r="G81" s="38" cm="1">
        <f t="array" ref="G81">IFERROR(AVERAGEIF(M2:M75,"Yes",J2:J75)/STDEV(IF(M2:M75="Yes",J2:J75))*SQRT(COUNTIF(M2:M75,"Yes")),"")</f>
        <v>1.7963931753514968</v>
      </c>
      <c r="H81" s="10">
        <f>IFERROR(AVERAGEIF(M2:M75,"Yes",K2:K75),"")</f>
        <v>1.9463302218679149E-2</v>
      </c>
      <c r="I81" s="38" cm="1">
        <f t="array" ref="I81">IFERROR(AVERAGEIF(M2:M75,"Yes",K2:K75)/STDEV(IF(M2:M75="Yes",K2:K75))*SQRT(COUNTIF(M2:M75,"Yes")),"")</f>
        <v>1.1186702674325726</v>
      </c>
      <c r="J81" s="10">
        <f>IFERROR(AVERAGEIF(M2:M75,"Yes",L2:L75),"")</f>
        <v>3.0985660749800324E-2</v>
      </c>
      <c r="K81" s="38" cm="1">
        <f t="array" ref="K81">IFERROR(AVERAGEIF(M2:M75,"Yes",L2:L75)/STDEV(IF(M2:M75="Yes",L2:L75))*SQRT(COUNTIF(M2:M75,"Yes")),"")</f>
        <v>1.7007178949860497</v>
      </c>
    </row>
    <row r="82" spans="1:11" x14ac:dyDescent="0.3">
      <c r="A82" t="s">
        <v>437</v>
      </c>
      <c r="D82">
        <f>COUNTIF(M2:M75,"No")</f>
        <v>57</v>
      </c>
      <c r="E82" s="10">
        <f>IFERROR(AVERAGEIF(M2:M75,"No",J2:J75),"")</f>
        <v>2.9211752241150102E-3</v>
      </c>
      <c r="F82" s="10" cm="1">
        <f t="array" ref="F82">IFERROR(STDEV(IF(M2:M75="No",J2:J75)),"")</f>
        <v>4.4487960027547443E-2</v>
      </c>
      <c r="G82" s="38" cm="1">
        <f t="array" ref="G82">IFERROR(AVERAGEIF(M2:M75,"No",J2:J75)/STDEV(IF(M2:M75="No",J2:J75))*SQRT(COUNTIF(M2:M75,"No")),"")</f>
        <v>0.49573838145931909</v>
      </c>
      <c r="H82" s="10">
        <f>IFERROR(AVERAGEIF(M2:M75,"No",K2:K75),"")</f>
        <v>1.0585924494855173E-3</v>
      </c>
      <c r="I82" s="38" cm="1">
        <f t="array" ref="I82">IFERROR(AVERAGEIF(M2:M75,"No",K2:K75)/STDEV(IF(M2:M75="No",K2:K75))*SQRT(COUNTIF(M2:M75,"No")),"")</f>
        <v>0.16461487798301183</v>
      </c>
      <c r="J82" s="10">
        <f>IFERROR(AVERAGEIF(M2:M75,"No",L2:L75),"")</f>
        <v>4.8375654905905285E-3</v>
      </c>
      <c r="K82" s="38" cm="1">
        <f t="array" ref="K82">IFERROR(AVERAGEIF(M2:M75,"No",L2:L75)/STDEV(IF(M2:M75="No",L2:L75))*SQRT(COUNTIF(M2:M75,"No")),"")</f>
        <v>0.61891199380077688</v>
      </c>
    </row>
    <row r="84" spans="1:11" x14ac:dyDescent="0.3">
      <c r="A84" s="39" t="s">
        <v>438</v>
      </c>
      <c r="D84" s="39" t="s">
        <v>345</v>
      </c>
      <c r="E84" s="39" t="s">
        <v>425</v>
      </c>
      <c r="F84" s="39" t="s">
        <v>434</v>
      </c>
      <c r="G84" s="39" t="s">
        <v>435</v>
      </c>
      <c r="H84" s="39" t="s">
        <v>428</v>
      </c>
      <c r="I84" s="39" t="s">
        <v>435</v>
      </c>
      <c r="J84" s="39" t="s">
        <v>430</v>
      </c>
      <c r="K84" s="39" t="s">
        <v>435</v>
      </c>
    </row>
    <row r="85" spans="1:11" x14ac:dyDescent="0.3">
      <c r="A85" t="s">
        <v>439</v>
      </c>
      <c r="D85">
        <f>COUNTIF(N2:N75,"Yes")</f>
        <v>10</v>
      </c>
      <c r="E85" s="10">
        <f>IFERROR(AVERAGEIF(N2:N75,"Yes",J2:J75),"")</f>
        <v>-5.6883478407899219E-3</v>
      </c>
      <c r="F85" s="10" cm="1">
        <f t="array" ref="F85">IFERROR(STDEV(IF(N2:N75="Yes",J2:J75)),"")</f>
        <v>2.8693887034051607E-2</v>
      </c>
      <c r="G85" s="38" cm="1">
        <f t="array" ref="G85">IFERROR(AVERAGEIF(N2:N75,"Yes",J2:J75)/STDEV(IF(N2:N75="Yes",J2:J75))*SQRT(COUNTIF(N2:N75,"Yes")),"")</f>
        <v>-0.62689782248219383</v>
      </c>
      <c r="H85" s="10">
        <f>IFERROR(AVERAGEIF(N2:N75,"Yes",K2:K75),"")</f>
        <v>9.3874493997914057E-3</v>
      </c>
      <c r="I85" s="38" cm="1">
        <f t="array" ref="I85">IFERROR(AVERAGEIF(N2:N75,"Yes",K2:K75)/STDEV(IF(N2:N75="Yes",K2:K75))*SQRT(COUNTIF(N2:N75,"Yes")),"")</f>
        <v>0.84689519926982515</v>
      </c>
      <c r="J85" s="10">
        <f>IFERROR(AVERAGEIF(N2:N75,"Yes",L2:L75),"")</f>
        <v>2.5504494699954319E-2</v>
      </c>
      <c r="K85" s="38" cm="1">
        <f t="array" ref="K85">IFERROR(AVERAGEIF(N2:N75,"Yes",L2:L75)/STDEV(IF(N2:N75="Yes",L2:L75))*SQRT(COUNTIF(N2:N75,"Yes")),"")</f>
        <v>1.515853088149048</v>
      </c>
    </row>
    <row r="86" spans="1:11" x14ac:dyDescent="0.3">
      <c r="A86" t="s">
        <v>440</v>
      </c>
      <c r="D86">
        <f>COUNTIF(N2:N75,"No")</f>
        <v>64</v>
      </c>
      <c r="E86" s="10">
        <f>IFERROR(AVERAGEIF(N2:N75,"No",J2:J75),"")</f>
        <v>1.0396934066612008E-2</v>
      </c>
      <c r="F86" s="10" cm="1">
        <f t="array" ref="F86">IFERROR(STDEV(IF(N2:N75="No",J2:J75)),"")</f>
        <v>5.119887662085304E-2</v>
      </c>
      <c r="G86" s="38" cm="1">
        <f t="array" ref="G86">IFERROR(AVERAGEIF(N2:N75,"No",J2:J75)/STDEV(IF(N2:N75="No",J2:J75))*SQRT(COUNTIF(N2:N75,"No")),"")</f>
        <v>1.624556592302635</v>
      </c>
      <c r="H86" s="10">
        <f>IFERROR(AVERAGEIF(N2:N75,"No",K2:K75),"")</f>
        <v>4.6959901293882654E-3</v>
      </c>
      <c r="I86" s="38" cm="1">
        <f t="array" ref="I86">IFERROR(AVERAGEIF(N2:N75,"No",K2:K75)/STDEV(IF(N2:N75="No",K2:K75))*SQRT(COUNTIF(N2:N75,"No")),"")</f>
        <v>0.64673784988251926</v>
      </c>
      <c r="J86" s="10">
        <f>IFERROR(AVERAGEIF(N2:N75,"No",L2:L75),"")</f>
        <v>8.2608949944104684E-3</v>
      </c>
      <c r="K86" s="38" cm="1">
        <f t="array" ref="K86">IFERROR(AVERAGEIF(N2:N75,"No",L2:L75)/STDEV(IF(N2:N75="No",L2:L75))*SQRT(COUNTIF(N2:N75,"No")),"")</f>
        <v>1.0210163172206834</v>
      </c>
    </row>
    <row r="88" spans="1:11" x14ac:dyDescent="0.3">
      <c r="A88" s="39" t="s">
        <v>441</v>
      </c>
      <c r="D88" s="39" t="s">
        <v>345</v>
      </c>
      <c r="E88" s="39" t="s">
        <v>425</v>
      </c>
      <c r="F88" s="39" t="s">
        <v>434</v>
      </c>
      <c r="G88" s="39" t="s">
        <v>435</v>
      </c>
      <c r="H88" s="39" t="s">
        <v>428</v>
      </c>
      <c r="I88" s="39" t="s">
        <v>435</v>
      </c>
      <c r="J88" s="39" t="s">
        <v>430</v>
      </c>
      <c r="K88" s="39" t="s">
        <v>435</v>
      </c>
    </row>
    <row r="89" spans="1:11" x14ac:dyDescent="0.3">
      <c r="A89" t="s">
        <v>38</v>
      </c>
      <c r="D89">
        <f>COUNTIF(B2:B75,"UCG")</f>
        <v>28</v>
      </c>
      <c r="E89" s="10">
        <f>IFERROR(AVERAGEIF(B2:B75,"UCG",J2:J75),"")</f>
        <v>-4.9539846432033498E-4</v>
      </c>
      <c r="F89" s="10" cm="1">
        <f t="array" ref="F89">IFERROR(STDEV(IF(B2:B75="UCG",J2:J75)),"")</f>
        <v>2.8503948753841681E-2</v>
      </c>
      <c r="G89" s="38">
        <f t="shared" ref="G89:G94" si="36">IFERROR(E89/F89*SQRT(D89),"")</f>
        <v>-9.1966284937855053E-2</v>
      </c>
      <c r="H89" s="10">
        <f>IFERROR(AVERAGEIF(B2:B75,"UCG",K2:K75),"")</f>
        <v>9.496899009291123E-3</v>
      </c>
      <c r="I89" s="38" cm="1">
        <f t="array" ref="I89">IFERROR(H89/STDEV(IF(B2:B75="UCG",K2:K75))*SQRT(D89),"")</f>
        <v>1.4609679909488646</v>
      </c>
      <c r="J89" s="10">
        <f>IFERROR(AVERAGEIF(B2:B75,"UCG",L2:L75),"")</f>
        <v>8.8828027800242938E-3</v>
      </c>
      <c r="K89" s="38" cm="1">
        <f t="array" ref="K89">IFERROR(J89/STDEV(IF(B2:B75="UCG",L2:L75))*SQRT(D89),"")</f>
        <v>0.94185642782136736</v>
      </c>
    </row>
    <row r="90" spans="1:11" x14ac:dyDescent="0.3">
      <c r="A90" t="s">
        <v>52</v>
      </c>
      <c r="D90">
        <f>COUNTIF(B2:B75,"BMPS")</f>
        <v>13</v>
      </c>
      <c r="E90" s="10">
        <f>IFERROR(AVERAGEIF(B2:B75,"BMPS",J2:J75),"")</f>
        <v>1.4917100692695841E-2</v>
      </c>
      <c r="F90" s="10" cm="1">
        <f t="array" ref="F90">IFERROR(STDEV(IF(B2:B75="BMPS",J2:J75)),"")</f>
        <v>8.5644165090865948E-2</v>
      </c>
      <c r="G90" s="38">
        <f t="shared" si="36"/>
        <v>0.62799808220105358</v>
      </c>
      <c r="H90" s="10">
        <f>IFERROR(AVERAGEIF(B2:B75,"BMPS",K2:K75),"")</f>
        <v>-1.0270311590364203E-2</v>
      </c>
      <c r="I90" s="38" cm="1">
        <f t="array" ref="I90">IFERROR(H90/STDEV(IF(B2:B75="BMPS",K2:K75))*SQRT(D90),"")</f>
        <v>-0.39325722813135272</v>
      </c>
      <c r="J90" s="10">
        <f>IFERROR(AVERAGEIF(B2:B75,"BMPS",L2:L75),"")</f>
        <v>1.4106447732810435E-2</v>
      </c>
      <c r="K90" s="38" cm="1">
        <f t="array" ref="K90">IFERROR(J90/STDEV(IF(B2:B75="BMPS",L2:L75))*SQRT(D90),"")</f>
        <v>0.60288078387870392</v>
      </c>
    </row>
    <row r="91" spans="1:11" x14ac:dyDescent="0.3">
      <c r="A91" t="s">
        <v>138</v>
      </c>
      <c r="D91">
        <f>COUNTIF(B2:B75,"ISP")</f>
        <v>14</v>
      </c>
      <c r="E91" s="10">
        <f>IFERROR(AVERAGEIF(B2:B75,"ISP",J2:J75),"")</f>
        <v>-3.7574281578513975E-3</v>
      </c>
      <c r="F91" s="10" cm="1">
        <f t="array" ref="F91">IFERROR(STDEV(IF(B2:B75="ISP",J2:J75)),"")</f>
        <v>2.2604365406231168E-2</v>
      </c>
      <c r="G91" s="38">
        <f t="shared" si="36"/>
        <v>-0.62195989887075298</v>
      </c>
      <c r="H91" s="10">
        <f>IFERROR(AVERAGEIF(B2:B75,"ISP",K2:K75),"")</f>
        <v>-5.7383107499592648E-3</v>
      </c>
      <c r="I91" s="38" cm="1">
        <f t="array" ref="I91">IFERROR(H91/STDEV(IF(B2:B75="ISP",K2:K75))*SQRT(D91),"")</f>
        <v>-0.80086633471552426</v>
      </c>
      <c r="J91" s="10">
        <f>IFERROR(AVERAGEIF(B2:B75,"ISP",L2:L75),"")</f>
        <v>-7.1372886117919143E-3</v>
      </c>
      <c r="K91" s="38" cm="1">
        <f t="array" ref="K91">IFERROR(J91/STDEV(IF(B2:B75="ISP",L2:L75))*SQRT(D91),"")</f>
        <v>-0.60145466433726325</v>
      </c>
    </row>
    <row r="92" spans="1:11" x14ac:dyDescent="0.3">
      <c r="A92" t="s">
        <v>69</v>
      </c>
      <c r="D92">
        <f>COUNTIF(B2:B75,"BPE")</f>
        <v>10</v>
      </c>
      <c r="E92" s="10">
        <f>IFERROR(AVERAGEIF(B2:B75,"BPE",J2:J75),"")</f>
        <v>3.3879018633523106E-2</v>
      </c>
      <c r="F92" s="10" cm="1">
        <f t="array" ref="F92">IFERROR(STDEV(IF(B2:B75="BPE",J2:J75)),"")</f>
        <v>5.6831052913822636E-2</v>
      </c>
      <c r="G92" s="38">
        <f t="shared" si="36"/>
        <v>1.885146557739751</v>
      </c>
      <c r="H92" s="10">
        <f>IFERROR(AVERAGEIF(B2:B75,"BPE",K2:K75),"")</f>
        <v>3.3857686187673916E-2</v>
      </c>
      <c r="I92" s="38" cm="1">
        <f t="array" ref="I92">IFERROR(H92/STDEV(IF(B2:B75="BPE",K2:K75))*SQRT(D92),"")</f>
        <v>1.3790585616553561</v>
      </c>
      <c r="J92" s="10">
        <f>IFERROR(AVERAGEIF(B2:B75,"BPE",L2:L75),"")</f>
        <v>5.4528957216772818E-2</v>
      </c>
      <c r="K92" s="38" cm="1">
        <f t="array" ref="K92">IFERROR(J92/STDEV(IF(B2:B75="BPE",L2:L75))*SQRT(D92),"")</f>
        <v>2.1281425956159956</v>
      </c>
    </row>
    <row r="93" spans="1:11" x14ac:dyDescent="0.3">
      <c r="A93" t="s">
        <v>81</v>
      </c>
      <c r="D93">
        <f>COUNTIF(B2:B75,"BAMI")</f>
        <v>8</v>
      </c>
      <c r="E93" s="10">
        <f>IFERROR(AVERAGEIF(B2:B75,"BAMI",J2:J75),"")</f>
        <v>1.4460561644788832E-2</v>
      </c>
      <c r="F93" s="10" cm="1">
        <f t="array" ref="F93">IFERROR(STDEV(IF(B2:B75="BAMI",J2:J75)),"")</f>
        <v>4.9531353864391295E-2</v>
      </c>
      <c r="G93" s="38">
        <f t="shared" si="36"/>
        <v>0.82575261130887634</v>
      </c>
      <c r="H93" s="10">
        <f>IFERROR(AVERAGEIF(B2:B75,"BAMI",K2:K75),"")</f>
        <v>8.1684805129875158E-3</v>
      </c>
      <c r="I93" s="38" cm="1">
        <f t="array" ref="I93">IFERROR(H93/STDEV(IF(B2:B75="BAMI",K2:K75))*SQRT(D93),"")</f>
        <v>0.38055197892889348</v>
      </c>
      <c r="J93" s="10">
        <f>IFERROR(AVERAGEIF(B2:B75,"BAMI",L2:L75),"")</f>
        <v>-1.19141879664772E-2</v>
      </c>
      <c r="K93" s="38" cm="1">
        <f t="array" ref="K93">IFERROR(J93/STDEV(IF(B2:B75="BAMI",L2:L75))*SQRT(D93),"")</f>
        <v>-0.461674634332846</v>
      </c>
    </row>
    <row r="94" spans="1:11" x14ac:dyDescent="0.3">
      <c r="A94" t="s">
        <v>124</v>
      </c>
      <c r="D94">
        <f>COUNTIF(B2:B75,"BPSO")</f>
        <v>1</v>
      </c>
      <c r="E94" s="10">
        <f>IFERROR(AVERAGEIF(B2:B75,"BPSO",J2:J75),"")</f>
        <v>2.6598464567570274E-2</v>
      </c>
      <c r="F94" s="10" t="str" cm="1">
        <f t="array" ref="F94">IFERROR(STDEV(IF(B2:B75="BPSO",J2:J75)),"")</f>
        <v/>
      </c>
      <c r="G94" s="38" t="str">
        <f t="shared" si="36"/>
        <v/>
      </c>
      <c r="H94" s="10">
        <f>IFERROR(AVERAGEIF(B2:B75,"BPSO",K2:K75),"")</f>
        <v>-2.6777725387554064E-2</v>
      </c>
      <c r="I94" s="38" t="str" cm="1">
        <f t="array" ref="I94">IFERROR(H94/STDEV(IF(B2:B75="BPSO",K2:K75))*SQRT(D94),"")</f>
        <v/>
      </c>
      <c r="J94" s="10">
        <f>IFERROR(AVERAGEIF(B2:B75,"BPSO",L2:L75),"")</f>
        <v>2.8139268239914701E-2</v>
      </c>
      <c r="K94" s="38" t="str" cm="1">
        <f t="array" ref="K94">IFERROR(J94/STDEV(IF(B2:B75="BPSO",L2:L75))*SQRT(D94),"")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4307-795C-4DB6-A55C-C54AC42A043D}">
  <sheetPr>
    <tabColor rgb="FF808080"/>
  </sheetPr>
  <dimension ref="A1:T2165"/>
  <sheetViews>
    <sheetView workbookViewId="0">
      <pane ySplit="1" topLeftCell="A2" activePane="bottomLeft" state="frozen"/>
      <selection pane="bottomLeft" activeCell="E12" sqref="E12"/>
    </sheetView>
  </sheetViews>
  <sheetFormatPr defaultRowHeight="14.4" x14ac:dyDescent="0.3"/>
  <sheetData>
    <row r="1" spans="1:20" x14ac:dyDescent="0.3">
      <c r="A1" s="31" t="s">
        <v>444</v>
      </c>
      <c r="B1" s="31" t="s">
        <v>445</v>
      </c>
      <c r="D1" s="31" t="s">
        <v>446</v>
      </c>
      <c r="E1" s="31" t="s">
        <v>447</v>
      </c>
      <c r="G1" s="31" t="s">
        <v>448</v>
      </c>
      <c r="H1" s="31" t="s">
        <v>449</v>
      </c>
      <c r="J1" s="31" t="s">
        <v>450</v>
      </c>
      <c r="K1" s="31" t="s">
        <v>451</v>
      </c>
      <c r="M1" s="31" t="s">
        <v>452</v>
      </c>
      <c r="N1" s="31" t="s">
        <v>453</v>
      </c>
      <c r="P1" s="31" t="s">
        <v>454</v>
      </c>
      <c r="Q1" s="31" t="s">
        <v>455</v>
      </c>
      <c r="S1" s="31" t="s">
        <v>456</v>
      </c>
      <c r="T1" s="31" t="s">
        <v>457</v>
      </c>
    </row>
    <row r="2" spans="1:20" x14ac:dyDescent="0.3">
      <c r="A2" t="str" cm="1">
        <f t="array" ref="A2:B2162">_xldudf_WISEPRICE("FTSEMIB.MI","Close",,"2014-07-01","2022-12-31")</f>
        <v>2022-12-30</v>
      </c>
      <c r="B2">
        <v>23707</v>
      </c>
      <c r="D2" t="str" cm="1">
        <f t="array" ref="D2:E2165">_xldudf_WISEPRICE("UCG.MI","Close",,"2014-07-01","2022-12-31")</f>
        <v>2022-12-30</v>
      </c>
      <c r="E2">
        <v>13.27</v>
      </c>
      <c r="G2" t="str" cm="1">
        <f t="array" ref="G2:H2165">_xldudf_WISEPRICE("BMPS.MI","Close",,"2014-07-01","2022-12-31")</f>
        <v>2022-12-30</v>
      </c>
      <c r="H2">
        <v>1.9246000000000001</v>
      </c>
      <c r="J2" t="str" cm="1">
        <f t="array" ref="J2:K2164">_xldudf_WISEPRICE("ISP.MI","Close",,"2014-07-01","2022-12-31")</f>
        <v>2022-12-30</v>
      </c>
      <c r="K2">
        <v>2.08</v>
      </c>
      <c r="M2" t="str" cm="1">
        <f t="array" ref="M2:N2164">_xldudf_WISEPRICE("BPE.MI","Close",,"2014-07-01","2022-12-31")</f>
        <v>2022-12-30</v>
      </c>
      <c r="N2">
        <v>1.92</v>
      </c>
      <c r="P2" t="str" cm="1">
        <f t="array" ref="P2:Q2165">_xldudf_WISEPRICE("BAMI.MI","Close",,"2014-07-01","2022-12-31")</f>
        <v>2022-12-30</v>
      </c>
      <c r="Q2">
        <v>3.33</v>
      </c>
      <c r="S2" t="str" cm="1">
        <f t="array" ref="S2:T2164">_xldudf_WISEPRICE("BPSO.MI","Close",,"2014-07-01","2022-12-31")</f>
        <v>2022-12-30</v>
      </c>
      <c r="T2">
        <v>3.78</v>
      </c>
    </row>
    <row r="3" spans="1:20" x14ac:dyDescent="0.3">
      <c r="A3" t="str">
        <v>2022-12-29</v>
      </c>
      <c r="B3">
        <v>24057</v>
      </c>
      <c r="D3" t="str">
        <v>2022-12-29</v>
      </c>
      <c r="E3">
        <v>13.32</v>
      </c>
      <c r="G3" t="str">
        <v>2022-12-29</v>
      </c>
      <c r="H3">
        <v>1.9428000000000001</v>
      </c>
      <c r="J3" t="str">
        <v>2022-12-29</v>
      </c>
      <c r="K3">
        <v>2.11</v>
      </c>
      <c r="M3" t="str">
        <v>2022-12-29</v>
      </c>
      <c r="N3">
        <v>1.94</v>
      </c>
      <c r="P3" t="str">
        <v>2022-12-29</v>
      </c>
      <c r="Q3">
        <v>3.36</v>
      </c>
      <c r="S3" t="str">
        <v>2022-12-29</v>
      </c>
      <c r="T3">
        <v>3.85</v>
      </c>
    </row>
    <row r="4" spans="1:20" x14ac:dyDescent="0.3">
      <c r="A4" t="str">
        <v>2022-12-28</v>
      </c>
      <c r="B4">
        <v>23770</v>
      </c>
      <c r="D4" t="str">
        <v>2022-12-28</v>
      </c>
      <c r="E4">
        <v>13.32</v>
      </c>
      <c r="G4" t="str">
        <v>2022-12-28</v>
      </c>
      <c r="H4">
        <v>1.9066000000000001</v>
      </c>
      <c r="J4" t="str">
        <v>2022-12-28</v>
      </c>
      <c r="K4">
        <v>2.08</v>
      </c>
      <c r="M4" t="str">
        <v>2022-12-28</v>
      </c>
      <c r="N4">
        <v>1.94</v>
      </c>
      <c r="P4" t="str">
        <v>2022-12-28</v>
      </c>
      <c r="Q4">
        <v>3.35</v>
      </c>
      <c r="S4" t="str">
        <v>2022-12-28</v>
      </c>
      <c r="T4">
        <v>3.87</v>
      </c>
    </row>
    <row r="5" spans="1:20" x14ac:dyDescent="0.3">
      <c r="A5" t="str">
        <v>2022-12-27</v>
      </c>
      <c r="B5">
        <v>23856</v>
      </c>
      <c r="D5" t="str">
        <v>2022-12-27</v>
      </c>
      <c r="E5">
        <v>13.26</v>
      </c>
      <c r="G5" t="str">
        <v>2022-12-27</v>
      </c>
      <c r="H5">
        <v>1.9478</v>
      </c>
      <c r="J5" t="str">
        <v>2022-12-27</v>
      </c>
      <c r="K5">
        <v>2.08</v>
      </c>
      <c r="M5" t="str">
        <v>2022-12-27</v>
      </c>
      <c r="N5">
        <v>1.94</v>
      </c>
      <c r="P5" t="str">
        <v>2022-12-27</v>
      </c>
      <c r="Q5">
        <v>3.35</v>
      </c>
      <c r="S5" t="str">
        <v>2022-12-27</v>
      </c>
      <c r="T5">
        <v>3.89</v>
      </c>
    </row>
    <row r="6" spans="1:20" x14ac:dyDescent="0.3">
      <c r="A6" t="str">
        <v>2022-12-23</v>
      </c>
      <c r="B6">
        <v>23878</v>
      </c>
      <c r="D6" t="str">
        <v>2022-12-23</v>
      </c>
      <c r="E6">
        <v>13.28</v>
      </c>
      <c r="G6" t="str">
        <v>2022-12-23</v>
      </c>
      <c r="H6">
        <v>1.968</v>
      </c>
      <c r="J6" t="str">
        <v>2022-12-23</v>
      </c>
      <c r="K6">
        <v>2.09</v>
      </c>
      <c r="M6" t="str">
        <v>2022-12-23</v>
      </c>
      <c r="N6">
        <v>1.94</v>
      </c>
      <c r="P6" t="str">
        <v>2022-12-23</v>
      </c>
      <c r="Q6">
        <v>3.37</v>
      </c>
      <c r="S6" t="str">
        <v>2022-12-23</v>
      </c>
      <c r="T6">
        <v>3.91</v>
      </c>
    </row>
    <row r="7" spans="1:20" x14ac:dyDescent="0.3">
      <c r="A7" t="str">
        <v>2022-12-22</v>
      </c>
      <c r="B7">
        <v>23813</v>
      </c>
      <c r="D7" t="str">
        <v>2022-12-22</v>
      </c>
      <c r="E7">
        <v>13.24</v>
      </c>
      <c r="G7" t="str">
        <v>2022-12-22</v>
      </c>
      <c r="H7">
        <v>2.0394999999999999</v>
      </c>
      <c r="J7" t="str">
        <v>2022-12-22</v>
      </c>
      <c r="K7">
        <v>2.08</v>
      </c>
      <c r="M7" t="str">
        <v>2022-12-22</v>
      </c>
      <c r="N7">
        <v>1.95</v>
      </c>
      <c r="P7" t="str">
        <v>2022-12-22</v>
      </c>
      <c r="Q7">
        <v>3.37</v>
      </c>
      <c r="S7" t="str">
        <v>2022-12-22</v>
      </c>
      <c r="T7">
        <v>3.92</v>
      </c>
    </row>
    <row r="8" spans="1:20" x14ac:dyDescent="0.3">
      <c r="A8" t="str">
        <v>2022-12-21</v>
      </c>
      <c r="B8">
        <v>24112</v>
      </c>
      <c r="D8" t="str">
        <v>2022-12-21</v>
      </c>
      <c r="E8">
        <v>13.4</v>
      </c>
      <c r="G8" t="str">
        <v>2022-12-21</v>
      </c>
      <c r="H8">
        <v>1.9750000000000001</v>
      </c>
      <c r="J8" t="str">
        <v>2022-12-21</v>
      </c>
      <c r="K8">
        <v>2.1</v>
      </c>
      <c r="M8" t="str">
        <v>2022-12-21</v>
      </c>
      <c r="N8">
        <v>1.97</v>
      </c>
      <c r="P8" t="str">
        <v>2022-12-21</v>
      </c>
      <c r="Q8">
        <v>3.39</v>
      </c>
      <c r="S8" t="str">
        <v>2022-12-21</v>
      </c>
      <c r="T8">
        <v>3.91</v>
      </c>
    </row>
    <row r="9" spans="1:20" x14ac:dyDescent="0.3">
      <c r="A9" t="str">
        <v>2022-12-20</v>
      </c>
      <c r="B9">
        <v>23718</v>
      </c>
      <c r="D9" t="str">
        <v>2022-12-20</v>
      </c>
      <c r="E9">
        <v>13.2</v>
      </c>
      <c r="G9" t="str">
        <v>2022-12-20</v>
      </c>
      <c r="H9">
        <v>1.9</v>
      </c>
      <c r="J9" t="str">
        <v>2022-12-20</v>
      </c>
      <c r="K9">
        <v>2.08</v>
      </c>
      <c r="M9" t="str">
        <v>2022-12-20</v>
      </c>
      <c r="N9">
        <v>1.95</v>
      </c>
      <c r="P9" t="str">
        <v>2022-12-20</v>
      </c>
      <c r="Q9">
        <v>3.35</v>
      </c>
      <c r="S9" t="str">
        <v>2022-12-20</v>
      </c>
      <c r="T9">
        <v>3.9</v>
      </c>
    </row>
    <row r="10" spans="1:20" x14ac:dyDescent="0.3">
      <c r="A10" t="str">
        <v>2022-12-19</v>
      </c>
      <c r="B10">
        <v>23684</v>
      </c>
      <c r="D10" t="str">
        <v>2022-12-19</v>
      </c>
      <c r="E10">
        <v>12.69</v>
      </c>
      <c r="G10" t="str">
        <v>2022-12-19</v>
      </c>
      <c r="H10">
        <v>1.877</v>
      </c>
      <c r="J10" t="str">
        <v>2022-12-19</v>
      </c>
      <c r="K10">
        <v>2.0299999999999998</v>
      </c>
      <c r="M10" t="str">
        <v>2022-12-19</v>
      </c>
      <c r="N10">
        <v>1.87</v>
      </c>
      <c r="P10" t="str">
        <v>2022-12-19</v>
      </c>
      <c r="Q10">
        <v>3.22</v>
      </c>
      <c r="S10" t="str">
        <v>2022-12-19</v>
      </c>
      <c r="T10">
        <v>3.83</v>
      </c>
    </row>
    <row r="11" spans="1:20" x14ac:dyDescent="0.3">
      <c r="A11" t="str">
        <v>2022-12-16</v>
      </c>
      <c r="B11">
        <v>23688</v>
      </c>
      <c r="D11" t="str">
        <v>2022-12-16</v>
      </c>
      <c r="E11">
        <v>12.79</v>
      </c>
      <c r="G11" t="str">
        <v>2022-12-16</v>
      </c>
      <c r="H11">
        <v>1.9543999999999999</v>
      </c>
      <c r="J11" t="str">
        <v>2022-12-16</v>
      </c>
      <c r="K11">
        <v>2.06</v>
      </c>
      <c r="M11" t="str">
        <v>2022-12-16</v>
      </c>
      <c r="N11">
        <v>1.88</v>
      </c>
      <c r="P11" t="str">
        <v>2022-12-16</v>
      </c>
      <c r="Q11">
        <v>3.25</v>
      </c>
      <c r="S11" t="str">
        <v>2022-12-16</v>
      </c>
      <c r="T11">
        <v>3.83</v>
      </c>
    </row>
    <row r="12" spans="1:20" x14ac:dyDescent="0.3">
      <c r="A12" t="str">
        <v>2022-12-15</v>
      </c>
      <c r="B12">
        <v>23726</v>
      </c>
      <c r="D12" t="str">
        <v>2022-12-15</v>
      </c>
      <c r="E12">
        <v>12.57</v>
      </c>
      <c r="G12" t="str">
        <v>2022-12-15</v>
      </c>
      <c r="H12">
        <v>1.9450000000000001</v>
      </c>
      <c r="J12" t="str">
        <v>2022-12-15</v>
      </c>
      <c r="K12">
        <v>1.99</v>
      </c>
      <c r="M12" t="str">
        <v>2022-12-15</v>
      </c>
      <c r="N12">
        <v>1.88</v>
      </c>
      <c r="P12" t="str">
        <v>2022-12-15</v>
      </c>
      <c r="Q12">
        <v>3.19</v>
      </c>
      <c r="S12" t="str">
        <v>2022-12-15</v>
      </c>
      <c r="T12">
        <v>3.75</v>
      </c>
    </row>
    <row r="13" spans="1:20" x14ac:dyDescent="0.3">
      <c r="A13" t="str">
        <v>2022-12-14</v>
      </c>
      <c r="B13">
        <v>24574</v>
      </c>
      <c r="D13" t="str">
        <v>2022-12-14</v>
      </c>
      <c r="E13">
        <v>12.77</v>
      </c>
      <c r="G13" t="str">
        <v>2022-12-14</v>
      </c>
      <c r="H13">
        <v>1.9572000000000001</v>
      </c>
      <c r="J13" t="str">
        <v>2022-12-14</v>
      </c>
      <c r="K13">
        <v>2.09</v>
      </c>
      <c r="M13" t="str">
        <v>2022-12-14</v>
      </c>
      <c r="N13">
        <v>1.95</v>
      </c>
      <c r="P13" t="str">
        <v>2022-12-14</v>
      </c>
      <c r="Q13">
        <v>3.27</v>
      </c>
      <c r="S13" t="str">
        <v>2022-12-14</v>
      </c>
      <c r="T13">
        <v>3.87</v>
      </c>
    </row>
    <row r="14" spans="1:20" x14ac:dyDescent="0.3">
      <c r="A14" t="str">
        <v>2022-12-13</v>
      </c>
      <c r="B14">
        <v>24637</v>
      </c>
      <c r="D14" t="str">
        <v>2022-12-13</v>
      </c>
      <c r="E14">
        <v>12.87</v>
      </c>
      <c r="G14" t="str">
        <v>2022-12-13</v>
      </c>
      <c r="H14">
        <v>1.9463999999999999</v>
      </c>
      <c r="J14" t="str">
        <v>2022-12-13</v>
      </c>
      <c r="K14">
        <v>2.1</v>
      </c>
      <c r="M14" t="str">
        <v>2022-12-13</v>
      </c>
      <c r="N14">
        <v>1.96</v>
      </c>
      <c r="P14" t="str">
        <v>2022-12-13</v>
      </c>
      <c r="Q14">
        <v>3.29</v>
      </c>
      <c r="S14" t="str">
        <v>2022-12-13</v>
      </c>
      <c r="T14">
        <v>3.87</v>
      </c>
    </row>
    <row r="15" spans="1:20" x14ac:dyDescent="0.3">
      <c r="A15" t="str">
        <v>2022-12-12</v>
      </c>
      <c r="B15">
        <v>24304</v>
      </c>
      <c r="D15" t="str">
        <v>2022-12-12</v>
      </c>
      <c r="E15">
        <v>12.7</v>
      </c>
      <c r="G15" t="str">
        <v>2022-12-12</v>
      </c>
      <c r="H15">
        <v>1.8280000000000001</v>
      </c>
      <c r="J15" t="str">
        <v>2022-12-12</v>
      </c>
      <c r="K15">
        <v>2.0699999999999998</v>
      </c>
      <c r="M15" t="str">
        <v>2022-12-12</v>
      </c>
      <c r="N15">
        <v>1.95</v>
      </c>
      <c r="P15" t="str">
        <v>2022-12-12</v>
      </c>
      <c r="Q15">
        <v>3.16</v>
      </c>
      <c r="S15" t="str">
        <v>2022-12-12</v>
      </c>
      <c r="T15">
        <v>3.78</v>
      </c>
    </row>
    <row r="16" spans="1:20" x14ac:dyDescent="0.3">
      <c r="A16" t="str">
        <v>2022-12-09</v>
      </c>
      <c r="B16">
        <v>24277</v>
      </c>
      <c r="D16" t="str">
        <v>2022-12-09</v>
      </c>
      <c r="E16">
        <v>12.53</v>
      </c>
      <c r="G16" t="str">
        <v>2022-12-09</v>
      </c>
      <c r="H16">
        <v>1.823</v>
      </c>
      <c r="J16" t="str">
        <v>2022-12-09</v>
      </c>
      <c r="K16">
        <v>2.0699999999999998</v>
      </c>
      <c r="M16" t="str">
        <v>2022-12-09</v>
      </c>
      <c r="N16">
        <v>1.95</v>
      </c>
      <c r="P16" t="str">
        <v>2022-12-09</v>
      </c>
      <c r="Q16">
        <v>3.14</v>
      </c>
      <c r="S16" t="str">
        <v>2022-12-09</v>
      </c>
      <c r="T16">
        <v>3.82</v>
      </c>
    </row>
    <row r="17" spans="1:20" x14ac:dyDescent="0.3">
      <c r="A17" t="str">
        <v>2022-12-08</v>
      </c>
      <c r="B17">
        <v>24207</v>
      </c>
      <c r="D17" t="str">
        <v>2022-12-08</v>
      </c>
      <c r="E17">
        <v>12.55</v>
      </c>
      <c r="G17" t="str">
        <v>2022-12-08</v>
      </c>
      <c r="H17">
        <v>1.8082</v>
      </c>
      <c r="J17" t="str">
        <v>2022-12-08</v>
      </c>
      <c r="K17">
        <v>2.06</v>
      </c>
      <c r="M17" t="str">
        <v>2022-12-08</v>
      </c>
      <c r="N17">
        <v>1.94</v>
      </c>
      <c r="P17" t="str">
        <v>2022-12-08</v>
      </c>
      <c r="Q17">
        <v>3.15</v>
      </c>
      <c r="S17" t="str">
        <v>2022-12-08</v>
      </c>
      <c r="T17">
        <v>3.81</v>
      </c>
    </row>
    <row r="18" spans="1:20" x14ac:dyDescent="0.3">
      <c r="A18" t="str">
        <v>2022-12-07</v>
      </c>
      <c r="B18">
        <v>24241</v>
      </c>
      <c r="D18" t="str">
        <v>2022-12-07</v>
      </c>
      <c r="E18">
        <v>12.59</v>
      </c>
      <c r="G18" t="str">
        <v>2022-12-07</v>
      </c>
      <c r="H18">
        <v>1.8694</v>
      </c>
      <c r="J18" t="str">
        <v>2022-12-07</v>
      </c>
      <c r="K18">
        <v>2.06</v>
      </c>
      <c r="M18" t="str">
        <v>2022-12-07</v>
      </c>
      <c r="N18">
        <v>1.94</v>
      </c>
      <c r="P18" t="str">
        <v>2022-12-07</v>
      </c>
      <c r="Q18">
        <v>3.14</v>
      </c>
      <c r="S18" t="str">
        <v>2022-12-07</v>
      </c>
      <c r="T18">
        <v>3.79</v>
      </c>
    </row>
    <row r="19" spans="1:20" x14ac:dyDescent="0.3">
      <c r="A19" t="str">
        <v>2022-12-06</v>
      </c>
      <c r="B19">
        <v>24265</v>
      </c>
      <c r="D19" t="str">
        <v>2022-12-06</v>
      </c>
      <c r="E19">
        <v>12.51</v>
      </c>
      <c r="G19" t="str">
        <v>2022-12-06</v>
      </c>
      <c r="H19">
        <v>1.8735999999999999</v>
      </c>
      <c r="J19" t="str">
        <v>2022-12-06</v>
      </c>
      <c r="K19">
        <v>2.0699999999999998</v>
      </c>
      <c r="M19" t="str">
        <v>2022-12-06</v>
      </c>
      <c r="N19">
        <v>1.93</v>
      </c>
      <c r="P19" t="str">
        <v>2022-12-06</v>
      </c>
      <c r="Q19">
        <v>3.15</v>
      </c>
      <c r="S19" t="str">
        <v>2022-12-06</v>
      </c>
      <c r="T19">
        <v>3.82</v>
      </c>
    </row>
    <row r="20" spans="1:20" x14ac:dyDescent="0.3">
      <c r="A20" t="str">
        <v>2022-12-05</v>
      </c>
      <c r="B20">
        <v>24548</v>
      </c>
      <c r="D20" t="str">
        <v>2022-12-05</v>
      </c>
      <c r="E20">
        <v>12.42</v>
      </c>
      <c r="G20" t="str">
        <v>2022-12-05</v>
      </c>
      <c r="H20">
        <v>1.9650000000000001</v>
      </c>
      <c r="J20" t="str">
        <v>2022-12-05</v>
      </c>
      <c r="K20">
        <v>2.08</v>
      </c>
      <c r="M20" t="str">
        <v>2022-12-05</v>
      </c>
      <c r="N20">
        <v>1.93</v>
      </c>
      <c r="P20" t="str">
        <v>2022-12-05</v>
      </c>
      <c r="Q20">
        <v>3.19</v>
      </c>
      <c r="S20" t="str">
        <v>2022-12-05</v>
      </c>
      <c r="T20">
        <v>3.8</v>
      </c>
    </row>
    <row r="21" spans="1:20" x14ac:dyDescent="0.3">
      <c r="A21" t="str">
        <v>2022-12-02</v>
      </c>
      <c r="B21">
        <v>24622</v>
      </c>
      <c r="D21" t="str">
        <v>2022-12-02</v>
      </c>
      <c r="E21">
        <v>12.54</v>
      </c>
      <c r="G21" t="str">
        <v>2022-12-02</v>
      </c>
      <c r="H21">
        <v>1.8892</v>
      </c>
      <c r="J21" t="str">
        <v>2022-12-02</v>
      </c>
      <c r="K21">
        <v>2.1</v>
      </c>
      <c r="M21" t="str">
        <v>2022-12-02</v>
      </c>
      <c r="N21">
        <v>1.94</v>
      </c>
      <c r="P21" t="str">
        <v>2022-12-02</v>
      </c>
      <c r="Q21">
        <v>3.21</v>
      </c>
      <c r="S21" t="str">
        <v>2022-12-02</v>
      </c>
      <c r="T21">
        <v>3.78</v>
      </c>
    </row>
    <row r="22" spans="1:20" x14ac:dyDescent="0.3">
      <c r="A22" t="str">
        <v>2022-12-01</v>
      </c>
      <c r="B22">
        <v>24686</v>
      </c>
      <c r="D22" t="str">
        <v>2022-12-01</v>
      </c>
      <c r="E22">
        <v>12.55</v>
      </c>
      <c r="G22" t="str">
        <v>2022-12-01</v>
      </c>
      <c r="H22">
        <v>1.8895999999999999</v>
      </c>
      <c r="J22" t="str">
        <v>2022-12-01</v>
      </c>
      <c r="K22">
        <v>2.08</v>
      </c>
      <c r="M22" t="str">
        <v>2022-12-01</v>
      </c>
      <c r="N22">
        <v>1.95</v>
      </c>
      <c r="P22" t="str">
        <v>2022-12-01</v>
      </c>
      <c r="Q22">
        <v>3.23</v>
      </c>
      <c r="S22" t="str">
        <v>2022-12-01</v>
      </c>
      <c r="T22">
        <v>3.79</v>
      </c>
    </row>
    <row r="23" spans="1:20" x14ac:dyDescent="0.3">
      <c r="A23" t="str">
        <v>2022-11-30</v>
      </c>
      <c r="B23">
        <v>24610</v>
      </c>
      <c r="D23" t="str">
        <v>2022-11-30</v>
      </c>
      <c r="E23">
        <v>13.02</v>
      </c>
      <c r="G23" t="str">
        <v>2022-11-30</v>
      </c>
      <c r="H23">
        <v>1.8834</v>
      </c>
      <c r="J23" t="str">
        <v>2022-11-30</v>
      </c>
      <c r="K23">
        <v>2.12</v>
      </c>
      <c r="M23" t="str">
        <v>2022-11-30</v>
      </c>
      <c r="N23">
        <v>1.97</v>
      </c>
      <c r="P23" t="str">
        <v>2022-11-30</v>
      </c>
      <c r="Q23">
        <v>3.31</v>
      </c>
      <c r="S23" t="str">
        <v>2022-11-30</v>
      </c>
      <c r="T23">
        <v>3.84</v>
      </c>
    </row>
    <row r="24" spans="1:20" x14ac:dyDescent="0.3">
      <c r="A24" t="str">
        <v>2022-11-29</v>
      </c>
      <c r="B24">
        <v>24466</v>
      </c>
      <c r="D24" t="str">
        <v>2022-11-29</v>
      </c>
      <c r="E24">
        <v>12.96</v>
      </c>
      <c r="G24" t="str">
        <v>2022-11-29</v>
      </c>
      <c r="H24">
        <v>1.8884000000000001</v>
      </c>
      <c r="J24" t="str">
        <v>2022-11-29</v>
      </c>
      <c r="K24">
        <v>2.13</v>
      </c>
      <c r="M24" t="str">
        <v>2022-11-29</v>
      </c>
      <c r="N24">
        <v>1.96</v>
      </c>
      <c r="P24" t="str">
        <v>2022-11-29</v>
      </c>
      <c r="Q24">
        <v>3.31</v>
      </c>
      <c r="S24" t="str">
        <v>2022-11-29</v>
      </c>
      <c r="T24">
        <v>3.9</v>
      </c>
    </row>
    <row r="25" spans="1:20" x14ac:dyDescent="0.3">
      <c r="A25" t="str">
        <v>2022-11-28</v>
      </c>
      <c r="B25">
        <v>24441</v>
      </c>
      <c r="D25" t="str">
        <v>2022-11-28</v>
      </c>
      <c r="E25">
        <v>13.1</v>
      </c>
      <c r="G25" t="str">
        <v>2022-11-28</v>
      </c>
      <c r="H25">
        <v>1.8086</v>
      </c>
      <c r="J25" t="str">
        <v>2022-11-28</v>
      </c>
      <c r="K25">
        <v>2.12</v>
      </c>
      <c r="M25" t="str">
        <v>2022-11-28</v>
      </c>
      <c r="N25">
        <v>1.95</v>
      </c>
      <c r="P25" t="str">
        <v>2022-11-28</v>
      </c>
      <c r="Q25">
        <v>3.29</v>
      </c>
      <c r="S25" t="str">
        <v>2022-11-28</v>
      </c>
      <c r="T25">
        <v>3.87</v>
      </c>
    </row>
    <row r="26" spans="1:20" x14ac:dyDescent="0.3">
      <c r="A26" t="str">
        <v>2022-11-25</v>
      </c>
      <c r="B26">
        <v>24719</v>
      </c>
      <c r="D26" t="str">
        <v>2022-11-25</v>
      </c>
      <c r="E26">
        <v>13.12</v>
      </c>
      <c r="G26" t="str">
        <v>2022-11-25</v>
      </c>
      <c r="H26">
        <v>1.7769999999999999</v>
      </c>
      <c r="J26" t="str">
        <v>2022-11-25</v>
      </c>
      <c r="K26">
        <v>2.16</v>
      </c>
      <c r="M26" t="str">
        <v>2022-11-25</v>
      </c>
      <c r="N26">
        <v>1.97</v>
      </c>
      <c r="P26" t="str">
        <v>2022-11-25</v>
      </c>
      <c r="Q26">
        <v>3.33</v>
      </c>
      <c r="S26" t="str">
        <v>2022-11-25</v>
      </c>
      <c r="T26">
        <v>3.9</v>
      </c>
    </row>
    <row r="27" spans="1:20" x14ac:dyDescent="0.3">
      <c r="A27" t="str">
        <v>2022-11-24</v>
      </c>
      <c r="B27">
        <v>24731</v>
      </c>
      <c r="D27" t="str">
        <v>2022-11-24</v>
      </c>
      <c r="E27">
        <v>13.34</v>
      </c>
      <c r="G27" t="str">
        <v>2022-11-24</v>
      </c>
      <c r="H27">
        <v>1.7968</v>
      </c>
      <c r="J27" t="str">
        <v>2022-11-24</v>
      </c>
      <c r="K27">
        <v>2.16</v>
      </c>
      <c r="M27" t="str">
        <v>2022-11-24</v>
      </c>
      <c r="N27">
        <v>1.96</v>
      </c>
      <c r="P27" t="str">
        <v>2022-11-24</v>
      </c>
      <c r="Q27">
        <v>3.32</v>
      </c>
      <c r="S27" t="str">
        <v>2022-11-24</v>
      </c>
      <c r="T27">
        <v>3.85</v>
      </c>
    </row>
    <row r="28" spans="1:20" x14ac:dyDescent="0.3">
      <c r="A28" t="str">
        <v>2022-11-23</v>
      </c>
      <c r="B28">
        <v>24581</v>
      </c>
      <c r="D28" t="str">
        <v>2022-11-23</v>
      </c>
      <c r="E28">
        <v>13.22</v>
      </c>
      <c r="G28" t="str">
        <v>2022-11-23</v>
      </c>
      <c r="H28">
        <v>1.8315999999999999</v>
      </c>
      <c r="J28" t="str">
        <v>2022-11-23</v>
      </c>
      <c r="K28">
        <v>2.14</v>
      </c>
      <c r="M28" t="str">
        <v>2022-11-23</v>
      </c>
      <c r="N28">
        <v>1.94</v>
      </c>
      <c r="P28" t="str">
        <v>2022-11-23</v>
      </c>
      <c r="Q28">
        <v>3.37</v>
      </c>
      <c r="S28" t="str">
        <v>2022-11-23</v>
      </c>
      <c r="T28">
        <v>3.89</v>
      </c>
    </row>
    <row r="29" spans="1:20" x14ac:dyDescent="0.3">
      <c r="A29" t="str">
        <v>2022-11-22</v>
      </c>
      <c r="B29">
        <v>24591</v>
      </c>
      <c r="D29" t="str">
        <v>2022-11-22</v>
      </c>
      <c r="E29">
        <v>13.43</v>
      </c>
      <c r="G29" t="str">
        <v>2022-11-22</v>
      </c>
      <c r="H29">
        <v>1.7829999999999999</v>
      </c>
      <c r="J29" t="str">
        <v>2022-11-22</v>
      </c>
      <c r="K29">
        <v>2.16</v>
      </c>
      <c r="M29" t="str">
        <v>2022-11-22</v>
      </c>
      <c r="N29">
        <v>1.92</v>
      </c>
      <c r="P29" t="str">
        <v>2022-11-22</v>
      </c>
      <c r="Q29">
        <v>3.34</v>
      </c>
      <c r="S29" t="str">
        <v>2022-11-22</v>
      </c>
      <c r="T29">
        <v>3.84</v>
      </c>
    </row>
    <row r="30" spans="1:20" x14ac:dyDescent="0.3">
      <c r="A30" t="str">
        <v>2022-11-21</v>
      </c>
      <c r="B30">
        <v>24356</v>
      </c>
      <c r="D30" t="str">
        <v>2022-11-21</v>
      </c>
      <c r="E30">
        <v>13.26</v>
      </c>
      <c r="G30" t="str">
        <v>2022-11-21</v>
      </c>
      <c r="H30">
        <v>1.7998000000000001</v>
      </c>
      <c r="J30" t="str">
        <v>2022-11-21</v>
      </c>
      <c r="K30">
        <v>2.14</v>
      </c>
      <c r="M30" t="str">
        <v>2022-11-21</v>
      </c>
      <c r="N30">
        <v>1.91</v>
      </c>
      <c r="P30" t="str">
        <v>2022-11-21</v>
      </c>
      <c r="Q30">
        <v>3.28</v>
      </c>
      <c r="S30" t="str">
        <v>2022-11-21</v>
      </c>
      <c r="T30">
        <v>3.83</v>
      </c>
    </row>
    <row r="31" spans="1:20" x14ac:dyDescent="0.3">
      <c r="A31" t="str">
        <v>2022-11-18</v>
      </c>
      <c r="B31">
        <v>24675</v>
      </c>
      <c r="D31" t="str">
        <v>2022-11-18</v>
      </c>
      <c r="E31">
        <v>13.1</v>
      </c>
      <c r="G31" t="str">
        <v>2022-11-18</v>
      </c>
      <c r="H31">
        <v>1.8129999999999999</v>
      </c>
      <c r="J31" t="str">
        <v>2022-11-18</v>
      </c>
      <c r="K31">
        <v>2.2200000000000002</v>
      </c>
      <c r="M31" t="str">
        <v>2022-11-18</v>
      </c>
      <c r="N31">
        <v>1.91</v>
      </c>
      <c r="P31" t="str">
        <v>2022-11-18</v>
      </c>
      <c r="Q31">
        <v>3.25</v>
      </c>
      <c r="S31" t="str">
        <v>2022-11-18</v>
      </c>
      <c r="T31">
        <v>3.82</v>
      </c>
    </row>
    <row r="32" spans="1:20" x14ac:dyDescent="0.3">
      <c r="A32" t="str">
        <v>2022-11-17</v>
      </c>
      <c r="B32">
        <v>24340</v>
      </c>
      <c r="D32" t="str">
        <v>2022-11-17</v>
      </c>
      <c r="E32">
        <v>13.02</v>
      </c>
      <c r="G32" t="str">
        <v>2022-11-17</v>
      </c>
      <c r="H32">
        <v>1.8124</v>
      </c>
      <c r="J32" t="str">
        <v>2022-11-17</v>
      </c>
      <c r="K32">
        <v>2.1800000000000002</v>
      </c>
      <c r="M32" t="str">
        <v>2022-11-17</v>
      </c>
      <c r="N32">
        <v>1.88</v>
      </c>
      <c r="P32" t="str">
        <v>2022-11-17</v>
      </c>
      <c r="Q32">
        <v>3.21</v>
      </c>
      <c r="S32" t="str">
        <v>2022-11-17</v>
      </c>
      <c r="T32">
        <v>3.76</v>
      </c>
    </row>
    <row r="33" spans="1:20" x14ac:dyDescent="0.3">
      <c r="A33" t="str">
        <v>2022-11-16</v>
      </c>
      <c r="B33">
        <v>24531</v>
      </c>
      <c r="D33" t="str">
        <v>2022-11-16</v>
      </c>
      <c r="E33">
        <v>12.99</v>
      </c>
      <c r="G33" t="str">
        <v>2022-11-16</v>
      </c>
      <c r="H33">
        <v>1.7634000000000001</v>
      </c>
      <c r="J33" t="str">
        <v>2022-11-16</v>
      </c>
      <c r="K33">
        <v>2.19</v>
      </c>
      <c r="M33" t="str">
        <v>2022-11-16</v>
      </c>
      <c r="N33">
        <v>1.88</v>
      </c>
      <c r="P33" t="str">
        <v>2022-11-16</v>
      </c>
      <c r="Q33">
        <v>3.2</v>
      </c>
      <c r="S33" t="str">
        <v>2022-11-16</v>
      </c>
      <c r="T33">
        <v>3.75</v>
      </c>
    </row>
    <row r="34" spans="1:20" x14ac:dyDescent="0.3">
      <c r="A34" t="str">
        <v>2022-11-15</v>
      </c>
      <c r="B34">
        <v>24700</v>
      </c>
      <c r="D34" t="str">
        <v>2022-11-15</v>
      </c>
      <c r="E34">
        <v>13.05</v>
      </c>
      <c r="G34" t="str">
        <v>2022-11-15</v>
      </c>
      <c r="H34">
        <v>1.8156000000000001</v>
      </c>
      <c r="J34" t="str">
        <v>2022-11-15</v>
      </c>
      <c r="K34">
        <v>2.19</v>
      </c>
      <c r="M34" t="str">
        <v>2022-11-15</v>
      </c>
      <c r="N34">
        <v>1.87</v>
      </c>
      <c r="P34" t="str">
        <v>2022-11-15</v>
      </c>
      <c r="Q34">
        <v>3.16</v>
      </c>
      <c r="S34" t="str">
        <v>2022-11-15</v>
      </c>
      <c r="T34">
        <v>3.75</v>
      </c>
    </row>
    <row r="35" spans="1:20" x14ac:dyDescent="0.3">
      <c r="A35" t="str">
        <v>2022-11-14</v>
      </c>
      <c r="B35">
        <v>24597</v>
      </c>
      <c r="D35" t="str">
        <v>2022-11-14</v>
      </c>
      <c r="E35">
        <v>12.87</v>
      </c>
      <c r="G35" t="str">
        <v>2022-11-14</v>
      </c>
      <c r="H35">
        <v>1.79</v>
      </c>
      <c r="J35" t="str">
        <v>2022-11-14</v>
      </c>
      <c r="K35">
        <v>2.19</v>
      </c>
      <c r="M35" t="str">
        <v>2022-11-14</v>
      </c>
      <c r="N35">
        <v>1.85</v>
      </c>
      <c r="P35" t="str">
        <v>2022-11-14</v>
      </c>
      <c r="Q35">
        <v>3.08</v>
      </c>
      <c r="S35" t="str">
        <v>2022-11-14</v>
      </c>
      <c r="T35">
        <v>3.59</v>
      </c>
    </row>
    <row r="36" spans="1:20" x14ac:dyDescent="0.3">
      <c r="A36" t="str">
        <v>2022-11-11</v>
      </c>
      <c r="B36">
        <v>24456</v>
      </c>
      <c r="D36" t="str">
        <v>2022-11-11</v>
      </c>
      <c r="E36">
        <v>12.8</v>
      </c>
      <c r="G36" t="str">
        <v>2022-11-11</v>
      </c>
      <c r="H36">
        <v>1.8</v>
      </c>
      <c r="J36" t="str">
        <v>2022-11-11</v>
      </c>
      <c r="K36">
        <v>2.16</v>
      </c>
      <c r="M36" t="str">
        <v>2022-11-11</v>
      </c>
      <c r="N36">
        <v>1.85</v>
      </c>
      <c r="P36" t="str">
        <v>2022-11-11</v>
      </c>
      <c r="Q36">
        <v>3.08</v>
      </c>
      <c r="S36" t="str">
        <v>2022-11-11</v>
      </c>
      <c r="T36">
        <v>3.56</v>
      </c>
    </row>
    <row r="37" spans="1:20" x14ac:dyDescent="0.3">
      <c r="A37" t="str">
        <v>2022-11-10</v>
      </c>
      <c r="B37">
        <v>24394</v>
      </c>
      <c r="D37" t="str">
        <v>2022-11-10</v>
      </c>
      <c r="E37">
        <v>13.03</v>
      </c>
      <c r="G37" t="str">
        <v>2022-11-10</v>
      </c>
      <c r="H37">
        <v>1.8</v>
      </c>
      <c r="J37" t="str">
        <v>2022-11-10</v>
      </c>
      <c r="K37">
        <v>2.1800000000000002</v>
      </c>
      <c r="M37" t="str">
        <v>2022-11-10</v>
      </c>
      <c r="N37">
        <v>1.88</v>
      </c>
      <c r="P37" t="str">
        <v>2022-11-10</v>
      </c>
      <c r="Q37">
        <v>3.1</v>
      </c>
      <c r="S37" t="str">
        <v>2022-11-10</v>
      </c>
      <c r="T37">
        <v>3.57</v>
      </c>
    </row>
    <row r="38" spans="1:20" x14ac:dyDescent="0.3">
      <c r="A38" t="str">
        <v>2022-11-09</v>
      </c>
      <c r="B38">
        <v>23780</v>
      </c>
      <c r="D38" t="str">
        <v>2022-11-09</v>
      </c>
      <c r="E38">
        <v>12.86</v>
      </c>
      <c r="G38" t="str">
        <v>2022-11-09</v>
      </c>
      <c r="H38">
        <v>1.8</v>
      </c>
      <c r="J38" t="str">
        <v>2022-11-09</v>
      </c>
      <c r="K38">
        <v>2.15</v>
      </c>
      <c r="M38" t="str">
        <v>2022-11-09</v>
      </c>
      <c r="N38">
        <v>1.84</v>
      </c>
      <c r="P38" t="str">
        <v>2022-11-09</v>
      </c>
      <c r="Q38">
        <v>3.16</v>
      </c>
      <c r="S38" t="str">
        <v>2022-11-09</v>
      </c>
      <c r="T38">
        <v>3.51</v>
      </c>
    </row>
    <row r="39" spans="1:20" x14ac:dyDescent="0.3">
      <c r="A39" t="str">
        <v>2022-11-08</v>
      </c>
      <c r="B39">
        <v>23694</v>
      </c>
      <c r="D39" t="str">
        <v>2022-11-08</v>
      </c>
      <c r="E39">
        <v>12.87</v>
      </c>
      <c r="G39" t="str">
        <v>2022-11-08</v>
      </c>
      <c r="H39">
        <v>1.8580000000000001</v>
      </c>
      <c r="J39" t="str">
        <v>2022-11-08</v>
      </c>
      <c r="K39">
        <v>2.15</v>
      </c>
      <c r="M39" t="str">
        <v>2022-11-08</v>
      </c>
      <c r="N39">
        <v>1.89</v>
      </c>
      <c r="P39" t="str">
        <v>2022-11-08</v>
      </c>
      <c r="Q39">
        <v>3.1</v>
      </c>
      <c r="S39" t="str">
        <v>2022-11-08</v>
      </c>
      <c r="T39">
        <v>3.54</v>
      </c>
    </row>
    <row r="40" spans="1:20" x14ac:dyDescent="0.3">
      <c r="A40" t="str">
        <v>2022-11-07</v>
      </c>
      <c r="B40">
        <v>23493</v>
      </c>
      <c r="D40" t="str">
        <v>2022-11-07</v>
      </c>
      <c r="E40">
        <v>12.8</v>
      </c>
      <c r="G40" t="str">
        <v>2022-11-07</v>
      </c>
      <c r="H40">
        <v>1.81</v>
      </c>
      <c r="J40" t="str">
        <v>2022-11-07</v>
      </c>
      <c r="K40">
        <v>2.13</v>
      </c>
      <c r="M40" t="str">
        <v>2022-11-07</v>
      </c>
      <c r="N40">
        <v>2.0499999999999998</v>
      </c>
      <c r="P40" t="str">
        <v>2022-11-07</v>
      </c>
      <c r="Q40">
        <v>3.19</v>
      </c>
      <c r="S40" t="str">
        <v>2022-11-07</v>
      </c>
      <c r="T40">
        <v>3.82</v>
      </c>
    </row>
    <row r="41" spans="1:20" x14ac:dyDescent="0.3">
      <c r="A41" t="str">
        <v>2022-11-04</v>
      </c>
      <c r="B41">
        <v>23282</v>
      </c>
      <c r="D41" t="str">
        <v>2022-11-04</v>
      </c>
      <c r="E41">
        <v>13.04</v>
      </c>
      <c r="G41" t="str">
        <v>2022-11-04</v>
      </c>
      <c r="H41">
        <v>1.62</v>
      </c>
      <c r="J41" t="str">
        <v>2022-11-04</v>
      </c>
      <c r="K41">
        <v>2.0699999999999998</v>
      </c>
      <c r="M41" t="str">
        <v>2022-11-04</v>
      </c>
      <c r="N41">
        <v>2.0099999999999998</v>
      </c>
      <c r="P41" t="str">
        <v>2022-11-04</v>
      </c>
      <c r="Q41">
        <v>3.16</v>
      </c>
      <c r="S41" t="str">
        <v>2022-11-04</v>
      </c>
      <c r="T41">
        <v>3.76</v>
      </c>
    </row>
    <row r="42" spans="1:20" x14ac:dyDescent="0.3">
      <c r="A42" t="str">
        <v>2022-11-03</v>
      </c>
      <c r="B42">
        <v>22706</v>
      </c>
      <c r="D42" t="str">
        <v>2022-11-03</v>
      </c>
      <c r="E42">
        <v>12.82</v>
      </c>
      <c r="G42" t="str">
        <v>2022-11-03</v>
      </c>
      <c r="H42">
        <v>1.84</v>
      </c>
      <c r="J42" t="str">
        <v>2022-11-03</v>
      </c>
      <c r="K42">
        <v>1.97</v>
      </c>
      <c r="M42" t="str">
        <v>2022-11-03</v>
      </c>
      <c r="N42">
        <v>1.93</v>
      </c>
      <c r="P42" t="str">
        <v>2022-11-03</v>
      </c>
      <c r="Q42">
        <v>3.06</v>
      </c>
      <c r="S42" t="str">
        <v>2022-11-03</v>
      </c>
      <c r="T42">
        <v>3.75</v>
      </c>
    </row>
    <row r="43" spans="1:20" x14ac:dyDescent="0.3">
      <c r="A43" t="str">
        <v>2022-11-02</v>
      </c>
      <c r="B43">
        <v>22803</v>
      </c>
      <c r="D43" t="str">
        <v>2022-11-02</v>
      </c>
      <c r="E43">
        <v>12.9</v>
      </c>
      <c r="G43" t="str">
        <v>2022-11-02</v>
      </c>
      <c r="H43">
        <v>1.9456</v>
      </c>
      <c r="J43" t="str">
        <v>2022-11-02</v>
      </c>
      <c r="K43">
        <v>1.94</v>
      </c>
      <c r="M43" t="str">
        <v>2022-11-02</v>
      </c>
      <c r="N43">
        <v>1.93</v>
      </c>
      <c r="P43" t="str">
        <v>2022-11-02</v>
      </c>
      <c r="Q43">
        <v>3.1</v>
      </c>
      <c r="S43" t="str">
        <v>2022-11-02</v>
      </c>
      <c r="T43">
        <v>3.73</v>
      </c>
    </row>
    <row r="44" spans="1:20" x14ac:dyDescent="0.3">
      <c r="A44" t="str">
        <v>2022-11-01</v>
      </c>
      <c r="B44">
        <v>22796</v>
      </c>
      <c r="D44" t="str">
        <v>2022-11-01</v>
      </c>
      <c r="E44">
        <v>12.65</v>
      </c>
      <c r="G44" t="str">
        <v>2022-11-01</v>
      </c>
      <c r="H44">
        <v>2.0024999999999999</v>
      </c>
      <c r="J44" t="str">
        <v>2022-11-01</v>
      </c>
      <c r="K44">
        <v>1.95</v>
      </c>
      <c r="M44" t="str">
        <v>2022-11-01</v>
      </c>
      <c r="N44">
        <v>1.9</v>
      </c>
      <c r="P44" t="str">
        <v>2022-11-01</v>
      </c>
      <c r="Q44">
        <v>3.07</v>
      </c>
      <c r="S44" t="str">
        <v>2022-11-01</v>
      </c>
      <c r="T44">
        <v>3.64</v>
      </c>
    </row>
    <row r="45" spans="1:20" x14ac:dyDescent="0.3">
      <c r="A45" t="str">
        <v>2022-10-31</v>
      </c>
      <c r="B45">
        <v>22652</v>
      </c>
      <c r="D45" t="str">
        <v>2022-10-31</v>
      </c>
      <c r="E45">
        <v>12.55</v>
      </c>
      <c r="G45" t="str">
        <v>2022-10-31</v>
      </c>
      <c r="H45">
        <v>1.9097999999999999</v>
      </c>
      <c r="J45" t="str">
        <v>2022-10-31</v>
      </c>
      <c r="K45">
        <v>1.93</v>
      </c>
      <c r="M45" t="str">
        <v>2022-10-31</v>
      </c>
      <c r="N45">
        <v>1.87</v>
      </c>
      <c r="P45" t="str">
        <v>2022-10-31</v>
      </c>
      <c r="Q45">
        <v>3.06</v>
      </c>
      <c r="S45" t="str">
        <v>2022-10-31</v>
      </c>
      <c r="T45">
        <v>3.63</v>
      </c>
    </row>
    <row r="46" spans="1:20" x14ac:dyDescent="0.3">
      <c r="A46" t="str">
        <v>2022-10-28</v>
      </c>
      <c r="B46">
        <v>22529</v>
      </c>
      <c r="D46" t="str">
        <v>2022-10-28</v>
      </c>
      <c r="E46">
        <v>12.26</v>
      </c>
      <c r="G46" t="str">
        <v>2022-10-28</v>
      </c>
      <c r="H46">
        <v>1.9301999999999999</v>
      </c>
      <c r="J46" t="str">
        <v>2022-10-28</v>
      </c>
      <c r="K46">
        <v>1.91</v>
      </c>
      <c r="M46" t="str">
        <v>2022-10-28</v>
      </c>
      <c r="N46">
        <v>1.85</v>
      </c>
      <c r="P46" t="str">
        <v>2022-10-28</v>
      </c>
      <c r="Q46">
        <v>3.06</v>
      </c>
      <c r="S46" t="str">
        <v>2022-10-28</v>
      </c>
      <c r="T46">
        <v>3.64</v>
      </c>
    </row>
    <row r="47" spans="1:20" x14ac:dyDescent="0.3">
      <c r="A47" t="str">
        <v>2022-10-27</v>
      </c>
      <c r="B47">
        <v>22590</v>
      </c>
      <c r="D47" t="str">
        <v>2022-10-27</v>
      </c>
      <c r="E47">
        <v>12.31</v>
      </c>
      <c r="G47" t="str">
        <v>2022-10-27</v>
      </c>
      <c r="H47">
        <v>1.9618</v>
      </c>
      <c r="J47" t="str">
        <v>2022-10-27</v>
      </c>
      <c r="K47">
        <v>1.91</v>
      </c>
      <c r="M47" t="str">
        <v>2022-10-27</v>
      </c>
      <c r="N47">
        <v>1.83</v>
      </c>
      <c r="P47" t="str">
        <v>2022-10-27</v>
      </c>
      <c r="Q47">
        <v>3.03</v>
      </c>
      <c r="S47" t="str">
        <v>2022-10-27</v>
      </c>
      <c r="T47">
        <v>3.62</v>
      </c>
    </row>
    <row r="48" spans="1:20" x14ac:dyDescent="0.3">
      <c r="A48" t="str">
        <v>2022-10-26</v>
      </c>
      <c r="B48">
        <v>22390</v>
      </c>
      <c r="D48" t="str">
        <v>2022-10-26</v>
      </c>
      <c r="E48">
        <v>12.02</v>
      </c>
      <c r="G48" t="str">
        <v>2022-10-26</v>
      </c>
      <c r="H48">
        <v>1.98</v>
      </c>
      <c r="J48" t="str">
        <v>2022-10-26</v>
      </c>
      <c r="K48">
        <v>1.87</v>
      </c>
      <c r="M48" t="str">
        <v>2022-10-26</v>
      </c>
      <c r="N48">
        <v>1.78</v>
      </c>
      <c r="P48" t="str">
        <v>2022-10-26</v>
      </c>
      <c r="Q48">
        <v>2.89</v>
      </c>
      <c r="S48" t="str">
        <v>2022-10-26</v>
      </c>
      <c r="T48">
        <v>3.6</v>
      </c>
    </row>
    <row r="49" spans="1:20" x14ac:dyDescent="0.3">
      <c r="A49" t="str">
        <v>2022-10-25</v>
      </c>
      <c r="B49">
        <v>22290</v>
      </c>
      <c r="D49" t="str">
        <v>2022-10-25</v>
      </c>
      <c r="E49">
        <v>11.52</v>
      </c>
      <c r="G49" t="str">
        <v>2022-10-25</v>
      </c>
      <c r="H49">
        <v>1.9832000000000001</v>
      </c>
      <c r="J49" t="str">
        <v>2022-10-25</v>
      </c>
      <c r="K49">
        <v>1.86</v>
      </c>
      <c r="M49" t="str">
        <v>2022-10-25</v>
      </c>
      <c r="N49">
        <v>1.78</v>
      </c>
      <c r="P49" t="str">
        <v>2022-10-25</v>
      </c>
      <c r="Q49">
        <v>2.92</v>
      </c>
      <c r="S49" t="str">
        <v>2022-10-25</v>
      </c>
      <c r="T49">
        <v>3.64</v>
      </c>
    </row>
    <row r="50" spans="1:20" x14ac:dyDescent="0.3">
      <c r="A50" t="str">
        <v>2022-10-24</v>
      </c>
      <c r="B50">
        <v>21983</v>
      </c>
      <c r="D50" t="str">
        <v>2022-10-24</v>
      </c>
      <c r="E50">
        <v>11.51</v>
      </c>
      <c r="G50" t="str">
        <v>2022-10-24</v>
      </c>
      <c r="H50">
        <v>1.95</v>
      </c>
      <c r="J50" t="str">
        <v>2022-10-24</v>
      </c>
      <c r="K50">
        <v>1.86</v>
      </c>
      <c r="M50" t="str">
        <v>2022-10-24</v>
      </c>
      <c r="N50">
        <v>1.79</v>
      </c>
      <c r="P50" t="str">
        <v>2022-10-24</v>
      </c>
      <c r="Q50">
        <v>2.91</v>
      </c>
      <c r="S50" t="str">
        <v>2022-10-24</v>
      </c>
      <c r="T50">
        <v>3.59</v>
      </c>
    </row>
    <row r="51" spans="1:20" x14ac:dyDescent="0.3">
      <c r="A51" t="str">
        <v>2022-10-21</v>
      </c>
      <c r="B51">
        <v>21568</v>
      </c>
      <c r="D51" t="str">
        <v>2022-10-21</v>
      </c>
      <c r="E51">
        <v>11.45</v>
      </c>
      <c r="G51" t="str">
        <v>2022-10-21</v>
      </c>
      <c r="H51">
        <v>1.99</v>
      </c>
      <c r="J51" t="str">
        <v>2022-10-21</v>
      </c>
      <c r="K51">
        <v>1.83</v>
      </c>
      <c r="M51" t="str">
        <v>2022-10-21</v>
      </c>
      <c r="N51">
        <v>1.74</v>
      </c>
      <c r="P51" t="str">
        <v>2022-10-21</v>
      </c>
      <c r="Q51">
        <v>2.87</v>
      </c>
      <c r="S51" t="str">
        <v>2022-10-21</v>
      </c>
      <c r="T51">
        <v>3.54</v>
      </c>
    </row>
    <row r="52" spans="1:20" x14ac:dyDescent="0.3">
      <c r="A52" t="str">
        <v>2022-10-20</v>
      </c>
      <c r="B52">
        <v>21702</v>
      </c>
      <c r="D52" t="str">
        <v>2022-10-20</v>
      </c>
      <c r="E52">
        <v>11.29</v>
      </c>
      <c r="G52" t="str">
        <v>2022-10-20</v>
      </c>
      <c r="H52">
        <v>2.0089999999999999</v>
      </c>
      <c r="J52" t="str">
        <v>2022-10-20</v>
      </c>
      <c r="K52">
        <v>1.83</v>
      </c>
      <c r="M52" t="str">
        <v>2022-10-20</v>
      </c>
      <c r="N52">
        <v>1.72</v>
      </c>
      <c r="P52" t="str">
        <v>2022-10-20</v>
      </c>
      <c r="Q52">
        <v>2.86</v>
      </c>
      <c r="S52" t="str">
        <v>2022-10-20</v>
      </c>
      <c r="T52">
        <v>3.53</v>
      </c>
    </row>
    <row r="53" spans="1:20" x14ac:dyDescent="0.3">
      <c r="A53" t="str">
        <v>2022-10-19</v>
      </c>
      <c r="B53">
        <v>21472</v>
      </c>
      <c r="D53" t="str">
        <v>2022-10-19</v>
      </c>
      <c r="E53">
        <v>11.2</v>
      </c>
      <c r="G53" t="str">
        <v>2022-10-19</v>
      </c>
      <c r="H53">
        <v>2.0030000000000001</v>
      </c>
      <c r="J53" t="str">
        <v>2022-10-19</v>
      </c>
      <c r="K53">
        <v>1.79</v>
      </c>
      <c r="M53" t="str">
        <v>2022-10-19</v>
      </c>
      <c r="N53">
        <v>1.71</v>
      </c>
      <c r="P53" t="str">
        <v>2022-10-19</v>
      </c>
      <c r="Q53">
        <v>2.84</v>
      </c>
      <c r="S53" t="str">
        <v>2022-10-19</v>
      </c>
      <c r="T53">
        <v>3.5</v>
      </c>
    </row>
    <row r="54" spans="1:20" x14ac:dyDescent="0.3">
      <c r="A54" t="str">
        <v>2022-10-18</v>
      </c>
      <c r="B54">
        <v>21519</v>
      </c>
      <c r="D54" t="str">
        <v>2022-10-18</v>
      </c>
      <c r="E54">
        <v>11.35</v>
      </c>
      <c r="G54" t="str">
        <v>2022-10-18</v>
      </c>
      <c r="H54">
        <v>2.0099999999999998</v>
      </c>
      <c r="J54" t="str">
        <v>2022-10-18</v>
      </c>
      <c r="K54">
        <v>1.8</v>
      </c>
      <c r="M54" t="str">
        <v>2022-10-18</v>
      </c>
      <c r="N54">
        <v>1.7</v>
      </c>
      <c r="P54" t="str">
        <v>2022-10-18</v>
      </c>
      <c r="Q54">
        <v>2.84</v>
      </c>
      <c r="S54" t="str">
        <v>2022-10-18</v>
      </c>
      <c r="T54">
        <v>3.49</v>
      </c>
    </row>
    <row r="55" spans="1:20" x14ac:dyDescent="0.3">
      <c r="A55" t="str">
        <v>2022-10-17</v>
      </c>
      <c r="B55">
        <v>21320</v>
      </c>
      <c r="D55" t="str">
        <v>2022-10-17</v>
      </c>
      <c r="E55">
        <v>11.19</v>
      </c>
      <c r="G55" t="str">
        <v>2022-10-17</v>
      </c>
      <c r="H55">
        <v>2.0074999999999998</v>
      </c>
      <c r="J55" t="str">
        <v>2022-10-17</v>
      </c>
      <c r="K55">
        <v>1.74</v>
      </c>
      <c r="M55" t="str">
        <v>2022-10-17</v>
      </c>
      <c r="N55">
        <v>1.69</v>
      </c>
      <c r="P55" t="str">
        <v>2022-10-17</v>
      </c>
      <c r="Q55">
        <v>2.84</v>
      </c>
      <c r="S55" t="str">
        <v>2022-10-17</v>
      </c>
      <c r="T55">
        <v>3.39</v>
      </c>
    </row>
    <row r="56" spans="1:20" x14ac:dyDescent="0.3">
      <c r="A56" t="str">
        <v>2022-10-14</v>
      </c>
      <c r="B56">
        <v>20931</v>
      </c>
      <c r="D56" t="str">
        <v>2022-10-14</v>
      </c>
      <c r="E56">
        <v>11.05</v>
      </c>
      <c r="G56" t="str">
        <v>2022-10-14</v>
      </c>
      <c r="H56">
        <v>2.0628639999999998</v>
      </c>
      <c r="J56" t="str">
        <v>2022-10-14</v>
      </c>
      <c r="K56">
        <v>1.71</v>
      </c>
      <c r="M56" t="str">
        <v>2022-10-14</v>
      </c>
      <c r="N56">
        <v>1.65</v>
      </c>
      <c r="P56" t="str">
        <v>2022-10-14</v>
      </c>
      <c r="Q56">
        <v>2.79</v>
      </c>
      <c r="S56" t="str">
        <v>2022-10-14</v>
      </c>
      <c r="T56">
        <v>3.34</v>
      </c>
    </row>
    <row r="57" spans="1:20" x14ac:dyDescent="0.3">
      <c r="A57" t="str">
        <v>2022-10-13</v>
      </c>
      <c r="B57">
        <v>20786</v>
      </c>
      <c r="D57" t="str">
        <v>2022-10-13</v>
      </c>
      <c r="E57">
        <v>10.93</v>
      </c>
      <c r="G57" t="str">
        <v>2022-10-13</v>
      </c>
      <c r="H57">
        <v>3.5635460000000001</v>
      </c>
      <c r="J57" t="str">
        <v>2022-10-13</v>
      </c>
      <c r="K57">
        <v>1.71</v>
      </c>
      <c r="M57" t="str">
        <v>2022-10-13</v>
      </c>
      <c r="N57">
        <v>1.63</v>
      </c>
      <c r="P57" t="str">
        <v>2022-10-13</v>
      </c>
      <c r="Q57">
        <v>2.77</v>
      </c>
      <c r="S57" t="str">
        <v>2022-10-13</v>
      </c>
      <c r="T57">
        <v>3.32</v>
      </c>
    </row>
    <row r="58" spans="1:20" x14ac:dyDescent="0.3">
      <c r="A58" t="str">
        <v>2022-10-12</v>
      </c>
      <c r="B58">
        <v>20467</v>
      </c>
      <c r="D58" t="str">
        <v>2022-10-12</v>
      </c>
      <c r="E58">
        <v>10.69</v>
      </c>
      <c r="G58" t="str">
        <v>2022-10-12</v>
      </c>
      <c r="H58">
        <v>5.3301090000000002</v>
      </c>
      <c r="J58" t="str">
        <v>2022-10-12</v>
      </c>
      <c r="K58">
        <v>1.68</v>
      </c>
      <c r="M58" t="str">
        <v>2022-10-12</v>
      </c>
      <c r="N58">
        <v>1.59</v>
      </c>
      <c r="P58" t="str">
        <v>2022-10-12</v>
      </c>
      <c r="Q58">
        <v>2.68</v>
      </c>
      <c r="S58" t="str">
        <v>2022-10-12</v>
      </c>
      <c r="T58">
        <v>3.25</v>
      </c>
    </row>
    <row r="59" spans="1:20" x14ac:dyDescent="0.3">
      <c r="A59" t="str">
        <v>2022-10-11</v>
      </c>
      <c r="B59">
        <v>20731</v>
      </c>
      <c r="D59" t="str">
        <v>2022-10-11</v>
      </c>
      <c r="E59">
        <v>10.71</v>
      </c>
      <c r="G59" t="str">
        <v>2022-10-11</v>
      </c>
      <c r="H59">
        <v>4.8425219999999998</v>
      </c>
      <c r="J59" t="str">
        <v>2022-10-11</v>
      </c>
      <c r="K59">
        <v>1.7</v>
      </c>
      <c r="M59" t="str">
        <v>2022-10-11</v>
      </c>
      <c r="N59">
        <v>1.6</v>
      </c>
      <c r="P59" t="str">
        <v>2022-10-11</v>
      </c>
      <c r="Q59">
        <v>2.68</v>
      </c>
      <c r="S59" t="str">
        <v>2022-10-11</v>
      </c>
      <c r="T59">
        <v>3.26</v>
      </c>
    </row>
    <row r="60" spans="1:20" x14ac:dyDescent="0.3">
      <c r="A60" t="str">
        <v>2022-10-10</v>
      </c>
      <c r="B60">
        <v>20913</v>
      </c>
      <c r="D60" t="str">
        <v>2022-10-10</v>
      </c>
      <c r="E60">
        <v>10.9</v>
      </c>
      <c r="G60" t="str">
        <v>2022-10-10</v>
      </c>
      <c r="H60">
        <v>4.6831189999999996</v>
      </c>
      <c r="J60" t="str">
        <v>2022-10-10</v>
      </c>
      <c r="K60">
        <v>1.71</v>
      </c>
      <c r="M60" t="str">
        <v>2022-10-10</v>
      </c>
      <c r="N60">
        <v>1.62</v>
      </c>
      <c r="P60" t="str">
        <v>2022-10-10</v>
      </c>
      <c r="Q60">
        <v>2.72</v>
      </c>
      <c r="S60" t="str">
        <v>2022-10-10</v>
      </c>
      <c r="T60">
        <v>3.28</v>
      </c>
    </row>
    <row r="61" spans="1:20" x14ac:dyDescent="0.3">
      <c r="A61" t="str">
        <v>2022-10-07</v>
      </c>
      <c r="B61">
        <v>20902</v>
      </c>
      <c r="D61" t="str">
        <v>2022-10-07</v>
      </c>
      <c r="E61">
        <v>10.71</v>
      </c>
      <c r="G61" t="str">
        <v>2022-10-07</v>
      </c>
      <c r="H61">
        <v>22.774999999999999</v>
      </c>
      <c r="J61" t="str">
        <v>2022-10-07</v>
      </c>
      <c r="K61">
        <v>1.71</v>
      </c>
      <c r="M61" t="str">
        <v>2022-10-07</v>
      </c>
      <c r="N61">
        <v>1.61</v>
      </c>
      <c r="P61" t="str">
        <v>2022-10-07</v>
      </c>
      <c r="Q61">
        <v>2.67</v>
      </c>
      <c r="S61" t="str">
        <v>2022-10-07</v>
      </c>
      <c r="T61">
        <v>3.27</v>
      </c>
    </row>
    <row r="62" spans="1:20" x14ac:dyDescent="0.3">
      <c r="A62" t="str">
        <v>2022-10-06</v>
      </c>
      <c r="B62">
        <v>21141</v>
      </c>
      <c r="D62" t="str">
        <v>2022-10-06</v>
      </c>
      <c r="E62">
        <v>10.67</v>
      </c>
      <c r="G62" t="str">
        <v>2022-10-06</v>
      </c>
      <c r="H62">
        <v>22.405000999999999</v>
      </c>
      <c r="J62" t="str">
        <v>2022-10-06</v>
      </c>
      <c r="K62">
        <v>1.71</v>
      </c>
      <c r="M62" t="str">
        <v>2022-10-06</v>
      </c>
      <c r="N62">
        <v>1.6</v>
      </c>
      <c r="P62" t="str">
        <v>2022-10-06</v>
      </c>
      <c r="Q62">
        <v>2.65</v>
      </c>
      <c r="S62" t="str">
        <v>2022-10-06</v>
      </c>
      <c r="T62">
        <v>3.3</v>
      </c>
    </row>
    <row r="63" spans="1:20" x14ac:dyDescent="0.3">
      <c r="A63" t="str">
        <v>2022-10-05</v>
      </c>
      <c r="B63">
        <v>21361</v>
      </c>
      <c r="D63" t="str">
        <v>2022-10-05</v>
      </c>
      <c r="E63">
        <v>10.81</v>
      </c>
      <c r="G63" t="str">
        <v>2022-10-05</v>
      </c>
      <c r="H63">
        <v>23.66</v>
      </c>
      <c r="J63" t="str">
        <v>2022-10-05</v>
      </c>
      <c r="K63">
        <v>1.74</v>
      </c>
      <c r="M63" t="str">
        <v>2022-10-05</v>
      </c>
      <c r="N63">
        <v>1.65</v>
      </c>
      <c r="P63" t="str">
        <v>2022-10-05</v>
      </c>
      <c r="Q63">
        <v>2.75</v>
      </c>
      <c r="S63" t="str">
        <v>2022-10-05</v>
      </c>
      <c r="T63">
        <v>3.44</v>
      </c>
    </row>
    <row r="64" spans="1:20" x14ac:dyDescent="0.3">
      <c r="A64" t="str">
        <v>2022-10-04</v>
      </c>
      <c r="B64">
        <v>21691</v>
      </c>
      <c r="D64" t="str">
        <v>2022-10-04</v>
      </c>
      <c r="E64">
        <v>11.06</v>
      </c>
      <c r="G64" t="str">
        <v>2022-10-04</v>
      </c>
      <c r="H64">
        <v>23.98</v>
      </c>
      <c r="J64" t="str">
        <v>2022-10-04</v>
      </c>
      <c r="K64">
        <v>1.79</v>
      </c>
      <c r="M64" t="str">
        <v>2022-10-04</v>
      </c>
      <c r="N64">
        <v>1.68</v>
      </c>
      <c r="P64" t="str">
        <v>2022-10-04</v>
      </c>
      <c r="Q64">
        <v>2.84</v>
      </c>
      <c r="S64" t="str">
        <v>2022-10-04</v>
      </c>
      <c r="T64">
        <v>3.52</v>
      </c>
    </row>
    <row r="65" spans="1:20" x14ac:dyDescent="0.3">
      <c r="A65" t="str">
        <v>2022-10-03</v>
      </c>
      <c r="B65">
        <v>20973</v>
      </c>
      <c r="D65" t="str">
        <v>2022-10-03</v>
      </c>
      <c r="E65">
        <v>10.71</v>
      </c>
      <c r="G65" t="str">
        <v>2022-10-03</v>
      </c>
      <c r="H65">
        <v>24.82</v>
      </c>
      <c r="J65" t="str">
        <v>2022-10-03</v>
      </c>
      <c r="K65">
        <v>1.73</v>
      </c>
      <c r="M65" t="str">
        <v>2022-10-03</v>
      </c>
      <c r="N65">
        <v>1.61</v>
      </c>
      <c r="P65" t="str">
        <v>2022-10-03</v>
      </c>
      <c r="Q65">
        <v>2.78</v>
      </c>
      <c r="S65" t="str">
        <v>2022-10-03</v>
      </c>
      <c r="T65">
        <v>3.41</v>
      </c>
    </row>
    <row r="66" spans="1:20" x14ac:dyDescent="0.3">
      <c r="A66" t="str">
        <v>2022-09-30</v>
      </c>
      <c r="B66">
        <v>20649</v>
      </c>
      <c r="D66" t="str">
        <v>2022-09-30</v>
      </c>
      <c r="E66">
        <v>10.46</v>
      </c>
      <c r="G66" t="str">
        <v>2022-09-30</v>
      </c>
      <c r="H66">
        <v>23.945</v>
      </c>
      <c r="J66" t="str">
        <v>2022-09-30</v>
      </c>
      <c r="K66">
        <v>1.7</v>
      </c>
      <c r="M66" t="str">
        <v>2022-09-30</v>
      </c>
      <c r="N66">
        <v>1.58</v>
      </c>
      <c r="P66" t="str">
        <v>2022-09-30</v>
      </c>
      <c r="Q66">
        <v>2.69</v>
      </c>
      <c r="S66" t="str">
        <v>2022-09-30</v>
      </c>
      <c r="T66">
        <v>3.39</v>
      </c>
    </row>
    <row r="67" spans="1:20" x14ac:dyDescent="0.3">
      <c r="A67" t="str">
        <v>2022-09-29</v>
      </c>
      <c r="B67">
        <v>20353</v>
      </c>
      <c r="D67" t="str">
        <v>2022-09-29</v>
      </c>
      <c r="E67">
        <v>10.19</v>
      </c>
      <c r="G67" t="str">
        <v>2022-09-29</v>
      </c>
      <c r="H67">
        <v>25.85</v>
      </c>
      <c r="J67" t="str">
        <v>2022-09-29</v>
      </c>
      <c r="K67">
        <v>1.66</v>
      </c>
      <c r="M67" t="str">
        <v>2022-09-29</v>
      </c>
      <c r="N67">
        <v>1.56</v>
      </c>
      <c r="P67" t="str">
        <v>2022-09-29</v>
      </c>
      <c r="Q67">
        <v>2.65</v>
      </c>
      <c r="S67" t="str">
        <v>2022-09-29</v>
      </c>
      <c r="T67">
        <v>3.26</v>
      </c>
    </row>
    <row r="68" spans="1:20" x14ac:dyDescent="0.3">
      <c r="A68" t="str">
        <v>2022-09-28</v>
      </c>
      <c r="B68">
        <v>20853</v>
      </c>
      <c r="D68" t="str">
        <v>2022-09-28</v>
      </c>
      <c r="E68">
        <v>10.47</v>
      </c>
      <c r="G68" t="str">
        <v>2022-09-28</v>
      </c>
      <c r="H68">
        <v>29.9</v>
      </c>
      <c r="J68" t="str">
        <v>2022-09-28</v>
      </c>
      <c r="K68">
        <v>1.7</v>
      </c>
      <c r="M68" t="str">
        <v>2022-09-28</v>
      </c>
      <c r="N68">
        <v>1.6</v>
      </c>
      <c r="P68" t="str">
        <v>2022-09-28</v>
      </c>
      <c r="Q68">
        <v>2.7</v>
      </c>
      <c r="S68" t="str">
        <v>2022-09-28</v>
      </c>
      <c r="T68">
        <v>3.35</v>
      </c>
    </row>
    <row r="69" spans="1:20" x14ac:dyDescent="0.3">
      <c r="A69" t="str">
        <v>2022-09-27</v>
      </c>
      <c r="B69">
        <v>20961</v>
      </c>
      <c r="D69" t="str">
        <v>2022-09-27</v>
      </c>
      <c r="E69">
        <v>10.65</v>
      </c>
      <c r="G69" t="str">
        <v>2022-09-27</v>
      </c>
      <c r="H69">
        <v>29.969999000000001</v>
      </c>
      <c r="J69" t="str">
        <v>2022-09-27</v>
      </c>
      <c r="K69">
        <v>1.73</v>
      </c>
      <c r="M69" t="str">
        <v>2022-09-27</v>
      </c>
      <c r="N69">
        <v>1.63</v>
      </c>
      <c r="P69" t="str">
        <v>2022-09-27</v>
      </c>
      <c r="Q69">
        <v>2.73</v>
      </c>
      <c r="S69" t="str">
        <v>2022-09-27</v>
      </c>
      <c r="T69">
        <v>3.34</v>
      </c>
    </row>
    <row r="70" spans="1:20" x14ac:dyDescent="0.3">
      <c r="A70" t="str">
        <v>2022-09-26</v>
      </c>
      <c r="B70">
        <v>21207</v>
      </c>
      <c r="D70" t="str">
        <v>2022-09-26</v>
      </c>
      <c r="E70">
        <v>10.88</v>
      </c>
      <c r="G70" t="str">
        <v>2022-09-26</v>
      </c>
      <c r="H70">
        <v>30.52</v>
      </c>
      <c r="J70" t="str">
        <v>2022-09-26</v>
      </c>
      <c r="K70">
        <v>1.77</v>
      </c>
      <c r="M70" t="str">
        <v>2022-09-26</v>
      </c>
      <c r="N70">
        <v>1.66</v>
      </c>
      <c r="P70" t="str">
        <v>2022-09-26</v>
      </c>
      <c r="Q70">
        <v>2.78</v>
      </c>
      <c r="S70" t="str">
        <v>2022-09-26</v>
      </c>
      <c r="T70">
        <v>3.41</v>
      </c>
    </row>
    <row r="71" spans="1:20" x14ac:dyDescent="0.3">
      <c r="A71" t="str">
        <v>2022-09-23</v>
      </c>
      <c r="B71">
        <v>21067</v>
      </c>
      <c r="D71" t="str">
        <v>2022-09-23</v>
      </c>
      <c r="E71">
        <v>10.8</v>
      </c>
      <c r="G71" t="str">
        <v>2022-09-23</v>
      </c>
      <c r="H71">
        <v>30.52</v>
      </c>
      <c r="J71" t="str">
        <v>2022-09-23</v>
      </c>
      <c r="K71">
        <v>1.76</v>
      </c>
      <c r="M71" t="str">
        <v>2022-09-23</v>
      </c>
      <c r="N71">
        <v>1.67</v>
      </c>
      <c r="P71" t="str">
        <v>2022-09-23</v>
      </c>
      <c r="Q71">
        <v>2.79</v>
      </c>
      <c r="S71" t="str">
        <v>2022-09-23</v>
      </c>
      <c r="T71">
        <v>3.43</v>
      </c>
    </row>
    <row r="72" spans="1:20" x14ac:dyDescent="0.3">
      <c r="A72" t="str">
        <v>2022-09-22</v>
      </c>
      <c r="B72">
        <v>21799</v>
      </c>
      <c r="D72" t="str">
        <v>2022-09-22</v>
      </c>
      <c r="E72">
        <v>11.25</v>
      </c>
      <c r="G72" t="str">
        <v>2022-09-22</v>
      </c>
      <c r="H72">
        <v>29.58</v>
      </c>
      <c r="J72" t="str">
        <v>2022-09-22</v>
      </c>
      <c r="K72">
        <v>1.85</v>
      </c>
      <c r="M72" t="str">
        <v>2022-09-22</v>
      </c>
      <c r="N72">
        <v>1.74</v>
      </c>
      <c r="P72" t="str">
        <v>2022-09-22</v>
      </c>
      <c r="Q72">
        <v>2.92</v>
      </c>
      <c r="S72" t="str">
        <v>2022-09-22</v>
      </c>
      <c r="T72">
        <v>3.51</v>
      </c>
    </row>
    <row r="73" spans="1:20" x14ac:dyDescent="0.3">
      <c r="A73" t="str">
        <v>2022-09-21</v>
      </c>
      <c r="B73">
        <v>22036</v>
      </c>
      <c r="D73" t="str">
        <v>2022-09-21</v>
      </c>
      <c r="E73">
        <v>10.68</v>
      </c>
      <c r="G73" t="str">
        <v>2022-09-21</v>
      </c>
      <c r="H73">
        <v>29.34</v>
      </c>
      <c r="J73" t="str">
        <v>2022-09-21</v>
      </c>
      <c r="K73">
        <v>1.84</v>
      </c>
      <c r="M73" t="str">
        <v>2022-09-21</v>
      </c>
      <c r="N73">
        <v>1.68</v>
      </c>
      <c r="P73" t="str">
        <v>2022-09-21</v>
      </c>
      <c r="Q73">
        <v>2.86</v>
      </c>
      <c r="S73" t="str">
        <v>2022-09-21</v>
      </c>
      <c r="T73">
        <v>3.44</v>
      </c>
    </row>
    <row r="74" spans="1:20" x14ac:dyDescent="0.3">
      <c r="A74" t="str">
        <v>2022-09-20</v>
      </c>
      <c r="B74">
        <v>21774</v>
      </c>
      <c r="D74" t="str">
        <v>2022-09-20</v>
      </c>
      <c r="E74">
        <v>10.5</v>
      </c>
      <c r="G74" t="str">
        <v>2022-09-20</v>
      </c>
      <c r="H74">
        <v>30.1</v>
      </c>
      <c r="J74" t="str">
        <v>2022-09-20</v>
      </c>
      <c r="K74">
        <v>1.85</v>
      </c>
      <c r="M74" t="str">
        <v>2022-09-20</v>
      </c>
      <c r="N74">
        <v>1.67</v>
      </c>
      <c r="P74" t="str">
        <v>2022-09-20</v>
      </c>
      <c r="Q74">
        <v>2.82</v>
      </c>
      <c r="S74" t="str">
        <v>2022-09-20</v>
      </c>
      <c r="T74">
        <v>3.5</v>
      </c>
    </row>
    <row r="75" spans="1:20" x14ac:dyDescent="0.3">
      <c r="A75" t="str">
        <v>2022-09-19</v>
      </c>
      <c r="B75">
        <v>22141</v>
      </c>
      <c r="D75" t="str">
        <v>2022-09-19</v>
      </c>
      <c r="E75">
        <v>10.66</v>
      </c>
      <c r="G75" t="str">
        <v>2022-09-19</v>
      </c>
      <c r="H75">
        <v>32.599997999999999</v>
      </c>
      <c r="J75" t="str">
        <v>2022-09-19</v>
      </c>
      <c r="K75">
        <v>1.92</v>
      </c>
      <c r="M75" t="str">
        <v>2022-09-19</v>
      </c>
      <c r="N75">
        <v>1.69</v>
      </c>
      <c r="P75" t="str">
        <v>2022-09-19</v>
      </c>
      <c r="Q75">
        <v>2.86</v>
      </c>
      <c r="S75" t="str">
        <v>2022-09-19</v>
      </c>
      <c r="T75">
        <v>3.56</v>
      </c>
    </row>
    <row r="76" spans="1:20" x14ac:dyDescent="0.3">
      <c r="A76" t="str">
        <v>2022-09-16</v>
      </c>
      <c r="B76">
        <v>22111</v>
      </c>
      <c r="D76" t="str">
        <v>2022-09-16</v>
      </c>
      <c r="E76">
        <v>10.71</v>
      </c>
      <c r="G76" t="str">
        <v>2022-09-16</v>
      </c>
      <c r="H76">
        <v>34.860000999999997</v>
      </c>
      <c r="J76" t="str">
        <v>2022-09-16</v>
      </c>
      <c r="K76">
        <v>1.92</v>
      </c>
      <c r="M76" t="str">
        <v>2022-09-16</v>
      </c>
      <c r="N76">
        <v>1.69</v>
      </c>
      <c r="P76" t="str">
        <v>2022-09-16</v>
      </c>
      <c r="Q76">
        <v>2.89</v>
      </c>
      <c r="S76" t="str">
        <v>2022-09-16</v>
      </c>
      <c r="T76">
        <v>3.58</v>
      </c>
    </row>
    <row r="77" spans="1:20" x14ac:dyDescent="0.3">
      <c r="A77" t="str">
        <v>2022-09-15</v>
      </c>
      <c r="B77">
        <v>22366</v>
      </c>
      <c r="D77" t="str">
        <v>2022-09-15</v>
      </c>
      <c r="E77">
        <v>10.96</v>
      </c>
      <c r="G77" t="str">
        <v>2022-09-15</v>
      </c>
      <c r="H77">
        <v>36.720001000000003</v>
      </c>
      <c r="J77" t="str">
        <v>2022-09-15</v>
      </c>
      <c r="K77">
        <v>1.92</v>
      </c>
      <c r="M77" t="str">
        <v>2022-09-15</v>
      </c>
      <c r="N77">
        <v>1.68</v>
      </c>
      <c r="P77" t="str">
        <v>2022-09-15</v>
      </c>
      <c r="Q77">
        <v>2.86</v>
      </c>
      <c r="S77" t="str">
        <v>2022-09-15</v>
      </c>
      <c r="T77">
        <v>3.61</v>
      </c>
    </row>
    <row r="78" spans="1:20" x14ac:dyDescent="0.3">
      <c r="A78" t="str">
        <v>2022-09-14</v>
      </c>
      <c r="B78">
        <v>22413</v>
      </c>
      <c r="D78" t="str">
        <v>2022-09-14</v>
      </c>
      <c r="E78">
        <v>10.87</v>
      </c>
      <c r="G78" t="str">
        <v>2022-09-14</v>
      </c>
      <c r="H78">
        <v>35.720001000000003</v>
      </c>
      <c r="J78" t="str">
        <v>2022-09-14</v>
      </c>
      <c r="K78">
        <v>1.9</v>
      </c>
      <c r="M78" t="str">
        <v>2022-09-14</v>
      </c>
      <c r="N78">
        <v>1.67</v>
      </c>
      <c r="P78" t="str">
        <v>2022-09-14</v>
      </c>
      <c r="Q78">
        <v>2.81</v>
      </c>
      <c r="S78" t="str">
        <v>2022-09-14</v>
      </c>
      <c r="T78">
        <v>3.51</v>
      </c>
    </row>
    <row r="79" spans="1:20" x14ac:dyDescent="0.3">
      <c r="A79" t="str">
        <v>2022-09-13</v>
      </c>
      <c r="B79">
        <v>22304</v>
      </c>
      <c r="D79" t="str">
        <v>2022-09-13</v>
      </c>
      <c r="E79">
        <v>10.6</v>
      </c>
      <c r="G79" t="str">
        <v>2022-09-13</v>
      </c>
      <c r="H79">
        <v>37.099997999999999</v>
      </c>
      <c r="J79" t="str">
        <v>2022-09-13</v>
      </c>
      <c r="K79">
        <v>1.88</v>
      </c>
      <c r="M79" t="str">
        <v>2022-09-13</v>
      </c>
      <c r="N79">
        <v>1.61</v>
      </c>
      <c r="P79" t="str">
        <v>2022-09-13</v>
      </c>
      <c r="Q79">
        <v>2.72</v>
      </c>
      <c r="S79" t="str">
        <v>2022-09-13</v>
      </c>
      <c r="T79">
        <v>3.47</v>
      </c>
    </row>
    <row r="80" spans="1:20" x14ac:dyDescent="0.3">
      <c r="A80" t="str">
        <v>2022-09-12</v>
      </c>
      <c r="B80">
        <v>22610</v>
      </c>
      <c r="D80" t="str">
        <v>2022-09-12</v>
      </c>
      <c r="E80">
        <v>10.61</v>
      </c>
      <c r="G80" t="str">
        <v>2022-09-12</v>
      </c>
      <c r="H80">
        <v>36.380001</v>
      </c>
      <c r="J80" t="str">
        <v>2022-09-12</v>
      </c>
      <c r="K80">
        <v>1.9</v>
      </c>
      <c r="M80" t="str">
        <v>2022-09-12</v>
      </c>
      <c r="N80">
        <v>1.63</v>
      </c>
      <c r="P80" t="str">
        <v>2022-09-12</v>
      </c>
      <c r="Q80">
        <v>2.77</v>
      </c>
      <c r="S80" t="str">
        <v>2022-09-12</v>
      </c>
      <c r="T80">
        <v>3.47</v>
      </c>
    </row>
    <row r="81" spans="1:20" x14ac:dyDescent="0.3">
      <c r="A81" t="str">
        <v>2022-09-09</v>
      </c>
      <c r="B81">
        <v>22095</v>
      </c>
      <c r="D81" t="str">
        <v>2022-09-09</v>
      </c>
      <c r="E81">
        <v>10.37</v>
      </c>
      <c r="G81" t="str">
        <v>2022-09-09</v>
      </c>
      <c r="H81">
        <v>30.559999000000001</v>
      </c>
      <c r="J81" t="str">
        <v>2022-09-09</v>
      </c>
      <c r="K81">
        <v>1.83</v>
      </c>
      <c r="M81" t="str">
        <v>2022-09-09</v>
      </c>
      <c r="N81">
        <v>1.55</v>
      </c>
      <c r="P81" t="str">
        <v>2022-09-09</v>
      </c>
      <c r="Q81">
        <v>2.69</v>
      </c>
      <c r="S81" t="str">
        <v>2022-09-09</v>
      </c>
      <c r="T81">
        <v>3.36</v>
      </c>
    </row>
    <row r="82" spans="1:20" x14ac:dyDescent="0.3">
      <c r="A82" t="str">
        <v>2022-09-08</v>
      </c>
      <c r="B82">
        <v>21678</v>
      </c>
      <c r="D82" t="str">
        <v>2022-09-08</v>
      </c>
      <c r="E82">
        <v>10.19</v>
      </c>
      <c r="G82" t="str">
        <v>2022-09-08</v>
      </c>
      <c r="H82">
        <v>28.6</v>
      </c>
      <c r="J82" t="str">
        <v>2022-09-08</v>
      </c>
      <c r="K82">
        <v>1.74</v>
      </c>
      <c r="M82" t="str">
        <v>2022-09-08</v>
      </c>
      <c r="N82">
        <v>1.5</v>
      </c>
      <c r="P82" t="str">
        <v>2022-09-08</v>
      </c>
      <c r="Q82">
        <v>2.61</v>
      </c>
      <c r="S82" t="str">
        <v>2022-09-08</v>
      </c>
      <c r="T82">
        <v>3.23</v>
      </c>
    </row>
    <row r="83" spans="1:20" x14ac:dyDescent="0.3">
      <c r="A83" t="str">
        <v>2022-09-07</v>
      </c>
      <c r="B83">
        <v>21489</v>
      </c>
      <c r="D83" t="str">
        <v>2022-09-07</v>
      </c>
      <c r="E83">
        <v>9.61</v>
      </c>
      <c r="G83" t="str">
        <v>2022-09-07</v>
      </c>
      <c r="H83">
        <v>29.299999</v>
      </c>
      <c r="J83" t="str">
        <v>2022-09-07</v>
      </c>
      <c r="K83">
        <v>1.7</v>
      </c>
      <c r="M83" t="str">
        <v>2022-09-07</v>
      </c>
      <c r="N83">
        <v>1.46</v>
      </c>
      <c r="P83" t="str">
        <v>2022-09-07</v>
      </c>
      <c r="Q83">
        <v>2.48</v>
      </c>
      <c r="S83" t="str">
        <v>2022-09-07</v>
      </c>
      <c r="T83">
        <v>3.19</v>
      </c>
    </row>
    <row r="84" spans="1:20" x14ac:dyDescent="0.3">
      <c r="A84" t="str">
        <v>2022-09-06</v>
      </c>
      <c r="B84">
        <v>21481</v>
      </c>
      <c r="D84" t="str">
        <v>2022-09-06</v>
      </c>
      <c r="E84">
        <v>9.77</v>
      </c>
      <c r="G84" t="str">
        <v>2022-09-06</v>
      </c>
      <c r="H84">
        <v>29.059999000000001</v>
      </c>
      <c r="J84" t="str">
        <v>2022-09-06</v>
      </c>
      <c r="K84">
        <v>1.7</v>
      </c>
      <c r="M84" t="str">
        <v>2022-09-06</v>
      </c>
      <c r="N84">
        <v>1.48</v>
      </c>
      <c r="P84" t="str">
        <v>2022-09-06</v>
      </c>
      <c r="Q84">
        <v>2.4900000000000002</v>
      </c>
      <c r="S84" t="str">
        <v>2022-09-06</v>
      </c>
      <c r="T84">
        <v>3.2</v>
      </c>
    </row>
    <row r="85" spans="1:20" x14ac:dyDescent="0.3">
      <c r="A85" t="str">
        <v>2022-09-05</v>
      </c>
      <c r="B85">
        <v>21480</v>
      </c>
      <c r="D85" t="str">
        <v>2022-09-05</v>
      </c>
      <c r="E85">
        <v>9.7200000000000006</v>
      </c>
      <c r="G85" t="str">
        <v>2022-09-05</v>
      </c>
      <c r="H85">
        <v>30.34</v>
      </c>
      <c r="J85" t="str">
        <v>2022-09-05</v>
      </c>
      <c r="K85">
        <v>1.7</v>
      </c>
      <c r="M85" t="str">
        <v>2022-09-05</v>
      </c>
      <c r="N85">
        <v>1.47</v>
      </c>
      <c r="P85" t="str">
        <v>2022-09-05</v>
      </c>
      <c r="Q85">
        <v>2.48</v>
      </c>
      <c r="S85" t="str">
        <v>2022-09-05</v>
      </c>
      <c r="T85">
        <v>3.2</v>
      </c>
    </row>
    <row r="86" spans="1:20" x14ac:dyDescent="0.3">
      <c r="A86" t="str">
        <v>2022-09-02</v>
      </c>
      <c r="B86">
        <v>21921</v>
      </c>
      <c r="D86" t="str">
        <v>2022-09-02</v>
      </c>
      <c r="E86">
        <v>10</v>
      </c>
      <c r="G86" t="str">
        <v>2022-09-02</v>
      </c>
      <c r="H86">
        <v>31.84</v>
      </c>
      <c r="J86" t="str">
        <v>2022-09-02</v>
      </c>
      <c r="K86">
        <v>1.74</v>
      </c>
      <c r="M86" t="str">
        <v>2022-09-02</v>
      </c>
      <c r="N86">
        <v>1.52</v>
      </c>
      <c r="P86" t="str">
        <v>2022-09-02</v>
      </c>
      <c r="Q86">
        <v>2.57</v>
      </c>
      <c r="S86" t="str">
        <v>2022-09-02</v>
      </c>
      <c r="T86">
        <v>3.28</v>
      </c>
    </row>
    <row r="87" spans="1:20" x14ac:dyDescent="0.3">
      <c r="A87" t="str">
        <v>2022-09-01</v>
      </c>
      <c r="B87">
        <v>21302</v>
      </c>
      <c r="D87" t="str">
        <v>2022-09-01</v>
      </c>
      <c r="E87">
        <v>9.69</v>
      </c>
      <c r="G87" t="str">
        <v>2022-09-01</v>
      </c>
      <c r="H87">
        <v>30.360001</v>
      </c>
      <c r="J87" t="str">
        <v>2022-09-01</v>
      </c>
      <c r="K87">
        <v>1.69</v>
      </c>
      <c r="M87" t="str">
        <v>2022-09-01</v>
      </c>
      <c r="N87">
        <v>1.48</v>
      </c>
      <c r="P87" t="str">
        <v>2022-09-01</v>
      </c>
      <c r="Q87">
        <v>2.44</v>
      </c>
      <c r="S87" t="str">
        <v>2022-09-01</v>
      </c>
      <c r="T87">
        <v>3.15</v>
      </c>
    </row>
    <row r="88" spans="1:20" x14ac:dyDescent="0.3">
      <c r="A88" t="str">
        <v>2022-08-31</v>
      </c>
      <c r="B88">
        <v>21559</v>
      </c>
      <c r="D88" t="str">
        <v>2022-08-31</v>
      </c>
      <c r="E88">
        <v>9.8000000000000007</v>
      </c>
      <c r="G88" t="str">
        <v>2022-08-31</v>
      </c>
      <c r="H88">
        <v>31.719999000000001</v>
      </c>
      <c r="J88" t="str">
        <v>2022-08-31</v>
      </c>
      <c r="K88">
        <v>1.72</v>
      </c>
      <c r="M88" t="str">
        <v>2022-08-31</v>
      </c>
      <c r="N88">
        <v>1.51</v>
      </c>
      <c r="P88" t="str">
        <v>2022-08-31</v>
      </c>
      <c r="Q88">
        <v>2.48</v>
      </c>
      <c r="S88" t="str">
        <v>2022-08-31</v>
      </c>
      <c r="T88">
        <v>3.2</v>
      </c>
    </row>
    <row r="89" spans="1:20" x14ac:dyDescent="0.3">
      <c r="A89" t="str">
        <v>2022-08-30</v>
      </c>
      <c r="B89">
        <v>21825</v>
      </c>
      <c r="D89" t="str">
        <v>2022-08-30</v>
      </c>
      <c r="E89">
        <v>9.3800000000000008</v>
      </c>
      <c r="G89" t="str">
        <v>2022-08-30</v>
      </c>
      <c r="H89">
        <v>32.979999999999997</v>
      </c>
      <c r="J89" t="str">
        <v>2022-08-30</v>
      </c>
      <c r="K89">
        <v>1.73</v>
      </c>
      <c r="M89" t="str">
        <v>2022-08-30</v>
      </c>
      <c r="N89">
        <v>1.51</v>
      </c>
      <c r="P89" t="str">
        <v>2022-08-30</v>
      </c>
      <c r="Q89">
        <v>2.48</v>
      </c>
      <c r="S89" t="str">
        <v>2022-08-30</v>
      </c>
      <c r="T89">
        <v>3.19</v>
      </c>
    </row>
    <row r="90" spans="1:20" x14ac:dyDescent="0.3">
      <c r="A90" t="str">
        <v>2022-08-29</v>
      </c>
      <c r="B90">
        <v>21842</v>
      </c>
      <c r="D90" t="str">
        <v>2022-08-29</v>
      </c>
      <c r="E90">
        <v>9.26</v>
      </c>
      <c r="G90" t="str">
        <v>2022-08-29</v>
      </c>
      <c r="H90">
        <v>35.220001000000003</v>
      </c>
      <c r="J90" t="str">
        <v>2022-08-29</v>
      </c>
      <c r="K90">
        <v>1.7</v>
      </c>
      <c r="M90" t="str">
        <v>2022-08-29</v>
      </c>
      <c r="N90">
        <v>1.48</v>
      </c>
      <c r="P90" t="str">
        <v>2022-08-29</v>
      </c>
      <c r="Q90">
        <v>2.44</v>
      </c>
      <c r="S90" t="str">
        <v>2022-08-29</v>
      </c>
      <c r="T90">
        <v>3.16</v>
      </c>
    </row>
    <row r="91" spans="1:20" x14ac:dyDescent="0.3">
      <c r="A91" t="str">
        <v>2022-08-26</v>
      </c>
      <c r="B91">
        <v>21895</v>
      </c>
      <c r="D91" t="str">
        <v>2022-08-26</v>
      </c>
      <c r="E91">
        <v>9.1</v>
      </c>
      <c r="G91" t="str">
        <v>2022-08-26</v>
      </c>
      <c r="H91">
        <v>36.200001</v>
      </c>
      <c r="J91" t="str">
        <v>2022-08-26</v>
      </c>
      <c r="K91">
        <v>1.69</v>
      </c>
      <c r="M91" t="str">
        <v>2022-08-26</v>
      </c>
      <c r="N91">
        <v>1.48</v>
      </c>
      <c r="P91" t="str">
        <v>2022-08-26</v>
      </c>
      <c r="Q91">
        <v>2.36</v>
      </c>
      <c r="S91" t="str">
        <v>2022-08-26</v>
      </c>
      <c r="T91">
        <v>3.16</v>
      </c>
    </row>
    <row r="92" spans="1:20" x14ac:dyDescent="0.3">
      <c r="A92" t="str">
        <v>2022-08-25</v>
      </c>
      <c r="B92">
        <v>22454</v>
      </c>
      <c r="D92" t="str">
        <v>2022-08-25</v>
      </c>
      <c r="E92">
        <v>9.33</v>
      </c>
      <c r="G92" t="str">
        <v>2022-08-25</v>
      </c>
      <c r="H92">
        <v>37.279998999999997</v>
      </c>
      <c r="J92" t="str">
        <v>2022-08-25</v>
      </c>
      <c r="K92">
        <v>1.74</v>
      </c>
      <c r="M92" t="str">
        <v>2022-08-25</v>
      </c>
      <c r="N92">
        <v>1.53</v>
      </c>
      <c r="P92" t="str">
        <v>2022-08-25</v>
      </c>
      <c r="Q92">
        <v>2.4300000000000002</v>
      </c>
      <c r="S92" t="str">
        <v>2022-08-25</v>
      </c>
      <c r="T92">
        <v>3.21</v>
      </c>
    </row>
    <row r="93" spans="1:20" x14ac:dyDescent="0.3">
      <c r="A93" t="str">
        <v>2022-08-24</v>
      </c>
      <c r="B93">
        <v>22431</v>
      </c>
      <c r="D93" t="str">
        <v>2022-08-24</v>
      </c>
      <c r="E93">
        <v>9.48</v>
      </c>
      <c r="G93" t="str">
        <v>2022-08-24</v>
      </c>
      <c r="H93">
        <v>38.279998999999997</v>
      </c>
      <c r="J93" t="str">
        <v>2022-08-24</v>
      </c>
      <c r="K93">
        <v>1.76</v>
      </c>
      <c r="M93" t="str">
        <v>2022-08-24</v>
      </c>
      <c r="N93">
        <v>1.55</v>
      </c>
      <c r="P93" t="str">
        <v>2022-08-24</v>
      </c>
      <c r="Q93">
        <v>2.4900000000000002</v>
      </c>
      <c r="S93" t="str">
        <v>2022-08-24</v>
      </c>
      <c r="T93">
        <v>3.28</v>
      </c>
    </row>
    <row r="94" spans="1:20" x14ac:dyDescent="0.3">
      <c r="A94" t="str">
        <v>2022-08-23</v>
      </c>
      <c r="B94">
        <v>22380</v>
      </c>
      <c r="D94" t="str">
        <v>2022-08-23</v>
      </c>
      <c r="E94">
        <v>9.4700000000000006</v>
      </c>
      <c r="G94" t="str">
        <v>2022-08-23</v>
      </c>
      <c r="H94">
        <v>38.18</v>
      </c>
      <c r="J94" t="str">
        <v>2022-08-23</v>
      </c>
      <c r="K94">
        <v>1.75</v>
      </c>
      <c r="M94" t="str">
        <v>2022-08-23</v>
      </c>
      <c r="N94">
        <v>1.55</v>
      </c>
      <c r="P94" t="str">
        <v>2022-08-23</v>
      </c>
      <c r="Q94">
        <v>2.48</v>
      </c>
      <c r="S94" t="str">
        <v>2022-08-23</v>
      </c>
      <c r="T94">
        <v>3.28</v>
      </c>
    </row>
    <row r="95" spans="1:20" x14ac:dyDescent="0.3">
      <c r="A95" t="str">
        <v>2022-08-22</v>
      </c>
      <c r="B95">
        <v>22166</v>
      </c>
      <c r="D95" t="str">
        <v>2022-08-22</v>
      </c>
      <c r="E95">
        <v>9.32</v>
      </c>
      <c r="G95" t="str">
        <v>2022-08-22</v>
      </c>
      <c r="H95">
        <v>38</v>
      </c>
      <c r="J95" t="str">
        <v>2022-08-22</v>
      </c>
      <c r="K95">
        <v>1.72</v>
      </c>
      <c r="M95" t="str">
        <v>2022-08-22</v>
      </c>
      <c r="N95">
        <v>1.53</v>
      </c>
      <c r="P95" t="str">
        <v>2022-08-22</v>
      </c>
      <c r="Q95">
        <v>2.4500000000000002</v>
      </c>
      <c r="S95" t="str">
        <v>2022-08-22</v>
      </c>
      <c r="T95">
        <v>3.22</v>
      </c>
    </row>
    <row r="96" spans="1:20" x14ac:dyDescent="0.3">
      <c r="A96" t="str">
        <v>2022-08-19</v>
      </c>
      <c r="B96">
        <v>22535</v>
      </c>
      <c r="D96" t="str">
        <v>2022-08-19</v>
      </c>
      <c r="E96">
        <v>9.65</v>
      </c>
      <c r="G96" t="str">
        <v>2022-08-19</v>
      </c>
      <c r="H96">
        <v>40.220001000000003</v>
      </c>
      <c r="J96" t="str">
        <v>2022-08-19</v>
      </c>
      <c r="K96">
        <v>1.77</v>
      </c>
      <c r="M96" t="str">
        <v>2022-08-19</v>
      </c>
      <c r="N96">
        <v>1.59</v>
      </c>
      <c r="P96" t="str">
        <v>2022-08-19</v>
      </c>
      <c r="Q96">
        <v>2.54</v>
      </c>
      <c r="S96" t="str">
        <v>2022-08-19</v>
      </c>
      <c r="T96">
        <v>3.33</v>
      </c>
    </row>
    <row r="97" spans="1:20" x14ac:dyDescent="0.3">
      <c r="A97" t="str">
        <v>2022-08-18</v>
      </c>
      <c r="B97">
        <v>22986</v>
      </c>
      <c r="D97" t="str">
        <v>2022-08-18</v>
      </c>
      <c r="E97">
        <v>10.029999999999999</v>
      </c>
      <c r="G97" t="str">
        <v>2022-08-18</v>
      </c>
      <c r="H97">
        <v>40.639999000000003</v>
      </c>
      <c r="J97" t="str">
        <v>2022-08-18</v>
      </c>
      <c r="K97">
        <v>1.83</v>
      </c>
      <c r="M97" t="str">
        <v>2022-08-18</v>
      </c>
      <c r="N97">
        <v>1.64</v>
      </c>
      <c r="P97" t="str">
        <v>2022-08-18</v>
      </c>
      <c r="Q97">
        <v>2.63</v>
      </c>
      <c r="S97" t="str">
        <v>2022-08-18</v>
      </c>
      <c r="T97">
        <v>3.34</v>
      </c>
    </row>
    <row r="98" spans="1:20" x14ac:dyDescent="0.3">
      <c r="A98" t="str">
        <v>2022-08-17</v>
      </c>
      <c r="B98">
        <v>22758</v>
      </c>
      <c r="D98" t="str">
        <v>2022-08-17</v>
      </c>
      <c r="E98">
        <v>10.029999999999999</v>
      </c>
      <c r="G98" t="str">
        <v>2022-08-17</v>
      </c>
      <c r="H98">
        <v>40.82</v>
      </c>
      <c r="J98" t="str">
        <v>2022-08-17</v>
      </c>
      <c r="K98">
        <v>1.83</v>
      </c>
      <c r="M98" t="str">
        <v>2022-08-17</v>
      </c>
      <c r="N98">
        <v>1.63</v>
      </c>
      <c r="P98" t="str">
        <v>2022-08-17</v>
      </c>
      <c r="Q98">
        <v>2.64</v>
      </c>
      <c r="S98" t="str">
        <v>2022-08-17</v>
      </c>
      <c r="T98">
        <v>3.34</v>
      </c>
    </row>
    <row r="99" spans="1:20" x14ac:dyDescent="0.3">
      <c r="A99" t="str">
        <v>2022-08-16</v>
      </c>
      <c r="B99">
        <v>22998</v>
      </c>
      <c r="D99" t="str">
        <v>2022-08-16</v>
      </c>
      <c r="E99">
        <v>10.029999999999999</v>
      </c>
      <c r="G99" t="str">
        <v>2022-08-16</v>
      </c>
      <c r="H99">
        <v>41.84</v>
      </c>
      <c r="J99" t="str">
        <v>2022-08-16</v>
      </c>
      <c r="K99">
        <v>1.85</v>
      </c>
      <c r="M99" t="str">
        <v>2022-08-16</v>
      </c>
      <c r="N99">
        <v>1.65</v>
      </c>
      <c r="P99" t="str">
        <v>2022-08-16</v>
      </c>
      <c r="Q99">
        <v>2.7</v>
      </c>
      <c r="S99" t="str">
        <v>2022-08-16</v>
      </c>
      <c r="T99">
        <v>3.37</v>
      </c>
    </row>
    <row r="100" spans="1:20" x14ac:dyDescent="0.3">
      <c r="A100" t="str">
        <v>2022-08-12</v>
      </c>
      <c r="B100">
        <v>22971</v>
      </c>
      <c r="D100" t="str">
        <v>2022-08-12</v>
      </c>
      <c r="E100">
        <v>10.17</v>
      </c>
      <c r="G100" t="str">
        <v>2022-08-12</v>
      </c>
      <c r="H100">
        <v>42.959999000000003</v>
      </c>
      <c r="J100" t="str">
        <v>2022-08-12</v>
      </c>
      <c r="K100">
        <v>1.85</v>
      </c>
      <c r="M100" t="str">
        <v>2022-08-12</v>
      </c>
      <c r="N100">
        <v>1.64</v>
      </c>
      <c r="P100" t="str">
        <v>2022-08-12</v>
      </c>
      <c r="Q100">
        <v>2.71</v>
      </c>
      <c r="S100" t="str">
        <v>2022-08-12</v>
      </c>
      <c r="T100">
        <v>3.43</v>
      </c>
    </row>
    <row r="101" spans="1:20" x14ac:dyDescent="0.3">
      <c r="A101" t="str">
        <v>2022-08-11</v>
      </c>
      <c r="B101">
        <v>22858</v>
      </c>
      <c r="D101" t="str">
        <v>2022-08-11</v>
      </c>
      <c r="E101">
        <v>9.91</v>
      </c>
      <c r="G101" t="str">
        <v>2022-08-11</v>
      </c>
      <c r="H101">
        <v>41.380001</v>
      </c>
      <c r="J101" t="str">
        <v>2022-08-11</v>
      </c>
      <c r="K101">
        <v>1.84</v>
      </c>
      <c r="M101" t="str">
        <v>2022-08-11</v>
      </c>
      <c r="N101">
        <v>1.64</v>
      </c>
      <c r="P101" t="str">
        <v>2022-08-11</v>
      </c>
      <c r="Q101">
        <v>2.6</v>
      </c>
      <c r="S101" t="str">
        <v>2022-08-11</v>
      </c>
      <c r="T101">
        <v>3.28</v>
      </c>
    </row>
    <row r="102" spans="1:20" x14ac:dyDescent="0.3">
      <c r="A102" t="str">
        <v>2022-08-10</v>
      </c>
      <c r="B102">
        <v>22702</v>
      </c>
      <c r="D102" t="str">
        <v>2022-08-10</v>
      </c>
      <c r="E102">
        <v>9.92</v>
      </c>
      <c r="G102" t="str">
        <v>2022-08-10</v>
      </c>
      <c r="H102">
        <v>41.439999</v>
      </c>
      <c r="J102" t="str">
        <v>2022-08-10</v>
      </c>
      <c r="K102">
        <v>1.83</v>
      </c>
      <c r="M102" t="str">
        <v>2022-08-10</v>
      </c>
      <c r="N102">
        <v>1.66</v>
      </c>
      <c r="P102" t="str">
        <v>2022-08-10</v>
      </c>
      <c r="Q102">
        <v>2.5499999999999998</v>
      </c>
      <c r="S102" t="str">
        <v>2022-08-10</v>
      </c>
      <c r="T102">
        <v>3.29</v>
      </c>
    </row>
    <row r="103" spans="1:20" x14ac:dyDescent="0.3">
      <c r="A103" t="str">
        <v>2022-08-09</v>
      </c>
      <c r="B103">
        <v>22488</v>
      </c>
      <c r="D103" t="str">
        <v>2022-08-09</v>
      </c>
      <c r="E103">
        <v>9.7899999999999991</v>
      </c>
      <c r="G103" t="str">
        <v>2022-08-09</v>
      </c>
      <c r="H103">
        <v>41.299999</v>
      </c>
      <c r="J103" t="str">
        <v>2022-08-09</v>
      </c>
      <c r="K103">
        <v>1.82</v>
      </c>
      <c r="M103" t="str">
        <v>2022-08-09</v>
      </c>
      <c r="N103">
        <v>1.62</v>
      </c>
      <c r="P103" t="str">
        <v>2022-08-09</v>
      </c>
      <c r="Q103">
        <v>2.57</v>
      </c>
      <c r="S103" t="str">
        <v>2022-08-09</v>
      </c>
      <c r="T103">
        <v>3.28</v>
      </c>
    </row>
    <row r="104" spans="1:20" x14ac:dyDescent="0.3">
      <c r="A104" t="str">
        <v>2022-08-08</v>
      </c>
      <c r="B104">
        <v>22728</v>
      </c>
      <c r="D104" t="str">
        <v>2022-08-08</v>
      </c>
      <c r="E104">
        <v>9.85</v>
      </c>
      <c r="G104" t="str">
        <v>2022-08-08</v>
      </c>
      <c r="H104">
        <v>41.919998</v>
      </c>
      <c r="J104" t="str">
        <v>2022-08-08</v>
      </c>
      <c r="K104">
        <v>1.82</v>
      </c>
      <c r="M104" t="str">
        <v>2022-08-08</v>
      </c>
      <c r="N104">
        <v>1.61</v>
      </c>
      <c r="P104" t="str">
        <v>2022-08-08</v>
      </c>
      <c r="Q104">
        <v>2.6</v>
      </c>
      <c r="S104" t="str">
        <v>2022-08-08</v>
      </c>
      <c r="T104">
        <v>3.33</v>
      </c>
    </row>
    <row r="105" spans="1:20" x14ac:dyDescent="0.3">
      <c r="A105" t="str">
        <v>2022-08-05</v>
      </c>
      <c r="B105">
        <v>22587</v>
      </c>
      <c r="D105" t="str">
        <v>2022-08-05</v>
      </c>
      <c r="E105">
        <v>9.89</v>
      </c>
      <c r="G105" t="str">
        <v>2022-08-05</v>
      </c>
      <c r="H105">
        <v>41.5</v>
      </c>
      <c r="J105" t="str">
        <v>2022-08-05</v>
      </c>
      <c r="K105">
        <v>1.81</v>
      </c>
      <c r="M105" t="str">
        <v>2022-08-05</v>
      </c>
      <c r="N105">
        <v>1.57</v>
      </c>
      <c r="P105" t="str">
        <v>2022-08-05</v>
      </c>
      <c r="Q105">
        <v>2.66</v>
      </c>
      <c r="S105" t="str">
        <v>2022-08-05</v>
      </c>
      <c r="T105">
        <v>3.36</v>
      </c>
    </row>
    <row r="106" spans="1:20" x14ac:dyDescent="0.3">
      <c r="A106" t="str">
        <v>2022-08-04</v>
      </c>
      <c r="B106">
        <v>22646</v>
      </c>
      <c r="D106" t="str">
        <v>2022-08-04</v>
      </c>
      <c r="E106">
        <v>9.7200000000000006</v>
      </c>
      <c r="G106" t="str">
        <v>2022-08-04</v>
      </c>
      <c r="H106">
        <v>44.5</v>
      </c>
      <c r="J106" t="str">
        <v>2022-08-04</v>
      </c>
      <c r="K106">
        <v>1.78</v>
      </c>
      <c r="M106" t="str">
        <v>2022-08-04</v>
      </c>
      <c r="N106">
        <v>1.43</v>
      </c>
      <c r="P106" t="str">
        <v>2022-08-04</v>
      </c>
      <c r="Q106">
        <v>2.61</v>
      </c>
      <c r="S106" t="str">
        <v>2022-08-04</v>
      </c>
      <c r="T106">
        <v>3.33</v>
      </c>
    </row>
    <row r="107" spans="1:20" x14ac:dyDescent="0.3">
      <c r="A107" t="str">
        <v>2022-08-03</v>
      </c>
      <c r="B107">
        <v>22575</v>
      </c>
      <c r="D107" t="str">
        <v>2022-08-03</v>
      </c>
      <c r="E107">
        <v>9.6300000000000008</v>
      </c>
      <c r="G107" t="str">
        <v>2022-08-03</v>
      </c>
      <c r="H107">
        <v>43.259998000000003</v>
      </c>
      <c r="J107" t="str">
        <v>2022-08-03</v>
      </c>
      <c r="K107">
        <v>1.77</v>
      </c>
      <c r="M107" t="str">
        <v>2022-08-03</v>
      </c>
      <c r="N107">
        <v>1.44</v>
      </c>
      <c r="P107" t="str">
        <v>2022-08-03</v>
      </c>
      <c r="Q107">
        <v>2.7</v>
      </c>
      <c r="S107" t="str">
        <v>2022-08-03</v>
      </c>
      <c r="T107">
        <v>3.28</v>
      </c>
    </row>
    <row r="108" spans="1:20" x14ac:dyDescent="0.3">
      <c r="A108" t="str">
        <v>2022-08-02</v>
      </c>
      <c r="B108">
        <v>22351</v>
      </c>
      <c r="D108" t="str">
        <v>2022-08-02</v>
      </c>
      <c r="E108">
        <v>9.43</v>
      </c>
      <c r="G108" t="str">
        <v>2022-08-02</v>
      </c>
      <c r="H108">
        <v>42.34</v>
      </c>
      <c r="J108" t="str">
        <v>2022-08-02</v>
      </c>
      <c r="K108">
        <v>1.75</v>
      </c>
      <c r="M108" t="str">
        <v>2022-08-02</v>
      </c>
      <c r="N108">
        <v>1.39</v>
      </c>
      <c r="P108" t="str">
        <v>2022-08-02</v>
      </c>
      <c r="Q108">
        <v>2.57</v>
      </c>
      <c r="S108" t="str">
        <v>2022-08-02</v>
      </c>
      <c r="T108">
        <v>3.22</v>
      </c>
    </row>
    <row r="109" spans="1:20" x14ac:dyDescent="0.3">
      <c r="A109" t="str">
        <v>2022-08-01</v>
      </c>
      <c r="B109">
        <v>22429</v>
      </c>
      <c r="D109" t="str">
        <v>2022-08-01</v>
      </c>
      <c r="E109">
        <v>9.4600000000000009</v>
      </c>
      <c r="G109" t="str">
        <v>2022-08-01</v>
      </c>
      <c r="H109">
        <v>43.16</v>
      </c>
      <c r="J109" t="str">
        <v>2022-08-01</v>
      </c>
      <c r="K109">
        <v>1.75</v>
      </c>
      <c r="M109" t="str">
        <v>2022-08-01</v>
      </c>
      <c r="N109">
        <v>1.36</v>
      </c>
      <c r="P109" t="str">
        <v>2022-08-01</v>
      </c>
      <c r="Q109">
        <v>2.5099999999999998</v>
      </c>
      <c r="S109" t="str">
        <v>2022-08-01</v>
      </c>
      <c r="T109">
        <v>3.2</v>
      </c>
    </row>
    <row r="110" spans="1:20" x14ac:dyDescent="0.3">
      <c r="A110" t="str">
        <v>2022-07-29</v>
      </c>
      <c r="B110">
        <v>22405</v>
      </c>
      <c r="D110" t="str">
        <v>2022-07-29</v>
      </c>
      <c r="E110">
        <v>9.58</v>
      </c>
      <c r="G110" t="str">
        <v>2022-07-29</v>
      </c>
      <c r="H110">
        <v>41.380001</v>
      </c>
      <c r="J110" t="str">
        <v>2022-07-29</v>
      </c>
      <c r="K110">
        <v>1.73</v>
      </c>
      <c r="M110" t="str">
        <v>2022-07-29</v>
      </c>
      <c r="N110">
        <v>1.35</v>
      </c>
      <c r="P110" t="str">
        <v>2022-07-29</v>
      </c>
      <c r="Q110">
        <v>2.52</v>
      </c>
      <c r="S110" t="str">
        <v>2022-07-29</v>
      </c>
      <c r="T110">
        <v>3.24</v>
      </c>
    </row>
    <row r="111" spans="1:20" x14ac:dyDescent="0.3">
      <c r="A111" t="str">
        <v>2022-07-28</v>
      </c>
      <c r="B111">
        <v>21932</v>
      </c>
      <c r="D111" t="str">
        <v>2022-07-28</v>
      </c>
      <c r="E111">
        <v>9.3000000000000007</v>
      </c>
      <c r="G111" t="str">
        <v>2022-07-28</v>
      </c>
      <c r="H111">
        <v>40.360000999999997</v>
      </c>
      <c r="J111" t="str">
        <v>2022-07-28</v>
      </c>
      <c r="K111">
        <v>1.71</v>
      </c>
      <c r="M111" t="str">
        <v>2022-07-28</v>
      </c>
      <c r="N111">
        <v>1.32</v>
      </c>
      <c r="P111" t="str">
        <v>2022-07-28</v>
      </c>
      <c r="Q111">
        <v>2.4300000000000002</v>
      </c>
      <c r="S111" t="str">
        <v>2022-07-28</v>
      </c>
      <c r="T111">
        <v>3.15</v>
      </c>
    </row>
    <row r="112" spans="1:20" x14ac:dyDescent="0.3">
      <c r="A112" t="str">
        <v>2022-07-27</v>
      </c>
      <c r="B112">
        <v>21481</v>
      </c>
      <c r="D112" t="str">
        <v>2022-07-27</v>
      </c>
      <c r="E112">
        <v>9.39</v>
      </c>
      <c r="G112" t="str">
        <v>2022-07-27</v>
      </c>
      <c r="H112">
        <v>41</v>
      </c>
      <c r="J112" t="str">
        <v>2022-07-27</v>
      </c>
      <c r="K112">
        <v>1.68</v>
      </c>
      <c r="M112" t="str">
        <v>2022-07-27</v>
      </c>
      <c r="N112">
        <v>1.32</v>
      </c>
      <c r="P112" t="str">
        <v>2022-07-27</v>
      </c>
      <c r="Q112">
        <v>2.41</v>
      </c>
      <c r="S112" t="str">
        <v>2022-07-27</v>
      </c>
      <c r="T112">
        <v>3.11</v>
      </c>
    </row>
    <row r="113" spans="1:20" x14ac:dyDescent="0.3">
      <c r="A113" t="str">
        <v>2022-07-26</v>
      </c>
      <c r="B113">
        <v>21160</v>
      </c>
      <c r="D113" t="str">
        <v>2022-07-26</v>
      </c>
      <c r="E113">
        <v>8.64</v>
      </c>
      <c r="G113" t="str">
        <v>2022-07-26</v>
      </c>
      <c r="H113">
        <v>41.139999000000003</v>
      </c>
      <c r="J113" t="str">
        <v>2022-07-26</v>
      </c>
      <c r="K113">
        <v>1.66</v>
      </c>
      <c r="M113" t="str">
        <v>2022-07-26</v>
      </c>
      <c r="N113">
        <v>1.29</v>
      </c>
      <c r="P113" t="str">
        <v>2022-07-26</v>
      </c>
      <c r="Q113">
        <v>2.35</v>
      </c>
      <c r="S113" t="str">
        <v>2022-07-26</v>
      </c>
      <c r="T113">
        <v>3.1</v>
      </c>
    </row>
    <row r="114" spans="1:20" x14ac:dyDescent="0.3">
      <c r="A114" t="str">
        <v>2022-07-25</v>
      </c>
      <c r="B114">
        <v>21383</v>
      </c>
      <c r="D114" t="str">
        <v>2022-07-25</v>
      </c>
      <c r="E114">
        <v>8.67</v>
      </c>
      <c r="G114" t="str">
        <v>2022-07-25</v>
      </c>
      <c r="H114">
        <v>42.02</v>
      </c>
      <c r="J114" t="str">
        <v>2022-07-25</v>
      </c>
      <c r="K114">
        <v>1.69</v>
      </c>
      <c r="M114" t="str">
        <v>2022-07-25</v>
      </c>
      <c r="N114">
        <v>1.33</v>
      </c>
      <c r="P114" t="str">
        <v>2022-07-25</v>
      </c>
      <c r="Q114">
        <v>2.42</v>
      </c>
      <c r="S114" t="str">
        <v>2022-07-25</v>
      </c>
      <c r="T114">
        <v>3.18</v>
      </c>
    </row>
    <row r="115" spans="1:20" x14ac:dyDescent="0.3">
      <c r="A115" t="str">
        <v>2022-07-22</v>
      </c>
      <c r="B115">
        <v>21212</v>
      </c>
      <c r="D115" t="str">
        <v>2022-07-22</v>
      </c>
      <c r="E115">
        <v>8.5</v>
      </c>
      <c r="G115" t="str">
        <v>2022-07-22</v>
      </c>
      <c r="H115">
        <v>42</v>
      </c>
      <c r="J115" t="str">
        <v>2022-07-22</v>
      </c>
      <c r="K115">
        <v>1.66</v>
      </c>
      <c r="M115" t="str">
        <v>2022-07-22</v>
      </c>
      <c r="N115">
        <v>1.3</v>
      </c>
      <c r="P115" t="str">
        <v>2022-07-22</v>
      </c>
      <c r="Q115">
        <v>2.35</v>
      </c>
      <c r="S115" t="str">
        <v>2022-07-22</v>
      </c>
      <c r="T115">
        <v>3.14</v>
      </c>
    </row>
    <row r="116" spans="1:20" x14ac:dyDescent="0.3">
      <c r="A116" t="str">
        <v>2022-07-21</v>
      </c>
      <c r="B116">
        <v>21197</v>
      </c>
      <c r="D116" t="str">
        <v>2022-07-21</v>
      </c>
      <c r="E116">
        <v>8.7100000000000009</v>
      </c>
      <c r="G116" t="str">
        <v>2022-07-21</v>
      </c>
      <c r="H116">
        <v>42.599997999999999</v>
      </c>
      <c r="J116" t="str">
        <v>2022-07-21</v>
      </c>
      <c r="K116">
        <v>1.66</v>
      </c>
      <c r="M116" t="str">
        <v>2022-07-21</v>
      </c>
      <c r="N116">
        <v>1.32</v>
      </c>
      <c r="P116" t="str">
        <v>2022-07-21</v>
      </c>
      <c r="Q116">
        <v>2.35</v>
      </c>
      <c r="S116" t="str">
        <v>2022-07-21</v>
      </c>
      <c r="T116">
        <v>3.18</v>
      </c>
    </row>
    <row r="117" spans="1:20" x14ac:dyDescent="0.3">
      <c r="A117" t="str">
        <v>2022-07-20</v>
      </c>
      <c r="B117">
        <v>21348</v>
      </c>
      <c r="D117" t="str">
        <v>2022-07-20</v>
      </c>
      <c r="E117">
        <v>9.01</v>
      </c>
      <c r="G117" t="str">
        <v>2022-07-20</v>
      </c>
      <c r="H117">
        <v>45</v>
      </c>
      <c r="J117" t="str">
        <v>2022-07-20</v>
      </c>
      <c r="K117">
        <v>1.71</v>
      </c>
      <c r="M117" t="str">
        <v>2022-07-20</v>
      </c>
      <c r="N117">
        <v>1.36</v>
      </c>
      <c r="P117" t="str">
        <v>2022-07-20</v>
      </c>
      <c r="Q117">
        <v>2.4500000000000002</v>
      </c>
      <c r="S117" t="str">
        <v>2022-07-20</v>
      </c>
      <c r="T117">
        <v>3.22</v>
      </c>
    </row>
    <row r="118" spans="1:20" x14ac:dyDescent="0.3">
      <c r="A118" t="str">
        <v>2022-07-19</v>
      </c>
      <c r="B118">
        <v>21696</v>
      </c>
      <c r="D118" t="str">
        <v>2022-07-19</v>
      </c>
      <c r="E118">
        <v>9.27</v>
      </c>
      <c r="G118" t="str">
        <v>2022-07-19</v>
      </c>
      <c r="H118">
        <v>45.799999</v>
      </c>
      <c r="J118" t="str">
        <v>2022-07-19</v>
      </c>
      <c r="K118">
        <v>1.77</v>
      </c>
      <c r="M118" t="str">
        <v>2022-07-19</v>
      </c>
      <c r="N118">
        <v>1.4</v>
      </c>
      <c r="P118" t="str">
        <v>2022-07-19</v>
      </c>
      <c r="Q118">
        <v>2.5099999999999998</v>
      </c>
      <c r="S118" t="str">
        <v>2022-07-19</v>
      </c>
      <c r="T118">
        <v>3.31</v>
      </c>
    </row>
    <row r="119" spans="1:20" x14ac:dyDescent="0.3">
      <c r="A119" t="str">
        <v>2022-07-18</v>
      </c>
      <c r="B119">
        <v>21169</v>
      </c>
      <c r="D119" t="str">
        <v>2022-07-18</v>
      </c>
      <c r="E119">
        <v>8.7200000000000006</v>
      </c>
      <c r="G119" t="str">
        <v>2022-07-18</v>
      </c>
      <c r="H119">
        <v>44.16</v>
      </c>
      <c r="J119" t="str">
        <v>2022-07-18</v>
      </c>
      <c r="K119">
        <v>1.67</v>
      </c>
      <c r="M119" t="str">
        <v>2022-07-18</v>
      </c>
      <c r="N119">
        <v>1.31</v>
      </c>
      <c r="P119" t="str">
        <v>2022-07-18</v>
      </c>
      <c r="Q119">
        <v>2.39</v>
      </c>
      <c r="S119" t="str">
        <v>2022-07-18</v>
      </c>
      <c r="T119">
        <v>3.17</v>
      </c>
    </row>
    <row r="120" spans="1:20" x14ac:dyDescent="0.3">
      <c r="A120" t="str">
        <v>2022-07-15</v>
      </c>
      <c r="B120">
        <v>20933</v>
      </c>
      <c r="D120" t="str">
        <v>2022-07-15</v>
      </c>
      <c r="E120">
        <v>8.57</v>
      </c>
      <c r="G120" t="str">
        <v>2022-07-15</v>
      </c>
      <c r="H120">
        <v>42.799999</v>
      </c>
      <c r="J120" t="str">
        <v>2022-07-15</v>
      </c>
      <c r="K120">
        <v>1.63</v>
      </c>
      <c r="M120" t="str">
        <v>2022-07-15</v>
      </c>
      <c r="N120">
        <v>1.29</v>
      </c>
      <c r="P120" t="str">
        <v>2022-07-15</v>
      </c>
      <c r="Q120">
        <v>2.3199999999999998</v>
      </c>
      <c r="S120" t="str">
        <v>2022-07-15</v>
      </c>
      <c r="T120">
        <v>3.11</v>
      </c>
    </row>
    <row r="121" spans="1:20" x14ac:dyDescent="0.3">
      <c r="A121" t="str">
        <v>2022-07-14</v>
      </c>
      <c r="B121">
        <v>20554</v>
      </c>
      <c r="D121" t="str">
        <v>2022-07-14</v>
      </c>
      <c r="E121">
        <v>8.5</v>
      </c>
      <c r="G121" t="str">
        <v>2022-07-14</v>
      </c>
      <c r="H121">
        <v>45.619999</v>
      </c>
      <c r="J121" t="str">
        <v>2022-07-14</v>
      </c>
      <c r="K121">
        <v>1.61</v>
      </c>
      <c r="M121" t="str">
        <v>2022-07-14</v>
      </c>
      <c r="N121">
        <v>1.29</v>
      </c>
      <c r="P121" t="str">
        <v>2022-07-14</v>
      </c>
      <c r="Q121">
        <v>2.27</v>
      </c>
      <c r="S121" t="str">
        <v>2022-07-14</v>
      </c>
      <c r="T121">
        <v>3.1</v>
      </c>
    </row>
    <row r="122" spans="1:20" x14ac:dyDescent="0.3">
      <c r="A122" t="str">
        <v>2022-07-13</v>
      </c>
      <c r="B122">
        <v>21286</v>
      </c>
      <c r="D122" t="str">
        <v>2022-07-13</v>
      </c>
      <c r="E122">
        <v>9.0500000000000007</v>
      </c>
      <c r="G122" t="str">
        <v>2022-07-13</v>
      </c>
      <c r="H122">
        <v>49.060001</v>
      </c>
      <c r="J122" t="str">
        <v>2022-07-13</v>
      </c>
      <c r="K122">
        <v>1.7</v>
      </c>
      <c r="M122" t="str">
        <v>2022-07-13</v>
      </c>
      <c r="N122">
        <v>1.37</v>
      </c>
      <c r="P122" t="str">
        <v>2022-07-13</v>
      </c>
      <c r="Q122">
        <v>2.4</v>
      </c>
      <c r="S122" t="str">
        <v>2022-07-13</v>
      </c>
      <c r="T122">
        <v>3.25</v>
      </c>
    </row>
    <row r="123" spans="1:20" x14ac:dyDescent="0.3">
      <c r="A123" t="str">
        <v>2022-07-12</v>
      </c>
      <c r="B123">
        <v>21486</v>
      </c>
      <c r="D123" t="str">
        <v>2022-07-12</v>
      </c>
      <c r="E123">
        <v>9.1</v>
      </c>
      <c r="G123" t="str">
        <v>2022-07-12</v>
      </c>
      <c r="H123">
        <v>48.98</v>
      </c>
      <c r="J123" t="str">
        <v>2022-07-12</v>
      </c>
      <c r="K123">
        <v>1.71</v>
      </c>
      <c r="M123" t="str">
        <v>2022-07-12</v>
      </c>
      <c r="N123">
        <v>1.41</v>
      </c>
      <c r="P123" t="str">
        <v>2022-07-12</v>
      </c>
      <c r="Q123">
        <v>2.44</v>
      </c>
      <c r="S123" t="str">
        <v>2022-07-12</v>
      </c>
      <c r="T123">
        <v>3.33</v>
      </c>
    </row>
    <row r="124" spans="1:20" x14ac:dyDescent="0.3">
      <c r="A124" t="str">
        <v>2022-07-11</v>
      </c>
      <c r="B124">
        <v>21568</v>
      </c>
      <c r="D124" t="str">
        <v>2022-07-11</v>
      </c>
      <c r="E124">
        <v>9.2799999999999994</v>
      </c>
      <c r="G124" t="str">
        <v>2022-07-11</v>
      </c>
      <c r="H124">
        <v>50.549999</v>
      </c>
      <c r="J124" t="str">
        <v>2022-07-11</v>
      </c>
      <c r="K124">
        <v>1.73</v>
      </c>
      <c r="M124" t="str">
        <v>2022-07-11</v>
      </c>
      <c r="N124">
        <v>1.44</v>
      </c>
      <c r="P124" t="str">
        <v>2022-07-11</v>
      </c>
      <c r="Q124">
        <v>2.5</v>
      </c>
      <c r="S124" t="str">
        <v>2022-07-11</v>
      </c>
      <c r="T124">
        <v>3.35</v>
      </c>
    </row>
    <row r="125" spans="1:20" x14ac:dyDescent="0.3">
      <c r="A125" t="str">
        <v>2022-07-08</v>
      </c>
      <c r="B125">
        <v>21774</v>
      </c>
      <c r="D125" t="str">
        <v>2022-07-08</v>
      </c>
      <c r="E125">
        <v>9.49</v>
      </c>
      <c r="G125" t="str">
        <v>2022-07-08</v>
      </c>
      <c r="H125">
        <v>53.700001</v>
      </c>
      <c r="J125" t="str">
        <v>2022-07-08</v>
      </c>
      <c r="K125">
        <v>1.76</v>
      </c>
      <c r="M125" t="str">
        <v>2022-07-08</v>
      </c>
      <c r="N125">
        <v>1.51</v>
      </c>
      <c r="P125" t="str">
        <v>2022-07-08</v>
      </c>
      <c r="Q125">
        <v>2.59</v>
      </c>
      <c r="S125" t="str">
        <v>2022-07-08</v>
      </c>
      <c r="T125">
        <v>3.4</v>
      </c>
    </row>
    <row r="126" spans="1:20" x14ac:dyDescent="0.3">
      <c r="A126" t="str">
        <v>2022-07-07</v>
      </c>
      <c r="B126">
        <v>21558</v>
      </c>
      <c r="D126" t="str">
        <v>2022-07-07</v>
      </c>
      <c r="E126">
        <v>9.42</v>
      </c>
      <c r="G126" t="str">
        <v>2022-07-07</v>
      </c>
      <c r="H126">
        <v>48.040000999999997</v>
      </c>
      <c r="J126" t="str">
        <v>2022-07-07</v>
      </c>
      <c r="K126">
        <v>1.75</v>
      </c>
      <c r="M126" t="str">
        <v>2022-07-07</v>
      </c>
      <c r="N126">
        <v>1.49</v>
      </c>
      <c r="P126" t="str">
        <v>2022-07-07</v>
      </c>
      <c r="Q126">
        <v>2.59</v>
      </c>
      <c r="S126" t="str">
        <v>2022-07-07</v>
      </c>
      <c r="T126">
        <v>3.29</v>
      </c>
    </row>
    <row r="127" spans="1:20" x14ac:dyDescent="0.3">
      <c r="A127" t="str">
        <v>2022-07-06</v>
      </c>
      <c r="B127">
        <v>20921</v>
      </c>
      <c r="D127" t="str">
        <v>2022-07-06</v>
      </c>
      <c r="E127">
        <v>8.83</v>
      </c>
      <c r="G127" t="str">
        <v>2022-07-06</v>
      </c>
      <c r="H127">
        <v>46.299999</v>
      </c>
      <c r="J127" t="str">
        <v>2022-07-06</v>
      </c>
      <c r="K127">
        <v>1.68</v>
      </c>
      <c r="M127" t="str">
        <v>2022-07-06</v>
      </c>
      <c r="N127">
        <v>1.42</v>
      </c>
      <c r="P127" t="str">
        <v>2022-07-06</v>
      </c>
      <c r="Q127">
        <v>2.44</v>
      </c>
      <c r="S127" t="str">
        <v>2022-07-06</v>
      </c>
      <c r="T127">
        <v>3.2</v>
      </c>
    </row>
    <row r="128" spans="1:20" x14ac:dyDescent="0.3">
      <c r="A128" t="str">
        <v>2022-07-05</v>
      </c>
      <c r="B128">
        <v>20705</v>
      </c>
      <c r="D128" t="str">
        <v>2022-07-05</v>
      </c>
      <c r="E128">
        <v>8.83</v>
      </c>
      <c r="G128" t="str">
        <v>2022-07-05</v>
      </c>
      <c r="H128">
        <v>48</v>
      </c>
      <c r="J128" t="str">
        <v>2022-07-05</v>
      </c>
      <c r="K128">
        <v>1.67</v>
      </c>
      <c r="M128" t="str">
        <v>2022-07-05</v>
      </c>
      <c r="N128">
        <v>1.44</v>
      </c>
      <c r="P128" t="str">
        <v>2022-07-05</v>
      </c>
      <c r="Q128">
        <v>2.48</v>
      </c>
      <c r="S128" t="str">
        <v>2022-07-05</v>
      </c>
      <c r="T128">
        <v>3.2</v>
      </c>
    </row>
    <row r="129" spans="1:20" x14ac:dyDescent="0.3">
      <c r="A129" t="str">
        <v>2022-07-04</v>
      </c>
      <c r="B129">
        <v>21344</v>
      </c>
      <c r="D129" t="str">
        <v>2022-07-04</v>
      </c>
      <c r="E129">
        <v>9.09</v>
      </c>
      <c r="G129" t="str">
        <v>2022-07-04</v>
      </c>
      <c r="H129">
        <v>50.650002000000001</v>
      </c>
      <c r="J129" t="str">
        <v>2022-07-04</v>
      </c>
      <c r="K129">
        <v>1.73</v>
      </c>
      <c r="M129" t="str">
        <v>2022-07-04</v>
      </c>
      <c r="N129">
        <v>1.52</v>
      </c>
      <c r="P129" t="str">
        <v>2022-07-04</v>
      </c>
      <c r="Q129">
        <v>2.6</v>
      </c>
      <c r="S129" t="str">
        <v>2022-07-04</v>
      </c>
      <c r="T129">
        <v>3.28</v>
      </c>
    </row>
    <row r="130" spans="1:20" x14ac:dyDescent="0.3">
      <c r="A130" t="str">
        <v>2022-07-01</v>
      </c>
      <c r="B130">
        <v>21355</v>
      </c>
      <c r="D130" t="str">
        <v>2022-07-01</v>
      </c>
      <c r="E130">
        <v>9.08</v>
      </c>
      <c r="G130" t="str">
        <v>2022-07-01</v>
      </c>
      <c r="H130">
        <v>51.799999</v>
      </c>
      <c r="J130" t="str">
        <v>2022-07-01</v>
      </c>
      <c r="K130">
        <v>1.77</v>
      </c>
      <c r="M130" t="str">
        <v>2022-07-01</v>
      </c>
      <c r="N130">
        <v>1.52</v>
      </c>
      <c r="P130" t="str">
        <v>2022-07-01</v>
      </c>
      <c r="Q130">
        <v>2.65</v>
      </c>
      <c r="S130" t="str">
        <v>2022-07-01</v>
      </c>
      <c r="T130">
        <v>3.3</v>
      </c>
    </row>
    <row r="131" spans="1:20" x14ac:dyDescent="0.3">
      <c r="A131" t="str">
        <v>2022-06-30</v>
      </c>
      <c r="B131">
        <v>21294</v>
      </c>
      <c r="D131" t="str">
        <v>2022-06-30</v>
      </c>
      <c r="E131">
        <v>9.07</v>
      </c>
      <c r="G131" t="str">
        <v>2022-06-30</v>
      </c>
      <c r="H131">
        <v>54.099997999999999</v>
      </c>
      <c r="J131" t="str">
        <v>2022-06-30</v>
      </c>
      <c r="K131">
        <v>1.78</v>
      </c>
      <c r="M131" t="str">
        <v>2022-06-30</v>
      </c>
      <c r="N131">
        <v>1.57</v>
      </c>
      <c r="P131" t="str">
        <v>2022-06-30</v>
      </c>
      <c r="Q131">
        <v>2.72</v>
      </c>
      <c r="S131" t="str">
        <v>2022-06-30</v>
      </c>
      <c r="T131">
        <v>3.29</v>
      </c>
    </row>
    <row r="132" spans="1:20" x14ac:dyDescent="0.3">
      <c r="A132" t="str">
        <v>2022-06-29</v>
      </c>
      <c r="B132">
        <v>21834</v>
      </c>
      <c r="D132" t="str">
        <v>2022-06-29</v>
      </c>
      <c r="E132">
        <v>9.57</v>
      </c>
      <c r="G132" t="str">
        <v>2022-06-29</v>
      </c>
      <c r="H132">
        <v>55.75</v>
      </c>
      <c r="J132" t="str">
        <v>2022-06-29</v>
      </c>
      <c r="K132">
        <v>1.88</v>
      </c>
      <c r="M132" t="str">
        <v>2022-06-29</v>
      </c>
      <c r="N132">
        <v>1.63</v>
      </c>
      <c r="P132" t="str">
        <v>2022-06-29</v>
      </c>
      <c r="Q132">
        <v>2.8</v>
      </c>
      <c r="S132" t="str">
        <v>2022-06-29</v>
      </c>
      <c r="T132">
        <v>3.4</v>
      </c>
    </row>
    <row r="133" spans="1:20" x14ac:dyDescent="0.3">
      <c r="A133" t="str">
        <v>2022-06-28</v>
      </c>
      <c r="B133">
        <v>22101</v>
      </c>
      <c r="D133" t="str">
        <v>2022-06-28</v>
      </c>
      <c r="E133">
        <v>9.8000000000000007</v>
      </c>
      <c r="G133" t="str">
        <v>2022-06-28</v>
      </c>
      <c r="H133">
        <v>61</v>
      </c>
      <c r="J133" t="str">
        <v>2022-06-28</v>
      </c>
      <c r="K133">
        <v>1.9</v>
      </c>
      <c r="M133" t="str">
        <v>2022-06-28</v>
      </c>
      <c r="N133">
        <v>1.66</v>
      </c>
      <c r="P133" t="str">
        <v>2022-06-28</v>
      </c>
      <c r="Q133">
        <v>2.8</v>
      </c>
      <c r="S133" t="str">
        <v>2022-06-28</v>
      </c>
      <c r="T133">
        <v>3.33</v>
      </c>
    </row>
    <row r="134" spans="1:20" x14ac:dyDescent="0.3">
      <c r="A134" t="str">
        <v>2022-06-27</v>
      </c>
      <c r="B134">
        <v>21929</v>
      </c>
      <c r="D134" t="str">
        <v>2022-06-27</v>
      </c>
      <c r="E134">
        <v>9.7100000000000009</v>
      </c>
      <c r="G134" t="str">
        <v>2022-06-27</v>
      </c>
      <c r="H134">
        <v>65.5</v>
      </c>
      <c r="J134" t="str">
        <v>2022-06-27</v>
      </c>
      <c r="K134">
        <v>1.89</v>
      </c>
      <c r="M134" t="str">
        <v>2022-06-27</v>
      </c>
      <c r="N134">
        <v>1.66</v>
      </c>
      <c r="P134" t="str">
        <v>2022-06-27</v>
      </c>
      <c r="Q134">
        <v>2.8</v>
      </c>
      <c r="S134" t="str">
        <v>2022-06-27</v>
      </c>
      <c r="T134">
        <v>3.32</v>
      </c>
    </row>
    <row r="135" spans="1:20" x14ac:dyDescent="0.3">
      <c r="A135" t="str">
        <v>2022-06-24</v>
      </c>
      <c r="B135">
        <v>22119</v>
      </c>
      <c r="D135" t="str">
        <v>2022-06-24</v>
      </c>
      <c r="E135">
        <v>9.82</v>
      </c>
      <c r="G135" t="str">
        <v>2022-06-24</v>
      </c>
      <c r="H135">
        <v>67.400002000000001</v>
      </c>
      <c r="J135" t="str">
        <v>2022-06-24</v>
      </c>
      <c r="K135">
        <v>1.88</v>
      </c>
      <c r="M135" t="str">
        <v>2022-06-24</v>
      </c>
      <c r="N135">
        <v>1.68</v>
      </c>
      <c r="P135" t="str">
        <v>2022-06-24</v>
      </c>
      <c r="Q135">
        <v>2.87</v>
      </c>
      <c r="S135" t="str">
        <v>2022-06-24</v>
      </c>
      <c r="T135">
        <v>3.37</v>
      </c>
    </row>
    <row r="136" spans="1:20" x14ac:dyDescent="0.3">
      <c r="A136" t="str">
        <v>2022-06-23</v>
      </c>
      <c r="B136">
        <v>21615</v>
      </c>
      <c r="D136" t="str">
        <v>2022-06-23</v>
      </c>
      <c r="E136">
        <v>9.81</v>
      </c>
      <c r="G136" t="str">
        <v>2022-06-23</v>
      </c>
      <c r="H136">
        <v>66.5</v>
      </c>
      <c r="J136" t="str">
        <v>2022-06-23</v>
      </c>
      <c r="K136">
        <v>1.84</v>
      </c>
      <c r="M136" t="str">
        <v>2022-06-23</v>
      </c>
      <c r="N136">
        <v>1.63</v>
      </c>
      <c r="P136" t="str">
        <v>2022-06-23</v>
      </c>
      <c r="Q136">
        <v>2.79</v>
      </c>
      <c r="S136" t="str">
        <v>2022-06-23</v>
      </c>
      <c r="T136">
        <v>3.32</v>
      </c>
    </row>
    <row r="137" spans="1:20" x14ac:dyDescent="0.3">
      <c r="A137" t="str">
        <v>2022-06-22</v>
      </c>
      <c r="B137">
        <v>21789</v>
      </c>
      <c r="D137" t="str">
        <v>2022-06-22</v>
      </c>
      <c r="E137">
        <v>10.220000000000001</v>
      </c>
      <c r="G137" t="str">
        <v>2022-06-22</v>
      </c>
      <c r="H137">
        <v>68.550003000000004</v>
      </c>
      <c r="J137" t="str">
        <v>2022-06-22</v>
      </c>
      <c r="K137">
        <v>1.88</v>
      </c>
      <c r="M137" t="str">
        <v>2022-06-22</v>
      </c>
      <c r="N137">
        <v>1.71</v>
      </c>
      <c r="P137" t="str">
        <v>2022-06-22</v>
      </c>
      <c r="Q137">
        <v>2.87</v>
      </c>
      <c r="S137" t="str">
        <v>2022-06-22</v>
      </c>
      <c r="T137">
        <v>3.42</v>
      </c>
    </row>
    <row r="138" spans="1:20" x14ac:dyDescent="0.3">
      <c r="A138" t="str">
        <v>2022-06-21</v>
      </c>
      <c r="B138">
        <v>22089</v>
      </c>
      <c r="D138" t="str">
        <v>2022-06-21</v>
      </c>
      <c r="E138">
        <v>10.33</v>
      </c>
      <c r="G138" t="str">
        <v>2022-06-21</v>
      </c>
      <c r="H138">
        <v>69.650002000000001</v>
      </c>
      <c r="J138" t="str">
        <v>2022-06-21</v>
      </c>
      <c r="K138">
        <v>1.89</v>
      </c>
      <c r="M138" t="str">
        <v>2022-06-21</v>
      </c>
      <c r="N138">
        <v>1.72</v>
      </c>
      <c r="P138" t="str">
        <v>2022-06-21</v>
      </c>
      <c r="Q138">
        <v>2.89</v>
      </c>
      <c r="S138" t="str">
        <v>2022-06-21</v>
      </c>
      <c r="T138">
        <v>3.43</v>
      </c>
    </row>
    <row r="139" spans="1:20" x14ac:dyDescent="0.3">
      <c r="A139" t="str">
        <v>2022-06-20</v>
      </c>
      <c r="B139">
        <v>22004</v>
      </c>
      <c r="D139" t="str">
        <v>2022-06-20</v>
      </c>
      <c r="E139">
        <v>10.24</v>
      </c>
      <c r="G139" t="str">
        <v>2022-06-20</v>
      </c>
      <c r="H139">
        <v>69.949996999999996</v>
      </c>
      <c r="J139" t="str">
        <v>2022-06-20</v>
      </c>
      <c r="K139">
        <v>1.87</v>
      </c>
      <c r="M139" t="str">
        <v>2022-06-20</v>
      </c>
      <c r="N139">
        <v>1.71</v>
      </c>
      <c r="P139" t="str">
        <v>2022-06-20</v>
      </c>
      <c r="Q139">
        <v>2.83</v>
      </c>
      <c r="S139" t="str">
        <v>2022-06-20</v>
      </c>
      <c r="T139">
        <v>3.4</v>
      </c>
    </row>
    <row r="140" spans="1:20" x14ac:dyDescent="0.3">
      <c r="A140" t="str">
        <v>2022-06-17</v>
      </c>
      <c r="B140">
        <v>21789</v>
      </c>
      <c r="D140" t="str">
        <v>2022-06-17</v>
      </c>
      <c r="E140">
        <v>9.8000000000000007</v>
      </c>
      <c r="G140" t="str">
        <v>2022-06-17</v>
      </c>
      <c r="H140">
        <v>69.849997999999999</v>
      </c>
      <c r="J140" t="str">
        <v>2022-06-17</v>
      </c>
      <c r="K140">
        <v>1.8</v>
      </c>
      <c r="M140" t="str">
        <v>2022-06-17</v>
      </c>
      <c r="N140">
        <v>1.68</v>
      </c>
      <c r="P140" t="str">
        <v>2022-06-17</v>
      </c>
      <c r="Q140">
        <v>2.71</v>
      </c>
      <c r="S140" t="str">
        <v>2022-06-17</v>
      </c>
      <c r="T140">
        <v>3.33</v>
      </c>
    </row>
    <row r="141" spans="1:20" x14ac:dyDescent="0.3">
      <c r="A141" t="str">
        <v>2022-06-16</v>
      </c>
      <c r="B141">
        <v>21727</v>
      </c>
      <c r="D141" t="str">
        <v>2022-06-16</v>
      </c>
      <c r="E141">
        <v>9.75</v>
      </c>
      <c r="G141" t="str">
        <v>2022-06-16</v>
      </c>
      <c r="H141">
        <v>69.900002000000001</v>
      </c>
      <c r="J141" t="str">
        <v>2022-06-16</v>
      </c>
      <c r="K141">
        <v>1.79</v>
      </c>
      <c r="M141" t="str">
        <v>2022-06-16</v>
      </c>
      <c r="N141">
        <v>1.65</v>
      </c>
      <c r="P141" t="str">
        <v>2022-06-16</v>
      </c>
      <c r="Q141">
        <v>2.65</v>
      </c>
      <c r="S141" t="str">
        <v>2022-06-16</v>
      </c>
      <c r="T141">
        <v>3.28</v>
      </c>
    </row>
    <row r="142" spans="1:20" x14ac:dyDescent="0.3">
      <c r="A142" t="str">
        <v>2022-06-15</v>
      </c>
      <c r="B142">
        <v>22474</v>
      </c>
      <c r="D142" t="str">
        <v>2022-06-15</v>
      </c>
      <c r="E142">
        <v>10.08</v>
      </c>
      <c r="G142" t="str">
        <v>2022-06-15</v>
      </c>
      <c r="H142">
        <v>70.900002000000001</v>
      </c>
      <c r="J142" t="str">
        <v>2022-06-15</v>
      </c>
      <c r="K142">
        <v>1.85</v>
      </c>
      <c r="M142" t="str">
        <v>2022-06-15</v>
      </c>
      <c r="N142">
        <v>1.72</v>
      </c>
      <c r="P142" t="str">
        <v>2022-06-15</v>
      </c>
      <c r="Q142">
        <v>2.72</v>
      </c>
      <c r="S142" t="str">
        <v>2022-06-15</v>
      </c>
      <c r="T142">
        <v>3.38</v>
      </c>
    </row>
    <row r="143" spans="1:20" x14ac:dyDescent="0.3">
      <c r="A143" t="str">
        <v>2022-06-14</v>
      </c>
      <c r="B143">
        <v>21847</v>
      </c>
      <c r="D143" t="str">
        <v>2022-06-14</v>
      </c>
      <c r="E143">
        <v>9.7200000000000006</v>
      </c>
      <c r="G143" t="str">
        <v>2022-06-14</v>
      </c>
      <c r="H143">
        <v>70</v>
      </c>
      <c r="J143" t="str">
        <v>2022-06-14</v>
      </c>
      <c r="K143">
        <v>1.77</v>
      </c>
      <c r="M143" t="str">
        <v>2022-06-14</v>
      </c>
      <c r="N143">
        <v>1.66</v>
      </c>
      <c r="P143" t="str">
        <v>2022-06-14</v>
      </c>
      <c r="Q143">
        <v>2.63</v>
      </c>
      <c r="S143" t="str">
        <v>2022-06-14</v>
      </c>
      <c r="T143">
        <v>3.23</v>
      </c>
    </row>
    <row r="144" spans="1:20" x14ac:dyDescent="0.3">
      <c r="A144" t="str">
        <v>2022-06-13</v>
      </c>
      <c r="B144">
        <v>21918</v>
      </c>
      <c r="D144" t="str">
        <v>2022-06-13</v>
      </c>
      <c r="E144">
        <v>9.49</v>
      </c>
      <c r="G144" t="str">
        <v>2022-06-13</v>
      </c>
      <c r="H144">
        <v>70.650002000000001</v>
      </c>
      <c r="J144" t="str">
        <v>2022-06-13</v>
      </c>
      <c r="K144">
        <v>1.76</v>
      </c>
      <c r="M144" t="str">
        <v>2022-06-13</v>
      </c>
      <c r="N144">
        <v>1.64</v>
      </c>
      <c r="P144" t="str">
        <v>2022-06-13</v>
      </c>
      <c r="Q144">
        <v>2.6</v>
      </c>
      <c r="S144" t="str">
        <v>2022-06-13</v>
      </c>
      <c r="T144">
        <v>3.24</v>
      </c>
    </row>
    <row r="145" spans="1:20" x14ac:dyDescent="0.3">
      <c r="A145" t="str">
        <v>2022-06-10</v>
      </c>
      <c r="B145">
        <v>22547</v>
      </c>
      <c r="D145" t="str">
        <v>2022-06-10</v>
      </c>
      <c r="E145">
        <v>9.61</v>
      </c>
      <c r="G145" t="str">
        <v>2022-06-10</v>
      </c>
      <c r="H145">
        <v>73.099997999999999</v>
      </c>
      <c r="J145" t="str">
        <v>2022-06-10</v>
      </c>
      <c r="K145">
        <v>1.82</v>
      </c>
      <c r="M145" t="str">
        <v>2022-06-10</v>
      </c>
      <c r="N145">
        <v>1.7</v>
      </c>
      <c r="P145" t="str">
        <v>2022-06-10</v>
      </c>
      <c r="Q145">
        <v>2.73</v>
      </c>
      <c r="S145" t="str">
        <v>2022-06-10</v>
      </c>
      <c r="T145">
        <v>3.4</v>
      </c>
    </row>
    <row r="146" spans="1:20" x14ac:dyDescent="0.3">
      <c r="A146" t="str">
        <v>2022-06-09</v>
      </c>
      <c r="B146">
        <v>23777</v>
      </c>
      <c r="D146" t="str">
        <v>2022-06-09</v>
      </c>
      <c r="E146">
        <v>10.57</v>
      </c>
      <c r="G146" t="str">
        <v>2022-06-09</v>
      </c>
      <c r="H146">
        <v>77.050003000000004</v>
      </c>
      <c r="J146" t="str">
        <v>2022-06-09</v>
      </c>
      <c r="K146">
        <v>1.97</v>
      </c>
      <c r="M146" t="str">
        <v>2022-06-09</v>
      </c>
      <c r="N146">
        <v>1.95</v>
      </c>
      <c r="P146" t="str">
        <v>2022-06-09</v>
      </c>
      <c r="Q146">
        <v>3.1</v>
      </c>
      <c r="S146" t="str">
        <v>2022-06-09</v>
      </c>
      <c r="T146">
        <v>3.65</v>
      </c>
    </row>
    <row r="147" spans="1:20" x14ac:dyDescent="0.3">
      <c r="A147" t="str">
        <v>2022-06-08</v>
      </c>
      <c r="B147">
        <v>24237</v>
      </c>
      <c r="D147" t="str">
        <v>2022-06-08</v>
      </c>
      <c r="E147">
        <v>10.6</v>
      </c>
      <c r="G147" t="str">
        <v>2022-06-08</v>
      </c>
      <c r="H147">
        <v>78.050003000000004</v>
      </c>
      <c r="J147" t="str">
        <v>2022-06-08</v>
      </c>
      <c r="K147">
        <v>1.99</v>
      </c>
      <c r="M147" t="str">
        <v>2022-06-08</v>
      </c>
      <c r="N147">
        <v>1.94</v>
      </c>
      <c r="P147" t="str">
        <v>2022-06-08</v>
      </c>
      <c r="Q147">
        <v>3.15</v>
      </c>
      <c r="S147" t="str">
        <v>2022-06-08</v>
      </c>
      <c r="T147">
        <v>3.71</v>
      </c>
    </row>
    <row r="148" spans="1:20" x14ac:dyDescent="0.3">
      <c r="A148" t="str">
        <v>2022-06-07</v>
      </c>
      <c r="B148">
        <v>24366</v>
      </c>
      <c r="D148" t="str">
        <v>2022-06-07</v>
      </c>
      <c r="E148">
        <v>10.76</v>
      </c>
      <c r="G148" t="str">
        <v>2022-06-07</v>
      </c>
      <c r="H148">
        <v>79.349997999999999</v>
      </c>
      <c r="J148" t="str">
        <v>2022-06-07</v>
      </c>
      <c r="K148">
        <v>2</v>
      </c>
      <c r="M148" t="str">
        <v>2022-06-07</v>
      </c>
      <c r="N148">
        <v>1.88</v>
      </c>
      <c r="P148" t="str">
        <v>2022-06-07</v>
      </c>
      <c r="Q148">
        <v>3.17</v>
      </c>
      <c r="S148" t="str">
        <v>2022-06-07</v>
      </c>
      <c r="T148">
        <v>3.74</v>
      </c>
    </row>
    <row r="149" spans="1:20" x14ac:dyDescent="0.3">
      <c r="A149" t="str">
        <v>2022-06-06</v>
      </c>
      <c r="B149">
        <v>24566</v>
      </c>
      <c r="D149" t="str">
        <v>2022-06-06</v>
      </c>
      <c r="E149">
        <v>10.88</v>
      </c>
      <c r="G149" t="str">
        <v>2022-06-06</v>
      </c>
      <c r="H149">
        <v>79.949996999999996</v>
      </c>
      <c r="J149" t="str">
        <v>2022-06-06</v>
      </c>
      <c r="K149">
        <v>2.04</v>
      </c>
      <c r="M149" t="str">
        <v>2022-06-06</v>
      </c>
      <c r="N149">
        <v>1.93</v>
      </c>
      <c r="P149" t="str">
        <v>2022-06-06</v>
      </c>
      <c r="Q149">
        <v>3.2</v>
      </c>
      <c r="S149" t="str">
        <v>2022-06-06</v>
      </c>
      <c r="T149">
        <v>3.74</v>
      </c>
    </row>
    <row r="150" spans="1:20" x14ac:dyDescent="0.3">
      <c r="A150" t="str">
        <v>2022-06-03</v>
      </c>
      <c r="B150">
        <v>24167</v>
      </c>
      <c r="D150" t="str">
        <v>2022-06-03</v>
      </c>
      <c r="E150">
        <v>10.6</v>
      </c>
      <c r="G150" t="str">
        <v>2022-06-03</v>
      </c>
      <c r="H150">
        <v>78.849997999999999</v>
      </c>
      <c r="J150" t="str">
        <v>2022-06-03</v>
      </c>
      <c r="K150">
        <v>1.97</v>
      </c>
      <c r="M150" t="str">
        <v>2022-06-03</v>
      </c>
      <c r="N150">
        <v>1.86</v>
      </c>
      <c r="P150" t="str">
        <v>2022-06-03</v>
      </c>
      <c r="Q150">
        <v>3.15</v>
      </c>
      <c r="S150" t="str">
        <v>2022-06-03</v>
      </c>
      <c r="T150">
        <v>3.69</v>
      </c>
    </row>
    <row r="151" spans="1:20" x14ac:dyDescent="0.3">
      <c r="A151" t="str">
        <v>2022-06-02</v>
      </c>
      <c r="B151">
        <v>24427</v>
      </c>
      <c r="D151" t="str">
        <v>2022-06-02</v>
      </c>
      <c r="E151">
        <v>10.68</v>
      </c>
      <c r="G151" t="str">
        <v>2022-06-02</v>
      </c>
      <c r="H151">
        <v>77.5</v>
      </c>
      <c r="J151" t="str">
        <v>2022-06-02</v>
      </c>
      <c r="K151">
        <v>2</v>
      </c>
      <c r="M151" t="str">
        <v>2022-06-02</v>
      </c>
      <c r="N151">
        <v>1.93</v>
      </c>
      <c r="P151" t="str">
        <v>2022-06-02</v>
      </c>
      <c r="Q151">
        <v>3.23</v>
      </c>
      <c r="S151" t="str">
        <v>2022-06-02</v>
      </c>
      <c r="T151">
        <v>3.71</v>
      </c>
    </row>
    <row r="152" spans="1:20" x14ac:dyDescent="0.3">
      <c r="A152" t="str">
        <v>2022-06-01</v>
      </c>
      <c r="B152">
        <v>24284</v>
      </c>
      <c r="D152" t="str">
        <v>2022-06-01</v>
      </c>
      <c r="E152">
        <v>10.71</v>
      </c>
      <c r="G152" t="str">
        <v>2022-06-01</v>
      </c>
      <c r="H152">
        <v>76.900002000000001</v>
      </c>
      <c r="J152" t="str">
        <v>2022-06-01</v>
      </c>
      <c r="K152">
        <v>2</v>
      </c>
      <c r="M152" t="str">
        <v>2022-06-01</v>
      </c>
      <c r="N152">
        <v>1.91</v>
      </c>
      <c r="P152" t="str">
        <v>2022-06-01</v>
      </c>
      <c r="Q152">
        <v>3.22</v>
      </c>
      <c r="S152" t="str">
        <v>2022-06-01</v>
      </c>
      <c r="T152">
        <v>3.76</v>
      </c>
    </row>
    <row r="153" spans="1:20" x14ac:dyDescent="0.3">
      <c r="A153" t="str">
        <v>2022-05-31</v>
      </c>
      <c r="B153">
        <v>24505</v>
      </c>
      <c r="D153" t="str">
        <v>2022-05-31</v>
      </c>
      <c r="E153">
        <v>10.9</v>
      </c>
      <c r="G153" t="str">
        <v>2022-05-31</v>
      </c>
      <c r="H153">
        <v>77</v>
      </c>
      <c r="J153" t="str">
        <v>2022-05-31</v>
      </c>
      <c r="K153">
        <v>2.0299999999999998</v>
      </c>
      <c r="M153" t="str">
        <v>2022-05-31</v>
      </c>
      <c r="N153">
        <v>1.92</v>
      </c>
      <c r="P153" t="str">
        <v>2022-05-31</v>
      </c>
      <c r="Q153">
        <v>3.25</v>
      </c>
      <c r="S153" t="str">
        <v>2022-05-31</v>
      </c>
      <c r="T153">
        <v>3.79</v>
      </c>
    </row>
    <row r="154" spans="1:20" x14ac:dyDescent="0.3">
      <c r="A154" t="str">
        <v>2022-05-30</v>
      </c>
      <c r="B154">
        <v>24809</v>
      </c>
      <c r="D154" t="str">
        <v>2022-05-30</v>
      </c>
      <c r="E154">
        <v>10.92</v>
      </c>
      <c r="G154" t="str">
        <v>2022-05-30</v>
      </c>
      <c r="H154">
        <v>77.699996999999996</v>
      </c>
      <c r="J154" t="str">
        <v>2022-05-30</v>
      </c>
      <c r="K154">
        <v>2.06</v>
      </c>
      <c r="M154" t="str">
        <v>2022-05-30</v>
      </c>
      <c r="N154">
        <v>1.88</v>
      </c>
      <c r="P154" t="str">
        <v>2022-05-30</v>
      </c>
      <c r="Q154">
        <v>3.24</v>
      </c>
      <c r="S154" t="str">
        <v>2022-05-30</v>
      </c>
      <c r="T154">
        <v>3.84</v>
      </c>
    </row>
    <row r="155" spans="1:20" x14ac:dyDescent="0.3">
      <c r="A155" t="str">
        <v>2022-05-27</v>
      </c>
      <c r="B155">
        <v>24636</v>
      </c>
      <c r="D155" t="str">
        <v>2022-05-27</v>
      </c>
      <c r="E155">
        <v>10.82</v>
      </c>
      <c r="G155" t="str">
        <v>2022-05-27</v>
      </c>
      <c r="H155">
        <v>74.5</v>
      </c>
      <c r="J155" t="str">
        <v>2022-05-27</v>
      </c>
      <c r="K155">
        <v>2.0499999999999998</v>
      </c>
      <c r="M155" t="str">
        <v>2022-05-27</v>
      </c>
      <c r="N155">
        <v>1.89</v>
      </c>
      <c r="P155" t="str">
        <v>2022-05-27</v>
      </c>
      <c r="Q155">
        <v>3.2</v>
      </c>
      <c r="S155" t="str">
        <v>2022-05-27</v>
      </c>
      <c r="T155">
        <v>3.86</v>
      </c>
    </row>
    <row r="156" spans="1:20" x14ac:dyDescent="0.3">
      <c r="A156" t="str">
        <v>2022-05-26</v>
      </c>
      <c r="B156">
        <v>24547</v>
      </c>
      <c r="D156" t="str">
        <v>2022-05-26</v>
      </c>
      <c r="E156">
        <v>10.77</v>
      </c>
      <c r="G156" t="str">
        <v>2022-05-26</v>
      </c>
      <c r="H156">
        <v>74.800003000000004</v>
      </c>
      <c r="J156" t="str">
        <v>2022-05-26</v>
      </c>
      <c r="K156">
        <v>2.0499999999999998</v>
      </c>
      <c r="M156" t="str">
        <v>2022-05-26</v>
      </c>
      <c r="N156">
        <v>1.89</v>
      </c>
      <c r="P156" t="str">
        <v>2022-05-26</v>
      </c>
      <c r="Q156">
        <v>3.23</v>
      </c>
      <c r="S156" t="str">
        <v>2022-05-26</v>
      </c>
      <c r="T156">
        <v>3.87</v>
      </c>
    </row>
    <row r="157" spans="1:20" x14ac:dyDescent="0.3">
      <c r="A157" t="str">
        <v>2022-05-25</v>
      </c>
      <c r="B157">
        <v>24250</v>
      </c>
      <c r="D157" t="str">
        <v>2022-05-25</v>
      </c>
      <c r="E157">
        <v>10.66</v>
      </c>
      <c r="G157" t="str">
        <v>2022-05-25</v>
      </c>
      <c r="H157">
        <v>74.300003000000004</v>
      </c>
      <c r="J157" t="str">
        <v>2022-05-25</v>
      </c>
      <c r="K157">
        <v>2.0299999999999998</v>
      </c>
      <c r="M157" t="str">
        <v>2022-05-25</v>
      </c>
      <c r="N157">
        <v>1.87</v>
      </c>
      <c r="P157" t="str">
        <v>2022-05-25</v>
      </c>
      <c r="Q157">
        <v>3.21</v>
      </c>
      <c r="S157" t="str">
        <v>2022-05-25</v>
      </c>
      <c r="T157">
        <v>3.86</v>
      </c>
    </row>
    <row r="158" spans="1:20" x14ac:dyDescent="0.3">
      <c r="A158" t="str">
        <v>2022-05-24</v>
      </c>
      <c r="B158">
        <v>23876</v>
      </c>
      <c r="D158" t="str">
        <v>2022-05-24</v>
      </c>
      <c r="E158">
        <v>10.41</v>
      </c>
      <c r="G158" t="str">
        <v>2022-05-24</v>
      </c>
      <c r="H158">
        <v>74.449996999999996</v>
      </c>
      <c r="J158" t="str">
        <v>2022-05-24</v>
      </c>
      <c r="K158">
        <v>1.98</v>
      </c>
      <c r="M158" t="str">
        <v>2022-05-24</v>
      </c>
      <c r="N158">
        <v>1.82</v>
      </c>
      <c r="P158" t="str">
        <v>2022-05-24</v>
      </c>
      <c r="Q158">
        <v>3.14</v>
      </c>
      <c r="S158" t="str">
        <v>2022-05-24</v>
      </c>
      <c r="T158">
        <v>3.79</v>
      </c>
    </row>
    <row r="159" spans="1:20" x14ac:dyDescent="0.3">
      <c r="A159" t="str">
        <v>2022-05-23</v>
      </c>
      <c r="B159">
        <v>24137</v>
      </c>
      <c r="D159" t="str">
        <v>2022-05-23</v>
      </c>
      <c r="E159">
        <v>10.36</v>
      </c>
      <c r="G159" t="str">
        <v>2022-05-23</v>
      </c>
      <c r="H159">
        <v>72.050003000000004</v>
      </c>
      <c r="J159" t="str">
        <v>2022-05-23</v>
      </c>
      <c r="K159">
        <v>1.98</v>
      </c>
      <c r="M159" t="str">
        <v>2022-05-23</v>
      </c>
      <c r="N159">
        <v>1.8</v>
      </c>
      <c r="P159" t="str">
        <v>2022-05-23</v>
      </c>
      <c r="Q159">
        <v>3.11</v>
      </c>
      <c r="S159" t="str">
        <v>2022-05-23</v>
      </c>
      <c r="T159">
        <v>3.76</v>
      </c>
    </row>
    <row r="160" spans="1:20" x14ac:dyDescent="0.3">
      <c r="A160" t="str">
        <v>2022-05-20</v>
      </c>
      <c r="B160">
        <v>24095</v>
      </c>
      <c r="D160" t="str">
        <v>2022-05-20</v>
      </c>
      <c r="E160">
        <v>9.94</v>
      </c>
      <c r="G160" t="str">
        <v>2022-05-20</v>
      </c>
      <c r="H160">
        <v>70.550003000000004</v>
      </c>
      <c r="J160" t="str">
        <v>2022-05-20</v>
      </c>
      <c r="K160">
        <v>1.98</v>
      </c>
      <c r="M160" t="str">
        <v>2022-05-20</v>
      </c>
      <c r="N160">
        <v>1.75</v>
      </c>
      <c r="P160" t="str">
        <v>2022-05-20</v>
      </c>
      <c r="Q160">
        <v>2.98</v>
      </c>
      <c r="S160" t="str">
        <v>2022-05-20</v>
      </c>
      <c r="T160">
        <v>3.66</v>
      </c>
    </row>
    <row r="161" spans="1:20" x14ac:dyDescent="0.3">
      <c r="A161" t="str">
        <v>2022-05-19</v>
      </c>
      <c r="B161">
        <v>24065</v>
      </c>
      <c r="D161" t="str">
        <v>2022-05-19</v>
      </c>
      <c r="E161">
        <v>10.1</v>
      </c>
      <c r="G161" t="str">
        <v>2022-05-19</v>
      </c>
      <c r="H161">
        <v>71.650002000000001</v>
      </c>
      <c r="J161" t="str">
        <v>2022-05-19</v>
      </c>
      <c r="K161">
        <v>1.99</v>
      </c>
      <c r="M161" t="str">
        <v>2022-05-19</v>
      </c>
      <c r="N161">
        <v>1.77</v>
      </c>
      <c r="P161" t="str">
        <v>2022-05-19</v>
      </c>
      <c r="Q161">
        <v>3.02</v>
      </c>
      <c r="S161" t="str">
        <v>2022-05-19</v>
      </c>
      <c r="T161">
        <v>3.72</v>
      </c>
    </row>
    <row r="162" spans="1:20" x14ac:dyDescent="0.3">
      <c r="A162" t="str">
        <v>2022-05-18</v>
      </c>
      <c r="B162">
        <v>24086</v>
      </c>
      <c r="D162" t="str">
        <v>2022-05-18</v>
      </c>
      <c r="E162">
        <v>9.9700000000000006</v>
      </c>
      <c r="G162" t="str">
        <v>2022-05-18</v>
      </c>
      <c r="H162">
        <v>69.650002000000001</v>
      </c>
      <c r="J162" t="str">
        <v>2022-05-18</v>
      </c>
      <c r="K162">
        <v>1.99</v>
      </c>
      <c r="M162" t="str">
        <v>2022-05-18</v>
      </c>
      <c r="N162">
        <v>1.76</v>
      </c>
      <c r="P162" t="str">
        <v>2022-05-18</v>
      </c>
      <c r="Q162">
        <v>2.96</v>
      </c>
      <c r="S162" t="str">
        <v>2022-05-18</v>
      </c>
      <c r="T162">
        <v>3.73</v>
      </c>
    </row>
    <row r="163" spans="1:20" x14ac:dyDescent="0.3">
      <c r="A163" t="str">
        <v>2022-05-17</v>
      </c>
      <c r="B163">
        <v>24302</v>
      </c>
      <c r="D163" t="str">
        <v>2022-05-17</v>
      </c>
      <c r="E163">
        <v>9.77</v>
      </c>
      <c r="G163" t="str">
        <v>2022-05-17</v>
      </c>
      <c r="H163">
        <v>70.699996999999996</v>
      </c>
      <c r="J163" t="str">
        <v>2022-05-17</v>
      </c>
      <c r="K163">
        <v>1.99</v>
      </c>
      <c r="M163" t="str">
        <v>2022-05-17</v>
      </c>
      <c r="N163">
        <v>1.77</v>
      </c>
      <c r="P163" t="str">
        <v>2022-05-17</v>
      </c>
      <c r="Q163">
        <v>2.98</v>
      </c>
      <c r="S163" t="str">
        <v>2022-05-17</v>
      </c>
      <c r="T163">
        <v>3.75</v>
      </c>
    </row>
    <row r="164" spans="1:20" x14ac:dyDescent="0.3">
      <c r="A164" t="str">
        <v>2022-05-16</v>
      </c>
      <c r="B164">
        <v>24033</v>
      </c>
      <c r="D164" t="str">
        <v>2022-05-16</v>
      </c>
      <c r="E164">
        <v>9.67</v>
      </c>
      <c r="G164" t="str">
        <v>2022-05-16</v>
      </c>
      <c r="H164">
        <v>69.800003000000004</v>
      </c>
      <c r="J164" t="str">
        <v>2022-05-16</v>
      </c>
      <c r="K164">
        <v>1.95</v>
      </c>
      <c r="M164" t="str">
        <v>2022-05-16</v>
      </c>
      <c r="N164">
        <v>1.73</v>
      </c>
      <c r="P164" t="str">
        <v>2022-05-16</v>
      </c>
      <c r="Q164">
        <v>2.89</v>
      </c>
      <c r="S164" t="str">
        <v>2022-05-16</v>
      </c>
      <c r="T164">
        <v>3.67</v>
      </c>
    </row>
    <row r="165" spans="1:20" x14ac:dyDescent="0.3">
      <c r="A165" t="str">
        <v>2022-05-13</v>
      </c>
      <c r="B165">
        <v>24048</v>
      </c>
      <c r="D165" t="str">
        <v>2022-05-13</v>
      </c>
      <c r="E165">
        <v>9.6999999999999993</v>
      </c>
      <c r="G165" t="str">
        <v>2022-05-13</v>
      </c>
      <c r="H165">
        <v>70.300003000000004</v>
      </c>
      <c r="J165" t="str">
        <v>2022-05-13</v>
      </c>
      <c r="K165">
        <v>1.97</v>
      </c>
      <c r="M165" t="str">
        <v>2022-05-13</v>
      </c>
      <c r="N165">
        <v>1.74</v>
      </c>
      <c r="P165" t="str">
        <v>2022-05-13</v>
      </c>
      <c r="Q165">
        <v>2.92</v>
      </c>
      <c r="S165" t="str">
        <v>2022-05-13</v>
      </c>
      <c r="T165">
        <v>3.68</v>
      </c>
    </row>
    <row r="166" spans="1:20" x14ac:dyDescent="0.3">
      <c r="A166" t="str">
        <v>2022-05-12</v>
      </c>
      <c r="B166">
        <v>23566</v>
      </c>
      <c r="D166" t="str">
        <v>2022-05-12</v>
      </c>
      <c r="E166">
        <v>9.65</v>
      </c>
      <c r="G166" t="str">
        <v>2022-05-12</v>
      </c>
      <c r="H166">
        <v>71</v>
      </c>
      <c r="J166" t="str">
        <v>2022-05-12</v>
      </c>
      <c r="K166">
        <v>1.96</v>
      </c>
      <c r="M166" t="str">
        <v>2022-05-12</v>
      </c>
      <c r="N166">
        <v>1.74</v>
      </c>
      <c r="P166" t="str">
        <v>2022-05-12</v>
      </c>
      <c r="Q166">
        <v>2.94</v>
      </c>
      <c r="S166" t="str">
        <v>2022-05-12</v>
      </c>
      <c r="T166">
        <v>3.66</v>
      </c>
    </row>
    <row r="167" spans="1:20" x14ac:dyDescent="0.3">
      <c r="A167" t="str">
        <v>2022-05-11</v>
      </c>
      <c r="B167">
        <v>23724</v>
      </c>
      <c r="D167" t="str">
        <v>2022-05-11</v>
      </c>
      <c r="E167">
        <v>9.3699999999999992</v>
      </c>
      <c r="G167" t="str">
        <v>2022-05-11</v>
      </c>
      <c r="H167">
        <v>70.699996999999996</v>
      </c>
      <c r="J167" t="str">
        <v>2022-05-11</v>
      </c>
      <c r="K167">
        <v>1.94</v>
      </c>
      <c r="M167" t="str">
        <v>2022-05-11</v>
      </c>
      <c r="N167">
        <v>1.7</v>
      </c>
      <c r="P167" t="str">
        <v>2022-05-11</v>
      </c>
      <c r="Q167">
        <v>2.92</v>
      </c>
      <c r="S167" t="str">
        <v>2022-05-11</v>
      </c>
      <c r="T167">
        <v>3.62</v>
      </c>
    </row>
    <row r="168" spans="1:20" x14ac:dyDescent="0.3">
      <c r="A168" t="str">
        <v>2022-05-10</v>
      </c>
      <c r="B168">
        <v>23070</v>
      </c>
      <c r="D168" t="str">
        <v>2022-05-10</v>
      </c>
      <c r="E168">
        <v>8.4600000000000009</v>
      </c>
      <c r="G168" t="str">
        <v>2022-05-10</v>
      </c>
      <c r="H168">
        <v>69.099997999999999</v>
      </c>
      <c r="J168" t="str">
        <v>2022-05-10</v>
      </c>
      <c r="K168">
        <v>1.86</v>
      </c>
      <c r="M168" t="str">
        <v>2022-05-10</v>
      </c>
      <c r="N168">
        <v>1.64</v>
      </c>
      <c r="P168" t="str">
        <v>2022-05-10</v>
      </c>
      <c r="Q168">
        <v>2.82</v>
      </c>
      <c r="S168" t="str">
        <v>2022-05-10</v>
      </c>
      <c r="T168">
        <v>3.55</v>
      </c>
    </row>
    <row r="169" spans="1:20" x14ac:dyDescent="0.3">
      <c r="A169" t="str">
        <v>2022-05-09</v>
      </c>
      <c r="B169">
        <v>22833</v>
      </c>
      <c r="D169" t="str">
        <v>2022-05-09</v>
      </c>
      <c r="E169">
        <v>8.02</v>
      </c>
      <c r="G169" t="str">
        <v>2022-05-09</v>
      </c>
      <c r="H169">
        <v>68.599997999999999</v>
      </c>
      <c r="J169" t="str">
        <v>2022-05-09</v>
      </c>
      <c r="K169">
        <v>1.83</v>
      </c>
      <c r="M169" t="str">
        <v>2022-05-09</v>
      </c>
      <c r="N169">
        <v>1.52</v>
      </c>
      <c r="P169" t="str">
        <v>2022-05-09</v>
      </c>
      <c r="Q169">
        <v>2.79</v>
      </c>
      <c r="S169" t="str">
        <v>2022-05-09</v>
      </c>
      <c r="T169">
        <v>3.5</v>
      </c>
    </row>
    <row r="170" spans="1:20" x14ac:dyDescent="0.3">
      <c r="A170" t="str">
        <v>2022-05-06</v>
      </c>
      <c r="B170">
        <v>23476</v>
      </c>
      <c r="D170" t="str">
        <v>2022-05-06</v>
      </c>
      <c r="E170">
        <v>8.23</v>
      </c>
      <c r="G170" t="str">
        <v>2022-05-06</v>
      </c>
      <c r="H170">
        <v>72.449996999999996</v>
      </c>
      <c r="J170" t="str">
        <v>2022-05-06</v>
      </c>
      <c r="K170">
        <v>1.88</v>
      </c>
      <c r="M170" t="str">
        <v>2022-05-06</v>
      </c>
      <c r="N170">
        <v>1.53</v>
      </c>
      <c r="P170" t="str">
        <v>2022-05-06</v>
      </c>
      <c r="Q170">
        <v>2.89</v>
      </c>
      <c r="S170" t="str">
        <v>2022-05-06</v>
      </c>
      <c r="T170">
        <v>3.59</v>
      </c>
    </row>
    <row r="171" spans="1:20" x14ac:dyDescent="0.3">
      <c r="A171" t="str">
        <v>2022-05-05</v>
      </c>
      <c r="B171">
        <v>23760</v>
      </c>
      <c r="D171" t="str">
        <v>2022-05-05</v>
      </c>
      <c r="E171">
        <v>8.58</v>
      </c>
      <c r="G171" t="str">
        <v>2022-05-05</v>
      </c>
      <c r="H171">
        <v>76.300003000000004</v>
      </c>
      <c r="J171" t="str">
        <v>2022-05-05</v>
      </c>
      <c r="K171">
        <v>1.92</v>
      </c>
      <c r="M171" t="str">
        <v>2022-05-05</v>
      </c>
      <c r="N171">
        <v>1.53</v>
      </c>
      <c r="P171" t="str">
        <v>2022-05-05</v>
      </c>
      <c r="Q171">
        <v>2.92</v>
      </c>
      <c r="S171" t="str">
        <v>2022-05-05</v>
      </c>
      <c r="T171">
        <v>3.63</v>
      </c>
    </row>
    <row r="172" spans="1:20" x14ac:dyDescent="0.3">
      <c r="A172" t="str">
        <v>2022-05-04</v>
      </c>
      <c r="B172">
        <v>23902</v>
      </c>
      <c r="D172" t="str">
        <v>2022-05-04</v>
      </c>
      <c r="E172">
        <v>8.4</v>
      </c>
      <c r="G172" t="str">
        <v>2022-05-04</v>
      </c>
      <c r="H172">
        <v>78.150002000000001</v>
      </c>
      <c r="J172" t="str">
        <v>2022-05-04</v>
      </c>
      <c r="K172">
        <v>1.93</v>
      </c>
      <c r="M172" t="str">
        <v>2022-05-04</v>
      </c>
      <c r="N172">
        <v>1.56</v>
      </c>
      <c r="P172" t="str">
        <v>2022-05-04</v>
      </c>
      <c r="Q172">
        <v>2.94</v>
      </c>
      <c r="S172" t="str">
        <v>2022-05-04</v>
      </c>
      <c r="T172">
        <v>3.64</v>
      </c>
    </row>
    <row r="173" spans="1:20" x14ac:dyDescent="0.3">
      <c r="A173" t="str">
        <v>2022-05-03</v>
      </c>
      <c r="B173">
        <v>24242</v>
      </c>
      <c r="D173" t="str">
        <v>2022-05-03</v>
      </c>
      <c r="E173">
        <v>8.65</v>
      </c>
      <c r="G173" t="str">
        <v>2022-05-03</v>
      </c>
      <c r="H173">
        <v>79.5</v>
      </c>
      <c r="J173" t="str">
        <v>2022-05-03</v>
      </c>
      <c r="K173">
        <v>1.96</v>
      </c>
      <c r="M173" t="str">
        <v>2022-05-03</v>
      </c>
      <c r="N173">
        <v>1.59</v>
      </c>
      <c r="P173" t="str">
        <v>2022-05-03</v>
      </c>
      <c r="Q173">
        <v>3.05</v>
      </c>
      <c r="S173" t="str">
        <v>2022-05-03</v>
      </c>
      <c r="T173">
        <v>3.79</v>
      </c>
    </row>
    <row r="174" spans="1:20" x14ac:dyDescent="0.3">
      <c r="A174" t="str">
        <v>2022-05-02</v>
      </c>
      <c r="B174">
        <v>23857</v>
      </c>
      <c r="D174" t="str">
        <v>2022-05-02</v>
      </c>
      <c r="E174">
        <v>8.66</v>
      </c>
      <c r="G174" t="str">
        <v>2022-05-02</v>
      </c>
      <c r="H174">
        <v>80.5</v>
      </c>
      <c r="J174" t="str">
        <v>2022-05-02</v>
      </c>
      <c r="K174">
        <v>1.92</v>
      </c>
      <c r="M174" t="str">
        <v>2022-05-02</v>
      </c>
      <c r="N174">
        <v>1.57</v>
      </c>
      <c r="P174" t="str">
        <v>2022-05-02</v>
      </c>
      <c r="Q174">
        <v>2.97</v>
      </c>
      <c r="S174" t="str">
        <v>2022-05-02</v>
      </c>
      <c r="T174">
        <v>3.78</v>
      </c>
    </row>
    <row r="175" spans="1:20" x14ac:dyDescent="0.3">
      <c r="A175" t="str">
        <v>2022-04-29</v>
      </c>
      <c r="B175">
        <v>24252</v>
      </c>
      <c r="D175" t="str">
        <v>2022-04-29</v>
      </c>
      <c r="E175">
        <v>8.9</v>
      </c>
      <c r="G175" t="str">
        <v>2022-04-29</v>
      </c>
      <c r="H175">
        <v>80.5</v>
      </c>
      <c r="J175" t="str">
        <v>2022-04-29</v>
      </c>
      <c r="K175">
        <v>1.95</v>
      </c>
      <c r="M175" t="str">
        <v>2022-04-29</v>
      </c>
      <c r="N175">
        <v>1.61</v>
      </c>
      <c r="P175" t="str">
        <v>2022-04-29</v>
      </c>
      <c r="Q175">
        <v>3.03</v>
      </c>
      <c r="S175" t="str">
        <v>2022-04-29</v>
      </c>
      <c r="T175">
        <v>3.8</v>
      </c>
    </row>
    <row r="176" spans="1:20" x14ac:dyDescent="0.3">
      <c r="A176" t="str">
        <v>2022-04-28</v>
      </c>
      <c r="B176">
        <v>24056</v>
      </c>
      <c r="D176" t="str">
        <v>2022-04-28</v>
      </c>
      <c r="E176">
        <v>8.74</v>
      </c>
      <c r="G176" t="str">
        <v>2022-04-28</v>
      </c>
      <c r="H176">
        <v>81.5</v>
      </c>
      <c r="J176" t="str">
        <v>2022-04-28</v>
      </c>
      <c r="K176">
        <v>1.93</v>
      </c>
      <c r="M176" t="str">
        <v>2022-04-28</v>
      </c>
      <c r="N176">
        <v>1.58</v>
      </c>
      <c r="P176" t="str">
        <v>2022-04-28</v>
      </c>
      <c r="Q176">
        <v>3.04</v>
      </c>
      <c r="S176" t="str">
        <v>2022-04-28</v>
      </c>
      <c r="T176">
        <v>3.8</v>
      </c>
    </row>
    <row r="177" spans="1:20" x14ac:dyDescent="0.3">
      <c r="A177" t="str">
        <v>2022-04-27</v>
      </c>
      <c r="B177">
        <v>23830</v>
      </c>
      <c r="D177" t="str">
        <v>2022-04-27</v>
      </c>
      <c r="E177">
        <v>8.83</v>
      </c>
      <c r="G177" t="str">
        <v>2022-04-27</v>
      </c>
      <c r="H177">
        <v>85.699996999999996</v>
      </c>
      <c r="J177" t="str">
        <v>2022-04-27</v>
      </c>
      <c r="K177">
        <v>1.92</v>
      </c>
      <c r="M177" t="str">
        <v>2022-04-27</v>
      </c>
      <c r="N177">
        <v>1.59</v>
      </c>
      <c r="P177" t="str">
        <v>2022-04-27</v>
      </c>
      <c r="Q177">
        <v>3.07</v>
      </c>
      <c r="S177" t="str">
        <v>2022-04-27</v>
      </c>
      <c r="T177">
        <v>3.81</v>
      </c>
    </row>
    <row r="178" spans="1:20" x14ac:dyDescent="0.3">
      <c r="A178" t="str">
        <v>2022-04-26</v>
      </c>
      <c r="B178">
        <v>23682</v>
      </c>
      <c r="D178" t="str">
        <v>2022-04-26</v>
      </c>
      <c r="E178">
        <v>8.85</v>
      </c>
      <c r="G178" t="str">
        <v>2022-04-26</v>
      </c>
      <c r="H178">
        <v>88.150002000000001</v>
      </c>
      <c r="J178" t="str">
        <v>2022-04-26</v>
      </c>
      <c r="K178">
        <v>1.92</v>
      </c>
      <c r="M178" t="str">
        <v>2022-04-26</v>
      </c>
      <c r="N178">
        <v>1.58</v>
      </c>
      <c r="P178" t="str">
        <v>2022-04-26</v>
      </c>
      <c r="Q178">
        <v>3.03</v>
      </c>
      <c r="S178" t="str">
        <v>2022-04-26</v>
      </c>
      <c r="T178">
        <v>3.79</v>
      </c>
    </row>
    <row r="179" spans="1:20" x14ac:dyDescent="0.3">
      <c r="A179" t="str">
        <v>2022-04-25</v>
      </c>
      <c r="B179">
        <v>23909</v>
      </c>
      <c r="D179" t="str">
        <v>2022-04-25</v>
      </c>
      <c r="E179">
        <v>9.14</v>
      </c>
      <c r="G179" t="str">
        <v>2022-04-25</v>
      </c>
      <c r="H179">
        <v>84.650002000000001</v>
      </c>
      <c r="J179" t="str">
        <v>2022-04-25</v>
      </c>
      <c r="K179">
        <v>1.95</v>
      </c>
      <c r="M179" t="str">
        <v>2022-04-25</v>
      </c>
      <c r="N179">
        <v>1.6</v>
      </c>
      <c r="P179" t="str">
        <v>2022-04-25</v>
      </c>
      <c r="Q179">
        <v>3.09</v>
      </c>
      <c r="S179" t="str">
        <v>2022-04-25</v>
      </c>
      <c r="T179">
        <v>3.85</v>
      </c>
    </row>
    <row r="180" spans="1:20" x14ac:dyDescent="0.3">
      <c r="A180" t="str">
        <v>2022-04-22</v>
      </c>
      <c r="B180">
        <v>24280</v>
      </c>
      <c r="D180" t="str">
        <v>2022-04-22</v>
      </c>
      <c r="E180">
        <v>9.25</v>
      </c>
      <c r="G180" t="str">
        <v>2022-04-22</v>
      </c>
      <c r="H180">
        <v>85.650002000000001</v>
      </c>
      <c r="J180" t="str">
        <v>2022-04-22</v>
      </c>
      <c r="K180">
        <v>1.98</v>
      </c>
      <c r="M180" t="str">
        <v>2022-04-22</v>
      </c>
      <c r="N180">
        <v>1.62</v>
      </c>
      <c r="P180" t="str">
        <v>2022-04-22</v>
      </c>
      <c r="Q180">
        <v>3.07</v>
      </c>
      <c r="S180" t="str">
        <v>2022-04-22</v>
      </c>
      <c r="T180">
        <v>3.86</v>
      </c>
    </row>
    <row r="181" spans="1:20" x14ac:dyDescent="0.3">
      <c r="A181" t="str">
        <v>2022-04-21</v>
      </c>
      <c r="B181">
        <v>24806</v>
      </c>
      <c r="D181" t="str">
        <v>2022-04-21</v>
      </c>
      <c r="E181">
        <v>9.4600000000000009</v>
      </c>
      <c r="G181" t="str">
        <v>2022-04-21</v>
      </c>
      <c r="H181">
        <v>87.449996999999996</v>
      </c>
      <c r="J181" t="str">
        <v>2022-04-21</v>
      </c>
      <c r="K181">
        <v>2.0299999999999998</v>
      </c>
      <c r="M181" t="str">
        <v>2022-04-21</v>
      </c>
      <c r="N181">
        <v>1.64</v>
      </c>
      <c r="P181" t="str">
        <v>2022-04-21</v>
      </c>
      <c r="Q181">
        <v>3.07</v>
      </c>
      <c r="S181" t="str">
        <v>2022-04-21</v>
      </c>
      <c r="T181">
        <v>3.86</v>
      </c>
    </row>
    <row r="182" spans="1:20" x14ac:dyDescent="0.3">
      <c r="A182" t="str">
        <v>2022-04-20</v>
      </c>
      <c r="B182">
        <v>24878</v>
      </c>
      <c r="D182" t="str">
        <v>2022-04-20</v>
      </c>
      <c r="E182">
        <v>9.43</v>
      </c>
      <c r="G182" t="str">
        <v>2022-04-20</v>
      </c>
      <c r="H182">
        <v>86.25</v>
      </c>
      <c r="J182" t="str">
        <v>2022-04-20</v>
      </c>
      <c r="K182">
        <v>2.02</v>
      </c>
      <c r="M182" t="str">
        <v>2022-04-20</v>
      </c>
      <c r="N182">
        <v>1.63</v>
      </c>
      <c r="P182" t="str">
        <v>2022-04-20</v>
      </c>
      <c r="Q182">
        <v>3.04</v>
      </c>
      <c r="S182" t="str">
        <v>2022-04-20</v>
      </c>
      <c r="T182">
        <v>3.81</v>
      </c>
    </row>
    <row r="183" spans="1:20" x14ac:dyDescent="0.3">
      <c r="A183" t="str">
        <v>2022-04-19</v>
      </c>
      <c r="B183">
        <v>24624</v>
      </c>
      <c r="D183" t="str">
        <v>2022-04-19</v>
      </c>
      <c r="E183">
        <v>9.2899999999999991</v>
      </c>
      <c r="G183" t="str">
        <v>2022-04-19</v>
      </c>
      <c r="H183">
        <v>84.900002000000001</v>
      </c>
      <c r="J183" t="str">
        <v>2022-04-19</v>
      </c>
      <c r="K183">
        <v>1.97</v>
      </c>
      <c r="M183" t="str">
        <v>2022-04-19</v>
      </c>
      <c r="N183">
        <v>1.57</v>
      </c>
      <c r="P183" t="str">
        <v>2022-04-19</v>
      </c>
      <c r="Q183">
        <v>2.91</v>
      </c>
      <c r="S183" t="str">
        <v>2022-04-19</v>
      </c>
      <c r="T183">
        <v>3.76</v>
      </c>
    </row>
    <row r="184" spans="1:20" x14ac:dyDescent="0.3">
      <c r="A184" t="str">
        <v>2022-04-14</v>
      </c>
      <c r="B184">
        <v>24862</v>
      </c>
      <c r="D184" t="str">
        <v>2022-04-15</v>
      </c>
      <c r="E184">
        <v>9.6050000000000004</v>
      </c>
      <c r="G184" t="str">
        <v>2022-04-15</v>
      </c>
      <c r="H184">
        <v>0.85650000000000004</v>
      </c>
      <c r="J184" t="str">
        <v>2022-04-14</v>
      </c>
      <c r="K184">
        <v>1.97</v>
      </c>
      <c r="M184" t="str">
        <v>2022-04-14</v>
      </c>
      <c r="N184">
        <v>1.57</v>
      </c>
      <c r="P184" t="str">
        <v>2022-04-15</v>
      </c>
      <c r="Q184">
        <v>3.06</v>
      </c>
      <c r="S184" t="str">
        <v>2022-04-14</v>
      </c>
      <c r="T184">
        <v>3.83</v>
      </c>
    </row>
    <row r="185" spans="1:20" x14ac:dyDescent="0.3">
      <c r="A185" t="str">
        <v>2022-04-13</v>
      </c>
      <c r="B185">
        <v>24722</v>
      </c>
      <c r="D185" t="str">
        <v>2022-04-14</v>
      </c>
      <c r="E185">
        <v>9.61</v>
      </c>
      <c r="G185" t="str">
        <v>2022-04-14</v>
      </c>
      <c r="H185">
        <v>85.650002000000001</v>
      </c>
      <c r="J185" t="str">
        <v>2022-04-13</v>
      </c>
      <c r="K185">
        <v>1.94</v>
      </c>
      <c r="M185" t="str">
        <v>2022-04-13</v>
      </c>
      <c r="N185">
        <v>1.55</v>
      </c>
      <c r="P185" t="str">
        <v>2022-04-14</v>
      </c>
      <c r="Q185">
        <v>3.06</v>
      </c>
      <c r="S185" t="str">
        <v>2022-04-13</v>
      </c>
      <c r="T185">
        <v>3.78</v>
      </c>
    </row>
    <row r="186" spans="1:20" x14ac:dyDescent="0.3">
      <c r="A186" t="str">
        <v>2022-04-12</v>
      </c>
      <c r="B186">
        <v>24667</v>
      </c>
      <c r="D186" t="str">
        <v>2022-04-13</v>
      </c>
      <c r="E186">
        <v>9.4700000000000006</v>
      </c>
      <c r="G186" t="str">
        <v>2022-04-13</v>
      </c>
      <c r="H186">
        <v>86.349997999999999</v>
      </c>
      <c r="J186" t="str">
        <v>2022-04-12</v>
      </c>
      <c r="K186">
        <v>1.94</v>
      </c>
      <c r="M186" t="str">
        <v>2022-04-12</v>
      </c>
      <c r="N186">
        <v>1.55</v>
      </c>
      <c r="P186" t="str">
        <v>2022-04-13</v>
      </c>
      <c r="Q186">
        <v>3.06</v>
      </c>
      <c r="S186" t="str">
        <v>2022-04-12</v>
      </c>
      <c r="T186">
        <v>3.74</v>
      </c>
    </row>
    <row r="187" spans="1:20" x14ac:dyDescent="0.3">
      <c r="A187" t="str">
        <v>2022-04-11</v>
      </c>
      <c r="B187">
        <v>24749</v>
      </c>
      <c r="D187" t="str">
        <v>2022-04-12</v>
      </c>
      <c r="E187">
        <v>9.34</v>
      </c>
      <c r="G187" t="str">
        <v>2022-04-12</v>
      </c>
      <c r="H187">
        <v>85.400002000000001</v>
      </c>
      <c r="J187" t="str">
        <v>2022-04-11</v>
      </c>
      <c r="K187">
        <v>1.98</v>
      </c>
      <c r="M187" t="str">
        <v>2022-04-11</v>
      </c>
      <c r="N187">
        <v>1.6</v>
      </c>
      <c r="P187" t="str">
        <v>2022-04-12</v>
      </c>
      <c r="Q187">
        <v>2.96</v>
      </c>
      <c r="S187" t="str">
        <v>2022-04-11</v>
      </c>
      <c r="T187">
        <v>3.84</v>
      </c>
    </row>
    <row r="188" spans="1:20" x14ac:dyDescent="0.3">
      <c r="A188" t="str">
        <v>2022-04-08</v>
      </c>
      <c r="B188">
        <v>24819</v>
      </c>
      <c r="D188" t="str">
        <v>2022-04-11</v>
      </c>
      <c r="E188">
        <v>9.7100000000000009</v>
      </c>
      <c r="G188" t="str">
        <v>2022-04-11</v>
      </c>
      <c r="H188">
        <v>86.949996999999996</v>
      </c>
      <c r="J188" t="str">
        <v>2022-04-08</v>
      </c>
      <c r="K188">
        <v>1.98</v>
      </c>
      <c r="M188" t="str">
        <v>2022-04-08</v>
      </c>
      <c r="N188">
        <v>1.6</v>
      </c>
      <c r="P188" t="str">
        <v>2022-04-11</v>
      </c>
      <c r="Q188">
        <v>2.96</v>
      </c>
      <c r="S188" t="str">
        <v>2022-04-08</v>
      </c>
      <c r="T188">
        <v>3.82</v>
      </c>
    </row>
    <row r="189" spans="1:20" x14ac:dyDescent="0.3">
      <c r="A189" t="str">
        <v>2022-04-07</v>
      </c>
      <c r="B189">
        <v>24303</v>
      </c>
      <c r="D189" t="str">
        <v>2022-04-08</v>
      </c>
      <c r="E189">
        <v>9.66</v>
      </c>
      <c r="G189" t="str">
        <v>2022-04-08</v>
      </c>
      <c r="H189">
        <v>88.550003000000004</v>
      </c>
      <c r="J189" t="str">
        <v>2022-04-07</v>
      </c>
      <c r="K189">
        <v>1.95</v>
      </c>
      <c r="M189" t="str">
        <v>2022-04-07</v>
      </c>
      <c r="N189">
        <v>1.54</v>
      </c>
      <c r="P189" t="str">
        <v>2022-04-08</v>
      </c>
      <c r="Q189">
        <v>3.02</v>
      </c>
      <c r="S189" t="str">
        <v>2022-04-07</v>
      </c>
      <c r="T189">
        <v>3.65</v>
      </c>
    </row>
    <row r="190" spans="1:20" x14ac:dyDescent="0.3">
      <c r="A190" t="str">
        <v>2022-04-06</v>
      </c>
      <c r="B190">
        <v>24447</v>
      </c>
      <c r="D190" t="str">
        <v>2022-04-07</v>
      </c>
      <c r="E190">
        <v>9.3699999999999992</v>
      </c>
      <c r="G190" t="str">
        <v>2022-04-07</v>
      </c>
      <c r="H190">
        <v>86.900002000000001</v>
      </c>
      <c r="J190" t="str">
        <v>2022-04-06</v>
      </c>
      <c r="K190">
        <v>1.98</v>
      </c>
      <c r="M190" t="str">
        <v>2022-04-06</v>
      </c>
      <c r="N190">
        <v>1.54</v>
      </c>
      <c r="P190" t="str">
        <v>2022-04-07</v>
      </c>
      <c r="Q190">
        <v>2.74</v>
      </c>
      <c r="S190" t="str">
        <v>2022-04-06</v>
      </c>
      <c r="T190">
        <v>3.66</v>
      </c>
    </row>
    <row r="191" spans="1:20" x14ac:dyDescent="0.3">
      <c r="A191" t="str">
        <v>2022-04-05</v>
      </c>
      <c r="B191">
        <v>24960</v>
      </c>
      <c r="D191" t="str">
        <v>2022-04-06</v>
      </c>
      <c r="E191">
        <v>9.43</v>
      </c>
      <c r="G191" t="str">
        <v>2022-04-06</v>
      </c>
      <c r="H191">
        <v>86.5</v>
      </c>
      <c r="J191" t="str">
        <v>2022-04-05</v>
      </c>
      <c r="K191">
        <v>2.04</v>
      </c>
      <c r="M191" t="str">
        <v>2022-04-05</v>
      </c>
      <c r="N191">
        <v>1.58</v>
      </c>
      <c r="P191" t="str">
        <v>2022-04-06</v>
      </c>
      <c r="Q191">
        <v>2.71</v>
      </c>
      <c r="S191" t="str">
        <v>2022-04-05</v>
      </c>
      <c r="T191">
        <v>3.78</v>
      </c>
    </row>
    <row r="192" spans="1:20" x14ac:dyDescent="0.3">
      <c r="A192" t="str">
        <v>2022-04-04</v>
      </c>
      <c r="B192">
        <v>25176</v>
      </c>
      <c r="D192" t="str">
        <v>2022-04-05</v>
      </c>
      <c r="E192">
        <v>9.64</v>
      </c>
      <c r="G192" t="str">
        <v>2022-04-05</v>
      </c>
      <c r="H192">
        <v>89.349997999999999</v>
      </c>
      <c r="J192" t="str">
        <v>2022-04-04</v>
      </c>
      <c r="K192">
        <v>2.1</v>
      </c>
      <c r="M192" t="str">
        <v>2022-04-04</v>
      </c>
      <c r="N192">
        <v>1.61</v>
      </c>
      <c r="P192" t="str">
        <v>2022-04-05</v>
      </c>
      <c r="Q192">
        <v>2.77</v>
      </c>
      <c r="S192" t="str">
        <v>2022-04-04</v>
      </c>
      <c r="T192">
        <v>3.8</v>
      </c>
    </row>
    <row r="193" spans="1:20" x14ac:dyDescent="0.3">
      <c r="A193" t="str">
        <v>2022-04-01</v>
      </c>
      <c r="B193">
        <v>25163</v>
      </c>
      <c r="D193" t="str">
        <v>2022-04-04</v>
      </c>
      <c r="E193">
        <v>9.93</v>
      </c>
      <c r="G193" t="str">
        <v>2022-04-04</v>
      </c>
      <c r="H193">
        <v>91</v>
      </c>
      <c r="J193" t="str">
        <v>2022-04-01</v>
      </c>
      <c r="K193">
        <v>2.11</v>
      </c>
      <c r="M193" t="str">
        <v>2022-04-01</v>
      </c>
      <c r="N193">
        <v>1.62</v>
      </c>
      <c r="P193" t="str">
        <v>2022-04-04</v>
      </c>
      <c r="Q193">
        <v>2.77</v>
      </c>
      <c r="S193" t="str">
        <v>2022-04-01</v>
      </c>
      <c r="T193">
        <v>3.77</v>
      </c>
    </row>
    <row r="194" spans="1:20" x14ac:dyDescent="0.3">
      <c r="A194" t="str">
        <v>2022-03-31</v>
      </c>
      <c r="B194">
        <v>25021</v>
      </c>
      <c r="D194" t="str">
        <v>2022-04-01</v>
      </c>
      <c r="E194">
        <v>10</v>
      </c>
      <c r="G194" t="str">
        <v>2022-04-01</v>
      </c>
      <c r="H194">
        <v>93.849997999999999</v>
      </c>
      <c r="J194" t="str">
        <v>2022-03-31</v>
      </c>
      <c r="K194">
        <v>2.08</v>
      </c>
      <c r="M194" t="str">
        <v>2022-03-31</v>
      </c>
      <c r="N194">
        <v>1.59</v>
      </c>
      <c r="P194" t="str">
        <v>2022-04-01</v>
      </c>
      <c r="Q194">
        <v>2.71</v>
      </c>
      <c r="S194" t="str">
        <v>2022-03-31</v>
      </c>
      <c r="T194">
        <v>3.72</v>
      </c>
    </row>
    <row r="195" spans="1:20" x14ac:dyDescent="0.3">
      <c r="A195" t="str">
        <v>2022-03-30</v>
      </c>
      <c r="B195">
        <v>25300</v>
      </c>
      <c r="D195" t="str">
        <v>2022-03-31</v>
      </c>
      <c r="E195">
        <v>9.86</v>
      </c>
      <c r="G195" t="str">
        <v>2022-03-31</v>
      </c>
      <c r="H195">
        <v>93.540001000000004</v>
      </c>
      <c r="J195" t="str">
        <v>2022-03-30</v>
      </c>
      <c r="K195">
        <v>2.13</v>
      </c>
      <c r="M195" t="str">
        <v>2022-03-30</v>
      </c>
      <c r="N195">
        <v>1.64</v>
      </c>
      <c r="P195" t="str">
        <v>2022-03-31</v>
      </c>
      <c r="Q195">
        <v>2.69</v>
      </c>
      <c r="S195" t="str">
        <v>2022-03-30</v>
      </c>
      <c r="T195">
        <v>3.82</v>
      </c>
    </row>
    <row r="196" spans="1:20" x14ac:dyDescent="0.3">
      <c r="A196" t="str">
        <v>2022-03-29</v>
      </c>
      <c r="B196">
        <v>25308</v>
      </c>
      <c r="D196" t="str">
        <v>2022-03-30</v>
      </c>
      <c r="E196">
        <v>10.14</v>
      </c>
      <c r="G196" t="str">
        <v>2022-03-30</v>
      </c>
      <c r="H196">
        <v>95.739998</v>
      </c>
      <c r="J196" t="str">
        <v>2022-03-29</v>
      </c>
      <c r="K196">
        <v>2.16</v>
      </c>
      <c r="M196" t="str">
        <v>2022-03-29</v>
      </c>
      <c r="N196">
        <v>1.67</v>
      </c>
      <c r="P196" t="str">
        <v>2022-03-30</v>
      </c>
      <c r="Q196">
        <v>2.78</v>
      </c>
      <c r="S196" t="str">
        <v>2022-03-29</v>
      </c>
      <c r="T196">
        <v>3.81</v>
      </c>
    </row>
    <row r="197" spans="1:20" x14ac:dyDescent="0.3">
      <c r="A197" t="str">
        <v>2022-03-28</v>
      </c>
      <c r="B197">
        <v>24713</v>
      </c>
      <c r="D197" t="str">
        <v>2022-03-29</v>
      </c>
      <c r="E197">
        <v>10.29</v>
      </c>
      <c r="G197" t="str">
        <v>2022-03-29</v>
      </c>
      <c r="H197">
        <v>98.260002</v>
      </c>
      <c r="J197" t="str">
        <v>2022-03-28</v>
      </c>
      <c r="K197">
        <v>2.04</v>
      </c>
      <c r="M197" t="str">
        <v>2022-03-28</v>
      </c>
      <c r="N197">
        <v>1.58</v>
      </c>
      <c r="P197" t="str">
        <v>2022-03-29</v>
      </c>
      <c r="Q197">
        <v>2.87</v>
      </c>
      <c r="S197" t="str">
        <v>2022-03-28</v>
      </c>
      <c r="T197">
        <v>3.64</v>
      </c>
    </row>
    <row r="198" spans="1:20" x14ac:dyDescent="0.3">
      <c r="A198" t="str">
        <v>2022-03-25</v>
      </c>
      <c r="B198">
        <v>24559</v>
      </c>
      <c r="D198" t="str">
        <v>2022-03-28</v>
      </c>
      <c r="E198">
        <v>9.57</v>
      </c>
      <c r="G198" t="str">
        <v>2022-03-28</v>
      </c>
      <c r="H198">
        <v>96.559997999999993</v>
      </c>
      <c r="J198" t="str">
        <v>2022-03-25</v>
      </c>
      <c r="K198">
        <v>2.0299999999999998</v>
      </c>
      <c r="M198" t="str">
        <v>2022-03-25</v>
      </c>
      <c r="N198">
        <v>1.56</v>
      </c>
      <c r="P198" t="str">
        <v>2022-03-28</v>
      </c>
      <c r="Q198">
        <v>2.73</v>
      </c>
      <c r="S198" t="str">
        <v>2022-03-25</v>
      </c>
      <c r="T198">
        <v>3.57</v>
      </c>
    </row>
    <row r="199" spans="1:20" x14ac:dyDescent="0.3">
      <c r="A199" t="str">
        <v>2022-03-24</v>
      </c>
      <c r="B199">
        <v>24401</v>
      </c>
      <c r="D199" t="str">
        <v>2022-03-25</v>
      </c>
      <c r="E199">
        <v>9.51</v>
      </c>
      <c r="G199" t="str">
        <v>2022-03-25</v>
      </c>
      <c r="H199">
        <v>96.440002000000007</v>
      </c>
      <c r="J199" t="str">
        <v>2022-03-24</v>
      </c>
      <c r="K199">
        <v>2.0299999999999998</v>
      </c>
      <c r="M199" t="str">
        <v>2022-03-24</v>
      </c>
      <c r="N199">
        <v>1.55</v>
      </c>
      <c r="P199" t="str">
        <v>2022-03-25</v>
      </c>
      <c r="Q199">
        <v>2.72</v>
      </c>
      <c r="S199" t="str">
        <v>2022-03-24</v>
      </c>
      <c r="T199">
        <v>3.64</v>
      </c>
    </row>
    <row r="200" spans="1:20" x14ac:dyDescent="0.3">
      <c r="A200" t="str">
        <v>2022-03-23</v>
      </c>
      <c r="B200">
        <v>24299</v>
      </c>
      <c r="D200" t="str">
        <v>2022-03-24</v>
      </c>
      <c r="E200">
        <v>9.49</v>
      </c>
      <c r="G200" t="str">
        <v>2022-03-24</v>
      </c>
      <c r="H200">
        <v>96.5</v>
      </c>
      <c r="J200" t="str">
        <v>2022-03-23</v>
      </c>
      <c r="K200">
        <v>2.0499999999999998</v>
      </c>
      <c r="M200" t="str">
        <v>2022-03-23</v>
      </c>
      <c r="N200">
        <v>1.57</v>
      </c>
      <c r="P200" t="str">
        <v>2022-03-24</v>
      </c>
      <c r="Q200">
        <v>2.7</v>
      </c>
      <c r="S200" t="str">
        <v>2022-03-23</v>
      </c>
      <c r="T200">
        <v>3.64</v>
      </c>
    </row>
    <row r="201" spans="1:20" x14ac:dyDescent="0.3">
      <c r="A201" t="str">
        <v>2022-03-22</v>
      </c>
      <c r="B201">
        <v>24534</v>
      </c>
      <c r="D201" t="str">
        <v>2022-03-23</v>
      </c>
      <c r="E201">
        <v>9.5399999999999991</v>
      </c>
      <c r="G201" t="str">
        <v>2022-03-23</v>
      </c>
      <c r="H201">
        <v>99</v>
      </c>
      <c r="J201" t="str">
        <v>2022-03-22</v>
      </c>
      <c r="K201">
        <v>2.1</v>
      </c>
      <c r="M201" t="str">
        <v>2022-03-22</v>
      </c>
      <c r="N201">
        <v>1.59</v>
      </c>
      <c r="P201" t="str">
        <v>2022-03-23</v>
      </c>
      <c r="Q201">
        <v>2.72</v>
      </c>
      <c r="S201" t="str">
        <v>2022-03-22</v>
      </c>
      <c r="T201">
        <v>3.69</v>
      </c>
    </row>
    <row r="202" spans="1:20" x14ac:dyDescent="0.3">
      <c r="A202" t="str">
        <v>2022-03-21</v>
      </c>
      <c r="B202">
        <v>24295</v>
      </c>
      <c r="D202" t="str">
        <v>2022-03-22</v>
      </c>
      <c r="E202">
        <v>9.83</v>
      </c>
      <c r="G202" t="str">
        <v>2022-03-22</v>
      </c>
      <c r="H202">
        <v>99</v>
      </c>
      <c r="J202" t="str">
        <v>2022-03-21</v>
      </c>
      <c r="K202">
        <v>2.0699999999999998</v>
      </c>
      <c r="M202" t="str">
        <v>2022-03-21</v>
      </c>
      <c r="N202">
        <v>1.57</v>
      </c>
      <c r="P202" t="str">
        <v>2022-03-22</v>
      </c>
      <c r="Q202">
        <v>2.77</v>
      </c>
      <c r="S202" t="str">
        <v>2022-03-21</v>
      </c>
      <c r="T202">
        <v>3.62</v>
      </c>
    </row>
    <row r="203" spans="1:20" x14ac:dyDescent="0.3">
      <c r="A203" t="str">
        <v>2022-03-18</v>
      </c>
      <c r="B203">
        <v>24222</v>
      </c>
      <c r="D203" t="str">
        <v>2022-03-21</v>
      </c>
      <c r="E203">
        <v>9.67</v>
      </c>
      <c r="G203" t="str">
        <v>2022-03-21</v>
      </c>
      <c r="H203">
        <v>99.379997000000003</v>
      </c>
      <c r="J203" t="str">
        <v>2022-03-18</v>
      </c>
      <c r="K203">
        <v>2.09</v>
      </c>
      <c r="M203" t="str">
        <v>2022-03-18</v>
      </c>
      <c r="N203">
        <v>1.58</v>
      </c>
      <c r="P203" t="str">
        <v>2022-03-21</v>
      </c>
      <c r="Q203">
        <v>2.73</v>
      </c>
      <c r="S203" t="str">
        <v>2022-03-18</v>
      </c>
      <c r="T203">
        <v>3.6</v>
      </c>
    </row>
    <row r="204" spans="1:20" x14ac:dyDescent="0.3">
      <c r="A204" t="str">
        <v>2022-03-17</v>
      </c>
      <c r="B204">
        <v>24124</v>
      </c>
      <c r="D204" t="str">
        <v>2022-03-18</v>
      </c>
      <c r="E204">
        <v>9.69</v>
      </c>
      <c r="G204" t="str">
        <v>2022-03-18</v>
      </c>
      <c r="H204">
        <v>97.739998</v>
      </c>
      <c r="J204" t="str">
        <v>2022-03-17</v>
      </c>
      <c r="K204">
        <v>2.0699999999999998</v>
      </c>
      <c r="M204" t="str">
        <v>2022-03-17</v>
      </c>
      <c r="N204">
        <v>1.57</v>
      </c>
      <c r="P204" t="str">
        <v>2022-03-18</v>
      </c>
      <c r="Q204">
        <v>2.73</v>
      </c>
      <c r="S204" t="str">
        <v>2022-03-17</v>
      </c>
      <c r="T204">
        <v>3.55</v>
      </c>
    </row>
    <row r="205" spans="1:20" x14ac:dyDescent="0.3">
      <c r="A205" t="str">
        <v>2022-03-16</v>
      </c>
      <c r="B205">
        <v>24285</v>
      </c>
      <c r="D205" t="str">
        <v>2022-03-17</v>
      </c>
      <c r="E205">
        <v>9.77</v>
      </c>
      <c r="G205" t="str">
        <v>2022-03-17</v>
      </c>
      <c r="H205">
        <v>97.080001999999993</v>
      </c>
      <c r="J205" t="str">
        <v>2022-03-16</v>
      </c>
      <c r="K205">
        <v>2.15</v>
      </c>
      <c r="M205" t="str">
        <v>2022-03-16</v>
      </c>
      <c r="N205">
        <v>1.62</v>
      </c>
      <c r="P205" t="str">
        <v>2022-03-17</v>
      </c>
      <c r="Q205">
        <v>2.74</v>
      </c>
      <c r="S205" t="str">
        <v>2022-03-16</v>
      </c>
      <c r="T205">
        <v>3.58</v>
      </c>
    </row>
    <row r="206" spans="1:20" x14ac:dyDescent="0.3">
      <c r="A206" t="str">
        <v>2022-03-15</v>
      </c>
      <c r="B206">
        <v>23500</v>
      </c>
      <c r="D206" t="str">
        <v>2022-03-16</v>
      </c>
      <c r="E206">
        <v>10.23</v>
      </c>
      <c r="G206" t="str">
        <v>2022-03-16</v>
      </c>
      <c r="H206">
        <v>97</v>
      </c>
      <c r="J206" t="str">
        <v>2022-03-15</v>
      </c>
      <c r="K206">
        <v>2.0099999999999998</v>
      </c>
      <c r="M206" t="str">
        <v>2022-03-15</v>
      </c>
      <c r="N206">
        <v>1.51</v>
      </c>
      <c r="P206" t="str">
        <v>2022-03-16</v>
      </c>
      <c r="Q206">
        <v>2.88</v>
      </c>
      <c r="S206" t="str">
        <v>2022-03-15</v>
      </c>
      <c r="T206">
        <v>3.35</v>
      </c>
    </row>
    <row r="207" spans="1:20" x14ac:dyDescent="0.3">
      <c r="A207" t="str">
        <v>2022-03-14</v>
      </c>
      <c r="B207">
        <v>23427</v>
      </c>
      <c r="D207" t="str">
        <v>2022-03-15</v>
      </c>
      <c r="E207">
        <v>9.6300000000000008</v>
      </c>
      <c r="G207" t="str">
        <v>2022-03-15</v>
      </c>
      <c r="H207">
        <v>94.800003000000004</v>
      </c>
      <c r="J207" t="str">
        <v>2022-03-14</v>
      </c>
      <c r="K207">
        <v>1.99</v>
      </c>
      <c r="M207" t="str">
        <v>2022-03-14</v>
      </c>
      <c r="N207">
        <v>1.48</v>
      </c>
      <c r="P207" t="str">
        <v>2022-03-15</v>
      </c>
      <c r="Q207">
        <v>2.65</v>
      </c>
      <c r="S207" t="str">
        <v>2022-03-14</v>
      </c>
      <c r="T207">
        <v>3.3</v>
      </c>
    </row>
    <row r="208" spans="1:20" x14ac:dyDescent="0.3">
      <c r="A208" t="str">
        <v>2022-03-11</v>
      </c>
      <c r="B208">
        <v>23041</v>
      </c>
      <c r="D208" t="str">
        <v>2022-03-14</v>
      </c>
      <c r="E208">
        <v>9.5500000000000007</v>
      </c>
      <c r="G208" t="str">
        <v>2022-03-14</v>
      </c>
      <c r="H208">
        <v>93.199996999999996</v>
      </c>
      <c r="J208" t="str">
        <v>2022-03-11</v>
      </c>
      <c r="K208">
        <v>1.92</v>
      </c>
      <c r="M208" t="str">
        <v>2022-03-11</v>
      </c>
      <c r="N208">
        <v>1.42</v>
      </c>
      <c r="P208" t="str">
        <v>2022-03-14</v>
      </c>
      <c r="Q208">
        <v>2.63</v>
      </c>
      <c r="S208" t="str">
        <v>2022-03-11</v>
      </c>
      <c r="T208">
        <v>3.16</v>
      </c>
    </row>
    <row r="209" spans="1:20" x14ac:dyDescent="0.3">
      <c r="A209" t="str">
        <v>2022-03-10</v>
      </c>
      <c r="B209">
        <v>22887</v>
      </c>
      <c r="D209" t="str">
        <v>2022-03-11</v>
      </c>
      <c r="E209">
        <v>9.25</v>
      </c>
      <c r="G209" t="str">
        <v>2022-03-11</v>
      </c>
      <c r="H209">
        <v>87.279999000000004</v>
      </c>
      <c r="J209" t="str">
        <v>2022-03-10</v>
      </c>
      <c r="K209">
        <v>1.91</v>
      </c>
      <c r="M209" t="str">
        <v>2022-03-10</v>
      </c>
      <c r="N209">
        <v>1.43</v>
      </c>
      <c r="P209" t="str">
        <v>2022-03-11</v>
      </c>
      <c r="Q209">
        <v>2.56</v>
      </c>
      <c r="S209" t="str">
        <v>2022-03-10</v>
      </c>
      <c r="T209">
        <v>3.13</v>
      </c>
    </row>
    <row r="210" spans="1:20" x14ac:dyDescent="0.3">
      <c r="A210" t="str">
        <v>2022-03-09</v>
      </c>
      <c r="B210">
        <v>23889</v>
      </c>
      <c r="D210" t="str">
        <v>2022-03-10</v>
      </c>
      <c r="E210">
        <v>9.35</v>
      </c>
      <c r="G210" t="str">
        <v>2022-03-10</v>
      </c>
      <c r="H210">
        <v>86.019997000000004</v>
      </c>
      <c r="J210" t="str">
        <v>2022-03-09</v>
      </c>
      <c r="K210">
        <v>2.0699999999999998</v>
      </c>
      <c r="M210" t="str">
        <v>2022-03-09</v>
      </c>
      <c r="N210">
        <v>1.54</v>
      </c>
      <c r="P210" t="str">
        <v>2022-03-10</v>
      </c>
      <c r="Q210">
        <v>2.5</v>
      </c>
      <c r="S210" t="str">
        <v>2022-03-09</v>
      </c>
      <c r="T210">
        <v>3.3</v>
      </c>
    </row>
    <row r="211" spans="1:20" x14ac:dyDescent="0.3">
      <c r="A211" t="str">
        <v>2022-03-08</v>
      </c>
      <c r="B211">
        <v>22336</v>
      </c>
      <c r="D211" t="str">
        <v>2022-03-09</v>
      </c>
      <c r="E211">
        <v>10.07</v>
      </c>
      <c r="G211" t="str">
        <v>2022-03-09</v>
      </c>
      <c r="H211">
        <v>85.459998999999996</v>
      </c>
      <c r="J211" t="str">
        <v>2022-03-08</v>
      </c>
      <c r="K211">
        <v>1.87</v>
      </c>
      <c r="M211" t="str">
        <v>2022-03-08</v>
      </c>
      <c r="N211">
        <v>1.4</v>
      </c>
      <c r="P211" t="str">
        <v>2022-03-09</v>
      </c>
      <c r="Q211">
        <v>2.65</v>
      </c>
      <c r="S211" t="str">
        <v>2022-03-08</v>
      </c>
      <c r="T211">
        <v>3.04</v>
      </c>
    </row>
    <row r="212" spans="1:20" x14ac:dyDescent="0.3">
      <c r="A212" t="str">
        <v>2022-03-07</v>
      </c>
      <c r="B212">
        <v>22160</v>
      </c>
      <c r="D212" t="str">
        <v>2022-03-08</v>
      </c>
      <c r="E212">
        <v>9.02</v>
      </c>
      <c r="G212" t="str">
        <v>2022-03-08</v>
      </c>
      <c r="H212">
        <v>79.779999000000004</v>
      </c>
      <c r="J212" t="str">
        <v>2022-03-07</v>
      </c>
      <c r="K212">
        <v>1.84</v>
      </c>
      <c r="M212" t="str">
        <v>2022-03-07</v>
      </c>
      <c r="N212">
        <v>1.33</v>
      </c>
      <c r="P212" t="str">
        <v>2022-03-08</v>
      </c>
      <c r="Q212">
        <v>2.44</v>
      </c>
      <c r="S212" t="str">
        <v>2022-03-07</v>
      </c>
      <c r="T212">
        <v>2.93</v>
      </c>
    </row>
    <row r="213" spans="1:20" x14ac:dyDescent="0.3">
      <c r="A213" t="str">
        <v>2022-03-04</v>
      </c>
      <c r="B213">
        <v>22465</v>
      </c>
      <c r="D213" t="str">
        <v>2022-03-07</v>
      </c>
      <c r="E213">
        <v>8.5</v>
      </c>
      <c r="G213" t="str">
        <v>2022-03-07</v>
      </c>
      <c r="H213">
        <v>81.199996999999996</v>
      </c>
      <c r="J213" t="str">
        <v>2022-03-04</v>
      </c>
      <c r="K213">
        <v>1.9</v>
      </c>
      <c r="M213" t="str">
        <v>2022-03-04</v>
      </c>
      <c r="N213">
        <v>1.4</v>
      </c>
      <c r="P213" t="str">
        <v>2022-03-07</v>
      </c>
      <c r="Q213">
        <v>2.3199999999999998</v>
      </c>
      <c r="S213" t="str">
        <v>2022-03-04</v>
      </c>
      <c r="T213">
        <v>2.94</v>
      </c>
    </row>
    <row r="214" spans="1:20" x14ac:dyDescent="0.3">
      <c r="A214" t="str">
        <v>2022-03-03</v>
      </c>
      <c r="B214">
        <v>23959</v>
      </c>
      <c r="D214" t="str">
        <v>2022-03-04</v>
      </c>
      <c r="E214">
        <v>9</v>
      </c>
      <c r="G214" t="str">
        <v>2022-03-04</v>
      </c>
      <c r="H214">
        <v>76.5</v>
      </c>
      <c r="J214" t="str">
        <v>2022-03-03</v>
      </c>
      <c r="K214">
        <v>2.08</v>
      </c>
      <c r="M214" t="str">
        <v>2022-03-03</v>
      </c>
      <c r="N214">
        <v>1.57</v>
      </c>
      <c r="P214" t="str">
        <v>2022-03-04</v>
      </c>
      <c r="Q214">
        <v>2.4300000000000002</v>
      </c>
      <c r="S214" t="str">
        <v>2022-03-03</v>
      </c>
      <c r="T214">
        <v>3.31</v>
      </c>
    </row>
    <row r="215" spans="1:20" x14ac:dyDescent="0.3">
      <c r="A215" t="str">
        <v>2022-03-02</v>
      </c>
      <c r="B215">
        <v>24534</v>
      </c>
      <c r="D215" t="str">
        <v>2022-03-03</v>
      </c>
      <c r="E215">
        <v>10.54</v>
      </c>
      <c r="G215" t="str">
        <v>2022-03-03</v>
      </c>
      <c r="H215">
        <v>81.980002999999996</v>
      </c>
      <c r="J215" t="str">
        <v>2022-03-02</v>
      </c>
      <c r="K215">
        <v>2.15</v>
      </c>
      <c r="M215" t="str">
        <v>2022-03-02</v>
      </c>
      <c r="N215">
        <v>1.66</v>
      </c>
      <c r="P215" t="str">
        <v>2022-03-03</v>
      </c>
      <c r="Q215">
        <v>2.66</v>
      </c>
      <c r="S215" t="str">
        <v>2022-03-02</v>
      </c>
      <c r="T215">
        <v>3.37</v>
      </c>
    </row>
    <row r="216" spans="1:20" x14ac:dyDescent="0.3">
      <c r="A216" t="str">
        <v>2022-03-01</v>
      </c>
      <c r="B216">
        <v>24364</v>
      </c>
      <c r="D216" t="str">
        <v>2022-03-02</v>
      </c>
      <c r="E216">
        <v>10.82</v>
      </c>
      <c r="G216" t="str">
        <v>2022-03-02</v>
      </c>
      <c r="H216">
        <v>84.279999000000004</v>
      </c>
      <c r="J216" t="str">
        <v>2022-03-01</v>
      </c>
      <c r="K216">
        <v>2.12</v>
      </c>
      <c r="M216" t="str">
        <v>2022-03-01</v>
      </c>
      <c r="N216">
        <v>1.66</v>
      </c>
      <c r="P216" t="str">
        <v>2022-03-02</v>
      </c>
      <c r="Q216">
        <v>2.87</v>
      </c>
      <c r="S216" t="str">
        <v>2022-03-01</v>
      </c>
      <c r="T216">
        <v>3.33</v>
      </c>
    </row>
    <row r="217" spans="1:20" x14ac:dyDescent="0.3">
      <c r="A217" t="str">
        <v>2022-02-28</v>
      </c>
      <c r="B217">
        <v>25416</v>
      </c>
      <c r="D217" t="str">
        <v>2022-03-01</v>
      </c>
      <c r="E217">
        <v>10.6</v>
      </c>
      <c r="G217" t="str">
        <v>2022-03-01</v>
      </c>
      <c r="H217">
        <v>82.120002999999997</v>
      </c>
      <c r="J217" t="str">
        <v>2022-02-28</v>
      </c>
      <c r="K217">
        <v>2.29</v>
      </c>
      <c r="M217" t="str">
        <v>2022-02-28</v>
      </c>
      <c r="N217">
        <v>1.8</v>
      </c>
      <c r="P217" t="str">
        <v>2022-03-01</v>
      </c>
      <c r="Q217">
        <v>2.87</v>
      </c>
      <c r="S217" t="str">
        <v>2022-02-28</v>
      </c>
      <c r="T217">
        <v>3.54</v>
      </c>
    </row>
    <row r="218" spans="1:20" x14ac:dyDescent="0.3">
      <c r="A218" t="str">
        <v>2022-02-25</v>
      </c>
      <c r="B218">
        <v>25773</v>
      </c>
      <c r="D218" t="str">
        <v>2022-02-28</v>
      </c>
      <c r="E218">
        <v>11.39</v>
      </c>
      <c r="G218" t="str">
        <v>2022-02-28</v>
      </c>
      <c r="H218">
        <v>85.839995999999999</v>
      </c>
      <c r="J218" t="str">
        <v>2022-02-25</v>
      </c>
      <c r="K218">
        <v>2.48</v>
      </c>
      <c r="M218" t="str">
        <v>2022-02-25</v>
      </c>
      <c r="N218">
        <v>1.84</v>
      </c>
      <c r="P218" t="str">
        <v>2022-02-28</v>
      </c>
      <c r="Q218">
        <v>3.08</v>
      </c>
      <c r="S218" t="str">
        <v>2022-02-25</v>
      </c>
      <c r="T218">
        <v>3.71</v>
      </c>
    </row>
    <row r="219" spans="1:20" x14ac:dyDescent="0.3">
      <c r="A219" t="str">
        <v>2022-02-24</v>
      </c>
      <c r="B219">
        <v>24878</v>
      </c>
      <c r="D219" t="str">
        <v>2022-02-25</v>
      </c>
      <c r="E219">
        <v>12.58</v>
      </c>
      <c r="G219" t="str">
        <v>2022-02-25</v>
      </c>
      <c r="H219">
        <v>87.139999000000003</v>
      </c>
      <c r="J219" t="str">
        <v>2022-02-24</v>
      </c>
      <c r="K219">
        <v>2.41</v>
      </c>
      <c r="M219" t="str">
        <v>2022-02-24</v>
      </c>
      <c r="N219">
        <v>1.81</v>
      </c>
      <c r="P219" t="str">
        <v>2022-02-25</v>
      </c>
      <c r="Q219">
        <v>3.15</v>
      </c>
      <c r="S219" t="str">
        <v>2022-02-24</v>
      </c>
      <c r="T219">
        <v>3.65</v>
      </c>
    </row>
    <row r="220" spans="1:20" x14ac:dyDescent="0.3">
      <c r="A220" t="str">
        <v>2022-02-23</v>
      </c>
      <c r="B220">
        <v>25955</v>
      </c>
      <c r="D220" t="str">
        <v>2022-02-24</v>
      </c>
      <c r="E220">
        <v>12.12</v>
      </c>
      <c r="G220" t="str">
        <v>2022-02-24</v>
      </c>
      <c r="H220">
        <v>82.959998999999996</v>
      </c>
      <c r="J220" t="str">
        <v>2022-02-23</v>
      </c>
      <c r="K220">
        <v>2.62</v>
      </c>
      <c r="M220" t="str">
        <v>2022-02-23</v>
      </c>
      <c r="N220">
        <v>1.96</v>
      </c>
      <c r="P220" t="str">
        <v>2022-02-24</v>
      </c>
      <c r="Q220">
        <v>3.08</v>
      </c>
      <c r="S220" t="str">
        <v>2022-02-23</v>
      </c>
      <c r="T220">
        <v>3.84</v>
      </c>
    </row>
    <row r="221" spans="1:20" x14ac:dyDescent="0.3">
      <c r="A221" t="str">
        <v>2022-02-22</v>
      </c>
      <c r="B221">
        <v>26044</v>
      </c>
      <c r="D221" t="str">
        <v>2022-02-23</v>
      </c>
      <c r="E221">
        <v>14.01</v>
      </c>
      <c r="G221" t="str">
        <v>2022-02-23</v>
      </c>
      <c r="H221">
        <v>90.099997999999999</v>
      </c>
      <c r="J221" t="str">
        <v>2022-02-22</v>
      </c>
      <c r="K221">
        <v>2.66</v>
      </c>
      <c r="M221" t="str">
        <v>2022-02-22</v>
      </c>
      <c r="N221">
        <v>2.02</v>
      </c>
      <c r="P221" t="str">
        <v>2022-02-23</v>
      </c>
      <c r="Q221">
        <v>3.36</v>
      </c>
      <c r="S221" t="str">
        <v>2022-02-22</v>
      </c>
      <c r="T221">
        <v>4.03</v>
      </c>
    </row>
    <row r="222" spans="1:20" x14ac:dyDescent="0.3">
      <c r="A222" t="str">
        <v>2022-02-21</v>
      </c>
      <c r="B222">
        <v>26050</v>
      </c>
      <c r="D222" t="str">
        <v>2022-02-22</v>
      </c>
      <c r="E222">
        <v>14.07</v>
      </c>
      <c r="G222" t="str">
        <v>2022-02-22</v>
      </c>
      <c r="H222">
        <v>91.360000999999997</v>
      </c>
      <c r="J222" t="str">
        <v>2022-02-21</v>
      </c>
      <c r="K222">
        <v>2.67</v>
      </c>
      <c r="M222" t="str">
        <v>2022-02-21</v>
      </c>
      <c r="N222">
        <v>2.04</v>
      </c>
      <c r="P222" t="str">
        <v>2022-02-22</v>
      </c>
      <c r="Q222">
        <v>3.49</v>
      </c>
      <c r="S222" t="str">
        <v>2022-02-21</v>
      </c>
      <c r="T222">
        <v>4.12</v>
      </c>
    </row>
    <row r="223" spans="1:20" x14ac:dyDescent="0.3">
      <c r="A223" t="str">
        <v>2022-02-18</v>
      </c>
      <c r="B223">
        <v>26507</v>
      </c>
      <c r="D223" t="str">
        <v>2022-02-21</v>
      </c>
      <c r="E223">
        <v>14.38</v>
      </c>
      <c r="G223" t="str">
        <v>2022-02-21</v>
      </c>
      <c r="H223">
        <v>91.82</v>
      </c>
      <c r="J223" t="str">
        <v>2022-02-18</v>
      </c>
      <c r="K223">
        <v>2.72</v>
      </c>
      <c r="M223" t="str">
        <v>2022-02-18</v>
      </c>
      <c r="N223">
        <v>2.06</v>
      </c>
      <c r="P223" t="str">
        <v>2022-02-21</v>
      </c>
      <c r="Q223">
        <v>3.51</v>
      </c>
      <c r="S223" t="str">
        <v>2022-02-18</v>
      </c>
      <c r="T223">
        <v>4.24</v>
      </c>
    </row>
    <row r="224" spans="1:20" x14ac:dyDescent="0.3">
      <c r="A224" t="str">
        <v>2022-02-17</v>
      </c>
      <c r="B224">
        <v>26669</v>
      </c>
      <c r="D224" t="str">
        <v>2022-02-18</v>
      </c>
      <c r="E224">
        <v>14.63</v>
      </c>
      <c r="G224" t="str">
        <v>2022-02-18</v>
      </c>
      <c r="H224">
        <v>93.959998999999996</v>
      </c>
      <c r="J224" t="str">
        <v>2022-02-17</v>
      </c>
      <c r="K224">
        <v>2.74</v>
      </c>
      <c r="M224" t="str">
        <v>2022-02-17</v>
      </c>
      <c r="N224">
        <v>2.0499999999999998</v>
      </c>
      <c r="P224" t="str">
        <v>2022-02-18</v>
      </c>
      <c r="Q224">
        <v>3.58</v>
      </c>
      <c r="S224" t="str">
        <v>2022-02-17</v>
      </c>
      <c r="T224">
        <v>4.1500000000000004</v>
      </c>
    </row>
    <row r="225" spans="1:20" x14ac:dyDescent="0.3">
      <c r="A225" t="str">
        <v>2022-02-16</v>
      </c>
      <c r="B225">
        <v>26969</v>
      </c>
      <c r="D225" t="str">
        <v>2022-02-17</v>
      </c>
      <c r="E225">
        <v>14.68</v>
      </c>
      <c r="G225" t="str">
        <v>2022-02-17</v>
      </c>
      <c r="H225">
        <v>95.68</v>
      </c>
      <c r="J225" t="str">
        <v>2022-02-16</v>
      </c>
      <c r="K225">
        <v>2.79</v>
      </c>
      <c r="M225" t="str">
        <v>2022-02-16</v>
      </c>
      <c r="N225">
        <v>2.13</v>
      </c>
      <c r="P225" t="str">
        <v>2022-02-17</v>
      </c>
      <c r="Q225">
        <v>3.52</v>
      </c>
      <c r="S225" t="str">
        <v>2022-02-16</v>
      </c>
      <c r="T225">
        <v>4.1900000000000004</v>
      </c>
    </row>
    <row r="226" spans="1:20" x14ac:dyDescent="0.3">
      <c r="A226" t="str">
        <v>2022-02-15</v>
      </c>
      <c r="B226">
        <v>26968</v>
      </c>
      <c r="D226" t="str">
        <v>2022-02-16</v>
      </c>
      <c r="E226">
        <v>15.09</v>
      </c>
      <c r="G226" t="str">
        <v>2022-02-16</v>
      </c>
      <c r="H226">
        <v>98.980002999999996</v>
      </c>
      <c r="J226" t="str">
        <v>2022-02-15</v>
      </c>
      <c r="K226">
        <v>2.85</v>
      </c>
      <c r="M226" t="str">
        <v>2022-02-15</v>
      </c>
      <c r="N226">
        <v>2.16</v>
      </c>
      <c r="P226" t="str">
        <v>2022-02-16</v>
      </c>
      <c r="Q226">
        <v>3.56</v>
      </c>
      <c r="S226" t="str">
        <v>2022-02-15</v>
      </c>
      <c r="T226">
        <v>4.17</v>
      </c>
    </row>
    <row r="227" spans="1:20" x14ac:dyDescent="0.3">
      <c r="A227" t="str">
        <v>2022-02-14</v>
      </c>
      <c r="B227">
        <v>26415</v>
      </c>
      <c r="D227" t="str">
        <v>2022-02-15</v>
      </c>
      <c r="E227">
        <v>15.35</v>
      </c>
      <c r="G227" t="str">
        <v>2022-02-15</v>
      </c>
      <c r="H227">
        <v>103.900002</v>
      </c>
      <c r="J227" t="str">
        <v>2022-02-14</v>
      </c>
      <c r="K227">
        <v>2.77</v>
      </c>
      <c r="M227" t="str">
        <v>2022-02-14</v>
      </c>
      <c r="N227">
        <v>1.98</v>
      </c>
      <c r="P227" t="str">
        <v>2022-02-15</v>
      </c>
      <c r="Q227">
        <v>3.63</v>
      </c>
      <c r="S227" t="str">
        <v>2022-02-14</v>
      </c>
      <c r="T227">
        <v>4.0199999999999996</v>
      </c>
    </row>
    <row r="228" spans="1:20" x14ac:dyDescent="0.3">
      <c r="A228" t="str">
        <v>2022-02-11</v>
      </c>
      <c r="B228">
        <v>26966</v>
      </c>
      <c r="D228" t="str">
        <v>2022-02-14</v>
      </c>
      <c r="E228">
        <v>15.03</v>
      </c>
      <c r="G228" t="str">
        <v>2022-02-14</v>
      </c>
      <c r="H228">
        <v>98.199996999999996</v>
      </c>
      <c r="J228" t="str">
        <v>2022-02-11</v>
      </c>
      <c r="K228">
        <v>2.85</v>
      </c>
      <c r="M228" t="str">
        <v>2022-02-11</v>
      </c>
      <c r="N228">
        <v>2.06</v>
      </c>
      <c r="P228" t="str">
        <v>2022-02-14</v>
      </c>
      <c r="Q228">
        <v>3.53</v>
      </c>
      <c r="S228" t="str">
        <v>2022-02-11</v>
      </c>
      <c r="T228">
        <v>4.1100000000000003</v>
      </c>
    </row>
    <row r="229" spans="1:20" x14ac:dyDescent="0.3">
      <c r="A229" t="str">
        <v>2022-02-10</v>
      </c>
      <c r="B229">
        <v>27190</v>
      </c>
      <c r="D229" t="str">
        <v>2022-02-11</v>
      </c>
      <c r="E229">
        <v>15.69</v>
      </c>
      <c r="G229" t="str">
        <v>2022-02-11</v>
      </c>
      <c r="H229">
        <v>104.5</v>
      </c>
      <c r="J229" t="str">
        <v>2022-02-10</v>
      </c>
      <c r="K229">
        <v>2.92</v>
      </c>
      <c r="M229" t="str">
        <v>2022-02-10</v>
      </c>
      <c r="N229">
        <v>2.0299999999999998</v>
      </c>
      <c r="P229" t="str">
        <v>2022-02-11</v>
      </c>
      <c r="Q229">
        <v>3.55</v>
      </c>
      <c r="S229" t="str">
        <v>2022-02-10</v>
      </c>
      <c r="T229">
        <v>4</v>
      </c>
    </row>
    <row r="230" spans="1:20" x14ac:dyDescent="0.3">
      <c r="A230" t="str">
        <v>2022-02-09</v>
      </c>
      <c r="B230">
        <v>27129</v>
      </c>
      <c r="D230" t="str">
        <v>2022-02-10</v>
      </c>
      <c r="E230">
        <v>15.85</v>
      </c>
      <c r="G230" t="str">
        <v>2022-02-10</v>
      </c>
      <c r="H230">
        <v>97.099997999999999</v>
      </c>
      <c r="J230" t="str">
        <v>2022-02-09</v>
      </c>
      <c r="K230">
        <v>2.85</v>
      </c>
      <c r="M230" t="str">
        <v>2022-02-09</v>
      </c>
      <c r="N230">
        <v>2.0299999999999998</v>
      </c>
      <c r="P230" t="str">
        <v>2022-02-10</v>
      </c>
      <c r="Q230">
        <v>3.23</v>
      </c>
      <c r="S230" t="str">
        <v>2022-02-09</v>
      </c>
      <c r="T230">
        <v>4</v>
      </c>
    </row>
    <row r="231" spans="1:20" x14ac:dyDescent="0.3">
      <c r="A231" t="str">
        <v>2022-02-08</v>
      </c>
      <c r="B231">
        <v>26412</v>
      </c>
      <c r="D231" t="str">
        <v>2022-02-09</v>
      </c>
      <c r="E231">
        <v>15.36</v>
      </c>
      <c r="G231" t="str">
        <v>2022-02-09</v>
      </c>
      <c r="H231">
        <v>96.099997999999999</v>
      </c>
      <c r="J231" t="str">
        <v>2022-02-08</v>
      </c>
      <c r="K231">
        <v>2.77</v>
      </c>
      <c r="M231" t="str">
        <v>2022-02-08</v>
      </c>
      <c r="N231">
        <v>2.0499999999999998</v>
      </c>
      <c r="P231" t="str">
        <v>2022-02-09</v>
      </c>
      <c r="Q231">
        <v>3.24</v>
      </c>
      <c r="S231" t="str">
        <v>2022-02-08</v>
      </c>
      <c r="T231">
        <v>3.98</v>
      </c>
    </row>
    <row r="232" spans="1:20" x14ac:dyDescent="0.3">
      <c r="A232" t="str">
        <v>2022-02-07</v>
      </c>
      <c r="B232">
        <v>26329</v>
      </c>
      <c r="D232" t="str">
        <v>2022-02-08</v>
      </c>
      <c r="E232">
        <v>15.13</v>
      </c>
      <c r="G232" t="str">
        <v>2022-02-08</v>
      </c>
      <c r="H232">
        <v>99.199996999999996</v>
      </c>
      <c r="J232" t="str">
        <v>2022-02-07</v>
      </c>
      <c r="K232">
        <v>2.72</v>
      </c>
      <c r="M232" t="str">
        <v>2022-02-07</v>
      </c>
      <c r="N232">
        <v>1.96</v>
      </c>
      <c r="P232" t="str">
        <v>2022-02-08</v>
      </c>
      <c r="Q232">
        <v>2.99</v>
      </c>
      <c r="S232" t="str">
        <v>2022-02-07</v>
      </c>
      <c r="T232">
        <v>3.78</v>
      </c>
    </row>
    <row r="233" spans="1:20" x14ac:dyDescent="0.3">
      <c r="A233" t="str">
        <v>2022-02-04</v>
      </c>
      <c r="B233">
        <v>26604</v>
      </c>
      <c r="D233" t="str">
        <v>2022-02-07</v>
      </c>
      <c r="E233">
        <v>14.78</v>
      </c>
      <c r="G233" t="str">
        <v>2022-02-07</v>
      </c>
      <c r="H233">
        <v>93</v>
      </c>
      <c r="J233" t="str">
        <v>2022-02-04</v>
      </c>
      <c r="K233">
        <v>2.67</v>
      </c>
      <c r="M233" t="str">
        <v>2022-02-04</v>
      </c>
      <c r="N233">
        <v>1.96</v>
      </c>
      <c r="P233" t="str">
        <v>2022-02-07</v>
      </c>
      <c r="Q233">
        <v>2.92</v>
      </c>
      <c r="S233" t="str">
        <v>2022-02-04</v>
      </c>
      <c r="T233">
        <v>3.81</v>
      </c>
    </row>
    <row r="234" spans="1:20" x14ac:dyDescent="0.3">
      <c r="A234" t="str">
        <v>2022-02-03</v>
      </c>
      <c r="B234">
        <v>27089</v>
      </c>
      <c r="D234" t="str">
        <v>2022-02-04</v>
      </c>
      <c r="E234">
        <v>14.97</v>
      </c>
      <c r="G234" t="str">
        <v>2022-02-04</v>
      </c>
      <c r="H234">
        <v>92.5</v>
      </c>
      <c r="J234" t="str">
        <v>2022-02-03</v>
      </c>
      <c r="K234">
        <v>2.73</v>
      </c>
      <c r="M234" t="str">
        <v>2022-02-03</v>
      </c>
      <c r="N234">
        <v>1.98</v>
      </c>
      <c r="P234" t="str">
        <v>2022-02-04</v>
      </c>
      <c r="Q234">
        <v>2.89</v>
      </c>
      <c r="S234" t="str">
        <v>2022-02-03</v>
      </c>
      <c r="T234">
        <v>3.9</v>
      </c>
    </row>
    <row r="235" spans="1:20" x14ac:dyDescent="0.3">
      <c r="A235" t="str">
        <v>2022-02-02</v>
      </c>
      <c r="B235">
        <v>27389</v>
      </c>
      <c r="D235" t="str">
        <v>2022-02-03</v>
      </c>
      <c r="E235">
        <v>15.05</v>
      </c>
      <c r="G235" t="str">
        <v>2022-02-03</v>
      </c>
      <c r="H235">
        <v>94.839995999999999</v>
      </c>
      <c r="J235" t="str">
        <v>2022-02-02</v>
      </c>
      <c r="K235">
        <v>2.7</v>
      </c>
      <c r="M235" t="str">
        <v>2022-02-02</v>
      </c>
      <c r="N235">
        <v>1.94</v>
      </c>
      <c r="P235" t="str">
        <v>2022-02-03</v>
      </c>
      <c r="Q235">
        <v>2.93</v>
      </c>
      <c r="S235" t="str">
        <v>2022-02-02</v>
      </c>
      <c r="T235">
        <v>3.87</v>
      </c>
    </row>
    <row r="236" spans="1:20" x14ac:dyDescent="0.3">
      <c r="A236" t="str">
        <v>2022-02-01</v>
      </c>
      <c r="B236">
        <v>27225</v>
      </c>
      <c r="D236" t="str">
        <v>2022-02-02</v>
      </c>
      <c r="E236">
        <v>14.71</v>
      </c>
      <c r="G236" t="str">
        <v>2022-02-02</v>
      </c>
      <c r="H236">
        <v>94</v>
      </c>
      <c r="J236" t="str">
        <v>2022-02-01</v>
      </c>
      <c r="K236">
        <v>2.67</v>
      </c>
      <c r="M236" t="str">
        <v>2022-02-01</v>
      </c>
      <c r="N236">
        <v>1.93</v>
      </c>
      <c r="P236" t="str">
        <v>2022-02-02</v>
      </c>
      <c r="Q236">
        <v>2.88</v>
      </c>
      <c r="S236" t="str">
        <v>2022-02-01</v>
      </c>
      <c r="T236">
        <v>3.83</v>
      </c>
    </row>
    <row r="237" spans="1:20" x14ac:dyDescent="0.3">
      <c r="A237" t="str">
        <v>2022-01-31</v>
      </c>
      <c r="B237">
        <v>26814</v>
      </c>
      <c r="D237" t="str">
        <v>2022-02-01</v>
      </c>
      <c r="E237">
        <v>14.25</v>
      </c>
      <c r="G237" t="str">
        <v>2022-02-01</v>
      </c>
      <c r="H237">
        <v>92.120002999999997</v>
      </c>
      <c r="J237" t="str">
        <v>2022-01-31</v>
      </c>
      <c r="K237">
        <v>2.62</v>
      </c>
      <c r="M237" t="str">
        <v>2022-01-31</v>
      </c>
      <c r="N237">
        <v>1.85</v>
      </c>
      <c r="P237" t="str">
        <v>2022-02-01</v>
      </c>
      <c r="Q237">
        <v>2.81</v>
      </c>
      <c r="S237" t="str">
        <v>2022-01-31</v>
      </c>
      <c r="T237">
        <v>3.71</v>
      </c>
    </row>
    <row r="238" spans="1:20" x14ac:dyDescent="0.3">
      <c r="A238" t="str">
        <v>2022-01-28</v>
      </c>
      <c r="B238">
        <v>26565</v>
      </c>
      <c r="D238" t="str">
        <v>2022-01-31</v>
      </c>
      <c r="E238">
        <v>13.99</v>
      </c>
      <c r="G238" t="str">
        <v>2022-01-31</v>
      </c>
      <c r="H238">
        <v>91.239998</v>
      </c>
      <c r="J238" t="str">
        <v>2022-01-28</v>
      </c>
      <c r="K238">
        <v>2.6</v>
      </c>
      <c r="M238" t="str">
        <v>2022-01-28</v>
      </c>
      <c r="N238">
        <v>1.84</v>
      </c>
      <c r="P238" t="str">
        <v>2022-01-31</v>
      </c>
      <c r="Q238">
        <v>2.74</v>
      </c>
      <c r="S238" t="str">
        <v>2022-01-28</v>
      </c>
      <c r="T238">
        <v>3.69</v>
      </c>
    </row>
    <row r="239" spans="1:20" x14ac:dyDescent="0.3">
      <c r="A239" t="str">
        <v>2022-01-27</v>
      </c>
      <c r="B239">
        <v>26882</v>
      </c>
      <c r="D239" t="str">
        <v>2022-01-28</v>
      </c>
      <c r="E239">
        <v>13.75</v>
      </c>
      <c r="G239" t="str">
        <v>2022-01-28</v>
      </c>
      <c r="H239">
        <v>89.800003000000004</v>
      </c>
      <c r="J239" t="str">
        <v>2022-01-27</v>
      </c>
      <c r="K239">
        <v>2.61</v>
      </c>
      <c r="M239" t="str">
        <v>2022-01-27</v>
      </c>
      <c r="N239">
        <v>1.91</v>
      </c>
      <c r="P239" t="str">
        <v>2022-01-28</v>
      </c>
      <c r="Q239">
        <v>2.66</v>
      </c>
      <c r="S239" t="str">
        <v>2022-01-27</v>
      </c>
      <c r="T239">
        <v>3.74</v>
      </c>
    </row>
    <row r="240" spans="1:20" x14ac:dyDescent="0.3">
      <c r="A240" t="str">
        <v>2022-01-26</v>
      </c>
      <c r="B240">
        <v>26619</v>
      </c>
      <c r="D240" t="str">
        <v>2022-01-27</v>
      </c>
      <c r="E240">
        <v>13.77</v>
      </c>
      <c r="G240" t="str">
        <v>2022-01-27</v>
      </c>
      <c r="H240">
        <v>90.360000999999997</v>
      </c>
      <c r="J240" t="str">
        <v>2022-01-26</v>
      </c>
      <c r="K240">
        <v>2.56</v>
      </c>
      <c r="M240" t="str">
        <v>2022-01-26</v>
      </c>
      <c r="N240">
        <v>1.87</v>
      </c>
      <c r="P240" t="str">
        <v>2022-01-27</v>
      </c>
      <c r="Q240">
        <v>2.73</v>
      </c>
      <c r="S240" t="str">
        <v>2022-01-26</v>
      </c>
      <c r="T240">
        <v>3.7</v>
      </c>
    </row>
    <row r="241" spans="1:20" x14ac:dyDescent="0.3">
      <c r="A241" t="str">
        <v>2022-01-25</v>
      </c>
      <c r="B241">
        <v>26029</v>
      </c>
      <c r="D241" t="str">
        <v>2022-01-26</v>
      </c>
      <c r="E241">
        <v>13.65</v>
      </c>
      <c r="G241" t="str">
        <v>2022-01-26</v>
      </c>
      <c r="H241">
        <v>88.900002000000001</v>
      </c>
      <c r="J241" t="str">
        <v>2022-01-25</v>
      </c>
      <c r="K241">
        <v>2.4900000000000002</v>
      </c>
      <c r="M241" t="str">
        <v>2022-01-25</v>
      </c>
      <c r="N241">
        <v>1.79</v>
      </c>
      <c r="P241" t="str">
        <v>2022-01-26</v>
      </c>
      <c r="Q241">
        <v>2.69</v>
      </c>
      <c r="S241" t="str">
        <v>2022-01-25</v>
      </c>
      <c r="T241">
        <v>3.63</v>
      </c>
    </row>
    <row r="242" spans="1:20" x14ac:dyDescent="0.3">
      <c r="A242" t="str">
        <v>2022-01-24</v>
      </c>
      <c r="B242">
        <v>25973</v>
      </c>
      <c r="D242" t="str">
        <v>2022-01-25</v>
      </c>
      <c r="E242">
        <v>13.18</v>
      </c>
      <c r="G242" t="str">
        <v>2022-01-25</v>
      </c>
      <c r="H242">
        <v>88</v>
      </c>
      <c r="J242" t="str">
        <v>2022-01-24</v>
      </c>
      <c r="K242">
        <v>2.4700000000000002</v>
      </c>
      <c r="M242" t="str">
        <v>2022-01-24</v>
      </c>
      <c r="N242">
        <v>1.79</v>
      </c>
      <c r="P242" t="str">
        <v>2022-01-25</v>
      </c>
      <c r="Q242">
        <v>2.62</v>
      </c>
      <c r="S242" t="str">
        <v>2022-01-24</v>
      </c>
      <c r="T242">
        <v>3.57</v>
      </c>
    </row>
    <row r="243" spans="1:20" x14ac:dyDescent="0.3">
      <c r="A243" t="str">
        <v>2022-01-21</v>
      </c>
      <c r="B243">
        <v>27061</v>
      </c>
      <c r="D243" t="str">
        <v>2022-01-24</v>
      </c>
      <c r="E243">
        <v>12.85</v>
      </c>
      <c r="G243" t="str">
        <v>2022-01-24</v>
      </c>
      <c r="H243">
        <v>86.900002000000001</v>
      </c>
      <c r="J243" t="str">
        <v>2022-01-21</v>
      </c>
      <c r="K243">
        <v>2.5499999999999998</v>
      </c>
      <c r="M243" t="str">
        <v>2022-01-21</v>
      </c>
      <c r="N243">
        <v>1.88</v>
      </c>
      <c r="P243" t="str">
        <v>2022-01-24</v>
      </c>
      <c r="Q243">
        <v>2.64</v>
      </c>
      <c r="S243" t="str">
        <v>2022-01-21</v>
      </c>
      <c r="T243">
        <v>3.73</v>
      </c>
    </row>
    <row r="244" spans="1:20" x14ac:dyDescent="0.3">
      <c r="A244" t="str">
        <v>2022-01-20</v>
      </c>
      <c r="B244">
        <v>27570</v>
      </c>
      <c r="D244" t="str">
        <v>2022-01-21</v>
      </c>
      <c r="E244">
        <v>13.18</v>
      </c>
      <c r="G244" t="str">
        <v>2022-01-21</v>
      </c>
      <c r="H244">
        <v>90.400002000000001</v>
      </c>
      <c r="J244" t="str">
        <v>2022-01-20</v>
      </c>
      <c r="K244">
        <v>2.5499999999999998</v>
      </c>
      <c r="M244" t="str">
        <v>2022-01-20</v>
      </c>
      <c r="N244">
        <v>1.92</v>
      </c>
      <c r="P244" t="str">
        <v>2022-01-21</v>
      </c>
      <c r="Q244">
        <v>2.78</v>
      </c>
      <c r="S244" t="str">
        <v>2022-01-20</v>
      </c>
      <c r="T244">
        <v>3.77</v>
      </c>
    </row>
    <row r="245" spans="1:20" x14ac:dyDescent="0.3">
      <c r="A245" t="str">
        <v>2022-01-19</v>
      </c>
      <c r="B245">
        <v>27371</v>
      </c>
      <c r="D245" t="str">
        <v>2022-01-20</v>
      </c>
      <c r="E245">
        <v>13.57</v>
      </c>
      <c r="G245" t="str">
        <v>2022-01-20</v>
      </c>
      <c r="H245">
        <v>90.82</v>
      </c>
      <c r="J245" t="str">
        <v>2022-01-19</v>
      </c>
      <c r="K245">
        <v>2.5299999999999998</v>
      </c>
      <c r="M245" t="str">
        <v>2022-01-19</v>
      </c>
      <c r="N245">
        <v>1.92</v>
      </c>
      <c r="P245" t="str">
        <v>2022-01-20</v>
      </c>
      <c r="Q245">
        <v>2.8</v>
      </c>
      <c r="S245" t="str">
        <v>2022-01-19</v>
      </c>
      <c r="T245">
        <v>3.77</v>
      </c>
    </row>
    <row r="246" spans="1:20" x14ac:dyDescent="0.3">
      <c r="A246" t="str">
        <v>2022-01-18</v>
      </c>
      <c r="B246">
        <v>27483</v>
      </c>
      <c r="D246" t="str">
        <v>2022-01-19</v>
      </c>
      <c r="E246">
        <v>13.57</v>
      </c>
      <c r="G246" t="str">
        <v>2022-01-19</v>
      </c>
      <c r="H246">
        <v>90.760002</v>
      </c>
      <c r="J246" t="str">
        <v>2022-01-18</v>
      </c>
      <c r="K246">
        <v>2.58</v>
      </c>
      <c r="M246" t="str">
        <v>2022-01-18</v>
      </c>
      <c r="N246">
        <v>1.94</v>
      </c>
      <c r="P246" t="str">
        <v>2022-01-19</v>
      </c>
      <c r="Q246">
        <v>2.79</v>
      </c>
      <c r="S246" t="str">
        <v>2022-01-18</v>
      </c>
      <c r="T246">
        <v>3.83</v>
      </c>
    </row>
    <row r="247" spans="1:20" x14ac:dyDescent="0.3">
      <c r="A247" t="str">
        <v>2022-01-17</v>
      </c>
      <c r="B247">
        <v>27689</v>
      </c>
      <c r="D247" t="str">
        <v>2022-01-18</v>
      </c>
      <c r="E247">
        <v>13.7</v>
      </c>
      <c r="G247" t="str">
        <v>2022-01-18</v>
      </c>
      <c r="H247">
        <v>91.019997000000004</v>
      </c>
      <c r="J247" t="str">
        <v>2022-01-17</v>
      </c>
      <c r="K247">
        <v>2.58</v>
      </c>
      <c r="M247" t="str">
        <v>2022-01-17</v>
      </c>
      <c r="N247">
        <v>1.94</v>
      </c>
      <c r="P247" t="str">
        <v>2022-01-18</v>
      </c>
      <c r="Q247">
        <v>2.81</v>
      </c>
      <c r="S247" t="str">
        <v>2022-01-17</v>
      </c>
      <c r="T247">
        <v>3.95</v>
      </c>
    </row>
    <row r="248" spans="1:20" x14ac:dyDescent="0.3">
      <c r="A248" t="str">
        <v>2022-01-14</v>
      </c>
      <c r="B248">
        <v>27544</v>
      </c>
      <c r="D248" t="str">
        <v>2022-01-17</v>
      </c>
      <c r="E248">
        <v>13.63</v>
      </c>
      <c r="G248" t="str">
        <v>2022-01-17</v>
      </c>
      <c r="H248">
        <v>91.959998999999996</v>
      </c>
      <c r="J248" t="str">
        <v>2022-01-14</v>
      </c>
      <c r="K248">
        <v>2.56</v>
      </c>
      <c r="M248" t="str">
        <v>2022-01-14</v>
      </c>
      <c r="N248">
        <v>1.96</v>
      </c>
      <c r="P248" t="str">
        <v>2022-01-17</v>
      </c>
      <c r="Q248">
        <v>2.86</v>
      </c>
      <c r="S248" t="str">
        <v>2022-01-14</v>
      </c>
      <c r="T248">
        <v>3.96</v>
      </c>
    </row>
    <row r="249" spans="1:20" x14ac:dyDescent="0.3">
      <c r="A249" t="str">
        <v>2022-01-13</v>
      </c>
      <c r="B249">
        <v>27844</v>
      </c>
      <c r="D249" t="str">
        <v>2022-01-14</v>
      </c>
      <c r="E249">
        <v>13.54</v>
      </c>
      <c r="G249" t="str">
        <v>2022-01-14</v>
      </c>
      <c r="H249">
        <v>90.279999000000004</v>
      </c>
      <c r="J249" t="str">
        <v>2022-01-13</v>
      </c>
      <c r="K249">
        <v>2.56</v>
      </c>
      <c r="M249" t="str">
        <v>2022-01-13</v>
      </c>
      <c r="N249">
        <v>1.96</v>
      </c>
      <c r="P249" t="str">
        <v>2022-01-14</v>
      </c>
      <c r="Q249">
        <v>2.86</v>
      </c>
      <c r="S249" t="str">
        <v>2022-01-13</v>
      </c>
      <c r="T249">
        <v>3.96</v>
      </c>
    </row>
    <row r="250" spans="1:20" x14ac:dyDescent="0.3">
      <c r="A250" t="str">
        <v>2022-01-12</v>
      </c>
      <c r="B250">
        <v>27714</v>
      </c>
      <c r="D250" t="str">
        <v>2022-01-13</v>
      </c>
      <c r="E250">
        <v>13.65</v>
      </c>
      <c r="G250" t="str">
        <v>2022-01-13</v>
      </c>
      <c r="H250">
        <v>91.440002000000007</v>
      </c>
      <c r="J250" t="str">
        <v>2022-01-12</v>
      </c>
      <c r="K250">
        <v>2.5499999999999998</v>
      </c>
      <c r="M250" t="str">
        <v>2022-01-12</v>
      </c>
      <c r="N250">
        <v>1.93</v>
      </c>
      <c r="P250" t="str">
        <v>2022-01-13</v>
      </c>
      <c r="Q250">
        <v>2.87</v>
      </c>
      <c r="S250" t="str">
        <v>2022-01-12</v>
      </c>
      <c r="T250">
        <v>3.95</v>
      </c>
    </row>
    <row r="251" spans="1:20" x14ac:dyDescent="0.3">
      <c r="A251" t="str">
        <v>2022-01-11</v>
      </c>
      <c r="B251">
        <v>27535</v>
      </c>
      <c r="D251" t="str">
        <v>2022-01-12</v>
      </c>
      <c r="E251">
        <v>13.61</v>
      </c>
      <c r="G251" t="str">
        <v>2022-01-12</v>
      </c>
      <c r="H251">
        <v>92.559997999999993</v>
      </c>
      <c r="J251" t="str">
        <v>2022-01-11</v>
      </c>
      <c r="K251">
        <v>2.48</v>
      </c>
      <c r="M251" t="str">
        <v>2022-01-11</v>
      </c>
      <c r="N251">
        <v>1.93</v>
      </c>
      <c r="P251" t="str">
        <v>2022-01-12</v>
      </c>
      <c r="Q251">
        <v>2.87</v>
      </c>
      <c r="S251" t="str">
        <v>2022-01-11</v>
      </c>
      <c r="T251">
        <v>3.84</v>
      </c>
    </row>
    <row r="252" spans="1:20" x14ac:dyDescent="0.3">
      <c r="A252" t="str">
        <v>2022-01-10</v>
      </c>
      <c r="B252">
        <v>27354</v>
      </c>
      <c r="D252" t="str">
        <v>2022-01-11</v>
      </c>
      <c r="E252">
        <v>14.06</v>
      </c>
      <c r="G252" t="str">
        <v>2022-01-11</v>
      </c>
      <c r="H252">
        <v>92.5</v>
      </c>
      <c r="J252" t="str">
        <v>2022-01-10</v>
      </c>
      <c r="K252">
        <v>2.46</v>
      </c>
      <c r="M252" t="str">
        <v>2022-01-10</v>
      </c>
      <c r="N252">
        <v>1.92</v>
      </c>
      <c r="P252" t="str">
        <v>2022-01-11</v>
      </c>
      <c r="Q252">
        <v>2.87</v>
      </c>
      <c r="S252" t="str">
        <v>2022-01-10</v>
      </c>
      <c r="T252">
        <v>3.73</v>
      </c>
    </row>
    <row r="253" spans="1:20" x14ac:dyDescent="0.3">
      <c r="A253" t="str">
        <v>2022-01-07</v>
      </c>
      <c r="B253">
        <v>27618</v>
      </c>
      <c r="D253" t="str">
        <v>2022-01-10</v>
      </c>
      <c r="E253">
        <v>14.22</v>
      </c>
      <c r="G253" t="str">
        <v>2022-01-10</v>
      </c>
      <c r="H253">
        <v>91.699996999999996</v>
      </c>
      <c r="J253" t="str">
        <v>2022-01-07</v>
      </c>
      <c r="K253">
        <v>2.4500000000000002</v>
      </c>
      <c r="M253" t="str">
        <v>2022-01-07</v>
      </c>
      <c r="N253">
        <v>1.91</v>
      </c>
      <c r="P253" t="str">
        <v>2022-01-10</v>
      </c>
      <c r="Q253">
        <v>2.82</v>
      </c>
      <c r="S253" t="str">
        <v>2022-01-07</v>
      </c>
      <c r="T253">
        <v>3.79</v>
      </c>
    </row>
    <row r="254" spans="1:20" x14ac:dyDescent="0.3">
      <c r="A254" t="str">
        <v>2022-01-06</v>
      </c>
      <c r="B254">
        <v>27656</v>
      </c>
      <c r="D254" t="str">
        <v>2022-01-07</v>
      </c>
      <c r="E254">
        <v>14.25</v>
      </c>
      <c r="G254" t="str">
        <v>2022-01-07</v>
      </c>
      <c r="H254">
        <v>92.660004000000001</v>
      </c>
      <c r="J254" t="str">
        <v>2022-01-06</v>
      </c>
      <c r="K254">
        <v>2.4300000000000002</v>
      </c>
      <c r="M254" t="str">
        <v>2022-01-06</v>
      </c>
      <c r="N254">
        <v>1.91</v>
      </c>
      <c r="P254" t="str">
        <v>2022-01-07</v>
      </c>
      <c r="Q254">
        <v>2.83</v>
      </c>
      <c r="S254" t="str">
        <v>2022-01-06</v>
      </c>
      <c r="T254">
        <v>3.84</v>
      </c>
    </row>
    <row r="255" spans="1:20" x14ac:dyDescent="0.3">
      <c r="A255" t="str">
        <v>2022-01-05</v>
      </c>
      <c r="B255">
        <v>28163</v>
      </c>
      <c r="D255" t="str">
        <v>2022-01-06</v>
      </c>
      <c r="E255">
        <v>14.15</v>
      </c>
      <c r="G255" t="str">
        <v>2022-01-06</v>
      </c>
      <c r="H255">
        <v>92.480002999999996</v>
      </c>
      <c r="J255" t="str">
        <v>2022-01-05</v>
      </c>
      <c r="K255">
        <v>2.42</v>
      </c>
      <c r="M255" t="str">
        <v>2022-01-05</v>
      </c>
      <c r="N255">
        <v>1.92</v>
      </c>
      <c r="P255" t="str">
        <v>2022-01-06</v>
      </c>
      <c r="Q255">
        <v>2.76</v>
      </c>
      <c r="S255" t="str">
        <v>2022-01-05</v>
      </c>
      <c r="T255">
        <v>3.88</v>
      </c>
    </row>
    <row r="256" spans="1:20" x14ac:dyDescent="0.3">
      <c r="A256" t="str">
        <v>2022-01-04</v>
      </c>
      <c r="B256">
        <v>27955</v>
      </c>
      <c r="D256" t="str">
        <v>2022-01-05</v>
      </c>
      <c r="E256">
        <v>14.39</v>
      </c>
      <c r="G256" t="str">
        <v>2022-01-05</v>
      </c>
      <c r="H256">
        <v>93.660004000000001</v>
      </c>
      <c r="J256" t="str">
        <v>2022-01-04</v>
      </c>
      <c r="K256">
        <v>2.39</v>
      </c>
      <c r="M256" t="str">
        <v>2022-01-04</v>
      </c>
      <c r="N256">
        <v>1.91</v>
      </c>
      <c r="P256" t="str">
        <v>2022-01-05</v>
      </c>
      <c r="Q256">
        <v>2.79</v>
      </c>
      <c r="S256" t="str">
        <v>2022-01-04</v>
      </c>
      <c r="T256">
        <v>3.85</v>
      </c>
    </row>
    <row r="257" spans="1:20" x14ac:dyDescent="0.3">
      <c r="A257" t="str">
        <v>2022-01-03</v>
      </c>
      <c r="B257">
        <v>27730</v>
      </c>
      <c r="D257" t="str">
        <v>2022-01-04</v>
      </c>
      <c r="E257">
        <v>14.28</v>
      </c>
      <c r="G257" t="str">
        <v>2022-01-04</v>
      </c>
      <c r="H257">
        <v>93.080001999999993</v>
      </c>
      <c r="J257" t="str">
        <v>2022-01-03</v>
      </c>
      <c r="K257">
        <v>2.35</v>
      </c>
      <c r="M257" t="str">
        <v>2022-01-03</v>
      </c>
      <c r="N257">
        <v>1.89</v>
      </c>
      <c r="P257" t="str">
        <v>2022-01-04</v>
      </c>
      <c r="Q257">
        <v>2.75</v>
      </c>
      <c r="S257" t="str">
        <v>2022-01-03</v>
      </c>
      <c r="T257">
        <v>3.79</v>
      </c>
    </row>
    <row r="258" spans="1:20" x14ac:dyDescent="0.3">
      <c r="A258" t="str">
        <v>2021-12-30</v>
      </c>
      <c r="B258">
        <v>27347</v>
      </c>
      <c r="D258" t="str">
        <v>2022-01-03</v>
      </c>
      <c r="E258">
        <v>13.75</v>
      </c>
      <c r="G258" t="str">
        <v>2022-01-03</v>
      </c>
      <c r="H258">
        <v>90.800003000000004</v>
      </c>
      <c r="J258" t="str">
        <v>2021-12-30</v>
      </c>
      <c r="K258">
        <v>2.27</v>
      </c>
      <c r="M258" t="str">
        <v>2021-12-30</v>
      </c>
      <c r="N258">
        <v>1.82</v>
      </c>
      <c r="P258" t="str">
        <v>2022-01-03</v>
      </c>
      <c r="Q258">
        <v>2.72</v>
      </c>
      <c r="S258" t="str">
        <v>2021-12-30</v>
      </c>
      <c r="T258">
        <v>3.7</v>
      </c>
    </row>
    <row r="259" spans="1:20" x14ac:dyDescent="0.3">
      <c r="A259" t="str">
        <v>2021-12-29</v>
      </c>
      <c r="B259">
        <v>27344</v>
      </c>
      <c r="D259" t="str">
        <v>2021-12-30</v>
      </c>
      <c r="E259">
        <v>13.54</v>
      </c>
      <c r="G259" t="str">
        <v>2021-12-30</v>
      </c>
      <c r="H259">
        <v>89.199996999999996</v>
      </c>
      <c r="J259" t="str">
        <v>2021-12-29</v>
      </c>
      <c r="K259">
        <v>2.2799999999999998</v>
      </c>
      <c r="M259" t="str">
        <v>2021-12-29</v>
      </c>
      <c r="N259">
        <v>1.83</v>
      </c>
      <c r="P259" t="str">
        <v>2021-12-30</v>
      </c>
      <c r="Q259">
        <v>2.64</v>
      </c>
      <c r="S259" t="str">
        <v>2021-12-29</v>
      </c>
      <c r="T259">
        <v>3.78</v>
      </c>
    </row>
    <row r="260" spans="1:20" x14ac:dyDescent="0.3">
      <c r="A260" t="str">
        <v>2021-12-28</v>
      </c>
      <c r="B260">
        <v>27445</v>
      </c>
      <c r="D260" t="str">
        <v>2021-12-29</v>
      </c>
      <c r="E260">
        <v>13.54</v>
      </c>
      <c r="G260" t="str">
        <v>2021-12-29</v>
      </c>
      <c r="H260">
        <v>89.559997999999993</v>
      </c>
      <c r="J260" t="str">
        <v>2021-12-28</v>
      </c>
      <c r="K260">
        <v>2.2799999999999998</v>
      </c>
      <c r="M260" t="str">
        <v>2021-12-28</v>
      </c>
      <c r="N260">
        <v>1.81</v>
      </c>
      <c r="P260" t="str">
        <v>2021-12-29</v>
      </c>
      <c r="Q260">
        <v>2.62</v>
      </c>
      <c r="S260" t="str">
        <v>2021-12-28</v>
      </c>
      <c r="T260">
        <v>3.72</v>
      </c>
    </row>
    <row r="261" spans="1:20" x14ac:dyDescent="0.3">
      <c r="A261" t="str">
        <v>2021-12-27</v>
      </c>
      <c r="B261">
        <v>27231</v>
      </c>
      <c r="D261" t="str">
        <v>2021-12-28</v>
      </c>
      <c r="E261">
        <v>13.58</v>
      </c>
      <c r="G261" t="str">
        <v>2021-12-28</v>
      </c>
      <c r="H261">
        <v>90</v>
      </c>
      <c r="J261" t="str">
        <v>2021-12-27</v>
      </c>
      <c r="K261">
        <v>2.2599999999999998</v>
      </c>
      <c r="M261" t="str">
        <v>2021-12-27</v>
      </c>
      <c r="N261">
        <v>1.79</v>
      </c>
      <c r="P261" t="str">
        <v>2021-12-28</v>
      </c>
      <c r="Q261">
        <v>2.63</v>
      </c>
      <c r="S261" t="str">
        <v>2021-12-27</v>
      </c>
      <c r="T261">
        <v>3.71</v>
      </c>
    </row>
    <row r="262" spans="1:20" x14ac:dyDescent="0.3">
      <c r="A262" t="str">
        <v>2021-12-23</v>
      </c>
      <c r="B262">
        <v>27016</v>
      </c>
      <c r="D262" t="str">
        <v>2021-12-27</v>
      </c>
      <c r="E262">
        <v>13.53</v>
      </c>
      <c r="G262" t="str">
        <v>2021-12-27</v>
      </c>
      <c r="H262">
        <v>90</v>
      </c>
      <c r="J262" t="str">
        <v>2021-12-23</v>
      </c>
      <c r="K262">
        <v>2.25</v>
      </c>
      <c r="M262" t="str">
        <v>2021-12-23</v>
      </c>
      <c r="N262">
        <v>1.76</v>
      </c>
      <c r="P262" t="str">
        <v>2021-12-27</v>
      </c>
      <c r="Q262">
        <v>2.58</v>
      </c>
      <c r="S262" t="str">
        <v>2021-12-23</v>
      </c>
      <c r="T262">
        <v>3.71</v>
      </c>
    </row>
    <row r="263" spans="1:20" x14ac:dyDescent="0.3">
      <c r="A263" t="str">
        <v>2021-12-22</v>
      </c>
      <c r="B263">
        <v>26828</v>
      </c>
      <c r="D263" t="str">
        <v>2021-12-23</v>
      </c>
      <c r="E263">
        <v>13.51</v>
      </c>
      <c r="G263" t="str">
        <v>2021-12-23</v>
      </c>
      <c r="H263">
        <v>90.120002999999997</v>
      </c>
      <c r="J263" t="str">
        <v>2021-12-22</v>
      </c>
      <c r="K263">
        <v>2.23</v>
      </c>
      <c r="M263" t="str">
        <v>2021-12-22</v>
      </c>
      <c r="N263">
        <v>1.78</v>
      </c>
      <c r="P263" t="str">
        <v>2021-12-23</v>
      </c>
      <c r="Q263">
        <v>2.57</v>
      </c>
      <c r="S263" t="str">
        <v>2021-12-22</v>
      </c>
      <c r="T263">
        <v>3.68</v>
      </c>
    </row>
    <row r="264" spans="1:20" x14ac:dyDescent="0.3">
      <c r="A264" t="str">
        <v>2021-12-21</v>
      </c>
      <c r="B264">
        <v>26653</v>
      </c>
      <c r="D264" t="str">
        <v>2021-12-22</v>
      </c>
      <c r="E264">
        <v>13.44</v>
      </c>
      <c r="G264" t="str">
        <v>2021-12-22</v>
      </c>
      <c r="H264">
        <v>91.940002000000007</v>
      </c>
      <c r="J264" t="str">
        <v>2021-12-21</v>
      </c>
      <c r="K264">
        <v>2.23</v>
      </c>
      <c r="M264" t="str">
        <v>2021-12-21</v>
      </c>
      <c r="N264">
        <v>1.79</v>
      </c>
      <c r="P264" t="str">
        <v>2021-12-22</v>
      </c>
      <c r="Q264">
        <v>2.59</v>
      </c>
      <c r="S264" t="str">
        <v>2021-12-21</v>
      </c>
      <c r="T264">
        <v>3.62</v>
      </c>
    </row>
    <row r="265" spans="1:20" x14ac:dyDescent="0.3">
      <c r="A265" t="str">
        <v>2021-12-20</v>
      </c>
      <c r="B265">
        <v>26178</v>
      </c>
      <c r="D265" t="str">
        <v>2021-12-21</v>
      </c>
      <c r="E265">
        <v>13.45</v>
      </c>
      <c r="G265" t="str">
        <v>2021-12-21</v>
      </c>
      <c r="H265">
        <v>90.779999000000004</v>
      </c>
      <c r="J265" t="str">
        <v>2021-12-20</v>
      </c>
      <c r="K265">
        <v>2.1800000000000002</v>
      </c>
      <c r="M265" t="str">
        <v>2021-12-20</v>
      </c>
      <c r="N265">
        <v>1.73</v>
      </c>
      <c r="P265" t="str">
        <v>2021-12-21</v>
      </c>
      <c r="Q265">
        <v>2.58</v>
      </c>
      <c r="S265" t="str">
        <v>2021-12-20</v>
      </c>
      <c r="T265">
        <v>3.59</v>
      </c>
    </row>
    <row r="266" spans="1:20" x14ac:dyDescent="0.3">
      <c r="A266" t="str">
        <v>2021-12-17</v>
      </c>
      <c r="B266">
        <v>26611</v>
      </c>
      <c r="D266" t="str">
        <v>2021-12-20</v>
      </c>
      <c r="E266">
        <v>13</v>
      </c>
      <c r="G266" t="str">
        <v>2021-12-20</v>
      </c>
      <c r="H266">
        <v>90.099997999999999</v>
      </c>
      <c r="J266" t="str">
        <v>2021-12-17</v>
      </c>
      <c r="K266">
        <v>2.21</v>
      </c>
      <c r="M266" t="str">
        <v>2021-12-17</v>
      </c>
      <c r="N266">
        <v>1.78</v>
      </c>
      <c r="P266" t="str">
        <v>2021-12-20</v>
      </c>
      <c r="Q266">
        <v>2.5</v>
      </c>
      <c r="S266" t="str">
        <v>2021-12-17</v>
      </c>
      <c r="T266">
        <v>3.6</v>
      </c>
    </row>
    <row r="267" spans="1:20" x14ac:dyDescent="0.3">
      <c r="A267" t="str">
        <v>2021-12-16</v>
      </c>
      <c r="B267">
        <v>26782</v>
      </c>
      <c r="D267" t="str">
        <v>2021-12-17</v>
      </c>
      <c r="E267">
        <v>13.12</v>
      </c>
      <c r="G267" t="str">
        <v>2021-12-17</v>
      </c>
      <c r="H267">
        <v>92.720000999999996</v>
      </c>
      <c r="J267" t="str">
        <v>2021-12-16</v>
      </c>
      <c r="K267">
        <v>2.2400000000000002</v>
      </c>
      <c r="M267" t="str">
        <v>2021-12-16</v>
      </c>
      <c r="N267">
        <v>1.78</v>
      </c>
      <c r="P267" t="str">
        <v>2021-12-17</v>
      </c>
      <c r="Q267">
        <v>2.57</v>
      </c>
      <c r="S267" t="str">
        <v>2021-12-16</v>
      </c>
      <c r="T267">
        <v>3.66</v>
      </c>
    </row>
    <row r="268" spans="1:20" x14ac:dyDescent="0.3">
      <c r="A268" t="str">
        <v>2021-12-15</v>
      </c>
      <c r="B268">
        <v>26666</v>
      </c>
      <c r="D268" t="str">
        <v>2021-12-16</v>
      </c>
      <c r="E268">
        <v>13.07</v>
      </c>
      <c r="G268" t="str">
        <v>2021-12-16</v>
      </c>
      <c r="H268">
        <v>92.599997999999999</v>
      </c>
      <c r="J268" t="str">
        <v>2021-12-15</v>
      </c>
      <c r="K268">
        <v>2.2000000000000002</v>
      </c>
      <c r="M268" t="str">
        <v>2021-12-15</v>
      </c>
      <c r="N268">
        <v>1.86</v>
      </c>
      <c r="P268" t="str">
        <v>2021-12-16</v>
      </c>
      <c r="Q268">
        <v>2.58</v>
      </c>
      <c r="S268" t="str">
        <v>2021-12-15</v>
      </c>
      <c r="T268">
        <v>3.71</v>
      </c>
    </row>
    <row r="269" spans="1:20" x14ac:dyDescent="0.3">
      <c r="A269" t="str">
        <v>2021-12-14</v>
      </c>
      <c r="B269">
        <v>26557</v>
      </c>
      <c r="D269" t="str">
        <v>2021-12-15</v>
      </c>
      <c r="E269">
        <v>13.14</v>
      </c>
      <c r="G269" t="str">
        <v>2021-12-15</v>
      </c>
      <c r="H269">
        <v>91.980002999999996</v>
      </c>
      <c r="J269" t="str">
        <v>2021-12-14</v>
      </c>
      <c r="K269">
        <v>2.2200000000000002</v>
      </c>
      <c r="M269" t="str">
        <v>2021-12-14</v>
      </c>
      <c r="N269">
        <v>1.75</v>
      </c>
      <c r="P269" t="str">
        <v>2021-12-15</v>
      </c>
      <c r="Q269">
        <v>2.63</v>
      </c>
      <c r="S269" t="str">
        <v>2021-12-14</v>
      </c>
      <c r="T269">
        <v>3.57</v>
      </c>
    </row>
    <row r="270" spans="1:20" x14ac:dyDescent="0.3">
      <c r="A270" t="str">
        <v>2021-12-13</v>
      </c>
      <c r="B270">
        <v>26551</v>
      </c>
      <c r="D270" t="str">
        <v>2021-12-14</v>
      </c>
      <c r="E270">
        <v>13.38</v>
      </c>
      <c r="G270" t="str">
        <v>2021-12-14</v>
      </c>
      <c r="H270">
        <v>90.959998999999996</v>
      </c>
      <c r="J270" t="str">
        <v>2021-12-13</v>
      </c>
      <c r="K270">
        <v>2.21</v>
      </c>
      <c r="M270" t="str">
        <v>2021-12-13</v>
      </c>
      <c r="N270">
        <v>1.73</v>
      </c>
      <c r="P270" t="str">
        <v>2021-12-14</v>
      </c>
      <c r="Q270">
        <v>2.64</v>
      </c>
      <c r="S270" t="str">
        <v>2021-12-13</v>
      </c>
      <c r="T270">
        <v>3.48</v>
      </c>
    </row>
    <row r="271" spans="1:20" x14ac:dyDescent="0.3">
      <c r="A271" t="str">
        <v>2021-12-10</v>
      </c>
      <c r="B271">
        <v>26722</v>
      </c>
      <c r="D271" t="str">
        <v>2021-12-13</v>
      </c>
      <c r="E271">
        <v>12.79</v>
      </c>
      <c r="G271" t="str">
        <v>2021-12-13</v>
      </c>
      <c r="H271">
        <v>90.660004000000001</v>
      </c>
      <c r="J271" t="str">
        <v>2021-12-10</v>
      </c>
      <c r="K271">
        <v>2.2200000000000002</v>
      </c>
      <c r="M271" t="str">
        <v>2021-12-10</v>
      </c>
      <c r="N271">
        <v>1.73</v>
      </c>
      <c r="P271" t="str">
        <v>2021-12-13</v>
      </c>
      <c r="Q271">
        <v>2.6</v>
      </c>
      <c r="S271" t="str">
        <v>2021-12-10</v>
      </c>
      <c r="T271">
        <v>3.52</v>
      </c>
    </row>
    <row r="272" spans="1:20" x14ac:dyDescent="0.3">
      <c r="A272" t="str">
        <v>2021-12-09</v>
      </c>
      <c r="B272">
        <v>26817</v>
      </c>
      <c r="D272" t="str">
        <v>2021-12-10</v>
      </c>
      <c r="E272">
        <v>12.88</v>
      </c>
      <c r="G272" t="str">
        <v>2021-12-10</v>
      </c>
      <c r="H272">
        <v>90.099997999999999</v>
      </c>
      <c r="J272" t="str">
        <v>2021-12-09</v>
      </c>
      <c r="K272">
        <v>2.23</v>
      </c>
      <c r="M272" t="str">
        <v>2021-12-09</v>
      </c>
      <c r="N272">
        <v>1.75</v>
      </c>
      <c r="P272" t="str">
        <v>2021-12-10</v>
      </c>
      <c r="Q272">
        <v>2.59</v>
      </c>
      <c r="S272" t="str">
        <v>2021-12-09</v>
      </c>
      <c r="T272">
        <v>3.55</v>
      </c>
    </row>
    <row r="273" spans="1:20" x14ac:dyDescent="0.3">
      <c r="A273" t="str">
        <v>2021-12-08</v>
      </c>
      <c r="B273">
        <v>26752</v>
      </c>
      <c r="D273" t="str">
        <v>2021-12-09</v>
      </c>
      <c r="E273">
        <v>12.8</v>
      </c>
      <c r="G273" t="str">
        <v>2021-12-09</v>
      </c>
      <c r="H273">
        <v>92.099997999999999</v>
      </c>
      <c r="J273" t="str">
        <v>2021-12-08</v>
      </c>
      <c r="K273">
        <v>2.23</v>
      </c>
      <c r="M273" t="str">
        <v>2021-12-08</v>
      </c>
      <c r="N273">
        <v>1.74</v>
      </c>
      <c r="P273" t="str">
        <v>2021-12-09</v>
      </c>
      <c r="Q273">
        <v>2.63</v>
      </c>
      <c r="S273" t="str">
        <v>2021-12-08</v>
      </c>
      <c r="T273">
        <v>3.55</v>
      </c>
    </row>
    <row r="274" spans="1:20" x14ac:dyDescent="0.3">
      <c r="A274" t="str">
        <v>2021-12-07</v>
      </c>
      <c r="B274">
        <v>27138</v>
      </c>
      <c r="D274" t="str">
        <v>2021-12-08</v>
      </c>
      <c r="E274">
        <v>11.55</v>
      </c>
      <c r="G274" t="str">
        <v>2021-12-08</v>
      </c>
      <c r="H274">
        <v>90</v>
      </c>
      <c r="J274" t="str">
        <v>2021-12-07</v>
      </c>
      <c r="K274">
        <v>2.2599999999999998</v>
      </c>
      <c r="M274" t="str">
        <v>2021-12-07</v>
      </c>
      <c r="N274">
        <v>1.77</v>
      </c>
      <c r="P274" t="str">
        <v>2021-12-08</v>
      </c>
      <c r="Q274">
        <v>2.63</v>
      </c>
      <c r="S274" t="str">
        <v>2021-12-07</v>
      </c>
      <c r="T274">
        <v>3.6</v>
      </c>
    </row>
    <row r="275" spans="1:20" x14ac:dyDescent="0.3">
      <c r="A275" t="str">
        <v>2021-12-06</v>
      </c>
      <c r="B275">
        <v>26498</v>
      </c>
      <c r="D275" t="str">
        <v>2021-12-07</v>
      </c>
      <c r="E275">
        <v>11.71</v>
      </c>
      <c r="G275" t="str">
        <v>2021-12-07</v>
      </c>
      <c r="H275">
        <v>90.019997000000004</v>
      </c>
      <c r="J275" t="str">
        <v>2021-12-06</v>
      </c>
      <c r="K275">
        <v>2.21</v>
      </c>
      <c r="M275" t="str">
        <v>2021-12-06</v>
      </c>
      <c r="N275">
        <v>1.75</v>
      </c>
      <c r="P275" t="str">
        <v>2021-12-07</v>
      </c>
      <c r="Q275">
        <v>2.68</v>
      </c>
      <c r="S275" t="str">
        <v>2021-12-06</v>
      </c>
      <c r="T275">
        <v>3.58</v>
      </c>
    </row>
    <row r="276" spans="1:20" x14ac:dyDescent="0.3">
      <c r="A276" t="str">
        <v>2021-12-03</v>
      </c>
      <c r="B276">
        <v>25939</v>
      </c>
      <c r="D276" t="str">
        <v>2021-12-06</v>
      </c>
      <c r="E276">
        <v>11.43</v>
      </c>
      <c r="G276" t="str">
        <v>2021-12-06</v>
      </c>
      <c r="H276">
        <v>89.699996999999996</v>
      </c>
      <c r="J276" t="str">
        <v>2021-12-03</v>
      </c>
      <c r="K276">
        <v>2.15</v>
      </c>
      <c r="M276" t="str">
        <v>2021-12-03</v>
      </c>
      <c r="N276">
        <v>1.7</v>
      </c>
      <c r="P276" t="str">
        <v>2021-12-06</v>
      </c>
      <c r="Q276">
        <v>2.62</v>
      </c>
      <c r="S276" t="str">
        <v>2021-12-03</v>
      </c>
      <c r="T276">
        <v>3.49</v>
      </c>
    </row>
    <row r="277" spans="1:20" x14ac:dyDescent="0.3">
      <c r="A277" t="str">
        <v>2021-12-02</v>
      </c>
      <c r="B277">
        <v>26005</v>
      </c>
      <c r="D277" t="str">
        <v>2021-12-03</v>
      </c>
      <c r="E277">
        <v>11.13</v>
      </c>
      <c r="G277" t="str">
        <v>2021-12-03</v>
      </c>
      <c r="H277">
        <v>88.82</v>
      </c>
      <c r="J277" t="str">
        <v>2021-12-02</v>
      </c>
      <c r="K277">
        <v>2.15</v>
      </c>
      <c r="M277" t="str">
        <v>2021-12-02</v>
      </c>
      <c r="N277">
        <v>1.71</v>
      </c>
      <c r="P277" t="str">
        <v>2021-12-03</v>
      </c>
      <c r="Q277">
        <v>2.5499999999999998</v>
      </c>
      <c r="S277" t="str">
        <v>2021-12-02</v>
      </c>
      <c r="T277">
        <v>3.49</v>
      </c>
    </row>
    <row r="278" spans="1:20" x14ac:dyDescent="0.3">
      <c r="A278" t="str">
        <v>2021-12-01</v>
      </c>
      <c r="B278">
        <v>26372</v>
      </c>
      <c r="D278" t="str">
        <v>2021-12-02</v>
      </c>
      <c r="E278">
        <v>11.01</v>
      </c>
      <c r="G278" t="str">
        <v>2021-12-02</v>
      </c>
      <c r="H278">
        <v>91.559997999999993</v>
      </c>
      <c r="J278" t="str">
        <v>2021-12-01</v>
      </c>
      <c r="K278">
        <v>2.17</v>
      </c>
      <c r="M278" t="str">
        <v>2021-12-01</v>
      </c>
      <c r="N278">
        <v>1.73</v>
      </c>
      <c r="P278" t="str">
        <v>2021-12-02</v>
      </c>
      <c r="Q278">
        <v>2.5499999999999998</v>
      </c>
      <c r="S278" t="str">
        <v>2021-12-01</v>
      </c>
      <c r="T278">
        <v>3.46</v>
      </c>
    </row>
    <row r="279" spans="1:20" x14ac:dyDescent="0.3">
      <c r="A279" t="str">
        <v>2021-11-30</v>
      </c>
      <c r="B279">
        <v>25814</v>
      </c>
      <c r="D279" t="str">
        <v>2021-12-01</v>
      </c>
      <c r="E279">
        <v>11.12</v>
      </c>
      <c r="G279" t="str">
        <v>2021-12-01</v>
      </c>
      <c r="H279">
        <v>94.199996999999996</v>
      </c>
      <c r="J279" t="str">
        <v>2021-11-30</v>
      </c>
      <c r="K279">
        <v>2.12</v>
      </c>
      <c r="M279" t="str">
        <v>2021-11-30</v>
      </c>
      <c r="N279">
        <v>1.68</v>
      </c>
      <c r="P279" t="str">
        <v>2021-12-01</v>
      </c>
      <c r="Q279">
        <v>2.52</v>
      </c>
      <c r="S279" t="str">
        <v>2021-11-30</v>
      </c>
      <c r="T279">
        <v>3.42</v>
      </c>
    </row>
    <row r="280" spans="1:20" x14ac:dyDescent="0.3">
      <c r="A280" t="str">
        <v>2021-11-29</v>
      </c>
      <c r="B280">
        <v>26042</v>
      </c>
      <c r="D280" t="str">
        <v>2021-11-30</v>
      </c>
      <c r="E280">
        <v>10.69</v>
      </c>
      <c r="G280" t="str">
        <v>2021-11-30</v>
      </c>
      <c r="H280">
        <v>80.699996999999996</v>
      </c>
      <c r="J280" t="str">
        <v>2021-11-29</v>
      </c>
      <c r="K280">
        <v>2.14</v>
      </c>
      <c r="M280" t="str">
        <v>2021-11-29</v>
      </c>
      <c r="N280">
        <v>1.68</v>
      </c>
      <c r="P280" t="str">
        <v>2021-11-30</v>
      </c>
      <c r="Q280">
        <v>2.4700000000000002</v>
      </c>
      <c r="S280" t="str">
        <v>2021-11-29</v>
      </c>
      <c r="T280">
        <v>3.56</v>
      </c>
    </row>
    <row r="281" spans="1:20" x14ac:dyDescent="0.3">
      <c r="A281" t="str">
        <v>2021-11-26</v>
      </c>
      <c r="B281">
        <v>25853</v>
      </c>
      <c r="D281" t="str">
        <v>2021-11-29</v>
      </c>
      <c r="E281">
        <v>10.57</v>
      </c>
      <c r="G281" t="str">
        <v>2021-11-29</v>
      </c>
      <c r="H281">
        <v>83</v>
      </c>
      <c r="J281" t="str">
        <v>2021-11-26</v>
      </c>
      <c r="K281">
        <v>2.16</v>
      </c>
      <c r="M281" t="str">
        <v>2021-11-26</v>
      </c>
      <c r="N281">
        <v>1.7</v>
      </c>
      <c r="P281" t="str">
        <v>2021-11-29</v>
      </c>
      <c r="Q281">
        <v>2.4700000000000002</v>
      </c>
      <c r="S281" t="str">
        <v>2021-11-26</v>
      </c>
      <c r="T281">
        <v>3.38</v>
      </c>
    </row>
    <row r="282" spans="1:20" x14ac:dyDescent="0.3">
      <c r="A282" t="str">
        <v>2021-11-25</v>
      </c>
      <c r="B282">
        <v>27099</v>
      </c>
      <c r="D282" t="str">
        <v>2021-11-26</v>
      </c>
      <c r="E282">
        <v>10.49</v>
      </c>
      <c r="G282" t="str">
        <v>2021-11-26</v>
      </c>
      <c r="H282">
        <v>84.900002000000001</v>
      </c>
      <c r="J282" t="str">
        <v>2021-11-25</v>
      </c>
      <c r="K282">
        <v>2.29</v>
      </c>
      <c r="M282" t="str">
        <v>2021-11-25</v>
      </c>
      <c r="N282">
        <v>1.77</v>
      </c>
      <c r="P282" t="str">
        <v>2021-11-26</v>
      </c>
      <c r="Q282">
        <v>2.4300000000000002</v>
      </c>
      <c r="S282" t="str">
        <v>2021-11-25</v>
      </c>
      <c r="T282">
        <v>3.54</v>
      </c>
    </row>
    <row r="283" spans="1:20" x14ac:dyDescent="0.3">
      <c r="A283" t="str">
        <v>2021-11-24</v>
      </c>
      <c r="B283">
        <v>27109</v>
      </c>
      <c r="D283" t="str">
        <v>2021-11-25</v>
      </c>
      <c r="E283">
        <v>11.27</v>
      </c>
      <c r="G283" t="str">
        <v>2021-11-25</v>
      </c>
      <c r="H283">
        <v>88.720000999999996</v>
      </c>
      <c r="J283" t="str">
        <v>2021-11-24</v>
      </c>
      <c r="K283">
        <v>2.2999999999999998</v>
      </c>
      <c r="M283" t="str">
        <v>2021-11-24</v>
      </c>
      <c r="N283">
        <v>1.8</v>
      </c>
      <c r="P283" t="str">
        <v>2021-11-25</v>
      </c>
      <c r="Q283">
        <v>2.58</v>
      </c>
      <c r="S283" t="str">
        <v>2021-11-24</v>
      </c>
      <c r="T283">
        <v>3.6</v>
      </c>
    </row>
    <row r="284" spans="1:20" x14ac:dyDescent="0.3">
      <c r="A284" t="str">
        <v>2021-11-23</v>
      </c>
      <c r="B284">
        <v>26939</v>
      </c>
      <c r="D284" t="str">
        <v>2021-11-24</v>
      </c>
      <c r="E284">
        <v>11.45</v>
      </c>
      <c r="G284" t="str">
        <v>2021-11-24</v>
      </c>
      <c r="H284">
        <v>89.919998000000007</v>
      </c>
      <c r="J284" t="str">
        <v>2021-11-23</v>
      </c>
      <c r="K284">
        <v>2.2999999999999998</v>
      </c>
      <c r="M284" t="str">
        <v>2021-11-23</v>
      </c>
      <c r="N284">
        <v>1.8</v>
      </c>
      <c r="P284" t="str">
        <v>2021-11-24</v>
      </c>
      <c r="Q284">
        <v>2.62</v>
      </c>
      <c r="S284" t="str">
        <v>2021-11-23</v>
      </c>
      <c r="T284">
        <v>3.47</v>
      </c>
    </row>
    <row r="285" spans="1:20" x14ac:dyDescent="0.3">
      <c r="A285" t="str">
        <v>2021-11-22</v>
      </c>
      <c r="B285">
        <v>27383</v>
      </c>
      <c r="D285" t="str">
        <v>2021-11-23</v>
      </c>
      <c r="E285">
        <v>11.12</v>
      </c>
      <c r="G285" t="str">
        <v>2021-11-23</v>
      </c>
      <c r="H285">
        <v>90.860000999999997</v>
      </c>
      <c r="J285" t="str">
        <v>2021-11-22</v>
      </c>
      <c r="K285">
        <v>2.33</v>
      </c>
      <c r="M285" t="str">
        <v>2021-11-22</v>
      </c>
      <c r="N285">
        <v>1.81</v>
      </c>
      <c r="P285" t="str">
        <v>2021-11-23</v>
      </c>
      <c r="Q285">
        <v>2.62</v>
      </c>
      <c r="S285" t="str">
        <v>2021-11-22</v>
      </c>
      <c r="T285">
        <v>3.53</v>
      </c>
    </row>
    <row r="286" spans="1:20" x14ac:dyDescent="0.3">
      <c r="A286" t="str">
        <v>2021-11-19</v>
      </c>
      <c r="B286">
        <v>27337</v>
      </c>
      <c r="D286" t="str">
        <v>2021-11-22</v>
      </c>
      <c r="E286">
        <v>11.05</v>
      </c>
      <c r="G286" t="str">
        <v>2021-11-22</v>
      </c>
      <c r="H286">
        <v>92.900002000000001</v>
      </c>
      <c r="J286" t="str">
        <v>2021-11-19</v>
      </c>
      <c r="K286">
        <v>2.38</v>
      </c>
      <c r="M286" t="str">
        <v>2021-11-19</v>
      </c>
      <c r="N286">
        <v>1.8</v>
      </c>
      <c r="P286" t="str">
        <v>2021-11-22</v>
      </c>
      <c r="Q286">
        <v>2.65</v>
      </c>
      <c r="S286" t="str">
        <v>2021-11-19</v>
      </c>
      <c r="T286">
        <v>3.52</v>
      </c>
    </row>
    <row r="287" spans="1:20" x14ac:dyDescent="0.3">
      <c r="A287" t="str">
        <v>2021-11-18</v>
      </c>
      <c r="B287">
        <v>27662</v>
      </c>
      <c r="D287" t="str">
        <v>2021-11-19</v>
      </c>
      <c r="E287">
        <v>10.97</v>
      </c>
      <c r="G287" t="str">
        <v>2021-11-19</v>
      </c>
      <c r="H287">
        <v>92.800003000000004</v>
      </c>
      <c r="J287" t="str">
        <v>2021-11-18</v>
      </c>
      <c r="K287">
        <v>2.4700000000000002</v>
      </c>
      <c r="M287" t="str">
        <v>2021-11-18</v>
      </c>
      <c r="N287">
        <v>1.85</v>
      </c>
      <c r="P287" t="str">
        <v>2021-11-19</v>
      </c>
      <c r="Q287">
        <v>2.65</v>
      </c>
      <c r="S287" t="str">
        <v>2021-11-18</v>
      </c>
      <c r="T287">
        <v>3.62</v>
      </c>
    </row>
    <row r="288" spans="1:20" x14ac:dyDescent="0.3">
      <c r="A288" t="str">
        <v>2021-11-17</v>
      </c>
      <c r="B288">
        <v>27825</v>
      </c>
      <c r="D288" t="str">
        <v>2021-11-18</v>
      </c>
      <c r="E288">
        <v>11.44</v>
      </c>
      <c r="G288" t="str">
        <v>2021-11-18</v>
      </c>
      <c r="H288">
        <v>97.059997999999993</v>
      </c>
      <c r="J288" t="str">
        <v>2021-11-17</v>
      </c>
      <c r="K288">
        <v>2.48</v>
      </c>
      <c r="M288" t="str">
        <v>2021-11-17</v>
      </c>
      <c r="N288">
        <v>1.89</v>
      </c>
      <c r="P288" t="str">
        <v>2021-11-18</v>
      </c>
      <c r="Q288">
        <v>2.72</v>
      </c>
      <c r="S288" t="str">
        <v>2021-11-17</v>
      </c>
      <c r="T288">
        <v>3.6</v>
      </c>
    </row>
    <row r="289" spans="1:20" x14ac:dyDescent="0.3">
      <c r="A289" t="str">
        <v>2021-11-16</v>
      </c>
      <c r="B289">
        <v>27805</v>
      </c>
      <c r="D289" t="str">
        <v>2021-11-17</v>
      </c>
      <c r="E289">
        <v>11.57</v>
      </c>
      <c r="G289" t="str">
        <v>2021-11-17</v>
      </c>
      <c r="H289">
        <v>99.160004000000001</v>
      </c>
      <c r="J289" t="str">
        <v>2021-11-16</v>
      </c>
      <c r="K289">
        <v>2.48</v>
      </c>
      <c r="M289" t="str">
        <v>2021-11-16</v>
      </c>
      <c r="N289">
        <v>1.9</v>
      </c>
      <c r="P289" t="str">
        <v>2021-11-17</v>
      </c>
      <c r="Q289">
        <v>2.75</v>
      </c>
      <c r="S289" t="str">
        <v>2021-11-16</v>
      </c>
      <c r="T289">
        <v>3.66</v>
      </c>
    </row>
    <row r="290" spans="1:20" x14ac:dyDescent="0.3">
      <c r="A290" t="str">
        <v>2021-11-15</v>
      </c>
      <c r="B290">
        <v>27868</v>
      </c>
      <c r="D290" t="str">
        <v>2021-11-16</v>
      </c>
      <c r="E290">
        <v>11.51</v>
      </c>
      <c r="G290" t="str">
        <v>2021-11-16</v>
      </c>
      <c r="H290">
        <v>99.519997000000004</v>
      </c>
      <c r="J290" t="str">
        <v>2021-11-15</v>
      </c>
      <c r="K290">
        <v>2.4900000000000002</v>
      </c>
      <c r="M290" t="str">
        <v>2021-11-15</v>
      </c>
      <c r="N290">
        <v>1.93</v>
      </c>
      <c r="P290" t="str">
        <v>2021-11-16</v>
      </c>
      <c r="Q290">
        <v>2.76</v>
      </c>
      <c r="S290" t="str">
        <v>2021-11-15</v>
      </c>
      <c r="T290">
        <v>3.69</v>
      </c>
    </row>
    <row r="291" spans="1:20" x14ac:dyDescent="0.3">
      <c r="A291" t="str">
        <v>2021-11-12</v>
      </c>
      <c r="B291">
        <v>27732</v>
      </c>
      <c r="D291" t="str">
        <v>2021-11-15</v>
      </c>
      <c r="E291">
        <v>11.65</v>
      </c>
      <c r="G291" t="str">
        <v>2021-11-15</v>
      </c>
      <c r="H291">
        <v>100.199997</v>
      </c>
      <c r="J291" t="str">
        <v>2021-11-12</v>
      </c>
      <c r="K291">
        <v>2.4700000000000002</v>
      </c>
      <c r="M291" t="str">
        <v>2021-11-12</v>
      </c>
      <c r="N291">
        <v>1.91</v>
      </c>
      <c r="P291" t="str">
        <v>2021-11-15</v>
      </c>
      <c r="Q291">
        <v>2.8</v>
      </c>
      <c r="S291" t="str">
        <v>2021-11-12</v>
      </c>
      <c r="T291">
        <v>3.72</v>
      </c>
    </row>
    <row r="292" spans="1:20" x14ac:dyDescent="0.3">
      <c r="A292" t="str">
        <v>2021-11-11</v>
      </c>
      <c r="B292">
        <v>27633</v>
      </c>
      <c r="D292" t="str">
        <v>2021-11-12</v>
      </c>
      <c r="E292">
        <v>11.53</v>
      </c>
      <c r="G292" t="str">
        <v>2021-11-12</v>
      </c>
      <c r="H292">
        <v>100.400002</v>
      </c>
      <c r="J292" t="str">
        <v>2021-11-11</v>
      </c>
      <c r="K292">
        <v>2.4700000000000002</v>
      </c>
      <c r="M292" t="str">
        <v>2021-11-11</v>
      </c>
      <c r="N292">
        <v>1.92</v>
      </c>
      <c r="P292" t="str">
        <v>2021-11-12</v>
      </c>
      <c r="Q292">
        <v>2.79</v>
      </c>
      <c r="S292" t="str">
        <v>2021-11-11</v>
      </c>
      <c r="T292">
        <v>3.76</v>
      </c>
    </row>
    <row r="293" spans="1:20" x14ac:dyDescent="0.3">
      <c r="A293" t="str">
        <v>2021-11-10</v>
      </c>
      <c r="B293">
        <v>27561</v>
      </c>
      <c r="D293" t="str">
        <v>2021-11-11</v>
      </c>
      <c r="E293">
        <v>11.62</v>
      </c>
      <c r="G293" t="str">
        <v>2021-11-11</v>
      </c>
      <c r="H293">
        <v>100.800003</v>
      </c>
      <c r="J293" t="str">
        <v>2021-11-10</v>
      </c>
      <c r="K293">
        <v>2.48</v>
      </c>
      <c r="M293" t="str">
        <v>2021-11-10</v>
      </c>
      <c r="N293">
        <v>1.91</v>
      </c>
      <c r="P293" t="str">
        <v>2021-11-11</v>
      </c>
      <c r="Q293">
        <v>2.8</v>
      </c>
      <c r="S293" t="str">
        <v>2021-11-10</v>
      </c>
      <c r="T293">
        <v>3.81</v>
      </c>
    </row>
    <row r="294" spans="1:20" x14ac:dyDescent="0.3">
      <c r="A294" t="str">
        <v>2021-11-09</v>
      </c>
      <c r="B294">
        <v>27441</v>
      </c>
      <c r="D294" t="str">
        <v>2021-11-10</v>
      </c>
      <c r="E294">
        <v>11.53</v>
      </c>
      <c r="G294" t="str">
        <v>2021-11-10</v>
      </c>
      <c r="H294">
        <v>101.650002</v>
      </c>
      <c r="J294" t="str">
        <v>2021-11-09</v>
      </c>
      <c r="K294">
        <v>2.4700000000000002</v>
      </c>
      <c r="M294" t="str">
        <v>2021-11-09</v>
      </c>
      <c r="N294">
        <v>1.92</v>
      </c>
      <c r="P294" t="str">
        <v>2021-11-10</v>
      </c>
      <c r="Q294">
        <v>2.78</v>
      </c>
      <c r="S294" t="str">
        <v>2021-11-09</v>
      </c>
      <c r="T294">
        <v>3.85</v>
      </c>
    </row>
    <row r="295" spans="1:20" x14ac:dyDescent="0.3">
      <c r="A295" t="str">
        <v>2021-11-08</v>
      </c>
      <c r="B295">
        <v>27711</v>
      </c>
      <c r="D295" t="str">
        <v>2021-11-09</v>
      </c>
      <c r="E295">
        <v>11.39</v>
      </c>
      <c r="G295" t="str">
        <v>2021-11-09</v>
      </c>
      <c r="H295">
        <v>101.050003</v>
      </c>
      <c r="J295" t="str">
        <v>2021-11-08</v>
      </c>
      <c r="K295">
        <v>2.4900000000000002</v>
      </c>
      <c r="M295" t="str">
        <v>2021-11-08</v>
      </c>
      <c r="N295">
        <v>1.92</v>
      </c>
      <c r="P295" t="str">
        <v>2021-11-09</v>
      </c>
      <c r="Q295">
        <v>2.78</v>
      </c>
      <c r="S295" t="str">
        <v>2021-11-08</v>
      </c>
      <c r="T295">
        <v>3.99</v>
      </c>
    </row>
    <row r="296" spans="1:20" x14ac:dyDescent="0.3">
      <c r="A296" t="str">
        <v>2021-11-05</v>
      </c>
      <c r="B296">
        <v>27796</v>
      </c>
      <c r="D296" t="str">
        <v>2021-11-08</v>
      </c>
      <c r="E296">
        <v>11.48</v>
      </c>
      <c r="G296" t="str">
        <v>2021-11-08</v>
      </c>
      <c r="H296">
        <v>102</v>
      </c>
      <c r="J296" t="str">
        <v>2021-11-05</v>
      </c>
      <c r="K296">
        <v>2.48</v>
      </c>
      <c r="M296" t="str">
        <v>2021-11-05</v>
      </c>
      <c r="N296">
        <v>1.93</v>
      </c>
      <c r="P296" t="str">
        <v>2021-11-08</v>
      </c>
      <c r="Q296">
        <v>2.84</v>
      </c>
      <c r="S296" t="str">
        <v>2021-11-05</v>
      </c>
      <c r="T296">
        <v>3.96</v>
      </c>
    </row>
    <row r="297" spans="1:20" x14ac:dyDescent="0.3">
      <c r="A297" t="str">
        <v>2021-11-04</v>
      </c>
      <c r="B297">
        <v>27522</v>
      </c>
      <c r="D297" t="str">
        <v>2021-11-05</v>
      </c>
      <c r="E297">
        <v>11.52</v>
      </c>
      <c r="G297" t="str">
        <v>2021-11-05</v>
      </c>
      <c r="H297">
        <v>102.099998</v>
      </c>
      <c r="J297" t="str">
        <v>2021-11-04</v>
      </c>
      <c r="K297">
        <v>2.46</v>
      </c>
      <c r="M297" t="str">
        <v>2021-11-04</v>
      </c>
      <c r="N297">
        <v>1.89</v>
      </c>
      <c r="P297" t="str">
        <v>2021-11-05</v>
      </c>
      <c r="Q297">
        <v>2.9</v>
      </c>
      <c r="S297" t="str">
        <v>2021-11-04</v>
      </c>
      <c r="T297">
        <v>3.89</v>
      </c>
    </row>
    <row r="298" spans="1:20" x14ac:dyDescent="0.3">
      <c r="A298" t="str">
        <v>2021-11-03</v>
      </c>
      <c r="B298">
        <v>27378</v>
      </c>
      <c r="D298" t="str">
        <v>2021-11-04</v>
      </c>
      <c r="E298">
        <v>11.44</v>
      </c>
      <c r="G298" t="str">
        <v>2021-11-04</v>
      </c>
      <c r="H298">
        <v>102.199997</v>
      </c>
      <c r="J298" t="str">
        <v>2021-11-03</v>
      </c>
      <c r="K298">
        <v>2.5</v>
      </c>
      <c r="M298" t="str">
        <v>2021-11-03</v>
      </c>
      <c r="N298">
        <v>1.91</v>
      </c>
      <c r="P298" t="str">
        <v>2021-11-04</v>
      </c>
      <c r="Q298">
        <v>2.76</v>
      </c>
      <c r="S298" t="str">
        <v>2021-11-03</v>
      </c>
      <c r="T298">
        <v>3.86</v>
      </c>
    </row>
    <row r="299" spans="1:20" x14ac:dyDescent="0.3">
      <c r="A299" t="str">
        <v>2021-11-02</v>
      </c>
      <c r="B299">
        <v>27190</v>
      </c>
      <c r="D299" t="str">
        <v>2021-11-03</v>
      </c>
      <c r="E299">
        <v>11.47</v>
      </c>
      <c r="G299" t="str">
        <v>2021-11-03</v>
      </c>
      <c r="H299">
        <v>101.150002</v>
      </c>
      <c r="J299" t="str">
        <v>2021-11-02</v>
      </c>
      <c r="K299">
        <v>2.5099999999999998</v>
      </c>
      <c r="M299" t="str">
        <v>2021-11-02</v>
      </c>
      <c r="N299">
        <v>1.92</v>
      </c>
      <c r="P299" t="str">
        <v>2021-11-03</v>
      </c>
      <c r="Q299">
        <v>2.8</v>
      </c>
      <c r="S299" t="str">
        <v>2021-11-02</v>
      </c>
      <c r="T299">
        <v>3.85</v>
      </c>
    </row>
    <row r="300" spans="1:20" x14ac:dyDescent="0.3">
      <c r="A300" t="str">
        <v>2021-11-01</v>
      </c>
      <c r="B300">
        <v>27206</v>
      </c>
      <c r="D300" t="str">
        <v>2021-11-02</v>
      </c>
      <c r="E300">
        <v>11.28</v>
      </c>
      <c r="G300" t="str">
        <v>2021-11-02</v>
      </c>
      <c r="H300">
        <v>102.449997</v>
      </c>
      <c r="J300" t="str">
        <v>2021-11-01</v>
      </c>
      <c r="K300">
        <v>2.5</v>
      </c>
      <c r="M300" t="str">
        <v>2021-11-01</v>
      </c>
      <c r="N300">
        <v>1.88</v>
      </c>
      <c r="P300" t="str">
        <v>2021-11-02</v>
      </c>
      <c r="Q300">
        <v>2.74</v>
      </c>
      <c r="S300" t="str">
        <v>2021-11-01</v>
      </c>
      <c r="T300">
        <v>3.8</v>
      </c>
    </row>
    <row r="301" spans="1:20" x14ac:dyDescent="0.3">
      <c r="A301" t="str">
        <v>2021-10-29</v>
      </c>
      <c r="B301">
        <v>26876</v>
      </c>
      <c r="D301" t="str">
        <v>2021-11-01</v>
      </c>
      <c r="E301">
        <v>11.37</v>
      </c>
      <c r="G301" t="str">
        <v>2021-11-01</v>
      </c>
      <c r="H301">
        <v>101.25</v>
      </c>
      <c r="J301" t="str">
        <v>2021-10-29</v>
      </c>
      <c r="K301">
        <v>2.46</v>
      </c>
      <c r="M301" t="str">
        <v>2021-10-29</v>
      </c>
      <c r="N301">
        <v>1.89</v>
      </c>
      <c r="P301" t="str">
        <v>2021-11-01</v>
      </c>
      <c r="Q301">
        <v>2.69</v>
      </c>
      <c r="S301" t="str">
        <v>2021-10-29</v>
      </c>
      <c r="T301">
        <v>3.76</v>
      </c>
    </row>
    <row r="302" spans="1:20" x14ac:dyDescent="0.3">
      <c r="A302" t="str">
        <v>2021-10-28</v>
      </c>
      <c r="B302">
        <v>26890</v>
      </c>
      <c r="D302" t="str">
        <v>2021-10-29</v>
      </c>
      <c r="E302">
        <v>11.42</v>
      </c>
      <c r="G302" t="str">
        <v>2021-10-29</v>
      </c>
      <c r="H302">
        <v>103.099998</v>
      </c>
      <c r="J302" t="str">
        <v>2021-10-28</v>
      </c>
      <c r="K302">
        <v>2.44</v>
      </c>
      <c r="M302" t="str">
        <v>2021-10-28</v>
      </c>
      <c r="N302">
        <v>2.0299999999999998</v>
      </c>
      <c r="P302" t="str">
        <v>2021-10-29</v>
      </c>
      <c r="Q302">
        <v>2.69</v>
      </c>
      <c r="S302" t="str">
        <v>2021-10-28</v>
      </c>
      <c r="T302">
        <v>3.83</v>
      </c>
    </row>
    <row r="303" spans="1:20" x14ac:dyDescent="0.3">
      <c r="A303" t="str">
        <v>2021-10-27</v>
      </c>
      <c r="B303">
        <v>26806</v>
      </c>
      <c r="D303" t="str">
        <v>2021-10-28</v>
      </c>
      <c r="E303">
        <v>11.49</v>
      </c>
      <c r="G303" t="str">
        <v>2021-10-28</v>
      </c>
      <c r="H303">
        <v>104.199997</v>
      </c>
      <c r="J303" t="str">
        <v>2021-10-27</v>
      </c>
      <c r="K303">
        <v>2.4500000000000002</v>
      </c>
      <c r="M303" t="str">
        <v>2021-10-27</v>
      </c>
      <c r="N303">
        <v>2</v>
      </c>
      <c r="P303" t="str">
        <v>2021-10-28</v>
      </c>
      <c r="Q303">
        <v>2.9</v>
      </c>
      <c r="S303" t="str">
        <v>2021-10-27</v>
      </c>
      <c r="T303">
        <v>3.81</v>
      </c>
    </row>
    <row r="304" spans="1:20" x14ac:dyDescent="0.3">
      <c r="A304" t="str">
        <v>2021-10-26</v>
      </c>
      <c r="B304">
        <v>26971</v>
      </c>
      <c r="D304" t="str">
        <v>2021-10-27</v>
      </c>
      <c r="E304">
        <v>11.43</v>
      </c>
      <c r="G304" t="str">
        <v>2021-10-27</v>
      </c>
      <c r="H304">
        <v>105.099998</v>
      </c>
      <c r="J304" t="str">
        <v>2021-10-26</v>
      </c>
      <c r="K304">
        <v>2.48</v>
      </c>
      <c r="M304" t="str">
        <v>2021-10-26</v>
      </c>
      <c r="N304">
        <v>2.0499999999999998</v>
      </c>
      <c r="P304" t="str">
        <v>2021-10-27</v>
      </c>
      <c r="Q304">
        <v>2.94</v>
      </c>
      <c r="S304" t="str">
        <v>2021-10-26</v>
      </c>
      <c r="T304">
        <v>3.96</v>
      </c>
    </row>
    <row r="305" spans="1:20" x14ac:dyDescent="0.3">
      <c r="A305" t="str">
        <v>2021-10-25</v>
      </c>
      <c r="B305">
        <v>26816</v>
      </c>
      <c r="D305" t="str">
        <v>2021-10-26</v>
      </c>
      <c r="E305">
        <v>11.5</v>
      </c>
      <c r="G305" t="str">
        <v>2021-10-26</v>
      </c>
      <c r="H305">
        <v>106.199997</v>
      </c>
      <c r="J305" t="str">
        <v>2021-10-25</v>
      </c>
      <c r="K305">
        <v>2.46</v>
      </c>
      <c r="M305" t="str">
        <v>2021-10-25</v>
      </c>
      <c r="N305">
        <v>2.0499999999999998</v>
      </c>
      <c r="P305" t="str">
        <v>2021-10-26</v>
      </c>
      <c r="Q305">
        <v>2.99</v>
      </c>
      <c r="S305" t="str">
        <v>2021-10-25</v>
      </c>
      <c r="T305">
        <v>3.95</v>
      </c>
    </row>
    <row r="306" spans="1:20" x14ac:dyDescent="0.3">
      <c r="A306" t="str">
        <v>2021-10-22</v>
      </c>
      <c r="B306">
        <v>26572</v>
      </c>
      <c r="D306" t="str">
        <v>2021-10-25</v>
      </c>
      <c r="E306">
        <v>11.33</v>
      </c>
      <c r="G306" t="str">
        <v>2021-10-25</v>
      </c>
      <c r="H306">
        <v>104.650002</v>
      </c>
      <c r="J306" t="str">
        <v>2021-10-22</v>
      </c>
      <c r="K306">
        <v>2.4500000000000002</v>
      </c>
      <c r="M306" t="str">
        <v>2021-10-22</v>
      </c>
      <c r="N306">
        <v>2.0499999999999998</v>
      </c>
      <c r="P306" t="str">
        <v>2021-10-25</v>
      </c>
      <c r="Q306">
        <v>2.97</v>
      </c>
      <c r="S306" t="str">
        <v>2021-10-22</v>
      </c>
      <c r="T306">
        <v>3.91</v>
      </c>
    </row>
    <row r="307" spans="1:20" x14ac:dyDescent="0.3">
      <c r="A307" t="str">
        <v>2021-10-21</v>
      </c>
      <c r="B307">
        <v>26525</v>
      </c>
      <c r="D307" t="str">
        <v>2021-10-22</v>
      </c>
      <c r="E307">
        <v>11.53</v>
      </c>
      <c r="G307" t="str">
        <v>2021-10-22</v>
      </c>
      <c r="H307">
        <v>107.199997</v>
      </c>
      <c r="J307" t="str">
        <v>2021-10-21</v>
      </c>
      <c r="K307">
        <v>2.44</v>
      </c>
      <c r="M307" t="str">
        <v>2021-10-21</v>
      </c>
      <c r="N307">
        <v>2.0499999999999998</v>
      </c>
      <c r="P307" t="str">
        <v>2021-10-22</v>
      </c>
      <c r="Q307">
        <v>2.96</v>
      </c>
      <c r="S307" t="str">
        <v>2021-10-21</v>
      </c>
      <c r="T307">
        <v>3.85</v>
      </c>
    </row>
    <row r="308" spans="1:20" x14ac:dyDescent="0.3">
      <c r="A308" t="str">
        <v>2021-10-20</v>
      </c>
      <c r="B308">
        <v>26582</v>
      </c>
      <c r="D308" t="str">
        <v>2021-10-21</v>
      </c>
      <c r="E308">
        <v>11.58</v>
      </c>
      <c r="G308" t="str">
        <v>2021-10-21</v>
      </c>
      <c r="H308">
        <v>108.75</v>
      </c>
      <c r="J308" t="str">
        <v>2021-10-20</v>
      </c>
      <c r="K308">
        <v>2.4700000000000002</v>
      </c>
      <c r="M308" t="str">
        <v>2021-10-20</v>
      </c>
      <c r="N308">
        <v>2.08</v>
      </c>
      <c r="P308" t="str">
        <v>2021-10-21</v>
      </c>
      <c r="Q308">
        <v>2.91</v>
      </c>
      <c r="S308" t="str">
        <v>2021-10-20</v>
      </c>
      <c r="T308">
        <v>3.9</v>
      </c>
    </row>
    <row r="309" spans="1:20" x14ac:dyDescent="0.3">
      <c r="A309" t="str">
        <v>2021-10-19</v>
      </c>
      <c r="B309">
        <v>26333</v>
      </c>
      <c r="D309" t="str">
        <v>2021-10-20</v>
      </c>
      <c r="E309">
        <v>11.65</v>
      </c>
      <c r="G309" t="str">
        <v>2021-10-20</v>
      </c>
      <c r="H309">
        <v>107.400002</v>
      </c>
      <c r="J309" t="str">
        <v>2021-10-19</v>
      </c>
      <c r="K309">
        <v>2.4500000000000002</v>
      </c>
      <c r="M309" t="str">
        <v>2021-10-19</v>
      </c>
      <c r="N309">
        <v>2.0499999999999998</v>
      </c>
      <c r="P309" t="str">
        <v>2021-10-20</v>
      </c>
      <c r="Q309">
        <v>2.96</v>
      </c>
      <c r="S309" t="str">
        <v>2021-10-19</v>
      </c>
      <c r="T309">
        <v>3.89</v>
      </c>
    </row>
    <row r="310" spans="1:20" x14ac:dyDescent="0.3">
      <c r="A310" t="str">
        <v>2021-10-18</v>
      </c>
      <c r="B310">
        <v>26269</v>
      </c>
      <c r="D310" t="str">
        <v>2021-10-19</v>
      </c>
      <c r="E310">
        <v>11.62</v>
      </c>
      <c r="G310" t="str">
        <v>2021-10-19</v>
      </c>
      <c r="H310">
        <v>106.949997</v>
      </c>
      <c r="J310" t="str">
        <v>2021-10-18</v>
      </c>
      <c r="K310">
        <v>2.4900000000000002</v>
      </c>
      <c r="M310" t="str">
        <v>2021-10-18</v>
      </c>
      <c r="N310">
        <v>2.06</v>
      </c>
      <c r="P310" t="str">
        <v>2021-10-19</v>
      </c>
      <c r="Q310">
        <v>2.92</v>
      </c>
      <c r="S310" t="str">
        <v>2021-10-18</v>
      </c>
      <c r="T310">
        <v>3.88</v>
      </c>
    </row>
    <row r="311" spans="1:20" x14ac:dyDescent="0.3">
      <c r="A311" t="str">
        <v>2021-10-15</v>
      </c>
      <c r="B311">
        <v>26489</v>
      </c>
      <c r="D311" t="str">
        <v>2021-10-18</v>
      </c>
      <c r="E311">
        <v>11.69</v>
      </c>
      <c r="G311" t="str">
        <v>2021-10-18</v>
      </c>
      <c r="H311">
        <v>107.900002</v>
      </c>
      <c r="J311" t="str">
        <v>2021-10-15</v>
      </c>
      <c r="K311">
        <v>2.58</v>
      </c>
      <c r="M311" t="str">
        <v>2021-10-15</v>
      </c>
      <c r="N311">
        <v>2.0299999999999998</v>
      </c>
      <c r="P311" t="str">
        <v>2021-10-18</v>
      </c>
      <c r="Q311">
        <v>2.91</v>
      </c>
      <c r="S311" t="str">
        <v>2021-10-15</v>
      </c>
      <c r="T311">
        <v>3.85</v>
      </c>
    </row>
    <row r="312" spans="1:20" x14ac:dyDescent="0.3">
      <c r="A312" t="str">
        <v>2021-10-14</v>
      </c>
      <c r="B312">
        <v>26278</v>
      </c>
      <c r="D312" t="str">
        <v>2021-10-15</v>
      </c>
      <c r="E312">
        <v>11.8</v>
      </c>
      <c r="G312" t="str">
        <v>2021-10-15</v>
      </c>
      <c r="H312">
        <v>109</v>
      </c>
      <c r="J312" t="str">
        <v>2021-10-14</v>
      </c>
      <c r="K312">
        <v>2.52</v>
      </c>
      <c r="M312" t="str">
        <v>2021-10-14</v>
      </c>
      <c r="N312">
        <v>2.06</v>
      </c>
      <c r="P312" t="str">
        <v>2021-10-15</v>
      </c>
      <c r="Q312">
        <v>2.84</v>
      </c>
      <c r="S312" t="str">
        <v>2021-10-14</v>
      </c>
      <c r="T312">
        <v>3.78</v>
      </c>
    </row>
    <row r="313" spans="1:20" x14ac:dyDescent="0.3">
      <c r="A313" t="str">
        <v>2021-10-13</v>
      </c>
      <c r="B313">
        <v>25959</v>
      </c>
      <c r="D313" t="str">
        <v>2021-10-14</v>
      </c>
      <c r="E313">
        <v>11.71</v>
      </c>
      <c r="G313" t="str">
        <v>2021-10-14</v>
      </c>
      <c r="H313">
        <v>110</v>
      </c>
      <c r="J313" t="str">
        <v>2021-10-13</v>
      </c>
      <c r="K313">
        <v>2.5</v>
      </c>
      <c r="M313" t="str">
        <v>2021-10-13</v>
      </c>
      <c r="N313">
        <v>2.02</v>
      </c>
      <c r="P313" t="str">
        <v>2021-10-14</v>
      </c>
      <c r="Q313">
        <v>2.82</v>
      </c>
      <c r="S313" t="str">
        <v>2021-10-13</v>
      </c>
      <c r="T313">
        <v>3.74</v>
      </c>
    </row>
    <row r="314" spans="1:20" x14ac:dyDescent="0.3">
      <c r="A314" t="str">
        <v>2021-10-12</v>
      </c>
      <c r="B314">
        <v>25990</v>
      </c>
      <c r="D314" t="str">
        <v>2021-10-13</v>
      </c>
      <c r="E314">
        <v>11.66</v>
      </c>
      <c r="G314" t="str">
        <v>2021-10-13</v>
      </c>
      <c r="H314">
        <v>109.900002</v>
      </c>
      <c r="J314" t="str">
        <v>2021-10-12</v>
      </c>
      <c r="K314">
        <v>2.5099999999999998</v>
      </c>
      <c r="M314" t="str">
        <v>2021-10-12</v>
      </c>
      <c r="N314">
        <v>2.06</v>
      </c>
      <c r="P314" t="str">
        <v>2021-10-13</v>
      </c>
      <c r="Q314">
        <v>2.7</v>
      </c>
      <c r="S314" t="str">
        <v>2021-10-12</v>
      </c>
      <c r="T314">
        <v>3.79</v>
      </c>
    </row>
    <row r="315" spans="1:20" x14ac:dyDescent="0.3">
      <c r="A315" t="str">
        <v>2021-10-11</v>
      </c>
      <c r="B315">
        <v>25930</v>
      </c>
      <c r="D315" t="str">
        <v>2021-10-12</v>
      </c>
      <c r="E315">
        <v>11.93</v>
      </c>
      <c r="G315" t="str">
        <v>2021-10-12</v>
      </c>
      <c r="H315">
        <v>110.75</v>
      </c>
      <c r="J315" t="str">
        <v>2021-10-11</v>
      </c>
      <c r="K315">
        <v>2.5</v>
      </c>
      <c r="M315" t="str">
        <v>2021-10-11</v>
      </c>
      <c r="N315">
        <v>2.0699999999999998</v>
      </c>
      <c r="P315" t="str">
        <v>2021-10-12</v>
      </c>
      <c r="Q315">
        <v>2.76</v>
      </c>
      <c r="S315" t="str">
        <v>2021-10-11</v>
      </c>
      <c r="T315">
        <v>3.75</v>
      </c>
    </row>
    <row r="316" spans="1:20" x14ac:dyDescent="0.3">
      <c r="A316" t="str">
        <v>2021-10-08</v>
      </c>
      <c r="B316">
        <v>26051</v>
      </c>
      <c r="D316" t="str">
        <v>2021-10-11</v>
      </c>
      <c r="E316">
        <v>11.9</v>
      </c>
      <c r="G316" t="str">
        <v>2021-10-11</v>
      </c>
      <c r="H316">
        <v>110.5</v>
      </c>
      <c r="J316" t="str">
        <v>2021-10-08</v>
      </c>
      <c r="K316">
        <v>2.52</v>
      </c>
      <c r="M316" t="str">
        <v>2021-10-08</v>
      </c>
      <c r="N316">
        <v>2.0699999999999998</v>
      </c>
      <c r="P316" t="str">
        <v>2021-10-11</v>
      </c>
      <c r="Q316">
        <v>2.76</v>
      </c>
      <c r="S316" t="str">
        <v>2021-10-08</v>
      </c>
      <c r="T316">
        <v>3.74</v>
      </c>
    </row>
    <row r="317" spans="1:20" x14ac:dyDescent="0.3">
      <c r="A317" t="str">
        <v>2021-10-07</v>
      </c>
      <c r="B317">
        <v>25992</v>
      </c>
      <c r="D317" t="str">
        <v>2021-10-08</v>
      </c>
      <c r="E317">
        <v>11.99</v>
      </c>
      <c r="G317" t="str">
        <v>2021-10-08</v>
      </c>
      <c r="H317">
        <v>112</v>
      </c>
      <c r="J317" t="str">
        <v>2021-10-07</v>
      </c>
      <c r="K317">
        <v>2.5099999999999998</v>
      </c>
      <c r="M317" t="str">
        <v>2021-10-07</v>
      </c>
      <c r="N317">
        <v>2.0299999999999998</v>
      </c>
      <c r="P317" t="str">
        <v>2021-10-08</v>
      </c>
      <c r="Q317">
        <v>2.83</v>
      </c>
      <c r="S317" t="str">
        <v>2021-10-07</v>
      </c>
      <c r="T317">
        <v>3.76</v>
      </c>
    </row>
    <row r="318" spans="1:20" x14ac:dyDescent="0.3">
      <c r="A318" t="str">
        <v>2021-10-06</v>
      </c>
      <c r="B318">
        <v>25606</v>
      </c>
      <c r="D318" t="str">
        <v>2021-10-07</v>
      </c>
      <c r="E318">
        <v>11.86</v>
      </c>
      <c r="G318" t="str">
        <v>2021-10-07</v>
      </c>
      <c r="H318">
        <v>110.400002</v>
      </c>
      <c r="J318" t="str">
        <v>2021-10-06</v>
      </c>
      <c r="K318">
        <v>2.48</v>
      </c>
      <c r="M318" t="str">
        <v>2021-10-06</v>
      </c>
      <c r="N318">
        <v>2.0099999999999998</v>
      </c>
      <c r="P318" t="str">
        <v>2021-10-07</v>
      </c>
      <c r="Q318">
        <v>2.81</v>
      </c>
      <c r="S318" t="str">
        <v>2021-10-06</v>
      </c>
      <c r="T318">
        <v>3.79</v>
      </c>
    </row>
    <row r="319" spans="1:20" x14ac:dyDescent="0.3">
      <c r="A319" t="str">
        <v>2021-10-05</v>
      </c>
      <c r="B319">
        <v>25956</v>
      </c>
      <c r="D319" t="str">
        <v>2021-10-06</v>
      </c>
      <c r="E319">
        <v>11.81</v>
      </c>
      <c r="G319" t="str">
        <v>2021-10-06</v>
      </c>
      <c r="H319">
        <v>112.400002</v>
      </c>
      <c r="J319" t="str">
        <v>2021-10-05</v>
      </c>
      <c r="K319">
        <v>2.5</v>
      </c>
      <c r="M319" t="str">
        <v>2021-10-05</v>
      </c>
      <c r="N319">
        <v>2.0299999999999998</v>
      </c>
      <c r="P319" t="str">
        <v>2021-10-06</v>
      </c>
      <c r="Q319">
        <v>2.82</v>
      </c>
      <c r="S319" t="str">
        <v>2021-10-05</v>
      </c>
      <c r="T319">
        <v>3.82</v>
      </c>
    </row>
    <row r="320" spans="1:20" x14ac:dyDescent="0.3">
      <c r="A320" t="str">
        <v>2021-10-04</v>
      </c>
      <c r="B320">
        <v>25461</v>
      </c>
      <c r="D320" t="str">
        <v>2021-10-05</v>
      </c>
      <c r="E320">
        <v>11.84</v>
      </c>
      <c r="G320" t="str">
        <v>2021-10-05</v>
      </c>
      <c r="H320">
        <v>111.650002</v>
      </c>
      <c r="J320" t="str">
        <v>2021-10-04</v>
      </c>
      <c r="K320">
        <v>2.42</v>
      </c>
      <c r="M320" t="str">
        <v>2021-10-04</v>
      </c>
      <c r="N320">
        <v>1.96</v>
      </c>
      <c r="P320" t="str">
        <v>2021-10-05</v>
      </c>
      <c r="Q320">
        <v>2.82</v>
      </c>
      <c r="S320" t="str">
        <v>2021-10-04</v>
      </c>
      <c r="T320">
        <v>3.68</v>
      </c>
    </row>
    <row r="321" spans="1:20" x14ac:dyDescent="0.3">
      <c r="A321" t="str">
        <v>2021-10-01</v>
      </c>
      <c r="B321">
        <v>25615</v>
      </c>
      <c r="D321" t="str">
        <v>2021-10-04</v>
      </c>
      <c r="E321">
        <v>11.34</v>
      </c>
      <c r="G321" t="str">
        <v>2021-10-04</v>
      </c>
      <c r="H321">
        <v>108.800003</v>
      </c>
      <c r="J321" t="str">
        <v>2021-10-01</v>
      </c>
      <c r="K321">
        <v>2.4500000000000002</v>
      </c>
      <c r="M321" t="str">
        <v>2021-10-01</v>
      </c>
      <c r="N321">
        <v>1.98</v>
      </c>
      <c r="P321" t="str">
        <v>2021-10-04</v>
      </c>
      <c r="Q321">
        <v>2.67</v>
      </c>
      <c r="S321" t="str">
        <v>2021-10-01</v>
      </c>
      <c r="T321">
        <v>3.71</v>
      </c>
    </row>
    <row r="322" spans="1:20" x14ac:dyDescent="0.3">
      <c r="A322" t="str">
        <v>2021-09-30</v>
      </c>
      <c r="B322">
        <v>25684</v>
      </c>
      <c r="D322" t="str">
        <v>2021-10-01</v>
      </c>
      <c r="E322">
        <v>11.48</v>
      </c>
      <c r="G322" t="str">
        <v>2021-10-01</v>
      </c>
      <c r="H322">
        <v>109.449997</v>
      </c>
      <c r="J322" t="str">
        <v>2021-09-30</v>
      </c>
      <c r="K322">
        <v>2.4500000000000002</v>
      </c>
      <c r="M322" t="str">
        <v>2021-09-30</v>
      </c>
      <c r="N322">
        <v>1.93</v>
      </c>
      <c r="P322" t="str">
        <v>2021-10-01</v>
      </c>
      <c r="Q322">
        <v>2.71</v>
      </c>
      <c r="S322" t="str">
        <v>2021-09-30</v>
      </c>
      <c r="T322">
        <v>3.69</v>
      </c>
    </row>
    <row r="323" spans="1:20" x14ac:dyDescent="0.3">
      <c r="A323" t="str">
        <v>2021-09-29</v>
      </c>
      <c r="B323">
        <v>25737</v>
      </c>
      <c r="D323" t="str">
        <v>2021-09-30</v>
      </c>
      <c r="E323">
        <v>11.5</v>
      </c>
      <c r="G323" t="str">
        <v>2021-09-30</v>
      </c>
      <c r="H323">
        <v>108.099998</v>
      </c>
      <c r="J323" t="str">
        <v>2021-09-29</v>
      </c>
      <c r="K323">
        <v>2.46</v>
      </c>
      <c r="M323" t="str">
        <v>2021-09-29</v>
      </c>
      <c r="N323">
        <v>1.94</v>
      </c>
      <c r="P323" t="str">
        <v>2021-09-30</v>
      </c>
      <c r="Q323">
        <v>2.72</v>
      </c>
      <c r="S323" t="str">
        <v>2021-09-29</v>
      </c>
      <c r="T323">
        <v>3.63</v>
      </c>
    </row>
    <row r="324" spans="1:20" x14ac:dyDescent="0.3">
      <c r="A324" t="str">
        <v>2021-09-28</v>
      </c>
      <c r="B324">
        <v>25573</v>
      </c>
      <c r="D324" t="str">
        <v>2021-09-29</v>
      </c>
      <c r="E324">
        <v>11.5</v>
      </c>
      <c r="G324" t="str">
        <v>2021-09-29</v>
      </c>
      <c r="H324">
        <v>108.849998</v>
      </c>
      <c r="J324" t="str">
        <v>2021-09-28</v>
      </c>
      <c r="K324">
        <v>2.4300000000000002</v>
      </c>
      <c r="M324" t="str">
        <v>2021-09-28</v>
      </c>
      <c r="N324">
        <v>1.9</v>
      </c>
      <c r="P324" t="str">
        <v>2021-09-29</v>
      </c>
      <c r="Q324">
        <v>2.71</v>
      </c>
      <c r="S324" t="str">
        <v>2021-09-28</v>
      </c>
      <c r="T324">
        <v>3.64</v>
      </c>
    </row>
    <row r="325" spans="1:20" x14ac:dyDescent="0.3">
      <c r="A325" t="str">
        <v>2021-09-27</v>
      </c>
      <c r="B325">
        <v>26132</v>
      </c>
      <c r="D325" t="str">
        <v>2021-09-28</v>
      </c>
      <c r="E325">
        <v>11.09</v>
      </c>
      <c r="G325" t="str">
        <v>2021-09-28</v>
      </c>
      <c r="H325">
        <v>108.099998</v>
      </c>
      <c r="J325" t="str">
        <v>2021-09-27</v>
      </c>
      <c r="K325">
        <v>2.4700000000000002</v>
      </c>
      <c r="M325" t="str">
        <v>2021-09-27</v>
      </c>
      <c r="N325">
        <v>1.9</v>
      </c>
      <c r="P325" t="str">
        <v>2021-09-28</v>
      </c>
      <c r="Q325">
        <v>2.68</v>
      </c>
      <c r="S325" t="str">
        <v>2021-09-27</v>
      </c>
      <c r="T325">
        <v>3.7</v>
      </c>
    </row>
    <row r="326" spans="1:20" x14ac:dyDescent="0.3">
      <c r="A326" t="str">
        <v>2021-09-24</v>
      </c>
      <c r="B326">
        <v>25969</v>
      </c>
      <c r="D326" t="str">
        <v>2021-09-27</v>
      </c>
      <c r="E326">
        <v>11.54</v>
      </c>
      <c r="G326" t="str">
        <v>2021-09-27</v>
      </c>
      <c r="H326">
        <v>110</v>
      </c>
      <c r="J326" t="str">
        <v>2021-09-24</v>
      </c>
      <c r="K326">
        <v>2.42</v>
      </c>
      <c r="M326" t="str">
        <v>2021-09-24</v>
      </c>
      <c r="N326">
        <v>1.83</v>
      </c>
      <c r="P326" t="str">
        <v>2021-09-27</v>
      </c>
      <c r="Q326">
        <v>2.75</v>
      </c>
      <c r="S326" t="str">
        <v>2021-09-24</v>
      </c>
      <c r="T326">
        <v>3.67</v>
      </c>
    </row>
    <row r="327" spans="1:20" x14ac:dyDescent="0.3">
      <c r="A327" t="str">
        <v>2021-09-23</v>
      </c>
      <c r="B327">
        <v>26081</v>
      </c>
      <c r="D327" t="str">
        <v>2021-09-24</v>
      </c>
      <c r="E327">
        <v>10.98</v>
      </c>
      <c r="G327" t="str">
        <v>2021-09-24</v>
      </c>
      <c r="H327">
        <v>108.449997</v>
      </c>
      <c r="J327" t="str">
        <v>2021-09-23</v>
      </c>
      <c r="K327">
        <v>2.4300000000000002</v>
      </c>
      <c r="M327" t="str">
        <v>2021-09-23</v>
      </c>
      <c r="N327">
        <v>1.79</v>
      </c>
      <c r="P327" t="str">
        <v>2021-09-24</v>
      </c>
      <c r="Q327">
        <v>2.67</v>
      </c>
      <c r="S327" t="str">
        <v>2021-09-23</v>
      </c>
      <c r="T327">
        <v>3.66</v>
      </c>
    </row>
    <row r="328" spans="1:20" x14ac:dyDescent="0.3">
      <c r="A328" t="str">
        <v>2021-09-22</v>
      </c>
      <c r="B328">
        <v>25717</v>
      </c>
      <c r="D328" t="str">
        <v>2021-09-23</v>
      </c>
      <c r="E328">
        <v>10.99</v>
      </c>
      <c r="G328" t="str">
        <v>2021-09-23</v>
      </c>
      <c r="H328">
        <v>108</v>
      </c>
      <c r="J328" t="str">
        <v>2021-09-22</v>
      </c>
      <c r="K328">
        <v>2.37</v>
      </c>
      <c r="M328" t="str">
        <v>2021-09-22</v>
      </c>
      <c r="N328">
        <v>1.77</v>
      </c>
      <c r="P328" t="str">
        <v>2021-09-23</v>
      </c>
      <c r="Q328">
        <v>2.7</v>
      </c>
      <c r="S328" t="str">
        <v>2021-09-22</v>
      </c>
      <c r="T328">
        <v>3.65</v>
      </c>
    </row>
    <row r="329" spans="1:20" x14ac:dyDescent="0.3">
      <c r="A329" t="str">
        <v>2021-09-21</v>
      </c>
      <c r="B329">
        <v>25353</v>
      </c>
      <c r="D329" t="str">
        <v>2021-09-22</v>
      </c>
      <c r="E329">
        <v>10.64</v>
      </c>
      <c r="G329" t="str">
        <v>2021-09-22</v>
      </c>
      <c r="H329">
        <v>106.699997</v>
      </c>
      <c r="J329" t="str">
        <v>2021-09-21</v>
      </c>
      <c r="K329">
        <v>2.3199999999999998</v>
      </c>
      <c r="M329" t="str">
        <v>2021-09-21</v>
      </c>
      <c r="N329">
        <v>1.72</v>
      </c>
      <c r="P329" t="str">
        <v>2021-09-22</v>
      </c>
      <c r="Q329">
        <v>2.63</v>
      </c>
      <c r="S329" t="str">
        <v>2021-09-21</v>
      </c>
      <c r="T329">
        <v>3.53</v>
      </c>
    </row>
    <row r="330" spans="1:20" x14ac:dyDescent="0.3">
      <c r="A330" t="str">
        <v>2021-09-20</v>
      </c>
      <c r="B330">
        <v>25048</v>
      </c>
      <c r="D330" t="str">
        <v>2021-09-21</v>
      </c>
      <c r="E330">
        <v>10.28</v>
      </c>
      <c r="G330" t="str">
        <v>2021-09-21</v>
      </c>
      <c r="H330">
        <v>106</v>
      </c>
      <c r="J330" t="str">
        <v>2021-09-20</v>
      </c>
      <c r="K330">
        <v>2.2999999999999998</v>
      </c>
      <c r="M330" t="str">
        <v>2021-09-20</v>
      </c>
      <c r="N330">
        <v>1.69</v>
      </c>
      <c r="P330" t="str">
        <v>2021-09-21</v>
      </c>
      <c r="Q330">
        <v>2.56</v>
      </c>
      <c r="S330" t="str">
        <v>2021-09-20</v>
      </c>
      <c r="T330">
        <v>3.52</v>
      </c>
    </row>
    <row r="331" spans="1:20" x14ac:dyDescent="0.3">
      <c r="A331" t="str">
        <v>2021-09-17</v>
      </c>
      <c r="B331">
        <v>25710</v>
      </c>
      <c r="D331" t="str">
        <v>2021-09-20</v>
      </c>
      <c r="E331">
        <v>10.19</v>
      </c>
      <c r="G331" t="str">
        <v>2021-09-20</v>
      </c>
      <c r="H331">
        <v>107</v>
      </c>
      <c r="J331" t="str">
        <v>2021-09-17</v>
      </c>
      <c r="K331">
        <v>2.37</v>
      </c>
      <c r="M331" t="str">
        <v>2021-09-17</v>
      </c>
      <c r="N331">
        <v>1.79</v>
      </c>
      <c r="P331" t="str">
        <v>2021-09-20</v>
      </c>
      <c r="Q331">
        <v>2.5499999999999998</v>
      </c>
      <c r="S331" t="str">
        <v>2021-09-17</v>
      </c>
      <c r="T331">
        <v>3.61</v>
      </c>
    </row>
    <row r="332" spans="1:20" x14ac:dyDescent="0.3">
      <c r="A332" t="str">
        <v>2021-09-16</v>
      </c>
      <c r="B332">
        <v>25964</v>
      </c>
      <c r="D332" t="str">
        <v>2021-09-17</v>
      </c>
      <c r="E332">
        <v>10.69</v>
      </c>
      <c r="G332" t="str">
        <v>2021-09-17</v>
      </c>
      <c r="H332">
        <v>109.900002</v>
      </c>
      <c r="J332" t="str">
        <v>2021-09-16</v>
      </c>
      <c r="K332">
        <v>2.41</v>
      </c>
      <c r="M332" t="str">
        <v>2021-09-16</v>
      </c>
      <c r="N332">
        <v>1.81</v>
      </c>
      <c r="P332" t="str">
        <v>2021-09-17</v>
      </c>
      <c r="Q332">
        <v>2.69</v>
      </c>
      <c r="S332" t="str">
        <v>2021-09-16</v>
      </c>
      <c r="T332">
        <v>3.69</v>
      </c>
    </row>
    <row r="333" spans="1:20" x14ac:dyDescent="0.3">
      <c r="A333" t="str">
        <v>2021-09-15</v>
      </c>
      <c r="B333">
        <v>25762</v>
      </c>
      <c r="D333" t="str">
        <v>2021-09-16</v>
      </c>
      <c r="E333">
        <v>10.75</v>
      </c>
      <c r="G333" t="str">
        <v>2021-09-16</v>
      </c>
      <c r="H333">
        <v>110.849998</v>
      </c>
      <c r="J333" t="str">
        <v>2021-09-15</v>
      </c>
      <c r="K333">
        <v>2.38</v>
      </c>
      <c r="M333" t="str">
        <v>2021-09-15</v>
      </c>
      <c r="N333">
        <v>1.81</v>
      </c>
      <c r="P333" t="str">
        <v>2021-09-16</v>
      </c>
      <c r="Q333">
        <v>2.71</v>
      </c>
      <c r="S333" t="str">
        <v>2021-09-15</v>
      </c>
      <c r="T333">
        <v>3.61</v>
      </c>
    </row>
    <row r="334" spans="1:20" x14ac:dyDescent="0.3">
      <c r="A334" t="str">
        <v>2021-09-14</v>
      </c>
      <c r="B334">
        <v>26027</v>
      </c>
      <c r="D334" t="str">
        <v>2021-09-15</v>
      </c>
      <c r="E334">
        <v>10.6</v>
      </c>
      <c r="G334" t="str">
        <v>2021-09-15</v>
      </c>
      <c r="H334">
        <v>111.550003</v>
      </c>
      <c r="J334" t="str">
        <v>2021-09-14</v>
      </c>
      <c r="K334">
        <v>2.39</v>
      </c>
      <c r="M334" t="str">
        <v>2021-09-14</v>
      </c>
      <c r="N334">
        <v>1.82</v>
      </c>
      <c r="P334" t="str">
        <v>2021-09-15</v>
      </c>
      <c r="Q334">
        <v>2.68</v>
      </c>
      <c r="S334" t="str">
        <v>2021-09-14</v>
      </c>
      <c r="T334">
        <v>3.67</v>
      </c>
    </row>
    <row r="335" spans="1:20" x14ac:dyDescent="0.3">
      <c r="A335" t="str">
        <v>2021-09-13</v>
      </c>
      <c r="B335">
        <v>25926</v>
      </c>
      <c r="D335" t="str">
        <v>2021-09-14</v>
      </c>
      <c r="E335">
        <v>10.76</v>
      </c>
      <c r="G335" t="str">
        <v>2021-09-14</v>
      </c>
      <c r="H335">
        <v>111.699997</v>
      </c>
      <c r="J335" t="str">
        <v>2021-09-13</v>
      </c>
      <c r="K335">
        <v>2.39</v>
      </c>
      <c r="M335" t="str">
        <v>2021-09-13</v>
      </c>
      <c r="N335">
        <v>1.83</v>
      </c>
      <c r="P335" t="str">
        <v>2021-09-14</v>
      </c>
      <c r="Q335">
        <v>2.7</v>
      </c>
      <c r="S335" t="str">
        <v>2021-09-13</v>
      </c>
      <c r="T335">
        <v>3.71</v>
      </c>
    </row>
    <row r="336" spans="1:20" x14ac:dyDescent="0.3">
      <c r="A336" t="str">
        <v>2021-09-10</v>
      </c>
      <c r="B336">
        <v>25686</v>
      </c>
      <c r="D336" t="str">
        <v>2021-09-13</v>
      </c>
      <c r="E336">
        <v>10.89</v>
      </c>
      <c r="G336" t="str">
        <v>2021-09-13</v>
      </c>
      <c r="H336">
        <v>111.699997</v>
      </c>
      <c r="J336" t="str">
        <v>2021-09-10</v>
      </c>
      <c r="K336">
        <v>2.35</v>
      </c>
      <c r="M336" t="str">
        <v>2021-09-10</v>
      </c>
      <c r="N336">
        <v>1.8</v>
      </c>
      <c r="P336" t="str">
        <v>2021-09-13</v>
      </c>
      <c r="Q336">
        <v>2.74</v>
      </c>
      <c r="S336" t="str">
        <v>2021-09-10</v>
      </c>
      <c r="T336">
        <v>3.69</v>
      </c>
    </row>
    <row r="337" spans="1:20" x14ac:dyDescent="0.3">
      <c r="A337" t="str">
        <v>2021-09-09</v>
      </c>
      <c r="B337">
        <v>25910</v>
      </c>
      <c r="D337" t="str">
        <v>2021-09-10</v>
      </c>
      <c r="E337">
        <v>10.75</v>
      </c>
      <c r="G337" t="str">
        <v>2021-09-10</v>
      </c>
      <c r="H337">
        <v>111.349998</v>
      </c>
      <c r="J337" t="str">
        <v>2021-09-09</v>
      </c>
      <c r="K337">
        <v>2.37</v>
      </c>
      <c r="M337" t="str">
        <v>2021-09-09</v>
      </c>
      <c r="N337">
        <v>1.81</v>
      </c>
      <c r="P337" t="str">
        <v>2021-09-10</v>
      </c>
      <c r="Q337">
        <v>2.7</v>
      </c>
      <c r="S337" t="str">
        <v>2021-09-09</v>
      </c>
      <c r="T337">
        <v>3.75</v>
      </c>
    </row>
    <row r="338" spans="1:20" x14ac:dyDescent="0.3">
      <c r="A338" t="str">
        <v>2021-09-08</v>
      </c>
      <c r="B338">
        <v>25877</v>
      </c>
      <c r="D338" t="str">
        <v>2021-09-09</v>
      </c>
      <c r="E338">
        <v>10.89</v>
      </c>
      <c r="G338" t="str">
        <v>2021-09-09</v>
      </c>
      <c r="H338">
        <v>111.900002</v>
      </c>
      <c r="J338" t="str">
        <v>2021-09-08</v>
      </c>
      <c r="K338">
        <v>2.36</v>
      </c>
      <c r="M338" t="str">
        <v>2021-09-08</v>
      </c>
      <c r="N338">
        <v>1.82</v>
      </c>
      <c r="P338" t="str">
        <v>2021-09-09</v>
      </c>
      <c r="Q338">
        <v>2.74</v>
      </c>
      <c r="S338" t="str">
        <v>2021-09-08</v>
      </c>
      <c r="T338">
        <v>3.71</v>
      </c>
    </row>
    <row r="339" spans="1:20" x14ac:dyDescent="0.3">
      <c r="A339" t="str">
        <v>2021-09-07</v>
      </c>
      <c r="B339">
        <v>26074</v>
      </c>
      <c r="D339" t="str">
        <v>2021-09-08</v>
      </c>
      <c r="E339">
        <v>10.83</v>
      </c>
      <c r="G339" t="str">
        <v>2021-09-08</v>
      </c>
      <c r="H339">
        <v>110.699997</v>
      </c>
      <c r="J339" t="str">
        <v>2021-09-07</v>
      </c>
      <c r="K339">
        <v>2.38</v>
      </c>
      <c r="M339" t="str">
        <v>2021-09-07</v>
      </c>
      <c r="N339">
        <v>1.84</v>
      </c>
      <c r="P339" t="str">
        <v>2021-09-08</v>
      </c>
      <c r="Q339">
        <v>2.71</v>
      </c>
      <c r="S339" t="str">
        <v>2021-09-07</v>
      </c>
      <c r="T339">
        <v>3.78</v>
      </c>
    </row>
    <row r="340" spans="1:20" x14ac:dyDescent="0.3">
      <c r="A340" t="str">
        <v>2021-09-06</v>
      </c>
      <c r="B340">
        <v>26263</v>
      </c>
      <c r="D340" t="str">
        <v>2021-09-07</v>
      </c>
      <c r="E340">
        <v>10.91</v>
      </c>
      <c r="G340" t="str">
        <v>2021-09-07</v>
      </c>
      <c r="H340">
        <v>111.150002</v>
      </c>
      <c r="J340" t="str">
        <v>2021-09-06</v>
      </c>
      <c r="K340">
        <v>2.4</v>
      </c>
      <c r="M340" t="str">
        <v>2021-09-06</v>
      </c>
      <c r="N340">
        <v>1.87</v>
      </c>
      <c r="P340" t="str">
        <v>2021-09-07</v>
      </c>
      <c r="Q340">
        <v>2.76</v>
      </c>
      <c r="S340" t="str">
        <v>2021-09-06</v>
      </c>
      <c r="T340">
        <v>3.86</v>
      </c>
    </row>
    <row r="341" spans="1:20" x14ac:dyDescent="0.3">
      <c r="A341" t="str">
        <v>2021-09-03</v>
      </c>
      <c r="B341">
        <v>26065</v>
      </c>
      <c r="D341" t="str">
        <v>2021-09-06</v>
      </c>
      <c r="E341">
        <v>10.99</v>
      </c>
      <c r="G341" t="str">
        <v>2021-09-06</v>
      </c>
      <c r="H341">
        <v>112.300003</v>
      </c>
      <c r="J341" t="str">
        <v>2021-09-03</v>
      </c>
      <c r="K341">
        <v>2.39</v>
      </c>
      <c r="M341" t="str">
        <v>2021-09-03</v>
      </c>
      <c r="N341">
        <v>1.85</v>
      </c>
      <c r="P341" t="str">
        <v>2021-09-06</v>
      </c>
      <c r="Q341">
        <v>2.8</v>
      </c>
      <c r="S341" t="str">
        <v>2021-09-03</v>
      </c>
      <c r="T341">
        <v>3.83</v>
      </c>
    </row>
    <row r="342" spans="1:20" x14ac:dyDescent="0.3">
      <c r="A342" t="str">
        <v>2021-09-02</v>
      </c>
      <c r="B342">
        <v>26233</v>
      </c>
      <c r="D342" t="str">
        <v>2021-09-03</v>
      </c>
      <c r="E342">
        <v>10.86</v>
      </c>
      <c r="G342" t="str">
        <v>2021-09-03</v>
      </c>
      <c r="H342">
        <v>112.099998</v>
      </c>
      <c r="J342" t="str">
        <v>2021-09-02</v>
      </c>
      <c r="K342">
        <v>2.41</v>
      </c>
      <c r="M342" t="str">
        <v>2021-09-02</v>
      </c>
      <c r="N342">
        <v>1.85</v>
      </c>
      <c r="P342" t="str">
        <v>2021-09-03</v>
      </c>
      <c r="Q342">
        <v>2.77</v>
      </c>
      <c r="S342" t="str">
        <v>2021-09-02</v>
      </c>
      <c r="T342">
        <v>3.9</v>
      </c>
    </row>
    <row r="343" spans="1:20" x14ac:dyDescent="0.3">
      <c r="A343" t="str">
        <v>2021-09-01</v>
      </c>
      <c r="B343">
        <v>26182</v>
      </c>
      <c r="D343" t="str">
        <v>2021-09-02</v>
      </c>
      <c r="E343">
        <v>10.79</v>
      </c>
      <c r="G343" t="str">
        <v>2021-09-02</v>
      </c>
      <c r="H343">
        <v>112.25</v>
      </c>
      <c r="J343" t="str">
        <v>2021-09-01</v>
      </c>
      <c r="K343">
        <v>2.42</v>
      </c>
      <c r="M343" t="str">
        <v>2021-09-01</v>
      </c>
      <c r="N343">
        <v>1.85</v>
      </c>
      <c r="P343" t="str">
        <v>2021-09-02</v>
      </c>
      <c r="Q343">
        <v>2.83</v>
      </c>
      <c r="S343" t="str">
        <v>2021-09-01</v>
      </c>
      <c r="T343">
        <v>3.9</v>
      </c>
    </row>
    <row r="344" spans="1:20" x14ac:dyDescent="0.3">
      <c r="A344" t="str">
        <v>2021-08-31</v>
      </c>
      <c r="B344">
        <v>26009</v>
      </c>
      <c r="D344" t="str">
        <v>2021-09-01</v>
      </c>
      <c r="E344">
        <v>10.74</v>
      </c>
      <c r="G344" t="str">
        <v>2021-09-01</v>
      </c>
      <c r="H344">
        <v>113</v>
      </c>
      <c r="J344" t="str">
        <v>2021-08-31</v>
      </c>
      <c r="K344">
        <v>2.4</v>
      </c>
      <c r="M344" t="str">
        <v>2021-08-31</v>
      </c>
      <c r="N344">
        <v>1.84</v>
      </c>
      <c r="P344" t="str">
        <v>2021-09-01</v>
      </c>
      <c r="Q344">
        <v>2.83</v>
      </c>
      <c r="S344" t="str">
        <v>2021-08-31</v>
      </c>
      <c r="T344">
        <v>3.85</v>
      </c>
    </row>
    <row r="345" spans="1:20" x14ac:dyDescent="0.3">
      <c r="A345" t="str">
        <v>2021-08-30</v>
      </c>
      <c r="B345">
        <v>26024</v>
      </c>
      <c r="D345" t="str">
        <v>2021-08-31</v>
      </c>
      <c r="E345">
        <v>10.57</v>
      </c>
      <c r="G345" t="str">
        <v>2021-08-31</v>
      </c>
      <c r="H345">
        <v>112.550003</v>
      </c>
      <c r="J345" t="str">
        <v>2021-08-30</v>
      </c>
      <c r="K345">
        <v>2.37</v>
      </c>
      <c r="M345" t="str">
        <v>2021-08-30</v>
      </c>
      <c r="N345">
        <v>1.81</v>
      </c>
      <c r="P345" t="str">
        <v>2021-08-31</v>
      </c>
      <c r="Q345">
        <v>2.81</v>
      </c>
      <c r="S345" t="str">
        <v>2021-08-30</v>
      </c>
      <c r="T345">
        <v>3.89</v>
      </c>
    </row>
    <row r="346" spans="1:20" x14ac:dyDescent="0.3">
      <c r="A346" t="str">
        <v>2021-08-27</v>
      </c>
      <c r="B346">
        <v>26007</v>
      </c>
      <c r="D346" t="str">
        <v>2021-08-30</v>
      </c>
      <c r="E346">
        <v>10.5</v>
      </c>
      <c r="G346" t="str">
        <v>2021-08-30</v>
      </c>
      <c r="H346">
        <v>112.25</v>
      </c>
      <c r="J346" t="str">
        <v>2021-08-27</v>
      </c>
      <c r="K346">
        <v>2.38</v>
      </c>
      <c r="M346" t="str">
        <v>2021-08-27</v>
      </c>
      <c r="N346">
        <v>1.84</v>
      </c>
      <c r="P346" t="str">
        <v>2021-08-30</v>
      </c>
      <c r="Q346">
        <v>2.78</v>
      </c>
      <c r="S346" t="str">
        <v>2021-08-27</v>
      </c>
      <c r="T346">
        <v>3.89</v>
      </c>
    </row>
    <row r="347" spans="1:20" x14ac:dyDescent="0.3">
      <c r="A347" t="str">
        <v>2021-08-26</v>
      </c>
      <c r="B347">
        <v>25862</v>
      </c>
      <c r="D347" t="str">
        <v>2021-08-27</v>
      </c>
      <c r="E347">
        <v>10.68</v>
      </c>
      <c r="G347" t="str">
        <v>2021-08-27</v>
      </c>
      <c r="H347">
        <v>111.75</v>
      </c>
      <c r="J347" t="str">
        <v>2021-08-26</v>
      </c>
      <c r="K347">
        <v>2.36</v>
      </c>
      <c r="M347" t="str">
        <v>2021-08-26</v>
      </c>
      <c r="N347">
        <v>1.81</v>
      </c>
      <c r="P347" t="str">
        <v>2021-08-27</v>
      </c>
      <c r="Q347">
        <v>2.8</v>
      </c>
      <c r="S347" t="str">
        <v>2021-08-26</v>
      </c>
      <c r="T347">
        <v>3.92</v>
      </c>
    </row>
    <row r="348" spans="1:20" x14ac:dyDescent="0.3">
      <c r="A348" t="str">
        <v>2021-08-25</v>
      </c>
      <c r="B348">
        <v>26060</v>
      </c>
      <c r="D348" t="str">
        <v>2021-08-26</v>
      </c>
      <c r="E348">
        <v>10.67</v>
      </c>
      <c r="G348" t="str">
        <v>2021-08-26</v>
      </c>
      <c r="H348">
        <v>112</v>
      </c>
      <c r="J348" t="str">
        <v>2021-08-25</v>
      </c>
      <c r="K348">
        <v>2.39</v>
      </c>
      <c r="M348" t="str">
        <v>2021-08-25</v>
      </c>
      <c r="N348">
        <v>1.83</v>
      </c>
      <c r="P348" t="str">
        <v>2021-08-26</v>
      </c>
      <c r="Q348">
        <v>2.75</v>
      </c>
      <c r="S348" t="str">
        <v>2021-08-25</v>
      </c>
      <c r="T348">
        <v>3.91</v>
      </c>
    </row>
    <row r="349" spans="1:20" x14ac:dyDescent="0.3">
      <c r="A349" t="str">
        <v>2021-08-24</v>
      </c>
      <c r="B349">
        <v>26028</v>
      </c>
      <c r="D349" t="str">
        <v>2021-08-25</v>
      </c>
      <c r="E349">
        <v>10.78</v>
      </c>
      <c r="G349" t="str">
        <v>2021-08-25</v>
      </c>
      <c r="H349">
        <v>112.949997</v>
      </c>
      <c r="J349" t="str">
        <v>2021-08-24</v>
      </c>
      <c r="K349">
        <v>2.38</v>
      </c>
      <c r="M349" t="str">
        <v>2021-08-24</v>
      </c>
      <c r="N349">
        <v>1.79</v>
      </c>
      <c r="P349" t="str">
        <v>2021-08-25</v>
      </c>
      <c r="Q349">
        <v>2.79</v>
      </c>
      <c r="S349" t="str">
        <v>2021-08-24</v>
      </c>
      <c r="T349">
        <v>3.78</v>
      </c>
    </row>
    <row r="350" spans="1:20" x14ac:dyDescent="0.3">
      <c r="A350" t="str">
        <v>2021-08-23</v>
      </c>
      <c r="B350">
        <v>26046</v>
      </c>
      <c r="D350" t="str">
        <v>2021-08-24</v>
      </c>
      <c r="E350">
        <v>10.45</v>
      </c>
      <c r="G350" t="str">
        <v>2021-08-24</v>
      </c>
      <c r="H350">
        <v>111.5</v>
      </c>
      <c r="J350" t="str">
        <v>2021-08-23</v>
      </c>
      <c r="K350">
        <v>2.39</v>
      </c>
      <c r="M350" t="str">
        <v>2021-08-23</v>
      </c>
      <c r="N350">
        <v>1.79</v>
      </c>
      <c r="P350" t="str">
        <v>2021-08-24</v>
      </c>
      <c r="Q350">
        <v>2.7</v>
      </c>
      <c r="S350" t="str">
        <v>2021-08-23</v>
      </c>
      <c r="T350">
        <v>3.75</v>
      </c>
    </row>
    <row r="351" spans="1:20" x14ac:dyDescent="0.3">
      <c r="A351" t="str">
        <v>2021-08-20</v>
      </c>
      <c r="B351">
        <v>25918</v>
      </c>
      <c r="D351" t="str">
        <v>2021-08-23</v>
      </c>
      <c r="E351">
        <v>10.37</v>
      </c>
      <c r="G351" t="str">
        <v>2021-08-23</v>
      </c>
      <c r="H351">
        <v>112.300003</v>
      </c>
      <c r="J351" t="str">
        <v>2021-08-20</v>
      </c>
      <c r="K351">
        <v>2.37</v>
      </c>
      <c r="M351" t="str">
        <v>2021-08-20</v>
      </c>
      <c r="N351">
        <v>1.75</v>
      </c>
      <c r="P351" t="str">
        <v>2021-08-23</v>
      </c>
      <c r="Q351">
        <v>2.7</v>
      </c>
      <c r="S351" t="str">
        <v>2021-08-20</v>
      </c>
      <c r="T351">
        <v>3.7</v>
      </c>
    </row>
    <row r="352" spans="1:20" x14ac:dyDescent="0.3">
      <c r="A352" t="str">
        <v>2021-08-19</v>
      </c>
      <c r="B352">
        <v>25929</v>
      </c>
      <c r="D352" t="str">
        <v>2021-08-20</v>
      </c>
      <c r="E352">
        <v>10.17</v>
      </c>
      <c r="G352" t="str">
        <v>2021-08-20</v>
      </c>
      <c r="H352">
        <v>112</v>
      </c>
      <c r="J352" t="str">
        <v>2021-08-19</v>
      </c>
      <c r="K352">
        <v>2.36</v>
      </c>
      <c r="M352" t="str">
        <v>2021-08-19</v>
      </c>
      <c r="N352">
        <v>1.76</v>
      </c>
      <c r="P352" t="str">
        <v>2021-08-20</v>
      </c>
      <c r="Q352">
        <v>2.66</v>
      </c>
      <c r="S352" t="str">
        <v>2021-08-19</v>
      </c>
      <c r="T352">
        <v>3.71</v>
      </c>
    </row>
    <row r="353" spans="1:20" x14ac:dyDescent="0.3">
      <c r="A353" t="str">
        <v>2021-08-18</v>
      </c>
      <c r="B353">
        <v>26357</v>
      </c>
      <c r="D353" t="str">
        <v>2021-08-19</v>
      </c>
      <c r="E353">
        <v>10.130000000000001</v>
      </c>
      <c r="G353" t="str">
        <v>2021-08-19</v>
      </c>
      <c r="H353">
        <v>113.150002</v>
      </c>
      <c r="J353" t="str">
        <v>2021-08-18</v>
      </c>
      <c r="K353">
        <v>2.41</v>
      </c>
      <c r="M353" t="str">
        <v>2021-08-18</v>
      </c>
      <c r="N353">
        <v>1.79</v>
      </c>
      <c r="P353" t="str">
        <v>2021-08-19</v>
      </c>
      <c r="Q353">
        <v>2.65</v>
      </c>
      <c r="S353" t="str">
        <v>2021-08-18</v>
      </c>
      <c r="T353">
        <v>3.73</v>
      </c>
    </row>
    <row r="354" spans="1:20" x14ac:dyDescent="0.3">
      <c r="A354" t="str">
        <v>2021-08-17</v>
      </c>
      <c r="B354">
        <v>26225</v>
      </c>
      <c r="D354" t="str">
        <v>2021-08-18</v>
      </c>
      <c r="E354">
        <v>10.41</v>
      </c>
      <c r="G354" t="str">
        <v>2021-08-18</v>
      </c>
      <c r="H354">
        <v>115.349998</v>
      </c>
      <c r="J354" t="str">
        <v>2021-08-17</v>
      </c>
      <c r="K354">
        <v>2.39</v>
      </c>
      <c r="M354" t="str">
        <v>2021-08-17</v>
      </c>
      <c r="N354">
        <v>1.77</v>
      </c>
      <c r="P354" t="str">
        <v>2021-08-18</v>
      </c>
      <c r="Q354">
        <v>2.72</v>
      </c>
      <c r="S354" t="str">
        <v>2021-08-17</v>
      </c>
      <c r="T354">
        <v>3.7</v>
      </c>
    </row>
    <row r="355" spans="1:20" x14ac:dyDescent="0.3">
      <c r="A355" t="str">
        <v>2021-08-16</v>
      </c>
      <c r="B355">
        <v>26449</v>
      </c>
      <c r="D355" t="str">
        <v>2021-08-17</v>
      </c>
      <c r="E355">
        <v>10.32</v>
      </c>
      <c r="G355" t="str">
        <v>2021-08-17</v>
      </c>
      <c r="H355">
        <v>114.050003</v>
      </c>
      <c r="J355" t="str">
        <v>2021-08-16</v>
      </c>
      <c r="K355">
        <v>2.42</v>
      </c>
      <c r="M355" t="str">
        <v>2021-08-16</v>
      </c>
      <c r="N355">
        <v>1.81</v>
      </c>
      <c r="P355" t="str">
        <v>2021-08-17</v>
      </c>
      <c r="Q355">
        <v>2.69</v>
      </c>
      <c r="S355" t="str">
        <v>2021-08-16</v>
      </c>
      <c r="T355">
        <v>3.8</v>
      </c>
    </row>
    <row r="356" spans="1:20" x14ac:dyDescent="0.3">
      <c r="A356" t="str">
        <v>2021-08-13</v>
      </c>
      <c r="B356">
        <v>26653</v>
      </c>
      <c r="D356" t="str">
        <v>2021-08-16</v>
      </c>
      <c r="E356">
        <v>10.51</v>
      </c>
      <c r="G356" t="str">
        <v>2021-08-16</v>
      </c>
      <c r="H356">
        <v>114.800003</v>
      </c>
      <c r="J356" t="str">
        <v>2021-08-13</v>
      </c>
      <c r="K356">
        <v>2.4500000000000002</v>
      </c>
      <c r="M356" t="str">
        <v>2021-08-13</v>
      </c>
      <c r="N356">
        <v>1.83</v>
      </c>
      <c r="P356" t="str">
        <v>2021-08-16</v>
      </c>
      <c r="Q356">
        <v>2.74</v>
      </c>
      <c r="S356" t="str">
        <v>2021-08-13</v>
      </c>
      <c r="T356">
        <v>3.81</v>
      </c>
    </row>
    <row r="357" spans="1:20" x14ac:dyDescent="0.3">
      <c r="A357" t="str">
        <v>2021-08-12</v>
      </c>
      <c r="B357">
        <v>26558</v>
      </c>
      <c r="D357" t="str">
        <v>2021-08-13</v>
      </c>
      <c r="E357">
        <v>10.65</v>
      </c>
      <c r="G357" t="str">
        <v>2021-08-13</v>
      </c>
      <c r="H357">
        <v>116.099998</v>
      </c>
      <c r="J357" t="str">
        <v>2021-08-12</v>
      </c>
      <c r="K357">
        <v>2.44</v>
      </c>
      <c r="M357" t="str">
        <v>2021-08-12</v>
      </c>
      <c r="N357">
        <v>1.84</v>
      </c>
      <c r="P357" t="str">
        <v>2021-08-13</v>
      </c>
      <c r="Q357">
        <v>2.79</v>
      </c>
      <c r="S357" t="str">
        <v>2021-08-12</v>
      </c>
      <c r="T357">
        <v>3.82</v>
      </c>
    </row>
    <row r="358" spans="1:20" x14ac:dyDescent="0.3">
      <c r="A358" t="str">
        <v>2021-08-11</v>
      </c>
      <c r="B358">
        <v>26457</v>
      </c>
      <c r="D358" t="str">
        <v>2021-08-12</v>
      </c>
      <c r="E358">
        <v>10.65</v>
      </c>
      <c r="G358" t="str">
        <v>2021-08-12</v>
      </c>
      <c r="H358">
        <v>116.25</v>
      </c>
      <c r="J358" t="str">
        <v>2021-08-11</v>
      </c>
      <c r="K358">
        <v>2.4500000000000002</v>
      </c>
      <c r="M358" t="str">
        <v>2021-08-11</v>
      </c>
      <c r="N358">
        <v>1.85</v>
      </c>
      <c r="P358" t="str">
        <v>2021-08-12</v>
      </c>
      <c r="Q358">
        <v>2.79</v>
      </c>
      <c r="S358" t="str">
        <v>2021-08-11</v>
      </c>
      <c r="T358">
        <v>3.87</v>
      </c>
    </row>
    <row r="359" spans="1:20" x14ac:dyDescent="0.3">
      <c r="A359" t="str">
        <v>2021-08-10</v>
      </c>
      <c r="B359">
        <v>26201</v>
      </c>
      <c r="D359" t="str">
        <v>2021-08-11</v>
      </c>
      <c r="E359">
        <v>10.74</v>
      </c>
      <c r="G359" t="str">
        <v>2021-08-11</v>
      </c>
      <c r="H359">
        <v>118.199997</v>
      </c>
      <c r="J359" t="str">
        <v>2021-08-10</v>
      </c>
      <c r="K359">
        <v>2.41</v>
      </c>
      <c r="M359" t="str">
        <v>2021-08-10</v>
      </c>
      <c r="N359">
        <v>1.8</v>
      </c>
      <c r="P359" t="str">
        <v>2021-08-11</v>
      </c>
      <c r="Q359">
        <v>2.83</v>
      </c>
      <c r="S359" t="str">
        <v>2021-08-10</v>
      </c>
      <c r="T359">
        <v>3.79</v>
      </c>
    </row>
    <row r="360" spans="1:20" x14ac:dyDescent="0.3">
      <c r="A360" t="str">
        <v>2021-08-09</v>
      </c>
      <c r="B360">
        <v>26139</v>
      </c>
      <c r="D360" t="str">
        <v>2021-08-10</v>
      </c>
      <c r="E360">
        <v>10.49</v>
      </c>
      <c r="G360" t="str">
        <v>2021-08-10</v>
      </c>
      <c r="H360">
        <v>118</v>
      </c>
      <c r="J360" t="str">
        <v>2021-08-09</v>
      </c>
      <c r="K360">
        <v>2.4</v>
      </c>
      <c r="M360" t="str">
        <v>2021-08-09</v>
      </c>
      <c r="N360">
        <v>1.8</v>
      </c>
      <c r="P360" t="str">
        <v>2021-08-10</v>
      </c>
      <c r="Q360">
        <v>2.72</v>
      </c>
      <c r="S360" t="str">
        <v>2021-08-09</v>
      </c>
      <c r="T360">
        <v>3.85</v>
      </c>
    </row>
    <row r="361" spans="1:20" x14ac:dyDescent="0.3">
      <c r="A361" t="str">
        <v>2021-08-06</v>
      </c>
      <c r="B361">
        <v>26000</v>
      </c>
      <c r="D361" t="str">
        <v>2021-08-09</v>
      </c>
      <c r="E361">
        <v>10.46</v>
      </c>
      <c r="G361" t="str">
        <v>2021-08-09</v>
      </c>
      <c r="H361">
        <v>117.050003</v>
      </c>
      <c r="J361" t="str">
        <v>2021-08-06</v>
      </c>
      <c r="K361">
        <v>2.4</v>
      </c>
      <c r="M361" t="str">
        <v>2021-08-06</v>
      </c>
      <c r="N361">
        <v>1.81</v>
      </c>
      <c r="P361" t="str">
        <v>2021-08-09</v>
      </c>
      <c r="Q361">
        <v>2.75</v>
      </c>
      <c r="S361" t="str">
        <v>2021-08-06</v>
      </c>
      <c r="T361">
        <v>3.81</v>
      </c>
    </row>
    <row r="362" spans="1:20" x14ac:dyDescent="0.3">
      <c r="A362" t="str">
        <v>2021-08-05</v>
      </c>
      <c r="B362">
        <v>25666</v>
      </c>
      <c r="D362" t="str">
        <v>2021-08-06</v>
      </c>
      <c r="E362">
        <v>10.41</v>
      </c>
      <c r="G362" t="str">
        <v>2021-08-06</v>
      </c>
      <c r="H362">
        <v>119.449997</v>
      </c>
      <c r="J362" t="str">
        <v>2021-08-05</v>
      </c>
      <c r="K362">
        <v>2.35</v>
      </c>
      <c r="M362" t="str">
        <v>2021-08-05</v>
      </c>
      <c r="N362">
        <v>1.63</v>
      </c>
      <c r="P362" t="str">
        <v>2021-08-06</v>
      </c>
      <c r="Q362">
        <v>2.74</v>
      </c>
      <c r="S362" t="str">
        <v>2021-08-05</v>
      </c>
      <c r="T362">
        <v>3.71</v>
      </c>
    </row>
    <row r="363" spans="1:20" x14ac:dyDescent="0.3">
      <c r="A363" t="str">
        <v>2021-08-04</v>
      </c>
      <c r="B363">
        <v>25490</v>
      </c>
      <c r="D363" t="str">
        <v>2021-08-05</v>
      </c>
      <c r="E363">
        <v>10.16</v>
      </c>
      <c r="G363" t="str">
        <v>2021-08-05</v>
      </c>
      <c r="H363">
        <v>119</v>
      </c>
      <c r="J363" t="str">
        <v>2021-08-04</v>
      </c>
      <c r="K363">
        <v>2.34</v>
      </c>
      <c r="M363" t="str">
        <v>2021-08-04</v>
      </c>
      <c r="N363">
        <v>1.63</v>
      </c>
      <c r="P363" t="str">
        <v>2021-08-05</v>
      </c>
      <c r="Q363">
        <v>2.5499999999999998</v>
      </c>
      <c r="S363" t="str">
        <v>2021-08-04</v>
      </c>
      <c r="T363">
        <v>3.7</v>
      </c>
    </row>
    <row r="364" spans="1:20" x14ac:dyDescent="0.3">
      <c r="A364" t="str">
        <v>2021-08-03</v>
      </c>
      <c r="B364">
        <v>25356</v>
      </c>
      <c r="D364" t="str">
        <v>2021-08-04</v>
      </c>
      <c r="E364">
        <v>9.91</v>
      </c>
      <c r="G364" t="str">
        <v>2021-08-04</v>
      </c>
      <c r="H364">
        <v>113.5</v>
      </c>
      <c r="J364" t="str">
        <v>2021-08-03</v>
      </c>
      <c r="K364">
        <v>2.33</v>
      </c>
      <c r="M364" t="str">
        <v>2021-08-03</v>
      </c>
      <c r="N364">
        <v>1.62</v>
      </c>
      <c r="P364" t="str">
        <v>2021-08-04</v>
      </c>
      <c r="Q364">
        <v>2.5499999999999998</v>
      </c>
      <c r="S364" t="str">
        <v>2021-08-03</v>
      </c>
      <c r="T364">
        <v>3.73</v>
      </c>
    </row>
    <row r="365" spans="1:20" x14ac:dyDescent="0.3">
      <c r="A365" t="str">
        <v>2021-08-02</v>
      </c>
      <c r="B365">
        <v>25352</v>
      </c>
      <c r="D365" t="str">
        <v>2021-08-03</v>
      </c>
      <c r="E365">
        <v>9.8800000000000008</v>
      </c>
      <c r="G365" t="str">
        <v>2021-08-03</v>
      </c>
      <c r="H365">
        <v>112.349998</v>
      </c>
      <c r="J365" t="str">
        <v>2021-08-02</v>
      </c>
      <c r="K365">
        <v>2.31</v>
      </c>
      <c r="M365" t="str">
        <v>2021-08-02</v>
      </c>
      <c r="N365">
        <v>1.65</v>
      </c>
      <c r="P365" t="str">
        <v>2021-08-03</v>
      </c>
      <c r="Q365">
        <v>2.4900000000000002</v>
      </c>
      <c r="S365" t="str">
        <v>2021-08-02</v>
      </c>
      <c r="T365">
        <v>3.73</v>
      </c>
    </row>
    <row r="366" spans="1:20" x14ac:dyDescent="0.3">
      <c r="A366" t="str">
        <v>2021-07-30</v>
      </c>
      <c r="B366">
        <v>25363</v>
      </c>
      <c r="D366" t="str">
        <v>2021-08-02</v>
      </c>
      <c r="E366">
        <v>9.91</v>
      </c>
      <c r="G366" t="str">
        <v>2021-08-02</v>
      </c>
      <c r="H366">
        <v>115.099998</v>
      </c>
      <c r="J366" t="str">
        <v>2021-07-30</v>
      </c>
      <c r="K366">
        <v>2.33</v>
      </c>
      <c r="M366" t="str">
        <v>2021-07-30</v>
      </c>
      <c r="N366">
        <v>1.65</v>
      </c>
      <c r="P366" t="str">
        <v>2021-08-02</v>
      </c>
      <c r="Q366">
        <v>2.52</v>
      </c>
      <c r="S366" t="str">
        <v>2021-07-30</v>
      </c>
      <c r="T366">
        <v>3.72</v>
      </c>
    </row>
    <row r="367" spans="1:20" x14ac:dyDescent="0.3">
      <c r="A367" t="str">
        <v>2021-07-29</v>
      </c>
      <c r="B367">
        <v>25516</v>
      </c>
      <c r="D367" t="str">
        <v>2021-07-30</v>
      </c>
      <c r="E367">
        <v>10.11</v>
      </c>
      <c r="G367" t="str">
        <v>2021-07-30</v>
      </c>
      <c r="H367">
        <v>117.099998</v>
      </c>
      <c r="J367" t="str">
        <v>2021-07-29</v>
      </c>
      <c r="K367">
        <v>2.35</v>
      </c>
      <c r="M367" t="str">
        <v>2021-07-29</v>
      </c>
      <c r="N367">
        <v>1.63</v>
      </c>
      <c r="P367" t="str">
        <v>2021-07-30</v>
      </c>
      <c r="Q367">
        <v>2.5299999999999998</v>
      </c>
      <c r="S367" t="str">
        <v>2021-07-29</v>
      </c>
      <c r="T367">
        <v>3.79</v>
      </c>
    </row>
    <row r="368" spans="1:20" x14ac:dyDescent="0.3">
      <c r="A368" t="str">
        <v>2021-07-28</v>
      </c>
      <c r="B368">
        <v>25262</v>
      </c>
      <c r="D368" t="str">
        <v>2021-07-29</v>
      </c>
      <c r="E368">
        <v>9.83</v>
      </c>
      <c r="G368" t="str">
        <v>2021-07-29</v>
      </c>
      <c r="H368">
        <v>113.300003</v>
      </c>
      <c r="J368" t="str">
        <v>2021-07-28</v>
      </c>
      <c r="K368">
        <v>2.3199999999999998</v>
      </c>
      <c r="M368" t="str">
        <v>2021-07-28</v>
      </c>
      <c r="N368">
        <v>1.62</v>
      </c>
      <c r="P368" t="str">
        <v>2021-07-29</v>
      </c>
      <c r="Q368">
        <v>2.63</v>
      </c>
      <c r="S368" t="str">
        <v>2021-07-28</v>
      </c>
      <c r="T368">
        <v>3.84</v>
      </c>
    </row>
    <row r="369" spans="1:20" x14ac:dyDescent="0.3">
      <c r="A369" t="str">
        <v>2021-07-27</v>
      </c>
      <c r="B369">
        <v>25087</v>
      </c>
      <c r="D369" t="str">
        <v>2021-07-28</v>
      </c>
      <c r="E369">
        <v>9.6300000000000008</v>
      </c>
      <c r="G369" t="str">
        <v>2021-07-28</v>
      </c>
      <c r="H369">
        <v>113.75</v>
      </c>
      <c r="J369" t="str">
        <v>2021-07-27</v>
      </c>
      <c r="K369">
        <v>2.31</v>
      </c>
      <c r="M369" t="str">
        <v>2021-07-27</v>
      </c>
      <c r="N369">
        <v>1.62</v>
      </c>
      <c r="P369" t="str">
        <v>2021-07-28</v>
      </c>
      <c r="Q369">
        <v>2.63</v>
      </c>
      <c r="S369" t="str">
        <v>2021-07-27</v>
      </c>
      <c r="T369">
        <v>3.77</v>
      </c>
    </row>
    <row r="370" spans="1:20" x14ac:dyDescent="0.3">
      <c r="A370" t="str">
        <v>2021-07-26</v>
      </c>
      <c r="B370">
        <v>25296</v>
      </c>
      <c r="D370" t="str">
        <v>2021-07-27</v>
      </c>
      <c r="E370">
        <v>9.6199999999999992</v>
      </c>
      <c r="G370" t="str">
        <v>2021-07-27</v>
      </c>
      <c r="H370">
        <v>113.050003</v>
      </c>
      <c r="J370" t="str">
        <v>2021-07-26</v>
      </c>
      <c r="K370">
        <v>2.34</v>
      </c>
      <c r="M370" t="str">
        <v>2021-07-26</v>
      </c>
      <c r="N370">
        <v>1.64</v>
      </c>
      <c r="P370" t="str">
        <v>2021-07-27</v>
      </c>
      <c r="Q370">
        <v>2.61</v>
      </c>
      <c r="S370" t="str">
        <v>2021-07-26</v>
      </c>
      <c r="T370">
        <v>3.82</v>
      </c>
    </row>
    <row r="371" spans="1:20" x14ac:dyDescent="0.3">
      <c r="A371" t="str">
        <v>2021-07-23</v>
      </c>
      <c r="B371">
        <v>25125</v>
      </c>
      <c r="D371" t="str">
        <v>2021-07-26</v>
      </c>
      <c r="E371">
        <v>9.82</v>
      </c>
      <c r="G371" t="str">
        <v>2021-07-26</v>
      </c>
      <c r="H371">
        <v>114.099998</v>
      </c>
      <c r="J371" t="str">
        <v>2021-07-23</v>
      </c>
      <c r="K371">
        <v>2.29</v>
      </c>
      <c r="M371" t="str">
        <v>2021-07-23</v>
      </c>
      <c r="N371">
        <v>1.61</v>
      </c>
      <c r="P371" t="str">
        <v>2021-07-26</v>
      </c>
      <c r="Q371">
        <v>2.65</v>
      </c>
      <c r="S371" t="str">
        <v>2021-07-23</v>
      </c>
      <c r="T371">
        <v>3.63</v>
      </c>
    </row>
    <row r="372" spans="1:20" x14ac:dyDescent="0.3">
      <c r="A372" t="str">
        <v>2021-07-22</v>
      </c>
      <c r="B372">
        <v>24805</v>
      </c>
      <c r="D372" t="str">
        <v>2021-07-23</v>
      </c>
      <c r="E372">
        <v>9.65</v>
      </c>
      <c r="G372" t="str">
        <v>2021-07-23</v>
      </c>
      <c r="H372">
        <v>114.099998</v>
      </c>
      <c r="J372" t="str">
        <v>2021-07-22</v>
      </c>
      <c r="K372">
        <v>2.25</v>
      </c>
      <c r="M372" t="str">
        <v>2021-07-22</v>
      </c>
      <c r="N372">
        <v>1.61</v>
      </c>
      <c r="P372" t="str">
        <v>2021-07-23</v>
      </c>
      <c r="Q372">
        <v>2.63</v>
      </c>
      <c r="S372" t="str">
        <v>2021-07-22</v>
      </c>
      <c r="T372">
        <v>3.6</v>
      </c>
    </row>
    <row r="373" spans="1:20" x14ac:dyDescent="0.3">
      <c r="A373" t="str">
        <v>2021-07-21</v>
      </c>
      <c r="B373">
        <v>24676</v>
      </c>
      <c r="D373" t="str">
        <v>2021-07-22</v>
      </c>
      <c r="E373">
        <v>9.49</v>
      </c>
      <c r="G373" t="str">
        <v>2021-07-22</v>
      </c>
      <c r="H373">
        <v>115.699997</v>
      </c>
      <c r="J373" t="str">
        <v>2021-07-21</v>
      </c>
      <c r="K373">
        <v>2.2400000000000002</v>
      </c>
      <c r="M373" t="str">
        <v>2021-07-21</v>
      </c>
      <c r="N373">
        <v>1.59</v>
      </c>
      <c r="P373" t="str">
        <v>2021-07-22</v>
      </c>
      <c r="Q373">
        <v>2.59</v>
      </c>
      <c r="S373" t="str">
        <v>2021-07-21</v>
      </c>
      <c r="T373">
        <v>3.56</v>
      </c>
    </row>
    <row r="374" spans="1:20" x14ac:dyDescent="0.3">
      <c r="A374" t="str">
        <v>2021-07-20</v>
      </c>
      <c r="B374">
        <v>24107</v>
      </c>
      <c r="D374" t="str">
        <v>2021-07-21</v>
      </c>
      <c r="E374">
        <v>9.4700000000000006</v>
      </c>
      <c r="G374" t="str">
        <v>2021-07-21</v>
      </c>
      <c r="H374">
        <v>111.599998</v>
      </c>
      <c r="J374" t="str">
        <v>2021-07-20</v>
      </c>
      <c r="K374">
        <v>2.1800000000000002</v>
      </c>
      <c r="M374" t="str">
        <v>2021-07-20</v>
      </c>
      <c r="N374">
        <v>1.57</v>
      </c>
      <c r="P374" t="str">
        <v>2021-07-21</v>
      </c>
      <c r="Q374">
        <v>2.61</v>
      </c>
      <c r="S374" t="str">
        <v>2021-07-20</v>
      </c>
      <c r="T374">
        <v>3.48</v>
      </c>
    </row>
    <row r="375" spans="1:20" x14ac:dyDescent="0.3">
      <c r="A375" t="str">
        <v>2021-07-19</v>
      </c>
      <c r="B375">
        <v>23966</v>
      </c>
      <c r="D375" t="str">
        <v>2021-07-20</v>
      </c>
      <c r="E375">
        <v>9.19</v>
      </c>
      <c r="G375" t="str">
        <v>2021-07-20</v>
      </c>
      <c r="H375">
        <v>106.400002</v>
      </c>
      <c r="J375" t="str">
        <v>2021-07-19</v>
      </c>
      <c r="K375">
        <v>2.14</v>
      </c>
      <c r="M375" t="str">
        <v>2021-07-19</v>
      </c>
      <c r="N375">
        <v>1.55</v>
      </c>
      <c r="P375" t="str">
        <v>2021-07-20</v>
      </c>
      <c r="Q375">
        <v>2.54</v>
      </c>
      <c r="S375" t="str">
        <v>2021-07-19</v>
      </c>
      <c r="T375">
        <v>3.37</v>
      </c>
    </row>
    <row r="376" spans="1:20" x14ac:dyDescent="0.3">
      <c r="A376" t="str">
        <v>2021-07-16</v>
      </c>
      <c r="B376">
        <v>24793</v>
      </c>
      <c r="D376" t="str">
        <v>2021-07-19</v>
      </c>
      <c r="E376">
        <v>9.06</v>
      </c>
      <c r="G376" t="str">
        <v>2021-07-19</v>
      </c>
      <c r="H376">
        <v>105.5</v>
      </c>
      <c r="J376" t="str">
        <v>2021-07-16</v>
      </c>
      <c r="K376">
        <v>2.23</v>
      </c>
      <c r="M376" t="str">
        <v>2021-07-16</v>
      </c>
      <c r="N376">
        <v>1.64</v>
      </c>
      <c r="P376" t="str">
        <v>2021-07-19</v>
      </c>
      <c r="Q376">
        <v>2.4900000000000002</v>
      </c>
      <c r="S376" t="str">
        <v>2021-07-16</v>
      </c>
      <c r="T376">
        <v>3.49</v>
      </c>
    </row>
    <row r="377" spans="1:20" x14ac:dyDescent="0.3">
      <c r="A377" t="str">
        <v>2021-07-15</v>
      </c>
      <c r="B377">
        <v>24876</v>
      </c>
      <c r="D377" t="str">
        <v>2021-07-16</v>
      </c>
      <c r="E377">
        <v>9.4</v>
      </c>
      <c r="G377" t="str">
        <v>2021-07-16</v>
      </c>
      <c r="H377">
        <v>108.75</v>
      </c>
      <c r="J377" t="str">
        <v>2021-07-15</v>
      </c>
      <c r="K377">
        <v>2.2599999999999998</v>
      </c>
      <c r="M377" t="str">
        <v>2021-07-15</v>
      </c>
      <c r="N377">
        <v>1.69</v>
      </c>
      <c r="P377" t="str">
        <v>2021-07-16</v>
      </c>
      <c r="Q377">
        <v>2.57</v>
      </c>
      <c r="S377" t="str">
        <v>2021-07-15</v>
      </c>
      <c r="T377">
        <v>3.55</v>
      </c>
    </row>
    <row r="378" spans="1:20" x14ac:dyDescent="0.3">
      <c r="A378" t="str">
        <v>2021-07-14</v>
      </c>
      <c r="B378">
        <v>25194</v>
      </c>
      <c r="D378" t="str">
        <v>2021-07-15</v>
      </c>
      <c r="E378">
        <v>9.5299999999999994</v>
      </c>
      <c r="G378" t="str">
        <v>2021-07-15</v>
      </c>
      <c r="H378">
        <v>111.400002</v>
      </c>
      <c r="J378" t="str">
        <v>2021-07-14</v>
      </c>
      <c r="K378">
        <v>2.2799999999999998</v>
      </c>
      <c r="M378" t="str">
        <v>2021-07-14</v>
      </c>
      <c r="N378">
        <v>1.7</v>
      </c>
      <c r="P378" t="str">
        <v>2021-07-15</v>
      </c>
      <c r="Q378">
        <v>2.63</v>
      </c>
      <c r="S378" t="str">
        <v>2021-07-14</v>
      </c>
      <c r="T378">
        <v>3.64</v>
      </c>
    </row>
    <row r="379" spans="1:20" x14ac:dyDescent="0.3">
      <c r="A379" t="str">
        <v>2021-07-13</v>
      </c>
      <c r="B379">
        <v>25157</v>
      </c>
      <c r="D379" t="str">
        <v>2021-07-14</v>
      </c>
      <c r="E379">
        <v>9.6300000000000008</v>
      </c>
      <c r="G379" t="str">
        <v>2021-07-14</v>
      </c>
      <c r="H379">
        <v>110.699997</v>
      </c>
      <c r="J379" t="str">
        <v>2021-07-13</v>
      </c>
      <c r="K379">
        <v>2.27</v>
      </c>
      <c r="M379" t="str">
        <v>2021-07-13</v>
      </c>
      <c r="N379">
        <v>1.71</v>
      </c>
      <c r="P379" t="str">
        <v>2021-07-14</v>
      </c>
      <c r="Q379">
        <v>2.63</v>
      </c>
      <c r="S379" t="str">
        <v>2021-07-13</v>
      </c>
      <c r="T379">
        <v>3.62</v>
      </c>
    </row>
    <row r="380" spans="1:20" x14ac:dyDescent="0.3">
      <c r="A380" t="str">
        <v>2021-07-12</v>
      </c>
      <c r="B380">
        <v>25283</v>
      </c>
      <c r="D380" t="str">
        <v>2021-07-13</v>
      </c>
      <c r="E380">
        <v>9.5500000000000007</v>
      </c>
      <c r="G380" t="str">
        <v>2021-07-13</v>
      </c>
      <c r="H380">
        <v>111.599998</v>
      </c>
      <c r="J380" t="str">
        <v>2021-07-12</v>
      </c>
      <c r="K380">
        <v>2.31</v>
      </c>
      <c r="M380" t="str">
        <v>2021-07-12</v>
      </c>
      <c r="N380">
        <v>1.77</v>
      </c>
      <c r="P380" t="str">
        <v>2021-07-13</v>
      </c>
      <c r="Q380">
        <v>2.67</v>
      </c>
      <c r="S380" t="str">
        <v>2021-07-12</v>
      </c>
      <c r="T380">
        <v>3.65</v>
      </c>
    </row>
    <row r="381" spans="1:20" x14ac:dyDescent="0.3">
      <c r="A381" t="str">
        <v>2021-07-09</v>
      </c>
      <c r="B381">
        <v>25052</v>
      </c>
      <c r="D381" t="str">
        <v>2021-07-12</v>
      </c>
      <c r="E381">
        <v>9.7200000000000006</v>
      </c>
      <c r="G381" t="str">
        <v>2021-07-12</v>
      </c>
      <c r="H381">
        <v>112.650002</v>
      </c>
      <c r="J381" t="str">
        <v>2021-07-09</v>
      </c>
      <c r="K381">
        <v>2.2799999999999998</v>
      </c>
      <c r="M381" t="str">
        <v>2021-07-09</v>
      </c>
      <c r="N381">
        <v>1.76</v>
      </c>
      <c r="P381" t="str">
        <v>2021-07-12</v>
      </c>
      <c r="Q381">
        <v>2.7</v>
      </c>
      <c r="S381" t="str">
        <v>2021-07-09</v>
      </c>
      <c r="T381">
        <v>3.71</v>
      </c>
    </row>
    <row r="382" spans="1:20" x14ac:dyDescent="0.3">
      <c r="A382" t="str">
        <v>2021-07-08</v>
      </c>
      <c r="B382">
        <v>24641</v>
      </c>
      <c r="D382" t="str">
        <v>2021-07-09</v>
      </c>
      <c r="E382">
        <v>9.74</v>
      </c>
      <c r="G382" t="str">
        <v>2021-07-09</v>
      </c>
      <c r="H382">
        <v>111.699997</v>
      </c>
      <c r="J382" t="str">
        <v>2021-07-08</v>
      </c>
      <c r="K382">
        <v>2.2400000000000002</v>
      </c>
      <c r="M382" t="str">
        <v>2021-07-08</v>
      </c>
      <c r="N382">
        <v>1.73</v>
      </c>
      <c r="P382" t="str">
        <v>2021-07-09</v>
      </c>
      <c r="Q382">
        <v>2.7</v>
      </c>
      <c r="S382" t="str">
        <v>2021-07-08</v>
      </c>
      <c r="T382">
        <v>3.55</v>
      </c>
    </row>
    <row r="383" spans="1:20" x14ac:dyDescent="0.3">
      <c r="A383" t="str">
        <v>2021-07-07</v>
      </c>
      <c r="B383">
        <v>25285</v>
      </c>
      <c r="D383" t="str">
        <v>2021-07-08</v>
      </c>
      <c r="E383">
        <v>9.44</v>
      </c>
      <c r="G383" t="str">
        <v>2021-07-08</v>
      </c>
      <c r="H383">
        <v>111.199997</v>
      </c>
      <c r="J383" t="str">
        <v>2021-07-07</v>
      </c>
      <c r="K383">
        <v>2.2999999999999998</v>
      </c>
      <c r="M383" t="str">
        <v>2021-07-07</v>
      </c>
      <c r="N383">
        <v>1.78</v>
      </c>
      <c r="P383" t="str">
        <v>2021-07-08</v>
      </c>
      <c r="Q383">
        <v>2.5499999999999998</v>
      </c>
      <c r="S383" t="str">
        <v>2021-07-07</v>
      </c>
      <c r="T383">
        <v>3.59</v>
      </c>
    </row>
    <row r="384" spans="1:20" x14ac:dyDescent="0.3">
      <c r="A384" t="str">
        <v>2021-07-06</v>
      </c>
      <c r="B384">
        <v>25228</v>
      </c>
      <c r="D384" t="str">
        <v>2021-07-07</v>
      </c>
      <c r="E384">
        <v>9.75</v>
      </c>
      <c r="G384" t="str">
        <v>2021-07-07</v>
      </c>
      <c r="H384">
        <v>112.400002</v>
      </c>
      <c r="J384" t="str">
        <v>2021-07-06</v>
      </c>
      <c r="K384">
        <v>2.3199999999999998</v>
      </c>
      <c r="M384" t="str">
        <v>2021-07-06</v>
      </c>
      <c r="N384">
        <v>1.8</v>
      </c>
      <c r="P384" t="str">
        <v>2021-07-07</v>
      </c>
      <c r="Q384">
        <v>2.65</v>
      </c>
      <c r="S384" t="str">
        <v>2021-07-06</v>
      </c>
      <c r="T384">
        <v>3.63</v>
      </c>
    </row>
    <row r="385" spans="1:20" x14ac:dyDescent="0.3">
      <c r="A385" t="str">
        <v>2021-07-05</v>
      </c>
      <c r="B385">
        <v>25441</v>
      </c>
      <c r="D385" t="str">
        <v>2021-07-06</v>
      </c>
      <c r="E385">
        <v>9.9</v>
      </c>
      <c r="G385" t="str">
        <v>2021-07-06</v>
      </c>
      <c r="H385">
        <v>113.349998</v>
      </c>
      <c r="J385" t="str">
        <v>2021-07-05</v>
      </c>
      <c r="K385">
        <v>2.37</v>
      </c>
      <c r="M385" t="str">
        <v>2021-07-05</v>
      </c>
      <c r="N385">
        <v>1.85</v>
      </c>
      <c r="P385" t="str">
        <v>2021-07-06</v>
      </c>
      <c r="Q385">
        <v>2.67</v>
      </c>
      <c r="S385" t="str">
        <v>2021-07-05</v>
      </c>
      <c r="T385">
        <v>3.73</v>
      </c>
    </row>
    <row r="386" spans="1:20" x14ac:dyDescent="0.3">
      <c r="A386" t="str">
        <v>2021-07-02</v>
      </c>
      <c r="B386">
        <v>25282</v>
      </c>
      <c r="D386" t="str">
        <v>2021-07-05</v>
      </c>
      <c r="E386">
        <v>10.18</v>
      </c>
      <c r="G386" t="str">
        <v>2021-07-05</v>
      </c>
      <c r="H386">
        <v>114.75</v>
      </c>
      <c r="J386" t="str">
        <v>2021-07-02</v>
      </c>
      <c r="K386">
        <v>2.34</v>
      </c>
      <c r="M386" t="str">
        <v>2021-07-02</v>
      </c>
      <c r="N386">
        <v>1.83</v>
      </c>
      <c r="P386" t="str">
        <v>2021-07-05</v>
      </c>
      <c r="Q386">
        <v>2.76</v>
      </c>
      <c r="S386" t="str">
        <v>2021-07-02</v>
      </c>
      <c r="T386">
        <v>3.64</v>
      </c>
    </row>
    <row r="387" spans="1:20" x14ac:dyDescent="0.3">
      <c r="A387" t="str">
        <v>2021-07-01</v>
      </c>
      <c r="B387">
        <v>25286</v>
      </c>
      <c r="D387" t="str">
        <v>2021-07-02</v>
      </c>
      <c r="E387">
        <v>10.01</v>
      </c>
      <c r="G387" t="str">
        <v>2021-07-02</v>
      </c>
      <c r="H387">
        <v>114.599998</v>
      </c>
      <c r="J387" t="str">
        <v>2021-07-01</v>
      </c>
      <c r="K387">
        <v>2.36</v>
      </c>
      <c r="M387" t="str">
        <v>2021-07-01</v>
      </c>
      <c r="N387">
        <v>1.85</v>
      </c>
      <c r="P387" t="str">
        <v>2021-07-02</v>
      </c>
      <c r="Q387">
        <v>2.72</v>
      </c>
      <c r="S387" t="str">
        <v>2021-07-01</v>
      </c>
      <c r="T387">
        <v>3.69</v>
      </c>
    </row>
    <row r="388" spans="1:20" x14ac:dyDescent="0.3">
      <c r="A388" t="str">
        <v>2021-06-30</v>
      </c>
      <c r="B388">
        <v>25102</v>
      </c>
      <c r="D388" t="str">
        <v>2021-07-01</v>
      </c>
      <c r="E388">
        <v>10.199999999999999</v>
      </c>
      <c r="G388" t="str">
        <v>2021-07-01</v>
      </c>
      <c r="H388">
        <v>114.949997</v>
      </c>
      <c r="J388" t="str">
        <v>2021-06-30</v>
      </c>
      <c r="K388">
        <v>2.33</v>
      </c>
      <c r="M388" t="str">
        <v>2021-06-30</v>
      </c>
      <c r="N388">
        <v>1.84</v>
      </c>
      <c r="P388" t="str">
        <v>2021-07-01</v>
      </c>
      <c r="Q388">
        <v>2.76</v>
      </c>
      <c r="S388" t="str">
        <v>2021-06-30</v>
      </c>
      <c r="T388">
        <v>3.66</v>
      </c>
    </row>
    <row r="389" spans="1:20" x14ac:dyDescent="0.3">
      <c r="A389" t="str">
        <v>2021-06-29</v>
      </c>
      <c r="B389">
        <v>25357</v>
      </c>
      <c r="D389" t="str">
        <v>2021-06-30</v>
      </c>
      <c r="E389">
        <v>9.9499999999999993</v>
      </c>
      <c r="G389" t="str">
        <v>2021-06-30</v>
      </c>
      <c r="H389">
        <v>115.400002</v>
      </c>
      <c r="J389" t="str">
        <v>2021-06-29</v>
      </c>
      <c r="K389">
        <v>2.36</v>
      </c>
      <c r="M389" t="str">
        <v>2021-06-29</v>
      </c>
      <c r="N389">
        <v>1.83</v>
      </c>
      <c r="P389" t="str">
        <v>2021-06-30</v>
      </c>
      <c r="Q389">
        <v>2.71</v>
      </c>
      <c r="S389" t="str">
        <v>2021-06-29</v>
      </c>
      <c r="T389">
        <v>3.7</v>
      </c>
    </row>
    <row r="390" spans="1:20" x14ac:dyDescent="0.3">
      <c r="A390" t="str">
        <v>2021-06-28</v>
      </c>
      <c r="B390">
        <v>25227</v>
      </c>
      <c r="D390" t="str">
        <v>2021-06-29</v>
      </c>
      <c r="E390">
        <v>10.1</v>
      </c>
      <c r="G390" t="str">
        <v>2021-06-29</v>
      </c>
      <c r="H390">
        <v>116.050003</v>
      </c>
      <c r="J390" t="str">
        <v>2021-06-28</v>
      </c>
      <c r="K390">
        <v>2.33</v>
      </c>
      <c r="M390" t="str">
        <v>2021-06-28</v>
      </c>
      <c r="N390">
        <v>1.84</v>
      </c>
      <c r="P390" t="str">
        <v>2021-06-29</v>
      </c>
      <c r="Q390">
        <v>2.74</v>
      </c>
      <c r="S390" t="str">
        <v>2021-06-28</v>
      </c>
      <c r="T390">
        <v>3.61</v>
      </c>
    </row>
    <row r="391" spans="1:20" x14ac:dyDescent="0.3">
      <c r="A391" t="str">
        <v>2021-06-25</v>
      </c>
      <c r="B391">
        <v>25511</v>
      </c>
      <c r="D391" t="str">
        <v>2021-06-28</v>
      </c>
      <c r="E391">
        <v>10.1</v>
      </c>
      <c r="G391" t="str">
        <v>2021-06-28</v>
      </c>
      <c r="H391">
        <v>116.150002</v>
      </c>
      <c r="J391" t="str">
        <v>2021-06-25</v>
      </c>
      <c r="K391">
        <v>2.39</v>
      </c>
      <c r="M391" t="str">
        <v>2021-06-25</v>
      </c>
      <c r="N391">
        <v>1.9</v>
      </c>
      <c r="P391" t="str">
        <v>2021-06-28</v>
      </c>
      <c r="Q391">
        <v>2.76</v>
      </c>
      <c r="S391" t="str">
        <v>2021-06-25</v>
      </c>
      <c r="T391">
        <v>3.7</v>
      </c>
    </row>
    <row r="392" spans="1:20" x14ac:dyDescent="0.3">
      <c r="A392" t="str">
        <v>2021-06-24</v>
      </c>
      <c r="B392">
        <v>25422</v>
      </c>
      <c r="D392" t="str">
        <v>2021-06-25</v>
      </c>
      <c r="E392">
        <v>10.42</v>
      </c>
      <c r="G392" t="str">
        <v>2021-06-25</v>
      </c>
      <c r="H392">
        <v>117</v>
      </c>
      <c r="J392" t="str">
        <v>2021-06-24</v>
      </c>
      <c r="K392">
        <v>2.36</v>
      </c>
      <c r="M392" t="str">
        <v>2021-06-24</v>
      </c>
      <c r="N392">
        <v>1.91</v>
      </c>
      <c r="P392" t="str">
        <v>2021-06-25</v>
      </c>
      <c r="Q392">
        <v>2.84</v>
      </c>
      <c r="S392" t="str">
        <v>2021-06-24</v>
      </c>
      <c r="T392">
        <v>3.64</v>
      </c>
    </row>
    <row r="393" spans="1:20" x14ac:dyDescent="0.3">
      <c r="A393" t="str">
        <v>2021-06-23</v>
      </c>
      <c r="B393">
        <v>25077</v>
      </c>
      <c r="D393" t="str">
        <v>2021-06-24</v>
      </c>
      <c r="E393">
        <v>10.37</v>
      </c>
      <c r="G393" t="str">
        <v>2021-06-24</v>
      </c>
      <c r="H393">
        <v>118</v>
      </c>
      <c r="J393" t="str">
        <v>2021-06-23</v>
      </c>
      <c r="K393">
        <v>2.3199999999999998</v>
      </c>
      <c r="M393" t="str">
        <v>2021-06-23</v>
      </c>
      <c r="N393">
        <v>1.89</v>
      </c>
      <c r="P393" t="str">
        <v>2021-06-24</v>
      </c>
      <c r="Q393">
        <v>2.81</v>
      </c>
      <c r="S393" t="str">
        <v>2021-06-23</v>
      </c>
      <c r="T393">
        <v>3.64</v>
      </c>
    </row>
    <row r="394" spans="1:20" x14ac:dyDescent="0.3">
      <c r="A394" t="str">
        <v>2021-06-22</v>
      </c>
      <c r="B394">
        <v>25316</v>
      </c>
      <c r="D394" t="str">
        <v>2021-06-23</v>
      </c>
      <c r="E394">
        <v>10.09</v>
      </c>
      <c r="G394" t="str">
        <v>2021-06-23</v>
      </c>
      <c r="H394">
        <v>118.550003</v>
      </c>
      <c r="J394" t="str">
        <v>2021-06-22</v>
      </c>
      <c r="K394">
        <v>2.34</v>
      </c>
      <c r="M394" t="str">
        <v>2021-06-22</v>
      </c>
      <c r="N394">
        <v>1.92</v>
      </c>
      <c r="P394" t="str">
        <v>2021-06-23</v>
      </c>
      <c r="Q394">
        <v>2.84</v>
      </c>
      <c r="S394" t="str">
        <v>2021-06-22</v>
      </c>
      <c r="T394">
        <v>3.57</v>
      </c>
    </row>
    <row r="395" spans="1:20" x14ac:dyDescent="0.3">
      <c r="A395" t="str">
        <v>2021-06-21</v>
      </c>
      <c r="B395">
        <v>25398</v>
      </c>
      <c r="D395" t="str">
        <v>2021-06-22</v>
      </c>
      <c r="E395">
        <v>10.1</v>
      </c>
      <c r="G395" t="str">
        <v>2021-06-22</v>
      </c>
      <c r="H395">
        <v>117.900002</v>
      </c>
      <c r="J395" t="str">
        <v>2021-06-21</v>
      </c>
      <c r="K395">
        <v>2.37</v>
      </c>
      <c r="M395" t="str">
        <v>2021-06-21</v>
      </c>
      <c r="N395">
        <v>1.94</v>
      </c>
      <c r="P395" t="str">
        <v>2021-06-22</v>
      </c>
      <c r="Q395">
        <v>2.85</v>
      </c>
      <c r="S395" t="str">
        <v>2021-06-21</v>
      </c>
      <c r="T395">
        <v>3.65</v>
      </c>
    </row>
    <row r="396" spans="1:20" x14ac:dyDescent="0.3">
      <c r="A396" t="str">
        <v>2021-06-18</v>
      </c>
      <c r="B396">
        <v>25218</v>
      </c>
      <c r="D396" t="str">
        <v>2021-06-21</v>
      </c>
      <c r="E396">
        <v>10.210000000000001</v>
      </c>
      <c r="G396" t="str">
        <v>2021-06-21</v>
      </c>
      <c r="H396">
        <v>118.050003</v>
      </c>
      <c r="J396" t="str">
        <v>2021-06-18</v>
      </c>
      <c r="K396">
        <v>2.34</v>
      </c>
      <c r="M396" t="str">
        <v>2021-06-18</v>
      </c>
      <c r="N396">
        <v>1.92</v>
      </c>
      <c r="P396" t="str">
        <v>2021-06-21</v>
      </c>
      <c r="Q396">
        <v>2.9</v>
      </c>
      <c r="S396" t="str">
        <v>2021-06-18</v>
      </c>
      <c r="T396">
        <v>3.65</v>
      </c>
    </row>
    <row r="397" spans="1:20" x14ac:dyDescent="0.3">
      <c r="A397" t="str">
        <v>2021-06-17</v>
      </c>
      <c r="B397">
        <v>25714</v>
      </c>
      <c r="D397" t="str">
        <v>2021-06-18</v>
      </c>
      <c r="E397">
        <v>10.02</v>
      </c>
      <c r="G397" t="str">
        <v>2021-06-18</v>
      </c>
      <c r="H397">
        <v>117.949997</v>
      </c>
      <c r="J397" t="str">
        <v>2021-06-17</v>
      </c>
      <c r="K397">
        <v>2.42</v>
      </c>
      <c r="M397" t="str">
        <v>2021-06-17</v>
      </c>
      <c r="N397">
        <v>1.97</v>
      </c>
      <c r="P397" t="str">
        <v>2021-06-18</v>
      </c>
      <c r="Q397">
        <v>2.86</v>
      </c>
      <c r="S397" t="str">
        <v>2021-06-17</v>
      </c>
      <c r="T397">
        <v>3.69</v>
      </c>
    </row>
    <row r="398" spans="1:20" x14ac:dyDescent="0.3">
      <c r="A398" t="str">
        <v>2021-06-16</v>
      </c>
      <c r="B398">
        <v>25768</v>
      </c>
      <c r="D398" t="str">
        <v>2021-06-17</v>
      </c>
      <c r="E398">
        <v>10.47</v>
      </c>
      <c r="G398" t="str">
        <v>2021-06-17</v>
      </c>
      <c r="H398">
        <v>119.099998</v>
      </c>
      <c r="J398" t="str">
        <v>2021-06-16</v>
      </c>
      <c r="K398">
        <v>2.42</v>
      </c>
      <c r="M398" t="str">
        <v>2021-06-16</v>
      </c>
      <c r="N398">
        <v>1.98</v>
      </c>
      <c r="P398" t="str">
        <v>2021-06-17</v>
      </c>
      <c r="Q398">
        <v>2.9</v>
      </c>
      <c r="S398" t="str">
        <v>2021-06-16</v>
      </c>
      <c r="T398">
        <v>3.78</v>
      </c>
    </row>
    <row r="399" spans="1:20" x14ac:dyDescent="0.3">
      <c r="A399" t="str">
        <v>2021-06-15</v>
      </c>
      <c r="B399">
        <v>25737</v>
      </c>
      <c r="D399" t="str">
        <v>2021-06-16</v>
      </c>
      <c r="E399">
        <v>10.44</v>
      </c>
      <c r="G399" t="str">
        <v>2021-06-16</v>
      </c>
      <c r="H399">
        <v>120.25</v>
      </c>
      <c r="J399" t="str">
        <v>2021-06-15</v>
      </c>
      <c r="K399">
        <v>2.4500000000000002</v>
      </c>
      <c r="M399" t="str">
        <v>2021-06-15</v>
      </c>
      <c r="N399">
        <v>2.0099999999999998</v>
      </c>
      <c r="P399" t="str">
        <v>2021-06-16</v>
      </c>
      <c r="Q399">
        <v>2.91</v>
      </c>
      <c r="S399" t="str">
        <v>2021-06-15</v>
      </c>
      <c r="T399">
        <v>3.8</v>
      </c>
    </row>
    <row r="400" spans="1:20" x14ac:dyDescent="0.3">
      <c r="A400" t="str">
        <v>2021-06-14</v>
      </c>
      <c r="B400">
        <v>25758</v>
      </c>
      <c r="D400" t="str">
        <v>2021-06-15</v>
      </c>
      <c r="E400">
        <v>10.66</v>
      </c>
      <c r="G400" t="str">
        <v>2021-06-15</v>
      </c>
      <c r="H400">
        <v>120.150002</v>
      </c>
      <c r="J400" t="str">
        <v>2021-06-14</v>
      </c>
      <c r="K400">
        <v>2.4500000000000002</v>
      </c>
      <c r="M400" t="str">
        <v>2021-06-14</v>
      </c>
      <c r="N400">
        <v>2.04</v>
      </c>
      <c r="P400" t="str">
        <v>2021-06-15</v>
      </c>
      <c r="Q400">
        <v>2.96</v>
      </c>
      <c r="S400" t="str">
        <v>2021-06-14</v>
      </c>
      <c r="T400">
        <v>3.84</v>
      </c>
    </row>
    <row r="401" spans="1:20" x14ac:dyDescent="0.3">
      <c r="A401" t="str">
        <v>2021-06-11</v>
      </c>
      <c r="B401">
        <v>25717</v>
      </c>
      <c r="D401" t="str">
        <v>2021-06-14</v>
      </c>
      <c r="E401">
        <v>10.74</v>
      </c>
      <c r="G401" t="str">
        <v>2021-06-14</v>
      </c>
      <c r="H401">
        <v>122.650002</v>
      </c>
      <c r="J401" t="str">
        <v>2021-06-11</v>
      </c>
      <c r="K401">
        <v>2.42</v>
      </c>
      <c r="M401" t="str">
        <v>2021-06-11</v>
      </c>
      <c r="N401">
        <v>2.0299999999999998</v>
      </c>
      <c r="P401" t="str">
        <v>2021-06-14</v>
      </c>
      <c r="Q401">
        <v>3.01</v>
      </c>
      <c r="S401" t="str">
        <v>2021-06-11</v>
      </c>
      <c r="T401">
        <v>3.86</v>
      </c>
    </row>
    <row r="402" spans="1:20" x14ac:dyDescent="0.3">
      <c r="A402" t="str">
        <v>2021-06-10</v>
      </c>
      <c r="B402">
        <v>25638</v>
      </c>
      <c r="D402" t="str">
        <v>2021-06-11</v>
      </c>
      <c r="E402">
        <v>10.78</v>
      </c>
      <c r="G402" t="str">
        <v>2021-06-11</v>
      </c>
      <c r="H402">
        <v>124.400002</v>
      </c>
      <c r="J402" t="str">
        <v>2021-06-10</v>
      </c>
      <c r="K402">
        <v>2.44</v>
      </c>
      <c r="M402" t="str">
        <v>2021-06-10</v>
      </c>
      <c r="N402">
        <v>2.04</v>
      </c>
      <c r="P402" t="str">
        <v>2021-06-11</v>
      </c>
      <c r="Q402">
        <v>3.03</v>
      </c>
      <c r="S402" t="str">
        <v>2021-06-10</v>
      </c>
      <c r="T402">
        <v>3.87</v>
      </c>
    </row>
    <row r="403" spans="1:20" x14ac:dyDescent="0.3">
      <c r="A403" t="str">
        <v>2021-06-09</v>
      </c>
      <c r="B403">
        <v>25742</v>
      </c>
      <c r="D403" t="str">
        <v>2021-06-10</v>
      </c>
      <c r="E403">
        <v>10.8</v>
      </c>
      <c r="G403" t="str">
        <v>2021-06-10</v>
      </c>
      <c r="H403">
        <v>124</v>
      </c>
      <c r="J403" t="str">
        <v>2021-06-09</v>
      </c>
      <c r="K403">
        <v>2.4500000000000002</v>
      </c>
      <c r="M403" t="str">
        <v>2021-06-09</v>
      </c>
      <c r="N403">
        <v>2.0499999999999998</v>
      </c>
      <c r="P403" t="str">
        <v>2021-06-10</v>
      </c>
      <c r="Q403">
        <v>3.03</v>
      </c>
      <c r="S403" t="str">
        <v>2021-06-09</v>
      </c>
      <c r="T403">
        <v>3.9</v>
      </c>
    </row>
    <row r="404" spans="1:20" x14ac:dyDescent="0.3">
      <c r="A404" t="str">
        <v>2021-06-08</v>
      </c>
      <c r="B404">
        <v>25809</v>
      </c>
      <c r="D404" t="str">
        <v>2021-06-09</v>
      </c>
      <c r="E404">
        <v>10.77</v>
      </c>
      <c r="G404" t="str">
        <v>2021-06-09</v>
      </c>
      <c r="H404">
        <v>124.800003</v>
      </c>
      <c r="J404" t="str">
        <v>2021-06-08</v>
      </c>
      <c r="K404">
        <v>2.46</v>
      </c>
      <c r="M404" t="str">
        <v>2021-06-08</v>
      </c>
      <c r="N404">
        <v>2.04</v>
      </c>
      <c r="P404" t="str">
        <v>2021-06-09</v>
      </c>
      <c r="Q404">
        <v>3.03</v>
      </c>
      <c r="S404" t="str">
        <v>2021-06-08</v>
      </c>
      <c r="T404">
        <v>3.99</v>
      </c>
    </row>
    <row r="405" spans="1:20" x14ac:dyDescent="0.3">
      <c r="A405" t="str">
        <v>2021-06-07</v>
      </c>
      <c r="B405">
        <v>25825</v>
      </c>
      <c r="D405" t="str">
        <v>2021-06-08</v>
      </c>
      <c r="E405">
        <v>10.74</v>
      </c>
      <c r="G405" t="str">
        <v>2021-06-08</v>
      </c>
      <c r="H405">
        <v>126.150002</v>
      </c>
      <c r="J405" t="str">
        <v>2021-06-07</v>
      </c>
      <c r="K405">
        <v>2.4900000000000002</v>
      </c>
      <c r="M405" t="str">
        <v>2021-06-07</v>
      </c>
      <c r="N405">
        <v>2.0499999999999998</v>
      </c>
      <c r="P405" t="str">
        <v>2021-06-08</v>
      </c>
      <c r="Q405">
        <v>3.02</v>
      </c>
      <c r="S405" t="str">
        <v>2021-06-07</v>
      </c>
      <c r="T405">
        <v>4.08</v>
      </c>
    </row>
    <row r="406" spans="1:20" x14ac:dyDescent="0.3">
      <c r="A406" t="str">
        <v>2021-06-04</v>
      </c>
      <c r="B406">
        <v>25570</v>
      </c>
      <c r="D406" t="str">
        <v>2021-06-07</v>
      </c>
      <c r="E406">
        <v>10.86</v>
      </c>
      <c r="G406" t="str">
        <v>2021-06-07</v>
      </c>
      <c r="H406">
        <v>126.25</v>
      </c>
      <c r="J406" t="str">
        <v>2021-06-04</v>
      </c>
      <c r="K406">
        <v>2.48</v>
      </c>
      <c r="M406" t="str">
        <v>2021-06-04</v>
      </c>
      <c r="N406">
        <v>2.02</v>
      </c>
      <c r="P406" t="str">
        <v>2021-06-07</v>
      </c>
      <c r="Q406">
        <v>3.04</v>
      </c>
      <c r="S406" t="str">
        <v>2021-06-04</v>
      </c>
      <c r="T406">
        <v>4.1399999999999997</v>
      </c>
    </row>
    <row r="407" spans="1:20" x14ac:dyDescent="0.3">
      <c r="A407" t="str">
        <v>2021-06-03</v>
      </c>
      <c r="B407">
        <v>25452</v>
      </c>
      <c r="D407" t="str">
        <v>2021-06-04</v>
      </c>
      <c r="E407">
        <v>10.49</v>
      </c>
      <c r="G407" t="str">
        <v>2021-06-04</v>
      </c>
      <c r="H407">
        <v>125.449997</v>
      </c>
      <c r="J407" t="str">
        <v>2021-06-03</v>
      </c>
      <c r="K407">
        <v>2.48</v>
      </c>
      <c r="M407" t="str">
        <v>2021-06-03</v>
      </c>
      <c r="N407">
        <v>2.04</v>
      </c>
      <c r="P407" t="str">
        <v>2021-06-04</v>
      </c>
      <c r="Q407">
        <v>3</v>
      </c>
      <c r="S407" t="str">
        <v>2021-06-03</v>
      </c>
      <c r="T407">
        <v>4.16</v>
      </c>
    </row>
    <row r="408" spans="1:20" x14ac:dyDescent="0.3">
      <c r="A408" t="str">
        <v>2021-06-02</v>
      </c>
      <c r="B408">
        <v>25380</v>
      </c>
      <c r="D408" t="str">
        <v>2021-06-03</v>
      </c>
      <c r="E408">
        <v>10.58</v>
      </c>
      <c r="G408" t="str">
        <v>2021-06-03</v>
      </c>
      <c r="H408">
        <v>123.849998</v>
      </c>
      <c r="J408" t="str">
        <v>2021-06-02</v>
      </c>
      <c r="K408">
        <v>2.4700000000000002</v>
      </c>
      <c r="M408" t="str">
        <v>2021-06-02</v>
      </c>
      <c r="N408">
        <v>2.04</v>
      </c>
      <c r="P408" t="str">
        <v>2021-06-03</v>
      </c>
      <c r="Q408">
        <v>3</v>
      </c>
      <c r="S408" t="str">
        <v>2021-06-02</v>
      </c>
      <c r="T408">
        <v>4.1900000000000004</v>
      </c>
    </row>
    <row r="409" spans="1:20" x14ac:dyDescent="0.3">
      <c r="A409" t="str">
        <v>2021-06-01</v>
      </c>
      <c r="B409">
        <v>25322</v>
      </c>
      <c r="D409" t="str">
        <v>2021-06-02</v>
      </c>
      <c r="E409">
        <v>10.54</v>
      </c>
      <c r="G409" t="str">
        <v>2021-06-02</v>
      </c>
      <c r="H409">
        <v>123.949997</v>
      </c>
      <c r="J409" t="str">
        <v>2021-06-01</v>
      </c>
      <c r="K409">
        <v>2.4500000000000002</v>
      </c>
      <c r="M409" t="str">
        <v>2021-06-01</v>
      </c>
      <c r="N409">
        <v>2.0299999999999998</v>
      </c>
      <c r="P409" t="str">
        <v>2021-06-02</v>
      </c>
      <c r="Q409">
        <v>2.97</v>
      </c>
      <c r="S409" t="str">
        <v>2021-06-01</v>
      </c>
      <c r="T409">
        <v>4.16</v>
      </c>
    </row>
    <row r="410" spans="1:20" x14ac:dyDescent="0.3">
      <c r="A410" t="str">
        <v>2021-05-31</v>
      </c>
      <c r="B410">
        <v>25171</v>
      </c>
      <c r="D410" t="str">
        <v>2021-06-01</v>
      </c>
      <c r="E410">
        <v>10.58</v>
      </c>
      <c r="G410" t="str">
        <v>2021-06-01</v>
      </c>
      <c r="H410">
        <v>123</v>
      </c>
      <c r="J410" t="str">
        <v>2021-05-31</v>
      </c>
      <c r="K410">
        <v>2.42</v>
      </c>
      <c r="M410" t="str">
        <v>2021-05-31</v>
      </c>
      <c r="N410">
        <v>2.0299999999999998</v>
      </c>
      <c r="P410" t="str">
        <v>2021-06-01</v>
      </c>
      <c r="Q410">
        <v>2.96</v>
      </c>
      <c r="S410" t="str">
        <v>2021-05-31</v>
      </c>
      <c r="T410">
        <v>4.0599999999999996</v>
      </c>
    </row>
    <row r="411" spans="1:20" x14ac:dyDescent="0.3">
      <c r="A411" t="str">
        <v>2021-05-28</v>
      </c>
      <c r="B411">
        <v>25169</v>
      </c>
      <c r="D411" t="str">
        <v>2021-05-31</v>
      </c>
      <c r="E411">
        <v>10.5</v>
      </c>
      <c r="G411" t="str">
        <v>2021-05-31</v>
      </c>
      <c r="H411">
        <v>123.199997</v>
      </c>
      <c r="J411" t="str">
        <v>2021-05-28</v>
      </c>
      <c r="K411">
        <v>2.41</v>
      </c>
      <c r="M411" t="str">
        <v>2021-05-28</v>
      </c>
      <c r="N411">
        <v>2.04</v>
      </c>
      <c r="P411" t="str">
        <v>2021-05-31</v>
      </c>
      <c r="Q411">
        <v>2.93</v>
      </c>
      <c r="S411" t="str">
        <v>2021-05-28</v>
      </c>
      <c r="T411">
        <v>4.03</v>
      </c>
    </row>
    <row r="412" spans="1:20" x14ac:dyDescent="0.3">
      <c r="A412" t="str">
        <v>2021-05-27</v>
      </c>
      <c r="B412">
        <v>25056</v>
      </c>
      <c r="D412" t="str">
        <v>2021-05-28</v>
      </c>
      <c r="E412">
        <v>10.49</v>
      </c>
      <c r="G412" t="str">
        <v>2021-05-28</v>
      </c>
      <c r="H412">
        <v>124.050003</v>
      </c>
      <c r="J412" t="str">
        <v>2021-05-27</v>
      </c>
      <c r="K412">
        <v>2.39</v>
      </c>
      <c r="M412" t="str">
        <v>2021-05-27</v>
      </c>
      <c r="N412">
        <v>2.0499999999999998</v>
      </c>
      <c r="P412" t="str">
        <v>2021-05-28</v>
      </c>
      <c r="Q412">
        <v>2.91</v>
      </c>
      <c r="S412" t="str">
        <v>2021-05-27</v>
      </c>
      <c r="T412">
        <v>4.1100000000000003</v>
      </c>
    </row>
    <row r="413" spans="1:20" x14ac:dyDescent="0.3">
      <c r="A413" t="str">
        <v>2021-05-26</v>
      </c>
      <c r="B413">
        <v>24778</v>
      </c>
      <c r="D413" t="str">
        <v>2021-05-27</v>
      </c>
      <c r="E413">
        <v>10.35</v>
      </c>
      <c r="G413" t="str">
        <v>2021-05-27</v>
      </c>
      <c r="H413">
        <v>120.050003</v>
      </c>
      <c r="J413" t="str">
        <v>2021-05-26</v>
      </c>
      <c r="K413">
        <v>2.35</v>
      </c>
      <c r="M413" t="str">
        <v>2021-05-26</v>
      </c>
      <c r="N413">
        <v>2.02</v>
      </c>
      <c r="P413" t="str">
        <v>2021-05-27</v>
      </c>
      <c r="Q413">
        <v>2.9</v>
      </c>
      <c r="S413" t="str">
        <v>2021-05-26</v>
      </c>
      <c r="T413">
        <v>3.99</v>
      </c>
    </row>
    <row r="414" spans="1:20" x14ac:dyDescent="0.3">
      <c r="A414" t="str">
        <v>2021-05-25</v>
      </c>
      <c r="B414">
        <v>24893</v>
      </c>
      <c r="D414" t="str">
        <v>2021-05-26</v>
      </c>
      <c r="E414">
        <v>10.14</v>
      </c>
      <c r="G414" t="str">
        <v>2021-05-26</v>
      </c>
      <c r="H414">
        <v>119.150002</v>
      </c>
      <c r="J414" t="str">
        <v>2021-05-25</v>
      </c>
      <c r="K414">
        <v>2.36</v>
      </c>
      <c r="M414" t="str">
        <v>2021-05-25</v>
      </c>
      <c r="N414">
        <v>2.13</v>
      </c>
      <c r="P414" t="str">
        <v>2021-05-26</v>
      </c>
      <c r="Q414">
        <v>2.83</v>
      </c>
      <c r="S414" t="str">
        <v>2021-05-25</v>
      </c>
      <c r="T414">
        <v>4.01</v>
      </c>
    </row>
    <row r="415" spans="1:20" x14ac:dyDescent="0.3">
      <c r="A415" t="str">
        <v>2021-05-24</v>
      </c>
      <c r="B415">
        <v>24891</v>
      </c>
      <c r="D415" t="str">
        <v>2021-05-25</v>
      </c>
      <c r="E415">
        <v>10.35</v>
      </c>
      <c r="G415" t="str">
        <v>2021-05-25</v>
      </c>
      <c r="H415">
        <v>120.900002</v>
      </c>
      <c r="J415" t="str">
        <v>2021-05-24</v>
      </c>
      <c r="K415">
        <v>2.36</v>
      </c>
      <c r="M415" t="str">
        <v>2021-05-24</v>
      </c>
      <c r="N415">
        <v>2.08</v>
      </c>
      <c r="P415" t="str">
        <v>2021-05-25</v>
      </c>
      <c r="Q415">
        <v>2.82</v>
      </c>
      <c r="S415" t="str">
        <v>2021-05-24</v>
      </c>
      <c r="T415">
        <v>4.0199999999999996</v>
      </c>
    </row>
    <row r="416" spans="1:20" x14ac:dyDescent="0.3">
      <c r="A416" t="str">
        <v>2021-05-21</v>
      </c>
      <c r="B416">
        <v>24975</v>
      </c>
      <c r="D416" t="str">
        <v>2021-05-24</v>
      </c>
      <c r="E416">
        <v>10.26</v>
      </c>
      <c r="G416" t="str">
        <v>2021-05-24</v>
      </c>
      <c r="H416">
        <v>120.75</v>
      </c>
      <c r="J416" t="str">
        <v>2021-05-21</v>
      </c>
      <c r="K416">
        <v>2.37</v>
      </c>
      <c r="M416" t="str">
        <v>2021-05-21</v>
      </c>
      <c r="N416">
        <v>1.99</v>
      </c>
      <c r="P416" t="str">
        <v>2021-05-24</v>
      </c>
      <c r="Q416">
        <v>2.78</v>
      </c>
      <c r="S416" t="str">
        <v>2021-05-21</v>
      </c>
      <c r="T416">
        <v>3.94</v>
      </c>
    </row>
    <row r="417" spans="1:20" x14ac:dyDescent="0.3">
      <c r="A417" t="str">
        <v>2021-05-20</v>
      </c>
      <c r="B417">
        <v>24702</v>
      </c>
      <c r="D417" t="str">
        <v>2021-05-21</v>
      </c>
      <c r="E417">
        <v>10.23</v>
      </c>
      <c r="G417" t="str">
        <v>2021-05-21</v>
      </c>
      <c r="H417">
        <v>121</v>
      </c>
      <c r="J417" t="str">
        <v>2021-05-20</v>
      </c>
      <c r="K417">
        <v>2.36</v>
      </c>
      <c r="M417" t="str">
        <v>2021-05-20</v>
      </c>
      <c r="N417">
        <v>1.96</v>
      </c>
      <c r="P417" t="str">
        <v>2021-05-21</v>
      </c>
      <c r="Q417">
        <v>2.74</v>
      </c>
      <c r="S417" t="str">
        <v>2021-05-20</v>
      </c>
      <c r="T417">
        <v>3.92</v>
      </c>
    </row>
    <row r="418" spans="1:20" x14ac:dyDescent="0.3">
      <c r="A418" t="str">
        <v>2021-05-19</v>
      </c>
      <c r="B418">
        <v>24487</v>
      </c>
      <c r="D418" t="str">
        <v>2021-05-20</v>
      </c>
      <c r="E418">
        <v>10.25</v>
      </c>
      <c r="G418" t="str">
        <v>2021-05-20</v>
      </c>
      <c r="H418">
        <v>121.5</v>
      </c>
      <c r="J418" t="str">
        <v>2021-05-19</v>
      </c>
      <c r="K418">
        <v>2.35</v>
      </c>
      <c r="M418" t="str">
        <v>2021-05-19</v>
      </c>
      <c r="N418">
        <v>1.98</v>
      </c>
      <c r="P418" t="str">
        <v>2021-05-20</v>
      </c>
      <c r="Q418">
        <v>2.7</v>
      </c>
      <c r="S418" t="str">
        <v>2021-05-19</v>
      </c>
      <c r="T418">
        <v>3.93</v>
      </c>
    </row>
    <row r="419" spans="1:20" x14ac:dyDescent="0.3">
      <c r="A419" t="str">
        <v>2021-05-18</v>
      </c>
      <c r="B419">
        <v>24880</v>
      </c>
      <c r="D419" t="str">
        <v>2021-05-19</v>
      </c>
      <c r="E419">
        <v>10.199999999999999</v>
      </c>
      <c r="G419" t="str">
        <v>2021-05-19</v>
      </c>
      <c r="H419">
        <v>122.199997</v>
      </c>
      <c r="J419" t="str">
        <v>2021-05-18</v>
      </c>
      <c r="K419">
        <v>2.4</v>
      </c>
      <c r="M419" t="str">
        <v>2021-05-18</v>
      </c>
      <c r="N419">
        <v>2.02</v>
      </c>
      <c r="P419" t="str">
        <v>2021-05-19</v>
      </c>
      <c r="Q419">
        <v>2.76</v>
      </c>
      <c r="S419" t="str">
        <v>2021-05-18</v>
      </c>
      <c r="T419">
        <v>3.95</v>
      </c>
    </row>
    <row r="420" spans="1:20" x14ac:dyDescent="0.3">
      <c r="A420" t="str">
        <v>2021-05-17</v>
      </c>
      <c r="B420">
        <v>24863</v>
      </c>
      <c r="D420" t="str">
        <v>2021-05-18</v>
      </c>
      <c r="E420">
        <v>10.33</v>
      </c>
      <c r="G420" t="str">
        <v>2021-05-18</v>
      </c>
      <c r="H420">
        <v>126.949997</v>
      </c>
      <c r="J420" t="str">
        <v>2021-05-17</v>
      </c>
      <c r="K420">
        <v>2.41</v>
      </c>
      <c r="M420" t="str">
        <v>2021-05-17</v>
      </c>
      <c r="N420">
        <v>2.0099999999999998</v>
      </c>
      <c r="P420" t="str">
        <v>2021-05-18</v>
      </c>
      <c r="Q420">
        <v>2.75</v>
      </c>
      <c r="S420" t="str">
        <v>2021-05-17</v>
      </c>
      <c r="T420">
        <v>3.88</v>
      </c>
    </row>
    <row r="421" spans="1:20" x14ac:dyDescent="0.3">
      <c r="A421" t="str">
        <v>2021-05-14</v>
      </c>
      <c r="B421">
        <v>24766</v>
      </c>
      <c r="D421" t="str">
        <v>2021-05-17</v>
      </c>
      <c r="E421">
        <v>10.24</v>
      </c>
      <c r="G421" t="str">
        <v>2021-05-17</v>
      </c>
      <c r="H421">
        <v>119.050003</v>
      </c>
      <c r="J421" t="str">
        <v>2021-05-14</v>
      </c>
      <c r="K421">
        <v>2.39</v>
      </c>
      <c r="M421" t="str">
        <v>2021-05-14</v>
      </c>
      <c r="N421">
        <v>2.0099999999999998</v>
      </c>
      <c r="P421" t="str">
        <v>2021-05-17</v>
      </c>
      <c r="Q421">
        <v>2.73</v>
      </c>
      <c r="S421" t="str">
        <v>2021-05-14</v>
      </c>
      <c r="T421">
        <v>3.9</v>
      </c>
    </row>
    <row r="422" spans="1:20" x14ac:dyDescent="0.3">
      <c r="A422" t="str">
        <v>2021-05-13</v>
      </c>
      <c r="B422">
        <v>24486</v>
      </c>
      <c r="D422" t="str">
        <v>2021-05-14</v>
      </c>
      <c r="E422">
        <v>10.210000000000001</v>
      </c>
      <c r="G422" t="str">
        <v>2021-05-14</v>
      </c>
      <c r="H422">
        <v>119.300003</v>
      </c>
      <c r="J422" t="str">
        <v>2021-05-13</v>
      </c>
      <c r="K422">
        <v>2.37</v>
      </c>
      <c r="M422" t="str">
        <v>2021-05-13</v>
      </c>
      <c r="N422">
        <v>1.99</v>
      </c>
      <c r="P422" t="str">
        <v>2021-05-14</v>
      </c>
      <c r="Q422">
        <v>2.67</v>
      </c>
      <c r="S422" t="str">
        <v>2021-05-13</v>
      </c>
      <c r="T422">
        <v>3.9</v>
      </c>
    </row>
    <row r="423" spans="1:20" x14ac:dyDescent="0.3">
      <c r="A423" t="str">
        <v>2021-05-12</v>
      </c>
      <c r="B423">
        <v>24453</v>
      </c>
      <c r="D423" t="str">
        <v>2021-05-13</v>
      </c>
      <c r="E423">
        <v>10.01</v>
      </c>
      <c r="G423" t="str">
        <v>2021-05-13</v>
      </c>
      <c r="H423">
        <v>119.300003</v>
      </c>
      <c r="J423" t="str">
        <v>2021-05-12</v>
      </c>
      <c r="K423">
        <v>2.38</v>
      </c>
      <c r="M423" t="str">
        <v>2021-05-12</v>
      </c>
      <c r="N423">
        <v>1.99</v>
      </c>
      <c r="P423" t="str">
        <v>2021-05-13</v>
      </c>
      <c r="Q423">
        <v>2.6</v>
      </c>
      <c r="S423" t="str">
        <v>2021-05-12</v>
      </c>
      <c r="T423">
        <v>3.79</v>
      </c>
    </row>
    <row r="424" spans="1:20" x14ac:dyDescent="0.3">
      <c r="A424" t="str">
        <v>2021-05-11</v>
      </c>
      <c r="B424">
        <v>24396</v>
      </c>
      <c r="D424" t="str">
        <v>2021-05-12</v>
      </c>
      <c r="E424">
        <v>10.199999999999999</v>
      </c>
      <c r="G424" t="str">
        <v>2021-05-12</v>
      </c>
      <c r="H424">
        <v>119.150002</v>
      </c>
      <c r="J424" t="str">
        <v>2021-05-11</v>
      </c>
      <c r="K424">
        <v>2.38</v>
      </c>
      <c r="M424" t="str">
        <v>2021-05-11</v>
      </c>
      <c r="N424">
        <v>2.02</v>
      </c>
      <c r="P424" t="str">
        <v>2021-05-12</v>
      </c>
      <c r="Q424">
        <v>2.58</v>
      </c>
      <c r="S424" t="str">
        <v>2021-05-11</v>
      </c>
      <c r="T424">
        <v>3.79</v>
      </c>
    </row>
    <row r="425" spans="1:20" x14ac:dyDescent="0.3">
      <c r="A425" t="str">
        <v>2021-05-10</v>
      </c>
      <c r="B425">
        <v>24803</v>
      </c>
      <c r="D425" t="str">
        <v>2021-05-11</v>
      </c>
      <c r="E425">
        <v>9.91</v>
      </c>
      <c r="G425" t="str">
        <v>2021-05-11</v>
      </c>
      <c r="H425">
        <v>117.599998</v>
      </c>
      <c r="J425" t="str">
        <v>2021-05-10</v>
      </c>
      <c r="K425">
        <v>2.39</v>
      </c>
      <c r="M425" t="str">
        <v>2021-05-10</v>
      </c>
      <c r="N425">
        <v>2</v>
      </c>
      <c r="P425" t="str">
        <v>2021-05-11</v>
      </c>
      <c r="Q425">
        <v>2.5499999999999998</v>
      </c>
      <c r="S425" t="str">
        <v>2021-05-10</v>
      </c>
      <c r="T425">
        <v>3.82</v>
      </c>
    </row>
    <row r="426" spans="1:20" x14ac:dyDescent="0.3">
      <c r="A426" t="str">
        <v>2021-05-07</v>
      </c>
      <c r="B426">
        <v>24612</v>
      </c>
      <c r="D426" t="str">
        <v>2021-05-10</v>
      </c>
      <c r="E426">
        <v>9.85</v>
      </c>
      <c r="G426" t="str">
        <v>2021-05-10</v>
      </c>
      <c r="H426">
        <v>119.300003</v>
      </c>
      <c r="J426" t="str">
        <v>2021-05-07</v>
      </c>
      <c r="K426">
        <v>2.36</v>
      </c>
      <c r="M426" t="str">
        <v>2021-05-07</v>
      </c>
      <c r="N426">
        <v>1.92</v>
      </c>
      <c r="P426" t="str">
        <v>2021-05-10</v>
      </c>
      <c r="Q426">
        <v>2.5299999999999998</v>
      </c>
      <c r="S426" t="str">
        <v>2021-05-07</v>
      </c>
      <c r="T426">
        <v>3.69</v>
      </c>
    </row>
    <row r="427" spans="1:20" x14ac:dyDescent="0.3">
      <c r="A427" t="str">
        <v>2021-05-06</v>
      </c>
      <c r="B427">
        <v>24495</v>
      </c>
      <c r="D427" t="str">
        <v>2021-05-07</v>
      </c>
      <c r="E427">
        <v>9.35</v>
      </c>
      <c r="G427" t="str">
        <v>2021-05-07</v>
      </c>
      <c r="H427">
        <v>119.599998</v>
      </c>
      <c r="J427" t="str">
        <v>2021-05-06</v>
      </c>
      <c r="K427">
        <v>2.36</v>
      </c>
      <c r="M427" t="str">
        <v>2021-05-06</v>
      </c>
      <c r="N427">
        <v>1.93</v>
      </c>
      <c r="P427" t="str">
        <v>2021-05-07</v>
      </c>
      <c r="Q427">
        <v>2.46</v>
      </c>
      <c r="S427" t="str">
        <v>2021-05-06</v>
      </c>
      <c r="T427">
        <v>3.63</v>
      </c>
    </row>
    <row r="428" spans="1:20" x14ac:dyDescent="0.3">
      <c r="A428" t="str">
        <v>2021-05-05</v>
      </c>
      <c r="B428">
        <v>24464</v>
      </c>
      <c r="D428" t="str">
        <v>2021-05-06</v>
      </c>
      <c r="E428">
        <v>9.2899999999999991</v>
      </c>
      <c r="G428" t="str">
        <v>2021-05-06</v>
      </c>
      <c r="H428">
        <v>116.599998</v>
      </c>
      <c r="J428" t="str">
        <v>2021-05-05</v>
      </c>
      <c r="K428">
        <v>2.34</v>
      </c>
      <c r="M428" t="str">
        <v>2021-05-05</v>
      </c>
      <c r="N428">
        <v>1.9</v>
      </c>
      <c r="P428" t="str">
        <v>2021-05-06</v>
      </c>
      <c r="Q428">
        <v>2.46</v>
      </c>
      <c r="S428" t="str">
        <v>2021-05-05</v>
      </c>
      <c r="T428">
        <v>3.58</v>
      </c>
    </row>
    <row r="429" spans="1:20" x14ac:dyDescent="0.3">
      <c r="A429" t="str">
        <v>2021-05-04</v>
      </c>
      <c r="B429">
        <v>23978</v>
      </c>
      <c r="D429" t="str">
        <v>2021-05-05</v>
      </c>
      <c r="E429">
        <v>8.85</v>
      </c>
      <c r="G429" t="str">
        <v>2021-05-05</v>
      </c>
      <c r="H429">
        <v>118.050003</v>
      </c>
      <c r="J429" t="str">
        <v>2021-05-04</v>
      </c>
      <c r="K429">
        <v>2.31</v>
      </c>
      <c r="M429" t="str">
        <v>2021-05-04</v>
      </c>
      <c r="N429">
        <v>1.87</v>
      </c>
      <c r="P429" t="str">
        <v>2021-05-05</v>
      </c>
      <c r="Q429">
        <v>2.4300000000000002</v>
      </c>
      <c r="S429" t="str">
        <v>2021-05-04</v>
      </c>
      <c r="T429">
        <v>3.45</v>
      </c>
    </row>
    <row r="430" spans="1:20" x14ac:dyDescent="0.3">
      <c r="A430" t="str">
        <v>2021-05-03</v>
      </c>
      <c r="B430">
        <v>24420</v>
      </c>
      <c r="D430" t="str">
        <v>2021-05-04</v>
      </c>
      <c r="E430">
        <v>8.6300000000000008</v>
      </c>
      <c r="G430" t="str">
        <v>2021-05-04</v>
      </c>
      <c r="H430">
        <v>116.699997</v>
      </c>
      <c r="J430" t="str">
        <v>2021-05-03</v>
      </c>
      <c r="K430">
        <v>2.33</v>
      </c>
      <c r="M430" t="str">
        <v>2021-05-03</v>
      </c>
      <c r="N430">
        <v>1.91</v>
      </c>
      <c r="P430" t="str">
        <v>2021-05-04</v>
      </c>
      <c r="Q430">
        <v>2.38</v>
      </c>
      <c r="S430" t="str">
        <v>2021-05-03</v>
      </c>
      <c r="T430">
        <v>3.47</v>
      </c>
    </row>
    <row r="431" spans="1:20" x14ac:dyDescent="0.3">
      <c r="A431" t="str">
        <v>2021-04-30</v>
      </c>
      <c r="B431">
        <v>24141</v>
      </c>
      <c r="D431" t="str">
        <v>2021-05-03</v>
      </c>
      <c r="E431">
        <v>8.7200000000000006</v>
      </c>
      <c r="G431" t="str">
        <v>2021-05-03</v>
      </c>
      <c r="H431">
        <v>113.75</v>
      </c>
      <c r="J431" t="str">
        <v>2021-04-30</v>
      </c>
      <c r="K431">
        <v>2.3199999999999998</v>
      </c>
      <c r="M431" t="str">
        <v>2021-04-30</v>
      </c>
      <c r="N431">
        <v>1.9</v>
      </c>
      <c r="P431" t="str">
        <v>2021-05-03</v>
      </c>
      <c r="Q431">
        <v>2.41</v>
      </c>
      <c r="S431" t="str">
        <v>2021-04-30</v>
      </c>
      <c r="T431">
        <v>3.5</v>
      </c>
    </row>
    <row r="432" spans="1:20" x14ac:dyDescent="0.3">
      <c r="A432" t="str">
        <v>2021-04-29</v>
      </c>
      <c r="B432">
        <v>24278</v>
      </c>
      <c r="D432" t="str">
        <v>2021-04-30</v>
      </c>
      <c r="E432">
        <v>8.56</v>
      </c>
      <c r="G432" t="str">
        <v>2021-04-30</v>
      </c>
      <c r="H432">
        <v>113.650002</v>
      </c>
      <c r="J432" t="str">
        <v>2021-04-29</v>
      </c>
      <c r="K432">
        <v>2.3199999999999998</v>
      </c>
      <c r="M432" t="str">
        <v>2021-04-29</v>
      </c>
      <c r="N432">
        <v>1.88</v>
      </c>
      <c r="P432" t="str">
        <v>2021-04-30</v>
      </c>
      <c r="Q432">
        <v>2.37</v>
      </c>
      <c r="S432" t="str">
        <v>2021-04-29</v>
      </c>
      <c r="T432">
        <v>3.38</v>
      </c>
    </row>
    <row r="433" spans="1:20" x14ac:dyDescent="0.3">
      <c r="A433" t="str">
        <v>2021-04-28</v>
      </c>
      <c r="B433">
        <v>24460</v>
      </c>
      <c r="D433" t="str">
        <v>2021-04-29</v>
      </c>
      <c r="E433">
        <v>8.6</v>
      </c>
      <c r="G433" t="str">
        <v>2021-04-29</v>
      </c>
      <c r="H433">
        <v>113.199997</v>
      </c>
      <c r="J433" t="str">
        <v>2021-04-28</v>
      </c>
      <c r="K433">
        <v>2.2999999999999998</v>
      </c>
      <c r="M433" t="str">
        <v>2021-04-28</v>
      </c>
      <c r="N433">
        <v>1.89</v>
      </c>
      <c r="P433" t="str">
        <v>2021-04-29</v>
      </c>
      <c r="Q433">
        <v>2.38</v>
      </c>
      <c r="S433" t="str">
        <v>2021-04-28</v>
      </c>
      <c r="T433">
        <v>3.29</v>
      </c>
    </row>
    <row r="434" spans="1:20" x14ac:dyDescent="0.3">
      <c r="A434" t="str">
        <v>2021-04-27</v>
      </c>
      <c r="B434">
        <v>24473</v>
      </c>
      <c r="D434" t="str">
        <v>2021-04-28</v>
      </c>
      <c r="E434">
        <v>8.5299999999999994</v>
      </c>
      <c r="G434" t="str">
        <v>2021-04-28</v>
      </c>
      <c r="H434">
        <v>115.150002</v>
      </c>
      <c r="J434" t="str">
        <v>2021-04-27</v>
      </c>
      <c r="K434">
        <v>2.29</v>
      </c>
      <c r="M434" t="str">
        <v>2021-04-27</v>
      </c>
      <c r="N434">
        <v>1.85</v>
      </c>
      <c r="P434" t="str">
        <v>2021-04-28</v>
      </c>
      <c r="Q434">
        <v>2.39</v>
      </c>
      <c r="S434" t="str">
        <v>2021-04-27</v>
      </c>
      <c r="T434">
        <v>3.18</v>
      </c>
    </row>
    <row r="435" spans="1:20" x14ac:dyDescent="0.3">
      <c r="A435" t="str">
        <v>2021-04-26</v>
      </c>
      <c r="B435">
        <v>24514</v>
      </c>
      <c r="D435" t="str">
        <v>2021-04-27</v>
      </c>
      <c r="E435">
        <v>8.41</v>
      </c>
      <c r="G435" t="str">
        <v>2021-04-27</v>
      </c>
      <c r="H435">
        <v>115.099998</v>
      </c>
      <c r="J435" t="str">
        <v>2021-04-26</v>
      </c>
      <c r="K435">
        <v>2.27</v>
      </c>
      <c r="M435" t="str">
        <v>2021-04-26</v>
      </c>
      <c r="N435">
        <v>1.87</v>
      </c>
      <c r="P435" t="str">
        <v>2021-04-27</v>
      </c>
      <c r="Q435">
        <v>2.33</v>
      </c>
      <c r="S435" t="str">
        <v>2021-04-26</v>
      </c>
      <c r="T435">
        <v>3.14</v>
      </c>
    </row>
    <row r="436" spans="1:20" x14ac:dyDescent="0.3">
      <c r="A436" t="str">
        <v>2021-04-23</v>
      </c>
      <c r="B436">
        <v>24386</v>
      </c>
      <c r="D436" t="str">
        <v>2021-04-26</v>
      </c>
      <c r="E436">
        <v>8.26</v>
      </c>
      <c r="G436" t="str">
        <v>2021-04-26</v>
      </c>
      <c r="H436">
        <v>115.150002</v>
      </c>
      <c r="J436" t="str">
        <v>2021-04-23</v>
      </c>
      <c r="K436">
        <v>2.2200000000000002</v>
      </c>
      <c r="M436" t="str">
        <v>2021-04-23</v>
      </c>
      <c r="N436">
        <v>1.82</v>
      </c>
      <c r="P436" t="str">
        <v>2021-04-26</v>
      </c>
      <c r="Q436">
        <v>2.31</v>
      </c>
      <c r="S436" t="str">
        <v>2021-04-23</v>
      </c>
      <c r="T436">
        <v>3.05</v>
      </c>
    </row>
    <row r="437" spans="1:20" x14ac:dyDescent="0.3">
      <c r="A437" t="str">
        <v>2021-04-22</v>
      </c>
      <c r="B437">
        <v>24398</v>
      </c>
      <c r="D437" t="str">
        <v>2021-04-23</v>
      </c>
      <c r="E437">
        <v>8.09</v>
      </c>
      <c r="G437" t="str">
        <v>2021-04-23</v>
      </c>
      <c r="H437">
        <v>115</v>
      </c>
      <c r="J437" t="str">
        <v>2021-04-22</v>
      </c>
      <c r="K437">
        <v>2.23</v>
      </c>
      <c r="M437" t="str">
        <v>2021-04-22</v>
      </c>
      <c r="N437">
        <v>1.81</v>
      </c>
      <c r="P437" t="str">
        <v>2021-04-23</v>
      </c>
      <c r="Q437">
        <v>2.2599999999999998</v>
      </c>
      <c r="S437" t="str">
        <v>2021-04-22</v>
      </c>
      <c r="T437">
        <v>2.98</v>
      </c>
    </row>
    <row r="438" spans="1:20" x14ac:dyDescent="0.3">
      <c r="A438" t="str">
        <v>2021-04-21</v>
      </c>
      <c r="B438">
        <v>24161</v>
      </c>
      <c r="D438" t="str">
        <v>2021-04-22</v>
      </c>
      <c r="E438">
        <v>8.06</v>
      </c>
      <c r="G438" t="str">
        <v>2021-04-22</v>
      </c>
      <c r="H438">
        <v>115.199997</v>
      </c>
      <c r="J438" t="str">
        <v>2021-04-21</v>
      </c>
      <c r="K438">
        <v>2.2200000000000002</v>
      </c>
      <c r="M438" t="str">
        <v>2021-04-21</v>
      </c>
      <c r="N438">
        <v>1.81</v>
      </c>
      <c r="P438" t="str">
        <v>2021-04-22</v>
      </c>
      <c r="Q438">
        <v>2.25</v>
      </c>
      <c r="S438" t="str">
        <v>2021-04-21</v>
      </c>
      <c r="T438">
        <v>2.97</v>
      </c>
    </row>
    <row r="439" spans="1:20" x14ac:dyDescent="0.3">
      <c r="A439" t="str">
        <v>2021-04-20</v>
      </c>
      <c r="B439">
        <v>24089</v>
      </c>
      <c r="D439" t="str">
        <v>2021-04-21</v>
      </c>
      <c r="E439">
        <v>8.1199999999999992</v>
      </c>
      <c r="G439" t="str">
        <v>2021-04-21</v>
      </c>
      <c r="H439">
        <v>114.900002</v>
      </c>
      <c r="J439" t="str">
        <v>2021-04-20</v>
      </c>
      <c r="K439">
        <v>2.25</v>
      </c>
      <c r="M439" t="str">
        <v>2021-04-20</v>
      </c>
      <c r="N439">
        <v>1.85</v>
      </c>
      <c r="P439" t="str">
        <v>2021-04-21</v>
      </c>
      <c r="Q439">
        <v>2.23</v>
      </c>
      <c r="S439" t="str">
        <v>2021-04-20</v>
      </c>
      <c r="T439">
        <v>2.96</v>
      </c>
    </row>
    <row r="440" spans="1:20" x14ac:dyDescent="0.3">
      <c r="A440" t="str">
        <v>2021-04-19</v>
      </c>
      <c r="B440">
        <v>24691</v>
      </c>
      <c r="D440" t="str">
        <v>2021-04-20</v>
      </c>
      <c r="E440">
        <v>8.18</v>
      </c>
      <c r="G440" t="str">
        <v>2021-04-20</v>
      </c>
      <c r="H440">
        <v>115</v>
      </c>
      <c r="J440" t="str">
        <v>2021-04-19</v>
      </c>
      <c r="K440">
        <v>2.31</v>
      </c>
      <c r="M440" t="str">
        <v>2021-04-19</v>
      </c>
      <c r="N440">
        <v>1.95</v>
      </c>
      <c r="P440" t="str">
        <v>2021-04-20</v>
      </c>
      <c r="Q440">
        <v>2.25</v>
      </c>
      <c r="S440" t="str">
        <v>2021-04-19</v>
      </c>
      <c r="T440">
        <v>3.05</v>
      </c>
    </row>
    <row r="441" spans="1:20" x14ac:dyDescent="0.3">
      <c r="A441" t="str">
        <v>2021-04-16</v>
      </c>
      <c r="B441">
        <v>24744</v>
      </c>
      <c r="D441" t="str">
        <v>2021-04-19</v>
      </c>
      <c r="E441">
        <v>8.6300000000000008</v>
      </c>
      <c r="G441" t="str">
        <v>2021-04-19</v>
      </c>
      <c r="H441">
        <v>117.849998</v>
      </c>
      <c r="J441" t="str">
        <v>2021-04-16</v>
      </c>
      <c r="K441">
        <v>2.2999999999999998</v>
      </c>
      <c r="M441" t="str">
        <v>2021-04-16</v>
      </c>
      <c r="N441">
        <v>1.89</v>
      </c>
      <c r="P441" t="str">
        <v>2021-04-19</v>
      </c>
      <c r="Q441">
        <v>2.39</v>
      </c>
      <c r="S441" t="str">
        <v>2021-04-16</v>
      </c>
      <c r="T441">
        <v>3.01</v>
      </c>
    </row>
    <row r="442" spans="1:20" x14ac:dyDescent="0.3">
      <c r="A442" t="str">
        <v>2021-04-15</v>
      </c>
      <c r="B442">
        <v>24529</v>
      </c>
      <c r="D442" t="str">
        <v>2021-04-16</v>
      </c>
      <c r="E442">
        <v>8.52</v>
      </c>
      <c r="G442" t="str">
        <v>2021-04-16</v>
      </c>
      <c r="H442">
        <v>117.300003</v>
      </c>
      <c r="J442" t="str">
        <v>2021-04-15</v>
      </c>
      <c r="K442">
        <v>2.2799999999999998</v>
      </c>
      <c r="M442" t="str">
        <v>2021-04-15</v>
      </c>
      <c r="N442">
        <v>1.89</v>
      </c>
      <c r="P442" t="str">
        <v>2021-04-16</v>
      </c>
      <c r="Q442">
        <v>2.38</v>
      </c>
      <c r="S442" t="str">
        <v>2021-04-15</v>
      </c>
      <c r="T442">
        <v>2.98</v>
      </c>
    </row>
    <row r="443" spans="1:20" x14ac:dyDescent="0.3">
      <c r="A443" t="str">
        <v>2021-04-14</v>
      </c>
      <c r="B443">
        <v>24575</v>
      </c>
      <c r="D443" t="str">
        <v>2021-04-15</v>
      </c>
      <c r="E443">
        <v>8.43</v>
      </c>
      <c r="G443" t="str">
        <v>2021-04-15</v>
      </c>
      <c r="H443">
        <v>119</v>
      </c>
      <c r="J443" t="str">
        <v>2021-04-14</v>
      </c>
      <c r="K443">
        <v>2.2799999999999998</v>
      </c>
      <c r="M443" t="str">
        <v>2021-04-14</v>
      </c>
      <c r="N443">
        <v>1.88</v>
      </c>
      <c r="P443" t="str">
        <v>2021-04-15</v>
      </c>
      <c r="Q443">
        <v>2.33</v>
      </c>
      <c r="S443" t="str">
        <v>2021-04-14</v>
      </c>
      <c r="T443">
        <v>2.96</v>
      </c>
    </row>
    <row r="444" spans="1:20" x14ac:dyDescent="0.3">
      <c r="A444" t="str">
        <v>2021-04-13</v>
      </c>
      <c r="B444">
        <v>24600</v>
      </c>
      <c r="D444" t="str">
        <v>2021-04-14</v>
      </c>
      <c r="E444">
        <v>8.5299999999999994</v>
      </c>
      <c r="G444" t="str">
        <v>2021-04-14</v>
      </c>
      <c r="H444">
        <v>120</v>
      </c>
      <c r="J444" t="str">
        <v>2021-04-13</v>
      </c>
      <c r="K444">
        <v>2.27</v>
      </c>
      <c r="M444" t="str">
        <v>2021-04-13</v>
      </c>
      <c r="N444">
        <v>1.9</v>
      </c>
      <c r="P444" t="str">
        <v>2021-04-14</v>
      </c>
      <c r="Q444">
        <v>2.33</v>
      </c>
      <c r="S444" t="str">
        <v>2021-04-13</v>
      </c>
      <c r="T444">
        <v>2.87</v>
      </c>
    </row>
    <row r="445" spans="1:20" x14ac:dyDescent="0.3">
      <c r="A445" t="str">
        <v>2021-04-12</v>
      </c>
      <c r="B445">
        <v>24457</v>
      </c>
      <c r="D445" t="str">
        <v>2021-04-13</v>
      </c>
      <c r="E445">
        <v>8.6199999999999992</v>
      </c>
      <c r="G445" t="str">
        <v>2021-04-13</v>
      </c>
      <c r="H445">
        <v>116.699997</v>
      </c>
      <c r="J445" t="str">
        <v>2021-04-12</v>
      </c>
      <c r="K445">
        <v>2.2599999999999998</v>
      </c>
      <c r="M445" t="str">
        <v>2021-04-12</v>
      </c>
      <c r="N445">
        <v>1.9</v>
      </c>
      <c r="P445" t="str">
        <v>2021-04-13</v>
      </c>
      <c r="Q445">
        <v>2.36</v>
      </c>
      <c r="S445" t="str">
        <v>2021-04-12</v>
      </c>
      <c r="T445">
        <v>2.87</v>
      </c>
    </row>
    <row r="446" spans="1:20" x14ac:dyDescent="0.3">
      <c r="A446" t="str">
        <v>2021-04-09</v>
      </c>
      <c r="B446">
        <v>24429</v>
      </c>
      <c r="D446" t="str">
        <v>2021-04-12</v>
      </c>
      <c r="E446">
        <v>8.64</v>
      </c>
      <c r="G446" t="str">
        <v>2021-04-12</v>
      </c>
      <c r="H446">
        <v>115.699997</v>
      </c>
      <c r="J446" t="str">
        <v>2021-04-09</v>
      </c>
      <c r="K446">
        <v>2.25</v>
      </c>
      <c r="M446" t="str">
        <v>2021-04-09</v>
      </c>
      <c r="N446">
        <v>1.87</v>
      </c>
      <c r="P446" t="str">
        <v>2021-04-12</v>
      </c>
      <c r="Q446">
        <v>2.36</v>
      </c>
      <c r="S446" t="str">
        <v>2021-04-09</v>
      </c>
      <c r="T446">
        <v>2.83</v>
      </c>
    </row>
    <row r="447" spans="1:20" x14ac:dyDescent="0.3">
      <c r="A447" t="str">
        <v>2021-04-08</v>
      </c>
      <c r="B447">
        <v>24577</v>
      </c>
      <c r="D447" t="str">
        <v>2021-04-09</v>
      </c>
      <c r="E447">
        <v>8.56</v>
      </c>
      <c r="G447" t="str">
        <v>2021-04-09</v>
      </c>
      <c r="H447">
        <v>114.75</v>
      </c>
      <c r="J447" t="str">
        <v>2021-04-08</v>
      </c>
      <c r="K447">
        <v>2.2599999999999998</v>
      </c>
      <c r="M447" t="str">
        <v>2021-04-08</v>
      </c>
      <c r="N447">
        <v>1.86</v>
      </c>
      <c r="P447" t="str">
        <v>2021-04-09</v>
      </c>
      <c r="Q447">
        <v>2.34</v>
      </c>
      <c r="S447" t="str">
        <v>2021-04-08</v>
      </c>
      <c r="T447">
        <v>2.85</v>
      </c>
    </row>
    <row r="448" spans="1:20" x14ac:dyDescent="0.3">
      <c r="A448" t="str">
        <v>2021-04-07</v>
      </c>
      <c r="B448">
        <v>24741</v>
      </c>
      <c r="D448" t="str">
        <v>2021-04-08</v>
      </c>
      <c r="E448">
        <v>8.66</v>
      </c>
      <c r="G448" t="str">
        <v>2021-04-08</v>
      </c>
      <c r="H448">
        <v>115.050003</v>
      </c>
      <c r="J448" t="str">
        <v>2021-04-07</v>
      </c>
      <c r="K448">
        <v>2.2999999999999998</v>
      </c>
      <c r="M448" t="str">
        <v>2021-04-07</v>
      </c>
      <c r="N448">
        <v>1.89</v>
      </c>
      <c r="P448" t="str">
        <v>2021-04-08</v>
      </c>
      <c r="Q448">
        <v>2.36</v>
      </c>
      <c r="S448" t="str">
        <v>2021-04-07</v>
      </c>
      <c r="T448">
        <v>2.9</v>
      </c>
    </row>
    <row r="449" spans="1:20" x14ac:dyDescent="0.3">
      <c r="A449" t="str">
        <v>2021-04-06</v>
      </c>
      <c r="B449">
        <v>24761</v>
      </c>
      <c r="D449" t="str">
        <v>2021-04-07</v>
      </c>
      <c r="E449">
        <v>8.9600000000000009</v>
      </c>
      <c r="G449" t="str">
        <v>2021-04-07</v>
      </c>
      <c r="H449">
        <v>116.900002</v>
      </c>
      <c r="J449" t="str">
        <v>2021-04-06</v>
      </c>
      <c r="K449">
        <v>2.2999999999999998</v>
      </c>
      <c r="M449" t="str">
        <v>2021-04-06</v>
      </c>
      <c r="N449">
        <v>1.9</v>
      </c>
      <c r="P449" t="str">
        <v>2021-04-07</v>
      </c>
      <c r="Q449">
        <v>2.41</v>
      </c>
      <c r="S449" t="str">
        <v>2021-04-06</v>
      </c>
      <c r="T449">
        <v>2.9</v>
      </c>
    </row>
    <row r="450" spans="1:20" x14ac:dyDescent="0.3">
      <c r="A450" t="str">
        <v>2021-04-01</v>
      </c>
      <c r="B450">
        <v>24710</v>
      </c>
      <c r="D450" t="str">
        <v>2021-04-06</v>
      </c>
      <c r="E450">
        <v>9.01</v>
      </c>
      <c r="G450" t="str">
        <v>2021-04-06</v>
      </c>
      <c r="H450">
        <v>118.650002</v>
      </c>
      <c r="J450" t="str">
        <v>2021-04-01</v>
      </c>
      <c r="K450">
        <v>2.3199999999999998</v>
      </c>
      <c r="M450" t="str">
        <v>2021-04-01</v>
      </c>
      <c r="N450">
        <v>1.9</v>
      </c>
      <c r="P450" t="str">
        <v>2021-04-06</v>
      </c>
      <c r="Q450">
        <v>2.4300000000000002</v>
      </c>
      <c r="S450" t="str">
        <v>2021-04-01</v>
      </c>
      <c r="T450">
        <v>2.9</v>
      </c>
    </row>
    <row r="451" spans="1:20" x14ac:dyDescent="0.3">
      <c r="A451" t="str">
        <v>2021-03-31</v>
      </c>
      <c r="B451">
        <v>24649</v>
      </c>
      <c r="D451" t="str">
        <v>2021-04-01</v>
      </c>
      <c r="E451">
        <v>9.02</v>
      </c>
      <c r="G451" t="str">
        <v>2021-04-01</v>
      </c>
      <c r="H451">
        <v>118.5</v>
      </c>
      <c r="J451" t="str">
        <v>2021-03-31</v>
      </c>
      <c r="K451">
        <v>2.31</v>
      </c>
      <c r="M451" t="str">
        <v>2021-03-31</v>
      </c>
      <c r="N451">
        <v>1.88</v>
      </c>
      <c r="P451" t="str">
        <v>2021-04-01</v>
      </c>
      <c r="Q451">
        <v>2.44</v>
      </c>
      <c r="S451" t="str">
        <v>2021-03-31</v>
      </c>
      <c r="T451">
        <v>2.86</v>
      </c>
    </row>
    <row r="452" spans="1:20" x14ac:dyDescent="0.3">
      <c r="A452" t="str">
        <v>2021-03-30</v>
      </c>
      <c r="B452">
        <v>24636</v>
      </c>
      <c r="D452" t="str">
        <v>2021-03-31</v>
      </c>
      <c r="E452">
        <v>9.01</v>
      </c>
      <c r="G452" t="str">
        <v>2021-03-31</v>
      </c>
      <c r="H452">
        <v>114.400002</v>
      </c>
      <c r="J452" t="str">
        <v>2021-03-30</v>
      </c>
      <c r="K452">
        <v>2.3199999999999998</v>
      </c>
      <c r="M452" t="str">
        <v>2021-03-30</v>
      </c>
      <c r="N452">
        <v>1.9</v>
      </c>
      <c r="P452" t="str">
        <v>2021-03-31</v>
      </c>
      <c r="Q452">
        <v>2.44</v>
      </c>
      <c r="S452" t="str">
        <v>2021-03-30</v>
      </c>
      <c r="T452">
        <v>2.95</v>
      </c>
    </row>
    <row r="453" spans="1:20" x14ac:dyDescent="0.3">
      <c r="A453" t="str">
        <v>2021-03-29</v>
      </c>
      <c r="B453">
        <v>24421</v>
      </c>
      <c r="D453" t="str">
        <v>2021-03-30</v>
      </c>
      <c r="E453">
        <v>9.14</v>
      </c>
      <c r="G453" t="str">
        <v>2021-03-30</v>
      </c>
      <c r="H453">
        <v>115.5</v>
      </c>
      <c r="J453" t="str">
        <v>2021-03-29</v>
      </c>
      <c r="K453">
        <v>2.29</v>
      </c>
      <c r="M453" t="str">
        <v>2021-03-29</v>
      </c>
      <c r="N453">
        <v>1.9</v>
      </c>
      <c r="P453" t="str">
        <v>2021-03-30</v>
      </c>
      <c r="Q453">
        <v>2.5</v>
      </c>
      <c r="S453" t="str">
        <v>2021-03-29</v>
      </c>
      <c r="T453">
        <v>2.83</v>
      </c>
    </row>
    <row r="454" spans="1:20" x14ac:dyDescent="0.3">
      <c r="A454" t="str">
        <v>2021-03-26</v>
      </c>
      <c r="B454">
        <v>24393</v>
      </c>
      <c r="D454" t="str">
        <v>2021-03-29</v>
      </c>
      <c r="E454">
        <v>8.9600000000000009</v>
      </c>
      <c r="G454" t="str">
        <v>2021-03-29</v>
      </c>
      <c r="H454">
        <v>114.5</v>
      </c>
      <c r="J454" t="str">
        <v>2021-03-26</v>
      </c>
      <c r="K454">
        <v>2.2999999999999998</v>
      </c>
      <c r="M454" t="str">
        <v>2021-03-26</v>
      </c>
      <c r="N454">
        <v>1.92</v>
      </c>
      <c r="P454" t="str">
        <v>2021-03-29</v>
      </c>
      <c r="Q454">
        <v>2.44</v>
      </c>
      <c r="S454" t="str">
        <v>2021-03-26</v>
      </c>
      <c r="T454">
        <v>2.85</v>
      </c>
    </row>
    <row r="455" spans="1:20" x14ac:dyDescent="0.3">
      <c r="A455" t="str">
        <v>2021-03-25</v>
      </c>
      <c r="B455">
        <v>24219</v>
      </c>
      <c r="D455" t="str">
        <v>2021-03-26</v>
      </c>
      <c r="E455">
        <v>9.08</v>
      </c>
      <c r="G455" t="str">
        <v>2021-03-26</v>
      </c>
      <c r="H455">
        <v>115</v>
      </c>
      <c r="J455" t="str">
        <v>2021-03-25</v>
      </c>
      <c r="K455">
        <v>2.29</v>
      </c>
      <c r="M455" t="str">
        <v>2021-03-25</v>
      </c>
      <c r="N455">
        <v>1.92</v>
      </c>
      <c r="P455" t="str">
        <v>2021-03-26</v>
      </c>
      <c r="Q455">
        <v>2.4300000000000002</v>
      </c>
      <c r="S455" t="str">
        <v>2021-03-25</v>
      </c>
      <c r="T455">
        <v>2.83</v>
      </c>
    </row>
    <row r="456" spans="1:20" x14ac:dyDescent="0.3">
      <c r="A456" t="str">
        <v>2021-03-24</v>
      </c>
      <c r="B456">
        <v>24209</v>
      </c>
      <c r="D456" t="str">
        <v>2021-03-25</v>
      </c>
      <c r="E456">
        <v>9.07</v>
      </c>
      <c r="G456" t="str">
        <v>2021-03-25</v>
      </c>
      <c r="H456">
        <v>115.300003</v>
      </c>
      <c r="J456" t="str">
        <v>2021-03-24</v>
      </c>
      <c r="K456">
        <v>2.2999999999999998</v>
      </c>
      <c r="M456" t="str">
        <v>2021-03-24</v>
      </c>
      <c r="N456">
        <v>1.93</v>
      </c>
      <c r="P456" t="str">
        <v>2021-03-25</v>
      </c>
      <c r="Q456">
        <v>2.44</v>
      </c>
      <c r="S456" t="str">
        <v>2021-03-24</v>
      </c>
      <c r="T456">
        <v>2.85</v>
      </c>
    </row>
    <row r="457" spans="1:20" x14ac:dyDescent="0.3">
      <c r="A457" t="str">
        <v>2021-03-23</v>
      </c>
      <c r="B457">
        <v>24114</v>
      </c>
      <c r="D457" t="str">
        <v>2021-03-24</v>
      </c>
      <c r="E457">
        <v>9.09</v>
      </c>
      <c r="G457" t="str">
        <v>2021-03-24</v>
      </c>
      <c r="H457">
        <v>117</v>
      </c>
      <c r="J457" t="str">
        <v>2021-03-23</v>
      </c>
      <c r="K457">
        <v>2.29</v>
      </c>
      <c r="M457" t="str">
        <v>2021-03-23</v>
      </c>
      <c r="N457">
        <v>1.91</v>
      </c>
      <c r="P457" t="str">
        <v>2021-03-24</v>
      </c>
      <c r="Q457">
        <v>2.46</v>
      </c>
      <c r="S457" t="str">
        <v>2021-03-23</v>
      </c>
      <c r="T457">
        <v>2.79</v>
      </c>
    </row>
    <row r="458" spans="1:20" x14ac:dyDescent="0.3">
      <c r="A458" t="str">
        <v>2021-03-22</v>
      </c>
      <c r="B458">
        <v>24263</v>
      </c>
      <c r="D458" t="str">
        <v>2021-03-23</v>
      </c>
      <c r="E458">
        <v>9.01</v>
      </c>
      <c r="G458" t="str">
        <v>2021-03-23</v>
      </c>
      <c r="H458">
        <v>115.699997</v>
      </c>
      <c r="J458" t="str">
        <v>2021-03-22</v>
      </c>
      <c r="K458">
        <v>2.2999999999999998</v>
      </c>
      <c r="M458" t="str">
        <v>2021-03-22</v>
      </c>
      <c r="N458">
        <v>1.91</v>
      </c>
      <c r="P458" t="str">
        <v>2021-03-23</v>
      </c>
      <c r="Q458">
        <v>2.4300000000000002</v>
      </c>
      <c r="S458" t="str">
        <v>2021-03-22</v>
      </c>
      <c r="T458">
        <v>2.82</v>
      </c>
    </row>
    <row r="459" spans="1:20" x14ac:dyDescent="0.3">
      <c r="A459" t="str">
        <v>2021-03-19</v>
      </c>
      <c r="B459">
        <v>24199</v>
      </c>
      <c r="D459" t="str">
        <v>2021-03-22</v>
      </c>
      <c r="E459">
        <v>9.08</v>
      </c>
      <c r="G459" t="str">
        <v>2021-03-22</v>
      </c>
      <c r="H459">
        <v>117.800003</v>
      </c>
      <c r="J459" t="str">
        <v>2021-03-19</v>
      </c>
      <c r="K459">
        <v>2.31</v>
      </c>
      <c r="M459" t="str">
        <v>2021-03-19</v>
      </c>
      <c r="N459">
        <v>1.96</v>
      </c>
      <c r="P459" t="str">
        <v>2021-03-22</v>
      </c>
      <c r="Q459">
        <v>2.4300000000000002</v>
      </c>
      <c r="S459" t="str">
        <v>2021-03-19</v>
      </c>
      <c r="T459">
        <v>2.85</v>
      </c>
    </row>
    <row r="460" spans="1:20" x14ac:dyDescent="0.3">
      <c r="A460" t="str">
        <v>2021-03-18</v>
      </c>
      <c r="B460">
        <v>24360</v>
      </c>
      <c r="D460" t="str">
        <v>2021-03-19</v>
      </c>
      <c r="E460">
        <v>9.18</v>
      </c>
      <c r="G460" t="str">
        <v>2021-03-19</v>
      </c>
      <c r="H460">
        <v>117.5</v>
      </c>
      <c r="J460" t="str">
        <v>2021-03-18</v>
      </c>
      <c r="K460">
        <v>2.35</v>
      </c>
      <c r="M460" t="str">
        <v>2021-03-18</v>
      </c>
      <c r="N460">
        <v>2.04</v>
      </c>
      <c r="P460" t="str">
        <v>2021-03-19</v>
      </c>
      <c r="Q460">
        <v>2.4300000000000002</v>
      </c>
      <c r="S460" t="str">
        <v>2021-03-18</v>
      </c>
      <c r="T460">
        <v>2.85</v>
      </c>
    </row>
    <row r="461" spans="1:20" x14ac:dyDescent="0.3">
      <c r="A461" t="str">
        <v>2021-03-17</v>
      </c>
      <c r="B461">
        <v>24281</v>
      </c>
      <c r="D461" t="str">
        <v>2021-03-18</v>
      </c>
      <c r="E461">
        <v>9.51</v>
      </c>
      <c r="G461" t="str">
        <v>2021-03-18</v>
      </c>
      <c r="H461">
        <v>117.900002</v>
      </c>
      <c r="J461" t="str">
        <v>2021-03-17</v>
      </c>
      <c r="K461">
        <v>2.3199999999999998</v>
      </c>
      <c r="M461" t="str">
        <v>2021-03-17</v>
      </c>
      <c r="N461">
        <v>2.0499999999999998</v>
      </c>
      <c r="P461" t="str">
        <v>2021-03-18</v>
      </c>
      <c r="Q461">
        <v>2.4700000000000002</v>
      </c>
      <c r="S461" t="str">
        <v>2021-03-17</v>
      </c>
      <c r="T461">
        <v>2.89</v>
      </c>
    </row>
    <row r="462" spans="1:20" x14ac:dyDescent="0.3">
      <c r="A462" t="str">
        <v>2021-03-16</v>
      </c>
      <c r="B462">
        <v>24261</v>
      </c>
      <c r="D462" t="str">
        <v>2021-03-17</v>
      </c>
      <c r="E462">
        <v>9.4700000000000006</v>
      </c>
      <c r="G462" t="str">
        <v>2021-03-17</v>
      </c>
      <c r="H462">
        <v>118.400002</v>
      </c>
      <c r="J462" t="str">
        <v>2021-03-16</v>
      </c>
      <c r="K462">
        <v>2.29</v>
      </c>
      <c r="M462" t="str">
        <v>2021-03-16</v>
      </c>
      <c r="N462">
        <v>1.99</v>
      </c>
      <c r="P462" t="str">
        <v>2021-03-17</v>
      </c>
      <c r="Q462">
        <v>2.4500000000000002</v>
      </c>
      <c r="S462" t="str">
        <v>2021-03-16</v>
      </c>
      <c r="T462">
        <v>2.83</v>
      </c>
    </row>
    <row r="463" spans="1:20" x14ac:dyDescent="0.3">
      <c r="A463" t="str">
        <v>2021-03-15</v>
      </c>
      <c r="B463">
        <v>24139</v>
      </c>
      <c r="D463" t="str">
        <v>2021-03-16</v>
      </c>
      <c r="E463">
        <v>9.31</v>
      </c>
      <c r="G463" t="str">
        <v>2021-03-16</v>
      </c>
      <c r="H463">
        <v>118.800003</v>
      </c>
      <c r="J463" t="str">
        <v>2021-03-15</v>
      </c>
      <c r="K463">
        <v>2.27</v>
      </c>
      <c r="M463" t="str">
        <v>2021-03-15</v>
      </c>
      <c r="N463">
        <v>1.95</v>
      </c>
      <c r="P463" t="str">
        <v>2021-03-16</v>
      </c>
      <c r="Q463">
        <v>2.36</v>
      </c>
      <c r="S463" t="str">
        <v>2021-03-15</v>
      </c>
      <c r="T463">
        <v>2.72</v>
      </c>
    </row>
    <row r="464" spans="1:20" x14ac:dyDescent="0.3">
      <c r="A464" t="str">
        <v>2021-03-12</v>
      </c>
      <c r="B464">
        <v>24113</v>
      </c>
      <c r="D464" t="str">
        <v>2021-03-15</v>
      </c>
      <c r="E464">
        <v>9.1199999999999992</v>
      </c>
      <c r="G464" t="str">
        <v>2021-03-15</v>
      </c>
      <c r="H464">
        <v>117.800003</v>
      </c>
      <c r="J464" t="str">
        <v>2021-03-12</v>
      </c>
      <c r="K464">
        <v>2.2799999999999998</v>
      </c>
      <c r="M464" t="str">
        <v>2021-03-12</v>
      </c>
      <c r="N464">
        <v>1.97</v>
      </c>
      <c r="P464" t="str">
        <v>2021-03-15</v>
      </c>
      <c r="Q464">
        <v>2.27</v>
      </c>
      <c r="S464" t="str">
        <v>2021-03-12</v>
      </c>
      <c r="T464">
        <v>2.62</v>
      </c>
    </row>
    <row r="465" spans="1:20" x14ac:dyDescent="0.3">
      <c r="A465" t="str">
        <v>2021-03-11</v>
      </c>
      <c r="B465">
        <v>24121</v>
      </c>
      <c r="D465" t="str">
        <v>2021-03-12</v>
      </c>
      <c r="E465">
        <v>9.16</v>
      </c>
      <c r="G465" t="str">
        <v>2021-03-12</v>
      </c>
      <c r="H465">
        <v>117.800003</v>
      </c>
      <c r="J465" t="str">
        <v>2021-03-11</v>
      </c>
      <c r="K465">
        <v>2.27</v>
      </c>
      <c r="M465" t="str">
        <v>2021-03-11</v>
      </c>
      <c r="N465">
        <v>1.96</v>
      </c>
      <c r="P465" t="str">
        <v>2021-03-12</v>
      </c>
      <c r="Q465">
        <v>2.27</v>
      </c>
      <c r="S465" t="str">
        <v>2021-03-11</v>
      </c>
      <c r="T465">
        <v>2.5499999999999998</v>
      </c>
    </row>
    <row r="466" spans="1:20" x14ac:dyDescent="0.3">
      <c r="A466" t="str">
        <v>2021-03-10</v>
      </c>
      <c r="B466">
        <v>23926</v>
      </c>
      <c r="D466" t="str">
        <v>2021-03-11</v>
      </c>
      <c r="E466">
        <v>9.0399999999999991</v>
      </c>
      <c r="G466" t="str">
        <v>2021-03-11</v>
      </c>
      <c r="H466">
        <v>119.199997</v>
      </c>
      <c r="J466" t="str">
        <v>2021-03-10</v>
      </c>
      <c r="K466">
        <v>2.27</v>
      </c>
      <c r="M466" t="str">
        <v>2021-03-10</v>
      </c>
      <c r="N466">
        <v>1.98</v>
      </c>
      <c r="P466" t="str">
        <v>2021-03-11</v>
      </c>
      <c r="Q466">
        <v>2.2799999999999998</v>
      </c>
      <c r="S466" t="str">
        <v>2021-03-10</v>
      </c>
      <c r="T466">
        <v>2.4700000000000002</v>
      </c>
    </row>
    <row r="467" spans="1:20" x14ac:dyDescent="0.3">
      <c r="A467" t="str">
        <v>2021-03-09</v>
      </c>
      <c r="B467">
        <v>23817</v>
      </c>
      <c r="D467" t="str">
        <v>2021-03-10</v>
      </c>
      <c r="E467">
        <v>9.16</v>
      </c>
      <c r="G467" t="str">
        <v>2021-03-10</v>
      </c>
      <c r="H467">
        <v>120.800003</v>
      </c>
      <c r="J467" t="str">
        <v>2021-03-09</v>
      </c>
      <c r="K467">
        <v>2.27</v>
      </c>
      <c r="M467" t="str">
        <v>2021-03-09</v>
      </c>
      <c r="N467">
        <v>1.98</v>
      </c>
      <c r="P467" t="str">
        <v>2021-03-10</v>
      </c>
      <c r="Q467">
        <v>2.31</v>
      </c>
      <c r="S467" t="str">
        <v>2021-03-09</v>
      </c>
      <c r="T467">
        <v>2.4700000000000002</v>
      </c>
    </row>
    <row r="468" spans="1:20" x14ac:dyDescent="0.3">
      <c r="A468" t="str">
        <v>2021-03-08</v>
      </c>
      <c r="B468">
        <v>23682</v>
      </c>
      <c r="D468" t="str">
        <v>2021-03-09</v>
      </c>
      <c r="E468">
        <v>9.18</v>
      </c>
      <c r="G468" t="str">
        <v>2021-03-09</v>
      </c>
      <c r="H468">
        <v>121.800003</v>
      </c>
      <c r="J468" t="str">
        <v>2021-03-08</v>
      </c>
      <c r="K468">
        <v>2.27</v>
      </c>
      <c r="M468" t="str">
        <v>2021-03-08</v>
      </c>
      <c r="N468">
        <v>1.93</v>
      </c>
      <c r="P468" t="str">
        <v>2021-03-09</v>
      </c>
      <c r="Q468">
        <v>2.3199999999999998</v>
      </c>
      <c r="S468" t="str">
        <v>2021-03-08</v>
      </c>
      <c r="T468">
        <v>2.48</v>
      </c>
    </row>
    <row r="469" spans="1:20" x14ac:dyDescent="0.3">
      <c r="A469" t="str">
        <v>2021-03-05</v>
      </c>
      <c r="B469">
        <v>22966</v>
      </c>
      <c r="D469" t="str">
        <v>2021-03-08</v>
      </c>
      <c r="E469">
        <v>9.35</v>
      </c>
      <c r="G469" t="str">
        <v>2021-03-08</v>
      </c>
      <c r="H469">
        <v>122.400002</v>
      </c>
      <c r="J469" t="str">
        <v>2021-03-05</v>
      </c>
      <c r="K469">
        <v>2.19</v>
      </c>
      <c r="M469" t="str">
        <v>2021-03-05</v>
      </c>
      <c r="N469">
        <v>1.85</v>
      </c>
      <c r="P469" t="str">
        <v>2021-03-08</v>
      </c>
      <c r="Q469">
        <v>2.29</v>
      </c>
      <c r="S469" t="str">
        <v>2021-03-05</v>
      </c>
      <c r="T469">
        <v>2.4500000000000002</v>
      </c>
    </row>
    <row r="470" spans="1:20" x14ac:dyDescent="0.3">
      <c r="A470" t="str">
        <v>2021-03-04</v>
      </c>
      <c r="B470">
        <v>23093</v>
      </c>
      <c r="D470" t="str">
        <v>2021-03-05</v>
      </c>
      <c r="E470">
        <v>8.93</v>
      </c>
      <c r="G470" t="str">
        <v>2021-03-05</v>
      </c>
      <c r="H470">
        <v>120.199997</v>
      </c>
      <c r="J470" t="str">
        <v>2021-03-04</v>
      </c>
      <c r="K470">
        <v>2.19</v>
      </c>
      <c r="M470" t="str">
        <v>2021-03-04</v>
      </c>
      <c r="N470">
        <v>1.84</v>
      </c>
      <c r="P470" t="str">
        <v>2021-03-05</v>
      </c>
      <c r="Q470">
        <v>2.2000000000000002</v>
      </c>
      <c r="S470" t="str">
        <v>2021-03-04</v>
      </c>
      <c r="T470">
        <v>2.42</v>
      </c>
    </row>
    <row r="471" spans="1:20" x14ac:dyDescent="0.3">
      <c r="A471" t="str">
        <v>2021-03-03</v>
      </c>
      <c r="B471">
        <v>23047</v>
      </c>
      <c r="D471" t="str">
        <v>2021-03-04</v>
      </c>
      <c r="E471">
        <v>8.9</v>
      </c>
      <c r="G471" t="str">
        <v>2021-03-04</v>
      </c>
      <c r="H471">
        <v>119.400002</v>
      </c>
      <c r="J471" t="str">
        <v>2021-03-03</v>
      </c>
      <c r="K471">
        <v>2.2000000000000002</v>
      </c>
      <c r="M471" t="str">
        <v>2021-03-03</v>
      </c>
      <c r="N471">
        <v>1.86</v>
      </c>
      <c r="P471" t="str">
        <v>2021-03-04</v>
      </c>
      <c r="Q471">
        <v>2.19</v>
      </c>
      <c r="S471" t="str">
        <v>2021-03-03</v>
      </c>
      <c r="T471">
        <v>2.44</v>
      </c>
    </row>
    <row r="472" spans="1:20" x14ac:dyDescent="0.3">
      <c r="A472" t="str">
        <v>2021-03-02</v>
      </c>
      <c r="B472">
        <v>23084</v>
      </c>
      <c r="D472" t="str">
        <v>2021-03-03</v>
      </c>
      <c r="E472">
        <v>9.0399999999999991</v>
      </c>
      <c r="G472" t="str">
        <v>2021-03-03</v>
      </c>
      <c r="H472">
        <v>120.5</v>
      </c>
      <c r="J472" t="str">
        <v>2021-03-02</v>
      </c>
      <c r="K472">
        <v>2.15</v>
      </c>
      <c r="M472" t="str">
        <v>2021-03-02</v>
      </c>
      <c r="N472">
        <v>1.86</v>
      </c>
      <c r="P472" t="str">
        <v>2021-03-03</v>
      </c>
      <c r="Q472">
        <v>2.21</v>
      </c>
      <c r="S472" t="str">
        <v>2021-03-02</v>
      </c>
      <c r="T472">
        <v>2.4300000000000002</v>
      </c>
    </row>
    <row r="473" spans="1:20" x14ac:dyDescent="0.3">
      <c r="A473" t="str">
        <v>2021-03-01</v>
      </c>
      <c r="B473">
        <v>23265</v>
      </c>
      <c r="D473" t="str">
        <v>2021-03-02</v>
      </c>
      <c r="E473">
        <v>8.82</v>
      </c>
      <c r="G473" t="str">
        <v>2021-03-02</v>
      </c>
      <c r="H473">
        <v>120.599998</v>
      </c>
      <c r="J473" t="str">
        <v>2021-03-01</v>
      </c>
      <c r="K473">
        <v>2.16</v>
      </c>
      <c r="M473" t="str">
        <v>2021-03-01</v>
      </c>
      <c r="N473">
        <v>1.87</v>
      </c>
      <c r="P473" t="str">
        <v>2021-03-02</v>
      </c>
      <c r="Q473">
        <v>2.17</v>
      </c>
      <c r="S473" t="str">
        <v>2021-03-01</v>
      </c>
      <c r="T473">
        <v>2.44</v>
      </c>
    </row>
    <row r="474" spans="1:20" x14ac:dyDescent="0.3">
      <c r="A474" t="str">
        <v>2021-02-26</v>
      </c>
      <c r="B474">
        <v>22849</v>
      </c>
      <c r="D474" t="str">
        <v>2021-03-01</v>
      </c>
      <c r="E474">
        <v>8.85</v>
      </c>
      <c r="G474" t="str">
        <v>2021-03-01</v>
      </c>
      <c r="H474">
        <v>120.800003</v>
      </c>
      <c r="J474" t="str">
        <v>2021-02-26</v>
      </c>
      <c r="K474">
        <v>2.13</v>
      </c>
      <c r="M474" t="str">
        <v>2021-02-26</v>
      </c>
      <c r="N474">
        <v>1.81</v>
      </c>
      <c r="P474" t="str">
        <v>2021-03-01</v>
      </c>
      <c r="Q474">
        <v>2.15</v>
      </c>
      <c r="S474" t="str">
        <v>2021-02-26</v>
      </c>
      <c r="T474">
        <v>2.39</v>
      </c>
    </row>
    <row r="475" spans="1:20" x14ac:dyDescent="0.3">
      <c r="A475" t="str">
        <v>2021-02-25</v>
      </c>
      <c r="B475">
        <v>23064</v>
      </c>
      <c r="D475" t="str">
        <v>2021-02-26</v>
      </c>
      <c r="E475">
        <v>8.5399999999999991</v>
      </c>
      <c r="G475" t="str">
        <v>2021-02-26</v>
      </c>
      <c r="H475">
        <v>120.800003</v>
      </c>
      <c r="J475" t="str">
        <v>2021-02-25</v>
      </c>
      <c r="K475">
        <v>2.15</v>
      </c>
      <c r="M475" t="str">
        <v>2021-02-25</v>
      </c>
      <c r="N475">
        <v>1.83</v>
      </c>
      <c r="P475" t="str">
        <v>2021-02-26</v>
      </c>
      <c r="Q475">
        <v>2.12</v>
      </c>
      <c r="S475" t="str">
        <v>2021-02-25</v>
      </c>
      <c r="T475">
        <v>2.39</v>
      </c>
    </row>
    <row r="476" spans="1:20" x14ac:dyDescent="0.3">
      <c r="A476" t="str">
        <v>2021-02-24</v>
      </c>
      <c r="B476">
        <v>23098</v>
      </c>
      <c r="D476" t="str">
        <v>2021-02-25</v>
      </c>
      <c r="E476">
        <v>8.73</v>
      </c>
      <c r="G476" t="str">
        <v>2021-02-25</v>
      </c>
      <c r="H476">
        <v>123.199997</v>
      </c>
      <c r="J476" t="str">
        <v>2021-02-24</v>
      </c>
      <c r="K476">
        <v>2.13</v>
      </c>
      <c r="M476" t="str">
        <v>2021-02-24</v>
      </c>
      <c r="N476">
        <v>1.86</v>
      </c>
      <c r="P476" t="str">
        <v>2021-02-25</v>
      </c>
      <c r="Q476">
        <v>2.17</v>
      </c>
      <c r="S476" t="str">
        <v>2021-02-24</v>
      </c>
      <c r="T476">
        <v>2.42</v>
      </c>
    </row>
    <row r="477" spans="1:20" x14ac:dyDescent="0.3">
      <c r="A477" t="str">
        <v>2021-02-23</v>
      </c>
      <c r="B477">
        <v>22939</v>
      </c>
      <c r="D477" t="str">
        <v>2021-02-24</v>
      </c>
      <c r="E477">
        <v>8.74</v>
      </c>
      <c r="G477" t="str">
        <v>2021-02-24</v>
      </c>
      <c r="H477">
        <v>124.599998</v>
      </c>
      <c r="J477" t="str">
        <v>2021-02-23</v>
      </c>
      <c r="K477">
        <v>2.11</v>
      </c>
      <c r="M477" t="str">
        <v>2021-02-23</v>
      </c>
      <c r="N477">
        <v>1.83</v>
      </c>
      <c r="P477" t="str">
        <v>2021-02-24</v>
      </c>
      <c r="Q477">
        <v>2.16</v>
      </c>
      <c r="S477" t="str">
        <v>2021-02-23</v>
      </c>
      <c r="T477">
        <v>2.41</v>
      </c>
    </row>
    <row r="478" spans="1:20" x14ac:dyDescent="0.3">
      <c r="A478" t="str">
        <v>2021-02-22</v>
      </c>
      <c r="B478">
        <v>23009</v>
      </c>
      <c r="D478" t="str">
        <v>2021-02-23</v>
      </c>
      <c r="E478">
        <v>8.51</v>
      </c>
      <c r="G478" t="str">
        <v>2021-02-23</v>
      </c>
      <c r="H478">
        <v>124.800003</v>
      </c>
      <c r="J478" t="str">
        <v>2021-02-22</v>
      </c>
      <c r="K478">
        <v>2.1</v>
      </c>
      <c r="M478" t="str">
        <v>2021-02-22</v>
      </c>
      <c r="N478">
        <v>1.83</v>
      </c>
      <c r="P478" t="str">
        <v>2021-02-23</v>
      </c>
      <c r="Q478">
        <v>2.14</v>
      </c>
      <c r="S478" t="str">
        <v>2021-02-22</v>
      </c>
      <c r="T478">
        <v>2.41</v>
      </c>
    </row>
    <row r="479" spans="1:20" x14ac:dyDescent="0.3">
      <c r="A479" t="str">
        <v>2021-02-19</v>
      </c>
      <c r="B479">
        <v>23136</v>
      </c>
      <c r="D479" t="str">
        <v>2021-02-22</v>
      </c>
      <c r="E479">
        <v>8.33</v>
      </c>
      <c r="G479" t="str">
        <v>2021-02-22</v>
      </c>
      <c r="H479">
        <v>126.599998</v>
      </c>
      <c r="J479" t="str">
        <v>2021-02-19</v>
      </c>
      <c r="K479">
        <v>2.11</v>
      </c>
      <c r="M479" t="str">
        <v>2021-02-19</v>
      </c>
      <c r="N479">
        <v>1.86</v>
      </c>
      <c r="P479" t="str">
        <v>2021-02-22</v>
      </c>
      <c r="Q479">
        <v>2.14</v>
      </c>
      <c r="S479" t="str">
        <v>2021-02-19</v>
      </c>
      <c r="T479">
        <v>2.42</v>
      </c>
    </row>
    <row r="480" spans="1:20" x14ac:dyDescent="0.3">
      <c r="A480" t="str">
        <v>2021-02-18</v>
      </c>
      <c r="B480">
        <v>22922</v>
      </c>
      <c r="D480" t="str">
        <v>2021-02-19</v>
      </c>
      <c r="E480">
        <v>8.35</v>
      </c>
      <c r="G480" t="str">
        <v>2021-02-19</v>
      </c>
      <c r="H480">
        <v>127.699997</v>
      </c>
      <c r="J480" t="str">
        <v>2021-02-18</v>
      </c>
      <c r="K480">
        <v>2.08</v>
      </c>
      <c r="M480" t="str">
        <v>2021-02-18</v>
      </c>
      <c r="N480">
        <v>1.79</v>
      </c>
      <c r="P480" t="str">
        <v>2021-02-19</v>
      </c>
      <c r="Q480">
        <v>2.16</v>
      </c>
      <c r="S480" t="str">
        <v>2021-02-18</v>
      </c>
      <c r="T480">
        <v>2.4</v>
      </c>
    </row>
    <row r="481" spans="1:20" x14ac:dyDescent="0.3">
      <c r="A481" t="str">
        <v>2021-02-17</v>
      </c>
      <c r="B481">
        <v>23179</v>
      </c>
      <c r="D481" t="str">
        <v>2021-02-18</v>
      </c>
      <c r="E481">
        <v>8.14</v>
      </c>
      <c r="G481" t="str">
        <v>2021-02-18</v>
      </c>
      <c r="H481">
        <v>125.300003</v>
      </c>
      <c r="J481" t="str">
        <v>2021-02-17</v>
      </c>
      <c r="K481">
        <v>2.1</v>
      </c>
      <c r="M481" t="str">
        <v>2021-02-17</v>
      </c>
      <c r="N481">
        <v>1.82</v>
      </c>
      <c r="P481" t="str">
        <v>2021-02-18</v>
      </c>
      <c r="Q481">
        <v>2.13</v>
      </c>
      <c r="S481" t="str">
        <v>2021-02-17</v>
      </c>
      <c r="T481">
        <v>2.4500000000000002</v>
      </c>
    </row>
    <row r="482" spans="1:20" x14ac:dyDescent="0.3">
      <c r="A482" t="str">
        <v>2021-02-16</v>
      </c>
      <c r="B482">
        <v>23441</v>
      </c>
      <c r="D482" t="str">
        <v>2021-02-17</v>
      </c>
      <c r="E482">
        <v>8.3000000000000007</v>
      </c>
      <c r="G482" t="str">
        <v>2021-02-17</v>
      </c>
      <c r="H482">
        <v>127.800003</v>
      </c>
      <c r="J482" t="str">
        <v>2021-02-16</v>
      </c>
      <c r="K482">
        <v>2.11</v>
      </c>
      <c r="M482" t="str">
        <v>2021-02-16</v>
      </c>
      <c r="N482">
        <v>1.86</v>
      </c>
      <c r="P482" t="str">
        <v>2021-02-17</v>
      </c>
      <c r="Q482">
        <v>2.14</v>
      </c>
      <c r="S482" t="str">
        <v>2021-02-16</v>
      </c>
      <c r="T482">
        <v>2.5</v>
      </c>
    </row>
    <row r="483" spans="1:20" x14ac:dyDescent="0.3">
      <c r="A483" t="str">
        <v>2021-02-15</v>
      </c>
      <c r="B483">
        <v>23604</v>
      </c>
      <c r="D483" t="str">
        <v>2021-02-16</v>
      </c>
      <c r="E483">
        <v>8.4700000000000006</v>
      </c>
      <c r="G483" t="str">
        <v>2021-02-16</v>
      </c>
      <c r="H483">
        <v>129.39999399999999</v>
      </c>
      <c r="J483" t="str">
        <v>2021-02-15</v>
      </c>
      <c r="K483">
        <v>2.12</v>
      </c>
      <c r="M483" t="str">
        <v>2021-02-15</v>
      </c>
      <c r="N483">
        <v>1.88</v>
      </c>
      <c r="P483" t="str">
        <v>2021-02-16</v>
      </c>
      <c r="Q483">
        <v>2.16</v>
      </c>
      <c r="S483" t="str">
        <v>2021-02-15</v>
      </c>
      <c r="T483">
        <v>2.46</v>
      </c>
    </row>
    <row r="484" spans="1:20" x14ac:dyDescent="0.3">
      <c r="A484" t="str">
        <v>2021-02-12</v>
      </c>
      <c r="B484">
        <v>23411</v>
      </c>
      <c r="D484" t="str">
        <v>2021-02-15</v>
      </c>
      <c r="E484">
        <v>8.49</v>
      </c>
      <c r="G484" t="str">
        <v>2021-02-15</v>
      </c>
      <c r="H484">
        <v>127.800003</v>
      </c>
      <c r="J484" t="str">
        <v>2021-02-12</v>
      </c>
      <c r="K484">
        <v>2.1</v>
      </c>
      <c r="M484" t="str">
        <v>2021-02-12</v>
      </c>
      <c r="N484">
        <v>1.86</v>
      </c>
      <c r="P484" t="str">
        <v>2021-02-15</v>
      </c>
      <c r="Q484">
        <v>2.19</v>
      </c>
      <c r="S484" t="str">
        <v>2021-02-12</v>
      </c>
      <c r="T484">
        <v>2.4900000000000002</v>
      </c>
    </row>
    <row r="485" spans="1:20" x14ac:dyDescent="0.3">
      <c r="A485" t="str">
        <v>2021-02-11</v>
      </c>
      <c r="B485">
        <v>23307</v>
      </c>
      <c r="D485" t="str">
        <v>2021-02-12</v>
      </c>
      <c r="E485">
        <v>8.4</v>
      </c>
      <c r="G485" t="str">
        <v>2021-02-12</v>
      </c>
      <c r="H485">
        <v>129.60000600000001</v>
      </c>
      <c r="J485" t="str">
        <v>2021-02-11</v>
      </c>
      <c r="K485">
        <v>2.09</v>
      </c>
      <c r="M485" t="str">
        <v>2021-02-11</v>
      </c>
      <c r="N485">
        <v>1.87</v>
      </c>
      <c r="P485" t="str">
        <v>2021-02-12</v>
      </c>
      <c r="Q485">
        <v>2.19</v>
      </c>
      <c r="S485" t="str">
        <v>2021-02-11</v>
      </c>
      <c r="T485">
        <v>2.4700000000000002</v>
      </c>
    </row>
    <row r="486" spans="1:20" x14ac:dyDescent="0.3">
      <c r="A486" t="str">
        <v>2021-02-10</v>
      </c>
      <c r="B486">
        <v>23265</v>
      </c>
      <c r="D486" t="str">
        <v>2021-02-11</v>
      </c>
      <c r="E486">
        <v>8.43</v>
      </c>
      <c r="G486" t="str">
        <v>2021-02-11</v>
      </c>
      <c r="H486">
        <v>127.300003</v>
      </c>
      <c r="J486" t="str">
        <v>2021-02-10</v>
      </c>
      <c r="K486">
        <v>2.08</v>
      </c>
      <c r="M486" t="str">
        <v>2021-02-10</v>
      </c>
      <c r="N486">
        <v>1.9</v>
      </c>
      <c r="P486" t="str">
        <v>2021-02-11</v>
      </c>
      <c r="Q486">
        <v>2.1800000000000002</v>
      </c>
      <c r="S486" t="str">
        <v>2021-02-10</v>
      </c>
      <c r="T486">
        <v>2.4900000000000002</v>
      </c>
    </row>
    <row r="487" spans="1:20" x14ac:dyDescent="0.3">
      <c r="A487" t="str">
        <v>2021-02-09</v>
      </c>
      <c r="B487">
        <v>23300</v>
      </c>
      <c r="D487" t="str">
        <v>2021-02-10</v>
      </c>
      <c r="E487">
        <v>8.7100000000000009</v>
      </c>
      <c r="G487" t="str">
        <v>2021-02-10</v>
      </c>
      <c r="H487">
        <v>130</v>
      </c>
      <c r="J487" t="str">
        <v>2021-02-09</v>
      </c>
      <c r="K487">
        <v>2.09</v>
      </c>
      <c r="M487" t="str">
        <v>2021-02-09</v>
      </c>
      <c r="N487">
        <v>1.87</v>
      </c>
      <c r="P487" t="str">
        <v>2021-02-10</v>
      </c>
      <c r="Q487">
        <v>2.17</v>
      </c>
      <c r="S487" t="str">
        <v>2021-02-09</v>
      </c>
      <c r="T487">
        <v>2.46</v>
      </c>
    </row>
    <row r="488" spans="1:20" x14ac:dyDescent="0.3">
      <c r="A488" t="str">
        <v>2021-02-08</v>
      </c>
      <c r="B488">
        <v>23426</v>
      </c>
      <c r="D488" t="str">
        <v>2021-02-09</v>
      </c>
      <c r="E488">
        <v>8.64</v>
      </c>
      <c r="G488" t="str">
        <v>2021-02-09</v>
      </c>
      <c r="H488">
        <v>138</v>
      </c>
      <c r="J488" t="str">
        <v>2021-02-08</v>
      </c>
      <c r="K488">
        <v>2.09</v>
      </c>
      <c r="M488" t="str">
        <v>2021-02-08</v>
      </c>
      <c r="N488">
        <v>1.91</v>
      </c>
      <c r="P488" t="str">
        <v>2021-02-09</v>
      </c>
      <c r="Q488">
        <v>2.17</v>
      </c>
      <c r="S488" t="str">
        <v>2021-02-08</v>
      </c>
      <c r="T488">
        <v>2.5</v>
      </c>
    </row>
    <row r="489" spans="1:20" x14ac:dyDescent="0.3">
      <c r="A489" t="str">
        <v>2021-02-05</v>
      </c>
      <c r="B489">
        <v>23083</v>
      </c>
      <c r="D489" t="str">
        <v>2021-02-08</v>
      </c>
      <c r="E489">
        <v>8.68</v>
      </c>
      <c r="G489" t="str">
        <v>2021-02-08</v>
      </c>
      <c r="H489">
        <v>138</v>
      </c>
      <c r="J489" t="str">
        <v>2021-02-05</v>
      </c>
      <c r="K489">
        <v>2.06</v>
      </c>
      <c r="M489" t="str">
        <v>2021-02-05</v>
      </c>
      <c r="N489">
        <v>1.78</v>
      </c>
      <c r="P489" t="str">
        <v>2021-02-08</v>
      </c>
      <c r="Q489">
        <v>2.15</v>
      </c>
      <c r="S489" t="str">
        <v>2021-02-05</v>
      </c>
      <c r="T489">
        <v>2.31</v>
      </c>
    </row>
    <row r="490" spans="1:20" x14ac:dyDescent="0.3">
      <c r="A490" t="str">
        <v>2021-02-04</v>
      </c>
      <c r="B490">
        <v>22901</v>
      </c>
      <c r="D490" t="str">
        <v>2021-02-05</v>
      </c>
      <c r="E490">
        <v>8.4600000000000009</v>
      </c>
      <c r="G490" t="str">
        <v>2021-02-05</v>
      </c>
      <c r="H490">
        <v>115.900002</v>
      </c>
      <c r="J490" t="str">
        <v>2021-02-04</v>
      </c>
      <c r="K490">
        <v>2.0099999999999998</v>
      </c>
      <c r="M490" t="str">
        <v>2021-02-04</v>
      </c>
      <c r="N490">
        <v>1.7</v>
      </c>
      <c r="P490" t="str">
        <v>2021-02-05</v>
      </c>
      <c r="Q490">
        <v>2.0299999999999998</v>
      </c>
      <c r="S490" t="str">
        <v>2021-02-04</v>
      </c>
      <c r="T490">
        <v>2.2400000000000002</v>
      </c>
    </row>
    <row r="491" spans="1:20" x14ac:dyDescent="0.3">
      <c r="A491" t="str">
        <v>2021-02-03</v>
      </c>
      <c r="B491">
        <v>22528</v>
      </c>
      <c r="D491" t="str">
        <v>2021-02-04</v>
      </c>
      <c r="E491">
        <v>8.2799999999999994</v>
      </c>
      <c r="G491" t="str">
        <v>2021-02-04</v>
      </c>
      <c r="H491">
        <v>108.099998</v>
      </c>
      <c r="J491" t="str">
        <v>2021-02-03</v>
      </c>
      <c r="K491">
        <v>1.95</v>
      </c>
      <c r="M491" t="str">
        <v>2021-02-03</v>
      </c>
      <c r="N491">
        <v>1.63</v>
      </c>
      <c r="P491" t="str">
        <v>2021-02-04</v>
      </c>
      <c r="Q491">
        <v>2.0099999999999998</v>
      </c>
      <c r="S491" t="str">
        <v>2021-02-03</v>
      </c>
      <c r="T491">
        <v>2.15</v>
      </c>
    </row>
    <row r="492" spans="1:20" x14ac:dyDescent="0.3">
      <c r="A492" t="str">
        <v>2021-02-02</v>
      </c>
      <c r="B492">
        <v>22067</v>
      </c>
      <c r="D492" t="str">
        <v>2021-02-03</v>
      </c>
      <c r="E492">
        <v>8.07</v>
      </c>
      <c r="G492" t="str">
        <v>2021-02-03</v>
      </c>
      <c r="H492">
        <v>108.5</v>
      </c>
      <c r="J492" t="str">
        <v>2021-02-02</v>
      </c>
      <c r="K492">
        <v>1.87</v>
      </c>
      <c r="M492" t="str">
        <v>2021-02-02</v>
      </c>
      <c r="N492">
        <v>1.54</v>
      </c>
      <c r="P492" t="str">
        <v>2021-02-03</v>
      </c>
      <c r="Q492">
        <v>1.93</v>
      </c>
      <c r="S492" t="str">
        <v>2021-02-02</v>
      </c>
      <c r="T492">
        <v>2.11</v>
      </c>
    </row>
    <row r="493" spans="1:20" x14ac:dyDescent="0.3">
      <c r="A493" t="str">
        <v>2021-02-01</v>
      </c>
      <c r="B493">
        <v>21826</v>
      </c>
      <c r="D493" t="str">
        <v>2021-02-02</v>
      </c>
      <c r="E493">
        <v>7.74</v>
      </c>
      <c r="G493" t="str">
        <v>2021-02-02</v>
      </c>
      <c r="H493">
        <v>106.300003</v>
      </c>
      <c r="J493" t="str">
        <v>2021-02-01</v>
      </c>
      <c r="K493">
        <v>1.82</v>
      </c>
      <c r="M493" t="str">
        <v>2021-02-01</v>
      </c>
      <c r="N493">
        <v>1.53</v>
      </c>
      <c r="P493" t="str">
        <v>2021-02-02</v>
      </c>
      <c r="Q493">
        <v>1.86</v>
      </c>
      <c r="S493" t="str">
        <v>2021-02-01</v>
      </c>
      <c r="T493">
        <v>2.09</v>
      </c>
    </row>
    <row r="494" spans="1:20" x14ac:dyDescent="0.3">
      <c r="A494" t="str">
        <v>2021-01-29</v>
      </c>
      <c r="B494">
        <v>21573</v>
      </c>
      <c r="D494" t="str">
        <v>2021-02-01</v>
      </c>
      <c r="E494">
        <v>7.67</v>
      </c>
      <c r="G494" t="str">
        <v>2021-02-01</v>
      </c>
      <c r="H494">
        <v>104.5</v>
      </c>
      <c r="J494" t="str">
        <v>2021-01-29</v>
      </c>
      <c r="K494">
        <v>1.81</v>
      </c>
      <c r="M494" t="str">
        <v>2021-01-29</v>
      </c>
      <c r="N494">
        <v>1.52</v>
      </c>
      <c r="P494" t="str">
        <v>2021-02-01</v>
      </c>
      <c r="Q494">
        <v>1.82</v>
      </c>
      <c r="S494" t="str">
        <v>2021-01-29</v>
      </c>
      <c r="T494">
        <v>2.0299999999999998</v>
      </c>
    </row>
    <row r="495" spans="1:20" x14ac:dyDescent="0.3">
      <c r="A495" t="str">
        <v>2021-01-28</v>
      </c>
      <c r="B495">
        <v>21917</v>
      </c>
      <c r="D495" t="str">
        <v>2021-01-29</v>
      </c>
      <c r="E495">
        <v>7.56</v>
      </c>
      <c r="G495" t="str">
        <v>2021-01-29</v>
      </c>
      <c r="H495">
        <v>103.199997</v>
      </c>
      <c r="J495" t="str">
        <v>2021-01-28</v>
      </c>
      <c r="K495">
        <v>1.83</v>
      </c>
      <c r="M495" t="str">
        <v>2021-01-28</v>
      </c>
      <c r="N495">
        <v>1.56</v>
      </c>
      <c r="P495" t="str">
        <v>2021-01-29</v>
      </c>
      <c r="Q495">
        <v>1.81</v>
      </c>
      <c r="S495" t="str">
        <v>2021-01-28</v>
      </c>
      <c r="T495">
        <v>2.08</v>
      </c>
    </row>
    <row r="496" spans="1:20" x14ac:dyDescent="0.3">
      <c r="A496" t="str">
        <v>2021-01-27</v>
      </c>
      <c r="B496">
        <v>21663</v>
      </c>
      <c r="D496" t="str">
        <v>2021-01-28</v>
      </c>
      <c r="E496">
        <v>7.73</v>
      </c>
      <c r="G496" t="str">
        <v>2021-01-28</v>
      </c>
      <c r="H496">
        <v>106</v>
      </c>
      <c r="J496" t="str">
        <v>2021-01-27</v>
      </c>
      <c r="K496">
        <v>1.81</v>
      </c>
      <c r="M496" t="str">
        <v>2021-01-27</v>
      </c>
      <c r="N496">
        <v>1.52</v>
      </c>
      <c r="P496" t="str">
        <v>2021-01-28</v>
      </c>
      <c r="Q496">
        <v>1.84</v>
      </c>
      <c r="S496" t="str">
        <v>2021-01-27</v>
      </c>
      <c r="T496">
        <v>2.04</v>
      </c>
    </row>
    <row r="497" spans="1:20" x14ac:dyDescent="0.3">
      <c r="A497" t="str">
        <v>2021-01-26</v>
      </c>
      <c r="B497">
        <v>21987</v>
      </c>
      <c r="D497" t="str">
        <v>2021-01-27</v>
      </c>
      <c r="E497">
        <v>7.69</v>
      </c>
      <c r="G497" t="str">
        <v>2021-01-27</v>
      </c>
      <c r="H497">
        <v>106.099998</v>
      </c>
      <c r="J497" t="str">
        <v>2021-01-26</v>
      </c>
      <c r="K497">
        <v>1.84</v>
      </c>
      <c r="M497" t="str">
        <v>2021-01-26</v>
      </c>
      <c r="N497">
        <v>1.57</v>
      </c>
      <c r="P497" t="str">
        <v>2021-01-27</v>
      </c>
      <c r="Q497">
        <v>1.79</v>
      </c>
      <c r="S497" t="str">
        <v>2021-01-26</v>
      </c>
      <c r="T497">
        <v>2.1</v>
      </c>
    </row>
    <row r="498" spans="1:20" x14ac:dyDescent="0.3">
      <c r="A498" t="str">
        <v>2021-01-25</v>
      </c>
      <c r="B498">
        <v>21736</v>
      </c>
      <c r="D498" t="str">
        <v>2021-01-26</v>
      </c>
      <c r="E498">
        <v>7.75</v>
      </c>
      <c r="G498" t="str">
        <v>2021-01-26</v>
      </c>
      <c r="H498">
        <v>106.699997</v>
      </c>
      <c r="J498" t="str">
        <v>2021-01-25</v>
      </c>
      <c r="K498">
        <v>1.82</v>
      </c>
      <c r="M498" t="str">
        <v>2021-01-25</v>
      </c>
      <c r="N498">
        <v>1.53</v>
      </c>
      <c r="P498" t="str">
        <v>2021-01-26</v>
      </c>
      <c r="Q498">
        <v>1.81</v>
      </c>
      <c r="S498" t="str">
        <v>2021-01-25</v>
      </c>
      <c r="T498">
        <v>2.02</v>
      </c>
    </row>
    <row r="499" spans="1:20" x14ac:dyDescent="0.3">
      <c r="A499" t="str">
        <v>2021-01-22</v>
      </c>
      <c r="B499">
        <v>22088</v>
      </c>
      <c r="D499" t="str">
        <v>2021-01-25</v>
      </c>
      <c r="E499">
        <v>7.42</v>
      </c>
      <c r="G499" t="str">
        <v>2021-01-25</v>
      </c>
      <c r="H499">
        <v>106.5</v>
      </c>
      <c r="J499" t="str">
        <v>2021-01-22</v>
      </c>
      <c r="K499">
        <v>1.88</v>
      </c>
      <c r="M499" t="str">
        <v>2021-01-22</v>
      </c>
      <c r="N499">
        <v>1.58</v>
      </c>
      <c r="P499" t="str">
        <v>2021-01-25</v>
      </c>
      <c r="Q499">
        <v>1.78</v>
      </c>
      <c r="S499" t="str">
        <v>2021-01-22</v>
      </c>
      <c r="T499">
        <v>2.13</v>
      </c>
    </row>
    <row r="500" spans="1:20" x14ac:dyDescent="0.3">
      <c r="A500" t="str">
        <v>2021-01-21</v>
      </c>
      <c r="B500">
        <v>22429</v>
      </c>
      <c r="D500" t="str">
        <v>2021-01-22</v>
      </c>
      <c r="E500">
        <v>7.75</v>
      </c>
      <c r="G500" t="str">
        <v>2021-01-22</v>
      </c>
      <c r="H500">
        <v>107.699997</v>
      </c>
      <c r="J500" t="str">
        <v>2021-01-21</v>
      </c>
      <c r="K500">
        <v>1.92</v>
      </c>
      <c r="M500" t="str">
        <v>2021-01-21</v>
      </c>
      <c r="N500">
        <v>1.62</v>
      </c>
      <c r="P500" t="str">
        <v>2021-01-22</v>
      </c>
      <c r="Q500">
        <v>1.83</v>
      </c>
      <c r="S500" t="str">
        <v>2021-01-21</v>
      </c>
      <c r="T500">
        <v>2.17</v>
      </c>
    </row>
    <row r="501" spans="1:20" x14ac:dyDescent="0.3">
      <c r="A501" t="str">
        <v>2021-01-20</v>
      </c>
      <c r="B501">
        <v>22651</v>
      </c>
      <c r="D501" t="str">
        <v>2021-01-21</v>
      </c>
      <c r="E501">
        <v>8.01</v>
      </c>
      <c r="G501" t="str">
        <v>2021-01-21</v>
      </c>
      <c r="H501">
        <v>108</v>
      </c>
      <c r="J501" t="str">
        <v>2021-01-20</v>
      </c>
      <c r="K501">
        <v>1.93</v>
      </c>
      <c r="M501" t="str">
        <v>2021-01-20</v>
      </c>
      <c r="N501">
        <v>1.65</v>
      </c>
      <c r="P501" t="str">
        <v>2021-01-21</v>
      </c>
      <c r="Q501">
        <v>1.88</v>
      </c>
      <c r="S501" t="str">
        <v>2021-01-20</v>
      </c>
      <c r="T501">
        <v>2.2200000000000002</v>
      </c>
    </row>
    <row r="502" spans="1:20" x14ac:dyDescent="0.3">
      <c r="A502" t="str">
        <v>2021-01-19</v>
      </c>
      <c r="B502">
        <v>22442</v>
      </c>
      <c r="D502" t="str">
        <v>2021-01-20</v>
      </c>
      <c r="E502">
        <v>8.11</v>
      </c>
      <c r="G502" t="str">
        <v>2021-01-20</v>
      </c>
      <c r="H502">
        <v>109.099998</v>
      </c>
      <c r="J502" t="str">
        <v>2021-01-19</v>
      </c>
      <c r="K502">
        <v>1.91</v>
      </c>
      <c r="M502" t="str">
        <v>2021-01-19</v>
      </c>
      <c r="N502">
        <v>1.62</v>
      </c>
      <c r="P502" t="str">
        <v>2021-01-20</v>
      </c>
      <c r="Q502">
        <v>1.9</v>
      </c>
      <c r="S502" t="str">
        <v>2021-01-19</v>
      </c>
      <c r="T502">
        <v>2.19</v>
      </c>
    </row>
    <row r="503" spans="1:20" x14ac:dyDescent="0.3">
      <c r="A503" t="str">
        <v>2021-01-18</v>
      </c>
      <c r="B503">
        <v>22499</v>
      </c>
      <c r="D503" t="str">
        <v>2021-01-19</v>
      </c>
      <c r="E503">
        <v>7.78</v>
      </c>
      <c r="G503" t="str">
        <v>2021-01-19</v>
      </c>
      <c r="H503">
        <v>107.199997</v>
      </c>
      <c r="J503" t="str">
        <v>2021-01-18</v>
      </c>
      <c r="K503">
        <v>1.92</v>
      </c>
      <c r="M503" t="str">
        <v>2021-01-18</v>
      </c>
      <c r="N503">
        <v>1.64</v>
      </c>
      <c r="P503" t="str">
        <v>2021-01-19</v>
      </c>
      <c r="Q503">
        <v>1.87</v>
      </c>
      <c r="S503" t="str">
        <v>2021-01-18</v>
      </c>
      <c r="T503">
        <v>2.2200000000000002</v>
      </c>
    </row>
    <row r="504" spans="1:20" x14ac:dyDescent="0.3">
      <c r="A504" t="str">
        <v>2021-01-15</v>
      </c>
      <c r="B504">
        <v>22381</v>
      </c>
      <c r="D504" t="str">
        <v>2021-01-18</v>
      </c>
      <c r="E504">
        <v>7.77</v>
      </c>
      <c r="G504" t="str">
        <v>2021-01-18</v>
      </c>
      <c r="H504">
        <v>108.199997</v>
      </c>
      <c r="J504" t="str">
        <v>2021-01-15</v>
      </c>
      <c r="K504">
        <v>1.9</v>
      </c>
      <c r="M504" t="str">
        <v>2021-01-15</v>
      </c>
      <c r="N504">
        <v>1.61</v>
      </c>
      <c r="P504" t="str">
        <v>2021-01-18</v>
      </c>
      <c r="Q504">
        <v>1.88</v>
      </c>
      <c r="S504" t="str">
        <v>2021-01-15</v>
      </c>
      <c r="T504">
        <v>2.19</v>
      </c>
    </row>
    <row r="505" spans="1:20" x14ac:dyDescent="0.3">
      <c r="A505" t="str">
        <v>2021-01-14</v>
      </c>
      <c r="B505">
        <v>22638</v>
      </c>
      <c r="D505" t="str">
        <v>2021-01-15</v>
      </c>
      <c r="E505">
        <v>7.7</v>
      </c>
      <c r="G505" t="str">
        <v>2021-01-15</v>
      </c>
      <c r="H505">
        <v>107.5</v>
      </c>
      <c r="J505" t="str">
        <v>2021-01-14</v>
      </c>
      <c r="K505">
        <v>1.92</v>
      </c>
      <c r="M505" t="str">
        <v>2021-01-14</v>
      </c>
      <c r="N505">
        <v>1.62</v>
      </c>
      <c r="P505" t="str">
        <v>2021-01-15</v>
      </c>
      <c r="Q505">
        <v>1.88</v>
      </c>
      <c r="S505" t="str">
        <v>2021-01-14</v>
      </c>
      <c r="T505">
        <v>2.2400000000000002</v>
      </c>
    </row>
    <row r="506" spans="1:20" x14ac:dyDescent="0.3">
      <c r="A506" t="str">
        <v>2021-01-13</v>
      </c>
      <c r="B506">
        <v>22744</v>
      </c>
      <c r="D506" t="str">
        <v>2021-01-14</v>
      </c>
      <c r="E506">
        <v>7.84</v>
      </c>
      <c r="G506" t="str">
        <v>2021-01-14</v>
      </c>
      <c r="H506">
        <v>109</v>
      </c>
      <c r="J506" t="str">
        <v>2021-01-13</v>
      </c>
      <c r="K506">
        <v>1.93</v>
      </c>
      <c r="M506" t="str">
        <v>2021-01-13</v>
      </c>
      <c r="N506">
        <v>1.65</v>
      </c>
      <c r="P506" t="str">
        <v>2021-01-14</v>
      </c>
      <c r="Q506">
        <v>1.89</v>
      </c>
      <c r="S506" t="str">
        <v>2021-01-13</v>
      </c>
      <c r="T506">
        <v>2.2599999999999998</v>
      </c>
    </row>
    <row r="507" spans="1:20" x14ac:dyDescent="0.3">
      <c r="A507" t="str">
        <v>2021-01-12</v>
      </c>
      <c r="B507">
        <v>22646</v>
      </c>
      <c r="D507" t="str">
        <v>2021-01-13</v>
      </c>
      <c r="E507">
        <v>7.96</v>
      </c>
      <c r="G507" t="str">
        <v>2021-01-13</v>
      </c>
      <c r="H507">
        <v>111.300003</v>
      </c>
      <c r="J507" t="str">
        <v>2021-01-12</v>
      </c>
      <c r="K507">
        <v>1.94</v>
      </c>
      <c r="M507" t="str">
        <v>2021-01-12</v>
      </c>
      <c r="N507">
        <v>1.67</v>
      </c>
      <c r="P507" t="str">
        <v>2021-01-13</v>
      </c>
      <c r="Q507">
        <v>1.91</v>
      </c>
      <c r="S507" t="str">
        <v>2021-01-12</v>
      </c>
      <c r="T507">
        <v>2.2999999999999998</v>
      </c>
    </row>
    <row r="508" spans="1:20" x14ac:dyDescent="0.3">
      <c r="A508" t="str">
        <v>2021-01-11</v>
      </c>
      <c r="B508">
        <v>22722</v>
      </c>
      <c r="D508" t="str">
        <v>2021-01-12</v>
      </c>
      <c r="E508">
        <v>8.0299999999999994</v>
      </c>
      <c r="G508" t="str">
        <v>2021-01-12</v>
      </c>
      <c r="H508">
        <v>112.099998</v>
      </c>
      <c r="J508" t="str">
        <v>2021-01-11</v>
      </c>
      <c r="K508">
        <v>1.94</v>
      </c>
      <c r="M508" t="str">
        <v>2021-01-11</v>
      </c>
      <c r="N508">
        <v>1.66</v>
      </c>
      <c r="P508" t="str">
        <v>2021-01-12</v>
      </c>
      <c r="Q508">
        <v>1.93</v>
      </c>
      <c r="S508" t="str">
        <v>2021-01-11</v>
      </c>
      <c r="T508">
        <v>2.2799999999999998</v>
      </c>
    </row>
    <row r="509" spans="1:20" x14ac:dyDescent="0.3">
      <c r="A509" t="str">
        <v>2021-01-08</v>
      </c>
      <c r="B509">
        <v>22794</v>
      </c>
      <c r="D509" t="str">
        <v>2021-01-11</v>
      </c>
      <c r="E509">
        <v>8.0399999999999991</v>
      </c>
      <c r="G509" t="str">
        <v>2021-01-11</v>
      </c>
      <c r="H509">
        <v>111.599998</v>
      </c>
      <c r="J509" t="str">
        <v>2021-01-08</v>
      </c>
      <c r="K509">
        <v>1.96</v>
      </c>
      <c r="M509" t="str">
        <v>2021-01-08</v>
      </c>
      <c r="N509">
        <v>1.63</v>
      </c>
      <c r="P509" t="str">
        <v>2021-01-11</v>
      </c>
      <c r="Q509">
        <v>1.92</v>
      </c>
      <c r="S509" t="str">
        <v>2021-01-08</v>
      </c>
      <c r="T509">
        <v>2.33</v>
      </c>
    </row>
    <row r="510" spans="1:20" x14ac:dyDescent="0.3">
      <c r="A510" t="str">
        <v>2021-01-07</v>
      </c>
      <c r="B510">
        <v>22746</v>
      </c>
      <c r="D510" t="str">
        <v>2021-01-08</v>
      </c>
      <c r="E510">
        <v>8.18</v>
      </c>
      <c r="G510" t="str">
        <v>2021-01-08</v>
      </c>
      <c r="H510">
        <v>114</v>
      </c>
      <c r="J510" t="str">
        <v>2021-01-07</v>
      </c>
      <c r="K510">
        <v>1.97</v>
      </c>
      <c r="M510" t="str">
        <v>2021-01-07</v>
      </c>
      <c r="N510">
        <v>1.65</v>
      </c>
      <c r="P510" t="str">
        <v>2021-01-08</v>
      </c>
      <c r="Q510">
        <v>1.94</v>
      </c>
      <c r="S510" t="str">
        <v>2021-01-07</v>
      </c>
      <c r="T510">
        <v>2.35</v>
      </c>
    </row>
    <row r="511" spans="1:20" x14ac:dyDescent="0.3">
      <c r="A511" t="str">
        <v>2021-01-06</v>
      </c>
      <c r="B511">
        <v>22734</v>
      </c>
      <c r="D511" t="str">
        <v>2021-01-07</v>
      </c>
      <c r="E511">
        <v>8.0299999999999994</v>
      </c>
      <c r="G511" t="str">
        <v>2021-01-07</v>
      </c>
      <c r="H511">
        <v>113</v>
      </c>
      <c r="J511" t="str">
        <v>2021-01-06</v>
      </c>
      <c r="K511">
        <v>1.95</v>
      </c>
      <c r="M511" t="str">
        <v>2021-01-06</v>
      </c>
      <c r="N511">
        <v>1.55</v>
      </c>
      <c r="P511" t="str">
        <v>2021-01-07</v>
      </c>
      <c r="Q511">
        <v>1.96</v>
      </c>
      <c r="S511" t="str">
        <v>2021-01-06</v>
      </c>
      <c r="T511">
        <v>2.31</v>
      </c>
    </row>
    <row r="512" spans="1:20" x14ac:dyDescent="0.3">
      <c r="A512" t="str">
        <v>2021-01-05</v>
      </c>
      <c r="B512">
        <v>22201</v>
      </c>
      <c r="D512" t="str">
        <v>2021-01-06</v>
      </c>
      <c r="E512">
        <v>7.96</v>
      </c>
      <c r="G512" t="str">
        <v>2021-01-06</v>
      </c>
      <c r="H512">
        <v>113.699997</v>
      </c>
      <c r="J512" t="str">
        <v>2021-01-05</v>
      </c>
      <c r="K512">
        <v>1.88</v>
      </c>
      <c r="M512" t="str">
        <v>2021-01-05</v>
      </c>
      <c r="N512">
        <v>1.47</v>
      </c>
      <c r="P512" t="str">
        <v>2021-01-06</v>
      </c>
      <c r="Q512">
        <v>1.9</v>
      </c>
      <c r="S512" t="str">
        <v>2021-01-05</v>
      </c>
      <c r="T512">
        <v>2.2000000000000002</v>
      </c>
    </row>
    <row r="513" spans="1:20" x14ac:dyDescent="0.3">
      <c r="A513" t="str">
        <v>2021-01-04</v>
      </c>
      <c r="B513">
        <v>22316</v>
      </c>
      <c r="D513" t="str">
        <v>2021-01-05</v>
      </c>
      <c r="E513">
        <v>7.5</v>
      </c>
      <c r="G513" t="str">
        <v>2021-01-05</v>
      </c>
      <c r="H513">
        <v>109.699997</v>
      </c>
      <c r="J513" t="str">
        <v>2021-01-04</v>
      </c>
      <c r="K513">
        <v>1.91</v>
      </c>
      <c r="M513" t="str">
        <v>2021-01-04</v>
      </c>
      <c r="N513">
        <v>1.46</v>
      </c>
      <c r="P513" t="str">
        <v>2021-01-05</v>
      </c>
      <c r="Q513">
        <v>1.8</v>
      </c>
      <c r="S513" t="str">
        <v>2021-01-04</v>
      </c>
      <c r="T513">
        <v>2.21</v>
      </c>
    </row>
    <row r="514" spans="1:20" x14ac:dyDescent="0.3">
      <c r="A514" t="str">
        <v>2020-12-30</v>
      </c>
      <c r="B514">
        <v>22233</v>
      </c>
      <c r="D514" t="str">
        <v>2021-01-04</v>
      </c>
      <c r="E514">
        <v>7.58</v>
      </c>
      <c r="G514" t="str">
        <v>2021-01-04</v>
      </c>
      <c r="H514">
        <v>103.400002</v>
      </c>
      <c r="J514" t="str">
        <v>2020-12-30</v>
      </c>
      <c r="K514">
        <v>1.91</v>
      </c>
      <c r="M514" t="str">
        <v>2020-12-30</v>
      </c>
      <c r="N514">
        <v>1.49</v>
      </c>
      <c r="P514" t="str">
        <v>2021-01-04</v>
      </c>
      <c r="Q514">
        <v>1.8</v>
      </c>
      <c r="S514" t="str">
        <v>2020-12-30</v>
      </c>
      <c r="T514">
        <v>2.2000000000000002</v>
      </c>
    </row>
    <row r="515" spans="1:20" x14ac:dyDescent="0.3">
      <c r="A515" t="str">
        <v>2020-12-29</v>
      </c>
      <c r="B515">
        <v>22259</v>
      </c>
      <c r="D515" t="str">
        <v>2020-12-30</v>
      </c>
      <c r="E515">
        <v>7.65</v>
      </c>
      <c r="G515" t="str">
        <v>2020-12-30</v>
      </c>
      <c r="H515">
        <v>104.300003</v>
      </c>
      <c r="J515" t="str">
        <v>2020-12-29</v>
      </c>
      <c r="K515">
        <v>1.92</v>
      </c>
      <c r="M515" t="str">
        <v>2020-12-29</v>
      </c>
      <c r="N515">
        <v>1.49</v>
      </c>
      <c r="P515" t="str">
        <v>2020-12-30</v>
      </c>
      <c r="Q515">
        <v>1.81</v>
      </c>
      <c r="S515" t="str">
        <v>2020-12-29</v>
      </c>
      <c r="T515">
        <v>2.2000000000000002</v>
      </c>
    </row>
    <row r="516" spans="1:20" x14ac:dyDescent="0.3">
      <c r="A516" t="str">
        <v>2020-12-28</v>
      </c>
      <c r="B516">
        <v>22289</v>
      </c>
      <c r="D516" t="str">
        <v>2020-12-29</v>
      </c>
      <c r="E516">
        <v>7.7</v>
      </c>
      <c r="G516" t="str">
        <v>2020-12-29</v>
      </c>
      <c r="H516">
        <v>104</v>
      </c>
      <c r="J516" t="str">
        <v>2020-12-28</v>
      </c>
      <c r="K516">
        <v>1.92</v>
      </c>
      <c r="M516" t="str">
        <v>2020-12-28</v>
      </c>
      <c r="N516">
        <v>1.5</v>
      </c>
      <c r="P516" t="str">
        <v>2020-12-29</v>
      </c>
      <c r="Q516">
        <v>1.81</v>
      </c>
      <c r="S516" t="str">
        <v>2020-12-28</v>
      </c>
      <c r="T516">
        <v>2.17</v>
      </c>
    </row>
    <row r="517" spans="1:20" x14ac:dyDescent="0.3">
      <c r="A517" t="str">
        <v>2020-12-23</v>
      </c>
      <c r="B517">
        <v>22130</v>
      </c>
      <c r="D517" t="str">
        <v>2020-12-28</v>
      </c>
      <c r="E517">
        <v>7.7</v>
      </c>
      <c r="G517" t="str">
        <v>2020-12-28</v>
      </c>
      <c r="H517">
        <v>104.099998</v>
      </c>
      <c r="J517" t="str">
        <v>2020-12-23</v>
      </c>
      <c r="K517">
        <v>1.91</v>
      </c>
      <c r="M517" t="str">
        <v>2020-12-23</v>
      </c>
      <c r="N517">
        <v>1.48</v>
      </c>
      <c r="P517" t="str">
        <v>2020-12-28</v>
      </c>
      <c r="Q517">
        <v>1.81</v>
      </c>
      <c r="S517" t="str">
        <v>2020-12-23</v>
      </c>
      <c r="T517">
        <v>2.17</v>
      </c>
    </row>
    <row r="518" spans="1:20" x14ac:dyDescent="0.3">
      <c r="A518" t="str">
        <v>2020-12-22</v>
      </c>
      <c r="B518">
        <v>21844</v>
      </c>
      <c r="D518" t="str">
        <v>2020-12-23</v>
      </c>
      <c r="E518">
        <v>7.69</v>
      </c>
      <c r="G518" t="str">
        <v>2020-12-23</v>
      </c>
      <c r="H518">
        <v>105</v>
      </c>
      <c r="J518" t="str">
        <v>2020-12-22</v>
      </c>
      <c r="K518">
        <v>1.88</v>
      </c>
      <c r="M518" t="str">
        <v>2020-12-22</v>
      </c>
      <c r="N518">
        <v>1.43</v>
      </c>
      <c r="P518" t="str">
        <v>2020-12-23</v>
      </c>
      <c r="Q518">
        <v>1.81</v>
      </c>
      <c r="S518" t="str">
        <v>2020-12-22</v>
      </c>
      <c r="T518">
        <v>2.17</v>
      </c>
    </row>
    <row r="519" spans="1:20" x14ac:dyDescent="0.3">
      <c r="A519" t="str">
        <v>2020-12-21</v>
      </c>
      <c r="B519">
        <v>21411</v>
      </c>
      <c r="D519" t="str">
        <v>2020-12-22</v>
      </c>
      <c r="E519">
        <v>7.52</v>
      </c>
      <c r="G519" t="str">
        <v>2020-12-22</v>
      </c>
      <c r="H519">
        <v>105</v>
      </c>
      <c r="J519" t="str">
        <v>2020-12-21</v>
      </c>
      <c r="K519">
        <v>1.87</v>
      </c>
      <c r="M519" t="str">
        <v>2020-12-21</v>
      </c>
      <c r="N519">
        <v>1.39</v>
      </c>
      <c r="P519" t="str">
        <v>2020-12-22</v>
      </c>
      <c r="Q519">
        <v>1.79</v>
      </c>
      <c r="S519" t="str">
        <v>2020-12-21</v>
      </c>
      <c r="T519">
        <v>2.14</v>
      </c>
    </row>
    <row r="520" spans="1:20" x14ac:dyDescent="0.3">
      <c r="A520" t="str">
        <v>2020-12-18</v>
      </c>
      <c r="B520">
        <v>21976</v>
      </c>
      <c r="D520" t="str">
        <v>2020-12-21</v>
      </c>
      <c r="E520">
        <v>7.42</v>
      </c>
      <c r="G520" t="str">
        <v>2020-12-21</v>
      </c>
      <c r="H520">
        <v>105.400002</v>
      </c>
      <c r="J520" t="str">
        <v>2020-12-18</v>
      </c>
      <c r="K520">
        <v>1.94</v>
      </c>
      <c r="M520" t="str">
        <v>2020-12-18</v>
      </c>
      <c r="N520">
        <v>1.45</v>
      </c>
      <c r="P520" t="str">
        <v>2020-12-21</v>
      </c>
      <c r="Q520">
        <v>1.73</v>
      </c>
      <c r="S520" t="str">
        <v>2020-12-18</v>
      </c>
      <c r="T520">
        <v>2.1800000000000002</v>
      </c>
    </row>
    <row r="521" spans="1:20" x14ac:dyDescent="0.3">
      <c r="A521" t="str">
        <v>2020-12-17</v>
      </c>
      <c r="B521">
        <v>22012</v>
      </c>
      <c r="D521" t="str">
        <v>2020-12-18</v>
      </c>
      <c r="E521">
        <v>7.72</v>
      </c>
      <c r="G521" t="str">
        <v>2020-12-18</v>
      </c>
      <c r="H521">
        <v>108.199997</v>
      </c>
      <c r="J521" t="str">
        <v>2020-12-17</v>
      </c>
      <c r="K521">
        <v>1.94</v>
      </c>
      <c r="M521" t="str">
        <v>2020-12-17</v>
      </c>
      <c r="N521">
        <v>1.47</v>
      </c>
      <c r="P521" t="str">
        <v>2020-12-18</v>
      </c>
      <c r="Q521">
        <v>1.78</v>
      </c>
      <c r="S521" t="str">
        <v>2020-12-17</v>
      </c>
      <c r="T521">
        <v>2.2200000000000002</v>
      </c>
    </row>
    <row r="522" spans="1:20" x14ac:dyDescent="0.3">
      <c r="A522" t="str">
        <v>2020-12-16</v>
      </c>
      <c r="B522">
        <v>21987</v>
      </c>
      <c r="D522" t="str">
        <v>2020-12-17</v>
      </c>
      <c r="E522">
        <v>7.79</v>
      </c>
      <c r="G522" t="str">
        <v>2020-12-17</v>
      </c>
      <c r="H522">
        <v>108.699997</v>
      </c>
      <c r="J522" t="str">
        <v>2020-12-16</v>
      </c>
      <c r="K522">
        <v>1.94</v>
      </c>
      <c r="M522" t="str">
        <v>2020-12-16</v>
      </c>
      <c r="N522">
        <v>1.46</v>
      </c>
      <c r="P522" t="str">
        <v>2020-12-17</v>
      </c>
      <c r="Q522">
        <v>1.81</v>
      </c>
      <c r="S522" t="str">
        <v>2020-12-16</v>
      </c>
      <c r="T522">
        <v>2.2000000000000002</v>
      </c>
    </row>
    <row r="523" spans="1:20" x14ac:dyDescent="0.3">
      <c r="A523" t="str">
        <v>2020-12-15</v>
      </c>
      <c r="B523">
        <v>21935</v>
      </c>
      <c r="D523" t="str">
        <v>2020-12-16</v>
      </c>
      <c r="E523">
        <v>7.8</v>
      </c>
      <c r="G523" t="str">
        <v>2020-12-16</v>
      </c>
      <c r="H523">
        <v>109.099998</v>
      </c>
      <c r="J523" t="str">
        <v>2020-12-15</v>
      </c>
      <c r="K523">
        <v>1.98</v>
      </c>
      <c r="M523" t="str">
        <v>2020-12-15</v>
      </c>
      <c r="N523">
        <v>1.48</v>
      </c>
      <c r="P523" t="str">
        <v>2020-12-16</v>
      </c>
      <c r="Q523">
        <v>1.8</v>
      </c>
      <c r="S523" t="str">
        <v>2020-12-15</v>
      </c>
      <c r="T523">
        <v>2.2200000000000002</v>
      </c>
    </row>
    <row r="524" spans="1:20" x14ac:dyDescent="0.3">
      <c r="A524" t="str">
        <v>2020-12-14</v>
      </c>
      <c r="B524">
        <v>21760</v>
      </c>
      <c r="D524" t="str">
        <v>2020-12-15</v>
      </c>
      <c r="E524">
        <v>7.89</v>
      </c>
      <c r="G524" t="str">
        <v>2020-12-15</v>
      </c>
      <c r="H524">
        <v>110.400002</v>
      </c>
      <c r="J524" t="str">
        <v>2020-12-14</v>
      </c>
      <c r="K524">
        <v>1.94</v>
      </c>
      <c r="M524" t="str">
        <v>2020-12-14</v>
      </c>
      <c r="N524">
        <v>1.46</v>
      </c>
      <c r="P524" t="str">
        <v>2020-12-15</v>
      </c>
      <c r="Q524">
        <v>1.82</v>
      </c>
      <c r="S524" t="str">
        <v>2020-12-14</v>
      </c>
      <c r="T524">
        <v>2.21</v>
      </c>
    </row>
    <row r="525" spans="1:20" x14ac:dyDescent="0.3">
      <c r="A525" t="str">
        <v>2020-12-11</v>
      </c>
      <c r="B525">
        <v>21702</v>
      </c>
      <c r="D525" t="str">
        <v>2020-12-14</v>
      </c>
      <c r="E525">
        <v>7.69</v>
      </c>
      <c r="G525" t="str">
        <v>2020-12-14</v>
      </c>
      <c r="H525">
        <v>108.900002</v>
      </c>
      <c r="J525" t="str">
        <v>2020-12-11</v>
      </c>
      <c r="K525">
        <v>1.94</v>
      </c>
      <c r="M525" t="str">
        <v>2020-12-11</v>
      </c>
      <c r="N525">
        <v>1.47</v>
      </c>
      <c r="P525" t="str">
        <v>2020-12-14</v>
      </c>
      <c r="Q525">
        <v>1.79</v>
      </c>
      <c r="S525" t="str">
        <v>2020-12-11</v>
      </c>
      <c r="T525">
        <v>2.2000000000000002</v>
      </c>
    </row>
    <row r="526" spans="1:20" x14ac:dyDescent="0.3">
      <c r="A526" t="str">
        <v>2020-12-10</v>
      </c>
      <c r="B526">
        <v>21916</v>
      </c>
      <c r="D526" t="str">
        <v>2020-12-11</v>
      </c>
      <c r="E526">
        <v>7.82</v>
      </c>
      <c r="G526" t="str">
        <v>2020-12-11</v>
      </c>
      <c r="H526">
        <v>110.199997</v>
      </c>
      <c r="J526" t="str">
        <v>2020-12-10</v>
      </c>
      <c r="K526">
        <v>1.96</v>
      </c>
      <c r="M526" t="str">
        <v>2020-12-10</v>
      </c>
      <c r="N526">
        <v>1.52</v>
      </c>
      <c r="P526" t="str">
        <v>2020-12-11</v>
      </c>
      <c r="Q526">
        <v>1.78</v>
      </c>
      <c r="S526" t="str">
        <v>2020-12-10</v>
      </c>
      <c r="T526">
        <v>2.21</v>
      </c>
    </row>
    <row r="527" spans="1:20" x14ac:dyDescent="0.3">
      <c r="A527" t="str">
        <v>2020-12-09</v>
      </c>
      <c r="B527">
        <v>21970</v>
      </c>
      <c r="D527" t="str">
        <v>2020-12-10</v>
      </c>
      <c r="E527">
        <v>7.9</v>
      </c>
      <c r="G527" t="str">
        <v>2020-12-10</v>
      </c>
      <c r="H527">
        <v>110</v>
      </c>
      <c r="J527" t="str">
        <v>2020-12-09</v>
      </c>
      <c r="K527">
        <v>1.98</v>
      </c>
      <c r="M527" t="str">
        <v>2020-12-09</v>
      </c>
      <c r="N527">
        <v>1.51</v>
      </c>
      <c r="P527" t="str">
        <v>2020-12-10</v>
      </c>
      <c r="Q527">
        <v>1.81</v>
      </c>
      <c r="S527" t="str">
        <v>2020-12-09</v>
      </c>
      <c r="T527">
        <v>2.25</v>
      </c>
    </row>
    <row r="528" spans="1:20" x14ac:dyDescent="0.3">
      <c r="A528" t="str">
        <v>2020-12-08</v>
      </c>
      <c r="B528">
        <v>22053</v>
      </c>
      <c r="D528" t="str">
        <v>2020-12-09</v>
      </c>
      <c r="E528">
        <v>8.0299999999999994</v>
      </c>
      <c r="G528" t="str">
        <v>2020-12-09</v>
      </c>
      <c r="H528">
        <v>109.5</v>
      </c>
      <c r="J528" t="str">
        <v>2020-12-08</v>
      </c>
      <c r="K528">
        <v>1.97</v>
      </c>
      <c r="M528" t="str">
        <v>2020-12-08</v>
      </c>
      <c r="N528">
        <v>1.47</v>
      </c>
      <c r="P528" t="str">
        <v>2020-12-09</v>
      </c>
      <c r="Q528">
        <v>1.85</v>
      </c>
      <c r="S528" t="str">
        <v>2020-12-08</v>
      </c>
      <c r="T528">
        <v>2.29</v>
      </c>
    </row>
    <row r="529" spans="1:20" x14ac:dyDescent="0.3">
      <c r="A529" t="str">
        <v>2020-12-07</v>
      </c>
      <c r="B529">
        <v>22107</v>
      </c>
      <c r="D529" t="str">
        <v>2020-12-08</v>
      </c>
      <c r="E529">
        <v>7.92</v>
      </c>
      <c r="G529" t="str">
        <v>2020-12-08</v>
      </c>
      <c r="H529">
        <v>110</v>
      </c>
      <c r="J529" t="str">
        <v>2020-12-07</v>
      </c>
      <c r="K529">
        <v>1.97</v>
      </c>
      <c r="M529" t="str">
        <v>2020-12-07</v>
      </c>
      <c r="N529">
        <v>1.46</v>
      </c>
      <c r="P529" t="str">
        <v>2020-12-08</v>
      </c>
      <c r="Q529">
        <v>1.83</v>
      </c>
      <c r="S529" t="str">
        <v>2020-12-07</v>
      </c>
      <c r="T529">
        <v>2.29</v>
      </c>
    </row>
    <row r="530" spans="1:20" x14ac:dyDescent="0.3">
      <c r="A530" t="str">
        <v>2020-12-04</v>
      </c>
      <c r="B530">
        <v>22179</v>
      </c>
      <c r="D530" t="str">
        <v>2020-12-07</v>
      </c>
      <c r="E530">
        <v>8.0299999999999994</v>
      </c>
      <c r="G530" t="str">
        <v>2020-12-07</v>
      </c>
      <c r="H530">
        <v>112</v>
      </c>
      <c r="J530" t="str">
        <v>2020-12-04</v>
      </c>
      <c r="K530">
        <v>1.99</v>
      </c>
      <c r="M530" t="str">
        <v>2020-12-04</v>
      </c>
      <c r="N530">
        <v>1.47</v>
      </c>
      <c r="P530" t="str">
        <v>2020-12-07</v>
      </c>
      <c r="Q530">
        <v>1.83</v>
      </c>
      <c r="S530" t="str">
        <v>2020-12-04</v>
      </c>
      <c r="T530">
        <v>2.2599999999999998</v>
      </c>
    </row>
    <row r="531" spans="1:20" x14ac:dyDescent="0.3">
      <c r="A531" t="str">
        <v>2020-12-03</v>
      </c>
      <c r="B531">
        <v>22007</v>
      </c>
      <c r="D531" t="str">
        <v>2020-12-04</v>
      </c>
      <c r="E531">
        <v>8.1300000000000008</v>
      </c>
      <c r="G531" t="str">
        <v>2020-12-04</v>
      </c>
      <c r="H531">
        <v>116.199997</v>
      </c>
      <c r="J531" t="str">
        <v>2020-12-03</v>
      </c>
      <c r="K531">
        <v>1.99</v>
      </c>
      <c r="M531" t="str">
        <v>2020-12-03</v>
      </c>
      <c r="N531">
        <v>1.48</v>
      </c>
      <c r="P531" t="str">
        <v>2020-12-04</v>
      </c>
      <c r="Q531">
        <v>1.85</v>
      </c>
      <c r="S531" t="str">
        <v>2020-12-03</v>
      </c>
      <c r="T531">
        <v>2.25</v>
      </c>
    </row>
    <row r="532" spans="1:20" x14ac:dyDescent="0.3">
      <c r="A532" t="str">
        <v>2020-12-02</v>
      </c>
      <c r="B532">
        <v>21972</v>
      </c>
      <c r="D532" t="str">
        <v>2020-12-03</v>
      </c>
      <c r="E532">
        <v>8.02</v>
      </c>
      <c r="G532" t="str">
        <v>2020-12-03</v>
      </c>
      <c r="H532">
        <v>118.300003</v>
      </c>
      <c r="J532" t="str">
        <v>2020-12-02</v>
      </c>
      <c r="K532">
        <v>1.97</v>
      </c>
      <c r="M532" t="str">
        <v>2020-12-02</v>
      </c>
      <c r="N532">
        <v>1.47</v>
      </c>
      <c r="P532" t="str">
        <v>2020-12-03</v>
      </c>
      <c r="Q532">
        <v>1.87</v>
      </c>
      <c r="S532" t="str">
        <v>2020-12-02</v>
      </c>
      <c r="T532">
        <v>2.23</v>
      </c>
    </row>
    <row r="533" spans="1:20" x14ac:dyDescent="0.3">
      <c r="A533" t="str">
        <v>2020-12-01</v>
      </c>
      <c r="B533">
        <v>22100</v>
      </c>
      <c r="D533" t="str">
        <v>2020-12-02</v>
      </c>
      <c r="E533">
        <v>7.98</v>
      </c>
      <c r="G533" t="str">
        <v>2020-12-02</v>
      </c>
      <c r="H533">
        <v>117</v>
      </c>
      <c r="J533" t="str">
        <v>2020-12-01</v>
      </c>
      <c r="K533">
        <v>1.98</v>
      </c>
      <c r="M533" t="str">
        <v>2020-12-01</v>
      </c>
      <c r="N533">
        <v>1.49</v>
      </c>
      <c r="P533" t="str">
        <v>2020-12-02</v>
      </c>
      <c r="Q533">
        <v>1.83</v>
      </c>
      <c r="S533" t="str">
        <v>2020-12-01</v>
      </c>
      <c r="T533">
        <v>2.2799999999999998</v>
      </c>
    </row>
    <row r="534" spans="1:20" x14ac:dyDescent="0.3">
      <c r="A534" t="str">
        <v>2020-11-30</v>
      </c>
      <c r="B534">
        <v>22061</v>
      </c>
      <c r="D534" t="str">
        <v>2020-12-01</v>
      </c>
      <c r="E534">
        <v>7.95</v>
      </c>
      <c r="G534" t="str">
        <v>2020-12-01</v>
      </c>
      <c r="H534">
        <v>120.5</v>
      </c>
      <c r="J534" t="str">
        <v>2020-11-30</v>
      </c>
      <c r="K534">
        <v>1.93</v>
      </c>
      <c r="M534" t="str">
        <v>2020-11-30</v>
      </c>
      <c r="N534">
        <v>1.47</v>
      </c>
      <c r="P534" t="str">
        <v>2020-12-01</v>
      </c>
      <c r="Q534">
        <v>1.88</v>
      </c>
      <c r="S534" t="str">
        <v>2020-11-30</v>
      </c>
      <c r="T534">
        <v>2.2400000000000002</v>
      </c>
    </row>
    <row r="535" spans="1:20" x14ac:dyDescent="0.3">
      <c r="A535" t="str">
        <v>2020-11-27</v>
      </c>
      <c r="B535">
        <v>22352</v>
      </c>
      <c r="D535" t="str">
        <v>2020-11-30</v>
      </c>
      <c r="E535">
        <v>8.64</v>
      </c>
      <c r="G535" t="str">
        <v>2020-11-30</v>
      </c>
      <c r="H535">
        <v>116.199997</v>
      </c>
      <c r="J535" t="str">
        <v>2020-11-27</v>
      </c>
      <c r="K535">
        <v>1.94</v>
      </c>
      <c r="M535" t="str">
        <v>2020-11-27</v>
      </c>
      <c r="N535">
        <v>1.51</v>
      </c>
      <c r="P535" t="str">
        <v>2020-11-30</v>
      </c>
      <c r="Q535">
        <v>1.85</v>
      </c>
      <c r="S535" t="str">
        <v>2020-11-27</v>
      </c>
      <c r="T535">
        <v>2.33</v>
      </c>
    </row>
    <row r="536" spans="1:20" x14ac:dyDescent="0.3">
      <c r="A536" t="str">
        <v>2020-11-26</v>
      </c>
      <c r="B536">
        <v>22201</v>
      </c>
      <c r="D536" t="str">
        <v>2020-11-27</v>
      </c>
      <c r="E536">
        <v>9.09</v>
      </c>
      <c r="G536" t="str">
        <v>2020-11-27</v>
      </c>
      <c r="H536">
        <v>112.800003</v>
      </c>
      <c r="J536" t="str">
        <v>2020-11-26</v>
      </c>
      <c r="K536">
        <v>1.93</v>
      </c>
      <c r="M536" t="str">
        <v>2020-11-26</v>
      </c>
      <c r="N536">
        <v>1.49</v>
      </c>
      <c r="P536" t="str">
        <v>2020-11-27</v>
      </c>
      <c r="Q536">
        <v>1.86</v>
      </c>
      <c r="S536" t="str">
        <v>2020-11-26</v>
      </c>
      <c r="T536">
        <v>2.35</v>
      </c>
    </row>
    <row r="537" spans="1:20" x14ac:dyDescent="0.3">
      <c r="A537" t="str">
        <v>2020-11-25</v>
      </c>
      <c r="B537">
        <v>22304</v>
      </c>
      <c r="D537" t="str">
        <v>2020-11-26</v>
      </c>
      <c r="E537">
        <v>9.07</v>
      </c>
      <c r="G537" t="str">
        <v>2020-11-26</v>
      </c>
      <c r="H537">
        <v>116</v>
      </c>
      <c r="J537" t="str">
        <v>2020-11-25</v>
      </c>
      <c r="K537">
        <v>1.94</v>
      </c>
      <c r="M537" t="str">
        <v>2020-11-25</v>
      </c>
      <c r="N537">
        <v>1.52</v>
      </c>
      <c r="P537" t="str">
        <v>2020-11-26</v>
      </c>
      <c r="Q537">
        <v>1.85</v>
      </c>
      <c r="S537" t="str">
        <v>2020-11-25</v>
      </c>
      <c r="T537">
        <v>2.36</v>
      </c>
    </row>
    <row r="538" spans="1:20" x14ac:dyDescent="0.3">
      <c r="A538" t="str">
        <v>2020-11-24</v>
      </c>
      <c r="B538">
        <v>22145</v>
      </c>
      <c r="D538" t="str">
        <v>2020-11-25</v>
      </c>
      <c r="E538">
        <v>9.3000000000000007</v>
      </c>
      <c r="G538" t="str">
        <v>2020-11-25</v>
      </c>
      <c r="H538">
        <v>120</v>
      </c>
      <c r="J538" t="str">
        <v>2020-11-24</v>
      </c>
      <c r="K538">
        <v>1.92</v>
      </c>
      <c r="M538" t="str">
        <v>2020-11-24</v>
      </c>
      <c r="N538">
        <v>1.52</v>
      </c>
      <c r="P538" t="str">
        <v>2020-11-25</v>
      </c>
      <c r="Q538">
        <v>1.88</v>
      </c>
      <c r="S538" t="str">
        <v>2020-11-24</v>
      </c>
      <c r="T538">
        <v>2.4</v>
      </c>
    </row>
    <row r="539" spans="1:20" x14ac:dyDescent="0.3">
      <c r="A539" t="str">
        <v>2020-11-23</v>
      </c>
      <c r="B539">
        <v>21702</v>
      </c>
      <c r="D539" t="str">
        <v>2020-11-24</v>
      </c>
      <c r="E539">
        <v>9.1999999999999993</v>
      </c>
      <c r="G539" t="str">
        <v>2020-11-24</v>
      </c>
      <c r="H539">
        <v>125.199997</v>
      </c>
      <c r="J539" t="str">
        <v>2020-11-23</v>
      </c>
      <c r="K539">
        <v>1.86</v>
      </c>
      <c r="M539" t="str">
        <v>2020-11-23</v>
      </c>
      <c r="N539">
        <v>1.52</v>
      </c>
      <c r="P539" t="str">
        <v>2020-11-24</v>
      </c>
      <c r="Q539">
        <v>1.89</v>
      </c>
      <c r="S539" t="str">
        <v>2020-11-23</v>
      </c>
      <c r="T539">
        <v>2.13</v>
      </c>
    </row>
    <row r="540" spans="1:20" x14ac:dyDescent="0.3">
      <c r="A540" t="str">
        <v>2020-11-20</v>
      </c>
      <c r="B540">
        <v>21707</v>
      </c>
      <c r="D540" t="str">
        <v>2020-11-23</v>
      </c>
      <c r="E540">
        <v>8.76</v>
      </c>
      <c r="G540" t="str">
        <v>2020-11-23</v>
      </c>
      <c r="H540">
        <v>124.400002</v>
      </c>
      <c r="J540" t="str">
        <v>2020-11-20</v>
      </c>
      <c r="K540">
        <v>1.87</v>
      </c>
      <c r="M540" t="str">
        <v>2020-11-20</v>
      </c>
      <c r="N540">
        <v>1.48</v>
      </c>
      <c r="P540" t="str">
        <v>2020-11-23</v>
      </c>
      <c r="Q540">
        <v>1.87</v>
      </c>
      <c r="S540" t="str">
        <v>2020-11-20</v>
      </c>
      <c r="T540">
        <v>2.0299999999999998</v>
      </c>
    </row>
    <row r="541" spans="1:20" x14ac:dyDescent="0.3">
      <c r="A541" t="str">
        <v>2020-11-19</v>
      </c>
      <c r="B541">
        <v>21536</v>
      </c>
      <c r="D541" t="str">
        <v>2020-11-20</v>
      </c>
      <c r="E541">
        <v>8.4700000000000006</v>
      </c>
      <c r="G541" t="str">
        <v>2020-11-20</v>
      </c>
      <c r="H541">
        <v>122.800003</v>
      </c>
      <c r="J541" t="str">
        <v>2020-11-19</v>
      </c>
      <c r="K541">
        <v>1.85</v>
      </c>
      <c r="M541" t="str">
        <v>2020-11-19</v>
      </c>
      <c r="N541">
        <v>1.43</v>
      </c>
      <c r="P541" t="str">
        <v>2020-11-20</v>
      </c>
      <c r="Q541">
        <v>1.94</v>
      </c>
      <c r="S541" t="str">
        <v>2020-11-19</v>
      </c>
      <c r="T541">
        <v>2.02</v>
      </c>
    </row>
    <row r="542" spans="1:20" x14ac:dyDescent="0.3">
      <c r="A542" t="str">
        <v>2020-11-18</v>
      </c>
      <c r="B542">
        <v>21623</v>
      </c>
      <c r="D542" t="str">
        <v>2020-11-19</v>
      </c>
      <c r="E542">
        <v>8.4</v>
      </c>
      <c r="G542" t="str">
        <v>2020-11-19</v>
      </c>
      <c r="H542">
        <v>123.5</v>
      </c>
      <c r="J542" t="str">
        <v>2020-11-18</v>
      </c>
      <c r="K542">
        <v>1.87</v>
      </c>
      <c r="M542" t="str">
        <v>2020-11-18</v>
      </c>
      <c r="N542">
        <v>1.42</v>
      </c>
      <c r="P542" t="str">
        <v>2020-11-19</v>
      </c>
      <c r="Q542">
        <v>1.87</v>
      </c>
      <c r="S542" t="str">
        <v>2020-11-18</v>
      </c>
      <c r="T542">
        <v>2.06</v>
      </c>
    </row>
    <row r="543" spans="1:20" x14ac:dyDescent="0.3">
      <c r="A543" t="str">
        <v>2020-11-17</v>
      </c>
      <c r="B543">
        <v>21435</v>
      </c>
      <c r="D543" t="str">
        <v>2020-11-18</v>
      </c>
      <c r="E543">
        <v>8.51</v>
      </c>
      <c r="G543" t="str">
        <v>2020-11-18</v>
      </c>
      <c r="H543">
        <v>123.5</v>
      </c>
      <c r="J543" t="str">
        <v>2020-11-17</v>
      </c>
      <c r="K543">
        <v>1.85</v>
      </c>
      <c r="M543" t="str">
        <v>2020-11-17</v>
      </c>
      <c r="N543">
        <v>1.34</v>
      </c>
      <c r="P543" t="str">
        <v>2020-11-18</v>
      </c>
      <c r="Q543">
        <v>1.89</v>
      </c>
      <c r="S543" t="str">
        <v>2020-11-17</v>
      </c>
      <c r="T543">
        <v>2.02</v>
      </c>
    </row>
    <row r="544" spans="1:20" x14ac:dyDescent="0.3">
      <c r="A544" t="str">
        <v>2020-11-16</v>
      </c>
      <c r="B544">
        <v>21317</v>
      </c>
      <c r="D544" t="str">
        <v>2020-11-17</v>
      </c>
      <c r="E544">
        <v>8.43</v>
      </c>
      <c r="G544" t="str">
        <v>2020-11-17</v>
      </c>
      <c r="H544">
        <v>122.5</v>
      </c>
      <c r="J544" t="str">
        <v>2020-11-16</v>
      </c>
      <c r="K544">
        <v>1.84</v>
      </c>
      <c r="M544" t="str">
        <v>2020-11-16</v>
      </c>
      <c r="N544">
        <v>1.32</v>
      </c>
      <c r="P544" t="str">
        <v>2020-11-17</v>
      </c>
      <c r="Q544">
        <v>1.87</v>
      </c>
      <c r="S544" t="str">
        <v>2020-11-16</v>
      </c>
      <c r="T544">
        <v>1.99</v>
      </c>
    </row>
    <row r="545" spans="1:20" x14ac:dyDescent="0.3">
      <c r="A545" t="str">
        <v>2020-11-13</v>
      </c>
      <c r="B545">
        <v>20904</v>
      </c>
      <c r="D545" t="str">
        <v>2020-11-16</v>
      </c>
      <c r="E545">
        <v>8.3000000000000007</v>
      </c>
      <c r="G545" t="str">
        <v>2020-11-16</v>
      </c>
      <c r="H545">
        <v>119.599998</v>
      </c>
      <c r="J545" t="str">
        <v>2020-11-13</v>
      </c>
      <c r="K545">
        <v>1.82</v>
      </c>
      <c r="M545" t="str">
        <v>2020-11-13</v>
      </c>
      <c r="N545">
        <v>1.24</v>
      </c>
      <c r="P545" t="str">
        <v>2020-11-16</v>
      </c>
      <c r="Q545">
        <v>1.82</v>
      </c>
      <c r="S545" t="str">
        <v>2020-11-13</v>
      </c>
      <c r="T545">
        <v>1.9</v>
      </c>
    </row>
    <row r="546" spans="1:20" x14ac:dyDescent="0.3">
      <c r="A546" t="str">
        <v>2020-11-12</v>
      </c>
      <c r="B546">
        <v>20818</v>
      </c>
      <c r="D546" t="str">
        <v>2020-11-13</v>
      </c>
      <c r="E546">
        <v>8.11</v>
      </c>
      <c r="G546" t="str">
        <v>2020-11-13</v>
      </c>
      <c r="H546">
        <v>115.599998</v>
      </c>
      <c r="J546" t="str">
        <v>2020-11-12</v>
      </c>
      <c r="K546">
        <v>1.8</v>
      </c>
      <c r="M546" t="str">
        <v>2020-11-12</v>
      </c>
      <c r="N546">
        <v>1.19</v>
      </c>
      <c r="P546" t="str">
        <v>2020-11-13</v>
      </c>
      <c r="Q546">
        <v>1.79</v>
      </c>
      <c r="S546" t="str">
        <v>2020-11-12</v>
      </c>
      <c r="T546">
        <v>1.9</v>
      </c>
    </row>
    <row r="547" spans="1:20" x14ac:dyDescent="0.3">
      <c r="A547" t="str">
        <v>2020-11-11</v>
      </c>
      <c r="B547">
        <v>20993</v>
      </c>
      <c r="D547" t="str">
        <v>2020-11-12</v>
      </c>
      <c r="E547">
        <v>7.99</v>
      </c>
      <c r="G547" t="str">
        <v>2020-11-12</v>
      </c>
      <c r="H547">
        <v>114</v>
      </c>
      <c r="J547" t="str">
        <v>2020-11-11</v>
      </c>
      <c r="K547">
        <v>1.82</v>
      </c>
      <c r="M547" t="str">
        <v>2020-11-11</v>
      </c>
      <c r="N547">
        <v>1.2</v>
      </c>
      <c r="P547" t="str">
        <v>2020-11-12</v>
      </c>
      <c r="Q547">
        <v>1.79</v>
      </c>
      <c r="S547" t="str">
        <v>2020-11-11</v>
      </c>
      <c r="T547">
        <v>1.91</v>
      </c>
    </row>
    <row r="548" spans="1:20" x14ac:dyDescent="0.3">
      <c r="A548" t="str">
        <v>2020-11-10</v>
      </c>
      <c r="B548">
        <v>20852</v>
      </c>
      <c r="D548" t="str">
        <v>2020-11-11</v>
      </c>
      <c r="E548">
        <v>8.1</v>
      </c>
      <c r="G548" t="str">
        <v>2020-11-11</v>
      </c>
      <c r="H548">
        <v>113.699997</v>
      </c>
      <c r="J548" t="str">
        <v>2020-11-10</v>
      </c>
      <c r="K548">
        <v>1.84</v>
      </c>
      <c r="M548" t="str">
        <v>2020-11-10</v>
      </c>
      <c r="N548">
        <v>1.19</v>
      </c>
      <c r="P548" t="str">
        <v>2020-11-11</v>
      </c>
      <c r="Q548">
        <v>1.77</v>
      </c>
      <c r="S548" t="str">
        <v>2020-11-10</v>
      </c>
      <c r="T548">
        <v>1.83</v>
      </c>
    </row>
    <row r="549" spans="1:20" x14ac:dyDescent="0.3">
      <c r="A549" t="str">
        <v>2020-11-09</v>
      </c>
      <c r="B549">
        <v>20750</v>
      </c>
      <c r="D549" t="str">
        <v>2020-11-10</v>
      </c>
      <c r="E549">
        <v>8.14</v>
      </c>
      <c r="G549" t="str">
        <v>2020-11-10</v>
      </c>
      <c r="H549">
        <v>113.5</v>
      </c>
      <c r="J549" t="str">
        <v>2020-11-09</v>
      </c>
      <c r="K549">
        <v>1.77</v>
      </c>
      <c r="M549" t="str">
        <v>2020-11-09</v>
      </c>
      <c r="N549">
        <v>1.2</v>
      </c>
      <c r="P549" t="str">
        <v>2020-11-10</v>
      </c>
      <c r="Q549">
        <v>1.8</v>
      </c>
      <c r="S549" t="str">
        <v>2020-11-09</v>
      </c>
      <c r="T549">
        <v>1.75</v>
      </c>
    </row>
    <row r="550" spans="1:20" x14ac:dyDescent="0.3">
      <c r="A550" t="str">
        <v>2020-11-06</v>
      </c>
      <c r="B550">
        <v>19682</v>
      </c>
      <c r="D550" t="str">
        <v>2020-11-09</v>
      </c>
      <c r="E550">
        <v>7.74</v>
      </c>
      <c r="G550" t="str">
        <v>2020-11-09</v>
      </c>
      <c r="H550">
        <v>113.099998</v>
      </c>
      <c r="J550" t="str">
        <v>2020-11-06</v>
      </c>
      <c r="K550">
        <v>1.62</v>
      </c>
      <c r="M550" t="str">
        <v>2020-11-06</v>
      </c>
      <c r="N550">
        <v>1.05</v>
      </c>
      <c r="P550" t="str">
        <v>2020-11-09</v>
      </c>
      <c r="Q550">
        <v>1.77</v>
      </c>
      <c r="S550" t="str">
        <v>2020-11-06</v>
      </c>
      <c r="T550">
        <v>1.63</v>
      </c>
    </row>
    <row r="551" spans="1:20" x14ac:dyDescent="0.3">
      <c r="A551" t="str">
        <v>2020-11-05</v>
      </c>
      <c r="B551">
        <v>19731</v>
      </c>
      <c r="D551" t="str">
        <v>2020-11-06</v>
      </c>
      <c r="E551">
        <v>6.81</v>
      </c>
      <c r="G551" t="str">
        <v>2020-11-06</v>
      </c>
      <c r="H551">
        <v>111.699997</v>
      </c>
      <c r="J551" t="str">
        <v>2020-11-05</v>
      </c>
      <c r="K551">
        <v>1.64</v>
      </c>
      <c r="M551" t="str">
        <v>2020-11-05</v>
      </c>
      <c r="N551">
        <v>1.08</v>
      </c>
      <c r="P551" t="str">
        <v>2020-11-06</v>
      </c>
      <c r="Q551">
        <v>1.65</v>
      </c>
      <c r="S551" t="str">
        <v>2020-11-05</v>
      </c>
      <c r="T551">
        <v>1.64</v>
      </c>
    </row>
    <row r="552" spans="1:20" x14ac:dyDescent="0.3">
      <c r="A552" t="str">
        <v>2020-11-04</v>
      </c>
      <c r="B552">
        <v>19358</v>
      </c>
      <c r="D552" t="str">
        <v>2020-11-05</v>
      </c>
      <c r="E552">
        <v>7.02</v>
      </c>
      <c r="G552" t="str">
        <v>2020-11-05</v>
      </c>
      <c r="H552">
        <v>108</v>
      </c>
      <c r="J552" t="str">
        <v>2020-11-04</v>
      </c>
      <c r="K552">
        <v>1.6</v>
      </c>
      <c r="M552" t="str">
        <v>2020-11-04</v>
      </c>
      <c r="N552">
        <v>1.1100000000000001</v>
      </c>
      <c r="P552" t="str">
        <v>2020-11-05</v>
      </c>
      <c r="Q552">
        <v>1.65</v>
      </c>
      <c r="S552" t="str">
        <v>2020-11-04</v>
      </c>
      <c r="T552">
        <v>1.65</v>
      </c>
    </row>
    <row r="553" spans="1:20" x14ac:dyDescent="0.3">
      <c r="A553" t="str">
        <v>2020-11-03</v>
      </c>
      <c r="B553">
        <v>18986</v>
      </c>
      <c r="D553" t="str">
        <v>2020-11-04</v>
      </c>
      <c r="E553">
        <v>7.01</v>
      </c>
      <c r="G553" t="str">
        <v>2020-11-04</v>
      </c>
      <c r="H553">
        <v>110.800003</v>
      </c>
      <c r="J553" t="str">
        <v>2020-11-03</v>
      </c>
      <c r="K553">
        <v>1.54</v>
      </c>
      <c r="M553" t="str">
        <v>2020-11-03</v>
      </c>
      <c r="N553">
        <v>1.08</v>
      </c>
      <c r="P553" t="str">
        <v>2020-11-04</v>
      </c>
      <c r="Q553">
        <v>1.65</v>
      </c>
      <c r="S553" t="str">
        <v>2020-11-03</v>
      </c>
      <c r="T553">
        <v>1.63</v>
      </c>
    </row>
    <row r="554" spans="1:20" x14ac:dyDescent="0.3">
      <c r="A554" t="str">
        <v>2020-11-02</v>
      </c>
      <c r="B554">
        <v>18400</v>
      </c>
      <c r="D554" t="str">
        <v>2020-11-03</v>
      </c>
      <c r="E554">
        <v>6.86</v>
      </c>
      <c r="G554" t="str">
        <v>2020-11-03</v>
      </c>
      <c r="H554">
        <v>109.300003</v>
      </c>
      <c r="J554" t="str">
        <v>2020-11-02</v>
      </c>
      <c r="K554">
        <v>1.48</v>
      </c>
      <c r="M554" t="str">
        <v>2020-11-02</v>
      </c>
      <c r="N554">
        <v>1.06</v>
      </c>
      <c r="P554" t="str">
        <v>2020-11-03</v>
      </c>
      <c r="Q554">
        <v>1.64</v>
      </c>
      <c r="S554" t="str">
        <v>2020-11-02</v>
      </c>
      <c r="T554">
        <v>1.58</v>
      </c>
    </row>
    <row r="555" spans="1:20" x14ac:dyDescent="0.3">
      <c r="A555" t="str">
        <v>2020-10-30</v>
      </c>
      <c r="B555">
        <v>17943</v>
      </c>
      <c r="D555" t="str">
        <v>2020-11-02</v>
      </c>
      <c r="E555">
        <v>6.61</v>
      </c>
      <c r="G555" t="str">
        <v>2020-11-02</v>
      </c>
      <c r="H555">
        <v>112</v>
      </c>
      <c r="J555" t="str">
        <v>2020-10-30</v>
      </c>
      <c r="K555">
        <v>1.42</v>
      </c>
      <c r="M555" t="str">
        <v>2020-10-30</v>
      </c>
      <c r="N555">
        <v>1.02</v>
      </c>
      <c r="P555" t="str">
        <v>2020-11-02</v>
      </c>
      <c r="Q555">
        <v>1.61</v>
      </c>
      <c r="S555" t="str">
        <v>2020-10-30</v>
      </c>
      <c r="T555">
        <v>1.51</v>
      </c>
    </row>
    <row r="556" spans="1:20" x14ac:dyDescent="0.3">
      <c r="A556" t="str">
        <v>2020-10-29</v>
      </c>
      <c r="B556">
        <v>17872</v>
      </c>
      <c r="D556" t="str">
        <v>2020-10-30</v>
      </c>
      <c r="E556">
        <v>6.4</v>
      </c>
      <c r="G556" t="str">
        <v>2020-10-30</v>
      </c>
      <c r="H556">
        <v>103.400002</v>
      </c>
      <c r="J556" t="str">
        <v>2020-10-29</v>
      </c>
      <c r="K556">
        <v>1.4</v>
      </c>
      <c r="M556" t="str">
        <v>2020-10-29</v>
      </c>
      <c r="N556">
        <v>1.02</v>
      </c>
      <c r="P556" t="str">
        <v>2020-10-30</v>
      </c>
      <c r="Q556">
        <v>1.55</v>
      </c>
      <c r="S556" t="str">
        <v>2020-10-29</v>
      </c>
      <c r="T556">
        <v>1.47</v>
      </c>
    </row>
    <row r="557" spans="1:20" x14ac:dyDescent="0.3">
      <c r="A557" t="str">
        <v>2020-10-28</v>
      </c>
      <c r="B557">
        <v>17898</v>
      </c>
      <c r="D557" t="str">
        <v>2020-10-29</v>
      </c>
      <c r="E557">
        <v>6.26</v>
      </c>
      <c r="G557" t="str">
        <v>2020-10-29</v>
      </c>
      <c r="H557">
        <v>104.099998</v>
      </c>
      <c r="J557" t="str">
        <v>2020-10-28</v>
      </c>
      <c r="K557">
        <v>1.42</v>
      </c>
      <c r="M557" t="str">
        <v>2020-10-28</v>
      </c>
      <c r="N557">
        <v>1.04</v>
      </c>
      <c r="P557" t="str">
        <v>2020-10-29</v>
      </c>
      <c r="Q557">
        <v>1.51</v>
      </c>
      <c r="S557" t="str">
        <v>2020-10-28</v>
      </c>
      <c r="T557">
        <v>1.48</v>
      </c>
    </row>
    <row r="558" spans="1:20" x14ac:dyDescent="0.3">
      <c r="A558" t="str">
        <v>2020-10-27</v>
      </c>
      <c r="B558">
        <v>18655</v>
      </c>
      <c r="D558" t="str">
        <v>2020-10-28</v>
      </c>
      <c r="E558">
        <v>6.32</v>
      </c>
      <c r="G558" t="str">
        <v>2020-10-28</v>
      </c>
      <c r="H558">
        <v>102.199997</v>
      </c>
      <c r="J558" t="str">
        <v>2020-10-27</v>
      </c>
      <c r="K558">
        <v>1.49</v>
      </c>
      <c r="M558" t="str">
        <v>2020-10-27</v>
      </c>
      <c r="N558">
        <v>1.1200000000000001</v>
      </c>
      <c r="P558" t="str">
        <v>2020-10-28</v>
      </c>
      <c r="Q558">
        <v>1.55</v>
      </c>
      <c r="S558" t="str">
        <v>2020-10-27</v>
      </c>
      <c r="T558">
        <v>1.64</v>
      </c>
    </row>
    <row r="559" spans="1:20" x14ac:dyDescent="0.3">
      <c r="A559" t="str">
        <v>2020-10-26</v>
      </c>
      <c r="B559">
        <v>18945</v>
      </c>
      <c r="D559" t="str">
        <v>2020-10-27</v>
      </c>
      <c r="E559">
        <v>6.58</v>
      </c>
      <c r="G559" t="str">
        <v>2020-10-27</v>
      </c>
      <c r="H559">
        <v>106.5</v>
      </c>
      <c r="J559" t="str">
        <v>2020-10-26</v>
      </c>
      <c r="K559">
        <v>1.53</v>
      </c>
      <c r="M559" t="str">
        <v>2020-10-26</v>
      </c>
      <c r="N559">
        <v>1.19</v>
      </c>
      <c r="P559" t="str">
        <v>2020-10-27</v>
      </c>
      <c r="Q559">
        <v>1.62</v>
      </c>
      <c r="S559" t="str">
        <v>2020-10-26</v>
      </c>
      <c r="T559">
        <v>1.62</v>
      </c>
    </row>
    <row r="560" spans="1:20" x14ac:dyDescent="0.3">
      <c r="A560" t="str">
        <v>2020-10-23</v>
      </c>
      <c r="B560">
        <v>19285</v>
      </c>
      <c r="D560" t="str">
        <v>2020-10-26</v>
      </c>
      <c r="E560">
        <v>6.85</v>
      </c>
      <c r="G560" t="str">
        <v>2020-10-26</v>
      </c>
      <c r="H560">
        <v>112.199997</v>
      </c>
      <c r="J560" t="str">
        <v>2020-10-23</v>
      </c>
      <c r="K560">
        <v>1.56</v>
      </c>
      <c r="M560" t="str">
        <v>2020-10-23</v>
      </c>
      <c r="N560">
        <v>1.2</v>
      </c>
      <c r="P560" t="str">
        <v>2020-10-26</v>
      </c>
      <c r="Q560">
        <v>1.65</v>
      </c>
      <c r="S560" t="str">
        <v>2020-10-23</v>
      </c>
      <c r="T560">
        <v>1.68</v>
      </c>
    </row>
    <row r="561" spans="1:20" x14ac:dyDescent="0.3">
      <c r="A561" t="str">
        <v>2020-10-22</v>
      </c>
      <c r="B561">
        <v>19077</v>
      </c>
      <c r="D561" t="str">
        <v>2020-10-23</v>
      </c>
      <c r="E561">
        <v>6.95</v>
      </c>
      <c r="G561" t="str">
        <v>2020-10-23</v>
      </c>
      <c r="H561">
        <v>117</v>
      </c>
      <c r="J561" t="str">
        <v>2020-10-22</v>
      </c>
      <c r="K561">
        <v>1.54</v>
      </c>
      <c r="M561" t="str">
        <v>2020-10-22</v>
      </c>
      <c r="N561">
        <v>1.19</v>
      </c>
      <c r="P561" t="str">
        <v>2020-10-23</v>
      </c>
      <c r="Q561">
        <v>1.68</v>
      </c>
      <c r="S561" t="str">
        <v>2020-10-22</v>
      </c>
      <c r="T561">
        <v>1.69</v>
      </c>
    </row>
    <row r="562" spans="1:20" x14ac:dyDescent="0.3">
      <c r="A562" t="str">
        <v>2020-10-21</v>
      </c>
      <c r="B562">
        <v>19086</v>
      </c>
      <c r="D562" t="str">
        <v>2020-10-22</v>
      </c>
      <c r="E562">
        <v>6.82</v>
      </c>
      <c r="G562" t="str">
        <v>2020-10-22</v>
      </c>
      <c r="H562">
        <v>116</v>
      </c>
      <c r="J562" t="str">
        <v>2020-10-21</v>
      </c>
      <c r="K562">
        <v>1.54</v>
      </c>
      <c r="M562" t="str">
        <v>2020-10-21</v>
      </c>
      <c r="N562">
        <v>1.22</v>
      </c>
      <c r="P562" t="str">
        <v>2020-10-22</v>
      </c>
      <c r="Q562">
        <v>1.65</v>
      </c>
      <c r="S562" t="str">
        <v>2020-10-21</v>
      </c>
      <c r="T562">
        <v>1.77</v>
      </c>
    </row>
    <row r="563" spans="1:20" x14ac:dyDescent="0.3">
      <c r="A563" t="str">
        <v>2020-10-20</v>
      </c>
      <c r="B563">
        <v>19482</v>
      </c>
      <c r="D563" t="str">
        <v>2020-10-21</v>
      </c>
      <c r="E563">
        <v>6.79</v>
      </c>
      <c r="G563" t="str">
        <v>2020-10-21</v>
      </c>
      <c r="H563">
        <v>117.800003</v>
      </c>
      <c r="J563" t="str">
        <v>2020-10-20</v>
      </c>
      <c r="K563">
        <v>1.58</v>
      </c>
      <c r="M563" t="str">
        <v>2020-10-20</v>
      </c>
      <c r="N563">
        <v>1.3</v>
      </c>
      <c r="P563" t="str">
        <v>2020-10-21</v>
      </c>
      <c r="Q563">
        <v>1.64</v>
      </c>
      <c r="S563" t="str">
        <v>2020-10-20</v>
      </c>
      <c r="T563">
        <v>1.83</v>
      </c>
    </row>
    <row r="564" spans="1:20" x14ac:dyDescent="0.3">
      <c r="A564" t="str">
        <v>2020-10-19</v>
      </c>
      <c r="B564">
        <v>19374</v>
      </c>
      <c r="D564" t="str">
        <v>2020-10-20</v>
      </c>
      <c r="E564">
        <v>7.06</v>
      </c>
      <c r="G564" t="str">
        <v>2020-10-20</v>
      </c>
      <c r="H564">
        <v>115.400002</v>
      </c>
      <c r="J564" t="str">
        <v>2020-10-19</v>
      </c>
      <c r="K564">
        <v>1.56</v>
      </c>
      <c r="M564" t="str">
        <v>2020-10-19</v>
      </c>
      <c r="N564">
        <v>1.18</v>
      </c>
      <c r="P564" t="str">
        <v>2020-10-20</v>
      </c>
      <c r="Q564">
        <v>1.67</v>
      </c>
      <c r="S564" t="str">
        <v>2020-10-19</v>
      </c>
      <c r="T564">
        <v>1.76</v>
      </c>
    </row>
    <row r="565" spans="1:20" x14ac:dyDescent="0.3">
      <c r="A565" t="str">
        <v>2020-10-16</v>
      </c>
      <c r="B565">
        <v>19390</v>
      </c>
      <c r="D565" t="str">
        <v>2020-10-19</v>
      </c>
      <c r="E565">
        <v>6.9</v>
      </c>
      <c r="G565" t="str">
        <v>2020-10-19</v>
      </c>
      <c r="H565">
        <v>113.900002</v>
      </c>
      <c r="J565" t="str">
        <v>2020-10-16</v>
      </c>
      <c r="K565">
        <v>1.56</v>
      </c>
      <c r="M565" t="str">
        <v>2020-10-16</v>
      </c>
      <c r="N565">
        <v>1.2</v>
      </c>
      <c r="P565" t="str">
        <v>2020-10-19</v>
      </c>
      <c r="Q565">
        <v>1.62</v>
      </c>
      <c r="S565" t="str">
        <v>2020-10-16</v>
      </c>
      <c r="T565">
        <v>1.78</v>
      </c>
    </row>
    <row r="566" spans="1:20" x14ac:dyDescent="0.3">
      <c r="A566" t="str">
        <v>2020-10-15</v>
      </c>
      <c r="B566">
        <v>19065</v>
      </c>
      <c r="D566" t="str">
        <v>2020-10-16</v>
      </c>
      <c r="E566">
        <v>6.87</v>
      </c>
      <c r="G566" t="str">
        <v>2020-10-16</v>
      </c>
      <c r="H566">
        <v>116.300003</v>
      </c>
      <c r="J566" t="str">
        <v>2020-10-15</v>
      </c>
      <c r="K566">
        <v>1.54</v>
      </c>
      <c r="M566" t="str">
        <v>2020-10-15</v>
      </c>
      <c r="N566">
        <v>1.1100000000000001</v>
      </c>
      <c r="P566" t="str">
        <v>2020-10-16</v>
      </c>
      <c r="Q566">
        <v>1.66</v>
      </c>
      <c r="S566" t="str">
        <v>2020-10-15</v>
      </c>
      <c r="T566">
        <v>1.75</v>
      </c>
    </row>
    <row r="567" spans="1:20" x14ac:dyDescent="0.3">
      <c r="A567" t="str">
        <v>2020-10-14</v>
      </c>
      <c r="B567">
        <v>19608</v>
      </c>
      <c r="D567" t="str">
        <v>2020-10-15</v>
      </c>
      <c r="E567">
        <v>6.82</v>
      </c>
      <c r="G567" t="str">
        <v>2020-10-15</v>
      </c>
      <c r="H567">
        <v>119.300003</v>
      </c>
      <c r="J567" t="str">
        <v>2020-10-14</v>
      </c>
      <c r="K567">
        <v>1.62</v>
      </c>
      <c r="M567" t="str">
        <v>2020-10-14</v>
      </c>
      <c r="N567">
        <v>1.1200000000000001</v>
      </c>
      <c r="P567" t="str">
        <v>2020-10-15</v>
      </c>
      <c r="Q567">
        <v>1.61</v>
      </c>
      <c r="S567" t="str">
        <v>2020-10-14</v>
      </c>
      <c r="T567">
        <v>1.79</v>
      </c>
    </row>
    <row r="568" spans="1:20" x14ac:dyDescent="0.3">
      <c r="A568" t="str">
        <v>2020-10-13</v>
      </c>
      <c r="B568">
        <v>19559</v>
      </c>
      <c r="D568" t="str">
        <v>2020-10-14</v>
      </c>
      <c r="E568">
        <v>7.05</v>
      </c>
      <c r="G568" t="str">
        <v>2020-10-14</v>
      </c>
      <c r="H568">
        <v>122.900002</v>
      </c>
      <c r="J568" t="str">
        <v>2020-10-13</v>
      </c>
      <c r="K568">
        <v>1.63</v>
      </c>
      <c r="M568" t="str">
        <v>2020-10-13</v>
      </c>
      <c r="N568">
        <v>1.1100000000000001</v>
      </c>
      <c r="P568" t="str">
        <v>2020-10-14</v>
      </c>
      <c r="Q568">
        <v>1.61</v>
      </c>
      <c r="S568" t="str">
        <v>2020-10-13</v>
      </c>
      <c r="T568">
        <v>1.78</v>
      </c>
    </row>
    <row r="569" spans="1:20" x14ac:dyDescent="0.3">
      <c r="A569" t="str">
        <v>2020-10-12</v>
      </c>
      <c r="B569">
        <v>19719</v>
      </c>
      <c r="D569" t="str">
        <v>2020-10-13</v>
      </c>
      <c r="E569">
        <v>7.08</v>
      </c>
      <c r="G569" t="str">
        <v>2020-10-13</v>
      </c>
      <c r="H569">
        <v>130</v>
      </c>
      <c r="J569" t="str">
        <v>2020-10-12</v>
      </c>
      <c r="K569">
        <v>1.67</v>
      </c>
      <c r="M569" t="str">
        <v>2020-10-12</v>
      </c>
      <c r="N569">
        <v>1.17</v>
      </c>
      <c r="P569" t="str">
        <v>2020-10-13</v>
      </c>
      <c r="Q569">
        <v>1.6</v>
      </c>
      <c r="S569" t="str">
        <v>2020-10-12</v>
      </c>
      <c r="T569">
        <v>1.83</v>
      </c>
    </row>
    <row r="570" spans="1:20" x14ac:dyDescent="0.3">
      <c r="A570" t="str">
        <v>2020-10-09</v>
      </c>
      <c r="B570">
        <v>19595</v>
      </c>
      <c r="D570" t="str">
        <v>2020-10-12</v>
      </c>
      <c r="E570">
        <v>7.35</v>
      </c>
      <c r="G570" t="str">
        <v>2020-10-12</v>
      </c>
      <c r="H570">
        <v>120.300003</v>
      </c>
      <c r="J570" t="str">
        <v>2020-10-09</v>
      </c>
      <c r="K570">
        <v>1.68</v>
      </c>
      <c r="M570" t="str">
        <v>2020-10-09</v>
      </c>
      <c r="N570">
        <v>1.2</v>
      </c>
      <c r="P570" t="str">
        <v>2020-10-12</v>
      </c>
      <c r="Q570">
        <v>1.66</v>
      </c>
      <c r="S570" t="str">
        <v>2020-10-09</v>
      </c>
      <c r="T570">
        <v>1.85</v>
      </c>
    </row>
    <row r="571" spans="1:20" x14ac:dyDescent="0.3">
      <c r="A571" t="str">
        <v>2020-10-08</v>
      </c>
      <c r="B571">
        <v>19582</v>
      </c>
      <c r="D571" t="str">
        <v>2020-10-09</v>
      </c>
      <c r="E571">
        <v>7.42</v>
      </c>
      <c r="G571" t="str">
        <v>2020-10-09</v>
      </c>
      <c r="H571">
        <v>125.800003</v>
      </c>
      <c r="J571" t="str">
        <v>2020-10-08</v>
      </c>
      <c r="K571">
        <v>1.68</v>
      </c>
      <c r="M571" t="str">
        <v>2020-10-08</v>
      </c>
      <c r="N571">
        <v>1.2</v>
      </c>
      <c r="P571" t="str">
        <v>2020-10-09</v>
      </c>
      <c r="Q571">
        <v>1.67</v>
      </c>
      <c r="S571" t="str">
        <v>2020-10-08</v>
      </c>
      <c r="T571">
        <v>1.9</v>
      </c>
    </row>
    <row r="572" spans="1:20" x14ac:dyDescent="0.3">
      <c r="A572" t="str">
        <v>2020-10-07</v>
      </c>
      <c r="B572">
        <v>19435</v>
      </c>
      <c r="D572" t="str">
        <v>2020-10-08</v>
      </c>
      <c r="E572">
        <v>7.55</v>
      </c>
      <c r="G572" t="str">
        <v>2020-10-08</v>
      </c>
      <c r="H572">
        <v>131.199997</v>
      </c>
      <c r="J572" t="str">
        <v>2020-10-07</v>
      </c>
      <c r="K572">
        <v>1.65</v>
      </c>
      <c r="M572" t="str">
        <v>2020-10-07</v>
      </c>
      <c r="N572">
        <v>1.19</v>
      </c>
      <c r="P572" t="str">
        <v>2020-10-08</v>
      </c>
      <c r="Q572">
        <v>1.69</v>
      </c>
      <c r="S572" t="str">
        <v>2020-10-07</v>
      </c>
      <c r="T572">
        <v>1.81</v>
      </c>
    </row>
    <row r="573" spans="1:20" x14ac:dyDescent="0.3">
      <c r="A573" t="str">
        <v>2020-10-06</v>
      </c>
      <c r="B573">
        <v>19430</v>
      </c>
      <c r="D573" t="str">
        <v>2020-10-07</v>
      </c>
      <c r="E573">
        <v>7.37</v>
      </c>
      <c r="G573" t="str">
        <v>2020-10-07</v>
      </c>
      <c r="H573">
        <v>133.300003</v>
      </c>
      <c r="J573" t="str">
        <v>2020-10-06</v>
      </c>
      <c r="K573">
        <v>1.67</v>
      </c>
      <c r="M573" t="str">
        <v>2020-10-06</v>
      </c>
      <c r="N573">
        <v>1.24</v>
      </c>
      <c r="P573" t="str">
        <v>2020-10-07</v>
      </c>
      <c r="Q573">
        <v>1.66</v>
      </c>
      <c r="S573" t="str">
        <v>2020-10-06</v>
      </c>
      <c r="T573">
        <v>1.85</v>
      </c>
    </row>
    <row r="574" spans="1:20" x14ac:dyDescent="0.3">
      <c r="A574" t="str">
        <v>2020-10-05</v>
      </c>
      <c r="B574">
        <v>19266</v>
      </c>
      <c r="D574" t="str">
        <v>2020-10-06</v>
      </c>
      <c r="E574">
        <v>7.45</v>
      </c>
      <c r="G574" t="str">
        <v>2020-10-06</v>
      </c>
      <c r="H574">
        <v>139.10000600000001</v>
      </c>
      <c r="J574" t="str">
        <v>2020-10-05</v>
      </c>
      <c r="K574">
        <v>1.63</v>
      </c>
      <c r="M574" t="str">
        <v>2020-10-05</v>
      </c>
      <c r="N574">
        <v>1.19</v>
      </c>
      <c r="P574" t="str">
        <v>2020-10-06</v>
      </c>
      <c r="Q574">
        <v>1.66</v>
      </c>
      <c r="S574" t="str">
        <v>2020-10-05</v>
      </c>
      <c r="T574">
        <v>1.83</v>
      </c>
    </row>
    <row r="575" spans="1:20" x14ac:dyDescent="0.3">
      <c r="A575" t="str">
        <v>2020-10-02</v>
      </c>
      <c r="B575">
        <v>19064</v>
      </c>
      <c r="D575" t="str">
        <v>2020-10-05</v>
      </c>
      <c r="E575">
        <v>7.06</v>
      </c>
      <c r="G575" t="str">
        <v>2020-10-05</v>
      </c>
      <c r="H575">
        <v>137.199997</v>
      </c>
      <c r="J575" t="str">
        <v>2020-10-02</v>
      </c>
      <c r="K575">
        <v>1.59</v>
      </c>
      <c r="M575" t="str">
        <v>2020-10-02</v>
      </c>
      <c r="N575">
        <v>1.28</v>
      </c>
      <c r="P575" t="str">
        <v>2020-10-05</v>
      </c>
      <c r="Q575">
        <v>1.57</v>
      </c>
      <c r="S575" t="str">
        <v>2020-10-02</v>
      </c>
      <c r="T575">
        <v>1.87</v>
      </c>
    </row>
    <row r="576" spans="1:20" x14ac:dyDescent="0.3">
      <c r="A576" t="str">
        <v>2020-10-01</v>
      </c>
      <c r="B576">
        <v>19062</v>
      </c>
      <c r="D576" t="str">
        <v>2020-10-02</v>
      </c>
      <c r="E576">
        <v>6.95</v>
      </c>
      <c r="G576" t="str">
        <v>2020-10-02</v>
      </c>
      <c r="H576">
        <v>135.699997</v>
      </c>
      <c r="J576" t="str">
        <v>2020-10-01</v>
      </c>
      <c r="K576">
        <v>1.59</v>
      </c>
      <c r="M576" t="str">
        <v>2020-10-01</v>
      </c>
      <c r="N576">
        <v>1.32</v>
      </c>
      <c r="P576" t="str">
        <v>2020-10-02</v>
      </c>
      <c r="Q576">
        <v>1.59</v>
      </c>
      <c r="S576" t="str">
        <v>2020-10-01</v>
      </c>
      <c r="T576">
        <v>1.77</v>
      </c>
    </row>
    <row r="577" spans="1:20" x14ac:dyDescent="0.3">
      <c r="A577" t="str">
        <v>2020-09-30</v>
      </c>
      <c r="B577">
        <v>19015</v>
      </c>
      <c r="D577" t="str">
        <v>2020-10-01</v>
      </c>
      <c r="E577">
        <v>6.96</v>
      </c>
      <c r="G577" t="str">
        <v>2020-10-01</v>
      </c>
      <c r="H577">
        <v>133.39999399999999</v>
      </c>
      <c r="J577" t="str">
        <v>2020-09-30</v>
      </c>
      <c r="K577">
        <v>1.6</v>
      </c>
      <c r="M577" t="str">
        <v>2020-09-30</v>
      </c>
      <c r="N577">
        <v>1.35</v>
      </c>
      <c r="P577" t="str">
        <v>2020-10-01</v>
      </c>
      <c r="Q577">
        <v>1.51</v>
      </c>
      <c r="S577" t="str">
        <v>2020-09-30</v>
      </c>
      <c r="T577">
        <v>1.79</v>
      </c>
    </row>
    <row r="578" spans="1:20" x14ac:dyDescent="0.3">
      <c r="A578" t="str">
        <v>2020-09-29</v>
      </c>
      <c r="B578">
        <v>19061</v>
      </c>
      <c r="D578" t="str">
        <v>2020-09-30</v>
      </c>
      <c r="E578">
        <v>7.05</v>
      </c>
      <c r="G578" t="str">
        <v>2020-09-30</v>
      </c>
      <c r="H578">
        <v>138.800003</v>
      </c>
      <c r="J578" t="str">
        <v>2020-09-29</v>
      </c>
      <c r="K578">
        <v>1.61</v>
      </c>
      <c r="M578" t="str">
        <v>2020-09-29</v>
      </c>
      <c r="N578">
        <v>1.32</v>
      </c>
      <c r="P578" t="str">
        <v>2020-09-30</v>
      </c>
      <c r="Q578">
        <v>1.45</v>
      </c>
      <c r="S578" t="str">
        <v>2020-09-29</v>
      </c>
      <c r="T578">
        <v>1.75</v>
      </c>
    </row>
    <row r="579" spans="1:20" x14ac:dyDescent="0.3">
      <c r="A579" t="str">
        <v>2020-09-28</v>
      </c>
      <c r="B579">
        <v>19160</v>
      </c>
      <c r="D579" t="str">
        <v>2020-09-29</v>
      </c>
      <c r="E579">
        <v>7.02</v>
      </c>
      <c r="G579" t="str">
        <v>2020-09-29</v>
      </c>
      <c r="H579">
        <v>136.699997</v>
      </c>
      <c r="J579" t="str">
        <v>2020-09-28</v>
      </c>
      <c r="K579">
        <v>1.62</v>
      </c>
      <c r="M579" t="str">
        <v>2020-09-28</v>
      </c>
      <c r="N579">
        <v>1.36</v>
      </c>
      <c r="P579" t="str">
        <v>2020-09-29</v>
      </c>
      <c r="Q579">
        <v>1.39</v>
      </c>
      <c r="S579" t="str">
        <v>2020-09-28</v>
      </c>
      <c r="T579">
        <v>1.79</v>
      </c>
    </row>
    <row r="580" spans="1:20" x14ac:dyDescent="0.3">
      <c r="A580" t="str">
        <v>2020-09-25</v>
      </c>
      <c r="B580">
        <v>18698</v>
      </c>
      <c r="D580" t="str">
        <v>2020-09-28</v>
      </c>
      <c r="E580">
        <v>7.11</v>
      </c>
      <c r="G580" t="str">
        <v>2020-09-28</v>
      </c>
      <c r="H580">
        <v>136.300003</v>
      </c>
      <c r="J580" t="str">
        <v>2020-09-25</v>
      </c>
      <c r="K580">
        <v>1.58</v>
      </c>
      <c r="M580" t="str">
        <v>2020-09-25</v>
      </c>
      <c r="N580">
        <v>1.32</v>
      </c>
      <c r="P580" t="str">
        <v>2020-09-28</v>
      </c>
      <c r="Q580">
        <v>1.39</v>
      </c>
      <c r="S580" t="str">
        <v>2020-09-25</v>
      </c>
      <c r="T580">
        <v>1.72</v>
      </c>
    </row>
    <row r="581" spans="1:20" x14ac:dyDescent="0.3">
      <c r="A581" t="str">
        <v>2020-09-24</v>
      </c>
      <c r="B581">
        <v>18907</v>
      </c>
      <c r="D581" t="str">
        <v>2020-09-25</v>
      </c>
      <c r="E581">
        <v>6.74</v>
      </c>
      <c r="G581" t="str">
        <v>2020-09-25</v>
      </c>
      <c r="H581">
        <v>136.89999399999999</v>
      </c>
      <c r="J581" t="str">
        <v>2020-09-24</v>
      </c>
      <c r="K581">
        <v>1.61</v>
      </c>
      <c r="M581" t="str">
        <v>2020-09-24</v>
      </c>
      <c r="N581">
        <v>1.4</v>
      </c>
      <c r="P581" t="str">
        <v>2020-09-25</v>
      </c>
      <c r="Q581">
        <v>1.37</v>
      </c>
      <c r="S581" t="str">
        <v>2020-09-24</v>
      </c>
      <c r="T581">
        <v>1.78</v>
      </c>
    </row>
    <row r="582" spans="1:20" x14ac:dyDescent="0.3">
      <c r="A582" t="str">
        <v>2020-09-23</v>
      </c>
      <c r="B582">
        <v>18930</v>
      </c>
      <c r="D582" t="str">
        <v>2020-09-24</v>
      </c>
      <c r="E582">
        <v>6.9</v>
      </c>
      <c r="G582" t="str">
        <v>2020-09-24</v>
      </c>
      <c r="H582">
        <v>135</v>
      </c>
      <c r="J582" t="str">
        <v>2020-09-23</v>
      </c>
      <c r="K582">
        <v>1.61</v>
      </c>
      <c r="M582" t="str">
        <v>2020-09-23</v>
      </c>
      <c r="N582">
        <v>1.33</v>
      </c>
      <c r="P582" t="str">
        <v>2020-09-24</v>
      </c>
      <c r="Q582">
        <v>1.34</v>
      </c>
      <c r="S582" t="str">
        <v>2020-09-23</v>
      </c>
      <c r="T582">
        <v>1.71</v>
      </c>
    </row>
    <row r="583" spans="1:20" x14ac:dyDescent="0.3">
      <c r="A583" t="str">
        <v>2020-09-22</v>
      </c>
      <c r="B583">
        <v>18896</v>
      </c>
      <c r="D583" t="str">
        <v>2020-09-23</v>
      </c>
      <c r="E583">
        <v>6.75</v>
      </c>
      <c r="G583" t="str">
        <v>2020-09-23</v>
      </c>
      <c r="H583">
        <v>135.60000600000001</v>
      </c>
      <c r="J583" t="str">
        <v>2020-09-22</v>
      </c>
      <c r="K583">
        <v>1.64</v>
      </c>
      <c r="M583" t="str">
        <v>2020-09-22</v>
      </c>
      <c r="N583">
        <v>1.37</v>
      </c>
      <c r="P583" t="str">
        <v>2020-09-23</v>
      </c>
      <c r="Q583">
        <v>1.27</v>
      </c>
      <c r="S583" t="str">
        <v>2020-09-22</v>
      </c>
      <c r="T583">
        <v>1.75</v>
      </c>
    </row>
    <row r="584" spans="1:20" x14ac:dyDescent="0.3">
      <c r="A584" t="str">
        <v>2020-09-21</v>
      </c>
      <c r="B584">
        <v>18793</v>
      </c>
      <c r="D584" t="str">
        <v>2020-09-22</v>
      </c>
      <c r="E584">
        <v>6.96</v>
      </c>
      <c r="G584" t="str">
        <v>2020-09-22</v>
      </c>
      <c r="H584">
        <v>134</v>
      </c>
      <c r="J584" t="str">
        <v>2020-09-21</v>
      </c>
      <c r="K584">
        <v>1.64</v>
      </c>
      <c r="M584" t="str">
        <v>2020-09-21</v>
      </c>
      <c r="N584">
        <v>1.36</v>
      </c>
      <c r="P584" t="str">
        <v>2020-09-22</v>
      </c>
      <c r="Q584">
        <v>1.32</v>
      </c>
      <c r="S584" t="str">
        <v>2020-09-21</v>
      </c>
      <c r="T584">
        <v>1.75</v>
      </c>
    </row>
    <row r="585" spans="1:20" x14ac:dyDescent="0.3">
      <c r="A585" t="str">
        <v>2020-09-18</v>
      </c>
      <c r="B585">
        <v>19525</v>
      </c>
      <c r="D585" t="str">
        <v>2020-09-21</v>
      </c>
      <c r="E585">
        <v>7.1</v>
      </c>
      <c r="G585" t="str">
        <v>2020-09-21</v>
      </c>
      <c r="H585">
        <v>129</v>
      </c>
      <c r="J585" t="str">
        <v>2020-09-18</v>
      </c>
      <c r="K585">
        <v>1.71</v>
      </c>
      <c r="M585" t="str">
        <v>2020-09-18</v>
      </c>
      <c r="N585">
        <v>1.4</v>
      </c>
      <c r="P585" t="str">
        <v>2020-09-21</v>
      </c>
      <c r="Q585">
        <v>1.31</v>
      </c>
      <c r="S585" t="str">
        <v>2020-09-18</v>
      </c>
      <c r="T585">
        <v>1.84</v>
      </c>
    </row>
    <row r="586" spans="1:20" x14ac:dyDescent="0.3">
      <c r="A586" t="str">
        <v>2020-09-17</v>
      </c>
      <c r="B586">
        <v>19740</v>
      </c>
      <c r="D586" t="str">
        <v>2020-09-18</v>
      </c>
      <c r="E586">
        <v>7.56</v>
      </c>
      <c r="G586" t="str">
        <v>2020-09-18</v>
      </c>
      <c r="H586">
        <v>134.39999399999999</v>
      </c>
      <c r="J586" t="str">
        <v>2020-09-17</v>
      </c>
      <c r="K586">
        <v>1.74</v>
      </c>
      <c r="M586" t="str">
        <v>2020-09-17</v>
      </c>
      <c r="N586">
        <v>1.46</v>
      </c>
      <c r="P586" t="str">
        <v>2020-09-18</v>
      </c>
      <c r="Q586">
        <v>1.39</v>
      </c>
      <c r="S586" t="str">
        <v>2020-09-17</v>
      </c>
      <c r="T586">
        <v>1.8</v>
      </c>
    </row>
    <row r="587" spans="1:20" x14ac:dyDescent="0.3">
      <c r="A587" t="str">
        <v>2020-09-16</v>
      </c>
      <c r="B587">
        <v>19964</v>
      </c>
      <c r="D587" t="str">
        <v>2020-09-17</v>
      </c>
      <c r="E587">
        <v>7.81</v>
      </c>
      <c r="G587" t="str">
        <v>2020-09-17</v>
      </c>
      <c r="H587">
        <v>136.5</v>
      </c>
      <c r="J587" t="str">
        <v>2020-09-16</v>
      </c>
      <c r="K587">
        <v>1.76</v>
      </c>
      <c r="M587" t="str">
        <v>2020-09-16</v>
      </c>
      <c r="N587">
        <v>1.47</v>
      </c>
      <c r="P587" t="str">
        <v>2020-09-17</v>
      </c>
      <c r="Q587">
        <v>1.42</v>
      </c>
      <c r="S587" t="str">
        <v>2020-09-16</v>
      </c>
      <c r="T587">
        <v>1.84</v>
      </c>
    </row>
    <row r="588" spans="1:20" x14ac:dyDescent="0.3">
      <c r="A588" t="str">
        <v>2020-09-15</v>
      </c>
      <c r="B588">
        <v>19957</v>
      </c>
      <c r="D588" t="str">
        <v>2020-09-16</v>
      </c>
      <c r="E588">
        <v>7.92</v>
      </c>
      <c r="G588" t="str">
        <v>2020-09-16</v>
      </c>
      <c r="H588">
        <v>138.800003</v>
      </c>
      <c r="J588" t="str">
        <v>2020-09-15</v>
      </c>
      <c r="K588">
        <v>1.77</v>
      </c>
      <c r="M588" t="str">
        <v>2020-09-15</v>
      </c>
      <c r="N588">
        <v>1.46</v>
      </c>
      <c r="P588" t="str">
        <v>2020-09-16</v>
      </c>
      <c r="Q588">
        <v>1.45</v>
      </c>
      <c r="S588" t="str">
        <v>2020-09-15</v>
      </c>
      <c r="T588">
        <v>1.83</v>
      </c>
    </row>
    <row r="589" spans="1:20" x14ac:dyDescent="0.3">
      <c r="A589" t="str">
        <v>2020-09-14</v>
      </c>
      <c r="B589">
        <v>19794</v>
      </c>
      <c r="D589" t="str">
        <v>2020-09-15</v>
      </c>
      <c r="E589">
        <v>7.95</v>
      </c>
      <c r="G589" t="str">
        <v>2020-09-15</v>
      </c>
      <c r="H589">
        <v>140.10000600000001</v>
      </c>
      <c r="J589" t="str">
        <v>2020-09-14</v>
      </c>
      <c r="K589">
        <v>1.78</v>
      </c>
      <c r="M589" t="str">
        <v>2020-09-14</v>
      </c>
      <c r="N589">
        <v>1.48</v>
      </c>
      <c r="P589" t="str">
        <v>2020-09-15</v>
      </c>
      <c r="Q589">
        <v>1.46</v>
      </c>
      <c r="S589" t="str">
        <v>2020-09-14</v>
      </c>
      <c r="T589">
        <v>1.84</v>
      </c>
    </row>
    <row r="590" spans="1:20" x14ac:dyDescent="0.3">
      <c r="A590" t="str">
        <v>2020-09-11</v>
      </c>
      <c r="B590">
        <v>19821</v>
      </c>
      <c r="D590" t="str">
        <v>2020-09-14</v>
      </c>
      <c r="E590">
        <v>8.09</v>
      </c>
      <c r="G590" t="str">
        <v>2020-09-14</v>
      </c>
      <c r="H590">
        <v>142.800003</v>
      </c>
      <c r="J590" t="str">
        <v>2020-09-11</v>
      </c>
      <c r="K590">
        <v>1.78</v>
      </c>
      <c r="M590" t="str">
        <v>2020-09-11</v>
      </c>
      <c r="N590">
        <v>1.48</v>
      </c>
      <c r="P590" t="str">
        <v>2020-09-14</v>
      </c>
      <c r="Q590">
        <v>1.46</v>
      </c>
      <c r="S590" t="str">
        <v>2020-09-11</v>
      </c>
      <c r="T590">
        <v>1.83</v>
      </c>
    </row>
    <row r="591" spans="1:20" x14ac:dyDescent="0.3">
      <c r="A591" t="str">
        <v>2020-09-10</v>
      </c>
      <c r="B591">
        <v>19820</v>
      </c>
      <c r="D591" t="str">
        <v>2020-09-11</v>
      </c>
      <c r="E591">
        <v>8.06</v>
      </c>
      <c r="G591" t="str">
        <v>2020-09-11</v>
      </c>
      <c r="H591">
        <v>142.39999399999999</v>
      </c>
      <c r="J591" t="str">
        <v>2020-09-10</v>
      </c>
      <c r="K591">
        <v>1.8</v>
      </c>
      <c r="M591" t="str">
        <v>2020-09-10</v>
      </c>
      <c r="N591">
        <v>1.49</v>
      </c>
      <c r="P591" t="str">
        <v>2020-09-11</v>
      </c>
      <c r="Q591">
        <v>1.48</v>
      </c>
      <c r="S591" t="str">
        <v>2020-09-10</v>
      </c>
      <c r="T591">
        <v>1.85</v>
      </c>
    </row>
    <row r="592" spans="1:20" x14ac:dyDescent="0.3">
      <c r="A592" t="str">
        <v>2020-09-09</v>
      </c>
      <c r="B592">
        <v>19771</v>
      </c>
      <c r="D592" t="str">
        <v>2020-09-10</v>
      </c>
      <c r="E592">
        <v>8.2200000000000006</v>
      </c>
      <c r="G592" t="str">
        <v>2020-09-10</v>
      </c>
      <c r="H592">
        <v>144.5</v>
      </c>
      <c r="J592" t="str">
        <v>2020-09-09</v>
      </c>
      <c r="K592">
        <v>1.79</v>
      </c>
      <c r="M592" t="str">
        <v>2020-09-09</v>
      </c>
      <c r="N592">
        <v>1.45</v>
      </c>
      <c r="P592" t="str">
        <v>2020-09-10</v>
      </c>
      <c r="Q592">
        <v>1.51</v>
      </c>
      <c r="S592" t="str">
        <v>2020-09-09</v>
      </c>
      <c r="T592">
        <v>1.82</v>
      </c>
    </row>
    <row r="593" spans="1:20" x14ac:dyDescent="0.3">
      <c r="A593" t="str">
        <v>2020-09-08</v>
      </c>
      <c r="B593">
        <v>19380</v>
      </c>
      <c r="D593" t="str">
        <v>2020-09-09</v>
      </c>
      <c r="E593">
        <v>8.1199999999999992</v>
      </c>
      <c r="G593" t="str">
        <v>2020-09-09</v>
      </c>
      <c r="H593">
        <v>141.10000600000001</v>
      </c>
      <c r="J593" t="str">
        <v>2020-09-08</v>
      </c>
      <c r="K593">
        <v>1.76</v>
      </c>
      <c r="M593" t="str">
        <v>2020-09-08</v>
      </c>
      <c r="N593">
        <v>1.43</v>
      </c>
      <c r="P593" t="str">
        <v>2020-09-09</v>
      </c>
      <c r="Q593">
        <v>1.41</v>
      </c>
      <c r="S593" t="str">
        <v>2020-09-08</v>
      </c>
      <c r="T593">
        <v>1.78</v>
      </c>
    </row>
    <row r="594" spans="1:20" x14ac:dyDescent="0.3">
      <c r="A594" t="str">
        <v>2020-09-07</v>
      </c>
      <c r="B594">
        <v>19738</v>
      </c>
      <c r="D594" t="str">
        <v>2020-09-08</v>
      </c>
      <c r="E594">
        <v>7.87</v>
      </c>
      <c r="G594" t="str">
        <v>2020-09-08</v>
      </c>
      <c r="H594">
        <v>140</v>
      </c>
      <c r="J594" t="str">
        <v>2020-09-07</v>
      </c>
      <c r="K594">
        <v>1.79</v>
      </c>
      <c r="M594" t="str">
        <v>2020-09-07</v>
      </c>
      <c r="N594">
        <v>1.47</v>
      </c>
      <c r="P594" t="str">
        <v>2020-09-08</v>
      </c>
      <c r="Q594">
        <v>1.4</v>
      </c>
      <c r="S594" t="str">
        <v>2020-09-07</v>
      </c>
      <c r="T594">
        <v>1.83</v>
      </c>
    </row>
    <row r="595" spans="1:20" x14ac:dyDescent="0.3">
      <c r="A595" t="str">
        <v>2020-09-04</v>
      </c>
      <c r="B595">
        <v>19391</v>
      </c>
      <c r="D595" t="str">
        <v>2020-09-07</v>
      </c>
      <c r="E595">
        <v>8.17</v>
      </c>
      <c r="G595" t="str">
        <v>2020-09-07</v>
      </c>
      <c r="H595">
        <v>142.199997</v>
      </c>
      <c r="J595" t="str">
        <v>2020-09-04</v>
      </c>
      <c r="K595">
        <v>1.78</v>
      </c>
      <c r="M595" t="str">
        <v>2020-09-04</v>
      </c>
      <c r="N595">
        <v>1.48</v>
      </c>
      <c r="P595" t="str">
        <v>2020-09-07</v>
      </c>
      <c r="Q595">
        <v>1.42</v>
      </c>
      <c r="S595" t="str">
        <v>2020-09-04</v>
      </c>
      <c r="T595">
        <v>1.83</v>
      </c>
    </row>
    <row r="596" spans="1:20" x14ac:dyDescent="0.3">
      <c r="A596" t="str">
        <v>2020-09-03</v>
      </c>
      <c r="B596">
        <v>19551</v>
      </c>
      <c r="D596" t="str">
        <v>2020-09-04</v>
      </c>
      <c r="E596">
        <v>8.1199999999999992</v>
      </c>
      <c r="G596" t="str">
        <v>2020-09-04</v>
      </c>
      <c r="H596">
        <v>143.39999399999999</v>
      </c>
      <c r="J596" t="str">
        <v>2020-09-03</v>
      </c>
      <c r="K596">
        <v>1.78</v>
      </c>
      <c r="M596" t="str">
        <v>2020-09-03</v>
      </c>
      <c r="N596">
        <v>1.46</v>
      </c>
      <c r="P596" t="str">
        <v>2020-09-04</v>
      </c>
      <c r="Q596">
        <v>1.42</v>
      </c>
      <c r="S596" t="str">
        <v>2020-09-03</v>
      </c>
      <c r="T596">
        <v>1.82</v>
      </c>
    </row>
    <row r="597" spans="1:20" x14ac:dyDescent="0.3">
      <c r="A597" t="str">
        <v>2020-09-02</v>
      </c>
      <c r="B597">
        <v>19858</v>
      </c>
      <c r="D597" t="str">
        <v>2020-09-03</v>
      </c>
      <c r="E597">
        <v>8.02</v>
      </c>
      <c r="G597" t="str">
        <v>2020-09-03</v>
      </c>
      <c r="H597">
        <v>141.89999399999999</v>
      </c>
      <c r="J597" t="str">
        <v>2020-09-02</v>
      </c>
      <c r="K597">
        <v>1.79</v>
      </c>
      <c r="M597" t="str">
        <v>2020-09-02</v>
      </c>
      <c r="N597">
        <v>1.51</v>
      </c>
      <c r="P597" t="str">
        <v>2020-09-03</v>
      </c>
      <c r="Q597">
        <v>1.37</v>
      </c>
      <c r="S597" t="str">
        <v>2020-09-02</v>
      </c>
      <c r="T597">
        <v>1.87</v>
      </c>
    </row>
    <row r="598" spans="1:20" x14ac:dyDescent="0.3">
      <c r="A598" t="str">
        <v>2020-09-01</v>
      </c>
      <c r="B598">
        <v>19595</v>
      </c>
      <c r="D598" t="str">
        <v>2020-09-02</v>
      </c>
      <c r="E598">
        <v>8.07</v>
      </c>
      <c r="G598" t="str">
        <v>2020-09-02</v>
      </c>
      <c r="H598">
        <v>143</v>
      </c>
      <c r="J598" t="str">
        <v>2020-09-01</v>
      </c>
      <c r="K598">
        <v>1.8</v>
      </c>
      <c r="M598" t="str">
        <v>2020-09-01</v>
      </c>
      <c r="N598">
        <v>1.52</v>
      </c>
      <c r="P598" t="str">
        <v>2020-09-02</v>
      </c>
      <c r="Q598">
        <v>1.39</v>
      </c>
      <c r="S598" t="str">
        <v>2020-09-01</v>
      </c>
      <c r="T598">
        <v>2</v>
      </c>
    </row>
    <row r="599" spans="1:20" x14ac:dyDescent="0.3">
      <c r="A599" t="str">
        <v>2020-08-31</v>
      </c>
      <c r="B599">
        <v>19634</v>
      </c>
      <c r="D599" t="str">
        <v>2020-09-01</v>
      </c>
      <c r="E599">
        <v>8.15</v>
      </c>
      <c r="G599" t="str">
        <v>2020-09-01</v>
      </c>
      <c r="H599">
        <v>143.5</v>
      </c>
      <c r="J599" t="str">
        <v>2020-08-31</v>
      </c>
      <c r="K599">
        <v>1.81</v>
      </c>
      <c r="M599" t="str">
        <v>2020-08-31</v>
      </c>
      <c r="N599">
        <v>1.56</v>
      </c>
      <c r="P599" t="str">
        <v>2020-09-01</v>
      </c>
      <c r="Q599">
        <v>1.41</v>
      </c>
      <c r="S599" t="str">
        <v>2020-08-31</v>
      </c>
      <c r="T599">
        <v>2.0099999999999998</v>
      </c>
    </row>
    <row r="600" spans="1:20" x14ac:dyDescent="0.3">
      <c r="A600" t="str">
        <v>2020-08-28</v>
      </c>
      <c r="B600">
        <v>19841</v>
      </c>
      <c r="D600" t="str">
        <v>2020-08-31</v>
      </c>
      <c r="E600">
        <v>8.25</v>
      </c>
      <c r="G600" t="str">
        <v>2020-08-31</v>
      </c>
      <c r="H600">
        <v>143.300003</v>
      </c>
      <c r="J600" t="str">
        <v>2020-08-28</v>
      </c>
      <c r="K600">
        <v>1.83</v>
      </c>
      <c r="M600" t="str">
        <v>2020-08-28</v>
      </c>
      <c r="N600">
        <v>1.61</v>
      </c>
      <c r="P600" t="str">
        <v>2020-08-31</v>
      </c>
      <c r="Q600">
        <v>1.41</v>
      </c>
      <c r="S600" t="str">
        <v>2020-08-28</v>
      </c>
      <c r="T600">
        <v>2.0499999999999998</v>
      </c>
    </row>
    <row r="601" spans="1:20" x14ac:dyDescent="0.3">
      <c r="A601" t="str">
        <v>2020-08-27</v>
      </c>
      <c r="B601">
        <v>19847</v>
      </c>
      <c r="D601" t="str">
        <v>2020-08-28</v>
      </c>
      <c r="E601">
        <v>8.4499999999999993</v>
      </c>
      <c r="G601" t="str">
        <v>2020-08-28</v>
      </c>
      <c r="H601">
        <v>147.199997</v>
      </c>
      <c r="J601" t="str">
        <v>2020-08-27</v>
      </c>
      <c r="K601">
        <v>1.8</v>
      </c>
      <c r="M601" t="str">
        <v>2020-08-27</v>
      </c>
      <c r="N601">
        <v>1.58</v>
      </c>
      <c r="P601" t="str">
        <v>2020-08-28</v>
      </c>
      <c r="Q601">
        <v>1.43</v>
      </c>
      <c r="S601" t="str">
        <v>2020-08-27</v>
      </c>
      <c r="T601">
        <v>2.09</v>
      </c>
    </row>
    <row r="602" spans="1:20" x14ac:dyDescent="0.3">
      <c r="A602" t="str">
        <v>2020-08-26</v>
      </c>
      <c r="B602">
        <v>20137</v>
      </c>
      <c r="D602" t="str">
        <v>2020-08-27</v>
      </c>
      <c r="E602">
        <v>8.16</v>
      </c>
      <c r="G602" t="str">
        <v>2020-08-27</v>
      </c>
      <c r="H602">
        <v>143.300003</v>
      </c>
      <c r="J602" t="str">
        <v>2020-08-26</v>
      </c>
      <c r="K602">
        <v>1.84</v>
      </c>
      <c r="M602" t="str">
        <v>2020-08-26</v>
      </c>
      <c r="N602">
        <v>1.59</v>
      </c>
      <c r="P602" t="str">
        <v>2020-08-27</v>
      </c>
      <c r="Q602">
        <v>1.43</v>
      </c>
      <c r="S602" t="str">
        <v>2020-08-26</v>
      </c>
      <c r="T602">
        <v>2.12</v>
      </c>
    </row>
    <row r="603" spans="1:20" x14ac:dyDescent="0.3">
      <c r="A603" t="str">
        <v>2020-08-25</v>
      </c>
      <c r="B603">
        <v>20030</v>
      </c>
      <c r="D603" t="str">
        <v>2020-08-26</v>
      </c>
      <c r="E603">
        <v>8.32</v>
      </c>
      <c r="G603" t="str">
        <v>2020-08-26</v>
      </c>
      <c r="H603">
        <v>144.199997</v>
      </c>
      <c r="J603" t="str">
        <v>2020-08-25</v>
      </c>
      <c r="K603">
        <v>1.83</v>
      </c>
      <c r="M603" t="str">
        <v>2020-08-25</v>
      </c>
      <c r="N603">
        <v>1.59</v>
      </c>
      <c r="P603" t="str">
        <v>2020-08-26</v>
      </c>
      <c r="Q603">
        <v>1.42</v>
      </c>
      <c r="S603" t="str">
        <v>2020-08-25</v>
      </c>
      <c r="T603">
        <v>2.0699999999999998</v>
      </c>
    </row>
    <row r="604" spans="1:20" x14ac:dyDescent="0.3">
      <c r="A604" t="str">
        <v>2020-08-24</v>
      </c>
      <c r="B604">
        <v>20113</v>
      </c>
      <c r="D604" t="str">
        <v>2020-08-25</v>
      </c>
      <c r="E604">
        <v>8.25</v>
      </c>
      <c r="G604" t="str">
        <v>2020-08-25</v>
      </c>
      <c r="H604">
        <v>145.10000600000001</v>
      </c>
      <c r="J604" t="str">
        <v>2020-08-24</v>
      </c>
      <c r="K604">
        <v>1.84</v>
      </c>
      <c r="M604" t="str">
        <v>2020-08-24</v>
      </c>
      <c r="N604">
        <v>1.58</v>
      </c>
      <c r="P604" t="str">
        <v>2020-08-25</v>
      </c>
      <c r="Q604">
        <v>1.44</v>
      </c>
      <c r="S604" t="str">
        <v>2020-08-24</v>
      </c>
      <c r="T604">
        <v>2.1</v>
      </c>
    </row>
    <row r="605" spans="1:20" x14ac:dyDescent="0.3">
      <c r="A605" t="str">
        <v>2020-08-21</v>
      </c>
      <c r="B605">
        <v>19695</v>
      </c>
      <c r="D605" t="str">
        <v>2020-08-24</v>
      </c>
      <c r="E605">
        <v>8.3000000000000007</v>
      </c>
      <c r="G605" t="str">
        <v>2020-08-24</v>
      </c>
      <c r="H605">
        <v>146.699997</v>
      </c>
      <c r="J605" t="str">
        <v>2020-08-21</v>
      </c>
      <c r="K605">
        <v>1.81</v>
      </c>
      <c r="M605" t="str">
        <v>2020-08-21</v>
      </c>
      <c r="N605">
        <v>1.54</v>
      </c>
      <c r="P605" t="str">
        <v>2020-08-24</v>
      </c>
      <c r="Q605">
        <v>1.44</v>
      </c>
      <c r="S605" t="str">
        <v>2020-08-21</v>
      </c>
      <c r="T605">
        <v>2.06</v>
      </c>
    </row>
    <row r="606" spans="1:20" x14ac:dyDescent="0.3">
      <c r="A606" t="str">
        <v>2020-08-20</v>
      </c>
      <c r="B606">
        <v>19767</v>
      </c>
      <c r="D606" t="str">
        <v>2020-08-21</v>
      </c>
      <c r="E606">
        <v>8.1199999999999992</v>
      </c>
      <c r="G606" t="str">
        <v>2020-08-21</v>
      </c>
      <c r="H606">
        <v>146.39999399999999</v>
      </c>
      <c r="J606" t="str">
        <v>2020-08-20</v>
      </c>
      <c r="K606">
        <v>1.82</v>
      </c>
      <c r="M606" t="str">
        <v>2020-08-20</v>
      </c>
      <c r="N606">
        <v>1.56</v>
      </c>
      <c r="P606" t="str">
        <v>2020-08-21</v>
      </c>
      <c r="Q606">
        <v>1.41</v>
      </c>
      <c r="S606" t="str">
        <v>2020-08-20</v>
      </c>
      <c r="T606">
        <v>2.08</v>
      </c>
    </row>
    <row r="607" spans="1:20" x14ac:dyDescent="0.3">
      <c r="A607" t="str">
        <v>2020-08-19</v>
      </c>
      <c r="B607">
        <v>20055</v>
      </c>
      <c r="D607" t="str">
        <v>2020-08-20</v>
      </c>
      <c r="E607">
        <v>8.18</v>
      </c>
      <c r="G607" t="str">
        <v>2020-08-20</v>
      </c>
      <c r="H607">
        <v>145.39999399999999</v>
      </c>
      <c r="J607" t="str">
        <v>2020-08-19</v>
      </c>
      <c r="K607">
        <v>1.85</v>
      </c>
      <c r="M607" t="str">
        <v>2020-08-19</v>
      </c>
      <c r="N607">
        <v>1.59</v>
      </c>
      <c r="P607" t="str">
        <v>2020-08-20</v>
      </c>
      <c r="Q607">
        <v>1.41</v>
      </c>
      <c r="S607" t="str">
        <v>2020-08-19</v>
      </c>
      <c r="T607">
        <v>2.13</v>
      </c>
    </row>
    <row r="608" spans="1:20" x14ac:dyDescent="0.3">
      <c r="A608" t="str">
        <v>2020-08-18</v>
      </c>
      <c r="B608">
        <v>19846</v>
      </c>
      <c r="D608" t="str">
        <v>2020-08-19</v>
      </c>
      <c r="E608">
        <v>8.33</v>
      </c>
      <c r="G608" t="str">
        <v>2020-08-19</v>
      </c>
      <c r="H608">
        <v>146.89999399999999</v>
      </c>
      <c r="J608" t="str">
        <v>2020-08-18</v>
      </c>
      <c r="K608">
        <v>1.81</v>
      </c>
      <c r="M608" t="str">
        <v>2020-08-18</v>
      </c>
      <c r="N608">
        <v>1.57</v>
      </c>
      <c r="P608" t="str">
        <v>2020-08-19</v>
      </c>
      <c r="Q608">
        <v>1.44</v>
      </c>
      <c r="S608" t="str">
        <v>2020-08-18</v>
      </c>
      <c r="T608">
        <v>2.1</v>
      </c>
    </row>
    <row r="609" spans="1:20" x14ac:dyDescent="0.3">
      <c r="A609" t="str">
        <v>2020-08-17</v>
      </c>
      <c r="B609">
        <v>19950</v>
      </c>
      <c r="D609" t="str">
        <v>2020-08-18</v>
      </c>
      <c r="E609">
        <v>8.16</v>
      </c>
      <c r="G609" t="str">
        <v>2020-08-18</v>
      </c>
      <c r="H609">
        <v>138.60000600000001</v>
      </c>
      <c r="J609" t="str">
        <v>2020-08-17</v>
      </c>
      <c r="K609">
        <v>1.82</v>
      </c>
      <c r="M609" t="str">
        <v>2020-08-17</v>
      </c>
      <c r="N609">
        <v>1.57</v>
      </c>
      <c r="P609" t="str">
        <v>2020-08-18</v>
      </c>
      <c r="Q609">
        <v>1.4</v>
      </c>
      <c r="S609" t="str">
        <v>2020-08-17</v>
      </c>
      <c r="T609">
        <v>2.04</v>
      </c>
    </row>
    <row r="610" spans="1:20" x14ac:dyDescent="0.3">
      <c r="A610" t="str">
        <v>2020-08-14</v>
      </c>
      <c r="B610">
        <v>20028</v>
      </c>
      <c r="D610" t="str">
        <v>2020-08-17</v>
      </c>
      <c r="E610">
        <v>8.14</v>
      </c>
      <c r="G610" t="str">
        <v>2020-08-17</v>
      </c>
      <c r="H610">
        <v>141</v>
      </c>
      <c r="J610" t="str">
        <v>2020-08-14</v>
      </c>
      <c r="K610">
        <v>1.85</v>
      </c>
      <c r="M610" t="str">
        <v>2020-08-14</v>
      </c>
      <c r="N610">
        <v>1.58</v>
      </c>
      <c r="P610" t="str">
        <v>2020-08-17</v>
      </c>
      <c r="Q610">
        <v>1.39</v>
      </c>
      <c r="S610" t="str">
        <v>2020-08-14</v>
      </c>
      <c r="T610">
        <v>2.1</v>
      </c>
    </row>
    <row r="611" spans="1:20" x14ac:dyDescent="0.3">
      <c r="A611" t="str">
        <v>2020-08-13</v>
      </c>
      <c r="B611">
        <v>20257</v>
      </c>
      <c r="D611" t="str">
        <v>2020-08-14</v>
      </c>
      <c r="E611">
        <v>8.26</v>
      </c>
      <c r="G611" t="str">
        <v>2020-08-14</v>
      </c>
      <c r="H611">
        <v>143</v>
      </c>
      <c r="J611" t="str">
        <v>2020-08-13</v>
      </c>
      <c r="K611">
        <v>1.87</v>
      </c>
      <c r="M611" t="str">
        <v>2020-08-13</v>
      </c>
      <c r="N611">
        <v>1.61</v>
      </c>
      <c r="P611" t="str">
        <v>2020-08-14</v>
      </c>
      <c r="Q611">
        <v>1.42</v>
      </c>
      <c r="S611" t="str">
        <v>2020-08-13</v>
      </c>
      <c r="T611">
        <v>2.0699999999999998</v>
      </c>
    </row>
    <row r="612" spans="1:20" x14ac:dyDescent="0.3">
      <c r="A612" t="str">
        <v>2020-08-12</v>
      </c>
      <c r="B612">
        <v>20437</v>
      </c>
      <c r="D612" t="str">
        <v>2020-08-13</v>
      </c>
      <c r="E612">
        <v>8.23</v>
      </c>
      <c r="G612" t="str">
        <v>2020-08-13</v>
      </c>
      <c r="H612">
        <v>148</v>
      </c>
      <c r="J612" t="str">
        <v>2020-08-12</v>
      </c>
      <c r="K612">
        <v>1.88</v>
      </c>
      <c r="M612" t="str">
        <v>2020-08-12</v>
      </c>
      <c r="N612">
        <v>1.6</v>
      </c>
      <c r="P612" t="str">
        <v>2020-08-13</v>
      </c>
      <c r="Q612">
        <v>1.44</v>
      </c>
      <c r="S612" t="str">
        <v>2020-08-12</v>
      </c>
      <c r="T612">
        <v>2.0099999999999998</v>
      </c>
    </row>
    <row r="613" spans="1:20" x14ac:dyDescent="0.3">
      <c r="A613" t="str">
        <v>2020-08-11</v>
      </c>
      <c r="B613">
        <v>20209</v>
      </c>
      <c r="D613" t="str">
        <v>2020-08-12</v>
      </c>
      <c r="E613">
        <v>8.36</v>
      </c>
      <c r="G613" t="str">
        <v>2020-08-12</v>
      </c>
      <c r="H613">
        <v>148.199997</v>
      </c>
      <c r="J613" t="str">
        <v>2020-08-11</v>
      </c>
      <c r="K613">
        <v>1.86</v>
      </c>
      <c r="M613" t="str">
        <v>2020-08-11</v>
      </c>
      <c r="N613">
        <v>1.58</v>
      </c>
      <c r="P613" t="str">
        <v>2020-08-12</v>
      </c>
      <c r="Q613">
        <v>1.39</v>
      </c>
      <c r="S613" t="str">
        <v>2020-08-11</v>
      </c>
      <c r="T613">
        <v>2.0099999999999998</v>
      </c>
    </row>
    <row r="614" spans="1:20" x14ac:dyDescent="0.3">
      <c r="A614" t="str">
        <v>2020-08-10</v>
      </c>
      <c r="B614">
        <v>19652</v>
      </c>
      <c r="D614" t="str">
        <v>2020-08-11</v>
      </c>
      <c r="E614">
        <v>8.25</v>
      </c>
      <c r="G614" t="str">
        <v>2020-08-11</v>
      </c>
      <c r="H614">
        <v>150</v>
      </c>
      <c r="J614" t="str">
        <v>2020-08-10</v>
      </c>
      <c r="K614">
        <v>1.81</v>
      </c>
      <c r="M614" t="str">
        <v>2020-08-10</v>
      </c>
      <c r="N614">
        <v>1.51</v>
      </c>
      <c r="P614" t="str">
        <v>2020-08-11</v>
      </c>
      <c r="Q614">
        <v>1.4</v>
      </c>
      <c r="S614" t="str">
        <v>2020-08-10</v>
      </c>
      <c r="T614">
        <v>1.97</v>
      </c>
    </row>
    <row r="615" spans="1:20" x14ac:dyDescent="0.3">
      <c r="A615" t="str">
        <v>2020-08-07</v>
      </c>
      <c r="B615">
        <v>19516</v>
      </c>
      <c r="D615" t="str">
        <v>2020-08-10</v>
      </c>
      <c r="E615">
        <v>7.87</v>
      </c>
      <c r="G615" t="str">
        <v>2020-08-10</v>
      </c>
      <c r="H615">
        <v>146.699997</v>
      </c>
      <c r="J615" t="str">
        <v>2020-08-07</v>
      </c>
      <c r="K615">
        <v>1.81</v>
      </c>
      <c r="M615" t="str">
        <v>2020-08-07</v>
      </c>
      <c r="N615">
        <v>1.47</v>
      </c>
      <c r="P615" t="str">
        <v>2020-08-10</v>
      </c>
      <c r="Q615">
        <v>1.31</v>
      </c>
      <c r="S615" t="str">
        <v>2020-08-07</v>
      </c>
      <c r="T615">
        <v>1.95</v>
      </c>
    </row>
    <row r="616" spans="1:20" x14ac:dyDescent="0.3">
      <c r="A616" t="str">
        <v>2020-08-06</v>
      </c>
      <c r="B616">
        <v>19475</v>
      </c>
      <c r="D616" t="str">
        <v>2020-08-07</v>
      </c>
      <c r="E616">
        <v>7.73</v>
      </c>
      <c r="G616" t="str">
        <v>2020-08-07</v>
      </c>
      <c r="H616">
        <v>145.60000600000001</v>
      </c>
      <c r="J616" t="str">
        <v>2020-08-06</v>
      </c>
      <c r="K616">
        <v>1.81</v>
      </c>
      <c r="M616" t="str">
        <v>2020-08-06</v>
      </c>
      <c r="N616">
        <v>1.5</v>
      </c>
      <c r="P616" t="str">
        <v>2020-08-07</v>
      </c>
      <c r="Q616">
        <v>1.27</v>
      </c>
      <c r="S616" t="str">
        <v>2020-08-06</v>
      </c>
      <c r="T616">
        <v>1.97</v>
      </c>
    </row>
    <row r="617" spans="1:20" x14ac:dyDescent="0.3">
      <c r="A617" t="str">
        <v>2020-08-05</v>
      </c>
      <c r="B617">
        <v>19740</v>
      </c>
      <c r="D617" t="str">
        <v>2020-08-06</v>
      </c>
      <c r="E617">
        <v>7.77</v>
      </c>
      <c r="G617" t="str">
        <v>2020-08-06</v>
      </c>
      <c r="H617">
        <v>155.699997</v>
      </c>
      <c r="J617" t="str">
        <v>2020-08-05</v>
      </c>
      <c r="K617">
        <v>1.83</v>
      </c>
      <c r="M617" t="str">
        <v>2020-08-05</v>
      </c>
      <c r="N617">
        <v>1.47</v>
      </c>
      <c r="P617" t="str">
        <v>2020-08-06</v>
      </c>
      <c r="Q617">
        <v>1.3</v>
      </c>
      <c r="S617" t="str">
        <v>2020-08-05</v>
      </c>
      <c r="T617">
        <v>1.91</v>
      </c>
    </row>
    <row r="618" spans="1:20" x14ac:dyDescent="0.3">
      <c r="A618" t="str">
        <v>2020-08-04</v>
      </c>
      <c r="B618">
        <v>19614</v>
      </c>
      <c r="D618" t="str">
        <v>2020-08-05</v>
      </c>
      <c r="E618">
        <v>8.08</v>
      </c>
      <c r="G618" t="str">
        <v>2020-08-05</v>
      </c>
      <c r="H618">
        <v>154.5</v>
      </c>
      <c r="J618" t="str">
        <v>2020-08-04</v>
      </c>
      <c r="K618">
        <v>1.79</v>
      </c>
      <c r="M618" t="str">
        <v>2020-08-04</v>
      </c>
      <c r="N618">
        <v>1.39</v>
      </c>
      <c r="P618" t="str">
        <v>2020-08-05</v>
      </c>
      <c r="Q618">
        <v>1.32</v>
      </c>
      <c r="S618" t="str">
        <v>2020-08-04</v>
      </c>
      <c r="T618">
        <v>1.9</v>
      </c>
    </row>
    <row r="619" spans="1:20" x14ac:dyDescent="0.3">
      <c r="A619" t="str">
        <v>2020-08-03</v>
      </c>
      <c r="B619">
        <v>19380</v>
      </c>
      <c r="D619" t="str">
        <v>2020-08-04</v>
      </c>
      <c r="E619">
        <v>8.01</v>
      </c>
      <c r="G619" t="str">
        <v>2020-08-04</v>
      </c>
      <c r="H619">
        <v>156.39999399999999</v>
      </c>
      <c r="J619" t="str">
        <v>2020-08-03</v>
      </c>
      <c r="K619">
        <v>1.71</v>
      </c>
      <c r="M619" t="str">
        <v>2020-08-03</v>
      </c>
      <c r="N619">
        <v>1.41</v>
      </c>
      <c r="P619" t="str">
        <v>2020-08-04</v>
      </c>
      <c r="Q619">
        <v>1.3</v>
      </c>
      <c r="S619" t="str">
        <v>2020-08-03</v>
      </c>
      <c r="T619">
        <v>1.81</v>
      </c>
    </row>
    <row r="620" spans="1:20" x14ac:dyDescent="0.3">
      <c r="A620" t="str">
        <v>2020-07-31</v>
      </c>
      <c r="B620">
        <v>19092</v>
      </c>
      <c r="D620" t="str">
        <v>2020-08-03</v>
      </c>
      <c r="E620">
        <v>7.75</v>
      </c>
      <c r="G620" t="str">
        <v>2020-08-03</v>
      </c>
      <c r="H620">
        <v>144.300003</v>
      </c>
      <c r="J620" t="str">
        <v>2020-07-31</v>
      </c>
      <c r="K620">
        <v>1.71</v>
      </c>
      <c r="M620" t="str">
        <v>2020-07-31</v>
      </c>
      <c r="N620">
        <v>1.44</v>
      </c>
      <c r="P620" t="str">
        <v>2020-08-03</v>
      </c>
      <c r="Q620">
        <v>1.25</v>
      </c>
      <c r="S620" t="str">
        <v>2020-07-31</v>
      </c>
      <c r="T620">
        <v>1.88</v>
      </c>
    </row>
    <row r="621" spans="1:20" x14ac:dyDescent="0.3">
      <c r="A621" t="str">
        <v>2020-07-30</v>
      </c>
      <c r="B621">
        <v>19228</v>
      </c>
      <c r="D621" t="str">
        <v>2020-07-31</v>
      </c>
      <c r="E621">
        <v>7.72</v>
      </c>
      <c r="G621" t="str">
        <v>2020-07-31</v>
      </c>
      <c r="H621">
        <v>153.10000600000001</v>
      </c>
      <c r="J621" t="str">
        <v>2020-07-30</v>
      </c>
      <c r="K621">
        <v>1.74</v>
      </c>
      <c r="M621" t="str">
        <v>2020-07-30</v>
      </c>
      <c r="N621">
        <v>1.51</v>
      </c>
      <c r="P621" t="str">
        <v>2020-07-31</v>
      </c>
      <c r="Q621">
        <v>1.27</v>
      </c>
      <c r="S621" t="str">
        <v>2020-07-30</v>
      </c>
      <c r="T621">
        <v>1.78</v>
      </c>
    </row>
    <row r="622" spans="1:20" x14ac:dyDescent="0.3">
      <c r="A622" t="str">
        <v>2020-07-29</v>
      </c>
      <c r="B622">
        <v>19881</v>
      </c>
      <c r="D622" t="str">
        <v>2020-07-30</v>
      </c>
      <c r="E622">
        <v>7.82</v>
      </c>
      <c r="G622" t="str">
        <v>2020-07-30</v>
      </c>
      <c r="H622">
        <v>153</v>
      </c>
      <c r="J622" t="str">
        <v>2020-07-29</v>
      </c>
      <c r="K622">
        <v>1.79</v>
      </c>
      <c r="M622" t="str">
        <v>2020-07-29</v>
      </c>
      <c r="N622">
        <v>1.53</v>
      </c>
      <c r="P622" t="str">
        <v>2020-07-30</v>
      </c>
      <c r="Q622">
        <v>1.28</v>
      </c>
      <c r="S622" t="str">
        <v>2020-07-29</v>
      </c>
      <c r="T622">
        <v>1.82</v>
      </c>
    </row>
    <row r="623" spans="1:20" x14ac:dyDescent="0.3">
      <c r="A623" t="str">
        <v>2020-07-28</v>
      </c>
      <c r="B623">
        <v>19903</v>
      </c>
      <c r="D623" t="str">
        <v>2020-07-29</v>
      </c>
      <c r="E623">
        <v>8.23</v>
      </c>
      <c r="G623" t="str">
        <v>2020-07-29</v>
      </c>
      <c r="H623">
        <v>160.300003</v>
      </c>
      <c r="J623" t="str">
        <v>2020-07-28</v>
      </c>
      <c r="K623">
        <v>1.79</v>
      </c>
      <c r="M623" t="str">
        <v>2020-07-28</v>
      </c>
      <c r="N623">
        <v>1.58</v>
      </c>
      <c r="P623" t="str">
        <v>2020-07-29</v>
      </c>
      <c r="Q623">
        <v>1.35</v>
      </c>
      <c r="S623" t="str">
        <v>2020-07-28</v>
      </c>
      <c r="T623">
        <v>1.82</v>
      </c>
    </row>
    <row r="624" spans="1:20" x14ac:dyDescent="0.3">
      <c r="A624" t="str">
        <v>2020-07-27</v>
      </c>
      <c r="B624">
        <v>20020</v>
      </c>
      <c r="D624" t="str">
        <v>2020-07-28</v>
      </c>
      <c r="E624">
        <v>8.4700000000000006</v>
      </c>
      <c r="G624" t="str">
        <v>2020-07-28</v>
      </c>
      <c r="H624">
        <v>166.699997</v>
      </c>
      <c r="J624" t="str">
        <v>2020-07-27</v>
      </c>
      <c r="K624">
        <v>1.8</v>
      </c>
      <c r="M624" t="str">
        <v>2020-07-27</v>
      </c>
      <c r="N624">
        <v>1.57</v>
      </c>
      <c r="P624" t="str">
        <v>2020-07-28</v>
      </c>
      <c r="Q624">
        <v>1.38</v>
      </c>
      <c r="S624" t="str">
        <v>2020-07-27</v>
      </c>
      <c r="T624">
        <v>1.85</v>
      </c>
    </row>
    <row r="625" spans="1:20" x14ac:dyDescent="0.3">
      <c r="A625" t="str">
        <v>2020-07-24</v>
      </c>
      <c r="B625">
        <v>20075</v>
      </c>
      <c r="D625" t="str">
        <v>2020-07-27</v>
      </c>
      <c r="E625">
        <v>8.56</v>
      </c>
      <c r="G625" t="str">
        <v>2020-07-27</v>
      </c>
      <c r="H625">
        <v>167</v>
      </c>
      <c r="J625" t="str">
        <v>2020-07-24</v>
      </c>
      <c r="K625">
        <v>1.82</v>
      </c>
      <c r="M625" t="str">
        <v>2020-07-24</v>
      </c>
      <c r="N625">
        <v>1.64</v>
      </c>
      <c r="P625" t="str">
        <v>2020-07-27</v>
      </c>
      <c r="Q625">
        <v>1.37</v>
      </c>
      <c r="S625" t="str">
        <v>2020-07-24</v>
      </c>
      <c r="T625">
        <v>1.9</v>
      </c>
    </row>
    <row r="626" spans="1:20" x14ac:dyDescent="0.3">
      <c r="A626" t="str">
        <v>2020-07-23</v>
      </c>
      <c r="B626">
        <v>20454</v>
      </c>
      <c r="D626" t="str">
        <v>2020-07-24</v>
      </c>
      <c r="E626">
        <v>8.68</v>
      </c>
      <c r="G626" t="str">
        <v>2020-07-24</v>
      </c>
      <c r="H626">
        <v>175.10000600000001</v>
      </c>
      <c r="J626" t="str">
        <v>2020-07-23</v>
      </c>
      <c r="K626">
        <v>1.85</v>
      </c>
      <c r="M626" t="str">
        <v>2020-07-23</v>
      </c>
      <c r="N626">
        <v>1.67</v>
      </c>
      <c r="P626" t="str">
        <v>2020-07-24</v>
      </c>
      <c r="Q626">
        <v>1.43</v>
      </c>
      <c r="S626" t="str">
        <v>2020-07-23</v>
      </c>
      <c r="T626">
        <v>1.94</v>
      </c>
    </row>
    <row r="627" spans="1:20" x14ac:dyDescent="0.3">
      <c r="A627" t="str">
        <v>2020-07-22</v>
      </c>
      <c r="B627">
        <v>20599</v>
      </c>
      <c r="D627" t="str">
        <v>2020-07-23</v>
      </c>
      <c r="E627">
        <v>8.75</v>
      </c>
      <c r="G627" t="str">
        <v>2020-07-23</v>
      </c>
      <c r="H627">
        <v>186.39999399999999</v>
      </c>
      <c r="J627" t="str">
        <v>2020-07-22</v>
      </c>
      <c r="K627">
        <v>1.88</v>
      </c>
      <c r="M627" t="str">
        <v>2020-07-22</v>
      </c>
      <c r="N627">
        <v>1.73</v>
      </c>
      <c r="P627" t="str">
        <v>2020-07-23</v>
      </c>
      <c r="Q627">
        <v>1.43</v>
      </c>
      <c r="S627" t="str">
        <v>2020-07-22</v>
      </c>
      <c r="T627">
        <v>1.96</v>
      </c>
    </row>
    <row r="628" spans="1:20" x14ac:dyDescent="0.3">
      <c r="A628" t="str">
        <v>2020-07-21</v>
      </c>
      <c r="B628">
        <v>20723</v>
      </c>
      <c r="D628" t="str">
        <v>2020-07-22</v>
      </c>
      <c r="E628">
        <v>8.9700000000000006</v>
      </c>
      <c r="G628" t="str">
        <v>2020-07-22</v>
      </c>
      <c r="H628">
        <v>193</v>
      </c>
      <c r="J628" t="str">
        <v>2020-07-21</v>
      </c>
      <c r="K628">
        <v>1.88</v>
      </c>
      <c r="M628" t="str">
        <v>2020-07-21</v>
      </c>
      <c r="N628">
        <v>1.74</v>
      </c>
      <c r="P628" t="str">
        <v>2020-07-22</v>
      </c>
      <c r="Q628">
        <v>1.48</v>
      </c>
      <c r="S628" t="str">
        <v>2020-07-21</v>
      </c>
      <c r="T628">
        <v>1.96</v>
      </c>
    </row>
    <row r="629" spans="1:20" x14ac:dyDescent="0.3">
      <c r="A629" t="str">
        <v>2020-07-20</v>
      </c>
      <c r="B629">
        <v>20621</v>
      </c>
      <c r="D629" t="str">
        <v>2020-07-21</v>
      </c>
      <c r="E629">
        <v>8.9600000000000009</v>
      </c>
      <c r="G629" t="str">
        <v>2020-07-21</v>
      </c>
      <c r="H629">
        <v>180.699997</v>
      </c>
      <c r="J629" t="str">
        <v>2020-07-20</v>
      </c>
      <c r="K629">
        <v>1.85</v>
      </c>
      <c r="M629" t="str">
        <v>2020-07-20</v>
      </c>
      <c r="N629">
        <v>1.68</v>
      </c>
      <c r="P629" t="str">
        <v>2020-07-21</v>
      </c>
      <c r="Q629">
        <v>1.48</v>
      </c>
      <c r="S629" t="str">
        <v>2020-07-20</v>
      </c>
      <c r="T629">
        <v>1.97</v>
      </c>
    </row>
    <row r="630" spans="1:20" x14ac:dyDescent="0.3">
      <c r="A630" t="str">
        <v>2020-07-17</v>
      </c>
      <c r="B630">
        <v>20419</v>
      </c>
      <c r="D630" t="str">
        <v>2020-07-20</v>
      </c>
      <c r="E630">
        <v>8.84</v>
      </c>
      <c r="G630" t="str">
        <v>2020-07-20</v>
      </c>
      <c r="H630">
        <v>180</v>
      </c>
      <c r="J630" t="str">
        <v>2020-07-17</v>
      </c>
      <c r="K630">
        <v>1.83</v>
      </c>
      <c r="M630" t="str">
        <v>2020-07-17</v>
      </c>
      <c r="N630">
        <v>1.72</v>
      </c>
      <c r="P630" t="str">
        <v>2020-07-20</v>
      </c>
      <c r="Q630">
        <v>1.48</v>
      </c>
      <c r="S630" t="str">
        <v>2020-07-17</v>
      </c>
      <c r="T630">
        <v>1.92</v>
      </c>
    </row>
    <row r="631" spans="1:20" x14ac:dyDescent="0.3">
      <c r="A631" t="str">
        <v>2020-07-16</v>
      </c>
      <c r="B631">
        <v>20356</v>
      </c>
      <c r="D631" t="str">
        <v>2020-07-17</v>
      </c>
      <c r="E631">
        <v>8.81</v>
      </c>
      <c r="G631" t="str">
        <v>2020-07-17</v>
      </c>
      <c r="H631">
        <v>156.5</v>
      </c>
      <c r="J631" t="str">
        <v>2020-07-16</v>
      </c>
      <c r="K631">
        <v>1.84</v>
      </c>
      <c r="M631" t="str">
        <v>2020-07-16</v>
      </c>
      <c r="N631">
        <v>1.7</v>
      </c>
      <c r="P631" t="str">
        <v>2020-07-17</v>
      </c>
      <c r="Q631">
        <v>1.4</v>
      </c>
      <c r="S631" t="str">
        <v>2020-07-16</v>
      </c>
      <c r="T631">
        <v>1.98</v>
      </c>
    </row>
    <row r="632" spans="1:20" x14ac:dyDescent="0.3">
      <c r="A632" t="str">
        <v>2020-07-15</v>
      </c>
      <c r="B632">
        <v>20281</v>
      </c>
      <c r="D632" t="str">
        <v>2020-07-16</v>
      </c>
      <c r="E632">
        <v>8.81</v>
      </c>
      <c r="G632" t="str">
        <v>2020-07-16</v>
      </c>
      <c r="H632">
        <v>157.39999399999999</v>
      </c>
      <c r="J632" t="str">
        <v>2020-07-15</v>
      </c>
      <c r="K632">
        <v>1.81</v>
      </c>
      <c r="M632" t="str">
        <v>2020-07-15</v>
      </c>
      <c r="N632">
        <v>1.69</v>
      </c>
      <c r="P632" t="str">
        <v>2020-07-16</v>
      </c>
      <c r="Q632">
        <v>1.4</v>
      </c>
      <c r="S632" t="str">
        <v>2020-07-15</v>
      </c>
      <c r="T632">
        <v>1.92</v>
      </c>
    </row>
    <row r="633" spans="1:20" x14ac:dyDescent="0.3">
      <c r="A633" t="str">
        <v>2020-07-14</v>
      </c>
      <c r="B633">
        <v>19880</v>
      </c>
      <c r="D633" t="str">
        <v>2020-07-15</v>
      </c>
      <c r="E633">
        <v>8.77</v>
      </c>
      <c r="G633" t="str">
        <v>2020-07-15</v>
      </c>
      <c r="H633">
        <v>152.89999399999999</v>
      </c>
      <c r="J633" t="str">
        <v>2020-07-14</v>
      </c>
      <c r="K633">
        <v>1.78</v>
      </c>
      <c r="M633" t="str">
        <v>2020-07-14</v>
      </c>
      <c r="N633">
        <v>1.69</v>
      </c>
      <c r="P633" t="str">
        <v>2020-07-15</v>
      </c>
      <c r="Q633">
        <v>1.39</v>
      </c>
      <c r="S633" t="str">
        <v>2020-07-14</v>
      </c>
      <c r="T633">
        <v>1.88</v>
      </c>
    </row>
    <row r="634" spans="1:20" x14ac:dyDescent="0.3">
      <c r="A634" t="str">
        <v>2020-07-13</v>
      </c>
      <c r="B634">
        <v>20003</v>
      </c>
      <c r="D634" t="str">
        <v>2020-07-14</v>
      </c>
      <c r="E634">
        <v>8.66</v>
      </c>
      <c r="G634" t="str">
        <v>2020-07-14</v>
      </c>
      <c r="H634">
        <v>152.5</v>
      </c>
      <c r="J634" t="str">
        <v>2020-07-13</v>
      </c>
      <c r="K634">
        <v>1.78</v>
      </c>
      <c r="M634" t="str">
        <v>2020-07-13</v>
      </c>
      <c r="N634">
        <v>1.6</v>
      </c>
      <c r="P634" t="str">
        <v>2020-07-14</v>
      </c>
      <c r="Q634">
        <v>1.37</v>
      </c>
      <c r="S634" t="str">
        <v>2020-07-13</v>
      </c>
      <c r="T634">
        <v>1.86</v>
      </c>
    </row>
    <row r="635" spans="1:20" x14ac:dyDescent="0.3">
      <c r="A635" t="str">
        <v>2020-07-10</v>
      </c>
      <c r="B635">
        <v>19768</v>
      </c>
      <c r="D635" t="str">
        <v>2020-07-13</v>
      </c>
      <c r="E635">
        <v>8.6999999999999993</v>
      </c>
      <c r="G635" t="str">
        <v>2020-07-13</v>
      </c>
      <c r="H635">
        <v>153.89999399999999</v>
      </c>
      <c r="J635" t="str">
        <v>2020-07-10</v>
      </c>
      <c r="K635">
        <v>1.77</v>
      </c>
      <c r="M635" t="str">
        <v>2020-07-10</v>
      </c>
      <c r="N635">
        <v>1.53</v>
      </c>
      <c r="P635" t="str">
        <v>2020-07-13</v>
      </c>
      <c r="Q635">
        <v>1.35</v>
      </c>
      <c r="S635" t="str">
        <v>2020-07-10</v>
      </c>
      <c r="T635">
        <v>1.86</v>
      </c>
    </row>
    <row r="636" spans="1:20" x14ac:dyDescent="0.3">
      <c r="A636" t="str">
        <v>2020-07-09</v>
      </c>
      <c r="B636">
        <v>19506</v>
      </c>
      <c r="D636" t="str">
        <v>2020-07-10</v>
      </c>
      <c r="E636">
        <v>8.52</v>
      </c>
      <c r="G636" t="str">
        <v>2020-07-10</v>
      </c>
      <c r="H636">
        <v>156</v>
      </c>
      <c r="J636" t="str">
        <v>2020-07-09</v>
      </c>
      <c r="K636">
        <v>1.73</v>
      </c>
      <c r="M636" t="str">
        <v>2020-07-09</v>
      </c>
      <c r="N636">
        <v>1.45</v>
      </c>
      <c r="P636" t="str">
        <v>2020-07-10</v>
      </c>
      <c r="Q636">
        <v>1.33</v>
      </c>
      <c r="S636" t="str">
        <v>2020-07-09</v>
      </c>
      <c r="T636">
        <v>1.86</v>
      </c>
    </row>
    <row r="637" spans="1:20" x14ac:dyDescent="0.3">
      <c r="A637" t="str">
        <v>2020-07-08</v>
      </c>
      <c r="B637">
        <v>19900</v>
      </c>
      <c r="D637" t="str">
        <v>2020-07-09</v>
      </c>
      <c r="E637">
        <v>8.3000000000000007</v>
      </c>
      <c r="G637" t="str">
        <v>2020-07-09</v>
      </c>
      <c r="H637">
        <v>152.800003</v>
      </c>
      <c r="J637" t="str">
        <v>2020-07-08</v>
      </c>
      <c r="K637">
        <v>1.76</v>
      </c>
      <c r="M637" t="str">
        <v>2020-07-08</v>
      </c>
      <c r="N637">
        <v>1.49</v>
      </c>
      <c r="P637" t="str">
        <v>2020-07-09</v>
      </c>
      <c r="Q637">
        <v>1.31</v>
      </c>
      <c r="S637" t="str">
        <v>2020-07-08</v>
      </c>
      <c r="T637">
        <v>1.85</v>
      </c>
    </row>
    <row r="638" spans="1:20" x14ac:dyDescent="0.3">
      <c r="A638" t="str">
        <v>2020-07-07</v>
      </c>
      <c r="B638">
        <v>20013</v>
      </c>
      <c r="D638" t="str">
        <v>2020-07-08</v>
      </c>
      <c r="E638">
        <v>8.59</v>
      </c>
      <c r="G638" t="str">
        <v>2020-07-08</v>
      </c>
      <c r="H638">
        <v>151.60000600000001</v>
      </c>
      <c r="J638" t="str">
        <v>2020-07-07</v>
      </c>
      <c r="K638">
        <v>1.79</v>
      </c>
      <c r="M638" t="str">
        <v>2020-07-07</v>
      </c>
      <c r="N638">
        <v>1.5</v>
      </c>
      <c r="P638" t="str">
        <v>2020-07-08</v>
      </c>
      <c r="Q638">
        <v>1.36</v>
      </c>
      <c r="S638" t="str">
        <v>2020-07-07</v>
      </c>
      <c r="T638">
        <v>1.85</v>
      </c>
    </row>
    <row r="639" spans="1:20" x14ac:dyDescent="0.3">
      <c r="A639" t="str">
        <v>2020-07-06</v>
      </c>
      <c r="B639">
        <v>20032</v>
      </c>
      <c r="D639" t="str">
        <v>2020-07-07</v>
      </c>
      <c r="E639">
        <v>8.67</v>
      </c>
      <c r="G639" t="str">
        <v>2020-07-07</v>
      </c>
      <c r="H639">
        <v>153.89999399999999</v>
      </c>
      <c r="J639" t="str">
        <v>2020-07-06</v>
      </c>
      <c r="K639">
        <v>1.79</v>
      </c>
      <c r="M639" t="str">
        <v>2020-07-06</v>
      </c>
      <c r="N639">
        <v>1.52</v>
      </c>
      <c r="P639" t="str">
        <v>2020-07-07</v>
      </c>
      <c r="Q639">
        <v>1.39</v>
      </c>
      <c r="S639" t="str">
        <v>2020-07-06</v>
      </c>
      <c r="T639">
        <v>1.87</v>
      </c>
    </row>
    <row r="640" spans="1:20" x14ac:dyDescent="0.3">
      <c r="A640" t="str">
        <v>2020-07-03</v>
      </c>
      <c r="B640">
        <v>19727</v>
      </c>
      <c r="D640" t="str">
        <v>2020-07-06</v>
      </c>
      <c r="E640">
        <v>8.74</v>
      </c>
      <c r="G640" t="str">
        <v>2020-07-06</v>
      </c>
      <c r="H640">
        <v>157.800003</v>
      </c>
      <c r="J640" t="str">
        <v>2020-07-03</v>
      </c>
      <c r="K640">
        <v>1.75</v>
      </c>
      <c r="M640" t="str">
        <v>2020-07-03</v>
      </c>
      <c r="N640">
        <v>1.47</v>
      </c>
      <c r="P640" t="str">
        <v>2020-07-06</v>
      </c>
      <c r="Q640">
        <v>1.4</v>
      </c>
      <c r="S640" t="str">
        <v>2020-07-03</v>
      </c>
      <c r="T640">
        <v>1.86</v>
      </c>
    </row>
    <row r="641" spans="1:20" x14ac:dyDescent="0.3">
      <c r="A641" t="str">
        <v>2020-07-02</v>
      </c>
      <c r="B641">
        <v>19887</v>
      </c>
      <c r="D641" t="str">
        <v>2020-07-03</v>
      </c>
      <c r="E641">
        <v>8.42</v>
      </c>
      <c r="G641" t="str">
        <v>2020-07-03</v>
      </c>
      <c r="H641">
        <v>156.39999399999999</v>
      </c>
      <c r="J641" t="str">
        <v>2020-07-02</v>
      </c>
      <c r="K641">
        <v>1.75</v>
      </c>
      <c r="M641" t="str">
        <v>2020-07-02</v>
      </c>
      <c r="N641">
        <v>1.48</v>
      </c>
      <c r="P641" t="str">
        <v>2020-07-03</v>
      </c>
      <c r="Q641">
        <v>1.35</v>
      </c>
      <c r="S641" t="str">
        <v>2020-07-02</v>
      </c>
      <c r="T641">
        <v>1.84</v>
      </c>
    </row>
    <row r="642" spans="1:20" x14ac:dyDescent="0.3">
      <c r="A642" t="str">
        <v>2020-07-01</v>
      </c>
      <c r="B642">
        <v>19331</v>
      </c>
      <c r="D642" t="str">
        <v>2020-07-02</v>
      </c>
      <c r="E642">
        <v>8.57</v>
      </c>
      <c r="G642" t="str">
        <v>2020-07-02</v>
      </c>
      <c r="H642">
        <v>155.89999399999999</v>
      </c>
      <c r="J642" t="str">
        <v>2020-07-01</v>
      </c>
      <c r="K642">
        <v>1.69</v>
      </c>
      <c r="M642" t="str">
        <v>2020-07-01</v>
      </c>
      <c r="N642">
        <v>1.47</v>
      </c>
      <c r="P642" t="str">
        <v>2020-07-02</v>
      </c>
      <c r="Q642">
        <v>1.36</v>
      </c>
      <c r="S642" t="str">
        <v>2020-07-01</v>
      </c>
      <c r="T642">
        <v>1.81</v>
      </c>
    </row>
    <row r="643" spans="1:20" x14ac:dyDescent="0.3">
      <c r="A643" t="str">
        <v>2020-06-30</v>
      </c>
      <c r="B643">
        <v>19376</v>
      </c>
      <c r="D643" t="str">
        <v>2020-07-01</v>
      </c>
      <c r="E643">
        <v>8.11</v>
      </c>
      <c r="G643" t="str">
        <v>2020-07-01</v>
      </c>
      <c r="H643">
        <v>153.60000600000001</v>
      </c>
      <c r="J643" t="str">
        <v>2020-06-30</v>
      </c>
      <c r="K643">
        <v>1.7</v>
      </c>
      <c r="M643" t="str">
        <v>2020-06-30</v>
      </c>
      <c r="N643">
        <v>1.5</v>
      </c>
      <c r="P643" t="str">
        <v>2020-07-01</v>
      </c>
      <c r="Q643">
        <v>1.3</v>
      </c>
      <c r="S643" t="str">
        <v>2020-06-30</v>
      </c>
      <c r="T643">
        <v>1.68</v>
      </c>
    </row>
    <row r="644" spans="1:20" x14ac:dyDescent="0.3">
      <c r="A644" t="str">
        <v>2020-06-29</v>
      </c>
      <c r="B644">
        <v>19447</v>
      </c>
      <c r="D644" t="str">
        <v>2020-06-30</v>
      </c>
      <c r="E644">
        <v>8.19</v>
      </c>
      <c r="G644" t="str">
        <v>2020-06-30</v>
      </c>
      <c r="H644">
        <v>157.699997</v>
      </c>
      <c r="J644" t="str">
        <v>2020-06-29</v>
      </c>
      <c r="K644">
        <v>1.7</v>
      </c>
      <c r="M644" t="str">
        <v>2020-06-29</v>
      </c>
      <c r="N644">
        <v>1.54</v>
      </c>
      <c r="P644" t="str">
        <v>2020-06-30</v>
      </c>
      <c r="Q644">
        <v>1.33</v>
      </c>
      <c r="S644" t="str">
        <v>2020-06-29</v>
      </c>
      <c r="T644">
        <v>1.71</v>
      </c>
    </row>
    <row r="645" spans="1:20" x14ac:dyDescent="0.3">
      <c r="A645" t="str">
        <v>2020-06-26</v>
      </c>
      <c r="B645">
        <v>19124</v>
      </c>
      <c r="D645" t="str">
        <v>2020-06-29</v>
      </c>
      <c r="E645">
        <v>8.26</v>
      </c>
      <c r="G645" t="str">
        <v>2020-06-29</v>
      </c>
      <c r="H645">
        <v>161.60000600000001</v>
      </c>
      <c r="J645" t="str">
        <v>2020-06-26</v>
      </c>
      <c r="K645">
        <v>1.66</v>
      </c>
      <c r="M645" t="str">
        <v>2020-06-26</v>
      </c>
      <c r="N645">
        <v>1.47</v>
      </c>
      <c r="P645" t="str">
        <v>2020-06-29</v>
      </c>
      <c r="Q645">
        <v>1.36</v>
      </c>
      <c r="S645" t="str">
        <v>2020-06-26</v>
      </c>
      <c r="T645">
        <v>1.66</v>
      </c>
    </row>
    <row r="646" spans="1:20" x14ac:dyDescent="0.3">
      <c r="A646" t="str">
        <v>2020-06-25</v>
      </c>
      <c r="B646">
        <v>19235</v>
      </c>
      <c r="D646" t="str">
        <v>2020-06-26</v>
      </c>
      <c r="E646">
        <v>7.91</v>
      </c>
      <c r="G646" t="str">
        <v>2020-06-26</v>
      </c>
      <c r="H646">
        <v>156.60000600000001</v>
      </c>
      <c r="J646" t="str">
        <v>2020-06-25</v>
      </c>
      <c r="K646">
        <v>1.68</v>
      </c>
      <c r="M646" t="str">
        <v>2020-06-25</v>
      </c>
      <c r="N646">
        <v>1.51</v>
      </c>
      <c r="P646" t="str">
        <v>2020-06-26</v>
      </c>
      <c r="Q646">
        <v>1.28</v>
      </c>
      <c r="S646" t="str">
        <v>2020-06-25</v>
      </c>
      <c r="T646">
        <v>1.65</v>
      </c>
    </row>
    <row r="647" spans="1:20" x14ac:dyDescent="0.3">
      <c r="A647" t="str">
        <v>2020-06-24</v>
      </c>
      <c r="B647">
        <v>19163</v>
      </c>
      <c r="D647" t="str">
        <v>2020-06-25</v>
      </c>
      <c r="E647">
        <v>8.0500000000000007</v>
      </c>
      <c r="G647" t="str">
        <v>2020-06-25</v>
      </c>
      <c r="H647">
        <v>164.5</v>
      </c>
      <c r="J647" t="str">
        <v>2020-06-24</v>
      </c>
      <c r="K647">
        <v>1.67</v>
      </c>
      <c r="M647" t="str">
        <v>2020-06-24</v>
      </c>
      <c r="N647">
        <v>1.49</v>
      </c>
      <c r="P647" t="str">
        <v>2020-06-25</v>
      </c>
      <c r="Q647">
        <v>1.33</v>
      </c>
      <c r="S647" t="str">
        <v>2020-06-24</v>
      </c>
      <c r="T647">
        <v>1.55</v>
      </c>
    </row>
    <row r="648" spans="1:20" x14ac:dyDescent="0.3">
      <c r="A648" t="str">
        <v>2020-06-23</v>
      </c>
      <c r="B648">
        <v>19842</v>
      </c>
      <c r="D648" t="str">
        <v>2020-06-24</v>
      </c>
      <c r="E648">
        <v>8.07</v>
      </c>
      <c r="G648" t="str">
        <v>2020-06-24</v>
      </c>
      <c r="H648">
        <v>155</v>
      </c>
      <c r="J648" t="str">
        <v>2020-06-23</v>
      </c>
      <c r="K648">
        <v>1.71</v>
      </c>
      <c r="M648" t="str">
        <v>2020-06-23</v>
      </c>
      <c r="N648">
        <v>1.57</v>
      </c>
      <c r="P648" t="str">
        <v>2020-06-24</v>
      </c>
      <c r="Q648">
        <v>1.31</v>
      </c>
      <c r="S648" t="str">
        <v>2020-06-23</v>
      </c>
      <c r="T648">
        <v>1.58</v>
      </c>
    </row>
    <row r="649" spans="1:20" x14ac:dyDescent="0.3">
      <c r="A649" t="str">
        <v>2020-06-22</v>
      </c>
      <c r="B649">
        <v>19479</v>
      </c>
      <c r="D649" t="str">
        <v>2020-06-23</v>
      </c>
      <c r="E649">
        <v>8.43</v>
      </c>
      <c r="G649" t="str">
        <v>2020-06-23</v>
      </c>
      <c r="H649">
        <v>159</v>
      </c>
      <c r="J649" t="str">
        <v>2020-06-22</v>
      </c>
      <c r="K649">
        <v>1.68</v>
      </c>
      <c r="M649" t="str">
        <v>2020-06-22</v>
      </c>
      <c r="N649">
        <v>1.54</v>
      </c>
      <c r="P649" t="str">
        <v>2020-06-23</v>
      </c>
      <c r="Q649">
        <v>1.38</v>
      </c>
      <c r="S649" t="str">
        <v>2020-06-22</v>
      </c>
      <c r="T649">
        <v>1.54</v>
      </c>
    </row>
    <row r="650" spans="1:20" x14ac:dyDescent="0.3">
      <c r="A650" t="str">
        <v>2020-06-19</v>
      </c>
      <c r="B650">
        <v>19619</v>
      </c>
      <c r="D650" t="str">
        <v>2020-06-22</v>
      </c>
      <c r="E650">
        <v>8.24</v>
      </c>
      <c r="G650" t="str">
        <v>2020-06-22</v>
      </c>
      <c r="H650">
        <v>148</v>
      </c>
      <c r="J650" t="str">
        <v>2020-06-19</v>
      </c>
      <c r="K650">
        <v>1.68</v>
      </c>
      <c r="M650" t="str">
        <v>2020-06-19</v>
      </c>
      <c r="N650">
        <v>1.6</v>
      </c>
      <c r="P650" t="str">
        <v>2020-06-22</v>
      </c>
      <c r="Q650">
        <v>1.34</v>
      </c>
      <c r="S650" t="str">
        <v>2020-06-19</v>
      </c>
      <c r="T650">
        <v>1.59</v>
      </c>
    </row>
    <row r="651" spans="1:20" x14ac:dyDescent="0.3">
      <c r="A651" t="str">
        <v>2020-06-18</v>
      </c>
      <c r="B651">
        <v>19486</v>
      </c>
      <c r="D651" t="str">
        <v>2020-06-19</v>
      </c>
      <c r="E651">
        <v>8.26</v>
      </c>
      <c r="G651" t="str">
        <v>2020-06-19</v>
      </c>
      <c r="H651">
        <v>148.699997</v>
      </c>
      <c r="J651" t="str">
        <v>2020-06-18</v>
      </c>
      <c r="K651">
        <v>1.69</v>
      </c>
      <c r="M651" t="str">
        <v>2020-06-18</v>
      </c>
      <c r="N651">
        <v>1.58</v>
      </c>
      <c r="P651" t="str">
        <v>2020-06-19</v>
      </c>
      <c r="Q651">
        <v>1.34</v>
      </c>
      <c r="S651" t="str">
        <v>2020-06-18</v>
      </c>
      <c r="T651">
        <v>1.63</v>
      </c>
    </row>
    <row r="652" spans="1:20" x14ac:dyDescent="0.3">
      <c r="A652" t="str">
        <v>2020-06-17</v>
      </c>
      <c r="B652">
        <v>19586</v>
      </c>
      <c r="D652" t="str">
        <v>2020-06-18</v>
      </c>
      <c r="E652">
        <v>8.24</v>
      </c>
      <c r="G652" t="str">
        <v>2020-06-18</v>
      </c>
      <c r="H652">
        <v>148.89999399999999</v>
      </c>
      <c r="J652" t="str">
        <v>2020-06-17</v>
      </c>
      <c r="K652">
        <v>1.7</v>
      </c>
      <c r="M652" t="str">
        <v>2020-06-17</v>
      </c>
      <c r="N652">
        <v>1.63</v>
      </c>
      <c r="P652" t="str">
        <v>2020-06-18</v>
      </c>
      <c r="Q652">
        <v>1.35</v>
      </c>
      <c r="S652" t="str">
        <v>2020-06-17</v>
      </c>
      <c r="T652">
        <v>1.57</v>
      </c>
    </row>
    <row r="653" spans="1:20" x14ac:dyDescent="0.3">
      <c r="A653" t="str">
        <v>2020-06-16</v>
      </c>
      <c r="B653">
        <v>19626</v>
      </c>
      <c r="D653" t="str">
        <v>2020-06-17</v>
      </c>
      <c r="E653">
        <v>8.4</v>
      </c>
      <c r="G653" t="str">
        <v>2020-06-17</v>
      </c>
      <c r="H653">
        <v>147.5</v>
      </c>
      <c r="J653" t="str">
        <v>2020-06-16</v>
      </c>
      <c r="K653">
        <v>1.7</v>
      </c>
      <c r="M653" t="str">
        <v>2020-06-16</v>
      </c>
      <c r="N653">
        <v>1.66</v>
      </c>
      <c r="P653" t="str">
        <v>2020-06-17</v>
      </c>
      <c r="Q653">
        <v>1.38</v>
      </c>
      <c r="S653" t="str">
        <v>2020-06-16</v>
      </c>
      <c r="T653">
        <v>1.59</v>
      </c>
    </row>
    <row r="654" spans="1:20" x14ac:dyDescent="0.3">
      <c r="A654" t="str">
        <v>2020-06-15</v>
      </c>
      <c r="B654">
        <v>18969</v>
      </c>
      <c r="D654" t="str">
        <v>2020-06-16</v>
      </c>
      <c r="E654">
        <v>8.42</v>
      </c>
      <c r="G654" t="str">
        <v>2020-06-16</v>
      </c>
      <c r="H654">
        <v>146.60000600000001</v>
      </c>
      <c r="J654" t="str">
        <v>2020-06-15</v>
      </c>
      <c r="K654">
        <v>1.63</v>
      </c>
      <c r="M654" t="str">
        <v>2020-06-15</v>
      </c>
      <c r="N654">
        <v>1.56</v>
      </c>
      <c r="P654" t="str">
        <v>2020-06-16</v>
      </c>
      <c r="Q654">
        <v>1.38</v>
      </c>
      <c r="S654" t="str">
        <v>2020-06-15</v>
      </c>
      <c r="T654">
        <v>1.55</v>
      </c>
    </row>
    <row r="655" spans="1:20" x14ac:dyDescent="0.3">
      <c r="A655" t="str">
        <v>2020-06-12</v>
      </c>
      <c r="B655">
        <v>18888</v>
      </c>
      <c r="D655" t="str">
        <v>2020-06-15</v>
      </c>
      <c r="E655">
        <v>7.9</v>
      </c>
      <c r="G655" t="str">
        <v>2020-06-15</v>
      </c>
      <c r="H655">
        <v>140.199997</v>
      </c>
      <c r="J655" t="str">
        <v>2020-06-12</v>
      </c>
      <c r="K655">
        <v>1.62</v>
      </c>
      <c r="M655" t="str">
        <v>2020-06-12</v>
      </c>
      <c r="N655">
        <v>1.54</v>
      </c>
      <c r="P655" t="str">
        <v>2020-06-15</v>
      </c>
      <c r="Q655">
        <v>1.29</v>
      </c>
      <c r="S655" t="str">
        <v>2020-06-12</v>
      </c>
      <c r="T655">
        <v>1.52</v>
      </c>
    </row>
    <row r="656" spans="1:20" x14ac:dyDescent="0.3">
      <c r="A656" t="str">
        <v>2020-06-11</v>
      </c>
      <c r="B656">
        <v>18807</v>
      </c>
      <c r="D656" t="str">
        <v>2020-06-12</v>
      </c>
      <c r="E656">
        <v>7.94</v>
      </c>
      <c r="G656" t="str">
        <v>2020-06-12</v>
      </c>
      <c r="H656">
        <v>141.89999399999999</v>
      </c>
      <c r="J656" t="str">
        <v>2020-06-11</v>
      </c>
      <c r="K656">
        <v>1.62</v>
      </c>
      <c r="M656" t="str">
        <v>2020-06-11</v>
      </c>
      <c r="N656">
        <v>1.58</v>
      </c>
      <c r="P656" t="str">
        <v>2020-06-12</v>
      </c>
      <c r="Q656">
        <v>1.28</v>
      </c>
      <c r="S656" t="str">
        <v>2020-06-11</v>
      </c>
      <c r="T656">
        <v>1.52</v>
      </c>
    </row>
    <row r="657" spans="1:20" x14ac:dyDescent="0.3">
      <c r="A657" t="str">
        <v>2020-06-10</v>
      </c>
      <c r="B657">
        <v>19758</v>
      </c>
      <c r="D657" t="str">
        <v>2020-06-11</v>
      </c>
      <c r="E657">
        <v>7.95</v>
      </c>
      <c r="G657" t="str">
        <v>2020-06-11</v>
      </c>
      <c r="H657">
        <v>136.60000600000001</v>
      </c>
      <c r="J657" t="str">
        <v>2020-06-10</v>
      </c>
      <c r="K657">
        <v>1.7</v>
      </c>
      <c r="M657" t="str">
        <v>2020-06-10</v>
      </c>
      <c r="N657">
        <v>1.69</v>
      </c>
      <c r="P657" t="str">
        <v>2020-06-11</v>
      </c>
      <c r="Q657">
        <v>1.27</v>
      </c>
      <c r="S657" t="str">
        <v>2020-06-10</v>
      </c>
      <c r="T657">
        <v>1.58</v>
      </c>
    </row>
    <row r="658" spans="1:20" x14ac:dyDescent="0.3">
      <c r="A658" t="str">
        <v>2020-06-09</v>
      </c>
      <c r="B658">
        <v>19930</v>
      </c>
      <c r="D658" t="str">
        <v>2020-06-10</v>
      </c>
      <c r="E658">
        <v>8.6300000000000008</v>
      </c>
      <c r="G658" t="str">
        <v>2020-06-10</v>
      </c>
      <c r="H658">
        <v>147.300003</v>
      </c>
      <c r="J658" t="str">
        <v>2020-06-09</v>
      </c>
      <c r="K658">
        <v>1.72</v>
      </c>
      <c r="M658" t="str">
        <v>2020-06-09</v>
      </c>
      <c r="N658">
        <v>1.78</v>
      </c>
      <c r="P658" t="str">
        <v>2020-06-10</v>
      </c>
      <c r="Q658">
        <v>1.38</v>
      </c>
      <c r="S658" t="str">
        <v>2020-06-09</v>
      </c>
      <c r="T658">
        <v>1.59</v>
      </c>
    </row>
    <row r="659" spans="1:20" x14ac:dyDescent="0.3">
      <c r="A659" t="str">
        <v>2020-06-08</v>
      </c>
      <c r="B659">
        <v>20231</v>
      </c>
      <c r="D659" t="str">
        <v>2020-06-09</v>
      </c>
      <c r="E659">
        <v>8.93</v>
      </c>
      <c r="G659" t="str">
        <v>2020-06-09</v>
      </c>
      <c r="H659">
        <v>147.5</v>
      </c>
      <c r="J659" t="str">
        <v>2020-06-08</v>
      </c>
      <c r="K659">
        <v>1.8</v>
      </c>
      <c r="M659" t="str">
        <v>2020-06-08</v>
      </c>
      <c r="N659">
        <v>1.8</v>
      </c>
      <c r="P659" t="str">
        <v>2020-06-09</v>
      </c>
      <c r="Q659">
        <v>1.4</v>
      </c>
      <c r="S659" t="str">
        <v>2020-06-08</v>
      </c>
      <c r="T659">
        <v>1.64</v>
      </c>
    </row>
    <row r="660" spans="1:20" x14ac:dyDescent="0.3">
      <c r="A660" t="str">
        <v>2020-06-05</v>
      </c>
      <c r="B660">
        <v>20188</v>
      </c>
      <c r="D660" t="str">
        <v>2020-06-08</v>
      </c>
      <c r="E660">
        <v>9.27</v>
      </c>
      <c r="G660" t="str">
        <v>2020-06-08</v>
      </c>
      <c r="H660">
        <v>155.39999399999999</v>
      </c>
      <c r="J660" t="str">
        <v>2020-06-05</v>
      </c>
      <c r="K660">
        <v>1.77</v>
      </c>
      <c r="M660" t="str">
        <v>2020-06-05</v>
      </c>
      <c r="N660">
        <v>1.72</v>
      </c>
      <c r="P660" t="str">
        <v>2020-06-08</v>
      </c>
      <c r="Q660">
        <v>1.44</v>
      </c>
      <c r="S660" t="str">
        <v>2020-06-05</v>
      </c>
      <c r="T660">
        <v>1.61</v>
      </c>
    </row>
    <row r="661" spans="1:20" x14ac:dyDescent="0.3">
      <c r="A661" t="str">
        <v>2020-06-04</v>
      </c>
      <c r="B661">
        <v>19634</v>
      </c>
      <c r="D661" t="str">
        <v>2020-06-05</v>
      </c>
      <c r="E661">
        <v>8.92</v>
      </c>
      <c r="G661" t="str">
        <v>2020-06-05</v>
      </c>
      <c r="H661">
        <v>149</v>
      </c>
      <c r="J661" t="str">
        <v>2020-06-04</v>
      </c>
      <c r="K661">
        <v>1.69</v>
      </c>
      <c r="M661" t="str">
        <v>2020-06-04</v>
      </c>
      <c r="N661">
        <v>1.57</v>
      </c>
      <c r="P661" t="str">
        <v>2020-06-05</v>
      </c>
      <c r="Q661">
        <v>1.42</v>
      </c>
      <c r="S661" t="str">
        <v>2020-06-04</v>
      </c>
      <c r="T661">
        <v>1.57</v>
      </c>
    </row>
    <row r="662" spans="1:20" x14ac:dyDescent="0.3">
      <c r="A662" t="str">
        <v>2020-06-03</v>
      </c>
      <c r="B662">
        <v>19642</v>
      </c>
      <c r="D662" t="str">
        <v>2020-06-04</v>
      </c>
      <c r="E662">
        <v>8.52</v>
      </c>
      <c r="G662" t="str">
        <v>2020-06-04</v>
      </c>
      <c r="H662">
        <v>140.5</v>
      </c>
      <c r="J662" t="str">
        <v>2020-06-03</v>
      </c>
      <c r="K662">
        <v>1.67</v>
      </c>
      <c r="M662" t="str">
        <v>2020-06-03</v>
      </c>
      <c r="N662">
        <v>1.56</v>
      </c>
      <c r="P662" t="str">
        <v>2020-06-04</v>
      </c>
      <c r="Q662">
        <v>1.33</v>
      </c>
      <c r="S662" t="str">
        <v>2020-06-03</v>
      </c>
      <c r="T662">
        <v>1.5</v>
      </c>
    </row>
    <row r="663" spans="1:20" x14ac:dyDescent="0.3">
      <c r="A663" t="str">
        <v>2020-06-02</v>
      </c>
      <c r="B663">
        <v>18971</v>
      </c>
      <c r="D663" t="str">
        <v>2020-06-03</v>
      </c>
      <c r="E663">
        <v>8.4499999999999993</v>
      </c>
      <c r="G663" t="str">
        <v>2020-06-03</v>
      </c>
      <c r="H663">
        <v>137.60000600000001</v>
      </c>
      <c r="J663" t="str">
        <v>2020-06-02</v>
      </c>
      <c r="K663">
        <v>1.63</v>
      </c>
      <c r="M663" t="str">
        <v>2020-06-02</v>
      </c>
      <c r="N663">
        <v>1.52</v>
      </c>
      <c r="P663" t="str">
        <v>2020-06-03</v>
      </c>
      <c r="Q663">
        <v>1.27</v>
      </c>
      <c r="S663" t="str">
        <v>2020-06-02</v>
      </c>
      <c r="T663">
        <v>1.46</v>
      </c>
    </row>
    <row r="664" spans="1:20" x14ac:dyDescent="0.3">
      <c r="A664" t="str">
        <v>2020-06-01</v>
      </c>
      <c r="B664">
        <v>18524</v>
      </c>
      <c r="D664" t="str">
        <v>2020-06-02</v>
      </c>
      <c r="E664">
        <v>8.0399999999999991</v>
      </c>
      <c r="G664" t="str">
        <v>2020-06-02</v>
      </c>
      <c r="H664">
        <v>134</v>
      </c>
      <c r="J664" t="str">
        <v>2020-06-01</v>
      </c>
      <c r="K664">
        <v>1.58</v>
      </c>
      <c r="M664" t="str">
        <v>2020-06-01</v>
      </c>
      <c r="N664">
        <v>1.49</v>
      </c>
      <c r="P664" t="str">
        <v>2020-06-02</v>
      </c>
      <c r="Q664">
        <v>1.25</v>
      </c>
      <c r="S664" t="str">
        <v>2020-06-01</v>
      </c>
      <c r="T664">
        <v>1.45</v>
      </c>
    </row>
    <row r="665" spans="1:20" x14ac:dyDescent="0.3">
      <c r="A665" t="str">
        <v>2020-05-29</v>
      </c>
      <c r="B665">
        <v>18198</v>
      </c>
      <c r="D665" t="str">
        <v>2020-06-01</v>
      </c>
      <c r="E665">
        <v>7.91</v>
      </c>
      <c r="G665" t="str">
        <v>2020-06-01</v>
      </c>
      <c r="H665">
        <v>133.5</v>
      </c>
      <c r="J665" t="str">
        <v>2020-05-29</v>
      </c>
      <c r="K665">
        <v>1.55</v>
      </c>
      <c r="M665" t="str">
        <v>2020-05-29</v>
      </c>
      <c r="N665">
        <v>1.45</v>
      </c>
      <c r="P665" t="str">
        <v>2020-06-01</v>
      </c>
      <c r="Q665">
        <v>1.23</v>
      </c>
      <c r="S665" t="str">
        <v>2020-05-29</v>
      </c>
      <c r="T665">
        <v>1.45</v>
      </c>
    </row>
    <row r="666" spans="1:20" x14ac:dyDescent="0.3">
      <c r="A666" t="str">
        <v>2020-05-28</v>
      </c>
      <c r="B666">
        <v>18351</v>
      </c>
      <c r="D666" t="str">
        <v>2020-05-29</v>
      </c>
      <c r="E666">
        <v>7.67</v>
      </c>
      <c r="G666" t="str">
        <v>2020-05-29</v>
      </c>
      <c r="H666">
        <v>131.5</v>
      </c>
      <c r="J666" t="str">
        <v>2020-05-28</v>
      </c>
      <c r="K666">
        <v>1.56</v>
      </c>
      <c r="M666" t="str">
        <v>2020-05-28</v>
      </c>
      <c r="N666">
        <v>1.51</v>
      </c>
      <c r="P666" t="str">
        <v>2020-05-29</v>
      </c>
      <c r="Q666">
        <v>1.1499999999999999</v>
      </c>
      <c r="S666" t="str">
        <v>2020-05-28</v>
      </c>
      <c r="T666">
        <v>1.4</v>
      </c>
    </row>
    <row r="667" spans="1:20" x14ac:dyDescent="0.3">
      <c r="A667" t="str">
        <v>2020-05-27</v>
      </c>
      <c r="B667">
        <v>17910</v>
      </c>
      <c r="D667" t="str">
        <v>2020-05-28</v>
      </c>
      <c r="E667">
        <v>7.67</v>
      </c>
      <c r="G667" t="str">
        <v>2020-05-28</v>
      </c>
      <c r="H667">
        <v>116.5</v>
      </c>
      <c r="J667" t="str">
        <v>2020-05-27</v>
      </c>
      <c r="K667">
        <v>1.54</v>
      </c>
      <c r="M667" t="str">
        <v>2020-05-27</v>
      </c>
      <c r="N667">
        <v>1.45</v>
      </c>
      <c r="P667" t="str">
        <v>2020-05-28</v>
      </c>
      <c r="Q667">
        <v>1.1599999999999999</v>
      </c>
      <c r="S667" t="str">
        <v>2020-05-27</v>
      </c>
      <c r="T667">
        <v>1.32</v>
      </c>
    </row>
    <row r="668" spans="1:20" x14ac:dyDescent="0.3">
      <c r="A668" t="str">
        <v>2020-05-26</v>
      </c>
      <c r="B668">
        <v>17860</v>
      </c>
      <c r="D668" t="str">
        <v>2020-05-27</v>
      </c>
      <c r="E668">
        <v>7.4</v>
      </c>
      <c r="G668" t="str">
        <v>2020-05-27</v>
      </c>
      <c r="H668">
        <v>109.800003</v>
      </c>
      <c r="J668" t="str">
        <v>2020-05-26</v>
      </c>
      <c r="K668">
        <v>1.5</v>
      </c>
      <c r="M668" t="str">
        <v>2020-05-26</v>
      </c>
      <c r="N668">
        <v>1.4</v>
      </c>
      <c r="P668" t="str">
        <v>2020-05-27</v>
      </c>
      <c r="Q668">
        <v>1.1200000000000001</v>
      </c>
      <c r="S668" t="str">
        <v>2020-05-26</v>
      </c>
      <c r="T668">
        <v>1.31</v>
      </c>
    </row>
    <row r="669" spans="1:20" x14ac:dyDescent="0.3">
      <c r="A669" t="str">
        <v>2020-05-25</v>
      </c>
      <c r="B669">
        <v>17596</v>
      </c>
      <c r="D669" t="str">
        <v>2020-05-26</v>
      </c>
      <c r="E669">
        <v>7.07</v>
      </c>
      <c r="G669" t="str">
        <v>2020-05-26</v>
      </c>
      <c r="H669">
        <v>105</v>
      </c>
      <c r="J669" t="str">
        <v>2020-05-25</v>
      </c>
      <c r="K669">
        <v>1.46</v>
      </c>
      <c r="M669" t="str">
        <v>2020-05-25</v>
      </c>
      <c r="N669">
        <v>1.27</v>
      </c>
      <c r="P669" t="str">
        <v>2020-05-26</v>
      </c>
      <c r="Q669">
        <v>1.1100000000000001</v>
      </c>
      <c r="S669" t="str">
        <v>2020-05-25</v>
      </c>
      <c r="T669">
        <v>1.21</v>
      </c>
    </row>
    <row r="670" spans="1:20" x14ac:dyDescent="0.3">
      <c r="A670" t="str">
        <v>2020-05-22</v>
      </c>
      <c r="B670">
        <v>17316</v>
      </c>
      <c r="D670" t="str">
        <v>2020-05-25</v>
      </c>
      <c r="E670">
        <v>6.77</v>
      </c>
      <c r="G670" t="str">
        <v>2020-05-25</v>
      </c>
      <c r="H670">
        <v>102</v>
      </c>
      <c r="J670" t="str">
        <v>2020-05-22</v>
      </c>
      <c r="K670">
        <v>1.44</v>
      </c>
      <c r="M670" t="str">
        <v>2020-05-22</v>
      </c>
      <c r="N670">
        <v>1.26</v>
      </c>
      <c r="P670" t="str">
        <v>2020-05-25</v>
      </c>
      <c r="Q670">
        <v>1.06</v>
      </c>
      <c r="S670" t="str">
        <v>2020-05-22</v>
      </c>
      <c r="T670">
        <v>1.22</v>
      </c>
    </row>
    <row r="671" spans="1:20" x14ac:dyDescent="0.3">
      <c r="A671" t="str">
        <v>2020-05-21</v>
      </c>
      <c r="B671">
        <v>17087</v>
      </c>
      <c r="D671" t="str">
        <v>2020-05-22</v>
      </c>
      <c r="E671">
        <v>6.73</v>
      </c>
      <c r="G671" t="str">
        <v>2020-05-22</v>
      </c>
      <c r="H671">
        <v>102.400002</v>
      </c>
      <c r="J671" t="str">
        <v>2020-05-21</v>
      </c>
      <c r="K671">
        <v>1.42</v>
      </c>
      <c r="M671" t="str">
        <v>2020-05-21</v>
      </c>
      <c r="N671">
        <v>1.26</v>
      </c>
      <c r="P671" t="str">
        <v>2020-05-22</v>
      </c>
      <c r="Q671">
        <v>1.05</v>
      </c>
      <c r="S671" t="str">
        <v>2020-05-21</v>
      </c>
      <c r="T671">
        <v>1.23</v>
      </c>
    </row>
    <row r="672" spans="1:20" x14ac:dyDescent="0.3">
      <c r="A672" t="str">
        <v>2020-05-20</v>
      </c>
      <c r="B672">
        <v>17213</v>
      </c>
      <c r="D672" t="str">
        <v>2020-05-21</v>
      </c>
      <c r="E672">
        <v>6.45</v>
      </c>
      <c r="G672" t="str">
        <v>2020-05-21</v>
      </c>
      <c r="H672">
        <v>101.400002</v>
      </c>
      <c r="J672" t="str">
        <v>2020-05-20</v>
      </c>
      <c r="K672">
        <v>1.44</v>
      </c>
      <c r="M672" t="str">
        <v>2020-05-20</v>
      </c>
      <c r="N672">
        <v>1.29</v>
      </c>
      <c r="P672" t="str">
        <v>2020-05-21</v>
      </c>
      <c r="Q672">
        <v>1.04</v>
      </c>
      <c r="S672" t="str">
        <v>2020-05-20</v>
      </c>
      <c r="T672">
        <v>1.25</v>
      </c>
    </row>
    <row r="673" spans="1:20" x14ac:dyDescent="0.3">
      <c r="A673" t="str">
        <v>2020-05-19</v>
      </c>
      <c r="B673">
        <v>17035</v>
      </c>
      <c r="D673" t="str">
        <v>2020-05-20</v>
      </c>
      <c r="E673">
        <v>6.53</v>
      </c>
      <c r="G673" t="str">
        <v>2020-05-20</v>
      </c>
      <c r="H673">
        <v>102.800003</v>
      </c>
      <c r="J673" t="str">
        <v>2020-05-19</v>
      </c>
      <c r="K673">
        <v>1.43</v>
      </c>
      <c r="M673" t="str">
        <v>2020-05-19</v>
      </c>
      <c r="N673">
        <v>1.31</v>
      </c>
      <c r="P673" t="str">
        <v>2020-05-20</v>
      </c>
      <c r="Q673">
        <v>1.08</v>
      </c>
      <c r="S673" t="str">
        <v>2020-05-19</v>
      </c>
      <c r="T673">
        <v>1.25</v>
      </c>
    </row>
    <row r="674" spans="1:20" x14ac:dyDescent="0.3">
      <c r="A674" t="str">
        <v>2020-05-18</v>
      </c>
      <c r="B674">
        <v>17401</v>
      </c>
      <c r="D674" t="str">
        <v>2020-05-19</v>
      </c>
      <c r="E674">
        <v>6.49</v>
      </c>
      <c r="G674" t="str">
        <v>2020-05-19</v>
      </c>
      <c r="H674">
        <v>104.199997</v>
      </c>
      <c r="J674" t="str">
        <v>2020-05-18</v>
      </c>
      <c r="K674">
        <v>1.45</v>
      </c>
      <c r="M674" t="str">
        <v>2020-05-18</v>
      </c>
      <c r="N674">
        <v>1.38</v>
      </c>
      <c r="P674" t="str">
        <v>2020-05-19</v>
      </c>
      <c r="Q674">
        <v>1.08</v>
      </c>
      <c r="S674" t="str">
        <v>2020-05-18</v>
      </c>
      <c r="T674">
        <v>1.31</v>
      </c>
    </row>
    <row r="675" spans="1:20" x14ac:dyDescent="0.3">
      <c r="A675" t="str">
        <v>2020-05-15</v>
      </c>
      <c r="B675">
        <v>16852</v>
      </c>
      <c r="D675" t="str">
        <v>2020-05-18</v>
      </c>
      <c r="E675">
        <v>6.58</v>
      </c>
      <c r="G675" t="str">
        <v>2020-05-18</v>
      </c>
      <c r="H675">
        <v>110.900002</v>
      </c>
      <c r="J675" t="str">
        <v>2020-05-15</v>
      </c>
      <c r="K675">
        <v>1.38</v>
      </c>
      <c r="M675" t="str">
        <v>2020-05-15</v>
      </c>
      <c r="N675">
        <v>1.36</v>
      </c>
      <c r="P675" t="str">
        <v>2020-05-18</v>
      </c>
      <c r="Q675">
        <v>1.17</v>
      </c>
      <c r="S675" t="str">
        <v>2020-05-15</v>
      </c>
      <c r="T675">
        <v>1.29</v>
      </c>
    </row>
    <row r="676" spans="1:20" x14ac:dyDescent="0.3">
      <c r="A676" t="str">
        <v>2020-05-14</v>
      </c>
      <c r="B676">
        <v>16868</v>
      </c>
      <c r="D676" t="str">
        <v>2020-05-15</v>
      </c>
      <c r="E676">
        <v>6.21</v>
      </c>
      <c r="G676" t="str">
        <v>2020-05-15</v>
      </c>
      <c r="H676">
        <v>110.099998</v>
      </c>
      <c r="J676" t="str">
        <v>2020-05-14</v>
      </c>
      <c r="K676">
        <v>1.38</v>
      </c>
      <c r="M676" t="str">
        <v>2020-05-14</v>
      </c>
      <c r="N676">
        <v>1.36</v>
      </c>
      <c r="P676" t="str">
        <v>2020-05-15</v>
      </c>
      <c r="Q676">
        <v>1.1200000000000001</v>
      </c>
      <c r="S676" t="str">
        <v>2020-05-14</v>
      </c>
      <c r="T676">
        <v>1.31</v>
      </c>
    </row>
    <row r="677" spans="1:20" x14ac:dyDescent="0.3">
      <c r="A677" t="str">
        <v>2020-05-13</v>
      </c>
      <c r="B677">
        <v>17183</v>
      </c>
      <c r="D677" t="str">
        <v>2020-05-14</v>
      </c>
      <c r="E677">
        <v>6.28</v>
      </c>
      <c r="G677" t="str">
        <v>2020-05-14</v>
      </c>
      <c r="H677">
        <v>111.5</v>
      </c>
      <c r="J677" t="str">
        <v>2020-05-13</v>
      </c>
      <c r="K677">
        <v>1.39</v>
      </c>
      <c r="M677" t="str">
        <v>2020-05-13</v>
      </c>
      <c r="N677">
        <v>1.37</v>
      </c>
      <c r="P677" t="str">
        <v>2020-05-14</v>
      </c>
      <c r="Q677">
        <v>1.1200000000000001</v>
      </c>
      <c r="S677" t="str">
        <v>2020-05-13</v>
      </c>
      <c r="T677">
        <v>1.34</v>
      </c>
    </row>
    <row r="678" spans="1:20" x14ac:dyDescent="0.3">
      <c r="A678" t="str">
        <v>2020-05-12</v>
      </c>
      <c r="B678">
        <v>17559</v>
      </c>
      <c r="D678" t="str">
        <v>2020-05-13</v>
      </c>
      <c r="E678">
        <v>6.4</v>
      </c>
      <c r="G678" t="str">
        <v>2020-05-13</v>
      </c>
      <c r="H678">
        <v>111.599998</v>
      </c>
      <c r="J678" t="str">
        <v>2020-05-12</v>
      </c>
      <c r="K678">
        <v>1.42</v>
      </c>
      <c r="M678" t="str">
        <v>2020-05-12</v>
      </c>
      <c r="N678">
        <v>1.42</v>
      </c>
      <c r="P678" t="str">
        <v>2020-05-13</v>
      </c>
      <c r="Q678">
        <v>1.1299999999999999</v>
      </c>
      <c r="S678" t="str">
        <v>2020-05-12</v>
      </c>
      <c r="T678">
        <v>1.38</v>
      </c>
    </row>
    <row r="679" spans="1:20" x14ac:dyDescent="0.3">
      <c r="A679" t="str">
        <v>2020-05-11</v>
      </c>
      <c r="B679">
        <v>17381</v>
      </c>
      <c r="D679" t="str">
        <v>2020-05-12</v>
      </c>
      <c r="E679">
        <v>6.66</v>
      </c>
      <c r="G679" t="str">
        <v>2020-05-12</v>
      </c>
      <c r="H679">
        <v>110.300003</v>
      </c>
      <c r="J679" t="str">
        <v>2020-05-11</v>
      </c>
      <c r="K679">
        <v>1.41</v>
      </c>
      <c r="M679" t="str">
        <v>2020-05-11</v>
      </c>
      <c r="N679">
        <v>1.43</v>
      </c>
      <c r="P679" t="str">
        <v>2020-05-12</v>
      </c>
      <c r="Q679">
        <v>1.1499999999999999</v>
      </c>
      <c r="S679" t="str">
        <v>2020-05-11</v>
      </c>
      <c r="T679">
        <v>1.4</v>
      </c>
    </row>
    <row r="680" spans="1:20" x14ac:dyDescent="0.3">
      <c r="A680" t="str">
        <v>2020-05-08</v>
      </c>
      <c r="B680">
        <v>17439</v>
      </c>
      <c r="D680" t="str">
        <v>2020-05-11</v>
      </c>
      <c r="E680">
        <v>6.62</v>
      </c>
      <c r="G680" t="str">
        <v>2020-05-11</v>
      </c>
      <c r="H680">
        <v>110</v>
      </c>
      <c r="J680" t="str">
        <v>2020-05-08</v>
      </c>
      <c r="K680">
        <v>1.41</v>
      </c>
      <c r="M680" t="str">
        <v>2020-05-08</v>
      </c>
      <c r="N680">
        <v>1.45</v>
      </c>
      <c r="P680" t="str">
        <v>2020-05-11</v>
      </c>
      <c r="Q680">
        <v>1.1599999999999999</v>
      </c>
      <c r="S680" t="str">
        <v>2020-05-08</v>
      </c>
      <c r="T680">
        <v>1.38</v>
      </c>
    </row>
    <row r="681" spans="1:20" x14ac:dyDescent="0.3">
      <c r="A681" t="str">
        <v>2020-05-07</v>
      </c>
      <c r="B681">
        <v>17245</v>
      </c>
      <c r="D681" t="str">
        <v>2020-05-08</v>
      </c>
      <c r="E681">
        <v>6.58</v>
      </c>
      <c r="G681" t="str">
        <v>2020-05-08</v>
      </c>
      <c r="H681">
        <v>110</v>
      </c>
      <c r="J681" t="str">
        <v>2020-05-07</v>
      </c>
      <c r="K681">
        <v>1.4</v>
      </c>
      <c r="M681" t="str">
        <v>2020-05-07</v>
      </c>
      <c r="N681">
        <v>1.43</v>
      </c>
      <c r="P681" t="str">
        <v>2020-05-08</v>
      </c>
      <c r="Q681">
        <v>1.1499999999999999</v>
      </c>
      <c r="S681" t="str">
        <v>2020-05-07</v>
      </c>
      <c r="T681">
        <v>1.37</v>
      </c>
    </row>
    <row r="682" spans="1:20" x14ac:dyDescent="0.3">
      <c r="A682" t="str">
        <v>2020-05-06</v>
      </c>
      <c r="B682">
        <v>17159</v>
      </c>
      <c r="D682" t="str">
        <v>2020-05-07</v>
      </c>
      <c r="E682">
        <v>6.5</v>
      </c>
      <c r="G682" t="str">
        <v>2020-05-07</v>
      </c>
      <c r="H682">
        <v>109</v>
      </c>
      <c r="J682" t="str">
        <v>2020-05-06</v>
      </c>
      <c r="K682">
        <v>1.42</v>
      </c>
      <c r="M682" t="str">
        <v>2020-05-06</v>
      </c>
      <c r="N682">
        <v>1.47</v>
      </c>
      <c r="P682" t="str">
        <v>2020-05-07</v>
      </c>
      <c r="Q682">
        <v>1.0900000000000001</v>
      </c>
      <c r="S682" t="str">
        <v>2020-05-06</v>
      </c>
      <c r="T682">
        <v>1.39</v>
      </c>
    </row>
    <row r="683" spans="1:20" x14ac:dyDescent="0.3">
      <c r="A683" t="str">
        <v>2020-05-05</v>
      </c>
      <c r="B683">
        <v>17387</v>
      </c>
      <c r="D683" t="str">
        <v>2020-05-06</v>
      </c>
      <c r="E683">
        <v>6.6</v>
      </c>
      <c r="G683" t="str">
        <v>2020-05-06</v>
      </c>
      <c r="H683">
        <v>108.699997</v>
      </c>
      <c r="J683" t="str">
        <v>2020-05-05</v>
      </c>
      <c r="K683">
        <v>1.45</v>
      </c>
      <c r="M683" t="str">
        <v>2020-05-05</v>
      </c>
      <c r="N683">
        <v>1.49</v>
      </c>
      <c r="P683" t="str">
        <v>2020-05-06</v>
      </c>
      <c r="Q683">
        <v>1.1100000000000001</v>
      </c>
      <c r="S683" t="str">
        <v>2020-05-05</v>
      </c>
      <c r="T683">
        <v>1.42</v>
      </c>
    </row>
    <row r="684" spans="1:20" x14ac:dyDescent="0.3">
      <c r="A684" t="str">
        <v>2020-05-04</v>
      </c>
      <c r="B684">
        <v>17036</v>
      </c>
      <c r="D684" t="str">
        <v>2020-05-05</v>
      </c>
      <c r="E684">
        <v>6.66</v>
      </c>
      <c r="G684" t="str">
        <v>2020-05-05</v>
      </c>
      <c r="H684">
        <v>109.099998</v>
      </c>
      <c r="J684" t="str">
        <v>2020-05-04</v>
      </c>
      <c r="K684">
        <v>1.38</v>
      </c>
      <c r="M684" t="str">
        <v>2020-05-04</v>
      </c>
      <c r="N684">
        <v>1.49</v>
      </c>
      <c r="P684" t="str">
        <v>2020-05-05</v>
      </c>
      <c r="Q684">
        <v>1.1200000000000001</v>
      </c>
      <c r="S684" t="str">
        <v>2020-05-04</v>
      </c>
      <c r="T684">
        <v>1.37</v>
      </c>
    </row>
    <row r="685" spans="1:20" x14ac:dyDescent="0.3">
      <c r="A685" t="str">
        <v>2020-04-30</v>
      </c>
      <c r="B685">
        <v>17690</v>
      </c>
      <c r="D685" t="str">
        <v>2020-05-04</v>
      </c>
      <c r="E685">
        <v>6.63</v>
      </c>
      <c r="G685" t="str">
        <v>2020-05-04</v>
      </c>
      <c r="H685">
        <v>109.5</v>
      </c>
      <c r="J685" t="str">
        <v>2020-04-30</v>
      </c>
      <c r="K685">
        <v>1.42</v>
      </c>
      <c r="M685" t="str">
        <v>2020-04-30</v>
      </c>
      <c r="N685">
        <v>1.52</v>
      </c>
      <c r="P685" t="str">
        <v>2020-05-04</v>
      </c>
      <c r="Q685">
        <v>1.0900000000000001</v>
      </c>
      <c r="S685" t="str">
        <v>2020-04-30</v>
      </c>
      <c r="T685">
        <v>1.45</v>
      </c>
    </row>
    <row r="686" spans="1:20" x14ac:dyDescent="0.3">
      <c r="A686" t="str">
        <v>2020-04-29</v>
      </c>
      <c r="B686">
        <v>18067</v>
      </c>
      <c r="D686" t="str">
        <v>2020-04-30</v>
      </c>
      <c r="E686">
        <v>7.03</v>
      </c>
      <c r="G686" t="str">
        <v>2020-04-30</v>
      </c>
      <c r="H686">
        <v>111.400002</v>
      </c>
      <c r="J686" t="str">
        <v>2020-04-29</v>
      </c>
      <c r="K686">
        <v>1.48</v>
      </c>
      <c r="M686" t="str">
        <v>2020-04-29</v>
      </c>
      <c r="N686">
        <v>1.59</v>
      </c>
      <c r="P686" t="str">
        <v>2020-04-30</v>
      </c>
      <c r="Q686">
        <v>1.1100000000000001</v>
      </c>
      <c r="S686" t="str">
        <v>2020-04-29</v>
      </c>
      <c r="T686">
        <v>1.44</v>
      </c>
    </row>
    <row r="687" spans="1:20" x14ac:dyDescent="0.3">
      <c r="A687" t="str">
        <v>2020-04-28</v>
      </c>
      <c r="B687">
        <v>17677</v>
      </c>
      <c r="D687" t="str">
        <v>2020-04-29</v>
      </c>
      <c r="E687">
        <v>7.38</v>
      </c>
      <c r="G687" t="str">
        <v>2020-04-29</v>
      </c>
      <c r="H687">
        <v>112.5</v>
      </c>
      <c r="J687" t="str">
        <v>2020-04-28</v>
      </c>
      <c r="K687">
        <v>1.45</v>
      </c>
      <c r="M687" t="str">
        <v>2020-04-28</v>
      </c>
      <c r="N687">
        <v>1.57</v>
      </c>
      <c r="P687" t="str">
        <v>2020-04-29</v>
      </c>
      <c r="Q687">
        <v>1.1599999999999999</v>
      </c>
      <c r="S687" t="str">
        <v>2020-04-28</v>
      </c>
      <c r="T687">
        <v>1.42</v>
      </c>
    </row>
    <row r="688" spans="1:20" x14ac:dyDescent="0.3">
      <c r="A688" t="str">
        <v>2020-04-27</v>
      </c>
      <c r="B688">
        <v>17380</v>
      </c>
      <c r="D688" t="str">
        <v>2020-04-28</v>
      </c>
      <c r="E688">
        <v>7.23</v>
      </c>
      <c r="G688" t="str">
        <v>2020-04-28</v>
      </c>
      <c r="H688">
        <v>112.099998</v>
      </c>
      <c r="J688" t="str">
        <v>2020-04-27</v>
      </c>
      <c r="K688">
        <v>1.4</v>
      </c>
      <c r="M688" t="str">
        <v>2020-04-27</v>
      </c>
      <c r="N688">
        <v>1.48</v>
      </c>
      <c r="P688" t="str">
        <v>2020-04-28</v>
      </c>
      <c r="Q688">
        <v>1.1299999999999999</v>
      </c>
      <c r="S688" t="str">
        <v>2020-04-27</v>
      </c>
      <c r="T688">
        <v>1.43</v>
      </c>
    </row>
    <row r="689" spans="1:20" x14ac:dyDescent="0.3">
      <c r="A689" t="str">
        <v>2020-04-24</v>
      </c>
      <c r="B689">
        <v>16859</v>
      </c>
      <c r="D689" t="str">
        <v>2020-04-27</v>
      </c>
      <c r="E689">
        <v>6.97</v>
      </c>
      <c r="G689" t="str">
        <v>2020-04-27</v>
      </c>
      <c r="H689">
        <v>109.5</v>
      </c>
      <c r="J689" t="str">
        <v>2020-04-24</v>
      </c>
      <c r="K689">
        <v>1.34</v>
      </c>
      <c r="M689" t="str">
        <v>2020-04-24</v>
      </c>
      <c r="N689">
        <v>1.43</v>
      </c>
      <c r="P689" t="str">
        <v>2020-04-27</v>
      </c>
      <c r="Q689">
        <v>1.1000000000000001</v>
      </c>
      <c r="S689" t="str">
        <v>2020-04-24</v>
      </c>
      <c r="T689">
        <v>1.43</v>
      </c>
    </row>
    <row r="690" spans="1:20" x14ac:dyDescent="0.3">
      <c r="A690" t="str">
        <v>2020-04-23</v>
      </c>
      <c r="B690">
        <v>17011</v>
      </c>
      <c r="D690" t="str">
        <v>2020-04-24</v>
      </c>
      <c r="E690">
        <v>6.69</v>
      </c>
      <c r="G690" t="str">
        <v>2020-04-24</v>
      </c>
      <c r="H690">
        <v>107.099998</v>
      </c>
      <c r="J690" t="str">
        <v>2020-04-23</v>
      </c>
      <c r="K690">
        <v>1.38</v>
      </c>
      <c r="M690" t="str">
        <v>2020-04-23</v>
      </c>
      <c r="N690">
        <v>1.5</v>
      </c>
      <c r="P690" t="str">
        <v>2020-04-24</v>
      </c>
      <c r="Q690">
        <v>1.06</v>
      </c>
      <c r="S690" t="str">
        <v>2020-04-23</v>
      </c>
      <c r="T690">
        <v>1.45</v>
      </c>
    </row>
    <row r="691" spans="1:20" x14ac:dyDescent="0.3">
      <c r="A691" t="str">
        <v>2020-04-22</v>
      </c>
      <c r="B691">
        <v>16765</v>
      </c>
      <c r="D691" t="str">
        <v>2020-04-23</v>
      </c>
      <c r="E691">
        <v>6.9</v>
      </c>
      <c r="G691" t="str">
        <v>2020-04-23</v>
      </c>
      <c r="H691">
        <v>109.699997</v>
      </c>
      <c r="J691" t="str">
        <v>2020-04-22</v>
      </c>
      <c r="K691">
        <v>1.34</v>
      </c>
      <c r="M691" t="str">
        <v>2020-04-22</v>
      </c>
      <c r="N691">
        <v>1.45</v>
      </c>
      <c r="P691" t="str">
        <v>2020-04-23</v>
      </c>
      <c r="Q691">
        <v>1.1000000000000001</v>
      </c>
      <c r="S691" t="str">
        <v>2020-04-22</v>
      </c>
      <c r="T691">
        <v>1.41</v>
      </c>
    </row>
    <row r="692" spans="1:20" x14ac:dyDescent="0.3">
      <c r="A692" t="str">
        <v>2020-04-21</v>
      </c>
      <c r="B692">
        <v>16451</v>
      </c>
      <c r="D692" t="str">
        <v>2020-04-22</v>
      </c>
      <c r="E692">
        <v>6.72</v>
      </c>
      <c r="G692" t="str">
        <v>2020-04-22</v>
      </c>
      <c r="H692">
        <v>107</v>
      </c>
      <c r="J692" t="str">
        <v>2020-04-21</v>
      </c>
      <c r="K692">
        <v>1.32</v>
      </c>
      <c r="M692" t="str">
        <v>2020-04-21</v>
      </c>
      <c r="N692">
        <v>1.45</v>
      </c>
      <c r="P692" t="str">
        <v>2020-04-22</v>
      </c>
      <c r="Q692">
        <v>1.07</v>
      </c>
      <c r="S692" t="str">
        <v>2020-04-21</v>
      </c>
      <c r="T692">
        <v>1.4</v>
      </c>
    </row>
    <row r="693" spans="1:20" x14ac:dyDescent="0.3">
      <c r="A693" t="str">
        <v>2020-04-20</v>
      </c>
      <c r="B693">
        <v>17064</v>
      </c>
      <c r="D693" t="str">
        <v>2020-04-21</v>
      </c>
      <c r="E693">
        <v>6.59</v>
      </c>
      <c r="G693" t="str">
        <v>2020-04-21</v>
      </c>
      <c r="H693">
        <v>108</v>
      </c>
      <c r="J693" t="str">
        <v>2020-04-20</v>
      </c>
      <c r="K693">
        <v>1.38</v>
      </c>
      <c r="M693" t="str">
        <v>2020-04-20</v>
      </c>
      <c r="N693">
        <v>1.52</v>
      </c>
      <c r="P693" t="str">
        <v>2020-04-21</v>
      </c>
      <c r="Q693">
        <v>1.08</v>
      </c>
      <c r="S693" t="str">
        <v>2020-04-20</v>
      </c>
      <c r="T693">
        <v>1.45</v>
      </c>
    </row>
    <row r="694" spans="1:20" x14ac:dyDescent="0.3">
      <c r="A694" t="str">
        <v>2020-04-17</v>
      </c>
      <c r="B694">
        <v>17055</v>
      </c>
      <c r="D694" t="str">
        <v>2020-04-20</v>
      </c>
      <c r="E694">
        <v>6.9</v>
      </c>
      <c r="G694" t="str">
        <v>2020-04-20</v>
      </c>
      <c r="H694">
        <v>110.199997</v>
      </c>
      <c r="J694" t="str">
        <v>2020-04-17</v>
      </c>
      <c r="K694">
        <v>1.38</v>
      </c>
      <c r="M694" t="str">
        <v>2020-04-17</v>
      </c>
      <c r="N694">
        <v>1.51</v>
      </c>
      <c r="P694" t="str">
        <v>2020-04-20</v>
      </c>
      <c r="Q694">
        <v>1.1100000000000001</v>
      </c>
      <c r="S694" t="str">
        <v>2020-04-17</v>
      </c>
      <c r="T694">
        <v>1.41</v>
      </c>
    </row>
    <row r="695" spans="1:20" x14ac:dyDescent="0.3">
      <c r="A695" t="str">
        <v>2020-04-16</v>
      </c>
      <c r="B695">
        <v>16768</v>
      </c>
      <c r="D695" t="str">
        <v>2020-04-17</v>
      </c>
      <c r="E695">
        <v>6.86</v>
      </c>
      <c r="G695" t="str">
        <v>2020-04-17</v>
      </c>
      <c r="H695">
        <v>110.099998</v>
      </c>
      <c r="J695" t="str">
        <v>2020-04-16</v>
      </c>
      <c r="K695">
        <v>1.36</v>
      </c>
      <c r="M695" t="str">
        <v>2020-04-16</v>
      </c>
      <c r="N695">
        <v>1.5</v>
      </c>
      <c r="P695" t="str">
        <v>2020-04-17</v>
      </c>
      <c r="Q695">
        <v>1.1100000000000001</v>
      </c>
      <c r="S695" t="str">
        <v>2020-04-16</v>
      </c>
      <c r="T695">
        <v>1.4</v>
      </c>
    </row>
    <row r="696" spans="1:20" x14ac:dyDescent="0.3">
      <c r="A696" t="str">
        <v>2020-04-15</v>
      </c>
      <c r="B696">
        <v>16719</v>
      </c>
      <c r="D696" t="str">
        <v>2020-04-16</v>
      </c>
      <c r="E696">
        <v>6.67</v>
      </c>
      <c r="G696" t="str">
        <v>2020-04-16</v>
      </c>
      <c r="H696">
        <v>108.099998</v>
      </c>
      <c r="J696" t="str">
        <v>2020-04-15</v>
      </c>
      <c r="K696">
        <v>1.35</v>
      </c>
      <c r="M696" t="str">
        <v>2020-04-15</v>
      </c>
      <c r="N696">
        <v>1.57</v>
      </c>
      <c r="P696" t="str">
        <v>2020-04-16</v>
      </c>
      <c r="Q696">
        <v>1.1100000000000001</v>
      </c>
      <c r="S696" t="str">
        <v>2020-04-15</v>
      </c>
      <c r="T696">
        <v>1.44</v>
      </c>
    </row>
    <row r="697" spans="1:20" x14ac:dyDescent="0.3">
      <c r="A697" t="str">
        <v>2020-04-14</v>
      </c>
      <c r="B697">
        <v>17558</v>
      </c>
      <c r="D697" t="str">
        <v>2020-04-15</v>
      </c>
      <c r="E697">
        <v>6.62</v>
      </c>
      <c r="G697" t="str">
        <v>2020-04-15</v>
      </c>
      <c r="H697">
        <v>109</v>
      </c>
      <c r="J697" t="str">
        <v>2020-04-14</v>
      </c>
      <c r="K697">
        <v>1.41</v>
      </c>
      <c r="M697" t="str">
        <v>2020-04-14</v>
      </c>
      <c r="N697">
        <v>1.69</v>
      </c>
      <c r="P697" t="str">
        <v>2020-04-15</v>
      </c>
      <c r="Q697">
        <v>1.1000000000000001</v>
      </c>
      <c r="S697" t="str">
        <v>2020-04-14</v>
      </c>
      <c r="T697">
        <v>1.54</v>
      </c>
    </row>
    <row r="698" spans="1:20" x14ac:dyDescent="0.3">
      <c r="A698" t="str">
        <v>2020-04-09</v>
      </c>
      <c r="B698">
        <v>17622</v>
      </c>
      <c r="D698" t="str">
        <v>2020-04-14</v>
      </c>
      <c r="E698">
        <v>7.1</v>
      </c>
      <c r="G698" t="str">
        <v>2020-04-14</v>
      </c>
      <c r="H698">
        <v>117.900002</v>
      </c>
      <c r="J698" t="str">
        <v>2020-04-09</v>
      </c>
      <c r="K698">
        <v>1.45</v>
      </c>
      <c r="M698" t="str">
        <v>2020-04-09</v>
      </c>
      <c r="N698">
        <v>1.77</v>
      </c>
      <c r="P698" t="str">
        <v>2020-04-14</v>
      </c>
      <c r="Q698">
        <v>1.17</v>
      </c>
      <c r="S698" t="str">
        <v>2020-04-09</v>
      </c>
      <c r="T698">
        <v>1.55</v>
      </c>
    </row>
    <row r="699" spans="1:20" x14ac:dyDescent="0.3">
      <c r="A699" t="str">
        <v>2020-04-08</v>
      </c>
      <c r="B699">
        <v>17381</v>
      </c>
      <c r="D699" t="str">
        <v>2020-04-09</v>
      </c>
      <c r="E699">
        <v>7.44</v>
      </c>
      <c r="G699" t="str">
        <v>2020-04-09</v>
      </c>
      <c r="H699">
        <v>119.199997</v>
      </c>
      <c r="J699" t="str">
        <v>2020-04-08</v>
      </c>
      <c r="K699">
        <v>1.45</v>
      </c>
      <c r="M699" t="str">
        <v>2020-04-08</v>
      </c>
      <c r="N699">
        <v>1.75</v>
      </c>
      <c r="P699" t="str">
        <v>2020-04-09</v>
      </c>
      <c r="Q699">
        <v>1.22</v>
      </c>
      <c r="S699" t="str">
        <v>2020-04-08</v>
      </c>
      <c r="T699">
        <v>1.59</v>
      </c>
    </row>
    <row r="700" spans="1:20" x14ac:dyDescent="0.3">
      <c r="A700" t="str">
        <v>2020-04-07</v>
      </c>
      <c r="B700">
        <v>17412</v>
      </c>
      <c r="D700" t="str">
        <v>2020-04-08</v>
      </c>
      <c r="E700">
        <v>7.31</v>
      </c>
      <c r="G700" t="str">
        <v>2020-04-08</v>
      </c>
      <c r="H700">
        <v>117.699997</v>
      </c>
      <c r="J700" t="str">
        <v>2020-04-07</v>
      </c>
      <c r="K700">
        <v>1.47</v>
      </c>
      <c r="M700" t="str">
        <v>2020-04-07</v>
      </c>
      <c r="N700">
        <v>1.84</v>
      </c>
      <c r="P700" t="str">
        <v>2020-04-08</v>
      </c>
      <c r="Q700">
        <v>1.19</v>
      </c>
      <c r="S700" t="str">
        <v>2020-04-07</v>
      </c>
      <c r="T700">
        <v>1.51</v>
      </c>
    </row>
    <row r="701" spans="1:20" x14ac:dyDescent="0.3">
      <c r="A701" t="str">
        <v>2020-04-06</v>
      </c>
      <c r="B701">
        <v>17039</v>
      </c>
      <c r="D701" t="str">
        <v>2020-04-07</v>
      </c>
      <c r="E701">
        <v>7.35</v>
      </c>
      <c r="G701" t="str">
        <v>2020-04-07</v>
      </c>
      <c r="H701">
        <v>118</v>
      </c>
      <c r="J701" t="str">
        <v>2020-04-06</v>
      </c>
      <c r="K701">
        <v>1.46</v>
      </c>
      <c r="M701" t="str">
        <v>2020-04-06</v>
      </c>
      <c r="N701">
        <v>1.85</v>
      </c>
      <c r="P701" t="str">
        <v>2020-04-07</v>
      </c>
      <c r="Q701">
        <v>1.22</v>
      </c>
      <c r="S701" t="str">
        <v>2020-04-06</v>
      </c>
      <c r="T701">
        <v>1.48</v>
      </c>
    </row>
    <row r="702" spans="1:20" x14ac:dyDescent="0.3">
      <c r="A702" t="str">
        <v>2020-04-03</v>
      </c>
      <c r="B702">
        <v>16384</v>
      </c>
      <c r="D702" t="str">
        <v>2020-04-06</v>
      </c>
      <c r="E702">
        <v>7.11</v>
      </c>
      <c r="G702" t="str">
        <v>2020-04-06</v>
      </c>
      <c r="H702">
        <v>117</v>
      </c>
      <c r="J702" t="str">
        <v>2020-04-03</v>
      </c>
      <c r="K702">
        <v>1.33</v>
      </c>
      <c r="M702" t="str">
        <v>2020-04-03</v>
      </c>
      <c r="N702">
        <v>1.82</v>
      </c>
      <c r="P702" t="str">
        <v>2020-04-06</v>
      </c>
      <c r="Q702">
        <v>1.22</v>
      </c>
      <c r="S702" t="str">
        <v>2020-04-03</v>
      </c>
      <c r="T702">
        <v>1.4</v>
      </c>
    </row>
    <row r="703" spans="1:20" x14ac:dyDescent="0.3">
      <c r="A703" t="str">
        <v>2020-04-02</v>
      </c>
      <c r="B703">
        <v>16834</v>
      </c>
      <c r="D703" t="str">
        <v>2020-04-03</v>
      </c>
      <c r="E703">
        <v>6.54</v>
      </c>
      <c r="G703" t="str">
        <v>2020-04-03</v>
      </c>
      <c r="H703">
        <v>114.099998</v>
      </c>
      <c r="J703" t="str">
        <v>2020-04-02</v>
      </c>
      <c r="K703">
        <v>1.44</v>
      </c>
      <c r="M703" t="str">
        <v>2020-04-02</v>
      </c>
      <c r="N703">
        <v>1.83</v>
      </c>
      <c r="P703" t="str">
        <v>2020-04-03</v>
      </c>
      <c r="Q703">
        <v>1.19</v>
      </c>
      <c r="S703" t="str">
        <v>2020-04-02</v>
      </c>
      <c r="T703">
        <v>1.47</v>
      </c>
    </row>
    <row r="704" spans="1:20" x14ac:dyDescent="0.3">
      <c r="A704" t="str">
        <v>2020-04-01</v>
      </c>
      <c r="B704">
        <v>16545</v>
      </c>
      <c r="D704" t="str">
        <v>2020-04-02</v>
      </c>
      <c r="E704">
        <v>6.78</v>
      </c>
      <c r="G704" t="str">
        <v>2020-04-02</v>
      </c>
      <c r="H704">
        <v>113.599998</v>
      </c>
      <c r="J704" t="str">
        <v>2020-04-01</v>
      </c>
      <c r="K704">
        <v>1.43</v>
      </c>
      <c r="M704" t="str">
        <v>2020-04-01</v>
      </c>
      <c r="N704">
        <v>1.84</v>
      </c>
      <c r="P704" t="str">
        <v>2020-04-02</v>
      </c>
      <c r="Q704">
        <v>1.21</v>
      </c>
      <c r="S704" t="str">
        <v>2020-04-01</v>
      </c>
      <c r="T704">
        <v>1.36</v>
      </c>
    </row>
    <row r="705" spans="1:20" x14ac:dyDescent="0.3">
      <c r="A705" t="str">
        <v>2020-03-31</v>
      </c>
      <c r="B705">
        <v>17051</v>
      </c>
      <c r="D705" t="str">
        <v>2020-04-01</v>
      </c>
      <c r="E705">
        <v>6.86</v>
      </c>
      <c r="G705" t="str">
        <v>2020-04-01</v>
      </c>
      <c r="H705">
        <v>111.599998</v>
      </c>
      <c r="J705" t="str">
        <v>2020-03-31</v>
      </c>
      <c r="K705">
        <v>1.49</v>
      </c>
      <c r="M705" t="str">
        <v>2020-03-31</v>
      </c>
      <c r="N705">
        <v>1.9</v>
      </c>
      <c r="P705" t="str">
        <v>2020-04-01</v>
      </c>
      <c r="Q705">
        <v>1.18</v>
      </c>
      <c r="S705" t="str">
        <v>2020-03-31</v>
      </c>
      <c r="T705">
        <v>1.38</v>
      </c>
    </row>
    <row r="706" spans="1:20" x14ac:dyDescent="0.3">
      <c r="A706" t="str">
        <v>2020-03-30</v>
      </c>
      <c r="B706">
        <v>16872</v>
      </c>
      <c r="D706" t="str">
        <v>2020-03-31</v>
      </c>
      <c r="E706">
        <v>7.15</v>
      </c>
      <c r="G706" t="str">
        <v>2020-03-31</v>
      </c>
      <c r="H706">
        <v>113.300003</v>
      </c>
      <c r="J706" t="str">
        <v>2020-03-30</v>
      </c>
      <c r="K706">
        <v>1.47</v>
      </c>
      <c r="M706" t="str">
        <v>2020-03-30</v>
      </c>
      <c r="N706">
        <v>1.84</v>
      </c>
      <c r="P706" t="str">
        <v>2020-03-31</v>
      </c>
      <c r="Q706">
        <v>1.2</v>
      </c>
      <c r="S706" t="str">
        <v>2020-03-30</v>
      </c>
      <c r="T706">
        <v>1.32</v>
      </c>
    </row>
    <row r="707" spans="1:20" x14ac:dyDescent="0.3">
      <c r="A707" t="str">
        <v>2020-03-27</v>
      </c>
      <c r="B707">
        <v>16823</v>
      </c>
      <c r="D707" t="str">
        <v>2020-03-30</v>
      </c>
      <c r="E707">
        <v>7.27</v>
      </c>
      <c r="G707" t="str">
        <v>2020-03-30</v>
      </c>
      <c r="H707">
        <v>110.199997</v>
      </c>
      <c r="J707" t="str">
        <v>2020-03-27</v>
      </c>
      <c r="K707">
        <v>1.57</v>
      </c>
      <c r="M707" t="str">
        <v>2020-03-27</v>
      </c>
      <c r="N707">
        <v>1.84</v>
      </c>
      <c r="P707" t="str">
        <v>2020-03-30</v>
      </c>
      <c r="Q707">
        <v>1.21</v>
      </c>
      <c r="S707" t="str">
        <v>2020-03-27</v>
      </c>
      <c r="T707">
        <v>1.35</v>
      </c>
    </row>
    <row r="708" spans="1:20" x14ac:dyDescent="0.3">
      <c r="A708" t="str">
        <v>2020-03-26</v>
      </c>
      <c r="B708">
        <v>17369</v>
      </c>
      <c r="D708" t="str">
        <v>2020-03-27</v>
      </c>
      <c r="E708">
        <v>7.86</v>
      </c>
      <c r="G708" t="str">
        <v>2020-03-27</v>
      </c>
      <c r="H708">
        <v>110.5</v>
      </c>
      <c r="J708" t="str">
        <v>2020-03-26</v>
      </c>
      <c r="K708">
        <v>1.63</v>
      </c>
      <c r="M708" t="str">
        <v>2020-03-26</v>
      </c>
      <c r="N708">
        <v>1.97</v>
      </c>
      <c r="P708" t="str">
        <v>2020-03-27</v>
      </c>
      <c r="Q708">
        <v>1.26</v>
      </c>
      <c r="S708" t="str">
        <v>2020-03-26</v>
      </c>
      <c r="T708">
        <v>1.41</v>
      </c>
    </row>
    <row r="709" spans="1:20" x14ac:dyDescent="0.3">
      <c r="A709" t="str">
        <v>2020-03-25</v>
      </c>
      <c r="B709">
        <v>17244</v>
      </c>
      <c r="D709" t="str">
        <v>2020-03-26</v>
      </c>
      <c r="E709">
        <v>8.3000000000000007</v>
      </c>
      <c r="G709" t="str">
        <v>2020-03-26</v>
      </c>
      <c r="H709">
        <v>116</v>
      </c>
      <c r="J709" t="str">
        <v>2020-03-25</v>
      </c>
      <c r="K709">
        <v>1.62</v>
      </c>
      <c r="M709" t="str">
        <v>2020-03-25</v>
      </c>
      <c r="N709">
        <v>2</v>
      </c>
      <c r="P709" t="str">
        <v>2020-03-26</v>
      </c>
      <c r="Q709">
        <v>1.32</v>
      </c>
      <c r="S709" t="str">
        <v>2020-03-25</v>
      </c>
      <c r="T709">
        <v>1.43</v>
      </c>
    </row>
    <row r="710" spans="1:20" x14ac:dyDescent="0.3">
      <c r="A710" t="str">
        <v>2020-03-24</v>
      </c>
      <c r="B710">
        <v>16949</v>
      </c>
      <c r="D710" t="str">
        <v>2020-03-25</v>
      </c>
      <c r="E710">
        <v>8.43</v>
      </c>
      <c r="G710" t="str">
        <v>2020-03-25</v>
      </c>
      <c r="H710">
        <v>112</v>
      </c>
      <c r="J710" t="str">
        <v>2020-03-24</v>
      </c>
      <c r="K710">
        <v>1.58</v>
      </c>
      <c r="M710" t="str">
        <v>2020-03-24</v>
      </c>
      <c r="N710">
        <v>2.04</v>
      </c>
      <c r="P710" t="str">
        <v>2020-03-25</v>
      </c>
      <c r="Q710">
        <v>1.3</v>
      </c>
      <c r="S710" t="str">
        <v>2020-03-24</v>
      </c>
      <c r="T710">
        <v>1.42</v>
      </c>
    </row>
    <row r="711" spans="1:20" x14ac:dyDescent="0.3">
      <c r="A711" t="str">
        <v>2020-03-23</v>
      </c>
      <c r="B711">
        <v>15560</v>
      </c>
      <c r="D711" t="str">
        <v>2020-03-24</v>
      </c>
      <c r="E711">
        <v>8.3699999999999992</v>
      </c>
      <c r="G711" t="str">
        <v>2020-03-24</v>
      </c>
      <c r="H711">
        <v>108.900002</v>
      </c>
      <c r="J711" t="str">
        <v>2020-03-23</v>
      </c>
      <c r="K711">
        <v>1.45</v>
      </c>
      <c r="M711" t="str">
        <v>2020-03-23</v>
      </c>
      <c r="N711">
        <v>1.99</v>
      </c>
      <c r="P711" t="str">
        <v>2020-03-24</v>
      </c>
      <c r="Q711">
        <v>1.32</v>
      </c>
      <c r="S711" t="str">
        <v>2020-03-23</v>
      </c>
      <c r="T711">
        <v>1.31</v>
      </c>
    </row>
    <row r="712" spans="1:20" x14ac:dyDescent="0.3">
      <c r="A712" t="str">
        <v>2020-03-20</v>
      </c>
      <c r="B712">
        <v>15732</v>
      </c>
      <c r="D712" t="str">
        <v>2020-03-23</v>
      </c>
      <c r="E712">
        <v>7.61</v>
      </c>
      <c r="G712" t="str">
        <v>2020-03-23</v>
      </c>
      <c r="H712">
        <v>102.800003</v>
      </c>
      <c r="J712" t="str">
        <v>2020-03-20</v>
      </c>
      <c r="K712">
        <v>1.47</v>
      </c>
      <c r="M712" t="str">
        <v>2020-03-20</v>
      </c>
      <c r="N712">
        <v>1.74</v>
      </c>
      <c r="P712" t="str">
        <v>2020-03-23</v>
      </c>
      <c r="Q712">
        <v>1.24</v>
      </c>
      <c r="S712" t="str">
        <v>2020-03-20</v>
      </c>
      <c r="T712">
        <v>1.38</v>
      </c>
    </row>
    <row r="713" spans="1:20" x14ac:dyDescent="0.3">
      <c r="A713" t="str">
        <v>2020-03-19</v>
      </c>
      <c r="B713">
        <v>15467</v>
      </c>
      <c r="D713" t="str">
        <v>2020-03-20</v>
      </c>
      <c r="E713">
        <v>7.93</v>
      </c>
      <c r="G713" t="str">
        <v>2020-03-20</v>
      </c>
      <c r="H713">
        <v>99.800003000000004</v>
      </c>
      <c r="J713" t="str">
        <v>2020-03-19</v>
      </c>
      <c r="K713">
        <v>1.43</v>
      </c>
      <c r="M713" t="str">
        <v>2020-03-19</v>
      </c>
      <c r="N713">
        <v>1.56</v>
      </c>
      <c r="P713" t="str">
        <v>2020-03-20</v>
      </c>
      <c r="Q713">
        <v>1.25</v>
      </c>
      <c r="S713" t="str">
        <v>2020-03-19</v>
      </c>
      <c r="T713">
        <v>1.35</v>
      </c>
    </row>
    <row r="714" spans="1:20" x14ac:dyDescent="0.3">
      <c r="A714" t="str">
        <v>2020-03-18</v>
      </c>
      <c r="B714">
        <v>15120</v>
      </c>
      <c r="D714" t="str">
        <v>2020-03-19</v>
      </c>
      <c r="E714">
        <v>7.37</v>
      </c>
      <c r="G714" t="str">
        <v>2020-03-19</v>
      </c>
      <c r="H714">
        <v>102.599998</v>
      </c>
      <c r="J714" t="str">
        <v>2020-03-18</v>
      </c>
      <c r="K714">
        <v>1.41</v>
      </c>
      <c r="M714" t="str">
        <v>2020-03-18</v>
      </c>
      <c r="N714">
        <v>1.54</v>
      </c>
      <c r="P714" t="str">
        <v>2020-03-19</v>
      </c>
      <c r="Q714">
        <v>1.26</v>
      </c>
      <c r="S714" t="str">
        <v>2020-03-18</v>
      </c>
      <c r="T714">
        <v>1.27</v>
      </c>
    </row>
    <row r="715" spans="1:20" x14ac:dyDescent="0.3">
      <c r="A715" t="str">
        <v>2020-03-17</v>
      </c>
      <c r="B715">
        <v>15315</v>
      </c>
      <c r="D715" t="str">
        <v>2020-03-18</v>
      </c>
      <c r="E715">
        <v>7</v>
      </c>
      <c r="G715" t="str">
        <v>2020-03-18</v>
      </c>
      <c r="H715">
        <v>102.699997</v>
      </c>
      <c r="J715" t="str">
        <v>2020-03-17</v>
      </c>
      <c r="K715">
        <v>1.45</v>
      </c>
      <c r="M715" t="str">
        <v>2020-03-17</v>
      </c>
      <c r="N715">
        <v>1.58</v>
      </c>
      <c r="P715" t="str">
        <v>2020-03-18</v>
      </c>
      <c r="Q715">
        <v>1.25</v>
      </c>
      <c r="S715" t="str">
        <v>2020-03-17</v>
      </c>
      <c r="T715">
        <v>1.25</v>
      </c>
    </row>
    <row r="716" spans="1:20" x14ac:dyDescent="0.3">
      <c r="A716" t="str">
        <v>2020-03-16</v>
      </c>
      <c r="B716">
        <v>14980</v>
      </c>
      <c r="D716" t="str">
        <v>2020-03-17</v>
      </c>
      <c r="E716">
        <v>7.01</v>
      </c>
      <c r="G716" t="str">
        <v>2020-03-17</v>
      </c>
      <c r="H716">
        <v>106</v>
      </c>
      <c r="J716" t="str">
        <v>2020-03-16</v>
      </c>
      <c r="K716">
        <v>1.4</v>
      </c>
      <c r="M716" t="str">
        <v>2020-03-16</v>
      </c>
      <c r="N716">
        <v>1.58</v>
      </c>
      <c r="P716" t="str">
        <v>2020-03-17</v>
      </c>
      <c r="Q716">
        <v>1.25</v>
      </c>
      <c r="S716" t="str">
        <v>2020-03-16</v>
      </c>
      <c r="T716">
        <v>1.22</v>
      </c>
    </row>
    <row r="717" spans="1:20" x14ac:dyDescent="0.3">
      <c r="A717" t="str">
        <v>2020-03-13</v>
      </c>
      <c r="B717">
        <v>15954</v>
      </c>
      <c r="D717" t="str">
        <v>2020-03-16</v>
      </c>
      <c r="E717">
        <v>6.74</v>
      </c>
      <c r="G717" t="str">
        <v>2020-03-16</v>
      </c>
      <c r="H717">
        <v>101</v>
      </c>
      <c r="J717" t="str">
        <v>2020-03-13</v>
      </c>
      <c r="K717">
        <v>1.55</v>
      </c>
      <c r="M717" t="str">
        <v>2020-03-13</v>
      </c>
      <c r="N717">
        <v>1.72</v>
      </c>
      <c r="P717" t="str">
        <v>2020-03-16</v>
      </c>
      <c r="Q717">
        <v>1.17</v>
      </c>
      <c r="S717" t="str">
        <v>2020-03-13</v>
      </c>
      <c r="T717">
        <v>1.32</v>
      </c>
    </row>
    <row r="718" spans="1:20" x14ac:dyDescent="0.3">
      <c r="A718" t="str">
        <v>2020-03-12</v>
      </c>
      <c r="B718">
        <v>14894</v>
      </c>
      <c r="D718" t="str">
        <v>2020-03-13</v>
      </c>
      <c r="E718">
        <v>7.71</v>
      </c>
      <c r="G718" t="str">
        <v>2020-03-13</v>
      </c>
      <c r="H718">
        <v>112.800003</v>
      </c>
      <c r="J718" t="str">
        <v>2020-03-12</v>
      </c>
      <c r="K718">
        <v>1.46</v>
      </c>
      <c r="M718" t="str">
        <v>2020-03-12</v>
      </c>
      <c r="N718">
        <v>1.4</v>
      </c>
      <c r="P718" t="str">
        <v>2020-03-13</v>
      </c>
      <c r="Q718">
        <v>1.27</v>
      </c>
      <c r="S718" t="str">
        <v>2020-03-12</v>
      </c>
      <c r="T718">
        <v>1.27</v>
      </c>
    </row>
    <row r="719" spans="1:20" x14ac:dyDescent="0.3">
      <c r="A719" t="str">
        <v>2020-03-11</v>
      </c>
      <c r="B719">
        <v>17929</v>
      </c>
      <c r="D719" t="str">
        <v>2020-03-12</v>
      </c>
      <c r="E719">
        <v>7.07</v>
      </c>
      <c r="G719" t="str">
        <v>2020-03-12</v>
      </c>
      <c r="H719">
        <v>100.099998</v>
      </c>
      <c r="J719" t="str">
        <v>2020-03-11</v>
      </c>
      <c r="K719">
        <v>1.78</v>
      </c>
      <c r="M719" t="str">
        <v>2020-03-11</v>
      </c>
      <c r="N719">
        <v>1.7</v>
      </c>
      <c r="P719" t="str">
        <v>2020-03-12</v>
      </c>
      <c r="Q719">
        <v>1.1000000000000001</v>
      </c>
      <c r="S719" t="str">
        <v>2020-03-11</v>
      </c>
      <c r="T719">
        <v>1.57</v>
      </c>
    </row>
    <row r="720" spans="1:20" x14ac:dyDescent="0.3">
      <c r="A720" t="str">
        <v>2020-03-10</v>
      </c>
      <c r="B720">
        <v>17870</v>
      </c>
      <c r="D720" t="str">
        <v>2020-03-11</v>
      </c>
      <c r="E720">
        <v>8.5399999999999991</v>
      </c>
      <c r="G720" t="str">
        <v>2020-03-11</v>
      </c>
      <c r="H720">
        <v>122.900002</v>
      </c>
      <c r="J720" t="str">
        <v>2020-03-10</v>
      </c>
      <c r="K720">
        <v>1.71</v>
      </c>
      <c r="M720" t="str">
        <v>2020-03-10</v>
      </c>
      <c r="N720">
        <v>1.7</v>
      </c>
      <c r="P720" t="str">
        <v>2020-03-11</v>
      </c>
      <c r="Q720">
        <v>1.32</v>
      </c>
      <c r="S720" t="str">
        <v>2020-03-10</v>
      </c>
      <c r="T720">
        <v>1.59</v>
      </c>
    </row>
    <row r="721" spans="1:20" x14ac:dyDescent="0.3">
      <c r="A721" t="str">
        <v>2020-03-09</v>
      </c>
      <c r="B721">
        <v>18476</v>
      </c>
      <c r="D721" t="str">
        <v>2020-03-10</v>
      </c>
      <c r="E721">
        <v>8.31</v>
      </c>
      <c r="G721" t="str">
        <v>2020-03-10</v>
      </c>
      <c r="H721">
        <v>118.099998</v>
      </c>
      <c r="J721" t="str">
        <v>2020-03-09</v>
      </c>
      <c r="K721">
        <v>1.75</v>
      </c>
      <c r="M721" t="str">
        <v>2020-03-09</v>
      </c>
      <c r="N721">
        <v>1.79</v>
      </c>
      <c r="P721" t="str">
        <v>2020-03-10</v>
      </c>
      <c r="Q721">
        <v>1.23</v>
      </c>
      <c r="S721" t="str">
        <v>2020-03-09</v>
      </c>
      <c r="T721">
        <v>1.64</v>
      </c>
    </row>
    <row r="722" spans="1:20" x14ac:dyDescent="0.3">
      <c r="A722" t="str">
        <v>2020-03-06</v>
      </c>
      <c r="B722">
        <v>20800</v>
      </c>
      <c r="D722" t="str">
        <v>2020-03-09</v>
      </c>
      <c r="E722">
        <v>8.61</v>
      </c>
      <c r="G722" t="str">
        <v>2020-03-09</v>
      </c>
      <c r="H722">
        <v>126</v>
      </c>
      <c r="J722" t="str">
        <v>2020-03-06</v>
      </c>
      <c r="K722">
        <v>1.98</v>
      </c>
      <c r="M722" t="str">
        <v>2020-03-06</v>
      </c>
      <c r="N722">
        <v>2.0699999999999998</v>
      </c>
      <c r="P722" t="str">
        <v>2020-03-09</v>
      </c>
      <c r="Q722">
        <v>1.29</v>
      </c>
      <c r="S722" t="str">
        <v>2020-03-06</v>
      </c>
      <c r="T722">
        <v>1.75</v>
      </c>
    </row>
    <row r="723" spans="1:20" x14ac:dyDescent="0.3">
      <c r="A723" t="str">
        <v>2020-03-05</v>
      </c>
      <c r="B723">
        <v>21555</v>
      </c>
      <c r="D723" t="str">
        <v>2020-03-06</v>
      </c>
      <c r="E723">
        <v>9.9499999999999993</v>
      </c>
      <c r="G723" t="str">
        <v>2020-03-06</v>
      </c>
      <c r="H723">
        <v>143</v>
      </c>
      <c r="J723" t="str">
        <v>2020-03-05</v>
      </c>
      <c r="K723">
        <v>2.0499999999999998</v>
      </c>
      <c r="M723" t="str">
        <v>2020-03-05</v>
      </c>
      <c r="N723">
        <v>2.11</v>
      </c>
      <c r="P723" t="str">
        <v>2020-03-06</v>
      </c>
      <c r="Q723">
        <v>1.51</v>
      </c>
      <c r="S723" t="str">
        <v>2020-03-05</v>
      </c>
      <c r="T723">
        <v>1.82</v>
      </c>
    </row>
    <row r="724" spans="1:20" x14ac:dyDescent="0.3">
      <c r="A724" t="str">
        <v>2020-03-04</v>
      </c>
      <c r="B724">
        <v>21946</v>
      </c>
      <c r="D724" t="str">
        <v>2020-03-05</v>
      </c>
      <c r="E724">
        <v>10.130000000000001</v>
      </c>
      <c r="G724" t="str">
        <v>2020-03-05</v>
      </c>
      <c r="H724">
        <v>148</v>
      </c>
      <c r="J724" t="str">
        <v>2020-03-04</v>
      </c>
      <c r="K724">
        <v>2.13</v>
      </c>
      <c r="M724" t="str">
        <v>2020-03-04</v>
      </c>
      <c r="N724">
        <v>2.19</v>
      </c>
      <c r="P724" t="str">
        <v>2020-03-05</v>
      </c>
      <c r="Q724">
        <v>1.56</v>
      </c>
      <c r="S724" t="str">
        <v>2020-03-04</v>
      </c>
      <c r="T724">
        <v>1.94</v>
      </c>
    </row>
    <row r="725" spans="1:20" x14ac:dyDescent="0.3">
      <c r="A725" t="str">
        <v>2020-03-03</v>
      </c>
      <c r="B725">
        <v>21748</v>
      </c>
      <c r="D725" t="str">
        <v>2020-03-04</v>
      </c>
      <c r="E725">
        <v>10.29</v>
      </c>
      <c r="G725" t="str">
        <v>2020-03-04</v>
      </c>
      <c r="H725">
        <v>159.89999399999999</v>
      </c>
      <c r="J725" t="str">
        <v>2020-03-03</v>
      </c>
      <c r="K725">
        <v>2.12</v>
      </c>
      <c r="M725" t="str">
        <v>2020-03-03</v>
      </c>
      <c r="N725">
        <v>2.25</v>
      </c>
      <c r="P725" t="str">
        <v>2020-03-04</v>
      </c>
      <c r="Q725">
        <v>1.63</v>
      </c>
      <c r="S725" t="str">
        <v>2020-03-03</v>
      </c>
      <c r="T725">
        <v>1.96</v>
      </c>
    </row>
    <row r="726" spans="1:20" x14ac:dyDescent="0.3">
      <c r="A726" t="str">
        <v>2020-03-02</v>
      </c>
      <c r="B726">
        <v>21655</v>
      </c>
      <c r="D726" t="str">
        <v>2020-03-03</v>
      </c>
      <c r="E726">
        <v>10.56</v>
      </c>
      <c r="G726" t="str">
        <v>2020-03-03</v>
      </c>
      <c r="H726">
        <v>163.60000600000001</v>
      </c>
      <c r="J726" t="str">
        <v>2020-03-02</v>
      </c>
      <c r="K726">
        <v>2.14</v>
      </c>
      <c r="M726" t="str">
        <v>2020-03-02</v>
      </c>
      <c r="N726">
        <v>2.2999999999999998</v>
      </c>
      <c r="P726" t="str">
        <v>2020-03-03</v>
      </c>
      <c r="Q726">
        <v>1.71</v>
      </c>
      <c r="S726" t="str">
        <v>2020-03-02</v>
      </c>
      <c r="T726">
        <v>2.04</v>
      </c>
    </row>
    <row r="727" spans="1:20" x14ac:dyDescent="0.3">
      <c r="A727" t="str">
        <v>2020-02-28</v>
      </c>
      <c r="B727">
        <v>21984</v>
      </c>
      <c r="D727" t="str">
        <v>2020-03-02</v>
      </c>
      <c r="E727">
        <v>11.03</v>
      </c>
      <c r="G727" t="str">
        <v>2020-03-02</v>
      </c>
      <c r="H727">
        <v>173.39999399999999</v>
      </c>
      <c r="J727" t="str">
        <v>2020-02-28</v>
      </c>
      <c r="K727">
        <v>2.2000000000000002</v>
      </c>
      <c r="M727" t="str">
        <v>2020-02-28</v>
      </c>
      <c r="N727">
        <v>2.44</v>
      </c>
      <c r="P727" t="str">
        <v>2020-03-02</v>
      </c>
      <c r="Q727">
        <v>1.86</v>
      </c>
      <c r="S727" t="str">
        <v>2020-02-28</v>
      </c>
      <c r="T727">
        <v>2.16</v>
      </c>
    </row>
    <row r="728" spans="1:20" x14ac:dyDescent="0.3">
      <c r="A728" t="str">
        <v>2020-02-27</v>
      </c>
      <c r="B728">
        <v>22799</v>
      </c>
      <c r="D728" t="str">
        <v>2020-02-28</v>
      </c>
      <c r="E728">
        <v>11.54</v>
      </c>
      <c r="G728" t="str">
        <v>2020-02-28</v>
      </c>
      <c r="H728">
        <v>182.5</v>
      </c>
      <c r="J728" t="str">
        <v>2020-02-27</v>
      </c>
      <c r="K728">
        <v>2.29</v>
      </c>
      <c r="M728" t="str">
        <v>2020-02-27</v>
      </c>
      <c r="N728">
        <v>2.56</v>
      </c>
      <c r="P728" t="str">
        <v>2020-02-28</v>
      </c>
      <c r="Q728">
        <v>1.98</v>
      </c>
      <c r="S728" t="str">
        <v>2020-02-27</v>
      </c>
      <c r="T728">
        <v>2.2599999999999998</v>
      </c>
    </row>
    <row r="729" spans="1:20" x14ac:dyDescent="0.3">
      <c r="A729" t="str">
        <v>2020-02-26</v>
      </c>
      <c r="B729">
        <v>23423</v>
      </c>
      <c r="D729" t="str">
        <v>2020-02-27</v>
      </c>
      <c r="E729">
        <v>12</v>
      </c>
      <c r="G729" t="str">
        <v>2020-02-27</v>
      </c>
      <c r="H729">
        <v>189</v>
      </c>
      <c r="J729" t="str">
        <v>2020-02-26</v>
      </c>
      <c r="K729">
        <v>2.38</v>
      </c>
      <c r="M729" t="str">
        <v>2020-02-26</v>
      </c>
      <c r="N729">
        <v>2.66</v>
      </c>
      <c r="P729" t="str">
        <v>2020-02-27</v>
      </c>
      <c r="Q729">
        <v>2.0699999999999998</v>
      </c>
      <c r="S729" t="str">
        <v>2020-02-26</v>
      </c>
      <c r="T729">
        <v>2.41</v>
      </c>
    </row>
    <row r="730" spans="1:20" x14ac:dyDescent="0.3">
      <c r="A730" t="str">
        <v>2020-02-25</v>
      </c>
      <c r="B730">
        <v>23090</v>
      </c>
      <c r="D730" t="str">
        <v>2020-02-26</v>
      </c>
      <c r="E730">
        <v>12.55</v>
      </c>
      <c r="G730" t="str">
        <v>2020-02-26</v>
      </c>
      <c r="H730">
        <v>196</v>
      </c>
      <c r="J730" t="str">
        <v>2020-02-25</v>
      </c>
      <c r="K730">
        <v>2.33</v>
      </c>
      <c r="M730" t="str">
        <v>2020-02-25</v>
      </c>
      <c r="N730">
        <v>2.6</v>
      </c>
      <c r="P730" t="str">
        <v>2020-02-26</v>
      </c>
      <c r="Q730">
        <v>2.16</v>
      </c>
      <c r="S730" t="str">
        <v>2020-02-25</v>
      </c>
      <c r="T730">
        <v>2.35</v>
      </c>
    </row>
    <row r="731" spans="1:20" x14ac:dyDescent="0.3">
      <c r="A731" t="str">
        <v>2020-02-24</v>
      </c>
      <c r="B731">
        <v>23427</v>
      </c>
      <c r="D731" t="str">
        <v>2020-02-25</v>
      </c>
      <c r="E731">
        <v>12.41</v>
      </c>
      <c r="G731" t="str">
        <v>2020-02-25</v>
      </c>
      <c r="H731">
        <v>186.10000600000001</v>
      </c>
      <c r="J731" t="str">
        <v>2020-02-24</v>
      </c>
      <c r="K731">
        <v>2.38</v>
      </c>
      <c r="M731" t="str">
        <v>2020-02-24</v>
      </c>
      <c r="N731">
        <v>2.6</v>
      </c>
      <c r="P731" t="str">
        <v>2020-02-25</v>
      </c>
      <c r="Q731">
        <v>2.13</v>
      </c>
      <c r="S731" t="str">
        <v>2020-02-24</v>
      </c>
      <c r="T731">
        <v>2.36</v>
      </c>
    </row>
    <row r="732" spans="1:20" x14ac:dyDescent="0.3">
      <c r="A732" t="str">
        <v>2020-02-21</v>
      </c>
      <c r="B732">
        <v>24773</v>
      </c>
      <c r="D732" t="str">
        <v>2020-02-24</v>
      </c>
      <c r="E732">
        <v>12.64</v>
      </c>
      <c r="G732" t="str">
        <v>2020-02-24</v>
      </c>
      <c r="H732">
        <v>181.199997</v>
      </c>
      <c r="J732" t="str">
        <v>2020-02-21</v>
      </c>
      <c r="K732">
        <v>2.52</v>
      </c>
      <c r="M732" t="str">
        <v>2020-02-21</v>
      </c>
      <c r="N732">
        <v>2.76</v>
      </c>
      <c r="P732" t="str">
        <v>2020-02-24</v>
      </c>
      <c r="Q732">
        <v>2.2200000000000002</v>
      </c>
      <c r="S732" t="str">
        <v>2020-02-21</v>
      </c>
      <c r="T732">
        <v>2.5</v>
      </c>
    </row>
    <row r="733" spans="1:20" x14ac:dyDescent="0.3">
      <c r="A733" t="str">
        <v>2020-02-20</v>
      </c>
      <c r="B733">
        <v>25080</v>
      </c>
      <c r="D733" t="str">
        <v>2020-02-21</v>
      </c>
      <c r="E733">
        <v>13.18</v>
      </c>
      <c r="G733" t="str">
        <v>2020-02-21</v>
      </c>
      <c r="H733">
        <v>204</v>
      </c>
      <c r="J733" t="str">
        <v>2020-02-20</v>
      </c>
      <c r="K733">
        <v>2.5499999999999998</v>
      </c>
      <c r="M733" t="str">
        <v>2020-02-20</v>
      </c>
      <c r="N733">
        <v>2.84</v>
      </c>
      <c r="P733" t="str">
        <v>2020-02-21</v>
      </c>
      <c r="Q733">
        <v>2.38</v>
      </c>
      <c r="S733" t="str">
        <v>2020-02-20</v>
      </c>
      <c r="T733">
        <v>2.58</v>
      </c>
    </row>
    <row r="734" spans="1:20" x14ac:dyDescent="0.3">
      <c r="A734" t="str">
        <v>2020-02-19</v>
      </c>
      <c r="B734">
        <v>25478</v>
      </c>
      <c r="D734" t="str">
        <v>2020-02-20</v>
      </c>
      <c r="E734">
        <v>13.72</v>
      </c>
      <c r="G734" t="str">
        <v>2020-02-20</v>
      </c>
      <c r="H734">
        <v>202.800003</v>
      </c>
      <c r="J734" t="str">
        <v>2020-02-19</v>
      </c>
      <c r="K734">
        <v>2.6</v>
      </c>
      <c r="M734" t="str">
        <v>2020-02-19</v>
      </c>
      <c r="N734">
        <v>2.79</v>
      </c>
      <c r="P734" t="str">
        <v>2020-02-20</v>
      </c>
      <c r="Q734">
        <v>2.4500000000000002</v>
      </c>
      <c r="S734" t="str">
        <v>2020-02-19</v>
      </c>
      <c r="T734">
        <v>2.74</v>
      </c>
    </row>
    <row r="735" spans="1:20" x14ac:dyDescent="0.3">
      <c r="A735" t="str">
        <v>2020-02-18</v>
      </c>
      <c r="B735">
        <v>25224</v>
      </c>
      <c r="D735" t="str">
        <v>2020-02-19</v>
      </c>
      <c r="E735">
        <v>14.13</v>
      </c>
      <c r="G735" t="str">
        <v>2020-02-19</v>
      </c>
      <c r="H735">
        <v>211</v>
      </c>
      <c r="J735" t="str">
        <v>2020-02-18</v>
      </c>
      <c r="K735">
        <v>2.6</v>
      </c>
      <c r="M735" t="str">
        <v>2020-02-18</v>
      </c>
      <c r="N735">
        <v>2.8</v>
      </c>
      <c r="P735" t="str">
        <v>2020-02-19</v>
      </c>
      <c r="Q735">
        <v>2.46</v>
      </c>
      <c r="S735" t="str">
        <v>2020-02-18</v>
      </c>
      <c r="T735">
        <v>2.69</v>
      </c>
    </row>
    <row r="736" spans="1:20" x14ac:dyDescent="0.3">
      <c r="A736" t="str">
        <v>2020-02-17</v>
      </c>
      <c r="B736">
        <v>25121</v>
      </c>
      <c r="D736" t="str">
        <v>2020-02-18</v>
      </c>
      <c r="E736">
        <v>14.06</v>
      </c>
      <c r="G736" t="str">
        <v>2020-02-18</v>
      </c>
      <c r="H736">
        <v>189.300003</v>
      </c>
      <c r="J736" t="str">
        <v>2020-02-17</v>
      </c>
      <c r="K736">
        <v>2.54</v>
      </c>
      <c r="M736" t="str">
        <v>2020-02-17</v>
      </c>
      <c r="N736">
        <v>3.14</v>
      </c>
      <c r="P736" t="str">
        <v>2020-02-18</v>
      </c>
      <c r="Q736">
        <v>2.41</v>
      </c>
      <c r="S736" t="str">
        <v>2020-02-17</v>
      </c>
      <c r="T736">
        <v>2.44</v>
      </c>
    </row>
    <row r="737" spans="1:20" x14ac:dyDescent="0.3">
      <c r="A737" t="str">
        <v>2020-02-14</v>
      </c>
      <c r="B737">
        <v>24867</v>
      </c>
      <c r="D737" t="str">
        <v>2020-02-17</v>
      </c>
      <c r="E737">
        <v>14.15</v>
      </c>
      <c r="G737" t="str">
        <v>2020-02-17</v>
      </c>
      <c r="H737">
        <v>180.10000600000001</v>
      </c>
      <c r="J737" t="str">
        <v>2020-02-14</v>
      </c>
      <c r="K737">
        <v>2.5099999999999998</v>
      </c>
      <c r="M737" t="str">
        <v>2020-02-14</v>
      </c>
      <c r="N737">
        <v>3.04</v>
      </c>
      <c r="P737" t="str">
        <v>2020-02-17</v>
      </c>
      <c r="Q737">
        <v>2.2999999999999998</v>
      </c>
      <c r="S737" t="str">
        <v>2020-02-14</v>
      </c>
      <c r="T737">
        <v>2.36</v>
      </c>
    </row>
    <row r="738" spans="1:20" x14ac:dyDescent="0.3">
      <c r="A738" t="str">
        <v>2020-02-13</v>
      </c>
      <c r="B738">
        <v>24892</v>
      </c>
      <c r="D738" t="str">
        <v>2020-02-14</v>
      </c>
      <c r="E738">
        <v>13.89</v>
      </c>
      <c r="G738" t="str">
        <v>2020-02-14</v>
      </c>
      <c r="H738">
        <v>178.60000600000001</v>
      </c>
      <c r="J738" t="str">
        <v>2020-02-13</v>
      </c>
      <c r="K738">
        <v>2.5099999999999998</v>
      </c>
      <c r="M738" t="str">
        <v>2020-02-13</v>
      </c>
      <c r="N738">
        <v>3.09</v>
      </c>
      <c r="P738" t="str">
        <v>2020-02-14</v>
      </c>
      <c r="Q738">
        <v>2.1800000000000002</v>
      </c>
      <c r="S738" t="str">
        <v>2020-02-13</v>
      </c>
      <c r="T738">
        <v>2.39</v>
      </c>
    </row>
    <row r="739" spans="1:20" x14ac:dyDescent="0.3">
      <c r="A739" t="str">
        <v>2020-02-12</v>
      </c>
      <c r="B739">
        <v>24861</v>
      </c>
      <c r="D739" t="str">
        <v>2020-02-13</v>
      </c>
      <c r="E739">
        <v>14.03</v>
      </c>
      <c r="G739" t="str">
        <v>2020-02-13</v>
      </c>
      <c r="H739">
        <v>180.800003</v>
      </c>
      <c r="J739" t="str">
        <v>2020-02-12</v>
      </c>
      <c r="K739">
        <v>2.5099999999999998</v>
      </c>
      <c r="M739" t="str">
        <v>2020-02-12</v>
      </c>
      <c r="N739">
        <v>3.07</v>
      </c>
      <c r="P739" t="str">
        <v>2020-02-13</v>
      </c>
      <c r="Q739">
        <v>2.21</v>
      </c>
      <c r="S739" t="str">
        <v>2020-02-12</v>
      </c>
      <c r="T739">
        <v>2.33</v>
      </c>
    </row>
    <row r="740" spans="1:20" x14ac:dyDescent="0.3">
      <c r="A740" t="str">
        <v>2020-02-11</v>
      </c>
      <c r="B740">
        <v>24689</v>
      </c>
      <c r="D740" t="str">
        <v>2020-02-12</v>
      </c>
      <c r="E740">
        <v>14.12</v>
      </c>
      <c r="G740" t="str">
        <v>2020-02-12</v>
      </c>
      <c r="H740">
        <v>182.5</v>
      </c>
      <c r="J740" t="str">
        <v>2020-02-11</v>
      </c>
      <c r="K740">
        <v>2.48</v>
      </c>
      <c r="M740" t="str">
        <v>2020-02-11</v>
      </c>
      <c r="N740">
        <v>2.96</v>
      </c>
      <c r="P740" t="str">
        <v>2020-02-12</v>
      </c>
      <c r="Q740">
        <v>2.17</v>
      </c>
      <c r="S740" t="str">
        <v>2020-02-11</v>
      </c>
      <c r="T740">
        <v>2.17</v>
      </c>
    </row>
    <row r="741" spans="1:20" x14ac:dyDescent="0.3">
      <c r="A741" t="str">
        <v>2020-02-10</v>
      </c>
      <c r="B741">
        <v>24508</v>
      </c>
      <c r="D741" t="str">
        <v>2020-02-11</v>
      </c>
      <c r="E741">
        <v>14.17</v>
      </c>
      <c r="G741" t="str">
        <v>2020-02-11</v>
      </c>
      <c r="H741">
        <v>179</v>
      </c>
      <c r="J741" t="str">
        <v>2020-02-10</v>
      </c>
      <c r="K741">
        <v>2.46</v>
      </c>
      <c r="M741" t="str">
        <v>2020-02-10</v>
      </c>
      <c r="N741">
        <v>2.95</v>
      </c>
      <c r="P741" t="str">
        <v>2020-02-11</v>
      </c>
      <c r="Q741">
        <v>2.09</v>
      </c>
      <c r="S741" t="str">
        <v>2020-02-10</v>
      </c>
      <c r="T741">
        <v>2.04</v>
      </c>
    </row>
    <row r="742" spans="1:20" x14ac:dyDescent="0.3">
      <c r="A742" t="str">
        <v>2020-02-07</v>
      </c>
      <c r="B742">
        <v>24478</v>
      </c>
      <c r="D742" t="str">
        <v>2020-02-10</v>
      </c>
      <c r="E742">
        <v>13.96</v>
      </c>
      <c r="G742" t="str">
        <v>2020-02-10</v>
      </c>
      <c r="H742">
        <v>173.300003</v>
      </c>
      <c r="J742" t="str">
        <v>2020-02-07</v>
      </c>
      <c r="K742">
        <v>2.48</v>
      </c>
      <c r="M742" t="str">
        <v>2020-02-07</v>
      </c>
      <c r="N742">
        <v>2.93</v>
      </c>
      <c r="P742" t="str">
        <v>2020-02-10</v>
      </c>
      <c r="Q742">
        <v>2.08</v>
      </c>
      <c r="S742" t="str">
        <v>2020-02-07</v>
      </c>
      <c r="T742">
        <v>2.0499999999999998</v>
      </c>
    </row>
    <row r="743" spans="1:20" x14ac:dyDescent="0.3">
      <c r="A743" t="str">
        <v>2020-02-06</v>
      </c>
      <c r="B743">
        <v>24490</v>
      </c>
      <c r="D743" t="str">
        <v>2020-02-07</v>
      </c>
      <c r="E743">
        <v>13.91</v>
      </c>
      <c r="G743" t="str">
        <v>2020-02-07</v>
      </c>
      <c r="H743">
        <v>179</v>
      </c>
      <c r="J743" t="str">
        <v>2020-02-06</v>
      </c>
      <c r="K743">
        <v>2.4700000000000002</v>
      </c>
      <c r="M743" t="str">
        <v>2020-02-06</v>
      </c>
      <c r="N743">
        <v>2.96</v>
      </c>
      <c r="P743" t="str">
        <v>2020-02-07</v>
      </c>
      <c r="Q743">
        <v>2.1</v>
      </c>
      <c r="S743" t="str">
        <v>2020-02-06</v>
      </c>
      <c r="T743">
        <v>2.0699999999999998</v>
      </c>
    </row>
    <row r="744" spans="1:20" x14ac:dyDescent="0.3">
      <c r="A744" t="str">
        <v>2020-02-05</v>
      </c>
      <c r="B744">
        <v>24237</v>
      </c>
      <c r="D744" t="str">
        <v>2020-02-06</v>
      </c>
      <c r="E744">
        <v>13.88</v>
      </c>
      <c r="G744" t="str">
        <v>2020-02-06</v>
      </c>
      <c r="H744">
        <v>182</v>
      </c>
      <c r="J744" t="str">
        <v>2020-02-05</v>
      </c>
      <c r="K744">
        <v>2.4500000000000002</v>
      </c>
      <c r="M744" t="str">
        <v>2020-02-05</v>
      </c>
      <c r="N744">
        <v>2.93</v>
      </c>
      <c r="P744" t="str">
        <v>2020-02-06</v>
      </c>
      <c r="Q744">
        <v>2.04</v>
      </c>
      <c r="S744" t="str">
        <v>2020-02-05</v>
      </c>
      <c r="T744">
        <v>2.02</v>
      </c>
    </row>
    <row r="745" spans="1:20" x14ac:dyDescent="0.3">
      <c r="A745" t="str">
        <v>2020-02-04</v>
      </c>
      <c r="B745">
        <v>23845</v>
      </c>
      <c r="D745" t="str">
        <v>2020-02-05</v>
      </c>
      <c r="E745">
        <v>12.83</v>
      </c>
      <c r="G745" t="str">
        <v>2020-02-05</v>
      </c>
      <c r="H745">
        <v>178.5</v>
      </c>
      <c r="J745" t="str">
        <v>2020-02-04</v>
      </c>
      <c r="K745">
        <v>2.35</v>
      </c>
      <c r="M745" t="str">
        <v>2020-02-04</v>
      </c>
      <c r="N745">
        <v>2.87</v>
      </c>
      <c r="P745" t="str">
        <v>2020-02-05</v>
      </c>
      <c r="Q745">
        <v>1.96</v>
      </c>
      <c r="S745" t="str">
        <v>2020-02-04</v>
      </c>
      <c r="T745">
        <v>1.99</v>
      </c>
    </row>
    <row r="746" spans="1:20" x14ac:dyDescent="0.3">
      <c r="A746" t="str">
        <v>2020-02-03</v>
      </c>
      <c r="B746">
        <v>23460</v>
      </c>
      <c r="D746" t="str">
        <v>2020-02-04</v>
      </c>
      <c r="E746">
        <v>12.58</v>
      </c>
      <c r="G746" t="str">
        <v>2020-02-04</v>
      </c>
      <c r="H746">
        <v>178.89999399999999</v>
      </c>
      <c r="J746" t="str">
        <v>2020-02-03</v>
      </c>
      <c r="K746">
        <v>2.29</v>
      </c>
      <c r="M746" t="str">
        <v>2020-02-03</v>
      </c>
      <c r="N746">
        <v>2.79</v>
      </c>
      <c r="P746" t="str">
        <v>2020-02-04</v>
      </c>
      <c r="Q746">
        <v>1.94</v>
      </c>
      <c r="S746" t="str">
        <v>2020-02-03</v>
      </c>
      <c r="T746">
        <v>1.92</v>
      </c>
    </row>
    <row r="747" spans="1:20" x14ac:dyDescent="0.3">
      <c r="A747" t="str">
        <v>2020-01-31</v>
      </c>
      <c r="B747">
        <v>23237</v>
      </c>
      <c r="D747" t="str">
        <v>2020-02-03</v>
      </c>
      <c r="E747">
        <v>12.21</v>
      </c>
      <c r="G747" t="str">
        <v>2020-02-03</v>
      </c>
      <c r="H747">
        <v>169.5</v>
      </c>
      <c r="J747" t="str">
        <v>2020-01-31</v>
      </c>
      <c r="K747">
        <v>2.25</v>
      </c>
      <c r="M747" t="str">
        <v>2020-01-31</v>
      </c>
      <c r="N747">
        <v>2.81</v>
      </c>
      <c r="P747" t="str">
        <v>2020-02-03</v>
      </c>
      <c r="Q747">
        <v>1.87</v>
      </c>
      <c r="S747" t="str">
        <v>2020-01-31</v>
      </c>
      <c r="T747">
        <v>1.94</v>
      </c>
    </row>
    <row r="748" spans="1:20" x14ac:dyDescent="0.3">
      <c r="A748" t="str">
        <v>2020-01-30</v>
      </c>
      <c r="B748">
        <v>23781</v>
      </c>
      <c r="D748" t="str">
        <v>2020-01-31</v>
      </c>
      <c r="E748">
        <v>12.08</v>
      </c>
      <c r="G748" t="str">
        <v>2020-01-31</v>
      </c>
      <c r="H748">
        <v>169.5</v>
      </c>
      <c r="J748" t="str">
        <v>2020-01-30</v>
      </c>
      <c r="K748">
        <v>2.29</v>
      </c>
      <c r="M748" t="str">
        <v>2020-01-30</v>
      </c>
      <c r="N748">
        <v>2.93</v>
      </c>
      <c r="P748" t="str">
        <v>2020-01-31</v>
      </c>
      <c r="Q748">
        <v>1.85</v>
      </c>
      <c r="S748" t="str">
        <v>2020-01-30</v>
      </c>
      <c r="T748">
        <v>2</v>
      </c>
    </row>
    <row r="749" spans="1:20" x14ac:dyDescent="0.3">
      <c r="A749" t="str">
        <v>2020-01-29</v>
      </c>
      <c r="B749">
        <v>24165</v>
      </c>
      <c r="D749" t="str">
        <v>2020-01-30</v>
      </c>
      <c r="E749">
        <v>12.38</v>
      </c>
      <c r="G749" t="str">
        <v>2020-01-30</v>
      </c>
      <c r="H749">
        <v>174</v>
      </c>
      <c r="J749" t="str">
        <v>2020-01-29</v>
      </c>
      <c r="K749">
        <v>2.3199999999999998</v>
      </c>
      <c r="M749" t="str">
        <v>2020-01-29</v>
      </c>
      <c r="N749">
        <v>3.03</v>
      </c>
      <c r="P749" t="str">
        <v>2020-01-30</v>
      </c>
      <c r="Q749">
        <v>1.95</v>
      </c>
      <c r="S749" t="str">
        <v>2020-01-29</v>
      </c>
      <c r="T749">
        <v>2.02</v>
      </c>
    </row>
    <row r="750" spans="1:20" x14ac:dyDescent="0.3">
      <c r="A750" t="str">
        <v>2020-01-28</v>
      </c>
      <c r="B750">
        <v>24028</v>
      </c>
      <c r="D750" t="str">
        <v>2020-01-29</v>
      </c>
      <c r="E750">
        <v>12.64</v>
      </c>
      <c r="G750" t="str">
        <v>2020-01-29</v>
      </c>
      <c r="H750">
        <v>181.10000600000001</v>
      </c>
      <c r="J750" t="str">
        <v>2020-01-28</v>
      </c>
      <c r="K750">
        <v>2.31</v>
      </c>
      <c r="M750" t="str">
        <v>2020-01-28</v>
      </c>
      <c r="N750">
        <v>3.06</v>
      </c>
      <c r="P750" t="str">
        <v>2020-01-29</v>
      </c>
      <c r="Q750">
        <v>2.02</v>
      </c>
      <c r="S750" t="str">
        <v>2020-01-28</v>
      </c>
      <c r="T750">
        <v>2.02</v>
      </c>
    </row>
    <row r="751" spans="1:20" x14ac:dyDescent="0.3">
      <c r="A751" t="str">
        <v>2020-01-27</v>
      </c>
      <c r="B751">
        <v>23416</v>
      </c>
      <c r="D751" t="str">
        <v>2020-01-28</v>
      </c>
      <c r="E751">
        <v>12.64</v>
      </c>
      <c r="G751" t="str">
        <v>2020-01-28</v>
      </c>
      <c r="H751">
        <v>183.5</v>
      </c>
      <c r="J751" t="str">
        <v>2020-01-27</v>
      </c>
      <c r="K751">
        <v>2.2599999999999998</v>
      </c>
      <c r="M751" t="str">
        <v>2020-01-27</v>
      </c>
      <c r="N751">
        <v>3</v>
      </c>
      <c r="P751" t="str">
        <v>2020-01-28</v>
      </c>
      <c r="Q751">
        <v>1.99</v>
      </c>
      <c r="S751" t="str">
        <v>2020-01-27</v>
      </c>
      <c r="T751">
        <v>2</v>
      </c>
    </row>
    <row r="752" spans="1:20" x14ac:dyDescent="0.3">
      <c r="A752" t="str">
        <v>2020-01-24</v>
      </c>
      <c r="B752">
        <v>23969</v>
      </c>
      <c r="D752" t="str">
        <v>2020-01-27</v>
      </c>
      <c r="E752">
        <v>12.34</v>
      </c>
      <c r="G752" t="str">
        <v>2020-01-27</v>
      </c>
      <c r="H752">
        <v>183.89999399999999</v>
      </c>
      <c r="J752" t="str">
        <v>2020-01-24</v>
      </c>
      <c r="K752">
        <v>2.2799999999999998</v>
      </c>
      <c r="M752" t="str">
        <v>2020-01-24</v>
      </c>
      <c r="N752">
        <v>3.02</v>
      </c>
      <c r="P752" t="str">
        <v>2020-01-27</v>
      </c>
      <c r="Q752">
        <v>1.95</v>
      </c>
      <c r="S752" t="str">
        <v>2020-01-24</v>
      </c>
      <c r="T752">
        <v>2.0299999999999998</v>
      </c>
    </row>
    <row r="753" spans="1:20" x14ac:dyDescent="0.3">
      <c r="A753" t="str">
        <v>2020-01-23</v>
      </c>
      <c r="B753">
        <v>23707</v>
      </c>
      <c r="D753" t="str">
        <v>2020-01-24</v>
      </c>
      <c r="E753">
        <v>12.44</v>
      </c>
      <c r="G753" t="str">
        <v>2020-01-24</v>
      </c>
      <c r="H753">
        <v>179</v>
      </c>
      <c r="J753" t="str">
        <v>2020-01-23</v>
      </c>
      <c r="K753">
        <v>2.27</v>
      </c>
      <c r="M753" t="str">
        <v>2020-01-23</v>
      </c>
      <c r="N753">
        <v>3.02</v>
      </c>
      <c r="P753" t="str">
        <v>2020-01-24</v>
      </c>
      <c r="Q753">
        <v>1.95</v>
      </c>
      <c r="S753" t="str">
        <v>2020-01-23</v>
      </c>
      <c r="T753">
        <v>2.0299999999999998</v>
      </c>
    </row>
    <row r="754" spans="1:20" x14ac:dyDescent="0.3">
      <c r="A754" t="str">
        <v>2020-01-22</v>
      </c>
      <c r="B754">
        <v>23706</v>
      </c>
      <c r="D754" t="str">
        <v>2020-01-23</v>
      </c>
      <c r="E754">
        <v>12.56</v>
      </c>
      <c r="G754" t="str">
        <v>2020-01-23</v>
      </c>
      <c r="H754">
        <v>182.199997</v>
      </c>
      <c r="J754" t="str">
        <v>2020-01-22</v>
      </c>
      <c r="K754">
        <v>2.2799999999999998</v>
      </c>
      <c r="M754" t="str">
        <v>2020-01-22</v>
      </c>
      <c r="N754">
        <v>3.04</v>
      </c>
      <c r="P754" t="str">
        <v>2020-01-23</v>
      </c>
      <c r="Q754">
        <v>1.97</v>
      </c>
      <c r="S754" t="str">
        <v>2020-01-22</v>
      </c>
      <c r="T754">
        <v>2.06</v>
      </c>
    </row>
    <row r="755" spans="1:20" x14ac:dyDescent="0.3">
      <c r="A755" t="str">
        <v>2020-01-21</v>
      </c>
      <c r="B755">
        <v>23845</v>
      </c>
      <c r="D755" t="str">
        <v>2020-01-22</v>
      </c>
      <c r="E755">
        <v>12.57</v>
      </c>
      <c r="G755" t="str">
        <v>2020-01-22</v>
      </c>
      <c r="H755">
        <v>187</v>
      </c>
      <c r="J755" t="str">
        <v>2020-01-21</v>
      </c>
      <c r="K755">
        <v>2.2999999999999998</v>
      </c>
      <c r="M755" t="str">
        <v>2020-01-21</v>
      </c>
      <c r="N755">
        <v>3.13</v>
      </c>
      <c r="P755" t="str">
        <v>2020-01-22</v>
      </c>
      <c r="Q755">
        <v>2.0099999999999998</v>
      </c>
      <c r="S755" t="str">
        <v>2020-01-21</v>
      </c>
      <c r="T755">
        <v>2.1</v>
      </c>
    </row>
    <row r="756" spans="1:20" x14ac:dyDescent="0.3">
      <c r="A756" t="str">
        <v>2020-01-20</v>
      </c>
      <c r="B756">
        <v>24002</v>
      </c>
      <c r="D756" t="str">
        <v>2020-01-21</v>
      </c>
      <c r="E756">
        <v>12.99</v>
      </c>
      <c r="G756" t="str">
        <v>2020-01-21</v>
      </c>
      <c r="H756">
        <v>187.5</v>
      </c>
      <c r="J756" t="str">
        <v>2020-01-20</v>
      </c>
      <c r="K756">
        <v>2.3199999999999998</v>
      </c>
      <c r="M756" t="str">
        <v>2020-01-20</v>
      </c>
      <c r="N756">
        <v>3.09</v>
      </c>
      <c r="P756" t="str">
        <v>2020-01-21</v>
      </c>
      <c r="Q756">
        <v>2.0699999999999998</v>
      </c>
      <c r="S756" t="str">
        <v>2020-01-20</v>
      </c>
      <c r="T756">
        <v>2.11</v>
      </c>
    </row>
    <row r="757" spans="1:20" x14ac:dyDescent="0.3">
      <c r="A757" t="str">
        <v>2020-01-17</v>
      </c>
      <c r="B757">
        <v>24141</v>
      </c>
      <c r="D757" t="str">
        <v>2020-01-20</v>
      </c>
      <c r="E757">
        <v>12.92</v>
      </c>
      <c r="G757" t="str">
        <v>2020-01-20</v>
      </c>
      <c r="H757">
        <v>171.39999399999999</v>
      </c>
      <c r="J757" t="str">
        <v>2020-01-17</v>
      </c>
      <c r="K757">
        <v>2.34</v>
      </c>
      <c r="M757" t="str">
        <v>2020-01-17</v>
      </c>
      <c r="N757">
        <v>3.11</v>
      </c>
      <c r="P757" t="str">
        <v>2020-01-20</v>
      </c>
      <c r="Q757">
        <v>2.02</v>
      </c>
      <c r="S757" t="str">
        <v>2020-01-17</v>
      </c>
      <c r="T757">
        <v>2.11</v>
      </c>
    </row>
    <row r="758" spans="1:20" x14ac:dyDescent="0.3">
      <c r="A758" t="str">
        <v>2020-01-16</v>
      </c>
      <c r="B758">
        <v>23940</v>
      </c>
      <c r="D758" t="str">
        <v>2020-01-17</v>
      </c>
      <c r="E758">
        <v>13.15</v>
      </c>
      <c r="G758" t="str">
        <v>2020-01-17</v>
      </c>
      <c r="H758">
        <v>170.699997</v>
      </c>
      <c r="J758" t="str">
        <v>2020-01-16</v>
      </c>
      <c r="K758">
        <v>2.3199999999999998</v>
      </c>
      <c r="M758" t="str">
        <v>2020-01-16</v>
      </c>
      <c r="N758">
        <v>3.09</v>
      </c>
      <c r="P758" t="str">
        <v>2020-01-17</v>
      </c>
      <c r="Q758">
        <v>2.0499999999999998</v>
      </c>
      <c r="S758" t="str">
        <v>2020-01-16</v>
      </c>
      <c r="T758">
        <v>2.12</v>
      </c>
    </row>
    <row r="759" spans="1:20" x14ac:dyDescent="0.3">
      <c r="A759" t="str">
        <v>2020-01-15</v>
      </c>
      <c r="B759">
        <v>23764</v>
      </c>
      <c r="D759" t="str">
        <v>2020-01-16</v>
      </c>
      <c r="E759">
        <v>13.12</v>
      </c>
      <c r="G759" t="str">
        <v>2020-01-16</v>
      </c>
      <c r="H759">
        <v>169.5</v>
      </c>
      <c r="J759" t="str">
        <v>2020-01-15</v>
      </c>
      <c r="K759">
        <v>2.3199999999999998</v>
      </c>
      <c r="M759" t="str">
        <v>2020-01-15</v>
      </c>
      <c r="N759">
        <v>3.1</v>
      </c>
      <c r="P759" t="str">
        <v>2020-01-16</v>
      </c>
      <c r="Q759">
        <v>2.0499999999999998</v>
      </c>
      <c r="S759" t="str">
        <v>2020-01-15</v>
      </c>
      <c r="T759">
        <v>2.1</v>
      </c>
    </row>
    <row r="760" spans="1:20" x14ac:dyDescent="0.3">
      <c r="A760" t="str">
        <v>2020-01-14</v>
      </c>
      <c r="B760">
        <v>23928</v>
      </c>
      <c r="D760" t="str">
        <v>2020-01-15</v>
      </c>
      <c r="E760">
        <v>13.05</v>
      </c>
      <c r="G760" t="str">
        <v>2020-01-15</v>
      </c>
      <c r="H760">
        <v>168.10000600000001</v>
      </c>
      <c r="J760" t="str">
        <v>2020-01-14</v>
      </c>
      <c r="K760">
        <v>2.35</v>
      </c>
      <c r="M760" t="str">
        <v>2020-01-14</v>
      </c>
      <c r="N760">
        <v>3.12</v>
      </c>
      <c r="P760" t="str">
        <v>2020-01-15</v>
      </c>
      <c r="Q760">
        <v>2</v>
      </c>
      <c r="S760" t="str">
        <v>2020-01-14</v>
      </c>
      <c r="T760">
        <v>2.12</v>
      </c>
    </row>
    <row r="761" spans="1:20" x14ac:dyDescent="0.3">
      <c r="A761" t="str">
        <v>2020-01-13</v>
      </c>
      <c r="B761">
        <v>23897</v>
      </c>
      <c r="D761" t="str">
        <v>2020-01-14</v>
      </c>
      <c r="E761">
        <v>13.4</v>
      </c>
      <c r="G761" t="str">
        <v>2020-01-14</v>
      </c>
      <c r="H761">
        <v>171</v>
      </c>
      <c r="J761" t="str">
        <v>2020-01-13</v>
      </c>
      <c r="K761">
        <v>2.34</v>
      </c>
      <c r="M761" t="str">
        <v>2020-01-13</v>
      </c>
      <c r="N761">
        <v>3.11</v>
      </c>
      <c r="P761" t="str">
        <v>2020-01-14</v>
      </c>
      <c r="Q761">
        <v>2.04</v>
      </c>
      <c r="S761" t="str">
        <v>2020-01-13</v>
      </c>
      <c r="T761">
        <v>2.12</v>
      </c>
    </row>
    <row r="762" spans="1:20" x14ac:dyDescent="0.3">
      <c r="A762" t="str">
        <v>2020-01-10</v>
      </c>
      <c r="B762">
        <v>24021</v>
      </c>
      <c r="D762" t="str">
        <v>2020-01-13</v>
      </c>
      <c r="E762">
        <v>13.29</v>
      </c>
      <c r="G762" t="str">
        <v>2020-01-13</v>
      </c>
      <c r="H762">
        <v>163</v>
      </c>
      <c r="J762" t="str">
        <v>2020-01-10</v>
      </c>
      <c r="K762">
        <v>2.36</v>
      </c>
      <c r="M762" t="str">
        <v>2020-01-10</v>
      </c>
      <c r="N762">
        <v>3.13</v>
      </c>
      <c r="P762" t="str">
        <v>2020-01-13</v>
      </c>
      <c r="Q762">
        <v>2.0299999999999998</v>
      </c>
      <c r="S762" t="str">
        <v>2020-01-10</v>
      </c>
      <c r="T762">
        <v>2.12</v>
      </c>
    </row>
    <row r="763" spans="1:20" x14ac:dyDescent="0.3">
      <c r="A763" t="str">
        <v>2020-01-09</v>
      </c>
      <c r="B763">
        <v>24017</v>
      </c>
      <c r="D763" t="str">
        <v>2020-01-10</v>
      </c>
      <c r="E763">
        <v>13.4</v>
      </c>
      <c r="G763" t="str">
        <v>2020-01-10</v>
      </c>
      <c r="H763">
        <v>172</v>
      </c>
      <c r="J763" t="str">
        <v>2020-01-09</v>
      </c>
      <c r="K763">
        <v>2.37</v>
      </c>
      <c r="M763" t="str">
        <v>2020-01-09</v>
      </c>
      <c r="N763">
        <v>3.12</v>
      </c>
      <c r="P763" t="str">
        <v>2020-01-10</v>
      </c>
      <c r="Q763">
        <v>2.06</v>
      </c>
      <c r="S763" t="str">
        <v>2020-01-09</v>
      </c>
      <c r="T763">
        <v>2.16</v>
      </c>
    </row>
    <row r="764" spans="1:20" x14ac:dyDescent="0.3">
      <c r="A764" t="str">
        <v>2020-01-08</v>
      </c>
      <c r="B764">
        <v>23832</v>
      </c>
      <c r="D764" t="str">
        <v>2020-01-09</v>
      </c>
      <c r="E764">
        <v>13.52</v>
      </c>
      <c r="G764" t="str">
        <v>2020-01-09</v>
      </c>
      <c r="H764">
        <v>143.699997</v>
      </c>
      <c r="J764" t="str">
        <v>2020-01-08</v>
      </c>
      <c r="K764">
        <v>2.34</v>
      </c>
      <c r="M764" t="str">
        <v>2020-01-08</v>
      </c>
      <c r="N764">
        <v>3.08</v>
      </c>
      <c r="P764" t="str">
        <v>2020-01-09</v>
      </c>
      <c r="Q764">
        <v>2.09</v>
      </c>
      <c r="S764" t="str">
        <v>2020-01-08</v>
      </c>
      <c r="T764">
        <v>2.0699999999999998</v>
      </c>
    </row>
    <row r="765" spans="1:20" x14ac:dyDescent="0.3">
      <c r="A765" t="str">
        <v>2020-01-07</v>
      </c>
      <c r="B765">
        <v>23723</v>
      </c>
      <c r="D765" t="str">
        <v>2020-01-08</v>
      </c>
      <c r="E765">
        <v>13.33</v>
      </c>
      <c r="G765" t="str">
        <v>2020-01-08</v>
      </c>
      <c r="H765">
        <v>141.5</v>
      </c>
      <c r="J765" t="str">
        <v>2020-01-07</v>
      </c>
      <c r="K765">
        <v>2.35</v>
      </c>
      <c r="M765" t="str">
        <v>2020-01-07</v>
      </c>
      <c r="N765">
        <v>3.05</v>
      </c>
      <c r="P765" t="str">
        <v>2020-01-08</v>
      </c>
      <c r="Q765">
        <v>1.98</v>
      </c>
      <c r="S765" t="str">
        <v>2020-01-07</v>
      </c>
      <c r="T765">
        <v>2.06</v>
      </c>
    </row>
    <row r="766" spans="1:20" x14ac:dyDescent="0.3">
      <c r="A766" t="str">
        <v>2020-01-06</v>
      </c>
      <c r="B766">
        <v>23581</v>
      </c>
      <c r="D766" t="str">
        <v>2020-01-07</v>
      </c>
      <c r="E766">
        <v>13.16</v>
      </c>
      <c r="G766" t="str">
        <v>2020-01-07</v>
      </c>
      <c r="H766">
        <v>137.300003</v>
      </c>
      <c r="J766" t="str">
        <v>2020-01-06</v>
      </c>
      <c r="K766">
        <v>2.34</v>
      </c>
      <c r="M766" t="str">
        <v>2020-01-06</v>
      </c>
      <c r="N766">
        <v>3.04</v>
      </c>
      <c r="P766" t="str">
        <v>2020-01-07</v>
      </c>
      <c r="Q766">
        <v>1.97</v>
      </c>
      <c r="S766" t="str">
        <v>2020-01-06</v>
      </c>
      <c r="T766">
        <v>2.0699999999999998</v>
      </c>
    </row>
    <row r="767" spans="1:20" x14ac:dyDescent="0.3">
      <c r="A767" t="str">
        <v>2020-01-03</v>
      </c>
      <c r="B767">
        <v>23702</v>
      </c>
      <c r="D767" t="str">
        <v>2020-01-06</v>
      </c>
      <c r="E767">
        <v>13.08</v>
      </c>
      <c r="G767" t="str">
        <v>2020-01-06</v>
      </c>
      <c r="H767">
        <v>137.89999399999999</v>
      </c>
      <c r="J767" t="str">
        <v>2020-01-03</v>
      </c>
      <c r="K767">
        <v>2.35</v>
      </c>
      <c r="M767" t="str">
        <v>2020-01-03</v>
      </c>
      <c r="N767">
        <v>3.11</v>
      </c>
      <c r="P767" t="str">
        <v>2020-01-06</v>
      </c>
      <c r="Q767">
        <v>1.95</v>
      </c>
      <c r="S767" t="str">
        <v>2020-01-03</v>
      </c>
      <c r="T767">
        <v>2.09</v>
      </c>
    </row>
    <row r="768" spans="1:20" x14ac:dyDescent="0.3">
      <c r="A768" t="str">
        <v>2020-01-02</v>
      </c>
      <c r="B768">
        <v>23836</v>
      </c>
      <c r="D768" t="str">
        <v>2020-01-03</v>
      </c>
      <c r="E768">
        <v>13.33</v>
      </c>
      <c r="G768" t="str">
        <v>2020-01-03</v>
      </c>
      <c r="H768">
        <v>139.39999399999999</v>
      </c>
      <c r="J768" t="str">
        <v>2020-01-02</v>
      </c>
      <c r="K768">
        <v>2.38</v>
      </c>
      <c r="M768" t="str">
        <v>2020-01-02</v>
      </c>
      <c r="N768">
        <v>3.11</v>
      </c>
      <c r="P768" t="str">
        <v>2020-01-03</v>
      </c>
      <c r="Q768">
        <v>2</v>
      </c>
      <c r="S768" t="str">
        <v>2020-01-02</v>
      </c>
      <c r="T768">
        <v>2.14</v>
      </c>
    </row>
    <row r="769" spans="1:20" x14ac:dyDescent="0.3">
      <c r="A769" t="str">
        <v>2019-12-30</v>
      </c>
      <c r="B769">
        <v>23506</v>
      </c>
      <c r="D769" t="str">
        <v>2020-01-02</v>
      </c>
      <c r="E769">
        <v>13.49</v>
      </c>
      <c r="G769" t="str">
        <v>2020-01-02</v>
      </c>
      <c r="H769">
        <v>141.199997</v>
      </c>
      <c r="J769" t="str">
        <v>2019-12-30</v>
      </c>
      <c r="K769">
        <v>2.35</v>
      </c>
      <c r="M769" t="str">
        <v>2019-12-30</v>
      </c>
      <c r="N769">
        <v>3.03</v>
      </c>
      <c r="P769" t="str">
        <v>2020-01-02</v>
      </c>
      <c r="Q769">
        <v>2.0499999999999998</v>
      </c>
      <c r="S769" t="str">
        <v>2019-12-30</v>
      </c>
      <c r="T769">
        <v>2.11</v>
      </c>
    </row>
    <row r="770" spans="1:20" x14ac:dyDescent="0.3">
      <c r="A770" t="str">
        <v>2019-12-27</v>
      </c>
      <c r="B770">
        <v>23758</v>
      </c>
      <c r="D770" t="str">
        <v>2019-12-30</v>
      </c>
      <c r="E770">
        <v>13.02</v>
      </c>
      <c r="G770" t="str">
        <v>2019-12-30</v>
      </c>
      <c r="H770">
        <v>139.800003</v>
      </c>
      <c r="J770" t="str">
        <v>2019-12-27</v>
      </c>
      <c r="K770">
        <v>2.36</v>
      </c>
      <c r="M770" t="str">
        <v>2019-12-27</v>
      </c>
      <c r="N770">
        <v>3.01</v>
      </c>
      <c r="P770" t="str">
        <v>2019-12-30</v>
      </c>
      <c r="Q770">
        <v>2.0299999999999998</v>
      </c>
      <c r="S770" t="str">
        <v>2019-12-27</v>
      </c>
      <c r="T770">
        <v>2.12</v>
      </c>
    </row>
    <row r="771" spans="1:20" x14ac:dyDescent="0.3">
      <c r="A771" t="str">
        <v>2019-12-23</v>
      </c>
      <c r="B771">
        <v>23898</v>
      </c>
      <c r="D771" t="str">
        <v>2019-12-27</v>
      </c>
      <c r="E771">
        <v>13.12</v>
      </c>
      <c r="G771" t="str">
        <v>2019-12-27</v>
      </c>
      <c r="H771">
        <v>138.800003</v>
      </c>
      <c r="J771" t="str">
        <v>2019-12-23</v>
      </c>
      <c r="K771">
        <v>2.4</v>
      </c>
      <c r="M771" t="str">
        <v>2019-12-23</v>
      </c>
      <c r="N771">
        <v>3.05</v>
      </c>
      <c r="P771" t="str">
        <v>2019-12-27</v>
      </c>
      <c r="Q771">
        <v>2</v>
      </c>
      <c r="S771" t="str">
        <v>2019-12-23</v>
      </c>
      <c r="T771">
        <v>2.1</v>
      </c>
    </row>
    <row r="772" spans="1:20" x14ac:dyDescent="0.3">
      <c r="A772" t="str">
        <v>2019-12-20</v>
      </c>
      <c r="B772">
        <v>24004</v>
      </c>
      <c r="D772" t="str">
        <v>2019-12-23</v>
      </c>
      <c r="E772">
        <v>13.34</v>
      </c>
      <c r="G772" t="str">
        <v>2019-12-23</v>
      </c>
      <c r="H772">
        <v>138.800003</v>
      </c>
      <c r="J772" t="str">
        <v>2019-12-20</v>
      </c>
      <c r="K772">
        <v>2.4</v>
      </c>
      <c r="M772" t="str">
        <v>2019-12-20</v>
      </c>
      <c r="N772">
        <v>3.06</v>
      </c>
      <c r="P772" t="str">
        <v>2019-12-23</v>
      </c>
      <c r="Q772">
        <v>2.0299999999999998</v>
      </c>
      <c r="S772" t="str">
        <v>2019-12-20</v>
      </c>
      <c r="T772">
        <v>2.1</v>
      </c>
    </row>
    <row r="773" spans="1:20" x14ac:dyDescent="0.3">
      <c r="A773" t="str">
        <v>2019-12-19</v>
      </c>
      <c r="B773">
        <v>23709</v>
      </c>
      <c r="D773" t="str">
        <v>2019-12-20</v>
      </c>
      <c r="E773">
        <v>13.46</v>
      </c>
      <c r="G773" t="str">
        <v>2019-12-20</v>
      </c>
      <c r="H773">
        <v>140</v>
      </c>
      <c r="J773" t="str">
        <v>2019-12-19</v>
      </c>
      <c r="K773">
        <v>2.38</v>
      </c>
      <c r="M773" t="str">
        <v>2019-12-19</v>
      </c>
      <c r="N773">
        <v>3.09</v>
      </c>
      <c r="P773" t="str">
        <v>2019-12-20</v>
      </c>
      <c r="Q773">
        <v>2.04</v>
      </c>
      <c r="S773" t="str">
        <v>2019-12-19</v>
      </c>
      <c r="T773">
        <v>2.1</v>
      </c>
    </row>
    <row r="774" spans="1:20" x14ac:dyDescent="0.3">
      <c r="A774" t="str">
        <v>2019-12-18</v>
      </c>
      <c r="B774">
        <v>23629</v>
      </c>
      <c r="D774" t="str">
        <v>2019-12-19</v>
      </c>
      <c r="E774">
        <v>13.49</v>
      </c>
      <c r="G774" t="str">
        <v>2019-12-19</v>
      </c>
      <c r="H774">
        <v>137.699997</v>
      </c>
      <c r="J774" t="str">
        <v>2019-12-18</v>
      </c>
      <c r="K774">
        <v>2.37</v>
      </c>
      <c r="M774" t="str">
        <v>2019-12-18</v>
      </c>
      <c r="N774">
        <v>3.06</v>
      </c>
      <c r="P774" t="str">
        <v>2019-12-19</v>
      </c>
      <c r="Q774">
        <v>2.0499999999999998</v>
      </c>
      <c r="S774" t="str">
        <v>2019-12-18</v>
      </c>
      <c r="T774">
        <v>2.11</v>
      </c>
    </row>
    <row r="775" spans="1:20" x14ac:dyDescent="0.3">
      <c r="A775" t="str">
        <v>2019-12-17</v>
      </c>
      <c r="B775">
        <v>23631</v>
      </c>
      <c r="D775" t="str">
        <v>2019-12-18</v>
      </c>
      <c r="E775">
        <v>13.29</v>
      </c>
      <c r="G775" t="str">
        <v>2019-12-18</v>
      </c>
      <c r="H775">
        <v>136.5</v>
      </c>
      <c r="J775" t="str">
        <v>2019-12-17</v>
      </c>
      <c r="K775">
        <v>2.36</v>
      </c>
      <c r="M775" t="str">
        <v>2019-12-17</v>
      </c>
      <c r="N775">
        <v>3.05</v>
      </c>
      <c r="P775" t="str">
        <v>2019-12-18</v>
      </c>
      <c r="Q775">
        <v>2.0299999999999998</v>
      </c>
      <c r="S775" t="str">
        <v>2019-12-17</v>
      </c>
      <c r="T775">
        <v>2.16</v>
      </c>
    </row>
    <row r="776" spans="1:20" x14ac:dyDescent="0.3">
      <c r="A776" t="str">
        <v>2019-12-16</v>
      </c>
      <c r="B776">
        <v>23525</v>
      </c>
      <c r="D776" t="str">
        <v>2019-12-17</v>
      </c>
      <c r="E776">
        <v>13.24</v>
      </c>
      <c r="G776" t="str">
        <v>2019-12-17</v>
      </c>
      <c r="H776">
        <v>139.5</v>
      </c>
      <c r="J776" t="str">
        <v>2019-12-16</v>
      </c>
      <c r="K776">
        <v>2.35</v>
      </c>
      <c r="M776" t="str">
        <v>2019-12-16</v>
      </c>
      <c r="N776">
        <v>3.04</v>
      </c>
      <c r="P776" t="str">
        <v>2019-12-17</v>
      </c>
      <c r="Q776">
        <v>2.04</v>
      </c>
      <c r="S776" t="str">
        <v>2019-12-16</v>
      </c>
      <c r="T776">
        <v>2.14</v>
      </c>
    </row>
    <row r="777" spans="1:20" x14ac:dyDescent="0.3">
      <c r="A777" t="str">
        <v>2019-12-13</v>
      </c>
      <c r="B777">
        <v>23329</v>
      </c>
      <c r="D777" t="str">
        <v>2019-12-16</v>
      </c>
      <c r="E777">
        <v>13.32</v>
      </c>
      <c r="G777" t="str">
        <v>2019-12-16</v>
      </c>
      <c r="H777">
        <v>140.60000600000001</v>
      </c>
      <c r="J777" t="str">
        <v>2019-12-13</v>
      </c>
      <c r="K777">
        <v>2.33</v>
      </c>
      <c r="M777" t="str">
        <v>2019-12-13</v>
      </c>
      <c r="N777">
        <v>3.03</v>
      </c>
      <c r="P777" t="str">
        <v>2019-12-16</v>
      </c>
      <c r="Q777">
        <v>2.0299999999999998</v>
      </c>
      <c r="S777" t="str">
        <v>2019-12-13</v>
      </c>
      <c r="T777">
        <v>2.14</v>
      </c>
    </row>
    <row r="778" spans="1:20" x14ac:dyDescent="0.3">
      <c r="A778" t="str">
        <v>2019-12-12</v>
      </c>
      <c r="B778">
        <v>23391</v>
      </c>
      <c r="D778" t="str">
        <v>2019-12-13</v>
      </c>
      <c r="E778">
        <v>13.09</v>
      </c>
      <c r="G778" t="str">
        <v>2019-12-13</v>
      </c>
      <c r="H778">
        <v>141.5</v>
      </c>
      <c r="J778" t="str">
        <v>2019-12-12</v>
      </c>
      <c r="K778">
        <v>2.35</v>
      </c>
      <c r="M778" t="str">
        <v>2019-12-12</v>
      </c>
      <c r="N778">
        <v>3.05</v>
      </c>
      <c r="P778" t="str">
        <v>2019-12-13</v>
      </c>
      <c r="Q778">
        <v>2.02</v>
      </c>
      <c r="S778" t="str">
        <v>2019-12-12</v>
      </c>
      <c r="T778">
        <v>2.17</v>
      </c>
    </row>
    <row r="779" spans="1:20" x14ac:dyDescent="0.3">
      <c r="A779" t="str">
        <v>2019-12-11</v>
      </c>
      <c r="B779">
        <v>23156</v>
      </c>
      <c r="D779" t="str">
        <v>2019-12-12</v>
      </c>
      <c r="E779">
        <v>13.27</v>
      </c>
      <c r="G779" t="str">
        <v>2019-12-12</v>
      </c>
      <c r="H779">
        <v>142.800003</v>
      </c>
      <c r="J779" t="str">
        <v>2019-12-11</v>
      </c>
      <c r="K779">
        <v>2.31</v>
      </c>
      <c r="M779" t="str">
        <v>2019-12-11</v>
      </c>
      <c r="N779">
        <v>3.01</v>
      </c>
      <c r="P779" t="str">
        <v>2019-12-12</v>
      </c>
      <c r="Q779">
        <v>2.08</v>
      </c>
      <c r="S779" t="str">
        <v>2019-12-11</v>
      </c>
      <c r="T779">
        <v>2.13</v>
      </c>
    </row>
    <row r="780" spans="1:20" x14ac:dyDescent="0.3">
      <c r="A780" t="str">
        <v>2019-12-10</v>
      </c>
      <c r="B780">
        <v>23123</v>
      </c>
      <c r="D780" t="str">
        <v>2019-12-11</v>
      </c>
      <c r="E780">
        <v>12.86</v>
      </c>
      <c r="G780" t="str">
        <v>2019-12-11</v>
      </c>
      <c r="H780">
        <v>139.5</v>
      </c>
      <c r="J780" t="str">
        <v>2019-12-10</v>
      </c>
      <c r="K780">
        <v>2.2999999999999998</v>
      </c>
      <c r="M780" t="str">
        <v>2019-12-10</v>
      </c>
      <c r="N780">
        <v>3.01</v>
      </c>
      <c r="P780" t="str">
        <v>2019-12-11</v>
      </c>
      <c r="Q780">
        <v>2.0099999999999998</v>
      </c>
      <c r="S780" t="str">
        <v>2019-12-10</v>
      </c>
      <c r="T780">
        <v>2.13</v>
      </c>
    </row>
    <row r="781" spans="1:20" x14ac:dyDescent="0.3">
      <c r="A781" t="str">
        <v>2019-12-09</v>
      </c>
      <c r="B781">
        <v>22957</v>
      </c>
      <c r="D781" t="str">
        <v>2019-12-10</v>
      </c>
      <c r="E781">
        <v>12.86</v>
      </c>
      <c r="G781" t="str">
        <v>2019-12-10</v>
      </c>
      <c r="H781">
        <v>143.300003</v>
      </c>
      <c r="J781" t="str">
        <v>2019-12-09</v>
      </c>
      <c r="K781">
        <v>2.2999999999999998</v>
      </c>
      <c r="M781" t="str">
        <v>2019-12-09</v>
      </c>
      <c r="N781">
        <v>2.98</v>
      </c>
      <c r="P781" t="str">
        <v>2019-12-10</v>
      </c>
      <c r="Q781">
        <v>2.0099999999999998</v>
      </c>
      <c r="S781" t="str">
        <v>2019-12-09</v>
      </c>
      <c r="T781">
        <v>2.1</v>
      </c>
    </row>
    <row r="782" spans="1:20" x14ac:dyDescent="0.3">
      <c r="A782" t="str">
        <v>2019-12-06</v>
      </c>
      <c r="B782">
        <v>23183</v>
      </c>
      <c r="D782" t="str">
        <v>2019-12-09</v>
      </c>
      <c r="E782">
        <v>12.74</v>
      </c>
      <c r="G782" t="str">
        <v>2019-12-09</v>
      </c>
      <c r="H782">
        <v>142.800003</v>
      </c>
      <c r="J782" t="str">
        <v>2019-12-06</v>
      </c>
      <c r="K782">
        <v>2.31</v>
      </c>
      <c r="M782" t="str">
        <v>2019-12-06</v>
      </c>
      <c r="N782">
        <v>3.02</v>
      </c>
      <c r="P782" t="str">
        <v>2019-12-09</v>
      </c>
      <c r="Q782">
        <v>2</v>
      </c>
      <c r="S782" t="str">
        <v>2019-12-06</v>
      </c>
      <c r="T782">
        <v>2.09</v>
      </c>
    </row>
    <row r="783" spans="1:20" x14ac:dyDescent="0.3">
      <c r="A783" t="str">
        <v>2019-12-05</v>
      </c>
      <c r="B783">
        <v>22969</v>
      </c>
      <c r="D783" t="str">
        <v>2019-12-06</v>
      </c>
      <c r="E783">
        <v>12.75</v>
      </c>
      <c r="G783" t="str">
        <v>2019-12-06</v>
      </c>
      <c r="H783">
        <v>140.5</v>
      </c>
      <c r="J783" t="str">
        <v>2019-12-05</v>
      </c>
      <c r="K783">
        <v>2.29</v>
      </c>
      <c r="M783" t="str">
        <v>2019-12-05</v>
      </c>
      <c r="N783">
        <v>2.99</v>
      </c>
      <c r="P783" t="str">
        <v>2019-12-06</v>
      </c>
      <c r="Q783">
        <v>2.0099999999999998</v>
      </c>
      <c r="S783" t="str">
        <v>2019-12-05</v>
      </c>
      <c r="T783">
        <v>2.09</v>
      </c>
    </row>
    <row r="784" spans="1:20" x14ac:dyDescent="0.3">
      <c r="A784" t="str">
        <v>2019-12-04</v>
      </c>
      <c r="B784">
        <v>23034</v>
      </c>
      <c r="D784" t="str">
        <v>2019-12-05</v>
      </c>
      <c r="E784">
        <v>12.38</v>
      </c>
      <c r="G784" t="str">
        <v>2019-12-05</v>
      </c>
      <c r="H784">
        <v>139.800003</v>
      </c>
      <c r="J784" t="str">
        <v>2019-12-04</v>
      </c>
      <c r="K784">
        <v>2.29</v>
      </c>
      <c r="M784" t="str">
        <v>2019-12-04</v>
      </c>
      <c r="N784">
        <v>2.97</v>
      </c>
      <c r="P784" t="str">
        <v>2019-12-05</v>
      </c>
      <c r="Q784">
        <v>1.99</v>
      </c>
      <c r="S784" t="str">
        <v>2019-12-04</v>
      </c>
      <c r="T784">
        <v>2.08</v>
      </c>
    </row>
    <row r="785" spans="1:20" x14ac:dyDescent="0.3">
      <c r="A785" t="str">
        <v>2019-12-03</v>
      </c>
      <c r="B785">
        <v>22737</v>
      </c>
      <c r="D785" t="str">
        <v>2019-12-04</v>
      </c>
      <c r="E785">
        <v>12.55</v>
      </c>
      <c r="G785" t="str">
        <v>2019-12-04</v>
      </c>
      <c r="H785">
        <v>140.89999399999999</v>
      </c>
      <c r="J785" t="str">
        <v>2019-12-03</v>
      </c>
      <c r="K785">
        <v>2.25</v>
      </c>
      <c r="M785" t="str">
        <v>2019-12-03</v>
      </c>
      <c r="N785">
        <v>2.94</v>
      </c>
      <c r="P785" t="str">
        <v>2019-12-04</v>
      </c>
      <c r="Q785">
        <v>2.02</v>
      </c>
      <c r="S785" t="str">
        <v>2019-12-03</v>
      </c>
      <c r="T785">
        <v>2.0499999999999998</v>
      </c>
    </row>
    <row r="786" spans="1:20" x14ac:dyDescent="0.3">
      <c r="A786" t="str">
        <v>2019-12-02</v>
      </c>
      <c r="B786">
        <v>22729</v>
      </c>
      <c r="D786" t="str">
        <v>2019-12-03</v>
      </c>
      <c r="E786">
        <v>12.31</v>
      </c>
      <c r="G786" t="str">
        <v>2019-12-03</v>
      </c>
      <c r="H786">
        <v>141.199997</v>
      </c>
      <c r="J786" t="str">
        <v>2019-12-02</v>
      </c>
      <c r="K786">
        <v>2.27</v>
      </c>
      <c r="M786" t="str">
        <v>2019-12-02</v>
      </c>
      <c r="N786">
        <v>2.91</v>
      </c>
      <c r="P786" t="str">
        <v>2019-12-03</v>
      </c>
      <c r="Q786">
        <v>1.96</v>
      </c>
      <c r="S786" t="str">
        <v>2019-12-02</v>
      </c>
      <c r="T786">
        <v>2.12</v>
      </c>
    </row>
    <row r="787" spans="1:20" x14ac:dyDescent="0.3">
      <c r="A787" t="str">
        <v>2019-11-29</v>
      </c>
      <c r="B787">
        <v>23259</v>
      </c>
      <c r="D787" t="str">
        <v>2019-12-02</v>
      </c>
      <c r="E787">
        <v>12.37</v>
      </c>
      <c r="G787" t="str">
        <v>2019-12-02</v>
      </c>
      <c r="H787">
        <v>143.10000600000001</v>
      </c>
      <c r="J787" t="str">
        <v>2019-11-29</v>
      </c>
      <c r="K787">
        <v>2.2999999999999998</v>
      </c>
      <c r="M787" t="str">
        <v>2019-11-29</v>
      </c>
      <c r="N787">
        <v>2.97</v>
      </c>
      <c r="P787" t="str">
        <v>2019-12-02</v>
      </c>
      <c r="Q787">
        <v>1.98</v>
      </c>
      <c r="S787" t="str">
        <v>2019-11-29</v>
      </c>
      <c r="T787">
        <v>2.15</v>
      </c>
    </row>
    <row r="788" spans="1:20" x14ac:dyDescent="0.3">
      <c r="A788" t="str">
        <v>2019-11-28</v>
      </c>
      <c r="B788">
        <v>23342</v>
      </c>
      <c r="D788" t="str">
        <v>2019-11-29</v>
      </c>
      <c r="E788">
        <v>12.56</v>
      </c>
      <c r="G788" t="str">
        <v>2019-11-29</v>
      </c>
      <c r="H788">
        <v>147.5</v>
      </c>
      <c r="J788" t="str">
        <v>2019-11-28</v>
      </c>
      <c r="K788">
        <v>2.31</v>
      </c>
      <c r="M788" t="str">
        <v>2019-11-28</v>
      </c>
      <c r="N788">
        <v>2.97</v>
      </c>
      <c r="P788" t="str">
        <v>2019-11-29</v>
      </c>
      <c r="Q788">
        <v>2.02</v>
      </c>
      <c r="S788" t="str">
        <v>2019-11-28</v>
      </c>
      <c r="T788">
        <v>2.12</v>
      </c>
    </row>
    <row r="789" spans="1:20" x14ac:dyDescent="0.3">
      <c r="A789" t="str">
        <v>2019-11-27</v>
      </c>
      <c r="B789">
        <v>23485</v>
      </c>
      <c r="D789" t="str">
        <v>2019-11-28</v>
      </c>
      <c r="E789">
        <v>12.53</v>
      </c>
      <c r="G789" t="str">
        <v>2019-11-28</v>
      </c>
      <c r="H789">
        <v>149</v>
      </c>
      <c r="J789" t="str">
        <v>2019-11-27</v>
      </c>
      <c r="K789">
        <v>2.33</v>
      </c>
      <c r="M789" t="str">
        <v>2019-11-27</v>
      </c>
      <c r="N789">
        <v>3.01</v>
      </c>
      <c r="P789" t="str">
        <v>2019-11-28</v>
      </c>
      <c r="Q789">
        <v>2.0299999999999998</v>
      </c>
      <c r="S789" t="str">
        <v>2019-11-27</v>
      </c>
      <c r="T789">
        <v>2.16</v>
      </c>
    </row>
    <row r="790" spans="1:20" x14ac:dyDescent="0.3">
      <c r="A790" t="str">
        <v>2019-11-26</v>
      </c>
      <c r="B790">
        <v>23547</v>
      </c>
      <c r="D790" t="str">
        <v>2019-11-27</v>
      </c>
      <c r="E790">
        <v>12.66</v>
      </c>
      <c r="G790" t="str">
        <v>2019-11-27</v>
      </c>
      <c r="H790">
        <v>148.800003</v>
      </c>
      <c r="J790" t="str">
        <v>2019-11-26</v>
      </c>
      <c r="K790">
        <v>2.34</v>
      </c>
      <c r="M790" t="str">
        <v>2019-11-26</v>
      </c>
      <c r="N790">
        <v>3.04</v>
      </c>
      <c r="P790" t="str">
        <v>2019-11-27</v>
      </c>
      <c r="Q790">
        <v>2.04</v>
      </c>
      <c r="S790" t="str">
        <v>2019-11-26</v>
      </c>
      <c r="T790">
        <v>2.12</v>
      </c>
    </row>
    <row r="791" spans="1:20" x14ac:dyDescent="0.3">
      <c r="A791" t="str">
        <v>2019-11-25</v>
      </c>
      <c r="B791">
        <v>23455</v>
      </c>
      <c r="D791" t="str">
        <v>2019-11-26</v>
      </c>
      <c r="E791">
        <v>12.73</v>
      </c>
      <c r="G791" t="str">
        <v>2019-11-26</v>
      </c>
      <c r="H791">
        <v>147.699997</v>
      </c>
      <c r="J791" t="str">
        <v>2019-11-25</v>
      </c>
      <c r="K791">
        <v>2.35</v>
      </c>
      <c r="M791" t="str">
        <v>2019-11-25</v>
      </c>
      <c r="N791">
        <v>3.04</v>
      </c>
      <c r="P791" t="str">
        <v>2019-11-26</v>
      </c>
      <c r="Q791">
        <v>2.08</v>
      </c>
      <c r="S791" t="str">
        <v>2019-11-25</v>
      </c>
      <c r="T791">
        <v>2.09</v>
      </c>
    </row>
    <row r="792" spans="1:20" x14ac:dyDescent="0.3">
      <c r="A792" t="str">
        <v>2019-11-22</v>
      </c>
      <c r="B792">
        <v>23260</v>
      </c>
      <c r="D792" t="str">
        <v>2019-11-25</v>
      </c>
      <c r="E792">
        <v>12.8</v>
      </c>
      <c r="G792" t="str">
        <v>2019-11-25</v>
      </c>
      <c r="H792">
        <v>146.39999399999999</v>
      </c>
      <c r="J792" t="str">
        <v>2019-11-22</v>
      </c>
      <c r="K792">
        <v>2.34</v>
      </c>
      <c r="M792" t="str">
        <v>2019-11-22</v>
      </c>
      <c r="N792">
        <v>3.03</v>
      </c>
      <c r="P792" t="str">
        <v>2019-11-25</v>
      </c>
      <c r="Q792">
        <v>2.09</v>
      </c>
      <c r="S792" t="str">
        <v>2019-11-22</v>
      </c>
      <c r="T792">
        <v>2.0699999999999998</v>
      </c>
    </row>
    <row r="793" spans="1:20" x14ac:dyDescent="0.3">
      <c r="A793" t="str">
        <v>2019-11-21</v>
      </c>
      <c r="B793">
        <v>23280</v>
      </c>
      <c r="D793" t="str">
        <v>2019-11-22</v>
      </c>
      <c r="E793">
        <v>12.44</v>
      </c>
      <c r="G793" t="str">
        <v>2019-11-22</v>
      </c>
      <c r="H793">
        <v>146.699997</v>
      </c>
      <c r="J793" t="str">
        <v>2019-11-21</v>
      </c>
      <c r="K793">
        <v>2.35</v>
      </c>
      <c r="M793" t="str">
        <v>2019-11-21</v>
      </c>
      <c r="N793">
        <v>3.1</v>
      </c>
      <c r="P793" t="str">
        <v>2019-11-22</v>
      </c>
      <c r="Q793">
        <v>2.08</v>
      </c>
      <c r="S793" t="str">
        <v>2019-11-21</v>
      </c>
      <c r="T793">
        <v>2.06</v>
      </c>
    </row>
    <row r="794" spans="1:20" x14ac:dyDescent="0.3">
      <c r="A794" t="str">
        <v>2019-11-20</v>
      </c>
      <c r="B794">
        <v>23352</v>
      </c>
      <c r="D794" t="str">
        <v>2019-11-21</v>
      </c>
      <c r="E794">
        <v>12.47</v>
      </c>
      <c r="G794" t="str">
        <v>2019-11-21</v>
      </c>
      <c r="H794">
        <v>147.5</v>
      </c>
      <c r="J794" t="str">
        <v>2019-11-20</v>
      </c>
      <c r="K794">
        <v>2.35</v>
      </c>
      <c r="M794" t="str">
        <v>2019-11-20</v>
      </c>
      <c r="N794">
        <v>3.12</v>
      </c>
      <c r="P794" t="str">
        <v>2019-11-21</v>
      </c>
      <c r="Q794">
        <v>2.06</v>
      </c>
      <c r="S794" t="str">
        <v>2019-11-20</v>
      </c>
      <c r="T794">
        <v>2.02</v>
      </c>
    </row>
    <row r="795" spans="1:20" x14ac:dyDescent="0.3">
      <c r="A795" t="str">
        <v>2019-11-19</v>
      </c>
      <c r="B795">
        <v>23329</v>
      </c>
      <c r="D795" t="str">
        <v>2019-11-20</v>
      </c>
      <c r="E795">
        <v>12.36</v>
      </c>
      <c r="G795" t="str">
        <v>2019-11-20</v>
      </c>
      <c r="H795">
        <v>145.89999399999999</v>
      </c>
      <c r="J795" t="str">
        <v>2019-11-19</v>
      </c>
      <c r="K795">
        <v>2.35</v>
      </c>
      <c r="M795" t="str">
        <v>2019-11-19</v>
      </c>
      <c r="N795">
        <v>3.08</v>
      </c>
      <c r="P795" t="str">
        <v>2019-11-20</v>
      </c>
      <c r="Q795">
        <v>2</v>
      </c>
      <c r="S795" t="str">
        <v>2019-11-19</v>
      </c>
      <c r="T795">
        <v>2.04</v>
      </c>
    </row>
    <row r="796" spans="1:20" x14ac:dyDescent="0.3">
      <c r="A796" t="str">
        <v>2019-11-18</v>
      </c>
      <c r="B796">
        <v>23464</v>
      </c>
      <c r="D796" t="str">
        <v>2019-11-19</v>
      </c>
      <c r="E796">
        <v>12.38</v>
      </c>
      <c r="G796" t="str">
        <v>2019-11-19</v>
      </c>
      <c r="H796">
        <v>146.10000600000001</v>
      </c>
      <c r="J796" t="str">
        <v>2019-11-18</v>
      </c>
      <c r="K796">
        <v>2.35</v>
      </c>
      <c r="M796" t="str">
        <v>2019-11-18</v>
      </c>
      <c r="N796">
        <v>2.99</v>
      </c>
      <c r="P796" t="str">
        <v>2019-11-19</v>
      </c>
      <c r="Q796">
        <v>2.02</v>
      </c>
      <c r="S796" t="str">
        <v>2019-11-18</v>
      </c>
      <c r="T796">
        <v>2.0499999999999998</v>
      </c>
    </row>
    <row r="797" spans="1:20" x14ac:dyDescent="0.3">
      <c r="A797" t="str">
        <v>2019-11-15</v>
      </c>
      <c r="B797">
        <v>23589</v>
      </c>
      <c r="D797" t="str">
        <v>2019-11-18</v>
      </c>
      <c r="E797">
        <v>12.34</v>
      </c>
      <c r="G797" t="str">
        <v>2019-11-18</v>
      </c>
      <c r="H797">
        <v>148.5</v>
      </c>
      <c r="J797" t="str">
        <v>2019-11-15</v>
      </c>
      <c r="K797">
        <v>2.34</v>
      </c>
      <c r="M797" t="str">
        <v>2019-11-15</v>
      </c>
      <c r="N797">
        <v>2.96</v>
      </c>
      <c r="P797" t="str">
        <v>2019-11-18</v>
      </c>
      <c r="Q797">
        <v>2.04</v>
      </c>
      <c r="S797" t="str">
        <v>2019-11-15</v>
      </c>
      <c r="T797">
        <v>2.09</v>
      </c>
    </row>
    <row r="798" spans="1:20" x14ac:dyDescent="0.3">
      <c r="A798" t="str">
        <v>2019-11-14</v>
      </c>
      <c r="B798">
        <v>23481</v>
      </c>
      <c r="D798" t="str">
        <v>2019-11-15</v>
      </c>
      <c r="E798">
        <v>12.44</v>
      </c>
      <c r="G798" t="str">
        <v>2019-11-15</v>
      </c>
      <c r="H798">
        <v>147.5</v>
      </c>
      <c r="J798" t="str">
        <v>2019-11-14</v>
      </c>
      <c r="K798">
        <v>2.33</v>
      </c>
      <c r="M798" t="str">
        <v>2019-11-14</v>
      </c>
      <c r="N798">
        <v>2.93</v>
      </c>
      <c r="P798" t="str">
        <v>2019-11-15</v>
      </c>
      <c r="Q798">
        <v>2.02</v>
      </c>
      <c r="S798" t="str">
        <v>2019-11-14</v>
      </c>
      <c r="T798">
        <v>2.09</v>
      </c>
    </row>
    <row r="799" spans="1:20" x14ac:dyDescent="0.3">
      <c r="A799" t="str">
        <v>2019-11-13</v>
      </c>
      <c r="B799">
        <v>23578</v>
      </c>
      <c r="D799" t="str">
        <v>2019-11-14</v>
      </c>
      <c r="E799">
        <v>12.37</v>
      </c>
      <c r="G799" t="str">
        <v>2019-11-14</v>
      </c>
      <c r="H799">
        <v>147.800003</v>
      </c>
      <c r="J799" t="str">
        <v>2019-11-13</v>
      </c>
      <c r="K799">
        <v>2.35</v>
      </c>
      <c r="M799" t="str">
        <v>2019-11-13</v>
      </c>
      <c r="N799">
        <v>2.94</v>
      </c>
      <c r="P799" t="str">
        <v>2019-11-14</v>
      </c>
      <c r="Q799">
        <v>2.02</v>
      </c>
      <c r="S799" t="str">
        <v>2019-11-13</v>
      </c>
      <c r="T799">
        <v>2.1</v>
      </c>
    </row>
    <row r="800" spans="1:20" x14ac:dyDescent="0.3">
      <c r="A800" t="str">
        <v>2019-11-12</v>
      </c>
      <c r="B800">
        <v>23782</v>
      </c>
      <c r="D800" t="str">
        <v>2019-11-13</v>
      </c>
      <c r="E800">
        <v>12.48</v>
      </c>
      <c r="G800" t="str">
        <v>2019-11-13</v>
      </c>
      <c r="H800">
        <v>148</v>
      </c>
      <c r="J800" t="str">
        <v>2019-11-12</v>
      </c>
      <c r="K800">
        <v>2.38</v>
      </c>
      <c r="M800" t="str">
        <v>2019-11-12</v>
      </c>
      <c r="N800">
        <v>2.92</v>
      </c>
      <c r="P800" t="str">
        <v>2019-11-13</v>
      </c>
      <c r="Q800">
        <v>2.0299999999999998</v>
      </c>
      <c r="S800" t="str">
        <v>2019-11-12</v>
      </c>
      <c r="T800">
        <v>2.16</v>
      </c>
    </row>
    <row r="801" spans="1:20" x14ac:dyDescent="0.3">
      <c r="A801" t="str">
        <v>2019-11-11</v>
      </c>
      <c r="B801">
        <v>23490</v>
      </c>
      <c r="D801" t="str">
        <v>2019-11-12</v>
      </c>
      <c r="E801">
        <v>12.75</v>
      </c>
      <c r="G801" t="str">
        <v>2019-11-12</v>
      </c>
      <c r="H801">
        <v>149.800003</v>
      </c>
      <c r="J801" t="str">
        <v>2019-11-11</v>
      </c>
      <c r="K801">
        <v>2.36</v>
      </c>
      <c r="M801" t="str">
        <v>2019-11-11</v>
      </c>
      <c r="N801">
        <v>2.9</v>
      </c>
      <c r="P801" t="str">
        <v>2019-11-12</v>
      </c>
      <c r="Q801">
        <v>2.0699999999999998</v>
      </c>
      <c r="S801" t="str">
        <v>2019-11-11</v>
      </c>
      <c r="T801">
        <v>1.9</v>
      </c>
    </row>
    <row r="802" spans="1:20" x14ac:dyDescent="0.3">
      <c r="A802" t="str">
        <v>2019-11-08</v>
      </c>
      <c r="B802">
        <v>23534</v>
      </c>
      <c r="D802" t="str">
        <v>2019-11-11</v>
      </c>
      <c r="E802">
        <v>12.5</v>
      </c>
      <c r="G802" t="str">
        <v>2019-11-11</v>
      </c>
      <c r="H802">
        <v>148.5</v>
      </c>
      <c r="J802" t="str">
        <v>2019-11-08</v>
      </c>
      <c r="K802">
        <v>2.34</v>
      </c>
      <c r="M802" t="str">
        <v>2019-11-08</v>
      </c>
      <c r="N802">
        <v>2.86</v>
      </c>
      <c r="P802" t="str">
        <v>2019-11-11</v>
      </c>
      <c r="Q802">
        <v>2.06</v>
      </c>
      <c r="S802" t="str">
        <v>2019-11-08</v>
      </c>
      <c r="T802">
        <v>1.86</v>
      </c>
    </row>
    <row r="803" spans="1:20" x14ac:dyDescent="0.3">
      <c r="A803" t="str">
        <v>2019-11-07</v>
      </c>
      <c r="B803">
        <v>23503</v>
      </c>
      <c r="D803" t="str">
        <v>2019-11-08</v>
      </c>
      <c r="E803">
        <v>12.61</v>
      </c>
      <c r="G803" t="str">
        <v>2019-11-08</v>
      </c>
      <c r="H803">
        <v>148</v>
      </c>
      <c r="J803" t="str">
        <v>2019-11-07</v>
      </c>
      <c r="K803">
        <v>2.36</v>
      </c>
      <c r="M803" t="str">
        <v>2019-11-07</v>
      </c>
      <c r="N803">
        <v>2.89</v>
      </c>
      <c r="P803" t="str">
        <v>2019-11-08</v>
      </c>
      <c r="Q803">
        <v>2.0699999999999998</v>
      </c>
      <c r="S803" t="str">
        <v>2019-11-07</v>
      </c>
      <c r="T803">
        <v>1.9</v>
      </c>
    </row>
    <row r="804" spans="1:20" x14ac:dyDescent="0.3">
      <c r="A804" t="str">
        <v>2019-11-06</v>
      </c>
      <c r="B804">
        <v>23373</v>
      </c>
      <c r="D804" t="str">
        <v>2019-11-07</v>
      </c>
      <c r="E804">
        <v>12.81</v>
      </c>
      <c r="G804" t="str">
        <v>2019-11-07</v>
      </c>
      <c r="H804">
        <v>151.5</v>
      </c>
      <c r="J804" t="str">
        <v>2019-11-06</v>
      </c>
      <c r="K804">
        <v>2.34</v>
      </c>
      <c r="M804" t="str">
        <v>2019-11-06</v>
      </c>
      <c r="N804">
        <v>2.85</v>
      </c>
      <c r="P804" t="str">
        <v>2019-11-07</v>
      </c>
      <c r="Q804">
        <v>2.13</v>
      </c>
      <c r="S804" t="str">
        <v>2019-11-06</v>
      </c>
      <c r="T804">
        <v>1.88</v>
      </c>
    </row>
    <row r="805" spans="1:20" x14ac:dyDescent="0.3">
      <c r="A805" t="str">
        <v>2019-11-05</v>
      </c>
      <c r="B805">
        <v>23365</v>
      </c>
      <c r="D805" t="str">
        <v>2019-11-06</v>
      </c>
      <c r="E805">
        <v>12.09</v>
      </c>
      <c r="G805" t="str">
        <v>2019-11-06</v>
      </c>
      <c r="H805">
        <v>152</v>
      </c>
      <c r="J805" t="str">
        <v>2019-11-05</v>
      </c>
      <c r="K805">
        <v>2.34</v>
      </c>
      <c r="M805" t="str">
        <v>2019-11-05</v>
      </c>
      <c r="N805">
        <v>2.83</v>
      </c>
      <c r="P805" t="str">
        <v>2019-11-06</v>
      </c>
      <c r="Q805">
        <v>2.11</v>
      </c>
      <c r="S805" t="str">
        <v>2019-11-05</v>
      </c>
      <c r="T805">
        <v>1.89</v>
      </c>
    </row>
    <row r="806" spans="1:20" x14ac:dyDescent="0.3">
      <c r="A806" t="str">
        <v>2019-11-04</v>
      </c>
      <c r="B806">
        <v>23311</v>
      </c>
      <c r="D806" t="str">
        <v>2019-11-05</v>
      </c>
      <c r="E806">
        <v>11.96</v>
      </c>
      <c r="G806" t="str">
        <v>2019-11-05</v>
      </c>
      <c r="H806">
        <v>156.5</v>
      </c>
      <c r="J806" t="str">
        <v>2019-11-04</v>
      </c>
      <c r="K806">
        <v>2.31</v>
      </c>
      <c r="M806" t="str">
        <v>2019-11-04</v>
      </c>
      <c r="N806">
        <v>2.79</v>
      </c>
      <c r="P806" t="str">
        <v>2019-11-05</v>
      </c>
      <c r="Q806">
        <v>2.13</v>
      </c>
      <c r="S806" t="str">
        <v>2019-11-04</v>
      </c>
      <c r="T806">
        <v>1.86</v>
      </c>
    </row>
    <row r="807" spans="1:20" x14ac:dyDescent="0.3">
      <c r="A807" t="str">
        <v>2019-11-01</v>
      </c>
      <c r="B807">
        <v>22934</v>
      </c>
      <c r="D807" t="str">
        <v>2019-11-04</v>
      </c>
      <c r="E807">
        <v>11.77</v>
      </c>
      <c r="G807" t="str">
        <v>2019-11-04</v>
      </c>
      <c r="H807">
        <v>149.89999399999999</v>
      </c>
      <c r="J807" t="str">
        <v>2019-11-01</v>
      </c>
      <c r="K807">
        <v>2.27</v>
      </c>
      <c r="M807" t="str">
        <v>2019-11-01</v>
      </c>
      <c r="N807">
        <v>2.71</v>
      </c>
      <c r="P807" t="str">
        <v>2019-11-04</v>
      </c>
      <c r="Q807">
        <v>2.11</v>
      </c>
      <c r="S807" t="str">
        <v>2019-11-01</v>
      </c>
      <c r="T807">
        <v>1.81</v>
      </c>
    </row>
    <row r="808" spans="1:20" x14ac:dyDescent="0.3">
      <c r="A808" t="str">
        <v>2019-10-31</v>
      </c>
      <c r="B808">
        <v>22694</v>
      </c>
      <c r="D808" t="str">
        <v>2019-11-01</v>
      </c>
      <c r="E808">
        <v>11.52</v>
      </c>
      <c r="G808" t="str">
        <v>2019-11-01</v>
      </c>
      <c r="H808">
        <v>145.199997</v>
      </c>
      <c r="J808" t="str">
        <v>2019-10-31</v>
      </c>
      <c r="K808">
        <v>2.25</v>
      </c>
      <c r="M808" t="str">
        <v>2019-10-31</v>
      </c>
      <c r="N808">
        <v>2.71</v>
      </c>
      <c r="P808" t="str">
        <v>2019-11-01</v>
      </c>
      <c r="Q808">
        <v>2.0499999999999998</v>
      </c>
      <c r="S808" t="str">
        <v>2019-10-31</v>
      </c>
      <c r="T808">
        <v>1.79</v>
      </c>
    </row>
    <row r="809" spans="1:20" x14ac:dyDescent="0.3">
      <c r="A809" t="str">
        <v>2019-10-30</v>
      </c>
      <c r="B809">
        <v>22646</v>
      </c>
      <c r="D809" t="str">
        <v>2019-10-31</v>
      </c>
      <c r="E809">
        <v>11.37</v>
      </c>
      <c r="G809" t="str">
        <v>2019-10-31</v>
      </c>
      <c r="H809">
        <v>144.300003</v>
      </c>
      <c r="J809" t="str">
        <v>2019-10-30</v>
      </c>
      <c r="K809">
        <v>2.25</v>
      </c>
      <c r="M809" t="str">
        <v>2019-10-30</v>
      </c>
      <c r="N809">
        <v>2.7</v>
      </c>
      <c r="P809" t="str">
        <v>2019-10-31</v>
      </c>
      <c r="Q809">
        <v>2.04</v>
      </c>
      <c r="S809" t="str">
        <v>2019-10-30</v>
      </c>
      <c r="T809">
        <v>1.78</v>
      </c>
    </row>
    <row r="810" spans="1:20" x14ac:dyDescent="0.3">
      <c r="A810" t="str">
        <v>2019-10-29</v>
      </c>
      <c r="B810">
        <v>22681</v>
      </c>
      <c r="D810" t="str">
        <v>2019-10-30</v>
      </c>
      <c r="E810">
        <v>11.48</v>
      </c>
      <c r="G810" t="str">
        <v>2019-10-30</v>
      </c>
      <c r="H810">
        <v>144.699997</v>
      </c>
      <c r="J810" t="str">
        <v>2019-10-29</v>
      </c>
      <c r="K810">
        <v>2.27</v>
      </c>
      <c r="M810" t="str">
        <v>2019-10-29</v>
      </c>
      <c r="N810">
        <v>2.75</v>
      </c>
      <c r="P810" t="str">
        <v>2019-10-30</v>
      </c>
      <c r="Q810">
        <v>2.0299999999999998</v>
      </c>
      <c r="S810" t="str">
        <v>2019-10-29</v>
      </c>
      <c r="T810">
        <v>1.8</v>
      </c>
    </row>
    <row r="811" spans="1:20" x14ac:dyDescent="0.3">
      <c r="A811" t="str">
        <v>2019-10-28</v>
      </c>
      <c r="B811">
        <v>22696</v>
      </c>
      <c r="D811" t="str">
        <v>2019-10-29</v>
      </c>
      <c r="E811">
        <v>11.7</v>
      </c>
      <c r="G811" t="str">
        <v>2019-10-29</v>
      </c>
      <c r="H811">
        <v>146.60000600000001</v>
      </c>
      <c r="J811" t="str">
        <v>2019-10-28</v>
      </c>
      <c r="K811">
        <v>2.2799999999999998</v>
      </c>
      <c r="M811" t="str">
        <v>2019-10-28</v>
      </c>
      <c r="N811">
        <v>2.75</v>
      </c>
      <c r="P811" t="str">
        <v>2019-10-29</v>
      </c>
      <c r="Q811">
        <v>2.1</v>
      </c>
      <c r="S811" t="str">
        <v>2019-10-28</v>
      </c>
      <c r="T811">
        <v>1.8</v>
      </c>
    </row>
    <row r="812" spans="1:20" x14ac:dyDescent="0.3">
      <c r="A812" t="str">
        <v>2019-10-25</v>
      </c>
      <c r="B812">
        <v>22609</v>
      </c>
      <c r="D812" t="str">
        <v>2019-10-28</v>
      </c>
      <c r="E812">
        <v>11.58</v>
      </c>
      <c r="G812" t="str">
        <v>2019-10-28</v>
      </c>
      <c r="H812">
        <v>149</v>
      </c>
      <c r="J812" t="str">
        <v>2019-10-25</v>
      </c>
      <c r="K812">
        <v>2.27</v>
      </c>
      <c r="M812" t="str">
        <v>2019-10-25</v>
      </c>
      <c r="N812">
        <v>2.73</v>
      </c>
      <c r="P812" t="str">
        <v>2019-10-28</v>
      </c>
      <c r="Q812">
        <v>2.09</v>
      </c>
      <c r="S812" t="str">
        <v>2019-10-25</v>
      </c>
      <c r="T812">
        <v>1.8</v>
      </c>
    </row>
    <row r="813" spans="1:20" x14ac:dyDescent="0.3">
      <c r="A813" t="str">
        <v>2019-10-24</v>
      </c>
      <c r="B813">
        <v>22527</v>
      </c>
      <c r="D813" t="str">
        <v>2019-10-25</v>
      </c>
      <c r="E813">
        <v>11.53</v>
      </c>
      <c r="G813" t="str">
        <v>2019-10-25</v>
      </c>
      <c r="H813">
        <v>148.5</v>
      </c>
      <c r="J813" t="str">
        <v>2019-10-24</v>
      </c>
      <c r="K813">
        <v>2.27</v>
      </c>
      <c r="M813" t="str">
        <v>2019-10-24</v>
      </c>
      <c r="N813">
        <v>2.73</v>
      </c>
      <c r="P813" t="str">
        <v>2019-10-25</v>
      </c>
      <c r="Q813">
        <v>2.08</v>
      </c>
      <c r="S813" t="str">
        <v>2019-10-24</v>
      </c>
      <c r="T813">
        <v>1.79</v>
      </c>
    </row>
    <row r="814" spans="1:20" x14ac:dyDescent="0.3">
      <c r="A814" t="str">
        <v>2019-10-23</v>
      </c>
      <c r="B814">
        <v>22351</v>
      </c>
      <c r="D814" t="str">
        <v>2019-10-24</v>
      </c>
      <c r="E814">
        <v>11.61</v>
      </c>
      <c r="G814" t="str">
        <v>2019-10-24</v>
      </c>
      <c r="H814">
        <v>148</v>
      </c>
      <c r="J814" t="str">
        <v>2019-10-23</v>
      </c>
      <c r="K814">
        <v>2.27</v>
      </c>
      <c r="M814" t="str">
        <v>2019-10-23</v>
      </c>
      <c r="N814">
        <v>2.79</v>
      </c>
      <c r="P814" t="str">
        <v>2019-10-24</v>
      </c>
      <c r="Q814">
        <v>2.0699999999999998</v>
      </c>
      <c r="S814" t="str">
        <v>2019-10-23</v>
      </c>
      <c r="T814">
        <v>1.83</v>
      </c>
    </row>
    <row r="815" spans="1:20" x14ac:dyDescent="0.3">
      <c r="A815" t="str">
        <v>2019-10-22</v>
      </c>
      <c r="B815">
        <v>22487</v>
      </c>
      <c r="D815" t="str">
        <v>2019-10-23</v>
      </c>
      <c r="E815">
        <v>11.66</v>
      </c>
      <c r="G815" t="str">
        <v>2019-10-23</v>
      </c>
      <c r="H815">
        <v>148.699997</v>
      </c>
      <c r="J815" t="str">
        <v>2019-10-22</v>
      </c>
      <c r="K815">
        <v>2.2799999999999998</v>
      </c>
      <c r="M815" t="str">
        <v>2019-10-22</v>
      </c>
      <c r="N815">
        <v>2.75</v>
      </c>
      <c r="P815" t="str">
        <v>2019-10-23</v>
      </c>
      <c r="Q815">
        <v>2.11</v>
      </c>
      <c r="S815" t="str">
        <v>2019-10-22</v>
      </c>
      <c r="T815">
        <v>1.83</v>
      </c>
    </row>
    <row r="816" spans="1:20" x14ac:dyDescent="0.3">
      <c r="A816" t="str">
        <v>2019-10-21</v>
      </c>
      <c r="B816">
        <v>22478</v>
      </c>
      <c r="D816" t="str">
        <v>2019-10-22</v>
      </c>
      <c r="E816">
        <v>11.68</v>
      </c>
      <c r="G816" t="str">
        <v>2019-10-22</v>
      </c>
      <c r="H816">
        <v>148.699997</v>
      </c>
      <c r="J816" t="str">
        <v>2019-10-21</v>
      </c>
      <c r="K816">
        <v>2.25</v>
      </c>
      <c r="M816" t="str">
        <v>2019-10-21</v>
      </c>
      <c r="N816">
        <v>2.72</v>
      </c>
      <c r="P816" t="str">
        <v>2019-10-22</v>
      </c>
      <c r="Q816">
        <v>2.14</v>
      </c>
      <c r="S816" t="str">
        <v>2019-10-21</v>
      </c>
      <c r="T816">
        <v>1.84</v>
      </c>
    </row>
    <row r="817" spans="1:20" x14ac:dyDescent="0.3">
      <c r="A817" t="str">
        <v>2019-10-18</v>
      </c>
      <c r="B817">
        <v>22322</v>
      </c>
      <c r="D817" t="str">
        <v>2019-10-21</v>
      </c>
      <c r="E817">
        <v>11.74</v>
      </c>
      <c r="G817" t="str">
        <v>2019-10-21</v>
      </c>
      <c r="H817">
        <v>153.300003</v>
      </c>
      <c r="J817" t="str">
        <v>2019-10-18</v>
      </c>
      <c r="K817">
        <v>2.23</v>
      </c>
      <c r="M817" t="str">
        <v>2019-10-18</v>
      </c>
      <c r="N817">
        <v>2.65</v>
      </c>
      <c r="P817" t="str">
        <v>2019-10-21</v>
      </c>
      <c r="Q817">
        <v>2.15</v>
      </c>
      <c r="S817" t="str">
        <v>2019-10-18</v>
      </c>
      <c r="T817">
        <v>1.81</v>
      </c>
    </row>
    <row r="818" spans="1:20" x14ac:dyDescent="0.3">
      <c r="A818" t="str">
        <v>2019-10-17</v>
      </c>
      <c r="B818">
        <v>22376</v>
      </c>
      <c r="D818" t="str">
        <v>2019-10-18</v>
      </c>
      <c r="E818">
        <v>11.5</v>
      </c>
      <c r="G818" t="str">
        <v>2019-10-18</v>
      </c>
      <c r="H818">
        <v>151.199997</v>
      </c>
      <c r="J818" t="str">
        <v>2019-10-17</v>
      </c>
      <c r="K818">
        <v>2.23</v>
      </c>
      <c r="M818" t="str">
        <v>2019-10-17</v>
      </c>
      <c r="N818">
        <v>2.59</v>
      </c>
      <c r="P818" t="str">
        <v>2019-10-18</v>
      </c>
      <c r="Q818">
        <v>2.15</v>
      </c>
      <c r="S818" t="str">
        <v>2019-10-17</v>
      </c>
      <c r="T818">
        <v>1.8</v>
      </c>
    </row>
    <row r="819" spans="1:20" x14ac:dyDescent="0.3">
      <c r="A819" t="str">
        <v>2019-10-16</v>
      </c>
      <c r="B819">
        <v>22428</v>
      </c>
      <c r="D819" t="str">
        <v>2019-10-17</v>
      </c>
      <c r="E819">
        <v>11.44</v>
      </c>
      <c r="G819" t="str">
        <v>2019-10-17</v>
      </c>
      <c r="H819">
        <v>150.10000600000001</v>
      </c>
      <c r="J819" t="str">
        <v>2019-10-16</v>
      </c>
      <c r="K819">
        <v>2.2400000000000002</v>
      </c>
      <c r="M819" t="str">
        <v>2019-10-16</v>
      </c>
      <c r="N819">
        <v>2.58</v>
      </c>
      <c r="P819" t="str">
        <v>2019-10-17</v>
      </c>
      <c r="Q819">
        <v>2.15</v>
      </c>
      <c r="S819" t="str">
        <v>2019-10-16</v>
      </c>
      <c r="T819">
        <v>1.77</v>
      </c>
    </row>
    <row r="820" spans="1:20" x14ac:dyDescent="0.3">
      <c r="A820" t="str">
        <v>2019-10-15</v>
      </c>
      <c r="B820">
        <v>22365</v>
      </c>
      <c r="D820" t="str">
        <v>2019-10-16</v>
      </c>
      <c r="E820">
        <v>11.41</v>
      </c>
      <c r="G820" t="str">
        <v>2019-10-16</v>
      </c>
      <c r="H820">
        <v>150.39999399999999</v>
      </c>
      <c r="J820" t="str">
        <v>2019-10-15</v>
      </c>
      <c r="K820">
        <v>2.21</v>
      </c>
      <c r="M820" t="str">
        <v>2019-10-15</v>
      </c>
      <c r="N820">
        <v>2.54</v>
      </c>
      <c r="P820" t="str">
        <v>2019-10-16</v>
      </c>
      <c r="Q820">
        <v>2.15</v>
      </c>
      <c r="S820" t="str">
        <v>2019-10-15</v>
      </c>
      <c r="T820">
        <v>1.73</v>
      </c>
    </row>
    <row r="821" spans="1:20" x14ac:dyDescent="0.3">
      <c r="A821" t="str">
        <v>2019-10-14</v>
      </c>
      <c r="B821">
        <v>22098</v>
      </c>
      <c r="D821" t="str">
        <v>2019-10-15</v>
      </c>
      <c r="E821">
        <v>11.21</v>
      </c>
      <c r="G821" t="str">
        <v>2019-10-15</v>
      </c>
      <c r="H821">
        <v>148.10000600000001</v>
      </c>
      <c r="J821" t="str">
        <v>2019-10-14</v>
      </c>
      <c r="K821">
        <v>2.1800000000000002</v>
      </c>
      <c r="M821" t="str">
        <v>2019-10-14</v>
      </c>
      <c r="N821">
        <v>2.4900000000000002</v>
      </c>
      <c r="P821" t="str">
        <v>2019-10-15</v>
      </c>
      <c r="Q821">
        <v>2.09</v>
      </c>
      <c r="S821" t="str">
        <v>2019-10-14</v>
      </c>
      <c r="T821">
        <v>1.7</v>
      </c>
    </row>
    <row r="822" spans="1:20" x14ac:dyDescent="0.3">
      <c r="A822" t="str">
        <v>2019-10-11</v>
      </c>
      <c r="B822">
        <v>22165</v>
      </c>
      <c r="D822" t="str">
        <v>2019-10-14</v>
      </c>
      <c r="E822">
        <v>10.87</v>
      </c>
      <c r="G822" t="str">
        <v>2019-10-14</v>
      </c>
      <c r="H822">
        <v>147</v>
      </c>
      <c r="J822" t="str">
        <v>2019-10-11</v>
      </c>
      <c r="K822">
        <v>2.19</v>
      </c>
      <c r="M822" t="str">
        <v>2019-10-11</v>
      </c>
      <c r="N822">
        <v>2.46</v>
      </c>
      <c r="P822" t="str">
        <v>2019-10-14</v>
      </c>
      <c r="Q822">
        <v>2.0299999999999998</v>
      </c>
      <c r="S822" t="str">
        <v>2019-10-11</v>
      </c>
      <c r="T822">
        <v>1.68</v>
      </c>
    </row>
    <row r="823" spans="1:20" x14ac:dyDescent="0.3">
      <c r="A823" t="str">
        <v>2019-10-10</v>
      </c>
      <c r="B823">
        <v>21756</v>
      </c>
      <c r="D823" t="str">
        <v>2019-10-11</v>
      </c>
      <c r="E823">
        <v>10.92</v>
      </c>
      <c r="G823" t="str">
        <v>2019-10-11</v>
      </c>
      <c r="H823">
        <v>148.300003</v>
      </c>
      <c r="J823" t="str">
        <v>2019-10-10</v>
      </c>
      <c r="K823">
        <v>2.15</v>
      </c>
      <c r="M823" t="str">
        <v>2019-10-10</v>
      </c>
      <c r="N823">
        <v>2.38</v>
      </c>
      <c r="P823" t="str">
        <v>2019-10-11</v>
      </c>
      <c r="Q823">
        <v>2</v>
      </c>
      <c r="S823" t="str">
        <v>2019-10-10</v>
      </c>
      <c r="T823">
        <v>1.66</v>
      </c>
    </row>
    <row r="824" spans="1:20" x14ac:dyDescent="0.3">
      <c r="A824" t="str">
        <v>2019-10-09</v>
      </c>
      <c r="B824">
        <v>21534</v>
      </c>
      <c r="D824" t="str">
        <v>2019-10-10</v>
      </c>
      <c r="E824">
        <v>10.56</v>
      </c>
      <c r="G824" t="str">
        <v>2019-10-10</v>
      </c>
      <c r="H824">
        <v>146.800003</v>
      </c>
      <c r="J824" t="str">
        <v>2019-10-09</v>
      </c>
      <c r="K824">
        <v>2.1</v>
      </c>
      <c r="M824" t="str">
        <v>2019-10-09</v>
      </c>
      <c r="N824">
        <v>2.36</v>
      </c>
      <c r="P824" t="str">
        <v>2019-10-10</v>
      </c>
      <c r="Q824">
        <v>1.93</v>
      </c>
      <c r="S824" t="str">
        <v>2019-10-09</v>
      </c>
      <c r="T824">
        <v>1.66</v>
      </c>
    </row>
    <row r="825" spans="1:20" x14ac:dyDescent="0.3">
      <c r="A825" t="str">
        <v>2019-10-08</v>
      </c>
      <c r="B825">
        <v>21406</v>
      </c>
      <c r="D825" t="str">
        <v>2019-10-09</v>
      </c>
      <c r="E825">
        <v>10.16</v>
      </c>
      <c r="G825" t="str">
        <v>2019-10-09</v>
      </c>
      <c r="H825">
        <v>143.699997</v>
      </c>
      <c r="J825" t="str">
        <v>2019-10-08</v>
      </c>
      <c r="K825">
        <v>2.09</v>
      </c>
      <c r="M825" t="str">
        <v>2019-10-08</v>
      </c>
      <c r="N825">
        <v>2.36</v>
      </c>
      <c r="P825" t="str">
        <v>2019-10-09</v>
      </c>
      <c r="Q825">
        <v>1.87</v>
      </c>
      <c r="S825" t="str">
        <v>2019-10-08</v>
      </c>
      <c r="T825">
        <v>1.67</v>
      </c>
    </row>
    <row r="826" spans="1:20" x14ac:dyDescent="0.3">
      <c r="A826" t="str">
        <v>2019-10-07</v>
      </c>
      <c r="B826">
        <v>21652</v>
      </c>
      <c r="D826" t="str">
        <v>2019-10-08</v>
      </c>
      <c r="E826">
        <v>10.17</v>
      </c>
      <c r="G826" t="str">
        <v>2019-10-08</v>
      </c>
      <c r="H826">
        <v>145.800003</v>
      </c>
      <c r="J826" t="str">
        <v>2019-10-07</v>
      </c>
      <c r="K826">
        <v>2.11</v>
      </c>
      <c r="M826" t="str">
        <v>2019-10-07</v>
      </c>
      <c r="N826">
        <v>2.37</v>
      </c>
      <c r="P826" t="str">
        <v>2019-10-08</v>
      </c>
      <c r="Q826">
        <v>1.87</v>
      </c>
      <c r="S826" t="str">
        <v>2019-10-07</v>
      </c>
      <c r="T826">
        <v>1.7</v>
      </c>
    </row>
    <row r="827" spans="1:20" x14ac:dyDescent="0.3">
      <c r="A827" t="str">
        <v>2019-10-04</v>
      </c>
      <c r="B827">
        <v>21470</v>
      </c>
      <c r="D827" t="str">
        <v>2019-10-07</v>
      </c>
      <c r="E827">
        <v>10.29</v>
      </c>
      <c r="G827" t="str">
        <v>2019-10-07</v>
      </c>
      <c r="H827">
        <v>148.800003</v>
      </c>
      <c r="J827" t="str">
        <v>2019-10-04</v>
      </c>
      <c r="K827">
        <v>2.1</v>
      </c>
      <c r="M827" t="str">
        <v>2019-10-04</v>
      </c>
      <c r="N827">
        <v>2.35</v>
      </c>
      <c r="P827" t="str">
        <v>2019-10-07</v>
      </c>
      <c r="Q827">
        <v>1.86</v>
      </c>
      <c r="S827" t="str">
        <v>2019-10-04</v>
      </c>
      <c r="T827">
        <v>1.66</v>
      </c>
    </row>
    <row r="828" spans="1:20" x14ac:dyDescent="0.3">
      <c r="A828" t="str">
        <v>2019-10-03</v>
      </c>
      <c r="B828">
        <v>21312</v>
      </c>
      <c r="D828" t="str">
        <v>2019-10-04</v>
      </c>
      <c r="E828">
        <v>10.210000000000001</v>
      </c>
      <c r="G828" t="str">
        <v>2019-10-04</v>
      </c>
      <c r="H828">
        <v>150.5</v>
      </c>
      <c r="J828" t="str">
        <v>2019-10-03</v>
      </c>
      <c r="K828">
        <v>2.09</v>
      </c>
      <c r="M828" t="str">
        <v>2019-10-03</v>
      </c>
      <c r="N828">
        <v>2.38</v>
      </c>
      <c r="P828" t="str">
        <v>2019-10-04</v>
      </c>
      <c r="Q828">
        <v>1.83</v>
      </c>
      <c r="S828" t="str">
        <v>2019-10-03</v>
      </c>
      <c r="T828">
        <v>1.69</v>
      </c>
    </row>
    <row r="829" spans="1:20" x14ac:dyDescent="0.3">
      <c r="A829" t="str">
        <v>2019-10-02</v>
      </c>
      <c r="B829">
        <v>21298</v>
      </c>
      <c r="D829" t="str">
        <v>2019-10-03</v>
      </c>
      <c r="E829">
        <v>10.199999999999999</v>
      </c>
      <c r="G829" t="str">
        <v>2019-10-03</v>
      </c>
      <c r="H829">
        <v>146.5</v>
      </c>
      <c r="J829" t="str">
        <v>2019-10-02</v>
      </c>
      <c r="K829">
        <v>2.09</v>
      </c>
      <c r="M829" t="str">
        <v>2019-10-02</v>
      </c>
      <c r="N829">
        <v>2.36</v>
      </c>
      <c r="P829" t="str">
        <v>2019-10-03</v>
      </c>
      <c r="Q829">
        <v>1.94</v>
      </c>
      <c r="S829" t="str">
        <v>2019-10-02</v>
      </c>
      <c r="T829">
        <v>1.66</v>
      </c>
    </row>
    <row r="830" spans="1:20" x14ac:dyDescent="0.3">
      <c r="A830" t="str">
        <v>2019-10-01</v>
      </c>
      <c r="B830">
        <v>21928</v>
      </c>
      <c r="D830" t="str">
        <v>2019-10-02</v>
      </c>
      <c r="E830">
        <v>10.26</v>
      </c>
      <c r="G830" t="str">
        <v>2019-10-02</v>
      </c>
      <c r="H830">
        <v>145.5</v>
      </c>
      <c r="J830" t="str">
        <v>2019-10-01</v>
      </c>
      <c r="K830">
        <v>2.15</v>
      </c>
      <c r="M830" t="str">
        <v>2019-10-01</v>
      </c>
      <c r="N830">
        <v>2.4</v>
      </c>
      <c r="P830" t="str">
        <v>2019-10-02</v>
      </c>
      <c r="Q830">
        <v>1.89</v>
      </c>
      <c r="S830" t="str">
        <v>2019-10-01</v>
      </c>
      <c r="T830">
        <v>1.68</v>
      </c>
    </row>
    <row r="831" spans="1:20" x14ac:dyDescent="0.3">
      <c r="A831" t="str">
        <v>2019-09-30</v>
      </c>
      <c r="B831">
        <v>22108</v>
      </c>
      <c r="D831" t="str">
        <v>2019-10-01</v>
      </c>
      <c r="E831">
        <v>10.69</v>
      </c>
      <c r="G831" t="str">
        <v>2019-10-01</v>
      </c>
      <c r="H831">
        <v>149.800003</v>
      </c>
      <c r="J831" t="str">
        <v>2019-09-30</v>
      </c>
      <c r="K831">
        <v>2.1800000000000002</v>
      </c>
      <c r="M831" t="str">
        <v>2019-09-30</v>
      </c>
      <c r="N831">
        <v>2.4</v>
      </c>
      <c r="P831" t="str">
        <v>2019-10-01</v>
      </c>
      <c r="Q831">
        <v>1.9</v>
      </c>
      <c r="S831" t="str">
        <v>2019-09-30</v>
      </c>
      <c r="T831">
        <v>1.68</v>
      </c>
    </row>
    <row r="832" spans="1:20" x14ac:dyDescent="0.3">
      <c r="A832" t="str">
        <v>2019-09-26</v>
      </c>
      <c r="B832">
        <v>21948</v>
      </c>
      <c r="D832" t="str">
        <v>2019-09-30</v>
      </c>
      <c r="E832">
        <v>10.82</v>
      </c>
      <c r="G832" t="str">
        <v>2019-09-30</v>
      </c>
      <c r="H832">
        <v>152.800003</v>
      </c>
      <c r="J832" t="str">
        <v>2019-09-27</v>
      </c>
      <c r="K832">
        <v>2.16</v>
      </c>
      <c r="M832" t="str">
        <v>2019-09-27</v>
      </c>
      <c r="N832">
        <v>2.38</v>
      </c>
      <c r="P832" t="str">
        <v>2019-09-30</v>
      </c>
      <c r="Q832">
        <v>1.87</v>
      </c>
      <c r="S832" t="str">
        <v>2019-09-27</v>
      </c>
      <c r="T832">
        <v>1.67</v>
      </c>
    </row>
    <row r="833" spans="1:20" x14ac:dyDescent="0.3">
      <c r="A833" t="str">
        <v>2019-09-25</v>
      </c>
      <c r="B833">
        <v>21788</v>
      </c>
      <c r="D833" t="str">
        <v>2019-09-27</v>
      </c>
      <c r="E833">
        <v>10.8</v>
      </c>
      <c r="G833" t="str">
        <v>2019-09-27</v>
      </c>
      <c r="H833">
        <v>150.5</v>
      </c>
      <c r="J833" t="str">
        <v>2019-09-26</v>
      </c>
      <c r="K833">
        <v>2.14</v>
      </c>
      <c r="M833" t="str">
        <v>2019-09-26</v>
      </c>
      <c r="N833">
        <v>2.37</v>
      </c>
      <c r="P833" t="str">
        <v>2019-09-27</v>
      </c>
      <c r="Q833">
        <v>1.84</v>
      </c>
      <c r="S833" t="str">
        <v>2019-09-26</v>
      </c>
      <c r="T833">
        <v>1.68</v>
      </c>
    </row>
    <row r="834" spans="1:20" x14ac:dyDescent="0.3">
      <c r="A834" t="str">
        <v>2019-09-24</v>
      </c>
      <c r="B834">
        <v>21901</v>
      </c>
      <c r="D834" t="str">
        <v>2019-09-26</v>
      </c>
      <c r="E834">
        <v>10.65</v>
      </c>
      <c r="G834" t="str">
        <v>2019-09-26</v>
      </c>
      <c r="H834">
        <v>149</v>
      </c>
      <c r="J834" t="str">
        <v>2019-09-25</v>
      </c>
      <c r="K834">
        <v>2.13</v>
      </c>
      <c r="M834" t="str">
        <v>2019-09-25</v>
      </c>
      <c r="N834">
        <v>2.35</v>
      </c>
      <c r="P834" t="str">
        <v>2019-09-26</v>
      </c>
      <c r="Q834">
        <v>1.82</v>
      </c>
      <c r="S834" t="str">
        <v>2019-09-25</v>
      </c>
      <c r="T834">
        <v>1.71</v>
      </c>
    </row>
    <row r="835" spans="1:20" x14ac:dyDescent="0.3">
      <c r="A835" t="str">
        <v>2019-09-23</v>
      </c>
      <c r="B835">
        <v>21900</v>
      </c>
      <c r="D835" t="str">
        <v>2019-09-25</v>
      </c>
      <c r="E835">
        <v>10.57</v>
      </c>
      <c r="G835" t="str">
        <v>2019-09-25</v>
      </c>
      <c r="H835">
        <v>152</v>
      </c>
      <c r="J835" t="str">
        <v>2019-09-24</v>
      </c>
      <c r="K835">
        <v>2.13</v>
      </c>
      <c r="M835" t="str">
        <v>2019-09-24</v>
      </c>
      <c r="N835">
        <v>2.38</v>
      </c>
      <c r="P835" t="str">
        <v>2019-09-25</v>
      </c>
      <c r="Q835">
        <v>1.81</v>
      </c>
      <c r="S835" t="str">
        <v>2019-09-24</v>
      </c>
      <c r="T835">
        <v>1.73</v>
      </c>
    </row>
    <row r="836" spans="1:20" x14ac:dyDescent="0.3">
      <c r="A836" t="str">
        <v>2019-09-20</v>
      </c>
      <c r="B836">
        <v>22123</v>
      </c>
      <c r="D836" t="str">
        <v>2019-09-24</v>
      </c>
      <c r="E836">
        <v>10.7</v>
      </c>
      <c r="G836" t="str">
        <v>2019-09-24</v>
      </c>
      <c r="H836">
        <v>156</v>
      </c>
      <c r="J836" t="str">
        <v>2019-09-23</v>
      </c>
      <c r="K836">
        <v>2.14</v>
      </c>
      <c r="M836" t="str">
        <v>2019-09-23</v>
      </c>
      <c r="N836">
        <v>2.41</v>
      </c>
      <c r="P836" t="str">
        <v>2019-09-24</v>
      </c>
      <c r="Q836">
        <v>1.81</v>
      </c>
      <c r="S836" t="str">
        <v>2019-09-23</v>
      </c>
      <c r="T836">
        <v>1.77</v>
      </c>
    </row>
    <row r="837" spans="1:20" x14ac:dyDescent="0.3">
      <c r="A837" t="str">
        <v>2019-09-19</v>
      </c>
      <c r="B837">
        <v>22128</v>
      </c>
      <c r="D837" t="str">
        <v>2019-09-23</v>
      </c>
      <c r="E837">
        <v>10.79</v>
      </c>
      <c r="G837" t="str">
        <v>2019-09-23</v>
      </c>
      <c r="H837">
        <v>155.39999399999999</v>
      </c>
      <c r="J837" t="str">
        <v>2019-09-20</v>
      </c>
      <c r="K837">
        <v>2.17</v>
      </c>
      <c r="M837" t="str">
        <v>2019-09-20</v>
      </c>
      <c r="N837">
        <v>2.4500000000000002</v>
      </c>
      <c r="P837" t="str">
        <v>2019-09-23</v>
      </c>
      <c r="Q837">
        <v>1.84</v>
      </c>
      <c r="S837" t="str">
        <v>2019-09-20</v>
      </c>
      <c r="T837">
        <v>1.81</v>
      </c>
    </row>
    <row r="838" spans="1:20" x14ac:dyDescent="0.3">
      <c r="A838" t="str">
        <v>2019-09-18</v>
      </c>
      <c r="B838">
        <v>21948</v>
      </c>
      <c r="D838" t="str">
        <v>2019-09-20</v>
      </c>
      <c r="E838">
        <v>11.17</v>
      </c>
      <c r="G838" t="str">
        <v>2019-09-20</v>
      </c>
      <c r="H838">
        <v>162</v>
      </c>
      <c r="J838" t="str">
        <v>2019-09-19</v>
      </c>
      <c r="K838">
        <v>2.16</v>
      </c>
      <c r="M838" t="str">
        <v>2019-09-19</v>
      </c>
      <c r="N838">
        <v>2.4900000000000002</v>
      </c>
      <c r="P838" t="str">
        <v>2019-09-20</v>
      </c>
      <c r="Q838">
        <v>1.9</v>
      </c>
      <c r="S838" t="str">
        <v>2019-09-19</v>
      </c>
      <c r="T838">
        <v>1.8</v>
      </c>
    </row>
    <row r="839" spans="1:20" x14ac:dyDescent="0.3">
      <c r="A839" t="str">
        <v>2019-09-17</v>
      </c>
      <c r="B839">
        <v>21802</v>
      </c>
      <c r="D839" t="str">
        <v>2019-09-19</v>
      </c>
      <c r="E839">
        <v>11.15</v>
      </c>
      <c r="G839" t="str">
        <v>2019-09-19</v>
      </c>
      <c r="H839">
        <v>162</v>
      </c>
      <c r="J839" t="str">
        <v>2019-09-18</v>
      </c>
      <c r="K839">
        <v>2.13</v>
      </c>
      <c r="M839" t="str">
        <v>2019-09-18</v>
      </c>
      <c r="N839">
        <v>2.38</v>
      </c>
      <c r="P839" t="str">
        <v>2019-09-19</v>
      </c>
      <c r="Q839">
        <v>1.91</v>
      </c>
      <c r="S839" t="str">
        <v>2019-09-18</v>
      </c>
      <c r="T839">
        <v>1.79</v>
      </c>
    </row>
    <row r="840" spans="1:20" x14ac:dyDescent="0.3">
      <c r="A840" t="str">
        <v>2019-09-16</v>
      </c>
      <c r="B840">
        <v>21969</v>
      </c>
      <c r="D840" t="str">
        <v>2019-09-18</v>
      </c>
      <c r="E840">
        <v>10.9</v>
      </c>
      <c r="G840" t="str">
        <v>2019-09-18</v>
      </c>
      <c r="H840">
        <v>162.199997</v>
      </c>
      <c r="J840" t="str">
        <v>2019-09-17</v>
      </c>
      <c r="K840">
        <v>2.13</v>
      </c>
      <c r="M840" t="str">
        <v>2019-09-17</v>
      </c>
      <c r="N840">
        <v>2.37</v>
      </c>
      <c r="P840" t="str">
        <v>2019-09-18</v>
      </c>
      <c r="Q840">
        <v>1.87</v>
      </c>
      <c r="S840" t="str">
        <v>2019-09-17</v>
      </c>
      <c r="T840">
        <v>1.81</v>
      </c>
    </row>
    <row r="841" spans="1:20" x14ac:dyDescent="0.3">
      <c r="A841" t="str">
        <v>2019-09-13</v>
      </c>
      <c r="B841">
        <v>22181</v>
      </c>
      <c r="D841" t="str">
        <v>2019-09-17</v>
      </c>
      <c r="E841">
        <v>10.88</v>
      </c>
      <c r="G841" t="str">
        <v>2019-09-17</v>
      </c>
      <c r="H841">
        <v>162.10000600000001</v>
      </c>
      <c r="J841" t="str">
        <v>2019-09-16</v>
      </c>
      <c r="K841">
        <v>2.14</v>
      </c>
      <c r="M841" t="str">
        <v>2019-09-16</v>
      </c>
      <c r="N841">
        <v>2.4500000000000002</v>
      </c>
      <c r="P841" t="str">
        <v>2019-09-17</v>
      </c>
      <c r="Q841">
        <v>1.85</v>
      </c>
      <c r="S841" t="str">
        <v>2019-09-16</v>
      </c>
      <c r="T841">
        <v>1.85</v>
      </c>
    </row>
    <row r="842" spans="1:20" x14ac:dyDescent="0.3">
      <c r="A842" t="str">
        <v>2019-09-12</v>
      </c>
      <c r="B842">
        <v>22083</v>
      </c>
      <c r="D842" t="str">
        <v>2019-09-16</v>
      </c>
      <c r="E842">
        <v>11.26</v>
      </c>
      <c r="G842" t="str">
        <v>2019-09-16</v>
      </c>
      <c r="H842">
        <v>166.300003</v>
      </c>
      <c r="J842" t="str">
        <v>2019-09-13</v>
      </c>
      <c r="K842">
        <v>2.1800000000000002</v>
      </c>
      <c r="M842" t="str">
        <v>2019-09-13</v>
      </c>
      <c r="N842">
        <v>2.44</v>
      </c>
      <c r="P842" t="str">
        <v>2019-09-16</v>
      </c>
      <c r="Q842">
        <v>1.93</v>
      </c>
      <c r="S842" t="str">
        <v>2019-09-13</v>
      </c>
      <c r="T842">
        <v>1.87</v>
      </c>
    </row>
    <row r="843" spans="1:20" x14ac:dyDescent="0.3">
      <c r="A843" t="str">
        <v>2019-09-11</v>
      </c>
      <c r="B843">
        <v>21892</v>
      </c>
      <c r="D843" t="str">
        <v>2019-09-13</v>
      </c>
      <c r="E843">
        <v>11.46</v>
      </c>
      <c r="G843" t="str">
        <v>2019-09-13</v>
      </c>
      <c r="H843">
        <v>163.300003</v>
      </c>
      <c r="J843" t="str">
        <v>2019-09-12</v>
      </c>
      <c r="K843">
        <v>2.12</v>
      </c>
      <c r="M843" t="str">
        <v>2019-09-12</v>
      </c>
      <c r="N843">
        <v>2.38</v>
      </c>
      <c r="P843" t="str">
        <v>2019-09-13</v>
      </c>
      <c r="Q843">
        <v>1.95</v>
      </c>
      <c r="S843" t="str">
        <v>2019-09-12</v>
      </c>
      <c r="T843">
        <v>1.79</v>
      </c>
    </row>
    <row r="844" spans="1:20" x14ac:dyDescent="0.3">
      <c r="A844" t="str">
        <v>2019-09-10</v>
      </c>
      <c r="B844">
        <v>21869</v>
      </c>
      <c r="D844" t="str">
        <v>2019-09-12</v>
      </c>
      <c r="E844">
        <v>10.98</v>
      </c>
      <c r="G844" t="str">
        <v>2019-09-12</v>
      </c>
      <c r="H844">
        <v>161.5</v>
      </c>
      <c r="J844" t="str">
        <v>2019-09-11</v>
      </c>
      <c r="K844">
        <v>2.11</v>
      </c>
      <c r="M844" t="str">
        <v>2019-09-11</v>
      </c>
      <c r="N844">
        <v>2.34</v>
      </c>
      <c r="P844" t="str">
        <v>2019-09-12</v>
      </c>
      <c r="Q844">
        <v>1.91</v>
      </c>
      <c r="S844" t="str">
        <v>2019-09-11</v>
      </c>
      <c r="T844">
        <v>1.82</v>
      </c>
    </row>
    <row r="845" spans="1:20" x14ac:dyDescent="0.3">
      <c r="A845" t="str">
        <v>2019-09-09</v>
      </c>
      <c r="B845">
        <v>21990</v>
      </c>
      <c r="D845" t="str">
        <v>2019-09-11</v>
      </c>
      <c r="E845">
        <v>10.76</v>
      </c>
      <c r="G845" t="str">
        <v>2019-09-11</v>
      </c>
      <c r="H845">
        <v>160.5</v>
      </c>
      <c r="J845" t="str">
        <v>2019-09-10</v>
      </c>
      <c r="K845">
        <v>2.12</v>
      </c>
      <c r="M845" t="str">
        <v>2019-09-10</v>
      </c>
      <c r="N845">
        <v>2.37</v>
      </c>
      <c r="P845" t="str">
        <v>2019-09-11</v>
      </c>
      <c r="Q845">
        <v>1.88</v>
      </c>
      <c r="S845" t="str">
        <v>2019-09-10</v>
      </c>
      <c r="T845">
        <v>1.83</v>
      </c>
    </row>
    <row r="846" spans="1:20" x14ac:dyDescent="0.3">
      <c r="A846" t="str">
        <v>2019-09-06</v>
      </c>
      <c r="B846">
        <v>21947</v>
      </c>
      <c r="D846" t="str">
        <v>2019-09-10</v>
      </c>
      <c r="E846">
        <v>10.9</v>
      </c>
      <c r="G846" t="str">
        <v>2019-09-10</v>
      </c>
      <c r="H846">
        <v>160.699997</v>
      </c>
      <c r="J846" t="str">
        <v>2019-09-09</v>
      </c>
      <c r="K846">
        <v>2.1</v>
      </c>
      <c r="M846" t="str">
        <v>2019-09-09</v>
      </c>
      <c r="N846">
        <v>2.34</v>
      </c>
      <c r="P846" t="str">
        <v>2019-09-10</v>
      </c>
      <c r="Q846">
        <v>1.92</v>
      </c>
      <c r="S846" t="str">
        <v>2019-09-09</v>
      </c>
      <c r="T846">
        <v>1.8</v>
      </c>
    </row>
    <row r="847" spans="1:20" x14ac:dyDescent="0.3">
      <c r="A847" t="str">
        <v>2019-09-05</v>
      </c>
      <c r="B847">
        <v>21955</v>
      </c>
      <c r="D847" t="str">
        <v>2019-09-09</v>
      </c>
      <c r="E847">
        <v>10.94</v>
      </c>
      <c r="G847" t="str">
        <v>2019-09-09</v>
      </c>
      <c r="H847">
        <v>160.39999399999999</v>
      </c>
      <c r="J847" t="str">
        <v>2019-09-06</v>
      </c>
      <c r="K847">
        <v>2.0699999999999998</v>
      </c>
      <c r="M847" t="str">
        <v>2019-09-06</v>
      </c>
      <c r="N847">
        <v>2.2599999999999998</v>
      </c>
      <c r="P847" t="str">
        <v>2019-09-09</v>
      </c>
      <c r="Q847">
        <v>1.93</v>
      </c>
      <c r="S847" t="str">
        <v>2019-09-06</v>
      </c>
      <c r="T847">
        <v>1.71</v>
      </c>
    </row>
    <row r="848" spans="1:20" x14ac:dyDescent="0.3">
      <c r="A848" t="str">
        <v>2019-09-04</v>
      </c>
      <c r="B848">
        <v>21738</v>
      </c>
      <c r="D848" t="str">
        <v>2019-09-06</v>
      </c>
      <c r="E848">
        <v>10.63</v>
      </c>
      <c r="G848" t="str">
        <v>2019-09-06</v>
      </c>
      <c r="H848">
        <v>158.60000600000001</v>
      </c>
      <c r="J848" t="str">
        <v>2019-09-05</v>
      </c>
      <c r="K848">
        <v>2.06</v>
      </c>
      <c r="M848" t="str">
        <v>2019-09-05</v>
      </c>
      <c r="N848">
        <v>2.25</v>
      </c>
      <c r="P848" t="str">
        <v>2019-09-06</v>
      </c>
      <c r="Q848">
        <v>1.88</v>
      </c>
      <c r="S848" t="str">
        <v>2019-09-05</v>
      </c>
      <c r="T848">
        <v>1.7</v>
      </c>
    </row>
    <row r="849" spans="1:20" x14ac:dyDescent="0.3">
      <c r="A849" t="str">
        <v>2019-09-03</v>
      </c>
      <c r="B849">
        <v>21399</v>
      </c>
      <c r="D849" t="str">
        <v>2019-09-05</v>
      </c>
      <c r="E849">
        <v>10.69</v>
      </c>
      <c r="G849" t="str">
        <v>2019-09-05</v>
      </c>
      <c r="H849">
        <v>162</v>
      </c>
      <c r="J849" t="str">
        <v>2019-09-04</v>
      </c>
      <c r="K849">
        <v>2.0299999999999998</v>
      </c>
      <c r="M849" t="str">
        <v>2019-09-04</v>
      </c>
      <c r="N849">
        <v>2.25</v>
      </c>
      <c r="P849" t="str">
        <v>2019-09-05</v>
      </c>
      <c r="Q849">
        <v>1.89</v>
      </c>
      <c r="S849" t="str">
        <v>2019-09-04</v>
      </c>
      <c r="T849">
        <v>1.7</v>
      </c>
    </row>
    <row r="850" spans="1:20" x14ac:dyDescent="0.3">
      <c r="A850" t="str">
        <v>2019-09-02</v>
      </c>
      <c r="B850">
        <v>21452</v>
      </c>
      <c r="D850" t="str">
        <v>2019-09-04</v>
      </c>
      <c r="E850">
        <v>10.33</v>
      </c>
      <c r="G850" t="str">
        <v>2019-09-04</v>
      </c>
      <c r="H850">
        <v>164.199997</v>
      </c>
      <c r="J850" t="str">
        <v>2019-09-03</v>
      </c>
      <c r="K850">
        <v>2</v>
      </c>
      <c r="M850" t="str">
        <v>2019-09-03</v>
      </c>
      <c r="N850">
        <v>2.2200000000000002</v>
      </c>
      <c r="P850" t="str">
        <v>2019-09-04</v>
      </c>
      <c r="Q850">
        <v>1.86</v>
      </c>
      <c r="S850" t="str">
        <v>2019-09-03</v>
      </c>
      <c r="T850">
        <v>1.68</v>
      </c>
    </row>
    <row r="851" spans="1:20" x14ac:dyDescent="0.3">
      <c r="A851" t="str">
        <v>2019-08-30</v>
      </c>
      <c r="B851">
        <v>21323</v>
      </c>
      <c r="D851" t="str">
        <v>2019-09-03</v>
      </c>
      <c r="E851">
        <v>10.119999999999999</v>
      </c>
      <c r="G851" t="str">
        <v>2019-09-03</v>
      </c>
      <c r="H851">
        <v>158.800003</v>
      </c>
      <c r="J851" t="str">
        <v>2019-09-02</v>
      </c>
      <c r="K851">
        <v>2</v>
      </c>
      <c r="M851" t="str">
        <v>2019-09-02</v>
      </c>
      <c r="N851">
        <v>2.19</v>
      </c>
      <c r="P851" t="str">
        <v>2019-09-03</v>
      </c>
      <c r="Q851">
        <v>1.81</v>
      </c>
      <c r="S851" t="str">
        <v>2019-09-02</v>
      </c>
      <c r="T851">
        <v>1.7</v>
      </c>
    </row>
    <row r="852" spans="1:20" x14ac:dyDescent="0.3">
      <c r="A852" t="str">
        <v>2019-08-29</v>
      </c>
      <c r="B852">
        <v>21398</v>
      </c>
      <c r="D852" t="str">
        <v>2019-09-02</v>
      </c>
      <c r="E852">
        <v>10.11</v>
      </c>
      <c r="G852" t="str">
        <v>2019-09-02</v>
      </c>
      <c r="H852">
        <v>154.5</v>
      </c>
      <c r="J852" t="str">
        <v>2019-08-30</v>
      </c>
      <c r="K852">
        <v>1.99</v>
      </c>
      <c r="M852" t="str">
        <v>2019-08-30</v>
      </c>
      <c r="N852">
        <v>2.1800000000000002</v>
      </c>
      <c r="P852" t="str">
        <v>2019-09-02</v>
      </c>
      <c r="Q852">
        <v>1.82</v>
      </c>
      <c r="S852" t="str">
        <v>2019-08-30</v>
      </c>
      <c r="T852">
        <v>1.7</v>
      </c>
    </row>
    <row r="853" spans="1:20" x14ac:dyDescent="0.3">
      <c r="A853" t="str">
        <v>2019-08-28</v>
      </c>
      <c r="B853">
        <v>20991</v>
      </c>
      <c r="D853" t="str">
        <v>2019-08-30</v>
      </c>
      <c r="E853">
        <v>10.06</v>
      </c>
      <c r="G853" t="str">
        <v>2019-08-30</v>
      </c>
      <c r="H853">
        <v>145</v>
      </c>
      <c r="J853" t="str">
        <v>2019-08-29</v>
      </c>
      <c r="K853">
        <v>2.0099999999999998</v>
      </c>
      <c r="M853" t="str">
        <v>2019-08-29</v>
      </c>
      <c r="N853">
        <v>2.2000000000000002</v>
      </c>
      <c r="P853" t="str">
        <v>2019-08-30</v>
      </c>
      <c r="Q853">
        <v>1.83</v>
      </c>
      <c r="S853" t="str">
        <v>2019-08-29</v>
      </c>
      <c r="T853">
        <v>1.74</v>
      </c>
    </row>
    <row r="854" spans="1:20" x14ac:dyDescent="0.3">
      <c r="A854" t="str">
        <v>2019-08-27</v>
      </c>
      <c r="B854">
        <v>20991</v>
      </c>
      <c r="D854" t="str">
        <v>2019-08-29</v>
      </c>
      <c r="E854">
        <v>10.18</v>
      </c>
      <c r="G854" t="str">
        <v>2019-08-29</v>
      </c>
      <c r="H854">
        <v>152.39999399999999</v>
      </c>
      <c r="J854" t="str">
        <v>2019-08-28</v>
      </c>
      <c r="K854">
        <v>1.97</v>
      </c>
      <c r="M854" t="str">
        <v>2019-08-28</v>
      </c>
      <c r="N854">
        <v>2.16</v>
      </c>
      <c r="P854" t="str">
        <v>2019-08-29</v>
      </c>
      <c r="Q854">
        <v>1.89</v>
      </c>
      <c r="S854" t="str">
        <v>2019-08-28</v>
      </c>
      <c r="T854">
        <v>1.69</v>
      </c>
    </row>
    <row r="855" spans="1:20" x14ac:dyDescent="0.3">
      <c r="A855" t="str">
        <v>2019-08-26</v>
      </c>
      <c r="B855">
        <v>20677</v>
      </c>
      <c r="D855" t="str">
        <v>2019-08-28</v>
      </c>
      <c r="E855">
        <v>9.89</v>
      </c>
      <c r="G855" t="str">
        <v>2019-08-28</v>
      </c>
      <c r="H855">
        <v>134.699997</v>
      </c>
      <c r="J855" t="str">
        <v>2019-08-27</v>
      </c>
      <c r="K855">
        <v>1.95</v>
      </c>
      <c r="M855" t="str">
        <v>2019-08-27</v>
      </c>
      <c r="N855">
        <v>2.17</v>
      </c>
      <c r="P855" t="str">
        <v>2019-08-28</v>
      </c>
      <c r="Q855">
        <v>1.84</v>
      </c>
      <c r="S855" t="str">
        <v>2019-08-27</v>
      </c>
      <c r="T855">
        <v>1.7</v>
      </c>
    </row>
    <row r="856" spans="1:20" x14ac:dyDescent="0.3">
      <c r="A856" t="str">
        <v>2019-08-23</v>
      </c>
      <c r="B856">
        <v>20474</v>
      </c>
      <c r="D856" t="str">
        <v>2019-08-27</v>
      </c>
      <c r="E856">
        <v>9.7200000000000006</v>
      </c>
      <c r="G856" t="str">
        <v>2019-08-27</v>
      </c>
      <c r="H856">
        <v>134.60000600000001</v>
      </c>
      <c r="J856" t="str">
        <v>2019-08-26</v>
      </c>
      <c r="K856">
        <v>1.94</v>
      </c>
      <c r="M856" t="str">
        <v>2019-08-26</v>
      </c>
      <c r="N856">
        <v>2.08</v>
      </c>
      <c r="P856" t="str">
        <v>2019-08-27</v>
      </c>
      <c r="Q856">
        <v>1.82</v>
      </c>
      <c r="S856" t="str">
        <v>2019-08-26</v>
      </c>
      <c r="T856">
        <v>1.68</v>
      </c>
    </row>
    <row r="857" spans="1:20" x14ac:dyDescent="0.3">
      <c r="A857" t="str">
        <v>2019-08-22</v>
      </c>
      <c r="B857">
        <v>20817</v>
      </c>
      <c r="D857" t="str">
        <v>2019-08-26</v>
      </c>
      <c r="E857">
        <v>9.59</v>
      </c>
      <c r="G857" t="str">
        <v>2019-08-26</v>
      </c>
      <c r="H857">
        <v>132.300003</v>
      </c>
      <c r="J857" t="str">
        <v>2019-08-23</v>
      </c>
      <c r="K857">
        <v>1.9</v>
      </c>
      <c r="M857" t="str">
        <v>2019-08-23</v>
      </c>
      <c r="N857">
        <v>2.06</v>
      </c>
      <c r="P857" t="str">
        <v>2019-08-26</v>
      </c>
      <c r="Q857">
        <v>1.76</v>
      </c>
      <c r="S857" t="str">
        <v>2019-08-23</v>
      </c>
      <c r="T857">
        <v>1.69</v>
      </c>
    </row>
    <row r="858" spans="1:20" x14ac:dyDescent="0.3">
      <c r="A858" t="str">
        <v>2019-08-21</v>
      </c>
      <c r="B858">
        <v>20847</v>
      </c>
      <c r="D858" t="str">
        <v>2019-08-23</v>
      </c>
      <c r="E858">
        <v>9.4499999999999993</v>
      </c>
      <c r="G858" t="str">
        <v>2019-08-23</v>
      </c>
      <c r="H858">
        <v>130.699997</v>
      </c>
      <c r="J858" t="str">
        <v>2019-08-22</v>
      </c>
      <c r="K858">
        <v>1.94</v>
      </c>
      <c r="M858" t="str">
        <v>2019-08-22</v>
      </c>
      <c r="N858">
        <v>2.08</v>
      </c>
      <c r="P858" t="str">
        <v>2019-08-23</v>
      </c>
      <c r="Q858">
        <v>1.74</v>
      </c>
      <c r="S858" t="str">
        <v>2019-08-22</v>
      </c>
      <c r="T858">
        <v>1.7</v>
      </c>
    </row>
    <row r="859" spans="1:20" x14ac:dyDescent="0.3">
      <c r="A859" t="str">
        <v>2019-08-20</v>
      </c>
      <c r="B859">
        <v>20485</v>
      </c>
      <c r="D859" t="str">
        <v>2019-08-22</v>
      </c>
      <c r="E859">
        <v>9.76</v>
      </c>
      <c r="G859" t="str">
        <v>2019-08-22</v>
      </c>
      <c r="H859">
        <v>132.5</v>
      </c>
      <c r="J859" t="str">
        <v>2019-08-21</v>
      </c>
      <c r="K859">
        <v>1.92</v>
      </c>
      <c r="M859" t="str">
        <v>2019-08-21</v>
      </c>
      <c r="N859">
        <v>2.0699999999999998</v>
      </c>
      <c r="P859" t="str">
        <v>2019-08-22</v>
      </c>
      <c r="Q859">
        <v>1.74</v>
      </c>
      <c r="S859" t="str">
        <v>2019-08-21</v>
      </c>
      <c r="T859">
        <v>1.63</v>
      </c>
    </row>
    <row r="860" spans="1:20" x14ac:dyDescent="0.3">
      <c r="A860" t="str">
        <v>2019-08-19</v>
      </c>
      <c r="B860">
        <v>20715</v>
      </c>
      <c r="D860" t="str">
        <v>2019-08-21</v>
      </c>
      <c r="E860">
        <v>9.6300000000000008</v>
      </c>
      <c r="G860" t="str">
        <v>2019-08-21</v>
      </c>
      <c r="H860">
        <v>132.39999399999999</v>
      </c>
      <c r="J860" t="str">
        <v>2019-08-20</v>
      </c>
      <c r="K860">
        <v>1.9</v>
      </c>
      <c r="M860" t="str">
        <v>2019-08-20</v>
      </c>
      <c r="N860">
        <v>2.04</v>
      </c>
      <c r="P860" t="str">
        <v>2019-08-21</v>
      </c>
      <c r="Q860">
        <v>1.7</v>
      </c>
      <c r="S860" t="str">
        <v>2019-08-20</v>
      </c>
      <c r="T860">
        <v>1.62</v>
      </c>
    </row>
    <row r="861" spans="1:20" x14ac:dyDescent="0.3">
      <c r="A861" t="str">
        <v>2019-08-16</v>
      </c>
      <c r="B861">
        <v>20323</v>
      </c>
      <c r="D861" t="str">
        <v>2019-08-20</v>
      </c>
      <c r="E861">
        <v>9.5399999999999991</v>
      </c>
      <c r="G861" t="str">
        <v>2019-08-20</v>
      </c>
      <c r="H861">
        <v>133</v>
      </c>
      <c r="J861" t="str">
        <v>2019-08-19</v>
      </c>
      <c r="K861">
        <v>1.91</v>
      </c>
      <c r="M861" t="str">
        <v>2019-08-19</v>
      </c>
      <c r="N861">
        <v>2.1</v>
      </c>
      <c r="P861" t="str">
        <v>2019-08-20</v>
      </c>
      <c r="Q861">
        <v>1.68</v>
      </c>
      <c r="S861" t="str">
        <v>2019-08-19</v>
      </c>
      <c r="T861">
        <v>1.66</v>
      </c>
    </row>
    <row r="862" spans="1:20" x14ac:dyDescent="0.3">
      <c r="A862" t="str">
        <v>2019-08-14</v>
      </c>
      <c r="B862">
        <v>20020</v>
      </c>
      <c r="D862" t="str">
        <v>2019-08-19</v>
      </c>
      <c r="E862">
        <v>9.76</v>
      </c>
      <c r="G862" t="str">
        <v>2019-08-19</v>
      </c>
      <c r="H862">
        <v>137.800003</v>
      </c>
      <c r="J862" t="str">
        <v>2019-08-16</v>
      </c>
      <c r="K862">
        <v>1.88</v>
      </c>
      <c r="M862" t="str">
        <v>2019-08-16</v>
      </c>
      <c r="N862">
        <v>2.08</v>
      </c>
      <c r="P862" t="str">
        <v>2019-08-19</v>
      </c>
      <c r="Q862">
        <v>1.72</v>
      </c>
      <c r="S862" t="str">
        <v>2019-08-16</v>
      </c>
      <c r="T862">
        <v>1.64</v>
      </c>
    </row>
    <row r="863" spans="1:20" x14ac:dyDescent="0.3">
      <c r="A863" t="str">
        <v>2019-08-13</v>
      </c>
      <c r="B863">
        <v>20539</v>
      </c>
      <c r="D863" t="str">
        <v>2019-08-16</v>
      </c>
      <c r="E863">
        <v>9.5299999999999994</v>
      </c>
      <c r="G863" t="str">
        <v>2019-08-16</v>
      </c>
      <c r="H863">
        <v>136</v>
      </c>
      <c r="J863" t="str">
        <v>2019-08-14</v>
      </c>
      <c r="K863">
        <v>1.85</v>
      </c>
      <c r="M863" t="str">
        <v>2019-08-14</v>
      </c>
      <c r="N863">
        <v>2.04</v>
      </c>
      <c r="P863" t="str">
        <v>2019-08-16</v>
      </c>
      <c r="Q863">
        <v>1.69</v>
      </c>
      <c r="S863" t="str">
        <v>2019-08-14</v>
      </c>
      <c r="T863">
        <v>1.59</v>
      </c>
    </row>
    <row r="864" spans="1:20" x14ac:dyDescent="0.3">
      <c r="A864" t="str">
        <v>2019-08-12</v>
      </c>
      <c r="B864">
        <v>20264</v>
      </c>
      <c r="D864" t="str">
        <v>2019-08-14</v>
      </c>
      <c r="E864">
        <v>9.19</v>
      </c>
      <c r="G864" t="str">
        <v>2019-08-14</v>
      </c>
      <c r="H864">
        <v>130.300003</v>
      </c>
      <c r="J864" t="str">
        <v>2019-08-13</v>
      </c>
      <c r="K864">
        <v>1.89</v>
      </c>
      <c r="M864" t="str">
        <v>2019-08-13</v>
      </c>
      <c r="N864">
        <v>2.14</v>
      </c>
      <c r="P864" t="str">
        <v>2019-08-14</v>
      </c>
      <c r="Q864">
        <v>1.62</v>
      </c>
      <c r="S864" t="str">
        <v>2019-08-13</v>
      </c>
      <c r="T864">
        <v>1.66</v>
      </c>
    </row>
    <row r="865" spans="1:20" x14ac:dyDescent="0.3">
      <c r="A865" t="str">
        <v>2019-08-09</v>
      </c>
      <c r="B865">
        <v>20324</v>
      </c>
      <c r="D865" t="str">
        <v>2019-08-13</v>
      </c>
      <c r="E865">
        <v>9.5500000000000007</v>
      </c>
      <c r="G865" t="str">
        <v>2019-08-13</v>
      </c>
      <c r="H865">
        <v>129.10000600000001</v>
      </c>
      <c r="J865" t="str">
        <v>2019-08-12</v>
      </c>
      <c r="K865">
        <v>1.84</v>
      </c>
      <c r="M865" t="str">
        <v>2019-08-12</v>
      </c>
      <c r="N865">
        <v>2.12</v>
      </c>
      <c r="P865" t="str">
        <v>2019-08-13</v>
      </c>
      <c r="Q865">
        <v>1.69</v>
      </c>
      <c r="S865" t="str">
        <v>2019-08-12</v>
      </c>
      <c r="T865">
        <v>1.66</v>
      </c>
    </row>
    <row r="866" spans="1:20" x14ac:dyDescent="0.3">
      <c r="A866" t="str">
        <v>2019-08-08</v>
      </c>
      <c r="B866">
        <v>20841</v>
      </c>
      <c r="D866" t="str">
        <v>2019-08-12</v>
      </c>
      <c r="E866">
        <v>9.26</v>
      </c>
      <c r="G866" t="str">
        <v>2019-08-12</v>
      </c>
      <c r="H866">
        <v>120.400002</v>
      </c>
      <c r="J866" t="str">
        <v>2019-08-09</v>
      </c>
      <c r="K866">
        <v>1.87</v>
      </c>
      <c r="M866" t="str">
        <v>2019-08-09</v>
      </c>
      <c r="N866">
        <v>2.17</v>
      </c>
      <c r="P866" t="str">
        <v>2019-08-12</v>
      </c>
      <c r="Q866">
        <v>1.62</v>
      </c>
      <c r="S866" t="str">
        <v>2019-08-09</v>
      </c>
      <c r="T866">
        <v>1.7</v>
      </c>
    </row>
    <row r="867" spans="1:20" x14ac:dyDescent="0.3">
      <c r="A867" t="str">
        <v>2019-08-07</v>
      </c>
      <c r="B867">
        <v>20539</v>
      </c>
      <c r="D867" t="str">
        <v>2019-08-09</v>
      </c>
      <c r="E867">
        <v>9.4</v>
      </c>
      <c r="G867" t="str">
        <v>2019-08-09</v>
      </c>
      <c r="H867">
        <v>118.900002</v>
      </c>
      <c r="J867" t="str">
        <v>2019-08-08</v>
      </c>
      <c r="K867">
        <v>1.95</v>
      </c>
      <c r="M867" t="str">
        <v>2019-08-08</v>
      </c>
      <c r="N867">
        <v>2.33</v>
      </c>
      <c r="P867" t="str">
        <v>2019-08-09</v>
      </c>
      <c r="Q867">
        <v>1.64</v>
      </c>
      <c r="S867" t="str">
        <v>2019-08-08</v>
      </c>
      <c r="T867">
        <v>1.84</v>
      </c>
    </row>
    <row r="868" spans="1:20" x14ac:dyDescent="0.3">
      <c r="A868" t="str">
        <v>2019-08-06</v>
      </c>
      <c r="B868">
        <v>20632</v>
      </c>
      <c r="D868" t="str">
        <v>2019-08-08</v>
      </c>
      <c r="E868">
        <v>9.91</v>
      </c>
      <c r="G868" t="str">
        <v>2019-08-08</v>
      </c>
      <c r="H868">
        <v>130</v>
      </c>
      <c r="J868" t="str">
        <v>2019-08-07</v>
      </c>
      <c r="K868">
        <v>1.91</v>
      </c>
      <c r="M868" t="str">
        <v>2019-08-07</v>
      </c>
      <c r="N868">
        <v>2.35</v>
      </c>
      <c r="P868" t="str">
        <v>2019-08-08</v>
      </c>
      <c r="Q868">
        <v>1.81</v>
      </c>
      <c r="S868" t="str">
        <v>2019-08-07</v>
      </c>
      <c r="T868">
        <v>1.84</v>
      </c>
    </row>
    <row r="869" spans="1:20" x14ac:dyDescent="0.3">
      <c r="A869" t="str">
        <v>2019-08-05</v>
      </c>
      <c r="B869">
        <v>20773</v>
      </c>
      <c r="D869" t="str">
        <v>2019-08-07</v>
      </c>
      <c r="E869">
        <v>9.77</v>
      </c>
      <c r="G869" t="str">
        <v>2019-08-07</v>
      </c>
      <c r="H869">
        <v>127</v>
      </c>
      <c r="J869" t="str">
        <v>2019-08-06</v>
      </c>
      <c r="K869">
        <v>1.94</v>
      </c>
      <c r="M869" t="str">
        <v>2019-08-06</v>
      </c>
      <c r="N869">
        <v>2.31</v>
      </c>
      <c r="P869" t="str">
        <v>2019-08-07</v>
      </c>
      <c r="Q869">
        <v>1.77</v>
      </c>
      <c r="S869" t="str">
        <v>2019-08-06</v>
      </c>
      <c r="T869">
        <v>1.86</v>
      </c>
    </row>
    <row r="870" spans="1:20" x14ac:dyDescent="0.3">
      <c r="A870" t="str">
        <v>2019-08-02</v>
      </c>
      <c r="B870">
        <v>21047</v>
      </c>
      <c r="D870" t="str">
        <v>2019-08-06</v>
      </c>
      <c r="E870">
        <v>10.28</v>
      </c>
      <c r="G870" t="str">
        <v>2019-08-06</v>
      </c>
      <c r="H870">
        <v>128.39999399999999</v>
      </c>
      <c r="J870" t="str">
        <v>2019-08-05</v>
      </c>
      <c r="K870">
        <v>1.97</v>
      </c>
      <c r="M870" t="str">
        <v>2019-08-05</v>
      </c>
      <c r="N870">
        <v>2.34</v>
      </c>
      <c r="P870" t="str">
        <v>2019-08-06</v>
      </c>
      <c r="Q870">
        <v>1.69</v>
      </c>
      <c r="S870" t="str">
        <v>2019-08-05</v>
      </c>
      <c r="T870">
        <v>1.86</v>
      </c>
    </row>
    <row r="871" spans="1:20" x14ac:dyDescent="0.3">
      <c r="A871" t="str">
        <v>2019-08-01</v>
      </c>
      <c r="B871">
        <v>21567</v>
      </c>
      <c r="D871" t="str">
        <v>2019-08-05</v>
      </c>
      <c r="E871">
        <v>10.36</v>
      </c>
      <c r="G871" t="str">
        <v>2019-08-05</v>
      </c>
      <c r="H871">
        <v>131</v>
      </c>
      <c r="J871" t="str">
        <v>2019-08-02</v>
      </c>
      <c r="K871">
        <v>1.95</v>
      </c>
      <c r="M871" t="str">
        <v>2019-08-02</v>
      </c>
      <c r="N871">
        <v>2.31</v>
      </c>
      <c r="P871" t="str">
        <v>2019-08-05</v>
      </c>
      <c r="Q871">
        <v>1.69</v>
      </c>
      <c r="S871" t="str">
        <v>2019-08-02</v>
      </c>
      <c r="T871">
        <v>1.88</v>
      </c>
    </row>
    <row r="872" spans="1:20" x14ac:dyDescent="0.3">
      <c r="A872" t="str">
        <v>2019-07-31</v>
      </c>
      <c r="B872">
        <v>21398</v>
      </c>
      <c r="D872" t="str">
        <v>2019-08-02</v>
      </c>
      <c r="E872">
        <v>10.4</v>
      </c>
      <c r="G872" t="str">
        <v>2019-08-02</v>
      </c>
      <c r="H872">
        <v>130.5</v>
      </c>
      <c r="J872" t="str">
        <v>2019-08-01</v>
      </c>
      <c r="K872">
        <v>2</v>
      </c>
      <c r="M872" t="str">
        <v>2019-08-01</v>
      </c>
      <c r="N872">
        <v>2.34</v>
      </c>
      <c r="P872" t="str">
        <v>2019-08-02</v>
      </c>
      <c r="Q872">
        <v>1.67</v>
      </c>
      <c r="S872" t="str">
        <v>2019-08-01</v>
      </c>
      <c r="T872">
        <v>1.89</v>
      </c>
    </row>
    <row r="873" spans="1:20" x14ac:dyDescent="0.3">
      <c r="A873" t="str">
        <v>2019-07-30</v>
      </c>
      <c r="B873">
        <v>21278</v>
      </c>
      <c r="D873" t="str">
        <v>2019-08-01</v>
      </c>
      <c r="E873">
        <v>10.67</v>
      </c>
      <c r="G873" t="str">
        <v>2019-08-01</v>
      </c>
      <c r="H873">
        <v>133</v>
      </c>
      <c r="J873" t="str">
        <v>2019-07-31</v>
      </c>
      <c r="K873">
        <v>1.96</v>
      </c>
      <c r="M873" t="str">
        <v>2019-07-31</v>
      </c>
      <c r="N873">
        <v>2.2799999999999998</v>
      </c>
      <c r="P873" t="str">
        <v>2019-08-01</v>
      </c>
      <c r="Q873">
        <v>1.7</v>
      </c>
      <c r="S873" t="str">
        <v>2019-07-31</v>
      </c>
      <c r="T873">
        <v>1.88</v>
      </c>
    </row>
    <row r="874" spans="1:20" x14ac:dyDescent="0.3">
      <c r="A874" t="str">
        <v>2019-07-29</v>
      </c>
      <c r="B874">
        <v>21709</v>
      </c>
      <c r="D874" t="str">
        <v>2019-07-31</v>
      </c>
      <c r="E874">
        <v>10.66</v>
      </c>
      <c r="G874" t="str">
        <v>2019-07-31</v>
      </c>
      <c r="H874">
        <v>131.199997</v>
      </c>
      <c r="J874" t="str">
        <v>2019-07-30</v>
      </c>
      <c r="K874">
        <v>1.97</v>
      </c>
      <c r="M874" t="str">
        <v>2019-07-30</v>
      </c>
      <c r="N874">
        <v>2.29</v>
      </c>
      <c r="P874" t="str">
        <v>2019-07-31</v>
      </c>
      <c r="Q874">
        <v>1.69</v>
      </c>
      <c r="S874" t="str">
        <v>2019-07-30</v>
      </c>
      <c r="T874">
        <v>1.88</v>
      </c>
    </row>
    <row r="875" spans="1:20" x14ac:dyDescent="0.3">
      <c r="A875" t="str">
        <v>2019-07-26</v>
      </c>
      <c r="B875">
        <v>21838</v>
      </c>
      <c r="D875" t="str">
        <v>2019-07-30</v>
      </c>
      <c r="E875">
        <v>10.68</v>
      </c>
      <c r="G875" t="str">
        <v>2019-07-30</v>
      </c>
      <c r="H875">
        <v>135</v>
      </c>
      <c r="J875" t="str">
        <v>2019-07-29</v>
      </c>
      <c r="K875">
        <v>1.99</v>
      </c>
      <c r="M875" t="str">
        <v>2019-07-29</v>
      </c>
      <c r="N875">
        <v>2.39</v>
      </c>
      <c r="P875" t="str">
        <v>2019-07-30</v>
      </c>
      <c r="Q875">
        <v>1.67</v>
      </c>
      <c r="S875" t="str">
        <v>2019-07-29</v>
      </c>
      <c r="T875">
        <v>1.9</v>
      </c>
    </row>
    <row r="876" spans="1:20" x14ac:dyDescent="0.3">
      <c r="A876" t="str">
        <v>2019-07-25</v>
      </c>
      <c r="B876">
        <v>21903</v>
      </c>
      <c r="D876" t="str">
        <v>2019-07-29</v>
      </c>
      <c r="E876">
        <v>11.04</v>
      </c>
      <c r="G876" t="str">
        <v>2019-07-29</v>
      </c>
      <c r="H876">
        <v>141.300003</v>
      </c>
      <c r="J876" t="str">
        <v>2019-07-26</v>
      </c>
      <c r="K876">
        <v>2.0099999999999998</v>
      </c>
      <c r="M876" t="str">
        <v>2019-07-26</v>
      </c>
      <c r="N876">
        <v>2.42</v>
      </c>
      <c r="P876" t="str">
        <v>2019-07-29</v>
      </c>
      <c r="Q876">
        <v>1.7</v>
      </c>
      <c r="S876" t="str">
        <v>2019-07-26</v>
      </c>
      <c r="T876">
        <v>1.92</v>
      </c>
    </row>
    <row r="877" spans="1:20" x14ac:dyDescent="0.3">
      <c r="A877" t="str">
        <v>2019-07-24</v>
      </c>
      <c r="B877">
        <v>22080</v>
      </c>
      <c r="D877" t="str">
        <v>2019-07-26</v>
      </c>
      <c r="E877">
        <v>11.35</v>
      </c>
      <c r="G877" t="str">
        <v>2019-07-26</v>
      </c>
      <c r="H877">
        <v>143.699997</v>
      </c>
      <c r="J877" t="str">
        <v>2019-07-25</v>
      </c>
      <c r="K877">
        <v>2.02</v>
      </c>
      <c r="M877" t="str">
        <v>2019-07-25</v>
      </c>
      <c r="N877">
        <v>2.4500000000000002</v>
      </c>
      <c r="P877" t="str">
        <v>2019-07-26</v>
      </c>
      <c r="Q877">
        <v>1.73</v>
      </c>
      <c r="S877" t="str">
        <v>2019-07-25</v>
      </c>
      <c r="T877">
        <v>1.92</v>
      </c>
    </row>
    <row r="878" spans="1:20" x14ac:dyDescent="0.3">
      <c r="A878" t="str">
        <v>2019-07-23</v>
      </c>
      <c r="B878">
        <v>21955</v>
      </c>
      <c r="D878" t="str">
        <v>2019-07-25</v>
      </c>
      <c r="E878">
        <v>11.44</v>
      </c>
      <c r="G878" t="str">
        <v>2019-07-25</v>
      </c>
      <c r="H878">
        <v>147</v>
      </c>
      <c r="J878" t="str">
        <v>2019-07-24</v>
      </c>
      <c r="K878">
        <v>2.04</v>
      </c>
      <c r="M878" t="str">
        <v>2019-07-24</v>
      </c>
      <c r="N878">
        <v>2.4700000000000002</v>
      </c>
      <c r="P878" t="str">
        <v>2019-07-25</v>
      </c>
      <c r="Q878">
        <v>1.76</v>
      </c>
      <c r="S878" t="str">
        <v>2019-07-24</v>
      </c>
      <c r="T878">
        <v>1.92</v>
      </c>
    </row>
    <row r="879" spans="1:20" x14ac:dyDescent="0.3">
      <c r="A879" t="str">
        <v>2019-07-22</v>
      </c>
      <c r="B879">
        <v>21736</v>
      </c>
      <c r="D879" t="str">
        <v>2019-07-24</v>
      </c>
      <c r="E879">
        <v>11.45</v>
      </c>
      <c r="G879" t="str">
        <v>2019-07-24</v>
      </c>
      <c r="H879">
        <v>148.300003</v>
      </c>
      <c r="J879" t="str">
        <v>2019-07-23</v>
      </c>
      <c r="K879">
        <v>2.04</v>
      </c>
      <c r="M879" t="str">
        <v>2019-07-23</v>
      </c>
      <c r="N879">
        <v>2.5299999999999998</v>
      </c>
      <c r="P879" t="str">
        <v>2019-07-24</v>
      </c>
      <c r="Q879">
        <v>1.77</v>
      </c>
      <c r="S879" t="str">
        <v>2019-07-23</v>
      </c>
      <c r="T879">
        <v>1.94</v>
      </c>
    </row>
    <row r="880" spans="1:20" x14ac:dyDescent="0.3">
      <c r="A880" t="str">
        <v>2019-07-19</v>
      </c>
      <c r="B880">
        <v>21641</v>
      </c>
      <c r="D880" t="str">
        <v>2019-07-23</v>
      </c>
      <c r="E880">
        <v>11.48</v>
      </c>
      <c r="G880" t="str">
        <v>2019-07-23</v>
      </c>
      <c r="H880">
        <v>153.89999399999999</v>
      </c>
      <c r="J880" t="str">
        <v>2019-07-22</v>
      </c>
      <c r="K880">
        <v>2.0099999999999998</v>
      </c>
      <c r="M880" t="str">
        <v>2019-07-22</v>
      </c>
      <c r="N880">
        <v>2.5499999999999998</v>
      </c>
      <c r="P880" t="str">
        <v>2019-07-23</v>
      </c>
      <c r="Q880">
        <v>1.76</v>
      </c>
      <c r="S880" t="str">
        <v>2019-07-22</v>
      </c>
      <c r="T880">
        <v>1.93</v>
      </c>
    </row>
    <row r="881" spans="1:20" x14ac:dyDescent="0.3">
      <c r="A881" t="str">
        <v>2019-07-18</v>
      </c>
      <c r="B881">
        <v>22091</v>
      </c>
      <c r="D881" t="str">
        <v>2019-07-22</v>
      </c>
      <c r="E881">
        <v>11.19</v>
      </c>
      <c r="G881" t="str">
        <v>2019-07-22</v>
      </c>
      <c r="H881">
        <v>151.39999399999999</v>
      </c>
      <c r="J881" t="str">
        <v>2019-07-19</v>
      </c>
      <c r="K881">
        <v>2.0099999999999998</v>
      </c>
      <c r="M881" t="str">
        <v>2019-07-19</v>
      </c>
      <c r="N881">
        <v>2.54</v>
      </c>
      <c r="P881" t="str">
        <v>2019-07-22</v>
      </c>
      <c r="Q881">
        <v>1.75</v>
      </c>
      <c r="S881" t="str">
        <v>2019-07-19</v>
      </c>
      <c r="T881">
        <v>1.92</v>
      </c>
    </row>
    <row r="882" spans="1:20" x14ac:dyDescent="0.3">
      <c r="A882" t="str">
        <v>2019-07-17</v>
      </c>
      <c r="B882">
        <v>22079</v>
      </c>
      <c r="D882" t="str">
        <v>2019-07-19</v>
      </c>
      <c r="E882">
        <v>11.23</v>
      </c>
      <c r="G882" t="str">
        <v>2019-07-19</v>
      </c>
      <c r="H882">
        <v>151.300003</v>
      </c>
      <c r="J882" t="str">
        <v>2019-07-18</v>
      </c>
      <c r="K882">
        <v>2.0499999999999998</v>
      </c>
      <c r="M882" t="str">
        <v>2019-07-18</v>
      </c>
      <c r="N882">
        <v>2.59</v>
      </c>
      <c r="P882" t="str">
        <v>2019-07-19</v>
      </c>
      <c r="Q882">
        <v>1.77</v>
      </c>
      <c r="S882" t="str">
        <v>2019-07-18</v>
      </c>
      <c r="T882">
        <v>1.95</v>
      </c>
    </row>
    <row r="883" spans="1:20" x14ac:dyDescent="0.3">
      <c r="A883" t="str">
        <v>2019-07-16</v>
      </c>
      <c r="B883">
        <v>22204</v>
      </c>
      <c r="D883" t="str">
        <v>2019-07-18</v>
      </c>
      <c r="E883">
        <v>11.65</v>
      </c>
      <c r="G883" t="str">
        <v>2019-07-18</v>
      </c>
      <c r="H883">
        <v>160.60000600000001</v>
      </c>
      <c r="J883" t="str">
        <v>2019-07-17</v>
      </c>
      <c r="K883">
        <v>2.04</v>
      </c>
      <c r="M883" t="str">
        <v>2019-07-17</v>
      </c>
      <c r="N883">
        <v>2.57</v>
      </c>
      <c r="P883" t="str">
        <v>2019-07-18</v>
      </c>
      <c r="Q883">
        <v>1.88</v>
      </c>
      <c r="S883" t="str">
        <v>2019-07-17</v>
      </c>
      <c r="T883">
        <v>1.95</v>
      </c>
    </row>
    <row r="884" spans="1:20" x14ac:dyDescent="0.3">
      <c r="A884" t="str">
        <v>2019-07-15</v>
      </c>
      <c r="B884">
        <v>22178</v>
      </c>
      <c r="D884" t="str">
        <v>2019-07-17</v>
      </c>
      <c r="E884">
        <v>11.58</v>
      </c>
      <c r="G884" t="str">
        <v>2019-07-17</v>
      </c>
      <c r="H884">
        <v>162.10000600000001</v>
      </c>
      <c r="J884" t="str">
        <v>2019-07-16</v>
      </c>
      <c r="K884">
        <v>2.06</v>
      </c>
      <c r="M884" t="str">
        <v>2019-07-16</v>
      </c>
      <c r="N884">
        <v>2.61</v>
      </c>
      <c r="P884" t="str">
        <v>2019-07-17</v>
      </c>
      <c r="Q884">
        <v>1.89</v>
      </c>
      <c r="S884" t="str">
        <v>2019-07-16</v>
      </c>
      <c r="T884">
        <v>1.95</v>
      </c>
    </row>
    <row r="885" spans="1:20" x14ac:dyDescent="0.3">
      <c r="A885" t="str">
        <v>2019-07-12</v>
      </c>
      <c r="B885">
        <v>22183</v>
      </c>
      <c r="D885" t="str">
        <v>2019-07-16</v>
      </c>
      <c r="E885">
        <v>11.74</v>
      </c>
      <c r="G885" t="str">
        <v>2019-07-16</v>
      </c>
      <c r="H885">
        <v>165.300003</v>
      </c>
      <c r="J885" t="str">
        <v>2019-07-15</v>
      </c>
      <c r="K885">
        <v>2.0499999999999998</v>
      </c>
      <c r="M885" t="str">
        <v>2019-07-15</v>
      </c>
      <c r="N885">
        <v>2.57</v>
      </c>
      <c r="P885" t="str">
        <v>2019-07-16</v>
      </c>
      <c r="Q885">
        <v>1.92</v>
      </c>
      <c r="S885" t="str">
        <v>2019-07-15</v>
      </c>
      <c r="T885">
        <v>1.97</v>
      </c>
    </row>
    <row r="886" spans="1:20" x14ac:dyDescent="0.3">
      <c r="A886" t="str">
        <v>2019-07-11</v>
      </c>
      <c r="B886">
        <v>22169</v>
      </c>
      <c r="D886" t="str">
        <v>2019-07-15</v>
      </c>
      <c r="E886">
        <v>11.44</v>
      </c>
      <c r="G886" t="str">
        <v>2019-07-15</v>
      </c>
      <c r="H886">
        <v>159.10000600000001</v>
      </c>
      <c r="J886" t="str">
        <v>2019-07-12</v>
      </c>
      <c r="K886">
        <v>2.0499999999999998</v>
      </c>
      <c r="M886" t="str">
        <v>2019-07-12</v>
      </c>
      <c r="N886">
        <v>2.59</v>
      </c>
      <c r="P886" t="str">
        <v>2019-07-15</v>
      </c>
      <c r="Q886">
        <v>1.87</v>
      </c>
      <c r="S886" t="str">
        <v>2019-07-12</v>
      </c>
      <c r="T886">
        <v>1.99</v>
      </c>
    </row>
    <row r="887" spans="1:20" x14ac:dyDescent="0.3">
      <c r="A887" t="str">
        <v>2019-07-10</v>
      </c>
      <c r="B887">
        <v>22045</v>
      </c>
      <c r="D887" t="str">
        <v>2019-07-12</v>
      </c>
      <c r="E887">
        <v>11.54</v>
      </c>
      <c r="G887" t="str">
        <v>2019-07-12</v>
      </c>
      <c r="H887">
        <v>170.300003</v>
      </c>
      <c r="J887" t="str">
        <v>2019-07-11</v>
      </c>
      <c r="K887">
        <v>2.06</v>
      </c>
      <c r="M887" t="str">
        <v>2019-07-11</v>
      </c>
      <c r="N887">
        <v>2.58</v>
      </c>
      <c r="P887" t="str">
        <v>2019-07-12</v>
      </c>
      <c r="Q887">
        <v>1.92</v>
      </c>
      <c r="S887" t="str">
        <v>2019-07-11</v>
      </c>
      <c r="T887">
        <v>2.02</v>
      </c>
    </row>
    <row r="888" spans="1:20" x14ac:dyDescent="0.3">
      <c r="A888" t="str">
        <v>2019-07-09</v>
      </c>
      <c r="B888">
        <v>21886</v>
      </c>
      <c r="D888" t="str">
        <v>2019-07-11</v>
      </c>
      <c r="E888">
        <v>11.6</v>
      </c>
      <c r="G888" t="str">
        <v>2019-07-11</v>
      </c>
      <c r="H888">
        <v>171</v>
      </c>
      <c r="J888" t="str">
        <v>2019-07-10</v>
      </c>
      <c r="K888">
        <v>2.0299999999999998</v>
      </c>
      <c r="M888" t="str">
        <v>2019-07-10</v>
      </c>
      <c r="N888">
        <v>2.6</v>
      </c>
      <c r="P888" t="str">
        <v>2019-07-11</v>
      </c>
      <c r="Q888">
        <v>1.91</v>
      </c>
      <c r="S888" t="str">
        <v>2019-07-10</v>
      </c>
      <c r="T888">
        <v>2.0299999999999998</v>
      </c>
    </row>
    <row r="889" spans="1:20" x14ac:dyDescent="0.3">
      <c r="A889" t="str">
        <v>2019-07-08</v>
      </c>
      <c r="B889">
        <v>21976</v>
      </c>
      <c r="D889" t="str">
        <v>2019-07-10</v>
      </c>
      <c r="E889">
        <v>11.46</v>
      </c>
      <c r="G889" t="str">
        <v>2019-07-10</v>
      </c>
      <c r="H889">
        <v>168.699997</v>
      </c>
      <c r="J889" t="str">
        <v>2019-07-09</v>
      </c>
      <c r="K889">
        <v>2.0099999999999998</v>
      </c>
      <c r="M889" t="str">
        <v>2019-07-09</v>
      </c>
      <c r="N889">
        <v>2.59</v>
      </c>
      <c r="P889" t="str">
        <v>2019-07-10</v>
      </c>
      <c r="Q889">
        <v>1.9</v>
      </c>
      <c r="S889" t="str">
        <v>2019-07-09</v>
      </c>
      <c r="T889">
        <v>2.0099999999999998</v>
      </c>
    </row>
    <row r="890" spans="1:20" x14ac:dyDescent="0.3">
      <c r="A890" t="str">
        <v>2019-07-05</v>
      </c>
      <c r="B890">
        <v>21986</v>
      </c>
      <c r="D890" t="str">
        <v>2019-07-09</v>
      </c>
      <c r="E890">
        <v>11.38</v>
      </c>
      <c r="G890" t="str">
        <v>2019-07-09</v>
      </c>
      <c r="H890">
        <v>160</v>
      </c>
      <c r="J890" t="str">
        <v>2019-07-08</v>
      </c>
      <c r="K890">
        <v>2.02</v>
      </c>
      <c r="M890" t="str">
        <v>2019-07-08</v>
      </c>
      <c r="N890">
        <v>2.61</v>
      </c>
      <c r="P890" t="str">
        <v>2019-07-09</v>
      </c>
      <c r="Q890">
        <v>1.89</v>
      </c>
      <c r="S890" t="str">
        <v>2019-07-08</v>
      </c>
      <c r="T890">
        <v>2.0299999999999998</v>
      </c>
    </row>
    <row r="891" spans="1:20" x14ac:dyDescent="0.3">
      <c r="A891" t="str">
        <v>2019-07-04</v>
      </c>
      <c r="B891">
        <v>22121</v>
      </c>
      <c r="D891" t="str">
        <v>2019-07-08</v>
      </c>
      <c r="E891">
        <v>11.35</v>
      </c>
      <c r="G891" t="str">
        <v>2019-07-08</v>
      </c>
      <c r="H891">
        <v>162</v>
      </c>
      <c r="J891" t="str">
        <v>2019-07-05</v>
      </c>
      <c r="K891">
        <v>2.0299999999999998</v>
      </c>
      <c r="M891" t="str">
        <v>2019-07-05</v>
      </c>
      <c r="N891">
        <v>2.64</v>
      </c>
      <c r="P891" t="str">
        <v>2019-07-08</v>
      </c>
      <c r="Q891">
        <v>1.91</v>
      </c>
      <c r="S891" t="str">
        <v>2019-07-05</v>
      </c>
      <c r="T891">
        <v>2.0699999999999998</v>
      </c>
    </row>
    <row r="892" spans="1:20" x14ac:dyDescent="0.3">
      <c r="A892" t="str">
        <v>2019-07-03</v>
      </c>
      <c r="B892">
        <v>21905</v>
      </c>
      <c r="D892" t="str">
        <v>2019-07-05</v>
      </c>
      <c r="E892">
        <v>11.55</v>
      </c>
      <c r="G892" t="str">
        <v>2019-07-05</v>
      </c>
      <c r="H892">
        <v>156.199997</v>
      </c>
      <c r="J892" t="str">
        <v>2019-07-04</v>
      </c>
      <c r="K892">
        <v>2.0299999999999998</v>
      </c>
      <c r="M892" t="str">
        <v>2019-07-04</v>
      </c>
      <c r="N892">
        <v>2.63</v>
      </c>
      <c r="P892" t="str">
        <v>2019-07-05</v>
      </c>
      <c r="Q892">
        <v>1.96</v>
      </c>
      <c r="S892" t="str">
        <v>2019-07-04</v>
      </c>
      <c r="T892">
        <v>2.09</v>
      </c>
    </row>
    <row r="893" spans="1:20" x14ac:dyDescent="0.3">
      <c r="A893" t="str">
        <v>2019-07-02</v>
      </c>
      <c r="B893">
        <v>21393</v>
      </c>
      <c r="D893" t="str">
        <v>2019-07-04</v>
      </c>
      <c r="E893">
        <v>11.69</v>
      </c>
      <c r="G893" t="str">
        <v>2019-07-04</v>
      </c>
      <c r="H893">
        <v>140</v>
      </c>
      <c r="J893" t="str">
        <v>2019-07-03</v>
      </c>
      <c r="K893">
        <v>1.98</v>
      </c>
      <c r="M893" t="str">
        <v>2019-07-03</v>
      </c>
      <c r="N893">
        <v>2.56</v>
      </c>
      <c r="P893" t="str">
        <v>2019-07-04</v>
      </c>
      <c r="Q893">
        <v>1.95</v>
      </c>
      <c r="S893" t="str">
        <v>2019-07-03</v>
      </c>
      <c r="T893">
        <v>2.0299999999999998</v>
      </c>
    </row>
    <row r="894" spans="1:20" x14ac:dyDescent="0.3">
      <c r="A894" t="str">
        <v>2019-07-01</v>
      </c>
      <c r="B894">
        <v>21254</v>
      </c>
      <c r="D894" t="str">
        <v>2019-07-03</v>
      </c>
      <c r="E894">
        <v>11.14</v>
      </c>
      <c r="G894" t="str">
        <v>2019-07-03</v>
      </c>
      <c r="H894">
        <v>119.099998</v>
      </c>
      <c r="J894" t="str">
        <v>2019-07-02</v>
      </c>
      <c r="K894">
        <v>1.89</v>
      </c>
      <c r="M894" t="str">
        <v>2019-07-02</v>
      </c>
      <c r="N894">
        <v>2.46</v>
      </c>
      <c r="P894" t="str">
        <v>2019-07-03</v>
      </c>
      <c r="Q894">
        <v>1.88</v>
      </c>
      <c r="S894" t="str">
        <v>2019-07-02</v>
      </c>
      <c r="T894">
        <v>1.96</v>
      </c>
    </row>
    <row r="895" spans="1:20" x14ac:dyDescent="0.3">
      <c r="A895" t="str">
        <v>2019-06-28</v>
      </c>
      <c r="B895">
        <v>21235</v>
      </c>
      <c r="D895" t="str">
        <v>2019-07-02</v>
      </c>
      <c r="E895">
        <v>10.55</v>
      </c>
      <c r="G895" t="str">
        <v>2019-07-02</v>
      </c>
      <c r="H895">
        <v>113</v>
      </c>
      <c r="J895" t="str">
        <v>2019-07-01</v>
      </c>
      <c r="K895">
        <v>1.87</v>
      </c>
      <c r="M895" t="str">
        <v>2019-07-01</v>
      </c>
      <c r="N895">
        <v>2.41</v>
      </c>
      <c r="P895" t="str">
        <v>2019-07-02</v>
      </c>
      <c r="Q895">
        <v>1.77</v>
      </c>
      <c r="S895" t="str">
        <v>2019-07-01</v>
      </c>
      <c r="T895">
        <v>1.96</v>
      </c>
    </row>
    <row r="896" spans="1:20" x14ac:dyDescent="0.3">
      <c r="A896" t="str">
        <v>2019-06-27</v>
      </c>
      <c r="B896">
        <v>21111</v>
      </c>
      <c r="D896" t="str">
        <v>2019-07-01</v>
      </c>
      <c r="E896">
        <v>10.66</v>
      </c>
      <c r="G896" t="str">
        <v>2019-07-01</v>
      </c>
      <c r="H896">
        <v>112.599998</v>
      </c>
      <c r="J896" t="str">
        <v>2019-06-28</v>
      </c>
      <c r="K896">
        <v>1.88</v>
      </c>
      <c r="M896" t="str">
        <v>2019-06-28</v>
      </c>
      <c r="N896">
        <v>2.4300000000000002</v>
      </c>
      <c r="P896" t="str">
        <v>2019-07-01</v>
      </c>
      <c r="Q896">
        <v>1.77</v>
      </c>
      <c r="S896" t="str">
        <v>2019-06-28</v>
      </c>
      <c r="T896">
        <v>1.95</v>
      </c>
    </row>
    <row r="897" spans="1:20" x14ac:dyDescent="0.3">
      <c r="A897" t="str">
        <v>2019-06-26</v>
      </c>
      <c r="B897">
        <v>21057</v>
      </c>
      <c r="D897" t="str">
        <v>2019-06-28</v>
      </c>
      <c r="E897">
        <v>10.83</v>
      </c>
      <c r="G897" t="str">
        <v>2019-06-28</v>
      </c>
      <c r="H897">
        <v>107.800003</v>
      </c>
      <c r="J897" t="str">
        <v>2019-06-27</v>
      </c>
      <c r="K897">
        <v>1.88</v>
      </c>
      <c r="M897" t="str">
        <v>2019-06-27</v>
      </c>
      <c r="N897">
        <v>2.46</v>
      </c>
      <c r="P897" t="str">
        <v>2019-06-28</v>
      </c>
      <c r="Q897">
        <v>1.79</v>
      </c>
      <c r="S897" t="str">
        <v>2019-06-27</v>
      </c>
      <c r="T897">
        <v>1.97</v>
      </c>
    </row>
    <row r="898" spans="1:20" x14ac:dyDescent="0.3">
      <c r="A898" t="str">
        <v>2019-06-25</v>
      </c>
      <c r="B898">
        <v>21128</v>
      </c>
      <c r="D898" t="str">
        <v>2019-06-27</v>
      </c>
      <c r="E898">
        <v>10.75</v>
      </c>
      <c r="G898" t="str">
        <v>2019-06-27</v>
      </c>
      <c r="H898">
        <v>107.199997</v>
      </c>
      <c r="J898" t="str">
        <v>2019-06-26</v>
      </c>
      <c r="K898">
        <v>1.88</v>
      </c>
      <c r="M898" t="str">
        <v>2019-06-26</v>
      </c>
      <c r="N898">
        <v>2.4500000000000002</v>
      </c>
      <c r="P898" t="str">
        <v>2019-06-27</v>
      </c>
      <c r="Q898">
        <v>1.81</v>
      </c>
      <c r="S898" t="str">
        <v>2019-06-26</v>
      </c>
      <c r="T898">
        <v>1.94</v>
      </c>
    </row>
    <row r="899" spans="1:20" x14ac:dyDescent="0.3">
      <c r="A899" t="str">
        <v>2019-06-24</v>
      </c>
      <c r="B899">
        <v>21284</v>
      </c>
      <c r="D899" t="str">
        <v>2019-06-26</v>
      </c>
      <c r="E899">
        <v>10.53</v>
      </c>
      <c r="G899" t="str">
        <v>2019-06-26</v>
      </c>
      <c r="H899">
        <v>105.699997</v>
      </c>
      <c r="J899" t="str">
        <v>2019-06-25</v>
      </c>
      <c r="K899">
        <v>1.87</v>
      </c>
      <c r="M899" t="str">
        <v>2019-06-25</v>
      </c>
      <c r="N899">
        <v>2.39</v>
      </c>
      <c r="P899" t="str">
        <v>2019-06-26</v>
      </c>
      <c r="Q899">
        <v>1.78</v>
      </c>
      <c r="S899" t="str">
        <v>2019-06-25</v>
      </c>
      <c r="T899">
        <v>1.93</v>
      </c>
    </row>
    <row r="900" spans="1:20" x14ac:dyDescent="0.3">
      <c r="A900" t="str">
        <v>2019-06-21</v>
      </c>
      <c r="B900">
        <v>21389</v>
      </c>
      <c r="D900" t="str">
        <v>2019-06-25</v>
      </c>
      <c r="E900">
        <v>10.27</v>
      </c>
      <c r="G900" t="str">
        <v>2019-06-25</v>
      </c>
      <c r="H900">
        <v>104</v>
      </c>
      <c r="J900" t="str">
        <v>2019-06-24</v>
      </c>
      <c r="K900">
        <v>1.87</v>
      </c>
      <c r="M900" t="str">
        <v>2019-06-24</v>
      </c>
      <c r="N900">
        <v>2.4500000000000002</v>
      </c>
      <c r="P900" t="str">
        <v>2019-06-25</v>
      </c>
      <c r="Q900">
        <v>1.76</v>
      </c>
      <c r="S900" t="str">
        <v>2019-06-24</v>
      </c>
      <c r="T900">
        <v>1.99</v>
      </c>
    </row>
    <row r="901" spans="1:20" x14ac:dyDescent="0.3">
      <c r="A901" t="str">
        <v>2019-06-20</v>
      </c>
      <c r="B901">
        <v>21361</v>
      </c>
      <c r="D901" t="str">
        <v>2019-06-24</v>
      </c>
      <c r="E901">
        <v>10.45</v>
      </c>
      <c r="G901" t="str">
        <v>2019-06-24</v>
      </c>
      <c r="H901">
        <v>105.199997</v>
      </c>
      <c r="J901" t="str">
        <v>2019-06-21</v>
      </c>
      <c r="K901">
        <v>1.88</v>
      </c>
      <c r="M901" t="str">
        <v>2019-06-21</v>
      </c>
      <c r="N901">
        <v>2.48</v>
      </c>
      <c r="P901" t="str">
        <v>2019-06-24</v>
      </c>
      <c r="Q901">
        <v>1.77</v>
      </c>
      <c r="S901" t="str">
        <v>2019-06-21</v>
      </c>
      <c r="T901">
        <v>2.0299999999999998</v>
      </c>
    </row>
    <row r="902" spans="1:20" x14ac:dyDescent="0.3">
      <c r="A902" t="str">
        <v>2019-06-19</v>
      </c>
      <c r="B902">
        <v>21221</v>
      </c>
      <c r="D902" t="str">
        <v>2019-06-21</v>
      </c>
      <c r="E902">
        <v>10.63</v>
      </c>
      <c r="G902" t="str">
        <v>2019-06-21</v>
      </c>
      <c r="H902">
        <v>106.800003</v>
      </c>
      <c r="J902" t="str">
        <v>2019-06-20</v>
      </c>
      <c r="K902">
        <v>1.89</v>
      </c>
      <c r="M902" t="str">
        <v>2019-06-20</v>
      </c>
      <c r="N902">
        <v>2.44</v>
      </c>
      <c r="P902" t="str">
        <v>2019-06-21</v>
      </c>
      <c r="Q902">
        <v>1.79</v>
      </c>
      <c r="S902" t="str">
        <v>2019-06-20</v>
      </c>
      <c r="T902">
        <v>1.97</v>
      </c>
    </row>
    <row r="903" spans="1:20" x14ac:dyDescent="0.3">
      <c r="A903" t="str">
        <v>2019-06-18</v>
      </c>
      <c r="B903">
        <v>21134</v>
      </c>
      <c r="D903" t="str">
        <v>2019-06-20</v>
      </c>
      <c r="E903">
        <v>10.6</v>
      </c>
      <c r="G903" t="str">
        <v>2019-06-20</v>
      </c>
      <c r="H903">
        <v>105</v>
      </c>
      <c r="J903" t="str">
        <v>2019-06-19</v>
      </c>
      <c r="K903">
        <v>1.91</v>
      </c>
      <c r="M903" t="str">
        <v>2019-06-19</v>
      </c>
      <c r="N903">
        <v>2.44</v>
      </c>
      <c r="P903" t="str">
        <v>2019-06-20</v>
      </c>
      <c r="Q903">
        <v>1.78</v>
      </c>
      <c r="S903" t="str">
        <v>2019-06-19</v>
      </c>
      <c r="T903">
        <v>1.98</v>
      </c>
    </row>
    <row r="904" spans="1:20" x14ac:dyDescent="0.3">
      <c r="A904" t="str">
        <v>2019-06-17</v>
      </c>
      <c r="B904">
        <v>20626</v>
      </c>
      <c r="D904" t="str">
        <v>2019-06-19</v>
      </c>
      <c r="E904">
        <v>10.66</v>
      </c>
      <c r="G904" t="str">
        <v>2019-06-19</v>
      </c>
      <c r="H904">
        <v>104.199997</v>
      </c>
      <c r="J904" t="str">
        <v>2019-06-18</v>
      </c>
      <c r="K904">
        <v>1.87</v>
      </c>
      <c r="M904" t="str">
        <v>2019-06-18</v>
      </c>
      <c r="N904">
        <v>2.39</v>
      </c>
      <c r="P904" t="str">
        <v>2019-06-19</v>
      </c>
      <c r="Q904">
        <v>1.79</v>
      </c>
      <c r="S904" t="str">
        <v>2019-06-18</v>
      </c>
      <c r="T904">
        <v>1.95</v>
      </c>
    </row>
    <row r="905" spans="1:20" x14ac:dyDescent="0.3">
      <c r="A905" t="str">
        <v>2019-06-14</v>
      </c>
      <c r="B905">
        <v>20612</v>
      </c>
      <c r="D905" t="str">
        <v>2019-06-18</v>
      </c>
      <c r="E905">
        <v>10.49</v>
      </c>
      <c r="G905" t="str">
        <v>2019-06-18</v>
      </c>
      <c r="H905">
        <v>101.400002</v>
      </c>
      <c r="J905" t="str">
        <v>2019-06-17</v>
      </c>
      <c r="K905">
        <v>1.83</v>
      </c>
      <c r="M905" t="str">
        <v>2019-06-17</v>
      </c>
      <c r="N905">
        <v>2.34</v>
      </c>
      <c r="P905" t="str">
        <v>2019-06-18</v>
      </c>
      <c r="Q905">
        <v>1.72</v>
      </c>
      <c r="S905" t="str">
        <v>2019-06-17</v>
      </c>
      <c r="T905">
        <v>1.92</v>
      </c>
    </row>
    <row r="906" spans="1:20" x14ac:dyDescent="0.3">
      <c r="A906" t="str">
        <v>2019-06-13</v>
      </c>
      <c r="B906">
        <v>20631</v>
      </c>
      <c r="D906" t="str">
        <v>2019-06-17</v>
      </c>
      <c r="E906">
        <v>10.1</v>
      </c>
      <c r="G906" t="str">
        <v>2019-06-17</v>
      </c>
      <c r="H906">
        <v>100</v>
      </c>
      <c r="J906" t="str">
        <v>2019-06-14</v>
      </c>
      <c r="K906">
        <v>1.84</v>
      </c>
      <c r="M906" t="str">
        <v>2019-06-14</v>
      </c>
      <c r="N906">
        <v>2.3199999999999998</v>
      </c>
      <c r="P906" t="str">
        <v>2019-06-17</v>
      </c>
      <c r="Q906">
        <v>1.66</v>
      </c>
      <c r="S906" t="str">
        <v>2019-06-14</v>
      </c>
      <c r="T906">
        <v>1.95</v>
      </c>
    </row>
    <row r="907" spans="1:20" x14ac:dyDescent="0.3">
      <c r="A907" t="str">
        <v>2019-06-12</v>
      </c>
      <c r="B907">
        <v>20463</v>
      </c>
      <c r="D907" t="str">
        <v>2019-06-14</v>
      </c>
      <c r="E907">
        <v>10.130000000000001</v>
      </c>
      <c r="G907" t="str">
        <v>2019-06-14</v>
      </c>
      <c r="H907">
        <v>101.099998</v>
      </c>
      <c r="J907" t="str">
        <v>2019-06-13</v>
      </c>
      <c r="K907">
        <v>1.84</v>
      </c>
      <c r="M907" t="str">
        <v>2019-06-13</v>
      </c>
      <c r="N907">
        <v>2.33</v>
      </c>
      <c r="P907" t="str">
        <v>2019-06-14</v>
      </c>
      <c r="Q907">
        <v>1.65</v>
      </c>
      <c r="S907" t="str">
        <v>2019-06-13</v>
      </c>
      <c r="T907">
        <v>1.95</v>
      </c>
    </row>
    <row r="908" spans="1:20" x14ac:dyDescent="0.3">
      <c r="A908" t="str">
        <v>2019-06-11</v>
      </c>
      <c r="B908">
        <v>20610</v>
      </c>
      <c r="D908" t="str">
        <v>2019-06-13</v>
      </c>
      <c r="E908">
        <v>10.199999999999999</v>
      </c>
      <c r="G908" t="str">
        <v>2019-06-13</v>
      </c>
      <c r="H908">
        <v>102.5</v>
      </c>
      <c r="J908" t="str">
        <v>2019-06-12</v>
      </c>
      <c r="K908">
        <v>1.83</v>
      </c>
      <c r="M908" t="str">
        <v>2019-06-12</v>
      </c>
      <c r="N908">
        <v>2.2999999999999998</v>
      </c>
      <c r="P908" t="str">
        <v>2019-06-13</v>
      </c>
      <c r="Q908">
        <v>1.67</v>
      </c>
      <c r="S908" t="str">
        <v>2019-06-12</v>
      </c>
      <c r="T908">
        <v>1.95</v>
      </c>
    </row>
    <row r="909" spans="1:20" x14ac:dyDescent="0.3">
      <c r="A909" t="str">
        <v>2019-06-10</v>
      </c>
      <c r="B909">
        <v>20485</v>
      </c>
      <c r="D909" t="str">
        <v>2019-06-12</v>
      </c>
      <c r="E909">
        <v>10.050000000000001</v>
      </c>
      <c r="G909" t="str">
        <v>2019-06-12</v>
      </c>
      <c r="H909">
        <v>101.400002</v>
      </c>
      <c r="J909" t="str">
        <v>2019-06-11</v>
      </c>
      <c r="K909">
        <v>1.85</v>
      </c>
      <c r="M909" t="str">
        <v>2019-06-11</v>
      </c>
      <c r="N909">
        <v>2.33</v>
      </c>
      <c r="P909" t="str">
        <v>2019-06-12</v>
      </c>
      <c r="Q909">
        <v>1.67</v>
      </c>
      <c r="S909" t="str">
        <v>2019-06-11</v>
      </c>
      <c r="T909">
        <v>2.02</v>
      </c>
    </row>
    <row r="910" spans="1:20" x14ac:dyDescent="0.3">
      <c r="A910" t="str">
        <v>2019-06-07</v>
      </c>
      <c r="B910">
        <v>20361</v>
      </c>
      <c r="D910" t="str">
        <v>2019-06-11</v>
      </c>
      <c r="E910">
        <v>10.27</v>
      </c>
      <c r="G910" t="str">
        <v>2019-06-11</v>
      </c>
      <c r="H910">
        <v>103.599998</v>
      </c>
      <c r="J910" t="str">
        <v>2019-06-10</v>
      </c>
      <c r="K910">
        <v>1.85</v>
      </c>
      <c r="M910" t="str">
        <v>2019-06-10</v>
      </c>
      <c r="N910">
        <v>2.31</v>
      </c>
      <c r="P910" t="str">
        <v>2019-06-11</v>
      </c>
      <c r="Q910">
        <v>1.71</v>
      </c>
      <c r="S910" t="str">
        <v>2019-06-10</v>
      </c>
      <c r="T910">
        <v>2.0099999999999998</v>
      </c>
    </row>
    <row r="911" spans="1:20" x14ac:dyDescent="0.3">
      <c r="A911" t="str">
        <v>2019-06-06</v>
      </c>
      <c r="B911">
        <v>20178</v>
      </c>
      <c r="D911" t="str">
        <v>2019-06-10</v>
      </c>
      <c r="E911">
        <v>10.24</v>
      </c>
      <c r="G911" t="str">
        <v>2019-06-10</v>
      </c>
      <c r="H911">
        <v>103.300003</v>
      </c>
      <c r="J911" t="str">
        <v>2019-06-07</v>
      </c>
      <c r="K911">
        <v>1.83</v>
      </c>
      <c r="M911" t="str">
        <v>2019-06-07</v>
      </c>
      <c r="N911">
        <v>2.2400000000000002</v>
      </c>
      <c r="P911" t="str">
        <v>2019-06-10</v>
      </c>
      <c r="Q911">
        <v>1.69</v>
      </c>
      <c r="S911" t="str">
        <v>2019-06-07</v>
      </c>
      <c r="T911">
        <v>2</v>
      </c>
    </row>
    <row r="912" spans="1:20" x14ac:dyDescent="0.3">
      <c r="A912" t="str">
        <v>2019-06-05</v>
      </c>
      <c r="B912">
        <v>20156</v>
      </c>
      <c r="D912" t="str">
        <v>2019-06-07</v>
      </c>
      <c r="E912">
        <v>10.02</v>
      </c>
      <c r="G912" t="str">
        <v>2019-06-07</v>
      </c>
      <c r="H912">
        <v>101.699997</v>
      </c>
      <c r="J912" t="str">
        <v>2019-06-06</v>
      </c>
      <c r="K912">
        <v>1.83</v>
      </c>
      <c r="M912" t="str">
        <v>2019-06-06</v>
      </c>
      <c r="N912">
        <v>2.2400000000000002</v>
      </c>
      <c r="P912" t="str">
        <v>2019-06-07</v>
      </c>
      <c r="Q912">
        <v>1.63</v>
      </c>
      <c r="S912" t="str">
        <v>2019-06-06</v>
      </c>
      <c r="T912">
        <v>2.0299999999999998</v>
      </c>
    </row>
    <row r="913" spans="1:20" x14ac:dyDescent="0.3">
      <c r="A913" t="str">
        <v>2019-06-04</v>
      </c>
      <c r="B913">
        <v>20229</v>
      </c>
      <c r="D913" t="str">
        <v>2019-06-06</v>
      </c>
      <c r="E913">
        <v>9.9600000000000009</v>
      </c>
      <c r="G913" t="str">
        <v>2019-06-06</v>
      </c>
      <c r="H913">
        <v>100.699997</v>
      </c>
      <c r="J913" t="str">
        <v>2019-06-05</v>
      </c>
      <c r="K913">
        <v>1.85</v>
      </c>
      <c r="M913" t="str">
        <v>2019-06-05</v>
      </c>
      <c r="N913">
        <v>2.27</v>
      </c>
      <c r="P913" t="str">
        <v>2019-06-06</v>
      </c>
      <c r="Q913">
        <v>1.63</v>
      </c>
      <c r="S913" t="str">
        <v>2019-06-05</v>
      </c>
      <c r="T913">
        <v>2.1</v>
      </c>
    </row>
    <row r="914" spans="1:20" x14ac:dyDescent="0.3">
      <c r="A914" t="str">
        <v>2019-06-03</v>
      </c>
      <c r="B914">
        <v>19874</v>
      </c>
      <c r="D914" t="str">
        <v>2019-06-05</v>
      </c>
      <c r="E914">
        <v>10.07</v>
      </c>
      <c r="G914" t="str">
        <v>2019-06-05</v>
      </c>
      <c r="H914">
        <v>101.599998</v>
      </c>
      <c r="J914" t="str">
        <v>2019-06-04</v>
      </c>
      <c r="K914">
        <v>1.87</v>
      </c>
      <c r="M914" t="str">
        <v>2019-06-04</v>
      </c>
      <c r="N914">
        <v>2.31</v>
      </c>
      <c r="P914" t="str">
        <v>2019-06-05</v>
      </c>
      <c r="Q914">
        <v>1.67</v>
      </c>
      <c r="S914" t="str">
        <v>2019-06-04</v>
      </c>
      <c r="T914">
        <v>2.1</v>
      </c>
    </row>
    <row r="915" spans="1:20" x14ac:dyDescent="0.3">
      <c r="A915" t="str">
        <v>2019-05-31</v>
      </c>
      <c r="B915">
        <v>19802</v>
      </c>
      <c r="D915" t="str">
        <v>2019-06-04</v>
      </c>
      <c r="E915">
        <v>10.43</v>
      </c>
      <c r="G915" t="str">
        <v>2019-06-04</v>
      </c>
      <c r="H915">
        <v>103.699997</v>
      </c>
      <c r="J915" t="str">
        <v>2019-06-03</v>
      </c>
      <c r="K915">
        <v>1.83</v>
      </c>
      <c r="M915" t="str">
        <v>2019-06-03</v>
      </c>
      <c r="N915">
        <v>2.27</v>
      </c>
      <c r="P915" t="str">
        <v>2019-06-04</v>
      </c>
      <c r="Q915">
        <v>1.7</v>
      </c>
      <c r="S915" t="str">
        <v>2019-06-03</v>
      </c>
      <c r="T915">
        <v>2.08</v>
      </c>
    </row>
    <row r="916" spans="1:20" x14ac:dyDescent="0.3">
      <c r="A916" t="str">
        <v>2019-05-30</v>
      </c>
      <c r="B916">
        <v>19948</v>
      </c>
      <c r="D916" t="str">
        <v>2019-06-03</v>
      </c>
      <c r="E916">
        <v>10.14</v>
      </c>
      <c r="G916" t="str">
        <v>2019-06-03</v>
      </c>
      <c r="H916">
        <v>103.099998</v>
      </c>
      <c r="J916" t="str">
        <v>2019-05-31</v>
      </c>
      <c r="K916">
        <v>1.83</v>
      </c>
      <c r="M916" t="str">
        <v>2019-05-31</v>
      </c>
      <c r="N916">
        <v>2.29</v>
      </c>
      <c r="P916" t="str">
        <v>2019-06-03</v>
      </c>
      <c r="Q916">
        <v>1.65</v>
      </c>
      <c r="S916" t="str">
        <v>2019-05-31</v>
      </c>
      <c r="T916">
        <v>2.08</v>
      </c>
    </row>
    <row r="917" spans="1:20" x14ac:dyDescent="0.3">
      <c r="A917" t="str">
        <v>2019-05-29</v>
      </c>
      <c r="B917">
        <v>20000</v>
      </c>
      <c r="D917" t="str">
        <v>2019-05-31</v>
      </c>
      <c r="E917">
        <v>10.19</v>
      </c>
      <c r="G917" t="str">
        <v>2019-05-31</v>
      </c>
      <c r="H917">
        <v>104.400002</v>
      </c>
      <c r="J917" t="str">
        <v>2019-05-30</v>
      </c>
      <c r="K917">
        <v>1.87</v>
      </c>
      <c r="M917" t="str">
        <v>2019-05-30</v>
      </c>
      <c r="N917">
        <v>2.2999999999999998</v>
      </c>
      <c r="P917" t="str">
        <v>2019-05-31</v>
      </c>
      <c r="Q917">
        <v>1.67</v>
      </c>
      <c r="S917" t="str">
        <v>2019-05-30</v>
      </c>
      <c r="T917">
        <v>2.1</v>
      </c>
    </row>
    <row r="918" spans="1:20" x14ac:dyDescent="0.3">
      <c r="A918" t="str">
        <v>2019-05-28</v>
      </c>
      <c r="B918">
        <v>20261</v>
      </c>
      <c r="D918" t="str">
        <v>2019-05-30</v>
      </c>
      <c r="E918">
        <v>10.17</v>
      </c>
      <c r="G918" t="str">
        <v>2019-05-30</v>
      </c>
      <c r="H918">
        <v>104.900002</v>
      </c>
      <c r="J918" t="str">
        <v>2019-05-29</v>
      </c>
      <c r="K918">
        <v>1.87</v>
      </c>
      <c r="M918" t="str">
        <v>2019-05-29</v>
      </c>
      <c r="N918">
        <v>2.3199999999999998</v>
      </c>
      <c r="P918" t="str">
        <v>2019-05-30</v>
      </c>
      <c r="Q918">
        <v>1.66</v>
      </c>
      <c r="S918" t="str">
        <v>2019-05-29</v>
      </c>
      <c r="T918">
        <v>2.13</v>
      </c>
    </row>
    <row r="919" spans="1:20" x14ac:dyDescent="0.3">
      <c r="A919" t="str">
        <v>2019-05-27</v>
      </c>
      <c r="B919">
        <v>20363</v>
      </c>
      <c r="D919" t="str">
        <v>2019-05-29</v>
      </c>
      <c r="E919">
        <v>10.199999999999999</v>
      </c>
      <c r="G919" t="str">
        <v>2019-05-29</v>
      </c>
      <c r="H919">
        <v>106.400002</v>
      </c>
      <c r="J919" t="str">
        <v>2019-05-28</v>
      </c>
      <c r="K919">
        <v>1.89</v>
      </c>
      <c r="M919" t="str">
        <v>2019-05-28</v>
      </c>
      <c r="N919">
        <v>2.33</v>
      </c>
      <c r="P919" t="str">
        <v>2019-05-29</v>
      </c>
      <c r="Q919">
        <v>1.64</v>
      </c>
      <c r="S919" t="str">
        <v>2019-05-28</v>
      </c>
      <c r="T919">
        <v>2.0499999999999998</v>
      </c>
    </row>
    <row r="920" spans="1:20" x14ac:dyDescent="0.3">
      <c r="A920" t="str">
        <v>2019-05-24</v>
      </c>
      <c r="B920">
        <v>20376</v>
      </c>
      <c r="D920" t="str">
        <v>2019-05-28</v>
      </c>
      <c r="E920">
        <v>9.98</v>
      </c>
      <c r="G920" t="str">
        <v>2019-05-28</v>
      </c>
      <c r="H920">
        <v>106.900002</v>
      </c>
      <c r="J920" t="str">
        <v>2019-05-27</v>
      </c>
      <c r="K920">
        <v>1.91</v>
      </c>
      <c r="M920" t="str">
        <v>2019-05-27</v>
      </c>
      <c r="N920">
        <v>2.33</v>
      </c>
      <c r="P920" t="str">
        <v>2019-05-28</v>
      </c>
      <c r="Q920">
        <v>1.63</v>
      </c>
      <c r="S920" t="str">
        <v>2019-05-27</v>
      </c>
      <c r="T920">
        <v>2.04</v>
      </c>
    </row>
    <row r="921" spans="1:20" x14ac:dyDescent="0.3">
      <c r="A921" t="str">
        <v>2019-05-23</v>
      </c>
      <c r="B921">
        <v>20136</v>
      </c>
      <c r="D921" t="str">
        <v>2019-05-27</v>
      </c>
      <c r="E921">
        <v>10.119999999999999</v>
      </c>
      <c r="G921" t="str">
        <v>2019-05-27</v>
      </c>
      <c r="H921">
        <v>110.300003</v>
      </c>
      <c r="J921" t="str">
        <v>2019-05-24</v>
      </c>
      <c r="K921">
        <v>1.92</v>
      </c>
      <c r="M921" t="str">
        <v>2019-05-24</v>
      </c>
      <c r="N921">
        <v>2.39</v>
      </c>
      <c r="P921" t="str">
        <v>2019-05-27</v>
      </c>
      <c r="Q921">
        <v>1.63</v>
      </c>
      <c r="S921" t="str">
        <v>2019-05-24</v>
      </c>
      <c r="T921">
        <v>2.06</v>
      </c>
    </row>
    <row r="922" spans="1:20" x14ac:dyDescent="0.3">
      <c r="A922" t="str">
        <v>2019-05-22</v>
      </c>
      <c r="B922">
        <v>20573</v>
      </c>
      <c r="D922" t="str">
        <v>2019-05-24</v>
      </c>
      <c r="E922">
        <v>10.36</v>
      </c>
      <c r="G922" t="str">
        <v>2019-05-24</v>
      </c>
      <c r="H922">
        <v>110.900002</v>
      </c>
      <c r="J922" t="str">
        <v>2019-05-23</v>
      </c>
      <c r="K922">
        <v>1.9</v>
      </c>
      <c r="M922" t="str">
        <v>2019-05-23</v>
      </c>
      <c r="N922">
        <v>2.37</v>
      </c>
      <c r="P922" t="str">
        <v>2019-05-24</v>
      </c>
      <c r="Q922">
        <v>1.67</v>
      </c>
      <c r="S922" t="str">
        <v>2019-05-23</v>
      </c>
      <c r="T922">
        <v>2.04</v>
      </c>
    </row>
    <row r="923" spans="1:20" x14ac:dyDescent="0.3">
      <c r="A923" t="str">
        <v>2019-05-21</v>
      </c>
      <c r="B923">
        <v>20699</v>
      </c>
      <c r="D923" t="str">
        <v>2019-05-23</v>
      </c>
      <c r="E923">
        <v>10.130000000000001</v>
      </c>
      <c r="G923" t="str">
        <v>2019-05-23</v>
      </c>
      <c r="H923">
        <v>109.099998</v>
      </c>
      <c r="J923" t="str">
        <v>2019-05-22</v>
      </c>
      <c r="K923">
        <v>1.94</v>
      </c>
      <c r="M923" t="str">
        <v>2019-05-22</v>
      </c>
      <c r="N923">
        <v>2.4</v>
      </c>
      <c r="P923" t="str">
        <v>2019-05-23</v>
      </c>
      <c r="Q923">
        <v>1.65</v>
      </c>
      <c r="S923" t="str">
        <v>2019-05-22</v>
      </c>
      <c r="T923">
        <v>2.0699999999999998</v>
      </c>
    </row>
    <row r="924" spans="1:20" x14ac:dyDescent="0.3">
      <c r="A924" t="str">
        <v>2019-05-20</v>
      </c>
      <c r="B924">
        <v>20540</v>
      </c>
      <c r="D924" t="str">
        <v>2019-05-22</v>
      </c>
      <c r="E924">
        <v>10.24</v>
      </c>
      <c r="G924" t="str">
        <v>2019-05-22</v>
      </c>
      <c r="H924">
        <v>112.5</v>
      </c>
      <c r="J924" t="str">
        <v>2019-05-21</v>
      </c>
      <c r="K924">
        <v>1.98</v>
      </c>
      <c r="M924" t="str">
        <v>2019-05-21</v>
      </c>
      <c r="N924">
        <v>2.4500000000000002</v>
      </c>
      <c r="P924" t="str">
        <v>2019-05-22</v>
      </c>
      <c r="Q924">
        <v>1.69</v>
      </c>
      <c r="S924" t="str">
        <v>2019-05-21</v>
      </c>
      <c r="T924">
        <v>2.0299999999999998</v>
      </c>
    </row>
    <row r="925" spans="1:20" x14ac:dyDescent="0.3">
      <c r="A925" t="str">
        <v>2019-05-17</v>
      </c>
      <c r="B925">
        <v>21105</v>
      </c>
      <c r="D925" t="str">
        <v>2019-05-21</v>
      </c>
      <c r="E925">
        <v>10.34</v>
      </c>
      <c r="G925" t="str">
        <v>2019-05-21</v>
      </c>
      <c r="H925">
        <v>114.300003</v>
      </c>
      <c r="J925" t="str">
        <v>2019-05-20</v>
      </c>
      <c r="K925">
        <v>1.98</v>
      </c>
      <c r="M925" t="str">
        <v>2019-05-20</v>
      </c>
      <c r="N925">
        <v>2.52</v>
      </c>
      <c r="P925" t="str">
        <v>2019-05-21</v>
      </c>
      <c r="Q925">
        <v>1.7</v>
      </c>
      <c r="S925" t="str">
        <v>2019-05-20</v>
      </c>
      <c r="T925">
        <v>2.0299999999999998</v>
      </c>
    </row>
    <row r="926" spans="1:20" x14ac:dyDescent="0.3">
      <c r="A926" t="str">
        <v>2019-05-16</v>
      </c>
      <c r="B926">
        <v>21152</v>
      </c>
      <c r="D926" t="str">
        <v>2019-05-20</v>
      </c>
      <c r="E926">
        <v>10.37</v>
      </c>
      <c r="G926" t="str">
        <v>2019-05-20</v>
      </c>
      <c r="H926">
        <v>113.400002</v>
      </c>
      <c r="J926" t="str">
        <v>2019-05-17</v>
      </c>
      <c r="K926">
        <v>2.17</v>
      </c>
      <c r="M926" t="str">
        <v>2019-05-17</v>
      </c>
      <c r="N926">
        <v>2.68</v>
      </c>
      <c r="P926" t="str">
        <v>2019-05-20</v>
      </c>
      <c r="Q926">
        <v>1.71</v>
      </c>
      <c r="S926" t="str">
        <v>2019-05-17</v>
      </c>
      <c r="T926">
        <v>2.09</v>
      </c>
    </row>
    <row r="927" spans="1:20" x14ac:dyDescent="0.3">
      <c r="A927" t="str">
        <v>2019-05-15</v>
      </c>
      <c r="B927">
        <v>20863</v>
      </c>
      <c r="D927" t="str">
        <v>2019-05-17</v>
      </c>
      <c r="E927">
        <v>10.6</v>
      </c>
      <c r="G927" t="str">
        <v>2019-05-17</v>
      </c>
      <c r="H927">
        <v>116</v>
      </c>
      <c r="J927" t="str">
        <v>2019-05-16</v>
      </c>
      <c r="K927">
        <v>2.1800000000000002</v>
      </c>
      <c r="M927" t="str">
        <v>2019-05-16</v>
      </c>
      <c r="N927">
        <v>2.68</v>
      </c>
      <c r="P927" t="str">
        <v>2019-05-17</v>
      </c>
      <c r="Q927">
        <v>1.73</v>
      </c>
      <c r="S927" t="str">
        <v>2019-05-16</v>
      </c>
      <c r="T927">
        <v>2.11</v>
      </c>
    </row>
    <row r="928" spans="1:20" x14ac:dyDescent="0.3">
      <c r="A928" t="str">
        <v>2019-05-14</v>
      </c>
      <c r="B928">
        <v>20893</v>
      </c>
      <c r="D928" t="str">
        <v>2019-05-16</v>
      </c>
      <c r="E928">
        <v>10.82</v>
      </c>
      <c r="G928" t="str">
        <v>2019-05-16</v>
      </c>
      <c r="H928">
        <v>117.099998</v>
      </c>
      <c r="J928" t="str">
        <v>2019-05-15</v>
      </c>
      <c r="K928">
        <v>2.13</v>
      </c>
      <c r="M928" t="str">
        <v>2019-05-15</v>
      </c>
      <c r="N928">
        <v>2.62</v>
      </c>
      <c r="P928" t="str">
        <v>2019-05-16</v>
      </c>
      <c r="Q928">
        <v>1.78</v>
      </c>
      <c r="S928" t="str">
        <v>2019-05-15</v>
      </c>
      <c r="T928">
        <v>2.08</v>
      </c>
    </row>
    <row r="929" spans="1:20" x14ac:dyDescent="0.3">
      <c r="A929" t="str">
        <v>2019-05-13</v>
      </c>
      <c r="B929">
        <v>20594</v>
      </c>
      <c r="D929" t="str">
        <v>2019-05-15</v>
      </c>
      <c r="E929">
        <v>10.64</v>
      </c>
      <c r="G929" t="str">
        <v>2019-05-15</v>
      </c>
      <c r="H929">
        <v>115.900002</v>
      </c>
      <c r="J929" t="str">
        <v>2019-05-14</v>
      </c>
      <c r="K929">
        <v>2.15</v>
      </c>
      <c r="M929" t="str">
        <v>2019-05-14</v>
      </c>
      <c r="N929">
        <v>2.66</v>
      </c>
      <c r="P929" t="str">
        <v>2019-05-15</v>
      </c>
      <c r="Q929">
        <v>1.71</v>
      </c>
      <c r="S929" t="str">
        <v>2019-05-14</v>
      </c>
      <c r="T929">
        <v>2.14</v>
      </c>
    </row>
    <row r="930" spans="1:20" x14ac:dyDescent="0.3">
      <c r="A930" t="str">
        <v>2019-05-10</v>
      </c>
      <c r="B930">
        <v>20875</v>
      </c>
      <c r="D930" t="str">
        <v>2019-05-14</v>
      </c>
      <c r="E930">
        <v>10.71</v>
      </c>
      <c r="G930" t="str">
        <v>2019-05-14</v>
      </c>
      <c r="H930">
        <v>119</v>
      </c>
      <c r="J930" t="str">
        <v>2019-05-13</v>
      </c>
      <c r="K930">
        <v>2.12</v>
      </c>
      <c r="M930" t="str">
        <v>2019-05-13</v>
      </c>
      <c r="N930">
        <v>2.64</v>
      </c>
      <c r="P930" t="str">
        <v>2019-05-14</v>
      </c>
      <c r="Q930">
        <v>1.7</v>
      </c>
      <c r="S930" t="str">
        <v>2019-05-13</v>
      </c>
      <c r="T930">
        <v>2.19</v>
      </c>
    </row>
    <row r="931" spans="1:20" x14ac:dyDescent="0.3">
      <c r="A931" t="str">
        <v>2019-05-09</v>
      </c>
      <c r="B931">
        <v>20817</v>
      </c>
      <c r="D931" t="str">
        <v>2019-05-13</v>
      </c>
      <c r="E931">
        <v>10.89</v>
      </c>
      <c r="G931" t="str">
        <v>2019-05-13</v>
      </c>
      <c r="H931">
        <v>118.5</v>
      </c>
      <c r="J931" t="str">
        <v>2019-05-10</v>
      </c>
      <c r="K931">
        <v>2.16</v>
      </c>
      <c r="M931" t="str">
        <v>2019-05-10</v>
      </c>
      <c r="N931">
        <v>2.68</v>
      </c>
      <c r="P931" t="str">
        <v>2019-05-13</v>
      </c>
      <c r="Q931">
        <v>1.71</v>
      </c>
      <c r="S931" t="str">
        <v>2019-05-10</v>
      </c>
      <c r="T931">
        <v>2.2799999999999998</v>
      </c>
    </row>
    <row r="932" spans="1:20" x14ac:dyDescent="0.3">
      <c r="A932" t="str">
        <v>2019-05-08</v>
      </c>
      <c r="B932">
        <v>21204</v>
      </c>
      <c r="D932" t="str">
        <v>2019-05-10</v>
      </c>
      <c r="E932">
        <v>11.21</v>
      </c>
      <c r="G932" t="str">
        <v>2019-05-10</v>
      </c>
      <c r="H932">
        <v>121.5</v>
      </c>
      <c r="J932" t="str">
        <v>2019-05-09</v>
      </c>
      <c r="K932">
        <v>2.16</v>
      </c>
      <c r="M932" t="str">
        <v>2019-05-09</v>
      </c>
      <c r="N932">
        <v>2.71</v>
      </c>
      <c r="P932" t="str">
        <v>2019-05-10</v>
      </c>
      <c r="Q932">
        <v>1.78</v>
      </c>
      <c r="S932" t="str">
        <v>2019-05-09</v>
      </c>
      <c r="T932">
        <v>2.2599999999999998</v>
      </c>
    </row>
    <row r="933" spans="1:20" x14ac:dyDescent="0.3">
      <c r="A933" t="str">
        <v>2019-05-07</v>
      </c>
      <c r="B933">
        <v>21219</v>
      </c>
      <c r="D933" t="str">
        <v>2019-05-09</v>
      </c>
      <c r="E933">
        <v>11.13</v>
      </c>
      <c r="G933" t="str">
        <v>2019-05-09</v>
      </c>
      <c r="H933">
        <v>121.900002</v>
      </c>
      <c r="J933" t="str">
        <v>2019-05-08</v>
      </c>
      <c r="K933">
        <v>2.2200000000000002</v>
      </c>
      <c r="M933" t="str">
        <v>2019-05-08</v>
      </c>
      <c r="N933">
        <v>2.77</v>
      </c>
      <c r="P933" t="str">
        <v>2019-05-09</v>
      </c>
      <c r="Q933">
        <v>1.82</v>
      </c>
      <c r="S933" t="str">
        <v>2019-05-08</v>
      </c>
      <c r="T933">
        <v>2.3199999999999998</v>
      </c>
    </row>
    <row r="934" spans="1:20" x14ac:dyDescent="0.3">
      <c r="A934" t="str">
        <v>2019-05-06</v>
      </c>
      <c r="B934">
        <v>21409</v>
      </c>
      <c r="D934" t="str">
        <v>2019-05-08</v>
      </c>
      <c r="E934">
        <v>11.43</v>
      </c>
      <c r="G934" t="str">
        <v>2019-05-08</v>
      </c>
      <c r="H934">
        <v>127.5</v>
      </c>
      <c r="J934" t="str">
        <v>2019-05-07</v>
      </c>
      <c r="K934">
        <v>2.2400000000000002</v>
      </c>
      <c r="M934" t="str">
        <v>2019-05-07</v>
      </c>
      <c r="N934">
        <v>2.79</v>
      </c>
      <c r="P934" t="str">
        <v>2019-05-08</v>
      </c>
      <c r="Q934">
        <v>1.98</v>
      </c>
      <c r="S934" t="str">
        <v>2019-05-07</v>
      </c>
      <c r="T934">
        <v>2.3199999999999998</v>
      </c>
    </row>
    <row r="935" spans="1:20" x14ac:dyDescent="0.3">
      <c r="A935" t="str">
        <v>2019-05-03</v>
      </c>
      <c r="B935">
        <v>21763</v>
      </c>
      <c r="D935" t="str">
        <v>2019-05-07</v>
      </c>
      <c r="E935">
        <v>11.45</v>
      </c>
      <c r="G935" t="str">
        <v>2019-05-07</v>
      </c>
      <c r="H935">
        <v>129.199997</v>
      </c>
      <c r="J935" t="str">
        <v>2019-05-06</v>
      </c>
      <c r="K935">
        <v>2.29</v>
      </c>
      <c r="M935" t="str">
        <v>2019-05-06</v>
      </c>
      <c r="N935">
        <v>2.81</v>
      </c>
      <c r="P935" t="str">
        <v>2019-05-07</v>
      </c>
      <c r="Q935">
        <v>1.97</v>
      </c>
      <c r="S935" t="str">
        <v>2019-05-06</v>
      </c>
      <c r="T935">
        <v>2.37</v>
      </c>
    </row>
    <row r="936" spans="1:20" x14ac:dyDescent="0.3">
      <c r="A936" t="str">
        <v>2019-05-02</v>
      </c>
      <c r="B936">
        <v>21710</v>
      </c>
      <c r="D936" t="str">
        <v>2019-05-06</v>
      </c>
      <c r="E936">
        <v>11.83</v>
      </c>
      <c r="G936" t="str">
        <v>2019-05-06</v>
      </c>
      <c r="H936">
        <v>132.39999399999999</v>
      </c>
      <c r="J936" t="str">
        <v>2019-05-03</v>
      </c>
      <c r="K936">
        <v>2.3199999999999998</v>
      </c>
      <c r="M936" t="str">
        <v>2019-05-03</v>
      </c>
      <c r="N936">
        <v>2.84</v>
      </c>
      <c r="P936" t="str">
        <v>2019-05-06</v>
      </c>
      <c r="Q936">
        <v>2.06</v>
      </c>
      <c r="S936" t="str">
        <v>2019-05-03</v>
      </c>
      <c r="T936">
        <v>2.39</v>
      </c>
    </row>
    <row r="937" spans="1:20" x14ac:dyDescent="0.3">
      <c r="A937" t="str">
        <v>2019-04-30</v>
      </c>
      <c r="B937">
        <v>21881</v>
      </c>
      <c r="D937" t="str">
        <v>2019-05-03</v>
      </c>
      <c r="E937">
        <v>12.23</v>
      </c>
      <c r="G937" t="str">
        <v>2019-05-03</v>
      </c>
      <c r="H937">
        <v>136.199997</v>
      </c>
      <c r="J937" t="str">
        <v>2019-05-02</v>
      </c>
      <c r="K937">
        <v>2.33</v>
      </c>
      <c r="M937" t="str">
        <v>2019-05-02</v>
      </c>
      <c r="N937">
        <v>2.85</v>
      </c>
      <c r="P937" t="str">
        <v>2019-05-03</v>
      </c>
      <c r="Q937">
        <v>2.12</v>
      </c>
      <c r="S937" t="str">
        <v>2019-05-02</v>
      </c>
      <c r="T937">
        <v>2.41</v>
      </c>
    </row>
    <row r="938" spans="1:20" x14ac:dyDescent="0.3">
      <c r="A938" t="str">
        <v>2019-04-29</v>
      </c>
      <c r="B938">
        <v>21789</v>
      </c>
      <c r="D938" t="str">
        <v>2019-05-02</v>
      </c>
      <c r="E938">
        <v>12.38</v>
      </c>
      <c r="G938" t="str">
        <v>2019-05-02</v>
      </c>
      <c r="H938">
        <v>134.300003</v>
      </c>
      <c r="J938" t="str">
        <v>2019-04-30</v>
      </c>
      <c r="K938">
        <v>2.34</v>
      </c>
      <c r="M938" t="str">
        <v>2019-04-30</v>
      </c>
      <c r="N938">
        <v>2.9</v>
      </c>
      <c r="P938" t="str">
        <v>2019-05-02</v>
      </c>
      <c r="Q938">
        <v>2.11</v>
      </c>
      <c r="S938" t="str">
        <v>2019-04-30</v>
      </c>
      <c r="T938">
        <v>2.4300000000000002</v>
      </c>
    </row>
    <row r="939" spans="1:20" x14ac:dyDescent="0.3">
      <c r="A939" t="str">
        <v>2019-04-26</v>
      </c>
      <c r="B939">
        <v>21738</v>
      </c>
      <c r="D939" t="str">
        <v>2019-04-30</v>
      </c>
      <c r="E939">
        <v>12.33</v>
      </c>
      <c r="G939" t="str">
        <v>2019-04-30</v>
      </c>
      <c r="H939">
        <v>135.199997</v>
      </c>
      <c r="J939" t="str">
        <v>2019-04-29</v>
      </c>
      <c r="K939">
        <v>2.33</v>
      </c>
      <c r="M939" t="str">
        <v>2019-04-29</v>
      </c>
      <c r="N939">
        <v>2.86</v>
      </c>
      <c r="P939" t="str">
        <v>2019-04-30</v>
      </c>
      <c r="Q939">
        <v>2.12</v>
      </c>
      <c r="S939" t="str">
        <v>2019-04-29</v>
      </c>
      <c r="T939">
        <v>2.41</v>
      </c>
    </row>
    <row r="940" spans="1:20" x14ac:dyDescent="0.3">
      <c r="A940" t="str">
        <v>2019-04-25</v>
      </c>
      <c r="B940">
        <v>21720</v>
      </c>
      <c r="D940" t="str">
        <v>2019-04-29</v>
      </c>
      <c r="E940">
        <v>12.36</v>
      </c>
      <c r="G940" t="str">
        <v>2019-04-29</v>
      </c>
      <c r="H940">
        <v>135.5</v>
      </c>
      <c r="J940" t="str">
        <v>2019-04-26</v>
      </c>
      <c r="K940">
        <v>2.29</v>
      </c>
      <c r="M940" t="str">
        <v>2019-04-26</v>
      </c>
      <c r="N940">
        <v>2.85</v>
      </c>
      <c r="P940" t="str">
        <v>2019-04-29</v>
      </c>
      <c r="Q940">
        <v>2.13</v>
      </c>
      <c r="S940" t="str">
        <v>2019-04-26</v>
      </c>
      <c r="T940">
        <v>2.4</v>
      </c>
    </row>
    <row r="941" spans="1:20" x14ac:dyDescent="0.3">
      <c r="A941" t="str">
        <v>2019-04-24</v>
      </c>
      <c r="B941">
        <v>21724</v>
      </c>
      <c r="D941" t="str">
        <v>2019-04-26</v>
      </c>
      <c r="E941">
        <v>12.07</v>
      </c>
      <c r="G941" t="str">
        <v>2019-04-26</v>
      </c>
      <c r="H941">
        <v>131.39999399999999</v>
      </c>
      <c r="J941" t="str">
        <v>2019-04-25</v>
      </c>
      <c r="K941">
        <v>2.2799999999999998</v>
      </c>
      <c r="M941" t="str">
        <v>2019-04-25</v>
      </c>
      <c r="N941">
        <v>2.82</v>
      </c>
      <c r="P941" t="str">
        <v>2019-04-26</v>
      </c>
      <c r="Q941">
        <v>2.06</v>
      </c>
      <c r="S941" t="str">
        <v>2019-04-25</v>
      </c>
      <c r="T941">
        <v>2.42</v>
      </c>
    </row>
    <row r="942" spans="1:20" x14ac:dyDescent="0.3">
      <c r="A942" t="str">
        <v>2019-04-23</v>
      </c>
      <c r="B942">
        <v>21897</v>
      </c>
      <c r="D942" t="str">
        <v>2019-04-25</v>
      </c>
      <c r="E942">
        <v>12.06</v>
      </c>
      <c r="G942" t="str">
        <v>2019-04-25</v>
      </c>
      <c r="H942">
        <v>131.5</v>
      </c>
      <c r="J942" t="str">
        <v>2019-04-24</v>
      </c>
      <c r="K942">
        <v>2.2799999999999998</v>
      </c>
      <c r="M942" t="str">
        <v>2019-04-24</v>
      </c>
      <c r="N942">
        <v>2.78</v>
      </c>
      <c r="P942" t="str">
        <v>2019-04-25</v>
      </c>
      <c r="Q942">
        <v>2.04</v>
      </c>
      <c r="S942" t="str">
        <v>2019-04-24</v>
      </c>
      <c r="T942">
        <v>2.4500000000000002</v>
      </c>
    </row>
    <row r="943" spans="1:20" x14ac:dyDescent="0.3">
      <c r="A943" t="str">
        <v>2019-04-18</v>
      </c>
      <c r="B943">
        <v>21957</v>
      </c>
      <c r="D943" t="str">
        <v>2019-04-24</v>
      </c>
      <c r="E943">
        <v>12.11</v>
      </c>
      <c r="G943" t="str">
        <v>2019-04-24</v>
      </c>
      <c r="H943">
        <v>132.800003</v>
      </c>
      <c r="J943" t="str">
        <v>2019-04-23</v>
      </c>
      <c r="K943">
        <v>2.3199999999999998</v>
      </c>
      <c r="M943" t="str">
        <v>2019-04-23</v>
      </c>
      <c r="N943">
        <v>2.8</v>
      </c>
      <c r="P943" t="str">
        <v>2019-04-24</v>
      </c>
      <c r="Q943">
        <v>2.0499999999999998</v>
      </c>
      <c r="S943" t="str">
        <v>2019-04-23</v>
      </c>
      <c r="T943">
        <v>2.5</v>
      </c>
    </row>
    <row r="944" spans="1:20" x14ac:dyDescent="0.3">
      <c r="A944" t="str">
        <v>2019-04-17</v>
      </c>
      <c r="B944">
        <v>22001</v>
      </c>
      <c r="D944" t="str">
        <v>2019-04-23</v>
      </c>
      <c r="E944">
        <v>12.34</v>
      </c>
      <c r="G944" t="str">
        <v>2019-04-23</v>
      </c>
      <c r="H944">
        <v>135</v>
      </c>
      <c r="J944" t="str">
        <v>2019-04-18</v>
      </c>
      <c r="K944">
        <v>2.33</v>
      </c>
      <c r="M944" t="str">
        <v>2019-04-18</v>
      </c>
      <c r="N944">
        <v>2.83</v>
      </c>
      <c r="P944" t="str">
        <v>2019-04-23</v>
      </c>
      <c r="Q944">
        <v>2.09</v>
      </c>
      <c r="S944" t="str">
        <v>2019-04-18</v>
      </c>
      <c r="T944">
        <v>2.57</v>
      </c>
    </row>
    <row r="945" spans="1:20" x14ac:dyDescent="0.3">
      <c r="A945" t="str">
        <v>2019-04-16</v>
      </c>
      <c r="B945">
        <v>21919</v>
      </c>
      <c r="D945" t="str">
        <v>2019-04-18</v>
      </c>
      <c r="E945">
        <v>12.76</v>
      </c>
      <c r="G945" t="str">
        <v>2019-04-18</v>
      </c>
      <c r="H945">
        <v>139.60000600000001</v>
      </c>
      <c r="J945" t="str">
        <v>2019-04-17</v>
      </c>
      <c r="K945">
        <v>2.34</v>
      </c>
      <c r="M945" t="str">
        <v>2019-04-17</v>
      </c>
      <c r="N945">
        <v>2.8</v>
      </c>
      <c r="P945" t="str">
        <v>2019-04-18</v>
      </c>
      <c r="Q945">
        <v>2.13</v>
      </c>
      <c r="S945" t="str">
        <v>2019-04-17</v>
      </c>
      <c r="T945">
        <v>2.4500000000000002</v>
      </c>
    </row>
    <row r="946" spans="1:20" x14ac:dyDescent="0.3">
      <c r="A946" t="str">
        <v>2019-04-15</v>
      </c>
      <c r="B946">
        <v>21892</v>
      </c>
      <c r="D946" t="str">
        <v>2019-04-17</v>
      </c>
      <c r="E946">
        <v>12.98</v>
      </c>
      <c r="G946" t="str">
        <v>2019-04-17</v>
      </c>
      <c r="H946">
        <v>139.39999399999999</v>
      </c>
      <c r="J946" t="str">
        <v>2019-04-16</v>
      </c>
      <c r="K946">
        <v>2.3199999999999998</v>
      </c>
      <c r="M946" t="str">
        <v>2019-04-16</v>
      </c>
      <c r="N946">
        <v>2.73</v>
      </c>
      <c r="P946" t="str">
        <v>2019-04-17</v>
      </c>
      <c r="Q946">
        <v>2.13</v>
      </c>
      <c r="S946" t="str">
        <v>2019-04-16</v>
      </c>
      <c r="T946">
        <v>2.39</v>
      </c>
    </row>
    <row r="947" spans="1:20" x14ac:dyDescent="0.3">
      <c r="A947" t="str">
        <v>2019-04-12</v>
      </c>
      <c r="B947">
        <v>21858</v>
      </c>
      <c r="D947" t="str">
        <v>2019-04-16</v>
      </c>
      <c r="E947">
        <v>12.88</v>
      </c>
      <c r="G947" t="str">
        <v>2019-04-16</v>
      </c>
      <c r="H947">
        <v>138.5</v>
      </c>
      <c r="J947" t="str">
        <v>2019-04-15</v>
      </c>
      <c r="K947">
        <v>2.2999999999999998</v>
      </c>
      <c r="M947" t="str">
        <v>2019-04-15</v>
      </c>
      <c r="N947">
        <v>2.69</v>
      </c>
      <c r="P947" t="str">
        <v>2019-04-16</v>
      </c>
      <c r="Q947">
        <v>2.1</v>
      </c>
      <c r="S947" t="str">
        <v>2019-04-15</v>
      </c>
      <c r="T947">
        <v>2.38</v>
      </c>
    </row>
    <row r="948" spans="1:20" x14ac:dyDescent="0.3">
      <c r="A948" t="str">
        <v>2019-04-11</v>
      </c>
      <c r="B948">
        <v>21685</v>
      </c>
      <c r="D948" t="str">
        <v>2019-04-15</v>
      </c>
      <c r="E948">
        <v>12.48</v>
      </c>
      <c r="G948" t="str">
        <v>2019-04-15</v>
      </c>
      <c r="H948">
        <v>136.699997</v>
      </c>
      <c r="J948" t="str">
        <v>2019-04-12</v>
      </c>
      <c r="K948">
        <v>2.2799999999999998</v>
      </c>
      <c r="M948" t="str">
        <v>2019-04-12</v>
      </c>
      <c r="N948">
        <v>2.62</v>
      </c>
      <c r="P948" t="str">
        <v>2019-04-15</v>
      </c>
      <c r="Q948">
        <v>2.08</v>
      </c>
      <c r="S948" t="str">
        <v>2019-04-12</v>
      </c>
      <c r="T948">
        <v>2.37</v>
      </c>
    </row>
    <row r="949" spans="1:20" x14ac:dyDescent="0.3">
      <c r="A949" t="str">
        <v>2019-04-10</v>
      </c>
      <c r="B949">
        <v>21672</v>
      </c>
      <c r="D949" t="str">
        <v>2019-04-12</v>
      </c>
      <c r="E949">
        <v>12.4</v>
      </c>
      <c r="G949" t="str">
        <v>2019-04-12</v>
      </c>
      <c r="H949">
        <v>134</v>
      </c>
      <c r="J949" t="str">
        <v>2019-04-11</v>
      </c>
      <c r="K949">
        <v>2.23</v>
      </c>
      <c r="M949" t="str">
        <v>2019-04-11</v>
      </c>
      <c r="N949">
        <v>2.57</v>
      </c>
      <c r="P949" t="str">
        <v>2019-04-12</v>
      </c>
      <c r="Q949">
        <v>2.0499999999999998</v>
      </c>
      <c r="S949" t="str">
        <v>2019-04-11</v>
      </c>
      <c r="T949">
        <v>2.3199999999999998</v>
      </c>
    </row>
    <row r="950" spans="1:20" x14ac:dyDescent="0.3">
      <c r="A950" t="str">
        <v>2019-04-09</v>
      </c>
      <c r="B950">
        <v>21672</v>
      </c>
      <c r="D950" t="str">
        <v>2019-04-11</v>
      </c>
      <c r="E950">
        <v>11.9</v>
      </c>
      <c r="G950" t="str">
        <v>2019-04-11</v>
      </c>
      <c r="H950">
        <v>135.89999399999999</v>
      </c>
      <c r="J950" t="str">
        <v>2019-04-10</v>
      </c>
      <c r="K950">
        <v>2.2200000000000002</v>
      </c>
      <c r="M950" t="str">
        <v>2019-04-10</v>
      </c>
      <c r="N950">
        <v>2.5499999999999998</v>
      </c>
      <c r="P950" t="str">
        <v>2019-04-11</v>
      </c>
      <c r="Q950">
        <v>1.97</v>
      </c>
      <c r="S950" t="str">
        <v>2019-04-10</v>
      </c>
      <c r="T950">
        <v>2.3199999999999998</v>
      </c>
    </row>
    <row r="951" spans="1:20" x14ac:dyDescent="0.3">
      <c r="A951" t="str">
        <v>2019-04-08</v>
      </c>
      <c r="B951">
        <v>21772</v>
      </c>
      <c r="D951" t="str">
        <v>2019-04-10</v>
      </c>
      <c r="E951">
        <v>11.84</v>
      </c>
      <c r="G951" t="str">
        <v>2019-04-10</v>
      </c>
      <c r="H951">
        <v>125.199997</v>
      </c>
      <c r="J951" t="str">
        <v>2019-04-09</v>
      </c>
      <c r="K951">
        <v>2.2400000000000002</v>
      </c>
      <c r="M951" t="str">
        <v>2019-04-09</v>
      </c>
      <c r="N951">
        <v>2.5299999999999998</v>
      </c>
      <c r="P951" t="str">
        <v>2019-04-10</v>
      </c>
      <c r="Q951">
        <v>1.97</v>
      </c>
      <c r="S951" t="str">
        <v>2019-04-09</v>
      </c>
      <c r="T951">
        <v>2.3199999999999998</v>
      </c>
    </row>
    <row r="952" spans="1:20" x14ac:dyDescent="0.3">
      <c r="A952" t="str">
        <v>2019-04-05</v>
      </c>
      <c r="B952">
        <v>21759</v>
      </c>
      <c r="D952" t="str">
        <v>2019-04-09</v>
      </c>
      <c r="E952">
        <v>11.95</v>
      </c>
      <c r="G952" t="str">
        <v>2019-04-09</v>
      </c>
      <c r="H952">
        <v>126.300003</v>
      </c>
      <c r="J952" t="str">
        <v>2019-04-08</v>
      </c>
      <c r="K952">
        <v>2.23</v>
      </c>
      <c r="M952" t="str">
        <v>2019-04-08</v>
      </c>
      <c r="N952">
        <v>2.5299999999999998</v>
      </c>
      <c r="P952" t="str">
        <v>2019-04-09</v>
      </c>
      <c r="Q952">
        <v>1.96</v>
      </c>
      <c r="S952" t="str">
        <v>2019-04-08</v>
      </c>
      <c r="T952">
        <v>2.38</v>
      </c>
    </row>
    <row r="953" spans="1:20" x14ac:dyDescent="0.3">
      <c r="A953" t="str">
        <v>2019-04-04</v>
      </c>
      <c r="B953">
        <v>21706</v>
      </c>
      <c r="D953" t="str">
        <v>2019-04-08</v>
      </c>
      <c r="E953">
        <v>11.91</v>
      </c>
      <c r="G953" t="str">
        <v>2019-04-08</v>
      </c>
      <c r="H953">
        <v>126.800003</v>
      </c>
      <c r="J953" t="str">
        <v>2019-04-05</v>
      </c>
      <c r="K953">
        <v>2.23</v>
      </c>
      <c r="M953" t="str">
        <v>2019-04-05</v>
      </c>
      <c r="N953">
        <v>2.5099999999999998</v>
      </c>
      <c r="P953" t="str">
        <v>2019-04-08</v>
      </c>
      <c r="Q953">
        <v>1.95</v>
      </c>
      <c r="S953" t="str">
        <v>2019-04-05</v>
      </c>
      <c r="T953">
        <v>2.42</v>
      </c>
    </row>
    <row r="954" spans="1:20" x14ac:dyDescent="0.3">
      <c r="A954" t="str">
        <v>2019-04-03</v>
      </c>
      <c r="B954">
        <v>21756</v>
      </c>
      <c r="D954" t="str">
        <v>2019-04-05</v>
      </c>
      <c r="E954">
        <v>12.03</v>
      </c>
      <c r="G954" t="str">
        <v>2019-04-05</v>
      </c>
      <c r="H954">
        <v>127.5</v>
      </c>
      <c r="J954" t="str">
        <v>2019-04-04</v>
      </c>
      <c r="K954">
        <v>2.23</v>
      </c>
      <c r="M954" t="str">
        <v>2019-04-04</v>
      </c>
      <c r="N954">
        <v>2.5</v>
      </c>
      <c r="P954" t="str">
        <v>2019-04-05</v>
      </c>
      <c r="Q954">
        <v>1.95</v>
      </c>
      <c r="S954" t="str">
        <v>2019-04-04</v>
      </c>
      <c r="T954">
        <v>2.4500000000000002</v>
      </c>
    </row>
    <row r="955" spans="1:20" x14ac:dyDescent="0.3">
      <c r="A955" t="str">
        <v>2019-04-02</v>
      </c>
      <c r="B955">
        <v>21523</v>
      </c>
      <c r="D955" t="str">
        <v>2019-04-04</v>
      </c>
      <c r="E955">
        <v>12.11</v>
      </c>
      <c r="G955" t="str">
        <v>2019-04-04</v>
      </c>
      <c r="H955">
        <v>126.800003</v>
      </c>
      <c r="J955" t="str">
        <v>2019-04-03</v>
      </c>
      <c r="K955">
        <v>2.2200000000000002</v>
      </c>
      <c r="M955" t="str">
        <v>2019-04-03</v>
      </c>
      <c r="N955">
        <v>2.5</v>
      </c>
      <c r="P955" t="str">
        <v>2019-04-04</v>
      </c>
      <c r="Q955">
        <v>1.95</v>
      </c>
      <c r="S955" t="str">
        <v>2019-04-03</v>
      </c>
      <c r="T955">
        <v>2.4500000000000002</v>
      </c>
    </row>
    <row r="956" spans="1:20" x14ac:dyDescent="0.3">
      <c r="A956" t="str">
        <v>2019-04-01</v>
      </c>
      <c r="B956">
        <v>21520</v>
      </c>
      <c r="D956" t="str">
        <v>2019-04-03</v>
      </c>
      <c r="E956">
        <v>12.19</v>
      </c>
      <c r="G956" t="str">
        <v>2019-04-03</v>
      </c>
      <c r="H956">
        <v>126</v>
      </c>
      <c r="J956" t="str">
        <v>2019-04-02</v>
      </c>
      <c r="K956">
        <v>2.2000000000000002</v>
      </c>
      <c r="M956" t="str">
        <v>2019-04-02</v>
      </c>
      <c r="N956">
        <v>2.48</v>
      </c>
      <c r="P956" t="str">
        <v>2019-04-03</v>
      </c>
      <c r="Q956">
        <v>1.94</v>
      </c>
      <c r="S956" t="str">
        <v>2019-04-02</v>
      </c>
      <c r="T956">
        <v>2.4500000000000002</v>
      </c>
    </row>
    <row r="957" spans="1:20" x14ac:dyDescent="0.3">
      <c r="A957" t="str">
        <v>2019-03-29</v>
      </c>
      <c r="B957">
        <v>21286</v>
      </c>
      <c r="D957" t="str">
        <v>2019-04-02</v>
      </c>
      <c r="E957">
        <v>11.87</v>
      </c>
      <c r="G957" t="str">
        <v>2019-04-02</v>
      </c>
      <c r="H957">
        <v>125.199997</v>
      </c>
      <c r="J957" t="str">
        <v>2019-04-01</v>
      </c>
      <c r="K957">
        <v>2.21</v>
      </c>
      <c r="M957" t="str">
        <v>2019-04-01</v>
      </c>
      <c r="N957">
        <v>2.5</v>
      </c>
      <c r="P957" t="str">
        <v>2019-04-02</v>
      </c>
      <c r="Q957">
        <v>1.9</v>
      </c>
      <c r="S957" t="str">
        <v>2019-04-01</v>
      </c>
      <c r="T957">
        <v>2.5</v>
      </c>
    </row>
    <row r="958" spans="1:20" x14ac:dyDescent="0.3">
      <c r="A958" t="str">
        <v>2019-03-28</v>
      </c>
      <c r="B958">
        <v>21081</v>
      </c>
      <c r="D958" t="str">
        <v>2019-04-01</v>
      </c>
      <c r="E958">
        <v>11.92</v>
      </c>
      <c r="G958" t="str">
        <v>2019-04-01</v>
      </c>
      <c r="H958">
        <v>126.400002</v>
      </c>
      <c r="J958" t="str">
        <v>2019-03-29</v>
      </c>
      <c r="K958">
        <v>2.17</v>
      </c>
      <c r="M958" t="str">
        <v>2019-03-29</v>
      </c>
      <c r="N958">
        <v>2.46</v>
      </c>
      <c r="P958" t="str">
        <v>2019-04-01</v>
      </c>
      <c r="Q958">
        <v>1.9</v>
      </c>
      <c r="S958" t="str">
        <v>2019-03-29</v>
      </c>
      <c r="T958">
        <v>2.44</v>
      </c>
    </row>
    <row r="959" spans="1:20" x14ac:dyDescent="0.3">
      <c r="A959" t="str">
        <v>2019-03-27</v>
      </c>
      <c r="B959">
        <v>21194</v>
      </c>
      <c r="D959" t="str">
        <v>2019-03-29</v>
      </c>
      <c r="E959">
        <v>11.43</v>
      </c>
      <c r="G959" t="str">
        <v>2019-03-29</v>
      </c>
      <c r="H959">
        <v>124.5</v>
      </c>
      <c r="J959" t="str">
        <v>2019-03-28</v>
      </c>
      <c r="K959">
        <v>2.16</v>
      </c>
      <c r="M959" t="str">
        <v>2019-03-28</v>
      </c>
      <c r="N959">
        <v>2.4700000000000002</v>
      </c>
      <c r="P959" t="str">
        <v>2019-03-29</v>
      </c>
      <c r="Q959">
        <v>1.84</v>
      </c>
      <c r="S959" t="str">
        <v>2019-03-28</v>
      </c>
      <c r="T959">
        <v>2.44</v>
      </c>
    </row>
    <row r="960" spans="1:20" x14ac:dyDescent="0.3">
      <c r="A960" t="str">
        <v>2019-03-26</v>
      </c>
      <c r="B960">
        <v>21139</v>
      </c>
      <c r="D960" t="str">
        <v>2019-03-28</v>
      </c>
      <c r="E960">
        <v>11.33</v>
      </c>
      <c r="G960" t="str">
        <v>2019-03-28</v>
      </c>
      <c r="H960">
        <v>125</v>
      </c>
      <c r="J960" t="str">
        <v>2019-03-27</v>
      </c>
      <c r="K960">
        <v>2.16</v>
      </c>
      <c r="M960" t="str">
        <v>2019-03-27</v>
      </c>
      <c r="N960">
        <v>2.48</v>
      </c>
      <c r="P960" t="str">
        <v>2019-03-28</v>
      </c>
      <c r="Q960">
        <v>1.84</v>
      </c>
      <c r="S960" t="str">
        <v>2019-03-27</v>
      </c>
      <c r="T960">
        <v>2.4500000000000002</v>
      </c>
    </row>
    <row r="961" spans="1:20" x14ac:dyDescent="0.3">
      <c r="A961" t="str">
        <v>2019-03-25</v>
      </c>
      <c r="B961">
        <v>21060</v>
      </c>
      <c r="D961" t="str">
        <v>2019-03-27</v>
      </c>
      <c r="E961">
        <v>11.55</v>
      </c>
      <c r="G961" t="str">
        <v>2019-03-27</v>
      </c>
      <c r="H961">
        <v>124.699997</v>
      </c>
      <c r="J961" t="str">
        <v>2019-03-26</v>
      </c>
      <c r="K961">
        <v>2.14</v>
      </c>
      <c r="M961" t="str">
        <v>2019-03-26</v>
      </c>
      <c r="N961">
        <v>2.44</v>
      </c>
      <c r="P961" t="str">
        <v>2019-03-27</v>
      </c>
      <c r="Q961">
        <v>1.89</v>
      </c>
      <c r="S961" t="str">
        <v>2019-03-26</v>
      </c>
      <c r="T961">
        <v>2.41</v>
      </c>
    </row>
    <row r="962" spans="1:20" x14ac:dyDescent="0.3">
      <c r="A962" t="str">
        <v>2019-03-22</v>
      </c>
      <c r="B962">
        <v>21079</v>
      </c>
      <c r="D962" t="str">
        <v>2019-03-26</v>
      </c>
      <c r="E962">
        <v>11.24</v>
      </c>
      <c r="G962" t="str">
        <v>2019-03-26</v>
      </c>
      <c r="H962">
        <v>126</v>
      </c>
      <c r="J962" t="str">
        <v>2019-03-25</v>
      </c>
      <c r="K962">
        <v>2.15</v>
      </c>
      <c r="M962" t="str">
        <v>2019-03-25</v>
      </c>
      <c r="N962">
        <v>2.46</v>
      </c>
      <c r="P962" t="str">
        <v>2019-03-26</v>
      </c>
      <c r="Q962">
        <v>1.84</v>
      </c>
      <c r="S962" t="str">
        <v>2019-03-25</v>
      </c>
      <c r="T962">
        <v>2.42</v>
      </c>
    </row>
    <row r="963" spans="1:20" x14ac:dyDescent="0.3">
      <c r="A963" t="str">
        <v>2019-03-21</v>
      </c>
      <c r="B963">
        <v>21373</v>
      </c>
      <c r="D963" t="str">
        <v>2019-03-25</v>
      </c>
      <c r="E963">
        <v>11.4</v>
      </c>
      <c r="G963" t="str">
        <v>2019-03-25</v>
      </c>
      <c r="H963">
        <v>125.300003</v>
      </c>
      <c r="J963" t="str">
        <v>2019-03-22</v>
      </c>
      <c r="K963">
        <v>2.16</v>
      </c>
      <c r="M963" t="str">
        <v>2019-03-22</v>
      </c>
      <c r="N963">
        <v>2.4700000000000002</v>
      </c>
      <c r="P963" t="str">
        <v>2019-03-25</v>
      </c>
      <c r="Q963">
        <v>1.86</v>
      </c>
      <c r="S963" t="str">
        <v>2019-03-22</v>
      </c>
      <c r="T963">
        <v>2.44</v>
      </c>
    </row>
    <row r="964" spans="1:20" x14ac:dyDescent="0.3">
      <c r="A964" t="str">
        <v>2019-03-20</v>
      </c>
      <c r="B964">
        <v>21330</v>
      </c>
      <c r="D964" t="str">
        <v>2019-03-22</v>
      </c>
      <c r="E964">
        <v>11.38</v>
      </c>
      <c r="G964" t="str">
        <v>2019-03-22</v>
      </c>
      <c r="H964">
        <v>127.25</v>
      </c>
      <c r="J964" t="str">
        <v>2019-03-21</v>
      </c>
      <c r="K964">
        <v>2.2200000000000002</v>
      </c>
      <c r="M964" t="str">
        <v>2019-03-21</v>
      </c>
      <c r="N964">
        <v>2.5</v>
      </c>
      <c r="P964" t="str">
        <v>2019-03-22</v>
      </c>
      <c r="Q964">
        <v>1.89</v>
      </c>
      <c r="S964" t="str">
        <v>2019-03-21</v>
      </c>
      <c r="T964">
        <v>2.5</v>
      </c>
    </row>
    <row r="965" spans="1:20" x14ac:dyDescent="0.3">
      <c r="A965" t="str">
        <v>2019-03-19</v>
      </c>
      <c r="B965">
        <v>21430</v>
      </c>
      <c r="D965" t="str">
        <v>2019-03-21</v>
      </c>
      <c r="E965">
        <v>11.92</v>
      </c>
      <c r="G965" t="str">
        <v>2019-03-21</v>
      </c>
      <c r="H965">
        <v>130</v>
      </c>
      <c r="J965" t="str">
        <v>2019-03-20</v>
      </c>
      <c r="K965">
        <v>2.23</v>
      </c>
      <c r="M965" t="str">
        <v>2019-03-20</v>
      </c>
      <c r="N965">
        <v>2.5299999999999998</v>
      </c>
      <c r="P965" t="str">
        <v>2019-03-21</v>
      </c>
      <c r="Q965">
        <v>1.97</v>
      </c>
      <c r="S965" t="str">
        <v>2019-03-20</v>
      </c>
      <c r="T965">
        <v>2.5</v>
      </c>
    </row>
    <row r="966" spans="1:20" x14ac:dyDescent="0.3">
      <c r="A966" t="str">
        <v>2019-03-18</v>
      </c>
      <c r="B966">
        <v>21235</v>
      </c>
      <c r="D966" t="str">
        <v>2019-03-20</v>
      </c>
      <c r="E966">
        <v>12.13</v>
      </c>
      <c r="G966" t="str">
        <v>2019-03-20</v>
      </c>
      <c r="H966">
        <v>133.39999399999999</v>
      </c>
      <c r="J966" t="str">
        <v>2019-03-19</v>
      </c>
      <c r="K966">
        <v>2.2400000000000002</v>
      </c>
      <c r="M966" t="str">
        <v>2019-03-19</v>
      </c>
      <c r="N966">
        <v>2.5299999999999998</v>
      </c>
      <c r="P966" t="str">
        <v>2019-03-20</v>
      </c>
      <c r="Q966">
        <v>1.99</v>
      </c>
      <c r="S966" t="str">
        <v>2019-03-19</v>
      </c>
      <c r="T966">
        <v>2.5</v>
      </c>
    </row>
    <row r="967" spans="1:20" x14ac:dyDescent="0.3">
      <c r="A967" t="str">
        <v>2019-03-15</v>
      </c>
      <c r="B967">
        <v>21045</v>
      </c>
      <c r="D967" t="str">
        <v>2019-03-19</v>
      </c>
      <c r="E967">
        <v>12.22</v>
      </c>
      <c r="G967" t="str">
        <v>2019-03-19</v>
      </c>
      <c r="H967">
        <v>131.199997</v>
      </c>
      <c r="J967" t="str">
        <v>2019-03-18</v>
      </c>
      <c r="K967">
        <v>2.23</v>
      </c>
      <c r="M967" t="str">
        <v>2019-03-18</v>
      </c>
      <c r="N967">
        <v>2.5099999999999998</v>
      </c>
      <c r="P967" t="str">
        <v>2019-03-19</v>
      </c>
      <c r="Q967">
        <v>2.04</v>
      </c>
      <c r="S967" t="str">
        <v>2019-03-18</v>
      </c>
      <c r="T967">
        <v>2.4900000000000002</v>
      </c>
    </row>
    <row r="968" spans="1:20" x14ac:dyDescent="0.3">
      <c r="A968" t="str">
        <v>2019-03-14</v>
      </c>
      <c r="B968">
        <v>20877</v>
      </c>
      <c r="D968" t="str">
        <v>2019-03-18</v>
      </c>
      <c r="E968">
        <v>12.07</v>
      </c>
      <c r="G968" t="str">
        <v>2019-03-18</v>
      </c>
      <c r="H968">
        <v>129.050003</v>
      </c>
      <c r="J968" t="str">
        <v>2019-03-15</v>
      </c>
      <c r="K968">
        <v>2.2000000000000002</v>
      </c>
      <c r="M968" t="str">
        <v>2019-03-15</v>
      </c>
      <c r="N968">
        <v>2.44</v>
      </c>
      <c r="P968" t="str">
        <v>2019-03-18</v>
      </c>
      <c r="Q968">
        <v>2.06</v>
      </c>
      <c r="S968" t="str">
        <v>2019-03-15</v>
      </c>
      <c r="T968">
        <v>2.46</v>
      </c>
    </row>
    <row r="969" spans="1:20" x14ac:dyDescent="0.3">
      <c r="A969" t="str">
        <v>2019-03-13</v>
      </c>
      <c r="B969">
        <v>20749</v>
      </c>
      <c r="D969" t="str">
        <v>2019-03-15</v>
      </c>
      <c r="E969">
        <v>11.75</v>
      </c>
      <c r="G969" t="str">
        <v>2019-03-15</v>
      </c>
      <c r="H969">
        <v>126.75</v>
      </c>
      <c r="J969" t="str">
        <v>2019-03-14</v>
      </c>
      <c r="K969">
        <v>2.17</v>
      </c>
      <c r="M969" t="str">
        <v>2019-03-14</v>
      </c>
      <c r="N969">
        <v>2.46</v>
      </c>
      <c r="P969" t="str">
        <v>2019-03-15</v>
      </c>
      <c r="Q969">
        <v>1.97</v>
      </c>
      <c r="S969" t="str">
        <v>2019-03-14</v>
      </c>
      <c r="T969">
        <v>2.46</v>
      </c>
    </row>
    <row r="970" spans="1:20" x14ac:dyDescent="0.3">
      <c r="A970" t="str">
        <v>2019-03-12</v>
      </c>
      <c r="B970">
        <v>20631</v>
      </c>
      <c r="D970" t="str">
        <v>2019-03-14</v>
      </c>
      <c r="E970">
        <v>11.73</v>
      </c>
      <c r="G970" t="str">
        <v>2019-03-14</v>
      </c>
      <c r="H970">
        <v>127</v>
      </c>
      <c r="J970" t="str">
        <v>2019-03-13</v>
      </c>
      <c r="K970">
        <v>2.15</v>
      </c>
      <c r="M970" t="str">
        <v>2019-03-13</v>
      </c>
      <c r="N970">
        <v>2.41</v>
      </c>
      <c r="P970" t="str">
        <v>2019-03-14</v>
      </c>
      <c r="Q970">
        <v>2</v>
      </c>
      <c r="S970" t="str">
        <v>2019-03-13</v>
      </c>
      <c r="T970">
        <v>2.38</v>
      </c>
    </row>
    <row r="971" spans="1:20" x14ac:dyDescent="0.3">
      <c r="A971" t="str">
        <v>2019-03-11</v>
      </c>
      <c r="B971">
        <v>20638</v>
      </c>
      <c r="D971" t="str">
        <v>2019-03-13</v>
      </c>
      <c r="E971">
        <v>11.58</v>
      </c>
      <c r="G971" t="str">
        <v>2019-03-13</v>
      </c>
      <c r="H971">
        <v>125.449997</v>
      </c>
      <c r="J971" t="str">
        <v>2019-03-12</v>
      </c>
      <c r="K971">
        <v>2.14</v>
      </c>
      <c r="M971" t="str">
        <v>2019-03-12</v>
      </c>
      <c r="N971">
        <v>2.39</v>
      </c>
      <c r="P971" t="str">
        <v>2019-03-13</v>
      </c>
      <c r="Q971">
        <v>1.92</v>
      </c>
      <c r="S971" t="str">
        <v>2019-03-12</v>
      </c>
      <c r="T971">
        <v>2.4300000000000002</v>
      </c>
    </row>
    <row r="972" spans="1:20" x14ac:dyDescent="0.3">
      <c r="A972" t="str">
        <v>2019-03-08</v>
      </c>
      <c r="B972">
        <v>20484</v>
      </c>
      <c r="D972" t="str">
        <v>2019-03-12</v>
      </c>
      <c r="E972">
        <v>11.42</v>
      </c>
      <c r="G972" t="str">
        <v>2019-03-12</v>
      </c>
      <c r="H972">
        <v>126.599998</v>
      </c>
      <c r="J972" t="str">
        <v>2019-03-11</v>
      </c>
      <c r="K972">
        <v>2.14</v>
      </c>
      <c r="M972" t="str">
        <v>2019-03-11</v>
      </c>
      <c r="N972">
        <v>2.41</v>
      </c>
      <c r="P972" t="str">
        <v>2019-03-12</v>
      </c>
      <c r="Q972">
        <v>1.94</v>
      </c>
      <c r="S972" t="str">
        <v>2019-03-11</v>
      </c>
      <c r="T972">
        <v>2.4500000000000002</v>
      </c>
    </row>
    <row r="973" spans="1:20" x14ac:dyDescent="0.3">
      <c r="A973" t="str">
        <v>2019-03-07</v>
      </c>
      <c r="B973">
        <v>20698</v>
      </c>
      <c r="D973" t="str">
        <v>2019-03-11</v>
      </c>
      <c r="E973">
        <v>11.48</v>
      </c>
      <c r="G973" t="str">
        <v>2019-03-11</v>
      </c>
      <c r="H973">
        <v>130.199997</v>
      </c>
      <c r="J973" t="str">
        <v>2019-03-08</v>
      </c>
      <c r="K973">
        <v>2.12</v>
      </c>
      <c r="M973" t="str">
        <v>2019-03-08</v>
      </c>
      <c r="N973">
        <v>2.38</v>
      </c>
      <c r="P973" t="str">
        <v>2019-03-11</v>
      </c>
      <c r="Q973">
        <v>1.98</v>
      </c>
      <c r="S973" t="str">
        <v>2019-03-08</v>
      </c>
      <c r="T973">
        <v>2.4500000000000002</v>
      </c>
    </row>
    <row r="974" spans="1:20" x14ac:dyDescent="0.3">
      <c r="A974" t="str">
        <v>2019-03-06</v>
      </c>
      <c r="B974">
        <v>20852</v>
      </c>
      <c r="D974" t="str">
        <v>2019-03-08</v>
      </c>
      <c r="E974">
        <v>11.19</v>
      </c>
      <c r="G974" t="str">
        <v>2019-03-08</v>
      </c>
      <c r="H974">
        <v>130.300003</v>
      </c>
      <c r="J974" t="str">
        <v>2019-03-07</v>
      </c>
      <c r="K974">
        <v>2.13</v>
      </c>
      <c r="M974" t="str">
        <v>2019-03-07</v>
      </c>
      <c r="N974">
        <v>2.4300000000000002</v>
      </c>
      <c r="P974" t="str">
        <v>2019-03-08</v>
      </c>
      <c r="Q974">
        <v>1.96</v>
      </c>
      <c r="S974" t="str">
        <v>2019-03-07</v>
      </c>
      <c r="T974">
        <v>2.54</v>
      </c>
    </row>
    <row r="975" spans="1:20" x14ac:dyDescent="0.3">
      <c r="A975" t="str">
        <v>2019-03-05</v>
      </c>
      <c r="B975">
        <v>20716</v>
      </c>
      <c r="D975" t="str">
        <v>2019-03-07</v>
      </c>
      <c r="E975">
        <v>11.48</v>
      </c>
      <c r="G975" t="str">
        <v>2019-03-07</v>
      </c>
      <c r="H975">
        <v>132.5</v>
      </c>
      <c r="J975" t="str">
        <v>2019-03-06</v>
      </c>
      <c r="K975">
        <v>2.1800000000000002</v>
      </c>
      <c r="M975" t="str">
        <v>2019-03-06</v>
      </c>
      <c r="N975">
        <v>2.5099999999999998</v>
      </c>
      <c r="P975" t="str">
        <v>2019-03-07</v>
      </c>
      <c r="Q975">
        <v>2.02</v>
      </c>
      <c r="S975" t="str">
        <v>2019-03-06</v>
      </c>
      <c r="T975">
        <v>2.59</v>
      </c>
    </row>
    <row r="976" spans="1:20" x14ac:dyDescent="0.3">
      <c r="A976" t="str">
        <v>2019-03-04</v>
      </c>
      <c r="B976">
        <v>20718</v>
      </c>
      <c r="D976" t="str">
        <v>2019-03-06</v>
      </c>
      <c r="E976">
        <v>11.84</v>
      </c>
      <c r="G976" t="str">
        <v>2019-03-06</v>
      </c>
      <c r="H976">
        <v>135.39999399999999</v>
      </c>
      <c r="J976" t="str">
        <v>2019-03-05</v>
      </c>
      <c r="K976">
        <v>2.16</v>
      </c>
      <c r="M976" t="str">
        <v>2019-03-05</v>
      </c>
      <c r="N976">
        <v>2.4900000000000002</v>
      </c>
      <c r="P976" t="str">
        <v>2019-03-06</v>
      </c>
      <c r="Q976">
        <v>2.1</v>
      </c>
      <c r="S976" t="str">
        <v>2019-03-05</v>
      </c>
      <c r="T976">
        <v>2.5499999999999998</v>
      </c>
    </row>
    <row r="977" spans="1:20" x14ac:dyDescent="0.3">
      <c r="A977" t="str">
        <v>2019-03-01</v>
      </c>
      <c r="B977">
        <v>20695</v>
      </c>
      <c r="D977" t="str">
        <v>2019-03-05</v>
      </c>
      <c r="E977">
        <v>11.82</v>
      </c>
      <c r="G977" t="str">
        <v>2019-03-05</v>
      </c>
      <c r="H977">
        <v>134</v>
      </c>
      <c r="J977" t="str">
        <v>2019-03-04</v>
      </c>
      <c r="K977">
        <v>2.17</v>
      </c>
      <c r="M977" t="str">
        <v>2019-03-04</v>
      </c>
      <c r="N977">
        <v>2.5</v>
      </c>
      <c r="P977" t="str">
        <v>2019-03-05</v>
      </c>
      <c r="Q977">
        <v>2.0499999999999998</v>
      </c>
      <c r="S977" t="str">
        <v>2019-03-04</v>
      </c>
      <c r="T977">
        <v>2.56</v>
      </c>
    </row>
    <row r="978" spans="1:20" x14ac:dyDescent="0.3">
      <c r="A978" t="str">
        <v>2019-02-28</v>
      </c>
      <c r="B978">
        <v>20659</v>
      </c>
      <c r="D978" t="str">
        <v>2019-03-04</v>
      </c>
      <c r="E978">
        <v>11.87</v>
      </c>
      <c r="G978" t="str">
        <v>2019-03-04</v>
      </c>
      <c r="H978">
        <v>134.5</v>
      </c>
      <c r="J978" t="str">
        <v>2019-03-01</v>
      </c>
      <c r="K978">
        <v>2.16</v>
      </c>
      <c r="M978" t="str">
        <v>2019-03-01</v>
      </c>
      <c r="N978">
        <v>2.5</v>
      </c>
      <c r="P978" t="str">
        <v>2019-03-04</v>
      </c>
      <c r="Q978">
        <v>2.08</v>
      </c>
      <c r="S978" t="str">
        <v>2019-03-01</v>
      </c>
      <c r="T978">
        <v>2.56</v>
      </c>
    </row>
    <row r="979" spans="1:20" x14ac:dyDescent="0.3">
      <c r="A979" t="str">
        <v>2019-02-27</v>
      </c>
      <c r="B979">
        <v>20499</v>
      </c>
      <c r="D979" t="str">
        <v>2019-03-01</v>
      </c>
      <c r="E979">
        <v>11.98</v>
      </c>
      <c r="G979" t="str">
        <v>2019-03-01</v>
      </c>
      <c r="H979">
        <v>134.300003</v>
      </c>
      <c r="J979" t="str">
        <v>2019-02-28</v>
      </c>
      <c r="K979">
        <v>2.17</v>
      </c>
      <c r="M979" t="str">
        <v>2019-02-28</v>
      </c>
      <c r="N979">
        <v>2.5099999999999998</v>
      </c>
      <c r="P979" t="str">
        <v>2019-03-01</v>
      </c>
      <c r="Q979">
        <v>2.09</v>
      </c>
      <c r="S979" t="str">
        <v>2019-02-28</v>
      </c>
      <c r="T979">
        <v>2.57</v>
      </c>
    </row>
    <row r="980" spans="1:20" x14ac:dyDescent="0.3">
      <c r="A980" t="str">
        <v>2019-02-26</v>
      </c>
      <c r="B980">
        <v>20460</v>
      </c>
      <c r="D980" t="str">
        <v>2019-02-28</v>
      </c>
      <c r="E980">
        <v>11.97</v>
      </c>
      <c r="G980" t="str">
        <v>2019-02-28</v>
      </c>
      <c r="H980">
        <v>136.14999399999999</v>
      </c>
      <c r="J980" t="str">
        <v>2019-02-27</v>
      </c>
      <c r="K980">
        <v>2.13</v>
      </c>
      <c r="M980" t="str">
        <v>2019-02-27</v>
      </c>
      <c r="N980">
        <v>2.4500000000000002</v>
      </c>
      <c r="P980" t="str">
        <v>2019-02-28</v>
      </c>
      <c r="Q980">
        <v>2.13</v>
      </c>
      <c r="S980" t="str">
        <v>2019-02-27</v>
      </c>
      <c r="T980">
        <v>2.5099999999999998</v>
      </c>
    </row>
    <row r="981" spans="1:20" x14ac:dyDescent="0.3">
      <c r="A981" t="str">
        <v>2019-02-25</v>
      </c>
      <c r="B981">
        <v>20437</v>
      </c>
      <c r="D981" t="str">
        <v>2019-02-27</v>
      </c>
      <c r="E981">
        <v>11.71</v>
      </c>
      <c r="G981" t="str">
        <v>2019-02-27</v>
      </c>
      <c r="H981">
        <v>132.550003</v>
      </c>
      <c r="J981" t="str">
        <v>2019-02-26</v>
      </c>
      <c r="K981">
        <v>2.08</v>
      </c>
      <c r="M981" t="str">
        <v>2019-02-26</v>
      </c>
      <c r="N981">
        <v>2.38</v>
      </c>
      <c r="P981" t="str">
        <v>2019-02-27</v>
      </c>
      <c r="Q981">
        <v>2.1</v>
      </c>
      <c r="S981" t="str">
        <v>2019-02-26</v>
      </c>
      <c r="T981">
        <v>2.4900000000000002</v>
      </c>
    </row>
    <row r="982" spans="1:20" x14ac:dyDescent="0.3">
      <c r="A982" t="str">
        <v>2019-02-22</v>
      </c>
      <c r="B982">
        <v>20263</v>
      </c>
      <c r="D982" t="str">
        <v>2019-02-26</v>
      </c>
      <c r="E982">
        <v>11.47</v>
      </c>
      <c r="G982" t="str">
        <v>2019-02-26</v>
      </c>
      <c r="H982">
        <v>129.699997</v>
      </c>
      <c r="J982" t="str">
        <v>2019-02-25</v>
      </c>
      <c r="K982">
        <v>2.08</v>
      </c>
      <c r="M982" t="str">
        <v>2019-02-25</v>
      </c>
      <c r="N982">
        <v>2.37</v>
      </c>
      <c r="P982" t="str">
        <v>2019-02-26</v>
      </c>
      <c r="Q982">
        <v>2.0099999999999998</v>
      </c>
      <c r="S982" t="str">
        <v>2019-02-25</v>
      </c>
      <c r="T982">
        <v>2.5</v>
      </c>
    </row>
    <row r="983" spans="1:20" x14ac:dyDescent="0.3">
      <c r="A983" t="str">
        <v>2019-02-21</v>
      </c>
      <c r="B983">
        <v>20210</v>
      </c>
      <c r="D983" t="str">
        <v>2019-02-25</v>
      </c>
      <c r="E983">
        <v>11.47</v>
      </c>
      <c r="G983" t="str">
        <v>2019-02-25</v>
      </c>
      <c r="H983">
        <v>129.39999399999999</v>
      </c>
      <c r="J983" t="str">
        <v>2019-02-22</v>
      </c>
      <c r="K983">
        <v>2.04</v>
      </c>
      <c r="M983" t="str">
        <v>2019-02-22</v>
      </c>
      <c r="N983">
        <v>2.34</v>
      </c>
      <c r="P983" t="str">
        <v>2019-02-25</v>
      </c>
      <c r="Q983">
        <v>1.94</v>
      </c>
      <c r="S983" t="str">
        <v>2019-02-22</v>
      </c>
      <c r="T983">
        <v>2.5</v>
      </c>
    </row>
    <row r="984" spans="1:20" x14ac:dyDescent="0.3">
      <c r="A984" t="str">
        <v>2019-02-20</v>
      </c>
      <c r="B984">
        <v>20304</v>
      </c>
      <c r="D984" t="str">
        <v>2019-02-22</v>
      </c>
      <c r="E984">
        <v>11.14</v>
      </c>
      <c r="G984" t="str">
        <v>2019-02-22</v>
      </c>
      <c r="H984">
        <v>127.949997</v>
      </c>
      <c r="J984" t="str">
        <v>2019-02-21</v>
      </c>
      <c r="K984">
        <v>2.04</v>
      </c>
      <c r="M984" t="str">
        <v>2019-02-21</v>
      </c>
      <c r="N984">
        <v>2.3199999999999998</v>
      </c>
      <c r="P984" t="str">
        <v>2019-02-22</v>
      </c>
      <c r="Q984">
        <v>1.88</v>
      </c>
      <c r="S984" t="str">
        <v>2019-02-21</v>
      </c>
      <c r="T984">
        <v>2.4900000000000002</v>
      </c>
    </row>
    <row r="985" spans="1:20" x14ac:dyDescent="0.3">
      <c r="A985" t="str">
        <v>2019-02-19</v>
      </c>
      <c r="B985">
        <v>20228</v>
      </c>
      <c r="D985" t="str">
        <v>2019-02-21</v>
      </c>
      <c r="E985">
        <v>11.11</v>
      </c>
      <c r="G985" t="str">
        <v>2019-02-21</v>
      </c>
      <c r="H985">
        <v>128.300003</v>
      </c>
      <c r="J985" t="str">
        <v>2019-02-20</v>
      </c>
      <c r="K985">
        <v>2.06</v>
      </c>
      <c r="M985" t="str">
        <v>2019-02-20</v>
      </c>
      <c r="N985">
        <v>2.36</v>
      </c>
      <c r="P985" t="str">
        <v>2019-02-21</v>
      </c>
      <c r="Q985">
        <v>1.9</v>
      </c>
      <c r="S985" t="str">
        <v>2019-02-20</v>
      </c>
      <c r="T985">
        <v>2.5</v>
      </c>
    </row>
    <row r="986" spans="1:20" x14ac:dyDescent="0.3">
      <c r="A986" t="str">
        <v>2019-02-18</v>
      </c>
      <c r="B986">
        <v>20330</v>
      </c>
      <c r="D986" t="str">
        <v>2019-02-20</v>
      </c>
      <c r="E986">
        <v>11.43</v>
      </c>
      <c r="G986" t="str">
        <v>2019-02-20</v>
      </c>
      <c r="H986">
        <v>130.300003</v>
      </c>
      <c r="J986" t="str">
        <v>2019-02-19</v>
      </c>
      <c r="K986">
        <v>2.06</v>
      </c>
      <c r="M986" t="str">
        <v>2019-02-19</v>
      </c>
      <c r="N986">
        <v>2.37</v>
      </c>
      <c r="P986" t="str">
        <v>2019-02-20</v>
      </c>
      <c r="Q986">
        <v>1.94</v>
      </c>
      <c r="S986" t="str">
        <v>2019-02-19</v>
      </c>
      <c r="T986">
        <v>2.5</v>
      </c>
    </row>
    <row r="987" spans="1:20" x14ac:dyDescent="0.3">
      <c r="A987" t="str">
        <v>2019-02-15</v>
      </c>
      <c r="B987">
        <v>20212</v>
      </c>
      <c r="D987" t="str">
        <v>2019-02-19</v>
      </c>
      <c r="E987">
        <v>11.42</v>
      </c>
      <c r="G987" t="str">
        <v>2019-02-19</v>
      </c>
      <c r="H987">
        <v>130.39999399999999</v>
      </c>
      <c r="J987" t="str">
        <v>2019-02-18</v>
      </c>
      <c r="K987">
        <v>2.0699999999999998</v>
      </c>
      <c r="M987" t="str">
        <v>2019-02-18</v>
      </c>
      <c r="N987">
        <v>2.38</v>
      </c>
      <c r="P987" t="str">
        <v>2019-02-19</v>
      </c>
      <c r="Q987">
        <v>1.97</v>
      </c>
      <c r="S987" t="str">
        <v>2019-02-18</v>
      </c>
      <c r="T987">
        <v>2.54</v>
      </c>
    </row>
    <row r="988" spans="1:20" x14ac:dyDescent="0.3">
      <c r="A988" t="str">
        <v>2019-02-14</v>
      </c>
      <c r="B988">
        <v>19835</v>
      </c>
      <c r="D988" t="str">
        <v>2019-02-18</v>
      </c>
      <c r="E988">
        <v>11.58</v>
      </c>
      <c r="G988" t="str">
        <v>2019-02-18</v>
      </c>
      <c r="H988">
        <v>133.64999399999999</v>
      </c>
      <c r="J988" t="str">
        <v>2019-02-15</v>
      </c>
      <c r="K988">
        <v>2.0499999999999998</v>
      </c>
      <c r="M988" t="str">
        <v>2019-02-15</v>
      </c>
      <c r="N988">
        <v>2.39</v>
      </c>
      <c r="P988" t="str">
        <v>2019-02-18</v>
      </c>
      <c r="Q988">
        <v>1.98</v>
      </c>
      <c r="S988" t="str">
        <v>2019-02-15</v>
      </c>
      <c r="T988">
        <v>2.5499999999999998</v>
      </c>
    </row>
    <row r="989" spans="1:20" x14ac:dyDescent="0.3">
      <c r="A989" t="str">
        <v>2019-02-13</v>
      </c>
      <c r="B989">
        <v>19990</v>
      </c>
      <c r="D989" t="str">
        <v>2019-02-15</v>
      </c>
      <c r="E989">
        <v>11.22</v>
      </c>
      <c r="G989" t="str">
        <v>2019-02-15</v>
      </c>
      <c r="H989">
        <v>134.35000600000001</v>
      </c>
      <c r="J989" t="str">
        <v>2019-02-14</v>
      </c>
      <c r="K989">
        <v>1.98</v>
      </c>
      <c r="M989" t="str">
        <v>2019-02-14</v>
      </c>
      <c r="N989">
        <v>2.2799999999999998</v>
      </c>
      <c r="P989" t="str">
        <v>2019-02-15</v>
      </c>
      <c r="Q989">
        <v>1.95</v>
      </c>
      <c r="S989" t="str">
        <v>2019-02-14</v>
      </c>
      <c r="T989">
        <v>2.4500000000000002</v>
      </c>
    </row>
    <row r="990" spans="1:20" x14ac:dyDescent="0.3">
      <c r="A990" t="str">
        <v>2019-02-12</v>
      </c>
      <c r="B990">
        <v>19805</v>
      </c>
      <c r="D990" t="str">
        <v>2019-02-14</v>
      </c>
      <c r="E990">
        <v>10.66</v>
      </c>
      <c r="G990" t="str">
        <v>2019-02-14</v>
      </c>
      <c r="H990">
        <v>133.25</v>
      </c>
      <c r="J990" t="str">
        <v>2019-02-13</v>
      </c>
      <c r="K990">
        <v>2.0099999999999998</v>
      </c>
      <c r="M990" t="str">
        <v>2019-02-13</v>
      </c>
      <c r="N990">
        <v>2.29</v>
      </c>
      <c r="P990" t="str">
        <v>2019-02-14</v>
      </c>
      <c r="Q990">
        <v>1.82</v>
      </c>
      <c r="S990" t="str">
        <v>2019-02-13</v>
      </c>
      <c r="T990">
        <v>2.4900000000000002</v>
      </c>
    </row>
    <row r="991" spans="1:20" x14ac:dyDescent="0.3">
      <c r="A991" t="str">
        <v>2019-02-11</v>
      </c>
      <c r="B991">
        <v>19587</v>
      </c>
      <c r="D991" t="str">
        <v>2019-02-13</v>
      </c>
      <c r="E991">
        <v>10.9</v>
      </c>
      <c r="G991" t="str">
        <v>2019-02-13</v>
      </c>
      <c r="H991">
        <v>138.800003</v>
      </c>
      <c r="J991" t="str">
        <v>2019-02-12</v>
      </c>
      <c r="K991">
        <v>2.0099999999999998</v>
      </c>
      <c r="M991" t="str">
        <v>2019-02-12</v>
      </c>
      <c r="N991">
        <v>2.31</v>
      </c>
      <c r="P991" t="str">
        <v>2019-02-13</v>
      </c>
      <c r="Q991">
        <v>1.88</v>
      </c>
      <c r="S991" t="str">
        <v>2019-02-12</v>
      </c>
      <c r="T991">
        <v>2.4500000000000002</v>
      </c>
    </row>
    <row r="992" spans="1:20" x14ac:dyDescent="0.3">
      <c r="A992" t="str">
        <v>2019-02-08</v>
      </c>
      <c r="B992">
        <v>19352</v>
      </c>
      <c r="D992" t="str">
        <v>2019-02-12</v>
      </c>
      <c r="E992">
        <v>10.67</v>
      </c>
      <c r="G992" t="str">
        <v>2019-02-12</v>
      </c>
      <c r="H992">
        <v>134</v>
      </c>
      <c r="J992" t="str">
        <v>2019-02-11</v>
      </c>
      <c r="K992">
        <v>2</v>
      </c>
      <c r="M992" t="str">
        <v>2019-02-11</v>
      </c>
      <c r="N992">
        <v>2.31</v>
      </c>
      <c r="P992" t="str">
        <v>2019-02-12</v>
      </c>
      <c r="Q992">
        <v>1.88</v>
      </c>
      <c r="S992" t="str">
        <v>2019-02-11</v>
      </c>
      <c r="T992">
        <v>2.42</v>
      </c>
    </row>
    <row r="993" spans="1:20" x14ac:dyDescent="0.3">
      <c r="A993" t="str">
        <v>2019-02-07</v>
      </c>
      <c r="B993">
        <v>19478</v>
      </c>
      <c r="D993" t="str">
        <v>2019-02-11</v>
      </c>
      <c r="E993">
        <v>10.43</v>
      </c>
      <c r="G993" t="str">
        <v>2019-02-11</v>
      </c>
      <c r="H993">
        <v>125.050003</v>
      </c>
      <c r="J993" t="str">
        <v>2019-02-08</v>
      </c>
      <c r="K993">
        <v>1.98</v>
      </c>
      <c r="M993" t="str">
        <v>2019-02-08</v>
      </c>
      <c r="N993">
        <v>2.2200000000000002</v>
      </c>
      <c r="P993" t="str">
        <v>2019-02-11</v>
      </c>
      <c r="Q993">
        <v>1.85</v>
      </c>
      <c r="S993" t="str">
        <v>2019-02-08</v>
      </c>
      <c r="T993">
        <v>2.39</v>
      </c>
    </row>
    <row r="994" spans="1:20" x14ac:dyDescent="0.3">
      <c r="A994" t="str">
        <v>2019-02-06</v>
      </c>
      <c r="B994">
        <v>19996</v>
      </c>
      <c r="D994" t="str">
        <v>2019-02-08</v>
      </c>
      <c r="E994">
        <v>10.24</v>
      </c>
      <c r="G994" t="str">
        <v>2019-02-08</v>
      </c>
      <c r="H994">
        <v>123.050003</v>
      </c>
      <c r="J994" t="str">
        <v>2019-02-07</v>
      </c>
      <c r="K994">
        <v>1.98</v>
      </c>
      <c r="M994" t="str">
        <v>2019-02-07</v>
      </c>
      <c r="N994">
        <v>2.04</v>
      </c>
      <c r="P994" t="str">
        <v>2019-02-08</v>
      </c>
      <c r="Q994">
        <v>1.73</v>
      </c>
      <c r="S994" t="str">
        <v>2019-02-07</v>
      </c>
      <c r="T994">
        <v>2.39</v>
      </c>
    </row>
    <row r="995" spans="1:20" x14ac:dyDescent="0.3">
      <c r="A995" t="str">
        <v>2019-02-05</v>
      </c>
      <c r="B995">
        <v>19833</v>
      </c>
      <c r="D995" t="str">
        <v>2019-02-07</v>
      </c>
      <c r="E995">
        <v>10.130000000000001</v>
      </c>
      <c r="G995" t="str">
        <v>2019-02-07</v>
      </c>
      <c r="H995">
        <v>122</v>
      </c>
      <c r="J995" t="str">
        <v>2019-02-06</v>
      </c>
      <c r="K995">
        <v>2.04</v>
      </c>
      <c r="M995" t="str">
        <v>2019-02-06</v>
      </c>
      <c r="N995">
        <v>2.06</v>
      </c>
      <c r="P995" t="str">
        <v>2019-02-07</v>
      </c>
      <c r="Q995">
        <v>1.76</v>
      </c>
      <c r="S995" t="str">
        <v>2019-02-06</v>
      </c>
      <c r="T995">
        <v>2.42</v>
      </c>
    </row>
    <row r="996" spans="1:20" x14ac:dyDescent="0.3">
      <c r="A996" t="str">
        <v>2019-02-04</v>
      </c>
      <c r="B996">
        <v>19606</v>
      </c>
      <c r="D996" t="str">
        <v>2019-02-06</v>
      </c>
      <c r="E996">
        <v>10.33</v>
      </c>
      <c r="G996" t="str">
        <v>2019-02-06</v>
      </c>
      <c r="H996">
        <v>123.800003</v>
      </c>
      <c r="J996" t="str">
        <v>2019-02-05</v>
      </c>
      <c r="K996">
        <v>1.99</v>
      </c>
      <c r="M996" t="str">
        <v>2019-02-05</v>
      </c>
      <c r="N996">
        <v>2.0099999999999998</v>
      </c>
      <c r="P996" t="str">
        <v>2019-02-06</v>
      </c>
      <c r="Q996">
        <v>1.74</v>
      </c>
      <c r="S996" t="str">
        <v>2019-02-05</v>
      </c>
      <c r="T996">
        <v>2.35</v>
      </c>
    </row>
    <row r="997" spans="1:20" x14ac:dyDescent="0.3">
      <c r="A997" t="str">
        <v>2019-02-01</v>
      </c>
      <c r="B997">
        <v>19577</v>
      </c>
      <c r="D997" t="str">
        <v>2019-02-05</v>
      </c>
      <c r="E997">
        <v>9.9</v>
      </c>
      <c r="G997" t="str">
        <v>2019-02-05</v>
      </c>
      <c r="H997">
        <v>120</v>
      </c>
      <c r="J997" t="str">
        <v>2019-02-04</v>
      </c>
      <c r="K997">
        <v>1.96</v>
      </c>
      <c r="M997" t="str">
        <v>2019-02-04</v>
      </c>
      <c r="N997">
        <v>2.0099999999999998</v>
      </c>
      <c r="P997" t="str">
        <v>2019-02-05</v>
      </c>
      <c r="Q997">
        <v>1.7</v>
      </c>
      <c r="S997" t="str">
        <v>2019-02-04</v>
      </c>
      <c r="T997">
        <v>2.3199999999999998</v>
      </c>
    </row>
    <row r="998" spans="1:20" x14ac:dyDescent="0.3">
      <c r="A998" t="str">
        <v>2019-01-31</v>
      </c>
      <c r="B998">
        <v>19731</v>
      </c>
      <c r="D998" t="str">
        <v>2019-02-04</v>
      </c>
      <c r="E998">
        <v>9.69</v>
      </c>
      <c r="G998" t="str">
        <v>2019-02-04</v>
      </c>
      <c r="H998">
        <v>119.75</v>
      </c>
      <c r="J998" t="str">
        <v>2019-02-01</v>
      </c>
      <c r="K998">
        <v>1.96</v>
      </c>
      <c r="M998" t="str">
        <v>2019-02-01</v>
      </c>
      <c r="N998">
        <v>2.0099999999999998</v>
      </c>
      <c r="P998" t="str">
        <v>2019-02-04</v>
      </c>
      <c r="Q998">
        <v>1.64</v>
      </c>
      <c r="S998" t="str">
        <v>2019-02-01</v>
      </c>
      <c r="T998">
        <v>2.2999999999999998</v>
      </c>
    </row>
    <row r="999" spans="1:20" x14ac:dyDescent="0.3">
      <c r="A999" t="str">
        <v>2019-01-30</v>
      </c>
      <c r="B999">
        <v>19772</v>
      </c>
      <c r="D999" t="str">
        <v>2019-02-01</v>
      </c>
      <c r="E999">
        <v>9.81</v>
      </c>
      <c r="G999" t="str">
        <v>2019-02-01</v>
      </c>
      <c r="H999">
        <v>120.849998</v>
      </c>
      <c r="J999" t="str">
        <v>2019-01-31</v>
      </c>
      <c r="K999">
        <v>1.99</v>
      </c>
      <c r="M999" t="str">
        <v>2019-01-31</v>
      </c>
      <c r="N999">
        <v>2</v>
      </c>
      <c r="P999" t="str">
        <v>2019-02-01</v>
      </c>
      <c r="Q999">
        <v>1.63</v>
      </c>
      <c r="S999" t="str">
        <v>2019-01-31</v>
      </c>
      <c r="T999">
        <v>2.33</v>
      </c>
    </row>
    <row r="1000" spans="1:20" x14ac:dyDescent="0.3">
      <c r="A1000" t="str">
        <v>2019-01-29</v>
      </c>
      <c r="B1000">
        <v>19702</v>
      </c>
      <c r="D1000" t="str">
        <v>2019-01-31</v>
      </c>
      <c r="E1000">
        <v>10.09</v>
      </c>
      <c r="G1000" t="str">
        <v>2019-01-31</v>
      </c>
      <c r="H1000">
        <v>123.5</v>
      </c>
      <c r="J1000" t="str">
        <v>2019-01-30</v>
      </c>
      <c r="K1000">
        <v>2.06</v>
      </c>
      <c r="M1000" t="str">
        <v>2019-01-30</v>
      </c>
      <c r="N1000">
        <v>2.13</v>
      </c>
      <c r="P1000" t="str">
        <v>2019-01-31</v>
      </c>
      <c r="Q1000">
        <v>1.69</v>
      </c>
      <c r="S1000" t="str">
        <v>2019-01-30</v>
      </c>
      <c r="T1000">
        <v>2.42</v>
      </c>
    </row>
    <row r="1001" spans="1:20" x14ac:dyDescent="0.3">
      <c r="A1001" t="str">
        <v>2019-01-28</v>
      </c>
      <c r="B1001">
        <v>19608</v>
      </c>
      <c r="D1001" t="str">
        <v>2019-01-30</v>
      </c>
      <c r="E1001">
        <v>10.51</v>
      </c>
      <c r="G1001" t="str">
        <v>2019-01-30</v>
      </c>
      <c r="H1001">
        <v>125.699997</v>
      </c>
      <c r="J1001" t="str">
        <v>2019-01-29</v>
      </c>
      <c r="K1001">
        <v>2.0499999999999998</v>
      </c>
      <c r="M1001" t="str">
        <v>2019-01-29</v>
      </c>
      <c r="N1001">
        <v>2.11</v>
      </c>
      <c r="P1001" t="str">
        <v>2019-01-30</v>
      </c>
      <c r="Q1001">
        <v>1.78</v>
      </c>
      <c r="S1001" t="str">
        <v>2019-01-29</v>
      </c>
      <c r="T1001">
        <v>2.48</v>
      </c>
    </row>
    <row r="1002" spans="1:20" x14ac:dyDescent="0.3">
      <c r="A1002" t="str">
        <v>2019-01-25</v>
      </c>
      <c r="B1002">
        <v>19811</v>
      </c>
      <c r="D1002" t="str">
        <v>2019-01-29</v>
      </c>
      <c r="E1002">
        <v>10.59</v>
      </c>
      <c r="G1002" t="str">
        <v>2019-01-29</v>
      </c>
      <c r="H1002">
        <v>126.5</v>
      </c>
      <c r="J1002" t="str">
        <v>2019-01-28</v>
      </c>
      <c r="K1002">
        <v>2.0499999999999998</v>
      </c>
      <c r="M1002" t="str">
        <v>2019-01-28</v>
      </c>
      <c r="N1002">
        <v>2.11</v>
      </c>
      <c r="P1002" t="str">
        <v>2019-01-29</v>
      </c>
      <c r="Q1002">
        <v>1.78</v>
      </c>
      <c r="S1002" t="str">
        <v>2019-01-28</v>
      </c>
      <c r="T1002">
        <v>2.5099999999999998</v>
      </c>
    </row>
    <row r="1003" spans="1:20" x14ac:dyDescent="0.3">
      <c r="A1003" t="str">
        <v>2019-01-24</v>
      </c>
      <c r="B1003">
        <v>19564</v>
      </c>
      <c r="D1003" t="str">
        <v>2019-01-28</v>
      </c>
      <c r="E1003">
        <v>10.72</v>
      </c>
      <c r="G1003" t="str">
        <v>2019-01-28</v>
      </c>
      <c r="H1003">
        <v>125.5</v>
      </c>
      <c r="J1003" t="str">
        <v>2019-01-25</v>
      </c>
      <c r="K1003">
        <v>2.06</v>
      </c>
      <c r="M1003" t="str">
        <v>2019-01-25</v>
      </c>
      <c r="N1003">
        <v>2.13</v>
      </c>
      <c r="P1003" t="str">
        <v>2019-01-28</v>
      </c>
      <c r="Q1003">
        <v>1.8</v>
      </c>
      <c r="S1003" t="str">
        <v>2019-01-25</v>
      </c>
      <c r="T1003">
        <v>2.56</v>
      </c>
    </row>
    <row r="1004" spans="1:20" x14ac:dyDescent="0.3">
      <c r="A1004" t="str">
        <v>2019-01-23</v>
      </c>
      <c r="B1004">
        <v>19400</v>
      </c>
      <c r="D1004" t="str">
        <v>2019-01-25</v>
      </c>
      <c r="E1004">
        <v>11</v>
      </c>
      <c r="G1004" t="str">
        <v>2019-01-25</v>
      </c>
      <c r="H1004">
        <v>124.199997</v>
      </c>
      <c r="J1004" t="str">
        <v>2019-01-24</v>
      </c>
      <c r="K1004">
        <v>2.0299999999999998</v>
      </c>
      <c r="M1004" t="str">
        <v>2019-01-24</v>
      </c>
      <c r="N1004">
        <v>2.04</v>
      </c>
      <c r="P1004" t="str">
        <v>2019-01-25</v>
      </c>
      <c r="Q1004">
        <v>1.83</v>
      </c>
      <c r="S1004" t="str">
        <v>2019-01-24</v>
      </c>
      <c r="T1004">
        <v>2.4900000000000002</v>
      </c>
    </row>
    <row r="1005" spans="1:20" x14ac:dyDescent="0.3">
      <c r="A1005" t="str">
        <v>2019-01-22</v>
      </c>
      <c r="B1005">
        <v>19437</v>
      </c>
      <c r="D1005" t="str">
        <v>2019-01-24</v>
      </c>
      <c r="E1005">
        <v>10.66</v>
      </c>
      <c r="G1005" t="str">
        <v>2019-01-24</v>
      </c>
      <c r="H1005">
        <v>122.849998</v>
      </c>
      <c r="J1005" t="str">
        <v>2019-01-23</v>
      </c>
      <c r="K1005">
        <v>2.04</v>
      </c>
      <c r="M1005" t="str">
        <v>2019-01-23</v>
      </c>
      <c r="N1005">
        <v>2.04</v>
      </c>
      <c r="P1005" t="str">
        <v>2019-01-24</v>
      </c>
      <c r="Q1005">
        <v>1.78</v>
      </c>
      <c r="S1005" t="str">
        <v>2019-01-23</v>
      </c>
      <c r="T1005">
        <v>2.5099999999999998</v>
      </c>
    </row>
    <row r="1006" spans="1:20" x14ac:dyDescent="0.3">
      <c r="A1006" t="str">
        <v>2019-01-21</v>
      </c>
      <c r="B1006">
        <v>19639</v>
      </c>
      <c r="D1006" t="str">
        <v>2019-01-23</v>
      </c>
      <c r="E1006">
        <v>10.58</v>
      </c>
      <c r="G1006" t="str">
        <v>2019-01-23</v>
      </c>
      <c r="H1006">
        <v>122.599998</v>
      </c>
      <c r="J1006" t="str">
        <v>2019-01-22</v>
      </c>
      <c r="K1006">
        <v>2.0299999999999998</v>
      </c>
      <c r="M1006" t="str">
        <v>2019-01-22</v>
      </c>
      <c r="N1006">
        <v>2.0699999999999998</v>
      </c>
      <c r="P1006" t="str">
        <v>2019-01-23</v>
      </c>
      <c r="Q1006">
        <v>1.81</v>
      </c>
      <c r="S1006" t="str">
        <v>2019-01-22</v>
      </c>
      <c r="T1006">
        <v>2.5099999999999998</v>
      </c>
    </row>
    <row r="1007" spans="1:20" x14ac:dyDescent="0.3">
      <c r="A1007" t="str">
        <v>2019-01-18</v>
      </c>
      <c r="B1007">
        <v>19708</v>
      </c>
      <c r="D1007" t="str">
        <v>2019-01-22</v>
      </c>
      <c r="E1007">
        <v>10.41</v>
      </c>
      <c r="G1007" t="str">
        <v>2019-01-22</v>
      </c>
      <c r="H1007">
        <v>121.099998</v>
      </c>
      <c r="J1007" t="str">
        <v>2019-01-21</v>
      </c>
      <c r="K1007">
        <v>2.04</v>
      </c>
      <c r="M1007" t="str">
        <v>2019-01-21</v>
      </c>
      <c r="N1007">
        <v>2.08</v>
      </c>
      <c r="P1007" t="str">
        <v>2019-01-22</v>
      </c>
      <c r="Q1007">
        <v>1.8</v>
      </c>
      <c r="S1007" t="str">
        <v>2019-01-21</v>
      </c>
      <c r="T1007">
        <v>2.5299999999999998</v>
      </c>
    </row>
    <row r="1008" spans="1:20" x14ac:dyDescent="0.3">
      <c r="A1008" t="str">
        <v>2019-01-17</v>
      </c>
      <c r="B1008">
        <v>19470</v>
      </c>
      <c r="D1008" t="str">
        <v>2019-01-21</v>
      </c>
      <c r="E1008">
        <v>10.63</v>
      </c>
      <c r="G1008" t="str">
        <v>2019-01-21</v>
      </c>
      <c r="H1008">
        <v>121.949997</v>
      </c>
      <c r="J1008" t="str">
        <v>2019-01-18</v>
      </c>
      <c r="K1008">
        <v>2.04</v>
      </c>
      <c r="M1008" t="str">
        <v>2019-01-18</v>
      </c>
      <c r="N1008">
        <v>2.0699999999999998</v>
      </c>
      <c r="P1008" t="str">
        <v>2019-01-21</v>
      </c>
      <c r="Q1008">
        <v>1.85</v>
      </c>
      <c r="S1008" t="str">
        <v>2019-01-18</v>
      </c>
      <c r="T1008">
        <v>2.57</v>
      </c>
    </row>
    <row r="1009" spans="1:20" x14ac:dyDescent="0.3">
      <c r="A1009" t="str">
        <v>2019-01-16</v>
      </c>
      <c r="B1009">
        <v>19478</v>
      </c>
      <c r="D1009" t="str">
        <v>2019-01-18</v>
      </c>
      <c r="E1009">
        <v>10.67</v>
      </c>
      <c r="G1009" t="str">
        <v>2019-01-18</v>
      </c>
      <c r="H1009">
        <v>122.75</v>
      </c>
      <c r="J1009" t="str">
        <v>2019-01-17</v>
      </c>
      <c r="K1009">
        <v>2.0099999999999998</v>
      </c>
      <c r="M1009" t="str">
        <v>2019-01-17</v>
      </c>
      <c r="N1009">
        <v>2.08</v>
      </c>
      <c r="P1009" t="str">
        <v>2019-01-18</v>
      </c>
      <c r="Q1009">
        <v>1.86</v>
      </c>
      <c r="S1009" t="str">
        <v>2019-01-17</v>
      </c>
      <c r="T1009">
        <v>2.57</v>
      </c>
    </row>
    <row r="1010" spans="1:20" x14ac:dyDescent="0.3">
      <c r="A1010" t="str">
        <v>2019-01-15</v>
      </c>
      <c r="B1010">
        <v>19165</v>
      </c>
      <c r="D1010" t="str">
        <v>2019-01-17</v>
      </c>
      <c r="E1010">
        <v>10.59</v>
      </c>
      <c r="G1010" t="str">
        <v>2019-01-17</v>
      </c>
      <c r="H1010">
        <v>123.599998</v>
      </c>
      <c r="J1010" t="str">
        <v>2019-01-16</v>
      </c>
      <c r="K1010">
        <v>2.0299999999999998</v>
      </c>
      <c r="M1010" t="str">
        <v>2019-01-16</v>
      </c>
      <c r="N1010">
        <v>2.0699999999999998</v>
      </c>
      <c r="P1010" t="str">
        <v>2019-01-17</v>
      </c>
      <c r="Q1010">
        <v>1.89</v>
      </c>
      <c r="S1010" t="str">
        <v>2019-01-16</v>
      </c>
      <c r="T1010">
        <v>2.6</v>
      </c>
    </row>
    <row r="1011" spans="1:20" x14ac:dyDescent="0.3">
      <c r="A1011" t="str">
        <v>2019-01-14</v>
      </c>
      <c r="B1011">
        <v>19171</v>
      </c>
      <c r="D1011" t="str">
        <v>2019-01-16</v>
      </c>
      <c r="E1011">
        <v>10.65</v>
      </c>
      <c r="G1011" t="str">
        <v>2019-01-16</v>
      </c>
      <c r="H1011">
        <v>124.75</v>
      </c>
      <c r="J1011" t="str">
        <v>2019-01-15</v>
      </c>
      <c r="K1011">
        <v>1.96</v>
      </c>
      <c r="M1011" t="str">
        <v>2019-01-15</v>
      </c>
      <c r="N1011">
        <v>2.0299999999999998</v>
      </c>
      <c r="P1011" t="str">
        <v>2019-01-16</v>
      </c>
      <c r="Q1011">
        <v>1.9</v>
      </c>
      <c r="S1011" t="str">
        <v>2019-01-15</v>
      </c>
      <c r="T1011">
        <v>2.54</v>
      </c>
    </row>
    <row r="1012" spans="1:20" x14ac:dyDescent="0.3">
      <c r="A1012" t="str">
        <v>2019-01-11</v>
      </c>
      <c r="B1012">
        <v>19290</v>
      </c>
      <c r="D1012" t="str">
        <v>2019-01-15</v>
      </c>
      <c r="E1012">
        <v>10.06</v>
      </c>
      <c r="G1012" t="str">
        <v>2019-01-15</v>
      </c>
      <c r="H1012">
        <v>125</v>
      </c>
      <c r="J1012" t="str">
        <v>2019-01-14</v>
      </c>
      <c r="K1012">
        <v>1.98</v>
      </c>
      <c r="M1012" t="str">
        <v>2019-01-14</v>
      </c>
      <c r="N1012">
        <v>2.13</v>
      </c>
      <c r="P1012" t="str">
        <v>2019-01-15</v>
      </c>
      <c r="Q1012">
        <v>1.85</v>
      </c>
      <c r="S1012" t="str">
        <v>2019-01-14</v>
      </c>
      <c r="T1012">
        <v>2.56</v>
      </c>
    </row>
    <row r="1013" spans="1:20" x14ac:dyDescent="0.3">
      <c r="A1013" t="str">
        <v>2019-01-10</v>
      </c>
      <c r="B1013">
        <v>19301</v>
      </c>
      <c r="D1013" t="str">
        <v>2019-01-14</v>
      </c>
      <c r="E1013">
        <v>10.39</v>
      </c>
      <c r="G1013" t="str">
        <v>2019-01-14</v>
      </c>
      <c r="H1013">
        <v>135.35000600000001</v>
      </c>
      <c r="J1013" t="str">
        <v>2019-01-11</v>
      </c>
      <c r="K1013">
        <v>2.0099999999999998</v>
      </c>
      <c r="M1013" t="str">
        <v>2019-01-11</v>
      </c>
      <c r="N1013">
        <v>2.21</v>
      </c>
      <c r="P1013" t="str">
        <v>2019-01-14</v>
      </c>
      <c r="Q1013">
        <v>1.93</v>
      </c>
      <c r="S1013" t="str">
        <v>2019-01-11</v>
      </c>
      <c r="T1013">
        <v>2.64</v>
      </c>
    </row>
    <row r="1014" spans="1:20" x14ac:dyDescent="0.3">
      <c r="A1014" t="str">
        <v>2019-01-09</v>
      </c>
      <c r="B1014">
        <v>19179</v>
      </c>
      <c r="D1014" t="str">
        <v>2019-01-11</v>
      </c>
      <c r="E1014">
        <v>10.59</v>
      </c>
      <c r="G1014" t="str">
        <v>2019-01-11</v>
      </c>
      <c r="H1014">
        <v>150.699997</v>
      </c>
      <c r="J1014" t="str">
        <v>2019-01-10</v>
      </c>
      <c r="K1014">
        <v>2.02</v>
      </c>
      <c r="M1014" t="str">
        <v>2019-01-10</v>
      </c>
      <c r="N1014">
        <v>2.25</v>
      </c>
      <c r="P1014" t="str">
        <v>2019-01-11</v>
      </c>
      <c r="Q1014">
        <v>1.97</v>
      </c>
      <c r="S1014" t="str">
        <v>2019-01-10</v>
      </c>
      <c r="T1014">
        <v>2.7</v>
      </c>
    </row>
    <row r="1015" spans="1:20" x14ac:dyDescent="0.3">
      <c r="A1015" t="str">
        <v>2019-01-08</v>
      </c>
      <c r="B1015">
        <v>19000</v>
      </c>
      <c r="D1015" t="str">
        <v>2019-01-10</v>
      </c>
      <c r="E1015">
        <v>10.51</v>
      </c>
      <c r="G1015" t="str">
        <v>2019-01-10</v>
      </c>
      <c r="H1015">
        <v>152.699997</v>
      </c>
      <c r="J1015" t="str">
        <v>2019-01-09</v>
      </c>
      <c r="K1015">
        <v>2.0099999999999998</v>
      </c>
      <c r="M1015" t="str">
        <v>2019-01-09</v>
      </c>
      <c r="N1015">
        <v>2.2400000000000002</v>
      </c>
      <c r="P1015" t="str">
        <v>2019-01-10</v>
      </c>
      <c r="Q1015">
        <v>2.0299999999999998</v>
      </c>
      <c r="S1015" t="str">
        <v>2019-01-09</v>
      </c>
      <c r="T1015">
        <v>2.69</v>
      </c>
    </row>
    <row r="1016" spans="1:20" x14ac:dyDescent="0.3">
      <c r="A1016" t="str">
        <v>2019-01-07</v>
      </c>
      <c r="B1016">
        <v>18953</v>
      </c>
      <c r="D1016" t="str">
        <v>2019-01-09</v>
      </c>
      <c r="E1016">
        <v>10.38</v>
      </c>
      <c r="G1016" t="str">
        <v>2019-01-09</v>
      </c>
      <c r="H1016">
        <v>151.949997</v>
      </c>
      <c r="J1016" t="str">
        <v>2019-01-08</v>
      </c>
      <c r="K1016">
        <v>2.0099999999999998</v>
      </c>
      <c r="M1016" t="str">
        <v>2019-01-08</v>
      </c>
      <c r="N1016">
        <v>2.25</v>
      </c>
      <c r="P1016" t="str">
        <v>2019-01-09</v>
      </c>
      <c r="Q1016">
        <v>2.0299999999999998</v>
      </c>
      <c r="S1016" t="str">
        <v>2019-01-08</v>
      </c>
      <c r="T1016">
        <v>2.69</v>
      </c>
    </row>
    <row r="1017" spans="1:20" x14ac:dyDescent="0.3">
      <c r="A1017" t="str">
        <v>2019-01-04</v>
      </c>
      <c r="B1017">
        <v>18832</v>
      </c>
      <c r="D1017" t="str">
        <v>2019-01-08</v>
      </c>
      <c r="E1017">
        <v>10.31</v>
      </c>
      <c r="G1017" t="str">
        <v>2019-01-08</v>
      </c>
      <c r="H1017">
        <v>153.449997</v>
      </c>
      <c r="J1017" t="str">
        <v>2019-01-07</v>
      </c>
      <c r="K1017">
        <v>2.0299999999999998</v>
      </c>
      <c r="M1017" t="str">
        <v>2019-01-07</v>
      </c>
      <c r="N1017">
        <v>2.2999999999999998</v>
      </c>
      <c r="P1017" t="str">
        <v>2019-01-08</v>
      </c>
      <c r="Q1017">
        <v>2.02</v>
      </c>
      <c r="S1017" t="str">
        <v>2019-01-07</v>
      </c>
      <c r="T1017">
        <v>2.71</v>
      </c>
    </row>
    <row r="1018" spans="1:20" x14ac:dyDescent="0.3">
      <c r="A1018" t="str">
        <v>2019-01-03</v>
      </c>
      <c r="B1018">
        <v>18218</v>
      </c>
      <c r="D1018" t="str">
        <v>2019-01-07</v>
      </c>
      <c r="E1018">
        <v>10.48</v>
      </c>
      <c r="G1018" t="str">
        <v>2019-01-07</v>
      </c>
      <c r="H1018">
        <v>152.800003</v>
      </c>
      <c r="J1018" t="str">
        <v>2019-01-04</v>
      </c>
      <c r="K1018">
        <v>2</v>
      </c>
      <c r="M1018" t="str">
        <v>2019-01-04</v>
      </c>
      <c r="N1018">
        <v>2.29</v>
      </c>
      <c r="P1018" t="str">
        <v>2019-01-07</v>
      </c>
      <c r="Q1018">
        <v>2.06</v>
      </c>
      <c r="S1018" t="str">
        <v>2019-01-04</v>
      </c>
      <c r="T1018">
        <v>2.72</v>
      </c>
    </row>
    <row r="1019" spans="1:20" x14ac:dyDescent="0.3">
      <c r="A1019" t="str">
        <v>2019-01-02</v>
      </c>
      <c r="B1019">
        <v>18331</v>
      </c>
      <c r="D1019" t="str">
        <v>2019-01-04</v>
      </c>
      <c r="E1019">
        <v>10.210000000000001</v>
      </c>
      <c r="G1019" t="str">
        <v>2019-01-04</v>
      </c>
      <c r="H1019">
        <v>151.699997</v>
      </c>
      <c r="J1019" t="str">
        <v>2019-01-03</v>
      </c>
      <c r="K1019">
        <v>1.9</v>
      </c>
      <c r="M1019" t="str">
        <v>2019-01-03</v>
      </c>
      <c r="N1019">
        <v>2.2200000000000002</v>
      </c>
      <c r="P1019" t="str">
        <v>2019-01-04</v>
      </c>
      <c r="Q1019">
        <v>2.0499999999999998</v>
      </c>
      <c r="S1019" t="str">
        <v>2019-01-03</v>
      </c>
      <c r="T1019">
        <v>2.7</v>
      </c>
    </row>
    <row r="1020" spans="1:20" x14ac:dyDescent="0.3">
      <c r="A1020" t="str">
        <v>2018-12-28</v>
      </c>
      <c r="B1020">
        <v>18324</v>
      </c>
      <c r="D1020" t="str">
        <v>2019-01-03</v>
      </c>
      <c r="E1020">
        <v>9.6300000000000008</v>
      </c>
      <c r="G1020" t="str">
        <v>2019-01-03</v>
      </c>
      <c r="H1020">
        <v>147</v>
      </c>
      <c r="J1020" t="str">
        <v>2019-01-02</v>
      </c>
      <c r="K1020">
        <v>1.91</v>
      </c>
      <c r="M1020" t="str">
        <v>2019-01-02</v>
      </c>
      <c r="N1020">
        <v>2.23</v>
      </c>
      <c r="P1020" t="str">
        <v>2019-01-03</v>
      </c>
      <c r="Q1020">
        <v>1.96</v>
      </c>
      <c r="S1020" t="str">
        <v>2019-01-02</v>
      </c>
      <c r="T1020">
        <v>2.61</v>
      </c>
    </row>
    <row r="1021" spans="1:20" x14ac:dyDescent="0.3">
      <c r="A1021" t="str">
        <v>2018-12-27</v>
      </c>
      <c r="B1021">
        <v>18065</v>
      </c>
      <c r="D1021" t="str">
        <v>2019-01-02</v>
      </c>
      <c r="E1021">
        <v>9.77</v>
      </c>
      <c r="G1021" t="str">
        <v>2019-01-02</v>
      </c>
      <c r="H1021">
        <v>153</v>
      </c>
      <c r="J1021" t="str">
        <v>2018-12-28</v>
      </c>
      <c r="K1021">
        <v>1.94</v>
      </c>
      <c r="M1021" t="str">
        <v>2018-12-28</v>
      </c>
      <c r="N1021">
        <v>2.2799999999999998</v>
      </c>
      <c r="P1021" t="str">
        <v>2019-01-02</v>
      </c>
      <c r="Q1021">
        <v>1.99</v>
      </c>
      <c r="S1021" t="str">
        <v>2018-12-28</v>
      </c>
      <c r="T1021">
        <v>2.63</v>
      </c>
    </row>
    <row r="1022" spans="1:20" x14ac:dyDescent="0.3">
      <c r="A1022" t="str">
        <v>2018-12-21</v>
      </c>
      <c r="B1022">
        <v>18397</v>
      </c>
      <c r="D1022" t="str">
        <v>2018-12-28</v>
      </c>
      <c r="E1022">
        <v>9.89</v>
      </c>
      <c r="G1022" t="str">
        <v>2018-12-28</v>
      </c>
      <c r="H1022">
        <v>149.550003</v>
      </c>
      <c r="J1022" t="str">
        <v>2018-12-27</v>
      </c>
      <c r="K1022">
        <v>1.91</v>
      </c>
      <c r="M1022" t="str">
        <v>2018-12-27</v>
      </c>
      <c r="N1022">
        <v>2.2200000000000002</v>
      </c>
      <c r="P1022" t="str">
        <v>2018-12-28</v>
      </c>
      <c r="Q1022">
        <v>1.97</v>
      </c>
      <c r="S1022" t="str">
        <v>2018-12-27</v>
      </c>
      <c r="T1022">
        <v>2.54</v>
      </c>
    </row>
    <row r="1023" spans="1:20" x14ac:dyDescent="0.3">
      <c r="A1023" t="str">
        <v>2018-12-20</v>
      </c>
      <c r="B1023">
        <v>18577</v>
      </c>
      <c r="D1023" t="str">
        <v>2018-12-27</v>
      </c>
      <c r="E1023">
        <v>9.6</v>
      </c>
      <c r="G1023" t="str">
        <v>2018-12-27</v>
      </c>
      <c r="H1023">
        <v>148.449997</v>
      </c>
      <c r="J1023" t="str">
        <v>2018-12-21</v>
      </c>
      <c r="K1023">
        <v>1.91</v>
      </c>
      <c r="M1023" t="str">
        <v>2018-12-21</v>
      </c>
      <c r="N1023">
        <v>2.25</v>
      </c>
      <c r="P1023" t="str">
        <v>2018-12-27</v>
      </c>
      <c r="Q1023">
        <v>1.89</v>
      </c>
      <c r="S1023" t="str">
        <v>2018-12-21</v>
      </c>
      <c r="T1023">
        <v>2.54</v>
      </c>
    </row>
    <row r="1024" spans="1:20" x14ac:dyDescent="0.3">
      <c r="A1024" t="str">
        <v>2018-12-19</v>
      </c>
      <c r="B1024">
        <v>18942</v>
      </c>
      <c r="D1024" t="str">
        <v>2018-12-21</v>
      </c>
      <c r="E1024">
        <v>9.82</v>
      </c>
      <c r="G1024" t="str">
        <v>2018-12-21</v>
      </c>
      <c r="H1024">
        <v>153.89999399999999</v>
      </c>
      <c r="J1024" t="str">
        <v>2018-12-20</v>
      </c>
      <c r="K1024">
        <v>1.95</v>
      </c>
      <c r="M1024" t="str">
        <v>2018-12-20</v>
      </c>
      <c r="N1024">
        <v>2.27</v>
      </c>
      <c r="P1024" t="str">
        <v>2018-12-21</v>
      </c>
      <c r="Q1024">
        <v>1.94</v>
      </c>
      <c r="S1024" t="str">
        <v>2018-12-20</v>
      </c>
      <c r="T1024">
        <v>2.6</v>
      </c>
    </row>
    <row r="1025" spans="1:20" x14ac:dyDescent="0.3">
      <c r="A1025" t="str">
        <v>2018-12-18</v>
      </c>
      <c r="B1025">
        <v>18645</v>
      </c>
      <c r="D1025" t="str">
        <v>2018-12-20</v>
      </c>
      <c r="E1025">
        <v>10.210000000000001</v>
      </c>
      <c r="G1025" t="str">
        <v>2018-12-20</v>
      </c>
      <c r="H1025">
        <v>149.949997</v>
      </c>
      <c r="J1025" t="str">
        <v>2018-12-19</v>
      </c>
      <c r="K1025">
        <v>2.02</v>
      </c>
      <c r="M1025" t="str">
        <v>2018-12-19</v>
      </c>
      <c r="N1025">
        <v>2.31</v>
      </c>
      <c r="P1025" t="str">
        <v>2018-12-20</v>
      </c>
      <c r="Q1025">
        <v>1.99</v>
      </c>
      <c r="S1025" t="str">
        <v>2018-12-19</v>
      </c>
      <c r="T1025">
        <v>2.69</v>
      </c>
    </row>
    <row r="1026" spans="1:20" x14ac:dyDescent="0.3">
      <c r="A1026" t="str">
        <v>2018-12-17</v>
      </c>
      <c r="B1026">
        <v>18693</v>
      </c>
      <c r="D1026" t="str">
        <v>2018-12-19</v>
      </c>
      <c r="E1026">
        <v>10.75</v>
      </c>
      <c r="G1026" t="str">
        <v>2018-12-19</v>
      </c>
      <c r="H1026">
        <v>151.199997</v>
      </c>
      <c r="J1026" t="str">
        <v>2018-12-18</v>
      </c>
      <c r="K1026">
        <v>1.99</v>
      </c>
      <c r="M1026" t="str">
        <v>2018-12-18</v>
      </c>
      <c r="N1026">
        <v>2.2599999999999998</v>
      </c>
      <c r="P1026" t="str">
        <v>2018-12-19</v>
      </c>
      <c r="Q1026">
        <v>2.04</v>
      </c>
      <c r="S1026" t="str">
        <v>2018-12-18</v>
      </c>
      <c r="T1026">
        <v>2.64</v>
      </c>
    </row>
    <row r="1027" spans="1:20" x14ac:dyDescent="0.3">
      <c r="A1027" t="str">
        <v>2018-12-14</v>
      </c>
      <c r="B1027">
        <v>18911</v>
      </c>
      <c r="D1027" t="str">
        <v>2018-12-18</v>
      </c>
      <c r="E1027">
        <v>10.47</v>
      </c>
      <c r="G1027" t="str">
        <v>2018-12-18</v>
      </c>
      <c r="H1027">
        <v>150.199997</v>
      </c>
      <c r="J1027" t="str">
        <v>2018-12-17</v>
      </c>
      <c r="K1027">
        <v>1.97</v>
      </c>
      <c r="M1027" t="str">
        <v>2018-12-17</v>
      </c>
      <c r="N1027">
        <v>2.2799999999999998</v>
      </c>
      <c r="P1027" t="str">
        <v>2018-12-18</v>
      </c>
      <c r="Q1027">
        <v>1.99</v>
      </c>
      <c r="S1027" t="str">
        <v>2018-12-17</v>
      </c>
      <c r="T1027">
        <v>2.57</v>
      </c>
    </row>
    <row r="1028" spans="1:20" x14ac:dyDescent="0.3">
      <c r="A1028" t="str">
        <v>2018-12-13</v>
      </c>
      <c r="B1028">
        <v>19049</v>
      </c>
      <c r="D1028" t="str">
        <v>2018-12-17</v>
      </c>
      <c r="E1028">
        <v>10.55</v>
      </c>
      <c r="G1028" t="str">
        <v>2018-12-17</v>
      </c>
      <c r="H1028">
        <v>151.5</v>
      </c>
      <c r="J1028" t="str">
        <v>2018-12-14</v>
      </c>
      <c r="K1028">
        <v>2.0099999999999998</v>
      </c>
      <c r="M1028" t="str">
        <v>2018-12-14</v>
      </c>
      <c r="N1028">
        <v>2.3199999999999998</v>
      </c>
      <c r="P1028" t="str">
        <v>2018-12-17</v>
      </c>
      <c r="Q1028">
        <v>2.0099999999999998</v>
      </c>
      <c r="S1028" t="str">
        <v>2018-12-14</v>
      </c>
      <c r="T1028">
        <v>2.65</v>
      </c>
    </row>
    <row r="1029" spans="1:20" x14ac:dyDescent="0.3">
      <c r="A1029" t="str">
        <v>2018-12-12</v>
      </c>
      <c r="B1029">
        <v>18946</v>
      </c>
      <c r="D1029" t="str">
        <v>2018-12-14</v>
      </c>
      <c r="E1029">
        <v>10.81</v>
      </c>
      <c r="G1029" t="str">
        <v>2018-12-14</v>
      </c>
      <c r="H1029">
        <v>154</v>
      </c>
      <c r="J1029" t="str">
        <v>2018-12-13</v>
      </c>
      <c r="K1029">
        <v>2.0299999999999998</v>
      </c>
      <c r="M1029" t="str">
        <v>2018-12-13</v>
      </c>
      <c r="N1029">
        <v>2.36</v>
      </c>
      <c r="P1029" t="str">
        <v>2018-12-14</v>
      </c>
      <c r="Q1029">
        <v>2.06</v>
      </c>
      <c r="S1029" t="str">
        <v>2018-12-13</v>
      </c>
      <c r="T1029">
        <v>2.67</v>
      </c>
    </row>
    <row r="1030" spans="1:20" x14ac:dyDescent="0.3">
      <c r="A1030" t="str">
        <v>2018-12-11</v>
      </c>
      <c r="B1030">
        <v>18591</v>
      </c>
      <c r="D1030" t="str">
        <v>2018-12-13</v>
      </c>
      <c r="E1030">
        <v>10.94</v>
      </c>
      <c r="G1030" t="str">
        <v>2018-12-13</v>
      </c>
      <c r="H1030">
        <v>158.050003</v>
      </c>
      <c r="J1030" t="str">
        <v>2018-12-12</v>
      </c>
      <c r="K1030">
        <v>2.0099999999999998</v>
      </c>
      <c r="M1030" t="str">
        <v>2018-12-12</v>
      </c>
      <c r="N1030">
        <v>2.37</v>
      </c>
      <c r="P1030" t="str">
        <v>2018-12-13</v>
      </c>
      <c r="Q1030">
        <v>2.1</v>
      </c>
      <c r="S1030" t="str">
        <v>2018-12-12</v>
      </c>
      <c r="T1030">
        <v>2.67</v>
      </c>
    </row>
    <row r="1031" spans="1:20" x14ac:dyDescent="0.3">
      <c r="A1031" t="str">
        <v>2018-12-10</v>
      </c>
      <c r="B1031">
        <v>18410</v>
      </c>
      <c r="D1031" t="str">
        <v>2018-12-12</v>
      </c>
      <c r="E1031">
        <v>10.8</v>
      </c>
      <c r="G1031" t="str">
        <v>2018-12-12</v>
      </c>
      <c r="H1031">
        <v>158.39999399999999</v>
      </c>
      <c r="J1031" t="str">
        <v>2018-12-11</v>
      </c>
      <c r="K1031">
        <v>1.93</v>
      </c>
      <c r="M1031" t="str">
        <v>2018-12-11</v>
      </c>
      <c r="N1031">
        <v>2.34</v>
      </c>
      <c r="P1031" t="str">
        <v>2018-12-12</v>
      </c>
      <c r="Q1031">
        <v>2.14</v>
      </c>
      <c r="S1031" t="str">
        <v>2018-12-11</v>
      </c>
      <c r="T1031">
        <v>2.63</v>
      </c>
    </row>
    <row r="1032" spans="1:20" x14ac:dyDescent="0.3">
      <c r="A1032" t="str">
        <v>2018-12-07</v>
      </c>
      <c r="B1032">
        <v>18742</v>
      </c>
      <c r="D1032" t="str">
        <v>2018-12-11</v>
      </c>
      <c r="E1032">
        <v>10.54</v>
      </c>
      <c r="G1032" t="str">
        <v>2018-12-11</v>
      </c>
      <c r="H1032">
        <v>152.75</v>
      </c>
      <c r="J1032" t="str">
        <v>2018-12-10</v>
      </c>
      <c r="K1032">
        <v>1.94</v>
      </c>
      <c r="M1032" t="str">
        <v>2018-12-10</v>
      </c>
      <c r="N1032">
        <v>2.39</v>
      </c>
      <c r="P1032" t="str">
        <v>2018-12-11</v>
      </c>
      <c r="Q1032">
        <v>2.12</v>
      </c>
      <c r="S1032" t="str">
        <v>2018-12-10</v>
      </c>
      <c r="T1032">
        <v>2.64</v>
      </c>
    </row>
    <row r="1033" spans="1:20" x14ac:dyDescent="0.3">
      <c r="A1033" t="str">
        <v>2018-12-06</v>
      </c>
      <c r="B1033">
        <v>18644</v>
      </c>
      <c r="D1033" t="str">
        <v>2018-12-10</v>
      </c>
      <c r="E1033">
        <v>10.65</v>
      </c>
      <c r="G1033" t="str">
        <v>2018-12-10</v>
      </c>
      <c r="H1033">
        <v>159.35000600000001</v>
      </c>
      <c r="J1033" t="str">
        <v>2018-12-07</v>
      </c>
      <c r="K1033">
        <v>1.98</v>
      </c>
      <c r="M1033" t="str">
        <v>2018-12-07</v>
      </c>
      <c r="N1033">
        <v>2.4300000000000002</v>
      </c>
      <c r="P1033" t="str">
        <v>2018-12-10</v>
      </c>
      <c r="Q1033">
        <v>2.0699999999999998</v>
      </c>
      <c r="S1033" t="str">
        <v>2018-12-07</v>
      </c>
      <c r="T1033">
        <v>2.69</v>
      </c>
    </row>
    <row r="1034" spans="1:20" x14ac:dyDescent="0.3">
      <c r="A1034" t="str">
        <v>2018-12-05</v>
      </c>
      <c r="B1034">
        <v>19329</v>
      </c>
      <c r="D1034" t="str">
        <v>2018-12-07</v>
      </c>
      <c r="E1034">
        <v>10.93</v>
      </c>
      <c r="G1034" t="str">
        <v>2018-12-07</v>
      </c>
      <c r="H1034">
        <v>162.85000600000001</v>
      </c>
      <c r="J1034" t="str">
        <v>2018-12-06</v>
      </c>
      <c r="K1034">
        <v>1.97</v>
      </c>
      <c r="M1034" t="str">
        <v>2018-12-06</v>
      </c>
      <c r="N1034">
        <v>2.4700000000000002</v>
      </c>
      <c r="P1034" t="str">
        <v>2018-12-07</v>
      </c>
      <c r="Q1034">
        <v>2.09</v>
      </c>
      <c r="S1034" t="str">
        <v>2018-12-06</v>
      </c>
      <c r="T1034">
        <v>2.65</v>
      </c>
    </row>
    <row r="1035" spans="1:20" x14ac:dyDescent="0.3">
      <c r="A1035" t="str">
        <v>2018-12-04</v>
      </c>
      <c r="B1035">
        <v>19353</v>
      </c>
      <c r="D1035" t="str">
        <v>2018-12-06</v>
      </c>
      <c r="E1035">
        <v>10.98</v>
      </c>
      <c r="G1035" t="str">
        <v>2018-12-06</v>
      </c>
      <c r="H1035">
        <v>160.199997</v>
      </c>
      <c r="J1035" t="str">
        <v>2018-12-05</v>
      </c>
      <c r="K1035">
        <v>2.08</v>
      </c>
      <c r="M1035" t="str">
        <v>2018-12-05</v>
      </c>
      <c r="N1035">
        <v>2.5499999999999998</v>
      </c>
      <c r="P1035" t="str">
        <v>2018-12-06</v>
      </c>
      <c r="Q1035">
        <v>2.11</v>
      </c>
      <c r="S1035" t="str">
        <v>2018-12-05</v>
      </c>
      <c r="T1035">
        <v>2.79</v>
      </c>
    </row>
    <row r="1036" spans="1:20" x14ac:dyDescent="0.3">
      <c r="A1036" t="str">
        <v>2018-12-03</v>
      </c>
      <c r="B1036">
        <v>19622</v>
      </c>
      <c r="D1036" t="str">
        <v>2018-12-05</v>
      </c>
      <c r="E1036">
        <v>11.63</v>
      </c>
      <c r="G1036" t="str">
        <v>2018-12-05</v>
      </c>
      <c r="H1036">
        <v>171.800003</v>
      </c>
      <c r="J1036" t="str">
        <v>2018-12-04</v>
      </c>
      <c r="K1036">
        <v>2.06</v>
      </c>
      <c r="M1036" t="str">
        <v>2018-12-04</v>
      </c>
      <c r="N1036">
        <v>2.5099999999999998</v>
      </c>
      <c r="P1036" t="str">
        <v>2018-12-05</v>
      </c>
      <c r="Q1036">
        <v>2.2200000000000002</v>
      </c>
      <c r="S1036" t="str">
        <v>2018-12-04</v>
      </c>
      <c r="T1036">
        <v>2.79</v>
      </c>
    </row>
    <row r="1037" spans="1:20" x14ac:dyDescent="0.3">
      <c r="A1037" t="str">
        <v>2018-11-30</v>
      </c>
      <c r="B1037">
        <v>19189</v>
      </c>
      <c r="D1037" t="str">
        <v>2018-12-04</v>
      </c>
      <c r="E1037">
        <v>11.49</v>
      </c>
      <c r="G1037" t="str">
        <v>2018-12-04</v>
      </c>
      <c r="H1037">
        <v>173</v>
      </c>
      <c r="J1037" t="str">
        <v>2018-12-03</v>
      </c>
      <c r="K1037">
        <v>2.11</v>
      </c>
      <c r="M1037" t="str">
        <v>2018-12-03</v>
      </c>
      <c r="N1037">
        <v>2.5499999999999998</v>
      </c>
      <c r="P1037" t="str">
        <v>2018-12-04</v>
      </c>
      <c r="Q1037">
        <v>2.21</v>
      </c>
      <c r="S1037" t="str">
        <v>2018-12-03</v>
      </c>
      <c r="T1037">
        <v>2.83</v>
      </c>
    </row>
    <row r="1038" spans="1:20" x14ac:dyDescent="0.3">
      <c r="A1038" t="str">
        <v>2018-11-29</v>
      </c>
      <c r="B1038">
        <v>19160</v>
      </c>
      <c r="D1038" t="str">
        <v>2018-12-03</v>
      </c>
      <c r="E1038">
        <v>11.73</v>
      </c>
      <c r="G1038" t="str">
        <v>2018-12-03</v>
      </c>
      <c r="H1038">
        <v>176.39999399999999</v>
      </c>
      <c r="J1038" t="str">
        <v>2018-11-30</v>
      </c>
      <c r="K1038">
        <v>2.0499999999999998</v>
      </c>
      <c r="M1038" t="str">
        <v>2018-11-30</v>
      </c>
      <c r="N1038">
        <v>2.44</v>
      </c>
      <c r="P1038" t="str">
        <v>2018-12-03</v>
      </c>
      <c r="Q1038">
        <v>2.2000000000000002</v>
      </c>
      <c r="S1038" t="str">
        <v>2018-11-30</v>
      </c>
      <c r="T1038">
        <v>2.75</v>
      </c>
    </row>
    <row r="1039" spans="1:20" x14ac:dyDescent="0.3">
      <c r="A1039" t="str">
        <v>2018-11-28</v>
      </c>
      <c r="B1039">
        <v>19115</v>
      </c>
      <c r="D1039" t="str">
        <v>2018-11-30</v>
      </c>
      <c r="E1039">
        <v>11.39</v>
      </c>
      <c r="G1039" t="str">
        <v>2018-11-30</v>
      </c>
      <c r="H1039">
        <v>160.449997</v>
      </c>
      <c r="J1039" t="str">
        <v>2018-11-29</v>
      </c>
      <c r="K1039">
        <v>2.0299999999999998</v>
      </c>
      <c r="M1039" t="str">
        <v>2018-11-29</v>
      </c>
      <c r="N1039">
        <v>2.4</v>
      </c>
      <c r="P1039" t="str">
        <v>2018-11-30</v>
      </c>
      <c r="Q1039">
        <v>2.0699999999999998</v>
      </c>
      <c r="S1039" t="str">
        <v>2018-11-29</v>
      </c>
      <c r="T1039">
        <v>2.78</v>
      </c>
    </row>
    <row r="1040" spans="1:20" x14ac:dyDescent="0.3">
      <c r="A1040" t="str">
        <v>2018-11-27</v>
      </c>
      <c r="B1040">
        <v>19150</v>
      </c>
      <c r="D1040" t="str">
        <v>2018-11-29</v>
      </c>
      <c r="E1040">
        <v>11.52</v>
      </c>
      <c r="G1040" t="str">
        <v>2018-11-29</v>
      </c>
      <c r="H1040">
        <v>166.449997</v>
      </c>
      <c r="J1040" t="str">
        <v>2018-11-28</v>
      </c>
      <c r="K1040">
        <v>2.0499999999999998</v>
      </c>
      <c r="M1040" t="str">
        <v>2018-11-28</v>
      </c>
      <c r="N1040">
        <v>2.42</v>
      </c>
      <c r="P1040" t="str">
        <v>2018-11-29</v>
      </c>
      <c r="Q1040">
        <v>2.1</v>
      </c>
      <c r="S1040" t="str">
        <v>2018-11-28</v>
      </c>
      <c r="T1040">
        <v>2.82</v>
      </c>
    </row>
    <row r="1041" spans="1:20" x14ac:dyDescent="0.3">
      <c r="A1041" t="str">
        <v>2018-11-26</v>
      </c>
      <c r="B1041">
        <v>19233</v>
      </c>
      <c r="D1041" t="str">
        <v>2018-11-28</v>
      </c>
      <c r="E1041">
        <v>11.65</v>
      </c>
      <c r="G1041" t="str">
        <v>2018-11-28</v>
      </c>
      <c r="H1041">
        <v>157.25</v>
      </c>
      <c r="J1041" t="str">
        <v>2018-11-27</v>
      </c>
      <c r="K1041">
        <v>2.04</v>
      </c>
      <c r="M1041" t="str">
        <v>2018-11-27</v>
      </c>
      <c r="N1041">
        <v>2.4</v>
      </c>
      <c r="P1041" t="str">
        <v>2018-11-28</v>
      </c>
      <c r="Q1041">
        <v>2.1</v>
      </c>
      <c r="S1041" t="str">
        <v>2018-11-27</v>
      </c>
      <c r="T1041">
        <v>2.8</v>
      </c>
    </row>
    <row r="1042" spans="1:20" x14ac:dyDescent="0.3">
      <c r="A1042" t="str">
        <v>2018-11-23</v>
      </c>
      <c r="B1042">
        <v>18715</v>
      </c>
      <c r="D1042" t="str">
        <v>2018-11-27</v>
      </c>
      <c r="E1042">
        <v>11.44</v>
      </c>
      <c r="G1042" t="str">
        <v>2018-11-27</v>
      </c>
      <c r="H1042">
        <v>152</v>
      </c>
      <c r="J1042" t="str">
        <v>2018-11-26</v>
      </c>
      <c r="K1042">
        <v>2.04</v>
      </c>
      <c r="M1042" t="str">
        <v>2018-11-26</v>
      </c>
      <c r="N1042">
        <v>2.4900000000000002</v>
      </c>
      <c r="P1042" t="str">
        <v>2018-11-27</v>
      </c>
      <c r="Q1042">
        <v>2.02</v>
      </c>
      <c r="S1042" t="str">
        <v>2018-11-26</v>
      </c>
      <c r="T1042">
        <v>2.82</v>
      </c>
    </row>
    <row r="1043" spans="1:20" x14ac:dyDescent="0.3">
      <c r="A1043" t="str">
        <v>2018-11-22</v>
      </c>
      <c r="B1043">
        <v>18603</v>
      </c>
      <c r="D1043" t="str">
        <v>2018-11-26</v>
      </c>
      <c r="E1043">
        <v>11.46</v>
      </c>
      <c r="G1043" t="str">
        <v>2018-11-26</v>
      </c>
      <c r="H1043">
        <v>154</v>
      </c>
      <c r="J1043" t="str">
        <v>2018-11-23</v>
      </c>
      <c r="K1043">
        <v>1.95</v>
      </c>
      <c r="M1043" t="str">
        <v>2018-11-23</v>
      </c>
      <c r="N1043">
        <v>2.36</v>
      </c>
      <c r="P1043" t="str">
        <v>2018-11-26</v>
      </c>
      <c r="Q1043">
        <v>1.98</v>
      </c>
      <c r="S1043" t="str">
        <v>2018-11-23</v>
      </c>
      <c r="T1043">
        <v>2.69</v>
      </c>
    </row>
    <row r="1044" spans="1:20" x14ac:dyDescent="0.3">
      <c r="A1044" t="str">
        <v>2018-11-21</v>
      </c>
      <c r="B1044">
        <v>18732</v>
      </c>
      <c r="D1044" t="str">
        <v>2018-11-23</v>
      </c>
      <c r="E1044">
        <v>10.86</v>
      </c>
      <c r="G1044" t="str">
        <v>2018-11-23</v>
      </c>
      <c r="H1044">
        <v>142.550003</v>
      </c>
      <c r="J1044" t="str">
        <v>2018-11-22</v>
      </c>
      <c r="K1044">
        <v>1.93</v>
      </c>
      <c r="M1044" t="str">
        <v>2018-11-22</v>
      </c>
      <c r="N1044">
        <v>2.36</v>
      </c>
      <c r="P1044" t="str">
        <v>2018-11-23</v>
      </c>
      <c r="Q1044">
        <v>1.88</v>
      </c>
      <c r="S1044" t="str">
        <v>2018-11-22</v>
      </c>
      <c r="T1044">
        <v>2.66</v>
      </c>
    </row>
    <row r="1045" spans="1:20" x14ac:dyDescent="0.3">
      <c r="A1045" t="str">
        <v>2018-11-20</v>
      </c>
      <c r="B1045">
        <v>18471</v>
      </c>
      <c r="D1045" t="str">
        <v>2018-11-22</v>
      </c>
      <c r="E1045">
        <v>10.64</v>
      </c>
      <c r="G1045" t="str">
        <v>2018-11-22</v>
      </c>
      <c r="H1045">
        <v>138.25</v>
      </c>
      <c r="J1045" t="str">
        <v>2018-11-21</v>
      </c>
      <c r="K1045">
        <v>1.93</v>
      </c>
      <c r="M1045" t="str">
        <v>2018-11-21</v>
      </c>
      <c r="N1045">
        <v>2.35</v>
      </c>
      <c r="P1045" t="str">
        <v>2018-11-22</v>
      </c>
      <c r="Q1045">
        <v>1.89</v>
      </c>
      <c r="S1045" t="str">
        <v>2018-11-21</v>
      </c>
      <c r="T1045">
        <v>2.69</v>
      </c>
    </row>
    <row r="1046" spans="1:20" x14ac:dyDescent="0.3">
      <c r="A1046" t="str">
        <v>2018-11-19</v>
      </c>
      <c r="B1046">
        <v>18823</v>
      </c>
      <c r="D1046" t="str">
        <v>2018-11-21</v>
      </c>
      <c r="E1046">
        <v>10.71</v>
      </c>
      <c r="G1046" t="str">
        <v>2018-11-21</v>
      </c>
      <c r="H1046">
        <v>138.14999399999999</v>
      </c>
      <c r="J1046" t="str">
        <v>2018-11-20</v>
      </c>
      <c r="K1046">
        <v>1.88</v>
      </c>
      <c r="M1046" t="str">
        <v>2018-11-20</v>
      </c>
      <c r="N1046">
        <v>2.27</v>
      </c>
      <c r="P1046" t="str">
        <v>2018-11-21</v>
      </c>
      <c r="Q1046">
        <v>1.84</v>
      </c>
      <c r="S1046" t="str">
        <v>2018-11-20</v>
      </c>
      <c r="T1046">
        <v>2.68</v>
      </c>
    </row>
    <row r="1047" spans="1:20" x14ac:dyDescent="0.3">
      <c r="A1047" t="str">
        <v>2018-11-16</v>
      </c>
      <c r="B1047">
        <v>18878</v>
      </c>
      <c r="D1047" t="str">
        <v>2018-11-20</v>
      </c>
      <c r="E1047">
        <v>10.52</v>
      </c>
      <c r="G1047" t="str">
        <v>2018-11-20</v>
      </c>
      <c r="H1047">
        <v>133.5</v>
      </c>
      <c r="J1047" t="str">
        <v>2018-11-19</v>
      </c>
      <c r="K1047">
        <v>1.93</v>
      </c>
      <c r="M1047" t="str">
        <v>2018-11-19</v>
      </c>
      <c r="N1047">
        <v>2.29</v>
      </c>
      <c r="P1047" t="str">
        <v>2018-11-20</v>
      </c>
      <c r="Q1047">
        <v>1.71</v>
      </c>
      <c r="S1047" t="str">
        <v>2018-11-19</v>
      </c>
      <c r="T1047">
        <v>2.74</v>
      </c>
    </row>
    <row r="1048" spans="1:20" x14ac:dyDescent="0.3">
      <c r="A1048" t="str">
        <v>2018-11-15</v>
      </c>
      <c r="B1048">
        <v>18905</v>
      </c>
      <c r="D1048" t="str">
        <v>2018-11-19</v>
      </c>
      <c r="E1048">
        <v>10.82</v>
      </c>
      <c r="G1048" t="str">
        <v>2018-11-19</v>
      </c>
      <c r="H1048">
        <v>138</v>
      </c>
      <c r="J1048" t="str">
        <v>2018-11-16</v>
      </c>
      <c r="K1048">
        <v>1.92</v>
      </c>
      <c r="M1048" t="str">
        <v>2018-11-16</v>
      </c>
      <c r="N1048">
        <v>2.27</v>
      </c>
      <c r="P1048" t="str">
        <v>2018-11-19</v>
      </c>
      <c r="Q1048">
        <v>1.8</v>
      </c>
      <c r="S1048" t="str">
        <v>2018-11-16</v>
      </c>
      <c r="T1048">
        <v>2.75</v>
      </c>
    </row>
    <row r="1049" spans="1:20" x14ac:dyDescent="0.3">
      <c r="A1049" t="str">
        <v>2018-11-14</v>
      </c>
      <c r="B1049">
        <v>19077</v>
      </c>
      <c r="D1049" t="str">
        <v>2018-11-16</v>
      </c>
      <c r="E1049">
        <v>10.89</v>
      </c>
      <c r="G1049" t="str">
        <v>2018-11-16</v>
      </c>
      <c r="H1049">
        <v>137.800003</v>
      </c>
      <c r="J1049" t="str">
        <v>2018-11-15</v>
      </c>
      <c r="K1049">
        <v>1.95</v>
      </c>
      <c r="M1049" t="str">
        <v>2018-11-15</v>
      </c>
      <c r="N1049">
        <v>2.31</v>
      </c>
      <c r="P1049" t="str">
        <v>2018-11-16</v>
      </c>
      <c r="Q1049">
        <v>1.75</v>
      </c>
      <c r="S1049" t="str">
        <v>2018-11-15</v>
      </c>
      <c r="T1049">
        <v>2.78</v>
      </c>
    </row>
    <row r="1050" spans="1:20" x14ac:dyDescent="0.3">
      <c r="A1050" t="str">
        <v>2018-11-13</v>
      </c>
      <c r="B1050">
        <v>19227</v>
      </c>
      <c r="D1050" t="str">
        <v>2018-11-15</v>
      </c>
      <c r="E1050">
        <v>10.99</v>
      </c>
      <c r="G1050" t="str">
        <v>2018-11-15</v>
      </c>
      <c r="H1050">
        <v>141.14999399999999</v>
      </c>
      <c r="J1050" t="str">
        <v>2018-11-14</v>
      </c>
      <c r="K1050">
        <v>1.98</v>
      </c>
      <c r="M1050" t="str">
        <v>2018-11-14</v>
      </c>
      <c r="N1050">
        <v>2.29</v>
      </c>
      <c r="P1050" t="str">
        <v>2018-11-15</v>
      </c>
      <c r="Q1050">
        <v>1.75</v>
      </c>
      <c r="S1050" t="str">
        <v>2018-11-14</v>
      </c>
      <c r="T1050">
        <v>2.78</v>
      </c>
    </row>
    <row r="1051" spans="1:20" x14ac:dyDescent="0.3">
      <c r="A1051" t="str">
        <v>2018-11-12</v>
      </c>
      <c r="B1051">
        <v>19056</v>
      </c>
      <c r="D1051" t="str">
        <v>2018-11-14</v>
      </c>
      <c r="E1051">
        <v>11.06</v>
      </c>
      <c r="G1051" t="str">
        <v>2018-11-14</v>
      </c>
      <c r="H1051">
        <v>146.64999399999999</v>
      </c>
      <c r="J1051" t="str">
        <v>2018-11-13</v>
      </c>
      <c r="K1051">
        <v>2</v>
      </c>
      <c r="M1051" t="str">
        <v>2018-11-13</v>
      </c>
      <c r="N1051">
        <v>2.37</v>
      </c>
      <c r="P1051" t="str">
        <v>2018-11-14</v>
      </c>
      <c r="Q1051">
        <v>1.77</v>
      </c>
      <c r="S1051" t="str">
        <v>2018-11-13</v>
      </c>
      <c r="T1051">
        <v>2.81</v>
      </c>
    </row>
    <row r="1052" spans="1:20" x14ac:dyDescent="0.3">
      <c r="A1052" t="str">
        <v>2018-11-09</v>
      </c>
      <c r="B1052">
        <v>19258</v>
      </c>
      <c r="D1052" t="str">
        <v>2018-11-13</v>
      </c>
      <c r="E1052">
        <v>11.23</v>
      </c>
      <c r="G1052" t="str">
        <v>2018-11-13</v>
      </c>
      <c r="H1052">
        <v>148.949997</v>
      </c>
      <c r="J1052" t="str">
        <v>2018-11-12</v>
      </c>
      <c r="K1052">
        <v>1.96</v>
      </c>
      <c r="M1052" t="str">
        <v>2018-11-12</v>
      </c>
      <c r="N1052">
        <v>2.36</v>
      </c>
      <c r="P1052" t="str">
        <v>2018-11-13</v>
      </c>
      <c r="Q1052">
        <v>1.81</v>
      </c>
      <c r="S1052" t="str">
        <v>2018-11-12</v>
      </c>
      <c r="T1052">
        <v>2.78</v>
      </c>
    </row>
    <row r="1053" spans="1:20" x14ac:dyDescent="0.3">
      <c r="A1053" t="str">
        <v>2018-11-08</v>
      </c>
      <c r="B1053">
        <v>19429</v>
      </c>
      <c r="D1053" t="str">
        <v>2018-11-12</v>
      </c>
      <c r="E1053">
        <v>11.02</v>
      </c>
      <c r="G1053" t="str">
        <v>2018-11-12</v>
      </c>
      <c r="H1053">
        <v>149.699997</v>
      </c>
      <c r="J1053" t="str">
        <v>2018-11-09</v>
      </c>
      <c r="K1053">
        <v>2.0099999999999998</v>
      </c>
      <c r="M1053" t="str">
        <v>2018-11-09</v>
      </c>
      <c r="N1053">
        <v>2.36</v>
      </c>
      <c r="P1053" t="str">
        <v>2018-11-12</v>
      </c>
      <c r="Q1053">
        <v>1.81</v>
      </c>
      <c r="S1053" t="str">
        <v>2018-11-09</v>
      </c>
      <c r="T1053">
        <v>2.84</v>
      </c>
    </row>
    <row r="1054" spans="1:20" x14ac:dyDescent="0.3">
      <c r="A1054" t="str">
        <v>2018-11-07</v>
      </c>
      <c r="B1054">
        <v>19541</v>
      </c>
      <c r="D1054" t="str">
        <v>2018-11-09</v>
      </c>
      <c r="E1054">
        <v>11.23</v>
      </c>
      <c r="G1054" t="str">
        <v>2018-11-09</v>
      </c>
      <c r="H1054">
        <v>150.5</v>
      </c>
      <c r="J1054" t="str">
        <v>2018-11-08</v>
      </c>
      <c r="K1054">
        <v>2.0299999999999998</v>
      </c>
      <c r="M1054" t="str">
        <v>2018-11-08</v>
      </c>
      <c r="N1054">
        <v>2.34</v>
      </c>
      <c r="P1054" t="str">
        <v>2018-11-09</v>
      </c>
      <c r="Q1054">
        <v>1.83</v>
      </c>
      <c r="S1054" t="str">
        <v>2018-11-08</v>
      </c>
      <c r="T1054">
        <v>2.85</v>
      </c>
    </row>
    <row r="1055" spans="1:20" x14ac:dyDescent="0.3">
      <c r="A1055" t="str">
        <v>2018-11-06</v>
      </c>
      <c r="B1055">
        <v>19268</v>
      </c>
      <c r="D1055" t="str">
        <v>2018-11-08</v>
      </c>
      <c r="E1055">
        <v>11.36</v>
      </c>
      <c r="G1055" t="str">
        <v>2018-11-08</v>
      </c>
      <c r="H1055">
        <v>150.89999399999999</v>
      </c>
      <c r="J1055" t="str">
        <v>2018-11-07</v>
      </c>
      <c r="K1055">
        <v>2.06</v>
      </c>
      <c r="M1055" t="str">
        <v>2018-11-07</v>
      </c>
      <c r="N1055">
        <v>2.3199999999999998</v>
      </c>
      <c r="P1055" t="str">
        <v>2018-11-08</v>
      </c>
      <c r="Q1055">
        <v>1.85</v>
      </c>
      <c r="S1055" t="str">
        <v>2018-11-07</v>
      </c>
      <c r="T1055">
        <v>2.85</v>
      </c>
    </row>
    <row r="1056" spans="1:20" x14ac:dyDescent="0.3">
      <c r="A1056" t="str">
        <v>2018-11-05</v>
      </c>
      <c r="B1056">
        <v>19281</v>
      </c>
      <c r="D1056" t="str">
        <v>2018-11-07</v>
      </c>
      <c r="E1056">
        <v>11.81</v>
      </c>
      <c r="G1056" t="str">
        <v>2018-11-07</v>
      </c>
      <c r="H1056">
        <v>147.39999399999999</v>
      </c>
      <c r="J1056" t="str">
        <v>2018-11-06</v>
      </c>
      <c r="K1056">
        <v>2</v>
      </c>
      <c r="M1056" t="str">
        <v>2018-11-06</v>
      </c>
      <c r="N1056">
        <v>2.2799999999999998</v>
      </c>
      <c r="P1056" t="str">
        <v>2018-11-07</v>
      </c>
      <c r="Q1056">
        <v>1.79</v>
      </c>
      <c r="S1056" t="str">
        <v>2018-11-06</v>
      </c>
      <c r="T1056">
        <v>2.85</v>
      </c>
    </row>
    <row r="1057" spans="1:20" x14ac:dyDescent="0.3">
      <c r="A1057" t="str">
        <v>2018-11-02</v>
      </c>
      <c r="B1057">
        <v>19390</v>
      </c>
      <c r="D1057" t="str">
        <v>2018-11-06</v>
      </c>
      <c r="E1057">
        <v>11.66</v>
      </c>
      <c r="G1057" t="str">
        <v>2018-11-06</v>
      </c>
      <c r="H1057">
        <v>151.75</v>
      </c>
      <c r="J1057" t="str">
        <v>2018-11-05</v>
      </c>
      <c r="K1057">
        <v>1.98</v>
      </c>
      <c r="M1057" t="str">
        <v>2018-11-05</v>
      </c>
      <c r="N1057">
        <v>2.2999999999999998</v>
      </c>
      <c r="P1057" t="str">
        <v>2018-11-06</v>
      </c>
      <c r="Q1057">
        <v>1.75</v>
      </c>
      <c r="S1057" t="str">
        <v>2018-11-05</v>
      </c>
      <c r="T1057">
        <v>2.87</v>
      </c>
    </row>
    <row r="1058" spans="1:20" x14ac:dyDescent="0.3">
      <c r="A1058" t="str">
        <v>2018-11-01</v>
      </c>
      <c r="B1058">
        <v>19185</v>
      </c>
      <c r="D1058" t="str">
        <v>2018-11-05</v>
      </c>
      <c r="E1058">
        <v>11.59</v>
      </c>
      <c r="G1058" t="str">
        <v>2018-11-05</v>
      </c>
      <c r="H1058">
        <v>155.300003</v>
      </c>
      <c r="J1058" t="str">
        <v>2018-11-02</v>
      </c>
      <c r="K1058">
        <v>2.0099999999999998</v>
      </c>
      <c r="M1058" t="str">
        <v>2018-11-02</v>
      </c>
      <c r="N1058">
        <v>2.38</v>
      </c>
      <c r="P1058" t="str">
        <v>2018-11-05</v>
      </c>
      <c r="Q1058">
        <v>1.73</v>
      </c>
      <c r="S1058" t="str">
        <v>2018-11-02</v>
      </c>
      <c r="T1058">
        <v>2.9</v>
      </c>
    </row>
    <row r="1059" spans="1:20" x14ac:dyDescent="0.3">
      <c r="A1059" t="str">
        <v>2018-10-31</v>
      </c>
      <c r="B1059">
        <v>19050</v>
      </c>
      <c r="D1059" t="str">
        <v>2018-11-02</v>
      </c>
      <c r="E1059">
        <v>11.8</v>
      </c>
      <c r="G1059" t="str">
        <v>2018-11-02</v>
      </c>
      <c r="H1059">
        <v>153.75</v>
      </c>
      <c r="J1059" t="str">
        <v>2018-11-01</v>
      </c>
      <c r="K1059">
        <v>1.99</v>
      </c>
      <c r="M1059" t="str">
        <v>2018-11-01</v>
      </c>
      <c r="N1059">
        <v>2.29</v>
      </c>
      <c r="P1059" t="str">
        <v>2018-11-02</v>
      </c>
      <c r="Q1059">
        <v>1.77</v>
      </c>
      <c r="S1059" t="str">
        <v>2018-11-01</v>
      </c>
      <c r="T1059">
        <v>2.84</v>
      </c>
    </row>
    <row r="1060" spans="1:20" x14ac:dyDescent="0.3">
      <c r="A1060" t="str">
        <v>2018-10-30</v>
      </c>
      <c r="B1060">
        <v>18999</v>
      </c>
      <c r="D1060" t="str">
        <v>2018-11-01</v>
      </c>
      <c r="E1060">
        <v>11.43</v>
      </c>
      <c r="G1060" t="str">
        <v>2018-11-01</v>
      </c>
      <c r="H1060">
        <v>150.5</v>
      </c>
      <c r="J1060" t="str">
        <v>2018-10-31</v>
      </c>
      <c r="K1060">
        <v>1.95</v>
      </c>
      <c r="M1060" t="str">
        <v>2018-10-31</v>
      </c>
      <c r="N1060">
        <v>2.27</v>
      </c>
      <c r="P1060" t="str">
        <v>2018-11-01</v>
      </c>
      <c r="Q1060">
        <v>1.71</v>
      </c>
      <c r="S1060" t="str">
        <v>2018-10-31</v>
      </c>
      <c r="T1060">
        <v>2.79</v>
      </c>
    </row>
    <row r="1061" spans="1:20" x14ac:dyDescent="0.3">
      <c r="A1061" t="str">
        <v>2018-10-29</v>
      </c>
      <c r="B1061">
        <v>19040</v>
      </c>
      <c r="D1061" t="str">
        <v>2018-10-31</v>
      </c>
      <c r="E1061">
        <v>11.32</v>
      </c>
      <c r="G1061" t="str">
        <v>2018-10-31</v>
      </c>
      <c r="H1061">
        <v>145.25</v>
      </c>
      <c r="J1061" t="str">
        <v>2018-10-30</v>
      </c>
      <c r="K1061">
        <v>1.99</v>
      </c>
      <c r="M1061" t="str">
        <v>2018-10-30</v>
      </c>
      <c r="N1061">
        <v>2.29</v>
      </c>
      <c r="P1061" t="str">
        <v>2018-10-31</v>
      </c>
      <c r="Q1061">
        <v>1.66</v>
      </c>
      <c r="S1061" t="str">
        <v>2018-10-30</v>
      </c>
      <c r="T1061">
        <v>2.79</v>
      </c>
    </row>
    <row r="1062" spans="1:20" x14ac:dyDescent="0.3">
      <c r="A1062" t="str">
        <v>2018-10-26</v>
      </c>
      <c r="B1062">
        <v>18683</v>
      </c>
      <c r="D1062" t="str">
        <v>2018-10-30</v>
      </c>
      <c r="E1062">
        <v>11.37</v>
      </c>
      <c r="G1062" t="str">
        <v>2018-10-30</v>
      </c>
      <c r="H1062">
        <v>148</v>
      </c>
      <c r="J1062" t="str">
        <v>2018-10-29</v>
      </c>
      <c r="K1062">
        <v>2</v>
      </c>
      <c r="M1062" t="str">
        <v>2018-10-29</v>
      </c>
      <c r="N1062">
        <v>2.31</v>
      </c>
      <c r="P1062" t="str">
        <v>2018-10-30</v>
      </c>
      <c r="Q1062">
        <v>1.66</v>
      </c>
      <c r="S1062" t="str">
        <v>2018-10-29</v>
      </c>
      <c r="T1062">
        <v>2.86</v>
      </c>
    </row>
    <row r="1063" spans="1:20" x14ac:dyDescent="0.3">
      <c r="A1063" t="str">
        <v>2018-10-25</v>
      </c>
      <c r="B1063">
        <v>18815</v>
      </c>
      <c r="D1063" t="str">
        <v>2018-10-29</v>
      </c>
      <c r="E1063">
        <v>11.45</v>
      </c>
      <c r="G1063" t="str">
        <v>2018-10-29</v>
      </c>
      <c r="H1063">
        <v>152.5</v>
      </c>
      <c r="J1063" t="str">
        <v>2018-10-26</v>
      </c>
      <c r="K1063">
        <v>1.94</v>
      </c>
      <c r="M1063" t="str">
        <v>2018-10-26</v>
      </c>
      <c r="N1063">
        <v>2.21</v>
      </c>
      <c r="P1063" t="str">
        <v>2018-10-29</v>
      </c>
      <c r="Q1063">
        <v>1.63</v>
      </c>
      <c r="S1063" t="str">
        <v>2018-10-26</v>
      </c>
      <c r="T1063">
        <v>2.78</v>
      </c>
    </row>
    <row r="1064" spans="1:20" x14ac:dyDescent="0.3">
      <c r="A1064" t="str">
        <v>2018-10-24</v>
      </c>
      <c r="B1064">
        <v>18485</v>
      </c>
      <c r="D1064" t="str">
        <v>2018-10-26</v>
      </c>
      <c r="E1064">
        <v>10.97</v>
      </c>
      <c r="G1064" t="str">
        <v>2018-10-26</v>
      </c>
      <c r="H1064">
        <v>141.699997</v>
      </c>
      <c r="J1064" t="str">
        <v>2018-10-25</v>
      </c>
      <c r="K1064">
        <v>1.95</v>
      </c>
      <c r="M1064" t="str">
        <v>2018-10-25</v>
      </c>
      <c r="N1064">
        <v>2.2200000000000002</v>
      </c>
      <c r="P1064" t="str">
        <v>2018-10-26</v>
      </c>
      <c r="Q1064">
        <v>1.56</v>
      </c>
      <c r="S1064" t="str">
        <v>2018-10-25</v>
      </c>
      <c r="T1064">
        <v>2.78</v>
      </c>
    </row>
    <row r="1065" spans="1:20" x14ac:dyDescent="0.3">
      <c r="A1065" t="str">
        <v>2018-10-23</v>
      </c>
      <c r="B1065">
        <v>18802</v>
      </c>
      <c r="D1065" t="str">
        <v>2018-10-25</v>
      </c>
      <c r="E1065">
        <v>11.14</v>
      </c>
      <c r="G1065" t="str">
        <v>2018-10-25</v>
      </c>
      <c r="H1065">
        <v>140.550003</v>
      </c>
      <c r="J1065" t="str">
        <v>2018-10-24</v>
      </c>
      <c r="K1065">
        <v>1.9</v>
      </c>
      <c r="M1065" t="str">
        <v>2018-10-24</v>
      </c>
      <c r="N1065">
        <v>2.17</v>
      </c>
      <c r="P1065" t="str">
        <v>2018-10-25</v>
      </c>
      <c r="Q1065">
        <v>1.59</v>
      </c>
      <c r="S1065" t="str">
        <v>2018-10-24</v>
      </c>
      <c r="T1065">
        <v>2.73</v>
      </c>
    </row>
    <row r="1066" spans="1:20" x14ac:dyDescent="0.3">
      <c r="A1066" t="str">
        <v>2018-10-22</v>
      </c>
      <c r="B1066">
        <v>18966</v>
      </c>
      <c r="D1066" t="str">
        <v>2018-10-24</v>
      </c>
      <c r="E1066">
        <v>10.9</v>
      </c>
      <c r="G1066" t="str">
        <v>2018-10-24</v>
      </c>
      <c r="H1066">
        <v>137</v>
      </c>
      <c r="J1066" t="str">
        <v>2018-10-23</v>
      </c>
      <c r="K1066">
        <v>1.97</v>
      </c>
      <c r="M1066" t="str">
        <v>2018-10-23</v>
      </c>
      <c r="N1066">
        <v>2.2400000000000002</v>
      </c>
      <c r="P1066" t="str">
        <v>2018-10-24</v>
      </c>
      <c r="Q1066">
        <v>1.56</v>
      </c>
      <c r="S1066" t="str">
        <v>2018-10-23</v>
      </c>
      <c r="T1066">
        <v>2.77</v>
      </c>
    </row>
    <row r="1067" spans="1:20" x14ac:dyDescent="0.3">
      <c r="A1067" t="str">
        <v>2018-10-19</v>
      </c>
      <c r="B1067">
        <v>19080</v>
      </c>
      <c r="D1067" t="str">
        <v>2018-10-23</v>
      </c>
      <c r="E1067">
        <v>11.28</v>
      </c>
      <c r="G1067" t="str">
        <v>2018-10-23</v>
      </c>
      <c r="H1067">
        <v>145.10000600000001</v>
      </c>
      <c r="J1067" t="str">
        <v>2018-10-22</v>
      </c>
      <c r="K1067">
        <v>1.97</v>
      </c>
      <c r="M1067" t="str">
        <v>2018-10-22</v>
      </c>
      <c r="N1067">
        <v>2.29</v>
      </c>
      <c r="P1067" t="str">
        <v>2018-10-23</v>
      </c>
      <c r="Q1067">
        <v>1.64</v>
      </c>
      <c r="S1067" t="str">
        <v>2018-10-22</v>
      </c>
      <c r="T1067">
        <v>2.83</v>
      </c>
    </row>
    <row r="1068" spans="1:20" x14ac:dyDescent="0.3">
      <c r="A1068" t="str">
        <v>2018-10-18</v>
      </c>
      <c r="B1068">
        <v>19088</v>
      </c>
      <c r="D1068" t="str">
        <v>2018-10-22</v>
      </c>
      <c r="E1068">
        <v>11.31</v>
      </c>
      <c r="G1068" t="str">
        <v>2018-10-22</v>
      </c>
      <c r="H1068">
        <v>150.60000600000001</v>
      </c>
      <c r="J1068" t="str">
        <v>2018-10-19</v>
      </c>
      <c r="K1068">
        <v>1.98</v>
      </c>
      <c r="M1068" t="str">
        <v>2018-10-19</v>
      </c>
      <c r="N1068">
        <v>2.37</v>
      </c>
      <c r="P1068" t="str">
        <v>2018-10-22</v>
      </c>
      <c r="Q1068">
        <v>1.67</v>
      </c>
      <c r="S1068" t="str">
        <v>2018-10-19</v>
      </c>
      <c r="T1068">
        <v>2.87</v>
      </c>
    </row>
    <row r="1069" spans="1:20" x14ac:dyDescent="0.3">
      <c r="A1069" t="str">
        <v>2018-10-17</v>
      </c>
      <c r="B1069">
        <v>19455</v>
      </c>
      <c r="D1069" t="str">
        <v>2018-10-19</v>
      </c>
      <c r="E1069">
        <v>11.53</v>
      </c>
      <c r="G1069" t="str">
        <v>2018-10-19</v>
      </c>
      <c r="H1069">
        <v>159.050003</v>
      </c>
      <c r="J1069" t="str">
        <v>2018-10-18</v>
      </c>
      <c r="K1069">
        <v>1.98</v>
      </c>
      <c r="M1069" t="str">
        <v>2018-10-18</v>
      </c>
      <c r="N1069">
        <v>2.37</v>
      </c>
      <c r="P1069" t="str">
        <v>2018-10-19</v>
      </c>
      <c r="Q1069">
        <v>1.72</v>
      </c>
      <c r="S1069" t="str">
        <v>2018-10-18</v>
      </c>
      <c r="T1069">
        <v>2.9</v>
      </c>
    </row>
    <row r="1070" spans="1:20" x14ac:dyDescent="0.3">
      <c r="A1070" t="str">
        <v>2018-10-16</v>
      </c>
      <c r="B1070">
        <v>19718</v>
      </c>
      <c r="D1070" t="str">
        <v>2018-10-18</v>
      </c>
      <c r="E1070">
        <v>11.64</v>
      </c>
      <c r="G1070" t="str">
        <v>2018-10-18</v>
      </c>
      <c r="H1070">
        <v>167.300003</v>
      </c>
      <c r="J1070" t="str">
        <v>2018-10-17</v>
      </c>
      <c r="K1070">
        <v>2.0499999999999998</v>
      </c>
      <c r="M1070" t="str">
        <v>2018-10-17</v>
      </c>
      <c r="N1070">
        <v>2.42</v>
      </c>
      <c r="P1070" t="str">
        <v>2018-10-18</v>
      </c>
      <c r="Q1070">
        <v>1.75</v>
      </c>
      <c r="S1070" t="str">
        <v>2018-10-17</v>
      </c>
      <c r="T1070">
        <v>2.98</v>
      </c>
    </row>
    <row r="1071" spans="1:20" x14ac:dyDescent="0.3">
      <c r="A1071" t="str">
        <v>2018-10-15</v>
      </c>
      <c r="B1071">
        <v>19288</v>
      </c>
      <c r="D1071" t="str">
        <v>2018-10-17</v>
      </c>
      <c r="E1071">
        <v>12.05</v>
      </c>
      <c r="G1071" t="str">
        <v>2018-10-17</v>
      </c>
      <c r="H1071">
        <v>171.75</v>
      </c>
      <c r="J1071" t="str">
        <v>2018-10-16</v>
      </c>
      <c r="K1071">
        <v>2.0699999999999998</v>
      </c>
      <c r="M1071" t="str">
        <v>2018-10-16</v>
      </c>
      <c r="N1071">
        <v>2.41</v>
      </c>
      <c r="P1071" t="str">
        <v>2018-10-17</v>
      </c>
      <c r="Q1071">
        <v>1.86</v>
      </c>
      <c r="S1071" t="str">
        <v>2018-10-16</v>
      </c>
      <c r="T1071">
        <v>2.99</v>
      </c>
    </row>
    <row r="1072" spans="1:20" x14ac:dyDescent="0.3">
      <c r="A1072" t="str">
        <v>2018-10-12</v>
      </c>
      <c r="B1072">
        <v>19256</v>
      </c>
      <c r="D1072" t="str">
        <v>2018-10-16</v>
      </c>
      <c r="E1072">
        <v>12.01</v>
      </c>
      <c r="G1072" t="str">
        <v>2018-10-16</v>
      </c>
      <c r="H1072">
        <v>173.199997</v>
      </c>
      <c r="J1072" t="str">
        <v>2018-10-15</v>
      </c>
      <c r="K1072">
        <v>2.04</v>
      </c>
      <c r="M1072" t="str">
        <v>2018-10-15</v>
      </c>
      <c r="N1072">
        <v>2.44</v>
      </c>
      <c r="P1072" t="str">
        <v>2018-10-16</v>
      </c>
      <c r="Q1072">
        <v>1.87</v>
      </c>
      <c r="S1072" t="str">
        <v>2018-10-15</v>
      </c>
      <c r="T1072">
        <v>2.93</v>
      </c>
    </row>
    <row r="1073" spans="1:20" x14ac:dyDescent="0.3">
      <c r="A1073" t="str">
        <v>2018-10-11</v>
      </c>
      <c r="B1073">
        <v>19357</v>
      </c>
      <c r="D1073" t="str">
        <v>2018-10-15</v>
      </c>
      <c r="E1073">
        <v>11.92</v>
      </c>
      <c r="G1073" t="str">
        <v>2018-10-15</v>
      </c>
      <c r="H1073">
        <v>177.449997</v>
      </c>
      <c r="J1073" t="str">
        <v>2018-10-12</v>
      </c>
      <c r="K1073">
        <v>2.0299999999999998</v>
      </c>
      <c r="M1073" t="str">
        <v>2018-10-12</v>
      </c>
      <c r="N1073">
        <v>2.42</v>
      </c>
      <c r="P1073" t="str">
        <v>2018-10-15</v>
      </c>
      <c r="Q1073">
        <v>1.88</v>
      </c>
      <c r="S1073" t="str">
        <v>2018-10-12</v>
      </c>
      <c r="T1073">
        <v>2.96</v>
      </c>
    </row>
    <row r="1074" spans="1:20" x14ac:dyDescent="0.3">
      <c r="A1074" t="str">
        <v>2018-10-10</v>
      </c>
      <c r="B1074">
        <v>19719</v>
      </c>
      <c r="D1074" t="str">
        <v>2018-10-12</v>
      </c>
      <c r="E1074">
        <v>11.91</v>
      </c>
      <c r="G1074" t="str">
        <v>2018-10-12</v>
      </c>
      <c r="H1074">
        <v>181</v>
      </c>
      <c r="J1074" t="str">
        <v>2018-10-11</v>
      </c>
      <c r="K1074">
        <v>2.0299999999999998</v>
      </c>
      <c r="M1074" t="str">
        <v>2018-10-11</v>
      </c>
      <c r="N1074">
        <v>2.4</v>
      </c>
      <c r="P1074" t="str">
        <v>2018-10-12</v>
      </c>
      <c r="Q1074">
        <v>1.87</v>
      </c>
      <c r="S1074" t="str">
        <v>2018-10-11</v>
      </c>
      <c r="T1074">
        <v>2.94</v>
      </c>
    </row>
    <row r="1075" spans="1:20" x14ac:dyDescent="0.3">
      <c r="A1075" t="str">
        <v>2018-10-09</v>
      </c>
      <c r="B1075">
        <v>20062</v>
      </c>
      <c r="D1075" t="str">
        <v>2018-10-11</v>
      </c>
      <c r="E1075">
        <v>11.94</v>
      </c>
      <c r="G1075" t="str">
        <v>2018-10-11</v>
      </c>
      <c r="H1075">
        <v>177.75</v>
      </c>
      <c r="J1075" t="str">
        <v>2018-10-10</v>
      </c>
      <c r="K1075">
        <v>2.09</v>
      </c>
      <c r="M1075" t="str">
        <v>2018-10-10</v>
      </c>
      <c r="N1075">
        <v>2.4500000000000002</v>
      </c>
      <c r="P1075" t="str">
        <v>2018-10-11</v>
      </c>
      <c r="Q1075">
        <v>1.84</v>
      </c>
      <c r="S1075" t="str">
        <v>2018-10-10</v>
      </c>
      <c r="T1075">
        <v>3.02</v>
      </c>
    </row>
    <row r="1076" spans="1:20" x14ac:dyDescent="0.3">
      <c r="A1076" t="str">
        <v>2018-10-08</v>
      </c>
      <c r="B1076">
        <v>19851</v>
      </c>
      <c r="D1076" t="str">
        <v>2018-10-10</v>
      </c>
      <c r="E1076">
        <v>12.15</v>
      </c>
      <c r="G1076" t="str">
        <v>2018-10-10</v>
      </c>
      <c r="H1076">
        <v>184.800003</v>
      </c>
      <c r="J1076" t="str">
        <v>2018-10-09</v>
      </c>
      <c r="K1076">
        <v>2.0699999999999998</v>
      </c>
      <c r="M1076" t="str">
        <v>2018-10-09</v>
      </c>
      <c r="N1076">
        <v>2.39</v>
      </c>
      <c r="P1076" t="str">
        <v>2018-10-10</v>
      </c>
      <c r="Q1076">
        <v>1.86</v>
      </c>
      <c r="S1076" t="str">
        <v>2018-10-09</v>
      </c>
      <c r="T1076">
        <v>3.03</v>
      </c>
    </row>
    <row r="1077" spans="1:20" x14ac:dyDescent="0.3">
      <c r="A1077" t="str">
        <v>2018-10-05</v>
      </c>
      <c r="B1077">
        <v>20346</v>
      </c>
      <c r="D1077" t="str">
        <v>2018-10-09</v>
      </c>
      <c r="E1077">
        <v>12.11</v>
      </c>
      <c r="G1077" t="str">
        <v>2018-10-09</v>
      </c>
      <c r="H1077">
        <v>188.949997</v>
      </c>
      <c r="J1077" t="str">
        <v>2018-10-08</v>
      </c>
      <c r="K1077">
        <v>2.0299999999999998</v>
      </c>
      <c r="M1077" t="str">
        <v>2018-10-08</v>
      </c>
      <c r="N1077">
        <v>2.44</v>
      </c>
      <c r="P1077" t="str">
        <v>2018-10-09</v>
      </c>
      <c r="Q1077">
        <v>1.87</v>
      </c>
      <c r="S1077" t="str">
        <v>2018-10-08</v>
      </c>
      <c r="T1077">
        <v>3.05</v>
      </c>
    </row>
    <row r="1078" spans="1:20" x14ac:dyDescent="0.3">
      <c r="A1078" t="str">
        <v>2018-10-04</v>
      </c>
      <c r="B1078">
        <v>20613</v>
      </c>
      <c r="D1078" t="str">
        <v>2018-10-08</v>
      </c>
      <c r="E1078">
        <v>11.97</v>
      </c>
      <c r="G1078" t="str">
        <v>2018-10-08</v>
      </c>
      <c r="H1078">
        <v>192.449997</v>
      </c>
      <c r="J1078" t="str">
        <v>2018-10-05</v>
      </c>
      <c r="K1078">
        <v>2.1</v>
      </c>
      <c r="M1078" t="str">
        <v>2018-10-05</v>
      </c>
      <c r="N1078">
        <v>2.48</v>
      </c>
      <c r="P1078" t="str">
        <v>2018-10-08</v>
      </c>
      <c r="Q1078">
        <v>1.85</v>
      </c>
      <c r="S1078" t="str">
        <v>2018-10-05</v>
      </c>
      <c r="T1078">
        <v>3.17</v>
      </c>
    </row>
    <row r="1079" spans="1:20" x14ac:dyDescent="0.3">
      <c r="A1079" t="str">
        <v>2018-10-03</v>
      </c>
      <c r="B1079">
        <v>20736</v>
      </c>
      <c r="D1079" t="str">
        <v>2018-10-05</v>
      </c>
      <c r="E1079">
        <v>12.41</v>
      </c>
      <c r="G1079" t="str">
        <v>2018-10-05</v>
      </c>
      <c r="H1079">
        <v>201.60000600000001</v>
      </c>
      <c r="J1079" t="str">
        <v>2018-10-04</v>
      </c>
      <c r="K1079">
        <v>2.17</v>
      </c>
      <c r="M1079" t="str">
        <v>2018-10-04</v>
      </c>
      <c r="N1079">
        <v>2.5299999999999998</v>
      </c>
      <c r="P1079" t="str">
        <v>2018-10-05</v>
      </c>
      <c r="Q1079">
        <v>1.98</v>
      </c>
      <c r="S1079" t="str">
        <v>2018-10-04</v>
      </c>
      <c r="T1079">
        <v>3.27</v>
      </c>
    </row>
    <row r="1080" spans="1:20" x14ac:dyDescent="0.3">
      <c r="A1080" t="str">
        <v>2018-10-02</v>
      </c>
      <c r="B1080">
        <v>20562</v>
      </c>
      <c r="D1080" t="str">
        <v>2018-10-04</v>
      </c>
      <c r="E1080">
        <v>12.6</v>
      </c>
      <c r="G1080" t="str">
        <v>2018-10-04</v>
      </c>
      <c r="H1080">
        <v>208.39999399999999</v>
      </c>
      <c r="J1080" t="str">
        <v>2018-10-03</v>
      </c>
      <c r="K1080">
        <v>2.12</v>
      </c>
      <c r="M1080" t="str">
        <v>2018-10-03</v>
      </c>
      <c r="N1080">
        <v>2.5099999999999998</v>
      </c>
      <c r="P1080" t="str">
        <v>2018-10-04</v>
      </c>
      <c r="Q1080">
        <v>2.02</v>
      </c>
      <c r="S1080" t="str">
        <v>2018-10-03</v>
      </c>
      <c r="T1080">
        <v>3.24</v>
      </c>
    </row>
    <row r="1081" spans="1:20" x14ac:dyDescent="0.3">
      <c r="A1081" t="str">
        <v>2018-10-01</v>
      </c>
      <c r="B1081">
        <v>20610</v>
      </c>
      <c r="D1081" t="str">
        <v>2018-10-03</v>
      </c>
      <c r="E1081">
        <v>12.52</v>
      </c>
      <c r="G1081" t="str">
        <v>2018-10-03</v>
      </c>
      <c r="H1081">
        <v>205.699997</v>
      </c>
      <c r="J1081" t="str">
        <v>2018-10-02</v>
      </c>
      <c r="K1081">
        <v>2.11</v>
      </c>
      <c r="M1081" t="str">
        <v>2018-10-02</v>
      </c>
      <c r="N1081">
        <v>2.5499999999999998</v>
      </c>
      <c r="P1081" t="str">
        <v>2018-10-03</v>
      </c>
      <c r="Q1081">
        <v>2</v>
      </c>
      <c r="S1081" t="str">
        <v>2018-10-02</v>
      </c>
      <c r="T1081">
        <v>3.21</v>
      </c>
    </row>
    <row r="1082" spans="1:20" x14ac:dyDescent="0.3">
      <c r="A1082" t="str">
        <v>2018-09-28</v>
      </c>
      <c r="B1082">
        <v>20712</v>
      </c>
      <c r="D1082" t="str">
        <v>2018-10-02</v>
      </c>
      <c r="E1082">
        <v>12.43</v>
      </c>
      <c r="G1082" t="str">
        <v>2018-10-02</v>
      </c>
      <c r="H1082">
        <v>206</v>
      </c>
      <c r="J1082" t="str">
        <v>2018-10-01</v>
      </c>
      <c r="K1082">
        <v>2.12</v>
      </c>
      <c r="M1082" t="str">
        <v>2018-10-01</v>
      </c>
      <c r="N1082">
        <v>2.59</v>
      </c>
      <c r="P1082" t="str">
        <v>2018-10-02</v>
      </c>
      <c r="Q1082">
        <v>1.96</v>
      </c>
      <c r="S1082" t="str">
        <v>2018-10-01</v>
      </c>
      <c r="T1082">
        <v>3.28</v>
      </c>
    </row>
    <row r="1083" spans="1:20" x14ac:dyDescent="0.3">
      <c r="A1083" t="str">
        <v>2018-09-27</v>
      </c>
      <c r="B1083">
        <v>21511</v>
      </c>
      <c r="D1083" t="str">
        <v>2018-10-01</v>
      </c>
      <c r="E1083">
        <v>12.66</v>
      </c>
      <c r="G1083" t="str">
        <v>2018-10-01</v>
      </c>
      <c r="H1083">
        <v>215.199997</v>
      </c>
      <c r="J1083" t="str">
        <v>2018-09-28</v>
      </c>
      <c r="K1083">
        <v>2.2000000000000002</v>
      </c>
      <c r="M1083" t="str">
        <v>2018-09-28</v>
      </c>
      <c r="N1083">
        <v>2.7</v>
      </c>
      <c r="P1083" t="str">
        <v>2018-10-01</v>
      </c>
      <c r="Q1083">
        <v>2</v>
      </c>
      <c r="S1083" t="str">
        <v>2018-09-28</v>
      </c>
      <c r="T1083">
        <v>3.29</v>
      </c>
    </row>
    <row r="1084" spans="1:20" x14ac:dyDescent="0.3">
      <c r="A1084" t="str">
        <v>2018-09-26</v>
      </c>
      <c r="B1084">
        <v>21646</v>
      </c>
      <c r="D1084" t="str">
        <v>2018-09-28</v>
      </c>
      <c r="E1084">
        <v>12.96</v>
      </c>
      <c r="G1084" t="str">
        <v>2018-09-28</v>
      </c>
      <c r="H1084">
        <v>224.199997</v>
      </c>
      <c r="J1084" t="str">
        <v>2018-09-27</v>
      </c>
      <c r="K1084">
        <v>2.4</v>
      </c>
      <c r="M1084" t="str">
        <v>2018-09-27</v>
      </c>
      <c r="N1084">
        <v>2.95</v>
      </c>
      <c r="P1084" t="str">
        <v>2018-09-28</v>
      </c>
      <c r="Q1084">
        <v>2.12</v>
      </c>
      <c r="S1084" t="str">
        <v>2018-09-27</v>
      </c>
      <c r="T1084">
        <v>3.56</v>
      </c>
    </row>
    <row r="1085" spans="1:20" x14ac:dyDescent="0.3">
      <c r="A1085" t="str">
        <v>2018-09-25</v>
      </c>
      <c r="B1085">
        <v>21669</v>
      </c>
      <c r="D1085" t="str">
        <v>2018-09-27</v>
      </c>
      <c r="E1085">
        <v>13.9</v>
      </c>
      <c r="G1085" t="str">
        <v>2018-09-27</v>
      </c>
      <c r="H1085">
        <v>236</v>
      </c>
      <c r="J1085" t="str">
        <v>2018-09-26</v>
      </c>
      <c r="K1085">
        <v>2.4300000000000002</v>
      </c>
      <c r="M1085" t="str">
        <v>2018-09-26</v>
      </c>
      <c r="N1085">
        <v>2.98</v>
      </c>
      <c r="P1085" t="str">
        <v>2018-09-27</v>
      </c>
      <c r="Q1085">
        <v>2.34</v>
      </c>
      <c r="S1085" t="str">
        <v>2018-09-26</v>
      </c>
      <c r="T1085">
        <v>3.58</v>
      </c>
    </row>
    <row r="1086" spans="1:20" x14ac:dyDescent="0.3">
      <c r="A1086" t="str">
        <v>2018-09-24</v>
      </c>
      <c r="B1086">
        <v>21340</v>
      </c>
      <c r="D1086" t="str">
        <v>2018-09-26</v>
      </c>
      <c r="E1086">
        <v>14.14</v>
      </c>
      <c r="G1086" t="str">
        <v>2018-09-26</v>
      </c>
      <c r="H1086">
        <v>240.800003</v>
      </c>
      <c r="J1086" t="str">
        <v>2018-09-25</v>
      </c>
      <c r="K1086">
        <v>2.4700000000000002</v>
      </c>
      <c r="M1086" t="str">
        <v>2018-09-25</v>
      </c>
      <c r="N1086">
        <v>2.95</v>
      </c>
      <c r="P1086" t="str">
        <v>2018-09-26</v>
      </c>
      <c r="Q1086">
        <v>2.35</v>
      </c>
      <c r="S1086" t="str">
        <v>2018-09-25</v>
      </c>
      <c r="T1086">
        <v>3.57</v>
      </c>
    </row>
    <row r="1087" spans="1:20" x14ac:dyDescent="0.3">
      <c r="A1087" t="str">
        <v>2018-09-21</v>
      </c>
      <c r="B1087">
        <v>21537</v>
      </c>
      <c r="D1087" t="str">
        <v>2018-09-25</v>
      </c>
      <c r="E1087">
        <v>14.33</v>
      </c>
      <c r="G1087" t="str">
        <v>2018-09-25</v>
      </c>
      <c r="H1087">
        <v>238.699997</v>
      </c>
      <c r="J1087" t="str">
        <v>2018-09-24</v>
      </c>
      <c r="K1087">
        <v>2.4</v>
      </c>
      <c r="M1087" t="str">
        <v>2018-09-24</v>
      </c>
      <c r="N1087">
        <v>2.91</v>
      </c>
      <c r="P1087" t="str">
        <v>2018-09-25</v>
      </c>
      <c r="Q1087">
        <v>2.35</v>
      </c>
      <c r="S1087" t="str">
        <v>2018-09-24</v>
      </c>
      <c r="T1087">
        <v>3.56</v>
      </c>
    </row>
    <row r="1088" spans="1:20" x14ac:dyDescent="0.3">
      <c r="A1088" t="str">
        <v>2018-09-20</v>
      </c>
      <c r="B1088">
        <v>21388</v>
      </c>
      <c r="D1088" t="str">
        <v>2018-09-24</v>
      </c>
      <c r="E1088">
        <v>13.96</v>
      </c>
      <c r="G1088" t="str">
        <v>2018-09-24</v>
      </c>
      <c r="H1088">
        <v>237.800003</v>
      </c>
      <c r="J1088" t="str">
        <v>2018-09-21</v>
      </c>
      <c r="K1088">
        <v>2.4500000000000002</v>
      </c>
      <c r="M1088" t="str">
        <v>2018-09-21</v>
      </c>
      <c r="N1088">
        <v>2.88</v>
      </c>
      <c r="P1088" t="str">
        <v>2018-09-24</v>
      </c>
      <c r="Q1088">
        <v>2.31</v>
      </c>
      <c r="S1088" t="str">
        <v>2018-09-21</v>
      </c>
      <c r="T1088">
        <v>3.58</v>
      </c>
    </row>
    <row r="1089" spans="1:20" x14ac:dyDescent="0.3">
      <c r="A1089" t="str">
        <v>2018-09-19</v>
      </c>
      <c r="B1089">
        <v>21281</v>
      </c>
      <c r="D1089" t="str">
        <v>2018-09-21</v>
      </c>
      <c r="E1089">
        <v>14.08</v>
      </c>
      <c r="G1089" t="str">
        <v>2018-09-21</v>
      </c>
      <c r="H1089">
        <v>240.60000600000001</v>
      </c>
      <c r="J1089" t="str">
        <v>2018-09-20</v>
      </c>
      <c r="K1089">
        <v>2.42</v>
      </c>
      <c r="M1089" t="str">
        <v>2018-09-20</v>
      </c>
      <c r="N1089">
        <v>2.93</v>
      </c>
      <c r="P1089" t="str">
        <v>2018-09-21</v>
      </c>
      <c r="Q1089">
        <v>2.3199999999999998</v>
      </c>
      <c r="S1089" t="str">
        <v>2018-09-20</v>
      </c>
      <c r="T1089">
        <v>3.57</v>
      </c>
    </row>
    <row r="1090" spans="1:20" x14ac:dyDescent="0.3">
      <c r="A1090" t="str">
        <v>2018-09-18</v>
      </c>
      <c r="B1090">
        <v>21228</v>
      </c>
      <c r="D1090" t="str">
        <v>2018-09-20</v>
      </c>
      <c r="E1090">
        <v>14.05</v>
      </c>
      <c r="G1090" t="str">
        <v>2018-09-20</v>
      </c>
      <c r="H1090">
        <v>238.89999399999999</v>
      </c>
      <c r="J1090" t="str">
        <v>2018-09-19</v>
      </c>
      <c r="K1090">
        <v>2.4300000000000002</v>
      </c>
      <c r="M1090" t="str">
        <v>2018-09-19</v>
      </c>
      <c r="N1090">
        <v>2.96</v>
      </c>
      <c r="P1090" t="str">
        <v>2018-09-20</v>
      </c>
      <c r="Q1090">
        <v>2.3199999999999998</v>
      </c>
      <c r="S1090" t="str">
        <v>2018-09-19</v>
      </c>
      <c r="T1090">
        <v>3.56</v>
      </c>
    </row>
    <row r="1091" spans="1:20" x14ac:dyDescent="0.3">
      <c r="A1091" t="str">
        <v>2018-09-17</v>
      </c>
      <c r="B1091">
        <v>21111</v>
      </c>
      <c r="D1091" t="str">
        <v>2018-09-19</v>
      </c>
      <c r="E1091">
        <v>13.9</v>
      </c>
      <c r="G1091" t="str">
        <v>2018-09-19</v>
      </c>
      <c r="H1091">
        <v>243.39999399999999</v>
      </c>
      <c r="J1091" t="str">
        <v>2018-09-18</v>
      </c>
      <c r="K1091">
        <v>2.4</v>
      </c>
      <c r="M1091" t="str">
        <v>2018-09-18</v>
      </c>
      <c r="N1091">
        <v>2.92</v>
      </c>
      <c r="P1091" t="str">
        <v>2018-09-19</v>
      </c>
      <c r="Q1091">
        <v>2.31</v>
      </c>
      <c r="S1091" t="str">
        <v>2018-09-18</v>
      </c>
      <c r="T1091">
        <v>3.61</v>
      </c>
    </row>
    <row r="1092" spans="1:20" x14ac:dyDescent="0.3">
      <c r="A1092" t="str">
        <v>2018-09-14</v>
      </c>
      <c r="B1092">
        <v>20885</v>
      </c>
      <c r="D1092" t="str">
        <v>2018-09-18</v>
      </c>
      <c r="E1092">
        <v>13.71</v>
      </c>
      <c r="G1092" t="str">
        <v>2018-09-18</v>
      </c>
      <c r="H1092">
        <v>229.39999399999999</v>
      </c>
      <c r="J1092" t="str">
        <v>2018-09-17</v>
      </c>
      <c r="K1092">
        <v>2.4</v>
      </c>
      <c r="M1092" t="str">
        <v>2018-09-17</v>
      </c>
      <c r="N1092">
        <v>2.91</v>
      </c>
      <c r="P1092" t="str">
        <v>2018-09-18</v>
      </c>
      <c r="Q1092">
        <v>2.31</v>
      </c>
      <c r="S1092" t="str">
        <v>2018-09-17</v>
      </c>
      <c r="T1092">
        <v>3.65</v>
      </c>
    </row>
    <row r="1093" spans="1:20" x14ac:dyDescent="0.3">
      <c r="A1093" t="str">
        <v>2018-09-13</v>
      </c>
      <c r="B1093">
        <v>20846</v>
      </c>
      <c r="D1093" t="str">
        <v>2018-09-17</v>
      </c>
      <c r="E1093">
        <v>13.74</v>
      </c>
      <c r="G1093" t="str">
        <v>2018-09-17</v>
      </c>
      <c r="H1093">
        <v>232.800003</v>
      </c>
      <c r="J1093" t="str">
        <v>2018-09-14</v>
      </c>
      <c r="K1093">
        <v>2.34</v>
      </c>
      <c r="M1093" t="str">
        <v>2018-09-14</v>
      </c>
      <c r="N1093">
        <v>2.87</v>
      </c>
      <c r="P1093" t="str">
        <v>2018-09-17</v>
      </c>
      <c r="Q1093">
        <v>2.2999999999999998</v>
      </c>
      <c r="S1093" t="str">
        <v>2018-09-14</v>
      </c>
      <c r="T1093">
        <v>3.64</v>
      </c>
    </row>
    <row r="1094" spans="1:20" x14ac:dyDescent="0.3">
      <c r="A1094" t="str">
        <v>2018-09-12</v>
      </c>
      <c r="B1094">
        <v>20963</v>
      </c>
      <c r="D1094" t="str">
        <v>2018-09-14</v>
      </c>
      <c r="E1094">
        <v>13.39</v>
      </c>
      <c r="G1094" t="str">
        <v>2018-09-14</v>
      </c>
      <c r="H1094">
        <v>223.699997</v>
      </c>
      <c r="J1094" t="str">
        <v>2018-09-13</v>
      </c>
      <c r="K1094">
        <v>2.33</v>
      </c>
      <c r="M1094" t="str">
        <v>2018-09-13</v>
      </c>
      <c r="N1094">
        <v>2.85</v>
      </c>
      <c r="P1094" t="str">
        <v>2018-09-14</v>
      </c>
      <c r="Q1094">
        <v>2.2200000000000002</v>
      </c>
      <c r="S1094" t="str">
        <v>2018-09-13</v>
      </c>
      <c r="T1094">
        <v>3.6</v>
      </c>
    </row>
    <row r="1095" spans="1:20" x14ac:dyDescent="0.3">
      <c r="A1095" t="str">
        <v>2018-09-11</v>
      </c>
      <c r="B1095">
        <v>20854</v>
      </c>
      <c r="D1095" t="str">
        <v>2018-09-13</v>
      </c>
      <c r="E1095">
        <v>13.42</v>
      </c>
      <c r="G1095" t="str">
        <v>2018-09-13</v>
      </c>
      <c r="H1095">
        <v>226.5</v>
      </c>
      <c r="J1095" t="str">
        <v>2018-09-12</v>
      </c>
      <c r="K1095">
        <v>2.34</v>
      </c>
      <c r="M1095" t="str">
        <v>2018-09-12</v>
      </c>
      <c r="N1095">
        <v>2.86</v>
      </c>
      <c r="P1095" t="str">
        <v>2018-09-13</v>
      </c>
      <c r="Q1095">
        <v>2.21</v>
      </c>
      <c r="S1095" t="str">
        <v>2018-09-12</v>
      </c>
      <c r="T1095">
        <v>3.61</v>
      </c>
    </row>
    <row r="1096" spans="1:20" x14ac:dyDescent="0.3">
      <c r="A1096" t="str">
        <v>2018-09-10</v>
      </c>
      <c r="B1096">
        <v>20919</v>
      </c>
      <c r="D1096" t="str">
        <v>2018-09-12</v>
      </c>
      <c r="E1096">
        <v>13.34</v>
      </c>
      <c r="G1096" t="str">
        <v>2018-09-12</v>
      </c>
      <c r="H1096">
        <v>228.89999399999999</v>
      </c>
      <c r="J1096" t="str">
        <v>2018-09-11</v>
      </c>
      <c r="K1096">
        <v>2.33</v>
      </c>
      <c r="M1096" t="str">
        <v>2018-09-11</v>
      </c>
      <c r="N1096">
        <v>2.86</v>
      </c>
      <c r="P1096" t="str">
        <v>2018-09-12</v>
      </c>
      <c r="Q1096">
        <v>2.19</v>
      </c>
      <c r="S1096" t="str">
        <v>2018-09-11</v>
      </c>
      <c r="T1096">
        <v>3.6</v>
      </c>
    </row>
    <row r="1097" spans="1:20" x14ac:dyDescent="0.3">
      <c r="A1097" t="str">
        <v>2018-09-07</v>
      </c>
      <c r="B1097">
        <v>20448</v>
      </c>
      <c r="D1097" t="str">
        <v>2018-09-11</v>
      </c>
      <c r="E1097">
        <v>13.38</v>
      </c>
      <c r="G1097" t="str">
        <v>2018-09-11</v>
      </c>
      <c r="H1097">
        <v>236.10000600000001</v>
      </c>
      <c r="J1097" t="str">
        <v>2018-09-10</v>
      </c>
      <c r="K1097">
        <v>2.37</v>
      </c>
      <c r="M1097" t="str">
        <v>2018-09-10</v>
      </c>
      <c r="N1097">
        <v>2.87</v>
      </c>
      <c r="P1097" t="str">
        <v>2018-09-11</v>
      </c>
      <c r="Q1097">
        <v>2.2000000000000002</v>
      </c>
      <c r="S1097" t="str">
        <v>2018-09-10</v>
      </c>
      <c r="T1097">
        <v>3.63</v>
      </c>
    </row>
    <row r="1098" spans="1:20" x14ac:dyDescent="0.3">
      <c r="A1098" t="str">
        <v>2018-09-06</v>
      </c>
      <c r="B1098">
        <v>20527</v>
      </c>
      <c r="D1098" t="str">
        <v>2018-09-10</v>
      </c>
      <c r="E1098">
        <v>13.55</v>
      </c>
      <c r="G1098" t="str">
        <v>2018-09-10</v>
      </c>
      <c r="H1098">
        <v>237.800003</v>
      </c>
      <c r="J1098" t="str">
        <v>2018-09-07</v>
      </c>
      <c r="K1098">
        <v>2.2599999999999998</v>
      </c>
      <c r="M1098" t="str">
        <v>2018-09-07</v>
      </c>
      <c r="N1098">
        <v>2.78</v>
      </c>
      <c r="P1098" t="str">
        <v>2018-09-10</v>
      </c>
      <c r="Q1098">
        <v>2.2400000000000002</v>
      </c>
      <c r="S1098" t="str">
        <v>2018-09-07</v>
      </c>
      <c r="T1098">
        <v>3.58</v>
      </c>
    </row>
    <row r="1099" spans="1:20" x14ac:dyDescent="0.3">
      <c r="A1099" t="str">
        <v>2018-09-05</v>
      </c>
      <c r="B1099">
        <v>20582</v>
      </c>
      <c r="D1099" t="str">
        <v>2018-09-07</v>
      </c>
      <c r="E1099">
        <v>12.94</v>
      </c>
      <c r="G1099" t="str">
        <v>2018-09-07</v>
      </c>
      <c r="H1099">
        <v>219.699997</v>
      </c>
      <c r="J1099" t="str">
        <v>2018-09-06</v>
      </c>
      <c r="K1099">
        <v>2.2999999999999998</v>
      </c>
      <c r="M1099" t="str">
        <v>2018-09-06</v>
      </c>
      <c r="N1099">
        <v>2.8</v>
      </c>
      <c r="P1099" t="str">
        <v>2018-09-07</v>
      </c>
      <c r="Q1099">
        <v>2.13</v>
      </c>
      <c r="S1099" t="str">
        <v>2018-09-06</v>
      </c>
      <c r="T1099">
        <v>3.59</v>
      </c>
    </row>
    <row r="1100" spans="1:20" x14ac:dyDescent="0.3">
      <c r="A1100" t="str">
        <v>2018-09-04</v>
      </c>
      <c r="B1100">
        <v>20601</v>
      </c>
      <c r="D1100" t="str">
        <v>2018-09-06</v>
      </c>
      <c r="E1100">
        <v>13.09</v>
      </c>
      <c r="G1100" t="str">
        <v>2018-09-06</v>
      </c>
      <c r="H1100">
        <v>222.300003</v>
      </c>
      <c r="J1100" t="str">
        <v>2018-09-05</v>
      </c>
      <c r="K1100">
        <v>2.33</v>
      </c>
      <c r="M1100" t="str">
        <v>2018-09-05</v>
      </c>
      <c r="N1100">
        <v>2.79</v>
      </c>
      <c r="P1100" t="str">
        <v>2018-09-06</v>
      </c>
      <c r="Q1100">
        <v>2.13</v>
      </c>
      <c r="S1100" t="str">
        <v>2018-09-05</v>
      </c>
      <c r="T1100">
        <v>3.62</v>
      </c>
    </row>
    <row r="1101" spans="1:20" x14ac:dyDescent="0.3">
      <c r="A1101" t="str">
        <v>2018-09-03</v>
      </c>
      <c r="B1101">
        <v>20396</v>
      </c>
      <c r="D1101" t="str">
        <v>2018-09-05</v>
      </c>
      <c r="E1101">
        <v>13.23</v>
      </c>
      <c r="G1101" t="str">
        <v>2018-09-05</v>
      </c>
      <c r="H1101">
        <v>228</v>
      </c>
      <c r="J1101" t="str">
        <v>2018-09-04</v>
      </c>
      <c r="K1101">
        <v>2.2799999999999998</v>
      </c>
      <c r="M1101" t="str">
        <v>2018-09-04</v>
      </c>
      <c r="N1101">
        <v>2.68</v>
      </c>
      <c r="P1101" t="str">
        <v>2018-09-05</v>
      </c>
      <c r="Q1101">
        <v>2.15</v>
      </c>
      <c r="S1101" t="str">
        <v>2018-09-04</v>
      </c>
      <c r="T1101">
        <v>3.48</v>
      </c>
    </row>
    <row r="1102" spans="1:20" x14ac:dyDescent="0.3">
      <c r="A1102" t="str">
        <v>2018-08-31</v>
      </c>
      <c r="B1102">
        <v>20269</v>
      </c>
      <c r="D1102" t="str">
        <v>2018-09-04</v>
      </c>
      <c r="E1102">
        <v>13</v>
      </c>
      <c r="G1102" t="str">
        <v>2018-09-04</v>
      </c>
      <c r="H1102">
        <v>219.89999399999999</v>
      </c>
      <c r="J1102" t="str">
        <v>2018-09-03</v>
      </c>
      <c r="K1102">
        <v>2.17</v>
      </c>
      <c r="M1102" t="str">
        <v>2018-09-03</v>
      </c>
      <c r="N1102">
        <v>2.58</v>
      </c>
      <c r="P1102" t="str">
        <v>2018-09-04</v>
      </c>
      <c r="Q1102">
        <v>2.0099999999999998</v>
      </c>
      <c r="S1102" t="str">
        <v>2018-09-03</v>
      </c>
      <c r="T1102">
        <v>3.39</v>
      </c>
    </row>
    <row r="1103" spans="1:20" x14ac:dyDescent="0.3">
      <c r="A1103" t="str">
        <v>2018-08-30</v>
      </c>
      <c r="B1103">
        <v>20495</v>
      </c>
      <c r="D1103" t="str">
        <v>2018-09-03</v>
      </c>
      <c r="E1103">
        <v>12.49</v>
      </c>
      <c r="G1103" t="str">
        <v>2018-09-03</v>
      </c>
      <c r="H1103">
        <v>213.60000600000001</v>
      </c>
      <c r="J1103" t="str">
        <v>2018-08-31</v>
      </c>
      <c r="K1103">
        <v>2.13</v>
      </c>
      <c r="M1103" t="str">
        <v>2018-08-31</v>
      </c>
      <c r="N1103">
        <v>2.57</v>
      </c>
      <c r="P1103" t="str">
        <v>2018-09-03</v>
      </c>
      <c r="Q1103">
        <v>1.96</v>
      </c>
      <c r="S1103" t="str">
        <v>2018-08-31</v>
      </c>
      <c r="T1103">
        <v>3.35</v>
      </c>
    </row>
    <row r="1104" spans="1:20" x14ac:dyDescent="0.3">
      <c r="A1104" t="str">
        <v>2018-08-29</v>
      </c>
      <c r="B1104">
        <v>20760</v>
      </c>
      <c r="D1104" t="str">
        <v>2018-08-31</v>
      </c>
      <c r="E1104">
        <v>12.43</v>
      </c>
      <c r="G1104" t="str">
        <v>2018-08-31</v>
      </c>
      <c r="H1104">
        <v>207</v>
      </c>
      <c r="J1104" t="str">
        <v>2018-08-30</v>
      </c>
      <c r="K1104">
        <v>2.16</v>
      </c>
      <c r="M1104" t="str">
        <v>2018-08-30</v>
      </c>
      <c r="N1104">
        <v>2.6</v>
      </c>
      <c r="P1104" t="str">
        <v>2018-08-31</v>
      </c>
      <c r="Q1104">
        <v>1.94</v>
      </c>
      <c r="S1104" t="str">
        <v>2018-08-30</v>
      </c>
      <c r="T1104">
        <v>3.38</v>
      </c>
    </row>
    <row r="1105" spans="1:20" x14ac:dyDescent="0.3">
      <c r="A1105" t="str">
        <v>2018-08-28</v>
      </c>
      <c r="B1105">
        <v>20620</v>
      </c>
      <c r="D1105" t="str">
        <v>2018-08-30</v>
      </c>
      <c r="E1105">
        <v>12.6</v>
      </c>
      <c r="G1105" t="str">
        <v>2018-08-30</v>
      </c>
      <c r="H1105">
        <v>211.39999399999999</v>
      </c>
      <c r="J1105" t="str">
        <v>2018-08-29</v>
      </c>
      <c r="K1105">
        <v>2.21</v>
      </c>
      <c r="M1105" t="str">
        <v>2018-08-29</v>
      </c>
      <c r="N1105">
        <v>2.7</v>
      </c>
      <c r="P1105" t="str">
        <v>2018-08-30</v>
      </c>
      <c r="Q1105">
        <v>2</v>
      </c>
      <c r="S1105" t="str">
        <v>2018-08-29</v>
      </c>
      <c r="T1105">
        <v>3.44</v>
      </c>
    </row>
    <row r="1106" spans="1:20" x14ac:dyDescent="0.3">
      <c r="A1106" t="str">
        <v>2018-08-27</v>
      </c>
      <c r="B1106">
        <v>20798</v>
      </c>
      <c r="D1106" t="str">
        <v>2018-08-29</v>
      </c>
      <c r="E1106">
        <v>12.73</v>
      </c>
      <c r="G1106" t="str">
        <v>2018-08-29</v>
      </c>
      <c r="H1106">
        <v>217.89999399999999</v>
      </c>
      <c r="J1106" t="str">
        <v>2018-08-28</v>
      </c>
      <c r="K1106">
        <v>2.1800000000000002</v>
      </c>
      <c r="M1106" t="str">
        <v>2018-08-28</v>
      </c>
      <c r="N1106">
        <v>2.68</v>
      </c>
      <c r="P1106" t="str">
        <v>2018-08-29</v>
      </c>
      <c r="Q1106">
        <v>2.04</v>
      </c>
      <c r="S1106" t="str">
        <v>2018-08-28</v>
      </c>
      <c r="T1106">
        <v>3.41</v>
      </c>
    </row>
    <row r="1107" spans="1:20" x14ac:dyDescent="0.3">
      <c r="A1107" t="str">
        <v>2018-08-24</v>
      </c>
      <c r="B1107">
        <v>20742</v>
      </c>
      <c r="D1107" t="str">
        <v>2018-08-28</v>
      </c>
      <c r="E1107">
        <v>12.68</v>
      </c>
      <c r="G1107" t="str">
        <v>2018-08-28</v>
      </c>
      <c r="H1107">
        <v>208.199997</v>
      </c>
      <c r="J1107" t="str">
        <v>2018-08-27</v>
      </c>
      <c r="K1107">
        <v>2.2000000000000002</v>
      </c>
      <c r="M1107" t="str">
        <v>2018-08-27</v>
      </c>
      <c r="N1107">
        <v>2.73</v>
      </c>
      <c r="P1107" t="str">
        <v>2018-08-28</v>
      </c>
      <c r="Q1107">
        <v>2.0099999999999998</v>
      </c>
      <c r="S1107" t="str">
        <v>2018-08-27</v>
      </c>
      <c r="T1107">
        <v>3.5</v>
      </c>
    </row>
    <row r="1108" spans="1:20" x14ac:dyDescent="0.3">
      <c r="A1108" t="str">
        <v>2018-08-23</v>
      </c>
      <c r="B1108">
        <v>20609</v>
      </c>
      <c r="D1108" t="str">
        <v>2018-08-27</v>
      </c>
      <c r="E1108">
        <v>13.02</v>
      </c>
      <c r="G1108" t="str">
        <v>2018-08-27</v>
      </c>
      <c r="H1108">
        <v>214</v>
      </c>
      <c r="J1108" t="str">
        <v>2018-08-24</v>
      </c>
      <c r="K1108">
        <v>2.2000000000000002</v>
      </c>
      <c r="M1108" t="str">
        <v>2018-08-24</v>
      </c>
      <c r="N1108">
        <v>2.74</v>
      </c>
      <c r="P1108" t="str">
        <v>2018-08-27</v>
      </c>
      <c r="Q1108">
        <v>2.06</v>
      </c>
      <c r="S1108" t="str">
        <v>2018-08-24</v>
      </c>
      <c r="T1108">
        <v>3.51</v>
      </c>
    </row>
    <row r="1109" spans="1:20" x14ac:dyDescent="0.3">
      <c r="A1109" t="str">
        <v>2018-08-22</v>
      </c>
      <c r="B1109">
        <v>20700</v>
      </c>
      <c r="D1109" t="str">
        <v>2018-08-24</v>
      </c>
      <c r="E1109">
        <v>13.2</v>
      </c>
      <c r="G1109" t="str">
        <v>2018-08-24</v>
      </c>
      <c r="H1109">
        <v>218.5</v>
      </c>
      <c r="J1109" t="str">
        <v>2018-08-23</v>
      </c>
      <c r="K1109">
        <v>2.2000000000000002</v>
      </c>
      <c r="M1109" t="str">
        <v>2018-08-23</v>
      </c>
      <c r="N1109">
        <v>2.75</v>
      </c>
      <c r="P1109" t="str">
        <v>2018-08-24</v>
      </c>
      <c r="Q1109">
        <v>2.06</v>
      </c>
      <c r="S1109" t="str">
        <v>2018-08-23</v>
      </c>
      <c r="T1109">
        <v>3.54</v>
      </c>
    </row>
    <row r="1110" spans="1:20" x14ac:dyDescent="0.3">
      <c r="A1110" t="str">
        <v>2018-08-21</v>
      </c>
      <c r="B1110">
        <v>20784</v>
      </c>
      <c r="D1110" t="str">
        <v>2018-08-23</v>
      </c>
      <c r="E1110">
        <v>13.13</v>
      </c>
      <c r="G1110" t="str">
        <v>2018-08-23</v>
      </c>
      <c r="H1110">
        <v>218.699997</v>
      </c>
      <c r="J1110" t="str">
        <v>2018-08-22</v>
      </c>
      <c r="K1110">
        <v>2.21</v>
      </c>
      <c r="M1110" t="str">
        <v>2018-08-22</v>
      </c>
      <c r="N1110">
        <v>2.77</v>
      </c>
      <c r="P1110" t="str">
        <v>2018-08-23</v>
      </c>
      <c r="Q1110">
        <v>2.04</v>
      </c>
      <c r="S1110" t="str">
        <v>2018-08-22</v>
      </c>
      <c r="T1110">
        <v>3.59</v>
      </c>
    </row>
    <row r="1111" spans="1:20" x14ac:dyDescent="0.3">
      <c r="A1111" t="str">
        <v>2018-08-20</v>
      </c>
      <c r="B1111">
        <v>20471</v>
      </c>
      <c r="D1111" t="str">
        <v>2018-08-22</v>
      </c>
      <c r="E1111">
        <v>13.28</v>
      </c>
      <c r="G1111" t="str">
        <v>2018-08-22</v>
      </c>
      <c r="H1111">
        <v>220.39999399999999</v>
      </c>
      <c r="J1111" t="str">
        <v>2018-08-21</v>
      </c>
      <c r="K1111">
        <v>2.2400000000000002</v>
      </c>
      <c r="M1111" t="str">
        <v>2018-08-21</v>
      </c>
      <c r="N1111">
        <v>2.77</v>
      </c>
      <c r="P1111" t="str">
        <v>2018-08-22</v>
      </c>
      <c r="Q1111">
        <v>2.06</v>
      </c>
      <c r="S1111" t="str">
        <v>2018-08-21</v>
      </c>
      <c r="T1111">
        <v>3.55</v>
      </c>
    </row>
    <row r="1112" spans="1:20" x14ac:dyDescent="0.3">
      <c r="A1112" t="str">
        <v>2018-08-17</v>
      </c>
      <c r="B1112">
        <v>20415</v>
      </c>
      <c r="D1112" t="str">
        <v>2018-08-21</v>
      </c>
      <c r="E1112">
        <v>13.18</v>
      </c>
      <c r="G1112" t="str">
        <v>2018-08-21</v>
      </c>
      <c r="H1112">
        <v>223.89999399999999</v>
      </c>
      <c r="J1112" t="str">
        <v>2018-08-20</v>
      </c>
      <c r="K1112">
        <v>2.17</v>
      </c>
      <c r="M1112" t="str">
        <v>2018-08-20</v>
      </c>
      <c r="N1112">
        <v>2.71</v>
      </c>
      <c r="P1112" t="str">
        <v>2018-08-21</v>
      </c>
      <c r="Q1112">
        <v>2.08</v>
      </c>
      <c r="S1112" t="str">
        <v>2018-08-20</v>
      </c>
      <c r="T1112">
        <v>3.49</v>
      </c>
    </row>
    <row r="1113" spans="1:20" x14ac:dyDescent="0.3">
      <c r="A1113" t="str">
        <v>2018-08-16</v>
      </c>
      <c r="B1113">
        <v>20524</v>
      </c>
      <c r="D1113" t="str">
        <v>2018-08-20</v>
      </c>
      <c r="E1113">
        <v>12.91</v>
      </c>
      <c r="G1113" t="str">
        <v>2018-08-20</v>
      </c>
      <c r="H1113">
        <v>219.699997</v>
      </c>
      <c r="J1113" t="str">
        <v>2018-08-17</v>
      </c>
      <c r="K1113">
        <v>2.1800000000000002</v>
      </c>
      <c r="M1113" t="str">
        <v>2018-08-17</v>
      </c>
      <c r="N1113">
        <v>2.71</v>
      </c>
      <c r="P1113" t="str">
        <v>2018-08-20</v>
      </c>
      <c r="Q1113">
        <v>2.04</v>
      </c>
      <c r="S1113" t="str">
        <v>2018-08-17</v>
      </c>
      <c r="T1113">
        <v>3.55</v>
      </c>
    </row>
    <row r="1114" spans="1:20" x14ac:dyDescent="0.3">
      <c r="A1114" t="str">
        <v>2018-08-14</v>
      </c>
      <c r="B1114">
        <v>20906</v>
      </c>
      <c r="D1114" t="str">
        <v>2018-08-17</v>
      </c>
      <c r="E1114">
        <v>12.94</v>
      </c>
      <c r="G1114" t="str">
        <v>2018-08-17</v>
      </c>
      <c r="H1114">
        <v>220</v>
      </c>
      <c r="J1114" t="str">
        <v>2018-08-16</v>
      </c>
      <c r="K1114">
        <v>2.2000000000000002</v>
      </c>
      <c r="M1114" t="str">
        <v>2018-08-16</v>
      </c>
      <c r="N1114">
        <v>2.77</v>
      </c>
      <c r="P1114" t="str">
        <v>2018-08-17</v>
      </c>
      <c r="Q1114">
        <v>2.04</v>
      </c>
      <c r="S1114" t="str">
        <v>2018-08-16</v>
      </c>
      <c r="T1114">
        <v>3.61</v>
      </c>
    </row>
    <row r="1115" spans="1:20" x14ac:dyDescent="0.3">
      <c r="A1115" t="str">
        <v>2018-08-13</v>
      </c>
      <c r="B1115">
        <v>20969</v>
      </c>
      <c r="D1115" t="str">
        <v>2018-08-16</v>
      </c>
      <c r="E1115">
        <v>13</v>
      </c>
      <c r="G1115" t="str">
        <v>2018-08-16</v>
      </c>
      <c r="H1115">
        <v>230.89999399999999</v>
      </c>
      <c r="J1115" t="str">
        <v>2018-08-14</v>
      </c>
      <c r="K1115">
        <v>2.2400000000000002</v>
      </c>
      <c r="M1115" t="str">
        <v>2018-08-14</v>
      </c>
      <c r="N1115">
        <v>2.77</v>
      </c>
      <c r="P1115" t="str">
        <v>2018-08-16</v>
      </c>
      <c r="Q1115">
        <v>2.1</v>
      </c>
      <c r="S1115" t="str">
        <v>2018-08-14</v>
      </c>
      <c r="T1115">
        <v>3.58</v>
      </c>
    </row>
    <row r="1116" spans="1:20" x14ac:dyDescent="0.3">
      <c r="A1116" t="str">
        <v>2018-08-10</v>
      </c>
      <c r="B1116">
        <v>21091</v>
      </c>
      <c r="D1116" t="str">
        <v>2018-08-14</v>
      </c>
      <c r="E1116">
        <v>13.15</v>
      </c>
      <c r="G1116" t="str">
        <v>2018-08-14</v>
      </c>
      <c r="H1116">
        <v>220</v>
      </c>
      <c r="J1116" t="str">
        <v>2018-08-13</v>
      </c>
      <c r="K1116">
        <v>2.2599999999999998</v>
      </c>
      <c r="M1116" t="str">
        <v>2018-08-13</v>
      </c>
      <c r="N1116">
        <v>2.8</v>
      </c>
      <c r="P1116" t="str">
        <v>2018-08-14</v>
      </c>
      <c r="Q1116">
        <v>2.19</v>
      </c>
      <c r="S1116" t="str">
        <v>2018-08-13</v>
      </c>
      <c r="T1116">
        <v>3.57</v>
      </c>
    </row>
    <row r="1117" spans="1:20" x14ac:dyDescent="0.3">
      <c r="A1117" t="str">
        <v>2018-08-09</v>
      </c>
      <c r="B1117">
        <v>21634</v>
      </c>
      <c r="D1117" t="str">
        <v>2018-08-13</v>
      </c>
      <c r="E1117">
        <v>13.42</v>
      </c>
      <c r="G1117" t="str">
        <v>2018-08-13</v>
      </c>
      <c r="H1117">
        <v>222.39999399999999</v>
      </c>
      <c r="J1117" t="str">
        <v>2018-08-10</v>
      </c>
      <c r="K1117">
        <v>2.2999999999999998</v>
      </c>
      <c r="M1117" t="str">
        <v>2018-08-10</v>
      </c>
      <c r="N1117">
        <v>2.87</v>
      </c>
      <c r="P1117" t="str">
        <v>2018-08-13</v>
      </c>
      <c r="Q1117">
        <v>2.2400000000000002</v>
      </c>
      <c r="S1117" t="str">
        <v>2018-08-10</v>
      </c>
      <c r="T1117">
        <v>3.59</v>
      </c>
    </row>
    <row r="1118" spans="1:20" x14ac:dyDescent="0.3">
      <c r="A1118" t="str">
        <v>2018-08-08</v>
      </c>
      <c r="B1118">
        <v>21790</v>
      </c>
      <c r="D1118" t="str">
        <v>2018-08-10</v>
      </c>
      <c r="E1118">
        <v>13.78</v>
      </c>
      <c r="G1118" t="str">
        <v>2018-08-10</v>
      </c>
      <c r="H1118">
        <v>231.199997</v>
      </c>
      <c r="J1118" t="str">
        <v>2018-08-09</v>
      </c>
      <c r="K1118">
        <v>2.38</v>
      </c>
      <c r="M1118" t="str">
        <v>2018-08-09</v>
      </c>
      <c r="N1118">
        <v>2.91</v>
      </c>
      <c r="P1118" t="str">
        <v>2018-08-10</v>
      </c>
      <c r="Q1118">
        <v>2.31</v>
      </c>
      <c r="S1118" t="str">
        <v>2018-08-09</v>
      </c>
      <c r="T1118">
        <v>3.63</v>
      </c>
    </row>
    <row r="1119" spans="1:20" x14ac:dyDescent="0.3">
      <c r="A1119" t="str">
        <v>2018-08-07</v>
      </c>
      <c r="B1119">
        <v>21854</v>
      </c>
      <c r="D1119" t="str">
        <v>2018-08-09</v>
      </c>
      <c r="E1119">
        <v>14.46</v>
      </c>
      <c r="G1119" t="str">
        <v>2018-08-09</v>
      </c>
      <c r="H1119">
        <v>238</v>
      </c>
      <c r="J1119" t="str">
        <v>2018-08-08</v>
      </c>
      <c r="K1119">
        <v>2.41</v>
      </c>
      <c r="M1119" t="str">
        <v>2018-08-08</v>
      </c>
      <c r="N1119">
        <v>2.94</v>
      </c>
      <c r="P1119" t="str">
        <v>2018-08-09</v>
      </c>
      <c r="Q1119">
        <v>2.36</v>
      </c>
      <c r="S1119" t="str">
        <v>2018-08-08</v>
      </c>
      <c r="T1119">
        <v>3.65</v>
      </c>
    </row>
    <row r="1120" spans="1:20" x14ac:dyDescent="0.3">
      <c r="A1120" t="str">
        <v>2018-08-06</v>
      </c>
      <c r="B1120">
        <v>21580</v>
      </c>
      <c r="D1120" t="str">
        <v>2018-08-08</v>
      </c>
      <c r="E1120">
        <v>14.74</v>
      </c>
      <c r="G1120" t="str">
        <v>2018-08-08</v>
      </c>
      <c r="H1120">
        <v>241.800003</v>
      </c>
      <c r="J1120" t="str">
        <v>2018-08-07</v>
      </c>
      <c r="K1120">
        <v>2.44</v>
      </c>
      <c r="M1120" t="str">
        <v>2018-08-07</v>
      </c>
      <c r="N1120">
        <v>3.13</v>
      </c>
      <c r="P1120" t="str">
        <v>2018-08-08</v>
      </c>
      <c r="Q1120">
        <v>2.38</v>
      </c>
      <c r="S1120" t="str">
        <v>2018-08-07</v>
      </c>
      <c r="T1120">
        <v>3.67</v>
      </c>
    </row>
    <row r="1121" spans="1:20" x14ac:dyDescent="0.3">
      <c r="A1121" t="str">
        <v>2018-08-03</v>
      </c>
      <c r="B1121">
        <v>21587</v>
      </c>
      <c r="D1121" t="str">
        <v>2018-08-07</v>
      </c>
      <c r="E1121">
        <v>14.79</v>
      </c>
      <c r="G1121" t="str">
        <v>2018-08-07</v>
      </c>
      <c r="H1121">
        <v>242</v>
      </c>
      <c r="J1121" t="str">
        <v>2018-08-06</v>
      </c>
      <c r="K1121">
        <v>2.44</v>
      </c>
      <c r="M1121" t="str">
        <v>2018-08-06</v>
      </c>
      <c r="N1121">
        <v>3.1</v>
      </c>
      <c r="P1121" t="str">
        <v>2018-08-07</v>
      </c>
      <c r="Q1121">
        <v>2.35</v>
      </c>
      <c r="S1121" t="str">
        <v>2018-08-06</v>
      </c>
      <c r="T1121">
        <v>3.67</v>
      </c>
    </row>
    <row r="1122" spans="1:20" x14ac:dyDescent="0.3">
      <c r="A1122" t="str">
        <v>2018-08-02</v>
      </c>
      <c r="B1122">
        <v>21415</v>
      </c>
      <c r="D1122" t="str">
        <v>2018-08-06</v>
      </c>
      <c r="E1122">
        <v>14.38</v>
      </c>
      <c r="G1122" t="str">
        <v>2018-08-06</v>
      </c>
      <c r="H1122">
        <v>236.89999399999999</v>
      </c>
      <c r="J1122" t="str">
        <v>2018-08-03</v>
      </c>
      <c r="K1122">
        <v>2.44</v>
      </c>
      <c r="M1122" t="str">
        <v>2018-08-03</v>
      </c>
      <c r="N1122">
        <v>3.1</v>
      </c>
      <c r="P1122" t="str">
        <v>2018-08-06</v>
      </c>
      <c r="Q1122">
        <v>2.35</v>
      </c>
      <c r="S1122" t="str">
        <v>2018-08-03</v>
      </c>
      <c r="T1122">
        <v>3.65</v>
      </c>
    </row>
    <row r="1123" spans="1:20" x14ac:dyDescent="0.3">
      <c r="A1123" t="str">
        <v>2018-08-01</v>
      </c>
      <c r="B1123">
        <v>21791</v>
      </c>
      <c r="D1123" t="str">
        <v>2018-08-03</v>
      </c>
      <c r="E1123">
        <v>14.39</v>
      </c>
      <c r="G1123" t="str">
        <v>2018-08-03</v>
      </c>
      <c r="H1123">
        <v>243</v>
      </c>
      <c r="J1123" t="str">
        <v>2018-08-02</v>
      </c>
      <c r="K1123">
        <v>2.42</v>
      </c>
      <c r="M1123" t="str">
        <v>2018-08-02</v>
      </c>
      <c r="N1123">
        <v>3.11</v>
      </c>
      <c r="P1123" t="str">
        <v>2018-08-03</v>
      </c>
      <c r="Q1123">
        <v>2.5</v>
      </c>
      <c r="S1123" t="str">
        <v>2018-08-02</v>
      </c>
      <c r="T1123">
        <v>3.67</v>
      </c>
    </row>
    <row r="1124" spans="1:20" x14ac:dyDescent="0.3">
      <c r="A1124" t="str">
        <v>2018-07-31</v>
      </c>
      <c r="B1124">
        <v>22216</v>
      </c>
      <c r="D1124" t="str">
        <v>2018-08-02</v>
      </c>
      <c r="E1124">
        <v>14.23</v>
      </c>
      <c r="G1124" t="str">
        <v>2018-08-02</v>
      </c>
      <c r="H1124">
        <v>247.300003</v>
      </c>
      <c r="J1124" t="str">
        <v>2018-08-01</v>
      </c>
      <c r="K1124">
        <v>2.5099999999999998</v>
      </c>
      <c r="M1124" t="str">
        <v>2018-08-01</v>
      </c>
      <c r="N1124">
        <v>3.22</v>
      </c>
      <c r="P1124" t="str">
        <v>2018-08-02</v>
      </c>
      <c r="Q1124">
        <v>2.52</v>
      </c>
      <c r="S1124" t="str">
        <v>2018-08-01</v>
      </c>
      <c r="T1124">
        <v>3.77</v>
      </c>
    </row>
    <row r="1125" spans="1:20" x14ac:dyDescent="0.3">
      <c r="A1125" t="str">
        <v>2018-07-30</v>
      </c>
      <c r="B1125">
        <v>21941</v>
      </c>
      <c r="D1125" t="str">
        <v>2018-08-01</v>
      </c>
      <c r="E1125">
        <v>14.86</v>
      </c>
      <c r="G1125" t="str">
        <v>2018-08-01</v>
      </c>
      <c r="H1125">
        <v>260</v>
      </c>
      <c r="J1125" t="str">
        <v>2018-07-31</v>
      </c>
      <c r="K1125">
        <v>2.63</v>
      </c>
      <c r="M1125" t="str">
        <v>2018-07-31</v>
      </c>
      <c r="N1125">
        <v>3.24</v>
      </c>
      <c r="P1125" t="str">
        <v>2018-08-01</v>
      </c>
      <c r="Q1125">
        <v>2.65</v>
      </c>
      <c r="S1125" t="str">
        <v>2018-07-31</v>
      </c>
      <c r="T1125">
        <v>3.71</v>
      </c>
    </row>
    <row r="1126" spans="1:20" x14ac:dyDescent="0.3">
      <c r="A1126" t="str">
        <v>2018-07-27</v>
      </c>
      <c r="B1126">
        <v>21955</v>
      </c>
      <c r="D1126" t="str">
        <v>2018-07-31</v>
      </c>
      <c r="E1126">
        <v>15.16</v>
      </c>
      <c r="G1126" t="str">
        <v>2018-07-31</v>
      </c>
      <c r="H1126">
        <v>265.79998799999998</v>
      </c>
      <c r="J1126" t="str">
        <v>2018-07-30</v>
      </c>
      <c r="K1126">
        <v>2.5299999999999998</v>
      </c>
      <c r="M1126" t="str">
        <v>2018-07-30</v>
      </c>
      <c r="N1126">
        <v>3.19</v>
      </c>
      <c r="P1126" t="str">
        <v>2018-07-31</v>
      </c>
      <c r="Q1126">
        <v>2.72</v>
      </c>
      <c r="S1126" t="str">
        <v>2018-07-30</v>
      </c>
      <c r="T1126">
        <v>3.69</v>
      </c>
    </row>
    <row r="1127" spans="1:20" x14ac:dyDescent="0.3">
      <c r="A1127" t="str">
        <v>2018-07-26</v>
      </c>
      <c r="B1127">
        <v>21863</v>
      </c>
      <c r="D1127" t="str">
        <v>2018-07-30</v>
      </c>
      <c r="E1127">
        <v>15</v>
      </c>
      <c r="G1127" t="str">
        <v>2018-07-30</v>
      </c>
      <c r="H1127">
        <v>262.5</v>
      </c>
      <c r="J1127" t="str">
        <v>2018-07-27</v>
      </c>
      <c r="K1127">
        <v>2.5099999999999998</v>
      </c>
      <c r="M1127" t="str">
        <v>2018-07-27</v>
      </c>
      <c r="N1127">
        <v>3.22</v>
      </c>
      <c r="P1127" t="str">
        <v>2018-07-30</v>
      </c>
      <c r="Q1127">
        <v>2.68</v>
      </c>
      <c r="S1127" t="str">
        <v>2018-07-27</v>
      </c>
      <c r="T1127">
        <v>3.71</v>
      </c>
    </row>
    <row r="1128" spans="1:20" x14ac:dyDescent="0.3">
      <c r="A1128" t="str">
        <v>2018-07-25</v>
      </c>
      <c r="B1128">
        <v>21561</v>
      </c>
      <c r="D1128" t="str">
        <v>2018-07-27</v>
      </c>
      <c r="E1128">
        <v>14.92</v>
      </c>
      <c r="G1128" t="str">
        <v>2018-07-27</v>
      </c>
      <c r="H1128">
        <v>249.89999399999999</v>
      </c>
      <c r="J1128" t="str">
        <v>2018-07-26</v>
      </c>
      <c r="K1128">
        <v>2.48</v>
      </c>
      <c r="M1128" t="str">
        <v>2018-07-26</v>
      </c>
      <c r="N1128">
        <v>3.18</v>
      </c>
      <c r="P1128" t="str">
        <v>2018-07-27</v>
      </c>
      <c r="Q1128">
        <v>2.66</v>
      </c>
      <c r="S1128" t="str">
        <v>2018-07-26</v>
      </c>
      <c r="T1128">
        <v>3.68</v>
      </c>
    </row>
    <row r="1129" spans="1:20" x14ac:dyDescent="0.3">
      <c r="A1129" t="str">
        <v>2018-07-24</v>
      </c>
      <c r="B1129">
        <v>21875</v>
      </c>
      <c r="D1129" t="str">
        <v>2018-07-26</v>
      </c>
      <c r="E1129">
        <v>14.73</v>
      </c>
      <c r="G1129" t="str">
        <v>2018-07-26</v>
      </c>
      <c r="H1129">
        <v>236</v>
      </c>
      <c r="J1129" t="str">
        <v>2018-07-25</v>
      </c>
      <c r="K1129">
        <v>2.4500000000000002</v>
      </c>
      <c r="M1129" t="str">
        <v>2018-07-25</v>
      </c>
      <c r="N1129">
        <v>3.13</v>
      </c>
      <c r="P1129" t="str">
        <v>2018-07-26</v>
      </c>
      <c r="Q1129">
        <v>2.65</v>
      </c>
      <c r="S1129" t="str">
        <v>2018-07-25</v>
      </c>
      <c r="T1129">
        <v>3.61</v>
      </c>
    </row>
    <row r="1130" spans="1:20" x14ac:dyDescent="0.3">
      <c r="A1130" t="str">
        <v>2018-07-23</v>
      </c>
      <c r="B1130">
        <v>21605</v>
      </c>
      <c r="D1130" t="str">
        <v>2018-07-25</v>
      </c>
      <c r="E1130">
        <v>14.52</v>
      </c>
      <c r="G1130" t="str">
        <v>2018-07-25</v>
      </c>
      <c r="H1130">
        <v>236.10000600000001</v>
      </c>
      <c r="J1130" t="str">
        <v>2018-07-24</v>
      </c>
      <c r="K1130">
        <v>2.48</v>
      </c>
      <c r="M1130" t="str">
        <v>2018-07-24</v>
      </c>
      <c r="N1130">
        <v>3.14</v>
      </c>
      <c r="P1130" t="str">
        <v>2018-07-25</v>
      </c>
      <c r="Q1130">
        <v>2.62</v>
      </c>
      <c r="S1130" t="str">
        <v>2018-07-24</v>
      </c>
      <c r="T1130">
        <v>3.6</v>
      </c>
    </row>
    <row r="1131" spans="1:20" x14ac:dyDescent="0.3">
      <c r="A1131" t="str">
        <v>2018-07-20</v>
      </c>
      <c r="B1131">
        <v>21795</v>
      </c>
      <c r="D1131" t="str">
        <v>2018-07-24</v>
      </c>
      <c r="E1131">
        <v>14.51</v>
      </c>
      <c r="G1131" t="str">
        <v>2018-07-24</v>
      </c>
      <c r="H1131">
        <v>240</v>
      </c>
      <c r="J1131" t="str">
        <v>2018-07-23</v>
      </c>
      <c r="K1131">
        <v>2.4</v>
      </c>
      <c r="M1131" t="str">
        <v>2018-07-23</v>
      </c>
      <c r="N1131">
        <v>3.07</v>
      </c>
      <c r="P1131" t="str">
        <v>2018-07-24</v>
      </c>
      <c r="Q1131">
        <v>2.64</v>
      </c>
      <c r="S1131" t="str">
        <v>2018-07-23</v>
      </c>
      <c r="T1131">
        <v>3.58</v>
      </c>
    </row>
    <row r="1132" spans="1:20" x14ac:dyDescent="0.3">
      <c r="A1132" t="str">
        <v>2018-07-19</v>
      </c>
      <c r="B1132">
        <v>21885</v>
      </c>
      <c r="D1132" t="str">
        <v>2018-07-23</v>
      </c>
      <c r="E1132">
        <v>14.02</v>
      </c>
      <c r="G1132" t="str">
        <v>2018-07-23</v>
      </c>
      <c r="H1132">
        <v>237.5</v>
      </c>
      <c r="J1132" t="str">
        <v>2018-07-20</v>
      </c>
      <c r="K1132">
        <v>2.41</v>
      </c>
      <c r="M1132" t="str">
        <v>2018-07-20</v>
      </c>
      <c r="N1132">
        <v>3.09</v>
      </c>
      <c r="P1132" t="str">
        <v>2018-07-23</v>
      </c>
      <c r="Q1132">
        <v>2.59</v>
      </c>
      <c r="S1132" t="str">
        <v>2018-07-20</v>
      </c>
      <c r="T1132">
        <v>3.59</v>
      </c>
    </row>
    <row r="1133" spans="1:20" x14ac:dyDescent="0.3">
      <c r="A1133" t="str">
        <v>2018-07-18</v>
      </c>
      <c r="B1133">
        <v>21972</v>
      </c>
      <c r="D1133" t="str">
        <v>2018-07-20</v>
      </c>
      <c r="E1133">
        <v>13.96</v>
      </c>
      <c r="G1133" t="str">
        <v>2018-07-20</v>
      </c>
      <c r="H1133">
        <v>240</v>
      </c>
      <c r="J1133" t="str">
        <v>2018-07-19</v>
      </c>
      <c r="K1133">
        <v>2.42</v>
      </c>
      <c r="M1133" t="str">
        <v>2018-07-19</v>
      </c>
      <c r="N1133">
        <v>3.13</v>
      </c>
      <c r="P1133" t="str">
        <v>2018-07-20</v>
      </c>
      <c r="Q1133">
        <v>2.61</v>
      </c>
      <c r="S1133" t="str">
        <v>2018-07-19</v>
      </c>
      <c r="T1133">
        <v>3.62</v>
      </c>
    </row>
    <row r="1134" spans="1:20" x14ac:dyDescent="0.3">
      <c r="A1134" t="str">
        <v>2018-07-17</v>
      </c>
      <c r="B1134">
        <v>21978</v>
      </c>
      <c r="D1134" t="str">
        <v>2018-07-19</v>
      </c>
      <c r="E1134">
        <v>13.94</v>
      </c>
      <c r="G1134" t="str">
        <v>2018-07-19</v>
      </c>
      <c r="H1134">
        <v>240.60000600000001</v>
      </c>
      <c r="J1134" t="str">
        <v>2018-07-18</v>
      </c>
      <c r="K1134">
        <v>2.46</v>
      </c>
      <c r="M1134" t="str">
        <v>2018-07-18</v>
      </c>
      <c r="N1134">
        <v>3.16</v>
      </c>
      <c r="P1134" t="str">
        <v>2018-07-19</v>
      </c>
      <c r="Q1134">
        <v>2.62</v>
      </c>
      <c r="S1134" t="str">
        <v>2018-07-18</v>
      </c>
      <c r="T1134">
        <v>3.6</v>
      </c>
    </row>
    <row r="1135" spans="1:20" x14ac:dyDescent="0.3">
      <c r="A1135" t="str">
        <v>2018-07-16</v>
      </c>
      <c r="B1135">
        <v>21823</v>
      </c>
      <c r="D1135" t="str">
        <v>2018-07-18</v>
      </c>
      <c r="E1135">
        <v>14.17</v>
      </c>
      <c r="G1135" t="str">
        <v>2018-07-18</v>
      </c>
      <c r="H1135">
        <v>241.800003</v>
      </c>
      <c r="J1135" t="str">
        <v>2018-07-17</v>
      </c>
      <c r="K1135">
        <v>2.48</v>
      </c>
      <c r="M1135" t="str">
        <v>2018-07-17</v>
      </c>
      <c r="N1135">
        <v>3.19</v>
      </c>
      <c r="P1135" t="str">
        <v>2018-07-18</v>
      </c>
      <c r="Q1135">
        <v>2.65</v>
      </c>
      <c r="S1135" t="str">
        <v>2018-07-17</v>
      </c>
      <c r="T1135">
        <v>3.59</v>
      </c>
    </row>
    <row r="1136" spans="1:20" x14ac:dyDescent="0.3">
      <c r="A1136" t="str">
        <v>2018-07-13</v>
      </c>
      <c r="B1136">
        <v>21892</v>
      </c>
      <c r="D1136" t="str">
        <v>2018-07-17</v>
      </c>
      <c r="E1136">
        <v>14.39</v>
      </c>
      <c r="G1136" t="str">
        <v>2018-07-17</v>
      </c>
      <c r="H1136">
        <v>243.10000600000001</v>
      </c>
      <c r="J1136" t="str">
        <v>2018-07-16</v>
      </c>
      <c r="K1136">
        <v>2.46</v>
      </c>
      <c r="M1136" t="str">
        <v>2018-07-16</v>
      </c>
      <c r="N1136">
        <v>3.17</v>
      </c>
      <c r="P1136" t="str">
        <v>2018-07-17</v>
      </c>
      <c r="Q1136">
        <v>2.68</v>
      </c>
      <c r="S1136" t="str">
        <v>2018-07-16</v>
      </c>
      <c r="T1136">
        <v>3.59</v>
      </c>
    </row>
    <row r="1137" spans="1:20" x14ac:dyDescent="0.3">
      <c r="A1137" t="str">
        <v>2018-07-12</v>
      </c>
      <c r="B1137">
        <v>21790</v>
      </c>
      <c r="D1137" t="str">
        <v>2018-07-16</v>
      </c>
      <c r="E1137">
        <v>14.32</v>
      </c>
      <c r="G1137" t="str">
        <v>2018-07-16</v>
      </c>
      <c r="H1137">
        <v>244</v>
      </c>
      <c r="J1137" t="str">
        <v>2018-07-13</v>
      </c>
      <c r="K1137">
        <v>2.46</v>
      </c>
      <c r="M1137" t="str">
        <v>2018-07-13</v>
      </c>
      <c r="N1137">
        <v>3.14</v>
      </c>
      <c r="P1137" t="str">
        <v>2018-07-16</v>
      </c>
      <c r="Q1137">
        <v>2.67</v>
      </c>
      <c r="S1137" t="str">
        <v>2018-07-13</v>
      </c>
      <c r="T1137">
        <v>3.57</v>
      </c>
    </row>
    <row r="1138" spans="1:20" x14ac:dyDescent="0.3">
      <c r="A1138" t="str">
        <v>2018-07-11</v>
      </c>
      <c r="B1138">
        <v>21708</v>
      </c>
      <c r="D1138" t="str">
        <v>2018-07-13</v>
      </c>
      <c r="E1138">
        <v>14.28</v>
      </c>
      <c r="G1138" t="str">
        <v>2018-07-13</v>
      </c>
      <c r="H1138">
        <v>242</v>
      </c>
      <c r="J1138" t="str">
        <v>2018-07-12</v>
      </c>
      <c r="K1138">
        <v>2.4500000000000002</v>
      </c>
      <c r="M1138" t="str">
        <v>2018-07-12</v>
      </c>
      <c r="N1138">
        <v>3.16</v>
      </c>
      <c r="P1138" t="str">
        <v>2018-07-13</v>
      </c>
      <c r="Q1138">
        <v>2.67</v>
      </c>
      <c r="S1138" t="str">
        <v>2018-07-12</v>
      </c>
      <c r="T1138">
        <v>3.57</v>
      </c>
    </row>
    <row r="1139" spans="1:20" x14ac:dyDescent="0.3">
      <c r="A1139" t="str">
        <v>2018-07-10</v>
      </c>
      <c r="B1139">
        <v>22057</v>
      </c>
      <c r="D1139" t="str">
        <v>2018-07-12</v>
      </c>
      <c r="E1139">
        <v>14.33</v>
      </c>
      <c r="G1139" t="str">
        <v>2018-07-12</v>
      </c>
      <c r="H1139">
        <v>242.10000600000001</v>
      </c>
      <c r="J1139" t="str">
        <v>2018-07-11</v>
      </c>
      <c r="K1139">
        <v>2.48</v>
      </c>
      <c r="M1139" t="str">
        <v>2018-07-11</v>
      </c>
      <c r="N1139">
        <v>3.12</v>
      </c>
      <c r="P1139" t="str">
        <v>2018-07-12</v>
      </c>
      <c r="Q1139">
        <v>2.67</v>
      </c>
      <c r="S1139" t="str">
        <v>2018-07-11</v>
      </c>
      <c r="T1139">
        <v>3.55</v>
      </c>
    </row>
    <row r="1140" spans="1:20" x14ac:dyDescent="0.3">
      <c r="A1140" t="str">
        <v>2018-07-09</v>
      </c>
      <c r="B1140">
        <v>22033</v>
      </c>
      <c r="D1140" t="str">
        <v>2018-07-11</v>
      </c>
      <c r="E1140">
        <v>14.32</v>
      </c>
      <c r="G1140" t="str">
        <v>2018-07-11</v>
      </c>
      <c r="H1140">
        <v>243</v>
      </c>
      <c r="J1140" t="str">
        <v>2018-07-10</v>
      </c>
      <c r="K1140">
        <v>2.5299999999999998</v>
      </c>
      <c r="M1140" t="str">
        <v>2018-07-10</v>
      </c>
      <c r="N1140">
        <v>3.18</v>
      </c>
      <c r="P1140" t="str">
        <v>2018-07-11</v>
      </c>
      <c r="Q1140">
        <v>2.63</v>
      </c>
      <c r="S1140" t="str">
        <v>2018-07-10</v>
      </c>
      <c r="T1140">
        <v>3.61</v>
      </c>
    </row>
    <row r="1141" spans="1:20" x14ac:dyDescent="0.3">
      <c r="A1141" t="str">
        <v>2018-07-06</v>
      </c>
      <c r="B1141">
        <v>21926</v>
      </c>
      <c r="D1141" t="str">
        <v>2018-07-10</v>
      </c>
      <c r="E1141">
        <v>14.59</v>
      </c>
      <c r="G1141" t="str">
        <v>2018-07-10</v>
      </c>
      <c r="H1141">
        <v>245.699997</v>
      </c>
      <c r="J1141" t="str">
        <v>2018-07-09</v>
      </c>
      <c r="K1141">
        <v>2.57</v>
      </c>
      <c r="M1141" t="str">
        <v>2018-07-09</v>
      </c>
      <c r="N1141">
        <v>3.24</v>
      </c>
      <c r="P1141" t="str">
        <v>2018-07-10</v>
      </c>
      <c r="Q1141">
        <v>2.68</v>
      </c>
      <c r="S1141" t="str">
        <v>2018-07-09</v>
      </c>
      <c r="T1141">
        <v>3.67</v>
      </c>
    </row>
    <row r="1142" spans="1:20" x14ac:dyDescent="0.3">
      <c r="A1142" t="str">
        <v>2018-07-05</v>
      </c>
      <c r="B1142">
        <v>21914</v>
      </c>
      <c r="D1142" t="str">
        <v>2018-07-09</v>
      </c>
      <c r="E1142">
        <v>14.83</v>
      </c>
      <c r="G1142" t="str">
        <v>2018-07-09</v>
      </c>
      <c r="H1142">
        <v>246.89999399999999</v>
      </c>
      <c r="J1142" t="str">
        <v>2018-07-06</v>
      </c>
      <c r="K1142">
        <v>2.56</v>
      </c>
      <c r="M1142" t="str">
        <v>2018-07-06</v>
      </c>
      <c r="N1142">
        <v>3.23</v>
      </c>
      <c r="P1142" t="str">
        <v>2018-07-09</v>
      </c>
      <c r="Q1142">
        <v>2.7</v>
      </c>
      <c r="S1142" t="str">
        <v>2018-07-06</v>
      </c>
      <c r="T1142">
        <v>3.65</v>
      </c>
    </row>
    <row r="1143" spans="1:20" x14ac:dyDescent="0.3">
      <c r="A1143" t="str">
        <v>2018-07-04</v>
      </c>
      <c r="B1143">
        <v>21687</v>
      </c>
      <c r="D1143" t="str">
        <v>2018-07-06</v>
      </c>
      <c r="E1143">
        <v>14.69</v>
      </c>
      <c r="G1143" t="str">
        <v>2018-07-06</v>
      </c>
      <c r="H1143">
        <v>245.10000600000001</v>
      </c>
      <c r="J1143" t="str">
        <v>2018-07-05</v>
      </c>
      <c r="K1143">
        <v>2.57</v>
      </c>
      <c r="M1143" t="str">
        <v>2018-07-05</v>
      </c>
      <c r="N1143">
        <v>3.17</v>
      </c>
      <c r="P1143" t="str">
        <v>2018-07-06</v>
      </c>
      <c r="Q1143">
        <v>2.67</v>
      </c>
      <c r="S1143" t="str">
        <v>2018-07-05</v>
      </c>
      <c r="T1143">
        <v>3.67</v>
      </c>
    </row>
    <row r="1144" spans="1:20" x14ac:dyDescent="0.3">
      <c r="A1144" t="str">
        <v>2018-07-03</v>
      </c>
      <c r="B1144">
        <v>21764</v>
      </c>
      <c r="D1144" t="str">
        <v>2018-07-05</v>
      </c>
      <c r="E1144">
        <v>14.68</v>
      </c>
      <c r="G1144" t="str">
        <v>2018-07-05</v>
      </c>
      <c r="H1144">
        <v>247.699997</v>
      </c>
      <c r="J1144" t="str">
        <v>2018-07-04</v>
      </c>
      <c r="K1144">
        <v>2.5299999999999998</v>
      </c>
      <c r="M1144" t="str">
        <v>2018-07-04</v>
      </c>
      <c r="N1144">
        <v>3.18</v>
      </c>
      <c r="P1144" t="str">
        <v>2018-07-05</v>
      </c>
      <c r="Q1144">
        <v>2.66</v>
      </c>
      <c r="S1144" t="str">
        <v>2018-07-04</v>
      </c>
      <c r="T1144">
        <v>3.61</v>
      </c>
    </row>
    <row r="1145" spans="1:20" x14ac:dyDescent="0.3">
      <c r="A1145" t="str">
        <v>2018-07-02</v>
      </c>
      <c r="B1145">
        <v>21427</v>
      </c>
      <c r="D1145" t="str">
        <v>2018-07-04</v>
      </c>
      <c r="E1145">
        <v>14.64</v>
      </c>
      <c r="G1145" t="str">
        <v>2018-07-04</v>
      </c>
      <c r="H1145">
        <v>245.60000600000001</v>
      </c>
      <c r="J1145" t="str">
        <v>2018-07-03</v>
      </c>
      <c r="K1145">
        <v>2.52</v>
      </c>
      <c r="M1145" t="str">
        <v>2018-07-03</v>
      </c>
      <c r="N1145">
        <v>3.17</v>
      </c>
      <c r="P1145" t="str">
        <v>2018-07-04</v>
      </c>
      <c r="Q1145">
        <v>2.61</v>
      </c>
      <c r="S1145" t="str">
        <v>2018-07-03</v>
      </c>
      <c r="T1145">
        <v>3.6</v>
      </c>
    </row>
    <row r="1146" spans="1:20" x14ac:dyDescent="0.3">
      <c r="A1146" t="str">
        <v>2018-06-29</v>
      </c>
      <c r="B1146">
        <v>21626</v>
      </c>
      <c r="D1146" t="str">
        <v>2018-07-03</v>
      </c>
      <c r="E1146">
        <v>14.67</v>
      </c>
      <c r="G1146" t="str">
        <v>2018-07-03</v>
      </c>
      <c r="H1146">
        <v>248</v>
      </c>
      <c r="J1146" t="str">
        <v>2018-07-02</v>
      </c>
      <c r="K1146">
        <v>2.4700000000000002</v>
      </c>
      <c r="M1146" t="str">
        <v>2018-07-02</v>
      </c>
      <c r="N1146">
        <v>3.14</v>
      </c>
      <c r="P1146" t="str">
        <v>2018-07-03</v>
      </c>
      <c r="Q1146">
        <v>2.58</v>
      </c>
      <c r="S1146" t="str">
        <v>2018-07-02</v>
      </c>
      <c r="T1146">
        <v>3.49</v>
      </c>
    </row>
    <row r="1147" spans="1:20" x14ac:dyDescent="0.3">
      <c r="A1147" t="str">
        <v>2018-06-28</v>
      </c>
      <c r="B1147">
        <v>21432</v>
      </c>
      <c r="D1147" t="str">
        <v>2018-07-02</v>
      </c>
      <c r="E1147">
        <v>14.24</v>
      </c>
      <c r="G1147" t="str">
        <v>2018-07-02</v>
      </c>
      <c r="H1147">
        <v>246.800003</v>
      </c>
      <c r="J1147" t="str">
        <v>2018-06-29</v>
      </c>
      <c r="K1147">
        <v>2.4900000000000002</v>
      </c>
      <c r="M1147" t="str">
        <v>2018-06-29</v>
      </c>
      <c r="N1147">
        <v>3.19</v>
      </c>
      <c r="P1147" t="str">
        <v>2018-07-02</v>
      </c>
      <c r="Q1147">
        <v>2.5299999999999998</v>
      </c>
      <c r="S1147" t="str">
        <v>2018-06-29</v>
      </c>
      <c r="T1147">
        <v>3.45</v>
      </c>
    </row>
    <row r="1148" spans="1:20" x14ac:dyDescent="0.3">
      <c r="A1148" t="str">
        <v>2018-06-27</v>
      </c>
      <c r="B1148">
        <v>21558</v>
      </c>
      <c r="D1148" t="str">
        <v>2018-06-29</v>
      </c>
      <c r="E1148">
        <v>14.3</v>
      </c>
      <c r="G1148" t="str">
        <v>2018-06-29</v>
      </c>
      <c r="H1148">
        <v>246.5</v>
      </c>
      <c r="J1148" t="str">
        <v>2018-06-28</v>
      </c>
      <c r="K1148">
        <v>2.4900000000000002</v>
      </c>
      <c r="M1148" t="str">
        <v>2018-06-28</v>
      </c>
      <c r="N1148">
        <v>3.17</v>
      </c>
      <c r="P1148" t="str">
        <v>2018-06-29</v>
      </c>
      <c r="Q1148">
        <v>2.5099999999999998</v>
      </c>
      <c r="S1148" t="str">
        <v>2018-06-28</v>
      </c>
      <c r="T1148">
        <v>3.44</v>
      </c>
    </row>
    <row r="1149" spans="1:20" x14ac:dyDescent="0.3">
      <c r="A1149" t="str">
        <v>2018-06-26</v>
      </c>
      <c r="B1149">
        <v>21419</v>
      </c>
      <c r="D1149" t="str">
        <v>2018-06-28</v>
      </c>
      <c r="E1149">
        <v>14.07</v>
      </c>
      <c r="G1149" t="str">
        <v>2018-06-28</v>
      </c>
      <c r="H1149">
        <v>250.60000600000001</v>
      </c>
      <c r="J1149" t="str">
        <v>2018-06-27</v>
      </c>
      <c r="K1149">
        <v>2.44</v>
      </c>
      <c r="M1149" t="str">
        <v>2018-06-27</v>
      </c>
      <c r="N1149">
        <v>3.14</v>
      </c>
      <c r="P1149" t="str">
        <v>2018-06-28</v>
      </c>
      <c r="Q1149">
        <v>2.46</v>
      </c>
      <c r="S1149" t="str">
        <v>2018-06-27</v>
      </c>
      <c r="T1149">
        <v>3.41</v>
      </c>
    </row>
    <row r="1150" spans="1:20" x14ac:dyDescent="0.3">
      <c r="A1150" t="str">
        <v>2018-06-25</v>
      </c>
      <c r="B1150">
        <v>21355</v>
      </c>
      <c r="D1150" t="str">
        <v>2018-06-27</v>
      </c>
      <c r="E1150">
        <v>13.88</v>
      </c>
      <c r="G1150" t="str">
        <v>2018-06-27</v>
      </c>
      <c r="H1150">
        <v>250</v>
      </c>
      <c r="J1150" t="str">
        <v>2018-06-26</v>
      </c>
      <c r="K1150">
        <v>2.48</v>
      </c>
      <c r="M1150" t="str">
        <v>2018-06-26</v>
      </c>
      <c r="N1150">
        <v>3.19</v>
      </c>
      <c r="P1150" t="str">
        <v>2018-06-27</v>
      </c>
      <c r="Q1150">
        <v>2.4300000000000002</v>
      </c>
      <c r="S1150" t="str">
        <v>2018-06-26</v>
      </c>
      <c r="T1150">
        <v>3.41</v>
      </c>
    </row>
    <row r="1151" spans="1:20" x14ac:dyDescent="0.3">
      <c r="A1151" t="str">
        <v>2018-06-22</v>
      </c>
      <c r="B1151">
        <v>21888</v>
      </c>
      <c r="D1151" t="str">
        <v>2018-06-26</v>
      </c>
      <c r="E1151">
        <v>14.13</v>
      </c>
      <c r="G1151" t="str">
        <v>2018-06-26</v>
      </c>
      <c r="H1151">
        <v>254.89999399999999</v>
      </c>
      <c r="J1151" t="str">
        <v>2018-06-25</v>
      </c>
      <c r="K1151">
        <v>2.5</v>
      </c>
      <c r="M1151" t="str">
        <v>2018-06-25</v>
      </c>
      <c r="N1151">
        <v>3.17</v>
      </c>
      <c r="P1151" t="str">
        <v>2018-06-26</v>
      </c>
      <c r="Q1151">
        <v>2.48</v>
      </c>
      <c r="S1151" t="str">
        <v>2018-06-25</v>
      </c>
      <c r="T1151">
        <v>3.43</v>
      </c>
    </row>
    <row r="1152" spans="1:20" x14ac:dyDescent="0.3">
      <c r="A1152" t="str">
        <v>2018-06-21</v>
      </c>
      <c r="B1152">
        <v>21673</v>
      </c>
      <c r="D1152" t="str">
        <v>2018-06-25</v>
      </c>
      <c r="E1152">
        <v>14.26</v>
      </c>
      <c r="G1152" t="str">
        <v>2018-06-25</v>
      </c>
      <c r="H1152">
        <v>262.60000600000001</v>
      </c>
      <c r="J1152" t="str">
        <v>2018-06-22</v>
      </c>
      <c r="K1152">
        <v>2.59</v>
      </c>
      <c r="M1152" t="str">
        <v>2018-06-22</v>
      </c>
      <c r="N1152">
        <v>3.24</v>
      </c>
      <c r="P1152" t="str">
        <v>2018-06-25</v>
      </c>
      <c r="Q1152">
        <v>2.54</v>
      </c>
      <c r="S1152" t="str">
        <v>2018-06-22</v>
      </c>
      <c r="T1152">
        <v>3.49</v>
      </c>
    </row>
    <row r="1153" spans="1:20" x14ac:dyDescent="0.3">
      <c r="A1153" t="str">
        <v>2018-06-20</v>
      </c>
      <c r="B1153">
        <v>22121</v>
      </c>
      <c r="D1153" t="str">
        <v>2018-06-22</v>
      </c>
      <c r="E1153">
        <v>14.54</v>
      </c>
      <c r="G1153" t="str">
        <v>2018-06-22</v>
      </c>
      <c r="H1153">
        <v>265</v>
      </c>
      <c r="J1153" t="str">
        <v>2018-06-21</v>
      </c>
      <c r="K1153">
        <v>2.56</v>
      </c>
      <c r="M1153" t="str">
        <v>2018-06-21</v>
      </c>
      <c r="N1153">
        <v>3.02</v>
      </c>
      <c r="P1153" t="str">
        <v>2018-06-22</v>
      </c>
      <c r="Q1153">
        <v>2.64</v>
      </c>
      <c r="S1153" t="str">
        <v>2018-06-21</v>
      </c>
      <c r="T1153">
        <v>3.42</v>
      </c>
    </row>
    <row r="1154" spans="1:20" x14ac:dyDescent="0.3">
      <c r="A1154" t="str">
        <v>2018-06-19</v>
      </c>
      <c r="B1154">
        <v>22084</v>
      </c>
      <c r="D1154" t="str">
        <v>2018-06-21</v>
      </c>
      <c r="E1154">
        <v>14.38</v>
      </c>
      <c r="G1154" t="str">
        <v>2018-06-21</v>
      </c>
      <c r="H1154">
        <v>268</v>
      </c>
      <c r="J1154" t="str">
        <v>2018-06-20</v>
      </c>
      <c r="K1154">
        <v>2.61</v>
      </c>
      <c r="M1154" t="str">
        <v>2018-06-20</v>
      </c>
      <c r="N1154">
        <v>3.11</v>
      </c>
      <c r="P1154" t="str">
        <v>2018-06-21</v>
      </c>
      <c r="Q1154">
        <v>2.5499999999999998</v>
      </c>
      <c r="S1154" t="str">
        <v>2018-06-20</v>
      </c>
      <c r="T1154">
        <v>3.45</v>
      </c>
    </row>
    <row r="1155" spans="1:20" x14ac:dyDescent="0.3">
      <c r="A1155" t="str">
        <v>2018-06-18</v>
      </c>
      <c r="B1155">
        <v>22099</v>
      </c>
      <c r="D1155" t="str">
        <v>2018-06-20</v>
      </c>
      <c r="E1155">
        <v>14.87</v>
      </c>
      <c r="G1155" t="str">
        <v>2018-06-20</v>
      </c>
      <c r="H1155">
        <v>272.10000600000001</v>
      </c>
      <c r="J1155" t="str">
        <v>2018-06-19</v>
      </c>
      <c r="K1155">
        <v>2.57</v>
      </c>
      <c r="M1155" t="str">
        <v>2018-06-19</v>
      </c>
      <c r="N1155">
        <v>3.03</v>
      </c>
      <c r="P1155" t="str">
        <v>2018-06-20</v>
      </c>
      <c r="Q1155">
        <v>2.6</v>
      </c>
      <c r="S1155" t="str">
        <v>2018-06-19</v>
      </c>
      <c r="T1155">
        <v>3.47</v>
      </c>
    </row>
    <row r="1156" spans="1:20" x14ac:dyDescent="0.3">
      <c r="A1156" t="str">
        <v>2018-06-15</v>
      </c>
      <c r="B1156">
        <v>22190</v>
      </c>
      <c r="D1156" t="str">
        <v>2018-06-19</v>
      </c>
      <c r="E1156">
        <v>14.47</v>
      </c>
      <c r="G1156" t="str">
        <v>2018-06-19</v>
      </c>
      <c r="H1156">
        <v>270.39999399999999</v>
      </c>
      <c r="J1156" t="str">
        <v>2018-06-18</v>
      </c>
      <c r="K1156">
        <v>2.5499999999999998</v>
      </c>
      <c r="M1156" t="str">
        <v>2018-06-18</v>
      </c>
      <c r="N1156">
        <v>2.93</v>
      </c>
      <c r="P1156" t="str">
        <v>2018-06-19</v>
      </c>
      <c r="Q1156">
        <v>2.5299999999999998</v>
      </c>
      <c r="S1156" t="str">
        <v>2018-06-18</v>
      </c>
      <c r="T1156">
        <v>3.47</v>
      </c>
    </row>
    <row r="1157" spans="1:20" x14ac:dyDescent="0.3">
      <c r="A1157" t="str">
        <v>2018-06-14</v>
      </c>
      <c r="B1157">
        <v>22486</v>
      </c>
      <c r="D1157" t="str">
        <v>2018-06-18</v>
      </c>
      <c r="E1157">
        <v>14.36</v>
      </c>
      <c r="G1157" t="str">
        <v>2018-06-18</v>
      </c>
      <c r="H1157">
        <v>275.5</v>
      </c>
      <c r="J1157" t="str">
        <v>2018-06-15</v>
      </c>
      <c r="K1157">
        <v>2.5499999999999998</v>
      </c>
      <c r="M1157" t="str">
        <v>2018-06-15</v>
      </c>
      <c r="N1157">
        <v>2.95</v>
      </c>
      <c r="P1157" t="str">
        <v>2018-06-18</v>
      </c>
      <c r="Q1157">
        <v>2.4</v>
      </c>
      <c r="S1157" t="str">
        <v>2018-06-15</v>
      </c>
      <c r="T1157">
        <v>3.46</v>
      </c>
    </row>
    <row r="1158" spans="1:20" x14ac:dyDescent="0.3">
      <c r="A1158" t="str">
        <v>2018-06-13</v>
      </c>
      <c r="B1158">
        <v>22216</v>
      </c>
      <c r="D1158" t="str">
        <v>2018-06-15</v>
      </c>
      <c r="E1158">
        <v>14.31</v>
      </c>
      <c r="G1158" t="str">
        <v>2018-06-15</v>
      </c>
      <c r="H1158">
        <v>290.10000600000001</v>
      </c>
      <c r="J1158" t="str">
        <v>2018-06-14</v>
      </c>
      <c r="K1158">
        <v>2.59</v>
      </c>
      <c r="M1158" t="str">
        <v>2018-06-14</v>
      </c>
      <c r="N1158">
        <v>3.02</v>
      </c>
      <c r="P1158" t="str">
        <v>2018-06-15</v>
      </c>
      <c r="Q1158">
        <v>2.42</v>
      </c>
      <c r="S1158" t="str">
        <v>2018-06-14</v>
      </c>
      <c r="T1158">
        <v>3.52</v>
      </c>
    </row>
    <row r="1159" spans="1:20" x14ac:dyDescent="0.3">
      <c r="A1159" t="str">
        <v>2018-06-12</v>
      </c>
      <c r="B1159">
        <v>22120</v>
      </c>
      <c r="D1159" t="str">
        <v>2018-06-14</v>
      </c>
      <c r="E1159">
        <v>14.52</v>
      </c>
      <c r="G1159" t="str">
        <v>2018-06-14</v>
      </c>
      <c r="H1159">
        <v>280.20001200000002</v>
      </c>
      <c r="J1159" t="str">
        <v>2018-06-13</v>
      </c>
      <c r="K1159">
        <v>2.6</v>
      </c>
      <c r="M1159" t="str">
        <v>2018-06-13</v>
      </c>
      <c r="N1159">
        <v>2.99</v>
      </c>
      <c r="P1159" t="str">
        <v>2018-06-14</v>
      </c>
      <c r="Q1159">
        <v>2.46</v>
      </c>
      <c r="S1159" t="str">
        <v>2018-06-13</v>
      </c>
      <c r="T1159">
        <v>3.51</v>
      </c>
    </row>
    <row r="1160" spans="1:20" x14ac:dyDescent="0.3">
      <c r="A1160" t="str">
        <v>2018-06-11</v>
      </c>
      <c r="B1160">
        <v>22086</v>
      </c>
      <c r="D1160" t="str">
        <v>2018-06-13</v>
      </c>
      <c r="E1160">
        <v>14.7</v>
      </c>
      <c r="G1160" t="str">
        <v>2018-06-13</v>
      </c>
      <c r="H1160">
        <v>281</v>
      </c>
      <c r="J1160" t="str">
        <v>2018-06-12</v>
      </c>
      <c r="K1160">
        <v>2.58</v>
      </c>
      <c r="M1160" t="str">
        <v>2018-06-12</v>
      </c>
      <c r="N1160">
        <v>2.94</v>
      </c>
      <c r="P1160" t="str">
        <v>2018-06-13</v>
      </c>
      <c r="Q1160">
        <v>2.4500000000000002</v>
      </c>
      <c r="S1160" t="str">
        <v>2018-06-12</v>
      </c>
      <c r="T1160">
        <v>3.55</v>
      </c>
    </row>
    <row r="1161" spans="1:20" x14ac:dyDescent="0.3">
      <c r="A1161" t="str">
        <v>2018-06-08</v>
      </c>
      <c r="B1161">
        <v>21356</v>
      </c>
      <c r="D1161" t="str">
        <v>2018-06-12</v>
      </c>
      <c r="E1161">
        <v>14.49</v>
      </c>
      <c r="G1161" t="str">
        <v>2018-06-12</v>
      </c>
      <c r="H1161">
        <v>275.10000600000001</v>
      </c>
      <c r="J1161" t="str">
        <v>2018-06-11</v>
      </c>
      <c r="K1161">
        <v>2.59</v>
      </c>
      <c r="M1161" t="str">
        <v>2018-06-11</v>
      </c>
      <c r="N1161">
        <v>2.91</v>
      </c>
      <c r="P1161" t="str">
        <v>2018-06-12</v>
      </c>
      <c r="Q1161">
        <v>2.4300000000000002</v>
      </c>
      <c r="S1161" t="str">
        <v>2018-06-11</v>
      </c>
      <c r="T1161">
        <v>3.52</v>
      </c>
    </row>
    <row r="1162" spans="1:20" x14ac:dyDescent="0.3">
      <c r="A1162" t="str">
        <v>2018-06-07</v>
      </c>
      <c r="B1162">
        <v>21768</v>
      </c>
      <c r="D1162" t="str">
        <v>2018-06-11</v>
      </c>
      <c r="E1162">
        <v>14.44</v>
      </c>
      <c r="G1162" t="str">
        <v>2018-06-11</v>
      </c>
      <c r="H1162">
        <v>278</v>
      </c>
      <c r="J1162" t="str">
        <v>2018-06-08</v>
      </c>
      <c r="K1162">
        <v>2.42</v>
      </c>
      <c r="M1162" t="str">
        <v>2018-06-08</v>
      </c>
      <c r="N1162">
        <v>2.78</v>
      </c>
      <c r="P1162" t="str">
        <v>2018-06-11</v>
      </c>
      <c r="Q1162">
        <v>2.44</v>
      </c>
      <c r="S1162" t="str">
        <v>2018-06-08</v>
      </c>
      <c r="T1162">
        <v>3.42</v>
      </c>
    </row>
    <row r="1163" spans="1:20" x14ac:dyDescent="0.3">
      <c r="A1163" t="str">
        <v>2018-06-06</v>
      </c>
      <c r="B1163">
        <v>21808</v>
      </c>
      <c r="D1163" t="str">
        <v>2018-06-08</v>
      </c>
      <c r="E1163">
        <v>13.6</v>
      </c>
      <c r="G1163" t="str">
        <v>2018-06-08</v>
      </c>
      <c r="H1163">
        <v>268.29998799999998</v>
      </c>
      <c r="J1163" t="str">
        <v>2018-06-07</v>
      </c>
      <c r="K1163">
        <v>2.46</v>
      </c>
      <c r="M1163" t="str">
        <v>2018-06-07</v>
      </c>
      <c r="N1163">
        <v>2.86</v>
      </c>
      <c r="P1163" t="str">
        <v>2018-06-08</v>
      </c>
      <c r="Q1163">
        <v>2.2999999999999998</v>
      </c>
      <c r="S1163" t="str">
        <v>2018-06-07</v>
      </c>
      <c r="T1163">
        <v>3.5</v>
      </c>
    </row>
    <row r="1164" spans="1:20" x14ac:dyDescent="0.3">
      <c r="A1164" t="str">
        <v>2018-06-05</v>
      </c>
      <c r="B1164">
        <v>21750</v>
      </c>
      <c r="D1164" t="str">
        <v>2018-06-07</v>
      </c>
      <c r="E1164">
        <v>13.95</v>
      </c>
      <c r="G1164" t="str">
        <v>2018-06-07</v>
      </c>
      <c r="H1164">
        <v>274.5</v>
      </c>
      <c r="J1164" t="str">
        <v>2018-06-06</v>
      </c>
      <c r="K1164">
        <v>2.48</v>
      </c>
      <c r="M1164" t="str">
        <v>2018-06-06</v>
      </c>
      <c r="N1164">
        <v>2.81</v>
      </c>
      <c r="P1164" t="str">
        <v>2018-06-07</v>
      </c>
      <c r="Q1164">
        <v>2.4</v>
      </c>
      <c r="S1164" t="str">
        <v>2018-06-06</v>
      </c>
      <c r="T1164">
        <v>3.54</v>
      </c>
    </row>
    <row r="1165" spans="1:20" x14ac:dyDescent="0.3">
      <c r="A1165" t="str">
        <v>2018-06-04</v>
      </c>
      <c r="B1165">
        <v>22010</v>
      </c>
      <c r="D1165" t="str">
        <v>2018-06-06</v>
      </c>
      <c r="E1165">
        <v>14.18</v>
      </c>
      <c r="G1165" t="str">
        <v>2018-06-06</v>
      </c>
      <c r="H1165">
        <v>284</v>
      </c>
      <c r="J1165" t="str">
        <v>2018-06-05</v>
      </c>
      <c r="K1165">
        <v>2.5</v>
      </c>
      <c r="M1165" t="str">
        <v>2018-06-05</v>
      </c>
      <c r="N1165">
        <v>2.81</v>
      </c>
      <c r="P1165" t="str">
        <v>2018-06-06</v>
      </c>
      <c r="Q1165">
        <v>2.38</v>
      </c>
      <c r="S1165" t="str">
        <v>2018-06-05</v>
      </c>
      <c r="T1165">
        <v>3.54</v>
      </c>
    </row>
    <row r="1166" spans="1:20" x14ac:dyDescent="0.3">
      <c r="A1166" t="str">
        <v>2018-06-01</v>
      </c>
      <c r="B1166">
        <v>22110</v>
      </c>
      <c r="D1166" t="str">
        <v>2018-06-05</v>
      </c>
      <c r="E1166">
        <v>14.05</v>
      </c>
      <c r="G1166" t="str">
        <v>2018-06-05</v>
      </c>
      <c r="H1166">
        <v>276</v>
      </c>
      <c r="J1166" t="str">
        <v>2018-06-04</v>
      </c>
      <c r="K1166">
        <v>2.6</v>
      </c>
      <c r="M1166" t="str">
        <v>2018-06-04</v>
      </c>
      <c r="N1166">
        <v>2.91</v>
      </c>
      <c r="P1166" t="str">
        <v>2018-06-05</v>
      </c>
      <c r="Q1166">
        <v>2.2799999999999998</v>
      </c>
      <c r="S1166" t="str">
        <v>2018-06-04</v>
      </c>
      <c r="T1166">
        <v>3.57</v>
      </c>
    </row>
    <row r="1167" spans="1:20" x14ac:dyDescent="0.3">
      <c r="A1167" t="str">
        <v>2018-05-31</v>
      </c>
      <c r="B1167">
        <v>21784</v>
      </c>
      <c r="D1167" t="str">
        <v>2018-06-04</v>
      </c>
      <c r="E1167">
        <v>14.57</v>
      </c>
      <c r="G1167" t="str">
        <v>2018-06-04</v>
      </c>
      <c r="H1167">
        <v>266.60000600000001</v>
      </c>
      <c r="J1167" t="str">
        <v>2018-06-01</v>
      </c>
      <c r="K1167">
        <v>2.6</v>
      </c>
      <c r="M1167" t="str">
        <v>2018-06-01</v>
      </c>
      <c r="N1167">
        <v>3</v>
      </c>
      <c r="P1167" t="str">
        <v>2018-06-04</v>
      </c>
      <c r="Q1167">
        <v>2.34</v>
      </c>
      <c r="S1167" t="str">
        <v>2018-06-01</v>
      </c>
      <c r="T1167">
        <v>3.61</v>
      </c>
    </row>
    <row r="1168" spans="1:20" x14ac:dyDescent="0.3">
      <c r="A1168" t="str">
        <v>2018-05-30</v>
      </c>
      <c r="B1168">
        <v>21798</v>
      </c>
      <c r="D1168" t="str">
        <v>2018-06-01</v>
      </c>
      <c r="E1168">
        <v>14.69</v>
      </c>
      <c r="G1168" t="str">
        <v>2018-06-01</v>
      </c>
      <c r="H1168">
        <v>267</v>
      </c>
      <c r="J1168" t="str">
        <v>2018-05-31</v>
      </c>
      <c r="K1168">
        <v>2.5099999999999998</v>
      </c>
      <c r="M1168" t="str">
        <v>2018-05-31</v>
      </c>
      <c r="N1168">
        <v>2.78</v>
      </c>
      <c r="P1168" t="str">
        <v>2018-06-01</v>
      </c>
      <c r="Q1168">
        <v>2.41</v>
      </c>
      <c r="S1168" t="str">
        <v>2018-05-31</v>
      </c>
      <c r="T1168">
        <v>3.48</v>
      </c>
    </row>
    <row r="1169" spans="1:20" x14ac:dyDescent="0.3">
      <c r="A1169" t="str">
        <v>2018-05-29</v>
      </c>
      <c r="B1169">
        <v>21351</v>
      </c>
      <c r="D1169" t="str">
        <v>2018-05-31</v>
      </c>
      <c r="E1169">
        <v>14.13</v>
      </c>
      <c r="G1169" t="str">
        <v>2018-05-31</v>
      </c>
      <c r="H1169">
        <v>268</v>
      </c>
      <c r="J1169" t="str">
        <v>2018-05-30</v>
      </c>
      <c r="K1169">
        <v>2.52</v>
      </c>
      <c r="M1169" t="str">
        <v>2018-05-30</v>
      </c>
      <c r="N1169">
        <v>2.78</v>
      </c>
      <c r="P1169" t="str">
        <v>2018-05-31</v>
      </c>
      <c r="Q1169">
        <v>2.2200000000000002</v>
      </c>
      <c r="S1169" t="str">
        <v>2018-05-30</v>
      </c>
      <c r="T1169">
        <v>3.42</v>
      </c>
    </row>
    <row r="1170" spans="1:20" x14ac:dyDescent="0.3">
      <c r="A1170" t="str">
        <v>2018-05-28</v>
      </c>
      <c r="B1170">
        <v>21933</v>
      </c>
      <c r="D1170" t="str">
        <v>2018-05-30</v>
      </c>
      <c r="E1170">
        <v>14.17</v>
      </c>
      <c r="G1170" t="str">
        <v>2018-05-30</v>
      </c>
      <c r="H1170">
        <v>249.5</v>
      </c>
      <c r="J1170" t="str">
        <v>2018-05-29</v>
      </c>
      <c r="K1170">
        <v>2.4500000000000002</v>
      </c>
      <c r="M1170" t="str">
        <v>2018-05-29</v>
      </c>
      <c r="N1170">
        <v>2.77</v>
      </c>
      <c r="P1170" t="str">
        <v>2018-05-30</v>
      </c>
      <c r="Q1170">
        <v>2.17</v>
      </c>
      <c r="S1170" t="str">
        <v>2018-05-29</v>
      </c>
      <c r="T1170">
        <v>3.37</v>
      </c>
    </row>
    <row r="1171" spans="1:20" x14ac:dyDescent="0.3">
      <c r="A1171" t="str">
        <v>2018-05-25</v>
      </c>
      <c r="B1171">
        <v>22398</v>
      </c>
      <c r="D1171" t="str">
        <v>2018-05-29</v>
      </c>
      <c r="E1171">
        <v>13.97</v>
      </c>
      <c r="G1171" t="str">
        <v>2018-05-29</v>
      </c>
      <c r="H1171">
        <v>250.89999399999999</v>
      </c>
      <c r="J1171" t="str">
        <v>2018-05-28</v>
      </c>
      <c r="K1171">
        <v>2.5499999999999998</v>
      </c>
      <c r="M1171" t="str">
        <v>2018-05-28</v>
      </c>
      <c r="N1171">
        <v>2.91</v>
      </c>
      <c r="P1171" t="str">
        <v>2018-05-29</v>
      </c>
      <c r="Q1171">
        <v>2.1</v>
      </c>
      <c r="S1171" t="str">
        <v>2018-05-28</v>
      </c>
      <c r="T1171">
        <v>3.43</v>
      </c>
    </row>
    <row r="1172" spans="1:20" x14ac:dyDescent="0.3">
      <c r="A1172" t="str">
        <v>2018-05-24</v>
      </c>
      <c r="B1172">
        <v>22749</v>
      </c>
      <c r="D1172" t="str">
        <v>2018-05-28</v>
      </c>
      <c r="E1172">
        <v>14.8</v>
      </c>
      <c r="G1172" t="str">
        <v>2018-05-28</v>
      </c>
      <c r="H1172">
        <v>244</v>
      </c>
      <c r="J1172" t="str">
        <v>2018-05-25</v>
      </c>
      <c r="K1172">
        <v>2.64</v>
      </c>
      <c r="M1172" t="str">
        <v>2018-05-25</v>
      </c>
      <c r="N1172">
        <v>3.09</v>
      </c>
      <c r="P1172" t="str">
        <v>2018-05-28</v>
      </c>
      <c r="Q1172">
        <v>2.25</v>
      </c>
      <c r="S1172" t="str">
        <v>2018-05-25</v>
      </c>
      <c r="T1172">
        <v>3.57</v>
      </c>
    </row>
    <row r="1173" spans="1:20" x14ac:dyDescent="0.3">
      <c r="A1173" t="str">
        <v>2018-05-23</v>
      </c>
      <c r="B1173">
        <v>22912</v>
      </c>
      <c r="D1173" t="str">
        <v>2018-05-25</v>
      </c>
      <c r="E1173">
        <v>15.39</v>
      </c>
      <c r="G1173" t="str">
        <v>2018-05-25</v>
      </c>
      <c r="H1173">
        <v>262.5</v>
      </c>
      <c r="J1173" t="str">
        <v>2018-05-24</v>
      </c>
      <c r="K1173">
        <v>2.72</v>
      </c>
      <c r="M1173" t="str">
        <v>2018-05-24</v>
      </c>
      <c r="N1173">
        <v>3.16</v>
      </c>
      <c r="P1173" t="str">
        <v>2018-05-25</v>
      </c>
      <c r="Q1173">
        <v>2.41</v>
      </c>
      <c r="S1173" t="str">
        <v>2018-05-24</v>
      </c>
      <c r="T1173">
        <v>3.67</v>
      </c>
    </row>
    <row r="1174" spans="1:20" x14ac:dyDescent="0.3">
      <c r="A1174" t="str">
        <v>2018-05-22</v>
      </c>
      <c r="B1174">
        <v>23217</v>
      </c>
      <c r="D1174" t="str">
        <v>2018-05-24</v>
      </c>
      <c r="E1174">
        <v>16.02</v>
      </c>
      <c r="G1174" t="str">
        <v>2018-05-24</v>
      </c>
      <c r="H1174">
        <v>275.10000600000001</v>
      </c>
      <c r="J1174" t="str">
        <v>2018-05-23</v>
      </c>
      <c r="K1174">
        <v>2.75</v>
      </c>
      <c r="M1174" t="str">
        <v>2018-05-23</v>
      </c>
      <c r="N1174">
        <v>3.2</v>
      </c>
      <c r="P1174" t="str">
        <v>2018-05-24</v>
      </c>
      <c r="Q1174">
        <v>2.6</v>
      </c>
      <c r="S1174" t="str">
        <v>2018-05-23</v>
      </c>
      <c r="T1174">
        <v>3.68</v>
      </c>
    </row>
    <row r="1175" spans="1:20" x14ac:dyDescent="0.3">
      <c r="A1175" t="str">
        <v>2018-05-21</v>
      </c>
      <c r="B1175">
        <v>23092</v>
      </c>
      <c r="D1175" t="str">
        <v>2018-05-23</v>
      </c>
      <c r="E1175">
        <v>16.309999999999999</v>
      </c>
      <c r="G1175" t="str">
        <v>2018-05-23</v>
      </c>
      <c r="H1175">
        <v>284</v>
      </c>
      <c r="J1175" t="str">
        <v>2018-05-22</v>
      </c>
      <c r="K1175">
        <v>2.8</v>
      </c>
      <c r="M1175" t="str">
        <v>2018-05-22</v>
      </c>
      <c r="N1175">
        <v>3.16</v>
      </c>
      <c r="P1175" t="str">
        <v>2018-05-23</v>
      </c>
      <c r="Q1175">
        <v>2.63</v>
      </c>
      <c r="S1175" t="str">
        <v>2018-05-22</v>
      </c>
      <c r="T1175">
        <v>3.6</v>
      </c>
    </row>
    <row r="1176" spans="1:20" x14ac:dyDescent="0.3">
      <c r="A1176" t="str">
        <v>2018-05-18</v>
      </c>
      <c r="B1176">
        <v>23450</v>
      </c>
      <c r="D1176" t="str">
        <v>2018-05-22</v>
      </c>
      <c r="E1176">
        <v>16.690000000000001</v>
      </c>
      <c r="G1176" t="str">
        <v>2018-05-22</v>
      </c>
      <c r="H1176">
        <v>281.29998799999998</v>
      </c>
      <c r="J1176" t="str">
        <v>2018-05-21</v>
      </c>
      <c r="K1176">
        <v>2.78</v>
      </c>
      <c r="M1176" t="str">
        <v>2018-05-21</v>
      </c>
      <c r="N1176">
        <v>3.11</v>
      </c>
      <c r="P1176" t="str">
        <v>2018-05-22</v>
      </c>
      <c r="Q1176">
        <v>2.68</v>
      </c>
      <c r="S1176" t="str">
        <v>2018-05-21</v>
      </c>
      <c r="T1176">
        <v>3.61</v>
      </c>
    </row>
    <row r="1177" spans="1:20" x14ac:dyDescent="0.3">
      <c r="A1177" t="str">
        <v>2018-05-17</v>
      </c>
      <c r="B1177">
        <v>23802</v>
      </c>
      <c r="D1177" t="str">
        <v>2018-05-21</v>
      </c>
      <c r="E1177">
        <v>16.29</v>
      </c>
      <c r="G1177" t="str">
        <v>2018-05-21</v>
      </c>
      <c r="H1177">
        <v>283.29998799999998</v>
      </c>
      <c r="J1177" t="str">
        <v>2018-05-18</v>
      </c>
      <c r="K1177">
        <v>3</v>
      </c>
      <c r="M1177" t="str">
        <v>2018-05-18</v>
      </c>
      <c r="N1177">
        <v>3.16</v>
      </c>
      <c r="P1177" t="str">
        <v>2018-05-21</v>
      </c>
      <c r="Q1177">
        <v>2.65</v>
      </c>
      <c r="S1177" t="str">
        <v>2018-05-18</v>
      </c>
      <c r="T1177">
        <v>3.64</v>
      </c>
    </row>
    <row r="1178" spans="1:20" x14ac:dyDescent="0.3">
      <c r="A1178" t="str">
        <v>2018-05-16</v>
      </c>
      <c r="B1178">
        <v>23734</v>
      </c>
      <c r="D1178" t="str">
        <v>2018-05-18</v>
      </c>
      <c r="E1178">
        <v>16.22</v>
      </c>
      <c r="G1178" t="str">
        <v>2018-05-18</v>
      </c>
      <c r="H1178">
        <v>282</v>
      </c>
      <c r="J1178" t="str">
        <v>2018-05-17</v>
      </c>
      <c r="K1178">
        <v>3.08</v>
      </c>
      <c r="M1178" t="str">
        <v>2018-05-17</v>
      </c>
      <c r="N1178">
        <v>3.38</v>
      </c>
      <c r="P1178" t="str">
        <v>2018-05-18</v>
      </c>
      <c r="Q1178">
        <v>2.66</v>
      </c>
      <c r="S1178" t="str">
        <v>2018-05-17</v>
      </c>
      <c r="T1178">
        <v>3.79</v>
      </c>
    </row>
    <row r="1179" spans="1:20" x14ac:dyDescent="0.3">
      <c r="A1179" t="str">
        <v>2018-05-15</v>
      </c>
      <c r="B1179">
        <v>24297</v>
      </c>
      <c r="D1179" t="str">
        <v>2018-05-17</v>
      </c>
      <c r="E1179">
        <v>16.68</v>
      </c>
      <c r="G1179" t="str">
        <v>2018-05-17</v>
      </c>
      <c r="H1179">
        <v>292.29998799999998</v>
      </c>
      <c r="J1179" t="str">
        <v>2018-05-16</v>
      </c>
      <c r="K1179">
        <v>3.1</v>
      </c>
      <c r="M1179" t="str">
        <v>2018-05-16</v>
      </c>
      <c r="N1179">
        <v>3.38</v>
      </c>
      <c r="P1179" t="str">
        <v>2018-05-17</v>
      </c>
      <c r="Q1179">
        <v>2.84</v>
      </c>
      <c r="S1179" t="str">
        <v>2018-05-16</v>
      </c>
      <c r="T1179">
        <v>3.8</v>
      </c>
    </row>
    <row r="1180" spans="1:20" x14ac:dyDescent="0.3">
      <c r="A1180" t="str">
        <v>2018-05-14</v>
      </c>
      <c r="B1180">
        <v>24221</v>
      </c>
      <c r="D1180" t="str">
        <v>2018-05-16</v>
      </c>
      <c r="E1180">
        <v>17</v>
      </c>
      <c r="G1180" t="str">
        <v>2018-05-16</v>
      </c>
      <c r="H1180">
        <v>320.70001200000002</v>
      </c>
      <c r="J1180" t="str">
        <v>2018-05-15</v>
      </c>
      <c r="K1180">
        <v>3.18</v>
      </c>
      <c r="M1180" t="str">
        <v>2018-05-15</v>
      </c>
      <c r="N1180">
        <v>3.48</v>
      </c>
      <c r="P1180" t="str">
        <v>2018-05-16</v>
      </c>
      <c r="Q1180">
        <v>2.87</v>
      </c>
      <c r="S1180" t="str">
        <v>2018-05-15</v>
      </c>
      <c r="T1180">
        <v>3.92</v>
      </c>
    </row>
    <row r="1181" spans="1:20" x14ac:dyDescent="0.3">
      <c r="A1181" t="str">
        <v>2018-05-11</v>
      </c>
      <c r="B1181">
        <v>24159</v>
      </c>
      <c r="D1181" t="str">
        <v>2018-05-15</v>
      </c>
      <c r="E1181">
        <v>17.84</v>
      </c>
      <c r="G1181" t="str">
        <v>2018-05-15</v>
      </c>
      <c r="H1181">
        <v>323</v>
      </c>
      <c r="J1181" t="str">
        <v>2018-05-14</v>
      </c>
      <c r="K1181">
        <v>3.15</v>
      </c>
      <c r="M1181" t="str">
        <v>2018-05-14</v>
      </c>
      <c r="N1181">
        <v>3.45</v>
      </c>
      <c r="P1181" t="str">
        <v>2018-05-15</v>
      </c>
      <c r="Q1181">
        <v>3.03</v>
      </c>
      <c r="S1181" t="str">
        <v>2018-05-14</v>
      </c>
      <c r="T1181">
        <v>3.88</v>
      </c>
    </row>
    <row r="1182" spans="1:20" x14ac:dyDescent="0.3">
      <c r="A1182" t="str">
        <v>2018-05-10</v>
      </c>
      <c r="B1182">
        <v>24034</v>
      </c>
      <c r="D1182" t="str">
        <v>2018-05-14</v>
      </c>
      <c r="E1182">
        <v>17.79</v>
      </c>
      <c r="G1182" t="str">
        <v>2018-05-14</v>
      </c>
      <c r="H1182">
        <v>328</v>
      </c>
      <c r="J1182" t="str">
        <v>2018-05-11</v>
      </c>
      <c r="K1182">
        <v>3.15</v>
      </c>
      <c r="M1182" t="str">
        <v>2018-05-11</v>
      </c>
      <c r="N1182">
        <v>3.4</v>
      </c>
      <c r="P1182" t="str">
        <v>2018-05-14</v>
      </c>
      <c r="Q1182">
        <v>3</v>
      </c>
      <c r="S1182" t="str">
        <v>2018-05-11</v>
      </c>
      <c r="T1182">
        <v>3.91</v>
      </c>
    </row>
    <row r="1183" spans="1:20" x14ac:dyDescent="0.3">
      <c r="A1183" t="str">
        <v>2018-05-09</v>
      </c>
      <c r="B1183">
        <v>24267</v>
      </c>
      <c r="D1183" t="str">
        <v>2018-05-11</v>
      </c>
      <c r="E1183">
        <v>17.940000000000001</v>
      </c>
      <c r="G1183" t="str">
        <v>2018-05-11</v>
      </c>
      <c r="H1183">
        <v>320</v>
      </c>
      <c r="J1183" t="str">
        <v>2018-05-10</v>
      </c>
      <c r="K1183">
        <v>3.13</v>
      </c>
      <c r="M1183" t="str">
        <v>2018-05-10</v>
      </c>
      <c r="N1183">
        <v>3.33</v>
      </c>
      <c r="P1183" t="str">
        <v>2018-05-11</v>
      </c>
      <c r="Q1183">
        <v>2.96</v>
      </c>
      <c r="S1183" t="str">
        <v>2018-05-10</v>
      </c>
      <c r="T1183">
        <v>3.81</v>
      </c>
    </row>
    <row r="1184" spans="1:20" x14ac:dyDescent="0.3">
      <c r="A1184" t="str">
        <v>2018-05-08</v>
      </c>
      <c r="B1184">
        <v>24143</v>
      </c>
      <c r="D1184" t="str">
        <v>2018-05-10</v>
      </c>
      <c r="E1184">
        <v>17.86</v>
      </c>
      <c r="G1184" t="str">
        <v>2018-05-10</v>
      </c>
      <c r="H1184">
        <v>272</v>
      </c>
      <c r="J1184" t="str">
        <v>2018-05-09</v>
      </c>
      <c r="K1184">
        <v>3.16</v>
      </c>
      <c r="M1184" t="str">
        <v>2018-05-09</v>
      </c>
      <c r="N1184">
        <v>3.32</v>
      </c>
      <c r="P1184" t="str">
        <v>2018-05-10</v>
      </c>
      <c r="Q1184">
        <v>2.93</v>
      </c>
      <c r="S1184" t="str">
        <v>2018-05-09</v>
      </c>
      <c r="T1184">
        <v>3.85</v>
      </c>
    </row>
    <row r="1185" spans="1:20" x14ac:dyDescent="0.3">
      <c r="A1185" t="str">
        <v>2018-05-07</v>
      </c>
      <c r="B1185">
        <v>24544</v>
      </c>
      <c r="D1185" t="str">
        <v>2018-05-09</v>
      </c>
      <c r="E1185">
        <v>17.54</v>
      </c>
      <c r="G1185" t="str">
        <v>2018-05-09</v>
      </c>
      <c r="H1185">
        <v>275</v>
      </c>
      <c r="J1185" t="str">
        <v>2018-05-08</v>
      </c>
      <c r="K1185">
        <v>3.14</v>
      </c>
      <c r="M1185" t="str">
        <v>2018-05-08</v>
      </c>
      <c r="N1185">
        <v>3.07</v>
      </c>
      <c r="P1185" t="str">
        <v>2018-05-09</v>
      </c>
      <c r="Q1185">
        <v>3.06</v>
      </c>
      <c r="S1185" t="str">
        <v>2018-05-08</v>
      </c>
      <c r="T1185">
        <v>3.78</v>
      </c>
    </row>
    <row r="1186" spans="1:20" x14ac:dyDescent="0.3">
      <c r="A1186" t="str">
        <v>2018-05-04</v>
      </c>
      <c r="B1186">
        <v>24335</v>
      </c>
      <c r="D1186" t="str">
        <v>2018-05-08</v>
      </c>
      <c r="E1186">
        <v>17.329999999999998</v>
      </c>
      <c r="G1186" t="str">
        <v>2018-05-08</v>
      </c>
      <c r="H1186">
        <v>265</v>
      </c>
      <c r="J1186" t="str">
        <v>2018-05-07</v>
      </c>
      <c r="K1186">
        <v>3.16</v>
      </c>
      <c r="M1186" t="str">
        <v>2018-05-07</v>
      </c>
      <c r="N1186">
        <v>3.19</v>
      </c>
      <c r="P1186" t="str">
        <v>2018-05-08</v>
      </c>
      <c r="Q1186">
        <v>2.97</v>
      </c>
      <c r="S1186" t="str">
        <v>2018-05-07</v>
      </c>
      <c r="T1186">
        <v>3.91</v>
      </c>
    </row>
    <row r="1187" spans="1:20" x14ac:dyDescent="0.3">
      <c r="A1187" t="str">
        <v>2018-05-03</v>
      </c>
      <c r="B1187">
        <v>24064</v>
      </c>
      <c r="D1187" t="str">
        <v>2018-05-07</v>
      </c>
      <c r="E1187">
        <v>17.89</v>
      </c>
      <c r="G1187" t="str">
        <v>2018-05-07</v>
      </c>
      <c r="H1187">
        <v>259.10000600000001</v>
      </c>
      <c r="J1187" t="str">
        <v>2018-05-04</v>
      </c>
      <c r="K1187">
        <v>3.15</v>
      </c>
      <c r="M1187" t="str">
        <v>2018-05-04</v>
      </c>
      <c r="N1187">
        <v>3.2</v>
      </c>
      <c r="P1187" t="str">
        <v>2018-05-07</v>
      </c>
      <c r="Q1187">
        <v>3.06</v>
      </c>
      <c r="S1187" t="str">
        <v>2018-05-04</v>
      </c>
      <c r="T1187">
        <v>3.91</v>
      </c>
    </row>
    <row r="1188" spans="1:20" x14ac:dyDescent="0.3">
      <c r="A1188" t="str">
        <v>2018-05-02</v>
      </c>
      <c r="B1188">
        <v>24266</v>
      </c>
      <c r="D1188" t="str">
        <v>2018-05-04</v>
      </c>
      <c r="E1188">
        <v>17.73</v>
      </c>
      <c r="G1188" t="str">
        <v>2018-05-04</v>
      </c>
      <c r="H1188">
        <v>262.89999399999999</v>
      </c>
      <c r="J1188" t="str">
        <v>2018-05-03</v>
      </c>
      <c r="K1188">
        <v>3.15</v>
      </c>
      <c r="M1188" t="str">
        <v>2018-05-03</v>
      </c>
      <c r="N1188">
        <v>3.17</v>
      </c>
      <c r="P1188" t="str">
        <v>2018-05-04</v>
      </c>
      <c r="Q1188">
        <v>3.05</v>
      </c>
      <c r="S1188" t="str">
        <v>2018-05-03</v>
      </c>
      <c r="T1188">
        <v>4.01</v>
      </c>
    </row>
    <row r="1189" spans="1:20" x14ac:dyDescent="0.3">
      <c r="A1189" t="str">
        <v>2018-04-30</v>
      </c>
      <c r="B1189">
        <v>23979</v>
      </c>
      <c r="D1189" t="str">
        <v>2018-05-03</v>
      </c>
      <c r="E1189">
        <v>17.63</v>
      </c>
      <c r="G1189" t="str">
        <v>2018-05-03</v>
      </c>
      <c r="H1189">
        <v>270</v>
      </c>
      <c r="J1189" t="str">
        <v>2018-05-02</v>
      </c>
      <c r="K1189">
        <v>3.17</v>
      </c>
      <c r="M1189" t="str">
        <v>2018-05-02</v>
      </c>
      <c r="N1189">
        <v>3.23</v>
      </c>
      <c r="P1189" t="str">
        <v>2018-05-03</v>
      </c>
      <c r="Q1189">
        <v>3.03</v>
      </c>
      <c r="S1189" t="str">
        <v>2018-05-02</v>
      </c>
      <c r="T1189">
        <v>3.97</v>
      </c>
    </row>
    <row r="1190" spans="1:20" x14ac:dyDescent="0.3">
      <c r="A1190" t="str">
        <v>2018-04-27</v>
      </c>
      <c r="B1190">
        <v>23928</v>
      </c>
      <c r="D1190" t="str">
        <v>2018-05-02</v>
      </c>
      <c r="E1190">
        <v>17.95</v>
      </c>
      <c r="G1190" t="str">
        <v>2018-05-02</v>
      </c>
      <c r="H1190">
        <v>267</v>
      </c>
      <c r="J1190" t="str">
        <v>2018-04-30</v>
      </c>
      <c r="K1190">
        <v>3.16</v>
      </c>
      <c r="M1190" t="str">
        <v>2018-04-30</v>
      </c>
      <c r="N1190">
        <v>3.24</v>
      </c>
      <c r="P1190" t="str">
        <v>2018-05-02</v>
      </c>
      <c r="Q1190">
        <v>3.08</v>
      </c>
      <c r="S1190" t="str">
        <v>2018-04-30</v>
      </c>
      <c r="T1190">
        <v>3.92</v>
      </c>
    </row>
    <row r="1191" spans="1:20" x14ac:dyDescent="0.3">
      <c r="A1191" t="str">
        <v>2018-04-26</v>
      </c>
      <c r="B1191">
        <v>24040</v>
      </c>
      <c r="D1191" t="str">
        <v>2018-04-30</v>
      </c>
      <c r="E1191">
        <v>17.97</v>
      </c>
      <c r="G1191" t="str">
        <v>2018-04-30</v>
      </c>
      <c r="H1191">
        <v>268.20001200000002</v>
      </c>
      <c r="J1191" t="str">
        <v>2018-04-27</v>
      </c>
      <c r="K1191">
        <v>3.15</v>
      </c>
      <c r="M1191" t="str">
        <v>2018-04-27</v>
      </c>
      <c r="N1191">
        <v>3.21</v>
      </c>
      <c r="P1191" t="str">
        <v>2018-04-30</v>
      </c>
      <c r="Q1191">
        <v>3.02</v>
      </c>
      <c r="S1191" t="str">
        <v>2018-04-27</v>
      </c>
      <c r="T1191">
        <v>3.92</v>
      </c>
    </row>
    <row r="1192" spans="1:20" x14ac:dyDescent="0.3">
      <c r="A1192" t="str">
        <v>2018-04-25</v>
      </c>
      <c r="B1192">
        <v>23801</v>
      </c>
      <c r="D1192" t="str">
        <v>2018-04-27</v>
      </c>
      <c r="E1192">
        <v>17.899999999999999</v>
      </c>
      <c r="G1192" t="str">
        <v>2018-04-27</v>
      </c>
      <c r="H1192">
        <v>266.29998799999998</v>
      </c>
      <c r="J1192" t="str">
        <v>2018-04-26</v>
      </c>
      <c r="K1192">
        <v>3.17</v>
      </c>
      <c r="M1192" t="str">
        <v>2018-04-26</v>
      </c>
      <c r="N1192">
        <v>3.23</v>
      </c>
      <c r="P1192" t="str">
        <v>2018-04-27</v>
      </c>
      <c r="Q1192">
        <v>3.02</v>
      </c>
      <c r="S1192" t="str">
        <v>2018-04-26</v>
      </c>
      <c r="T1192">
        <v>3.92</v>
      </c>
    </row>
    <row r="1193" spans="1:20" x14ac:dyDescent="0.3">
      <c r="A1193" t="str">
        <v>2018-04-24</v>
      </c>
      <c r="B1193">
        <v>24035</v>
      </c>
      <c r="D1193" t="str">
        <v>2018-04-26</v>
      </c>
      <c r="E1193">
        <v>18.170000000000002</v>
      </c>
      <c r="G1193" t="str">
        <v>2018-04-26</v>
      </c>
      <c r="H1193">
        <v>266</v>
      </c>
      <c r="J1193" t="str">
        <v>2018-04-25</v>
      </c>
      <c r="K1193">
        <v>3.15</v>
      </c>
      <c r="M1193" t="str">
        <v>2018-04-25</v>
      </c>
      <c r="N1193">
        <v>3.21</v>
      </c>
      <c r="P1193" t="str">
        <v>2018-04-26</v>
      </c>
      <c r="Q1193">
        <v>3.07</v>
      </c>
      <c r="S1193" t="str">
        <v>2018-04-25</v>
      </c>
      <c r="T1193">
        <v>3.93</v>
      </c>
    </row>
    <row r="1194" spans="1:20" x14ac:dyDescent="0.3">
      <c r="A1194" t="str">
        <v>2018-04-23</v>
      </c>
      <c r="B1194">
        <v>23983</v>
      </c>
      <c r="D1194" t="str">
        <v>2018-04-25</v>
      </c>
      <c r="E1194">
        <v>18.059999999999999</v>
      </c>
      <c r="G1194" t="str">
        <v>2018-04-25</v>
      </c>
      <c r="H1194">
        <v>269</v>
      </c>
      <c r="J1194" t="str">
        <v>2018-04-24</v>
      </c>
      <c r="K1194">
        <v>3.2</v>
      </c>
      <c r="M1194" t="str">
        <v>2018-04-24</v>
      </c>
      <c r="N1194">
        <v>3.25</v>
      </c>
      <c r="P1194" t="str">
        <v>2018-04-25</v>
      </c>
      <c r="Q1194">
        <v>3.03</v>
      </c>
      <c r="S1194" t="str">
        <v>2018-04-24</v>
      </c>
      <c r="T1194">
        <v>3.94</v>
      </c>
    </row>
    <row r="1195" spans="1:20" x14ac:dyDescent="0.3">
      <c r="A1195" t="str">
        <v>2018-04-20</v>
      </c>
      <c r="B1195">
        <v>23829</v>
      </c>
      <c r="D1195" t="str">
        <v>2018-04-24</v>
      </c>
      <c r="E1195">
        <v>18.21</v>
      </c>
      <c r="G1195" t="str">
        <v>2018-04-24</v>
      </c>
      <c r="H1195">
        <v>271</v>
      </c>
      <c r="J1195" t="str">
        <v>2018-04-23</v>
      </c>
      <c r="K1195">
        <v>3.17</v>
      </c>
      <c r="M1195" t="str">
        <v>2018-04-23</v>
      </c>
      <c r="N1195">
        <v>3.31</v>
      </c>
      <c r="P1195" t="str">
        <v>2018-04-24</v>
      </c>
      <c r="Q1195">
        <v>3.06</v>
      </c>
      <c r="S1195" t="str">
        <v>2018-04-23</v>
      </c>
      <c r="T1195">
        <v>3.84</v>
      </c>
    </row>
    <row r="1196" spans="1:20" x14ac:dyDescent="0.3">
      <c r="A1196" t="str">
        <v>2018-04-19</v>
      </c>
      <c r="B1196">
        <v>23792</v>
      </c>
      <c r="D1196" t="str">
        <v>2018-04-23</v>
      </c>
      <c r="E1196">
        <v>18.149999999999999</v>
      </c>
      <c r="G1196" t="str">
        <v>2018-04-23</v>
      </c>
      <c r="H1196">
        <v>269.70001200000002</v>
      </c>
      <c r="J1196" t="str">
        <v>2018-04-20</v>
      </c>
      <c r="K1196">
        <v>3.14</v>
      </c>
      <c r="M1196" t="str">
        <v>2018-04-20</v>
      </c>
      <c r="N1196">
        <v>3.31</v>
      </c>
      <c r="P1196" t="str">
        <v>2018-04-23</v>
      </c>
      <c r="Q1196">
        <v>3.07</v>
      </c>
      <c r="S1196" t="str">
        <v>2018-04-20</v>
      </c>
      <c r="T1196">
        <v>3.81</v>
      </c>
    </row>
    <row r="1197" spans="1:20" x14ac:dyDescent="0.3">
      <c r="A1197" t="str">
        <v>2018-04-18</v>
      </c>
      <c r="B1197">
        <v>23760</v>
      </c>
      <c r="D1197" t="str">
        <v>2018-04-20</v>
      </c>
      <c r="E1197">
        <v>17.98</v>
      </c>
      <c r="G1197" t="str">
        <v>2018-04-20</v>
      </c>
      <c r="H1197">
        <v>271.60000600000001</v>
      </c>
      <c r="J1197" t="str">
        <v>2018-04-19</v>
      </c>
      <c r="K1197">
        <v>3.11</v>
      </c>
      <c r="M1197" t="str">
        <v>2018-04-19</v>
      </c>
      <c r="N1197">
        <v>3.27</v>
      </c>
      <c r="P1197" t="str">
        <v>2018-04-20</v>
      </c>
      <c r="Q1197">
        <v>3.03</v>
      </c>
      <c r="S1197" t="str">
        <v>2018-04-19</v>
      </c>
      <c r="T1197">
        <v>3.75</v>
      </c>
    </row>
    <row r="1198" spans="1:20" x14ac:dyDescent="0.3">
      <c r="A1198" t="str">
        <v>2018-04-17</v>
      </c>
      <c r="B1198">
        <v>23649</v>
      </c>
      <c r="D1198" t="str">
        <v>2018-04-19</v>
      </c>
      <c r="E1198">
        <v>17.87</v>
      </c>
      <c r="G1198" t="str">
        <v>2018-04-19</v>
      </c>
      <c r="H1198">
        <v>270.5</v>
      </c>
      <c r="J1198" t="str">
        <v>2018-04-18</v>
      </c>
      <c r="K1198">
        <v>3.11</v>
      </c>
      <c r="M1198" t="str">
        <v>2018-04-18</v>
      </c>
      <c r="N1198">
        <v>3.26</v>
      </c>
      <c r="P1198" t="str">
        <v>2018-04-19</v>
      </c>
      <c r="Q1198">
        <v>3.01</v>
      </c>
      <c r="S1198" t="str">
        <v>2018-04-18</v>
      </c>
      <c r="T1198">
        <v>3.76</v>
      </c>
    </row>
    <row r="1199" spans="1:20" x14ac:dyDescent="0.3">
      <c r="A1199" t="str">
        <v>2018-04-16</v>
      </c>
      <c r="B1199">
        <v>23329</v>
      </c>
      <c r="D1199" t="str">
        <v>2018-04-18</v>
      </c>
      <c r="E1199">
        <v>17.760000000000002</v>
      </c>
      <c r="G1199" t="str">
        <v>2018-04-18</v>
      </c>
      <c r="H1199">
        <v>273</v>
      </c>
      <c r="J1199" t="str">
        <v>2018-04-17</v>
      </c>
      <c r="K1199">
        <v>3.11</v>
      </c>
      <c r="M1199" t="str">
        <v>2018-04-17</v>
      </c>
      <c r="N1199">
        <v>3.3</v>
      </c>
      <c r="P1199" t="str">
        <v>2018-04-18</v>
      </c>
      <c r="Q1199">
        <v>3.01</v>
      </c>
      <c r="S1199" t="str">
        <v>2018-04-17</v>
      </c>
      <c r="T1199">
        <v>3.6</v>
      </c>
    </row>
    <row r="1200" spans="1:20" x14ac:dyDescent="0.3">
      <c r="A1200" t="str">
        <v>2018-04-13</v>
      </c>
      <c r="B1200">
        <v>23330</v>
      </c>
      <c r="D1200" t="str">
        <v>2018-04-17</v>
      </c>
      <c r="E1200">
        <v>17.64</v>
      </c>
      <c r="G1200" t="str">
        <v>2018-04-17</v>
      </c>
      <c r="H1200">
        <v>266.5</v>
      </c>
      <c r="J1200" t="str">
        <v>2018-04-16</v>
      </c>
      <c r="K1200">
        <v>3.08</v>
      </c>
      <c r="M1200" t="str">
        <v>2018-04-16</v>
      </c>
      <c r="N1200">
        <v>3.23</v>
      </c>
      <c r="P1200" t="str">
        <v>2018-04-17</v>
      </c>
      <c r="Q1200">
        <v>2.99</v>
      </c>
      <c r="S1200" t="str">
        <v>2018-04-16</v>
      </c>
      <c r="T1200">
        <v>3.33</v>
      </c>
    </row>
    <row r="1201" spans="1:20" x14ac:dyDescent="0.3">
      <c r="A1201" t="str">
        <v>2018-04-12</v>
      </c>
      <c r="B1201">
        <v>23305</v>
      </c>
      <c r="D1201" t="str">
        <v>2018-04-16</v>
      </c>
      <c r="E1201">
        <v>17.27</v>
      </c>
      <c r="G1201" t="str">
        <v>2018-04-16</v>
      </c>
      <c r="H1201">
        <v>266.60000600000001</v>
      </c>
      <c r="J1201" t="str">
        <v>2018-04-13</v>
      </c>
      <c r="K1201">
        <v>3.07</v>
      </c>
      <c r="M1201" t="str">
        <v>2018-04-13</v>
      </c>
      <c r="N1201">
        <v>3.2</v>
      </c>
      <c r="P1201" t="str">
        <v>2018-04-16</v>
      </c>
      <c r="Q1201">
        <v>2.91</v>
      </c>
      <c r="S1201" t="str">
        <v>2018-04-13</v>
      </c>
      <c r="T1201">
        <v>3.3</v>
      </c>
    </row>
    <row r="1202" spans="1:20" x14ac:dyDescent="0.3">
      <c r="A1202" t="str">
        <v>2018-04-11</v>
      </c>
      <c r="B1202">
        <v>23013</v>
      </c>
      <c r="D1202" t="str">
        <v>2018-04-13</v>
      </c>
      <c r="E1202">
        <v>17.2</v>
      </c>
      <c r="G1202" t="str">
        <v>2018-04-13</v>
      </c>
      <c r="H1202">
        <v>268</v>
      </c>
      <c r="J1202" t="str">
        <v>2018-04-12</v>
      </c>
      <c r="K1202">
        <v>3.05</v>
      </c>
      <c r="M1202" t="str">
        <v>2018-04-12</v>
      </c>
      <c r="N1202">
        <v>3.19</v>
      </c>
      <c r="P1202" t="str">
        <v>2018-04-13</v>
      </c>
      <c r="Q1202">
        <v>2.88</v>
      </c>
      <c r="S1202" t="str">
        <v>2018-04-12</v>
      </c>
      <c r="T1202">
        <v>3.3</v>
      </c>
    </row>
    <row r="1203" spans="1:20" x14ac:dyDescent="0.3">
      <c r="A1203" t="str">
        <v>2018-04-10</v>
      </c>
      <c r="B1203">
        <v>23174</v>
      </c>
      <c r="D1203" t="str">
        <v>2018-04-12</v>
      </c>
      <c r="E1203">
        <v>17.239999999999998</v>
      </c>
      <c r="G1203" t="str">
        <v>2018-04-12</v>
      </c>
      <c r="H1203">
        <v>269.89999399999999</v>
      </c>
      <c r="J1203" t="str">
        <v>2018-04-11</v>
      </c>
      <c r="K1203">
        <v>3.02</v>
      </c>
      <c r="M1203" t="str">
        <v>2018-04-11</v>
      </c>
      <c r="N1203">
        <v>3.15</v>
      </c>
      <c r="P1203" t="str">
        <v>2018-04-12</v>
      </c>
      <c r="Q1203">
        <v>2.88</v>
      </c>
      <c r="S1203" t="str">
        <v>2018-04-11</v>
      </c>
      <c r="T1203">
        <v>3.28</v>
      </c>
    </row>
    <row r="1204" spans="1:20" x14ac:dyDescent="0.3">
      <c r="A1204" t="str">
        <v>2018-04-09</v>
      </c>
      <c r="B1204">
        <v>23054</v>
      </c>
      <c r="D1204" t="str">
        <v>2018-04-11</v>
      </c>
      <c r="E1204">
        <v>16.84</v>
      </c>
      <c r="G1204" t="str">
        <v>2018-04-11</v>
      </c>
      <c r="H1204">
        <v>266.70001200000002</v>
      </c>
      <c r="J1204" t="str">
        <v>2018-04-10</v>
      </c>
      <c r="K1204">
        <v>3.04</v>
      </c>
      <c r="M1204" t="str">
        <v>2018-04-10</v>
      </c>
      <c r="N1204">
        <v>3.19</v>
      </c>
      <c r="P1204" t="str">
        <v>2018-04-11</v>
      </c>
      <c r="Q1204">
        <v>2.82</v>
      </c>
      <c r="S1204" t="str">
        <v>2018-04-10</v>
      </c>
      <c r="T1204">
        <v>3.32</v>
      </c>
    </row>
    <row r="1205" spans="1:20" x14ac:dyDescent="0.3">
      <c r="A1205" t="str">
        <v>2018-04-06</v>
      </c>
      <c r="B1205">
        <v>22930</v>
      </c>
      <c r="D1205" t="str">
        <v>2018-04-10</v>
      </c>
      <c r="E1205">
        <v>17.149999999999999</v>
      </c>
      <c r="G1205" t="str">
        <v>2018-04-10</v>
      </c>
      <c r="H1205">
        <v>274.20001200000002</v>
      </c>
      <c r="J1205" t="str">
        <v>2018-04-09</v>
      </c>
      <c r="K1205">
        <v>3.02</v>
      </c>
      <c r="M1205" t="str">
        <v>2018-04-09</v>
      </c>
      <c r="N1205">
        <v>3.18</v>
      </c>
      <c r="P1205" t="str">
        <v>2018-04-10</v>
      </c>
      <c r="Q1205">
        <v>2.86</v>
      </c>
      <c r="S1205" t="str">
        <v>2018-04-09</v>
      </c>
      <c r="T1205">
        <v>3.32</v>
      </c>
    </row>
    <row r="1206" spans="1:20" x14ac:dyDescent="0.3">
      <c r="A1206" t="str">
        <v>2018-04-05</v>
      </c>
      <c r="B1206">
        <v>22970</v>
      </c>
      <c r="D1206" t="str">
        <v>2018-04-09</v>
      </c>
      <c r="E1206">
        <v>17.3</v>
      </c>
      <c r="G1206" t="str">
        <v>2018-04-09</v>
      </c>
      <c r="H1206">
        <v>283</v>
      </c>
      <c r="J1206" t="str">
        <v>2018-04-06</v>
      </c>
      <c r="K1206">
        <v>3</v>
      </c>
      <c r="M1206" t="str">
        <v>2018-04-06</v>
      </c>
      <c r="N1206">
        <v>3.13</v>
      </c>
      <c r="P1206" t="str">
        <v>2018-04-09</v>
      </c>
      <c r="Q1206">
        <v>2.9</v>
      </c>
      <c r="S1206" t="str">
        <v>2018-04-06</v>
      </c>
      <c r="T1206">
        <v>3.32</v>
      </c>
    </row>
    <row r="1207" spans="1:20" x14ac:dyDescent="0.3">
      <c r="A1207" t="str">
        <v>2018-04-04</v>
      </c>
      <c r="B1207">
        <v>22443</v>
      </c>
      <c r="D1207" t="str">
        <v>2018-04-06</v>
      </c>
      <c r="E1207">
        <v>17.28</v>
      </c>
      <c r="G1207" t="str">
        <v>2018-04-06</v>
      </c>
      <c r="H1207">
        <v>293</v>
      </c>
      <c r="J1207" t="str">
        <v>2018-04-05</v>
      </c>
      <c r="K1207">
        <v>3</v>
      </c>
      <c r="M1207" t="str">
        <v>2018-04-05</v>
      </c>
      <c r="N1207">
        <v>3.18</v>
      </c>
      <c r="P1207" t="str">
        <v>2018-04-06</v>
      </c>
      <c r="Q1207">
        <v>2.86</v>
      </c>
      <c r="S1207" t="str">
        <v>2018-04-05</v>
      </c>
      <c r="T1207">
        <v>3.26</v>
      </c>
    </row>
    <row r="1208" spans="1:20" x14ac:dyDescent="0.3">
      <c r="A1208" t="str">
        <v>2018-04-03</v>
      </c>
      <c r="B1208">
        <v>22510</v>
      </c>
      <c r="D1208" t="str">
        <v>2018-04-05</v>
      </c>
      <c r="E1208">
        <v>17.34</v>
      </c>
      <c r="G1208" t="str">
        <v>2018-04-05</v>
      </c>
      <c r="H1208">
        <v>277.60000600000001</v>
      </c>
      <c r="J1208" t="str">
        <v>2018-04-04</v>
      </c>
      <c r="K1208">
        <v>2.95</v>
      </c>
      <c r="M1208" t="str">
        <v>2018-04-04</v>
      </c>
      <c r="N1208">
        <v>3.06</v>
      </c>
      <c r="P1208" t="str">
        <v>2018-04-05</v>
      </c>
      <c r="Q1208">
        <v>2.9</v>
      </c>
      <c r="S1208" t="str">
        <v>2018-04-04</v>
      </c>
      <c r="T1208">
        <v>3.22</v>
      </c>
    </row>
    <row r="1209" spans="1:20" x14ac:dyDescent="0.3">
      <c r="A1209" t="str">
        <v>2018-03-29</v>
      </c>
      <c r="B1209">
        <v>22411</v>
      </c>
      <c r="D1209" t="str">
        <v>2018-04-04</v>
      </c>
      <c r="E1209">
        <v>16.93</v>
      </c>
      <c r="G1209" t="str">
        <v>2018-04-04</v>
      </c>
      <c r="H1209">
        <v>255.300003</v>
      </c>
      <c r="J1209" t="str">
        <v>2018-04-03</v>
      </c>
      <c r="K1209">
        <v>2.96</v>
      </c>
      <c r="M1209" t="str">
        <v>2018-04-03</v>
      </c>
      <c r="N1209">
        <v>3.06</v>
      </c>
      <c r="P1209" t="str">
        <v>2018-04-04</v>
      </c>
      <c r="Q1209">
        <v>2.77</v>
      </c>
      <c r="S1209" t="str">
        <v>2018-04-03</v>
      </c>
      <c r="T1209">
        <v>3.21</v>
      </c>
    </row>
    <row r="1210" spans="1:20" x14ac:dyDescent="0.3">
      <c r="A1210" t="str">
        <v>2018-03-28</v>
      </c>
      <c r="B1210">
        <v>22331</v>
      </c>
      <c r="D1210" t="str">
        <v>2018-04-03</v>
      </c>
      <c r="E1210">
        <v>17.010000000000002</v>
      </c>
      <c r="G1210" t="str">
        <v>2018-04-03</v>
      </c>
      <c r="H1210">
        <v>251.5</v>
      </c>
      <c r="J1210" t="str">
        <v>2018-03-29</v>
      </c>
      <c r="K1210">
        <v>2.95</v>
      </c>
      <c r="M1210" t="str">
        <v>2018-03-29</v>
      </c>
      <c r="N1210">
        <v>3.07</v>
      </c>
      <c r="P1210" t="str">
        <v>2018-04-03</v>
      </c>
      <c r="Q1210">
        <v>2.81</v>
      </c>
      <c r="S1210" t="str">
        <v>2018-03-29</v>
      </c>
      <c r="T1210">
        <v>3.22</v>
      </c>
    </row>
    <row r="1211" spans="1:20" x14ac:dyDescent="0.3">
      <c r="A1211" t="str">
        <v>2018-03-27</v>
      </c>
      <c r="B1211">
        <v>22210</v>
      </c>
      <c r="D1211" t="str">
        <v>2018-03-29</v>
      </c>
      <c r="E1211">
        <v>16.989999999999998</v>
      </c>
      <c r="G1211" t="str">
        <v>2018-03-29</v>
      </c>
      <c r="H1211">
        <v>257.20001200000002</v>
      </c>
      <c r="J1211" t="str">
        <v>2018-03-28</v>
      </c>
      <c r="K1211">
        <v>2.95</v>
      </c>
      <c r="M1211" t="str">
        <v>2018-03-28</v>
      </c>
      <c r="N1211">
        <v>3.07</v>
      </c>
      <c r="P1211" t="str">
        <v>2018-03-29</v>
      </c>
      <c r="Q1211">
        <v>2.82</v>
      </c>
      <c r="S1211" t="str">
        <v>2018-03-28</v>
      </c>
      <c r="T1211">
        <v>3.24</v>
      </c>
    </row>
    <row r="1212" spans="1:20" x14ac:dyDescent="0.3">
      <c r="A1212" t="str">
        <v>2018-03-26</v>
      </c>
      <c r="B1212">
        <v>22012</v>
      </c>
      <c r="D1212" t="str">
        <v>2018-03-28</v>
      </c>
      <c r="E1212">
        <v>16.829999999999998</v>
      </c>
      <c r="G1212" t="str">
        <v>2018-03-28</v>
      </c>
      <c r="H1212">
        <v>248</v>
      </c>
      <c r="J1212" t="str">
        <v>2018-03-27</v>
      </c>
      <c r="K1212">
        <v>2.93</v>
      </c>
      <c r="M1212" t="str">
        <v>2018-03-27</v>
      </c>
      <c r="N1212">
        <v>3.08</v>
      </c>
      <c r="P1212" t="str">
        <v>2018-03-28</v>
      </c>
      <c r="Q1212">
        <v>2.84</v>
      </c>
      <c r="S1212" t="str">
        <v>2018-03-27</v>
      </c>
      <c r="T1212">
        <v>3.22</v>
      </c>
    </row>
    <row r="1213" spans="1:20" x14ac:dyDescent="0.3">
      <c r="A1213" t="str">
        <v>2018-03-23</v>
      </c>
      <c r="B1213">
        <v>22289</v>
      </c>
      <c r="D1213" t="str">
        <v>2018-03-27</v>
      </c>
      <c r="E1213">
        <v>16.61</v>
      </c>
      <c r="G1213" t="str">
        <v>2018-03-27</v>
      </c>
      <c r="H1213">
        <v>253.89999399999999</v>
      </c>
      <c r="J1213" t="str">
        <v>2018-03-26</v>
      </c>
      <c r="K1213">
        <v>2.92</v>
      </c>
      <c r="M1213" t="str">
        <v>2018-03-26</v>
      </c>
      <c r="N1213">
        <v>3.06</v>
      </c>
      <c r="P1213" t="str">
        <v>2018-03-27</v>
      </c>
      <c r="Q1213">
        <v>2.83</v>
      </c>
      <c r="S1213" t="str">
        <v>2018-03-26</v>
      </c>
      <c r="T1213">
        <v>3.22</v>
      </c>
    </row>
    <row r="1214" spans="1:20" x14ac:dyDescent="0.3">
      <c r="A1214" t="str">
        <v>2018-03-22</v>
      </c>
      <c r="B1214">
        <v>22398</v>
      </c>
      <c r="D1214" t="str">
        <v>2018-03-26</v>
      </c>
      <c r="E1214">
        <v>16.5</v>
      </c>
      <c r="G1214" t="str">
        <v>2018-03-26</v>
      </c>
      <c r="H1214">
        <v>260.70001200000002</v>
      </c>
      <c r="J1214" t="str">
        <v>2018-03-23</v>
      </c>
      <c r="K1214">
        <v>2.95</v>
      </c>
      <c r="M1214" t="str">
        <v>2018-03-23</v>
      </c>
      <c r="N1214">
        <v>3.09</v>
      </c>
      <c r="P1214" t="str">
        <v>2018-03-26</v>
      </c>
      <c r="Q1214">
        <v>2.8</v>
      </c>
      <c r="S1214" t="str">
        <v>2018-03-23</v>
      </c>
      <c r="T1214">
        <v>3.23</v>
      </c>
    </row>
    <row r="1215" spans="1:20" x14ac:dyDescent="0.3">
      <c r="A1215" t="str">
        <v>2018-03-21</v>
      </c>
      <c r="B1215">
        <v>22820</v>
      </c>
      <c r="D1215" t="str">
        <v>2018-03-23</v>
      </c>
      <c r="E1215">
        <v>16.899999999999999</v>
      </c>
      <c r="G1215" t="str">
        <v>2018-03-23</v>
      </c>
      <c r="H1215">
        <v>268.79998799999998</v>
      </c>
      <c r="J1215" t="str">
        <v>2018-03-22</v>
      </c>
      <c r="K1215">
        <v>2.99</v>
      </c>
      <c r="M1215" t="str">
        <v>2018-03-22</v>
      </c>
      <c r="N1215">
        <v>3.08</v>
      </c>
      <c r="P1215" t="str">
        <v>2018-03-23</v>
      </c>
      <c r="Q1215">
        <v>2.89</v>
      </c>
      <c r="S1215" t="str">
        <v>2018-03-22</v>
      </c>
      <c r="T1215">
        <v>3.28</v>
      </c>
    </row>
    <row r="1216" spans="1:20" x14ac:dyDescent="0.3">
      <c r="A1216" t="str">
        <v>2018-03-20</v>
      </c>
      <c r="B1216">
        <v>22798</v>
      </c>
      <c r="D1216" t="str">
        <v>2018-03-22</v>
      </c>
      <c r="E1216">
        <v>16.78</v>
      </c>
      <c r="G1216" t="str">
        <v>2018-03-22</v>
      </c>
      <c r="H1216">
        <v>264</v>
      </c>
      <c r="J1216" t="str">
        <v>2018-03-21</v>
      </c>
      <c r="K1216">
        <v>3.04</v>
      </c>
      <c r="M1216" t="str">
        <v>2018-03-21</v>
      </c>
      <c r="N1216">
        <v>3.14</v>
      </c>
      <c r="P1216" t="str">
        <v>2018-03-22</v>
      </c>
      <c r="Q1216">
        <v>2.92</v>
      </c>
      <c r="S1216" t="str">
        <v>2018-03-21</v>
      </c>
      <c r="T1216">
        <v>3.18</v>
      </c>
    </row>
    <row r="1217" spans="1:20" x14ac:dyDescent="0.3">
      <c r="A1217" t="str">
        <v>2018-03-19</v>
      </c>
      <c r="B1217">
        <v>22633</v>
      </c>
      <c r="D1217" t="str">
        <v>2018-03-21</v>
      </c>
      <c r="E1217">
        <v>17.04</v>
      </c>
      <c r="G1217" t="str">
        <v>2018-03-21</v>
      </c>
      <c r="H1217">
        <v>278.60000600000001</v>
      </c>
      <c r="J1217" t="str">
        <v>2018-03-20</v>
      </c>
      <c r="K1217">
        <v>3.06</v>
      </c>
      <c r="M1217" t="str">
        <v>2018-03-20</v>
      </c>
      <c r="N1217">
        <v>3.16</v>
      </c>
      <c r="P1217" t="str">
        <v>2018-03-21</v>
      </c>
      <c r="Q1217">
        <v>2.98</v>
      </c>
      <c r="S1217" t="str">
        <v>2018-03-20</v>
      </c>
      <c r="T1217">
        <v>3.19</v>
      </c>
    </row>
    <row r="1218" spans="1:20" x14ac:dyDescent="0.3">
      <c r="A1218" t="str">
        <v>2018-03-16</v>
      </c>
      <c r="B1218">
        <v>22858</v>
      </c>
      <c r="D1218" t="str">
        <v>2018-03-20</v>
      </c>
      <c r="E1218">
        <v>17.239999999999998</v>
      </c>
      <c r="G1218" t="str">
        <v>2018-03-20</v>
      </c>
      <c r="H1218">
        <v>288.29998799999998</v>
      </c>
      <c r="J1218" t="str">
        <v>2018-03-19</v>
      </c>
      <c r="K1218">
        <v>3.04</v>
      </c>
      <c r="M1218" t="str">
        <v>2018-03-19</v>
      </c>
      <c r="N1218">
        <v>3.15</v>
      </c>
      <c r="P1218" t="str">
        <v>2018-03-20</v>
      </c>
      <c r="Q1218">
        <v>3.03</v>
      </c>
      <c r="S1218" t="str">
        <v>2018-03-19</v>
      </c>
      <c r="T1218">
        <v>3.19</v>
      </c>
    </row>
    <row r="1219" spans="1:20" x14ac:dyDescent="0.3">
      <c r="A1219" t="str">
        <v>2018-03-15</v>
      </c>
      <c r="B1219">
        <v>22713</v>
      </c>
      <c r="D1219" t="str">
        <v>2018-03-19</v>
      </c>
      <c r="E1219">
        <v>17.16</v>
      </c>
      <c r="G1219" t="str">
        <v>2018-03-19</v>
      </c>
      <c r="H1219">
        <v>293.79998799999998</v>
      </c>
      <c r="J1219" t="str">
        <v>2018-03-16</v>
      </c>
      <c r="K1219">
        <v>3.08</v>
      </c>
      <c r="M1219" t="str">
        <v>2018-03-16</v>
      </c>
      <c r="N1219">
        <v>3.15</v>
      </c>
      <c r="P1219" t="str">
        <v>2018-03-19</v>
      </c>
      <c r="Q1219">
        <v>3.03</v>
      </c>
      <c r="S1219" t="str">
        <v>2018-03-16</v>
      </c>
      <c r="T1219">
        <v>3.22</v>
      </c>
    </row>
    <row r="1220" spans="1:20" x14ac:dyDescent="0.3">
      <c r="A1220" t="str">
        <v>2018-03-14</v>
      </c>
      <c r="B1220">
        <v>22452</v>
      </c>
      <c r="D1220" t="str">
        <v>2018-03-16</v>
      </c>
      <c r="E1220">
        <v>17.22</v>
      </c>
      <c r="G1220" t="str">
        <v>2018-03-16</v>
      </c>
      <c r="H1220">
        <v>302</v>
      </c>
      <c r="J1220" t="str">
        <v>2018-03-15</v>
      </c>
      <c r="K1220">
        <v>3.02</v>
      </c>
      <c r="M1220" t="str">
        <v>2018-03-15</v>
      </c>
      <c r="N1220">
        <v>3.12</v>
      </c>
      <c r="P1220" t="str">
        <v>2018-03-16</v>
      </c>
      <c r="Q1220">
        <v>3.05</v>
      </c>
      <c r="S1220" t="str">
        <v>2018-03-15</v>
      </c>
      <c r="T1220">
        <v>3.2</v>
      </c>
    </row>
    <row r="1221" spans="1:20" x14ac:dyDescent="0.3">
      <c r="A1221" t="str">
        <v>2018-03-13</v>
      </c>
      <c r="B1221">
        <v>22691</v>
      </c>
      <c r="D1221" t="str">
        <v>2018-03-15</v>
      </c>
      <c r="E1221">
        <v>17</v>
      </c>
      <c r="G1221" t="str">
        <v>2018-03-15</v>
      </c>
      <c r="H1221">
        <v>306.29998799999998</v>
      </c>
      <c r="J1221" t="str">
        <v>2018-03-14</v>
      </c>
      <c r="K1221">
        <v>3</v>
      </c>
      <c r="M1221" t="str">
        <v>2018-03-14</v>
      </c>
      <c r="N1221">
        <v>3.11</v>
      </c>
      <c r="P1221" t="str">
        <v>2018-03-15</v>
      </c>
      <c r="Q1221">
        <v>3.02</v>
      </c>
      <c r="S1221" t="str">
        <v>2018-03-14</v>
      </c>
      <c r="T1221">
        <v>3.15</v>
      </c>
    </row>
    <row r="1222" spans="1:20" x14ac:dyDescent="0.3">
      <c r="A1222" t="str">
        <v>2018-03-12</v>
      </c>
      <c r="B1222">
        <v>22765</v>
      </c>
      <c r="D1222" t="str">
        <v>2018-03-14</v>
      </c>
      <c r="E1222">
        <v>16.61</v>
      </c>
      <c r="G1222" t="str">
        <v>2018-03-14</v>
      </c>
      <c r="H1222">
        <v>305.70001200000002</v>
      </c>
      <c r="J1222" t="str">
        <v>2018-03-13</v>
      </c>
      <c r="K1222">
        <v>3.04</v>
      </c>
      <c r="M1222" t="str">
        <v>2018-03-13</v>
      </c>
      <c r="N1222">
        <v>3.18</v>
      </c>
      <c r="P1222" t="str">
        <v>2018-03-14</v>
      </c>
      <c r="Q1222">
        <v>2.98</v>
      </c>
      <c r="S1222" t="str">
        <v>2018-03-13</v>
      </c>
      <c r="T1222">
        <v>3.26</v>
      </c>
    </row>
    <row r="1223" spans="1:20" x14ac:dyDescent="0.3">
      <c r="A1223" t="str">
        <v>2018-03-09</v>
      </c>
      <c r="B1223">
        <v>22746</v>
      </c>
      <c r="D1223" t="str">
        <v>2018-03-13</v>
      </c>
      <c r="E1223">
        <v>16.84</v>
      </c>
      <c r="G1223" t="str">
        <v>2018-03-13</v>
      </c>
      <c r="H1223">
        <v>308.60000600000001</v>
      </c>
      <c r="J1223" t="str">
        <v>2018-03-12</v>
      </c>
      <c r="K1223">
        <v>3.05</v>
      </c>
      <c r="M1223" t="str">
        <v>2018-03-12</v>
      </c>
      <c r="N1223">
        <v>3.12</v>
      </c>
      <c r="P1223" t="str">
        <v>2018-03-13</v>
      </c>
      <c r="Q1223">
        <v>3.02</v>
      </c>
      <c r="S1223" t="str">
        <v>2018-03-12</v>
      </c>
      <c r="T1223">
        <v>3.2</v>
      </c>
    </row>
    <row r="1224" spans="1:20" x14ac:dyDescent="0.3">
      <c r="A1224" t="str">
        <v>2018-03-08</v>
      </c>
      <c r="B1224">
        <v>22731</v>
      </c>
      <c r="D1224" t="str">
        <v>2018-03-12</v>
      </c>
      <c r="E1224">
        <v>16.91</v>
      </c>
      <c r="G1224" t="str">
        <v>2018-03-12</v>
      </c>
      <c r="H1224">
        <v>312</v>
      </c>
      <c r="J1224" t="str">
        <v>2018-03-09</v>
      </c>
      <c r="K1224">
        <v>3.04</v>
      </c>
      <c r="M1224" t="str">
        <v>2018-03-09</v>
      </c>
      <c r="N1224">
        <v>3.15</v>
      </c>
      <c r="P1224" t="str">
        <v>2018-03-12</v>
      </c>
      <c r="Q1224">
        <v>2.95</v>
      </c>
      <c r="S1224" t="str">
        <v>2018-03-09</v>
      </c>
      <c r="T1224">
        <v>3.23</v>
      </c>
    </row>
    <row r="1225" spans="1:20" x14ac:dyDescent="0.3">
      <c r="A1225" t="str">
        <v>2018-03-07</v>
      </c>
      <c r="B1225">
        <v>22473</v>
      </c>
      <c r="D1225" t="str">
        <v>2018-03-09</v>
      </c>
      <c r="E1225">
        <v>16.98</v>
      </c>
      <c r="G1225" t="str">
        <v>2018-03-09</v>
      </c>
      <c r="H1225">
        <v>314</v>
      </c>
      <c r="J1225" t="str">
        <v>2018-03-08</v>
      </c>
      <c r="K1225">
        <v>3.04</v>
      </c>
      <c r="M1225" t="str">
        <v>2018-03-08</v>
      </c>
      <c r="N1225">
        <v>3.22</v>
      </c>
      <c r="P1225" t="str">
        <v>2018-03-09</v>
      </c>
      <c r="Q1225">
        <v>2.96</v>
      </c>
      <c r="S1225" t="str">
        <v>2018-03-08</v>
      </c>
      <c r="T1225">
        <v>3.26</v>
      </c>
    </row>
    <row r="1226" spans="1:20" x14ac:dyDescent="0.3">
      <c r="A1226" t="str">
        <v>2018-03-06</v>
      </c>
      <c r="B1226">
        <v>22203</v>
      </c>
      <c r="D1226" t="str">
        <v>2018-03-08</v>
      </c>
      <c r="E1226">
        <v>17.2</v>
      </c>
      <c r="G1226" t="str">
        <v>2018-03-08</v>
      </c>
      <c r="H1226">
        <v>313.60000600000001</v>
      </c>
      <c r="J1226" t="str">
        <v>2018-03-07</v>
      </c>
      <c r="K1226">
        <v>3.03</v>
      </c>
      <c r="M1226" t="str">
        <v>2018-03-07</v>
      </c>
      <c r="N1226">
        <v>3.18</v>
      </c>
      <c r="P1226" t="str">
        <v>2018-03-08</v>
      </c>
      <c r="Q1226">
        <v>3.04</v>
      </c>
      <c r="S1226" t="str">
        <v>2018-03-07</v>
      </c>
      <c r="T1226">
        <v>3.2</v>
      </c>
    </row>
    <row r="1227" spans="1:20" x14ac:dyDescent="0.3">
      <c r="A1227" t="str">
        <v>2018-03-05</v>
      </c>
      <c r="B1227">
        <v>21820</v>
      </c>
      <c r="D1227" t="str">
        <v>2018-03-07</v>
      </c>
      <c r="E1227">
        <v>17.16</v>
      </c>
      <c r="G1227" t="str">
        <v>2018-03-07</v>
      </c>
      <c r="H1227">
        <v>318</v>
      </c>
      <c r="J1227" t="str">
        <v>2018-03-06</v>
      </c>
      <c r="K1227">
        <v>2.99</v>
      </c>
      <c r="M1227" t="str">
        <v>2018-03-06</v>
      </c>
      <c r="N1227">
        <v>3.12</v>
      </c>
      <c r="P1227" t="str">
        <v>2018-03-07</v>
      </c>
      <c r="Q1227">
        <v>2.98</v>
      </c>
      <c r="S1227" t="str">
        <v>2018-03-06</v>
      </c>
      <c r="T1227">
        <v>3.16</v>
      </c>
    </row>
    <row r="1228" spans="1:20" x14ac:dyDescent="0.3">
      <c r="A1228" t="str">
        <v>2018-03-02</v>
      </c>
      <c r="B1228">
        <v>21912</v>
      </c>
      <c r="D1228" t="str">
        <v>2018-03-06</v>
      </c>
      <c r="E1228">
        <v>16.88</v>
      </c>
      <c r="G1228" t="str">
        <v>2018-03-06</v>
      </c>
      <c r="H1228">
        <v>318</v>
      </c>
      <c r="J1228" t="str">
        <v>2018-03-05</v>
      </c>
      <c r="K1228">
        <v>2.96</v>
      </c>
      <c r="M1228" t="str">
        <v>2018-03-05</v>
      </c>
      <c r="N1228">
        <v>3.05</v>
      </c>
      <c r="P1228" t="str">
        <v>2018-03-06</v>
      </c>
      <c r="Q1228">
        <v>2.93</v>
      </c>
      <c r="S1228" t="str">
        <v>2018-03-05</v>
      </c>
      <c r="T1228">
        <v>3.13</v>
      </c>
    </row>
    <row r="1229" spans="1:20" x14ac:dyDescent="0.3">
      <c r="A1229" t="str">
        <v>2018-03-01</v>
      </c>
      <c r="B1229">
        <v>22448</v>
      </c>
      <c r="D1229" t="str">
        <v>2018-03-05</v>
      </c>
      <c r="E1229">
        <v>16.48</v>
      </c>
      <c r="G1229" t="str">
        <v>2018-03-05</v>
      </c>
      <c r="H1229">
        <v>305</v>
      </c>
      <c r="J1229" t="str">
        <v>2018-03-02</v>
      </c>
      <c r="K1229">
        <v>3.01</v>
      </c>
      <c r="M1229" t="str">
        <v>2018-03-02</v>
      </c>
      <c r="N1229">
        <v>3.31</v>
      </c>
      <c r="P1229" t="str">
        <v>2018-03-05</v>
      </c>
      <c r="Q1229">
        <v>2.87</v>
      </c>
      <c r="S1229" t="str">
        <v>2018-03-02</v>
      </c>
      <c r="T1229">
        <v>3.17</v>
      </c>
    </row>
    <row r="1230" spans="1:20" x14ac:dyDescent="0.3">
      <c r="A1230" t="str">
        <v>2018-02-28</v>
      </c>
      <c r="B1230">
        <v>22608</v>
      </c>
      <c r="D1230" t="str">
        <v>2018-03-02</v>
      </c>
      <c r="E1230">
        <v>17.059999999999999</v>
      </c>
      <c r="G1230" t="str">
        <v>2018-03-02</v>
      </c>
      <c r="H1230">
        <v>312.60000600000001</v>
      </c>
      <c r="J1230" t="str">
        <v>2018-03-01</v>
      </c>
      <c r="K1230">
        <v>3.07</v>
      </c>
      <c r="M1230" t="str">
        <v>2018-03-01</v>
      </c>
      <c r="N1230">
        <v>3.33</v>
      </c>
      <c r="P1230" t="str">
        <v>2018-03-02</v>
      </c>
      <c r="Q1230">
        <v>3.06</v>
      </c>
      <c r="S1230" t="str">
        <v>2018-03-01</v>
      </c>
      <c r="T1230">
        <v>3.27</v>
      </c>
    </row>
    <row r="1231" spans="1:20" x14ac:dyDescent="0.3">
      <c r="A1231" t="str">
        <v>2018-02-27</v>
      </c>
      <c r="B1231">
        <v>22724</v>
      </c>
      <c r="D1231" t="str">
        <v>2018-03-01</v>
      </c>
      <c r="E1231">
        <v>17.46</v>
      </c>
      <c r="G1231" t="str">
        <v>2018-03-01</v>
      </c>
      <c r="H1231">
        <v>320.79998799999998</v>
      </c>
      <c r="J1231" t="str">
        <v>2018-02-28</v>
      </c>
      <c r="K1231">
        <v>3.1</v>
      </c>
      <c r="M1231" t="str">
        <v>2018-02-28</v>
      </c>
      <c r="N1231">
        <v>3.3</v>
      </c>
      <c r="P1231" t="str">
        <v>2018-03-01</v>
      </c>
      <c r="Q1231">
        <v>3.13</v>
      </c>
      <c r="S1231" t="str">
        <v>2018-02-28</v>
      </c>
      <c r="T1231">
        <v>3.33</v>
      </c>
    </row>
    <row r="1232" spans="1:20" x14ac:dyDescent="0.3">
      <c r="A1232" t="str">
        <v>2018-02-26</v>
      </c>
      <c r="B1232">
        <v>22706</v>
      </c>
      <c r="D1232" t="str">
        <v>2018-02-28</v>
      </c>
      <c r="E1232">
        <v>17.45</v>
      </c>
      <c r="G1232" t="str">
        <v>2018-02-28</v>
      </c>
      <c r="H1232">
        <v>321.5</v>
      </c>
      <c r="J1232" t="str">
        <v>2018-02-27</v>
      </c>
      <c r="K1232">
        <v>3.1</v>
      </c>
      <c r="M1232" t="str">
        <v>2018-02-27</v>
      </c>
      <c r="N1232">
        <v>3.3</v>
      </c>
      <c r="P1232" t="str">
        <v>2018-02-28</v>
      </c>
      <c r="Q1232">
        <v>3.11</v>
      </c>
      <c r="S1232" t="str">
        <v>2018-02-27</v>
      </c>
      <c r="T1232">
        <v>3.33</v>
      </c>
    </row>
    <row r="1233" spans="1:20" x14ac:dyDescent="0.3">
      <c r="A1233" t="str">
        <v>2018-02-23</v>
      </c>
      <c r="B1233">
        <v>22672</v>
      </c>
      <c r="D1233" t="str">
        <v>2018-02-27</v>
      </c>
      <c r="E1233">
        <v>17.440000000000001</v>
      </c>
      <c r="G1233" t="str">
        <v>2018-02-27</v>
      </c>
      <c r="H1233">
        <v>323</v>
      </c>
      <c r="J1233" t="str">
        <v>2018-02-26</v>
      </c>
      <c r="K1233">
        <v>3.09</v>
      </c>
      <c r="M1233" t="str">
        <v>2018-02-26</v>
      </c>
      <c r="N1233">
        <v>3.29</v>
      </c>
      <c r="P1233" t="str">
        <v>2018-02-27</v>
      </c>
      <c r="Q1233">
        <v>3.15</v>
      </c>
      <c r="S1233" t="str">
        <v>2018-02-26</v>
      </c>
      <c r="T1233">
        <v>3.36</v>
      </c>
    </row>
    <row r="1234" spans="1:20" x14ac:dyDescent="0.3">
      <c r="A1234" t="str">
        <v>2018-02-22</v>
      </c>
      <c r="B1234">
        <v>22464</v>
      </c>
      <c r="D1234" t="str">
        <v>2018-02-26</v>
      </c>
      <c r="E1234">
        <v>17.190000000000001</v>
      </c>
      <c r="G1234" t="str">
        <v>2018-02-26</v>
      </c>
      <c r="H1234">
        <v>322.79998799999998</v>
      </c>
      <c r="J1234" t="str">
        <v>2018-02-23</v>
      </c>
      <c r="K1234">
        <v>3.08</v>
      </c>
      <c r="M1234" t="str">
        <v>2018-02-23</v>
      </c>
      <c r="N1234">
        <v>3.29</v>
      </c>
      <c r="P1234" t="str">
        <v>2018-02-26</v>
      </c>
      <c r="Q1234">
        <v>3.13</v>
      </c>
      <c r="S1234" t="str">
        <v>2018-02-23</v>
      </c>
      <c r="T1234">
        <v>3.33</v>
      </c>
    </row>
    <row r="1235" spans="1:20" x14ac:dyDescent="0.3">
      <c r="A1235" t="str">
        <v>2018-02-21</v>
      </c>
      <c r="B1235">
        <v>22653</v>
      </c>
      <c r="D1235" t="str">
        <v>2018-02-23</v>
      </c>
      <c r="E1235">
        <v>17.23</v>
      </c>
      <c r="G1235" t="str">
        <v>2018-02-23</v>
      </c>
      <c r="H1235">
        <v>313</v>
      </c>
      <c r="J1235" t="str">
        <v>2018-02-22</v>
      </c>
      <c r="K1235">
        <v>3.06</v>
      </c>
      <c r="M1235" t="str">
        <v>2018-02-22</v>
      </c>
      <c r="N1235">
        <v>3.17</v>
      </c>
      <c r="P1235" t="str">
        <v>2018-02-23</v>
      </c>
      <c r="Q1235">
        <v>3.13</v>
      </c>
      <c r="S1235" t="str">
        <v>2018-02-22</v>
      </c>
      <c r="T1235">
        <v>3.33</v>
      </c>
    </row>
    <row r="1236" spans="1:20" x14ac:dyDescent="0.3">
      <c r="A1236" t="str">
        <v>2018-02-20</v>
      </c>
      <c r="B1236">
        <v>22674</v>
      </c>
      <c r="D1236" t="str">
        <v>2018-02-22</v>
      </c>
      <c r="E1236">
        <v>17.18</v>
      </c>
      <c r="G1236" t="str">
        <v>2018-02-22</v>
      </c>
      <c r="H1236">
        <v>322</v>
      </c>
      <c r="J1236" t="str">
        <v>2018-02-21</v>
      </c>
      <c r="K1236">
        <v>3.1</v>
      </c>
      <c r="M1236" t="str">
        <v>2018-02-21</v>
      </c>
      <c r="N1236">
        <v>3.24</v>
      </c>
      <c r="P1236" t="str">
        <v>2018-02-22</v>
      </c>
      <c r="Q1236">
        <v>3.06</v>
      </c>
      <c r="S1236" t="str">
        <v>2018-02-21</v>
      </c>
      <c r="T1236">
        <v>3.32</v>
      </c>
    </row>
    <row r="1237" spans="1:20" x14ac:dyDescent="0.3">
      <c r="A1237" t="str">
        <v>2018-02-19</v>
      </c>
      <c r="B1237">
        <v>22569</v>
      </c>
      <c r="D1237" t="str">
        <v>2018-02-21</v>
      </c>
      <c r="E1237">
        <v>17.53</v>
      </c>
      <c r="G1237" t="str">
        <v>2018-02-21</v>
      </c>
      <c r="H1237">
        <v>333.39999399999999</v>
      </c>
      <c r="J1237" t="str">
        <v>2018-02-20</v>
      </c>
      <c r="K1237">
        <v>3.09</v>
      </c>
      <c r="M1237" t="str">
        <v>2018-02-20</v>
      </c>
      <c r="N1237">
        <v>3.23</v>
      </c>
      <c r="P1237" t="str">
        <v>2018-02-21</v>
      </c>
      <c r="Q1237">
        <v>3.12</v>
      </c>
      <c r="S1237" t="str">
        <v>2018-02-20</v>
      </c>
      <c r="T1237">
        <v>3.28</v>
      </c>
    </row>
    <row r="1238" spans="1:20" x14ac:dyDescent="0.3">
      <c r="A1238" t="str">
        <v>2018-02-16</v>
      </c>
      <c r="B1238">
        <v>22798</v>
      </c>
      <c r="D1238" t="str">
        <v>2018-02-20</v>
      </c>
      <c r="E1238">
        <v>17.57</v>
      </c>
      <c r="G1238" t="str">
        <v>2018-02-20</v>
      </c>
      <c r="H1238">
        <v>341.10000600000001</v>
      </c>
      <c r="J1238" t="str">
        <v>2018-02-19</v>
      </c>
      <c r="K1238">
        <v>3.11</v>
      </c>
      <c r="M1238" t="str">
        <v>2018-02-19</v>
      </c>
      <c r="N1238">
        <v>3.23</v>
      </c>
      <c r="P1238" t="str">
        <v>2018-02-20</v>
      </c>
      <c r="Q1238">
        <v>3.07</v>
      </c>
      <c r="S1238" t="str">
        <v>2018-02-19</v>
      </c>
      <c r="T1238">
        <v>3.25</v>
      </c>
    </row>
    <row r="1239" spans="1:20" x14ac:dyDescent="0.3">
      <c r="A1239" t="str">
        <v>2018-02-15</v>
      </c>
      <c r="B1239">
        <v>22496</v>
      </c>
      <c r="D1239" t="str">
        <v>2018-02-19</v>
      </c>
      <c r="E1239">
        <v>17.5</v>
      </c>
      <c r="G1239" t="str">
        <v>2018-02-19</v>
      </c>
      <c r="H1239">
        <v>344.29998799999998</v>
      </c>
      <c r="J1239" t="str">
        <v>2018-02-16</v>
      </c>
      <c r="K1239">
        <v>3.14</v>
      </c>
      <c r="M1239" t="str">
        <v>2018-02-16</v>
      </c>
      <c r="N1239">
        <v>3.25</v>
      </c>
      <c r="P1239" t="str">
        <v>2018-02-19</v>
      </c>
      <c r="Q1239">
        <v>3.04</v>
      </c>
      <c r="S1239" t="str">
        <v>2018-02-16</v>
      </c>
      <c r="T1239">
        <v>3.3</v>
      </c>
    </row>
    <row r="1240" spans="1:20" x14ac:dyDescent="0.3">
      <c r="A1240" t="str">
        <v>2018-02-14</v>
      </c>
      <c r="B1240">
        <v>22434</v>
      </c>
      <c r="D1240" t="str">
        <v>2018-02-16</v>
      </c>
      <c r="E1240">
        <v>17.82</v>
      </c>
      <c r="G1240" t="str">
        <v>2018-02-16</v>
      </c>
      <c r="H1240">
        <v>346.20001200000002</v>
      </c>
      <c r="J1240" t="str">
        <v>2018-02-15</v>
      </c>
      <c r="K1240">
        <v>3.1</v>
      </c>
      <c r="M1240" t="str">
        <v>2018-02-15</v>
      </c>
      <c r="N1240">
        <v>3.24</v>
      </c>
      <c r="P1240" t="str">
        <v>2018-02-16</v>
      </c>
      <c r="Q1240">
        <v>3.02</v>
      </c>
      <c r="S1240" t="str">
        <v>2018-02-15</v>
      </c>
      <c r="T1240">
        <v>3.22</v>
      </c>
    </row>
    <row r="1241" spans="1:20" x14ac:dyDescent="0.3">
      <c r="A1241" t="str">
        <v>2018-02-13</v>
      </c>
      <c r="B1241">
        <v>22034</v>
      </c>
      <c r="D1241" t="str">
        <v>2018-02-15</v>
      </c>
      <c r="E1241">
        <v>17.55</v>
      </c>
      <c r="G1241" t="str">
        <v>2018-02-15</v>
      </c>
      <c r="H1241">
        <v>345</v>
      </c>
      <c r="J1241" t="str">
        <v>2018-02-14</v>
      </c>
      <c r="K1241">
        <v>3.1</v>
      </c>
      <c r="M1241" t="str">
        <v>2018-02-14</v>
      </c>
      <c r="N1241">
        <v>3.24</v>
      </c>
      <c r="P1241" t="str">
        <v>2018-02-15</v>
      </c>
      <c r="Q1241">
        <v>2.97</v>
      </c>
      <c r="S1241" t="str">
        <v>2018-02-14</v>
      </c>
      <c r="T1241">
        <v>3.25</v>
      </c>
    </row>
    <row r="1242" spans="1:20" x14ac:dyDescent="0.3">
      <c r="A1242" t="str">
        <v>2018-02-12</v>
      </c>
      <c r="B1242">
        <v>22337</v>
      </c>
      <c r="D1242" t="str">
        <v>2018-02-14</v>
      </c>
      <c r="E1242">
        <v>17.72</v>
      </c>
      <c r="G1242" t="str">
        <v>2018-02-14</v>
      </c>
      <c r="H1242">
        <v>355.39999399999999</v>
      </c>
      <c r="J1242" t="str">
        <v>2018-02-13</v>
      </c>
      <c r="K1242">
        <v>3.07</v>
      </c>
      <c r="M1242" t="str">
        <v>2018-02-13</v>
      </c>
      <c r="N1242">
        <v>3.08</v>
      </c>
      <c r="P1242" t="str">
        <v>2018-02-14</v>
      </c>
      <c r="Q1242">
        <v>3.02</v>
      </c>
      <c r="S1242" t="str">
        <v>2018-02-13</v>
      </c>
      <c r="T1242">
        <v>3.23</v>
      </c>
    </row>
    <row r="1243" spans="1:20" x14ac:dyDescent="0.3">
      <c r="A1243" t="str">
        <v>2018-02-09</v>
      </c>
      <c r="B1243">
        <v>22167</v>
      </c>
      <c r="D1243" t="str">
        <v>2018-02-13</v>
      </c>
      <c r="E1243">
        <v>17.23</v>
      </c>
      <c r="G1243" t="str">
        <v>2018-02-13</v>
      </c>
      <c r="H1243">
        <v>340</v>
      </c>
      <c r="J1243" t="str">
        <v>2018-02-12</v>
      </c>
      <c r="K1243">
        <v>3.11</v>
      </c>
      <c r="M1243" t="str">
        <v>2018-02-12</v>
      </c>
      <c r="N1243">
        <v>3.12</v>
      </c>
      <c r="P1243" t="str">
        <v>2018-02-13</v>
      </c>
      <c r="Q1243">
        <v>2.91</v>
      </c>
      <c r="S1243" t="str">
        <v>2018-02-12</v>
      </c>
      <c r="T1243">
        <v>3.19</v>
      </c>
    </row>
    <row r="1244" spans="1:20" x14ac:dyDescent="0.3">
      <c r="A1244" t="str">
        <v>2018-02-08</v>
      </c>
      <c r="B1244">
        <v>22467</v>
      </c>
      <c r="D1244" t="str">
        <v>2018-02-12</v>
      </c>
      <c r="E1244">
        <v>17.84</v>
      </c>
      <c r="G1244" t="str">
        <v>2018-02-12</v>
      </c>
      <c r="H1244">
        <v>359</v>
      </c>
      <c r="J1244" t="str">
        <v>2018-02-09</v>
      </c>
      <c r="K1244">
        <v>3.08</v>
      </c>
      <c r="M1244" t="str">
        <v>2018-02-09</v>
      </c>
      <c r="N1244">
        <v>3.18</v>
      </c>
      <c r="P1244" t="str">
        <v>2018-02-12</v>
      </c>
      <c r="Q1244">
        <v>3.01</v>
      </c>
      <c r="S1244" t="str">
        <v>2018-02-09</v>
      </c>
      <c r="T1244">
        <v>3.21</v>
      </c>
    </row>
    <row r="1245" spans="1:20" x14ac:dyDescent="0.3">
      <c r="A1245" t="str">
        <v>2018-02-07</v>
      </c>
      <c r="B1245">
        <v>22986</v>
      </c>
      <c r="D1245" t="str">
        <v>2018-02-09</v>
      </c>
      <c r="E1245">
        <v>17.760000000000002</v>
      </c>
      <c r="G1245" t="str">
        <v>2018-02-09</v>
      </c>
      <c r="H1245">
        <v>378</v>
      </c>
      <c r="J1245" t="str">
        <v>2018-02-08</v>
      </c>
      <c r="K1245">
        <v>3.15</v>
      </c>
      <c r="M1245" t="str">
        <v>2018-02-08</v>
      </c>
      <c r="N1245">
        <v>3.17</v>
      </c>
      <c r="P1245" t="str">
        <v>2018-02-09</v>
      </c>
      <c r="Q1245">
        <v>2.99</v>
      </c>
      <c r="S1245" t="str">
        <v>2018-02-08</v>
      </c>
      <c r="T1245">
        <v>3.19</v>
      </c>
    </row>
    <row r="1246" spans="1:20" x14ac:dyDescent="0.3">
      <c r="A1246" t="str">
        <v>2018-02-06</v>
      </c>
      <c r="B1246">
        <v>22347</v>
      </c>
      <c r="D1246" t="str">
        <v>2018-02-08</v>
      </c>
      <c r="E1246">
        <v>17.84</v>
      </c>
      <c r="G1246" t="str">
        <v>2018-02-08</v>
      </c>
      <c r="H1246">
        <v>365.20001200000002</v>
      </c>
      <c r="J1246" t="str">
        <v>2018-02-07</v>
      </c>
      <c r="K1246">
        <v>3.21</v>
      </c>
      <c r="M1246" t="str">
        <v>2018-02-07</v>
      </c>
      <c r="N1246">
        <v>3.19</v>
      </c>
      <c r="P1246" t="str">
        <v>2018-02-08</v>
      </c>
      <c r="Q1246">
        <v>3.08</v>
      </c>
      <c r="S1246" t="str">
        <v>2018-02-07</v>
      </c>
      <c r="T1246">
        <v>3.2</v>
      </c>
    </row>
    <row r="1247" spans="1:20" x14ac:dyDescent="0.3">
      <c r="A1247" t="str">
        <v>2018-02-05</v>
      </c>
      <c r="B1247">
        <v>22822</v>
      </c>
      <c r="D1247" t="str">
        <v>2018-02-07</v>
      </c>
      <c r="E1247">
        <v>17.47</v>
      </c>
      <c r="G1247" t="str">
        <v>2018-02-07</v>
      </c>
      <c r="H1247">
        <v>375</v>
      </c>
      <c r="J1247" t="str">
        <v>2018-02-06</v>
      </c>
      <c r="K1247">
        <v>3.1</v>
      </c>
      <c r="M1247" t="str">
        <v>2018-02-06</v>
      </c>
      <c r="N1247">
        <v>3.08</v>
      </c>
      <c r="P1247" t="str">
        <v>2018-02-07</v>
      </c>
      <c r="Q1247">
        <v>3.08</v>
      </c>
      <c r="S1247" t="str">
        <v>2018-02-06</v>
      </c>
      <c r="T1247">
        <v>3.16</v>
      </c>
    </row>
    <row r="1248" spans="1:20" x14ac:dyDescent="0.3">
      <c r="A1248" t="str">
        <v>2018-02-02</v>
      </c>
      <c r="B1248">
        <v>23203</v>
      </c>
      <c r="D1248" t="str">
        <v>2018-02-06</v>
      </c>
      <c r="E1248">
        <v>17</v>
      </c>
      <c r="G1248" t="str">
        <v>2018-02-06</v>
      </c>
      <c r="H1248">
        <v>372.79998799999998</v>
      </c>
      <c r="J1248" t="str">
        <v>2018-02-05</v>
      </c>
      <c r="K1248">
        <v>3.08</v>
      </c>
      <c r="M1248" t="str">
        <v>2018-02-05</v>
      </c>
      <c r="N1248">
        <v>3.07</v>
      </c>
      <c r="P1248" t="str">
        <v>2018-02-06</v>
      </c>
      <c r="Q1248">
        <v>2.93</v>
      </c>
      <c r="S1248" t="str">
        <v>2018-02-05</v>
      </c>
      <c r="T1248">
        <v>3.08</v>
      </c>
    </row>
    <row r="1249" spans="1:20" x14ac:dyDescent="0.3">
      <c r="A1249" t="str">
        <v>2018-02-01</v>
      </c>
      <c r="B1249">
        <v>23541</v>
      </c>
      <c r="D1249" t="str">
        <v>2018-02-05</v>
      </c>
      <c r="E1249">
        <v>17.2</v>
      </c>
      <c r="G1249" t="str">
        <v>2018-02-05</v>
      </c>
      <c r="H1249">
        <v>360.70001200000002</v>
      </c>
      <c r="J1249" t="str">
        <v>2018-02-02</v>
      </c>
      <c r="K1249">
        <v>3.12</v>
      </c>
      <c r="M1249" t="str">
        <v>2018-02-02</v>
      </c>
      <c r="N1249">
        <v>3.15</v>
      </c>
      <c r="P1249" t="str">
        <v>2018-02-05</v>
      </c>
      <c r="Q1249">
        <v>2.9</v>
      </c>
      <c r="S1249" t="str">
        <v>2018-02-02</v>
      </c>
      <c r="T1249">
        <v>3.2</v>
      </c>
    </row>
    <row r="1250" spans="1:20" x14ac:dyDescent="0.3">
      <c r="A1250" t="str">
        <v>2018-01-31</v>
      </c>
      <c r="B1250">
        <v>23507</v>
      </c>
      <c r="D1250" t="str">
        <v>2018-02-02</v>
      </c>
      <c r="E1250">
        <v>17.57</v>
      </c>
      <c r="G1250" t="str">
        <v>2018-02-02</v>
      </c>
      <c r="H1250">
        <v>364.60000600000001</v>
      </c>
      <c r="J1250" t="str">
        <v>2018-02-01</v>
      </c>
      <c r="K1250">
        <v>3.14</v>
      </c>
      <c r="M1250" t="str">
        <v>2018-02-01</v>
      </c>
      <c r="N1250">
        <v>3.15</v>
      </c>
      <c r="P1250" t="str">
        <v>2018-02-02</v>
      </c>
      <c r="Q1250">
        <v>3</v>
      </c>
      <c r="S1250" t="str">
        <v>2018-02-01</v>
      </c>
      <c r="T1250">
        <v>3.23</v>
      </c>
    </row>
    <row r="1251" spans="1:20" x14ac:dyDescent="0.3">
      <c r="A1251" t="str">
        <v>2018-01-30</v>
      </c>
      <c r="B1251">
        <v>23481</v>
      </c>
      <c r="D1251" t="str">
        <v>2018-02-01</v>
      </c>
      <c r="E1251">
        <v>17.77</v>
      </c>
      <c r="G1251" t="str">
        <v>2018-02-01</v>
      </c>
      <c r="H1251">
        <v>374.20001200000002</v>
      </c>
      <c r="J1251" t="str">
        <v>2018-01-31</v>
      </c>
      <c r="K1251">
        <v>3.16</v>
      </c>
      <c r="M1251" t="str">
        <v>2018-01-31</v>
      </c>
      <c r="N1251">
        <v>3.18</v>
      </c>
      <c r="P1251" t="str">
        <v>2018-02-01</v>
      </c>
      <c r="Q1251">
        <v>3</v>
      </c>
      <c r="S1251" t="str">
        <v>2018-01-31</v>
      </c>
      <c r="T1251">
        <v>3.25</v>
      </c>
    </row>
    <row r="1252" spans="1:20" x14ac:dyDescent="0.3">
      <c r="A1252" t="str">
        <v>2018-01-29</v>
      </c>
      <c r="B1252">
        <v>23802</v>
      </c>
      <c r="D1252" t="str">
        <v>2018-01-31</v>
      </c>
      <c r="E1252">
        <v>17.75</v>
      </c>
      <c r="G1252" t="str">
        <v>2018-01-31</v>
      </c>
      <c r="H1252">
        <v>378</v>
      </c>
      <c r="J1252" t="str">
        <v>2018-01-30</v>
      </c>
      <c r="K1252">
        <v>3.15</v>
      </c>
      <c r="M1252" t="str">
        <v>2018-01-30</v>
      </c>
      <c r="N1252">
        <v>3.15</v>
      </c>
      <c r="P1252" t="str">
        <v>2018-01-31</v>
      </c>
      <c r="Q1252">
        <v>3.06</v>
      </c>
      <c r="S1252" t="str">
        <v>2018-01-30</v>
      </c>
      <c r="T1252">
        <v>3.22</v>
      </c>
    </row>
    <row r="1253" spans="1:20" x14ac:dyDescent="0.3">
      <c r="A1253" t="str">
        <v>2018-01-26</v>
      </c>
      <c r="B1253">
        <v>23857</v>
      </c>
      <c r="D1253" t="str">
        <v>2018-01-30</v>
      </c>
      <c r="E1253">
        <v>17.68</v>
      </c>
      <c r="G1253" t="str">
        <v>2018-01-30</v>
      </c>
      <c r="H1253">
        <v>378.20001200000002</v>
      </c>
      <c r="J1253" t="str">
        <v>2018-01-29</v>
      </c>
      <c r="K1253">
        <v>3.19</v>
      </c>
      <c r="M1253" t="str">
        <v>2018-01-29</v>
      </c>
      <c r="N1253">
        <v>3.28</v>
      </c>
      <c r="P1253" t="str">
        <v>2018-01-30</v>
      </c>
      <c r="Q1253">
        <v>3.04</v>
      </c>
      <c r="S1253" t="str">
        <v>2018-01-29</v>
      </c>
      <c r="T1253">
        <v>3.33</v>
      </c>
    </row>
    <row r="1254" spans="1:20" x14ac:dyDescent="0.3">
      <c r="A1254" t="str">
        <v>2018-01-25</v>
      </c>
      <c r="B1254">
        <v>23720</v>
      </c>
      <c r="D1254" t="str">
        <v>2018-01-29</v>
      </c>
      <c r="E1254">
        <v>17.87</v>
      </c>
      <c r="G1254" t="str">
        <v>2018-01-29</v>
      </c>
      <c r="H1254">
        <v>386.60000600000001</v>
      </c>
      <c r="J1254" t="str">
        <v>2018-01-26</v>
      </c>
      <c r="K1254">
        <v>3.16</v>
      </c>
      <c r="M1254" t="str">
        <v>2018-01-26</v>
      </c>
      <c r="N1254">
        <v>3.26</v>
      </c>
      <c r="P1254" t="str">
        <v>2018-01-29</v>
      </c>
      <c r="Q1254">
        <v>3.12</v>
      </c>
      <c r="S1254" t="str">
        <v>2018-01-26</v>
      </c>
      <c r="T1254">
        <v>3.34</v>
      </c>
    </row>
    <row r="1255" spans="1:20" x14ac:dyDescent="0.3">
      <c r="A1255" t="str">
        <v>2018-01-24</v>
      </c>
      <c r="B1255">
        <v>23623</v>
      </c>
      <c r="D1255" t="str">
        <v>2018-01-26</v>
      </c>
      <c r="E1255">
        <v>17.95</v>
      </c>
      <c r="G1255" t="str">
        <v>2018-01-26</v>
      </c>
      <c r="H1255">
        <v>393.39999399999999</v>
      </c>
      <c r="J1255" t="str">
        <v>2018-01-25</v>
      </c>
      <c r="K1255">
        <v>3.12</v>
      </c>
      <c r="M1255" t="str">
        <v>2018-01-25</v>
      </c>
      <c r="N1255">
        <v>3.26</v>
      </c>
      <c r="P1255" t="str">
        <v>2018-01-26</v>
      </c>
      <c r="Q1255">
        <v>3.1</v>
      </c>
      <c r="S1255" t="str">
        <v>2018-01-25</v>
      </c>
      <c r="T1255">
        <v>3.33</v>
      </c>
    </row>
    <row r="1256" spans="1:20" x14ac:dyDescent="0.3">
      <c r="A1256" t="str">
        <v>2018-01-23</v>
      </c>
      <c r="B1256">
        <v>23837</v>
      </c>
      <c r="D1256" t="str">
        <v>2018-01-25</v>
      </c>
      <c r="E1256">
        <v>18.079999999999998</v>
      </c>
      <c r="G1256" t="str">
        <v>2018-01-25</v>
      </c>
      <c r="H1256">
        <v>388.79998799999998</v>
      </c>
      <c r="J1256" t="str">
        <v>2018-01-24</v>
      </c>
      <c r="K1256">
        <v>3.08</v>
      </c>
      <c r="M1256" t="str">
        <v>2018-01-24</v>
      </c>
      <c r="N1256">
        <v>3.19</v>
      </c>
      <c r="P1256" t="str">
        <v>2018-01-25</v>
      </c>
      <c r="Q1256">
        <v>3.07</v>
      </c>
      <c r="S1256" t="str">
        <v>2018-01-24</v>
      </c>
      <c r="T1256">
        <v>3.32</v>
      </c>
    </row>
    <row r="1257" spans="1:20" x14ac:dyDescent="0.3">
      <c r="A1257" t="str">
        <v>2018-01-22</v>
      </c>
      <c r="B1257">
        <v>23890</v>
      </c>
      <c r="D1257" t="str">
        <v>2018-01-24</v>
      </c>
      <c r="E1257">
        <v>17.690000000000001</v>
      </c>
      <c r="G1257" t="str">
        <v>2018-01-24</v>
      </c>
      <c r="H1257">
        <v>390</v>
      </c>
      <c r="J1257" t="str">
        <v>2018-01-23</v>
      </c>
      <c r="K1257">
        <v>3.13</v>
      </c>
      <c r="M1257" t="str">
        <v>2018-01-23</v>
      </c>
      <c r="N1257">
        <v>3.13</v>
      </c>
      <c r="P1257" t="str">
        <v>2018-01-24</v>
      </c>
      <c r="Q1257">
        <v>3.03</v>
      </c>
      <c r="S1257" t="str">
        <v>2018-01-23</v>
      </c>
      <c r="T1257">
        <v>3.31</v>
      </c>
    </row>
    <row r="1258" spans="1:20" x14ac:dyDescent="0.3">
      <c r="A1258" t="str">
        <v>2018-01-19</v>
      </c>
      <c r="B1258">
        <v>23749</v>
      </c>
      <c r="D1258" t="str">
        <v>2018-01-23</v>
      </c>
      <c r="E1258">
        <v>17.670000000000002</v>
      </c>
      <c r="G1258" t="str">
        <v>2018-01-23</v>
      </c>
      <c r="H1258">
        <v>389</v>
      </c>
      <c r="J1258" t="str">
        <v>2018-01-22</v>
      </c>
      <c r="K1258">
        <v>3.13</v>
      </c>
      <c r="M1258" t="str">
        <v>2018-01-22</v>
      </c>
      <c r="N1258">
        <v>3.1</v>
      </c>
      <c r="P1258" t="str">
        <v>2018-01-23</v>
      </c>
      <c r="Q1258">
        <v>3.03</v>
      </c>
      <c r="S1258" t="str">
        <v>2018-01-22</v>
      </c>
      <c r="T1258">
        <v>3.27</v>
      </c>
    </row>
    <row r="1259" spans="1:20" x14ac:dyDescent="0.3">
      <c r="A1259" t="str">
        <v>2018-01-18</v>
      </c>
      <c r="B1259">
        <v>23631</v>
      </c>
      <c r="D1259" t="str">
        <v>2018-01-22</v>
      </c>
      <c r="E1259">
        <v>17.8</v>
      </c>
      <c r="G1259" t="str">
        <v>2018-01-22</v>
      </c>
      <c r="H1259">
        <v>392.39999399999999</v>
      </c>
      <c r="J1259" t="str">
        <v>2018-01-19</v>
      </c>
      <c r="K1259">
        <v>3.09</v>
      </c>
      <c r="M1259" t="str">
        <v>2018-01-19</v>
      </c>
      <c r="N1259">
        <v>3.02</v>
      </c>
      <c r="P1259" t="str">
        <v>2018-01-22</v>
      </c>
      <c r="Q1259">
        <v>2.98</v>
      </c>
      <c r="S1259" t="str">
        <v>2018-01-19</v>
      </c>
      <c r="T1259">
        <v>3.24</v>
      </c>
    </row>
    <row r="1260" spans="1:20" x14ac:dyDescent="0.3">
      <c r="A1260" t="str">
        <v>2018-01-17</v>
      </c>
      <c r="B1260">
        <v>23515</v>
      </c>
      <c r="D1260" t="str">
        <v>2018-01-19</v>
      </c>
      <c r="E1260">
        <v>17.399999999999999</v>
      </c>
      <c r="G1260" t="str">
        <v>2018-01-19</v>
      </c>
      <c r="H1260">
        <v>389</v>
      </c>
      <c r="J1260" t="str">
        <v>2018-01-18</v>
      </c>
      <c r="K1260">
        <v>3.09</v>
      </c>
      <c r="M1260" t="str">
        <v>2018-01-18</v>
      </c>
      <c r="N1260">
        <v>2.98</v>
      </c>
      <c r="P1260" t="str">
        <v>2018-01-19</v>
      </c>
      <c r="Q1260">
        <v>2.82</v>
      </c>
      <c r="S1260" t="str">
        <v>2018-01-18</v>
      </c>
      <c r="T1260">
        <v>3.25</v>
      </c>
    </row>
    <row r="1261" spans="1:20" x14ac:dyDescent="0.3">
      <c r="A1261" t="str">
        <v>2018-01-16</v>
      </c>
      <c r="B1261">
        <v>23495</v>
      </c>
      <c r="D1261" t="str">
        <v>2018-01-18</v>
      </c>
      <c r="E1261">
        <v>17.510000000000002</v>
      </c>
      <c r="G1261" t="str">
        <v>2018-01-18</v>
      </c>
      <c r="H1261">
        <v>390</v>
      </c>
      <c r="J1261" t="str">
        <v>2018-01-17</v>
      </c>
      <c r="K1261">
        <v>3.06</v>
      </c>
      <c r="M1261" t="str">
        <v>2018-01-17</v>
      </c>
      <c r="N1261">
        <v>2.99</v>
      </c>
      <c r="P1261" t="str">
        <v>2018-01-18</v>
      </c>
      <c r="Q1261">
        <v>2.85</v>
      </c>
      <c r="S1261" t="str">
        <v>2018-01-17</v>
      </c>
      <c r="T1261">
        <v>3.26</v>
      </c>
    </row>
    <row r="1262" spans="1:20" x14ac:dyDescent="0.3">
      <c r="A1262" t="str">
        <v>2018-01-15</v>
      </c>
      <c r="B1262">
        <v>23544</v>
      </c>
      <c r="D1262" t="str">
        <v>2018-01-17</v>
      </c>
      <c r="E1262">
        <v>17.309999999999999</v>
      </c>
      <c r="G1262" t="str">
        <v>2018-01-17</v>
      </c>
      <c r="H1262">
        <v>396.79998799999998</v>
      </c>
      <c r="J1262" t="str">
        <v>2018-01-16</v>
      </c>
      <c r="K1262">
        <v>3.04</v>
      </c>
      <c r="M1262" t="str">
        <v>2018-01-16</v>
      </c>
      <c r="N1262">
        <v>3.05</v>
      </c>
      <c r="P1262" t="str">
        <v>2018-01-17</v>
      </c>
      <c r="Q1262">
        <v>2.89</v>
      </c>
      <c r="S1262" t="str">
        <v>2018-01-16</v>
      </c>
      <c r="T1262">
        <v>3.3</v>
      </c>
    </row>
    <row r="1263" spans="1:20" x14ac:dyDescent="0.3">
      <c r="A1263" t="str">
        <v>2018-01-12</v>
      </c>
      <c r="B1263">
        <v>23430</v>
      </c>
      <c r="D1263" t="str">
        <v>2018-01-16</v>
      </c>
      <c r="E1263">
        <v>17.14</v>
      </c>
      <c r="G1263" t="str">
        <v>2018-01-16</v>
      </c>
      <c r="H1263">
        <v>395.20001200000002</v>
      </c>
      <c r="J1263" t="str">
        <v>2018-01-15</v>
      </c>
      <c r="K1263">
        <v>3.04</v>
      </c>
      <c r="M1263" t="str">
        <v>2018-01-15</v>
      </c>
      <c r="N1263">
        <v>3.11</v>
      </c>
      <c r="P1263" t="str">
        <v>2018-01-16</v>
      </c>
      <c r="Q1263">
        <v>2.92</v>
      </c>
      <c r="S1263" t="str">
        <v>2018-01-15</v>
      </c>
      <c r="T1263">
        <v>3.29</v>
      </c>
    </row>
    <row r="1264" spans="1:20" x14ac:dyDescent="0.3">
      <c r="A1264" t="str">
        <v>2018-01-11</v>
      </c>
      <c r="B1264">
        <v>23305</v>
      </c>
      <c r="D1264" t="str">
        <v>2018-01-15</v>
      </c>
      <c r="E1264">
        <v>17.489999999999998</v>
      </c>
      <c r="G1264" t="str">
        <v>2018-01-15</v>
      </c>
      <c r="H1264">
        <v>401</v>
      </c>
      <c r="J1264" t="str">
        <v>2018-01-12</v>
      </c>
      <c r="K1264">
        <v>3.03</v>
      </c>
      <c r="M1264" t="str">
        <v>2018-01-12</v>
      </c>
      <c r="N1264">
        <v>3.09</v>
      </c>
      <c r="P1264" t="str">
        <v>2018-01-15</v>
      </c>
      <c r="Q1264">
        <v>2.92</v>
      </c>
      <c r="S1264" t="str">
        <v>2018-01-12</v>
      </c>
      <c r="T1264">
        <v>3.33</v>
      </c>
    </row>
    <row r="1265" spans="1:20" x14ac:dyDescent="0.3">
      <c r="A1265" t="str">
        <v>2018-01-10</v>
      </c>
      <c r="B1265">
        <v>23157</v>
      </c>
      <c r="D1265" t="str">
        <v>2018-01-12</v>
      </c>
      <c r="E1265">
        <v>17.47</v>
      </c>
      <c r="G1265" t="str">
        <v>2018-01-12</v>
      </c>
      <c r="H1265">
        <v>401.79998799999998</v>
      </c>
      <c r="J1265" t="str">
        <v>2018-01-11</v>
      </c>
      <c r="K1265">
        <v>2.99</v>
      </c>
      <c r="M1265" t="str">
        <v>2018-01-11</v>
      </c>
      <c r="N1265">
        <v>3.06</v>
      </c>
      <c r="P1265" t="str">
        <v>2018-01-12</v>
      </c>
      <c r="Q1265">
        <v>2.92</v>
      </c>
      <c r="S1265" t="str">
        <v>2018-01-11</v>
      </c>
      <c r="T1265">
        <v>3.3</v>
      </c>
    </row>
    <row r="1266" spans="1:20" x14ac:dyDescent="0.3">
      <c r="A1266" t="str">
        <v>2018-01-09</v>
      </c>
      <c r="B1266">
        <v>23005</v>
      </c>
      <c r="D1266" t="str">
        <v>2018-01-11</v>
      </c>
      <c r="E1266">
        <v>17.309999999999999</v>
      </c>
      <c r="G1266" t="str">
        <v>2018-01-11</v>
      </c>
      <c r="H1266">
        <v>393</v>
      </c>
      <c r="J1266" t="str">
        <v>2018-01-10</v>
      </c>
      <c r="K1266">
        <v>2.97</v>
      </c>
      <c r="M1266" t="str">
        <v>2018-01-10</v>
      </c>
      <c r="N1266">
        <v>3.04</v>
      </c>
      <c r="P1266" t="str">
        <v>2018-01-11</v>
      </c>
      <c r="Q1266">
        <v>2.89</v>
      </c>
      <c r="S1266" t="str">
        <v>2018-01-10</v>
      </c>
      <c r="T1266">
        <v>3.29</v>
      </c>
    </row>
    <row r="1267" spans="1:20" x14ac:dyDescent="0.3">
      <c r="A1267" t="str">
        <v>2018-01-08</v>
      </c>
      <c r="B1267">
        <v>22846</v>
      </c>
      <c r="D1267" t="str">
        <v>2018-01-10</v>
      </c>
      <c r="E1267">
        <v>17</v>
      </c>
      <c r="G1267" t="str">
        <v>2018-01-10</v>
      </c>
      <c r="H1267">
        <v>396.79998799999998</v>
      </c>
      <c r="J1267" t="str">
        <v>2018-01-09</v>
      </c>
      <c r="K1267">
        <v>2.84</v>
      </c>
      <c r="M1267" t="str">
        <v>2018-01-09</v>
      </c>
      <c r="N1267">
        <v>2.92</v>
      </c>
      <c r="P1267" t="str">
        <v>2018-01-10</v>
      </c>
      <c r="Q1267">
        <v>2.85</v>
      </c>
      <c r="S1267" t="str">
        <v>2018-01-09</v>
      </c>
      <c r="T1267">
        <v>3.2</v>
      </c>
    </row>
    <row r="1268" spans="1:20" x14ac:dyDescent="0.3">
      <c r="A1268" t="str">
        <v>2018-01-05</v>
      </c>
      <c r="B1268">
        <v>22762</v>
      </c>
      <c r="D1268" t="str">
        <v>2018-01-09</v>
      </c>
      <c r="E1268">
        <v>16.48</v>
      </c>
      <c r="G1268" t="str">
        <v>2018-01-09</v>
      </c>
      <c r="H1268">
        <v>384</v>
      </c>
      <c r="J1268" t="str">
        <v>2018-01-08</v>
      </c>
      <c r="K1268">
        <v>2.81</v>
      </c>
      <c r="M1268" t="str">
        <v>2018-01-08</v>
      </c>
      <c r="N1268">
        <v>2.87</v>
      </c>
      <c r="P1268" t="str">
        <v>2018-01-09</v>
      </c>
      <c r="Q1268">
        <v>2.72</v>
      </c>
      <c r="S1268" t="str">
        <v>2018-01-08</v>
      </c>
      <c r="T1268">
        <v>3.2</v>
      </c>
    </row>
    <row r="1269" spans="1:20" x14ac:dyDescent="0.3">
      <c r="A1269" t="str">
        <v>2018-01-04</v>
      </c>
      <c r="B1269">
        <v>22512</v>
      </c>
      <c r="D1269" t="str">
        <v>2018-01-08</v>
      </c>
      <c r="E1269">
        <v>16.37</v>
      </c>
      <c r="G1269" t="str">
        <v>2018-01-08</v>
      </c>
      <c r="H1269">
        <v>388</v>
      </c>
      <c r="J1269" t="str">
        <v>2018-01-05</v>
      </c>
      <c r="K1269">
        <v>2.82</v>
      </c>
      <c r="M1269" t="str">
        <v>2018-01-05</v>
      </c>
      <c r="N1269">
        <v>2.88</v>
      </c>
      <c r="P1269" t="str">
        <v>2018-01-08</v>
      </c>
      <c r="Q1269">
        <v>2.69</v>
      </c>
      <c r="S1269" t="str">
        <v>2018-01-05</v>
      </c>
      <c r="T1269">
        <v>3.2</v>
      </c>
    </row>
    <row r="1270" spans="1:20" x14ac:dyDescent="0.3">
      <c r="A1270" t="str">
        <v>2018-01-03</v>
      </c>
      <c r="B1270">
        <v>21905</v>
      </c>
      <c r="D1270" t="str">
        <v>2018-01-05</v>
      </c>
      <c r="E1270">
        <v>16.25</v>
      </c>
      <c r="G1270" t="str">
        <v>2018-01-05</v>
      </c>
      <c r="H1270">
        <v>389</v>
      </c>
      <c r="J1270" t="str">
        <v>2018-01-04</v>
      </c>
      <c r="K1270">
        <v>2.82</v>
      </c>
      <c r="M1270" t="str">
        <v>2018-01-04</v>
      </c>
      <c r="N1270">
        <v>2.87</v>
      </c>
      <c r="P1270" t="str">
        <v>2018-01-05</v>
      </c>
      <c r="Q1270">
        <v>2.64</v>
      </c>
      <c r="S1270" t="str">
        <v>2018-01-04</v>
      </c>
      <c r="T1270">
        <v>3.16</v>
      </c>
    </row>
    <row r="1271" spans="1:20" x14ac:dyDescent="0.3">
      <c r="A1271" t="str">
        <v>2018-01-02</v>
      </c>
      <c r="B1271">
        <v>21845</v>
      </c>
      <c r="D1271" t="str">
        <v>2018-01-04</v>
      </c>
      <c r="E1271">
        <v>16.329999999999998</v>
      </c>
      <c r="G1271" t="str">
        <v>2018-01-04</v>
      </c>
      <c r="H1271">
        <v>391.60000600000001</v>
      </c>
      <c r="J1271" t="str">
        <v>2018-01-03</v>
      </c>
      <c r="K1271">
        <v>2.75</v>
      </c>
      <c r="M1271" t="str">
        <v>2018-01-03</v>
      </c>
      <c r="N1271">
        <v>2.8</v>
      </c>
      <c r="P1271" t="str">
        <v>2018-01-04</v>
      </c>
      <c r="Q1271">
        <v>2.66</v>
      </c>
      <c r="S1271" t="str">
        <v>2018-01-03</v>
      </c>
      <c r="T1271">
        <v>3.08</v>
      </c>
    </row>
    <row r="1272" spans="1:20" x14ac:dyDescent="0.3">
      <c r="A1272" t="str">
        <v>2017-12-29</v>
      </c>
      <c r="B1272">
        <v>21853</v>
      </c>
      <c r="D1272" t="str">
        <v>2018-01-03</v>
      </c>
      <c r="E1272">
        <v>15.79</v>
      </c>
      <c r="G1272" t="str">
        <v>2018-01-03</v>
      </c>
      <c r="H1272">
        <v>387.39999399999999</v>
      </c>
      <c r="J1272" t="str">
        <v>2018-01-02</v>
      </c>
      <c r="K1272">
        <v>2.75</v>
      </c>
      <c r="M1272" t="str">
        <v>2018-01-02</v>
      </c>
      <c r="N1272">
        <v>2.82</v>
      </c>
      <c r="P1272" t="str">
        <v>2018-01-03</v>
      </c>
      <c r="Q1272">
        <v>2.59</v>
      </c>
      <c r="S1272" t="str">
        <v>2018-01-02</v>
      </c>
      <c r="T1272">
        <v>3.09</v>
      </c>
    </row>
    <row r="1273" spans="1:20" x14ac:dyDescent="0.3">
      <c r="A1273" t="str">
        <v>2017-12-28</v>
      </c>
      <c r="B1273">
        <v>22121</v>
      </c>
      <c r="D1273" t="str">
        <v>2018-01-02</v>
      </c>
      <c r="E1273">
        <v>15.71</v>
      </c>
      <c r="G1273" t="str">
        <v>2018-01-02</v>
      </c>
      <c r="H1273">
        <v>389</v>
      </c>
      <c r="J1273" t="str">
        <v>2017-12-29</v>
      </c>
      <c r="K1273">
        <v>2.77</v>
      </c>
      <c r="M1273" t="str">
        <v>2017-12-29</v>
      </c>
      <c r="N1273">
        <v>2.85</v>
      </c>
      <c r="P1273" t="str">
        <v>2018-01-02</v>
      </c>
      <c r="Q1273">
        <v>2.64</v>
      </c>
      <c r="S1273" t="str">
        <v>2017-12-29</v>
      </c>
      <c r="T1273">
        <v>3.04</v>
      </c>
    </row>
    <row r="1274" spans="1:20" x14ac:dyDescent="0.3">
      <c r="A1274" t="str">
        <v>2017-12-27</v>
      </c>
      <c r="B1274">
        <v>22201</v>
      </c>
      <c r="D1274" t="str">
        <v>2017-12-29</v>
      </c>
      <c r="E1274">
        <v>15.58</v>
      </c>
      <c r="G1274" t="str">
        <v>2017-12-29</v>
      </c>
      <c r="H1274">
        <v>391.39999399999999</v>
      </c>
      <c r="J1274" t="str">
        <v>2017-12-28</v>
      </c>
      <c r="K1274">
        <v>2.79</v>
      </c>
      <c r="M1274" t="str">
        <v>2017-12-28</v>
      </c>
      <c r="N1274">
        <v>2.93</v>
      </c>
      <c r="P1274" t="str">
        <v>2017-12-29</v>
      </c>
      <c r="Q1274">
        <v>2.62</v>
      </c>
      <c r="S1274" t="str">
        <v>2017-12-28</v>
      </c>
      <c r="T1274">
        <v>3.11</v>
      </c>
    </row>
    <row r="1275" spans="1:20" x14ac:dyDescent="0.3">
      <c r="A1275" t="str">
        <v>2017-12-22</v>
      </c>
      <c r="B1275">
        <v>22209</v>
      </c>
      <c r="D1275" t="str">
        <v>2017-12-28</v>
      </c>
      <c r="E1275">
        <v>15.85</v>
      </c>
      <c r="G1275" t="str">
        <v>2017-12-28</v>
      </c>
      <c r="H1275">
        <v>393.20001200000002</v>
      </c>
      <c r="J1275" t="str">
        <v>2017-12-27</v>
      </c>
      <c r="K1275">
        <v>2.82</v>
      </c>
      <c r="M1275" t="str">
        <v>2017-12-27</v>
      </c>
      <c r="N1275">
        <v>2.85</v>
      </c>
      <c r="P1275" t="str">
        <v>2017-12-28</v>
      </c>
      <c r="Q1275">
        <v>2.66</v>
      </c>
      <c r="S1275" t="str">
        <v>2017-12-27</v>
      </c>
      <c r="T1275">
        <v>3.07</v>
      </c>
    </row>
    <row r="1276" spans="1:20" x14ac:dyDescent="0.3">
      <c r="A1276" t="str">
        <v>2017-12-21</v>
      </c>
      <c r="B1276">
        <v>22240</v>
      </c>
      <c r="D1276" t="str">
        <v>2017-12-27</v>
      </c>
      <c r="E1276">
        <v>15.81</v>
      </c>
      <c r="G1276" t="str">
        <v>2017-12-27</v>
      </c>
      <c r="H1276">
        <v>392.79998799999998</v>
      </c>
      <c r="J1276" t="str">
        <v>2017-12-22</v>
      </c>
      <c r="K1276">
        <v>2.84</v>
      </c>
      <c r="M1276" t="str">
        <v>2017-12-22</v>
      </c>
      <c r="N1276">
        <v>2.84</v>
      </c>
      <c r="P1276" t="str">
        <v>2017-12-27</v>
      </c>
      <c r="Q1276">
        <v>2.61</v>
      </c>
      <c r="S1276" t="str">
        <v>2017-12-22</v>
      </c>
      <c r="T1276">
        <v>3.02</v>
      </c>
    </row>
    <row r="1277" spans="1:20" x14ac:dyDescent="0.3">
      <c r="A1277" t="str">
        <v>2017-12-20</v>
      </c>
      <c r="B1277">
        <v>22110</v>
      </c>
      <c r="D1277" t="str">
        <v>2017-12-22</v>
      </c>
      <c r="E1277">
        <v>15.92</v>
      </c>
      <c r="G1277" t="str">
        <v>2017-12-22</v>
      </c>
      <c r="H1277">
        <v>382.79998799999998</v>
      </c>
      <c r="J1277" t="str">
        <v>2017-12-21</v>
      </c>
      <c r="K1277">
        <v>2.83</v>
      </c>
      <c r="M1277" t="str">
        <v>2017-12-21</v>
      </c>
      <c r="N1277">
        <v>2.89</v>
      </c>
      <c r="P1277" t="str">
        <v>2017-12-22</v>
      </c>
      <c r="Q1277">
        <v>2.5499999999999998</v>
      </c>
      <c r="S1277" t="str">
        <v>2017-12-21</v>
      </c>
      <c r="T1277">
        <v>3.09</v>
      </c>
    </row>
    <row r="1278" spans="1:20" x14ac:dyDescent="0.3">
      <c r="A1278" t="str">
        <v>2017-12-19</v>
      </c>
      <c r="B1278">
        <v>22275</v>
      </c>
      <c r="D1278" t="str">
        <v>2017-12-21</v>
      </c>
      <c r="E1278">
        <v>16.18</v>
      </c>
      <c r="G1278" t="str">
        <v>2017-12-21</v>
      </c>
      <c r="H1278">
        <v>393.39999399999999</v>
      </c>
      <c r="J1278" t="str">
        <v>2017-12-20</v>
      </c>
      <c r="K1278">
        <v>2.79</v>
      </c>
      <c r="M1278" t="str">
        <v>2017-12-20</v>
      </c>
      <c r="N1278">
        <v>2.89</v>
      </c>
      <c r="P1278" t="str">
        <v>2017-12-21</v>
      </c>
      <c r="Q1278">
        <v>2.58</v>
      </c>
      <c r="S1278" t="str">
        <v>2017-12-20</v>
      </c>
      <c r="T1278">
        <v>3.1</v>
      </c>
    </row>
    <row r="1279" spans="1:20" x14ac:dyDescent="0.3">
      <c r="A1279" t="str">
        <v>2017-12-18</v>
      </c>
      <c r="B1279">
        <v>22391</v>
      </c>
      <c r="D1279" t="str">
        <v>2017-12-20</v>
      </c>
      <c r="E1279">
        <v>16.05</v>
      </c>
      <c r="G1279" t="str">
        <v>2017-12-20</v>
      </c>
      <c r="H1279">
        <v>388</v>
      </c>
      <c r="J1279" t="str">
        <v>2017-12-19</v>
      </c>
      <c r="K1279">
        <v>2.79</v>
      </c>
      <c r="M1279" t="str">
        <v>2017-12-19</v>
      </c>
      <c r="N1279">
        <v>2.91</v>
      </c>
      <c r="P1279" t="str">
        <v>2017-12-20</v>
      </c>
      <c r="Q1279">
        <v>2.5299999999999998</v>
      </c>
      <c r="S1279" t="str">
        <v>2017-12-19</v>
      </c>
      <c r="T1279">
        <v>3.1</v>
      </c>
    </row>
    <row r="1280" spans="1:20" x14ac:dyDescent="0.3">
      <c r="A1280" t="str">
        <v>2017-12-15</v>
      </c>
      <c r="B1280">
        <v>22094</v>
      </c>
      <c r="D1280" t="str">
        <v>2017-12-19</v>
      </c>
      <c r="E1280">
        <v>16.53</v>
      </c>
      <c r="G1280" t="str">
        <v>2017-12-19</v>
      </c>
      <c r="H1280">
        <v>389</v>
      </c>
      <c r="J1280" t="str">
        <v>2017-12-18</v>
      </c>
      <c r="K1280">
        <v>2.82</v>
      </c>
      <c r="M1280" t="str">
        <v>2017-12-18</v>
      </c>
      <c r="N1280">
        <v>2.81</v>
      </c>
      <c r="P1280" t="str">
        <v>2017-12-19</v>
      </c>
      <c r="Q1280">
        <v>2.57</v>
      </c>
      <c r="S1280" t="str">
        <v>2017-12-18</v>
      </c>
      <c r="T1280">
        <v>3.1</v>
      </c>
    </row>
    <row r="1281" spans="1:20" x14ac:dyDescent="0.3">
      <c r="A1281" t="str">
        <v>2017-12-14</v>
      </c>
      <c r="B1281">
        <v>22192</v>
      </c>
      <c r="D1281" t="str">
        <v>2017-12-18</v>
      </c>
      <c r="E1281">
        <v>16.43</v>
      </c>
      <c r="G1281" t="str">
        <v>2017-12-18</v>
      </c>
      <c r="H1281">
        <v>384.39999399999999</v>
      </c>
      <c r="J1281" t="str">
        <v>2017-12-15</v>
      </c>
      <c r="K1281">
        <v>2.8</v>
      </c>
      <c r="M1281" t="str">
        <v>2017-12-15</v>
      </c>
      <c r="N1281">
        <v>2.81</v>
      </c>
      <c r="P1281" t="str">
        <v>2017-12-18</v>
      </c>
      <c r="Q1281">
        <v>2.5</v>
      </c>
      <c r="S1281" t="str">
        <v>2017-12-15</v>
      </c>
      <c r="T1281">
        <v>3.05</v>
      </c>
    </row>
    <row r="1282" spans="1:20" x14ac:dyDescent="0.3">
      <c r="A1282" t="str">
        <v>2017-12-13</v>
      </c>
      <c r="B1282">
        <v>22400</v>
      </c>
      <c r="D1282" t="str">
        <v>2017-12-15</v>
      </c>
      <c r="E1282">
        <v>16.149999999999999</v>
      </c>
      <c r="G1282" t="str">
        <v>2017-12-15</v>
      </c>
      <c r="H1282">
        <v>372</v>
      </c>
      <c r="J1282" t="str">
        <v>2017-12-14</v>
      </c>
      <c r="K1282">
        <v>2.81</v>
      </c>
      <c r="M1282" t="str">
        <v>2017-12-14</v>
      </c>
      <c r="N1282">
        <v>2.82</v>
      </c>
      <c r="P1282" t="str">
        <v>2017-12-15</v>
      </c>
      <c r="Q1282">
        <v>2.52</v>
      </c>
      <c r="S1282" t="str">
        <v>2017-12-14</v>
      </c>
      <c r="T1282">
        <v>3.17</v>
      </c>
    </row>
    <row r="1283" spans="1:20" x14ac:dyDescent="0.3">
      <c r="A1283" t="str">
        <v>2017-12-12</v>
      </c>
      <c r="B1283">
        <v>22727</v>
      </c>
      <c r="D1283" t="str">
        <v>2017-12-14</v>
      </c>
      <c r="E1283">
        <v>16.46</v>
      </c>
      <c r="G1283" t="str">
        <v>2017-12-14</v>
      </c>
      <c r="H1283">
        <v>376.39999399999999</v>
      </c>
      <c r="J1283" t="str">
        <v>2017-12-13</v>
      </c>
      <c r="K1283">
        <v>2.87</v>
      </c>
      <c r="M1283" t="str">
        <v>2017-12-13</v>
      </c>
      <c r="N1283">
        <v>2.88</v>
      </c>
      <c r="P1283" t="str">
        <v>2017-12-14</v>
      </c>
      <c r="Q1283">
        <v>2.58</v>
      </c>
      <c r="S1283" t="str">
        <v>2017-12-13</v>
      </c>
      <c r="T1283">
        <v>3.23</v>
      </c>
    </row>
    <row r="1284" spans="1:20" x14ac:dyDescent="0.3">
      <c r="A1284" t="str">
        <v>2017-12-11</v>
      </c>
      <c r="B1284">
        <v>22691</v>
      </c>
      <c r="D1284" t="str">
        <v>2017-12-13</v>
      </c>
      <c r="E1284">
        <v>16.600000000000001</v>
      </c>
      <c r="G1284" t="str">
        <v>2017-12-13</v>
      </c>
      <c r="H1284">
        <v>379.60000600000001</v>
      </c>
      <c r="J1284" t="str">
        <v>2017-12-12</v>
      </c>
      <c r="K1284">
        <v>2.91</v>
      </c>
      <c r="M1284" t="str">
        <v>2017-12-12</v>
      </c>
      <c r="N1284">
        <v>3.07</v>
      </c>
      <c r="P1284" t="str">
        <v>2017-12-13</v>
      </c>
      <c r="Q1284">
        <v>2.62</v>
      </c>
      <c r="S1284" t="str">
        <v>2017-12-12</v>
      </c>
      <c r="T1284">
        <v>3.33</v>
      </c>
    </row>
    <row r="1285" spans="1:20" x14ac:dyDescent="0.3">
      <c r="A1285" t="str">
        <v>2017-12-08</v>
      </c>
      <c r="B1285">
        <v>22774</v>
      </c>
      <c r="D1285" t="str">
        <v>2017-12-12</v>
      </c>
      <c r="E1285">
        <v>17.41</v>
      </c>
      <c r="G1285" t="str">
        <v>2017-12-12</v>
      </c>
      <c r="H1285">
        <v>384.60000600000001</v>
      </c>
      <c r="J1285" t="str">
        <v>2017-12-11</v>
      </c>
      <c r="K1285">
        <v>2.88</v>
      </c>
      <c r="M1285" t="str">
        <v>2017-12-11</v>
      </c>
      <c r="N1285">
        <v>3.18</v>
      </c>
      <c r="P1285" t="str">
        <v>2017-12-12</v>
      </c>
      <c r="Q1285">
        <v>2.74</v>
      </c>
      <c r="S1285" t="str">
        <v>2017-12-11</v>
      </c>
      <c r="T1285">
        <v>3.32</v>
      </c>
    </row>
    <row r="1286" spans="1:20" x14ac:dyDescent="0.3">
      <c r="A1286" t="str">
        <v>2017-12-07</v>
      </c>
      <c r="B1286">
        <v>22460</v>
      </c>
      <c r="D1286" t="str">
        <v>2017-12-11</v>
      </c>
      <c r="E1286">
        <v>17.59</v>
      </c>
      <c r="G1286" t="str">
        <v>2017-12-11</v>
      </c>
      <c r="H1286">
        <v>386</v>
      </c>
      <c r="J1286" t="str">
        <v>2017-12-08</v>
      </c>
      <c r="K1286">
        <v>2.88</v>
      </c>
      <c r="M1286" t="str">
        <v>2017-12-08</v>
      </c>
      <c r="N1286">
        <v>3.19</v>
      </c>
      <c r="P1286" t="str">
        <v>2017-12-11</v>
      </c>
      <c r="Q1286">
        <v>2.81</v>
      </c>
      <c r="S1286" t="str">
        <v>2017-12-08</v>
      </c>
      <c r="T1286">
        <v>3.31</v>
      </c>
    </row>
    <row r="1287" spans="1:20" x14ac:dyDescent="0.3">
      <c r="A1287" t="str">
        <v>2017-12-06</v>
      </c>
      <c r="B1287">
        <v>22307</v>
      </c>
      <c r="D1287" t="str">
        <v>2017-12-08</v>
      </c>
      <c r="E1287">
        <v>17.96</v>
      </c>
      <c r="G1287" t="str">
        <v>2017-12-08</v>
      </c>
      <c r="H1287">
        <v>387</v>
      </c>
      <c r="J1287" t="str">
        <v>2017-12-07</v>
      </c>
      <c r="K1287">
        <v>2.81</v>
      </c>
      <c r="M1287" t="str">
        <v>2017-12-07</v>
      </c>
      <c r="N1287">
        <v>3.14</v>
      </c>
      <c r="P1287" t="str">
        <v>2017-12-08</v>
      </c>
      <c r="Q1287">
        <v>2.85</v>
      </c>
      <c r="S1287" t="str">
        <v>2017-12-07</v>
      </c>
      <c r="T1287">
        <v>3.29</v>
      </c>
    </row>
    <row r="1288" spans="1:20" x14ac:dyDescent="0.3">
      <c r="A1288" t="str">
        <v>2017-12-05</v>
      </c>
      <c r="B1288">
        <v>22416</v>
      </c>
      <c r="D1288" t="str">
        <v>2017-12-07</v>
      </c>
      <c r="E1288">
        <v>17.25</v>
      </c>
      <c r="G1288" t="str">
        <v>2017-12-07</v>
      </c>
      <c r="H1288">
        <v>386.20001200000002</v>
      </c>
      <c r="J1288" t="str">
        <v>2017-12-06</v>
      </c>
      <c r="K1288">
        <v>2.77</v>
      </c>
      <c r="M1288" t="str">
        <v>2017-12-06</v>
      </c>
      <c r="N1288">
        <v>3.05</v>
      </c>
      <c r="P1288" t="str">
        <v>2017-12-07</v>
      </c>
      <c r="Q1288">
        <v>2.77</v>
      </c>
      <c r="S1288" t="str">
        <v>2017-12-06</v>
      </c>
      <c r="T1288">
        <v>3.24</v>
      </c>
    </row>
    <row r="1289" spans="1:20" x14ac:dyDescent="0.3">
      <c r="A1289" t="str">
        <v>2017-12-04</v>
      </c>
      <c r="B1289">
        <v>22362</v>
      </c>
      <c r="D1289" t="str">
        <v>2017-12-06</v>
      </c>
      <c r="E1289">
        <v>16.920000000000002</v>
      </c>
      <c r="G1289" t="str">
        <v>2017-12-06</v>
      </c>
      <c r="H1289">
        <v>390</v>
      </c>
      <c r="J1289" t="str">
        <v>2017-12-05</v>
      </c>
      <c r="K1289">
        <v>2.8</v>
      </c>
      <c r="M1289" t="str">
        <v>2017-12-05</v>
      </c>
      <c r="N1289">
        <v>3.08</v>
      </c>
      <c r="P1289" t="str">
        <v>2017-12-06</v>
      </c>
      <c r="Q1289">
        <v>2.7</v>
      </c>
      <c r="S1289" t="str">
        <v>2017-12-05</v>
      </c>
      <c r="T1289">
        <v>3.26</v>
      </c>
    </row>
    <row r="1290" spans="1:20" x14ac:dyDescent="0.3">
      <c r="A1290" t="str">
        <v>2017-12-01</v>
      </c>
      <c r="B1290">
        <v>22106</v>
      </c>
      <c r="D1290" t="str">
        <v>2017-12-05</v>
      </c>
      <c r="E1290">
        <v>17.05</v>
      </c>
      <c r="G1290" t="str">
        <v>2017-12-05</v>
      </c>
      <c r="H1290">
        <v>395</v>
      </c>
      <c r="J1290" t="str">
        <v>2017-12-04</v>
      </c>
      <c r="K1290">
        <v>2.82</v>
      </c>
      <c r="M1290" t="str">
        <v>2017-12-04</v>
      </c>
      <c r="N1290">
        <v>3.1</v>
      </c>
      <c r="P1290" t="str">
        <v>2017-12-05</v>
      </c>
      <c r="Q1290">
        <v>2.75</v>
      </c>
      <c r="S1290" t="str">
        <v>2017-12-04</v>
      </c>
      <c r="T1290">
        <v>3.26</v>
      </c>
    </row>
    <row r="1291" spans="1:20" x14ac:dyDescent="0.3">
      <c r="A1291" t="str">
        <v>2017-11-30</v>
      </c>
      <c r="B1291">
        <v>22368</v>
      </c>
      <c r="D1291" t="str">
        <v>2017-12-04</v>
      </c>
      <c r="E1291">
        <v>16.95</v>
      </c>
      <c r="G1291" t="str">
        <v>2017-12-04</v>
      </c>
      <c r="H1291">
        <v>392</v>
      </c>
      <c r="J1291" t="str">
        <v>2017-12-01</v>
      </c>
      <c r="K1291">
        <v>2.77</v>
      </c>
      <c r="M1291" t="str">
        <v>2017-12-01</v>
      </c>
      <c r="N1291">
        <v>3.02</v>
      </c>
      <c r="P1291" t="str">
        <v>2017-12-04</v>
      </c>
      <c r="Q1291">
        <v>2.81</v>
      </c>
      <c r="S1291" t="str">
        <v>2017-12-01</v>
      </c>
      <c r="T1291">
        <v>3.24</v>
      </c>
    </row>
    <row r="1292" spans="1:20" x14ac:dyDescent="0.3">
      <c r="A1292" t="str">
        <v>2017-11-29</v>
      </c>
      <c r="B1292">
        <v>22326</v>
      </c>
      <c r="D1292" t="str">
        <v>2017-12-01</v>
      </c>
      <c r="E1292">
        <v>16.88</v>
      </c>
      <c r="G1292" t="str">
        <v>2017-12-01</v>
      </c>
      <c r="H1292">
        <v>402.20001200000002</v>
      </c>
      <c r="J1292" t="str">
        <v>2017-11-30</v>
      </c>
      <c r="K1292">
        <v>2.82</v>
      </c>
      <c r="M1292" t="str">
        <v>2017-11-30</v>
      </c>
      <c r="N1292">
        <v>3.11</v>
      </c>
      <c r="P1292" t="str">
        <v>2017-12-01</v>
      </c>
      <c r="Q1292">
        <v>2.83</v>
      </c>
      <c r="S1292" t="str">
        <v>2017-11-30</v>
      </c>
      <c r="T1292">
        <v>3.34</v>
      </c>
    </row>
    <row r="1293" spans="1:20" x14ac:dyDescent="0.3">
      <c r="A1293" t="str">
        <v>2017-11-28</v>
      </c>
      <c r="B1293">
        <v>22292</v>
      </c>
      <c r="D1293" t="str">
        <v>2017-11-30</v>
      </c>
      <c r="E1293">
        <v>16.899999999999999</v>
      </c>
      <c r="G1293" t="str">
        <v>2017-11-30</v>
      </c>
      <c r="H1293">
        <v>410</v>
      </c>
      <c r="J1293" t="str">
        <v>2017-11-29</v>
      </c>
      <c r="K1293">
        <v>2.82</v>
      </c>
      <c r="M1293" t="str">
        <v>2017-11-29</v>
      </c>
      <c r="N1293">
        <v>2.99</v>
      </c>
      <c r="P1293" t="str">
        <v>2017-11-30</v>
      </c>
      <c r="Q1293">
        <v>2.88</v>
      </c>
      <c r="S1293" t="str">
        <v>2017-11-29</v>
      </c>
      <c r="T1293">
        <v>3.29</v>
      </c>
    </row>
    <row r="1294" spans="1:20" x14ac:dyDescent="0.3">
      <c r="A1294" t="str">
        <v>2017-11-27</v>
      </c>
      <c r="B1294">
        <v>22177</v>
      </c>
      <c r="D1294" t="str">
        <v>2017-11-29</v>
      </c>
      <c r="E1294">
        <v>17.04</v>
      </c>
      <c r="G1294" t="str">
        <v>2017-11-29</v>
      </c>
      <c r="H1294">
        <v>403</v>
      </c>
      <c r="J1294" t="str">
        <v>2017-11-28</v>
      </c>
      <c r="K1294">
        <v>2.78</v>
      </c>
      <c r="M1294" t="str">
        <v>2017-11-28</v>
      </c>
      <c r="N1294">
        <v>2.87</v>
      </c>
      <c r="P1294" t="str">
        <v>2017-11-29</v>
      </c>
      <c r="Q1294">
        <v>2.81</v>
      </c>
      <c r="S1294" t="str">
        <v>2017-11-28</v>
      </c>
      <c r="T1294">
        <v>3.29</v>
      </c>
    </row>
    <row r="1295" spans="1:20" x14ac:dyDescent="0.3">
      <c r="A1295" t="str">
        <v>2017-11-24</v>
      </c>
      <c r="B1295">
        <v>22416</v>
      </c>
      <c r="D1295" t="str">
        <v>2017-11-28</v>
      </c>
      <c r="E1295">
        <v>17.05</v>
      </c>
      <c r="G1295" t="str">
        <v>2017-11-28</v>
      </c>
      <c r="H1295">
        <v>403.39999399999999</v>
      </c>
      <c r="J1295" t="str">
        <v>2017-11-27</v>
      </c>
      <c r="K1295">
        <v>2.77</v>
      </c>
      <c r="M1295" t="str">
        <v>2017-11-27</v>
      </c>
      <c r="N1295">
        <v>2.86</v>
      </c>
      <c r="P1295" t="str">
        <v>2017-11-28</v>
      </c>
      <c r="Q1295">
        <v>2.79</v>
      </c>
      <c r="S1295" t="str">
        <v>2017-11-27</v>
      </c>
      <c r="T1295">
        <v>3.25</v>
      </c>
    </row>
    <row r="1296" spans="1:20" x14ac:dyDescent="0.3">
      <c r="A1296" t="str">
        <v>2017-11-23</v>
      </c>
      <c r="B1296">
        <v>22398</v>
      </c>
      <c r="D1296" t="str">
        <v>2017-11-27</v>
      </c>
      <c r="E1296">
        <v>16.899999999999999</v>
      </c>
      <c r="G1296" t="str">
        <v>2017-11-27</v>
      </c>
      <c r="H1296">
        <v>404</v>
      </c>
      <c r="J1296" t="str">
        <v>2017-11-24</v>
      </c>
      <c r="K1296">
        <v>2.82</v>
      </c>
      <c r="M1296" t="str">
        <v>2017-11-24</v>
      </c>
      <c r="N1296">
        <v>2.96</v>
      </c>
      <c r="P1296" t="str">
        <v>2017-11-27</v>
      </c>
      <c r="Q1296">
        <v>2.75</v>
      </c>
      <c r="S1296" t="str">
        <v>2017-11-24</v>
      </c>
      <c r="T1296">
        <v>3.22</v>
      </c>
    </row>
    <row r="1297" spans="1:20" x14ac:dyDescent="0.3">
      <c r="A1297" t="str">
        <v>2017-11-22</v>
      </c>
      <c r="B1297">
        <v>22315</v>
      </c>
      <c r="D1297" t="str">
        <v>2017-11-24</v>
      </c>
      <c r="E1297">
        <v>17.100000000000001</v>
      </c>
      <c r="G1297" t="str">
        <v>2017-11-24</v>
      </c>
      <c r="H1297">
        <v>399.79998799999998</v>
      </c>
      <c r="J1297" t="str">
        <v>2017-11-23</v>
      </c>
      <c r="K1297">
        <v>2.82</v>
      </c>
      <c r="M1297" t="str">
        <v>2017-11-23</v>
      </c>
      <c r="N1297">
        <v>2.8</v>
      </c>
      <c r="P1297" t="str">
        <v>2017-11-24</v>
      </c>
      <c r="Q1297">
        <v>2.83</v>
      </c>
      <c r="S1297" t="str">
        <v>2017-11-23</v>
      </c>
      <c r="T1297">
        <v>3.16</v>
      </c>
    </row>
    <row r="1298" spans="1:20" x14ac:dyDescent="0.3">
      <c r="A1298" t="str">
        <v>2017-11-21</v>
      </c>
      <c r="B1298">
        <v>22326</v>
      </c>
      <c r="D1298" t="str">
        <v>2017-11-23</v>
      </c>
      <c r="E1298">
        <v>16.850000000000001</v>
      </c>
      <c r="G1298" t="str">
        <v>2017-11-23</v>
      </c>
      <c r="H1298">
        <v>394</v>
      </c>
      <c r="J1298" t="str">
        <v>2017-11-22</v>
      </c>
      <c r="K1298">
        <v>2.81</v>
      </c>
      <c r="M1298" t="str">
        <v>2017-11-22</v>
      </c>
      <c r="N1298">
        <v>2.78</v>
      </c>
      <c r="P1298" t="str">
        <v>2017-11-23</v>
      </c>
      <c r="Q1298">
        <v>2.7</v>
      </c>
      <c r="S1298" t="str">
        <v>2017-11-22</v>
      </c>
      <c r="T1298">
        <v>3.16</v>
      </c>
    </row>
    <row r="1299" spans="1:20" x14ac:dyDescent="0.3">
      <c r="A1299" t="str">
        <v>2017-11-20</v>
      </c>
      <c r="B1299">
        <v>22189</v>
      </c>
      <c r="D1299" t="str">
        <v>2017-11-22</v>
      </c>
      <c r="E1299">
        <v>16.73</v>
      </c>
      <c r="G1299" t="str">
        <v>2017-11-22</v>
      </c>
      <c r="H1299">
        <v>400.79998799999998</v>
      </c>
      <c r="J1299" t="str">
        <v>2017-11-21</v>
      </c>
      <c r="K1299">
        <v>2.77</v>
      </c>
      <c r="M1299" t="str">
        <v>2017-11-21</v>
      </c>
      <c r="N1299">
        <v>2.8</v>
      </c>
      <c r="P1299" t="str">
        <v>2017-11-22</v>
      </c>
      <c r="Q1299">
        <v>2.68</v>
      </c>
      <c r="S1299" t="str">
        <v>2017-11-21</v>
      </c>
      <c r="T1299">
        <v>3.13</v>
      </c>
    </row>
    <row r="1300" spans="1:20" x14ac:dyDescent="0.3">
      <c r="A1300" t="str">
        <v>2017-11-17</v>
      </c>
      <c r="B1300">
        <v>22093</v>
      </c>
      <c r="D1300" t="str">
        <v>2017-11-21</v>
      </c>
      <c r="E1300">
        <v>16.55</v>
      </c>
      <c r="G1300" t="str">
        <v>2017-11-21</v>
      </c>
      <c r="H1300">
        <v>392</v>
      </c>
      <c r="J1300" t="str">
        <v>2017-11-20</v>
      </c>
      <c r="K1300">
        <v>2.77</v>
      </c>
      <c r="M1300" t="str">
        <v>2017-11-20</v>
      </c>
      <c r="N1300">
        <v>2.83</v>
      </c>
      <c r="P1300" t="str">
        <v>2017-11-21</v>
      </c>
      <c r="Q1300">
        <v>2.7</v>
      </c>
      <c r="S1300" t="str">
        <v>2017-11-20</v>
      </c>
      <c r="T1300">
        <v>3.07</v>
      </c>
    </row>
    <row r="1301" spans="1:20" x14ac:dyDescent="0.3">
      <c r="A1301" t="str">
        <v>2017-11-16</v>
      </c>
      <c r="B1301">
        <v>22207</v>
      </c>
      <c r="D1301" t="str">
        <v>2017-11-20</v>
      </c>
      <c r="E1301">
        <v>16.68</v>
      </c>
      <c r="G1301" t="str">
        <v>2017-11-20</v>
      </c>
      <c r="H1301">
        <v>411</v>
      </c>
      <c r="J1301" t="str">
        <v>2017-11-17</v>
      </c>
      <c r="K1301">
        <v>2.77</v>
      </c>
      <c r="M1301" t="str">
        <v>2017-11-17</v>
      </c>
      <c r="N1301">
        <v>2.79</v>
      </c>
      <c r="P1301" t="str">
        <v>2017-11-20</v>
      </c>
      <c r="Q1301">
        <v>2.75</v>
      </c>
      <c r="S1301" t="str">
        <v>2017-11-17</v>
      </c>
      <c r="T1301">
        <v>3.04</v>
      </c>
    </row>
    <row r="1302" spans="1:20" x14ac:dyDescent="0.3">
      <c r="A1302" t="str">
        <v>2017-11-15</v>
      </c>
      <c r="B1302">
        <v>22159</v>
      </c>
      <c r="D1302" t="str">
        <v>2017-11-17</v>
      </c>
      <c r="E1302">
        <v>16.62</v>
      </c>
      <c r="G1302" t="str">
        <v>2017-11-17</v>
      </c>
      <c r="H1302">
        <v>355.39999399999999</v>
      </c>
      <c r="J1302" t="str">
        <v>2017-11-16</v>
      </c>
      <c r="K1302">
        <v>2.8</v>
      </c>
      <c r="M1302" t="str">
        <v>2017-11-16</v>
      </c>
      <c r="N1302">
        <v>2.81</v>
      </c>
      <c r="P1302" t="str">
        <v>2017-11-17</v>
      </c>
      <c r="Q1302">
        <v>2.68</v>
      </c>
      <c r="S1302" t="str">
        <v>2017-11-16</v>
      </c>
      <c r="T1302">
        <v>3.02</v>
      </c>
    </row>
    <row r="1303" spans="1:20" x14ac:dyDescent="0.3">
      <c r="A1303" t="str">
        <v>2017-11-14</v>
      </c>
      <c r="B1303">
        <v>22297</v>
      </c>
      <c r="D1303" t="str">
        <v>2017-11-16</v>
      </c>
      <c r="E1303">
        <v>16.72</v>
      </c>
      <c r="G1303" t="str">
        <v>2017-11-16</v>
      </c>
      <c r="H1303">
        <v>334.60000600000001</v>
      </c>
      <c r="J1303" t="str">
        <v>2017-11-15</v>
      </c>
      <c r="K1303">
        <v>2.8</v>
      </c>
      <c r="M1303" t="str">
        <v>2017-11-15</v>
      </c>
      <c r="N1303">
        <v>2.88</v>
      </c>
      <c r="P1303" t="str">
        <v>2017-11-16</v>
      </c>
      <c r="Q1303">
        <v>2.65</v>
      </c>
      <c r="S1303" t="str">
        <v>2017-11-15</v>
      </c>
      <c r="T1303">
        <v>3.16</v>
      </c>
    </row>
    <row r="1304" spans="1:20" x14ac:dyDescent="0.3">
      <c r="A1304" t="str">
        <v>2017-11-13</v>
      </c>
      <c r="B1304">
        <v>22438</v>
      </c>
      <c r="D1304" t="str">
        <v>2017-11-15</v>
      </c>
      <c r="E1304">
        <v>16.760000000000002</v>
      </c>
      <c r="G1304" t="str">
        <v>2017-11-15</v>
      </c>
      <c r="H1304">
        <v>349</v>
      </c>
      <c r="J1304" t="str">
        <v>2017-11-14</v>
      </c>
      <c r="K1304">
        <v>2.8</v>
      </c>
      <c r="M1304" t="str">
        <v>2017-11-14</v>
      </c>
      <c r="N1304">
        <v>2.83</v>
      </c>
      <c r="P1304" t="str">
        <v>2017-11-15</v>
      </c>
      <c r="Q1304">
        <v>2.73</v>
      </c>
      <c r="S1304" t="str">
        <v>2017-11-14</v>
      </c>
      <c r="T1304">
        <v>3.11</v>
      </c>
    </row>
    <row r="1305" spans="1:20" x14ac:dyDescent="0.3">
      <c r="A1305" t="str">
        <v>2017-11-10</v>
      </c>
      <c r="B1305">
        <v>22561</v>
      </c>
      <c r="D1305" t="str">
        <v>2017-11-14</v>
      </c>
      <c r="E1305">
        <v>16.63</v>
      </c>
      <c r="G1305" t="str">
        <v>2017-11-14</v>
      </c>
      <c r="H1305">
        <v>367</v>
      </c>
      <c r="J1305" t="str">
        <v>2017-11-13</v>
      </c>
      <c r="K1305">
        <v>2.81</v>
      </c>
      <c r="M1305" t="str">
        <v>2017-11-13</v>
      </c>
      <c r="N1305">
        <v>2.89</v>
      </c>
      <c r="P1305" t="str">
        <v>2017-11-14</v>
      </c>
      <c r="Q1305">
        <v>2.67</v>
      </c>
      <c r="S1305" t="str">
        <v>2017-11-13</v>
      </c>
      <c r="T1305">
        <v>3.18</v>
      </c>
    </row>
    <row r="1306" spans="1:20" x14ac:dyDescent="0.3">
      <c r="A1306" t="str">
        <v>2017-11-09</v>
      </c>
      <c r="B1306">
        <v>22641</v>
      </c>
      <c r="D1306" t="str">
        <v>2017-11-13</v>
      </c>
      <c r="E1306">
        <v>16.93</v>
      </c>
      <c r="G1306" t="str">
        <v>2017-11-13</v>
      </c>
      <c r="H1306">
        <v>391.79998799999998</v>
      </c>
      <c r="J1306" t="str">
        <v>2017-11-10</v>
      </c>
      <c r="K1306">
        <v>2.83</v>
      </c>
      <c r="M1306" t="str">
        <v>2017-11-10</v>
      </c>
      <c r="N1306">
        <v>2.86</v>
      </c>
      <c r="P1306" t="str">
        <v>2017-11-13</v>
      </c>
      <c r="Q1306">
        <v>2.73</v>
      </c>
      <c r="S1306" t="str">
        <v>2017-11-10</v>
      </c>
      <c r="T1306">
        <v>3.33</v>
      </c>
    </row>
    <row r="1307" spans="1:20" x14ac:dyDescent="0.3">
      <c r="A1307" t="str">
        <v>2017-11-08</v>
      </c>
      <c r="B1307">
        <v>22831</v>
      </c>
      <c r="D1307" t="str">
        <v>2017-11-10</v>
      </c>
      <c r="E1307">
        <v>16.91</v>
      </c>
      <c r="G1307" t="str">
        <v>2017-11-10</v>
      </c>
      <c r="H1307">
        <v>410.20001200000002</v>
      </c>
      <c r="J1307" t="str">
        <v>2017-11-09</v>
      </c>
      <c r="K1307">
        <v>2.85</v>
      </c>
      <c r="M1307" t="str">
        <v>2017-11-09</v>
      </c>
      <c r="N1307">
        <v>2.89</v>
      </c>
      <c r="P1307" t="str">
        <v>2017-11-10</v>
      </c>
      <c r="Q1307">
        <v>2.73</v>
      </c>
      <c r="S1307" t="str">
        <v>2017-11-09</v>
      </c>
      <c r="T1307">
        <v>3.4</v>
      </c>
    </row>
    <row r="1308" spans="1:20" x14ac:dyDescent="0.3">
      <c r="A1308" t="str">
        <v>2017-11-07</v>
      </c>
      <c r="B1308">
        <v>22963</v>
      </c>
      <c r="D1308" t="str">
        <v>2017-11-09</v>
      </c>
      <c r="E1308">
        <v>16.59</v>
      </c>
      <c r="G1308" t="str">
        <v>2017-11-09</v>
      </c>
      <c r="H1308">
        <v>428.79998799999998</v>
      </c>
      <c r="J1308" t="str">
        <v>2017-11-08</v>
      </c>
      <c r="K1308">
        <v>2.86</v>
      </c>
      <c r="M1308" t="str">
        <v>2017-11-08</v>
      </c>
      <c r="N1308">
        <v>2.63</v>
      </c>
      <c r="P1308" t="str">
        <v>2017-11-09</v>
      </c>
      <c r="Q1308">
        <v>2.81</v>
      </c>
      <c r="S1308" t="str">
        <v>2017-11-08</v>
      </c>
      <c r="T1308">
        <v>3.33</v>
      </c>
    </row>
    <row r="1309" spans="1:20" x14ac:dyDescent="0.3">
      <c r="A1309" t="str">
        <v>2017-11-06</v>
      </c>
      <c r="B1309">
        <v>23003</v>
      </c>
      <c r="D1309" t="str">
        <v>2017-11-08</v>
      </c>
      <c r="E1309">
        <v>16.350000000000001</v>
      </c>
      <c r="G1309" t="str">
        <v>2017-11-08</v>
      </c>
      <c r="H1309">
        <v>428.20001200000002</v>
      </c>
      <c r="J1309" t="str">
        <v>2017-11-07</v>
      </c>
      <c r="K1309">
        <v>2.85</v>
      </c>
      <c r="M1309" t="str">
        <v>2017-11-07</v>
      </c>
      <c r="N1309">
        <v>2.75</v>
      </c>
      <c r="P1309" t="str">
        <v>2017-11-08</v>
      </c>
      <c r="Q1309">
        <v>2.7</v>
      </c>
      <c r="S1309" t="str">
        <v>2017-11-07</v>
      </c>
      <c r="T1309">
        <v>3.39</v>
      </c>
    </row>
    <row r="1310" spans="1:20" x14ac:dyDescent="0.3">
      <c r="A1310" t="str">
        <v>2017-11-03</v>
      </c>
      <c r="B1310">
        <v>23014</v>
      </c>
      <c r="D1310" t="str">
        <v>2017-11-07</v>
      </c>
      <c r="E1310">
        <v>16.23</v>
      </c>
      <c r="G1310" t="str">
        <v>2017-11-07</v>
      </c>
      <c r="H1310">
        <v>449.60000600000001</v>
      </c>
      <c r="J1310" t="str">
        <v>2017-11-06</v>
      </c>
      <c r="K1310">
        <v>2.84</v>
      </c>
      <c r="M1310" t="str">
        <v>2017-11-06</v>
      </c>
      <c r="N1310">
        <v>2.81</v>
      </c>
      <c r="P1310" t="str">
        <v>2017-11-07</v>
      </c>
      <c r="Q1310">
        <v>2.92</v>
      </c>
      <c r="S1310" t="str">
        <v>2017-11-06</v>
      </c>
      <c r="T1310">
        <v>3.44</v>
      </c>
    </row>
    <row r="1311" spans="1:20" x14ac:dyDescent="0.3">
      <c r="A1311" t="str">
        <v>2017-11-02</v>
      </c>
      <c r="B1311">
        <v>23046</v>
      </c>
      <c r="D1311" t="str">
        <v>2017-11-06</v>
      </c>
      <c r="E1311">
        <v>16.3</v>
      </c>
      <c r="G1311" t="str">
        <v>2017-11-06</v>
      </c>
      <c r="H1311">
        <v>449.79998799999998</v>
      </c>
      <c r="J1311" t="str">
        <v>2017-11-03</v>
      </c>
      <c r="K1311">
        <v>2.85</v>
      </c>
      <c r="M1311" t="str">
        <v>2017-11-03</v>
      </c>
      <c r="N1311">
        <v>2.85</v>
      </c>
      <c r="P1311" t="str">
        <v>2017-11-06</v>
      </c>
      <c r="Q1311">
        <v>2.99</v>
      </c>
      <c r="S1311" t="str">
        <v>2017-11-03</v>
      </c>
      <c r="T1311">
        <v>3.43</v>
      </c>
    </row>
    <row r="1312" spans="1:20" x14ac:dyDescent="0.3">
      <c r="A1312" t="str">
        <v>2017-11-01</v>
      </c>
      <c r="B1312">
        <v>22992</v>
      </c>
      <c r="D1312" t="str">
        <v>2017-11-03</v>
      </c>
      <c r="E1312">
        <v>16.39</v>
      </c>
      <c r="G1312" t="str">
        <v>2017-11-03</v>
      </c>
      <c r="H1312">
        <v>458</v>
      </c>
      <c r="J1312" t="str">
        <v>2017-11-02</v>
      </c>
      <c r="K1312">
        <v>2.87</v>
      </c>
      <c r="M1312" t="str">
        <v>2017-11-02</v>
      </c>
      <c r="N1312">
        <v>2.93</v>
      </c>
      <c r="P1312" t="str">
        <v>2017-11-03</v>
      </c>
      <c r="Q1312">
        <v>3.01</v>
      </c>
      <c r="S1312" t="str">
        <v>2017-11-02</v>
      </c>
      <c r="T1312">
        <v>3.48</v>
      </c>
    </row>
    <row r="1313" spans="1:20" x14ac:dyDescent="0.3">
      <c r="A1313" t="str">
        <v>2017-10-31</v>
      </c>
      <c r="B1313">
        <v>22794</v>
      </c>
      <c r="D1313" t="str">
        <v>2017-11-02</v>
      </c>
      <c r="E1313">
        <v>16.760000000000002</v>
      </c>
      <c r="G1313" t="str">
        <v>2017-11-02</v>
      </c>
      <c r="H1313">
        <v>465.79998799999998</v>
      </c>
      <c r="J1313" t="str">
        <v>2017-11-01</v>
      </c>
      <c r="K1313">
        <v>2.88</v>
      </c>
      <c r="M1313" t="str">
        <v>2017-11-01</v>
      </c>
      <c r="N1313">
        <v>2.82</v>
      </c>
      <c r="P1313" t="str">
        <v>2017-11-02</v>
      </c>
      <c r="Q1313">
        <v>3.05</v>
      </c>
      <c r="S1313" t="str">
        <v>2017-11-01</v>
      </c>
      <c r="T1313">
        <v>3.46</v>
      </c>
    </row>
    <row r="1314" spans="1:20" x14ac:dyDescent="0.3">
      <c r="A1314" t="str">
        <v>2017-10-30</v>
      </c>
      <c r="B1314">
        <v>22753</v>
      </c>
      <c r="D1314" t="str">
        <v>2017-11-01</v>
      </c>
      <c r="E1314">
        <v>16.46</v>
      </c>
      <c r="G1314" t="str">
        <v>2017-11-01</v>
      </c>
      <c r="H1314">
        <v>468</v>
      </c>
      <c r="J1314" t="str">
        <v>2017-10-31</v>
      </c>
      <c r="K1314">
        <v>2.89</v>
      </c>
      <c r="M1314" t="str">
        <v>2017-10-31</v>
      </c>
      <c r="N1314">
        <v>2.83</v>
      </c>
      <c r="P1314" t="str">
        <v>2017-11-01</v>
      </c>
      <c r="Q1314">
        <v>3</v>
      </c>
      <c r="S1314" t="str">
        <v>2017-10-31</v>
      </c>
      <c r="T1314">
        <v>3.4</v>
      </c>
    </row>
    <row r="1315" spans="1:20" x14ac:dyDescent="0.3">
      <c r="A1315" t="str">
        <v>2017-10-27</v>
      </c>
      <c r="B1315">
        <v>22665</v>
      </c>
      <c r="D1315" t="str">
        <v>2017-10-31</v>
      </c>
      <c r="E1315">
        <v>16.43</v>
      </c>
      <c r="G1315" t="str">
        <v>2017-10-31</v>
      </c>
      <c r="H1315">
        <v>472</v>
      </c>
      <c r="J1315" t="str">
        <v>2017-10-30</v>
      </c>
      <c r="K1315">
        <v>2.91</v>
      </c>
      <c r="M1315" t="str">
        <v>2017-10-30</v>
      </c>
      <c r="N1315">
        <v>2.85</v>
      </c>
      <c r="P1315" t="str">
        <v>2017-10-31</v>
      </c>
      <c r="Q1315">
        <v>2.99</v>
      </c>
      <c r="S1315" t="str">
        <v>2017-10-30</v>
      </c>
      <c r="T1315">
        <v>3.42</v>
      </c>
    </row>
    <row r="1316" spans="1:20" x14ac:dyDescent="0.3">
      <c r="A1316" t="str">
        <v>2017-10-26</v>
      </c>
      <c r="B1316">
        <v>22807</v>
      </c>
      <c r="D1316" t="str">
        <v>2017-10-30</v>
      </c>
      <c r="E1316">
        <v>16.71</v>
      </c>
      <c r="G1316" t="str">
        <v>2017-10-30</v>
      </c>
      <c r="H1316">
        <v>467.20001200000002</v>
      </c>
      <c r="J1316" t="str">
        <v>2017-10-27</v>
      </c>
      <c r="K1316">
        <v>2.92</v>
      </c>
      <c r="M1316" t="str">
        <v>2017-10-27</v>
      </c>
      <c r="N1316">
        <v>2.83</v>
      </c>
      <c r="P1316" t="str">
        <v>2017-10-30</v>
      </c>
      <c r="Q1316">
        <v>2.99</v>
      </c>
      <c r="S1316" t="str">
        <v>2017-10-27</v>
      </c>
      <c r="T1316">
        <v>3.42</v>
      </c>
    </row>
    <row r="1317" spans="1:20" x14ac:dyDescent="0.3">
      <c r="A1317" t="str">
        <v>2017-10-25</v>
      </c>
      <c r="B1317">
        <v>22446</v>
      </c>
      <c r="D1317" t="str">
        <v>2017-10-27</v>
      </c>
      <c r="E1317">
        <v>16.91</v>
      </c>
      <c r="G1317" t="str">
        <v>2017-10-27</v>
      </c>
      <c r="H1317">
        <v>473.60000600000001</v>
      </c>
      <c r="J1317" t="str">
        <v>2017-10-26</v>
      </c>
      <c r="K1317">
        <v>2.92</v>
      </c>
      <c r="M1317" t="str">
        <v>2017-10-26</v>
      </c>
      <c r="N1317">
        <v>2.88</v>
      </c>
      <c r="P1317" t="str">
        <v>2017-10-27</v>
      </c>
      <c r="Q1317">
        <v>2.99</v>
      </c>
      <c r="S1317" t="str">
        <v>2017-10-26</v>
      </c>
      <c r="T1317">
        <v>3.44</v>
      </c>
    </row>
    <row r="1318" spans="1:20" x14ac:dyDescent="0.3">
      <c r="A1318" t="str">
        <v>2017-10-24</v>
      </c>
      <c r="B1318">
        <v>22630</v>
      </c>
      <c r="D1318" t="str">
        <v>2017-10-26</v>
      </c>
      <c r="E1318">
        <v>17.5</v>
      </c>
      <c r="G1318" t="str">
        <v>2017-10-26</v>
      </c>
      <c r="H1318">
        <v>472.79998799999998</v>
      </c>
      <c r="J1318" t="str">
        <v>2017-10-25</v>
      </c>
      <c r="K1318">
        <v>2.9</v>
      </c>
      <c r="M1318" t="str">
        <v>2017-10-25</v>
      </c>
      <c r="N1318">
        <v>2.88</v>
      </c>
      <c r="P1318" t="str">
        <v>2017-10-26</v>
      </c>
      <c r="Q1318">
        <v>3.1</v>
      </c>
      <c r="S1318" t="str">
        <v>2017-10-25</v>
      </c>
      <c r="T1318">
        <v>3.43</v>
      </c>
    </row>
    <row r="1319" spans="1:20" x14ac:dyDescent="0.3">
      <c r="A1319" t="str">
        <v>2017-10-23</v>
      </c>
      <c r="B1319">
        <v>22379</v>
      </c>
      <c r="D1319" t="str">
        <v>2017-10-25</v>
      </c>
      <c r="E1319">
        <v>17.53</v>
      </c>
      <c r="G1319" t="str">
        <v>2017-10-25</v>
      </c>
      <c r="H1319">
        <v>455</v>
      </c>
      <c r="J1319" t="str">
        <v>2017-10-24</v>
      </c>
      <c r="K1319">
        <v>2.9</v>
      </c>
      <c r="M1319" t="str">
        <v>2017-10-24</v>
      </c>
      <c r="N1319">
        <v>2.91</v>
      </c>
      <c r="P1319" t="str">
        <v>2017-10-25</v>
      </c>
      <c r="Q1319">
        <v>3.11</v>
      </c>
      <c r="S1319" t="str">
        <v>2017-10-24</v>
      </c>
      <c r="T1319">
        <v>3.47</v>
      </c>
    </row>
    <row r="1320" spans="1:20" x14ac:dyDescent="0.3">
      <c r="A1320" t="str">
        <v>2017-10-20</v>
      </c>
      <c r="B1320">
        <v>22347</v>
      </c>
      <c r="D1320" t="str">
        <v>2017-10-24</v>
      </c>
      <c r="E1320">
        <v>17.45</v>
      </c>
      <c r="G1320" t="str">
        <v>2017-10-24</v>
      </c>
      <c r="H1320">
        <v>1508</v>
      </c>
      <c r="J1320" t="str">
        <v>2017-10-23</v>
      </c>
      <c r="K1320">
        <v>2.87</v>
      </c>
      <c r="M1320" t="str">
        <v>2017-10-23</v>
      </c>
      <c r="N1320">
        <v>2.92</v>
      </c>
      <c r="P1320" t="str">
        <v>2017-10-24</v>
      </c>
      <c r="Q1320">
        <v>3.16</v>
      </c>
      <c r="S1320" t="str">
        <v>2017-10-23</v>
      </c>
      <c r="T1320">
        <v>3.45</v>
      </c>
    </row>
    <row r="1321" spans="1:20" x14ac:dyDescent="0.3">
      <c r="A1321" t="str">
        <v>2017-10-19</v>
      </c>
      <c r="B1321">
        <v>22133</v>
      </c>
      <c r="D1321" t="str">
        <v>2017-10-23</v>
      </c>
      <c r="E1321">
        <v>17.12</v>
      </c>
      <c r="G1321" t="str">
        <v>2017-10-23</v>
      </c>
      <c r="H1321">
        <v>1508</v>
      </c>
      <c r="J1321" t="str">
        <v>2017-10-20</v>
      </c>
      <c r="K1321">
        <v>2.87</v>
      </c>
      <c r="M1321" t="str">
        <v>2017-10-20</v>
      </c>
      <c r="N1321">
        <v>2.88</v>
      </c>
      <c r="P1321" t="str">
        <v>2017-10-23</v>
      </c>
      <c r="Q1321">
        <v>3.12</v>
      </c>
      <c r="S1321" t="str">
        <v>2017-10-20</v>
      </c>
      <c r="T1321">
        <v>3.46</v>
      </c>
    </row>
    <row r="1322" spans="1:20" x14ac:dyDescent="0.3">
      <c r="A1322" t="str">
        <v>2017-10-18</v>
      </c>
      <c r="B1322">
        <v>22355</v>
      </c>
      <c r="D1322" t="str">
        <v>2017-10-20</v>
      </c>
      <c r="E1322">
        <v>17.22</v>
      </c>
      <c r="G1322" t="str">
        <v>2017-10-20</v>
      </c>
      <c r="H1322">
        <v>1508</v>
      </c>
      <c r="J1322" t="str">
        <v>2017-10-19</v>
      </c>
      <c r="K1322">
        <v>2.85</v>
      </c>
      <c r="M1322" t="str">
        <v>2017-10-19</v>
      </c>
      <c r="N1322">
        <v>2.87</v>
      </c>
      <c r="P1322" t="str">
        <v>2017-10-20</v>
      </c>
      <c r="Q1322">
        <v>3.14</v>
      </c>
      <c r="S1322" t="str">
        <v>2017-10-19</v>
      </c>
      <c r="T1322">
        <v>3.45</v>
      </c>
    </row>
    <row r="1323" spans="1:20" x14ac:dyDescent="0.3">
      <c r="A1323" t="str">
        <v>2017-10-17</v>
      </c>
      <c r="B1323">
        <v>22338</v>
      </c>
      <c r="D1323" t="str">
        <v>2017-10-19</v>
      </c>
      <c r="E1323">
        <v>16.739999999999998</v>
      </c>
      <c r="G1323" t="str">
        <v>2017-10-19</v>
      </c>
      <c r="H1323">
        <v>1508</v>
      </c>
      <c r="J1323" t="str">
        <v>2017-10-18</v>
      </c>
      <c r="K1323">
        <v>2.88</v>
      </c>
      <c r="M1323" t="str">
        <v>2017-10-18</v>
      </c>
      <c r="N1323">
        <v>2.96</v>
      </c>
      <c r="P1323" t="str">
        <v>2017-10-19</v>
      </c>
      <c r="Q1323">
        <v>3.07</v>
      </c>
      <c r="S1323" t="str">
        <v>2017-10-18</v>
      </c>
      <c r="T1323">
        <v>3.45</v>
      </c>
    </row>
    <row r="1324" spans="1:20" x14ac:dyDescent="0.3">
      <c r="A1324" t="str">
        <v>2017-10-16</v>
      </c>
      <c r="B1324">
        <v>22428</v>
      </c>
      <c r="D1324" t="str">
        <v>2017-10-18</v>
      </c>
      <c r="E1324">
        <v>17.010000000000002</v>
      </c>
      <c r="G1324" t="str">
        <v>2017-10-18</v>
      </c>
      <c r="H1324">
        <v>1508</v>
      </c>
      <c r="J1324" t="str">
        <v>2017-10-17</v>
      </c>
      <c r="K1324">
        <v>2.86</v>
      </c>
      <c r="M1324" t="str">
        <v>2017-10-17</v>
      </c>
      <c r="N1324">
        <v>2.97</v>
      </c>
      <c r="P1324" t="str">
        <v>2017-10-18</v>
      </c>
      <c r="Q1324">
        <v>3.13</v>
      </c>
      <c r="S1324" t="str">
        <v>2017-10-17</v>
      </c>
      <c r="T1324">
        <v>3.44</v>
      </c>
    </row>
    <row r="1325" spans="1:20" x14ac:dyDescent="0.3">
      <c r="A1325" t="str">
        <v>2017-10-13</v>
      </c>
      <c r="B1325">
        <v>22414</v>
      </c>
      <c r="D1325" t="str">
        <v>2017-10-17</v>
      </c>
      <c r="E1325">
        <v>16.96</v>
      </c>
      <c r="G1325" t="str">
        <v>2017-10-17</v>
      </c>
      <c r="H1325">
        <v>1508</v>
      </c>
      <c r="J1325" t="str">
        <v>2017-10-16</v>
      </c>
      <c r="K1325">
        <v>2.87</v>
      </c>
      <c r="M1325" t="str">
        <v>2017-10-16</v>
      </c>
      <c r="N1325">
        <v>3.01</v>
      </c>
      <c r="P1325" t="str">
        <v>2017-10-17</v>
      </c>
      <c r="Q1325">
        <v>3.1</v>
      </c>
      <c r="S1325" t="str">
        <v>2017-10-16</v>
      </c>
      <c r="T1325">
        <v>3.46</v>
      </c>
    </row>
    <row r="1326" spans="1:20" x14ac:dyDescent="0.3">
      <c r="A1326" t="str">
        <v>2017-10-12</v>
      </c>
      <c r="B1326">
        <v>22399</v>
      </c>
      <c r="D1326" t="str">
        <v>2017-10-16</v>
      </c>
      <c r="E1326">
        <v>17.02</v>
      </c>
      <c r="G1326" t="str">
        <v>2017-10-16</v>
      </c>
      <c r="H1326">
        <v>1508</v>
      </c>
      <c r="J1326" t="str">
        <v>2017-10-13</v>
      </c>
      <c r="K1326">
        <v>2.86</v>
      </c>
      <c r="M1326" t="str">
        <v>2017-10-13</v>
      </c>
      <c r="N1326">
        <v>2.97</v>
      </c>
      <c r="P1326" t="str">
        <v>2017-10-16</v>
      </c>
      <c r="Q1326">
        <v>3.15</v>
      </c>
      <c r="S1326" t="str">
        <v>2017-10-13</v>
      </c>
      <c r="T1326">
        <v>3.42</v>
      </c>
    </row>
    <row r="1327" spans="1:20" x14ac:dyDescent="0.3">
      <c r="A1327" t="str">
        <v>2017-10-11</v>
      </c>
      <c r="B1327">
        <v>22552</v>
      </c>
      <c r="D1327" t="str">
        <v>2017-10-13</v>
      </c>
      <c r="E1327">
        <v>17.02</v>
      </c>
      <c r="G1327" t="str">
        <v>2017-10-13</v>
      </c>
      <c r="H1327">
        <v>1508</v>
      </c>
      <c r="J1327" t="str">
        <v>2017-10-12</v>
      </c>
      <c r="K1327">
        <v>2.86</v>
      </c>
      <c r="M1327" t="str">
        <v>2017-10-12</v>
      </c>
      <c r="N1327">
        <v>3.04</v>
      </c>
      <c r="P1327" t="str">
        <v>2017-10-13</v>
      </c>
      <c r="Q1327">
        <v>3.03</v>
      </c>
      <c r="S1327" t="str">
        <v>2017-10-12</v>
      </c>
      <c r="T1327">
        <v>3.45</v>
      </c>
    </row>
    <row r="1328" spans="1:20" x14ac:dyDescent="0.3">
      <c r="A1328" t="str">
        <v>2017-10-10</v>
      </c>
      <c r="B1328">
        <v>22336</v>
      </c>
      <c r="D1328" t="str">
        <v>2017-10-12</v>
      </c>
      <c r="E1328">
        <v>17.07</v>
      </c>
      <c r="G1328" t="str">
        <v>2017-10-12</v>
      </c>
      <c r="H1328">
        <v>1508</v>
      </c>
      <c r="J1328" t="str">
        <v>2017-10-11</v>
      </c>
      <c r="K1328">
        <v>2.89</v>
      </c>
      <c r="M1328" t="str">
        <v>2017-10-11</v>
      </c>
      <c r="N1328">
        <v>3.13</v>
      </c>
      <c r="P1328" t="str">
        <v>2017-10-12</v>
      </c>
      <c r="Q1328">
        <v>3.08</v>
      </c>
      <c r="S1328" t="str">
        <v>2017-10-11</v>
      </c>
      <c r="T1328">
        <v>3.51</v>
      </c>
    </row>
    <row r="1329" spans="1:20" x14ac:dyDescent="0.3">
      <c r="A1329" t="str">
        <v>2017-10-09</v>
      </c>
      <c r="B1329">
        <v>22477</v>
      </c>
      <c r="D1329" t="str">
        <v>2017-10-11</v>
      </c>
      <c r="E1329">
        <v>17.3</v>
      </c>
      <c r="G1329" t="str">
        <v>2017-10-11</v>
      </c>
      <c r="H1329">
        <v>1508</v>
      </c>
      <c r="J1329" t="str">
        <v>2017-10-10</v>
      </c>
      <c r="K1329">
        <v>2.89</v>
      </c>
      <c r="M1329" t="str">
        <v>2017-10-10</v>
      </c>
      <c r="N1329">
        <v>3.03</v>
      </c>
      <c r="P1329" t="str">
        <v>2017-10-11</v>
      </c>
      <c r="Q1329">
        <v>3.19</v>
      </c>
      <c r="S1329" t="str">
        <v>2017-10-10</v>
      </c>
      <c r="T1329">
        <v>3.45</v>
      </c>
    </row>
    <row r="1330" spans="1:20" x14ac:dyDescent="0.3">
      <c r="A1330" t="str">
        <v>2017-10-06</v>
      </c>
      <c r="B1330">
        <v>22392</v>
      </c>
      <c r="D1330" t="str">
        <v>2017-10-10</v>
      </c>
      <c r="E1330">
        <v>16.95</v>
      </c>
      <c r="G1330" t="str">
        <v>2017-10-10</v>
      </c>
      <c r="H1330">
        <v>1508</v>
      </c>
      <c r="J1330" t="str">
        <v>2017-10-09</v>
      </c>
      <c r="K1330">
        <v>2.91</v>
      </c>
      <c r="M1330" t="str">
        <v>2017-10-09</v>
      </c>
      <c r="N1330">
        <v>3.09</v>
      </c>
      <c r="P1330" t="str">
        <v>2017-10-10</v>
      </c>
      <c r="Q1330">
        <v>3.04</v>
      </c>
      <c r="S1330" t="str">
        <v>2017-10-09</v>
      </c>
      <c r="T1330">
        <v>3.48</v>
      </c>
    </row>
    <row r="1331" spans="1:20" x14ac:dyDescent="0.3">
      <c r="A1331" t="str">
        <v>2017-10-05</v>
      </c>
      <c r="B1331">
        <v>22566</v>
      </c>
      <c r="D1331" t="str">
        <v>2017-10-09</v>
      </c>
      <c r="E1331">
        <v>17.29</v>
      </c>
      <c r="G1331" t="str">
        <v>2017-10-09</v>
      </c>
      <c r="H1331">
        <v>1508</v>
      </c>
      <c r="J1331" t="str">
        <v>2017-10-06</v>
      </c>
      <c r="K1331">
        <v>2.93</v>
      </c>
      <c r="M1331" t="str">
        <v>2017-10-06</v>
      </c>
      <c r="N1331">
        <v>3.19</v>
      </c>
      <c r="P1331" t="str">
        <v>2017-10-09</v>
      </c>
      <c r="Q1331">
        <v>3.11</v>
      </c>
      <c r="S1331" t="str">
        <v>2017-10-06</v>
      </c>
      <c r="T1331">
        <v>3.49</v>
      </c>
    </row>
    <row r="1332" spans="1:20" x14ac:dyDescent="0.3">
      <c r="A1332" t="str">
        <v>2017-10-04</v>
      </c>
      <c r="B1332">
        <v>22456</v>
      </c>
      <c r="D1332" t="str">
        <v>2017-10-06</v>
      </c>
      <c r="E1332">
        <v>17.32</v>
      </c>
      <c r="G1332" t="str">
        <v>2017-10-06</v>
      </c>
      <c r="H1332">
        <v>1508</v>
      </c>
      <c r="J1332" t="str">
        <v>2017-10-05</v>
      </c>
      <c r="K1332">
        <v>2.94</v>
      </c>
      <c r="M1332" t="str">
        <v>2017-10-05</v>
      </c>
      <c r="N1332">
        <v>3.31</v>
      </c>
      <c r="P1332" t="str">
        <v>2017-10-06</v>
      </c>
      <c r="Q1332">
        <v>3.2</v>
      </c>
      <c r="S1332" t="str">
        <v>2017-10-05</v>
      </c>
      <c r="T1332">
        <v>3.55</v>
      </c>
    </row>
    <row r="1333" spans="1:20" x14ac:dyDescent="0.3">
      <c r="A1333" t="str">
        <v>2017-10-03</v>
      </c>
      <c r="B1333">
        <v>22785</v>
      </c>
      <c r="D1333" t="str">
        <v>2017-10-05</v>
      </c>
      <c r="E1333">
        <v>17.45</v>
      </c>
      <c r="G1333" t="str">
        <v>2017-10-05</v>
      </c>
      <c r="H1333">
        <v>1508</v>
      </c>
      <c r="J1333" t="str">
        <v>2017-10-04</v>
      </c>
      <c r="K1333">
        <v>2.93</v>
      </c>
      <c r="M1333" t="str">
        <v>2017-10-04</v>
      </c>
      <c r="N1333">
        <v>3.37</v>
      </c>
      <c r="P1333" t="str">
        <v>2017-10-05</v>
      </c>
      <c r="Q1333">
        <v>3.28</v>
      </c>
      <c r="S1333" t="str">
        <v>2017-10-04</v>
      </c>
      <c r="T1333">
        <v>3.58</v>
      </c>
    </row>
    <row r="1334" spans="1:20" x14ac:dyDescent="0.3">
      <c r="A1334" t="str">
        <v>2017-10-02</v>
      </c>
      <c r="B1334">
        <v>22811</v>
      </c>
      <c r="D1334" t="str">
        <v>2017-10-04</v>
      </c>
      <c r="E1334">
        <v>17.37</v>
      </c>
      <c r="G1334" t="str">
        <v>2017-10-04</v>
      </c>
      <c r="H1334">
        <v>1508</v>
      </c>
      <c r="J1334" t="str">
        <v>2017-10-03</v>
      </c>
      <c r="K1334">
        <v>2.98</v>
      </c>
      <c r="M1334" t="str">
        <v>2017-10-03</v>
      </c>
      <c r="N1334">
        <v>3.47</v>
      </c>
      <c r="P1334" t="str">
        <v>2017-10-04</v>
      </c>
      <c r="Q1334">
        <v>3.29</v>
      </c>
      <c r="S1334" t="str">
        <v>2017-10-03</v>
      </c>
      <c r="T1334">
        <v>3.64</v>
      </c>
    </row>
    <row r="1335" spans="1:20" x14ac:dyDescent="0.3">
      <c r="A1335" t="str">
        <v>2017-09-29</v>
      </c>
      <c r="B1335">
        <v>22696</v>
      </c>
      <c r="D1335" t="str">
        <v>2017-10-03</v>
      </c>
      <c r="E1335">
        <v>17.84</v>
      </c>
      <c r="G1335" t="str">
        <v>2017-10-03</v>
      </c>
      <c r="H1335">
        <v>1508</v>
      </c>
      <c r="J1335" t="str">
        <v>2017-10-02</v>
      </c>
      <c r="K1335">
        <v>2.99</v>
      </c>
      <c r="M1335" t="str">
        <v>2017-10-02</v>
      </c>
      <c r="N1335">
        <v>3.48</v>
      </c>
      <c r="P1335" t="str">
        <v>2017-10-03</v>
      </c>
      <c r="Q1335">
        <v>3.47</v>
      </c>
      <c r="S1335" t="str">
        <v>2017-10-02</v>
      </c>
      <c r="T1335">
        <v>3.65</v>
      </c>
    </row>
    <row r="1336" spans="1:20" x14ac:dyDescent="0.3">
      <c r="A1336" t="str">
        <v>2017-09-28</v>
      </c>
      <c r="B1336">
        <v>22588</v>
      </c>
      <c r="D1336" t="str">
        <v>2017-10-02</v>
      </c>
      <c r="E1336">
        <v>18.02</v>
      </c>
      <c r="G1336" t="str">
        <v>2017-10-02</v>
      </c>
      <c r="H1336">
        <v>1508</v>
      </c>
      <c r="J1336" t="str">
        <v>2017-09-29</v>
      </c>
      <c r="K1336">
        <v>2.99</v>
      </c>
      <c r="M1336" t="str">
        <v>2017-09-29</v>
      </c>
      <c r="N1336">
        <v>3.43</v>
      </c>
      <c r="P1336" t="str">
        <v>2017-10-02</v>
      </c>
      <c r="Q1336">
        <v>3.47</v>
      </c>
      <c r="S1336" t="str">
        <v>2017-09-29</v>
      </c>
      <c r="T1336">
        <v>3.64</v>
      </c>
    </row>
    <row r="1337" spans="1:20" x14ac:dyDescent="0.3">
      <c r="A1337" t="str">
        <v>2017-09-27</v>
      </c>
      <c r="B1337">
        <v>22622</v>
      </c>
      <c r="D1337" t="str">
        <v>2017-09-29</v>
      </c>
      <c r="E1337">
        <v>18.02</v>
      </c>
      <c r="G1337" t="str">
        <v>2017-09-29</v>
      </c>
      <c r="H1337">
        <v>1508</v>
      </c>
      <c r="J1337" t="str">
        <v>2017-09-28</v>
      </c>
      <c r="K1337">
        <v>2.99</v>
      </c>
      <c r="M1337" t="str">
        <v>2017-09-28</v>
      </c>
      <c r="N1337">
        <v>3.41</v>
      </c>
      <c r="P1337" t="str">
        <v>2017-09-29</v>
      </c>
      <c r="Q1337">
        <v>3.51</v>
      </c>
      <c r="S1337" t="str">
        <v>2017-09-28</v>
      </c>
      <c r="T1337">
        <v>3.64</v>
      </c>
    </row>
    <row r="1338" spans="1:20" x14ac:dyDescent="0.3">
      <c r="A1338" t="str">
        <v>2017-09-26</v>
      </c>
      <c r="B1338">
        <v>22431</v>
      </c>
      <c r="D1338" t="str">
        <v>2017-09-28</v>
      </c>
      <c r="E1338">
        <v>18.010000000000002</v>
      </c>
      <c r="G1338" t="str">
        <v>2017-09-28</v>
      </c>
      <c r="H1338">
        <v>1508</v>
      </c>
      <c r="J1338" t="str">
        <v>2017-09-27</v>
      </c>
      <c r="K1338">
        <v>2.99</v>
      </c>
      <c r="M1338" t="str">
        <v>2017-09-27</v>
      </c>
      <c r="N1338">
        <v>3.36</v>
      </c>
      <c r="P1338" t="str">
        <v>2017-09-28</v>
      </c>
      <c r="Q1338">
        <v>3.5</v>
      </c>
      <c r="S1338" t="str">
        <v>2017-09-27</v>
      </c>
      <c r="T1338">
        <v>3.57</v>
      </c>
    </row>
    <row r="1339" spans="1:20" x14ac:dyDescent="0.3">
      <c r="A1339" t="str">
        <v>2017-09-25</v>
      </c>
      <c r="B1339">
        <v>22390</v>
      </c>
      <c r="D1339" t="str">
        <v>2017-09-27</v>
      </c>
      <c r="E1339">
        <v>18</v>
      </c>
      <c r="G1339" t="str">
        <v>2017-09-27</v>
      </c>
      <c r="H1339">
        <v>1508</v>
      </c>
      <c r="J1339" t="str">
        <v>2017-09-26</v>
      </c>
      <c r="K1339">
        <v>2.97</v>
      </c>
      <c r="M1339" t="str">
        <v>2017-09-26</v>
      </c>
      <c r="N1339">
        <v>3.26</v>
      </c>
      <c r="P1339" t="str">
        <v>2017-09-27</v>
      </c>
      <c r="Q1339">
        <v>3.48</v>
      </c>
      <c r="S1339" t="str">
        <v>2017-09-26</v>
      </c>
      <c r="T1339">
        <v>3.49</v>
      </c>
    </row>
    <row r="1340" spans="1:20" x14ac:dyDescent="0.3">
      <c r="A1340" t="str">
        <v>2017-09-22</v>
      </c>
      <c r="B1340">
        <v>22531</v>
      </c>
      <c r="D1340" t="str">
        <v>2017-09-26</v>
      </c>
      <c r="E1340">
        <v>17.52</v>
      </c>
      <c r="G1340" t="str">
        <v>2017-09-26</v>
      </c>
      <c r="H1340">
        <v>1508</v>
      </c>
      <c r="J1340" t="str">
        <v>2017-09-25</v>
      </c>
      <c r="K1340">
        <v>2.96</v>
      </c>
      <c r="M1340" t="str">
        <v>2017-09-25</v>
      </c>
      <c r="N1340">
        <v>3.17</v>
      </c>
      <c r="P1340" t="str">
        <v>2017-09-26</v>
      </c>
      <c r="Q1340">
        <v>3.34</v>
      </c>
      <c r="S1340" t="str">
        <v>2017-09-25</v>
      </c>
      <c r="T1340">
        <v>3.51</v>
      </c>
    </row>
    <row r="1341" spans="1:20" x14ac:dyDescent="0.3">
      <c r="A1341" t="str">
        <v>2017-09-21</v>
      </c>
      <c r="B1341">
        <v>22492</v>
      </c>
      <c r="D1341" t="str">
        <v>2017-09-25</v>
      </c>
      <c r="E1341">
        <v>17.559999999999999</v>
      </c>
      <c r="G1341" t="str">
        <v>2017-09-25</v>
      </c>
      <c r="H1341">
        <v>1508</v>
      </c>
      <c r="J1341" t="str">
        <v>2017-09-22</v>
      </c>
      <c r="K1341">
        <v>2.97</v>
      </c>
      <c r="M1341" t="str">
        <v>2017-09-22</v>
      </c>
      <c r="N1341">
        <v>3.24</v>
      </c>
      <c r="P1341" t="str">
        <v>2017-09-25</v>
      </c>
      <c r="Q1341">
        <v>3.26</v>
      </c>
      <c r="S1341" t="str">
        <v>2017-09-22</v>
      </c>
      <c r="T1341">
        <v>3.52</v>
      </c>
    </row>
    <row r="1342" spans="1:20" x14ac:dyDescent="0.3">
      <c r="A1342" t="str">
        <v>2017-09-20</v>
      </c>
      <c r="B1342">
        <v>22356</v>
      </c>
      <c r="D1342" t="str">
        <v>2017-09-22</v>
      </c>
      <c r="E1342">
        <v>17.809999999999999</v>
      </c>
      <c r="G1342" t="str">
        <v>2017-09-22</v>
      </c>
      <c r="H1342">
        <v>1508</v>
      </c>
      <c r="J1342" t="str">
        <v>2017-09-21</v>
      </c>
      <c r="K1342">
        <v>2.97</v>
      </c>
      <c r="M1342" t="str">
        <v>2017-09-21</v>
      </c>
      <c r="N1342">
        <v>3.17</v>
      </c>
      <c r="P1342" t="str">
        <v>2017-09-22</v>
      </c>
      <c r="Q1342">
        <v>3.34</v>
      </c>
      <c r="S1342" t="str">
        <v>2017-09-21</v>
      </c>
      <c r="T1342">
        <v>3.52</v>
      </c>
    </row>
    <row r="1343" spans="1:20" x14ac:dyDescent="0.3">
      <c r="A1343" t="str">
        <v>2017-09-19</v>
      </c>
      <c r="B1343">
        <v>22425</v>
      </c>
      <c r="D1343" t="str">
        <v>2017-09-21</v>
      </c>
      <c r="E1343">
        <v>17.82</v>
      </c>
      <c r="G1343" t="str">
        <v>2017-09-21</v>
      </c>
      <c r="H1343">
        <v>1508</v>
      </c>
      <c r="J1343" t="str">
        <v>2017-09-20</v>
      </c>
      <c r="K1343">
        <v>2.93</v>
      </c>
      <c r="M1343" t="str">
        <v>2017-09-20</v>
      </c>
      <c r="N1343">
        <v>3.17</v>
      </c>
      <c r="P1343" t="str">
        <v>2017-09-21</v>
      </c>
      <c r="Q1343">
        <v>3.34</v>
      </c>
      <c r="S1343" t="str">
        <v>2017-09-20</v>
      </c>
      <c r="T1343">
        <v>3.48</v>
      </c>
    </row>
    <row r="1344" spans="1:20" x14ac:dyDescent="0.3">
      <c r="A1344" t="str">
        <v>2017-09-18</v>
      </c>
      <c r="B1344">
        <v>22365</v>
      </c>
      <c r="D1344" t="str">
        <v>2017-09-20</v>
      </c>
      <c r="E1344">
        <v>17.47</v>
      </c>
      <c r="G1344" t="str">
        <v>2017-09-20</v>
      </c>
      <c r="H1344">
        <v>1508</v>
      </c>
      <c r="J1344" t="str">
        <v>2017-09-19</v>
      </c>
      <c r="K1344">
        <v>2.94</v>
      </c>
      <c r="M1344" t="str">
        <v>2017-09-19</v>
      </c>
      <c r="N1344">
        <v>3.19</v>
      </c>
      <c r="P1344" t="str">
        <v>2017-09-20</v>
      </c>
      <c r="Q1344">
        <v>3.28</v>
      </c>
      <c r="S1344" t="str">
        <v>2017-09-19</v>
      </c>
      <c r="T1344">
        <v>3.52</v>
      </c>
    </row>
    <row r="1345" spans="1:20" x14ac:dyDescent="0.3">
      <c r="A1345" t="str">
        <v>2017-09-15</v>
      </c>
      <c r="B1345">
        <v>22229</v>
      </c>
      <c r="D1345" t="str">
        <v>2017-09-19</v>
      </c>
      <c r="E1345">
        <v>17.87</v>
      </c>
      <c r="G1345" t="str">
        <v>2017-09-19</v>
      </c>
      <c r="H1345">
        <v>1508</v>
      </c>
      <c r="J1345" t="str">
        <v>2017-09-18</v>
      </c>
      <c r="K1345">
        <v>2.93</v>
      </c>
      <c r="M1345" t="str">
        <v>2017-09-18</v>
      </c>
      <c r="N1345">
        <v>3.13</v>
      </c>
      <c r="P1345" t="str">
        <v>2017-09-19</v>
      </c>
      <c r="Q1345">
        <v>3.3</v>
      </c>
      <c r="S1345" t="str">
        <v>2017-09-18</v>
      </c>
      <c r="T1345">
        <v>3.53</v>
      </c>
    </row>
    <row r="1346" spans="1:20" x14ac:dyDescent="0.3">
      <c r="A1346" t="str">
        <v>2017-09-14</v>
      </c>
      <c r="B1346">
        <v>22281</v>
      </c>
      <c r="D1346" t="str">
        <v>2017-09-18</v>
      </c>
      <c r="E1346">
        <v>17.809999999999999</v>
      </c>
      <c r="G1346" t="str">
        <v>2017-09-18</v>
      </c>
      <c r="H1346">
        <v>1508</v>
      </c>
      <c r="J1346" t="str">
        <v>2017-09-15</v>
      </c>
      <c r="K1346">
        <v>2.91</v>
      </c>
      <c r="M1346" t="str">
        <v>2017-09-15</v>
      </c>
      <c r="N1346">
        <v>3.11</v>
      </c>
      <c r="P1346" t="str">
        <v>2017-09-18</v>
      </c>
      <c r="Q1346">
        <v>3.29</v>
      </c>
      <c r="S1346" t="str">
        <v>2017-09-15</v>
      </c>
      <c r="T1346">
        <v>3.47</v>
      </c>
    </row>
    <row r="1347" spans="1:20" x14ac:dyDescent="0.3">
      <c r="A1347" t="str">
        <v>2017-09-13</v>
      </c>
      <c r="B1347">
        <v>22233</v>
      </c>
      <c r="D1347" t="str">
        <v>2017-09-15</v>
      </c>
      <c r="E1347">
        <v>17.64</v>
      </c>
      <c r="G1347" t="str">
        <v>2017-09-15</v>
      </c>
      <c r="H1347">
        <v>1508</v>
      </c>
      <c r="J1347" t="str">
        <v>2017-09-14</v>
      </c>
      <c r="K1347">
        <v>2.93</v>
      </c>
      <c r="M1347" t="str">
        <v>2017-09-14</v>
      </c>
      <c r="N1347">
        <v>3.19</v>
      </c>
      <c r="P1347" t="str">
        <v>2017-09-15</v>
      </c>
      <c r="Q1347">
        <v>3.28</v>
      </c>
      <c r="S1347" t="str">
        <v>2017-09-14</v>
      </c>
      <c r="T1347">
        <v>3.53</v>
      </c>
    </row>
    <row r="1348" spans="1:20" x14ac:dyDescent="0.3">
      <c r="A1348" t="str">
        <v>2017-09-12</v>
      </c>
      <c r="B1348">
        <v>22233</v>
      </c>
      <c r="D1348" t="str">
        <v>2017-09-14</v>
      </c>
      <c r="E1348">
        <v>17.73</v>
      </c>
      <c r="G1348" t="str">
        <v>2017-09-14</v>
      </c>
      <c r="H1348">
        <v>1508</v>
      </c>
      <c r="J1348" t="str">
        <v>2017-09-13</v>
      </c>
      <c r="K1348">
        <v>2.9</v>
      </c>
      <c r="M1348" t="str">
        <v>2017-09-13</v>
      </c>
      <c r="N1348">
        <v>3.25</v>
      </c>
      <c r="P1348" t="str">
        <v>2017-09-14</v>
      </c>
      <c r="Q1348">
        <v>3.29</v>
      </c>
      <c r="S1348" t="str">
        <v>2017-09-13</v>
      </c>
      <c r="T1348">
        <v>3.54</v>
      </c>
    </row>
    <row r="1349" spans="1:20" x14ac:dyDescent="0.3">
      <c r="A1349" t="str">
        <v>2017-09-11</v>
      </c>
      <c r="B1349">
        <v>22134</v>
      </c>
      <c r="D1349" t="str">
        <v>2017-09-13</v>
      </c>
      <c r="E1349">
        <v>17.73</v>
      </c>
      <c r="G1349" t="str">
        <v>2017-09-13</v>
      </c>
      <c r="H1349">
        <v>1508</v>
      </c>
      <c r="J1349" t="str">
        <v>2017-09-12</v>
      </c>
      <c r="K1349">
        <v>2.88</v>
      </c>
      <c r="M1349" t="str">
        <v>2017-09-12</v>
      </c>
      <c r="N1349">
        <v>3.25</v>
      </c>
      <c r="P1349" t="str">
        <v>2017-09-13</v>
      </c>
      <c r="Q1349">
        <v>3.27</v>
      </c>
      <c r="S1349" t="str">
        <v>2017-09-12</v>
      </c>
      <c r="T1349">
        <v>3.55</v>
      </c>
    </row>
    <row r="1350" spans="1:20" x14ac:dyDescent="0.3">
      <c r="A1350" t="str">
        <v>2017-09-08</v>
      </c>
      <c r="B1350">
        <v>21777</v>
      </c>
      <c r="D1350" t="str">
        <v>2017-09-12</v>
      </c>
      <c r="E1350">
        <v>17.72</v>
      </c>
      <c r="G1350" t="str">
        <v>2017-09-12</v>
      </c>
      <c r="H1350">
        <v>1508</v>
      </c>
      <c r="J1350" t="str">
        <v>2017-09-11</v>
      </c>
      <c r="K1350">
        <v>2.85</v>
      </c>
      <c r="M1350" t="str">
        <v>2017-09-11</v>
      </c>
      <c r="N1350">
        <v>3.15</v>
      </c>
      <c r="P1350" t="str">
        <v>2017-09-12</v>
      </c>
      <c r="Q1350">
        <v>3.22</v>
      </c>
      <c r="S1350" t="str">
        <v>2017-09-11</v>
      </c>
      <c r="T1350">
        <v>3.5</v>
      </c>
    </row>
    <row r="1351" spans="1:20" x14ac:dyDescent="0.3">
      <c r="A1351" t="str">
        <v>2017-09-07</v>
      </c>
      <c r="B1351">
        <v>21723</v>
      </c>
      <c r="D1351" t="str">
        <v>2017-09-11</v>
      </c>
      <c r="E1351">
        <v>17.18</v>
      </c>
      <c r="G1351" t="str">
        <v>2017-09-11</v>
      </c>
      <c r="H1351">
        <v>1508</v>
      </c>
      <c r="J1351" t="str">
        <v>2017-09-08</v>
      </c>
      <c r="K1351">
        <v>2.81</v>
      </c>
      <c r="M1351" t="str">
        <v>2017-09-08</v>
      </c>
      <c r="N1351">
        <v>3.07</v>
      </c>
      <c r="P1351" t="str">
        <v>2017-09-11</v>
      </c>
      <c r="Q1351">
        <v>3.13</v>
      </c>
      <c r="S1351" t="str">
        <v>2017-09-08</v>
      </c>
      <c r="T1351">
        <v>3.48</v>
      </c>
    </row>
    <row r="1352" spans="1:20" x14ac:dyDescent="0.3">
      <c r="A1352" t="str">
        <v>2017-09-06</v>
      </c>
      <c r="B1352">
        <v>21815</v>
      </c>
      <c r="D1352" t="str">
        <v>2017-09-08</v>
      </c>
      <c r="E1352">
        <v>16.73</v>
      </c>
      <c r="G1352" t="str">
        <v>2017-09-08</v>
      </c>
      <c r="H1352">
        <v>1508</v>
      </c>
      <c r="J1352" t="str">
        <v>2017-09-07</v>
      </c>
      <c r="K1352">
        <v>2.81</v>
      </c>
      <c r="M1352" t="str">
        <v>2017-09-07</v>
      </c>
      <c r="N1352">
        <v>3.09</v>
      </c>
      <c r="P1352" t="str">
        <v>2017-09-08</v>
      </c>
      <c r="Q1352">
        <v>3.04</v>
      </c>
      <c r="S1352" t="str">
        <v>2017-09-07</v>
      </c>
      <c r="T1352">
        <v>3.48</v>
      </c>
    </row>
    <row r="1353" spans="1:20" x14ac:dyDescent="0.3">
      <c r="A1353" t="str">
        <v>2017-09-05</v>
      </c>
      <c r="B1353">
        <v>21738</v>
      </c>
      <c r="D1353" t="str">
        <v>2017-09-07</v>
      </c>
      <c r="E1353">
        <v>16.55</v>
      </c>
      <c r="G1353" t="str">
        <v>2017-09-07</v>
      </c>
      <c r="H1353">
        <v>1508</v>
      </c>
      <c r="J1353" t="str">
        <v>2017-09-06</v>
      </c>
      <c r="K1353">
        <v>2.81</v>
      </c>
      <c r="M1353" t="str">
        <v>2017-09-06</v>
      </c>
      <c r="N1353">
        <v>3.12</v>
      </c>
      <c r="P1353" t="str">
        <v>2017-09-07</v>
      </c>
      <c r="Q1353">
        <v>3</v>
      </c>
      <c r="S1353" t="str">
        <v>2017-09-06</v>
      </c>
      <c r="T1353">
        <v>3.47</v>
      </c>
    </row>
    <row r="1354" spans="1:20" x14ac:dyDescent="0.3">
      <c r="A1354" t="str">
        <v>2017-09-04</v>
      </c>
      <c r="B1354">
        <v>21791</v>
      </c>
      <c r="D1354" t="str">
        <v>2017-09-06</v>
      </c>
      <c r="E1354">
        <v>16.93</v>
      </c>
      <c r="G1354" t="str">
        <v>2017-09-06</v>
      </c>
      <c r="H1354">
        <v>1508</v>
      </c>
      <c r="J1354" t="str">
        <v>2017-09-05</v>
      </c>
      <c r="K1354">
        <v>2.82</v>
      </c>
      <c r="M1354" t="str">
        <v>2017-09-05</v>
      </c>
      <c r="N1354">
        <v>3.15</v>
      </c>
      <c r="P1354" t="str">
        <v>2017-09-06</v>
      </c>
      <c r="Q1354">
        <v>3.08</v>
      </c>
      <c r="S1354" t="str">
        <v>2017-09-05</v>
      </c>
      <c r="T1354">
        <v>3.48</v>
      </c>
    </row>
    <row r="1355" spans="1:20" x14ac:dyDescent="0.3">
      <c r="A1355" t="str">
        <v>2017-09-01</v>
      </c>
      <c r="B1355">
        <v>21859</v>
      </c>
      <c r="D1355" t="str">
        <v>2017-09-05</v>
      </c>
      <c r="E1355">
        <v>16.920000000000002</v>
      </c>
      <c r="G1355" t="str">
        <v>2017-09-05</v>
      </c>
      <c r="H1355">
        <v>1508</v>
      </c>
      <c r="J1355" t="str">
        <v>2017-09-04</v>
      </c>
      <c r="K1355">
        <v>2.84</v>
      </c>
      <c r="M1355" t="str">
        <v>2017-09-04</v>
      </c>
      <c r="N1355">
        <v>3.2</v>
      </c>
      <c r="P1355" t="str">
        <v>2017-09-05</v>
      </c>
      <c r="Q1355">
        <v>3.08</v>
      </c>
      <c r="S1355" t="str">
        <v>2017-09-04</v>
      </c>
      <c r="T1355">
        <v>3.47</v>
      </c>
    </row>
    <row r="1356" spans="1:20" x14ac:dyDescent="0.3">
      <c r="A1356" t="str">
        <v>2017-08-31</v>
      </c>
      <c r="B1356">
        <v>21670</v>
      </c>
      <c r="D1356" t="str">
        <v>2017-09-04</v>
      </c>
      <c r="E1356">
        <v>17.23</v>
      </c>
      <c r="G1356" t="str">
        <v>2017-09-04</v>
      </c>
      <c r="H1356">
        <v>1508</v>
      </c>
      <c r="J1356" t="str">
        <v>2017-09-01</v>
      </c>
      <c r="K1356">
        <v>2.84</v>
      </c>
      <c r="M1356" t="str">
        <v>2017-09-01</v>
      </c>
      <c r="N1356">
        <v>3.25</v>
      </c>
      <c r="P1356" t="str">
        <v>2017-09-04</v>
      </c>
      <c r="Q1356">
        <v>3.16</v>
      </c>
      <c r="S1356" t="str">
        <v>2017-09-01</v>
      </c>
      <c r="T1356">
        <v>3.46</v>
      </c>
    </row>
    <row r="1357" spans="1:20" x14ac:dyDescent="0.3">
      <c r="A1357" t="str">
        <v>2017-08-30</v>
      </c>
      <c r="B1357">
        <v>21503</v>
      </c>
      <c r="D1357" t="str">
        <v>2017-09-01</v>
      </c>
      <c r="E1357">
        <v>17.3</v>
      </c>
      <c r="G1357" t="str">
        <v>2017-09-01</v>
      </c>
      <c r="H1357">
        <v>1508</v>
      </c>
      <c r="J1357" t="str">
        <v>2017-08-31</v>
      </c>
      <c r="K1357">
        <v>2.84</v>
      </c>
      <c r="M1357" t="str">
        <v>2017-08-31</v>
      </c>
      <c r="N1357">
        <v>3.2</v>
      </c>
      <c r="P1357" t="str">
        <v>2017-09-01</v>
      </c>
      <c r="Q1357">
        <v>3.23</v>
      </c>
      <c r="S1357" t="str">
        <v>2017-08-31</v>
      </c>
      <c r="T1357">
        <v>3.49</v>
      </c>
    </row>
    <row r="1358" spans="1:20" x14ac:dyDescent="0.3">
      <c r="A1358" t="str">
        <v>2017-08-29</v>
      </c>
      <c r="B1358">
        <v>21409</v>
      </c>
      <c r="D1358" t="str">
        <v>2017-08-31</v>
      </c>
      <c r="E1358">
        <v>17.09</v>
      </c>
      <c r="G1358" t="str">
        <v>2017-08-31</v>
      </c>
      <c r="H1358">
        <v>1508</v>
      </c>
      <c r="J1358" t="str">
        <v>2017-08-30</v>
      </c>
      <c r="K1358">
        <v>2.82</v>
      </c>
      <c r="M1358" t="str">
        <v>2017-08-30</v>
      </c>
      <c r="N1358">
        <v>3.18</v>
      </c>
      <c r="P1358" t="str">
        <v>2017-08-31</v>
      </c>
      <c r="Q1358">
        <v>3.19</v>
      </c>
      <c r="S1358" t="str">
        <v>2017-08-30</v>
      </c>
      <c r="T1358">
        <v>3.46</v>
      </c>
    </row>
    <row r="1359" spans="1:20" x14ac:dyDescent="0.3">
      <c r="A1359" t="str">
        <v>2017-08-28</v>
      </c>
      <c r="B1359">
        <v>21726</v>
      </c>
      <c r="D1359" t="str">
        <v>2017-08-30</v>
      </c>
      <c r="E1359">
        <v>17</v>
      </c>
      <c r="G1359" t="str">
        <v>2017-08-30</v>
      </c>
      <c r="H1359">
        <v>1508</v>
      </c>
      <c r="J1359" t="str">
        <v>2017-08-29</v>
      </c>
      <c r="K1359">
        <v>2.81</v>
      </c>
      <c r="M1359" t="str">
        <v>2017-08-29</v>
      </c>
      <c r="N1359">
        <v>3.14</v>
      </c>
      <c r="P1359" t="str">
        <v>2017-08-30</v>
      </c>
      <c r="Q1359">
        <v>3.17</v>
      </c>
      <c r="S1359" t="str">
        <v>2017-08-29</v>
      </c>
      <c r="T1359">
        <v>3.44</v>
      </c>
    </row>
    <row r="1360" spans="1:20" x14ac:dyDescent="0.3">
      <c r="A1360" t="str">
        <v>2017-08-25</v>
      </c>
      <c r="B1360">
        <v>21747</v>
      </c>
      <c r="D1360" t="str">
        <v>2017-08-29</v>
      </c>
      <c r="E1360">
        <v>17.29</v>
      </c>
      <c r="G1360" t="str">
        <v>2017-08-29</v>
      </c>
      <c r="H1360">
        <v>1508</v>
      </c>
      <c r="J1360" t="str">
        <v>2017-08-28</v>
      </c>
      <c r="K1360">
        <v>2.86</v>
      </c>
      <c r="M1360" t="str">
        <v>2017-08-28</v>
      </c>
      <c r="N1360">
        <v>3.23</v>
      </c>
      <c r="P1360" t="str">
        <v>2017-08-29</v>
      </c>
      <c r="Q1360">
        <v>3.14</v>
      </c>
      <c r="S1360" t="str">
        <v>2017-08-28</v>
      </c>
      <c r="T1360">
        <v>3.48</v>
      </c>
    </row>
    <row r="1361" spans="1:20" x14ac:dyDescent="0.3">
      <c r="A1361" t="str">
        <v>2017-08-24</v>
      </c>
      <c r="B1361">
        <v>21730</v>
      </c>
      <c r="D1361" t="str">
        <v>2017-08-28</v>
      </c>
      <c r="E1361">
        <v>17.760000000000002</v>
      </c>
      <c r="G1361" t="str">
        <v>2017-08-28</v>
      </c>
      <c r="H1361">
        <v>1508</v>
      </c>
      <c r="J1361" t="str">
        <v>2017-08-25</v>
      </c>
      <c r="K1361">
        <v>2.84</v>
      </c>
      <c r="M1361" t="str">
        <v>2017-08-25</v>
      </c>
      <c r="N1361">
        <v>3.21</v>
      </c>
      <c r="P1361" t="str">
        <v>2017-08-28</v>
      </c>
      <c r="Q1361">
        <v>3.26</v>
      </c>
      <c r="S1361" t="str">
        <v>2017-08-25</v>
      </c>
      <c r="T1361">
        <v>3.49</v>
      </c>
    </row>
    <row r="1362" spans="1:20" x14ac:dyDescent="0.3">
      <c r="A1362" t="str">
        <v>2017-08-23</v>
      </c>
      <c r="B1362">
        <v>21620</v>
      </c>
      <c r="D1362" t="str">
        <v>2017-08-25</v>
      </c>
      <c r="E1362">
        <v>17.78</v>
      </c>
      <c r="G1362" t="str">
        <v>2017-08-25</v>
      </c>
      <c r="H1362">
        <v>1508</v>
      </c>
      <c r="J1362" t="str">
        <v>2017-08-24</v>
      </c>
      <c r="K1362">
        <v>2.84</v>
      </c>
      <c r="M1362" t="str">
        <v>2017-08-24</v>
      </c>
      <c r="N1362">
        <v>3.21</v>
      </c>
      <c r="P1362" t="str">
        <v>2017-08-25</v>
      </c>
      <c r="Q1362">
        <v>3.23</v>
      </c>
      <c r="S1362" t="str">
        <v>2017-08-24</v>
      </c>
      <c r="T1362">
        <v>3.49</v>
      </c>
    </row>
    <row r="1363" spans="1:20" x14ac:dyDescent="0.3">
      <c r="A1363" t="str">
        <v>2017-08-22</v>
      </c>
      <c r="B1363">
        <v>21729</v>
      </c>
      <c r="D1363" t="str">
        <v>2017-08-24</v>
      </c>
      <c r="E1363">
        <v>17.54</v>
      </c>
      <c r="G1363" t="str">
        <v>2017-08-24</v>
      </c>
      <c r="H1363">
        <v>1508</v>
      </c>
      <c r="J1363" t="str">
        <v>2017-08-23</v>
      </c>
      <c r="K1363">
        <v>2.83</v>
      </c>
      <c r="M1363" t="str">
        <v>2017-08-23</v>
      </c>
      <c r="N1363">
        <v>3.18</v>
      </c>
      <c r="P1363" t="str">
        <v>2017-08-24</v>
      </c>
      <c r="Q1363">
        <v>3.18</v>
      </c>
      <c r="S1363" t="str">
        <v>2017-08-23</v>
      </c>
      <c r="T1363">
        <v>3.48</v>
      </c>
    </row>
    <row r="1364" spans="1:20" x14ac:dyDescent="0.3">
      <c r="A1364" t="str">
        <v>2017-08-21</v>
      </c>
      <c r="B1364">
        <v>21753</v>
      </c>
      <c r="D1364" t="str">
        <v>2017-08-23</v>
      </c>
      <c r="E1364">
        <v>17.3</v>
      </c>
      <c r="G1364" t="str">
        <v>2017-08-23</v>
      </c>
      <c r="H1364">
        <v>1508</v>
      </c>
      <c r="J1364" t="str">
        <v>2017-08-22</v>
      </c>
      <c r="K1364">
        <v>2.88</v>
      </c>
      <c r="M1364" t="str">
        <v>2017-08-22</v>
      </c>
      <c r="N1364">
        <v>3.22</v>
      </c>
      <c r="P1364" t="str">
        <v>2017-08-23</v>
      </c>
      <c r="Q1364">
        <v>3.15</v>
      </c>
      <c r="S1364" t="str">
        <v>2017-08-22</v>
      </c>
      <c r="T1364">
        <v>3.49</v>
      </c>
    </row>
    <row r="1365" spans="1:20" x14ac:dyDescent="0.3">
      <c r="A1365" t="str">
        <v>2017-08-18</v>
      </c>
      <c r="B1365">
        <v>21815</v>
      </c>
      <c r="D1365" t="str">
        <v>2017-08-22</v>
      </c>
      <c r="E1365">
        <v>17.62</v>
      </c>
      <c r="G1365" t="str">
        <v>2017-08-22</v>
      </c>
      <c r="H1365">
        <v>1508</v>
      </c>
      <c r="J1365" t="str">
        <v>2017-08-21</v>
      </c>
      <c r="K1365">
        <v>2.9</v>
      </c>
      <c r="M1365" t="str">
        <v>2017-08-21</v>
      </c>
      <c r="N1365">
        <v>3.27</v>
      </c>
      <c r="P1365" t="str">
        <v>2017-08-22</v>
      </c>
      <c r="Q1365">
        <v>3.23</v>
      </c>
      <c r="S1365" t="str">
        <v>2017-08-21</v>
      </c>
      <c r="T1365">
        <v>3.56</v>
      </c>
    </row>
    <row r="1366" spans="1:20" x14ac:dyDescent="0.3">
      <c r="A1366" t="str">
        <v>2017-08-17</v>
      </c>
      <c r="B1366">
        <v>21789</v>
      </c>
      <c r="D1366" t="str">
        <v>2017-08-21</v>
      </c>
      <c r="E1366">
        <v>17.75</v>
      </c>
      <c r="G1366" t="str">
        <v>2017-08-21</v>
      </c>
      <c r="H1366">
        <v>1508</v>
      </c>
      <c r="J1366" t="str">
        <v>2017-08-18</v>
      </c>
      <c r="K1366">
        <v>2.92</v>
      </c>
      <c r="M1366" t="str">
        <v>2017-08-18</v>
      </c>
      <c r="N1366">
        <v>3.33</v>
      </c>
      <c r="P1366" t="str">
        <v>2017-08-21</v>
      </c>
      <c r="Q1366">
        <v>3.27</v>
      </c>
      <c r="S1366" t="str">
        <v>2017-08-18</v>
      </c>
      <c r="T1366">
        <v>3.52</v>
      </c>
    </row>
    <row r="1367" spans="1:20" x14ac:dyDescent="0.3">
      <c r="A1367" t="str">
        <v>2017-08-16</v>
      </c>
      <c r="B1367">
        <v>21985</v>
      </c>
      <c r="D1367" t="str">
        <v>2017-08-18</v>
      </c>
      <c r="E1367">
        <v>17.940000000000001</v>
      </c>
      <c r="G1367" t="str">
        <v>2017-08-18</v>
      </c>
      <c r="H1367">
        <v>1508</v>
      </c>
      <c r="J1367" t="str">
        <v>2017-08-17</v>
      </c>
      <c r="K1367">
        <v>2.92</v>
      </c>
      <c r="M1367" t="str">
        <v>2017-08-17</v>
      </c>
      <c r="N1367">
        <v>3.3</v>
      </c>
      <c r="P1367" t="str">
        <v>2017-08-18</v>
      </c>
      <c r="Q1367">
        <v>3.32</v>
      </c>
      <c r="S1367" t="str">
        <v>2017-08-17</v>
      </c>
      <c r="T1367">
        <v>3.6</v>
      </c>
    </row>
    <row r="1368" spans="1:20" x14ac:dyDescent="0.3">
      <c r="A1368" t="str">
        <v>2017-08-14</v>
      </c>
      <c r="B1368">
        <v>21722</v>
      </c>
      <c r="D1368" t="str">
        <v>2017-08-17</v>
      </c>
      <c r="E1368">
        <v>17.66</v>
      </c>
      <c r="G1368" t="str">
        <v>2017-08-17</v>
      </c>
      <c r="H1368">
        <v>1508</v>
      </c>
      <c r="J1368" t="str">
        <v>2017-08-16</v>
      </c>
      <c r="K1368">
        <v>2.93</v>
      </c>
      <c r="M1368" t="str">
        <v>2017-08-16</v>
      </c>
      <c r="N1368">
        <v>3.32</v>
      </c>
      <c r="P1368" t="str">
        <v>2017-08-17</v>
      </c>
      <c r="Q1368">
        <v>3.25</v>
      </c>
      <c r="S1368" t="str">
        <v>2017-08-16</v>
      </c>
      <c r="T1368">
        <v>3.59</v>
      </c>
    </row>
    <row r="1369" spans="1:20" x14ac:dyDescent="0.3">
      <c r="A1369" t="str">
        <v>2017-08-11</v>
      </c>
      <c r="B1369">
        <v>21354</v>
      </c>
      <c r="D1369" t="str">
        <v>2017-08-16</v>
      </c>
      <c r="E1369">
        <v>18.03</v>
      </c>
      <c r="G1369" t="str">
        <v>2017-08-16</v>
      </c>
      <c r="H1369">
        <v>1508</v>
      </c>
      <c r="J1369" t="str">
        <v>2017-08-14</v>
      </c>
      <c r="K1369">
        <v>2.86</v>
      </c>
      <c r="M1369" t="str">
        <v>2017-08-14</v>
      </c>
      <c r="N1369">
        <v>3.25</v>
      </c>
      <c r="P1369" t="str">
        <v>2017-08-16</v>
      </c>
      <c r="Q1369">
        <v>3.3</v>
      </c>
      <c r="S1369" t="str">
        <v>2017-08-14</v>
      </c>
      <c r="T1369">
        <v>3.63</v>
      </c>
    </row>
    <row r="1370" spans="1:20" x14ac:dyDescent="0.3">
      <c r="A1370" t="str">
        <v>2017-08-10</v>
      </c>
      <c r="B1370">
        <v>21682</v>
      </c>
      <c r="D1370" t="str">
        <v>2017-08-14</v>
      </c>
      <c r="E1370">
        <v>17.760000000000002</v>
      </c>
      <c r="G1370" t="str">
        <v>2017-08-14</v>
      </c>
      <c r="H1370">
        <v>1508</v>
      </c>
      <c r="J1370" t="str">
        <v>2017-08-11</v>
      </c>
      <c r="K1370">
        <v>2.85</v>
      </c>
      <c r="M1370" t="str">
        <v>2017-08-11</v>
      </c>
      <c r="N1370">
        <v>3.21</v>
      </c>
      <c r="P1370" t="str">
        <v>2017-08-14</v>
      </c>
      <c r="Q1370">
        <v>3.28</v>
      </c>
      <c r="S1370" t="str">
        <v>2017-08-11</v>
      </c>
      <c r="T1370">
        <v>3.59</v>
      </c>
    </row>
    <row r="1371" spans="1:20" x14ac:dyDescent="0.3">
      <c r="A1371" t="str">
        <v>2017-08-09</v>
      </c>
      <c r="B1371">
        <v>21848</v>
      </c>
      <c r="D1371" t="str">
        <v>2017-08-11</v>
      </c>
      <c r="E1371">
        <v>17.43</v>
      </c>
      <c r="G1371" t="str">
        <v>2017-08-11</v>
      </c>
      <c r="H1371">
        <v>1508</v>
      </c>
      <c r="J1371" t="str">
        <v>2017-08-10</v>
      </c>
      <c r="K1371">
        <v>2.88</v>
      </c>
      <c r="M1371" t="str">
        <v>2017-08-10</v>
      </c>
      <c r="N1371">
        <v>3.25</v>
      </c>
      <c r="P1371" t="str">
        <v>2017-08-11</v>
      </c>
      <c r="Q1371">
        <v>3.23</v>
      </c>
      <c r="S1371" t="str">
        <v>2017-08-10</v>
      </c>
      <c r="T1371">
        <v>3.66</v>
      </c>
    </row>
    <row r="1372" spans="1:20" x14ac:dyDescent="0.3">
      <c r="A1372" t="str">
        <v>2017-08-08</v>
      </c>
      <c r="B1372">
        <v>22048</v>
      </c>
      <c r="D1372" t="str">
        <v>2017-08-10</v>
      </c>
      <c r="E1372">
        <v>17.63</v>
      </c>
      <c r="G1372" t="str">
        <v>2017-08-10</v>
      </c>
      <c r="H1372">
        <v>1508</v>
      </c>
      <c r="J1372" t="str">
        <v>2017-08-09</v>
      </c>
      <c r="K1372">
        <v>2.88</v>
      </c>
      <c r="M1372" t="str">
        <v>2017-08-09</v>
      </c>
      <c r="N1372">
        <v>3.33</v>
      </c>
      <c r="P1372" t="str">
        <v>2017-08-10</v>
      </c>
      <c r="Q1372">
        <v>3.29</v>
      </c>
      <c r="S1372" t="str">
        <v>2017-08-09</v>
      </c>
      <c r="T1372">
        <v>3.67</v>
      </c>
    </row>
    <row r="1373" spans="1:20" x14ac:dyDescent="0.3">
      <c r="A1373" t="str">
        <v>2017-08-07</v>
      </c>
      <c r="B1373">
        <v>22031</v>
      </c>
      <c r="D1373" t="str">
        <v>2017-08-09</v>
      </c>
      <c r="E1373">
        <v>18</v>
      </c>
      <c r="G1373" t="str">
        <v>2017-08-09</v>
      </c>
      <c r="H1373">
        <v>1508</v>
      </c>
      <c r="J1373" t="str">
        <v>2017-08-08</v>
      </c>
      <c r="K1373">
        <v>2.92</v>
      </c>
      <c r="M1373" t="str">
        <v>2017-08-08</v>
      </c>
      <c r="N1373">
        <v>3.35</v>
      </c>
      <c r="P1373" t="str">
        <v>2017-08-09</v>
      </c>
      <c r="Q1373">
        <v>3.33</v>
      </c>
      <c r="S1373" t="str">
        <v>2017-08-08</v>
      </c>
      <c r="T1373">
        <v>3.68</v>
      </c>
    </row>
    <row r="1374" spans="1:20" x14ac:dyDescent="0.3">
      <c r="A1374" t="str">
        <v>2017-08-04</v>
      </c>
      <c r="B1374">
        <v>21936</v>
      </c>
      <c r="D1374" t="str">
        <v>2017-08-08</v>
      </c>
      <c r="E1374">
        <v>18.329999999999998</v>
      </c>
      <c r="G1374" t="str">
        <v>2017-08-08</v>
      </c>
      <c r="H1374">
        <v>1508</v>
      </c>
      <c r="J1374" t="str">
        <v>2017-08-07</v>
      </c>
      <c r="K1374">
        <v>2.93</v>
      </c>
      <c r="M1374" t="str">
        <v>2017-08-07</v>
      </c>
      <c r="N1374">
        <v>3.35</v>
      </c>
      <c r="P1374" t="str">
        <v>2017-08-08</v>
      </c>
      <c r="Q1374">
        <v>3.37</v>
      </c>
      <c r="S1374" t="str">
        <v>2017-08-07</v>
      </c>
      <c r="T1374">
        <v>3.67</v>
      </c>
    </row>
    <row r="1375" spans="1:20" x14ac:dyDescent="0.3">
      <c r="A1375" t="str">
        <v>2017-08-03</v>
      </c>
      <c r="B1375">
        <v>21794</v>
      </c>
      <c r="D1375" t="str">
        <v>2017-08-07</v>
      </c>
      <c r="E1375">
        <v>18.350000000000001</v>
      </c>
      <c r="G1375" t="str">
        <v>2017-08-07</v>
      </c>
      <c r="H1375">
        <v>1508</v>
      </c>
      <c r="J1375" t="str">
        <v>2017-08-04</v>
      </c>
      <c r="K1375">
        <v>2.92</v>
      </c>
      <c r="M1375" t="str">
        <v>2017-08-04</v>
      </c>
      <c r="N1375">
        <v>3.4</v>
      </c>
      <c r="P1375" t="str">
        <v>2017-08-07</v>
      </c>
      <c r="Q1375">
        <v>3.34</v>
      </c>
      <c r="S1375" t="str">
        <v>2017-08-04</v>
      </c>
      <c r="T1375">
        <v>3.69</v>
      </c>
    </row>
    <row r="1376" spans="1:20" x14ac:dyDescent="0.3">
      <c r="A1376" t="str">
        <v>2017-08-02</v>
      </c>
      <c r="B1376">
        <v>21574</v>
      </c>
      <c r="D1376" t="str">
        <v>2017-08-04</v>
      </c>
      <c r="E1376">
        <v>17.89</v>
      </c>
      <c r="G1376" t="str">
        <v>2017-08-04</v>
      </c>
      <c r="H1376">
        <v>1508</v>
      </c>
      <c r="J1376" t="str">
        <v>2017-08-03</v>
      </c>
      <c r="K1376">
        <v>2.9</v>
      </c>
      <c r="M1376" t="str">
        <v>2017-08-03</v>
      </c>
      <c r="N1376">
        <v>3.2</v>
      </c>
      <c r="P1376" t="str">
        <v>2017-08-04</v>
      </c>
      <c r="Q1376">
        <v>3.26</v>
      </c>
      <c r="S1376" t="str">
        <v>2017-08-03</v>
      </c>
      <c r="T1376">
        <v>3.67</v>
      </c>
    </row>
    <row r="1377" spans="1:20" x14ac:dyDescent="0.3">
      <c r="A1377" t="str">
        <v>2017-08-01</v>
      </c>
      <c r="B1377">
        <v>21613</v>
      </c>
      <c r="D1377" t="str">
        <v>2017-08-03</v>
      </c>
      <c r="E1377">
        <v>17.82</v>
      </c>
      <c r="G1377" t="str">
        <v>2017-08-03</v>
      </c>
      <c r="H1377">
        <v>1508</v>
      </c>
      <c r="J1377" t="str">
        <v>2017-08-02</v>
      </c>
      <c r="K1377">
        <v>2.9</v>
      </c>
      <c r="M1377" t="str">
        <v>2017-08-02</v>
      </c>
      <c r="N1377">
        <v>3.14</v>
      </c>
      <c r="P1377" t="str">
        <v>2017-08-03</v>
      </c>
      <c r="Q1377">
        <v>3.18</v>
      </c>
      <c r="S1377" t="str">
        <v>2017-08-02</v>
      </c>
      <c r="T1377">
        <v>3.67</v>
      </c>
    </row>
    <row r="1378" spans="1:20" x14ac:dyDescent="0.3">
      <c r="A1378" t="str">
        <v>2017-07-31</v>
      </c>
      <c r="B1378">
        <v>21487</v>
      </c>
      <c r="D1378" t="str">
        <v>2017-08-02</v>
      </c>
      <c r="E1378">
        <v>16.63</v>
      </c>
      <c r="G1378" t="str">
        <v>2017-08-02</v>
      </c>
      <c r="H1378">
        <v>1508</v>
      </c>
      <c r="J1378" t="str">
        <v>2017-08-01</v>
      </c>
      <c r="K1378">
        <v>2.92</v>
      </c>
      <c r="M1378" t="str">
        <v>2017-08-01</v>
      </c>
      <c r="N1378">
        <v>3.17</v>
      </c>
      <c r="P1378" t="str">
        <v>2017-08-02</v>
      </c>
      <c r="Q1378">
        <v>3.15</v>
      </c>
      <c r="S1378" t="str">
        <v>2017-08-01</v>
      </c>
      <c r="T1378">
        <v>3.67</v>
      </c>
    </row>
    <row r="1379" spans="1:20" x14ac:dyDescent="0.3">
      <c r="A1379" t="str">
        <v>2017-07-28</v>
      </c>
      <c r="B1379">
        <v>21430</v>
      </c>
      <c r="D1379" t="str">
        <v>2017-08-01</v>
      </c>
      <c r="E1379">
        <v>16.82</v>
      </c>
      <c r="G1379" t="str">
        <v>2017-08-01</v>
      </c>
      <c r="H1379">
        <v>1508</v>
      </c>
      <c r="J1379" t="str">
        <v>2017-07-31</v>
      </c>
      <c r="K1379">
        <v>2.91</v>
      </c>
      <c r="M1379" t="str">
        <v>2017-07-31</v>
      </c>
      <c r="N1379">
        <v>3.15</v>
      </c>
      <c r="P1379" t="str">
        <v>2017-08-01</v>
      </c>
      <c r="Q1379">
        <v>3.09</v>
      </c>
      <c r="S1379" t="str">
        <v>2017-07-31</v>
      </c>
      <c r="T1379">
        <v>3.69</v>
      </c>
    </row>
    <row r="1380" spans="1:20" x14ac:dyDescent="0.3">
      <c r="A1380" t="str">
        <v>2017-07-27</v>
      </c>
      <c r="B1380">
        <v>21635</v>
      </c>
      <c r="D1380" t="str">
        <v>2017-07-31</v>
      </c>
      <c r="E1380">
        <v>16.64</v>
      </c>
      <c r="G1380" t="str">
        <v>2017-07-31</v>
      </c>
      <c r="H1380">
        <v>1508</v>
      </c>
      <c r="J1380" t="str">
        <v>2017-07-28</v>
      </c>
      <c r="K1380">
        <v>2.9</v>
      </c>
      <c r="M1380" t="str">
        <v>2017-07-28</v>
      </c>
      <c r="N1380">
        <v>3.18</v>
      </c>
      <c r="P1380" t="str">
        <v>2017-07-31</v>
      </c>
      <c r="Q1380">
        <v>3.09</v>
      </c>
      <c r="S1380" t="str">
        <v>2017-07-28</v>
      </c>
      <c r="T1380">
        <v>3.7</v>
      </c>
    </row>
    <row r="1381" spans="1:20" x14ac:dyDescent="0.3">
      <c r="A1381" t="str">
        <v>2017-07-26</v>
      </c>
      <c r="B1381">
        <v>21578</v>
      </c>
      <c r="D1381" t="str">
        <v>2017-07-28</v>
      </c>
      <c r="E1381">
        <v>16.75</v>
      </c>
      <c r="G1381" t="str">
        <v>2017-07-28</v>
      </c>
      <c r="H1381">
        <v>1508</v>
      </c>
      <c r="J1381" t="str">
        <v>2017-07-27</v>
      </c>
      <c r="K1381">
        <v>2.91</v>
      </c>
      <c r="M1381" t="str">
        <v>2017-07-27</v>
      </c>
      <c r="N1381">
        <v>3.17</v>
      </c>
      <c r="P1381" t="str">
        <v>2017-07-28</v>
      </c>
      <c r="Q1381">
        <v>3.08</v>
      </c>
      <c r="S1381" t="str">
        <v>2017-07-27</v>
      </c>
      <c r="T1381">
        <v>3.71</v>
      </c>
    </row>
    <row r="1382" spans="1:20" x14ac:dyDescent="0.3">
      <c r="A1382" t="str">
        <v>2017-07-25</v>
      </c>
      <c r="B1382">
        <v>21457</v>
      </c>
      <c r="D1382" t="str">
        <v>2017-07-27</v>
      </c>
      <c r="E1382">
        <v>16.95</v>
      </c>
      <c r="G1382" t="str">
        <v>2017-07-27</v>
      </c>
      <c r="H1382">
        <v>1508</v>
      </c>
      <c r="J1382" t="str">
        <v>2017-07-26</v>
      </c>
      <c r="K1382">
        <v>2.9</v>
      </c>
      <c r="M1382" t="str">
        <v>2017-07-26</v>
      </c>
      <c r="N1382">
        <v>3.12</v>
      </c>
      <c r="P1382" t="str">
        <v>2017-07-27</v>
      </c>
      <c r="Q1382">
        <v>3.13</v>
      </c>
      <c r="S1382" t="str">
        <v>2017-07-26</v>
      </c>
      <c r="T1382">
        <v>3.67</v>
      </c>
    </row>
    <row r="1383" spans="1:20" x14ac:dyDescent="0.3">
      <c r="A1383" t="str">
        <v>2017-07-24</v>
      </c>
      <c r="B1383">
        <v>21327</v>
      </c>
      <c r="D1383" t="str">
        <v>2017-07-26</v>
      </c>
      <c r="E1383">
        <v>16.95</v>
      </c>
      <c r="G1383" t="str">
        <v>2017-07-26</v>
      </c>
      <c r="H1383">
        <v>1508</v>
      </c>
      <c r="J1383" t="str">
        <v>2017-07-25</v>
      </c>
      <c r="K1383">
        <v>2.89</v>
      </c>
      <c r="M1383" t="str">
        <v>2017-07-25</v>
      </c>
      <c r="N1383">
        <v>3.16</v>
      </c>
      <c r="P1383" t="str">
        <v>2017-07-26</v>
      </c>
      <c r="Q1383">
        <v>3.14</v>
      </c>
      <c r="S1383" t="str">
        <v>2017-07-25</v>
      </c>
      <c r="T1383">
        <v>3.75</v>
      </c>
    </row>
    <row r="1384" spans="1:20" x14ac:dyDescent="0.3">
      <c r="A1384" t="str">
        <v>2017-07-21</v>
      </c>
      <c r="B1384">
        <v>21202</v>
      </c>
      <c r="D1384" t="str">
        <v>2017-07-25</v>
      </c>
      <c r="E1384">
        <v>17.02</v>
      </c>
      <c r="G1384" t="str">
        <v>2017-07-25</v>
      </c>
      <c r="H1384">
        <v>1508</v>
      </c>
      <c r="J1384" t="str">
        <v>2017-07-24</v>
      </c>
      <c r="K1384">
        <v>2.86</v>
      </c>
      <c r="M1384" t="str">
        <v>2017-07-24</v>
      </c>
      <c r="N1384">
        <v>3.17</v>
      </c>
      <c r="P1384" t="str">
        <v>2017-07-25</v>
      </c>
      <c r="Q1384">
        <v>3.14</v>
      </c>
      <c r="S1384" t="str">
        <v>2017-07-24</v>
      </c>
      <c r="T1384">
        <v>3.72</v>
      </c>
    </row>
    <row r="1385" spans="1:20" x14ac:dyDescent="0.3">
      <c r="A1385" t="str">
        <v>2017-07-20</v>
      </c>
      <c r="B1385">
        <v>21439</v>
      </c>
      <c r="D1385" t="str">
        <v>2017-07-24</v>
      </c>
      <c r="E1385">
        <v>16.75</v>
      </c>
      <c r="G1385" t="str">
        <v>2017-07-24</v>
      </c>
      <c r="H1385">
        <v>1508</v>
      </c>
      <c r="J1385" t="str">
        <v>2017-07-21</v>
      </c>
      <c r="K1385">
        <v>2.85</v>
      </c>
      <c r="M1385" t="str">
        <v>2017-07-21</v>
      </c>
      <c r="N1385">
        <v>3.19</v>
      </c>
      <c r="P1385" t="str">
        <v>2017-07-24</v>
      </c>
      <c r="Q1385">
        <v>3.15</v>
      </c>
      <c r="S1385" t="str">
        <v>2017-07-21</v>
      </c>
      <c r="T1385">
        <v>3.72</v>
      </c>
    </row>
    <row r="1386" spans="1:20" x14ac:dyDescent="0.3">
      <c r="A1386" t="str">
        <v>2017-07-19</v>
      </c>
      <c r="B1386">
        <v>21479</v>
      </c>
      <c r="D1386" t="str">
        <v>2017-07-21</v>
      </c>
      <c r="E1386">
        <v>16.510000000000002</v>
      </c>
      <c r="G1386" t="str">
        <v>2017-07-21</v>
      </c>
      <c r="H1386">
        <v>1508</v>
      </c>
      <c r="J1386" t="str">
        <v>2017-07-20</v>
      </c>
      <c r="K1386">
        <v>2.87</v>
      </c>
      <c r="M1386" t="str">
        <v>2017-07-20</v>
      </c>
      <c r="N1386">
        <v>3.28</v>
      </c>
      <c r="P1386" t="str">
        <v>2017-07-21</v>
      </c>
      <c r="Q1386">
        <v>3.06</v>
      </c>
      <c r="S1386" t="str">
        <v>2017-07-20</v>
      </c>
      <c r="T1386">
        <v>3.72</v>
      </c>
    </row>
    <row r="1387" spans="1:20" x14ac:dyDescent="0.3">
      <c r="A1387" t="str">
        <v>2017-07-18</v>
      </c>
      <c r="B1387">
        <v>21358</v>
      </c>
      <c r="D1387" t="str">
        <v>2017-07-20</v>
      </c>
      <c r="E1387">
        <v>16.850000000000001</v>
      </c>
      <c r="G1387" t="str">
        <v>2017-07-20</v>
      </c>
      <c r="H1387">
        <v>1508</v>
      </c>
      <c r="J1387" t="str">
        <v>2017-07-19</v>
      </c>
      <c r="K1387">
        <v>2.86</v>
      </c>
      <c r="M1387" t="str">
        <v>2017-07-19</v>
      </c>
      <c r="N1387">
        <v>3.28</v>
      </c>
      <c r="P1387" t="str">
        <v>2017-07-20</v>
      </c>
      <c r="Q1387">
        <v>3.11</v>
      </c>
      <c r="S1387" t="str">
        <v>2017-07-19</v>
      </c>
      <c r="T1387">
        <v>3.75</v>
      </c>
    </row>
    <row r="1388" spans="1:20" x14ac:dyDescent="0.3">
      <c r="A1388" t="str">
        <v>2017-07-17</v>
      </c>
      <c r="B1388">
        <v>21485</v>
      </c>
      <c r="D1388" t="str">
        <v>2017-07-19</v>
      </c>
      <c r="E1388">
        <v>16.829999999999998</v>
      </c>
      <c r="G1388" t="str">
        <v>2017-07-19</v>
      </c>
      <c r="H1388">
        <v>1508</v>
      </c>
      <c r="J1388" t="str">
        <v>2017-07-18</v>
      </c>
      <c r="K1388">
        <v>2.87</v>
      </c>
      <c r="M1388" t="str">
        <v>2017-07-18</v>
      </c>
      <c r="N1388">
        <v>3.26</v>
      </c>
      <c r="P1388" t="str">
        <v>2017-07-19</v>
      </c>
      <c r="Q1388">
        <v>3.11</v>
      </c>
      <c r="S1388" t="str">
        <v>2017-07-18</v>
      </c>
      <c r="T1388">
        <v>3.75</v>
      </c>
    </row>
    <row r="1389" spans="1:20" x14ac:dyDescent="0.3">
      <c r="A1389" t="str">
        <v>2017-07-14</v>
      </c>
      <c r="B1389">
        <v>21492</v>
      </c>
      <c r="D1389" t="str">
        <v>2017-07-18</v>
      </c>
      <c r="E1389">
        <v>16.68</v>
      </c>
      <c r="G1389" t="str">
        <v>2017-07-18</v>
      </c>
      <c r="H1389">
        <v>1508</v>
      </c>
      <c r="J1389" t="str">
        <v>2017-07-17</v>
      </c>
      <c r="K1389">
        <v>2.87</v>
      </c>
      <c r="M1389" t="str">
        <v>2017-07-17</v>
      </c>
      <c r="N1389">
        <v>3.37</v>
      </c>
      <c r="P1389" t="str">
        <v>2017-07-18</v>
      </c>
      <c r="Q1389">
        <v>3.11</v>
      </c>
      <c r="S1389" t="str">
        <v>2017-07-17</v>
      </c>
      <c r="T1389">
        <v>3.75</v>
      </c>
    </row>
    <row r="1390" spans="1:20" x14ac:dyDescent="0.3">
      <c r="A1390" t="str">
        <v>2017-07-13</v>
      </c>
      <c r="B1390">
        <v>21522</v>
      </c>
      <c r="D1390" t="str">
        <v>2017-07-17</v>
      </c>
      <c r="E1390">
        <v>16.98</v>
      </c>
      <c r="G1390" t="str">
        <v>2017-07-17</v>
      </c>
      <c r="H1390">
        <v>1508</v>
      </c>
      <c r="J1390" t="str">
        <v>2017-07-14</v>
      </c>
      <c r="K1390">
        <v>2.86</v>
      </c>
      <c r="M1390" t="str">
        <v>2017-07-14</v>
      </c>
      <c r="N1390">
        <v>3.35</v>
      </c>
      <c r="P1390" t="str">
        <v>2017-07-17</v>
      </c>
      <c r="Q1390">
        <v>3.14</v>
      </c>
      <c r="S1390" t="str">
        <v>2017-07-14</v>
      </c>
      <c r="T1390">
        <v>3.77</v>
      </c>
    </row>
    <row r="1391" spans="1:20" x14ac:dyDescent="0.3">
      <c r="A1391" t="str">
        <v>2017-07-12</v>
      </c>
      <c r="B1391">
        <v>21433</v>
      </c>
      <c r="D1391" t="str">
        <v>2017-07-14</v>
      </c>
      <c r="E1391">
        <v>17.079999999999998</v>
      </c>
      <c r="G1391" t="str">
        <v>2017-07-14</v>
      </c>
      <c r="H1391">
        <v>1508</v>
      </c>
      <c r="J1391" t="str">
        <v>2017-07-13</v>
      </c>
      <c r="K1391">
        <v>2.85</v>
      </c>
      <c r="M1391" t="str">
        <v>2017-07-13</v>
      </c>
      <c r="N1391">
        <v>3.35</v>
      </c>
      <c r="P1391" t="str">
        <v>2017-07-14</v>
      </c>
      <c r="Q1391">
        <v>3.14</v>
      </c>
      <c r="S1391" t="str">
        <v>2017-07-13</v>
      </c>
      <c r="T1391">
        <v>3.79</v>
      </c>
    </row>
    <row r="1392" spans="1:20" x14ac:dyDescent="0.3">
      <c r="A1392" t="str">
        <v>2017-07-11</v>
      </c>
      <c r="B1392">
        <v>21112</v>
      </c>
      <c r="D1392" t="str">
        <v>2017-07-13</v>
      </c>
      <c r="E1392">
        <v>17.39</v>
      </c>
      <c r="G1392" t="str">
        <v>2017-07-13</v>
      </c>
      <c r="H1392">
        <v>1508</v>
      </c>
      <c r="J1392" t="str">
        <v>2017-07-12</v>
      </c>
      <c r="K1392">
        <v>2.85</v>
      </c>
      <c r="M1392" t="str">
        <v>2017-07-12</v>
      </c>
      <c r="N1392">
        <v>3.34</v>
      </c>
      <c r="P1392" t="str">
        <v>2017-07-13</v>
      </c>
      <c r="Q1392">
        <v>3.15</v>
      </c>
      <c r="S1392" t="str">
        <v>2017-07-12</v>
      </c>
      <c r="T1392">
        <v>3.77</v>
      </c>
    </row>
    <row r="1393" spans="1:20" x14ac:dyDescent="0.3">
      <c r="A1393" t="str">
        <v>2017-07-10</v>
      </c>
      <c r="B1393">
        <v>21191</v>
      </c>
      <c r="D1393" t="str">
        <v>2017-07-12</v>
      </c>
      <c r="E1393">
        <v>17.440000000000001</v>
      </c>
      <c r="G1393" t="str">
        <v>2017-07-12</v>
      </c>
      <c r="H1393">
        <v>1508</v>
      </c>
      <c r="J1393" t="str">
        <v>2017-07-11</v>
      </c>
      <c r="K1393">
        <v>2.83</v>
      </c>
      <c r="M1393" t="str">
        <v>2017-07-11</v>
      </c>
      <c r="N1393">
        <v>3.27</v>
      </c>
      <c r="P1393" t="str">
        <v>2017-07-12</v>
      </c>
      <c r="Q1393">
        <v>3.15</v>
      </c>
      <c r="S1393" t="str">
        <v>2017-07-11</v>
      </c>
      <c r="T1393">
        <v>3.62</v>
      </c>
    </row>
    <row r="1394" spans="1:20" x14ac:dyDescent="0.3">
      <c r="A1394" t="str">
        <v>2017-07-07</v>
      </c>
      <c r="B1394">
        <v>21015</v>
      </c>
      <c r="D1394" t="str">
        <v>2017-07-11</v>
      </c>
      <c r="E1394">
        <v>17.2</v>
      </c>
      <c r="G1394" t="str">
        <v>2017-07-11</v>
      </c>
      <c r="H1394">
        <v>1508</v>
      </c>
      <c r="J1394" t="str">
        <v>2017-07-10</v>
      </c>
      <c r="K1394">
        <v>2.86</v>
      </c>
      <c r="M1394" t="str">
        <v>2017-07-10</v>
      </c>
      <c r="N1394">
        <v>3.22</v>
      </c>
      <c r="P1394" t="str">
        <v>2017-07-11</v>
      </c>
      <c r="Q1394">
        <v>3.12</v>
      </c>
      <c r="S1394" t="str">
        <v>2017-07-10</v>
      </c>
      <c r="T1394">
        <v>3.63</v>
      </c>
    </row>
    <row r="1395" spans="1:20" x14ac:dyDescent="0.3">
      <c r="A1395" t="str">
        <v>2017-07-06</v>
      </c>
      <c r="B1395">
        <v>21084</v>
      </c>
      <c r="D1395" t="str">
        <v>2017-07-10</v>
      </c>
      <c r="E1395">
        <v>17.52</v>
      </c>
      <c r="G1395" t="str">
        <v>2017-07-10</v>
      </c>
      <c r="H1395">
        <v>1508</v>
      </c>
      <c r="J1395" t="str">
        <v>2017-07-07</v>
      </c>
      <c r="K1395">
        <v>2.84</v>
      </c>
      <c r="M1395" t="str">
        <v>2017-07-07</v>
      </c>
      <c r="N1395">
        <v>3.17</v>
      </c>
      <c r="P1395" t="str">
        <v>2017-07-10</v>
      </c>
      <c r="Q1395">
        <v>3.1</v>
      </c>
      <c r="S1395" t="str">
        <v>2017-07-07</v>
      </c>
      <c r="T1395">
        <v>3.64</v>
      </c>
    </row>
    <row r="1396" spans="1:20" x14ac:dyDescent="0.3">
      <c r="A1396" t="str">
        <v>2017-07-05</v>
      </c>
      <c r="B1396">
        <v>20939</v>
      </c>
      <c r="D1396" t="str">
        <v>2017-07-07</v>
      </c>
      <c r="E1396">
        <v>17.5</v>
      </c>
      <c r="G1396" t="str">
        <v>2017-07-07</v>
      </c>
      <c r="H1396">
        <v>1508</v>
      </c>
      <c r="J1396" t="str">
        <v>2017-07-06</v>
      </c>
      <c r="K1396">
        <v>2.87</v>
      </c>
      <c r="M1396" t="str">
        <v>2017-07-06</v>
      </c>
      <c r="N1396">
        <v>3.18</v>
      </c>
      <c r="P1396" t="str">
        <v>2017-07-07</v>
      </c>
      <c r="Q1396">
        <v>3.06</v>
      </c>
      <c r="S1396" t="str">
        <v>2017-07-06</v>
      </c>
      <c r="T1396">
        <v>3.6</v>
      </c>
    </row>
    <row r="1397" spans="1:20" x14ac:dyDescent="0.3">
      <c r="A1397" t="str">
        <v>2017-07-04</v>
      </c>
      <c r="B1397">
        <v>21031</v>
      </c>
      <c r="D1397" t="str">
        <v>2017-07-06</v>
      </c>
      <c r="E1397">
        <v>17.5</v>
      </c>
      <c r="G1397" t="str">
        <v>2017-07-06</v>
      </c>
      <c r="H1397">
        <v>1508</v>
      </c>
      <c r="J1397" t="str">
        <v>2017-07-05</v>
      </c>
      <c r="K1397">
        <v>2.84</v>
      </c>
      <c r="M1397" t="str">
        <v>2017-07-05</v>
      </c>
      <c r="N1397">
        <v>3.17</v>
      </c>
      <c r="P1397" t="str">
        <v>2017-07-06</v>
      </c>
      <c r="Q1397">
        <v>3.1</v>
      </c>
      <c r="S1397" t="str">
        <v>2017-07-05</v>
      </c>
      <c r="T1397">
        <v>3.62</v>
      </c>
    </row>
    <row r="1398" spans="1:20" x14ac:dyDescent="0.3">
      <c r="A1398" t="str">
        <v>2017-07-03</v>
      </c>
      <c r="B1398">
        <v>21013</v>
      </c>
      <c r="D1398" t="str">
        <v>2017-07-05</v>
      </c>
      <c r="E1398">
        <v>17</v>
      </c>
      <c r="G1398" t="str">
        <v>2017-07-05</v>
      </c>
      <c r="H1398">
        <v>1508</v>
      </c>
      <c r="J1398" t="str">
        <v>2017-07-04</v>
      </c>
      <c r="K1398">
        <v>2.85</v>
      </c>
      <c r="M1398" t="str">
        <v>2017-07-04</v>
      </c>
      <c r="N1398">
        <v>3.25</v>
      </c>
      <c r="P1398" t="str">
        <v>2017-07-05</v>
      </c>
      <c r="Q1398">
        <v>2.99</v>
      </c>
      <c r="S1398" t="str">
        <v>2017-07-04</v>
      </c>
      <c r="T1398">
        <v>3.68</v>
      </c>
    </row>
    <row r="1399" spans="1:20" x14ac:dyDescent="0.3">
      <c r="A1399" t="str">
        <v>2017-06-30</v>
      </c>
      <c r="B1399">
        <v>20584</v>
      </c>
      <c r="D1399" t="str">
        <v>2017-07-04</v>
      </c>
      <c r="E1399">
        <v>17.260000000000002</v>
      </c>
      <c r="G1399" t="str">
        <v>2017-07-04</v>
      </c>
      <c r="H1399">
        <v>1508</v>
      </c>
      <c r="J1399" t="str">
        <v>2017-07-03</v>
      </c>
      <c r="K1399">
        <v>2.85</v>
      </c>
      <c r="M1399" t="str">
        <v>2017-07-03</v>
      </c>
      <c r="N1399">
        <v>3.15</v>
      </c>
      <c r="P1399" t="str">
        <v>2017-07-04</v>
      </c>
      <c r="Q1399">
        <v>3.06</v>
      </c>
      <c r="S1399" t="str">
        <v>2017-07-03</v>
      </c>
      <c r="T1399">
        <v>3.59</v>
      </c>
    </row>
    <row r="1400" spans="1:20" x14ac:dyDescent="0.3">
      <c r="A1400" t="str">
        <v>2017-06-29</v>
      </c>
      <c r="B1400">
        <v>20705</v>
      </c>
      <c r="D1400" t="str">
        <v>2017-07-03</v>
      </c>
      <c r="E1400">
        <v>16.98</v>
      </c>
      <c r="G1400" t="str">
        <v>2017-07-03</v>
      </c>
      <c r="H1400">
        <v>1508</v>
      </c>
      <c r="J1400" t="str">
        <v>2017-06-30</v>
      </c>
      <c r="K1400">
        <v>2.78</v>
      </c>
      <c r="M1400" t="str">
        <v>2017-06-30</v>
      </c>
      <c r="N1400">
        <v>2.96</v>
      </c>
      <c r="P1400" t="str">
        <v>2017-07-03</v>
      </c>
      <c r="Q1400">
        <v>3.01</v>
      </c>
      <c r="S1400" t="str">
        <v>2017-06-30</v>
      </c>
      <c r="T1400">
        <v>3.45</v>
      </c>
    </row>
    <row r="1401" spans="1:20" x14ac:dyDescent="0.3">
      <c r="A1401" t="str">
        <v>2017-06-28</v>
      </c>
      <c r="B1401">
        <v>21048</v>
      </c>
      <c r="D1401" t="str">
        <v>2017-06-30</v>
      </c>
      <c r="E1401">
        <v>16.350000000000001</v>
      </c>
      <c r="G1401" t="str">
        <v>2017-06-30</v>
      </c>
      <c r="H1401">
        <v>1508</v>
      </c>
      <c r="J1401" t="str">
        <v>2017-06-29</v>
      </c>
      <c r="K1401">
        <v>2.77</v>
      </c>
      <c r="M1401" t="str">
        <v>2017-06-29</v>
      </c>
      <c r="N1401">
        <v>2.99</v>
      </c>
      <c r="P1401" t="str">
        <v>2017-06-30</v>
      </c>
      <c r="Q1401">
        <v>2.93</v>
      </c>
      <c r="S1401" t="str">
        <v>2017-06-29</v>
      </c>
      <c r="T1401">
        <v>3.54</v>
      </c>
    </row>
    <row r="1402" spans="1:20" x14ac:dyDescent="0.3">
      <c r="A1402" t="str">
        <v>2017-06-27</v>
      </c>
      <c r="B1402">
        <v>20791</v>
      </c>
      <c r="D1402" t="str">
        <v>2017-06-29</v>
      </c>
      <c r="E1402">
        <v>16.579999999999998</v>
      </c>
      <c r="G1402" t="str">
        <v>2017-06-29</v>
      </c>
      <c r="H1402">
        <v>1508</v>
      </c>
      <c r="J1402" t="str">
        <v>2017-06-28</v>
      </c>
      <c r="K1402">
        <v>2.81</v>
      </c>
      <c r="M1402" t="str">
        <v>2017-06-28</v>
      </c>
      <c r="N1402">
        <v>3</v>
      </c>
      <c r="P1402" t="str">
        <v>2017-06-29</v>
      </c>
      <c r="Q1402">
        <v>2.94</v>
      </c>
      <c r="S1402" t="str">
        <v>2017-06-28</v>
      </c>
      <c r="T1402">
        <v>3.6</v>
      </c>
    </row>
    <row r="1403" spans="1:20" x14ac:dyDescent="0.3">
      <c r="A1403" t="str">
        <v>2017-06-26</v>
      </c>
      <c r="B1403">
        <v>21002</v>
      </c>
      <c r="D1403" t="str">
        <v>2017-06-28</v>
      </c>
      <c r="E1403">
        <v>16.87</v>
      </c>
      <c r="G1403" t="str">
        <v>2017-06-28</v>
      </c>
      <c r="H1403">
        <v>1508</v>
      </c>
      <c r="J1403" t="str">
        <v>2017-06-27</v>
      </c>
      <c r="K1403">
        <v>2.76</v>
      </c>
      <c r="M1403" t="str">
        <v>2017-06-27</v>
      </c>
      <c r="N1403">
        <v>2.98</v>
      </c>
      <c r="P1403" t="str">
        <v>2017-06-28</v>
      </c>
      <c r="Q1403">
        <v>2.84</v>
      </c>
      <c r="S1403" t="str">
        <v>2017-06-27</v>
      </c>
      <c r="T1403">
        <v>3.51</v>
      </c>
    </row>
    <row r="1404" spans="1:20" x14ac:dyDescent="0.3">
      <c r="A1404" t="str">
        <v>2017-06-23</v>
      </c>
      <c r="B1404">
        <v>20834</v>
      </c>
      <c r="D1404" t="str">
        <v>2017-06-27</v>
      </c>
      <c r="E1404">
        <v>16.21</v>
      </c>
      <c r="G1404" t="str">
        <v>2017-06-27</v>
      </c>
      <c r="H1404">
        <v>1508</v>
      </c>
      <c r="J1404" t="str">
        <v>2017-06-26</v>
      </c>
      <c r="K1404">
        <v>2.71</v>
      </c>
      <c r="M1404" t="str">
        <v>2017-06-26</v>
      </c>
      <c r="N1404">
        <v>2.96</v>
      </c>
      <c r="P1404" t="str">
        <v>2017-06-27</v>
      </c>
      <c r="Q1404">
        <v>2.78</v>
      </c>
      <c r="S1404" t="str">
        <v>2017-06-26</v>
      </c>
      <c r="T1404">
        <v>3.47</v>
      </c>
    </row>
    <row r="1405" spans="1:20" x14ac:dyDescent="0.3">
      <c r="A1405" t="str">
        <v>2017-06-22</v>
      </c>
      <c r="B1405">
        <v>20930</v>
      </c>
      <c r="D1405" t="str">
        <v>2017-06-26</v>
      </c>
      <c r="E1405">
        <v>16.12</v>
      </c>
      <c r="G1405" t="str">
        <v>2017-06-26</v>
      </c>
      <c r="H1405">
        <v>1508</v>
      </c>
      <c r="J1405" t="str">
        <v>2017-06-23</v>
      </c>
      <c r="K1405">
        <v>2.62</v>
      </c>
      <c r="M1405" t="str">
        <v>2017-06-23</v>
      </c>
      <c r="N1405">
        <v>2.88</v>
      </c>
      <c r="P1405" t="str">
        <v>2017-06-26</v>
      </c>
      <c r="Q1405">
        <v>2.8</v>
      </c>
      <c r="S1405" t="str">
        <v>2017-06-23</v>
      </c>
      <c r="T1405">
        <v>3.44</v>
      </c>
    </row>
    <row r="1406" spans="1:20" x14ac:dyDescent="0.3">
      <c r="A1406" t="str">
        <v>2017-06-21</v>
      </c>
      <c r="B1406">
        <v>21072</v>
      </c>
      <c r="D1406" t="str">
        <v>2017-06-23</v>
      </c>
      <c r="E1406">
        <v>15.77</v>
      </c>
      <c r="G1406" t="str">
        <v>2017-06-23</v>
      </c>
      <c r="H1406">
        <v>1508</v>
      </c>
      <c r="J1406" t="str">
        <v>2017-06-22</v>
      </c>
      <c r="K1406">
        <v>2.61</v>
      </c>
      <c r="M1406" t="str">
        <v>2017-06-22</v>
      </c>
      <c r="N1406">
        <v>2.88</v>
      </c>
      <c r="P1406" t="str">
        <v>2017-06-23</v>
      </c>
      <c r="Q1406">
        <v>2.69</v>
      </c>
      <c r="S1406" t="str">
        <v>2017-06-22</v>
      </c>
      <c r="T1406">
        <v>3.49</v>
      </c>
    </row>
    <row r="1407" spans="1:20" x14ac:dyDescent="0.3">
      <c r="A1407" t="str">
        <v>2017-06-20</v>
      </c>
      <c r="B1407">
        <v>20810</v>
      </c>
      <c r="D1407" t="str">
        <v>2017-06-22</v>
      </c>
      <c r="E1407">
        <v>15.85</v>
      </c>
      <c r="G1407" t="str">
        <v>2017-06-22</v>
      </c>
      <c r="H1407">
        <v>1508</v>
      </c>
      <c r="J1407" t="str">
        <v>2017-06-21</v>
      </c>
      <c r="K1407">
        <v>2.6</v>
      </c>
      <c r="M1407" t="str">
        <v>2017-06-21</v>
      </c>
      <c r="N1407">
        <v>2.9</v>
      </c>
      <c r="P1407" t="str">
        <v>2017-06-22</v>
      </c>
      <c r="Q1407">
        <v>2.73</v>
      </c>
      <c r="S1407" t="str">
        <v>2017-06-21</v>
      </c>
      <c r="T1407">
        <v>3.44</v>
      </c>
    </row>
    <row r="1408" spans="1:20" x14ac:dyDescent="0.3">
      <c r="A1408" t="str">
        <v>2017-06-19</v>
      </c>
      <c r="B1408">
        <v>21014</v>
      </c>
      <c r="D1408" t="str">
        <v>2017-06-21</v>
      </c>
      <c r="E1408">
        <v>16.170000000000002</v>
      </c>
      <c r="G1408" t="str">
        <v>2017-06-21</v>
      </c>
      <c r="H1408">
        <v>1508</v>
      </c>
      <c r="J1408" t="str">
        <v>2017-06-20</v>
      </c>
      <c r="K1408">
        <v>2.5299999999999998</v>
      </c>
      <c r="M1408" t="str">
        <v>2017-06-20</v>
      </c>
      <c r="N1408">
        <v>2.77</v>
      </c>
      <c r="P1408" t="str">
        <v>2017-06-21</v>
      </c>
      <c r="Q1408">
        <v>2.79</v>
      </c>
      <c r="S1408" t="str">
        <v>2017-06-20</v>
      </c>
      <c r="T1408">
        <v>3.4</v>
      </c>
    </row>
    <row r="1409" spans="1:20" x14ac:dyDescent="0.3">
      <c r="A1409" t="str">
        <v>2017-06-16</v>
      </c>
      <c r="B1409">
        <v>20941</v>
      </c>
      <c r="D1409" t="str">
        <v>2017-06-20</v>
      </c>
      <c r="E1409">
        <v>15.61</v>
      </c>
      <c r="G1409" t="str">
        <v>2017-06-20</v>
      </c>
      <c r="H1409">
        <v>1508</v>
      </c>
      <c r="J1409" t="str">
        <v>2017-06-19</v>
      </c>
      <c r="K1409">
        <v>2.54</v>
      </c>
      <c r="M1409" t="str">
        <v>2017-06-19</v>
      </c>
      <c r="N1409">
        <v>2.84</v>
      </c>
      <c r="P1409" t="str">
        <v>2017-06-20</v>
      </c>
      <c r="Q1409">
        <v>2.73</v>
      </c>
      <c r="S1409" t="str">
        <v>2017-06-19</v>
      </c>
      <c r="T1409">
        <v>3.43</v>
      </c>
    </row>
    <row r="1410" spans="1:20" x14ac:dyDescent="0.3">
      <c r="A1410" t="str">
        <v>2017-06-15</v>
      </c>
      <c r="B1410">
        <v>20848</v>
      </c>
      <c r="D1410" t="str">
        <v>2017-06-19</v>
      </c>
      <c r="E1410">
        <v>15.75</v>
      </c>
      <c r="G1410" t="str">
        <v>2017-06-19</v>
      </c>
      <c r="H1410">
        <v>1508</v>
      </c>
      <c r="J1410" t="str">
        <v>2017-06-16</v>
      </c>
      <c r="K1410">
        <v>2.56</v>
      </c>
      <c r="M1410" t="str">
        <v>2017-06-16</v>
      </c>
      <c r="N1410">
        <v>2.83</v>
      </c>
      <c r="P1410" t="str">
        <v>2017-06-19</v>
      </c>
      <c r="Q1410">
        <v>2.74</v>
      </c>
      <c r="S1410" t="str">
        <v>2017-06-16</v>
      </c>
      <c r="T1410">
        <v>3.4</v>
      </c>
    </row>
    <row r="1411" spans="1:20" x14ac:dyDescent="0.3">
      <c r="A1411" t="str">
        <v>2017-06-14</v>
      </c>
      <c r="B1411">
        <v>20961</v>
      </c>
      <c r="D1411" t="str">
        <v>2017-06-16</v>
      </c>
      <c r="E1411">
        <v>15.7</v>
      </c>
      <c r="G1411" t="str">
        <v>2017-06-16</v>
      </c>
      <c r="H1411">
        <v>1508</v>
      </c>
      <c r="J1411" t="str">
        <v>2017-06-15</v>
      </c>
      <c r="K1411">
        <v>2.57</v>
      </c>
      <c r="M1411" t="str">
        <v>2017-06-15</v>
      </c>
      <c r="N1411">
        <v>2.92</v>
      </c>
      <c r="P1411" t="str">
        <v>2017-06-16</v>
      </c>
      <c r="Q1411">
        <v>2.7</v>
      </c>
      <c r="S1411" t="str">
        <v>2017-06-15</v>
      </c>
      <c r="T1411">
        <v>3.4</v>
      </c>
    </row>
    <row r="1412" spans="1:20" x14ac:dyDescent="0.3">
      <c r="A1412" t="str">
        <v>2017-06-13</v>
      </c>
      <c r="B1412">
        <v>21089</v>
      </c>
      <c r="D1412" t="str">
        <v>2017-06-15</v>
      </c>
      <c r="E1412">
        <v>15.78</v>
      </c>
      <c r="G1412" t="str">
        <v>2017-06-15</v>
      </c>
      <c r="H1412">
        <v>1508</v>
      </c>
      <c r="J1412" t="str">
        <v>2017-06-14</v>
      </c>
      <c r="K1412">
        <v>2.58</v>
      </c>
      <c r="M1412" t="str">
        <v>2017-06-14</v>
      </c>
      <c r="N1412">
        <v>2.96</v>
      </c>
      <c r="P1412" t="str">
        <v>2017-06-15</v>
      </c>
      <c r="Q1412">
        <v>2.76</v>
      </c>
      <c r="S1412" t="str">
        <v>2017-06-14</v>
      </c>
      <c r="T1412">
        <v>3.43</v>
      </c>
    </row>
    <row r="1413" spans="1:20" x14ac:dyDescent="0.3">
      <c r="A1413" t="str">
        <v>2017-06-12</v>
      </c>
      <c r="B1413">
        <v>20910</v>
      </c>
      <c r="D1413" t="str">
        <v>2017-06-14</v>
      </c>
      <c r="E1413">
        <v>15.87</v>
      </c>
      <c r="G1413" t="str">
        <v>2017-06-14</v>
      </c>
      <c r="H1413">
        <v>1508</v>
      </c>
      <c r="J1413" t="str">
        <v>2017-06-13</v>
      </c>
      <c r="K1413">
        <v>2.59</v>
      </c>
      <c r="M1413" t="str">
        <v>2017-06-13</v>
      </c>
      <c r="N1413">
        <v>2.99</v>
      </c>
      <c r="P1413" t="str">
        <v>2017-06-14</v>
      </c>
      <c r="Q1413">
        <v>2.79</v>
      </c>
      <c r="S1413" t="str">
        <v>2017-06-13</v>
      </c>
      <c r="T1413">
        <v>3.4</v>
      </c>
    </row>
    <row r="1414" spans="1:20" x14ac:dyDescent="0.3">
      <c r="A1414" t="str">
        <v>2017-06-09</v>
      </c>
      <c r="B1414">
        <v>21122</v>
      </c>
      <c r="D1414" t="str">
        <v>2017-06-13</v>
      </c>
      <c r="E1414">
        <v>16.22</v>
      </c>
      <c r="G1414" t="str">
        <v>2017-06-13</v>
      </c>
      <c r="H1414">
        <v>1508</v>
      </c>
      <c r="J1414" t="str">
        <v>2017-06-12</v>
      </c>
      <c r="K1414">
        <v>2.57</v>
      </c>
      <c r="M1414" t="str">
        <v>2017-06-12</v>
      </c>
      <c r="N1414">
        <v>2.92</v>
      </c>
      <c r="P1414" t="str">
        <v>2017-06-13</v>
      </c>
      <c r="Q1414">
        <v>2.79</v>
      </c>
      <c r="S1414" t="str">
        <v>2017-06-12</v>
      </c>
      <c r="T1414">
        <v>3.43</v>
      </c>
    </row>
    <row r="1415" spans="1:20" x14ac:dyDescent="0.3">
      <c r="A1415" t="str">
        <v>2017-06-08</v>
      </c>
      <c r="B1415">
        <v>21042</v>
      </c>
      <c r="D1415" t="str">
        <v>2017-06-12</v>
      </c>
      <c r="E1415">
        <v>15.96</v>
      </c>
      <c r="G1415" t="str">
        <v>2017-06-12</v>
      </c>
      <c r="H1415">
        <v>1508</v>
      </c>
      <c r="J1415" t="str">
        <v>2017-06-09</v>
      </c>
      <c r="K1415">
        <v>2.59</v>
      </c>
      <c r="M1415" t="str">
        <v>2017-06-09</v>
      </c>
      <c r="N1415">
        <v>2.98</v>
      </c>
      <c r="P1415" t="str">
        <v>2017-06-12</v>
      </c>
      <c r="Q1415">
        <v>2.79</v>
      </c>
      <c r="S1415" t="str">
        <v>2017-06-09</v>
      </c>
      <c r="T1415">
        <v>3.4</v>
      </c>
    </row>
    <row r="1416" spans="1:20" x14ac:dyDescent="0.3">
      <c r="A1416" t="str">
        <v>2017-06-07</v>
      </c>
      <c r="B1416">
        <v>20740</v>
      </c>
      <c r="D1416" t="str">
        <v>2017-06-09</v>
      </c>
      <c r="E1416">
        <v>16.13</v>
      </c>
      <c r="G1416" t="str">
        <v>2017-06-09</v>
      </c>
      <c r="H1416">
        <v>1508</v>
      </c>
      <c r="J1416" t="str">
        <v>2017-06-08</v>
      </c>
      <c r="K1416">
        <v>2.57</v>
      </c>
      <c r="M1416" t="str">
        <v>2017-06-08</v>
      </c>
      <c r="N1416">
        <v>2.99</v>
      </c>
      <c r="P1416" t="str">
        <v>2017-06-09</v>
      </c>
      <c r="Q1416">
        <v>2.85</v>
      </c>
      <c r="S1416" t="str">
        <v>2017-06-08</v>
      </c>
      <c r="T1416">
        <v>3.48</v>
      </c>
    </row>
    <row r="1417" spans="1:20" x14ac:dyDescent="0.3">
      <c r="A1417" t="str">
        <v>2017-06-06</v>
      </c>
      <c r="B1417">
        <v>20760</v>
      </c>
      <c r="D1417" t="str">
        <v>2017-06-08</v>
      </c>
      <c r="E1417">
        <v>16.03</v>
      </c>
      <c r="G1417" t="str">
        <v>2017-06-08</v>
      </c>
      <c r="H1417">
        <v>1508</v>
      </c>
      <c r="J1417" t="str">
        <v>2017-06-07</v>
      </c>
      <c r="K1417">
        <v>2.54</v>
      </c>
      <c r="M1417" t="str">
        <v>2017-06-07</v>
      </c>
      <c r="N1417">
        <v>2.88</v>
      </c>
      <c r="P1417" t="str">
        <v>2017-06-08</v>
      </c>
      <c r="Q1417">
        <v>2.78</v>
      </c>
      <c r="S1417" t="str">
        <v>2017-06-07</v>
      </c>
      <c r="T1417">
        <v>3.42</v>
      </c>
    </row>
    <row r="1418" spans="1:20" x14ac:dyDescent="0.3">
      <c r="A1418" t="str">
        <v>2017-06-05</v>
      </c>
      <c r="B1418">
        <v>20721</v>
      </c>
      <c r="D1418" t="str">
        <v>2017-06-07</v>
      </c>
      <c r="E1418">
        <v>15.53</v>
      </c>
      <c r="G1418" t="str">
        <v>2017-06-07</v>
      </c>
      <c r="H1418">
        <v>1508</v>
      </c>
      <c r="J1418" t="str">
        <v>2017-06-06</v>
      </c>
      <c r="K1418">
        <v>2.56</v>
      </c>
      <c r="M1418" t="str">
        <v>2017-06-06</v>
      </c>
      <c r="N1418">
        <v>2.88</v>
      </c>
      <c r="P1418" t="str">
        <v>2017-06-07</v>
      </c>
      <c r="Q1418">
        <v>2.72</v>
      </c>
      <c r="S1418" t="str">
        <v>2017-06-06</v>
      </c>
      <c r="T1418">
        <v>3.44</v>
      </c>
    </row>
    <row r="1419" spans="1:20" x14ac:dyDescent="0.3">
      <c r="A1419" t="str">
        <v>2017-06-02</v>
      </c>
      <c r="B1419">
        <v>20928</v>
      </c>
      <c r="D1419" t="str">
        <v>2017-06-06</v>
      </c>
      <c r="E1419">
        <v>15.38</v>
      </c>
      <c r="G1419" t="str">
        <v>2017-06-06</v>
      </c>
      <c r="H1419">
        <v>1508</v>
      </c>
      <c r="J1419" t="str">
        <v>2017-06-05</v>
      </c>
      <c r="K1419">
        <v>2.56</v>
      </c>
      <c r="M1419" t="str">
        <v>2017-06-05</v>
      </c>
      <c r="N1419">
        <v>2.92</v>
      </c>
      <c r="P1419" t="str">
        <v>2017-06-06</v>
      </c>
      <c r="Q1419">
        <v>2.74</v>
      </c>
      <c r="S1419" t="str">
        <v>2017-06-05</v>
      </c>
      <c r="T1419">
        <v>3.42</v>
      </c>
    </row>
    <row r="1420" spans="1:20" x14ac:dyDescent="0.3">
      <c r="A1420" t="str">
        <v>2017-06-01</v>
      </c>
      <c r="B1420">
        <v>20936</v>
      </c>
      <c r="D1420" t="str">
        <v>2017-06-05</v>
      </c>
      <c r="E1420">
        <v>15.27</v>
      </c>
      <c r="G1420" t="str">
        <v>2017-06-05</v>
      </c>
      <c r="H1420">
        <v>1508</v>
      </c>
      <c r="J1420" t="str">
        <v>2017-06-02</v>
      </c>
      <c r="K1420">
        <v>2.59</v>
      </c>
      <c r="M1420" t="str">
        <v>2017-06-02</v>
      </c>
      <c r="N1420">
        <v>2.98</v>
      </c>
      <c r="P1420" t="str">
        <v>2017-06-05</v>
      </c>
      <c r="Q1420">
        <v>2.78</v>
      </c>
      <c r="S1420" t="str">
        <v>2017-06-02</v>
      </c>
      <c r="T1420">
        <v>3.48</v>
      </c>
    </row>
    <row r="1421" spans="1:20" x14ac:dyDescent="0.3">
      <c r="A1421" t="str">
        <v>2017-05-31</v>
      </c>
      <c r="B1421">
        <v>20732</v>
      </c>
      <c r="D1421" t="str">
        <v>2017-06-02</v>
      </c>
      <c r="E1421">
        <v>15.49</v>
      </c>
      <c r="G1421" t="str">
        <v>2017-06-02</v>
      </c>
      <c r="H1421">
        <v>1508</v>
      </c>
      <c r="J1421" t="str">
        <v>2017-06-01</v>
      </c>
      <c r="K1421">
        <v>2.57</v>
      </c>
      <c r="M1421" t="str">
        <v>2017-06-01</v>
      </c>
      <c r="N1421">
        <v>3.01</v>
      </c>
      <c r="P1421" t="str">
        <v>2017-06-02</v>
      </c>
      <c r="Q1421">
        <v>2.86</v>
      </c>
      <c r="S1421" t="str">
        <v>2017-06-01</v>
      </c>
      <c r="T1421">
        <v>3.49</v>
      </c>
    </row>
    <row r="1422" spans="1:20" x14ac:dyDescent="0.3">
      <c r="A1422" t="str">
        <v>2017-05-30</v>
      </c>
      <c r="B1422">
        <v>20814</v>
      </c>
      <c r="D1422" t="str">
        <v>2017-06-01</v>
      </c>
      <c r="E1422">
        <v>15.46</v>
      </c>
      <c r="G1422" t="str">
        <v>2017-06-01</v>
      </c>
      <c r="H1422">
        <v>1508</v>
      </c>
      <c r="J1422" t="str">
        <v>2017-05-31</v>
      </c>
      <c r="K1422">
        <v>2.5499999999999998</v>
      </c>
      <c r="M1422" t="str">
        <v>2017-05-31</v>
      </c>
      <c r="N1422">
        <v>2.95</v>
      </c>
      <c r="P1422" t="str">
        <v>2017-06-01</v>
      </c>
      <c r="Q1422">
        <v>2.86</v>
      </c>
      <c r="S1422" t="str">
        <v>2017-05-31</v>
      </c>
      <c r="T1422">
        <v>3.42</v>
      </c>
    </row>
    <row r="1423" spans="1:20" x14ac:dyDescent="0.3">
      <c r="A1423" t="str">
        <v>2017-05-29</v>
      </c>
      <c r="B1423">
        <v>20784</v>
      </c>
      <c r="D1423" t="str">
        <v>2017-05-31</v>
      </c>
      <c r="E1423">
        <v>15.57</v>
      </c>
      <c r="G1423" t="str">
        <v>2017-05-31</v>
      </c>
      <c r="H1423">
        <v>1508</v>
      </c>
      <c r="J1423" t="str">
        <v>2017-05-30</v>
      </c>
      <c r="K1423">
        <v>2.5499999999999998</v>
      </c>
      <c r="M1423" t="str">
        <v>2017-05-30</v>
      </c>
      <c r="N1423">
        <v>3.03</v>
      </c>
      <c r="P1423" t="str">
        <v>2017-05-31</v>
      </c>
      <c r="Q1423">
        <v>2.77</v>
      </c>
      <c r="S1423" t="str">
        <v>2017-05-30</v>
      </c>
      <c r="T1423">
        <v>3.5</v>
      </c>
    </row>
    <row r="1424" spans="1:20" x14ac:dyDescent="0.3">
      <c r="A1424" t="str">
        <v>2017-05-26</v>
      </c>
      <c r="B1424">
        <v>21211</v>
      </c>
      <c r="D1424" t="str">
        <v>2017-05-30</v>
      </c>
      <c r="E1424">
        <v>15.85</v>
      </c>
      <c r="G1424" t="str">
        <v>2017-05-30</v>
      </c>
      <c r="H1424">
        <v>1508</v>
      </c>
      <c r="J1424" t="str">
        <v>2017-05-29</v>
      </c>
      <c r="K1424">
        <v>2.57</v>
      </c>
      <c r="M1424" t="str">
        <v>2017-05-29</v>
      </c>
      <c r="N1424">
        <v>3.03</v>
      </c>
      <c r="P1424" t="str">
        <v>2017-05-30</v>
      </c>
      <c r="Q1424">
        <v>2.85</v>
      </c>
      <c r="S1424" t="str">
        <v>2017-05-29</v>
      </c>
      <c r="T1424">
        <v>3.49</v>
      </c>
    </row>
    <row r="1425" spans="1:20" x14ac:dyDescent="0.3">
      <c r="A1425" t="str">
        <v>2017-05-25</v>
      </c>
      <c r="B1425">
        <v>21292</v>
      </c>
      <c r="D1425" t="str">
        <v>2017-05-29</v>
      </c>
      <c r="E1425">
        <v>15.87</v>
      </c>
      <c r="G1425" t="str">
        <v>2017-05-29</v>
      </c>
      <c r="H1425">
        <v>1508</v>
      </c>
      <c r="J1425" t="str">
        <v>2017-05-26</v>
      </c>
      <c r="K1425">
        <v>2.62</v>
      </c>
      <c r="M1425" t="str">
        <v>2017-05-26</v>
      </c>
      <c r="N1425">
        <v>3.12</v>
      </c>
      <c r="P1425" t="str">
        <v>2017-05-29</v>
      </c>
      <c r="Q1425">
        <v>2.92</v>
      </c>
      <c r="S1425" t="str">
        <v>2017-05-26</v>
      </c>
      <c r="T1425">
        <v>3.55</v>
      </c>
    </row>
    <row r="1426" spans="1:20" x14ac:dyDescent="0.3">
      <c r="A1426" t="str">
        <v>2017-05-24</v>
      </c>
      <c r="B1426">
        <v>21370</v>
      </c>
      <c r="D1426" t="str">
        <v>2017-05-26</v>
      </c>
      <c r="E1426">
        <v>16.59</v>
      </c>
      <c r="G1426" t="str">
        <v>2017-05-26</v>
      </c>
      <c r="H1426">
        <v>1508</v>
      </c>
      <c r="J1426" t="str">
        <v>2017-05-25</v>
      </c>
      <c r="K1426">
        <v>2.66</v>
      </c>
      <c r="M1426" t="str">
        <v>2017-05-25</v>
      </c>
      <c r="N1426">
        <v>3.16</v>
      </c>
      <c r="P1426" t="str">
        <v>2017-05-26</v>
      </c>
      <c r="Q1426">
        <v>3.03</v>
      </c>
      <c r="S1426" t="str">
        <v>2017-05-25</v>
      </c>
      <c r="T1426">
        <v>3.74</v>
      </c>
    </row>
    <row r="1427" spans="1:20" x14ac:dyDescent="0.3">
      <c r="A1427" t="str">
        <v>2017-05-23</v>
      </c>
      <c r="B1427">
        <v>21416</v>
      </c>
      <c r="D1427" t="str">
        <v>2017-05-25</v>
      </c>
      <c r="E1427">
        <v>16.79</v>
      </c>
      <c r="G1427" t="str">
        <v>2017-05-25</v>
      </c>
      <c r="H1427">
        <v>1508</v>
      </c>
      <c r="J1427" t="str">
        <v>2017-05-24</v>
      </c>
      <c r="K1427">
        <v>2.69</v>
      </c>
      <c r="M1427" t="str">
        <v>2017-05-24</v>
      </c>
      <c r="N1427">
        <v>3.16</v>
      </c>
      <c r="P1427" t="str">
        <v>2017-05-25</v>
      </c>
      <c r="Q1427">
        <v>3.02</v>
      </c>
      <c r="S1427" t="str">
        <v>2017-05-24</v>
      </c>
      <c r="T1427">
        <v>3.67</v>
      </c>
    </row>
    <row r="1428" spans="1:20" x14ac:dyDescent="0.3">
      <c r="A1428" t="str">
        <v>2017-05-22</v>
      </c>
      <c r="B1428">
        <v>21319</v>
      </c>
      <c r="D1428" t="str">
        <v>2017-05-24</v>
      </c>
      <c r="E1428">
        <v>16.88</v>
      </c>
      <c r="G1428" t="str">
        <v>2017-05-24</v>
      </c>
      <c r="H1428">
        <v>1508</v>
      </c>
      <c r="J1428" t="str">
        <v>2017-05-23</v>
      </c>
      <c r="K1428">
        <v>2.69</v>
      </c>
      <c r="M1428" t="str">
        <v>2017-05-23</v>
      </c>
      <c r="N1428">
        <v>3.12</v>
      </c>
      <c r="P1428" t="str">
        <v>2017-05-24</v>
      </c>
      <c r="Q1428">
        <v>3.11</v>
      </c>
      <c r="S1428" t="str">
        <v>2017-05-23</v>
      </c>
      <c r="T1428">
        <v>3.64</v>
      </c>
    </row>
    <row r="1429" spans="1:20" x14ac:dyDescent="0.3">
      <c r="A1429" t="str">
        <v>2017-05-19</v>
      </c>
      <c r="B1429">
        <v>21568</v>
      </c>
      <c r="D1429" t="str">
        <v>2017-05-23</v>
      </c>
      <c r="E1429">
        <v>16.87</v>
      </c>
      <c r="G1429" t="str">
        <v>2017-05-23</v>
      </c>
      <c r="H1429">
        <v>1508</v>
      </c>
      <c r="J1429" t="str">
        <v>2017-05-22</v>
      </c>
      <c r="K1429">
        <v>2.68</v>
      </c>
      <c r="M1429" t="str">
        <v>2017-05-22</v>
      </c>
      <c r="N1429">
        <v>3.12</v>
      </c>
      <c r="P1429" t="str">
        <v>2017-05-23</v>
      </c>
      <c r="Q1429">
        <v>2.99</v>
      </c>
      <c r="S1429" t="str">
        <v>2017-05-22</v>
      </c>
      <c r="T1429">
        <v>3.56</v>
      </c>
    </row>
    <row r="1430" spans="1:20" x14ac:dyDescent="0.3">
      <c r="A1430" t="str">
        <v>2017-05-18</v>
      </c>
      <c r="B1430">
        <v>21299</v>
      </c>
      <c r="D1430" t="str">
        <v>2017-05-22</v>
      </c>
      <c r="E1430">
        <v>16.78</v>
      </c>
      <c r="G1430" t="str">
        <v>2017-05-22</v>
      </c>
      <c r="H1430">
        <v>1508</v>
      </c>
      <c r="J1430" t="str">
        <v>2017-05-19</v>
      </c>
      <c r="K1430">
        <v>2.8</v>
      </c>
      <c r="M1430" t="str">
        <v>2017-05-19</v>
      </c>
      <c r="N1430">
        <v>3.17</v>
      </c>
      <c r="P1430" t="str">
        <v>2017-05-22</v>
      </c>
      <c r="Q1430">
        <v>2.82</v>
      </c>
      <c r="S1430" t="str">
        <v>2017-05-19</v>
      </c>
      <c r="T1430">
        <v>3.59</v>
      </c>
    </row>
    <row r="1431" spans="1:20" x14ac:dyDescent="0.3">
      <c r="A1431" t="str">
        <v>2017-05-17</v>
      </c>
      <c r="B1431">
        <v>21284</v>
      </c>
      <c r="D1431" t="str">
        <v>2017-05-19</v>
      </c>
      <c r="E1431">
        <v>16.8</v>
      </c>
      <c r="G1431" t="str">
        <v>2017-05-19</v>
      </c>
      <c r="H1431">
        <v>1508</v>
      </c>
      <c r="J1431" t="str">
        <v>2017-05-18</v>
      </c>
      <c r="K1431">
        <v>2.79</v>
      </c>
      <c r="M1431" t="str">
        <v>2017-05-18</v>
      </c>
      <c r="N1431">
        <v>3.12</v>
      </c>
      <c r="P1431" t="str">
        <v>2017-05-19</v>
      </c>
      <c r="Q1431">
        <v>2.79</v>
      </c>
      <c r="S1431" t="str">
        <v>2017-05-18</v>
      </c>
      <c r="T1431">
        <v>3.53</v>
      </c>
    </row>
    <row r="1432" spans="1:20" x14ac:dyDescent="0.3">
      <c r="A1432" t="str">
        <v>2017-05-16</v>
      </c>
      <c r="B1432">
        <v>21788</v>
      </c>
      <c r="D1432" t="str">
        <v>2017-05-18</v>
      </c>
      <c r="E1432">
        <v>16.46</v>
      </c>
      <c r="G1432" t="str">
        <v>2017-05-18</v>
      </c>
      <c r="H1432">
        <v>1508</v>
      </c>
      <c r="J1432" t="str">
        <v>2017-05-17</v>
      </c>
      <c r="K1432">
        <v>2.8</v>
      </c>
      <c r="M1432" t="str">
        <v>2017-05-17</v>
      </c>
      <c r="N1432">
        <v>3.16</v>
      </c>
      <c r="P1432" t="str">
        <v>2017-05-18</v>
      </c>
      <c r="Q1432">
        <v>2.76</v>
      </c>
      <c r="S1432" t="str">
        <v>2017-05-17</v>
      </c>
      <c r="T1432">
        <v>3.53</v>
      </c>
    </row>
    <row r="1433" spans="1:20" x14ac:dyDescent="0.3">
      <c r="A1433" t="str">
        <v>2017-05-15</v>
      </c>
      <c r="B1433">
        <v>21704</v>
      </c>
      <c r="D1433" t="str">
        <v>2017-05-17</v>
      </c>
      <c r="E1433">
        <v>16.37</v>
      </c>
      <c r="G1433" t="str">
        <v>2017-05-17</v>
      </c>
      <c r="H1433">
        <v>1508</v>
      </c>
      <c r="J1433" t="str">
        <v>2017-05-16</v>
      </c>
      <c r="K1433">
        <v>2.84</v>
      </c>
      <c r="M1433" t="str">
        <v>2017-05-16</v>
      </c>
      <c r="N1433">
        <v>3.24</v>
      </c>
      <c r="P1433" t="str">
        <v>2017-05-17</v>
      </c>
      <c r="Q1433">
        <v>2.69</v>
      </c>
      <c r="S1433" t="str">
        <v>2017-05-16</v>
      </c>
      <c r="T1433">
        <v>3.53</v>
      </c>
    </row>
    <row r="1434" spans="1:20" x14ac:dyDescent="0.3">
      <c r="A1434" t="str">
        <v>2017-05-12</v>
      </c>
      <c r="B1434">
        <v>21575</v>
      </c>
      <c r="D1434" t="str">
        <v>2017-05-16</v>
      </c>
      <c r="E1434">
        <v>17.100000000000001</v>
      </c>
      <c r="G1434" t="str">
        <v>2017-05-16</v>
      </c>
      <c r="H1434">
        <v>1508</v>
      </c>
      <c r="J1434" t="str">
        <v>2017-05-15</v>
      </c>
      <c r="K1434">
        <v>2.84</v>
      </c>
      <c r="M1434" t="str">
        <v>2017-05-15</v>
      </c>
      <c r="N1434">
        <v>3.29</v>
      </c>
      <c r="P1434" t="str">
        <v>2017-05-16</v>
      </c>
      <c r="Q1434">
        <v>2.8</v>
      </c>
      <c r="S1434" t="str">
        <v>2017-05-15</v>
      </c>
      <c r="T1434">
        <v>3.56</v>
      </c>
    </row>
    <row r="1435" spans="1:20" x14ac:dyDescent="0.3">
      <c r="A1435" t="str">
        <v>2017-05-11</v>
      </c>
      <c r="B1435">
        <v>21483</v>
      </c>
      <c r="D1435" t="str">
        <v>2017-05-15</v>
      </c>
      <c r="E1435">
        <v>17.079999999999998</v>
      </c>
      <c r="G1435" t="str">
        <v>2017-05-15</v>
      </c>
      <c r="H1435">
        <v>1508</v>
      </c>
      <c r="J1435" t="str">
        <v>2017-05-12</v>
      </c>
      <c r="K1435">
        <v>2.83</v>
      </c>
      <c r="M1435" t="str">
        <v>2017-05-12</v>
      </c>
      <c r="N1435">
        <v>3.2</v>
      </c>
      <c r="P1435" t="str">
        <v>2017-05-15</v>
      </c>
      <c r="Q1435">
        <v>2.83</v>
      </c>
      <c r="S1435" t="str">
        <v>2017-05-12</v>
      </c>
      <c r="T1435">
        <v>3.52</v>
      </c>
    </row>
    <row r="1436" spans="1:20" x14ac:dyDescent="0.3">
      <c r="A1436" t="str">
        <v>2017-05-10</v>
      </c>
      <c r="B1436">
        <v>21553</v>
      </c>
      <c r="D1436" t="str">
        <v>2017-05-12</v>
      </c>
      <c r="E1436">
        <v>17.010000000000002</v>
      </c>
      <c r="G1436" t="str">
        <v>2017-05-12</v>
      </c>
      <c r="H1436">
        <v>1508</v>
      </c>
      <c r="J1436" t="str">
        <v>2017-05-11</v>
      </c>
      <c r="K1436">
        <v>2.83</v>
      </c>
      <c r="M1436" t="str">
        <v>2017-05-11</v>
      </c>
      <c r="N1436">
        <v>3.17</v>
      </c>
      <c r="P1436" t="str">
        <v>2017-05-12</v>
      </c>
      <c r="Q1436">
        <v>2.79</v>
      </c>
      <c r="S1436" t="str">
        <v>2017-05-11</v>
      </c>
      <c r="T1436">
        <v>3.5</v>
      </c>
    </row>
    <row r="1437" spans="1:20" x14ac:dyDescent="0.3">
      <c r="A1437" t="str">
        <v>2017-05-09</v>
      </c>
      <c r="B1437">
        <v>21487</v>
      </c>
      <c r="D1437" t="str">
        <v>2017-05-11</v>
      </c>
      <c r="E1437">
        <v>16.68</v>
      </c>
      <c r="G1437" t="str">
        <v>2017-05-11</v>
      </c>
      <c r="H1437">
        <v>1508</v>
      </c>
      <c r="J1437" t="str">
        <v>2017-05-10</v>
      </c>
      <c r="K1437">
        <v>2.85</v>
      </c>
      <c r="M1437" t="str">
        <v>2017-05-10</v>
      </c>
      <c r="N1437">
        <v>3.22</v>
      </c>
      <c r="P1437" t="str">
        <v>2017-05-11</v>
      </c>
      <c r="Q1437">
        <v>2.63</v>
      </c>
      <c r="S1437" t="str">
        <v>2017-05-10</v>
      </c>
      <c r="T1437">
        <v>3.56</v>
      </c>
    </row>
    <row r="1438" spans="1:20" x14ac:dyDescent="0.3">
      <c r="A1438" t="str">
        <v>2017-05-08</v>
      </c>
      <c r="B1438">
        <v>21428</v>
      </c>
      <c r="D1438" t="str">
        <v>2017-05-10</v>
      </c>
      <c r="E1438">
        <v>16.09</v>
      </c>
      <c r="G1438" t="str">
        <v>2017-05-10</v>
      </c>
      <c r="H1438">
        <v>1508</v>
      </c>
      <c r="J1438" t="str">
        <v>2017-05-09</v>
      </c>
      <c r="K1438">
        <v>2.85</v>
      </c>
      <c r="M1438" t="str">
        <v>2017-05-09</v>
      </c>
      <c r="N1438">
        <v>3.42</v>
      </c>
      <c r="P1438" t="str">
        <v>2017-05-10</v>
      </c>
      <c r="Q1438">
        <v>2.68</v>
      </c>
      <c r="S1438" t="str">
        <v>2017-05-09</v>
      </c>
      <c r="T1438">
        <v>3.61</v>
      </c>
    </row>
    <row r="1439" spans="1:20" x14ac:dyDescent="0.3">
      <c r="A1439" t="str">
        <v>2017-05-05</v>
      </c>
      <c r="B1439">
        <v>21484</v>
      </c>
      <c r="D1439" t="str">
        <v>2017-05-09</v>
      </c>
      <c r="E1439">
        <v>15.9</v>
      </c>
      <c r="G1439" t="str">
        <v>2017-05-09</v>
      </c>
      <c r="H1439">
        <v>1508</v>
      </c>
      <c r="J1439" t="str">
        <v>2017-05-08</v>
      </c>
      <c r="K1439">
        <v>2.85</v>
      </c>
      <c r="M1439" t="str">
        <v>2017-05-08</v>
      </c>
      <c r="N1439">
        <v>3.45</v>
      </c>
      <c r="P1439" t="str">
        <v>2017-05-09</v>
      </c>
      <c r="Q1439">
        <v>2.74</v>
      </c>
      <c r="S1439" t="str">
        <v>2017-05-08</v>
      </c>
      <c r="T1439">
        <v>3.54</v>
      </c>
    </row>
    <row r="1440" spans="1:20" x14ac:dyDescent="0.3">
      <c r="A1440" t="str">
        <v>2017-05-04</v>
      </c>
      <c r="B1440">
        <v>21170</v>
      </c>
      <c r="D1440" t="str">
        <v>2017-05-08</v>
      </c>
      <c r="E1440">
        <v>16.010000000000002</v>
      </c>
      <c r="G1440" t="str">
        <v>2017-05-08</v>
      </c>
      <c r="H1440">
        <v>1508</v>
      </c>
      <c r="J1440" t="str">
        <v>2017-05-05</v>
      </c>
      <c r="K1440">
        <v>2.84</v>
      </c>
      <c r="M1440" t="str">
        <v>2017-05-05</v>
      </c>
      <c r="N1440">
        <v>3.53</v>
      </c>
      <c r="P1440" t="str">
        <v>2017-05-08</v>
      </c>
      <c r="Q1440">
        <v>2.89</v>
      </c>
      <c r="S1440" t="str">
        <v>2017-05-05</v>
      </c>
      <c r="T1440">
        <v>3.54</v>
      </c>
    </row>
    <row r="1441" spans="1:20" x14ac:dyDescent="0.3">
      <c r="A1441" t="str">
        <v>2017-05-03</v>
      </c>
      <c r="B1441">
        <v>20759</v>
      </c>
      <c r="D1441" t="str">
        <v>2017-05-05</v>
      </c>
      <c r="E1441">
        <v>16.22</v>
      </c>
      <c r="G1441" t="str">
        <v>2017-05-05</v>
      </c>
      <c r="H1441">
        <v>1508</v>
      </c>
      <c r="J1441" t="str">
        <v>2017-05-04</v>
      </c>
      <c r="K1441">
        <v>2.76</v>
      </c>
      <c r="M1441" t="str">
        <v>2017-05-04</v>
      </c>
      <c r="N1441">
        <v>3.48</v>
      </c>
      <c r="P1441" t="str">
        <v>2017-05-05</v>
      </c>
      <c r="Q1441">
        <v>2.92</v>
      </c>
      <c r="S1441" t="str">
        <v>2017-05-04</v>
      </c>
      <c r="T1441">
        <v>3.5</v>
      </c>
    </row>
    <row r="1442" spans="1:20" x14ac:dyDescent="0.3">
      <c r="A1442" t="str">
        <v>2017-05-02</v>
      </c>
      <c r="B1442">
        <v>20733</v>
      </c>
      <c r="D1442" t="str">
        <v>2017-05-04</v>
      </c>
      <c r="E1442">
        <v>15.97</v>
      </c>
      <c r="G1442" t="str">
        <v>2017-05-04</v>
      </c>
      <c r="H1442">
        <v>1508</v>
      </c>
      <c r="J1442" t="str">
        <v>2017-05-03</v>
      </c>
      <c r="K1442">
        <v>2.69</v>
      </c>
      <c r="M1442" t="str">
        <v>2017-05-03</v>
      </c>
      <c r="N1442">
        <v>3.36</v>
      </c>
      <c r="P1442" t="str">
        <v>2017-05-04</v>
      </c>
      <c r="Q1442">
        <v>2.86</v>
      </c>
      <c r="S1442" t="str">
        <v>2017-05-03</v>
      </c>
      <c r="T1442">
        <v>3.47</v>
      </c>
    </row>
    <row r="1443" spans="1:20" x14ac:dyDescent="0.3">
      <c r="A1443" t="str">
        <v>2017-04-28</v>
      </c>
      <c r="B1443">
        <v>20609</v>
      </c>
      <c r="D1443" t="str">
        <v>2017-05-03</v>
      </c>
      <c r="E1443">
        <v>15.42</v>
      </c>
      <c r="G1443" t="str">
        <v>2017-05-03</v>
      </c>
      <c r="H1443">
        <v>1508</v>
      </c>
      <c r="J1443" t="str">
        <v>2017-05-02</v>
      </c>
      <c r="K1443">
        <v>2.68</v>
      </c>
      <c r="M1443" t="str">
        <v>2017-05-02</v>
      </c>
      <c r="N1443">
        <v>3.39</v>
      </c>
      <c r="P1443" t="str">
        <v>2017-05-03</v>
      </c>
      <c r="Q1443">
        <v>2.74</v>
      </c>
      <c r="S1443" t="str">
        <v>2017-05-02</v>
      </c>
      <c r="T1443">
        <v>3.51</v>
      </c>
    </row>
    <row r="1444" spans="1:20" x14ac:dyDescent="0.3">
      <c r="A1444" t="str">
        <v>2017-04-27</v>
      </c>
      <c r="B1444">
        <v>20597</v>
      </c>
      <c r="D1444" t="str">
        <v>2017-05-02</v>
      </c>
      <c r="E1444">
        <v>15.13</v>
      </c>
      <c r="G1444" t="str">
        <v>2017-05-02</v>
      </c>
      <c r="H1444">
        <v>1508</v>
      </c>
      <c r="J1444" t="str">
        <v>2017-04-28</v>
      </c>
      <c r="K1444">
        <v>2.67</v>
      </c>
      <c r="M1444" t="str">
        <v>2017-04-28</v>
      </c>
      <c r="N1444">
        <v>3.4</v>
      </c>
      <c r="P1444" t="str">
        <v>2017-05-02</v>
      </c>
      <c r="Q1444">
        <v>2.68</v>
      </c>
      <c r="S1444" t="str">
        <v>2017-04-28</v>
      </c>
      <c r="T1444">
        <v>3.42</v>
      </c>
    </row>
    <row r="1445" spans="1:20" x14ac:dyDescent="0.3">
      <c r="A1445" t="str">
        <v>2017-04-26</v>
      </c>
      <c r="B1445">
        <v>20837</v>
      </c>
      <c r="D1445" t="str">
        <v>2017-04-28</v>
      </c>
      <c r="E1445">
        <v>14.94</v>
      </c>
      <c r="G1445" t="str">
        <v>2017-04-28</v>
      </c>
      <c r="H1445">
        <v>1508</v>
      </c>
      <c r="J1445" t="str">
        <v>2017-04-27</v>
      </c>
      <c r="K1445">
        <v>2.67</v>
      </c>
      <c r="M1445" t="str">
        <v>2017-04-27</v>
      </c>
      <c r="N1445">
        <v>3.29</v>
      </c>
      <c r="P1445" t="str">
        <v>2017-04-28</v>
      </c>
      <c r="Q1445">
        <v>2.67</v>
      </c>
      <c r="S1445" t="str">
        <v>2017-04-27</v>
      </c>
      <c r="T1445">
        <v>3.39</v>
      </c>
    </row>
    <row r="1446" spans="1:20" x14ac:dyDescent="0.3">
      <c r="A1446" t="str">
        <v>2017-04-25</v>
      </c>
      <c r="B1446">
        <v>20806</v>
      </c>
      <c r="D1446" t="str">
        <v>2017-04-27</v>
      </c>
      <c r="E1446">
        <v>14.95</v>
      </c>
      <c r="G1446" t="str">
        <v>2017-04-27</v>
      </c>
      <c r="H1446">
        <v>1508</v>
      </c>
      <c r="J1446" t="str">
        <v>2017-04-26</v>
      </c>
      <c r="K1446">
        <v>2.74</v>
      </c>
      <c r="M1446" t="str">
        <v>2017-04-26</v>
      </c>
      <c r="N1446">
        <v>3.38</v>
      </c>
      <c r="P1446" t="str">
        <v>2017-04-27</v>
      </c>
      <c r="Q1446">
        <v>2.66</v>
      </c>
      <c r="S1446" t="str">
        <v>2017-04-26</v>
      </c>
      <c r="T1446">
        <v>3.42</v>
      </c>
    </row>
    <row r="1447" spans="1:20" x14ac:dyDescent="0.3">
      <c r="A1447" t="str">
        <v>2017-04-24</v>
      </c>
      <c r="B1447">
        <v>20684</v>
      </c>
      <c r="D1447" t="str">
        <v>2017-04-26</v>
      </c>
      <c r="E1447">
        <v>15.55</v>
      </c>
      <c r="G1447" t="str">
        <v>2017-04-26</v>
      </c>
      <c r="H1447">
        <v>1508</v>
      </c>
      <c r="J1447" t="str">
        <v>2017-04-25</v>
      </c>
      <c r="K1447">
        <v>2.76</v>
      </c>
      <c r="M1447" t="str">
        <v>2017-04-25</v>
      </c>
      <c r="N1447">
        <v>3.37</v>
      </c>
      <c r="P1447" t="str">
        <v>2017-04-26</v>
      </c>
      <c r="Q1447">
        <v>2.74</v>
      </c>
      <c r="S1447" t="str">
        <v>2017-04-25</v>
      </c>
      <c r="T1447">
        <v>3.47</v>
      </c>
    </row>
    <row r="1448" spans="1:20" x14ac:dyDescent="0.3">
      <c r="A1448" t="str">
        <v>2017-04-21</v>
      </c>
      <c r="B1448">
        <v>19742</v>
      </c>
      <c r="D1448" t="str">
        <v>2017-04-25</v>
      </c>
      <c r="E1448">
        <v>15.82</v>
      </c>
      <c r="G1448" t="str">
        <v>2017-04-25</v>
      </c>
      <c r="H1448">
        <v>1508</v>
      </c>
      <c r="J1448" t="str">
        <v>2017-04-24</v>
      </c>
      <c r="K1448">
        <v>2.7</v>
      </c>
      <c r="M1448" t="str">
        <v>2017-04-24</v>
      </c>
      <c r="N1448">
        <v>3.32</v>
      </c>
      <c r="P1448" t="str">
        <v>2017-04-25</v>
      </c>
      <c r="Q1448">
        <v>2.79</v>
      </c>
      <c r="S1448" t="str">
        <v>2017-04-24</v>
      </c>
      <c r="T1448">
        <v>3.38</v>
      </c>
    </row>
    <row r="1449" spans="1:20" x14ac:dyDescent="0.3">
      <c r="A1449" t="str">
        <v>2017-04-20</v>
      </c>
      <c r="B1449">
        <v>19849</v>
      </c>
      <c r="D1449" t="str">
        <v>2017-04-24</v>
      </c>
      <c r="E1449">
        <v>15.44</v>
      </c>
      <c r="G1449" t="str">
        <v>2017-04-24</v>
      </c>
      <c r="H1449">
        <v>1508</v>
      </c>
      <c r="J1449" t="str">
        <v>2017-04-21</v>
      </c>
      <c r="K1449">
        <v>2.5099999999999998</v>
      </c>
      <c r="M1449" t="str">
        <v>2017-04-21</v>
      </c>
      <c r="N1449">
        <v>3.1</v>
      </c>
      <c r="P1449" t="str">
        <v>2017-04-24</v>
      </c>
      <c r="Q1449">
        <v>2.71</v>
      </c>
      <c r="S1449" t="str">
        <v>2017-04-21</v>
      </c>
      <c r="T1449">
        <v>3.28</v>
      </c>
    </row>
    <row r="1450" spans="1:20" x14ac:dyDescent="0.3">
      <c r="A1450" t="str">
        <v>2017-04-19</v>
      </c>
      <c r="B1450">
        <v>19825</v>
      </c>
      <c r="D1450" t="str">
        <v>2017-04-21</v>
      </c>
      <c r="E1450">
        <v>13.64</v>
      </c>
      <c r="G1450" t="str">
        <v>2017-04-21</v>
      </c>
      <c r="H1450">
        <v>1508</v>
      </c>
      <c r="J1450" t="str">
        <v>2017-04-20</v>
      </c>
      <c r="K1450">
        <v>2.4900000000000002</v>
      </c>
      <c r="M1450" t="str">
        <v>2017-04-20</v>
      </c>
      <c r="N1450">
        <v>3.09</v>
      </c>
      <c r="P1450" t="str">
        <v>2017-04-21</v>
      </c>
      <c r="Q1450">
        <v>2.52</v>
      </c>
      <c r="S1450" t="str">
        <v>2017-04-20</v>
      </c>
      <c r="T1450">
        <v>3.25</v>
      </c>
    </row>
    <row r="1451" spans="1:20" x14ac:dyDescent="0.3">
      <c r="A1451" t="str">
        <v>2017-04-18</v>
      </c>
      <c r="B1451">
        <v>19443</v>
      </c>
      <c r="D1451" t="str">
        <v>2017-04-20</v>
      </c>
      <c r="E1451">
        <v>13.88</v>
      </c>
      <c r="G1451" t="str">
        <v>2017-04-20</v>
      </c>
      <c r="H1451">
        <v>1508</v>
      </c>
      <c r="J1451" t="str">
        <v>2017-04-19</v>
      </c>
      <c r="K1451">
        <v>2.4700000000000002</v>
      </c>
      <c r="M1451" t="str">
        <v>2017-04-19</v>
      </c>
      <c r="N1451">
        <v>3.05</v>
      </c>
      <c r="P1451" t="str">
        <v>2017-04-20</v>
      </c>
      <c r="Q1451">
        <v>2.5</v>
      </c>
      <c r="S1451" t="str">
        <v>2017-04-19</v>
      </c>
      <c r="T1451">
        <v>3.31</v>
      </c>
    </row>
    <row r="1452" spans="1:20" x14ac:dyDescent="0.3">
      <c r="A1452" t="str">
        <v>2017-04-13</v>
      </c>
      <c r="B1452">
        <v>19774</v>
      </c>
      <c r="D1452" t="str">
        <v>2017-04-19</v>
      </c>
      <c r="E1452">
        <v>13.63</v>
      </c>
      <c r="G1452" t="str">
        <v>2017-04-19</v>
      </c>
      <c r="H1452">
        <v>1508</v>
      </c>
      <c r="J1452" t="str">
        <v>2017-04-18</v>
      </c>
      <c r="K1452">
        <v>2.39</v>
      </c>
      <c r="M1452" t="str">
        <v>2017-04-18</v>
      </c>
      <c r="N1452">
        <v>2.89</v>
      </c>
      <c r="P1452" t="str">
        <v>2017-04-19</v>
      </c>
      <c r="Q1452">
        <v>2.4300000000000002</v>
      </c>
      <c r="S1452" t="str">
        <v>2017-04-18</v>
      </c>
      <c r="T1452">
        <v>3.24</v>
      </c>
    </row>
    <row r="1453" spans="1:20" x14ac:dyDescent="0.3">
      <c r="A1453" t="str">
        <v>2017-04-12</v>
      </c>
      <c r="B1453">
        <v>20005</v>
      </c>
      <c r="D1453" t="str">
        <v>2017-04-18</v>
      </c>
      <c r="E1453">
        <v>12.85</v>
      </c>
      <c r="G1453" t="str">
        <v>2017-04-18</v>
      </c>
      <c r="H1453">
        <v>1508</v>
      </c>
      <c r="J1453" t="str">
        <v>2017-04-13</v>
      </c>
      <c r="K1453">
        <v>2.44</v>
      </c>
      <c r="M1453" t="str">
        <v>2017-04-13</v>
      </c>
      <c r="N1453">
        <v>2.95</v>
      </c>
      <c r="P1453" t="str">
        <v>2017-04-18</v>
      </c>
      <c r="Q1453">
        <v>2.34</v>
      </c>
      <c r="S1453" t="str">
        <v>2017-04-13</v>
      </c>
      <c r="T1453">
        <v>3.23</v>
      </c>
    </row>
    <row r="1454" spans="1:20" x14ac:dyDescent="0.3">
      <c r="A1454" t="str">
        <v>2017-04-11</v>
      </c>
      <c r="B1454">
        <v>20109</v>
      </c>
      <c r="D1454" t="str">
        <v>2017-04-13</v>
      </c>
      <c r="E1454">
        <v>12.89</v>
      </c>
      <c r="G1454" t="str">
        <v>2017-04-13</v>
      </c>
      <c r="H1454">
        <v>1508</v>
      </c>
      <c r="J1454" t="str">
        <v>2017-04-12</v>
      </c>
      <c r="K1454">
        <v>2.48</v>
      </c>
      <c r="M1454" t="str">
        <v>2017-04-12</v>
      </c>
      <c r="N1454">
        <v>2.98</v>
      </c>
      <c r="P1454" t="str">
        <v>2017-04-13</v>
      </c>
      <c r="Q1454">
        <v>2.4</v>
      </c>
      <c r="S1454" t="str">
        <v>2017-04-12</v>
      </c>
      <c r="T1454">
        <v>3.22</v>
      </c>
    </row>
    <row r="1455" spans="1:20" x14ac:dyDescent="0.3">
      <c r="A1455" t="str">
        <v>2017-04-10</v>
      </c>
      <c r="B1455">
        <v>20202</v>
      </c>
      <c r="D1455" t="str">
        <v>2017-04-12</v>
      </c>
      <c r="E1455">
        <v>13.21</v>
      </c>
      <c r="G1455" t="str">
        <v>2017-04-12</v>
      </c>
      <c r="H1455">
        <v>1508</v>
      </c>
      <c r="J1455" t="str">
        <v>2017-04-11</v>
      </c>
      <c r="K1455">
        <v>2.5</v>
      </c>
      <c r="M1455" t="str">
        <v>2017-04-11</v>
      </c>
      <c r="N1455">
        <v>3.01</v>
      </c>
      <c r="P1455" t="str">
        <v>2017-04-12</v>
      </c>
      <c r="Q1455">
        <v>2.4700000000000002</v>
      </c>
      <c r="S1455" t="str">
        <v>2017-04-11</v>
      </c>
      <c r="T1455">
        <v>3.21</v>
      </c>
    </row>
    <row r="1456" spans="1:20" x14ac:dyDescent="0.3">
      <c r="A1456" t="str">
        <v>2017-04-07</v>
      </c>
      <c r="B1456">
        <v>20300</v>
      </c>
      <c r="D1456" t="str">
        <v>2017-04-11</v>
      </c>
      <c r="E1456">
        <v>13.51</v>
      </c>
      <c r="G1456" t="str">
        <v>2017-04-11</v>
      </c>
      <c r="H1456">
        <v>1508</v>
      </c>
      <c r="J1456" t="str">
        <v>2017-04-10</v>
      </c>
      <c r="K1456">
        <v>2.5299999999999998</v>
      </c>
      <c r="M1456" t="str">
        <v>2017-04-10</v>
      </c>
      <c r="N1456">
        <v>3.05</v>
      </c>
      <c r="P1456" t="str">
        <v>2017-04-11</v>
      </c>
      <c r="Q1456">
        <v>2.5499999999999998</v>
      </c>
      <c r="S1456" t="str">
        <v>2017-04-10</v>
      </c>
      <c r="T1456">
        <v>3.23</v>
      </c>
    </row>
    <row r="1457" spans="1:20" x14ac:dyDescent="0.3">
      <c r="A1457" t="str">
        <v>2017-04-06</v>
      </c>
      <c r="B1457">
        <v>20297</v>
      </c>
      <c r="D1457" t="str">
        <v>2017-04-10</v>
      </c>
      <c r="E1457">
        <v>13.93</v>
      </c>
      <c r="G1457" t="str">
        <v>2017-04-10</v>
      </c>
      <c r="H1457">
        <v>1508</v>
      </c>
      <c r="J1457" t="str">
        <v>2017-04-07</v>
      </c>
      <c r="K1457">
        <v>2.54</v>
      </c>
      <c r="M1457" t="str">
        <v>2017-04-07</v>
      </c>
      <c r="N1457">
        <v>3.1</v>
      </c>
      <c r="P1457" t="str">
        <v>2017-04-10</v>
      </c>
      <c r="Q1457">
        <v>2.67</v>
      </c>
      <c r="S1457" t="str">
        <v>2017-04-07</v>
      </c>
      <c r="T1457">
        <v>3.24</v>
      </c>
    </row>
    <row r="1458" spans="1:20" x14ac:dyDescent="0.3">
      <c r="A1458" t="str">
        <v>2017-04-05</v>
      </c>
      <c r="B1458">
        <v>20253</v>
      </c>
      <c r="D1458" t="str">
        <v>2017-04-07</v>
      </c>
      <c r="E1458">
        <v>14.11</v>
      </c>
      <c r="G1458" t="str">
        <v>2017-04-07</v>
      </c>
      <c r="H1458">
        <v>1508</v>
      </c>
      <c r="J1458" t="str">
        <v>2017-04-06</v>
      </c>
      <c r="K1458">
        <v>2.5299999999999998</v>
      </c>
      <c r="M1458" t="str">
        <v>2017-04-06</v>
      </c>
      <c r="N1458">
        <v>3.12</v>
      </c>
      <c r="P1458" t="str">
        <v>2017-04-07</v>
      </c>
      <c r="Q1458">
        <v>2.68</v>
      </c>
      <c r="S1458" t="str">
        <v>2017-04-06</v>
      </c>
      <c r="T1458">
        <v>3.26</v>
      </c>
    </row>
    <row r="1459" spans="1:20" x14ac:dyDescent="0.3">
      <c r="A1459" t="str">
        <v>2017-04-04</v>
      </c>
      <c r="B1459">
        <v>20257</v>
      </c>
      <c r="D1459" t="str">
        <v>2017-04-06</v>
      </c>
      <c r="E1459">
        <v>14.17</v>
      </c>
      <c r="G1459" t="str">
        <v>2017-04-06</v>
      </c>
      <c r="H1459">
        <v>1508</v>
      </c>
      <c r="J1459" t="str">
        <v>2017-04-05</v>
      </c>
      <c r="K1459">
        <v>2.52</v>
      </c>
      <c r="M1459" t="str">
        <v>2017-04-05</v>
      </c>
      <c r="N1459">
        <v>3.08</v>
      </c>
      <c r="P1459" t="str">
        <v>2017-04-06</v>
      </c>
      <c r="Q1459">
        <v>2.71</v>
      </c>
      <c r="S1459" t="str">
        <v>2017-04-05</v>
      </c>
      <c r="T1459">
        <v>3.22</v>
      </c>
    </row>
    <row r="1460" spans="1:20" x14ac:dyDescent="0.3">
      <c r="A1460" t="str">
        <v>2017-04-03</v>
      </c>
      <c r="B1460">
        <v>20243</v>
      </c>
      <c r="D1460" t="str">
        <v>2017-04-05</v>
      </c>
      <c r="E1460">
        <v>14.14</v>
      </c>
      <c r="G1460" t="str">
        <v>2017-04-05</v>
      </c>
      <c r="H1460">
        <v>1508</v>
      </c>
      <c r="J1460" t="str">
        <v>2017-04-04</v>
      </c>
      <c r="K1460">
        <v>2.52</v>
      </c>
      <c r="M1460" t="str">
        <v>2017-04-04</v>
      </c>
      <c r="N1460">
        <v>3.08</v>
      </c>
      <c r="P1460" t="str">
        <v>2017-04-05</v>
      </c>
      <c r="Q1460">
        <v>2.72</v>
      </c>
      <c r="S1460" t="str">
        <v>2017-04-04</v>
      </c>
      <c r="T1460">
        <v>3.24</v>
      </c>
    </row>
    <row r="1461" spans="1:20" x14ac:dyDescent="0.3">
      <c r="A1461" t="str">
        <v>2017-03-31</v>
      </c>
      <c r="B1461">
        <v>20493</v>
      </c>
      <c r="D1461" t="str">
        <v>2017-04-04</v>
      </c>
      <c r="E1461">
        <v>14.01</v>
      </c>
      <c r="G1461" t="str">
        <v>2017-04-04</v>
      </c>
      <c r="H1461">
        <v>1508</v>
      </c>
      <c r="J1461" t="str">
        <v>2017-04-03</v>
      </c>
      <c r="K1461">
        <v>2.5099999999999998</v>
      </c>
      <c r="M1461" t="str">
        <v>2017-04-03</v>
      </c>
      <c r="N1461">
        <v>3.06</v>
      </c>
      <c r="P1461" t="str">
        <v>2017-04-04</v>
      </c>
      <c r="Q1461">
        <v>2.71</v>
      </c>
      <c r="S1461" t="str">
        <v>2017-04-03</v>
      </c>
      <c r="T1461">
        <v>3.23</v>
      </c>
    </row>
    <row r="1462" spans="1:20" x14ac:dyDescent="0.3">
      <c r="A1462" t="str">
        <v>2017-03-30</v>
      </c>
      <c r="B1462">
        <v>20368</v>
      </c>
      <c r="D1462" t="str">
        <v>2017-04-03</v>
      </c>
      <c r="E1462">
        <v>14.06</v>
      </c>
      <c r="G1462" t="str">
        <v>2017-04-03</v>
      </c>
      <c r="H1462">
        <v>1508</v>
      </c>
      <c r="J1462" t="str">
        <v>2017-03-31</v>
      </c>
      <c r="K1462">
        <v>2.5499999999999998</v>
      </c>
      <c r="M1462" t="str">
        <v>2017-03-31</v>
      </c>
      <c r="N1462">
        <v>3.17</v>
      </c>
      <c r="P1462" t="str">
        <v>2017-04-03</v>
      </c>
      <c r="Q1462">
        <v>2.7</v>
      </c>
      <c r="S1462" t="str">
        <v>2017-03-31</v>
      </c>
      <c r="T1462">
        <v>3.23</v>
      </c>
    </row>
    <row r="1463" spans="1:20" x14ac:dyDescent="0.3">
      <c r="A1463" t="str">
        <v>2017-03-29</v>
      </c>
      <c r="B1463">
        <v>20277</v>
      </c>
      <c r="D1463" t="str">
        <v>2017-03-31</v>
      </c>
      <c r="E1463">
        <v>14.45</v>
      </c>
      <c r="G1463" t="str">
        <v>2017-03-31</v>
      </c>
      <c r="H1463">
        <v>1508</v>
      </c>
      <c r="J1463" t="str">
        <v>2017-03-30</v>
      </c>
      <c r="K1463">
        <v>2.5299999999999998</v>
      </c>
      <c r="M1463" t="str">
        <v>2017-03-30</v>
      </c>
      <c r="N1463">
        <v>3.17</v>
      </c>
      <c r="P1463" t="str">
        <v>2017-03-31</v>
      </c>
      <c r="Q1463">
        <v>2.78</v>
      </c>
      <c r="S1463" t="str">
        <v>2017-03-30</v>
      </c>
      <c r="T1463">
        <v>3.23</v>
      </c>
    </row>
    <row r="1464" spans="1:20" x14ac:dyDescent="0.3">
      <c r="A1464" t="str">
        <v>2017-03-28</v>
      </c>
      <c r="B1464">
        <v>20330</v>
      </c>
      <c r="D1464" t="str">
        <v>2017-03-30</v>
      </c>
      <c r="E1464">
        <v>14.28</v>
      </c>
      <c r="G1464" t="str">
        <v>2017-03-30</v>
      </c>
      <c r="H1464">
        <v>1508</v>
      </c>
      <c r="J1464" t="str">
        <v>2017-03-29</v>
      </c>
      <c r="K1464">
        <v>2.52</v>
      </c>
      <c r="M1464" t="str">
        <v>2017-03-29</v>
      </c>
      <c r="N1464">
        <v>3.22</v>
      </c>
      <c r="P1464" t="str">
        <v>2017-03-30</v>
      </c>
      <c r="Q1464">
        <v>2.72</v>
      </c>
      <c r="S1464" t="str">
        <v>2017-03-29</v>
      </c>
      <c r="T1464">
        <v>3.23</v>
      </c>
    </row>
    <row r="1465" spans="1:20" x14ac:dyDescent="0.3">
      <c r="A1465" t="str">
        <v>2017-03-27</v>
      </c>
      <c r="B1465">
        <v>20124</v>
      </c>
      <c r="D1465" t="str">
        <v>2017-03-29</v>
      </c>
      <c r="E1465">
        <v>14.29</v>
      </c>
      <c r="G1465" t="str">
        <v>2017-03-29</v>
      </c>
      <c r="H1465">
        <v>1508</v>
      </c>
      <c r="J1465" t="str">
        <v>2017-03-28</v>
      </c>
      <c r="K1465">
        <v>2.54</v>
      </c>
      <c r="M1465" t="str">
        <v>2017-03-28</v>
      </c>
      <c r="N1465">
        <v>3.28</v>
      </c>
      <c r="P1465" t="str">
        <v>2017-03-29</v>
      </c>
      <c r="Q1465">
        <v>2.7</v>
      </c>
      <c r="S1465" t="str">
        <v>2017-03-28</v>
      </c>
      <c r="T1465">
        <v>3.3</v>
      </c>
    </row>
    <row r="1466" spans="1:20" x14ac:dyDescent="0.3">
      <c r="A1466" t="str">
        <v>2017-03-24</v>
      </c>
      <c r="B1466">
        <v>20188</v>
      </c>
      <c r="D1466" t="str">
        <v>2017-03-28</v>
      </c>
      <c r="E1466">
        <v>14.47</v>
      </c>
      <c r="G1466" t="str">
        <v>2017-03-28</v>
      </c>
      <c r="H1466">
        <v>1508</v>
      </c>
      <c r="J1466" t="str">
        <v>2017-03-27</v>
      </c>
      <c r="K1466">
        <v>2.5299999999999998</v>
      </c>
      <c r="M1466" t="str">
        <v>2017-03-27</v>
      </c>
      <c r="N1466">
        <v>3.26</v>
      </c>
      <c r="P1466" t="str">
        <v>2017-03-28</v>
      </c>
      <c r="Q1466">
        <v>2.71</v>
      </c>
      <c r="S1466" t="str">
        <v>2017-03-27</v>
      </c>
      <c r="T1466">
        <v>3.33</v>
      </c>
    </row>
    <row r="1467" spans="1:20" x14ac:dyDescent="0.3">
      <c r="A1467" t="str">
        <v>2017-03-23</v>
      </c>
      <c r="B1467">
        <v>20167</v>
      </c>
      <c r="D1467" t="str">
        <v>2017-03-27</v>
      </c>
      <c r="E1467">
        <v>14.23</v>
      </c>
      <c r="G1467" t="str">
        <v>2017-03-27</v>
      </c>
      <c r="H1467">
        <v>1508</v>
      </c>
      <c r="J1467" t="str">
        <v>2017-03-24</v>
      </c>
      <c r="K1467">
        <v>2.54</v>
      </c>
      <c r="M1467" t="str">
        <v>2017-03-24</v>
      </c>
      <c r="N1467">
        <v>3.32</v>
      </c>
      <c r="P1467" t="str">
        <v>2017-03-27</v>
      </c>
      <c r="Q1467">
        <v>2.69</v>
      </c>
      <c r="S1467" t="str">
        <v>2017-03-24</v>
      </c>
      <c r="T1467">
        <v>3.33</v>
      </c>
    </row>
    <row r="1468" spans="1:20" x14ac:dyDescent="0.3">
      <c r="A1468" t="str">
        <v>2017-03-22</v>
      </c>
      <c r="B1468">
        <v>19953</v>
      </c>
      <c r="D1468" t="str">
        <v>2017-03-24</v>
      </c>
      <c r="E1468">
        <v>14.39</v>
      </c>
      <c r="G1468" t="str">
        <v>2017-03-24</v>
      </c>
      <c r="H1468">
        <v>1508</v>
      </c>
      <c r="J1468" t="str">
        <v>2017-03-23</v>
      </c>
      <c r="K1468">
        <v>2.5499999999999998</v>
      </c>
      <c r="M1468" t="str">
        <v>2017-03-23</v>
      </c>
      <c r="N1468">
        <v>3.36</v>
      </c>
      <c r="P1468" t="str">
        <v>2017-03-24</v>
      </c>
      <c r="Q1468">
        <v>2.73</v>
      </c>
      <c r="S1468" t="str">
        <v>2017-03-23</v>
      </c>
      <c r="T1468">
        <v>3.29</v>
      </c>
    </row>
    <row r="1469" spans="1:20" x14ac:dyDescent="0.3">
      <c r="A1469" t="str">
        <v>2017-03-21</v>
      </c>
      <c r="B1469">
        <v>19919</v>
      </c>
      <c r="D1469" t="str">
        <v>2017-03-23</v>
      </c>
      <c r="E1469">
        <v>14.49</v>
      </c>
      <c r="G1469" t="str">
        <v>2017-03-23</v>
      </c>
      <c r="H1469">
        <v>1508</v>
      </c>
      <c r="J1469" t="str">
        <v>2017-03-22</v>
      </c>
      <c r="K1469">
        <v>2.5099999999999998</v>
      </c>
      <c r="M1469" t="str">
        <v>2017-03-22</v>
      </c>
      <c r="N1469">
        <v>3.26</v>
      </c>
      <c r="P1469" t="str">
        <v>2017-03-23</v>
      </c>
      <c r="Q1469">
        <v>2.72</v>
      </c>
      <c r="S1469" t="str">
        <v>2017-03-22</v>
      </c>
      <c r="T1469">
        <v>3.28</v>
      </c>
    </row>
    <row r="1470" spans="1:20" x14ac:dyDescent="0.3">
      <c r="A1470" t="str">
        <v>2017-03-20</v>
      </c>
      <c r="B1470">
        <v>19969</v>
      </c>
      <c r="D1470" t="str">
        <v>2017-03-22</v>
      </c>
      <c r="E1470">
        <v>14.48</v>
      </c>
      <c r="G1470" t="str">
        <v>2017-03-22</v>
      </c>
      <c r="H1470">
        <v>1508</v>
      </c>
      <c r="J1470" t="str">
        <v>2017-03-21</v>
      </c>
      <c r="K1470">
        <v>2.5</v>
      </c>
      <c r="M1470" t="str">
        <v>2017-03-21</v>
      </c>
      <c r="N1470">
        <v>3.25</v>
      </c>
      <c r="P1470" t="str">
        <v>2017-03-22</v>
      </c>
      <c r="Q1470">
        <v>2.7</v>
      </c>
      <c r="S1470" t="str">
        <v>2017-03-21</v>
      </c>
      <c r="T1470">
        <v>3.33</v>
      </c>
    </row>
    <row r="1471" spans="1:20" x14ac:dyDescent="0.3">
      <c r="A1471" t="str">
        <v>2017-03-17</v>
      </c>
      <c r="B1471">
        <v>20074</v>
      </c>
      <c r="D1471" t="str">
        <v>2017-03-21</v>
      </c>
      <c r="E1471">
        <v>14.3</v>
      </c>
      <c r="G1471" t="str">
        <v>2017-03-21</v>
      </c>
      <c r="H1471">
        <v>1508</v>
      </c>
      <c r="J1471" t="str">
        <v>2017-03-20</v>
      </c>
      <c r="K1471">
        <v>2.48</v>
      </c>
      <c r="M1471" t="str">
        <v>2017-03-20</v>
      </c>
      <c r="N1471">
        <v>3.16</v>
      </c>
      <c r="P1471" t="str">
        <v>2017-03-21</v>
      </c>
      <c r="Q1471">
        <v>2.74</v>
      </c>
      <c r="S1471" t="str">
        <v>2017-03-20</v>
      </c>
      <c r="T1471">
        <v>3.35</v>
      </c>
    </row>
    <row r="1472" spans="1:20" x14ac:dyDescent="0.3">
      <c r="A1472" t="str">
        <v>2017-03-16</v>
      </c>
      <c r="B1472">
        <v>20110</v>
      </c>
      <c r="D1472" t="str">
        <v>2017-03-20</v>
      </c>
      <c r="E1472">
        <v>14.42</v>
      </c>
      <c r="G1472" t="str">
        <v>2017-03-20</v>
      </c>
      <c r="H1472">
        <v>1508</v>
      </c>
      <c r="J1472" t="str">
        <v>2017-03-17</v>
      </c>
      <c r="K1472">
        <v>2.48</v>
      </c>
      <c r="M1472" t="str">
        <v>2017-03-17</v>
      </c>
      <c r="N1472">
        <v>3.19</v>
      </c>
      <c r="P1472" t="str">
        <v>2017-03-20</v>
      </c>
      <c r="Q1472">
        <v>2.65</v>
      </c>
      <c r="S1472" t="str">
        <v>2017-03-17</v>
      </c>
      <c r="T1472">
        <v>3.27</v>
      </c>
    </row>
    <row r="1473" spans="1:20" x14ac:dyDescent="0.3">
      <c r="A1473" t="str">
        <v>2017-03-15</v>
      </c>
      <c r="B1473">
        <v>19774</v>
      </c>
      <c r="D1473" t="str">
        <v>2017-03-17</v>
      </c>
      <c r="E1473">
        <v>14.6</v>
      </c>
      <c r="G1473" t="str">
        <v>2017-03-17</v>
      </c>
      <c r="H1473">
        <v>1508</v>
      </c>
      <c r="J1473" t="str">
        <v>2017-03-16</v>
      </c>
      <c r="K1473">
        <v>2.4700000000000002</v>
      </c>
      <c r="M1473" t="str">
        <v>2017-03-16</v>
      </c>
      <c r="N1473">
        <v>3.19</v>
      </c>
      <c r="P1473" t="str">
        <v>2017-03-17</v>
      </c>
      <c r="Q1473">
        <v>2.65</v>
      </c>
      <c r="S1473" t="str">
        <v>2017-03-16</v>
      </c>
      <c r="T1473">
        <v>3.29</v>
      </c>
    </row>
    <row r="1474" spans="1:20" x14ac:dyDescent="0.3">
      <c r="A1474" t="str">
        <v>2017-03-14</v>
      </c>
      <c r="B1474">
        <v>19537</v>
      </c>
      <c r="D1474" t="str">
        <v>2017-03-16</v>
      </c>
      <c r="E1474">
        <v>14.6</v>
      </c>
      <c r="G1474" t="str">
        <v>2017-03-16</v>
      </c>
      <c r="H1474">
        <v>1508</v>
      </c>
      <c r="J1474" t="str">
        <v>2017-03-15</v>
      </c>
      <c r="K1474">
        <v>2.4500000000000002</v>
      </c>
      <c r="M1474" t="str">
        <v>2017-03-15</v>
      </c>
      <c r="N1474">
        <v>3.04</v>
      </c>
      <c r="P1474" t="str">
        <v>2017-03-16</v>
      </c>
      <c r="Q1474">
        <v>2.67</v>
      </c>
      <c r="S1474" t="str">
        <v>2017-03-15</v>
      </c>
      <c r="T1474">
        <v>3.26</v>
      </c>
    </row>
    <row r="1475" spans="1:20" x14ac:dyDescent="0.3">
      <c r="A1475" t="str">
        <v>2017-03-13</v>
      </c>
      <c r="B1475">
        <v>19707</v>
      </c>
      <c r="D1475" t="str">
        <v>2017-03-15</v>
      </c>
      <c r="E1475">
        <v>14.37</v>
      </c>
      <c r="G1475" t="str">
        <v>2017-03-15</v>
      </c>
      <c r="H1475">
        <v>1508</v>
      </c>
      <c r="J1475" t="str">
        <v>2017-03-14</v>
      </c>
      <c r="K1475">
        <v>2.42</v>
      </c>
      <c r="M1475" t="str">
        <v>2017-03-14</v>
      </c>
      <c r="N1475">
        <v>3.04</v>
      </c>
      <c r="P1475" t="str">
        <v>2017-03-15</v>
      </c>
      <c r="Q1475">
        <v>2.58</v>
      </c>
      <c r="S1475" t="str">
        <v>2017-03-14</v>
      </c>
      <c r="T1475">
        <v>3.25</v>
      </c>
    </row>
    <row r="1476" spans="1:20" x14ac:dyDescent="0.3">
      <c r="A1476" t="str">
        <v>2017-03-10</v>
      </c>
      <c r="B1476">
        <v>19658</v>
      </c>
      <c r="D1476" t="str">
        <v>2017-03-14</v>
      </c>
      <c r="E1476">
        <v>14.09</v>
      </c>
      <c r="G1476" t="str">
        <v>2017-03-14</v>
      </c>
      <c r="H1476">
        <v>1508</v>
      </c>
      <c r="J1476" t="str">
        <v>2017-03-13</v>
      </c>
      <c r="K1476">
        <v>2.46</v>
      </c>
      <c r="M1476" t="str">
        <v>2017-03-13</v>
      </c>
      <c r="N1476">
        <v>3.12</v>
      </c>
      <c r="P1476" t="str">
        <v>2017-03-14</v>
      </c>
      <c r="Q1476">
        <v>2.5099999999999998</v>
      </c>
      <c r="S1476" t="str">
        <v>2017-03-13</v>
      </c>
      <c r="T1476">
        <v>3.32</v>
      </c>
    </row>
    <row r="1477" spans="1:20" x14ac:dyDescent="0.3">
      <c r="A1477" t="str">
        <v>2017-03-09</v>
      </c>
      <c r="B1477">
        <v>19571</v>
      </c>
      <c r="D1477" t="str">
        <v>2017-03-13</v>
      </c>
      <c r="E1477">
        <v>14.23</v>
      </c>
      <c r="G1477" t="str">
        <v>2017-03-13</v>
      </c>
      <c r="H1477">
        <v>1508</v>
      </c>
      <c r="J1477" t="str">
        <v>2017-03-10</v>
      </c>
      <c r="K1477">
        <v>2.4300000000000002</v>
      </c>
      <c r="M1477" t="str">
        <v>2017-03-10</v>
      </c>
      <c r="N1477">
        <v>3.17</v>
      </c>
      <c r="P1477" t="str">
        <v>2017-03-13</v>
      </c>
      <c r="Q1477">
        <v>2.59</v>
      </c>
      <c r="S1477" t="str">
        <v>2017-03-10</v>
      </c>
      <c r="T1477">
        <v>3.32</v>
      </c>
    </row>
    <row r="1478" spans="1:20" x14ac:dyDescent="0.3">
      <c r="A1478" t="str">
        <v>2017-03-08</v>
      </c>
      <c r="B1478">
        <v>19482</v>
      </c>
      <c r="D1478" t="str">
        <v>2017-03-10</v>
      </c>
      <c r="E1478">
        <v>14.3</v>
      </c>
      <c r="G1478" t="str">
        <v>2017-03-10</v>
      </c>
      <c r="H1478">
        <v>1508</v>
      </c>
      <c r="J1478" t="str">
        <v>2017-03-09</v>
      </c>
      <c r="K1478">
        <v>2.39</v>
      </c>
      <c r="M1478" t="str">
        <v>2017-03-09</v>
      </c>
      <c r="N1478">
        <v>3.07</v>
      </c>
      <c r="P1478" t="str">
        <v>2017-03-10</v>
      </c>
      <c r="Q1478">
        <v>2.58</v>
      </c>
      <c r="S1478" t="str">
        <v>2017-03-09</v>
      </c>
      <c r="T1478">
        <v>3.21</v>
      </c>
    </row>
    <row r="1479" spans="1:20" x14ac:dyDescent="0.3">
      <c r="A1479" t="str">
        <v>2017-03-07</v>
      </c>
      <c r="B1479">
        <v>19455</v>
      </c>
      <c r="D1479" t="str">
        <v>2017-03-09</v>
      </c>
      <c r="E1479">
        <v>13.83</v>
      </c>
      <c r="G1479" t="str">
        <v>2017-03-09</v>
      </c>
      <c r="H1479">
        <v>1508</v>
      </c>
      <c r="J1479" t="str">
        <v>2017-03-08</v>
      </c>
      <c r="K1479">
        <v>2.33</v>
      </c>
      <c r="M1479" t="str">
        <v>2017-03-08</v>
      </c>
      <c r="N1479">
        <v>2.97</v>
      </c>
      <c r="P1479" t="str">
        <v>2017-03-09</v>
      </c>
      <c r="Q1479">
        <v>2.42</v>
      </c>
      <c r="S1479" t="str">
        <v>2017-03-08</v>
      </c>
      <c r="T1479">
        <v>3.13</v>
      </c>
    </row>
    <row r="1480" spans="1:20" x14ac:dyDescent="0.3">
      <c r="A1480" t="str">
        <v>2017-03-06</v>
      </c>
      <c r="B1480">
        <v>19450</v>
      </c>
      <c r="D1480" t="str">
        <v>2017-03-08</v>
      </c>
      <c r="E1480">
        <v>13.71</v>
      </c>
      <c r="G1480" t="str">
        <v>2017-03-08</v>
      </c>
      <c r="H1480">
        <v>1508</v>
      </c>
      <c r="J1480" t="str">
        <v>2017-03-07</v>
      </c>
      <c r="K1480">
        <v>2.33</v>
      </c>
      <c r="M1480" t="str">
        <v>2017-03-07</v>
      </c>
      <c r="N1480">
        <v>2.96</v>
      </c>
      <c r="P1480" t="str">
        <v>2017-03-08</v>
      </c>
      <c r="Q1480">
        <v>2.42</v>
      </c>
      <c r="S1480" t="str">
        <v>2017-03-07</v>
      </c>
      <c r="T1480">
        <v>3.13</v>
      </c>
    </row>
    <row r="1481" spans="1:20" x14ac:dyDescent="0.3">
      <c r="A1481" t="str">
        <v>2017-03-03</v>
      </c>
      <c r="B1481">
        <v>19664</v>
      </c>
      <c r="D1481" t="str">
        <v>2017-03-07</v>
      </c>
      <c r="E1481">
        <v>13.74</v>
      </c>
      <c r="G1481" t="str">
        <v>2017-03-07</v>
      </c>
      <c r="H1481">
        <v>1508</v>
      </c>
      <c r="J1481" t="str">
        <v>2017-03-06</v>
      </c>
      <c r="K1481">
        <v>2.3199999999999998</v>
      </c>
      <c r="M1481" t="str">
        <v>2017-03-06</v>
      </c>
      <c r="N1481">
        <v>3.09</v>
      </c>
      <c r="P1481" t="str">
        <v>2017-03-07</v>
      </c>
      <c r="Q1481">
        <v>2.42</v>
      </c>
      <c r="S1481" t="str">
        <v>2017-03-06</v>
      </c>
      <c r="T1481">
        <v>3.13</v>
      </c>
    </row>
    <row r="1482" spans="1:20" x14ac:dyDescent="0.3">
      <c r="A1482" t="str">
        <v>2017-03-02</v>
      </c>
      <c r="B1482">
        <v>19441</v>
      </c>
      <c r="D1482" t="str">
        <v>2017-03-06</v>
      </c>
      <c r="E1482">
        <v>13.65</v>
      </c>
      <c r="G1482" t="str">
        <v>2017-03-06</v>
      </c>
      <c r="H1482">
        <v>1508</v>
      </c>
      <c r="J1482" t="str">
        <v>2017-03-03</v>
      </c>
      <c r="K1482">
        <v>2.34</v>
      </c>
      <c r="M1482" t="str">
        <v>2017-03-03</v>
      </c>
      <c r="N1482">
        <v>3.18</v>
      </c>
      <c r="P1482" t="str">
        <v>2017-03-06</v>
      </c>
      <c r="Q1482">
        <v>2.4</v>
      </c>
      <c r="S1482" t="str">
        <v>2017-03-03</v>
      </c>
      <c r="T1482">
        <v>3.2</v>
      </c>
    </row>
    <row r="1483" spans="1:20" x14ac:dyDescent="0.3">
      <c r="A1483" t="str">
        <v>2017-03-01</v>
      </c>
      <c r="B1483">
        <v>19364</v>
      </c>
      <c r="D1483" t="str">
        <v>2017-03-03</v>
      </c>
      <c r="E1483">
        <v>14</v>
      </c>
      <c r="G1483" t="str">
        <v>2017-03-03</v>
      </c>
      <c r="H1483">
        <v>1508</v>
      </c>
      <c r="J1483" t="str">
        <v>2017-03-02</v>
      </c>
      <c r="K1483">
        <v>2.29</v>
      </c>
      <c r="M1483" t="str">
        <v>2017-03-02</v>
      </c>
      <c r="N1483">
        <v>3.04</v>
      </c>
      <c r="P1483" t="str">
        <v>2017-03-03</v>
      </c>
      <c r="Q1483">
        <v>2.5099999999999998</v>
      </c>
      <c r="S1483" t="str">
        <v>2017-03-02</v>
      </c>
      <c r="T1483">
        <v>3.14</v>
      </c>
    </row>
    <row r="1484" spans="1:20" x14ac:dyDescent="0.3">
      <c r="A1484" t="str">
        <v>2017-02-28</v>
      </c>
      <c r="B1484">
        <v>18913</v>
      </c>
      <c r="D1484" t="str">
        <v>2017-03-02</v>
      </c>
      <c r="E1484">
        <v>13.5</v>
      </c>
      <c r="G1484" t="str">
        <v>2017-03-02</v>
      </c>
      <c r="H1484">
        <v>1508</v>
      </c>
      <c r="J1484" t="str">
        <v>2017-03-01</v>
      </c>
      <c r="K1484">
        <v>2.29</v>
      </c>
      <c r="M1484" t="str">
        <v>2017-03-01</v>
      </c>
      <c r="N1484">
        <v>3.03</v>
      </c>
      <c r="P1484" t="str">
        <v>2017-03-02</v>
      </c>
      <c r="Q1484">
        <v>2.4500000000000002</v>
      </c>
      <c r="S1484" t="str">
        <v>2017-03-01</v>
      </c>
      <c r="T1484">
        <v>3.21</v>
      </c>
    </row>
    <row r="1485" spans="1:20" x14ac:dyDescent="0.3">
      <c r="A1485" t="str">
        <v>2017-02-27</v>
      </c>
      <c r="B1485">
        <v>18914</v>
      </c>
      <c r="D1485" t="str">
        <v>2017-03-01</v>
      </c>
      <c r="E1485">
        <v>13.19</v>
      </c>
      <c r="G1485" t="str">
        <v>2017-03-01</v>
      </c>
      <c r="H1485">
        <v>1508</v>
      </c>
      <c r="J1485" t="str">
        <v>2017-02-28</v>
      </c>
      <c r="K1485">
        <v>2.2000000000000002</v>
      </c>
      <c r="M1485" t="str">
        <v>2017-02-28</v>
      </c>
      <c r="N1485">
        <v>2.92</v>
      </c>
      <c r="P1485" t="str">
        <v>2017-03-01</v>
      </c>
      <c r="Q1485">
        <v>2.4500000000000002</v>
      </c>
      <c r="S1485" t="str">
        <v>2017-02-28</v>
      </c>
      <c r="T1485">
        <v>3</v>
      </c>
    </row>
    <row r="1486" spans="1:20" x14ac:dyDescent="0.3">
      <c r="A1486" t="str">
        <v>2017-02-24</v>
      </c>
      <c r="B1486">
        <v>18597</v>
      </c>
      <c r="D1486" t="str">
        <v>2017-02-28</v>
      </c>
      <c r="E1486">
        <v>12.65</v>
      </c>
      <c r="G1486" t="str">
        <v>2017-02-28</v>
      </c>
      <c r="H1486">
        <v>1508</v>
      </c>
      <c r="J1486" t="str">
        <v>2017-02-27</v>
      </c>
      <c r="K1486">
        <v>2.19</v>
      </c>
      <c r="M1486" t="str">
        <v>2017-02-27</v>
      </c>
      <c r="N1486">
        <v>2.92</v>
      </c>
      <c r="P1486" t="str">
        <v>2017-02-28</v>
      </c>
      <c r="Q1486">
        <v>2.36</v>
      </c>
      <c r="S1486" t="str">
        <v>2017-02-27</v>
      </c>
      <c r="T1486">
        <v>3.05</v>
      </c>
    </row>
    <row r="1487" spans="1:20" x14ac:dyDescent="0.3">
      <c r="A1487" t="str">
        <v>2017-02-23</v>
      </c>
      <c r="B1487">
        <v>18819</v>
      </c>
      <c r="D1487" t="str">
        <v>2017-02-27</v>
      </c>
      <c r="E1487">
        <v>12.46</v>
      </c>
      <c r="G1487" t="str">
        <v>2017-02-27</v>
      </c>
      <c r="H1487">
        <v>1508</v>
      </c>
      <c r="J1487" t="str">
        <v>2017-02-24</v>
      </c>
      <c r="K1487">
        <v>2.08</v>
      </c>
      <c r="M1487" t="str">
        <v>2017-02-24</v>
      </c>
      <c r="N1487">
        <v>2.8</v>
      </c>
      <c r="P1487" t="str">
        <v>2017-02-27</v>
      </c>
      <c r="Q1487">
        <v>2.29</v>
      </c>
      <c r="S1487" t="str">
        <v>2017-02-24</v>
      </c>
      <c r="T1487">
        <v>2.99</v>
      </c>
    </row>
    <row r="1488" spans="1:20" x14ac:dyDescent="0.3">
      <c r="A1488" t="str">
        <v>2017-02-22</v>
      </c>
      <c r="B1488">
        <v>18885</v>
      </c>
      <c r="D1488" t="str">
        <v>2017-02-24</v>
      </c>
      <c r="E1488">
        <v>12.16</v>
      </c>
      <c r="G1488" t="str">
        <v>2017-02-24</v>
      </c>
      <c r="H1488">
        <v>1508</v>
      </c>
      <c r="J1488" t="str">
        <v>2017-02-23</v>
      </c>
      <c r="K1488">
        <v>2.12</v>
      </c>
      <c r="M1488" t="str">
        <v>2017-02-23</v>
      </c>
      <c r="N1488">
        <v>2.84</v>
      </c>
      <c r="P1488" t="str">
        <v>2017-02-24</v>
      </c>
      <c r="Q1488">
        <v>2.16</v>
      </c>
      <c r="S1488" t="str">
        <v>2017-02-23</v>
      </c>
      <c r="T1488">
        <v>3.05</v>
      </c>
    </row>
    <row r="1489" spans="1:20" x14ac:dyDescent="0.3">
      <c r="A1489" t="str">
        <v>2017-02-21</v>
      </c>
      <c r="B1489">
        <v>19044</v>
      </c>
      <c r="D1489" t="str">
        <v>2017-02-23</v>
      </c>
      <c r="E1489">
        <v>12.44</v>
      </c>
      <c r="G1489" t="str">
        <v>2017-02-23</v>
      </c>
      <c r="H1489">
        <v>1508</v>
      </c>
      <c r="J1489" t="str">
        <v>2017-02-22</v>
      </c>
      <c r="K1489">
        <v>2.14</v>
      </c>
      <c r="M1489" t="str">
        <v>2017-02-22</v>
      </c>
      <c r="N1489">
        <v>2.89</v>
      </c>
      <c r="P1489" t="str">
        <v>2017-02-23</v>
      </c>
      <c r="Q1489">
        <v>2.3199999999999998</v>
      </c>
      <c r="S1489" t="str">
        <v>2017-02-22</v>
      </c>
      <c r="T1489">
        <v>3.15</v>
      </c>
    </row>
    <row r="1490" spans="1:20" x14ac:dyDescent="0.3">
      <c r="A1490" t="str">
        <v>2017-02-20</v>
      </c>
      <c r="B1490">
        <v>18979</v>
      </c>
      <c r="D1490" t="str">
        <v>2017-02-22</v>
      </c>
      <c r="E1490">
        <v>12.3</v>
      </c>
      <c r="G1490" t="str">
        <v>2017-02-22</v>
      </c>
      <c r="H1490">
        <v>1508</v>
      </c>
      <c r="J1490" t="str">
        <v>2017-02-21</v>
      </c>
      <c r="K1490">
        <v>2.16</v>
      </c>
      <c r="M1490" t="str">
        <v>2017-02-21</v>
      </c>
      <c r="N1490">
        <v>3.01</v>
      </c>
      <c r="P1490" t="str">
        <v>2017-02-22</v>
      </c>
      <c r="Q1490">
        <v>2.2999999999999998</v>
      </c>
      <c r="S1490" t="str">
        <v>2017-02-21</v>
      </c>
      <c r="T1490">
        <v>3.17</v>
      </c>
    </row>
    <row r="1491" spans="1:20" x14ac:dyDescent="0.3">
      <c r="A1491" t="str">
        <v>2017-02-17</v>
      </c>
      <c r="B1491">
        <v>19006</v>
      </c>
      <c r="D1491" t="str">
        <v>2017-02-21</v>
      </c>
      <c r="E1491">
        <v>12.56</v>
      </c>
      <c r="G1491" t="str">
        <v>2017-02-21</v>
      </c>
      <c r="H1491">
        <v>1508</v>
      </c>
      <c r="J1491" t="str">
        <v>2017-02-20</v>
      </c>
      <c r="K1491">
        <v>2.17</v>
      </c>
      <c r="M1491" t="str">
        <v>2017-02-20</v>
      </c>
      <c r="N1491">
        <v>3.01</v>
      </c>
      <c r="P1491" t="str">
        <v>2017-02-21</v>
      </c>
      <c r="Q1491">
        <v>2.4</v>
      </c>
      <c r="S1491" t="str">
        <v>2017-02-20</v>
      </c>
      <c r="T1491">
        <v>3.23</v>
      </c>
    </row>
    <row r="1492" spans="1:20" x14ac:dyDescent="0.3">
      <c r="A1492" t="str">
        <v>2017-02-16</v>
      </c>
      <c r="B1492">
        <v>19088</v>
      </c>
      <c r="D1492" t="str">
        <v>2017-02-20</v>
      </c>
      <c r="E1492">
        <v>12.75</v>
      </c>
      <c r="G1492" t="str">
        <v>2017-02-20</v>
      </c>
      <c r="H1492">
        <v>1508</v>
      </c>
      <c r="J1492" t="str">
        <v>2017-02-17</v>
      </c>
      <c r="K1492">
        <v>2.17</v>
      </c>
      <c r="M1492" t="str">
        <v>2017-02-17</v>
      </c>
      <c r="N1492">
        <v>3.05</v>
      </c>
      <c r="P1492" t="str">
        <v>2017-02-20</v>
      </c>
      <c r="Q1492">
        <v>2.48</v>
      </c>
      <c r="S1492" t="str">
        <v>2017-02-17</v>
      </c>
      <c r="T1492">
        <v>3.2</v>
      </c>
    </row>
    <row r="1493" spans="1:20" x14ac:dyDescent="0.3">
      <c r="A1493" t="str">
        <v>2017-02-15</v>
      </c>
      <c r="B1493">
        <v>19056</v>
      </c>
      <c r="D1493" t="str">
        <v>2017-02-17</v>
      </c>
      <c r="E1493">
        <v>12.9</v>
      </c>
      <c r="G1493" t="str">
        <v>2017-02-17</v>
      </c>
      <c r="H1493">
        <v>1508</v>
      </c>
      <c r="J1493" t="str">
        <v>2017-02-16</v>
      </c>
      <c r="K1493">
        <v>2.2000000000000002</v>
      </c>
      <c r="M1493" t="str">
        <v>2017-02-16</v>
      </c>
      <c r="N1493">
        <v>3.14</v>
      </c>
      <c r="P1493" t="str">
        <v>2017-02-17</v>
      </c>
      <c r="Q1493">
        <v>2.54</v>
      </c>
      <c r="S1493" t="str">
        <v>2017-02-16</v>
      </c>
      <c r="T1493">
        <v>3.25</v>
      </c>
    </row>
    <row r="1494" spans="1:20" x14ac:dyDescent="0.3">
      <c r="A1494" t="str">
        <v>2017-02-14</v>
      </c>
      <c r="B1494">
        <v>19188</v>
      </c>
      <c r="D1494" t="str">
        <v>2017-02-16</v>
      </c>
      <c r="E1494">
        <v>12.63</v>
      </c>
      <c r="G1494" t="str">
        <v>2017-02-16</v>
      </c>
      <c r="H1494">
        <v>1508</v>
      </c>
      <c r="J1494" t="str">
        <v>2017-02-15</v>
      </c>
      <c r="K1494">
        <v>2.19</v>
      </c>
      <c r="M1494" t="str">
        <v>2017-02-15</v>
      </c>
      <c r="N1494">
        <v>3.26</v>
      </c>
      <c r="P1494" t="str">
        <v>2017-02-16</v>
      </c>
      <c r="Q1494">
        <v>2.54</v>
      </c>
      <c r="S1494" t="str">
        <v>2017-02-15</v>
      </c>
      <c r="T1494">
        <v>3.26</v>
      </c>
    </row>
    <row r="1495" spans="1:20" x14ac:dyDescent="0.3">
      <c r="A1495" t="str">
        <v>2017-02-13</v>
      </c>
      <c r="B1495">
        <v>19065</v>
      </c>
      <c r="D1495" t="str">
        <v>2017-02-15</v>
      </c>
      <c r="E1495">
        <v>12.92</v>
      </c>
      <c r="G1495" t="str">
        <v>2017-02-15</v>
      </c>
      <c r="H1495">
        <v>1508</v>
      </c>
      <c r="J1495" t="str">
        <v>2017-02-14</v>
      </c>
      <c r="K1495">
        <v>2.17</v>
      </c>
      <c r="M1495" t="str">
        <v>2017-02-14</v>
      </c>
      <c r="N1495">
        <v>3.34</v>
      </c>
      <c r="P1495" t="str">
        <v>2017-02-15</v>
      </c>
      <c r="Q1495">
        <v>2.54</v>
      </c>
      <c r="S1495" t="str">
        <v>2017-02-14</v>
      </c>
      <c r="T1495">
        <v>3.28</v>
      </c>
    </row>
    <row r="1496" spans="1:20" x14ac:dyDescent="0.3">
      <c r="A1496" t="str">
        <v>2017-02-10</v>
      </c>
      <c r="B1496">
        <v>18862</v>
      </c>
      <c r="D1496" t="str">
        <v>2017-02-14</v>
      </c>
      <c r="E1496">
        <v>12.79</v>
      </c>
      <c r="G1496" t="str">
        <v>2017-02-14</v>
      </c>
      <c r="H1496">
        <v>1508</v>
      </c>
      <c r="J1496" t="str">
        <v>2017-02-13</v>
      </c>
      <c r="K1496">
        <v>2.14</v>
      </c>
      <c r="M1496" t="str">
        <v>2017-02-13</v>
      </c>
      <c r="N1496">
        <v>3.23</v>
      </c>
      <c r="P1496" t="str">
        <v>2017-02-14</v>
      </c>
      <c r="Q1496">
        <v>2.63</v>
      </c>
      <c r="S1496" t="str">
        <v>2017-02-13</v>
      </c>
      <c r="T1496">
        <v>3.27</v>
      </c>
    </row>
    <row r="1497" spans="1:20" x14ac:dyDescent="0.3">
      <c r="A1497" t="str">
        <v>2017-02-09</v>
      </c>
      <c r="B1497">
        <v>18947</v>
      </c>
      <c r="D1497" t="str">
        <v>2017-02-13</v>
      </c>
      <c r="E1497">
        <v>12.66</v>
      </c>
      <c r="G1497" t="str">
        <v>2017-02-13</v>
      </c>
      <c r="H1497">
        <v>1508</v>
      </c>
      <c r="J1497" t="str">
        <v>2017-02-10</v>
      </c>
      <c r="K1497">
        <v>2.13</v>
      </c>
      <c r="M1497" t="str">
        <v>2017-02-10</v>
      </c>
      <c r="N1497">
        <v>3.22</v>
      </c>
      <c r="P1497" t="str">
        <v>2017-02-13</v>
      </c>
      <c r="Q1497">
        <v>2.5099999999999998</v>
      </c>
      <c r="S1497" t="str">
        <v>2017-02-10</v>
      </c>
      <c r="T1497">
        <v>3.24</v>
      </c>
    </row>
    <row r="1498" spans="1:20" x14ac:dyDescent="0.3">
      <c r="A1498" t="str">
        <v>2017-02-08</v>
      </c>
      <c r="B1498">
        <v>18772</v>
      </c>
      <c r="D1498" t="str">
        <v>2017-02-10</v>
      </c>
      <c r="E1498">
        <v>12.64</v>
      </c>
      <c r="G1498" t="str">
        <v>2017-02-10</v>
      </c>
      <c r="H1498">
        <v>1508</v>
      </c>
      <c r="J1498" t="str">
        <v>2017-02-09</v>
      </c>
      <c r="K1498">
        <v>2.15</v>
      </c>
      <c r="M1498" t="str">
        <v>2017-02-09</v>
      </c>
      <c r="N1498">
        <v>3.49</v>
      </c>
      <c r="P1498" t="str">
        <v>2017-02-10</v>
      </c>
      <c r="Q1498">
        <v>2.35</v>
      </c>
      <c r="S1498" t="str">
        <v>2017-02-09</v>
      </c>
      <c r="T1498">
        <v>3.31</v>
      </c>
    </row>
    <row r="1499" spans="1:20" x14ac:dyDescent="0.3">
      <c r="A1499" t="str">
        <v>2017-02-07</v>
      </c>
      <c r="B1499">
        <v>18663</v>
      </c>
      <c r="D1499" t="str">
        <v>2017-02-09</v>
      </c>
      <c r="E1499">
        <v>12.57</v>
      </c>
      <c r="G1499" t="str">
        <v>2017-02-09</v>
      </c>
      <c r="H1499">
        <v>1508</v>
      </c>
      <c r="J1499" t="str">
        <v>2017-02-08</v>
      </c>
      <c r="K1499">
        <v>2.14</v>
      </c>
      <c r="M1499" t="str">
        <v>2017-02-08</v>
      </c>
      <c r="N1499">
        <v>3.44</v>
      </c>
      <c r="P1499" t="str">
        <v>2017-02-09</v>
      </c>
      <c r="Q1499">
        <v>2.48</v>
      </c>
      <c r="S1499" t="str">
        <v>2017-02-08</v>
      </c>
      <c r="T1499">
        <v>3.29</v>
      </c>
    </row>
    <row r="1500" spans="1:20" x14ac:dyDescent="0.3">
      <c r="A1500" t="str">
        <v>2017-02-06</v>
      </c>
      <c r="B1500">
        <v>18694</v>
      </c>
      <c r="D1500" t="str">
        <v>2017-02-08</v>
      </c>
      <c r="E1500">
        <v>12.4</v>
      </c>
      <c r="G1500" t="str">
        <v>2017-02-08</v>
      </c>
      <c r="H1500">
        <v>1508</v>
      </c>
      <c r="J1500" t="str">
        <v>2017-02-07</v>
      </c>
      <c r="K1500">
        <v>2.14</v>
      </c>
      <c r="M1500" t="str">
        <v>2017-02-07</v>
      </c>
      <c r="N1500">
        <v>3.4</v>
      </c>
      <c r="P1500" t="str">
        <v>2017-02-08</v>
      </c>
      <c r="Q1500">
        <v>2.4900000000000002</v>
      </c>
      <c r="S1500" t="str">
        <v>2017-02-07</v>
      </c>
      <c r="T1500">
        <v>3.21</v>
      </c>
    </row>
    <row r="1501" spans="1:20" x14ac:dyDescent="0.3">
      <c r="A1501" t="str">
        <v>2017-02-03</v>
      </c>
      <c r="B1501">
        <v>19116</v>
      </c>
      <c r="D1501" t="str">
        <v>2017-02-07</v>
      </c>
      <c r="E1501">
        <v>12.27</v>
      </c>
      <c r="G1501" t="str">
        <v>2017-02-07</v>
      </c>
      <c r="H1501">
        <v>1508</v>
      </c>
      <c r="J1501" t="str">
        <v>2017-02-06</v>
      </c>
      <c r="K1501">
        <v>2.1800000000000002</v>
      </c>
      <c r="M1501" t="str">
        <v>2017-02-06</v>
      </c>
      <c r="N1501">
        <v>3.52</v>
      </c>
      <c r="P1501" t="str">
        <v>2017-02-07</v>
      </c>
      <c r="Q1501">
        <v>2.39</v>
      </c>
      <c r="S1501" t="str">
        <v>2017-02-06</v>
      </c>
      <c r="T1501">
        <v>3.25</v>
      </c>
    </row>
    <row r="1502" spans="1:20" x14ac:dyDescent="0.3">
      <c r="A1502" t="str">
        <v>2017-02-02</v>
      </c>
      <c r="B1502">
        <v>18889</v>
      </c>
      <c r="D1502" t="str">
        <v>2017-02-06</v>
      </c>
      <c r="E1502">
        <v>12.21</v>
      </c>
      <c r="G1502" t="str">
        <v>2017-02-06</v>
      </c>
      <c r="H1502">
        <v>1508</v>
      </c>
      <c r="J1502" t="str">
        <v>2017-02-03</v>
      </c>
      <c r="K1502">
        <v>2.2400000000000002</v>
      </c>
      <c r="M1502" t="str">
        <v>2017-02-03</v>
      </c>
      <c r="N1502">
        <v>3.73</v>
      </c>
      <c r="P1502" t="str">
        <v>2017-02-06</v>
      </c>
      <c r="Q1502">
        <v>2.54</v>
      </c>
      <c r="S1502" t="str">
        <v>2017-02-03</v>
      </c>
      <c r="T1502">
        <v>3.34</v>
      </c>
    </row>
    <row r="1503" spans="1:20" x14ac:dyDescent="0.3">
      <c r="A1503" t="str">
        <v>2017-02-01</v>
      </c>
      <c r="B1503">
        <v>18741</v>
      </c>
      <c r="D1503" t="str">
        <v>2017-02-03</v>
      </c>
      <c r="E1503">
        <v>13.11</v>
      </c>
      <c r="G1503" t="str">
        <v>2017-02-03</v>
      </c>
      <c r="H1503">
        <v>1508</v>
      </c>
      <c r="J1503" t="str">
        <v>2017-02-02</v>
      </c>
      <c r="K1503">
        <v>2.1800000000000002</v>
      </c>
      <c r="M1503" t="str">
        <v>2017-02-02</v>
      </c>
      <c r="N1503">
        <v>3.65</v>
      </c>
      <c r="P1503" t="str">
        <v>2017-02-03</v>
      </c>
      <c r="Q1503">
        <v>2.7</v>
      </c>
      <c r="S1503" t="str">
        <v>2017-02-02</v>
      </c>
      <c r="T1503">
        <v>3.27</v>
      </c>
    </row>
    <row r="1504" spans="1:20" x14ac:dyDescent="0.3">
      <c r="A1504" t="str">
        <v>2017-01-31</v>
      </c>
      <c r="B1504">
        <v>18591</v>
      </c>
      <c r="D1504" t="str">
        <v>2017-02-02</v>
      </c>
      <c r="E1504">
        <v>13.11</v>
      </c>
      <c r="G1504" t="str">
        <v>2017-02-02</v>
      </c>
      <c r="H1504">
        <v>1508</v>
      </c>
      <c r="J1504" t="str">
        <v>2017-02-01</v>
      </c>
      <c r="K1504">
        <v>2.2000000000000002</v>
      </c>
      <c r="M1504" t="str">
        <v>2017-02-01</v>
      </c>
      <c r="N1504">
        <v>3.63</v>
      </c>
      <c r="P1504" t="str">
        <v>2017-02-02</v>
      </c>
      <c r="Q1504">
        <v>2.66</v>
      </c>
      <c r="S1504" t="str">
        <v>2017-02-01</v>
      </c>
      <c r="T1504">
        <v>3.33</v>
      </c>
    </row>
    <row r="1505" spans="1:20" x14ac:dyDescent="0.3">
      <c r="A1505" t="str">
        <v>2017-01-30</v>
      </c>
      <c r="B1505">
        <v>18759</v>
      </c>
      <c r="D1505" t="str">
        <v>2017-02-01</v>
      </c>
      <c r="E1505">
        <v>13.33</v>
      </c>
      <c r="G1505" t="str">
        <v>2017-02-01</v>
      </c>
      <c r="H1505">
        <v>1508</v>
      </c>
      <c r="J1505" t="str">
        <v>2017-01-31</v>
      </c>
      <c r="K1505">
        <v>2.17</v>
      </c>
      <c r="M1505" t="str">
        <v>2017-01-31</v>
      </c>
      <c r="N1505">
        <v>3.55</v>
      </c>
      <c r="P1505" t="str">
        <v>2017-02-01</v>
      </c>
      <c r="Q1505">
        <v>2.66</v>
      </c>
      <c r="S1505" t="str">
        <v>2017-01-31</v>
      </c>
      <c r="T1505">
        <v>3.28</v>
      </c>
    </row>
    <row r="1506" spans="1:20" x14ac:dyDescent="0.3">
      <c r="A1506" t="str">
        <v>2017-01-27</v>
      </c>
      <c r="B1506">
        <v>19329</v>
      </c>
      <c r="D1506" t="str">
        <v>2017-01-31</v>
      </c>
      <c r="E1506">
        <v>12.61</v>
      </c>
      <c r="G1506" t="str">
        <v>2017-01-31</v>
      </c>
      <c r="H1506">
        <v>1508</v>
      </c>
      <c r="J1506" t="str">
        <v>2017-01-30</v>
      </c>
      <c r="K1506">
        <v>2.2000000000000002</v>
      </c>
      <c r="M1506" t="str">
        <v>2017-01-30</v>
      </c>
      <c r="N1506">
        <v>3.61</v>
      </c>
      <c r="P1506" t="str">
        <v>2017-01-31</v>
      </c>
      <c r="Q1506">
        <v>2.63</v>
      </c>
      <c r="S1506" t="str">
        <v>2017-01-30</v>
      </c>
      <c r="T1506">
        <v>3.29</v>
      </c>
    </row>
    <row r="1507" spans="1:20" x14ac:dyDescent="0.3">
      <c r="A1507" t="str">
        <v>2017-01-26</v>
      </c>
      <c r="B1507">
        <v>19440</v>
      </c>
      <c r="D1507" t="str">
        <v>2017-01-30</v>
      </c>
      <c r="E1507">
        <v>13.13</v>
      </c>
      <c r="G1507" t="str">
        <v>2017-01-30</v>
      </c>
      <c r="H1507">
        <v>1508</v>
      </c>
      <c r="J1507" t="str">
        <v>2017-01-27</v>
      </c>
      <c r="K1507">
        <v>2.27</v>
      </c>
      <c r="M1507" t="str">
        <v>2017-01-27</v>
      </c>
      <c r="N1507">
        <v>3.8</v>
      </c>
      <c r="P1507" t="str">
        <v>2017-01-30</v>
      </c>
      <c r="Q1507">
        <v>2.77</v>
      </c>
      <c r="S1507" t="str">
        <v>2017-01-27</v>
      </c>
      <c r="T1507">
        <v>3.31</v>
      </c>
    </row>
    <row r="1508" spans="1:20" x14ac:dyDescent="0.3">
      <c r="A1508" t="str">
        <v>2017-01-25</v>
      </c>
      <c r="B1508">
        <v>19582</v>
      </c>
      <c r="D1508" t="str">
        <v>2017-01-27</v>
      </c>
      <c r="E1508">
        <v>13.88</v>
      </c>
      <c r="G1508" t="str">
        <v>2017-01-27</v>
      </c>
      <c r="H1508">
        <v>1508</v>
      </c>
      <c r="J1508" t="str">
        <v>2017-01-26</v>
      </c>
      <c r="K1508">
        <v>2.25</v>
      </c>
      <c r="M1508" t="str">
        <v>2017-01-26</v>
      </c>
      <c r="N1508">
        <v>3.79</v>
      </c>
      <c r="P1508" t="str">
        <v>2017-01-27</v>
      </c>
      <c r="Q1508">
        <v>2.89</v>
      </c>
      <c r="S1508" t="str">
        <v>2017-01-26</v>
      </c>
      <c r="T1508">
        <v>3.44</v>
      </c>
    </row>
    <row r="1509" spans="1:20" x14ac:dyDescent="0.3">
      <c r="A1509" t="str">
        <v>2017-01-24</v>
      </c>
      <c r="B1509">
        <v>19500</v>
      </c>
      <c r="D1509" t="str">
        <v>2017-01-26</v>
      </c>
      <c r="E1509">
        <v>14.64</v>
      </c>
      <c r="G1509" t="str">
        <v>2017-01-26</v>
      </c>
      <c r="H1509">
        <v>1508</v>
      </c>
      <c r="J1509" t="str">
        <v>2017-01-25</v>
      </c>
      <c r="K1509">
        <v>2.2999999999999998</v>
      </c>
      <c r="M1509" t="str">
        <v>2017-01-25</v>
      </c>
      <c r="N1509">
        <v>3.85</v>
      </c>
      <c r="P1509" t="str">
        <v>2017-01-26</v>
      </c>
      <c r="Q1509">
        <v>2.86</v>
      </c>
      <c r="S1509" t="str">
        <v>2017-01-25</v>
      </c>
      <c r="T1509">
        <v>3.41</v>
      </c>
    </row>
    <row r="1510" spans="1:20" x14ac:dyDescent="0.3">
      <c r="A1510" t="str">
        <v>2017-01-23</v>
      </c>
      <c r="B1510">
        <v>19328</v>
      </c>
      <c r="D1510" t="str">
        <v>2017-01-25</v>
      </c>
      <c r="E1510">
        <v>14.71</v>
      </c>
      <c r="G1510" t="str">
        <v>2017-01-25</v>
      </c>
      <c r="H1510">
        <v>1508</v>
      </c>
      <c r="J1510" t="str">
        <v>2017-01-24</v>
      </c>
      <c r="K1510">
        <v>2.29</v>
      </c>
      <c r="M1510" t="str">
        <v>2017-01-24</v>
      </c>
      <c r="N1510">
        <v>3.81</v>
      </c>
      <c r="P1510" t="str">
        <v>2017-01-25</v>
      </c>
      <c r="Q1510">
        <v>2.98</v>
      </c>
      <c r="S1510" t="str">
        <v>2017-01-24</v>
      </c>
      <c r="T1510">
        <v>3.4</v>
      </c>
    </row>
    <row r="1511" spans="1:20" x14ac:dyDescent="0.3">
      <c r="A1511" t="str">
        <v>2017-01-20</v>
      </c>
      <c r="B1511">
        <v>19479</v>
      </c>
      <c r="D1511" t="str">
        <v>2017-01-24</v>
      </c>
      <c r="E1511">
        <v>13.51</v>
      </c>
      <c r="G1511" t="str">
        <v>2017-01-24</v>
      </c>
      <c r="H1511">
        <v>1508</v>
      </c>
      <c r="J1511" t="str">
        <v>2017-01-23</v>
      </c>
      <c r="K1511">
        <v>2.4</v>
      </c>
      <c r="M1511" t="str">
        <v>2017-01-23</v>
      </c>
      <c r="N1511">
        <v>3.8</v>
      </c>
      <c r="P1511" t="str">
        <v>2017-01-24</v>
      </c>
      <c r="Q1511">
        <v>2.89</v>
      </c>
      <c r="S1511" t="str">
        <v>2017-01-23</v>
      </c>
      <c r="T1511">
        <v>3.39</v>
      </c>
    </row>
    <row r="1512" spans="1:20" x14ac:dyDescent="0.3">
      <c r="A1512" t="str">
        <v>2017-01-19</v>
      </c>
      <c r="B1512">
        <v>19491</v>
      </c>
      <c r="D1512" t="str">
        <v>2017-01-23</v>
      </c>
      <c r="E1512">
        <v>13.1</v>
      </c>
      <c r="G1512" t="str">
        <v>2017-01-23</v>
      </c>
      <c r="H1512">
        <v>1508</v>
      </c>
      <c r="J1512" t="str">
        <v>2017-01-20</v>
      </c>
      <c r="K1512">
        <v>2.4700000000000002</v>
      </c>
      <c r="M1512" t="str">
        <v>2017-01-20</v>
      </c>
      <c r="N1512">
        <v>3.89</v>
      </c>
      <c r="P1512" t="str">
        <v>2017-01-23</v>
      </c>
      <c r="Q1512">
        <v>2.82</v>
      </c>
      <c r="S1512" t="str">
        <v>2017-01-20</v>
      </c>
      <c r="T1512">
        <v>3.45</v>
      </c>
    </row>
    <row r="1513" spans="1:20" x14ac:dyDescent="0.3">
      <c r="A1513" t="str">
        <v>2017-01-18</v>
      </c>
      <c r="B1513">
        <v>19358</v>
      </c>
      <c r="D1513" t="str">
        <v>2017-01-20</v>
      </c>
      <c r="E1513">
        <v>13.48</v>
      </c>
      <c r="G1513" t="str">
        <v>2017-01-20</v>
      </c>
      <c r="H1513">
        <v>1508</v>
      </c>
      <c r="J1513" t="str">
        <v>2017-01-19</v>
      </c>
      <c r="K1513">
        <v>2.46</v>
      </c>
      <c r="M1513" t="str">
        <v>2017-01-19</v>
      </c>
      <c r="N1513">
        <v>3.83</v>
      </c>
      <c r="P1513" t="str">
        <v>2017-01-20</v>
      </c>
      <c r="Q1513">
        <v>2.9</v>
      </c>
      <c r="S1513" t="str">
        <v>2017-01-19</v>
      </c>
      <c r="T1513">
        <v>3.4</v>
      </c>
    </row>
    <row r="1514" spans="1:20" x14ac:dyDescent="0.3">
      <c r="A1514" t="str">
        <v>2017-01-17</v>
      </c>
      <c r="B1514">
        <v>19296</v>
      </c>
      <c r="D1514" t="str">
        <v>2017-01-19</v>
      </c>
      <c r="E1514">
        <v>13.68</v>
      </c>
      <c r="G1514" t="str">
        <v>2017-01-19</v>
      </c>
      <c r="H1514">
        <v>1508</v>
      </c>
      <c r="J1514" t="str">
        <v>2017-01-18</v>
      </c>
      <c r="K1514">
        <v>2.41</v>
      </c>
      <c r="M1514" t="str">
        <v>2017-01-18</v>
      </c>
      <c r="N1514">
        <v>3.63</v>
      </c>
      <c r="P1514" t="str">
        <v>2017-01-19</v>
      </c>
      <c r="Q1514">
        <v>2.88</v>
      </c>
      <c r="S1514" t="str">
        <v>2017-01-18</v>
      </c>
      <c r="T1514">
        <v>3.38</v>
      </c>
    </row>
    <row r="1515" spans="1:20" x14ac:dyDescent="0.3">
      <c r="A1515" t="str">
        <v>2017-01-16</v>
      </c>
      <c r="B1515">
        <v>19247</v>
      </c>
      <c r="D1515" t="str">
        <v>2017-01-18</v>
      </c>
      <c r="E1515">
        <v>13.53</v>
      </c>
      <c r="G1515" t="str">
        <v>2017-01-18</v>
      </c>
      <c r="H1515">
        <v>1508</v>
      </c>
      <c r="J1515" t="str">
        <v>2017-01-17</v>
      </c>
      <c r="K1515">
        <v>2.42</v>
      </c>
      <c r="M1515" t="str">
        <v>2017-01-17</v>
      </c>
      <c r="N1515">
        <v>3.62</v>
      </c>
      <c r="P1515" t="str">
        <v>2017-01-18</v>
      </c>
      <c r="Q1515">
        <v>2.76</v>
      </c>
      <c r="S1515" t="str">
        <v>2017-01-17</v>
      </c>
      <c r="T1515">
        <v>3.29</v>
      </c>
    </row>
    <row r="1516" spans="1:20" x14ac:dyDescent="0.3">
      <c r="A1516" t="str">
        <v>2017-01-13</v>
      </c>
      <c r="B1516">
        <v>19515</v>
      </c>
      <c r="D1516" t="str">
        <v>2017-01-17</v>
      </c>
      <c r="E1516">
        <v>13.58</v>
      </c>
      <c r="G1516" t="str">
        <v>2017-01-17</v>
      </c>
      <c r="H1516">
        <v>1508</v>
      </c>
      <c r="J1516" t="str">
        <v>2017-01-16</v>
      </c>
      <c r="K1516">
        <v>2.42</v>
      </c>
      <c r="M1516" t="str">
        <v>2017-01-16</v>
      </c>
      <c r="N1516">
        <v>3.56</v>
      </c>
      <c r="P1516" t="str">
        <v>2017-01-17</v>
      </c>
      <c r="Q1516">
        <v>2.77</v>
      </c>
      <c r="S1516" t="str">
        <v>2017-01-16</v>
      </c>
      <c r="T1516">
        <v>3.31</v>
      </c>
    </row>
    <row r="1517" spans="1:20" x14ac:dyDescent="0.3">
      <c r="A1517" t="str">
        <v>2017-01-12</v>
      </c>
      <c r="B1517">
        <v>19157</v>
      </c>
      <c r="D1517" t="str">
        <v>2017-01-16</v>
      </c>
      <c r="E1517">
        <v>13.12</v>
      </c>
      <c r="G1517" t="str">
        <v>2017-01-16</v>
      </c>
      <c r="H1517">
        <v>1508</v>
      </c>
      <c r="J1517" t="str">
        <v>2017-01-13</v>
      </c>
      <c r="K1517">
        <v>2.4700000000000002</v>
      </c>
      <c r="M1517" t="str">
        <v>2017-01-13</v>
      </c>
      <c r="N1517">
        <v>3.59</v>
      </c>
      <c r="P1517" t="str">
        <v>2017-01-16</v>
      </c>
      <c r="Q1517">
        <v>2.71</v>
      </c>
      <c r="S1517" t="str">
        <v>2017-01-13</v>
      </c>
      <c r="T1517">
        <v>3.32</v>
      </c>
    </row>
    <row r="1518" spans="1:20" x14ac:dyDescent="0.3">
      <c r="A1518" t="str">
        <v>2017-01-11</v>
      </c>
      <c r="B1518">
        <v>19487</v>
      </c>
      <c r="D1518" t="str">
        <v>2017-01-13</v>
      </c>
      <c r="E1518">
        <v>13.38</v>
      </c>
      <c r="G1518" t="str">
        <v>2017-01-13</v>
      </c>
      <c r="H1518">
        <v>1508</v>
      </c>
      <c r="J1518" t="str">
        <v>2017-01-12</v>
      </c>
      <c r="K1518">
        <v>2.4300000000000002</v>
      </c>
      <c r="M1518" t="str">
        <v>2017-01-12</v>
      </c>
      <c r="N1518">
        <v>3.39</v>
      </c>
      <c r="P1518" t="str">
        <v>2017-01-13</v>
      </c>
      <c r="Q1518">
        <v>2.78</v>
      </c>
      <c r="S1518" t="str">
        <v>2017-01-12</v>
      </c>
      <c r="T1518">
        <v>3.23</v>
      </c>
    </row>
    <row r="1519" spans="1:20" x14ac:dyDescent="0.3">
      <c r="A1519" t="str">
        <v>2017-01-10</v>
      </c>
      <c r="B1519">
        <v>19424</v>
      </c>
      <c r="D1519" t="str">
        <v>2017-01-12</v>
      </c>
      <c r="E1519">
        <v>12.93</v>
      </c>
      <c r="G1519" t="str">
        <v>2017-01-12</v>
      </c>
      <c r="H1519">
        <v>1508</v>
      </c>
      <c r="J1519" t="str">
        <v>2017-01-11</v>
      </c>
      <c r="K1519">
        <v>2.46</v>
      </c>
      <c r="M1519" t="str">
        <v>2017-01-11</v>
      </c>
      <c r="N1519">
        <v>3.41</v>
      </c>
      <c r="P1519" t="str">
        <v>2017-01-12</v>
      </c>
      <c r="Q1519">
        <v>2.65</v>
      </c>
      <c r="S1519" t="str">
        <v>2017-01-11</v>
      </c>
      <c r="T1519">
        <v>3.25</v>
      </c>
    </row>
    <row r="1520" spans="1:20" x14ac:dyDescent="0.3">
      <c r="A1520" t="str">
        <v>2017-01-09</v>
      </c>
      <c r="B1520">
        <v>19360</v>
      </c>
      <c r="D1520" t="str">
        <v>2017-01-11</v>
      </c>
      <c r="E1520">
        <v>13.16</v>
      </c>
      <c r="G1520" t="str">
        <v>2017-01-11</v>
      </c>
      <c r="H1520">
        <v>1508</v>
      </c>
      <c r="J1520" t="str">
        <v>2017-01-10</v>
      </c>
      <c r="K1520">
        <v>2.4700000000000002</v>
      </c>
      <c r="M1520" t="str">
        <v>2017-01-10</v>
      </c>
      <c r="N1520">
        <v>3.49</v>
      </c>
      <c r="P1520" t="str">
        <v>2017-01-11</v>
      </c>
      <c r="Q1520">
        <v>2.72</v>
      </c>
      <c r="S1520" t="str">
        <v>2017-01-10</v>
      </c>
      <c r="T1520">
        <v>3.23</v>
      </c>
    </row>
    <row r="1521" spans="1:20" x14ac:dyDescent="0.3">
      <c r="A1521" t="str">
        <v>2017-01-06</v>
      </c>
      <c r="B1521">
        <v>19688</v>
      </c>
      <c r="D1521" t="str">
        <v>2017-01-10</v>
      </c>
      <c r="E1521">
        <v>13.43</v>
      </c>
      <c r="G1521" t="str">
        <v>2017-01-10</v>
      </c>
      <c r="H1521">
        <v>1508</v>
      </c>
      <c r="J1521" t="str">
        <v>2017-01-09</v>
      </c>
      <c r="K1521">
        <v>2.48</v>
      </c>
      <c r="M1521" t="str">
        <v>2017-01-09</v>
      </c>
      <c r="N1521">
        <v>3.49</v>
      </c>
      <c r="P1521" t="str">
        <v>2017-01-10</v>
      </c>
      <c r="Q1521">
        <v>2.78</v>
      </c>
      <c r="S1521" t="str">
        <v>2017-01-09</v>
      </c>
      <c r="T1521">
        <v>3.24</v>
      </c>
    </row>
    <row r="1522" spans="1:20" x14ac:dyDescent="0.3">
      <c r="A1522" t="str">
        <v>2017-01-05</v>
      </c>
      <c r="B1522">
        <v>19643</v>
      </c>
      <c r="D1522" t="str">
        <v>2017-01-09</v>
      </c>
      <c r="E1522">
        <v>13.4</v>
      </c>
      <c r="G1522" t="str">
        <v>2017-01-09</v>
      </c>
      <c r="H1522">
        <v>1508</v>
      </c>
      <c r="J1522" t="str">
        <v>2017-01-06</v>
      </c>
      <c r="K1522">
        <v>2.54</v>
      </c>
      <c r="M1522" t="str">
        <v>2017-01-06</v>
      </c>
      <c r="N1522">
        <v>3.59</v>
      </c>
      <c r="P1522" t="str">
        <v>2017-01-09</v>
      </c>
      <c r="Q1522">
        <v>2.79</v>
      </c>
      <c r="S1522" t="str">
        <v>2017-01-06</v>
      </c>
      <c r="T1522">
        <v>3.29</v>
      </c>
    </row>
    <row r="1523" spans="1:20" x14ac:dyDescent="0.3">
      <c r="A1523" t="str">
        <v>2017-01-04</v>
      </c>
      <c r="B1523">
        <v>19627</v>
      </c>
      <c r="D1523" t="str">
        <v>2017-01-06</v>
      </c>
      <c r="E1523">
        <v>14.12</v>
      </c>
      <c r="G1523" t="str">
        <v>2017-01-06</v>
      </c>
      <c r="H1523">
        <v>1508</v>
      </c>
      <c r="J1523" t="str">
        <v>2017-01-05</v>
      </c>
      <c r="K1523">
        <v>2.56</v>
      </c>
      <c r="M1523" t="str">
        <v>2017-01-05</v>
      </c>
      <c r="N1523">
        <v>3.64</v>
      </c>
      <c r="P1523" t="str">
        <v>2017-01-06</v>
      </c>
      <c r="Q1523">
        <v>2.9</v>
      </c>
      <c r="S1523" t="str">
        <v>2017-01-05</v>
      </c>
      <c r="T1523">
        <v>3.3</v>
      </c>
    </row>
    <row r="1524" spans="1:20" x14ac:dyDescent="0.3">
      <c r="A1524" t="str">
        <v>2017-01-03</v>
      </c>
      <c r="B1524">
        <v>19573</v>
      </c>
      <c r="D1524" t="str">
        <v>2017-01-05</v>
      </c>
      <c r="E1524">
        <v>14.08</v>
      </c>
      <c r="G1524" t="str">
        <v>2017-01-05</v>
      </c>
      <c r="H1524">
        <v>1508</v>
      </c>
      <c r="J1524" t="str">
        <v>2017-01-04</v>
      </c>
      <c r="K1524">
        <v>2.54</v>
      </c>
      <c r="M1524" t="str">
        <v>2017-01-04</v>
      </c>
      <c r="N1524">
        <v>3.64</v>
      </c>
      <c r="P1524" t="str">
        <v>2017-01-05</v>
      </c>
      <c r="Q1524">
        <v>2.82</v>
      </c>
      <c r="S1524" t="str">
        <v>2017-01-04</v>
      </c>
      <c r="T1524">
        <v>3.26</v>
      </c>
    </row>
    <row r="1525" spans="1:20" x14ac:dyDescent="0.3">
      <c r="A1525" t="str">
        <v>2017-01-02</v>
      </c>
      <c r="B1525">
        <v>19567</v>
      </c>
      <c r="D1525" t="str">
        <v>2017-01-04</v>
      </c>
      <c r="E1525">
        <v>14.03</v>
      </c>
      <c r="G1525" t="str">
        <v>2017-01-04</v>
      </c>
      <c r="H1525">
        <v>1508</v>
      </c>
      <c r="J1525" t="str">
        <v>2017-01-03</v>
      </c>
      <c r="K1525">
        <v>2.5</v>
      </c>
      <c r="M1525" t="str">
        <v>2017-01-03</v>
      </c>
      <c r="N1525">
        <v>3.7</v>
      </c>
      <c r="P1525" t="str">
        <v>2017-01-04</v>
      </c>
      <c r="Q1525">
        <v>2.72</v>
      </c>
      <c r="S1525" t="str">
        <v>2017-01-03</v>
      </c>
      <c r="T1525">
        <v>3.25</v>
      </c>
    </row>
    <row r="1526" spans="1:20" x14ac:dyDescent="0.3">
      <c r="A1526" t="str">
        <v>2016-12-30</v>
      </c>
      <c r="B1526">
        <v>19235</v>
      </c>
      <c r="D1526" t="str">
        <v>2017-01-03</v>
      </c>
      <c r="E1526">
        <v>14.07</v>
      </c>
      <c r="G1526" t="str">
        <v>2017-01-03</v>
      </c>
      <c r="H1526">
        <v>1508</v>
      </c>
      <c r="J1526" t="str">
        <v>2017-01-02</v>
      </c>
      <c r="K1526">
        <v>2.4500000000000002</v>
      </c>
      <c r="M1526" t="str">
        <v>2017-01-02</v>
      </c>
      <c r="N1526">
        <v>3.57</v>
      </c>
      <c r="P1526" t="str">
        <v>2017-01-03</v>
      </c>
      <c r="Q1526">
        <v>2.68</v>
      </c>
      <c r="S1526" t="str">
        <v>2017-01-02</v>
      </c>
      <c r="T1526">
        <v>3.19</v>
      </c>
    </row>
    <row r="1527" spans="1:20" x14ac:dyDescent="0.3">
      <c r="A1527" t="str">
        <v>2016-12-29</v>
      </c>
      <c r="B1527">
        <v>19204</v>
      </c>
      <c r="D1527" t="str">
        <v>2017-01-02</v>
      </c>
      <c r="E1527">
        <v>14.05</v>
      </c>
      <c r="G1527" t="str">
        <v>2017-01-02</v>
      </c>
      <c r="H1527">
        <v>1508</v>
      </c>
      <c r="J1527" t="str">
        <v>2016-12-30</v>
      </c>
      <c r="K1527">
        <v>2.4300000000000002</v>
      </c>
      <c r="M1527" t="str">
        <v>2016-12-30</v>
      </c>
      <c r="N1527">
        <v>3.43</v>
      </c>
      <c r="P1527" t="str">
        <v>2017-01-02</v>
      </c>
      <c r="Q1527">
        <v>2.5</v>
      </c>
      <c r="S1527" t="str">
        <v>2016-12-30</v>
      </c>
      <c r="T1527">
        <v>3.13</v>
      </c>
    </row>
    <row r="1528" spans="1:20" x14ac:dyDescent="0.3">
      <c r="A1528" t="str">
        <v>2016-12-28</v>
      </c>
      <c r="B1528">
        <v>19239</v>
      </c>
      <c r="D1528" t="str">
        <v>2016-12-30</v>
      </c>
      <c r="E1528">
        <v>13.7</v>
      </c>
      <c r="G1528" t="str">
        <v>2016-12-30</v>
      </c>
      <c r="H1528">
        <v>1508</v>
      </c>
      <c r="J1528" t="str">
        <v>2016-12-29</v>
      </c>
      <c r="K1528">
        <v>2.41</v>
      </c>
      <c r="M1528" t="str">
        <v>2016-12-29</v>
      </c>
      <c r="N1528">
        <v>3.43</v>
      </c>
      <c r="P1528" t="str">
        <v>2016-12-30</v>
      </c>
      <c r="Q1528">
        <v>2.29</v>
      </c>
      <c r="S1528" t="str">
        <v>2016-12-29</v>
      </c>
      <c r="T1528">
        <v>3.1</v>
      </c>
    </row>
    <row r="1529" spans="1:20" x14ac:dyDescent="0.3">
      <c r="A1529" t="str">
        <v>2016-12-27</v>
      </c>
      <c r="B1529">
        <v>19391</v>
      </c>
      <c r="D1529" t="str">
        <v>2016-12-29</v>
      </c>
      <c r="E1529">
        <v>13.71</v>
      </c>
      <c r="G1529" t="str">
        <v>2016-12-29</v>
      </c>
      <c r="H1529">
        <v>1508</v>
      </c>
      <c r="J1529" t="str">
        <v>2016-12-28</v>
      </c>
      <c r="K1529">
        <v>2.4300000000000002</v>
      </c>
      <c r="M1529" t="str">
        <v>2016-12-28</v>
      </c>
      <c r="N1529">
        <v>3.46</v>
      </c>
      <c r="P1529" t="str">
        <v>2016-12-29</v>
      </c>
      <c r="Q1529">
        <v>2.2999999999999998</v>
      </c>
      <c r="S1529" t="str">
        <v>2016-12-28</v>
      </c>
      <c r="T1529">
        <v>3.12</v>
      </c>
    </row>
    <row r="1530" spans="1:20" x14ac:dyDescent="0.3">
      <c r="A1530" t="str">
        <v>2016-12-23</v>
      </c>
      <c r="B1530">
        <v>19345</v>
      </c>
      <c r="D1530" t="str">
        <v>2016-12-28</v>
      </c>
      <c r="E1530">
        <v>13.97</v>
      </c>
      <c r="G1530" t="str">
        <v>2016-12-28</v>
      </c>
      <c r="H1530">
        <v>1508</v>
      </c>
      <c r="J1530" t="str">
        <v>2016-12-27</v>
      </c>
      <c r="K1530">
        <v>2.4500000000000002</v>
      </c>
      <c r="M1530" t="str">
        <v>2016-12-27</v>
      </c>
      <c r="N1530">
        <v>3.5</v>
      </c>
      <c r="P1530" t="str">
        <v>2016-12-28</v>
      </c>
      <c r="Q1530">
        <v>2.39</v>
      </c>
      <c r="S1530" t="str">
        <v>2016-12-27</v>
      </c>
      <c r="T1530">
        <v>3.12</v>
      </c>
    </row>
    <row r="1531" spans="1:20" x14ac:dyDescent="0.3">
      <c r="A1531" t="str">
        <v>2016-12-22</v>
      </c>
      <c r="B1531">
        <v>19121</v>
      </c>
      <c r="D1531" t="str">
        <v>2016-12-27</v>
      </c>
      <c r="E1531">
        <v>14.14</v>
      </c>
      <c r="G1531" t="str">
        <v>2016-12-27</v>
      </c>
      <c r="H1531">
        <v>1508</v>
      </c>
      <c r="J1531" t="str">
        <v>2016-12-23</v>
      </c>
      <c r="K1531">
        <v>2.46</v>
      </c>
      <c r="M1531" t="str">
        <v>2016-12-23</v>
      </c>
      <c r="N1531">
        <v>3.49</v>
      </c>
      <c r="P1531" t="str">
        <v>2016-12-27</v>
      </c>
      <c r="Q1531">
        <v>2.4500000000000002</v>
      </c>
      <c r="S1531" t="str">
        <v>2016-12-23</v>
      </c>
      <c r="T1531">
        <v>3.13</v>
      </c>
    </row>
    <row r="1532" spans="1:20" x14ac:dyDescent="0.3">
      <c r="A1532" t="str">
        <v>2016-12-21</v>
      </c>
      <c r="B1532">
        <v>19216</v>
      </c>
      <c r="D1532" t="str">
        <v>2016-12-23</v>
      </c>
      <c r="E1532">
        <v>14.21</v>
      </c>
      <c r="G1532" t="str">
        <v>2016-12-23</v>
      </c>
      <c r="H1532">
        <v>1508</v>
      </c>
      <c r="J1532" t="str">
        <v>2016-12-22</v>
      </c>
      <c r="K1532">
        <v>2.4300000000000002</v>
      </c>
      <c r="M1532" t="str">
        <v>2016-12-22</v>
      </c>
      <c r="N1532">
        <v>3.46</v>
      </c>
      <c r="P1532" t="str">
        <v>2016-12-23</v>
      </c>
      <c r="Q1532">
        <v>2.54</v>
      </c>
      <c r="S1532" t="str">
        <v>2016-12-22</v>
      </c>
      <c r="T1532">
        <v>3.15</v>
      </c>
    </row>
    <row r="1533" spans="1:20" x14ac:dyDescent="0.3">
      <c r="A1533" t="str">
        <v>2016-12-20</v>
      </c>
      <c r="B1533">
        <v>19247</v>
      </c>
      <c r="D1533" t="str">
        <v>2016-12-22</v>
      </c>
      <c r="E1533">
        <v>14.29</v>
      </c>
      <c r="G1533" t="str">
        <v>2016-12-22</v>
      </c>
      <c r="H1533">
        <v>1508</v>
      </c>
      <c r="J1533" t="str">
        <v>2016-12-21</v>
      </c>
      <c r="K1533">
        <v>2.4500000000000002</v>
      </c>
      <c r="M1533" t="str">
        <v>2016-12-21</v>
      </c>
      <c r="N1533">
        <v>3.38</v>
      </c>
      <c r="P1533" t="str">
        <v>2016-12-22</v>
      </c>
      <c r="Q1533">
        <v>2.5099999999999998</v>
      </c>
      <c r="S1533" t="str">
        <v>2016-12-21</v>
      </c>
      <c r="T1533">
        <v>3.05</v>
      </c>
    </row>
    <row r="1534" spans="1:20" x14ac:dyDescent="0.3">
      <c r="A1534" t="str">
        <v>2016-12-19</v>
      </c>
      <c r="B1534">
        <v>18969</v>
      </c>
      <c r="D1534" t="str">
        <v>2016-12-21</v>
      </c>
      <c r="E1534">
        <v>14.2</v>
      </c>
      <c r="G1534" t="str">
        <v>2016-12-21</v>
      </c>
      <c r="H1534">
        <v>1630</v>
      </c>
      <c r="J1534" t="str">
        <v>2016-12-20</v>
      </c>
      <c r="K1534">
        <v>2.4500000000000002</v>
      </c>
      <c r="M1534" t="str">
        <v>2016-12-20</v>
      </c>
      <c r="N1534">
        <v>3.36</v>
      </c>
      <c r="P1534" t="str">
        <v>2016-12-21</v>
      </c>
      <c r="Q1534">
        <v>2.4500000000000002</v>
      </c>
      <c r="S1534" t="str">
        <v>2016-12-20</v>
      </c>
      <c r="T1534">
        <v>3.06</v>
      </c>
    </row>
    <row r="1535" spans="1:20" x14ac:dyDescent="0.3">
      <c r="A1535" t="str">
        <v>2016-12-16</v>
      </c>
      <c r="B1535">
        <v>19015</v>
      </c>
      <c r="D1535" t="str">
        <v>2016-12-20</v>
      </c>
      <c r="E1535">
        <v>14.02</v>
      </c>
      <c r="G1535" t="str">
        <v>2016-12-20</v>
      </c>
      <c r="H1535">
        <v>1854</v>
      </c>
      <c r="J1535" t="str">
        <v>2016-12-19</v>
      </c>
      <c r="K1535">
        <v>2.4</v>
      </c>
      <c r="M1535" t="str">
        <v>2016-12-19</v>
      </c>
      <c r="N1535">
        <v>3.26</v>
      </c>
      <c r="P1535" t="str">
        <v>2016-12-20</v>
      </c>
      <c r="Q1535">
        <v>2.46</v>
      </c>
      <c r="S1535" t="str">
        <v>2016-12-19</v>
      </c>
      <c r="T1535">
        <v>3.05</v>
      </c>
    </row>
    <row r="1536" spans="1:20" x14ac:dyDescent="0.3">
      <c r="A1536" t="str">
        <v>2016-12-15</v>
      </c>
      <c r="B1536">
        <v>18995</v>
      </c>
      <c r="D1536" t="str">
        <v>2016-12-19</v>
      </c>
      <c r="E1536">
        <v>13.74</v>
      </c>
      <c r="G1536" t="str">
        <v>2016-12-19</v>
      </c>
      <c r="H1536">
        <v>1862</v>
      </c>
      <c r="J1536" t="str">
        <v>2016-12-16</v>
      </c>
      <c r="K1536">
        <v>2.41</v>
      </c>
      <c r="M1536" t="str">
        <v>2016-12-16</v>
      </c>
      <c r="N1536">
        <v>3.39</v>
      </c>
      <c r="P1536" t="str">
        <v>2016-12-19</v>
      </c>
      <c r="Q1536">
        <v>2.36</v>
      </c>
      <c r="S1536" t="str">
        <v>2016-12-16</v>
      </c>
      <c r="T1536">
        <v>2.98</v>
      </c>
    </row>
    <row r="1537" spans="1:20" x14ac:dyDescent="0.3">
      <c r="A1537" t="str">
        <v>2016-12-14</v>
      </c>
      <c r="B1537">
        <v>18606</v>
      </c>
      <c r="D1537" t="str">
        <v>2016-12-16</v>
      </c>
      <c r="E1537">
        <v>14.39</v>
      </c>
      <c r="G1537" t="str">
        <v>2016-12-16</v>
      </c>
      <c r="H1537">
        <v>2093</v>
      </c>
      <c r="J1537" t="str">
        <v>2016-12-15</v>
      </c>
      <c r="K1537">
        <v>2.4500000000000002</v>
      </c>
      <c r="M1537" t="str">
        <v>2016-12-15</v>
      </c>
      <c r="N1537">
        <v>3.36</v>
      </c>
      <c r="P1537" t="str">
        <v>2016-12-16</v>
      </c>
      <c r="Q1537">
        <v>2.42</v>
      </c>
      <c r="S1537" t="str">
        <v>2016-12-15</v>
      </c>
      <c r="T1537">
        <v>3.18</v>
      </c>
    </row>
    <row r="1538" spans="1:20" x14ac:dyDescent="0.3">
      <c r="A1538" t="str">
        <v>2016-12-13</v>
      </c>
      <c r="B1538">
        <v>18828</v>
      </c>
      <c r="D1538" t="str">
        <v>2016-12-15</v>
      </c>
      <c r="E1538">
        <v>14.02</v>
      </c>
      <c r="G1538" t="str">
        <v>2016-12-15</v>
      </c>
      <c r="H1538">
        <v>2066</v>
      </c>
      <c r="J1538" t="str">
        <v>2016-12-14</v>
      </c>
      <c r="K1538">
        <v>2.37</v>
      </c>
      <c r="M1538" t="str">
        <v>2016-12-14</v>
      </c>
      <c r="N1538">
        <v>3.27</v>
      </c>
      <c r="P1538" t="str">
        <v>2016-12-15</v>
      </c>
      <c r="Q1538">
        <v>2.4</v>
      </c>
      <c r="S1538" t="str">
        <v>2016-12-14</v>
      </c>
      <c r="T1538">
        <v>3.14</v>
      </c>
    </row>
    <row r="1539" spans="1:20" x14ac:dyDescent="0.3">
      <c r="A1539" t="str">
        <v>2016-12-12</v>
      </c>
      <c r="B1539">
        <v>18370</v>
      </c>
      <c r="D1539" t="str">
        <v>2016-12-14</v>
      </c>
      <c r="E1539">
        <v>13.18</v>
      </c>
      <c r="G1539" t="str">
        <v>2016-12-14</v>
      </c>
      <c r="H1539">
        <v>2006</v>
      </c>
      <c r="J1539" t="str">
        <v>2016-12-13</v>
      </c>
      <c r="K1539">
        <v>2.4300000000000002</v>
      </c>
      <c r="M1539" t="str">
        <v>2016-12-13</v>
      </c>
      <c r="N1539">
        <v>3.33</v>
      </c>
      <c r="P1539" t="str">
        <v>2016-12-14</v>
      </c>
      <c r="Q1539">
        <v>2.19</v>
      </c>
      <c r="S1539" t="str">
        <v>2016-12-13</v>
      </c>
      <c r="T1539">
        <v>3.2</v>
      </c>
    </row>
    <row r="1540" spans="1:20" x14ac:dyDescent="0.3">
      <c r="A1540" t="str">
        <v>2016-12-09</v>
      </c>
      <c r="B1540">
        <v>18293</v>
      </c>
      <c r="D1540" t="str">
        <v>2016-12-13</v>
      </c>
      <c r="E1540">
        <v>14.08</v>
      </c>
      <c r="G1540" t="str">
        <v>2016-12-13</v>
      </c>
      <c r="H1540">
        <v>2048</v>
      </c>
      <c r="J1540" t="str">
        <v>2016-12-12</v>
      </c>
      <c r="K1540">
        <v>2.34</v>
      </c>
      <c r="M1540" t="str">
        <v>2016-12-12</v>
      </c>
      <c r="N1540">
        <v>3.26</v>
      </c>
      <c r="P1540" t="str">
        <v>2016-12-13</v>
      </c>
      <c r="Q1540">
        <v>2.16</v>
      </c>
      <c r="S1540" t="str">
        <v>2016-12-12</v>
      </c>
      <c r="T1540">
        <v>3.14</v>
      </c>
    </row>
    <row r="1541" spans="1:20" x14ac:dyDescent="0.3">
      <c r="A1541" t="str">
        <v>2016-12-08</v>
      </c>
      <c r="B1541">
        <v>18428</v>
      </c>
      <c r="D1541" t="str">
        <v>2016-12-12</v>
      </c>
      <c r="E1541">
        <v>12.14</v>
      </c>
      <c r="G1541" t="str">
        <v>2016-12-12</v>
      </c>
      <c r="H1541">
        <v>2022</v>
      </c>
      <c r="J1541" t="str">
        <v>2016-12-09</v>
      </c>
      <c r="K1541">
        <v>2.36</v>
      </c>
      <c r="M1541" t="str">
        <v>2016-12-09</v>
      </c>
      <c r="N1541">
        <v>3.2</v>
      </c>
      <c r="P1541" t="str">
        <v>2016-12-12</v>
      </c>
      <c r="Q1541">
        <v>2.23</v>
      </c>
      <c r="S1541" t="str">
        <v>2016-12-09</v>
      </c>
      <c r="T1541">
        <v>3.18</v>
      </c>
    </row>
    <row r="1542" spans="1:20" x14ac:dyDescent="0.3">
      <c r="A1542" t="str">
        <v>2016-12-07</v>
      </c>
      <c r="B1542">
        <v>18131</v>
      </c>
      <c r="D1542" t="str">
        <v>2016-12-09</v>
      </c>
      <c r="E1542">
        <v>12.53</v>
      </c>
      <c r="G1542" t="str">
        <v>2016-12-09</v>
      </c>
      <c r="H1542">
        <v>1950</v>
      </c>
      <c r="J1542" t="str">
        <v>2016-12-08</v>
      </c>
      <c r="K1542">
        <v>2.4</v>
      </c>
      <c r="M1542" t="str">
        <v>2016-12-08</v>
      </c>
      <c r="N1542">
        <v>3.25</v>
      </c>
      <c r="P1542" t="str">
        <v>2016-12-09</v>
      </c>
      <c r="Q1542">
        <v>2.25</v>
      </c>
      <c r="S1542" t="str">
        <v>2016-12-08</v>
      </c>
      <c r="T1542">
        <v>3.34</v>
      </c>
    </row>
    <row r="1543" spans="1:20" x14ac:dyDescent="0.3">
      <c r="A1543" t="str">
        <v>2016-12-06</v>
      </c>
      <c r="B1543">
        <v>17758</v>
      </c>
      <c r="D1543" t="str">
        <v>2016-12-08</v>
      </c>
      <c r="E1543">
        <v>12.83</v>
      </c>
      <c r="G1543" t="str">
        <v>2016-12-08</v>
      </c>
      <c r="H1543">
        <v>2180</v>
      </c>
      <c r="J1543" t="str">
        <v>2016-12-07</v>
      </c>
      <c r="K1543">
        <v>2.3199999999999998</v>
      </c>
      <c r="M1543" t="str">
        <v>2016-12-07</v>
      </c>
      <c r="N1543">
        <v>3.2</v>
      </c>
      <c r="P1543" t="str">
        <v>2016-12-08</v>
      </c>
      <c r="Q1543">
        <v>2.34</v>
      </c>
      <c r="S1543" t="str">
        <v>2016-12-07</v>
      </c>
      <c r="T1543">
        <v>3.2</v>
      </c>
    </row>
    <row r="1544" spans="1:20" x14ac:dyDescent="0.3">
      <c r="A1544" t="str">
        <v>2016-12-05</v>
      </c>
      <c r="B1544">
        <v>17050</v>
      </c>
      <c r="D1544" t="str">
        <v>2016-12-07</v>
      </c>
      <c r="E1544">
        <v>12.46</v>
      </c>
      <c r="G1544" t="str">
        <v>2016-12-07</v>
      </c>
      <c r="H1544">
        <v>2094</v>
      </c>
      <c r="J1544" t="str">
        <v>2016-12-06</v>
      </c>
      <c r="K1544">
        <v>2.2799999999999998</v>
      </c>
      <c r="M1544" t="str">
        <v>2016-12-06</v>
      </c>
      <c r="N1544">
        <v>2.9</v>
      </c>
      <c r="P1544" t="str">
        <v>2016-12-07</v>
      </c>
      <c r="Q1544">
        <v>2.13</v>
      </c>
      <c r="S1544" t="str">
        <v>2016-12-06</v>
      </c>
      <c r="T1544">
        <v>3.05</v>
      </c>
    </row>
    <row r="1545" spans="1:20" x14ac:dyDescent="0.3">
      <c r="A1545" t="str">
        <v>2016-12-02</v>
      </c>
      <c r="B1545">
        <v>17087</v>
      </c>
      <c r="D1545" t="str">
        <v>2016-12-06</v>
      </c>
      <c r="E1545">
        <v>11.38</v>
      </c>
      <c r="G1545" t="str">
        <v>2016-12-06</v>
      </c>
      <c r="H1545">
        <v>1890</v>
      </c>
      <c r="J1545" t="str">
        <v>2016-12-05</v>
      </c>
      <c r="K1545">
        <v>2.11</v>
      </c>
      <c r="M1545" t="str">
        <v>2016-12-05</v>
      </c>
      <c r="N1545">
        <v>2.71</v>
      </c>
      <c r="P1545" t="str">
        <v>2016-12-06</v>
      </c>
      <c r="Q1545">
        <v>2.0099999999999998</v>
      </c>
      <c r="S1545" t="str">
        <v>2016-12-05</v>
      </c>
      <c r="T1545">
        <v>2.92</v>
      </c>
    </row>
    <row r="1546" spans="1:20" x14ac:dyDescent="0.3">
      <c r="A1546" t="str">
        <v>2016-12-01</v>
      </c>
      <c r="B1546">
        <v>17098</v>
      </c>
      <c r="D1546" t="str">
        <v>2016-12-05</v>
      </c>
      <c r="E1546">
        <v>10.09</v>
      </c>
      <c r="G1546" t="str">
        <v>2016-12-05</v>
      </c>
      <c r="H1546">
        <v>1868</v>
      </c>
      <c r="J1546" t="str">
        <v>2016-12-02</v>
      </c>
      <c r="K1546">
        <v>2.13</v>
      </c>
      <c r="M1546" t="str">
        <v>2016-12-02</v>
      </c>
      <c r="N1546">
        <v>2.72</v>
      </c>
      <c r="P1546" t="str">
        <v>2016-12-05</v>
      </c>
      <c r="Q1546">
        <v>1.84</v>
      </c>
      <c r="S1546" t="str">
        <v>2016-12-02</v>
      </c>
      <c r="T1546">
        <v>2.96</v>
      </c>
    </row>
    <row r="1547" spans="1:20" x14ac:dyDescent="0.3">
      <c r="A1547" t="str">
        <v>2016-11-30</v>
      </c>
      <c r="B1547">
        <v>16930</v>
      </c>
      <c r="D1547" t="str">
        <v>2016-12-02</v>
      </c>
      <c r="E1547">
        <v>10.44</v>
      </c>
      <c r="G1547" t="str">
        <v>2016-12-02</v>
      </c>
      <c r="H1547">
        <v>1950</v>
      </c>
      <c r="J1547" t="str">
        <v>2016-12-01</v>
      </c>
      <c r="K1547">
        <v>2.14</v>
      </c>
      <c r="M1547" t="str">
        <v>2016-12-01</v>
      </c>
      <c r="N1547">
        <v>2.77</v>
      </c>
      <c r="P1547" t="str">
        <v>2016-12-02</v>
      </c>
      <c r="Q1547">
        <v>1.99</v>
      </c>
      <c r="S1547" t="str">
        <v>2016-12-01</v>
      </c>
      <c r="T1547">
        <v>3.07</v>
      </c>
    </row>
    <row r="1548" spans="1:20" x14ac:dyDescent="0.3">
      <c r="A1548" t="str">
        <v>2016-11-29</v>
      </c>
      <c r="B1548">
        <v>16562</v>
      </c>
      <c r="D1548" t="str">
        <v>2016-12-01</v>
      </c>
      <c r="E1548">
        <v>10.43</v>
      </c>
      <c r="G1548" t="str">
        <v>2016-12-01</v>
      </c>
      <c r="H1548">
        <v>2061</v>
      </c>
      <c r="J1548" t="str">
        <v>2016-11-30</v>
      </c>
      <c r="K1548">
        <v>2.1</v>
      </c>
      <c r="M1548" t="str">
        <v>2016-11-30</v>
      </c>
      <c r="N1548">
        <v>2.57</v>
      </c>
      <c r="P1548" t="str">
        <v>2016-12-01</v>
      </c>
      <c r="Q1548">
        <v>2</v>
      </c>
      <c r="S1548" t="str">
        <v>2016-11-30</v>
      </c>
      <c r="T1548">
        <v>2.99</v>
      </c>
    </row>
    <row r="1549" spans="1:20" x14ac:dyDescent="0.3">
      <c r="A1549" t="str">
        <v>2016-11-28</v>
      </c>
      <c r="B1549">
        <v>16217</v>
      </c>
      <c r="D1549" t="str">
        <v>2016-11-30</v>
      </c>
      <c r="E1549">
        <v>10.130000000000001</v>
      </c>
      <c r="G1549" t="str">
        <v>2016-11-30</v>
      </c>
      <c r="H1549">
        <v>2140</v>
      </c>
      <c r="J1549" t="str">
        <v>2016-11-29</v>
      </c>
      <c r="K1549">
        <v>2.04</v>
      </c>
      <c r="M1549" t="str">
        <v>2016-11-29</v>
      </c>
      <c r="N1549">
        <v>2.5299999999999998</v>
      </c>
      <c r="P1549" t="str">
        <v>2016-11-30</v>
      </c>
      <c r="Q1549">
        <v>1.94</v>
      </c>
      <c r="S1549" t="str">
        <v>2016-11-29</v>
      </c>
      <c r="T1549">
        <v>2.9</v>
      </c>
    </row>
    <row r="1550" spans="1:20" x14ac:dyDescent="0.3">
      <c r="A1550" t="str">
        <v>2016-11-25</v>
      </c>
      <c r="B1550">
        <v>16515</v>
      </c>
      <c r="D1550" t="str">
        <v>2016-11-29</v>
      </c>
      <c r="E1550">
        <v>9.7200000000000006</v>
      </c>
      <c r="G1550" t="str">
        <v>2016-11-29</v>
      </c>
      <c r="H1550">
        <v>2025</v>
      </c>
      <c r="J1550" t="str">
        <v>2016-11-28</v>
      </c>
      <c r="K1550">
        <v>1.96</v>
      </c>
      <c r="M1550" t="str">
        <v>2016-11-28</v>
      </c>
      <c r="N1550">
        <v>2.4</v>
      </c>
      <c r="P1550" t="str">
        <v>2016-11-29</v>
      </c>
      <c r="Q1550">
        <v>1.86</v>
      </c>
      <c r="S1550" t="str">
        <v>2016-11-28</v>
      </c>
      <c r="T1550">
        <v>2.83</v>
      </c>
    </row>
    <row r="1551" spans="1:20" x14ac:dyDescent="0.3">
      <c r="A1551" t="str">
        <v>2016-11-24</v>
      </c>
      <c r="B1551">
        <v>16501</v>
      </c>
      <c r="D1551" t="str">
        <v>2016-11-28</v>
      </c>
      <c r="E1551">
        <v>9.42</v>
      </c>
      <c r="G1551" t="str">
        <v>2016-11-28</v>
      </c>
      <c r="H1551">
        <v>1724</v>
      </c>
      <c r="J1551" t="str">
        <v>2016-11-25</v>
      </c>
      <c r="K1551">
        <v>2.02</v>
      </c>
      <c r="M1551" t="str">
        <v>2016-11-25</v>
      </c>
      <c r="N1551">
        <v>2.57</v>
      </c>
      <c r="P1551" t="str">
        <v>2016-11-28</v>
      </c>
      <c r="Q1551">
        <v>1.79</v>
      </c>
      <c r="S1551" t="str">
        <v>2016-11-25</v>
      </c>
      <c r="T1551">
        <v>2.94</v>
      </c>
    </row>
    <row r="1552" spans="1:20" x14ac:dyDescent="0.3">
      <c r="A1552" t="str">
        <v>2016-11-23</v>
      </c>
      <c r="B1552">
        <v>16532</v>
      </c>
      <c r="D1552" t="str">
        <v>2016-11-25</v>
      </c>
      <c r="E1552">
        <v>9.8699999999999992</v>
      </c>
      <c r="G1552" t="str">
        <v>2016-11-25</v>
      </c>
      <c r="H1552">
        <v>2000</v>
      </c>
      <c r="J1552" t="str">
        <v>2016-11-24</v>
      </c>
      <c r="K1552">
        <v>2.04</v>
      </c>
      <c r="M1552" t="str">
        <v>2016-11-24</v>
      </c>
      <c r="N1552">
        <v>2.56</v>
      </c>
      <c r="P1552" t="str">
        <v>2016-11-25</v>
      </c>
      <c r="Q1552">
        <v>1.88</v>
      </c>
      <c r="S1552" t="str">
        <v>2016-11-24</v>
      </c>
      <c r="T1552">
        <v>2.95</v>
      </c>
    </row>
    <row r="1553" spans="1:20" x14ac:dyDescent="0.3">
      <c r="A1553" t="str">
        <v>2016-11-22</v>
      </c>
      <c r="B1553">
        <v>16520</v>
      </c>
      <c r="D1553" t="str">
        <v>2016-11-24</v>
      </c>
      <c r="E1553">
        <v>9.9600000000000009</v>
      </c>
      <c r="G1553" t="str">
        <v>2016-11-24</v>
      </c>
      <c r="H1553">
        <v>2301</v>
      </c>
      <c r="J1553" t="str">
        <v>2016-11-23</v>
      </c>
      <c r="K1553">
        <v>2.0499999999999998</v>
      </c>
      <c r="M1553" t="str">
        <v>2016-11-23</v>
      </c>
      <c r="N1553">
        <v>2.56</v>
      </c>
      <c r="P1553" t="str">
        <v>2016-11-24</v>
      </c>
      <c r="Q1553">
        <v>1.86</v>
      </c>
      <c r="S1553" t="str">
        <v>2016-11-23</v>
      </c>
      <c r="T1553">
        <v>3</v>
      </c>
    </row>
    <row r="1554" spans="1:20" x14ac:dyDescent="0.3">
      <c r="A1554" t="str">
        <v>2016-11-21</v>
      </c>
      <c r="B1554">
        <v>16297</v>
      </c>
      <c r="D1554" t="str">
        <v>2016-11-23</v>
      </c>
      <c r="E1554">
        <v>10.050000000000001</v>
      </c>
      <c r="G1554" t="str">
        <v>2016-11-23</v>
      </c>
      <c r="H1554">
        <v>2227</v>
      </c>
      <c r="J1554" t="str">
        <v>2016-11-22</v>
      </c>
      <c r="K1554">
        <v>2.06</v>
      </c>
      <c r="M1554" t="str">
        <v>2016-11-22</v>
      </c>
      <c r="N1554">
        <v>2.58</v>
      </c>
      <c r="P1554" t="str">
        <v>2016-11-23</v>
      </c>
      <c r="Q1554">
        <v>1.89</v>
      </c>
      <c r="S1554" t="str">
        <v>2016-11-22</v>
      </c>
      <c r="T1554">
        <v>2.92</v>
      </c>
    </row>
    <row r="1555" spans="1:20" x14ac:dyDescent="0.3">
      <c r="A1555" t="str">
        <v>2016-11-18</v>
      </c>
      <c r="B1555">
        <v>16266</v>
      </c>
      <c r="D1555" t="str">
        <v>2016-11-22</v>
      </c>
      <c r="E1555">
        <v>10.1</v>
      </c>
      <c r="G1555" t="str">
        <v>2016-11-22</v>
      </c>
      <c r="H1555">
        <v>2193</v>
      </c>
      <c r="J1555" t="str">
        <v>2016-11-21</v>
      </c>
      <c r="K1555">
        <v>2.0099999999999998</v>
      </c>
      <c r="M1555" t="str">
        <v>2016-11-21</v>
      </c>
      <c r="N1555">
        <v>2.5299999999999998</v>
      </c>
      <c r="P1555" t="str">
        <v>2016-11-22</v>
      </c>
      <c r="Q1555">
        <v>1.87</v>
      </c>
      <c r="S1555" t="str">
        <v>2016-11-21</v>
      </c>
      <c r="T1555">
        <v>2.86</v>
      </c>
    </row>
    <row r="1556" spans="1:20" x14ac:dyDescent="0.3">
      <c r="A1556" t="str">
        <v>2016-11-17</v>
      </c>
      <c r="B1556">
        <v>16555</v>
      </c>
      <c r="D1556" t="str">
        <v>2016-11-21</v>
      </c>
      <c r="E1556">
        <v>9.83</v>
      </c>
      <c r="G1556" t="str">
        <v>2016-11-21</v>
      </c>
      <c r="H1556">
        <v>2254</v>
      </c>
      <c r="J1556" t="str">
        <v>2016-11-18</v>
      </c>
      <c r="K1556">
        <v>2.04</v>
      </c>
      <c r="M1556" t="str">
        <v>2016-11-18</v>
      </c>
      <c r="N1556">
        <v>2.54</v>
      </c>
      <c r="P1556" t="str">
        <v>2016-11-21</v>
      </c>
      <c r="Q1556">
        <v>1.86</v>
      </c>
      <c r="S1556" t="str">
        <v>2016-11-18</v>
      </c>
      <c r="T1556">
        <v>2.93</v>
      </c>
    </row>
    <row r="1557" spans="1:20" x14ac:dyDescent="0.3">
      <c r="A1557" t="str">
        <v>2016-11-16</v>
      </c>
      <c r="B1557">
        <v>16560</v>
      </c>
      <c r="D1557" t="str">
        <v>2016-11-18</v>
      </c>
      <c r="E1557">
        <v>9.94</v>
      </c>
      <c r="G1557" t="str">
        <v>2016-11-18</v>
      </c>
      <c r="H1557">
        <v>2364</v>
      </c>
      <c r="J1557" t="str">
        <v>2016-11-17</v>
      </c>
      <c r="K1557">
        <v>2.09</v>
      </c>
      <c r="M1557" t="str">
        <v>2016-11-17</v>
      </c>
      <c r="N1557">
        <v>2.59</v>
      </c>
      <c r="P1557" t="str">
        <v>2016-11-18</v>
      </c>
      <c r="Q1557">
        <v>1.93</v>
      </c>
      <c r="S1557" t="str">
        <v>2016-11-17</v>
      </c>
      <c r="T1557">
        <v>3</v>
      </c>
    </row>
    <row r="1558" spans="1:20" x14ac:dyDescent="0.3">
      <c r="A1558" t="str">
        <v>2016-11-15</v>
      </c>
      <c r="B1558">
        <v>16682</v>
      </c>
      <c r="D1558" t="str">
        <v>2016-11-17</v>
      </c>
      <c r="E1558">
        <v>10.029999999999999</v>
      </c>
      <c r="G1558" t="str">
        <v>2016-11-17</v>
      </c>
      <c r="H1558">
        <v>2379</v>
      </c>
      <c r="J1558" t="str">
        <v>2016-11-16</v>
      </c>
      <c r="K1558">
        <v>2.11</v>
      </c>
      <c r="M1558" t="str">
        <v>2016-11-16</v>
      </c>
      <c r="N1558">
        <v>2.7</v>
      </c>
      <c r="P1558" t="str">
        <v>2016-11-17</v>
      </c>
      <c r="Q1558">
        <v>2.04</v>
      </c>
      <c r="S1558" t="str">
        <v>2016-11-16</v>
      </c>
      <c r="T1558">
        <v>3.04</v>
      </c>
    </row>
    <row r="1559" spans="1:20" x14ac:dyDescent="0.3">
      <c r="A1559" t="str">
        <v>2016-11-14</v>
      </c>
      <c r="B1559">
        <v>16686</v>
      </c>
      <c r="D1559" t="str">
        <v>2016-11-16</v>
      </c>
      <c r="E1559">
        <v>10.53</v>
      </c>
      <c r="G1559" t="str">
        <v>2016-11-16</v>
      </c>
      <c r="H1559">
        <v>2460</v>
      </c>
      <c r="J1559" t="str">
        <v>2016-11-15</v>
      </c>
      <c r="K1559">
        <v>2.15</v>
      </c>
      <c r="M1559" t="str">
        <v>2016-11-15</v>
      </c>
      <c r="N1559">
        <v>2.79</v>
      </c>
      <c r="P1559" t="str">
        <v>2016-11-16</v>
      </c>
      <c r="Q1559">
        <v>2.16</v>
      </c>
      <c r="S1559" t="str">
        <v>2016-11-15</v>
      </c>
      <c r="T1559">
        <v>3.06</v>
      </c>
    </row>
    <row r="1560" spans="1:20" x14ac:dyDescent="0.3">
      <c r="A1560" t="str">
        <v>2016-11-11</v>
      </c>
      <c r="B1560">
        <v>16812</v>
      </c>
      <c r="D1560" t="str">
        <v>2016-11-15</v>
      </c>
      <c r="E1560">
        <v>10.99</v>
      </c>
      <c r="G1560" t="str">
        <v>2016-11-15</v>
      </c>
      <c r="H1560">
        <v>2519</v>
      </c>
      <c r="J1560" t="str">
        <v>2016-11-14</v>
      </c>
      <c r="K1560">
        <v>2.2000000000000002</v>
      </c>
      <c r="M1560" t="str">
        <v>2016-11-14</v>
      </c>
      <c r="N1560">
        <v>2.8</v>
      </c>
      <c r="P1560" t="str">
        <v>2016-11-15</v>
      </c>
      <c r="Q1560">
        <v>2.2599999999999998</v>
      </c>
      <c r="S1560" t="str">
        <v>2016-11-14</v>
      </c>
      <c r="T1560">
        <v>3.04</v>
      </c>
    </row>
    <row r="1561" spans="1:20" x14ac:dyDescent="0.3">
      <c r="A1561" t="str">
        <v>2016-11-10</v>
      </c>
      <c r="B1561">
        <v>16805</v>
      </c>
      <c r="D1561" t="str">
        <v>2016-11-14</v>
      </c>
      <c r="E1561">
        <v>11.46</v>
      </c>
      <c r="G1561" t="str">
        <v>2016-11-14</v>
      </c>
      <c r="H1561">
        <v>2799</v>
      </c>
      <c r="J1561" t="str">
        <v>2016-11-11</v>
      </c>
      <c r="K1561">
        <v>2.23</v>
      </c>
      <c r="M1561" t="str">
        <v>2016-11-11</v>
      </c>
      <c r="N1561">
        <v>2.83</v>
      </c>
      <c r="P1561" t="str">
        <v>2016-11-14</v>
      </c>
      <c r="Q1561">
        <v>2.2999999999999998</v>
      </c>
      <c r="S1561" t="str">
        <v>2016-11-11</v>
      </c>
      <c r="T1561">
        <v>2.99</v>
      </c>
    </row>
    <row r="1562" spans="1:20" x14ac:dyDescent="0.3">
      <c r="A1562" t="str">
        <v>2016-11-09</v>
      </c>
      <c r="B1562">
        <v>16800</v>
      </c>
      <c r="D1562" t="str">
        <v>2016-11-11</v>
      </c>
      <c r="E1562">
        <v>11.46</v>
      </c>
      <c r="G1562" t="str">
        <v>2016-11-11</v>
      </c>
      <c r="H1562">
        <v>2512</v>
      </c>
      <c r="J1562" t="str">
        <v>2016-11-10</v>
      </c>
      <c r="K1562">
        <v>2.23</v>
      </c>
      <c r="M1562" t="str">
        <v>2016-11-10</v>
      </c>
      <c r="N1562">
        <v>2.83</v>
      </c>
      <c r="P1562" t="str">
        <v>2016-11-11</v>
      </c>
      <c r="Q1562">
        <v>2.29</v>
      </c>
      <c r="S1562" t="str">
        <v>2016-11-10</v>
      </c>
      <c r="T1562">
        <v>2.95</v>
      </c>
    </row>
    <row r="1563" spans="1:20" x14ac:dyDescent="0.3">
      <c r="A1563" t="str">
        <v>2016-11-08</v>
      </c>
      <c r="B1563">
        <v>16817</v>
      </c>
      <c r="D1563" t="str">
        <v>2016-11-10</v>
      </c>
      <c r="E1563">
        <v>11.49</v>
      </c>
      <c r="G1563" t="str">
        <v>2016-11-10</v>
      </c>
      <c r="H1563">
        <v>2580</v>
      </c>
      <c r="J1563" t="str">
        <v>2016-11-09</v>
      </c>
      <c r="K1563">
        <v>2.14</v>
      </c>
      <c r="M1563" t="str">
        <v>2016-11-09</v>
      </c>
      <c r="N1563">
        <v>2.83</v>
      </c>
      <c r="P1563" t="str">
        <v>2016-11-10</v>
      </c>
      <c r="Q1563">
        <v>2.2799999999999998</v>
      </c>
      <c r="S1563" t="str">
        <v>2016-11-09</v>
      </c>
      <c r="T1563">
        <v>2.98</v>
      </c>
    </row>
    <row r="1564" spans="1:20" x14ac:dyDescent="0.3">
      <c r="A1564" t="str">
        <v>2016-11-07</v>
      </c>
      <c r="B1564">
        <v>16737</v>
      </c>
      <c r="D1564" t="str">
        <v>2016-11-09</v>
      </c>
      <c r="E1564">
        <v>11.17</v>
      </c>
      <c r="G1564" t="str">
        <v>2016-11-09</v>
      </c>
      <c r="H1564">
        <v>2660</v>
      </c>
      <c r="J1564" t="str">
        <v>2016-11-08</v>
      </c>
      <c r="K1564">
        <v>2.14</v>
      </c>
      <c r="M1564" t="str">
        <v>2016-11-08</v>
      </c>
      <c r="N1564">
        <v>2.79</v>
      </c>
      <c r="P1564" t="str">
        <v>2016-11-09</v>
      </c>
      <c r="Q1564">
        <v>2.16</v>
      </c>
      <c r="S1564" t="str">
        <v>2016-11-08</v>
      </c>
      <c r="T1564">
        <v>2.9</v>
      </c>
    </row>
    <row r="1565" spans="1:20" x14ac:dyDescent="0.3">
      <c r="A1565" t="str">
        <v>2016-11-04</v>
      </c>
      <c r="B1565">
        <v>16319</v>
      </c>
      <c r="D1565" t="str">
        <v>2016-11-08</v>
      </c>
      <c r="E1565">
        <v>11.09</v>
      </c>
      <c r="G1565" t="str">
        <v>2016-11-08</v>
      </c>
      <c r="H1565">
        <v>2678</v>
      </c>
      <c r="J1565" t="str">
        <v>2016-11-07</v>
      </c>
      <c r="K1565">
        <v>2.12</v>
      </c>
      <c r="M1565" t="str">
        <v>2016-11-07</v>
      </c>
      <c r="N1565">
        <v>2.74</v>
      </c>
      <c r="P1565" t="str">
        <v>2016-11-08</v>
      </c>
      <c r="Q1565">
        <v>2.2400000000000002</v>
      </c>
      <c r="S1565" t="str">
        <v>2016-11-07</v>
      </c>
      <c r="T1565">
        <v>2.89</v>
      </c>
    </row>
    <row r="1566" spans="1:20" x14ac:dyDescent="0.3">
      <c r="A1566" t="str">
        <v>2016-11-03</v>
      </c>
      <c r="B1566">
        <v>16420</v>
      </c>
      <c r="D1566" t="str">
        <v>2016-11-07</v>
      </c>
      <c r="E1566">
        <v>11.16</v>
      </c>
      <c r="G1566" t="str">
        <v>2016-11-07</v>
      </c>
      <c r="H1566">
        <v>2578</v>
      </c>
      <c r="J1566" t="str">
        <v>2016-11-04</v>
      </c>
      <c r="K1566">
        <v>2.0099999999999998</v>
      </c>
      <c r="M1566" t="str">
        <v>2016-11-04</v>
      </c>
      <c r="N1566">
        <v>2.64</v>
      </c>
      <c r="P1566" t="str">
        <v>2016-11-07</v>
      </c>
      <c r="Q1566">
        <v>2.2999999999999998</v>
      </c>
      <c r="S1566" t="str">
        <v>2016-11-04</v>
      </c>
      <c r="T1566">
        <v>2.83</v>
      </c>
    </row>
    <row r="1567" spans="1:20" x14ac:dyDescent="0.3">
      <c r="A1567" t="str">
        <v>2016-11-02</v>
      </c>
      <c r="B1567">
        <v>16475</v>
      </c>
      <c r="D1567" t="str">
        <v>2016-11-04</v>
      </c>
      <c r="E1567">
        <v>10.64</v>
      </c>
      <c r="G1567" t="str">
        <v>2016-11-04</v>
      </c>
      <c r="H1567">
        <v>2110</v>
      </c>
      <c r="J1567" t="str">
        <v>2016-11-03</v>
      </c>
      <c r="K1567">
        <v>2.04</v>
      </c>
      <c r="M1567" t="str">
        <v>2016-11-03</v>
      </c>
      <c r="N1567">
        <v>2.67</v>
      </c>
      <c r="P1567" t="str">
        <v>2016-11-04</v>
      </c>
      <c r="Q1567">
        <v>2.2999999999999998</v>
      </c>
      <c r="S1567" t="str">
        <v>2016-11-03</v>
      </c>
      <c r="T1567">
        <v>2.87</v>
      </c>
    </row>
    <row r="1568" spans="1:20" x14ac:dyDescent="0.3">
      <c r="A1568" t="str">
        <v>2016-11-01</v>
      </c>
      <c r="B1568">
        <v>16898</v>
      </c>
      <c r="D1568" t="str">
        <v>2016-11-03</v>
      </c>
      <c r="E1568">
        <v>10.56</v>
      </c>
      <c r="G1568" t="str">
        <v>2016-11-03</v>
      </c>
      <c r="H1568">
        <v>2323</v>
      </c>
      <c r="J1568" t="str">
        <v>2016-11-02</v>
      </c>
      <c r="K1568">
        <v>2.0099999999999998</v>
      </c>
      <c r="M1568" t="str">
        <v>2016-11-02</v>
      </c>
      <c r="N1568">
        <v>2.71</v>
      </c>
      <c r="P1568" t="str">
        <v>2016-11-03</v>
      </c>
      <c r="Q1568">
        <v>2.39</v>
      </c>
      <c r="S1568" t="str">
        <v>2016-11-02</v>
      </c>
      <c r="T1568">
        <v>2.81</v>
      </c>
    </row>
    <row r="1569" spans="1:20" x14ac:dyDescent="0.3">
      <c r="A1569" t="str">
        <v>2016-10-31</v>
      </c>
      <c r="B1569">
        <v>17125</v>
      </c>
      <c r="D1569" t="str">
        <v>2016-11-02</v>
      </c>
      <c r="E1569">
        <v>10.57</v>
      </c>
      <c r="G1569" t="str">
        <v>2016-11-02</v>
      </c>
      <c r="H1569">
        <v>2345</v>
      </c>
      <c r="J1569" t="str">
        <v>2016-11-01</v>
      </c>
      <c r="K1569">
        <v>2.08</v>
      </c>
      <c r="M1569" t="str">
        <v>2016-11-01</v>
      </c>
      <c r="N1569">
        <v>2.87</v>
      </c>
      <c r="P1569" t="str">
        <v>2016-11-02</v>
      </c>
      <c r="Q1569">
        <v>2.4</v>
      </c>
      <c r="S1569" t="str">
        <v>2016-11-01</v>
      </c>
      <c r="T1569">
        <v>2.97</v>
      </c>
    </row>
    <row r="1570" spans="1:20" x14ac:dyDescent="0.3">
      <c r="A1570" t="str">
        <v>2016-10-28</v>
      </c>
      <c r="B1570">
        <v>17324</v>
      </c>
      <c r="D1570" t="str">
        <v>2016-11-01</v>
      </c>
      <c r="E1570">
        <v>11.12</v>
      </c>
      <c r="G1570" t="str">
        <v>2016-11-01</v>
      </c>
      <c r="H1570">
        <v>2449</v>
      </c>
      <c r="J1570" t="str">
        <v>2016-10-31</v>
      </c>
      <c r="K1570">
        <v>2.11</v>
      </c>
      <c r="M1570" t="str">
        <v>2016-10-31</v>
      </c>
      <c r="N1570">
        <v>2.89</v>
      </c>
      <c r="P1570" t="str">
        <v>2016-11-01</v>
      </c>
      <c r="Q1570">
        <v>2.58</v>
      </c>
      <c r="S1570" t="str">
        <v>2016-10-31</v>
      </c>
      <c r="T1570">
        <v>3.04</v>
      </c>
    </row>
    <row r="1571" spans="1:20" x14ac:dyDescent="0.3">
      <c r="A1571" t="str">
        <v>2016-10-27</v>
      </c>
      <c r="B1571">
        <v>17426</v>
      </c>
      <c r="D1571" t="str">
        <v>2016-10-31</v>
      </c>
      <c r="E1571">
        <v>11.32</v>
      </c>
      <c r="G1571" t="str">
        <v>2016-10-31</v>
      </c>
      <c r="H1571">
        <v>2431</v>
      </c>
      <c r="J1571" t="str">
        <v>2016-10-28</v>
      </c>
      <c r="K1571">
        <v>2.16</v>
      </c>
      <c r="M1571" t="str">
        <v>2016-10-28</v>
      </c>
      <c r="N1571">
        <v>2.93</v>
      </c>
      <c r="P1571" t="str">
        <v>2016-10-31</v>
      </c>
      <c r="Q1571">
        <v>2.62</v>
      </c>
      <c r="S1571" t="str">
        <v>2016-10-28</v>
      </c>
      <c r="T1571">
        <v>3.07</v>
      </c>
    </row>
    <row r="1572" spans="1:20" x14ac:dyDescent="0.3">
      <c r="A1572" t="str">
        <v>2016-10-26</v>
      </c>
      <c r="B1572">
        <v>17281</v>
      </c>
      <c r="D1572" t="str">
        <v>2016-10-28</v>
      </c>
      <c r="E1572">
        <v>11.77</v>
      </c>
      <c r="G1572" t="str">
        <v>2016-10-28</v>
      </c>
      <c r="H1572">
        <v>2625</v>
      </c>
      <c r="J1572" t="str">
        <v>2016-10-27</v>
      </c>
      <c r="K1572">
        <v>2.2000000000000002</v>
      </c>
      <c r="M1572" t="str">
        <v>2016-10-27</v>
      </c>
      <c r="N1572">
        <v>2.94</v>
      </c>
      <c r="P1572" t="str">
        <v>2016-10-28</v>
      </c>
      <c r="Q1572">
        <v>2.7</v>
      </c>
      <c r="S1572" t="str">
        <v>2016-10-27</v>
      </c>
      <c r="T1572">
        <v>3.04</v>
      </c>
    </row>
    <row r="1573" spans="1:20" x14ac:dyDescent="0.3">
      <c r="A1573" t="str">
        <v>2016-10-25</v>
      </c>
      <c r="B1573">
        <v>17230</v>
      </c>
      <c r="D1573" t="str">
        <v>2016-10-27</v>
      </c>
      <c r="E1573">
        <v>11.92</v>
      </c>
      <c r="G1573" t="str">
        <v>2016-10-27</v>
      </c>
      <c r="H1573">
        <v>2730</v>
      </c>
      <c r="J1573" t="str">
        <v>2016-10-26</v>
      </c>
      <c r="K1573">
        <v>2.17</v>
      </c>
      <c r="M1573" t="str">
        <v>2016-10-26</v>
      </c>
      <c r="N1573">
        <v>2.87</v>
      </c>
      <c r="P1573" t="str">
        <v>2016-10-27</v>
      </c>
      <c r="Q1573">
        <v>2.74</v>
      </c>
      <c r="S1573" t="str">
        <v>2016-10-26</v>
      </c>
      <c r="T1573">
        <v>2.95</v>
      </c>
    </row>
    <row r="1574" spans="1:20" x14ac:dyDescent="0.3">
      <c r="A1574" t="str">
        <v>2016-10-24</v>
      </c>
      <c r="B1574">
        <v>17306</v>
      </c>
      <c r="D1574" t="str">
        <v>2016-10-26</v>
      </c>
      <c r="E1574">
        <v>11.6</v>
      </c>
      <c r="G1574" t="str">
        <v>2016-10-26</v>
      </c>
      <c r="H1574">
        <v>2695</v>
      </c>
      <c r="J1574" t="str">
        <v>2016-10-25</v>
      </c>
      <c r="K1574">
        <v>2.15</v>
      </c>
      <c r="M1574" t="str">
        <v>2016-10-25</v>
      </c>
      <c r="N1574">
        <v>2.83</v>
      </c>
      <c r="P1574" t="str">
        <v>2016-10-26</v>
      </c>
      <c r="Q1574">
        <v>2.66</v>
      </c>
      <c r="S1574" t="str">
        <v>2016-10-25</v>
      </c>
      <c r="T1574">
        <v>2.94</v>
      </c>
    </row>
    <row r="1575" spans="1:20" x14ac:dyDescent="0.3">
      <c r="A1575" t="str">
        <v>2016-10-21</v>
      </c>
      <c r="B1575">
        <v>17167</v>
      </c>
      <c r="D1575" t="str">
        <v>2016-10-25</v>
      </c>
      <c r="E1575">
        <v>11.52</v>
      </c>
      <c r="G1575" t="str">
        <v>2016-10-25</v>
      </c>
      <c r="H1575">
        <v>2950</v>
      </c>
      <c r="J1575" t="str">
        <v>2016-10-24</v>
      </c>
      <c r="K1575">
        <v>2.16</v>
      </c>
      <c r="M1575" t="str">
        <v>2016-10-24</v>
      </c>
      <c r="N1575">
        <v>2.95</v>
      </c>
      <c r="P1575" t="str">
        <v>2016-10-25</v>
      </c>
      <c r="Q1575">
        <v>2.57</v>
      </c>
      <c r="S1575" t="str">
        <v>2016-10-24</v>
      </c>
      <c r="T1575">
        <v>2.93</v>
      </c>
    </row>
    <row r="1576" spans="1:20" x14ac:dyDescent="0.3">
      <c r="A1576" t="str">
        <v>2016-10-20</v>
      </c>
      <c r="B1576">
        <v>17141</v>
      </c>
      <c r="D1576" t="str">
        <v>2016-10-24</v>
      </c>
      <c r="E1576">
        <v>11.88</v>
      </c>
      <c r="G1576" t="str">
        <v>2016-10-24</v>
      </c>
      <c r="H1576">
        <v>3470</v>
      </c>
      <c r="J1576" t="str">
        <v>2016-10-21</v>
      </c>
      <c r="K1576">
        <v>2.11</v>
      </c>
      <c r="M1576" t="str">
        <v>2016-10-21</v>
      </c>
      <c r="N1576">
        <v>2.85</v>
      </c>
      <c r="P1576" t="str">
        <v>2016-10-24</v>
      </c>
      <c r="Q1576">
        <v>2.65</v>
      </c>
      <c r="S1576" t="str">
        <v>2016-10-21</v>
      </c>
      <c r="T1576">
        <v>2.92</v>
      </c>
    </row>
    <row r="1577" spans="1:20" x14ac:dyDescent="0.3">
      <c r="A1577" t="str">
        <v>2016-10-19</v>
      </c>
      <c r="B1577">
        <v>17044</v>
      </c>
      <c r="D1577" t="str">
        <v>2016-10-21</v>
      </c>
      <c r="E1577">
        <v>11.42</v>
      </c>
      <c r="G1577" t="str">
        <v>2016-10-21</v>
      </c>
      <c r="H1577">
        <v>2705</v>
      </c>
      <c r="J1577" t="str">
        <v>2016-10-20</v>
      </c>
      <c r="K1577">
        <v>2.11</v>
      </c>
      <c r="M1577" t="str">
        <v>2016-10-20</v>
      </c>
      <c r="N1577">
        <v>2.88</v>
      </c>
      <c r="P1577" t="str">
        <v>2016-10-21</v>
      </c>
      <c r="Q1577">
        <v>2.6</v>
      </c>
      <c r="S1577" t="str">
        <v>2016-10-20</v>
      </c>
      <c r="T1577">
        <v>2.97</v>
      </c>
    </row>
    <row r="1578" spans="1:20" x14ac:dyDescent="0.3">
      <c r="A1578" t="str">
        <v>2016-10-18</v>
      </c>
      <c r="B1578">
        <v>16967</v>
      </c>
      <c r="D1578" t="str">
        <v>2016-10-20</v>
      </c>
      <c r="E1578">
        <v>11.27</v>
      </c>
      <c r="G1578" t="str">
        <v>2016-10-20</v>
      </c>
      <c r="H1578">
        <v>2387</v>
      </c>
      <c r="J1578" t="str">
        <v>2016-10-19</v>
      </c>
      <c r="K1578">
        <v>2.0699999999999998</v>
      </c>
      <c r="M1578" t="str">
        <v>2016-10-19</v>
      </c>
      <c r="N1578">
        <v>2.88</v>
      </c>
      <c r="P1578" t="str">
        <v>2016-10-20</v>
      </c>
      <c r="Q1578">
        <v>2.63</v>
      </c>
      <c r="S1578" t="str">
        <v>2016-10-19</v>
      </c>
      <c r="T1578">
        <v>2.95</v>
      </c>
    </row>
    <row r="1579" spans="1:20" x14ac:dyDescent="0.3">
      <c r="A1579" t="str">
        <v>2016-10-17</v>
      </c>
      <c r="B1579">
        <v>16630</v>
      </c>
      <c r="D1579" t="str">
        <v>2016-10-19</v>
      </c>
      <c r="E1579">
        <v>11.2</v>
      </c>
      <c r="G1579" t="str">
        <v>2016-10-19</v>
      </c>
      <c r="H1579">
        <v>2094</v>
      </c>
      <c r="J1579" t="str">
        <v>2016-10-18</v>
      </c>
      <c r="K1579">
        <v>2.06</v>
      </c>
      <c r="M1579" t="str">
        <v>2016-10-18</v>
      </c>
      <c r="N1579">
        <v>2.75</v>
      </c>
      <c r="P1579" t="str">
        <v>2016-10-19</v>
      </c>
      <c r="Q1579">
        <v>2.65</v>
      </c>
      <c r="S1579" t="str">
        <v>2016-10-18</v>
      </c>
      <c r="T1579">
        <v>2.78</v>
      </c>
    </row>
    <row r="1580" spans="1:20" x14ac:dyDescent="0.3">
      <c r="A1580" t="str">
        <v>2016-10-14</v>
      </c>
      <c r="B1580">
        <v>16591</v>
      </c>
      <c r="D1580" t="str">
        <v>2016-10-18</v>
      </c>
      <c r="E1580">
        <v>11.08</v>
      </c>
      <c r="G1580" t="str">
        <v>2016-10-18</v>
      </c>
      <c r="H1580">
        <v>1954</v>
      </c>
      <c r="J1580" t="str">
        <v>2016-10-17</v>
      </c>
      <c r="K1580">
        <v>2</v>
      </c>
      <c r="M1580" t="str">
        <v>2016-10-17</v>
      </c>
      <c r="N1580">
        <v>2.62</v>
      </c>
      <c r="P1580" t="str">
        <v>2016-10-18</v>
      </c>
      <c r="Q1580">
        <v>2.64</v>
      </c>
      <c r="S1580" t="str">
        <v>2016-10-17</v>
      </c>
      <c r="T1580">
        <v>2.74</v>
      </c>
    </row>
    <row r="1581" spans="1:20" x14ac:dyDescent="0.3">
      <c r="A1581" t="str">
        <v>2016-10-13</v>
      </c>
      <c r="B1581">
        <v>16269</v>
      </c>
      <c r="D1581" t="str">
        <v>2016-10-17</v>
      </c>
      <c r="E1581">
        <v>10.79</v>
      </c>
      <c r="G1581" t="str">
        <v>2016-10-17</v>
      </c>
      <c r="H1581">
        <v>1732</v>
      </c>
      <c r="J1581" t="str">
        <v>2016-10-14</v>
      </c>
      <c r="K1581">
        <v>1.98</v>
      </c>
      <c r="M1581" t="str">
        <v>2016-10-14</v>
      </c>
      <c r="N1581">
        <v>2.56</v>
      </c>
      <c r="P1581" t="str">
        <v>2016-10-17</v>
      </c>
      <c r="Q1581">
        <v>2.57</v>
      </c>
      <c r="S1581" t="str">
        <v>2016-10-14</v>
      </c>
      <c r="T1581">
        <v>2.6</v>
      </c>
    </row>
    <row r="1582" spans="1:20" x14ac:dyDescent="0.3">
      <c r="A1582" t="str">
        <v>2016-10-12</v>
      </c>
      <c r="B1582">
        <v>16470</v>
      </c>
      <c r="D1582" t="str">
        <v>2016-10-14</v>
      </c>
      <c r="E1582">
        <v>10.55</v>
      </c>
      <c r="G1582" t="str">
        <v>2016-10-14</v>
      </c>
      <c r="H1582">
        <v>1712</v>
      </c>
      <c r="J1582" t="str">
        <v>2016-10-13</v>
      </c>
      <c r="K1582">
        <v>1.93</v>
      </c>
      <c r="M1582" t="str">
        <v>2016-10-13</v>
      </c>
      <c r="N1582">
        <v>2.44</v>
      </c>
      <c r="P1582" t="str">
        <v>2016-10-14</v>
      </c>
      <c r="Q1582">
        <v>2.5499999999999998</v>
      </c>
      <c r="S1582" t="str">
        <v>2016-10-13</v>
      </c>
      <c r="T1582">
        <v>2.58</v>
      </c>
    </row>
    <row r="1583" spans="1:20" x14ac:dyDescent="0.3">
      <c r="A1583" t="str">
        <v>2016-10-11</v>
      </c>
      <c r="B1583">
        <v>16474</v>
      </c>
      <c r="D1583" t="str">
        <v>2016-10-13</v>
      </c>
      <c r="E1583">
        <v>10.35</v>
      </c>
      <c r="G1583" t="str">
        <v>2016-10-13</v>
      </c>
      <c r="H1583">
        <v>1708</v>
      </c>
      <c r="J1583" t="str">
        <v>2016-10-12</v>
      </c>
      <c r="K1583">
        <v>1.98</v>
      </c>
      <c r="M1583" t="str">
        <v>2016-10-12</v>
      </c>
      <c r="N1583">
        <v>2.5499999999999998</v>
      </c>
      <c r="P1583" t="str">
        <v>2016-10-13</v>
      </c>
      <c r="Q1583">
        <v>2.4</v>
      </c>
      <c r="S1583" t="str">
        <v>2016-10-12</v>
      </c>
      <c r="T1583">
        <v>2.62</v>
      </c>
    </row>
    <row r="1584" spans="1:20" x14ac:dyDescent="0.3">
      <c r="A1584" t="str">
        <v>2016-10-10</v>
      </c>
      <c r="B1584">
        <v>16632</v>
      </c>
      <c r="D1584" t="str">
        <v>2016-10-12</v>
      </c>
      <c r="E1584">
        <v>10.74</v>
      </c>
      <c r="G1584" t="str">
        <v>2016-10-12</v>
      </c>
      <c r="H1584">
        <v>1717</v>
      </c>
      <c r="J1584" t="str">
        <v>2016-10-11</v>
      </c>
      <c r="K1584">
        <v>1.97</v>
      </c>
      <c r="M1584" t="str">
        <v>2016-10-11</v>
      </c>
      <c r="N1584">
        <v>2.4900000000000002</v>
      </c>
      <c r="P1584" t="str">
        <v>2016-10-12</v>
      </c>
      <c r="Q1584">
        <v>2.52</v>
      </c>
      <c r="S1584" t="str">
        <v>2016-10-11</v>
      </c>
      <c r="T1584">
        <v>2.6</v>
      </c>
    </row>
    <row r="1585" spans="1:20" x14ac:dyDescent="0.3">
      <c r="A1585" t="str">
        <v>2016-10-07</v>
      </c>
      <c r="B1585">
        <v>16405</v>
      </c>
      <c r="D1585" t="str">
        <v>2016-10-11</v>
      </c>
      <c r="E1585">
        <v>10.49</v>
      </c>
      <c r="G1585" t="str">
        <v>2016-10-11</v>
      </c>
      <c r="H1585">
        <v>1704</v>
      </c>
      <c r="J1585" t="str">
        <v>2016-10-10</v>
      </c>
      <c r="K1585">
        <v>2.0099999999999998</v>
      </c>
      <c r="M1585" t="str">
        <v>2016-10-10</v>
      </c>
      <c r="N1585">
        <v>2.35</v>
      </c>
      <c r="P1585" t="str">
        <v>2016-10-11</v>
      </c>
      <c r="Q1585">
        <v>2.37</v>
      </c>
      <c r="S1585" t="str">
        <v>2016-10-10</v>
      </c>
      <c r="T1585">
        <v>2.58</v>
      </c>
    </row>
    <row r="1586" spans="1:20" x14ac:dyDescent="0.3">
      <c r="A1586" t="str">
        <v>2016-10-06</v>
      </c>
      <c r="B1586">
        <v>16492</v>
      </c>
      <c r="D1586" t="str">
        <v>2016-10-10</v>
      </c>
      <c r="E1586">
        <v>10.65</v>
      </c>
      <c r="G1586" t="str">
        <v>2016-10-10</v>
      </c>
      <c r="H1586">
        <v>1704</v>
      </c>
      <c r="J1586" t="str">
        <v>2016-10-07</v>
      </c>
      <c r="K1586">
        <v>2</v>
      </c>
      <c r="M1586" t="str">
        <v>2016-10-07</v>
      </c>
      <c r="N1586">
        <v>2.27</v>
      </c>
      <c r="P1586" t="str">
        <v>2016-10-10</v>
      </c>
      <c r="Q1586">
        <v>2.36</v>
      </c>
      <c r="S1586" t="str">
        <v>2016-10-07</v>
      </c>
      <c r="T1586">
        <v>2.5499999999999998</v>
      </c>
    </row>
    <row r="1587" spans="1:20" x14ac:dyDescent="0.3">
      <c r="A1587" t="str">
        <v>2016-10-05</v>
      </c>
      <c r="B1587">
        <v>16477</v>
      </c>
      <c r="D1587" t="str">
        <v>2016-10-07</v>
      </c>
      <c r="E1587">
        <v>10.63</v>
      </c>
      <c r="G1587" t="str">
        <v>2016-10-07</v>
      </c>
      <c r="H1587">
        <v>1700</v>
      </c>
      <c r="J1587" t="str">
        <v>2016-10-06</v>
      </c>
      <c r="K1587">
        <v>2.0099999999999998</v>
      </c>
      <c r="M1587" t="str">
        <v>2016-10-06</v>
      </c>
      <c r="N1587">
        <v>2.2999999999999998</v>
      </c>
      <c r="P1587" t="str">
        <v>2016-10-07</v>
      </c>
      <c r="Q1587">
        <v>2.2200000000000002</v>
      </c>
      <c r="S1587" t="str">
        <v>2016-10-06</v>
      </c>
      <c r="T1587">
        <v>2.6</v>
      </c>
    </row>
    <row r="1588" spans="1:20" x14ac:dyDescent="0.3">
      <c r="A1588" t="str">
        <v>2016-10-04</v>
      </c>
      <c r="B1588">
        <v>16308</v>
      </c>
      <c r="D1588" t="str">
        <v>2016-10-06</v>
      </c>
      <c r="E1588">
        <v>10.72</v>
      </c>
      <c r="G1588" t="str">
        <v>2016-10-06</v>
      </c>
      <c r="H1588">
        <v>1679</v>
      </c>
      <c r="J1588" t="str">
        <v>2016-10-05</v>
      </c>
      <c r="K1588">
        <v>1.99</v>
      </c>
      <c r="M1588" t="str">
        <v>2016-10-05</v>
      </c>
      <c r="N1588">
        <v>2.29</v>
      </c>
      <c r="P1588" t="str">
        <v>2016-10-06</v>
      </c>
      <c r="Q1588">
        <v>2.21</v>
      </c>
      <c r="S1588" t="str">
        <v>2016-10-05</v>
      </c>
      <c r="T1588">
        <v>2.61</v>
      </c>
    </row>
    <row r="1589" spans="1:20" x14ac:dyDescent="0.3">
      <c r="A1589" t="str">
        <v>2016-10-03</v>
      </c>
      <c r="B1589">
        <v>16274</v>
      </c>
      <c r="D1589" t="str">
        <v>2016-10-05</v>
      </c>
      <c r="E1589">
        <v>10.48</v>
      </c>
      <c r="G1589" t="str">
        <v>2016-10-05</v>
      </c>
      <c r="H1589">
        <v>1737</v>
      </c>
      <c r="J1589" t="str">
        <v>2016-10-04</v>
      </c>
      <c r="K1589">
        <v>1.93</v>
      </c>
      <c r="M1589" t="str">
        <v>2016-10-04</v>
      </c>
      <c r="N1589">
        <v>2.1800000000000002</v>
      </c>
      <c r="P1589" t="str">
        <v>2016-10-05</v>
      </c>
      <c r="Q1589">
        <v>2.2200000000000002</v>
      </c>
      <c r="S1589" t="str">
        <v>2016-10-04</v>
      </c>
      <c r="T1589">
        <v>2.4900000000000002</v>
      </c>
    </row>
    <row r="1590" spans="1:20" x14ac:dyDescent="0.3">
      <c r="A1590" t="str">
        <v>2016-09-30</v>
      </c>
      <c r="B1590">
        <v>16401</v>
      </c>
      <c r="D1590" t="str">
        <v>2016-10-04</v>
      </c>
      <c r="E1590">
        <v>10.07</v>
      </c>
      <c r="G1590" t="str">
        <v>2016-10-04</v>
      </c>
      <c r="H1590">
        <v>1808</v>
      </c>
      <c r="J1590" t="str">
        <v>2016-10-03</v>
      </c>
      <c r="K1590">
        <v>1.93</v>
      </c>
      <c r="M1590" t="str">
        <v>2016-10-03</v>
      </c>
      <c r="N1590">
        <v>2.19</v>
      </c>
      <c r="P1590" t="str">
        <v>2016-10-04</v>
      </c>
      <c r="Q1590">
        <v>2.15</v>
      </c>
      <c r="S1590" t="str">
        <v>2016-10-03</v>
      </c>
      <c r="T1590">
        <v>2.5099999999999998</v>
      </c>
    </row>
    <row r="1591" spans="1:20" x14ac:dyDescent="0.3">
      <c r="A1591" t="str">
        <v>2016-09-29</v>
      </c>
      <c r="B1591">
        <v>16339</v>
      </c>
      <c r="D1591" t="str">
        <v>2016-10-03</v>
      </c>
      <c r="E1591">
        <v>10.18</v>
      </c>
      <c r="G1591" t="str">
        <v>2016-10-03</v>
      </c>
      <c r="H1591">
        <v>1833</v>
      </c>
      <c r="J1591" t="str">
        <v>2016-09-30</v>
      </c>
      <c r="K1591">
        <v>1.97</v>
      </c>
      <c r="M1591" t="str">
        <v>2016-09-30</v>
      </c>
      <c r="N1591">
        <v>2.2400000000000002</v>
      </c>
      <c r="P1591" t="str">
        <v>2016-10-03</v>
      </c>
      <c r="Q1591">
        <v>2.11</v>
      </c>
      <c r="S1591" t="str">
        <v>2016-09-30</v>
      </c>
      <c r="T1591">
        <v>2.4900000000000002</v>
      </c>
    </row>
    <row r="1592" spans="1:20" x14ac:dyDescent="0.3">
      <c r="A1592" t="str">
        <v>2016-09-28</v>
      </c>
      <c r="B1592">
        <v>16222</v>
      </c>
      <c r="D1592" t="str">
        <v>2016-09-30</v>
      </c>
      <c r="E1592">
        <v>10.38</v>
      </c>
      <c r="G1592" t="str">
        <v>2016-09-30</v>
      </c>
      <c r="H1592">
        <v>1861</v>
      </c>
      <c r="J1592" t="str">
        <v>2016-09-29</v>
      </c>
      <c r="K1592">
        <v>1.95</v>
      </c>
      <c r="M1592" t="str">
        <v>2016-09-29</v>
      </c>
      <c r="N1592">
        <v>2.1800000000000002</v>
      </c>
      <c r="P1592" t="str">
        <v>2016-09-30</v>
      </c>
      <c r="Q1592">
        <v>2.1</v>
      </c>
      <c r="S1592" t="str">
        <v>2016-09-29</v>
      </c>
      <c r="T1592">
        <v>2.5099999999999998</v>
      </c>
    </row>
    <row r="1593" spans="1:20" x14ac:dyDescent="0.3">
      <c r="A1593" t="str">
        <v>2016-09-27</v>
      </c>
      <c r="B1593">
        <v>16135</v>
      </c>
      <c r="D1593" t="str">
        <v>2016-09-29</v>
      </c>
      <c r="E1593">
        <v>10.199999999999999</v>
      </c>
      <c r="G1593" t="str">
        <v>2016-09-29</v>
      </c>
      <c r="H1593">
        <v>1883</v>
      </c>
      <c r="J1593" t="str">
        <v>2016-09-28</v>
      </c>
      <c r="K1593">
        <v>1.94</v>
      </c>
      <c r="M1593" t="str">
        <v>2016-09-28</v>
      </c>
      <c r="N1593">
        <v>2.17</v>
      </c>
      <c r="P1593" t="str">
        <v>2016-09-29</v>
      </c>
      <c r="Q1593">
        <v>2.0099999999999998</v>
      </c>
      <c r="S1593" t="str">
        <v>2016-09-28</v>
      </c>
      <c r="T1593">
        <v>2.46</v>
      </c>
    </row>
    <row r="1594" spans="1:20" x14ac:dyDescent="0.3">
      <c r="A1594" t="str">
        <v>2016-09-26</v>
      </c>
      <c r="B1594">
        <v>16192</v>
      </c>
      <c r="D1594" t="str">
        <v>2016-09-28</v>
      </c>
      <c r="E1594">
        <v>10.34</v>
      </c>
      <c r="G1594" t="str">
        <v>2016-09-28</v>
      </c>
      <c r="H1594">
        <v>1935</v>
      </c>
      <c r="J1594" t="str">
        <v>2016-09-27</v>
      </c>
      <c r="K1594">
        <v>1.95</v>
      </c>
      <c r="M1594" t="str">
        <v>2016-09-27</v>
      </c>
      <c r="N1594">
        <v>2.13</v>
      </c>
      <c r="P1594" t="str">
        <v>2016-09-28</v>
      </c>
      <c r="Q1594">
        <v>1.99</v>
      </c>
      <c r="S1594" t="str">
        <v>2016-09-27</v>
      </c>
      <c r="T1594">
        <v>2.44</v>
      </c>
    </row>
    <row r="1595" spans="1:20" x14ac:dyDescent="0.3">
      <c r="A1595" t="str">
        <v>2016-09-23</v>
      </c>
      <c r="B1595">
        <v>16453</v>
      </c>
      <c r="D1595" t="str">
        <v>2016-09-27</v>
      </c>
      <c r="E1595">
        <v>10.18</v>
      </c>
      <c r="G1595" t="str">
        <v>2016-09-27</v>
      </c>
      <c r="H1595">
        <v>1943</v>
      </c>
      <c r="J1595" t="str">
        <v>2016-09-26</v>
      </c>
      <c r="K1595">
        <v>1.97</v>
      </c>
      <c r="M1595" t="str">
        <v>2016-09-26</v>
      </c>
      <c r="N1595">
        <v>2.16</v>
      </c>
      <c r="P1595" t="str">
        <v>2016-09-27</v>
      </c>
      <c r="Q1595">
        <v>1.97</v>
      </c>
      <c r="S1595" t="str">
        <v>2016-09-26</v>
      </c>
      <c r="T1595">
        <v>2.46</v>
      </c>
    </row>
    <row r="1596" spans="1:20" x14ac:dyDescent="0.3">
      <c r="A1596" t="str">
        <v>2016-09-22</v>
      </c>
      <c r="B1596">
        <v>16638</v>
      </c>
      <c r="D1596" t="str">
        <v>2016-09-26</v>
      </c>
      <c r="E1596">
        <v>10.37</v>
      </c>
      <c r="G1596" t="str">
        <v>2016-09-26</v>
      </c>
      <c r="H1596">
        <v>1911</v>
      </c>
      <c r="J1596" t="str">
        <v>2016-09-23</v>
      </c>
      <c r="K1596">
        <v>2</v>
      </c>
      <c r="M1596" t="str">
        <v>2016-09-23</v>
      </c>
      <c r="N1596">
        <v>2.2000000000000002</v>
      </c>
      <c r="P1596" t="str">
        <v>2016-09-26</v>
      </c>
      <c r="Q1596">
        <v>2.0099999999999998</v>
      </c>
      <c r="S1596" t="str">
        <v>2016-09-23</v>
      </c>
      <c r="T1596">
        <v>2.4700000000000002</v>
      </c>
    </row>
    <row r="1597" spans="1:20" x14ac:dyDescent="0.3">
      <c r="A1597" t="str">
        <v>2016-09-21</v>
      </c>
      <c r="B1597">
        <v>16350</v>
      </c>
      <c r="D1597" t="str">
        <v>2016-09-23</v>
      </c>
      <c r="E1597">
        <v>10.76</v>
      </c>
      <c r="G1597" t="str">
        <v>2016-09-23</v>
      </c>
      <c r="H1597">
        <v>1884</v>
      </c>
      <c r="J1597" t="str">
        <v>2016-09-22</v>
      </c>
      <c r="K1597">
        <v>2.06</v>
      </c>
      <c r="M1597" t="str">
        <v>2016-09-22</v>
      </c>
      <c r="N1597">
        <v>2.2599999999999998</v>
      </c>
      <c r="P1597" t="str">
        <v>2016-09-23</v>
      </c>
      <c r="Q1597">
        <v>2.06</v>
      </c>
      <c r="S1597" t="str">
        <v>2016-09-22</v>
      </c>
      <c r="T1597">
        <v>2.4900000000000002</v>
      </c>
    </row>
    <row r="1598" spans="1:20" x14ac:dyDescent="0.3">
      <c r="A1598" t="str">
        <v>2016-09-20</v>
      </c>
      <c r="B1598">
        <v>16207</v>
      </c>
      <c r="D1598" t="str">
        <v>2016-09-22</v>
      </c>
      <c r="E1598">
        <v>10.62</v>
      </c>
      <c r="G1598" t="str">
        <v>2016-09-22</v>
      </c>
      <c r="H1598">
        <v>1920</v>
      </c>
      <c r="J1598" t="str">
        <v>2016-09-21</v>
      </c>
      <c r="K1598">
        <v>2.04</v>
      </c>
      <c r="M1598" t="str">
        <v>2016-09-21</v>
      </c>
      <c r="N1598">
        <v>2.2599999999999998</v>
      </c>
      <c r="P1598" t="str">
        <v>2016-09-22</v>
      </c>
      <c r="Q1598">
        <v>2.1</v>
      </c>
      <c r="S1598" t="str">
        <v>2016-09-21</v>
      </c>
      <c r="T1598">
        <v>2.44</v>
      </c>
    </row>
    <row r="1599" spans="1:20" x14ac:dyDescent="0.3">
      <c r="A1599" t="str">
        <v>2016-09-19</v>
      </c>
      <c r="B1599">
        <v>16399</v>
      </c>
      <c r="D1599" t="str">
        <v>2016-09-21</v>
      </c>
      <c r="E1599">
        <v>10.57</v>
      </c>
      <c r="G1599" t="str">
        <v>2016-09-21</v>
      </c>
      <c r="H1599">
        <v>1918</v>
      </c>
      <c r="J1599" t="str">
        <v>2016-09-20</v>
      </c>
      <c r="K1599">
        <v>2.0099999999999998</v>
      </c>
      <c r="M1599" t="str">
        <v>2016-09-20</v>
      </c>
      <c r="N1599">
        <v>2.16</v>
      </c>
      <c r="P1599" t="str">
        <v>2016-09-21</v>
      </c>
      <c r="Q1599">
        <v>2.0699999999999998</v>
      </c>
      <c r="S1599" t="str">
        <v>2016-09-20</v>
      </c>
      <c r="T1599">
        <v>2.4500000000000002</v>
      </c>
    </row>
    <row r="1600" spans="1:20" x14ac:dyDescent="0.3">
      <c r="A1600" t="str">
        <v>2016-09-16</v>
      </c>
      <c r="B1600">
        <v>16192</v>
      </c>
      <c r="D1600" t="str">
        <v>2016-09-20</v>
      </c>
      <c r="E1600">
        <v>10.199999999999999</v>
      </c>
      <c r="G1600" t="str">
        <v>2016-09-20</v>
      </c>
      <c r="H1600">
        <v>1872</v>
      </c>
      <c r="J1600" t="str">
        <v>2016-09-19</v>
      </c>
      <c r="K1600">
        <v>2.06</v>
      </c>
      <c r="M1600" t="str">
        <v>2016-09-19</v>
      </c>
      <c r="N1600">
        <v>2.25</v>
      </c>
      <c r="P1600" t="str">
        <v>2016-09-20</v>
      </c>
      <c r="Q1600">
        <v>2</v>
      </c>
      <c r="S1600" t="str">
        <v>2016-09-19</v>
      </c>
      <c r="T1600">
        <v>2.48</v>
      </c>
    </row>
    <row r="1601" spans="1:20" x14ac:dyDescent="0.3">
      <c r="A1601" t="str">
        <v>2016-09-15</v>
      </c>
      <c r="B1601">
        <v>16595</v>
      </c>
      <c r="D1601" t="str">
        <v>2016-09-19</v>
      </c>
      <c r="E1601">
        <v>10.29</v>
      </c>
      <c r="G1601" t="str">
        <v>2016-09-19</v>
      </c>
      <c r="H1601">
        <v>2000</v>
      </c>
      <c r="J1601" t="str">
        <v>2016-09-16</v>
      </c>
      <c r="K1601">
        <v>2.0099999999999998</v>
      </c>
      <c r="M1601" t="str">
        <v>2016-09-16</v>
      </c>
      <c r="N1601">
        <v>2.2200000000000002</v>
      </c>
      <c r="P1601" t="str">
        <v>2016-09-19</v>
      </c>
      <c r="Q1601">
        <v>2.09</v>
      </c>
      <c r="S1601" t="str">
        <v>2016-09-16</v>
      </c>
      <c r="T1601">
        <v>2.5</v>
      </c>
    </row>
    <row r="1602" spans="1:20" x14ac:dyDescent="0.3">
      <c r="A1602" t="str">
        <v>2016-09-14</v>
      </c>
      <c r="B1602">
        <v>16540</v>
      </c>
      <c r="D1602" t="str">
        <v>2016-09-16</v>
      </c>
      <c r="E1602">
        <v>9.86</v>
      </c>
      <c r="G1602" t="str">
        <v>2016-09-16</v>
      </c>
      <c r="H1602">
        <v>2020</v>
      </c>
      <c r="J1602" t="str">
        <v>2016-09-15</v>
      </c>
      <c r="K1602">
        <v>2.08</v>
      </c>
      <c r="M1602" t="str">
        <v>2016-09-15</v>
      </c>
      <c r="N1602">
        <v>2.2999999999999998</v>
      </c>
      <c r="P1602" t="str">
        <v>2016-09-16</v>
      </c>
      <c r="Q1602">
        <v>2.14</v>
      </c>
      <c r="S1602" t="str">
        <v>2016-09-15</v>
      </c>
      <c r="T1602">
        <v>2.4700000000000002</v>
      </c>
    </row>
    <row r="1603" spans="1:20" x14ac:dyDescent="0.3">
      <c r="A1603" t="str">
        <v>2016-09-13</v>
      </c>
      <c r="B1603">
        <v>16548</v>
      </c>
      <c r="D1603" t="str">
        <v>2016-09-15</v>
      </c>
      <c r="E1603">
        <v>10.47</v>
      </c>
      <c r="G1603" t="str">
        <v>2016-09-15</v>
      </c>
      <c r="H1603">
        <v>2228</v>
      </c>
      <c r="J1603" t="str">
        <v>2016-09-14</v>
      </c>
      <c r="K1603">
        <v>2.08</v>
      </c>
      <c r="M1603" t="str">
        <v>2016-09-14</v>
      </c>
      <c r="N1603">
        <v>2.2999999999999998</v>
      </c>
      <c r="P1603" t="str">
        <v>2016-09-15</v>
      </c>
      <c r="Q1603">
        <v>2.25</v>
      </c>
      <c r="S1603" t="str">
        <v>2016-09-14</v>
      </c>
      <c r="T1603">
        <v>2.4700000000000002</v>
      </c>
    </row>
    <row r="1604" spans="1:20" x14ac:dyDescent="0.3">
      <c r="A1604" t="str">
        <v>2016-09-12</v>
      </c>
      <c r="B1604">
        <v>16840</v>
      </c>
      <c r="D1604" t="str">
        <v>2016-09-14</v>
      </c>
      <c r="E1604">
        <v>10.71</v>
      </c>
      <c r="G1604" t="str">
        <v>2016-09-14</v>
      </c>
      <c r="H1604">
        <v>2240</v>
      </c>
      <c r="J1604" t="str">
        <v>2016-09-13</v>
      </c>
      <c r="K1604">
        <v>2.08</v>
      </c>
      <c r="M1604" t="str">
        <v>2016-09-13</v>
      </c>
      <c r="N1604">
        <v>2.29</v>
      </c>
      <c r="P1604" t="str">
        <v>2016-09-14</v>
      </c>
      <c r="Q1604">
        <v>2.2799999999999998</v>
      </c>
      <c r="S1604" t="str">
        <v>2016-09-13</v>
      </c>
      <c r="T1604">
        <v>2.48</v>
      </c>
    </row>
    <row r="1605" spans="1:20" x14ac:dyDescent="0.3">
      <c r="A1605" t="str">
        <v>2016-09-09</v>
      </c>
      <c r="B1605">
        <v>17156</v>
      </c>
      <c r="D1605" t="str">
        <v>2016-09-13</v>
      </c>
      <c r="E1605">
        <v>10.81</v>
      </c>
      <c r="G1605" t="str">
        <v>2016-09-13</v>
      </c>
      <c r="H1605">
        <v>2285</v>
      </c>
      <c r="J1605" t="str">
        <v>2016-09-12</v>
      </c>
      <c r="K1605">
        <v>2.12</v>
      </c>
      <c r="M1605" t="str">
        <v>2016-09-12</v>
      </c>
      <c r="N1605">
        <v>2.36</v>
      </c>
      <c r="P1605" t="str">
        <v>2016-09-13</v>
      </c>
      <c r="Q1605">
        <v>2.2999999999999998</v>
      </c>
      <c r="S1605" t="str">
        <v>2016-09-12</v>
      </c>
      <c r="T1605">
        <v>2.48</v>
      </c>
    </row>
    <row r="1606" spans="1:20" x14ac:dyDescent="0.3">
      <c r="A1606" t="str">
        <v>2016-09-08</v>
      </c>
      <c r="B1606">
        <v>17376</v>
      </c>
      <c r="D1606" t="str">
        <v>2016-09-12</v>
      </c>
      <c r="E1606">
        <v>11.28</v>
      </c>
      <c r="G1606" t="str">
        <v>2016-09-12</v>
      </c>
      <c r="H1606">
        <v>2309</v>
      </c>
      <c r="J1606" t="str">
        <v>2016-09-09</v>
      </c>
      <c r="K1606">
        <v>2.17</v>
      </c>
      <c r="M1606" t="str">
        <v>2016-09-09</v>
      </c>
      <c r="N1606">
        <v>2.4</v>
      </c>
      <c r="P1606" t="str">
        <v>2016-09-12</v>
      </c>
      <c r="Q1606">
        <v>2.2799999999999998</v>
      </c>
      <c r="S1606" t="str">
        <v>2016-09-09</v>
      </c>
      <c r="T1606">
        <v>2.4900000000000002</v>
      </c>
    </row>
    <row r="1607" spans="1:20" x14ac:dyDescent="0.3">
      <c r="A1607" t="str">
        <v>2016-09-07</v>
      </c>
      <c r="B1607">
        <v>17293</v>
      </c>
      <c r="D1607" t="str">
        <v>2016-09-09</v>
      </c>
      <c r="E1607">
        <v>11.72</v>
      </c>
      <c r="G1607" t="str">
        <v>2016-09-09</v>
      </c>
      <c r="H1607">
        <v>2391</v>
      </c>
      <c r="J1607" t="str">
        <v>2016-09-08</v>
      </c>
      <c r="K1607">
        <v>2.19</v>
      </c>
      <c r="M1607" t="str">
        <v>2016-09-08</v>
      </c>
      <c r="N1607">
        <v>2.4500000000000002</v>
      </c>
      <c r="P1607" t="str">
        <v>2016-09-09</v>
      </c>
      <c r="Q1607">
        <v>2.35</v>
      </c>
      <c r="S1607" t="str">
        <v>2016-09-08</v>
      </c>
      <c r="T1607">
        <v>2.5</v>
      </c>
    </row>
    <row r="1608" spans="1:20" x14ac:dyDescent="0.3">
      <c r="A1608" t="str">
        <v>2016-09-06</v>
      </c>
      <c r="B1608">
        <v>17053</v>
      </c>
      <c r="D1608" t="str">
        <v>2016-09-08</v>
      </c>
      <c r="E1608">
        <v>11.9</v>
      </c>
      <c r="G1608" t="str">
        <v>2016-09-08</v>
      </c>
      <c r="H1608">
        <v>2445</v>
      </c>
      <c r="J1608" t="str">
        <v>2016-09-07</v>
      </c>
      <c r="K1608">
        <v>2.16</v>
      </c>
      <c r="M1608" t="str">
        <v>2016-09-07</v>
      </c>
      <c r="N1608">
        <v>2.4500000000000002</v>
      </c>
      <c r="P1608" t="str">
        <v>2016-09-08</v>
      </c>
      <c r="Q1608">
        <v>2.37</v>
      </c>
      <c r="S1608" t="str">
        <v>2016-09-07</v>
      </c>
      <c r="T1608">
        <v>2.5</v>
      </c>
    </row>
    <row r="1609" spans="1:20" x14ac:dyDescent="0.3">
      <c r="A1609" t="str">
        <v>2016-09-05</v>
      </c>
      <c r="B1609">
        <v>17190</v>
      </c>
      <c r="D1609" t="str">
        <v>2016-09-07</v>
      </c>
      <c r="E1609">
        <v>11.66</v>
      </c>
      <c r="G1609" t="str">
        <v>2016-09-07</v>
      </c>
      <c r="H1609">
        <v>2359</v>
      </c>
      <c r="J1609" t="str">
        <v>2016-09-06</v>
      </c>
      <c r="K1609">
        <v>2.14</v>
      </c>
      <c r="M1609" t="str">
        <v>2016-09-06</v>
      </c>
      <c r="N1609">
        <v>2.37</v>
      </c>
      <c r="P1609" t="str">
        <v>2016-09-07</v>
      </c>
      <c r="Q1609">
        <v>2.37</v>
      </c>
      <c r="S1609" t="str">
        <v>2016-09-06</v>
      </c>
      <c r="T1609">
        <v>2.44</v>
      </c>
    </row>
    <row r="1610" spans="1:20" x14ac:dyDescent="0.3">
      <c r="A1610" t="str">
        <v>2016-09-02</v>
      </c>
      <c r="B1610">
        <v>17184</v>
      </c>
      <c r="D1610" t="str">
        <v>2016-09-06</v>
      </c>
      <c r="E1610">
        <v>11.54</v>
      </c>
      <c r="G1610" t="str">
        <v>2016-09-06</v>
      </c>
      <c r="H1610">
        <v>2350</v>
      </c>
      <c r="J1610" t="str">
        <v>2016-09-05</v>
      </c>
      <c r="K1610">
        <v>2.1800000000000002</v>
      </c>
      <c r="M1610" t="str">
        <v>2016-09-05</v>
      </c>
      <c r="N1610">
        <v>2.41</v>
      </c>
      <c r="P1610" t="str">
        <v>2016-09-06</v>
      </c>
      <c r="Q1610">
        <v>2.34</v>
      </c>
      <c r="S1610" t="str">
        <v>2016-09-05</v>
      </c>
      <c r="T1610">
        <v>2.5099999999999998</v>
      </c>
    </row>
    <row r="1611" spans="1:20" x14ac:dyDescent="0.3">
      <c r="A1611" t="str">
        <v>2016-09-01</v>
      </c>
      <c r="B1611">
        <v>16923</v>
      </c>
      <c r="D1611" t="str">
        <v>2016-09-05</v>
      </c>
      <c r="E1611">
        <v>11.72</v>
      </c>
      <c r="G1611" t="str">
        <v>2016-09-05</v>
      </c>
      <c r="H1611">
        <v>2388</v>
      </c>
      <c r="J1611" t="str">
        <v>2016-09-02</v>
      </c>
      <c r="K1611">
        <v>2.19</v>
      </c>
      <c r="M1611" t="str">
        <v>2016-09-02</v>
      </c>
      <c r="N1611">
        <v>2.41</v>
      </c>
      <c r="P1611" t="str">
        <v>2016-09-05</v>
      </c>
      <c r="Q1611">
        <v>2.4</v>
      </c>
      <c r="S1611" t="str">
        <v>2016-09-02</v>
      </c>
      <c r="T1611">
        <v>2.44</v>
      </c>
    </row>
    <row r="1612" spans="1:20" x14ac:dyDescent="0.3">
      <c r="A1612" t="str">
        <v>2016-08-31</v>
      </c>
      <c r="B1612">
        <v>16943</v>
      </c>
      <c r="D1612" t="str">
        <v>2016-09-02</v>
      </c>
      <c r="E1612">
        <v>11.79</v>
      </c>
      <c r="G1612" t="str">
        <v>2016-09-02</v>
      </c>
      <c r="H1612">
        <v>2413</v>
      </c>
      <c r="J1612" t="str">
        <v>2016-09-01</v>
      </c>
      <c r="K1612">
        <v>2.13</v>
      </c>
      <c r="M1612" t="str">
        <v>2016-09-01</v>
      </c>
      <c r="N1612">
        <v>2.38</v>
      </c>
      <c r="P1612" t="str">
        <v>2016-09-02</v>
      </c>
      <c r="Q1612">
        <v>2.29</v>
      </c>
      <c r="S1612" t="str">
        <v>2016-09-01</v>
      </c>
      <c r="T1612">
        <v>2.42</v>
      </c>
    </row>
    <row r="1613" spans="1:20" x14ac:dyDescent="0.3">
      <c r="A1613" t="str">
        <v>2016-08-30</v>
      </c>
      <c r="B1613">
        <v>16891</v>
      </c>
      <c r="D1613" t="str">
        <v>2016-09-01</v>
      </c>
      <c r="E1613">
        <v>11.71</v>
      </c>
      <c r="G1613" t="str">
        <v>2016-09-01</v>
      </c>
      <c r="H1613">
        <v>2393</v>
      </c>
      <c r="J1613" t="str">
        <v>2016-08-31</v>
      </c>
      <c r="K1613">
        <v>2.13</v>
      </c>
      <c r="M1613" t="str">
        <v>2016-08-31</v>
      </c>
      <c r="N1613">
        <v>2.34</v>
      </c>
      <c r="P1613" t="str">
        <v>2016-09-01</v>
      </c>
      <c r="Q1613">
        <v>2.23</v>
      </c>
      <c r="S1613" t="str">
        <v>2016-08-31</v>
      </c>
      <c r="T1613">
        <v>2.41</v>
      </c>
    </row>
    <row r="1614" spans="1:20" x14ac:dyDescent="0.3">
      <c r="A1614" t="str">
        <v>2016-08-29</v>
      </c>
      <c r="B1614">
        <v>16655</v>
      </c>
      <c r="D1614" t="str">
        <v>2016-08-31</v>
      </c>
      <c r="E1614">
        <v>11.55</v>
      </c>
      <c r="G1614" t="str">
        <v>2016-08-31</v>
      </c>
      <c r="H1614">
        <v>2416</v>
      </c>
      <c r="J1614" t="str">
        <v>2016-08-30</v>
      </c>
      <c r="K1614">
        <v>2.04</v>
      </c>
      <c r="M1614" t="str">
        <v>2016-08-30</v>
      </c>
      <c r="N1614">
        <v>2.3199999999999998</v>
      </c>
      <c r="P1614" t="str">
        <v>2016-08-31</v>
      </c>
      <c r="Q1614">
        <v>2.2400000000000002</v>
      </c>
      <c r="S1614" t="str">
        <v>2016-08-30</v>
      </c>
      <c r="T1614">
        <v>2.4</v>
      </c>
    </row>
    <row r="1615" spans="1:20" x14ac:dyDescent="0.3">
      <c r="A1615" t="str">
        <v>2016-08-26</v>
      </c>
      <c r="B1615">
        <v>16844</v>
      </c>
      <c r="D1615" t="str">
        <v>2016-08-30</v>
      </c>
      <c r="E1615">
        <v>11.16</v>
      </c>
      <c r="G1615" t="str">
        <v>2016-08-30</v>
      </c>
      <c r="H1615">
        <v>2417</v>
      </c>
      <c r="J1615" t="str">
        <v>2016-08-29</v>
      </c>
      <c r="K1615">
        <v>2</v>
      </c>
      <c r="M1615" t="str">
        <v>2016-08-29</v>
      </c>
      <c r="N1615">
        <v>2.2599999999999998</v>
      </c>
      <c r="P1615" t="str">
        <v>2016-08-30</v>
      </c>
      <c r="Q1615">
        <v>2.19</v>
      </c>
      <c r="S1615" t="str">
        <v>2016-08-29</v>
      </c>
      <c r="T1615">
        <v>2.42</v>
      </c>
    </row>
    <row r="1616" spans="1:20" x14ac:dyDescent="0.3">
      <c r="A1616" t="str">
        <v>2016-08-25</v>
      </c>
      <c r="B1616">
        <v>16711</v>
      </c>
      <c r="D1616" t="str">
        <v>2016-08-29</v>
      </c>
      <c r="E1616">
        <v>10.92</v>
      </c>
      <c r="G1616" t="str">
        <v>2016-08-29</v>
      </c>
      <c r="H1616">
        <v>2400</v>
      </c>
      <c r="J1616" t="str">
        <v>2016-08-26</v>
      </c>
      <c r="K1616">
        <v>2.0099999999999998</v>
      </c>
      <c r="M1616" t="str">
        <v>2016-08-26</v>
      </c>
      <c r="N1616">
        <v>2.3199999999999998</v>
      </c>
      <c r="P1616" t="str">
        <v>2016-08-29</v>
      </c>
      <c r="Q1616">
        <v>2.16</v>
      </c>
      <c r="S1616" t="str">
        <v>2016-08-26</v>
      </c>
      <c r="T1616">
        <v>2.4</v>
      </c>
    </row>
    <row r="1617" spans="1:20" x14ac:dyDescent="0.3">
      <c r="A1617" t="str">
        <v>2016-08-24</v>
      </c>
      <c r="B1617">
        <v>16892</v>
      </c>
      <c r="D1617" t="str">
        <v>2016-08-26</v>
      </c>
      <c r="E1617">
        <v>10.95</v>
      </c>
      <c r="G1617" t="str">
        <v>2016-08-26</v>
      </c>
      <c r="H1617">
        <v>2370</v>
      </c>
      <c r="J1617" t="str">
        <v>2016-08-25</v>
      </c>
      <c r="K1617">
        <v>1.98</v>
      </c>
      <c r="M1617" t="str">
        <v>2016-08-25</v>
      </c>
      <c r="N1617">
        <v>2.2999999999999998</v>
      </c>
      <c r="P1617" t="str">
        <v>2016-08-26</v>
      </c>
      <c r="Q1617">
        <v>2.17</v>
      </c>
      <c r="S1617" t="str">
        <v>2016-08-25</v>
      </c>
      <c r="T1617">
        <v>2.4</v>
      </c>
    </row>
    <row r="1618" spans="1:20" x14ac:dyDescent="0.3">
      <c r="A1618" t="str">
        <v>2016-08-23</v>
      </c>
      <c r="B1618">
        <v>16778</v>
      </c>
      <c r="D1618" t="str">
        <v>2016-08-25</v>
      </c>
      <c r="E1618">
        <v>10.89</v>
      </c>
      <c r="G1618" t="str">
        <v>2016-08-25</v>
      </c>
      <c r="H1618">
        <v>2354</v>
      </c>
      <c r="J1618" t="str">
        <v>2016-08-24</v>
      </c>
      <c r="K1618">
        <v>2</v>
      </c>
      <c r="M1618" t="str">
        <v>2016-08-24</v>
      </c>
      <c r="N1618">
        <v>2.37</v>
      </c>
      <c r="P1618" t="str">
        <v>2016-08-25</v>
      </c>
      <c r="Q1618">
        <v>2.19</v>
      </c>
      <c r="S1618" t="str">
        <v>2016-08-24</v>
      </c>
      <c r="T1618">
        <v>2.4500000000000002</v>
      </c>
    </row>
    <row r="1619" spans="1:20" x14ac:dyDescent="0.3">
      <c r="A1619" t="str">
        <v>2016-08-22</v>
      </c>
      <c r="B1619">
        <v>16369</v>
      </c>
      <c r="D1619" t="str">
        <v>2016-08-24</v>
      </c>
      <c r="E1619">
        <v>11.31</v>
      </c>
      <c r="G1619" t="str">
        <v>2016-08-24</v>
      </c>
      <c r="H1619">
        <v>2400</v>
      </c>
      <c r="J1619" t="str">
        <v>2016-08-23</v>
      </c>
      <c r="K1619">
        <v>1.94</v>
      </c>
      <c r="M1619" t="str">
        <v>2016-08-23</v>
      </c>
      <c r="N1619">
        <v>2.3199999999999998</v>
      </c>
      <c r="P1619" t="str">
        <v>2016-08-24</v>
      </c>
      <c r="Q1619">
        <v>2.2599999999999998</v>
      </c>
      <c r="S1619" t="str">
        <v>2016-08-23</v>
      </c>
      <c r="T1619">
        <v>2.39</v>
      </c>
    </row>
    <row r="1620" spans="1:20" x14ac:dyDescent="0.3">
      <c r="A1620" t="str">
        <v>2016-08-19</v>
      </c>
      <c r="B1620">
        <v>16310</v>
      </c>
      <c r="D1620" t="str">
        <v>2016-08-23</v>
      </c>
      <c r="E1620">
        <v>10.47</v>
      </c>
      <c r="G1620" t="str">
        <v>2016-08-23</v>
      </c>
      <c r="H1620">
        <v>2375</v>
      </c>
      <c r="J1620" t="str">
        <v>2016-08-22</v>
      </c>
      <c r="K1620">
        <v>1.85</v>
      </c>
      <c r="M1620" t="str">
        <v>2016-08-22</v>
      </c>
      <c r="N1620">
        <v>2.2000000000000002</v>
      </c>
      <c r="P1620" t="str">
        <v>2016-08-23</v>
      </c>
      <c r="Q1620">
        <v>2.2200000000000002</v>
      </c>
      <c r="S1620" t="str">
        <v>2016-08-22</v>
      </c>
      <c r="T1620">
        <v>2.35</v>
      </c>
    </row>
    <row r="1621" spans="1:20" x14ac:dyDescent="0.3">
      <c r="A1621" t="str">
        <v>2016-08-18</v>
      </c>
      <c r="B1621">
        <v>16674</v>
      </c>
      <c r="D1621" t="str">
        <v>2016-08-22</v>
      </c>
      <c r="E1621">
        <v>9.82</v>
      </c>
      <c r="G1621" t="str">
        <v>2016-08-22</v>
      </c>
      <c r="H1621">
        <v>2292</v>
      </c>
      <c r="J1621" t="str">
        <v>2016-08-19</v>
      </c>
      <c r="K1621">
        <v>1.83</v>
      </c>
      <c r="M1621" t="str">
        <v>2016-08-19</v>
      </c>
      <c r="N1621">
        <v>2.1800000000000002</v>
      </c>
      <c r="P1621" t="str">
        <v>2016-08-22</v>
      </c>
      <c r="Q1621">
        <v>2.12</v>
      </c>
      <c r="S1621" t="str">
        <v>2016-08-19</v>
      </c>
      <c r="T1621">
        <v>2.34</v>
      </c>
    </row>
    <row r="1622" spans="1:20" x14ac:dyDescent="0.3">
      <c r="A1622" t="str">
        <v>2016-08-17</v>
      </c>
      <c r="B1622">
        <v>16528</v>
      </c>
      <c r="D1622" t="str">
        <v>2016-08-19</v>
      </c>
      <c r="E1622">
        <v>9.69</v>
      </c>
      <c r="G1622" t="str">
        <v>2016-08-19</v>
      </c>
      <c r="H1622">
        <v>2290</v>
      </c>
      <c r="J1622" t="str">
        <v>2016-08-18</v>
      </c>
      <c r="K1622">
        <v>1.9</v>
      </c>
      <c r="M1622" t="str">
        <v>2016-08-18</v>
      </c>
      <c r="N1622">
        <v>2.31</v>
      </c>
      <c r="P1622" t="str">
        <v>2016-08-19</v>
      </c>
      <c r="Q1622">
        <v>2.08</v>
      </c>
      <c r="S1622" t="str">
        <v>2016-08-18</v>
      </c>
      <c r="T1622">
        <v>2.4</v>
      </c>
    </row>
    <row r="1623" spans="1:20" x14ac:dyDescent="0.3">
      <c r="A1623" t="str">
        <v>2016-08-16</v>
      </c>
      <c r="B1623">
        <v>16793</v>
      </c>
      <c r="D1623" t="str">
        <v>2016-08-18</v>
      </c>
      <c r="E1623">
        <v>10.34</v>
      </c>
      <c r="G1623" t="str">
        <v>2016-08-18</v>
      </c>
      <c r="H1623">
        <v>2350</v>
      </c>
      <c r="J1623" t="str">
        <v>2016-08-17</v>
      </c>
      <c r="K1623">
        <v>1.89</v>
      </c>
      <c r="M1623" t="str">
        <v>2016-08-17</v>
      </c>
      <c r="N1623">
        <v>2.27</v>
      </c>
      <c r="P1623" t="str">
        <v>2016-08-18</v>
      </c>
      <c r="Q1623">
        <v>2.1800000000000002</v>
      </c>
      <c r="S1623" t="str">
        <v>2016-08-17</v>
      </c>
      <c r="T1623">
        <v>2.4</v>
      </c>
    </row>
    <row r="1624" spans="1:20" x14ac:dyDescent="0.3">
      <c r="A1624" t="str">
        <v>2016-08-12</v>
      </c>
      <c r="B1624">
        <v>16998</v>
      </c>
      <c r="D1624" t="str">
        <v>2016-08-17</v>
      </c>
      <c r="E1624">
        <v>10.31</v>
      </c>
      <c r="G1624" t="str">
        <v>2016-08-17</v>
      </c>
      <c r="H1624">
        <v>2398</v>
      </c>
      <c r="J1624" t="str">
        <v>2016-08-16</v>
      </c>
      <c r="K1624">
        <v>1.94</v>
      </c>
      <c r="M1624" t="str">
        <v>2016-08-16</v>
      </c>
      <c r="N1624">
        <v>2.36</v>
      </c>
      <c r="P1624" t="str">
        <v>2016-08-17</v>
      </c>
      <c r="Q1624">
        <v>2.19</v>
      </c>
      <c r="S1624" t="str">
        <v>2016-08-16</v>
      </c>
      <c r="T1624">
        <v>2.4</v>
      </c>
    </row>
    <row r="1625" spans="1:20" x14ac:dyDescent="0.3">
      <c r="A1625" t="str">
        <v>2016-08-11</v>
      </c>
      <c r="B1625">
        <v>16970</v>
      </c>
      <c r="D1625" t="str">
        <v>2016-08-16</v>
      </c>
      <c r="E1625">
        <v>10.57</v>
      </c>
      <c r="G1625" t="str">
        <v>2016-08-16</v>
      </c>
      <c r="H1625">
        <v>2486</v>
      </c>
      <c r="J1625" t="str">
        <v>2016-08-12</v>
      </c>
      <c r="K1625">
        <v>1.98</v>
      </c>
      <c r="M1625" t="str">
        <v>2016-08-12</v>
      </c>
      <c r="N1625">
        <v>2.38</v>
      </c>
      <c r="P1625" t="str">
        <v>2016-08-16</v>
      </c>
      <c r="Q1625">
        <v>2.2400000000000002</v>
      </c>
      <c r="S1625" t="str">
        <v>2016-08-12</v>
      </c>
      <c r="T1625">
        <v>2.41</v>
      </c>
    </row>
    <row r="1626" spans="1:20" x14ac:dyDescent="0.3">
      <c r="A1626" t="str">
        <v>2016-08-10</v>
      </c>
      <c r="B1626">
        <v>16792</v>
      </c>
      <c r="D1626" t="str">
        <v>2016-08-12</v>
      </c>
      <c r="E1626">
        <v>10.6</v>
      </c>
      <c r="G1626" t="str">
        <v>2016-08-12</v>
      </c>
      <c r="H1626">
        <v>2510</v>
      </c>
      <c r="J1626" t="str">
        <v>2016-08-11</v>
      </c>
      <c r="K1626">
        <v>1.97</v>
      </c>
      <c r="M1626" t="str">
        <v>2016-08-11</v>
      </c>
      <c r="N1626">
        <v>2.41</v>
      </c>
      <c r="P1626" t="str">
        <v>2016-08-12</v>
      </c>
      <c r="Q1626">
        <v>2.2599999999999998</v>
      </c>
      <c r="S1626" t="str">
        <v>2016-08-11</v>
      </c>
      <c r="T1626">
        <v>2.37</v>
      </c>
    </row>
    <row r="1627" spans="1:20" x14ac:dyDescent="0.3">
      <c r="A1627" t="str">
        <v>2016-08-09</v>
      </c>
      <c r="B1627">
        <v>16796</v>
      </c>
      <c r="D1627" t="str">
        <v>2016-08-11</v>
      </c>
      <c r="E1627">
        <v>10.49</v>
      </c>
      <c r="G1627" t="str">
        <v>2016-08-11</v>
      </c>
      <c r="H1627">
        <v>2479</v>
      </c>
      <c r="J1627" t="str">
        <v>2016-08-10</v>
      </c>
      <c r="K1627">
        <v>1.95</v>
      </c>
      <c r="M1627" t="str">
        <v>2016-08-10</v>
      </c>
      <c r="N1627">
        <v>2.42</v>
      </c>
      <c r="P1627" t="str">
        <v>2016-08-11</v>
      </c>
      <c r="Q1627">
        <v>2.2599999999999998</v>
      </c>
      <c r="S1627" t="str">
        <v>2016-08-10</v>
      </c>
      <c r="T1627">
        <v>2.3199999999999998</v>
      </c>
    </row>
    <row r="1628" spans="1:20" x14ac:dyDescent="0.3">
      <c r="A1628" t="str">
        <v>2016-08-08</v>
      </c>
      <c r="B1628">
        <v>16744</v>
      </c>
      <c r="D1628" t="str">
        <v>2016-08-10</v>
      </c>
      <c r="E1628">
        <v>10.27</v>
      </c>
      <c r="G1628" t="str">
        <v>2016-08-10</v>
      </c>
      <c r="H1628">
        <v>2473</v>
      </c>
      <c r="J1628" t="str">
        <v>2016-08-09</v>
      </c>
      <c r="K1628">
        <v>1.93</v>
      </c>
      <c r="M1628" t="str">
        <v>2016-08-09</v>
      </c>
      <c r="N1628">
        <v>2.4300000000000002</v>
      </c>
      <c r="P1628" t="str">
        <v>2016-08-10</v>
      </c>
      <c r="Q1628">
        <v>2.27</v>
      </c>
      <c r="S1628" t="str">
        <v>2016-08-09</v>
      </c>
      <c r="T1628">
        <v>2.33</v>
      </c>
    </row>
    <row r="1629" spans="1:20" x14ac:dyDescent="0.3">
      <c r="A1629" t="str">
        <v>2016-08-05</v>
      </c>
      <c r="B1629">
        <v>16626</v>
      </c>
      <c r="D1629" t="str">
        <v>2016-08-09</v>
      </c>
      <c r="E1629">
        <v>10.19</v>
      </c>
      <c r="G1629" t="str">
        <v>2016-08-09</v>
      </c>
      <c r="H1629">
        <v>2461</v>
      </c>
      <c r="J1629" t="str">
        <v>2016-08-08</v>
      </c>
      <c r="K1629">
        <v>1.92</v>
      </c>
      <c r="M1629" t="str">
        <v>2016-08-08</v>
      </c>
      <c r="N1629">
        <v>2.38</v>
      </c>
      <c r="P1629" t="str">
        <v>2016-08-09</v>
      </c>
      <c r="Q1629">
        <v>2.2799999999999998</v>
      </c>
      <c r="S1629" t="str">
        <v>2016-08-08</v>
      </c>
      <c r="T1629">
        <v>2.2999999999999998</v>
      </c>
    </row>
    <row r="1630" spans="1:20" x14ac:dyDescent="0.3">
      <c r="A1630" t="str">
        <v>2016-08-04</v>
      </c>
      <c r="B1630">
        <v>16236</v>
      </c>
      <c r="D1630" t="str">
        <v>2016-08-08</v>
      </c>
      <c r="E1630">
        <v>10.08</v>
      </c>
      <c r="G1630" t="str">
        <v>2016-08-08</v>
      </c>
      <c r="H1630">
        <v>2430</v>
      </c>
      <c r="J1630" t="str">
        <v>2016-08-05</v>
      </c>
      <c r="K1630">
        <v>1.9</v>
      </c>
      <c r="M1630" t="str">
        <v>2016-08-05</v>
      </c>
      <c r="N1630">
        <v>2.4300000000000002</v>
      </c>
      <c r="P1630" t="str">
        <v>2016-08-08</v>
      </c>
      <c r="Q1630">
        <v>2.33</v>
      </c>
      <c r="S1630" t="str">
        <v>2016-08-05</v>
      </c>
      <c r="T1630">
        <v>2.2999999999999998</v>
      </c>
    </row>
    <row r="1631" spans="1:20" x14ac:dyDescent="0.3">
      <c r="A1631" t="str">
        <v>2016-08-03</v>
      </c>
      <c r="B1631">
        <v>16130</v>
      </c>
      <c r="D1631" t="str">
        <v>2016-08-05</v>
      </c>
      <c r="E1631">
        <v>9.8000000000000007</v>
      </c>
      <c r="G1631" t="str">
        <v>2016-08-05</v>
      </c>
      <c r="H1631">
        <v>2549</v>
      </c>
      <c r="J1631" t="str">
        <v>2016-08-04</v>
      </c>
      <c r="K1631">
        <v>1.82</v>
      </c>
      <c r="M1631" t="str">
        <v>2016-08-04</v>
      </c>
      <c r="N1631">
        <v>2.15</v>
      </c>
      <c r="P1631" t="str">
        <v>2016-08-05</v>
      </c>
      <c r="Q1631">
        <v>2.2200000000000002</v>
      </c>
      <c r="S1631" t="str">
        <v>2016-08-04</v>
      </c>
      <c r="T1631">
        <v>2.14</v>
      </c>
    </row>
    <row r="1632" spans="1:20" x14ac:dyDescent="0.3">
      <c r="A1632" t="str">
        <v>2016-08-02</v>
      </c>
      <c r="B1632">
        <v>16098</v>
      </c>
      <c r="D1632" t="str">
        <v>2016-08-04</v>
      </c>
      <c r="E1632">
        <v>9.25</v>
      </c>
      <c r="G1632" t="str">
        <v>2016-08-04</v>
      </c>
      <c r="H1632">
        <v>2590</v>
      </c>
      <c r="J1632" t="str">
        <v>2016-08-03</v>
      </c>
      <c r="K1632">
        <v>1.82</v>
      </c>
      <c r="M1632" t="str">
        <v>2016-08-03</v>
      </c>
      <c r="N1632">
        <v>2.14</v>
      </c>
      <c r="P1632" t="str">
        <v>2016-08-04</v>
      </c>
      <c r="Q1632">
        <v>2.14</v>
      </c>
      <c r="S1632" t="str">
        <v>2016-08-03</v>
      </c>
      <c r="T1632">
        <v>2.2200000000000002</v>
      </c>
    </row>
    <row r="1633" spans="1:20" x14ac:dyDescent="0.3">
      <c r="A1633" t="str">
        <v>2016-08-01</v>
      </c>
      <c r="B1633">
        <v>16555</v>
      </c>
      <c r="D1633" t="str">
        <v>2016-08-03</v>
      </c>
      <c r="E1633">
        <v>9.0299999999999994</v>
      </c>
      <c r="G1633" t="str">
        <v>2016-08-03</v>
      </c>
      <c r="H1633">
        <v>2648</v>
      </c>
      <c r="J1633" t="str">
        <v>2016-08-02</v>
      </c>
      <c r="K1633">
        <v>1.83</v>
      </c>
      <c r="M1633" t="str">
        <v>2016-08-02</v>
      </c>
      <c r="N1633">
        <v>2.0499999999999998</v>
      </c>
      <c r="P1633" t="str">
        <v>2016-08-03</v>
      </c>
      <c r="Q1633">
        <v>2.15</v>
      </c>
      <c r="S1633" t="str">
        <v>2016-08-02</v>
      </c>
      <c r="T1633">
        <v>2.19</v>
      </c>
    </row>
    <row r="1634" spans="1:20" x14ac:dyDescent="0.3">
      <c r="A1634" t="str">
        <v>2016-07-29</v>
      </c>
      <c r="B1634">
        <v>16847</v>
      </c>
      <c r="D1634" t="str">
        <v>2016-08-02</v>
      </c>
      <c r="E1634">
        <v>9.24</v>
      </c>
      <c r="G1634" t="str">
        <v>2016-08-02</v>
      </c>
      <c r="H1634">
        <v>2601</v>
      </c>
      <c r="J1634" t="str">
        <v>2016-08-01</v>
      </c>
      <c r="K1634">
        <v>1.9</v>
      </c>
      <c r="M1634" t="str">
        <v>2016-08-01</v>
      </c>
      <c r="N1634">
        <v>2.34</v>
      </c>
      <c r="P1634" t="str">
        <v>2016-08-02</v>
      </c>
      <c r="Q1634">
        <v>2.15</v>
      </c>
      <c r="S1634" t="str">
        <v>2016-08-01</v>
      </c>
      <c r="T1634">
        <v>2.34</v>
      </c>
    </row>
    <row r="1635" spans="1:20" x14ac:dyDescent="0.3">
      <c r="A1635" t="str">
        <v>2016-07-28</v>
      </c>
      <c r="B1635">
        <v>16523</v>
      </c>
      <c r="D1635" t="str">
        <v>2016-08-01</v>
      </c>
      <c r="E1635">
        <v>9.9499999999999993</v>
      </c>
      <c r="G1635" t="str">
        <v>2016-08-01</v>
      </c>
      <c r="H1635">
        <v>3100</v>
      </c>
      <c r="J1635" t="str">
        <v>2016-07-29</v>
      </c>
      <c r="K1635">
        <v>1.97</v>
      </c>
      <c r="M1635" t="str">
        <v>2016-07-29</v>
      </c>
      <c r="N1635">
        <v>2.48</v>
      </c>
      <c r="P1635" t="str">
        <v>2016-08-01</v>
      </c>
      <c r="Q1635">
        <v>2.39</v>
      </c>
      <c r="S1635" t="str">
        <v>2016-07-29</v>
      </c>
      <c r="T1635">
        <v>2.42</v>
      </c>
    </row>
    <row r="1636" spans="1:20" x14ac:dyDescent="0.3">
      <c r="A1636" t="str">
        <v>2016-07-27</v>
      </c>
      <c r="B1636">
        <v>16863</v>
      </c>
      <c r="D1636" t="str">
        <v>2016-07-29</v>
      </c>
      <c r="E1636">
        <v>10.98</v>
      </c>
      <c r="G1636" t="str">
        <v>2016-07-29</v>
      </c>
      <c r="H1636">
        <v>3082</v>
      </c>
      <c r="J1636" t="str">
        <v>2016-07-28</v>
      </c>
      <c r="K1636">
        <v>1.9</v>
      </c>
      <c r="M1636" t="str">
        <v>2016-07-28</v>
      </c>
      <c r="N1636">
        <v>2.36</v>
      </c>
      <c r="P1636" t="str">
        <v>2016-07-29</v>
      </c>
      <c r="Q1636">
        <v>2.52</v>
      </c>
      <c r="S1636" t="str">
        <v>2016-07-28</v>
      </c>
      <c r="T1636">
        <v>2.4300000000000002</v>
      </c>
    </row>
    <row r="1637" spans="1:20" x14ac:dyDescent="0.3">
      <c r="A1637" t="str">
        <v>2016-07-26</v>
      </c>
      <c r="B1637">
        <v>16697</v>
      </c>
      <c r="D1637" t="str">
        <v>2016-07-28</v>
      </c>
      <c r="E1637">
        <v>10.37</v>
      </c>
      <c r="G1637" t="str">
        <v>2016-07-28</v>
      </c>
      <c r="H1637">
        <v>2900</v>
      </c>
      <c r="J1637" t="str">
        <v>2016-07-27</v>
      </c>
      <c r="K1637">
        <v>1.96</v>
      </c>
      <c r="M1637" t="str">
        <v>2016-07-27</v>
      </c>
      <c r="N1637">
        <v>2.4300000000000002</v>
      </c>
      <c r="P1637" t="str">
        <v>2016-07-28</v>
      </c>
      <c r="Q1637">
        <v>2.44</v>
      </c>
      <c r="S1637" t="str">
        <v>2016-07-27</v>
      </c>
      <c r="T1637">
        <v>2.4300000000000002</v>
      </c>
    </row>
    <row r="1638" spans="1:20" x14ac:dyDescent="0.3">
      <c r="A1638" t="str">
        <v>2016-07-25</v>
      </c>
      <c r="B1638">
        <v>16692</v>
      </c>
      <c r="D1638" t="str">
        <v>2016-07-27</v>
      </c>
      <c r="E1638">
        <v>10.77</v>
      </c>
      <c r="G1638" t="str">
        <v>2016-07-27</v>
      </c>
      <c r="H1638">
        <v>2897</v>
      </c>
      <c r="J1638" t="str">
        <v>2016-07-26</v>
      </c>
      <c r="K1638">
        <v>1.93</v>
      </c>
      <c r="M1638" t="str">
        <v>2016-07-26</v>
      </c>
      <c r="N1638">
        <v>2.3199999999999998</v>
      </c>
      <c r="P1638" t="str">
        <v>2016-07-27</v>
      </c>
      <c r="Q1638">
        <v>2.5099999999999998</v>
      </c>
      <c r="S1638" t="str">
        <v>2016-07-26</v>
      </c>
      <c r="T1638">
        <v>2.39</v>
      </c>
    </row>
    <row r="1639" spans="1:20" x14ac:dyDescent="0.3">
      <c r="A1639" t="str">
        <v>2016-07-22</v>
      </c>
      <c r="B1639">
        <v>16779</v>
      </c>
      <c r="D1639" t="str">
        <v>2016-07-26</v>
      </c>
      <c r="E1639">
        <v>11.23</v>
      </c>
      <c r="G1639" t="str">
        <v>2016-07-26</v>
      </c>
      <c r="H1639">
        <v>2822</v>
      </c>
      <c r="J1639" t="str">
        <v>2016-07-25</v>
      </c>
      <c r="K1639">
        <v>1.92</v>
      </c>
      <c r="M1639" t="str">
        <v>2016-07-25</v>
      </c>
      <c r="N1639">
        <v>2.31</v>
      </c>
      <c r="P1639" t="str">
        <v>2016-07-26</v>
      </c>
      <c r="Q1639">
        <v>2.4500000000000002</v>
      </c>
      <c r="S1639" t="str">
        <v>2016-07-25</v>
      </c>
      <c r="T1639">
        <v>2.4300000000000002</v>
      </c>
    </row>
    <row r="1640" spans="1:20" x14ac:dyDescent="0.3">
      <c r="A1640" t="str">
        <v>2016-07-21</v>
      </c>
      <c r="B1640">
        <v>16805</v>
      </c>
      <c r="D1640" t="str">
        <v>2016-07-25</v>
      </c>
      <c r="E1640">
        <v>11.49</v>
      </c>
      <c r="G1640" t="str">
        <v>2016-07-25</v>
      </c>
      <c r="H1640">
        <v>2857</v>
      </c>
      <c r="J1640" t="str">
        <v>2016-07-22</v>
      </c>
      <c r="K1640">
        <v>1.96</v>
      </c>
      <c r="M1640" t="str">
        <v>2016-07-22</v>
      </c>
      <c r="N1640">
        <v>2.38</v>
      </c>
      <c r="P1640" t="str">
        <v>2016-07-25</v>
      </c>
      <c r="Q1640">
        <v>2.39</v>
      </c>
      <c r="S1640" t="str">
        <v>2016-07-22</v>
      </c>
      <c r="T1640">
        <v>2.4900000000000002</v>
      </c>
    </row>
    <row r="1641" spans="1:20" x14ac:dyDescent="0.3">
      <c r="A1641" t="str">
        <v>2016-07-20</v>
      </c>
      <c r="B1641">
        <v>16764</v>
      </c>
      <c r="D1641" t="str">
        <v>2016-07-22</v>
      </c>
      <c r="E1641">
        <v>11.45</v>
      </c>
      <c r="G1641" t="str">
        <v>2016-07-22</v>
      </c>
      <c r="H1641">
        <v>3120</v>
      </c>
      <c r="J1641" t="str">
        <v>2016-07-21</v>
      </c>
      <c r="K1641">
        <v>1.95</v>
      </c>
      <c r="M1641" t="str">
        <v>2016-07-21</v>
      </c>
      <c r="N1641">
        <v>2.39</v>
      </c>
      <c r="P1641" t="str">
        <v>2016-07-22</v>
      </c>
      <c r="Q1641">
        <v>2.4300000000000002</v>
      </c>
      <c r="S1641" t="str">
        <v>2016-07-21</v>
      </c>
      <c r="T1641">
        <v>2.5099999999999998</v>
      </c>
    </row>
    <row r="1642" spans="1:20" x14ac:dyDescent="0.3">
      <c r="A1642" t="str">
        <v>2016-07-19</v>
      </c>
      <c r="B1642">
        <v>16674</v>
      </c>
      <c r="D1642" t="str">
        <v>2016-07-21</v>
      </c>
      <c r="E1642">
        <v>11.52</v>
      </c>
      <c r="G1642" t="str">
        <v>2016-07-21</v>
      </c>
      <c r="H1642">
        <v>3226</v>
      </c>
      <c r="J1642" t="str">
        <v>2016-07-20</v>
      </c>
      <c r="K1642">
        <v>1.95</v>
      </c>
      <c r="M1642" t="str">
        <v>2016-07-20</v>
      </c>
      <c r="N1642">
        <v>2.3199999999999998</v>
      </c>
      <c r="P1642" t="str">
        <v>2016-07-21</v>
      </c>
      <c r="Q1642">
        <v>2.4700000000000002</v>
      </c>
      <c r="S1642" t="str">
        <v>2016-07-20</v>
      </c>
      <c r="T1642">
        <v>2.5</v>
      </c>
    </row>
    <row r="1643" spans="1:20" x14ac:dyDescent="0.3">
      <c r="A1643" t="str">
        <v>2016-07-18</v>
      </c>
      <c r="B1643">
        <v>16763</v>
      </c>
      <c r="D1643" t="str">
        <v>2016-07-20</v>
      </c>
      <c r="E1643">
        <v>11.28</v>
      </c>
      <c r="G1643" t="str">
        <v>2016-07-20</v>
      </c>
      <c r="H1643">
        <v>3170</v>
      </c>
      <c r="J1643" t="str">
        <v>2016-07-19</v>
      </c>
      <c r="K1643">
        <v>1.92</v>
      </c>
      <c r="M1643" t="str">
        <v>2016-07-19</v>
      </c>
      <c r="N1643">
        <v>2.2999999999999998</v>
      </c>
      <c r="P1643" t="str">
        <v>2016-07-20</v>
      </c>
      <c r="Q1643">
        <v>2.38</v>
      </c>
      <c r="S1643" t="str">
        <v>2016-07-19</v>
      </c>
      <c r="T1643">
        <v>2.4500000000000002</v>
      </c>
    </row>
    <row r="1644" spans="1:20" x14ac:dyDescent="0.3">
      <c r="A1644" t="str">
        <v>2016-07-15</v>
      </c>
      <c r="B1644">
        <v>16749</v>
      </c>
      <c r="D1644" t="str">
        <v>2016-07-19</v>
      </c>
      <c r="E1644">
        <v>11.09</v>
      </c>
      <c r="G1644" t="str">
        <v>2016-07-19</v>
      </c>
      <c r="H1644">
        <v>3231</v>
      </c>
      <c r="J1644" t="str">
        <v>2016-07-18</v>
      </c>
      <c r="K1644">
        <v>1.94</v>
      </c>
      <c r="M1644" t="str">
        <v>2016-07-18</v>
      </c>
      <c r="N1644">
        <v>2.3199999999999998</v>
      </c>
      <c r="P1644" t="str">
        <v>2016-07-19</v>
      </c>
      <c r="Q1644">
        <v>2.39</v>
      </c>
      <c r="S1644" t="str">
        <v>2016-07-18</v>
      </c>
      <c r="T1644">
        <v>2.42</v>
      </c>
    </row>
    <row r="1645" spans="1:20" x14ac:dyDescent="0.3">
      <c r="A1645" t="str">
        <v>2016-07-14</v>
      </c>
      <c r="B1645">
        <v>16798</v>
      </c>
      <c r="D1645" t="str">
        <v>2016-07-18</v>
      </c>
      <c r="E1645">
        <v>11.12</v>
      </c>
      <c r="G1645" t="str">
        <v>2016-07-18</v>
      </c>
      <c r="H1645">
        <v>3341</v>
      </c>
      <c r="J1645" t="str">
        <v>2016-07-15</v>
      </c>
      <c r="K1645">
        <v>1.93</v>
      </c>
      <c r="M1645" t="str">
        <v>2016-07-15</v>
      </c>
      <c r="N1645">
        <v>2.2999999999999998</v>
      </c>
      <c r="P1645" t="str">
        <v>2016-07-18</v>
      </c>
      <c r="Q1645">
        <v>2.41</v>
      </c>
      <c r="S1645" t="str">
        <v>2016-07-15</v>
      </c>
      <c r="T1645">
        <v>2.4</v>
      </c>
    </row>
    <row r="1646" spans="1:20" x14ac:dyDescent="0.3">
      <c r="A1646" t="str">
        <v>2016-07-13</v>
      </c>
      <c r="B1646">
        <v>16528</v>
      </c>
      <c r="D1646" t="str">
        <v>2016-07-15</v>
      </c>
      <c r="E1646">
        <v>10.92</v>
      </c>
      <c r="G1646" t="str">
        <v>2016-07-15</v>
      </c>
      <c r="H1646">
        <v>3403</v>
      </c>
      <c r="J1646" t="str">
        <v>2016-07-14</v>
      </c>
      <c r="K1646">
        <v>1.94</v>
      </c>
      <c r="M1646" t="str">
        <v>2016-07-14</v>
      </c>
      <c r="N1646">
        <v>2.2799999999999998</v>
      </c>
      <c r="P1646" t="str">
        <v>2016-07-15</v>
      </c>
      <c r="Q1646">
        <v>2.37</v>
      </c>
      <c r="S1646" t="str">
        <v>2016-07-14</v>
      </c>
      <c r="T1646">
        <v>2.4500000000000002</v>
      </c>
    </row>
    <row r="1647" spans="1:20" x14ac:dyDescent="0.3">
      <c r="A1647" t="str">
        <v>2016-07-12</v>
      </c>
      <c r="B1647">
        <v>16721</v>
      </c>
      <c r="D1647" t="str">
        <v>2016-07-14</v>
      </c>
      <c r="E1647">
        <v>10.79</v>
      </c>
      <c r="G1647" t="str">
        <v>2016-07-14</v>
      </c>
      <c r="H1647">
        <v>3406</v>
      </c>
      <c r="J1647" t="str">
        <v>2016-07-13</v>
      </c>
      <c r="K1647">
        <v>1.9</v>
      </c>
      <c r="M1647" t="str">
        <v>2016-07-13</v>
      </c>
      <c r="N1647">
        <v>2.1800000000000002</v>
      </c>
      <c r="P1647" t="str">
        <v>2016-07-14</v>
      </c>
      <c r="Q1647">
        <v>2.34</v>
      </c>
      <c r="S1647" t="str">
        <v>2016-07-13</v>
      </c>
      <c r="T1647">
        <v>2.35</v>
      </c>
    </row>
    <row r="1648" spans="1:20" x14ac:dyDescent="0.3">
      <c r="A1648" t="str">
        <v>2016-07-11</v>
      </c>
      <c r="B1648">
        <v>16261</v>
      </c>
      <c r="D1648" t="str">
        <v>2016-07-13</v>
      </c>
      <c r="E1648">
        <v>10.119999999999999</v>
      </c>
      <c r="G1648" t="str">
        <v>2016-07-13</v>
      </c>
      <c r="H1648">
        <v>3267</v>
      </c>
      <c r="J1648" t="str">
        <v>2016-07-12</v>
      </c>
      <c r="K1648">
        <v>1.92</v>
      </c>
      <c r="M1648" t="str">
        <v>2016-07-12</v>
      </c>
      <c r="N1648">
        <v>2.2999999999999998</v>
      </c>
      <c r="P1648" t="str">
        <v>2016-07-13</v>
      </c>
      <c r="Q1648">
        <v>2.2200000000000002</v>
      </c>
      <c r="S1648" t="str">
        <v>2016-07-12</v>
      </c>
      <c r="T1648">
        <v>2.38</v>
      </c>
    </row>
    <row r="1649" spans="1:20" x14ac:dyDescent="0.3">
      <c r="A1649" t="str">
        <v>2016-07-08</v>
      </c>
      <c r="B1649">
        <v>16066</v>
      </c>
      <c r="D1649" t="str">
        <v>2016-07-12</v>
      </c>
      <c r="E1649">
        <v>10.52</v>
      </c>
      <c r="G1649" t="str">
        <v>2016-07-12</v>
      </c>
      <c r="H1649">
        <v>3100</v>
      </c>
      <c r="J1649" t="str">
        <v>2016-07-11</v>
      </c>
      <c r="K1649">
        <v>1.8</v>
      </c>
      <c r="M1649" t="str">
        <v>2016-07-11</v>
      </c>
      <c r="N1649">
        <v>2.13</v>
      </c>
      <c r="P1649" t="str">
        <v>2016-07-12</v>
      </c>
      <c r="Q1649">
        <v>2.38</v>
      </c>
      <c r="S1649" t="str">
        <v>2016-07-11</v>
      </c>
      <c r="T1649">
        <v>2.35</v>
      </c>
    </row>
    <row r="1650" spans="1:20" x14ac:dyDescent="0.3">
      <c r="A1650" t="str">
        <v>2016-07-07</v>
      </c>
      <c r="B1650">
        <v>15436</v>
      </c>
      <c r="D1650" t="str">
        <v>2016-07-11</v>
      </c>
      <c r="E1650">
        <v>9.27</v>
      </c>
      <c r="G1650" t="str">
        <v>2016-07-11</v>
      </c>
      <c r="H1650">
        <v>2989</v>
      </c>
      <c r="J1650" t="str">
        <v>2016-07-08</v>
      </c>
      <c r="K1650">
        <v>1.76</v>
      </c>
      <c r="M1650" t="str">
        <v>2016-07-08</v>
      </c>
      <c r="N1650">
        <v>2.0299999999999998</v>
      </c>
      <c r="P1650" t="str">
        <v>2016-07-11</v>
      </c>
      <c r="Q1650">
        <v>2.2400000000000002</v>
      </c>
      <c r="S1650" t="str">
        <v>2016-07-08</v>
      </c>
      <c r="T1650">
        <v>2.2999999999999998</v>
      </c>
    </row>
    <row r="1651" spans="1:20" x14ac:dyDescent="0.3">
      <c r="A1651" t="str">
        <v>2016-07-06</v>
      </c>
      <c r="B1651">
        <v>15424</v>
      </c>
      <c r="D1651" t="str">
        <v>2016-07-08</v>
      </c>
      <c r="E1651">
        <v>9.5500000000000007</v>
      </c>
      <c r="G1651" t="str">
        <v>2016-07-08</v>
      </c>
      <c r="H1651">
        <v>2795</v>
      </c>
      <c r="J1651" t="str">
        <v>2016-07-07</v>
      </c>
      <c r="K1651">
        <v>1.6</v>
      </c>
      <c r="M1651" t="str">
        <v>2016-07-07</v>
      </c>
      <c r="N1651">
        <v>1.75</v>
      </c>
      <c r="P1651" t="str">
        <v>2016-07-08</v>
      </c>
      <c r="Q1651">
        <v>2.17</v>
      </c>
      <c r="S1651" t="str">
        <v>2016-07-07</v>
      </c>
      <c r="T1651">
        <v>2.15</v>
      </c>
    </row>
    <row r="1652" spans="1:20" x14ac:dyDescent="0.3">
      <c r="A1652" t="str">
        <v>2016-07-05</v>
      </c>
      <c r="B1652">
        <v>15780</v>
      </c>
      <c r="D1652" t="str">
        <v>2016-07-07</v>
      </c>
      <c r="E1652">
        <v>8.7799999999999994</v>
      </c>
      <c r="G1652" t="str">
        <v>2016-07-07</v>
      </c>
      <c r="H1652">
        <v>2650</v>
      </c>
      <c r="J1652" t="str">
        <v>2016-07-06</v>
      </c>
      <c r="K1652">
        <v>1.59</v>
      </c>
      <c r="M1652" t="str">
        <v>2016-07-06</v>
      </c>
      <c r="N1652">
        <v>1.83</v>
      </c>
      <c r="P1652" t="str">
        <v>2016-07-07</v>
      </c>
      <c r="Q1652">
        <v>1.83</v>
      </c>
      <c r="S1652" t="str">
        <v>2016-07-06</v>
      </c>
      <c r="T1652">
        <v>2.15</v>
      </c>
    </row>
    <row r="1653" spans="1:20" x14ac:dyDescent="0.3">
      <c r="A1653" t="str">
        <v>2016-07-04</v>
      </c>
      <c r="B1653">
        <v>16012</v>
      </c>
      <c r="D1653" t="str">
        <v>2016-07-06</v>
      </c>
      <c r="E1653">
        <v>8.81</v>
      </c>
      <c r="G1653" t="str">
        <v>2016-07-06</v>
      </c>
      <c r="H1653">
        <v>2813</v>
      </c>
      <c r="J1653" t="str">
        <v>2016-07-05</v>
      </c>
      <c r="K1653">
        <v>1.59</v>
      </c>
      <c r="M1653" t="str">
        <v>2016-07-05</v>
      </c>
      <c r="N1653">
        <v>1.97</v>
      </c>
      <c r="P1653" t="str">
        <v>2016-07-06</v>
      </c>
      <c r="Q1653">
        <v>1.88</v>
      </c>
      <c r="S1653" t="str">
        <v>2016-07-05</v>
      </c>
      <c r="T1653">
        <v>2.13</v>
      </c>
    </row>
    <row r="1654" spans="1:20" x14ac:dyDescent="0.3">
      <c r="A1654" t="str">
        <v>2016-07-01</v>
      </c>
      <c r="B1654">
        <v>16296</v>
      </c>
      <c r="D1654" t="str">
        <v>2016-07-05</v>
      </c>
      <c r="E1654">
        <v>9.11</v>
      </c>
      <c r="G1654" t="str">
        <v>2016-07-05</v>
      </c>
      <c r="H1654">
        <v>2652</v>
      </c>
      <c r="J1654" t="str">
        <v>2016-07-04</v>
      </c>
      <c r="K1654">
        <v>1.63</v>
      </c>
      <c r="M1654" t="str">
        <v>2016-07-04</v>
      </c>
      <c r="N1654">
        <v>1.97</v>
      </c>
      <c r="P1654" t="str">
        <v>2016-07-05</v>
      </c>
      <c r="Q1654">
        <v>2</v>
      </c>
      <c r="S1654" t="str">
        <v>2016-07-04</v>
      </c>
      <c r="T1654">
        <v>2.2200000000000002</v>
      </c>
    </row>
    <row r="1655" spans="1:20" x14ac:dyDescent="0.3">
      <c r="A1655" t="str">
        <v>2016-06-30</v>
      </c>
      <c r="B1655">
        <v>16198</v>
      </c>
      <c r="D1655" t="str">
        <v>2016-07-04</v>
      </c>
      <c r="E1655">
        <v>9.0399999999999991</v>
      </c>
      <c r="G1655" t="str">
        <v>2016-07-04</v>
      </c>
      <c r="H1655">
        <v>3290</v>
      </c>
      <c r="J1655" t="str">
        <v>2016-07-01</v>
      </c>
      <c r="K1655">
        <v>1.68</v>
      </c>
      <c r="M1655" t="str">
        <v>2016-07-01</v>
      </c>
      <c r="N1655">
        <v>2.11</v>
      </c>
      <c r="P1655" t="str">
        <v>2016-07-04</v>
      </c>
      <c r="Q1655">
        <v>2.08</v>
      </c>
      <c r="S1655" t="str">
        <v>2016-07-01</v>
      </c>
      <c r="T1655">
        <v>2.2999999999999998</v>
      </c>
    </row>
    <row r="1656" spans="1:20" x14ac:dyDescent="0.3">
      <c r="A1656" t="str">
        <v>2016-06-29</v>
      </c>
      <c r="B1656">
        <v>15947</v>
      </c>
      <c r="D1656" t="str">
        <v>2016-07-01</v>
      </c>
      <c r="E1656">
        <v>9.3800000000000008</v>
      </c>
      <c r="G1656" t="str">
        <v>2016-07-01</v>
      </c>
      <c r="H1656">
        <v>3825</v>
      </c>
      <c r="J1656" t="str">
        <v>2016-06-30</v>
      </c>
      <c r="K1656">
        <v>1.7</v>
      </c>
      <c r="M1656" t="str">
        <v>2016-06-30</v>
      </c>
      <c r="N1656">
        <v>2.2200000000000002</v>
      </c>
      <c r="P1656" t="str">
        <v>2016-07-01</v>
      </c>
      <c r="Q1656">
        <v>2.1800000000000002</v>
      </c>
      <c r="S1656" t="str">
        <v>2016-06-30</v>
      </c>
      <c r="T1656">
        <v>2.31</v>
      </c>
    </row>
    <row r="1657" spans="1:20" x14ac:dyDescent="0.3">
      <c r="A1657" t="str">
        <v>2016-06-28</v>
      </c>
      <c r="B1657">
        <v>15602</v>
      </c>
      <c r="D1657" t="str">
        <v>2016-06-30</v>
      </c>
      <c r="E1657">
        <v>9.8699999999999992</v>
      </c>
      <c r="G1657" t="str">
        <v>2016-06-30</v>
      </c>
      <c r="H1657">
        <v>3792</v>
      </c>
      <c r="J1657" t="str">
        <v>2016-06-29</v>
      </c>
      <c r="K1657">
        <v>1.65</v>
      </c>
      <c r="M1657" t="str">
        <v>2016-06-29</v>
      </c>
      <c r="N1657">
        <v>2.16</v>
      </c>
      <c r="P1657" t="str">
        <v>2016-06-30</v>
      </c>
      <c r="Q1657">
        <v>2.14</v>
      </c>
      <c r="S1657" t="str">
        <v>2016-06-29</v>
      </c>
      <c r="T1657">
        <v>2.33</v>
      </c>
    </row>
    <row r="1658" spans="1:20" x14ac:dyDescent="0.3">
      <c r="A1658" t="str">
        <v>2016-06-27</v>
      </c>
      <c r="B1658">
        <v>15104</v>
      </c>
      <c r="D1658" t="str">
        <v>2016-06-29</v>
      </c>
      <c r="E1658">
        <v>9.65</v>
      </c>
      <c r="G1658" t="str">
        <v>2016-06-29</v>
      </c>
      <c r="H1658">
        <v>3887</v>
      </c>
      <c r="J1658" t="str">
        <v>2016-06-28</v>
      </c>
      <c r="K1658">
        <v>1.62</v>
      </c>
      <c r="M1658" t="str">
        <v>2016-06-28</v>
      </c>
      <c r="N1658">
        <v>2.2799999999999998</v>
      </c>
      <c r="P1658" t="str">
        <v>2016-06-29</v>
      </c>
      <c r="Q1658">
        <v>2.15</v>
      </c>
      <c r="S1658" t="str">
        <v>2016-06-28</v>
      </c>
      <c r="T1658">
        <v>2.35</v>
      </c>
    </row>
    <row r="1659" spans="1:20" x14ac:dyDescent="0.3">
      <c r="A1659" t="str">
        <v>2016-06-24</v>
      </c>
      <c r="B1659">
        <v>15724</v>
      </c>
      <c r="D1659" t="str">
        <v>2016-06-28</v>
      </c>
      <c r="E1659">
        <v>9.41</v>
      </c>
      <c r="G1659" t="str">
        <v>2016-06-28</v>
      </c>
      <c r="H1659">
        <v>4002</v>
      </c>
      <c r="J1659" t="str">
        <v>2016-06-27</v>
      </c>
      <c r="K1659">
        <v>1.55</v>
      </c>
      <c r="M1659" t="str">
        <v>2016-06-27</v>
      </c>
      <c r="N1659">
        <v>2.34</v>
      </c>
      <c r="P1659" t="str">
        <v>2016-06-28</v>
      </c>
      <c r="Q1659">
        <v>2.2200000000000002</v>
      </c>
      <c r="S1659" t="str">
        <v>2016-06-27</v>
      </c>
      <c r="T1659">
        <v>2.2000000000000002</v>
      </c>
    </row>
    <row r="1660" spans="1:20" x14ac:dyDescent="0.3">
      <c r="A1660" t="str">
        <v>2016-06-23</v>
      </c>
      <c r="B1660">
        <v>17966</v>
      </c>
      <c r="D1660" t="str">
        <v>2016-06-27</v>
      </c>
      <c r="E1660">
        <v>9.56</v>
      </c>
      <c r="G1660" t="str">
        <v>2016-06-27</v>
      </c>
      <c r="H1660">
        <v>3936</v>
      </c>
      <c r="J1660" t="str">
        <v>2016-06-24</v>
      </c>
      <c r="K1660">
        <v>1.74</v>
      </c>
      <c r="M1660" t="str">
        <v>2016-06-24</v>
      </c>
      <c r="N1660">
        <v>2.36</v>
      </c>
      <c r="P1660" t="str">
        <v>2016-06-27</v>
      </c>
      <c r="Q1660">
        <v>2.1800000000000002</v>
      </c>
      <c r="S1660" t="str">
        <v>2016-06-24</v>
      </c>
      <c r="T1660">
        <v>2.2999999999999998</v>
      </c>
    </row>
    <row r="1661" spans="1:20" x14ac:dyDescent="0.3">
      <c r="A1661" t="str">
        <v>2016-06-22</v>
      </c>
      <c r="B1661">
        <v>17323</v>
      </c>
      <c r="D1661" t="str">
        <v>2016-06-24</v>
      </c>
      <c r="E1661">
        <v>10.4</v>
      </c>
      <c r="G1661" t="str">
        <v>2016-06-24</v>
      </c>
      <c r="H1661">
        <v>4542</v>
      </c>
      <c r="J1661" t="str">
        <v>2016-06-23</v>
      </c>
      <c r="K1661">
        <v>2.2599999999999998</v>
      </c>
      <c r="M1661" t="str">
        <v>2016-06-23</v>
      </c>
      <c r="N1661">
        <v>3.14</v>
      </c>
      <c r="P1661" t="str">
        <v>2016-06-24</v>
      </c>
      <c r="Q1661">
        <v>2.3199999999999998</v>
      </c>
      <c r="S1661" t="str">
        <v>2016-06-23</v>
      </c>
      <c r="T1661">
        <v>2.66</v>
      </c>
    </row>
    <row r="1662" spans="1:20" x14ac:dyDescent="0.3">
      <c r="A1662" t="str">
        <v>2016-06-21</v>
      </c>
      <c r="B1662">
        <v>17431</v>
      </c>
      <c r="D1662" t="str">
        <v>2016-06-23</v>
      </c>
      <c r="E1662">
        <v>13.65</v>
      </c>
      <c r="G1662" t="str">
        <v>2016-06-23</v>
      </c>
      <c r="H1662">
        <v>5435</v>
      </c>
      <c r="J1662" t="str">
        <v>2016-06-22</v>
      </c>
      <c r="K1662">
        <v>2.15</v>
      </c>
      <c r="M1662" t="str">
        <v>2016-06-22</v>
      </c>
      <c r="N1662">
        <v>2.91</v>
      </c>
      <c r="P1662" t="str">
        <v>2016-06-23</v>
      </c>
      <c r="Q1662">
        <v>3.03</v>
      </c>
      <c r="S1662" t="str">
        <v>2016-06-22</v>
      </c>
      <c r="T1662">
        <v>2.5</v>
      </c>
    </row>
    <row r="1663" spans="1:20" x14ac:dyDescent="0.3">
      <c r="A1663" t="str">
        <v>2016-06-20</v>
      </c>
      <c r="B1663">
        <v>17353</v>
      </c>
      <c r="D1663" t="str">
        <v>2016-06-22</v>
      </c>
      <c r="E1663">
        <v>12.73</v>
      </c>
      <c r="G1663" t="str">
        <v>2016-06-22</v>
      </c>
      <c r="H1663">
        <v>5230</v>
      </c>
      <c r="J1663" t="str">
        <v>2016-06-21</v>
      </c>
      <c r="K1663">
        <v>2.15</v>
      </c>
      <c r="M1663" t="str">
        <v>2016-06-21</v>
      </c>
      <c r="N1663">
        <v>2.92</v>
      </c>
      <c r="P1663" t="str">
        <v>2016-06-22</v>
      </c>
      <c r="Q1663">
        <v>2.85</v>
      </c>
      <c r="S1663" t="str">
        <v>2016-06-21</v>
      </c>
      <c r="T1663">
        <v>2.5499999999999998</v>
      </c>
    </row>
    <row r="1664" spans="1:20" x14ac:dyDescent="0.3">
      <c r="A1664" t="str">
        <v>2016-06-17</v>
      </c>
      <c r="B1664">
        <v>16923</v>
      </c>
      <c r="D1664" t="str">
        <v>2016-06-21</v>
      </c>
      <c r="E1664">
        <v>12.62</v>
      </c>
      <c r="G1664" t="str">
        <v>2016-06-21</v>
      </c>
      <c r="H1664">
        <v>5310</v>
      </c>
      <c r="J1664" t="str">
        <v>2016-06-20</v>
      </c>
      <c r="K1664">
        <v>2.1</v>
      </c>
      <c r="M1664" t="str">
        <v>2016-06-20</v>
      </c>
      <c r="N1664">
        <v>2.85</v>
      </c>
      <c r="P1664" t="str">
        <v>2016-06-21</v>
      </c>
      <c r="Q1664">
        <v>2.89</v>
      </c>
      <c r="S1664" t="str">
        <v>2016-06-20</v>
      </c>
      <c r="T1664">
        <v>2.4900000000000002</v>
      </c>
    </row>
    <row r="1665" spans="1:20" x14ac:dyDescent="0.3">
      <c r="A1665" t="str">
        <v>2016-06-16</v>
      </c>
      <c r="B1665">
        <v>16352</v>
      </c>
      <c r="D1665" t="str">
        <v>2016-06-20</v>
      </c>
      <c r="E1665">
        <v>12.5</v>
      </c>
      <c r="G1665" t="str">
        <v>2016-06-20</v>
      </c>
      <c r="H1665">
        <v>5390</v>
      </c>
      <c r="J1665" t="str">
        <v>2016-06-17</v>
      </c>
      <c r="K1665">
        <v>2.04</v>
      </c>
      <c r="M1665" t="str">
        <v>2016-06-17</v>
      </c>
      <c r="N1665">
        <v>2.73</v>
      </c>
      <c r="P1665" t="str">
        <v>2016-06-20</v>
      </c>
      <c r="Q1665">
        <v>2.88</v>
      </c>
      <c r="S1665" t="str">
        <v>2016-06-17</v>
      </c>
      <c r="T1665">
        <v>2.39</v>
      </c>
    </row>
    <row r="1666" spans="1:20" x14ac:dyDescent="0.3">
      <c r="A1666" t="str">
        <v>2016-06-15</v>
      </c>
      <c r="B1666">
        <v>16514</v>
      </c>
      <c r="D1666" t="str">
        <v>2016-06-17</v>
      </c>
      <c r="E1666">
        <v>12.08</v>
      </c>
      <c r="G1666" t="str">
        <v>2016-06-17</v>
      </c>
      <c r="H1666">
        <v>5125</v>
      </c>
      <c r="J1666" t="str">
        <v>2016-06-16</v>
      </c>
      <c r="K1666">
        <v>1.95</v>
      </c>
      <c r="M1666" t="str">
        <v>2016-06-16</v>
      </c>
      <c r="N1666">
        <v>2.48</v>
      </c>
      <c r="P1666" t="str">
        <v>2016-06-17</v>
      </c>
      <c r="Q1666">
        <v>2.96</v>
      </c>
      <c r="S1666" t="str">
        <v>2016-06-16</v>
      </c>
      <c r="T1666">
        <v>2.31</v>
      </c>
    </row>
    <row r="1667" spans="1:20" x14ac:dyDescent="0.3">
      <c r="A1667" t="str">
        <v>2016-06-14</v>
      </c>
      <c r="B1667">
        <v>16271</v>
      </c>
      <c r="D1667" t="str">
        <v>2016-06-16</v>
      </c>
      <c r="E1667">
        <v>11.04</v>
      </c>
      <c r="G1667" t="str">
        <v>2016-06-16</v>
      </c>
      <c r="H1667">
        <v>4815</v>
      </c>
      <c r="J1667" t="str">
        <v>2016-06-15</v>
      </c>
      <c r="K1667">
        <v>1.97</v>
      </c>
      <c r="M1667" t="str">
        <v>2016-06-15</v>
      </c>
      <c r="N1667">
        <v>2.5499999999999998</v>
      </c>
      <c r="P1667" t="str">
        <v>2016-06-16</v>
      </c>
      <c r="Q1667">
        <v>2.62</v>
      </c>
      <c r="S1667" t="str">
        <v>2016-06-15</v>
      </c>
      <c r="T1667">
        <v>2.4300000000000002</v>
      </c>
    </row>
    <row r="1668" spans="1:20" x14ac:dyDescent="0.3">
      <c r="A1668" t="str">
        <v>2016-06-13</v>
      </c>
      <c r="B1668">
        <v>16622</v>
      </c>
      <c r="D1668" t="str">
        <v>2016-06-15</v>
      </c>
      <c r="E1668">
        <v>11.29</v>
      </c>
      <c r="G1668" t="str">
        <v>2016-06-15</v>
      </c>
      <c r="H1668">
        <v>4982</v>
      </c>
      <c r="J1668" t="str">
        <v>2016-06-14</v>
      </c>
      <c r="K1668">
        <v>1.91</v>
      </c>
      <c r="M1668" t="str">
        <v>2016-06-14</v>
      </c>
      <c r="N1668">
        <v>2.56</v>
      </c>
      <c r="P1668" t="str">
        <v>2016-06-15</v>
      </c>
      <c r="Q1668">
        <v>2.62</v>
      </c>
      <c r="S1668" t="str">
        <v>2016-06-14</v>
      </c>
      <c r="T1668">
        <v>2.46</v>
      </c>
    </row>
    <row r="1669" spans="1:20" x14ac:dyDescent="0.3">
      <c r="A1669" t="str">
        <v>2016-06-10</v>
      </c>
      <c r="B1669">
        <v>17120</v>
      </c>
      <c r="D1669" t="str">
        <v>2016-06-14</v>
      </c>
      <c r="E1669">
        <v>11.07</v>
      </c>
      <c r="G1669" t="str">
        <v>2016-06-14</v>
      </c>
      <c r="H1669">
        <v>4880</v>
      </c>
      <c r="J1669" t="str">
        <v>2016-06-13</v>
      </c>
      <c r="K1669">
        <v>1.98</v>
      </c>
      <c r="M1669" t="str">
        <v>2016-06-13</v>
      </c>
      <c r="N1669">
        <v>2.63</v>
      </c>
      <c r="P1669" t="str">
        <v>2016-06-14</v>
      </c>
      <c r="Q1669">
        <v>2.4500000000000002</v>
      </c>
      <c r="S1669" t="str">
        <v>2016-06-13</v>
      </c>
      <c r="T1669">
        <v>2.5099999999999998</v>
      </c>
    </row>
    <row r="1670" spans="1:20" x14ac:dyDescent="0.3">
      <c r="A1670" t="str">
        <v>2016-06-09</v>
      </c>
      <c r="B1670">
        <v>17764</v>
      </c>
      <c r="D1670" t="str">
        <v>2016-06-13</v>
      </c>
      <c r="E1670">
        <v>11.29</v>
      </c>
      <c r="G1670" t="str">
        <v>2016-06-13</v>
      </c>
      <c r="H1670">
        <v>5020</v>
      </c>
      <c r="J1670" t="str">
        <v>2016-06-10</v>
      </c>
      <c r="K1670">
        <v>2.11</v>
      </c>
      <c r="M1670" t="str">
        <v>2016-06-10</v>
      </c>
      <c r="N1670">
        <v>2.8</v>
      </c>
      <c r="P1670" t="str">
        <v>2016-06-13</v>
      </c>
      <c r="Q1670">
        <v>2.62</v>
      </c>
      <c r="S1670" t="str">
        <v>2016-06-10</v>
      </c>
      <c r="T1670">
        <v>2.59</v>
      </c>
    </row>
    <row r="1671" spans="1:20" x14ac:dyDescent="0.3">
      <c r="A1671" t="str">
        <v>2016-06-08</v>
      </c>
      <c r="B1671">
        <v>17910</v>
      </c>
      <c r="D1671" t="str">
        <v>2016-06-10</v>
      </c>
      <c r="E1671">
        <v>11.92</v>
      </c>
      <c r="G1671" t="str">
        <v>2016-06-10</v>
      </c>
      <c r="H1671">
        <v>5525</v>
      </c>
      <c r="J1671" t="str">
        <v>2016-06-09</v>
      </c>
      <c r="K1671">
        <v>2.2000000000000002</v>
      </c>
      <c r="M1671" t="str">
        <v>2016-06-09</v>
      </c>
      <c r="N1671">
        <v>3</v>
      </c>
      <c r="P1671" t="str">
        <v>2016-06-10</v>
      </c>
      <c r="Q1671">
        <v>2.92</v>
      </c>
      <c r="S1671" t="str">
        <v>2016-06-09</v>
      </c>
      <c r="T1671">
        <v>2.73</v>
      </c>
    </row>
    <row r="1672" spans="1:20" x14ac:dyDescent="0.3">
      <c r="A1672" t="str">
        <v>2016-06-07</v>
      </c>
      <c r="B1672">
        <v>17975</v>
      </c>
      <c r="D1672" t="str">
        <v>2016-06-09</v>
      </c>
      <c r="E1672">
        <v>12.74</v>
      </c>
      <c r="G1672" t="str">
        <v>2016-06-09</v>
      </c>
      <c r="H1672">
        <v>5910</v>
      </c>
      <c r="J1672" t="str">
        <v>2016-06-08</v>
      </c>
      <c r="K1672">
        <v>2.2200000000000002</v>
      </c>
      <c r="M1672" t="str">
        <v>2016-06-08</v>
      </c>
      <c r="N1672">
        <v>2.94</v>
      </c>
      <c r="P1672" t="str">
        <v>2016-06-09</v>
      </c>
      <c r="Q1672">
        <v>3.08</v>
      </c>
      <c r="S1672" t="str">
        <v>2016-06-08</v>
      </c>
      <c r="T1672">
        <v>2.72</v>
      </c>
    </row>
    <row r="1673" spans="1:20" x14ac:dyDescent="0.3">
      <c r="A1673" t="str">
        <v>2016-06-06</v>
      </c>
      <c r="B1673">
        <v>17625</v>
      </c>
      <c r="D1673" t="str">
        <v>2016-06-08</v>
      </c>
      <c r="E1673">
        <v>12.78</v>
      </c>
      <c r="G1673" t="str">
        <v>2016-06-08</v>
      </c>
      <c r="H1673">
        <v>6030</v>
      </c>
      <c r="J1673" t="str">
        <v>2016-06-07</v>
      </c>
      <c r="K1673">
        <v>2.2400000000000002</v>
      </c>
      <c r="M1673" t="str">
        <v>2016-06-07</v>
      </c>
      <c r="N1673">
        <v>3.04</v>
      </c>
      <c r="P1673" t="str">
        <v>2016-06-08</v>
      </c>
      <c r="Q1673">
        <v>3.17</v>
      </c>
      <c r="S1673" t="str">
        <v>2016-06-07</v>
      </c>
      <c r="T1673">
        <v>2.8</v>
      </c>
    </row>
    <row r="1674" spans="1:20" x14ac:dyDescent="0.3">
      <c r="A1674" t="str">
        <v>2016-06-03</v>
      </c>
      <c r="B1674">
        <v>17495</v>
      </c>
      <c r="D1674" t="str">
        <v>2016-06-07</v>
      </c>
      <c r="E1674">
        <v>13.39</v>
      </c>
      <c r="G1674" t="str">
        <v>2016-06-07</v>
      </c>
      <c r="H1674">
        <v>6150</v>
      </c>
      <c r="J1674" t="str">
        <v>2016-06-06</v>
      </c>
      <c r="K1674">
        <v>2.2000000000000002</v>
      </c>
      <c r="M1674" t="str">
        <v>2016-06-06</v>
      </c>
      <c r="N1674">
        <v>2.9</v>
      </c>
      <c r="P1674" t="str">
        <v>2016-06-07</v>
      </c>
      <c r="Q1674">
        <v>3.27</v>
      </c>
      <c r="S1674" t="str">
        <v>2016-06-06</v>
      </c>
      <c r="T1674">
        <v>2.64</v>
      </c>
    </row>
    <row r="1675" spans="1:20" x14ac:dyDescent="0.3">
      <c r="A1675" t="str">
        <v>2016-06-02</v>
      </c>
      <c r="B1675">
        <v>17767</v>
      </c>
      <c r="D1675" t="str">
        <v>2016-06-06</v>
      </c>
      <c r="E1675">
        <v>12.96</v>
      </c>
      <c r="G1675" t="str">
        <v>2016-06-06</v>
      </c>
      <c r="H1675">
        <v>5845</v>
      </c>
      <c r="J1675" t="str">
        <v>2016-06-03</v>
      </c>
      <c r="K1675">
        <v>2.21</v>
      </c>
      <c r="M1675" t="str">
        <v>2016-06-03</v>
      </c>
      <c r="N1675">
        <v>2.92</v>
      </c>
      <c r="P1675" t="str">
        <v>2016-06-06</v>
      </c>
      <c r="Q1675">
        <v>3.08</v>
      </c>
      <c r="S1675" t="str">
        <v>2016-06-03</v>
      </c>
      <c r="T1675">
        <v>2.75</v>
      </c>
    </row>
    <row r="1676" spans="1:20" x14ac:dyDescent="0.3">
      <c r="A1676" t="str">
        <v>2016-06-01</v>
      </c>
      <c r="B1676">
        <v>17811</v>
      </c>
      <c r="D1676" t="str">
        <v>2016-06-03</v>
      </c>
      <c r="E1676">
        <v>13.21</v>
      </c>
      <c r="G1676" t="str">
        <v>2016-06-03</v>
      </c>
      <c r="H1676">
        <v>5830</v>
      </c>
      <c r="J1676" t="str">
        <v>2016-06-02</v>
      </c>
      <c r="K1676">
        <v>2.25</v>
      </c>
      <c r="M1676" t="str">
        <v>2016-06-02</v>
      </c>
      <c r="N1676">
        <v>3.04</v>
      </c>
      <c r="P1676" t="str">
        <v>2016-06-03</v>
      </c>
      <c r="Q1676">
        <v>2.93</v>
      </c>
      <c r="S1676" t="str">
        <v>2016-06-02</v>
      </c>
      <c r="T1676">
        <v>2.81</v>
      </c>
    </row>
    <row r="1677" spans="1:20" x14ac:dyDescent="0.3">
      <c r="A1677" t="str">
        <v>2016-05-31</v>
      </c>
      <c r="B1677">
        <v>18025</v>
      </c>
      <c r="D1677" t="str">
        <v>2016-06-02</v>
      </c>
      <c r="E1677">
        <v>13.86</v>
      </c>
      <c r="G1677" t="str">
        <v>2016-06-02</v>
      </c>
      <c r="H1677">
        <v>6115</v>
      </c>
      <c r="J1677" t="str">
        <v>2016-06-01</v>
      </c>
      <c r="K1677">
        <v>2.27</v>
      </c>
      <c r="M1677" t="str">
        <v>2016-06-01</v>
      </c>
      <c r="N1677">
        <v>2.95</v>
      </c>
      <c r="P1677" t="str">
        <v>2016-06-02</v>
      </c>
      <c r="Q1677">
        <v>3.09</v>
      </c>
      <c r="S1677" t="str">
        <v>2016-06-01</v>
      </c>
      <c r="T1677">
        <v>2.91</v>
      </c>
    </row>
    <row r="1678" spans="1:20" x14ac:dyDescent="0.3">
      <c r="A1678" t="str">
        <v>2016-05-30</v>
      </c>
      <c r="B1678">
        <v>18291</v>
      </c>
      <c r="D1678" t="str">
        <v>2016-06-01</v>
      </c>
      <c r="E1678">
        <v>14.15</v>
      </c>
      <c r="G1678" t="str">
        <v>2016-06-01</v>
      </c>
      <c r="H1678">
        <v>5990</v>
      </c>
      <c r="J1678" t="str">
        <v>2016-05-31</v>
      </c>
      <c r="K1678">
        <v>2.31</v>
      </c>
      <c r="M1678" t="str">
        <v>2016-05-31</v>
      </c>
      <c r="N1678">
        <v>3.08</v>
      </c>
      <c r="P1678" t="str">
        <v>2016-06-01</v>
      </c>
      <c r="Q1678">
        <v>3.09</v>
      </c>
      <c r="S1678" t="str">
        <v>2016-05-31</v>
      </c>
      <c r="T1678">
        <v>2.94</v>
      </c>
    </row>
    <row r="1679" spans="1:20" x14ac:dyDescent="0.3">
      <c r="A1679" t="str">
        <v>2016-05-27</v>
      </c>
      <c r="B1679">
        <v>18186</v>
      </c>
      <c r="D1679" t="str">
        <v>2016-05-31</v>
      </c>
      <c r="E1679">
        <v>14.41</v>
      </c>
      <c r="G1679" t="str">
        <v>2016-05-31</v>
      </c>
      <c r="H1679">
        <v>6230</v>
      </c>
      <c r="J1679" t="str">
        <v>2016-05-30</v>
      </c>
      <c r="K1679">
        <v>2.37</v>
      </c>
      <c r="M1679" t="str">
        <v>2016-05-30</v>
      </c>
      <c r="N1679">
        <v>3.25</v>
      </c>
      <c r="P1679" t="str">
        <v>2016-05-31</v>
      </c>
      <c r="Q1679">
        <v>3.3</v>
      </c>
      <c r="S1679" t="str">
        <v>2016-05-30</v>
      </c>
      <c r="T1679">
        <v>3.03</v>
      </c>
    </row>
    <row r="1680" spans="1:20" x14ac:dyDescent="0.3">
      <c r="A1680" t="str">
        <v>2016-05-26</v>
      </c>
      <c r="B1680">
        <v>18217</v>
      </c>
      <c r="D1680" t="str">
        <v>2016-05-30</v>
      </c>
      <c r="E1680">
        <v>15.01</v>
      </c>
      <c r="G1680" t="str">
        <v>2016-05-30</v>
      </c>
      <c r="H1680">
        <v>6420</v>
      </c>
      <c r="J1680" t="str">
        <v>2016-05-27</v>
      </c>
      <c r="K1680">
        <v>2.36</v>
      </c>
      <c r="M1680" t="str">
        <v>2016-05-27</v>
      </c>
      <c r="N1680">
        <v>3.22</v>
      </c>
      <c r="P1680" t="str">
        <v>2016-05-30</v>
      </c>
      <c r="Q1680">
        <v>3.56</v>
      </c>
      <c r="S1680" t="str">
        <v>2016-05-27</v>
      </c>
      <c r="T1680">
        <v>3.06</v>
      </c>
    </row>
    <row r="1681" spans="1:20" x14ac:dyDescent="0.3">
      <c r="A1681" t="str">
        <v>2016-05-25</v>
      </c>
      <c r="B1681">
        <v>18201</v>
      </c>
      <c r="D1681" t="str">
        <v>2016-05-27</v>
      </c>
      <c r="E1681">
        <v>14.96</v>
      </c>
      <c r="G1681" t="str">
        <v>2016-05-27</v>
      </c>
      <c r="H1681">
        <v>6295</v>
      </c>
      <c r="J1681" t="str">
        <v>2016-05-26</v>
      </c>
      <c r="K1681">
        <v>2.37</v>
      </c>
      <c r="M1681" t="str">
        <v>2016-05-26</v>
      </c>
      <c r="N1681">
        <v>3.21</v>
      </c>
      <c r="P1681" t="str">
        <v>2016-05-27</v>
      </c>
      <c r="Q1681">
        <v>3.55</v>
      </c>
      <c r="S1681" t="str">
        <v>2016-05-26</v>
      </c>
      <c r="T1681">
        <v>3.03</v>
      </c>
    </row>
    <row r="1682" spans="1:20" x14ac:dyDescent="0.3">
      <c r="A1682" t="str">
        <v>2016-05-24</v>
      </c>
      <c r="B1682">
        <v>17904</v>
      </c>
      <c r="D1682" t="str">
        <v>2016-05-26</v>
      </c>
      <c r="E1682">
        <v>15.08</v>
      </c>
      <c r="G1682" t="str">
        <v>2016-05-26</v>
      </c>
      <c r="H1682">
        <v>6270</v>
      </c>
      <c r="J1682" t="str">
        <v>2016-05-25</v>
      </c>
      <c r="K1682">
        <v>2.36</v>
      </c>
      <c r="M1682" t="str">
        <v>2016-05-25</v>
      </c>
      <c r="N1682">
        <v>3.27</v>
      </c>
      <c r="P1682" t="str">
        <v>2016-05-26</v>
      </c>
      <c r="Q1682">
        <v>3.53</v>
      </c>
      <c r="S1682" t="str">
        <v>2016-05-25</v>
      </c>
      <c r="T1682">
        <v>3.09</v>
      </c>
    </row>
    <row r="1683" spans="1:20" x14ac:dyDescent="0.3">
      <c r="A1683" t="str">
        <v>2016-05-23</v>
      </c>
      <c r="B1683">
        <v>17325</v>
      </c>
      <c r="D1683" t="str">
        <v>2016-05-25</v>
      </c>
      <c r="E1683">
        <v>15.68</v>
      </c>
      <c r="G1683" t="str">
        <v>2016-05-25</v>
      </c>
      <c r="H1683">
        <v>6210</v>
      </c>
      <c r="J1683" t="str">
        <v>2016-05-24</v>
      </c>
      <c r="K1683">
        <v>2.2999999999999998</v>
      </c>
      <c r="M1683" t="str">
        <v>2016-05-24</v>
      </c>
      <c r="N1683">
        <v>3.12</v>
      </c>
      <c r="P1683" t="str">
        <v>2016-05-25</v>
      </c>
      <c r="Q1683">
        <v>3.53</v>
      </c>
      <c r="S1683" t="str">
        <v>2016-05-24</v>
      </c>
      <c r="T1683">
        <v>2.99</v>
      </c>
    </row>
    <row r="1684" spans="1:20" x14ac:dyDescent="0.3">
      <c r="A1684" t="str">
        <v>2016-05-20</v>
      </c>
      <c r="B1684">
        <v>17812</v>
      </c>
      <c r="D1684" t="str">
        <v>2016-05-24</v>
      </c>
      <c r="E1684">
        <v>15.31</v>
      </c>
      <c r="G1684" t="str">
        <v>2016-05-24</v>
      </c>
      <c r="H1684">
        <v>6150</v>
      </c>
      <c r="J1684" t="str">
        <v>2016-05-23</v>
      </c>
      <c r="K1684">
        <v>2.17</v>
      </c>
      <c r="M1684" t="str">
        <v>2016-05-23</v>
      </c>
      <c r="N1684">
        <v>2.89</v>
      </c>
      <c r="P1684" t="str">
        <v>2016-05-24</v>
      </c>
      <c r="Q1684">
        <v>3.25</v>
      </c>
      <c r="S1684" t="str">
        <v>2016-05-23</v>
      </c>
      <c r="T1684">
        <v>2.89</v>
      </c>
    </row>
    <row r="1685" spans="1:20" x14ac:dyDescent="0.3">
      <c r="A1685" t="str">
        <v>2016-05-19</v>
      </c>
      <c r="B1685">
        <v>17546</v>
      </c>
      <c r="D1685" t="str">
        <v>2016-05-23</v>
      </c>
      <c r="E1685">
        <v>14.6</v>
      </c>
      <c r="G1685" t="str">
        <v>2016-05-23</v>
      </c>
      <c r="H1685">
        <v>5565</v>
      </c>
      <c r="J1685" t="str">
        <v>2016-05-20</v>
      </c>
      <c r="K1685">
        <v>2.31</v>
      </c>
      <c r="M1685" t="str">
        <v>2016-05-20</v>
      </c>
      <c r="N1685">
        <v>3.01</v>
      </c>
      <c r="P1685" t="str">
        <v>2016-05-23</v>
      </c>
      <c r="Q1685">
        <v>3.21</v>
      </c>
      <c r="S1685" t="str">
        <v>2016-05-20</v>
      </c>
      <c r="T1685">
        <v>2.96</v>
      </c>
    </row>
    <row r="1686" spans="1:20" x14ac:dyDescent="0.3">
      <c r="A1686" t="str">
        <v>2016-05-18</v>
      </c>
      <c r="B1686">
        <v>17714</v>
      </c>
      <c r="D1686" t="str">
        <v>2016-05-20</v>
      </c>
      <c r="E1686">
        <v>15.05</v>
      </c>
      <c r="G1686" t="str">
        <v>2016-05-20</v>
      </c>
      <c r="H1686">
        <v>5635</v>
      </c>
      <c r="J1686" t="str">
        <v>2016-05-19</v>
      </c>
      <c r="K1686">
        <v>2.2999999999999998</v>
      </c>
      <c r="M1686" t="str">
        <v>2016-05-19</v>
      </c>
      <c r="N1686">
        <v>2.98</v>
      </c>
      <c r="P1686" t="str">
        <v>2016-05-20</v>
      </c>
      <c r="Q1686">
        <v>3.21</v>
      </c>
      <c r="S1686" t="str">
        <v>2016-05-19</v>
      </c>
      <c r="T1686">
        <v>2.96</v>
      </c>
    </row>
    <row r="1687" spans="1:20" x14ac:dyDescent="0.3">
      <c r="A1687" t="str">
        <v>2016-05-17</v>
      </c>
      <c r="B1687">
        <v>17499</v>
      </c>
      <c r="D1687" t="str">
        <v>2016-05-19</v>
      </c>
      <c r="E1687">
        <v>13.99</v>
      </c>
      <c r="G1687" t="str">
        <v>2016-05-19</v>
      </c>
      <c r="H1687">
        <v>5595</v>
      </c>
      <c r="J1687" t="str">
        <v>2016-05-18</v>
      </c>
      <c r="K1687">
        <v>2.2400000000000002</v>
      </c>
      <c r="M1687" t="str">
        <v>2016-05-18</v>
      </c>
      <c r="N1687">
        <v>3.12</v>
      </c>
      <c r="P1687" t="str">
        <v>2016-05-19</v>
      </c>
      <c r="Q1687">
        <v>3.17</v>
      </c>
      <c r="S1687" t="str">
        <v>2016-05-18</v>
      </c>
      <c r="T1687">
        <v>2.99</v>
      </c>
    </row>
    <row r="1688" spans="1:20" x14ac:dyDescent="0.3">
      <c r="A1688" t="str">
        <v>2016-05-16</v>
      </c>
      <c r="B1688">
        <v>17737</v>
      </c>
      <c r="D1688" t="str">
        <v>2016-05-18</v>
      </c>
      <c r="E1688">
        <v>14.2</v>
      </c>
      <c r="G1688" t="str">
        <v>2016-05-18</v>
      </c>
      <c r="H1688">
        <v>5660</v>
      </c>
      <c r="J1688" t="str">
        <v>2016-05-17</v>
      </c>
      <c r="K1688">
        <v>2.1800000000000002</v>
      </c>
      <c r="M1688" t="str">
        <v>2016-05-17</v>
      </c>
      <c r="N1688">
        <v>2.92</v>
      </c>
      <c r="P1688" t="str">
        <v>2016-05-18</v>
      </c>
      <c r="Q1688">
        <v>3.21</v>
      </c>
      <c r="S1688" t="str">
        <v>2016-05-17</v>
      </c>
      <c r="T1688">
        <v>2.93</v>
      </c>
    </row>
    <row r="1689" spans="1:20" x14ac:dyDescent="0.3">
      <c r="A1689" t="str">
        <v>2016-05-13</v>
      </c>
      <c r="B1689">
        <v>17729</v>
      </c>
      <c r="D1689" t="str">
        <v>2016-05-17</v>
      </c>
      <c r="E1689">
        <v>14.1</v>
      </c>
      <c r="G1689" t="str">
        <v>2016-05-17</v>
      </c>
      <c r="H1689">
        <v>5550</v>
      </c>
      <c r="J1689" t="str">
        <v>2016-05-16</v>
      </c>
      <c r="K1689">
        <v>2.2000000000000002</v>
      </c>
      <c r="M1689" t="str">
        <v>2016-05-16</v>
      </c>
      <c r="N1689">
        <v>2.96</v>
      </c>
      <c r="P1689" t="str">
        <v>2016-05-17</v>
      </c>
      <c r="Q1689">
        <v>3.19</v>
      </c>
      <c r="S1689" t="str">
        <v>2016-05-16</v>
      </c>
      <c r="T1689">
        <v>2.98</v>
      </c>
    </row>
    <row r="1690" spans="1:20" x14ac:dyDescent="0.3">
      <c r="A1690" t="str">
        <v>2016-05-12</v>
      </c>
      <c r="B1690">
        <v>17651</v>
      </c>
      <c r="D1690" t="str">
        <v>2016-05-16</v>
      </c>
      <c r="E1690">
        <v>14.38</v>
      </c>
      <c r="G1690" t="str">
        <v>2016-05-16</v>
      </c>
      <c r="H1690">
        <v>5585</v>
      </c>
      <c r="J1690" t="str">
        <v>2016-05-13</v>
      </c>
      <c r="K1690">
        <v>2.2200000000000002</v>
      </c>
      <c r="M1690" t="str">
        <v>2016-05-13</v>
      </c>
      <c r="N1690">
        <v>2.91</v>
      </c>
      <c r="P1690" t="str">
        <v>2016-05-16</v>
      </c>
      <c r="Q1690">
        <v>3.42</v>
      </c>
      <c r="S1690" t="str">
        <v>2016-05-13</v>
      </c>
      <c r="T1690">
        <v>2.94</v>
      </c>
    </row>
    <row r="1691" spans="1:20" x14ac:dyDescent="0.3">
      <c r="A1691" t="str">
        <v>2016-05-11</v>
      </c>
      <c r="B1691">
        <v>17698</v>
      </c>
      <c r="D1691" t="str">
        <v>2016-05-13</v>
      </c>
      <c r="E1691">
        <v>14.59</v>
      </c>
      <c r="G1691" t="str">
        <v>2016-05-13</v>
      </c>
      <c r="H1691">
        <v>5610</v>
      </c>
      <c r="J1691" t="str">
        <v>2016-05-12</v>
      </c>
      <c r="K1691">
        <v>2.23</v>
      </c>
      <c r="M1691" t="str">
        <v>2016-05-12</v>
      </c>
      <c r="N1691">
        <v>2.92</v>
      </c>
      <c r="P1691" t="str">
        <v>2016-05-13</v>
      </c>
      <c r="Q1691">
        <v>3.32</v>
      </c>
      <c r="S1691" t="str">
        <v>2016-05-12</v>
      </c>
      <c r="T1691">
        <v>2.95</v>
      </c>
    </row>
    <row r="1692" spans="1:20" x14ac:dyDescent="0.3">
      <c r="A1692" t="str">
        <v>2016-05-10</v>
      </c>
      <c r="B1692">
        <v>17935</v>
      </c>
      <c r="D1692" t="str">
        <v>2016-05-12</v>
      </c>
      <c r="E1692">
        <v>14.6</v>
      </c>
      <c r="G1692" t="str">
        <v>2016-05-12</v>
      </c>
      <c r="H1692">
        <v>5535</v>
      </c>
      <c r="J1692" t="str">
        <v>2016-05-11</v>
      </c>
      <c r="K1692">
        <v>2.2599999999999998</v>
      </c>
      <c r="M1692" t="str">
        <v>2016-05-11</v>
      </c>
      <c r="N1692">
        <v>2.96</v>
      </c>
      <c r="P1692" t="str">
        <v>2016-05-12</v>
      </c>
      <c r="Q1692">
        <v>3.32</v>
      </c>
      <c r="S1692" t="str">
        <v>2016-05-11</v>
      </c>
      <c r="T1692">
        <v>3.03</v>
      </c>
    </row>
    <row r="1693" spans="1:20" x14ac:dyDescent="0.3">
      <c r="A1693" t="str">
        <v>2016-05-09</v>
      </c>
      <c r="B1693">
        <v>17686</v>
      </c>
      <c r="D1693" t="str">
        <v>2016-05-11</v>
      </c>
      <c r="E1693">
        <v>14.22</v>
      </c>
      <c r="G1693" t="str">
        <v>2016-05-11</v>
      </c>
      <c r="H1693">
        <v>5660</v>
      </c>
      <c r="J1693" t="str">
        <v>2016-05-10</v>
      </c>
      <c r="K1693">
        <v>2.29</v>
      </c>
      <c r="M1693" t="str">
        <v>2016-05-10</v>
      </c>
      <c r="N1693">
        <v>2.97</v>
      </c>
      <c r="P1693" t="str">
        <v>2016-05-11</v>
      </c>
      <c r="Q1693">
        <v>3.26</v>
      </c>
      <c r="S1693" t="str">
        <v>2016-05-10</v>
      </c>
      <c r="T1693">
        <v>3.01</v>
      </c>
    </row>
    <row r="1694" spans="1:20" x14ac:dyDescent="0.3">
      <c r="A1694" t="str">
        <v>2016-05-06</v>
      </c>
      <c r="B1694">
        <v>17843</v>
      </c>
      <c r="D1694" t="str">
        <v>2016-05-10</v>
      </c>
      <c r="E1694">
        <v>14.77</v>
      </c>
      <c r="G1694" t="str">
        <v>2016-05-10</v>
      </c>
      <c r="H1694">
        <v>5800</v>
      </c>
      <c r="J1694" t="str">
        <v>2016-05-09</v>
      </c>
      <c r="K1694">
        <v>2.2400000000000002</v>
      </c>
      <c r="M1694" t="str">
        <v>2016-05-09</v>
      </c>
      <c r="N1694">
        <v>2.98</v>
      </c>
      <c r="P1694" t="str">
        <v>2016-05-10</v>
      </c>
      <c r="Q1694">
        <v>3.59</v>
      </c>
      <c r="S1694" t="str">
        <v>2016-05-09</v>
      </c>
      <c r="T1694">
        <v>3</v>
      </c>
    </row>
    <row r="1695" spans="1:20" x14ac:dyDescent="0.3">
      <c r="A1695" t="str">
        <v>2016-05-05</v>
      </c>
      <c r="B1695">
        <v>17924</v>
      </c>
      <c r="D1695" t="str">
        <v>2016-05-09</v>
      </c>
      <c r="E1695">
        <v>14.99</v>
      </c>
      <c r="G1695" t="str">
        <v>2016-05-09</v>
      </c>
      <c r="H1695">
        <v>5990</v>
      </c>
      <c r="J1695" t="str">
        <v>2016-05-06</v>
      </c>
      <c r="K1695">
        <v>2.23</v>
      </c>
      <c r="M1695" t="str">
        <v>2016-05-06</v>
      </c>
      <c r="N1695">
        <v>3.12</v>
      </c>
      <c r="P1695" t="str">
        <v>2016-05-09</v>
      </c>
      <c r="Q1695">
        <v>3.71</v>
      </c>
      <c r="S1695" t="str">
        <v>2016-05-06</v>
      </c>
      <c r="T1695">
        <v>3.02</v>
      </c>
    </row>
    <row r="1696" spans="1:20" x14ac:dyDescent="0.3">
      <c r="A1696" t="str">
        <v>2016-05-04</v>
      </c>
      <c r="B1696">
        <v>17936</v>
      </c>
      <c r="D1696" t="str">
        <v>2016-05-06</v>
      </c>
      <c r="E1696">
        <v>15.35</v>
      </c>
      <c r="G1696" t="str">
        <v>2016-05-06</v>
      </c>
      <c r="H1696">
        <v>6480</v>
      </c>
      <c r="J1696" t="str">
        <v>2016-05-05</v>
      </c>
      <c r="K1696">
        <v>2.2200000000000002</v>
      </c>
      <c r="M1696" t="str">
        <v>2016-05-05</v>
      </c>
      <c r="N1696">
        <v>3.06</v>
      </c>
      <c r="P1696" t="str">
        <v>2016-05-06</v>
      </c>
      <c r="Q1696">
        <v>4.0599999999999996</v>
      </c>
      <c r="S1696" t="str">
        <v>2016-05-05</v>
      </c>
      <c r="T1696">
        <v>3</v>
      </c>
    </row>
    <row r="1697" spans="1:20" x14ac:dyDescent="0.3">
      <c r="A1697" t="str">
        <v>2016-05-03</v>
      </c>
      <c r="B1697">
        <v>17967</v>
      </c>
      <c r="D1697" t="str">
        <v>2016-05-05</v>
      </c>
      <c r="E1697">
        <v>15.28</v>
      </c>
      <c r="G1697" t="str">
        <v>2016-05-05</v>
      </c>
      <c r="H1697">
        <v>6330</v>
      </c>
      <c r="J1697" t="str">
        <v>2016-05-04</v>
      </c>
      <c r="K1697">
        <v>2.2599999999999998</v>
      </c>
      <c r="M1697" t="str">
        <v>2016-05-04</v>
      </c>
      <c r="N1697">
        <v>3.15</v>
      </c>
      <c r="P1697" t="str">
        <v>2016-05-05</v>
      </c>
      <c r="Q1697">
        <v>3.9</v>
      </c>
      <c r="S1697" t="str">
        <v>2016-05-04</v>
      </c>
      <c r="T1697">
        <v>3.04</v>
      </c>
    </row>
    <row r="1698" spans="1:20" x14ac:dyDescent="0.3">
      <c r="A1698" t="str">
        <v>2016-05-02</v>
      </c>
      <c r="B1698">
        <v>18420</v>
      </c>
      <c r="D1698" t="str">
        <v>2016-05-04</v>
      </c>
      <c r="E1698">
        <v>15.5</v>
      </c>
      <c r="G1698" t="str">
        <v>2016-05-04</v>
      </c>
      <c r="H1698">
        <v>6085</v>
      </c>
      <c r="J1698" t="str">
        <v>2016-05-03</v>
      </c>
      <c r="K1698">
        <v>2.3199999999999998</v>
      </c>
      <c r="M1698" t="str">
        <v>2016-05-03</v>
      </c>
      <c r="N1698">
        <v>3.18</v>
      </c>
      <c r="P1698" t="str">
        <v>2016-05-04</v>
      </c>
      <c r="Q1698">
        <v>4.0999999999999996</v>
      </c>
      <c r="S1698" t="str">
        <v>2016-05-03</v>
      </c>
      <c r="T1698">
        <v>3.11</v>
      </c>
    </row>
    <row r="1699" spans="1:20" x14ac:dyDescent="0.3">
      <c r="A1699" t="str">
        <v>2016-04-29</v>
      </c>
      <c r="B1699">
        <v>18601</v>
      </c>
      <c r="D1699" t="str">
        <v>2016-05-03</v>
      </c>
      <c r="E1699">
        <v>15.52</v>
      </c>
      <c r="G1699" t="str">
        <v>2016-05-03</v>
      </c>
      <c r="H1699">
        <v>6170</v>
      </c>
      <c r="J1699" t="str">
        <v>2016-05-02</v>
      </c>
      <c r="K1699">
        <v>2.37</v>
      </c>
      <c r="M1699" t="str">
        <v>2016-05-02</v>
      </c>
      <c r="N1699">
        <v>3.33</v>
      </c>
      <c r="P1699" t="str">
        <v>2016-05-03</v>
      </c>
      <c r="Q1699">
        <v>3.94</v>
      </c>
      <c r="S1699" t="str">
        <v>2016-05-02</v>
      </c>
      <c r="T1699">
        <v>3.22</v>
      </c>
    </row>
    <row r="1700" spans="1:20" x14ac:dyDescent="0.3">
      <c r="A1700" t="str">
        <v>2016-04-28</v>
      </c>
      <c r="B1700">
        <v>18977</v>
      </c>
      <c r="D1700" t="str">
        <v>2016-05-02</v>
      </c>
      <c r="E1700">
        <v>16.28</v>
      </c>
      <c r="G1700" t="str">
        <v>2016-05-02</v>
      </c>
      <c r="H1700">
        <v>6675</v>
      </c>
      <c r="J1700" t="str">
        <v>2016-04-29</v>
      </c>
      <c r="K1700">
        <v>2.42</v>
      </c>
      <c r="M1700" t="str">
        <v>2016-04-29</v>
      </c>
      <c r="N1700">
        <v>3.46</v>
      </c>
      <c r="P1700" t="str">
        <v>2016-05-02</v>
      </c>
      <c r="Q1700">
        <v>4.24</v>
      </c>
      <c r="S1700" t="str">
        <v>2016-04-29</v>
      </c>
      <c r="T1700">
        <v>3.26</v>
      </c>
    </row>
    <row r="1701" spans="1:20" x14ac:dyDescent="0.3">
      <c r="A1701" t="str">
        <v>2016-04-27</v>
      </c>
      <c r="B1701">
        <v>18751</v>
      </c>
      <c r="D1701" t="str">
        <v>2016-04-29</v>
      </c>
      <c r="E1701">
        <v>16.899999999999999</v>
      </c>
      <c r="G1701" t="str">
        <v>2016-04-29</v>
      </c>
      <c r="H1701">
        <v>7065</v>
      </c>
      <c r="J1701" t="str">
        <v>2016-04-28</v>
      </c>
      <c r="K1701">
        <v>2.4900000000000002</v>
      </c>
      <c r="M1701" t="str">
        <v>2016-04-28</v>
      </c>
      <c r="N1701">
        <v>3.6</v>
      </c>
      <c r="P1701" t="str">
        <v>2016-04-29</v>
      </c>
      <c r="Q1701">
        <v>4.57</v>
      </c>
      <c r="S1701" t="str">
        <v>2016-04-28</v>
      </c>
      <c r="T1701">
        <v>3.4</v>
      </c>
    </row>
    <row r="1702" spans="1:20" x14ac:dyDescent="0.3">
      <c r="A1702" t="str">
        <v>2016-04-26</v>
      </c>
      <c r="B1702">
        <v>18670</v>
      </c>
      <c r="D1702" t="str">
        <v>2016-04-28</v>
      </c>
      <c r="E1702">
        <v>17.850000000000001</v>
      </c>
      <c r="G1702" t="str">
        <v>2016-04-28</v>
      </c>
      <c r="H1702">
        <v>7230</v>
      </c>
      <c r="J1702" t="str">
        <v>2016-04-27</v>
      </c>
      <c r="K1702">
        <v>2.4700000000000002</v>
      </c>
      <c r="M1702" t="str">
        <v>2016-04-27</v>
      </c>
      <c r="N1702">
        <v>3.47</v>
      </c>
      <c r="P1702" t="str">
        <v>2016-04-28</v>
      </c>
      <c r="Q1702">
        <v>4.75</v>
      </c>
      <c r="S1702" t="str">
        <v>2016-04-27</v>
      </c>
      <c r="T1702">
        <v>3.33</v>
      </c>
    </row>
    <row r="1703" spans="1:20" x14ac:dyDescent="0.3">
      <c r="A1703" t="str">
        <v>2016-04-25</v>
      </c>
      <c r="B1703">
        <v>18403</v>
      </c>
      <c r="D1703" t="str">
        <v>2016-04-27</v>
      </c>
      <c r="E1703">
        <v>17.12</v>
      </c>
      <c r="G1703" t="str">
        <v>2016-04-27</v>
      </c>
      <c r="H1703">
        <v>7055</v>
      </c>
      <c r="J1703" t="str">
        <v>2016-04-26</v>
      </c>
      <c r="K1703">
        <v>2.4700000000000002</v>
      </c>
      <c r="M1703" t="str">
        <v>2016-04-26</v>
      </c>
      <c r="N1703">
        <v>3.52</v>
      </c>
      <c r="P1703" t="str">
        <v>2016-04-27</v>
      </c>
      <c r="Q1703">
        <v>4.5599999999999996</v>
      </c>
      <c r="S1703" t="str">
        <v>2016-04-26</v>
      </c>
      <c r="T1703">
        <v>3.35</v>
      </c>
    </row>
    <row r="1704" spans="1:20" x14ac:dyDescent="0.3">
      <c r="A1704" t="str">
        <v>2016-04-22</v>
      </c>
      <c r="B1704">
        <v>18687</v>
      </c>
      <c r="D1704" t="str">
        <v>2016-04-26</v>
      </c>
      <c r="E1704">
        <v>17.5</v>
      </c>
      <c r="G1704" t="str">
        <v>2016-04-26</v>
      </c>
      <c r="H1704">
        <v>7000</v>
      </c>
      <c r="J1704" t="str">
        <v>2016-04-25</v>
      </c>
      <c r="K1704">
        <v>2.4</v>
      </c>
      <c r="M1704" t="str">
        <v>2016-04-25</v>
      </c>
      <c r="N1704">
        <v>3.41</v>
      </c>
      <c r="P1704" t="str">
        <v>2016-04-26</v>
      </c>
      <c r="Q1704">
        <v>4.62</v>
      </c>
      <c r="S1704" t="str">
        <v>2016-04-25</v>
      </c>
      <c r="T1704">
        <v>3.28</v>
      </c>
    </row>
    <row r="1705" spans="1:20" x14ac:dyDescent="0.3">
      <c r="A1705" t="str">
        <v>2016-04-21</v>
      </c>
      <c r="B1705">
        <v>18733</v>
      </c>
      <c r="D1705" t="str">
        <v>2016-04-25</v>
      </c>
      <c r="E1705">
        <v>16.66</v>
      </c>
      <c r="G1705" t="str">
        <v>2016-04-25</v>
      </c>
      <c r="H1705">
        <v>6620</v>
      </c>
      <c r="J1705" t="str">
        <v>2016-04-22</v>
      </c>
      <c r="K1705">
        <v>2.46</v>
      </c>
      <c r="M1705" t="str">
        <v>2016-04-22</v>
      </c>
      <c r="N1705">
        <v>3.53</v>
      </c>
      <c r="P1705" t="str">
        <v>2016-04-25</v>
      </c>
      <c r="Q1705">
        <v>4.45</v>
      </c>
      <c r="S1705" t="str">
        <v>2016-04-22</v>
      </c>
      <c r="T1705">
        <v>3.35</v>
      </c>
    </row>
    <row r="1706" spans="1:20" x14ac:dyDescent="0.3">
      <c r="A1706" t="str">
        <v>2016-04-20</v>
      </c>
      <c r="B1706">
        <v>18658</v>
      </c>
      <c r="D1706" t="str">
        <v>2016-04-22</v>
      </c>
      <c r="E1706">
        <v>17.600000000000001</v>
      </c>
      <c r="G1706" t="str">
        <v>2016-04-22</v>
      </c>
      <c r="H1706">
        <v>6820</v>
      </c>
      <c r="J1706" t="str">
        <v>2016-04-21</v>
      </c>
      <c r="K1706">
        <v>2.4900000000000002</v>
      </c>
      <c r="M1706" t="str">
        <v>2016-04-21</v>
      </c>
      <c r="N1706">
        <v>3.51</v>
      </c>
      <c r="P1706" t="str">
        <v>2016-04-22</v>
      </c>
      <c r="Q1706">
        <v>4.63</v>
      </c>
      <c r="S1706" t="str">
        <v>2016-04-21</v>
      </c>
      <c r="T1706">
        <v>3.36</v>
      </c>
    </row>
    <row r="1707" spans="1:20" x14ac:dyDescent="0.3">
      <c r="A1707" t="str">
        <v>2016-04-19</v>
      </c>
      <c r="B1707">
        <v>18448</v>
      </c>
      <c r="D1707" t="str">
        <v>2016-04-21</v>
      </c>
      <c r="E1707">
        <v>17.690000000000001</v>
      </c>
      <c r="G1707" t="str">
        <v>2016-04-21</v>
      </c>
      <c r="H1707">
        <v>6920</v>
      </c>
      <c r="J1707" t="str">
        <v>2016-04-20</v>
      </c>
      <c r="K1707">
        <v>2.46</v>
      </c>
      <c r="M1707" t="str">
        <v>2016-04-20</v>
      </c>
      <c r="N1707">
        <v>3.4</v>
      </c>
      <c r="P1707" t="str">
        <v>2016-04-21</v>
      </c>
      <c r="Q1707">
        <v>4.57</v>
      </c>
      <c r="S1707" t="str">
        <v>2016-04-20</v>
      </c>
      <c r="T1707">
        <v>3.3</v>
      </c>
    </row>
    <row r="1708" spans="1:20" x14ac:dyDescent="0.3">
      <c r="A1708" t="str">
        <v>2016-04-18</v>
      </c>
      <c r="B1708">
        <v>18358</v>
      </c>
      <c r="D1708" t="str">
        <v>2016-04-20</v>
      </c>
      <c r="E1708">
        <v>17.29</v>
      </c>
      <c r="G1708" t="str">
        <v>2016-04-20</v>
      </c>
      <c r="H1708">
        <v>6740</v>
      </c>
      <c r="J1708" t="str">
        <v>2016-04-19</v>
      </c>
      <c r="K1708">
        <v>2.42</v>
      </c>
      <c r="M1708" t="str">
        <v>2016-04-19</v>
      </c>
      <c r="N1708">
        <v>3.31</v>
      </c>
      <c r="P1708" t="str">
        <v>2016-04-20</v>
      </c>
      <c r="Q1708">
        <v>4.49</v>
      </c>
      <c r="S1708" t="str">
        <v>2016-04-19</v>
      </c>
      <c r="T1708">
        <v>3.23</v>
      </c>
    </row>
    <row r="1709" spans="1:20" x14ac:dyDescent="0.3">
      <c r="A1709" t="str">
        <v>2016-04-15</v>
      </c>
      <c r="B1709">
        <v>18257</v>
      </c>
      <c r="D1709" t="str">
        <v>2016-04-19</v>
      </c>
      <c r="E1709">
        <v>16.53</v>
      </c>
      <c r="G1709" t="str">
        <v>2016-04-19</v>
      </c>
      <c r="H1709">
        <v>6350</v>
      </c>
      <c r="J1709" t="str">
        <v>2016-04-18</v>
      </c>
      <c r="K1709">
        <v>2.46</v>
      </c>
      <c r="M1709" t="str">
        <v>2016-04-18</v>
      </c>
      <c r="N1709">
        <v>3.42</v>
      </c>
      <c r="P1709" t="str">
        <v>2016-04-19</v>
      </c>
      <c r="Q1709">
        <v>4.4800000000000004</v>
      </c>
      <c r="S1709" t="str">
        <v>2016-04-18</v>
      </c>
      <c r="T1709">
        <v>3.32</v>
      </c>
    </row>
    <row r="1710" spans="1:20" x14ac:dyDescent="0.3">
      <c r="A1710" t="str">
        <v>2016-04-14</v>
      </c>
      <c r="B1710">
        <v>18329</v>
      </c>
      <c r="D1710" t="str">
        <v>2016-04-18</v>
      </c>
      <c r="E1710">
        <v>16.62</v>
      </c>
      <c r="G1710" t="str">
        <v>2016-04-18</v>
      </c>
      <c r="H1710">
        <v>6500</v>
      </c>
      <c r="J1710" t="str">
        <v>2016-04-15</v>
      </c>
      <c r="K1710">
        <v>2.4500000000000002</v>
      </c>
      <c r="M1710" t="str">
        <v>2016-04-15</v>
      </c>
      <c r="N1710">
        <v>3.34</v>
      </c>
      <c r="P1710" t="str">
        <v>2016-04-18</v>
      </c>
      <c r="Q1710">
        <v>4.6100000000000003</v>
      </c>
      <c r="S1710" t="str">
        <v>2016-04-15</v>
      </c>
      <c r="T1710">
        <v>3.21</v>
      </c>
    </row>
    <row r="1711" spans="1:20" x14ac:dyDescent="0.3">
      <c r="A1711" t="str">
        <v>2016-04-13</v>
      </c>
      <c r="B1711">
        <v>18166</v>
      </c>
      <c r="D1711" t="str">
        <v>2016-04-15</v>
      </c>
      <c r="E1711">
        <v>17.21</v>
      </c>
      <c r="G1711" t="str">
        <v>2016-04-15</v>
      </c>
      <c r="H1711">
        <v>6005</v>
      </c>
      <c r="J1711" t="str">
        <v>2016-04-14</v>
      </c>
      <c r="K1711">
        <v>2.44</v>
      </c>
      <c r="M1711" t="str">
        <v>2016-04-14</v>
      </c>
      <c r="N1711">
        <v>3.41</v>
      </c>
      <c r="P1711" t="str">
        <v>2016-04-15</v>
      </c>
      <c r="Q1711">
        <v>4.63</v>
      </c>
      <c r="S1711" t="str">
        <v>2016-04-14</v>
      </c>
      <c r="T1711">
        <v>3.24</v>
      </c>
    </row>
    <row r="1712" spans="1:20" x14ac:dyDescent="0.3">
      <c r="A1712" t="str">
        <v>2016-04-12</v>
      </c>
      <c r="B1712">
        <v>17445</v>
      </c>
      <c r="D1712" t="str">
        <v>2016-04-14</v>
      </c>
      <c r="E1712">
        <v>17.04</v>
      </c>
      <c r="G1712" t="str">
        <v>2016-04-14</v>
      </c>
      <c r="H1712">
        <v>5890</v>
      </c>
      <c r="J1712" t="str">
        <v>2016-04-13</v>
      </c>
      <c r="K1712">
        <v>2.42</v>
      </c>
      <c r="M1712" t="str">
        <v>2016-04-13</v>
      </c>
      <c r="N1712">
        <v>3.26</v>
      </c>
      <c r="P1712" t="str">
        <v>2016-04-14</v>
      </c>
      <c r="Q1712">
        <v>4.43</v>
      </c>
      <c r="S1712" t="str">
        <v>2016-04-13</v>
      </c>
      <c r="T1712">
        <v>3.19</v>
      </c>
    </row>
    <row r="1713" spans="1:20" x14ac:dyDescent="0.3">
      <c r="A1713" t="str">
        <v>2016-04-11</v>
      </c>
      <c r="B1713">
        <v>17723</v>
      </c>
      <c r="D1713" t="str">
        <v>2016-04-13</v>
      </c>
      <c r="E1713">
        <v>16.52</v>
      </c>
      <c r="G1713" t="str">
        <v>2016-04-13</v>
      </c>
      <c r="H1713">
        <v>5840</v>
      </c>
      <c r="J1713" t="str">
        <v>2016-04-12</v>
      </c>
      <c r="K1713">
        <v>2.2400000000000002</v>
      </c>
      <c r="M1713" t="str">
        <v>2016-04-12</v>
      </c>
      <c r="N1713">
        <v>2.93</v>
      </c>
      <c r="P1713" t="str">
        <v>2016-04-13</v>
      </c>
      <c r="Q1713">
        <v>4.26</v>
      </c>
      <c r="S1713" t="str">
        <v>2016-04-12</v>
      </c>
      <c r="T1713">
        <v>3.06</v>
      </c>
    </row>
    <row r="1714" spans="1:20" x14ac:dyDescent="0.3">
      <c r="A1714" t="str">
        <v>2016-04-08</v>
      </c>
      <c r="B1714">
        <v>17505</v>
      </c>
      <c r="D1714" t="str">
        <v>2016-04-12</v>
      </c>
      <c r="E1714">
        <v>14.94</v>
      </c>
      <c r="G1714" t="str">
        <v>2016-04-12</v>
      </c>
      <c r="H1714">
        <v>5225</v>
      </c>
      <c r="J1714" t="str">
        <v>2016-04-11</v>
      </c>
      <c r="K1714">
        <v>2.33</v>
      </c>
      <c r="M1714" t="str">
        <v>2016-04-11</v>
      </c>
      <c r="N1714">
        <v>3.05</v>
      </c>
      <c r="P1714" t="str">
        <v>2016-04-12</v>
      </c>
      <c r="Q1714">
        <v>3.95</v>
      </c>
      <c r="S1714" t="str">
        <v>2016-04-11</v>
      </c>
      <c r="T1714">
        <v>3.05</v>
      </c>
    </row>
    <row r="1715" spans="1:20" x14ac:dyDescent="0.3">
      <c r="A1715" t="str">
        <v>2016-04-07</v>
      </c>
      <c r="B1715">
        <v>16818</v>
      </c>
      <c r="D1715" t="str">
        <v>2016-04-11</v>
      </c>
      <c r="E1715">
        <v>15.75</v>
      </c>
      <c r="G1715" t="str">
        <v>2016-04-11</v>
      </c>
      <c r="H1715">
        <v>5165</v>
      </c>
      <c r="J1715" t="str">
        <v>2016-04-08</v>
      </c>
      <c r="K1715">
        <v>2.29</v>
      </c>
      <c r="M1715" t="str">
        <v>2016-04-08</v>
      </c>
      <c r="N1715">
        <v>2.91</v>
      </c>
      <c r="P1715" t="str">
        <v>2016-04-11</v>
      </c>
      <c r="Q1715">
        <v>3.98</v>
      </c>
      <c r="S1715" t="str">
        <v>2016-04-08</v>
      </c>
      <c r="T1715">
        <v>2.98</v>
      </c>
    </row>
    <row r="1716" spans="1:20" x14ac:dyDescent="0.3">
      <c r="A1716" t="str">
        <v>2016-04-06</v>
      </c>
      <c r="B1716">
        <v>17241</v>
      </c>
      <c r="D1716" t="str">
        <v>2016-04-08</v>
      </c>
      <c r="E1716">
        <v>15.38</v>
      </c>
      <c r="G1716" t="str">
        <v>2016-04-08</v>
      </c>
      <c r="H1716">
        <v>4705</v>
      </c>
      <c r="J1716" t="str">
        <v>2016-04-07</v>
      </c>
      <c r="K1716">
        <v>2.16</v>
      </c>
      <c r="M1716" t="str">
        <v>2016-04-07</v>
      </c>
      <c r="N1716">
        <v>2.5499999999999998</v>
      </c>
      <c r="P1716" t="str">
        <v>2016-04-08</v>
      </c>
      <c r="Q1716">
        <v>3.61</v>
      </c>
      <c r="S1716" t="str">
        <v>2016-04-07</v>
      </c>
      <c r="T1716">
        <v>2.91</v>
      </c>
    </row>
    <row r="1717" spans="1:20" x14ac:dyDescent="0.3">
      <c r="A1717" t="str">
        <v>2016-04-05</v>
      </c>
      <c r="B1717">
        <v>17109</v>
      </c>
      <c r="D1717" t="str">
        <v>2016-04-07</v>
      </c>
      <c r="E1717">
        <v>14.02</v>
      </c>
      <c r="G1717" t="str">
        <v>2016-04-07</v>
      </c>
      <c r="H1717">
        <v>4361</v>
      </c>
      <c r="J1717" t="str">
        <v>2016-04-06</v>
      </c>
      <c r="K1717">
        <v>2.2400000000000002</v>
      </c>
      <c r="M1717" t="str">
        <v>2016-04-06</v>
      </c>
      <c r="N1717">
        <v>2.7</v>
      </c>
      <c r="P1717" t="str">
        <v>2016-04-07</v>
      </c>
      <c r="Q1717">
        <v>3.25</v>
      </c>
      <c r="S1717" t="str">
        <v>2016-04-06</v>
      </c>
      <c r="T1717">
        <v>2.9</v>
      </c>
    </row>
    <row r="1718" spans="1:20" x14ac:dyDescent="0.3">
      <c r="A1718" t="str">
        <v>2016-04-04</v>
      </c>
      <c r="B1718">
        <v>17639</v>
      </c>
      <c r="D1718" t="str">
        <v>2016-04-06</v>
      </c>
      <c r="E1718">
        <v>14.9</v>
      </c>
      <c r="G1718" t="str">
        <v>2016-04-06</v>
      </c>
      <c r="H1718">
        <v>4745</v>
      </c>
      <c r="J1718" t="str">
        <v>2016-04-05</v>
      </c>
      <c r="K1718">
        <v>2.21</v>
      </c>
      <c r="M1718" t="str">
        <v>2016-04-05</v>
      </c>
      <c r="N1718">
        <v>2.72</v>
      </c>
      <c r="P1718" t="str">
        <v>2016-04-06</v>
      </c>
      <c r="Q1718">
        <v>3.52</v>
      </c>
      <c r="S1718" t="str">
        <v>2016-04-05</v>
      </c>
      <c r="T1718">
        <v>2.98</v>
      </c>
    </row>
    <row r="1719" spans="1:20" x14ac:dyDescent="0.3">
      <c r="A1719" t="str">
        <v>2016-04-01</v>
      </c>
      <c r="B1719">
        <v>17777</v>
      </c>
      <c r="D1719" t="str">
        <v>2016-04-05</v>
      </c>
      <c r="E1719">
        <v>14.65</v>
      </c>
      <c r="G1719" t="str">
        <v>2016-04-05</v>
      </c>
      <c r="H1719">
        <v>4620</v>
      </c>
      <c r="J1719" t="str">
        <v>2016-04-04</v>
      </c>
      <c r="K1719">
        <v>2.31</v>
      </c>
      <c r="M1719" t="str">
        <v>2016-04-04</v>
      </c>
      <c r="N1719">
        <v>2.88</v>
      </c>
      <c r="P1719" t="str">
        <v>2016-04-05</v>
      </c>
      <c r="Q1719">
        <v>3.64</v>
      </c>
      <c r="S1719" t="str">
        <v>2016-04-04</v>
      </c>
      <c r="T1719">
        <v>3.06</v>
      </c>
    </row>
    <row r="1720" spans="1:20" x14ac:dyDescent="0.3">
      <c r="A1720" t="str">
        <v>2016-03-31</v>
      </c>
      <c r="B1720">
        <v>18117</v>
      </c>
      <c r="D1720" t="str">
        <v>2016-04-04</v>
      </c>
      <c r="E1720">
        <v>15.11</v>
      </c>
      <c r="G1720" t="str">
        <v>2016-04-04</v>
      </c>
      <c r="H1720">
        <v>4803</v>
      </c>
      <c r="J1720" t="str">
        <v>2016-04-01</v>
      </c>
      <c r="K1720">
        <v>2.37</v>
      </c>
      <c r="M1720" t="str">
        <v>2016-04-01</v>
      </c>
      <c r="N1720">
        <v>2.83</v>
      </c>
      <c r="P1720" t="str">
        <v>2016-04-04</v>
      </c>
      <c r="Q1720">
        <v>3.96</v>
      </c>
      <c r="S1720" t="str">
        <v>2016-04-01</v>
      </c>
      <c r="T1720">
        <v>3.09</v>
      </c>
    </row>
    <row r="1721" spans="1:20" x14ac:dyDescent="0.3">
      <c r="A1721" t="str">
        <v>2016-03-30</v>
      </c>
      <c r="B1721">
        <v>18375</v>
      </c>
      <c r="D1721" t="str">
        <v>2016-04-01</v>
      </c>
      <c r="E1721">
        <v>15.53</v>
      </c>
      <c r="G1721" t="str">
        <v>2016-04-01</v>
      </c>
      <c r="H1721">
        <v>4992</v>
      </c>
      <c r="J1721" t="str">
        <v>2016-03-31</v>
      </c>
      <c r="K1721">
        <v>2.4300000000000002</v>
      </c>
      <c r="M1721" t="str">
        <v>2016-03-31</v>
      </c>
      <c r="N1721">
        <v>2.83</v>
      </c>
      <c r="P1721" t="str">
        <v>2016-04-01</v>
      </c>
      <c r="Q1721">
        <v>4.28</v>
      </c>
      <c r="S1721" t="str">
        <v>2016-03-31</v>
      </c>
      <c r="T1721">
        <v>3.08</v>
      </c>
    </row>
    <row r="1722" spans="1:20" x14ac:dyDescent="0.3">
      <c r="A1722" t="str">
        <v>2016-03-29</v>
      </c>
      <c r="B1722">
        <v>18172</v>
      </c>
      <c r="D1722" t="str">
        <v>2016-03-31</v>
      </c>
      <c r="E1722">
        <v>15.88</v>
      </c>
      <c r="G1722" t="str">
        <v>2016-03-31</v>
      </c>
      <c r="H1722">
        <v>5030</v>
      </c>
      <c r="J1722" t="str">
        <v>2016-03-30</v>
      </c>
      <c r="K1722">
        <v>2.42</v>
      </c>
      <c r="M1722" t="str">
        <v>2016-03-30</v>
      </c>
      <c r="N1722">
        <v>2.93</v>
      </c>
      <c r="P1722" t="str">
        <v>2016-03-31</v>
      </c>
      <c r="Q1722">
        <v>4.49</v>
      </c>
      <c r="S1722" t="str">
        <v>2016-03-30</v>
      </c>
      <c r="T1722">
        <v>3.15</v>
      </c>
    </row>
    <row r="1723" spans="1:20" x14ac:dyDescent="0.3">
      <c r="A1723" t="str">
        <v>2016-03-24</v>
      </c>
      <c r="B1723">
        <v>18166</v>
      </c>
      <c r="D1723" t="str">
        <v>2016-03-30</v>
      </c>
      <c r="E1723">
        <v>16.38</v>
      </c>
      <c r="G1723" t="str">
        <v>2016-03-30</v>
      </c>
      <c r="H1723">
        <v>5250</v>
      </c>
      <c r="J1723" t="str">
        <v>2016-03-29</v>
      </c>
      <c r="K1723">
        <v>2.4300000000000002</v>
      </c>
      <c r="M1723" t="str">
        <v>2016-03-29</v>
      </c>
      <c r="N1723">
        <v>2.96</v>
      </c>
      <c r="P1723" t="str">
        <v>2016-03-30</v>
      </c>
      <c r="Q1723">
        <v>4.79</v>
      </c>
      <c r="S1723" t="str">
        <v>2016-03-29</v>
      </c>
      <c r="T1723">
        <v>3.22</v>
      </c>
    </row>
    <row r="1724" spans="1:20" x14ac:dyDescent="0.3">
      <c r="A1724" t="str">
        <v>2016-03-23</v>
      </c>
      <c r="B1724">
        <v>18463</v>
      </c>
      <c r="D1724" t="str">
        <v>2016-03-29</v>
      </c>
      <c r="E1724">
        <v>16.96</v>
      </c>
      <c r="G1724" t="str">
        <v>2016-03-29</v>
      </c>
      <c r="H1724">
        <v>5380</v>
      </c>
      <c r="J1724" t="str">
        <v>2016-03-24</v>
      </c>
      <c r="K1724">
        <v>2.41</v>
      </c>
      <c r="M1724" t="str">
        <v>2016-03-24</v>
      </c>
      <c r="N1724">
        <v>3.08</v>
      </c>
      <c r="P1724" t="str">
        <v>2016-03-29</v>
      </c>
      <c r="Q1724">
        <v>4.95</v>
      </c>
      <c r="S1724" t="str">
        <v>2016-03-24</v>
      </c>
      <c r="T1724">
        <v>3.2</v>
      </c>
    </row>
    <row r="1725" spans="1:20" x14ac:dyDescent="0.3">
      <c r="A1725" t="str">
        <v>2016-03-22</v>
      </c>
      <c r="B1725">
        <v>18699</v>
      </c>
      <c r="D1725" t="str">
        <v>2016-03-24</v>
      </c>
      <c r="E1725">
        <v>17.440000000000001</v>
      </c>
      <c r="G1725" t="str">
        <v>2016-03-24</v>
      </c>
      <c r="H1725">
        <v>5650</v>
      </c>
      <c r="J1725" t="str">
        <v>2016-03-23</v>
      </c>
      <c r="K1725">
        <v>2.4500000000000002</v>
      </c>
      <c r="M1725" t="str">
        <v>2016-03-23</v>
      </c>
      <c r="N1725">
        <v>3.17</v>
      </c>
      <c r="P1725" t="str">
        <v>2016-03-24</v>
      </c>
      <c r="Q1725">
        <v>5.14</v>
      </c>
      <c r="S1725" t="str">
        <v>2016-03-23</v>
      </c>
      <c r="T1725">
        <v>3.3</v>
      </c>
    </row>
    <row r="1726" spans="1:20" x14ac:dyDescent="0.3">
      <c r="A1726" t="str">
        <v>2016-03-21</v>
      </c>
      <c r="B1726">
        <v>18697</v>
      </c>
      <c r="D1726" t="str">
        <v>2016-03-23</v>
      </c>
      <c r="E1726">
        <v>17.93</v>
      </c>
      <c r="G1726" t="str">
        <v>2016-03-23</v>
      </c>
      <c r="H1726">
        <v>5960</v>
      </c>
      <c r="J1726" t="str">
        <v>2016-03-22</v>
      </c>
      <c r="K1726">
        <v>2.52</v>
      </c>
      <c r="M1726" t="str">
        <v>2016-03-22</v>
      </c>
      <c r="N1726">
        <v>3.22</v>
      </c>
      <c r="P1726" t="str">
        <v>2016-03-23</v>
      </c>
      <c r="Q1726">
        <v>5.4</v>
      </c>
      <c r="S1726" t="str">
        <v>2016-03-22</v>
      </c>
      <c r="T1726">
        <v>3.45</v>
      </c>
    </row>
    <row r="1727" spans="1:20" x14ac:dyDescent="0.3">
      <c r="A1727" t="str">
        <v>2016-03-18</v>
      </c>
      <c r="B1727">
        <v>18611</v>
      </c>
      <c r="D1727" t="str">
        <v>2016-03-22</v>
      </c>
      <c r="E1727">
        <v>18.5</v>
      </c>
      <c r="G1727" t="str">
        <v>2016-03-22</v>
      </c>
      <c r="H1727">
        <v>6045</v>
      </c>
      <c r="J1727" t="str">
        <v>2016-03-21</v>
      </c>
      <c r="K1727">
        <v>2.52</v>
      </c>
      <c r="M1727" t="str">
        <v>2016-03-21</v>
      </c>
      <c r="N1727">
        <v>3.22</v>
      </c>
      <c r="P1727" t="str">
        <v>2016-03-22</v>
      </c>
      <c r="Q1727">
        <v>5.4</v>
      </c>
      <c r="S1727" t="str">
        <v>2016-03-21</v>
      </c>
      <c r="T1727">
        <v>3.4</v>
      </c>
    </row>
    <row r="1728" spans="1:20" x14ac:dyDescent="0.3">
      <c r="A1728" t="str">
        <v>2016-03-17</v>
      </c>
      <c r="B1728">
        <v>18608</v>
      </c>
      <c r="D1728" t="str">
        <v>2016-03-21</v>
      </c>
      <c r="E1728">
        <v>18.71</v>
      </c>
      <c r="G1728" t="str">
        <v>2016-03-21</v>
      </c>
      <c r="H1728">
        <v>6190</v>
      </c>
      <c r="J1728" t="str">
        <v>2016-03-18</v>
      </c>
      <c r="K1728">
        <v>2.4900000000000002</v>
      </c>
      <c r="M1728" t="str">
        <v>2016-03-18</v>
      </c>
      <c r="N1728">
        <v>3.2</v>
      </c>
      <c r="P1728" t="str">
        <v>2016-03-21</v>
      </c>
      <c r="Q1728">
        <v>5.38</v>
      </c>
      <c r="S1728" t="str">
        <v>2016-03-18</v>
      </c>
      <c r="T1728">
        <v>3.38</v>
      </c>
    </row>
    <row r="1729" spans="1:20" x14ac:dyDescent="0.3">
      <c r="A1729" t="str">
        <v>2016-03-16</v>
      </c>
      <c r="B1729">
        <v>18732</v>
      </c>
      <c r="D1729" t="str">
        <v>2016-03-18</v>
      </c>
      <c r="E1729">
        <v>18.46</v>
      </c>
      <c r="G1729" t="str">
        <v>2016-03-18</v>
      </c>
      <c r="H1729">
        <v>5955</v>
      </c>
      <c r="J1729" t="str">
        <v>2016-03-17</v>
      </c>
      <c r="K1729">
        <v>2.52</v>
      </c>
      <c r="M1729" t="str">
        <v>2016-03-17</v>
      </c>
      <c r="N1729">
        <v>3.16</v>
      </c>
      <c r="P1729" t="str">
        <v>2016-03-18</v>
      </c>
      <c r="Q1729">
        <v>5.08</v>
      </c>
      <c r="S1729" t="str">
        <v>2016-03-17</v>
      </c>
      <c r="T1729">
        <v>3.32</v>
      </c>
    </row>
    <row r="1730" spans="1:20" x14ac:dyDescent="0.3">
      <c r="A1730" t="str">
        <v>2016-03-15</v>
      </c>
      <c r="B1730">
        <v>18765</v>
      </c>
      <c r="D1730" t="str">
        <v>2016-03-17</v>
      </c>
      <c r="E1730">
        <v>18.79</v>
      </c>
      <c r="G1730" t="str">
        <v>2016-03-17</v>
      </c>
      <c r="H1730">
        <v>5730</v>
      </c>
      <c r="J1730" t="str">
        <v>2016-03-16</v>
      </c>
      <c r="K1730">
        <v>2.59</v>
      </c>
      <c r="M1730" t="str">
        <v>2016-03-16</v>
      </c>
      <c r="N1730">
        <v>3.38</v>
      </c>
      <c r="P1730" t="str">
        <v>2016-03-17</v>
      </c>
      <c r="Q1730">
        <v>4.96</v>
      </c>
      <c r="S1730" t="str">
        <v>2016-03-16</v>
      </c>
      <c r="T1730">
        <v>3.34</v>
      </c>
    </row>
    <row r="1731" spans="1:20" x14ac:dyDescent="0.3">
      <c r="A1731" t="str">
        <v>2016-03-14</v>
      </c>
      <c r="B1731">
        <v>18982</v>
      </c>
      <c r="D1731" t="str">
        <v>2016-03-16</v>
      </c>
      <c r="E1731">
        <v>19.61</v>
      </c>
      <c r="G1731" t="str">
        <v>2016-03-16</v>
      </c>
      <c r="H1731">
        <v>5975</v>
      </c>
      <c r="J1731" t="str">
        <v>2016-03-15</v>
      </c>
      <c r="K1731">
        <v>2.65</v>
      </c>
      <c r="M1731" t="str">
        <v>2016-03-15</v>
      </c>
      <c r="N1731">
        <v>3.39</v>
      </c>
      <c r="P1731" t="str">
        <v>2016-03-16</v>
      </c>
      <c r="Q1731">
        <v>5.78</v>
      </c>
      <c r="S1731" t="str">
        <v>2016-03-15</v>
      </c>
      <c r="T1731">
        <v>3.4</v>
      </c>
    </row>
    <row r="1732" spans="1:20" x14ac:dyDescent="0.3">
      <c r="A1732" t="str">
        <v>2016-03-11</v>
      </c>
      <c r="B1732">
        <v>18988</v>
      </c>
      <c r="D1732" t="str">
        <v>2016-03-15</v>
      </c>
      <c r="E1732">
        <v>19.690000000000001</v>
      </c>
      <c r="G1732" t="str">
        <v>2016-03-15</v>
      </c>
      <c r="H1732">
        <v>5970</v>
      </c>
      <c r="J1732" t="str">
        <v>2016-03-14</v>
      </c>
      <c r="K1732">
        <v>2.68</v>
      </c>
      <c r="M1732" t="str">
        <v>2016-03-14</v>
      </c>
      <c r="N1732">
        <v>3.51</v>
      </c>
      <c r="P1732" t="str">
        <v>2016-03-15</v>
      </c>
      <c r="Q1732">
        <v>5.97</v>
      </c>
      <c r="S1732" t="str">
        <v>2016-03-14</v>
      </c>
      <c r="T1732">
        <v>3.51</v>
      </c>
    </row>
    <row r="1733" spans="1:20" x14ac:dyDescent="0.3">
      <c r="A1733" t="str">
        <v>2016-03-10</v>
      </c>
      <c r="B1733">
        <v>18118</v>
      </c>
      <c r="D1733" t="str">
        <v>2016-03-14</v>
      </c>
      <c r="E1733">
        <v>20.05</v>
      </c>
      <c r="G1733" t="str">
        <v>2016-03-14</v>
      </c>
      <c r="H1733">
        <v>6350</v>
      </c>
      <c r="J1733" t="str">
        <v>2016-03-11</v>
      </c>
      <c r="K1733">
        <v>2.73</v>
      </c>
      <c r="M1733" t="str">
        <v>2016-03-11</v>
      </c>
      <c r="N1733">
        <v>3.46</v>
      </c>
      <c r="P1733" t="str">
        <v>2016-03-14</v>
      </c>
      <c r="Q1733">
        <v>6.06</v>
      </c>
      <c r="S1733" t="str">
        <v>2016-03-11</v>
      </c>
      <c r="T1733">
        <v>3.51</v>
      </c>
    </row>
    <row r="1734" spans="1:20" x14ac:dyDescent="0.3">
      <c r="A1734" t="str">
        <v>2016-03-09</v>
      </c>
      <c r="B1734">
        <v>18209</v>
      </c>
      <c r="D1734" t="str">
        <v>2016-03-11</v>
      </c>
      <c r="E1734">
        <v>20.29</v>
      </c>
      <c r="G1734" t="str">
        <v>2016-03-11</v>
      </c>
      <c r="H1734">
        <v>5760</v>
      </c>
      <c r="J1734" t="str">
        <v>2016-03-10</v>
      </c>
      <c r="K1734">
        <v>2.54</v>
      </c>
      <c r="M1734" t="str">
        <v>2016-03-10</v>
      </c>
      <c r="N1734">
        <v>3.19</v>
      </c>
      <c r="P1734" t="str">
        <v>2016-03-11</v>
      </c>
      <c r="Q1734">
        <v>5.91</v>
      </c>
      <c r="S1734" t="str">
        <v>2016-03-10</v>
      </c>
      <c r="T1734">
        <v>3.34</v>
      </c>
    </row>
    <row r="1735" spans="1:20" x14ac:dyDescent="0.3">
      <c r="A1735" t="str">
        <v>2016-03-08</v>
      </c>
      <c r="B1735">
        <v>18018</v>
      </c>
      <c r="D1735" t="str">
        <v>2016-03-10</v>
      </c>
      <c r="E1735">
        <v>18.54</v>
      </c>
      <c r="G1735" t="str">
        <v>2016-03-10</v>
      </c>
      <c r="H1735">
        <v>5300</v>
      </c>
      <c r="J1735" t="str">
        <v>2016-03-09</v>
      </c>
      <c r="K1735">
        <v>2.52</v>
      </c>
      <c r="M1735" t="str">
        <v>2016-03-09</v>
      </c>
      <c r="N1735">
        <v>3.17</v>
      </c>
      <c r="P1735" t="str">
        <v>2016-03-10</v>
      </c>
      <c r="Q1735">
        <v>5.41</v>
      </c>
      <c r="S1735" t="str">
        <v>2016-03-09</v>
      </c>
      <c r="T1735">
        <v>3.24</v>
      </c>
    </row>
    <row r="1736" spans="1:20" x14ac:dyDescent="0.3">
      <c r="A1736" t="str">
        <v>2016-03-07</v>
      </c>
      <c r="B1736">
        <v>18059</v>
      </c>
      <c r="D1736" t="str">
        <v>2016-03-09</v>
      </c>
      <c r="E1736">
        <v>18.12</v>
      </c>
      <c r="G1736" t="str">
        <v>2016-03-09</v>
      </c>
      <c r="H1736">
        <v>5300</v>
      </c>
      <c r="J1736" t="str">
        <v>2016-03-08</v>
      </c>
      <c r="K1736">
        <v>2.4900000000000002</v>
      </c>
      <c r="M1736" t="str">
        <v>2016-03-08</v>
      </c>
      <c r="N1736">
        <v>3.13</v>
      </c>
      <c r="P1736" t="str">
        <v>2016-03-09</v>
      </c>
      <c r="Q1736">
        <v>5.5</v>
      </c>
      <c r="S1736" t="str">
        <v>2016-03-08</v>
      </c>
      <c r="T1736">
        <v>3.26</v>
      </c>
    </row>
    <row r="1737" spans="1:20" x14ac:dyDescent="0.3">
      <c r="A1737" t="str">
        <v>2016-03-04</v>
      </c>
      <c r="B1737">
        <v>18279</v>
      </c>
      <c r="D1737" t="str">
        <v>2016-03-08</v>
      </c>
      <c r="E1737">
        <v>17.97</v>
      </c>
      <c r="G1737" t="str">
        <v>2016-03-08</v>
      </c>
      <c r="H1737">
        <v>5320</v>
      </c>
      <c r="J1737" t="str">
        <v>2016-03-07</v>
      </c>
      <c r="K1737">
        <v>2.46</v>
      </c>
      <c r="M1737" t="str">
        <v>2016-03-07</v>
      </c>
      <c r="N1737">
        <v>3.18</v>
      </c>
      <c r="P1737" t="str">
        <v>2016-03-08</v>
      </c>
      <c r="Q1737">
        <v>5.66</v>
      </c>
      <c r="S1737" t="str">
        <v>2016-03-07</v>
      </c>
      <c r="T1737">
        <v>3.23</v>
      </c>
    </row>
    <row r="1738" spans="1:20" x14ac:dyDescent="0.3">
      <c r="A1738" t="str">
        <v>2016-03-03</v>
      </c>
      <c r="B1738">
        <v>18349</v>
      </c>
      <c r="D1738" t="str">
        <v>2016-03-07</v>
      </c>
      <c r="E1738">
        <v>17.82</v>
      </c>
      <c r="G1738" t="str">
        <v>2016-03-07</v>
      </c>
      <c r="H1738">
        <v>5340</v>
      </c>
      <c r="J1738" t="str">
        <v>2016-03-04</v>
      </c>
      <c r="K1738">
        <v>2.52</v>
      </c>
      <c r="M1738" t="str">
        <v>2016-03-04</v>
      </c>
      <c r="N1738">
        <v>3.35</v>
      </c>
      <c r="P1738" t="str">
        <v>2016-03-07</v>
      </c>
      <c r="Q1738">
        <v>5.68</v>
      </c>
      <c r="S1738" t="str">
        <v>2016-03-04</v>
      </c>
      <c r="T1738">
        <v>3.42</v>
      </c>
    </row>
    <row r="1739" spans="1:20" x14ac:dyDescent="0.3">
      <c r="A1739" t="str">
        <v>2016-03-02</v>
      </c>
      <c r="B1739">
        <v>18206</v>
      </c>
      <c r="D1739" t="str">
        <v>2016-03-04</v>
      </c>
      <c r="E1739">
        <v>18.239999999999998</v>
      </c>
      <c r="G1739" t="str">
        <v>2016-03-04</v>
      </c>
      <c r="H1739">
        <v>5605</v>
      </c>
      <c r="J1739" t="str">
        <v>2016-03-03</v>
      </c>
      <c r="K1739">
        <v>2.58</v>
      </c>
      <c r="M1739" t="str">
        <v>2016-03-03</v>
      </c>
      <c r="N1739">
        <v>3.34</v>
      </c>
      <c r="P1739" t="str">
        <v>2016-03-04</v>
      </c>
      <c r="Q1739">
        <v>5.92</v>
      </c>
      <c r="S1739" t="str">
        <v>2016-03-03</v>
      </c>
      <c r="T1739">
        <v>3.43</v>
      </c>
    </row>
    <row r="1740" spans="1:20" x14ac:dyDescent="0.3">
      <c r="A1740" t="str">
        <v>2016-03-01</v>
      </c>
      <c r="B1740">
        <v>18012</v>
      </c>
      <c r="D1740" t="str">
        <v>2016-03-03</v>
      </c>
      <c r="E1740">
        <v>18.649999999999999</v>
      </c>
      <c r="G1740" t="str">
        <v>2016-03-03</v>
      </c>
      <c r="H1740">
        <v>5660</v>
      </c>
      <c r="J1740" t="str">
        <v>2016-03-02</v>
      </c>
      <c r="K1740">
        <v>2.48</v>
      </c>
      <c r="M1740" t="str">
        <v>2016-03-02</v>
      </c>
      <c r="N1740">
        <v>3.39</v>
      </c>
      <c r="P1740" t="str">
        <v>2016-03-03</v>
      </c>
      <c r="Q1740">
        <v>6.18</v>
      </c>
      <c r="S1740" t="str">
        <v>2016-03-02</v>
      </c>
      <c r="T1740">
        <v>3.44</v>
      </c>
    </row>
    <row r="1741" spans="1:20" x14ac:dyDescent="0.3">
      <c r="A1741" t="str">
        <v>2016-02-29</v>
      </c>
      <c r="B1741">
        <v>17623</v>
      </c>
      <c r="D1741" t="str">
        <v>2016-03-02</v>
      </c>
      <c r="E1741">
        <v>18.54</v>
      </c>
      <c r="G1741" t="str">
        <v>2016-03-02</v>
      </c>
      <c r="H1741">
        <v>5340</v>
      </c>
      <c r="J1741" t="str">
        <v>2016-03-01</v>
      </c>
      <c r="K1741">
        <v>2.39</v>
      </c>
      <c r="M1741" t="str">
        <v>2016-03-01</v>
      </c>
      <c r="N1741">
        <v>3.24</v>
      </c>
      <c r="P1741" t="str">
        <v>2016-03-02</v>
      </c>
      <c r="Q1741">
        <v>6.14</v>
      </c>
      <c r="S1741" t="str">
        <v>2016-03-01</v>
      </c>
      <c r="T1741">
        <v>3.34</v>
      </c>
    </row>
    <row r="1742" spans="1:20" x14ac:dyDescent="0.3">
      <c r="A1742" t="str">
        <v>2016-02-26</v>
      </c>
      <c r="B1742">
        <v>17484</v>
      </c>
      <c r="D1742" t="str">
        <v>2016-03-01</v>
      </c>
      <c r="E1742">
        <v>17.63</v>
      </c>
      <c r="G1742" t="str">
        <v>2016-03-01</v>
      </c>
      <c r="H1742">
        <v>5165</v>
      </c>
      <c r="J1742" t="str">
        <v>2016-02-29</v>
      </c>
      <c r="K1742">
        <v>2.34</v>
      </c>
      <c r="M1742" t="str">
        <v>2016-02-29</v>
      </c>
      <c r="N1742">
        <v>3.19</v>
      </c>
      <c r="P1742" t="str">
        <v>2016-03-01</v>
      </c>
      <c r="Q1742">
        <v>5.74</v>
      </c>
      <c r="S1742" t="str">
        <v>2016-02-29</v>
      </c>
      <c r="T1742">
        <v>3.26</v>
      </c>
    </row>
    <row r="1743" spans="1:20" x14ac:dyDescent="0.3">
      <c r="A1743" t="str">
        <v>2016-02-25</v>
      </c>
      <c r="B1743">
        <v>17105</v>
      </c>
      <c r="D1743" t="str">
        <v>2016-02-29</v>
      </c>
      <c r="E1743">
        <v>17.21</v>
      </c>
      <c r="G1743" t="str">
        <v>2016-02-29</v>
      </c>
      <c r="H1743">
        <v>4918</v>
      </c>
      <c r="J1743" t="str">
        <v>2016-02-26</v>
      </c>
      <c r="K1743">
        <v>2.34</v>
      </c>
      <c r="M1743" t="str">
        <v>2016-02-26</v>
      </c>
      <c r="N1743">
        <v>3.24</v>
      </c>
      <c r="P1743" t="str">
        <v>2016-02-29</v>
      </c>
      <c r="Q1743">
        <v>5.62</v>
      </c>
      <c r="S1743" t="str">
        <v>2016-02-26</v>
      </c>
      <c r="T1743">
        <v>3.19</v>
      </c>
    </row>
    <row r="1744" spans="1:20" x14ac:dyDescent="0.3">
      <c r="A1744" t="str">
        <v>2016-02-24</v>
      </c>
      <c r="B1744">
        <v>16719</v>
      </c>
      <c r="D1744" t="str">
        <v>2016-02-26</v>
      </c>
      <c r="E1744">
        <v>16.940000000000001</v>
      </c>
      <c r="G1744" t="str">
        <v>2016-02-26</v>
      </c>
      <c r="H1744">
        <v>5145</v>
      </c>
      <c r="J1744" t="str">
        <v>2016-02-25</v>
      </c>
      <c r="K1744">
        <v>2.2999999999999998</v>
      </c>
      <c r="M1744" t="str">
        <v>2016-02-25</v>
      </c>
      <c r="N1744">
        <v>3.18</v>
      </c>
      <c r="P1744" t="str">
        <v>2016-02-26</v>
      </c>
      <c r="Q1744">
        <v>5.48</v>
      </c>
      <c r="S1744" t="str">
        <v>2016-02-25</v>
      </c>
      <c r="T1744">
        <v>3.14</v>
      </c>
    </row>
    <row r="1745" spans="1:20" x14ac:dyDescent="0.3">
      <c r="A1745" t="str">
        <v>2016-02-23</v>
      </c>
      <c r="B1745">
        <v>17163</v>
      </c>
      <c r="D1745" t="str">
        <v>2016-02-25</v>
      </c>
      <c r="E1745">
        <v>16.79</v>
      </c>
      <c r="G1745" t="str">
        <v>2016-02-25</v>
      </c>
      <c r="H1745">
        <v>5180</v>
      </c>
      <c r="J1745" t="str">
        <v>2016-02-24</v>
      </c>
      <c r="K1745">
        <v>2.2599999999999998</v>
      </c>
      <c r="M1745" t="str">
        <v>2016-02-24</v>
      </c>
      <c r="N1745">
        <v>3.11</v>
      </c>
      <c r="P1745" t="str">
        <v>2016-02-25</v>
      </c>
      <c r="Q1745">
        <v>5.33</v>
      </c>
      <c r="S1745" t="str">
        <v>2016-02-24</v>
      </c>
      <c r="T1745">
        <v>3.09</v>
      </c>
    </row>
    <row r="1746" spans="1:20" x14ac:dyDescent="0.3">
      <c r="A1746" t="str">
        <v>2016-02-22</v>
      </c>
      <c r="B1746">
        <v>17505</v>
      </c>
      <c r="D1746" t="str">
        <v>2016-02-24</v>
      </c>
      <c r="E1746">
        <v>16.399999999999999</v>
      </c>
      <c r="G1746" t="str">
        <v>2016-02-24</v>
      </c>
      <c r="H1746">
        <v>5150</v>
      </c>
      <c r="J1746" t="str">
        <v>2016-02-23</v>
      </c>
      <c r="K1746">
        <v>2.34</v>
      </c>
      <c r="M1746" t="str">
        <v>2016-02-23</v>
      </c>
      <c r="N1746">
        <v>3.32</v>
      </c>
      <c r="P1746" t="str">
        <v>2016-02-24</v>
      </c>
      <c r="Q1746">
        <v>5.44</v>
      </c>
      <c r="S1746" t="str">
        <v>2016-02-23</v>
      </c>
      <c r="T1746">
        <v>3.15</v>
      </c>
    </row>
    <row r="1747" spans="1:20" x14ac:dyDescent="0.3">
      <c r="A1747" t="str">
        <v>2016-02-19</v>
      </c>
      <c r="B1747">
        <v>16910</v>
      </c>
      <c r="D1747" t="str">
        <v>2016-02-23</v>
      </c>
      <c r="E1747">
        <v>16.68</v>
      </c>
      <c r="G1747" t="str">
        <v>2016-02-23</v>
      </c>
      <c r="H1747">
        <v>5460</v>
      </c>
      <c r="J1747" t="str">
        <v>2016-02-22</v>
      </c>
      <c r="K1747">
        <v>2.4</v>
      </c>
      <c r="M1747" t="str">
        <v>2016-02-22</v>
      </c>
      <c r="N1747">
        <v>3.45</v>
      </c>
      <c r="P1747" t="str">
        <v>2016-02-23</v>
      </c>
      <c r="Q1747">
        <v>5.72</v>
      </c>
      <c r="S1747" t="str">
        <v>2016-02-22</v>
      </c>
      <c r="T1747">
        <v>3.24</v>
      </c>
    </row>
    <row r="1748" spans="1:20" x14ac:dyDescent="0.3">
      <c r="A1748" t="str">
        <v>2016-02-18</v>
      </c>
      <c r="B1748">
        <v>17112</v>
      </c>
      <c r="D1748" t="str">
        <v>2016-02-22</v>
      </c>
      <c r="E1748">
        <v>17.12</v>
      </c>
      <c r="G1748" t="str">
        <v>2016-02-22</v>
      </c>
      <c r="H1748">
        <v>5355</v>
      </c>
      <c r="J1748" t="str">
        <v>2016-02-19</v>
      </c>
      <c r="K1748">
        <v>2.33</v>
      </c>
      <c r="M1748" t="str">
        <v>2016-02-19</v>
      </c>
      <c r="N1748">
        <v>3.13</v>
      </c>
      <c r="P1748" t="str">
        <v>2016-02-22</v>
      </c>
      <c r="Q1748">
        <v>5.97</v>
      </c>
      <c r="S1748" t="str">
        <v>2016-02-19</v>
      </c>
      <c r="T1748">
        <v>3.12</v>
      </c>
    </row>
    <row r="1749" spans="1:20" x14ac:dyDescent="0.3">
      <c r="A1749" t="str">
        <v>2016-02-17</v>
      </c>
      <c r="B1749">
        <v>17378</v>
      </c>
      <c r="D1749" t="str">
        <v>2016-02-19</v>
      </c>
      <c r="E1749">
        <v>16.010000000000002</v>
      </c>
      <c r="G1749" t="str">
        <v>2016-02-19</v>
      </c>
      <c r="H1749">
        <v>5120</v>
      </c>
      <c r="J1749" t="str">
        <v>2016-02-18</v>
      </c>
      <c r="K1749">
        <v>2.38</v>
      </c>
      <c r="M1749" t="str">
        <v>2016-02-18</v>
      </c>
      <c r="N1749">
        <v>3.33</v>
      </c>
      <c r="P1749" t="str">
        <v>2016-02-19</v>
      </c>
      <c r="Q1749">
        <v>5.53</v>
      </c>
      <c r="S1749" t="str">
        <v>2016-02-18</v>
      </c>
      <c r="T1749">
        <v>3.16</v>
      </c>
    </row>
    <row r="1750" spans="1:20" x14ac:dyDescent="0.3">
      <c r="A1750" t="str">
        <v>2016-02-16</v>
      </c>
      <c r="B1750">
        <v>16958</v>
      </c>
      <c r="D1750" t="str">
        <v>2016-02-18</v>
      </c>
      <c r="E1750">
        <v>16.579999999999998</v>
      </c>
      <c r="G1750" t="str">
        <v>2016-02-18</v>
      </c>
      <c r="H1750">
        <v>5170</v>
      </c>
      <c r="J1750" t="str">
        <v>2016-02-17</v>
      </c>
      <c r="K1750">
        <v>2.5</v>
      </c>
      <c r="M1750" t="str">
        <v>2016-02-17</v>
      </c>
      <c r="N1750">
        <v>3.35</v>
      </c>
      <c r="P1750" t="str">
        <v>2016-02-18</v>
      </c>
      <c r="Q1750">
        <v>5.73</v>
      </c>
      <c r="S1750" t="str">
        <v>2016-02-17</v>
      </c>
      <c r="T1750">
        <v>3.28</v>
      </c>
    </row>
    <row r="1751" spans="1:20" x14ac:dyDescent="0.3">
      <c r="A1751" t="str">
        <v>2016-02-15</v>
      </c>
      <c r="B1751">
        <v>17042</v>
      </c>
      <c r="D1751" t="str">
        <v>2016-02-17</v>
      </c>
      <c r="E1751">
        <v>17.559999999999999</v>
      </c>
      <c r="G1751" t="str">
        <v>2016-02-17</v>
      </c>
      <c r="H1751">
        <v>5750</v>
      </c>
      <c r="J1751" t="str">
        <v>2016-02-16</v>
      </c>
      <c r="K1751">
        <v>2.44</v>
      </c>
      <c r="M1751" t="str">
        <v>2016-02-16</v>
      </c>
      <c r="N1751">
        <v>3.27</v>
      </c>
      <c r="P1751" t="str">
        <v>2016-02-17</v>
      </c>
      <c r="Q1751">
        <v>6.06</v>
      </c>
      <c r="S1751" t="str">
        <v>2016-02-16</v>
      </c>
      <c r="T1751">
        <v>3.21</v>
      </c>
    </row>
    <row r="1752" spans="1:20" x14ac:dyDescent="0.3">
      <c r="A1752" t="str">
        <v>2016-02-12</v>
      </c>
      <c r="B1752">
        <v>16515</v>
      </c>
      <c r="D1752" t="str">
        <v>2016-02-16</v>
      </c>
      <c r="E1752">
        <v>17.13</v>
      </c>
      <c r="G1752" t="str">
        <v>2016-02-16</v>
      </c>
      <c r="H1752">
        <v>5620</v>
      </c>
      <c r="J1752" t="str">
        <v>2016-02-15</v>
      </c>
      <c r="K1752">
        <v>2.48</v>
      </c>
      <c r="M1752" t="str">
        <v>2016-02-15</v>
      </c>
      <c r="N1752">
        <v>3.12</v>
      </c>
      <c r="P1752" t="str">
        <v>2016-02-16</v>
      </c>
      <c r="Q1752">
        <v>5.92</v>
      </c>
      <c r="S1752" t="str">
        <v>2016-02-15</v>
      </c>
      <c r="T1752">
        <v>3.2</v>
      </c>
    </row>
    <row r="1753" spans="1:20" x14ac:dyDescent="0.3">
      <c r="A1753" t="str">
        <v>2016-02-11</v>
      </c>
      <c r="B1753">
        <v>15773</v>
      </c>
      <c r="D1753" t="str">
        <v>2016-02-15</v>
      </c>
      <c r="E1753">
        <v>17.05</v>
      </c>
      <c r="G1753" t="str">
        <v>2016-02-15</v>
      </c>
      <c r="H1753">
        <v>5015</v>
      </c>
      <c r="J1753" t="str">
        <v>2016-02-12</v>
      </c>
      <c r="K1753">
        <v>2.4</v>
      </c>
      <c r="M1753" t="str">
        <v>2016-02-12</v>
      </c>
      <c r="N1753">
        <v>2.83</v>
      </c>
      <c r="P1753" t="str">
        <v>2016-02-15</v>
      </c>
      <c r="Q1753">
        <v>5.72</v>
      </c>
      <c r="S1753" t="str">
        <v>2016-02-12</v>
      </c>
      <c r="T1753">
        <v>3.14</v>
      </c>
    </row>
    <row r="1754" spans="1:20" x14ac:dyDescent="0.3">
      <c r="A1754" t="str">
        <v>2016-02-10</v>
      </c>
      <c r="B1754">
        <v>16714</v>
      </c>
      <c r="D1754" t="str">
        <v>2016-02-12</v>
      </c>
      <c r="E1754">
        <v>16.48</v>
      </c>
      <c r="G1754" t="str">
        <v>2016-02-12</v>
      </c>
      <c r="H1754">
        <v>4592</v>
      </c>
      <c r="J1754" t="str">
        <v>2016-02-11</v>
      </c>
      <c r="K1754">
        <v>2.29</v>
      </c>
      <c r="M1754" t="str">
        <v>2016-02-11</v>
      </c>
      <c r="N1754">
        <v>2.54</v>
      </c>
      <c r="P1754" t="str">
        <v>2016-02-12</v>
      </c>
      <c r="Q1754">
        <v>5.33</v>
      </c>
      <c r="S1754" t="str">
        <v>2016-02-11</v>
      </c>
      <c r="T1754">
        <v>2.99</v>
      </c>
    </row>
    <row r="1755" spans="1:20" x14ac:dyDescent="0.3">
      <c r="A1755" t="str">
        <v>2016-02-09</v>
      </c>
      <c r="B1755">
        <v>15913</v>
      </c>
      <c r="D1755" t="str">
        <v>2016-02-11</v>
      </c>
      <c r="E1755">
        <v>14.44</v>
      </c>
      <c r="G1755" t="str">
        <v>2016-02-11</v>
      </c>
      <c r="H1755">
        <v>4844</v>
      </c>
      <c r="J1755" t="str">
        <v>2016-02-10</v>
      </c>
      <c r="K1755">
        <v>2.46</v>
      </c>
      <c r="M1755" t="str">
        <v>2016-02-10</v>
      </c>
      <c r="N1755">
        <v>2.81</v>
      </c>
      <c r="P1755" t="str">
        <v>2016-02-11</v>
      </c>
      <c r="Q1755">
        <v>4.78</v>
      </c>
      <c r="S1755" t="str">
        <v>2016-02-10</v>
      </c>
      <c r="T1755">
        <v>3.09</v>
      </c>
    </row>
    <row r="1756" spans="1:20" x14ac:dyDescent="0.3">
      <c r="A1756" t="str">
        <v>2016-02-08</v>
      </c>
      <c r="B1756">
        <v>16441</v>
      </c>
      <c r="D1756" t="str">
        <v>2016-02-10</v>
      </c>
      <c r="E1756">
        <v>15.53</v>
      </c>
      <c r="G1756" t="str">
        <v>2016-02-10</v>
      </c>
      <c r="H1756">
        <v>5375</v>
      </c>
      <c r="J1756" t="str">
        <v>2016-02-09</v>
      </c>
      <c r="K1756">
        <v>2.15</v>
      </c>
      <c r="M1756" t="str">
        <v>2016-02-09</v>
      </c>
      <c r="N1756">
        <v>2.63</v>
      </c>
      <c r="P1756" t="str">
        <v>2016-02-10</v>
      </c>
      <c r="Q1756">
        <v>5.24</v>
      </c>
      <c r="S1756" t="str">
        <v>2016-02-09</v>
      </c>
      <c r="T1756">
        <v>2.97</v>
      </c>
    </row>
    <row r="1757" spans="1:20" x14ac:dyDescent="0.3">
      <c r="A1757" t="str">
        <v>2016-02-05</v>
      </c>
      <c r="B1757">
        <v>17250</v>
      </c>
      <c r="D1757" t="str">
        <v>2016-02-09</v>
      </c>
      <c r="E1757">
        <v>13.88</v>
      </c>
      <c r="G1757" t="str">
        <v>2016-02-09</v>
      </c>
      <c r="H1757">
        <v>5035</v>
      </c>
      <c r="J1757" t="str">
        <v>2016-02-08</v>
      </c>
      <c r="K1757">
        <v>2.29</v>
      </c>
      <c r="M1757" t="str">
        <v>2016-02-08</v>
      </c>
      <c r="N1757">
        <v>2.69</v>
      </c>
      <c r="P1757" t="str">
        <v>2016-02-09</v>
      </c>
      <c r="Q1757">
        <v>4.72</v>
      </c>
      <c r="S1757" t="str">
        <v>2016-02-08</v>
      </c>
      <c r="T1757">
        <v>2.94</v>
      </c>
    </row>
    <row r="1758" spans="1:20" x14ac:dyDescent="0.3">
      <c r="A1758" t="str">
        <v>2016-02-04</v>
      </c>
      <c r="B1758">
        <v>17626</v>
      </c>
      <c r="D1758" t="str">
        <v>2016-02-08</v>
      </c>
      <c r="E1758">
        <v>15.07</v>
      </c>
      <c r="G1758" t="str">
        <v>2016-02-08</v>
      </c>
      <c r="H1758">
        <v>5195</v>
      </c>
      <c r="J1758" t="str">
        <v>2016-02-05</v>
      </c>
      <c r="K1758">
        <v>2.38</v>
      </c>
      <c r="M1758" t="str">
        <v>2016-02-05</v>
      </c>
      <c r="N1758">
        <v>3.05</v>
      </c>
      <c r="P1758" t="str">
        <v>2016-02-08</v>
      </c>
      <c r="Q1758">
        <v>5.16</v>
      </c>
      <c r="S1758" t="str">
        <v>2016-02-05</v>
      </c>
      <c r="T1758">
        <v>3.18</v>
      </c>
    </row>
    <row r="1759" spans="1:20" x14ac:dyDescent="0.3">
      <c r="A1759" t="str">
        <v>2016-02-03</v>
      </c>
      <c r="B1759">
        <v>17412</v>
      </c>
      <c r="D1759" t="str">
        <v>2016-02-05</v>
      </c>
      <c r="E1759">
        <v>16</v>
      </c>
      <c r="G1759" t="str">
        <v>2016-02-05</v>
      </c>
      <c r="H1759">
        <v>5900</v>
      </c>
      <c r="J1759" t="str">
        <v>2016-02-04</v>
      </c>
      <c r="K1759">
        <v>2.48</v>
      </c>
      <c r="M1759" t="str">
        <v>2016-02-04</v>
      </c>
      <c r="N1759">
        <v>3.12</v>
      </c>
      <c r="P1759" t="str">
        <v>2016-02-05</v>
      </c>
      <c r="Q1759">
        <v>5.68</v>
      </c>
      <c r="S1759" t="str">
        <v>2016-02-04</v>
      </c>
      <c r="T1759">
        <v>3.22</v>
      </c>
    </row>
    <row r="1760" spans="1:20" x14ac:dyDescent="0.3">
      <c r="A1760" t="str">
        <v>2016-02-02</v>
      </c>
      <c r="B1760">
        <v>17922</v>
      </c>
      <c r="D1760" t="str">
        <v>2016-02-04</v>
      </c>
      <c r="E1760">
        <v>16.18</v>
      </c>
      <c r="G1760" t="str">
        <v>2016-02-04</v>
      </c>
      <c r="H1760">
        <v>5700</v>
      </c>
      <c r="J1760" t="str">
        <v>2016-02-03</v>
      </c>
      <c r="K1760">
        <v>2.34</v>
      </c>
      <c r="M1760" t="str">
        <v>2016-02-03</v>
      </c>
      <c r="N1760">
        <v>3.1</v>
      </c>
      <c r="P1760" t="str">
        <v>2016-02-04</v>
      </c>
      <c r="Q1760">
        <v>6.02</v>
      </c>
      <c r="S1760" t="str">
        <v>2016-02-03</v>
      </c>
      <c r="T1760">
        <v>3.2</v>
      </c>
    </row>
    <row r="1761" spans="1:20" x14ac:dyDescent="0.3">
      <c r="A1761" t="str">
        <v>2016-02-01</v>
      </c>
      <c r="B1761">
        <v>18486</v>
      </c>
      <c r="D1761" t="str">
        <v>2016-02-03</v>
      </c>
      <c r="E1761">
        <v>16.04</v>
      </c>
      <c r="G1761" t="str">
        <v>2016-02-03</v>
      </c>
      <c r="H1761">
        <v>5460</v>
      </c>
      <c r="J1761" t="str">
        <v>2016-02-02</v>
      </c>
      <c r="K1761">
        <v>2.4700000000000002</v>
      </c>
      <c r="M1761" t="str">
        <v>2016-02-02</v>
      </c>
      <c r="N1761">
        <v>3.38</v>
      </c>
      <c r="P1761" t="str">
        <v>2016-02-03</v>
      </c>
      <c r="Q1761">
        <v>5.93</v>
      </c>
      <c r="S1761" t="str">
        <v>2016-02-02</v>
      </c>
      <c r="T1761">
        <v>3.34</v>
      </c>
    </row>
    <row r="1762" spans="1:20" x14ac:dyDescent="0.3">
      <c r="A1762" t="str">
        <v>2016-01-29</v>
      </c>
      <c r="B1762">
        <v>18657</v>
      </c>
      <c r="D1762" t="str">
        <v>2016-02-02</v>
      </c>
      <c r="E1762">
        <v>17.05</v>
      </c>
      <c r="G1762" t="str">
        <v>2016-02-02</v>
      </c>
      <c r="H1762">
        <v>5850</v>
      </c>
      <c r="J1762" t="str">
        <v>2016-02-01</v>
      </c>
      <c r="K1762">
        <v>2.56</v>
      </c>
      <c r="M1762" t="str">
        <v>2016-02-01</v>
      </c>
      <c r="N1762">
        <v>3.63</v>
      </c>
      <c r="P1762" t="str">
        <v>2016-02-02</v>
      </c>
      <c r="Q1762">
        <v>6.59</v>
      </c>
      <c r="S1762" t="str">
        <v>2016-02-01</v>
      </c>
      <c r="T1762">
        <v>3.46</v>
      </c>
    </row>
    <row r="1763" spans="1:20" x14ac:dyDescent="0.3">
      <c r="A1763" t="str">
        <v>2016-01-28</v>
      </c>
      <c r="B1763">
        <v>18190</v>
      </c>
      <c r="D1763" t="str">
        <v>2016-02-01</v>
      </c>
      <c r="E1763">
        <v>17.63</v>
      </c>
      <c r="G1763" t="str">
        <v>2016-02-01</v>
      </c>
      <c r="H1763">
        <v>6375</v>
      </c>
      <c r="J1763" t="str">
        <v>2016-01-29</v>
      </c>
      <c r="K1763">
        <v>2.62</v>
      </c>
      <c r="M1763" t="str">
        <v>2016-01-29</v>
      </c>
      <c r="N1763">
        <v>3.72</v>
      </c>
      <c r="P1763" t="str">
        <v>2016-02-01</v>
      </c>
      <c r="Q1763">
        <v>6.7</v>
      </c>
      <c r="S1763" t="str">
        <v>2016-01-29</v>
      </c>
      <c r="T1763">
        <v>3.51</v>
      </c>
    </row>
    <row r="1764" spans="1:20" x14ac:dyDescent="0.3">
      <c r="A1764" t="str">
        <v>2016-01-27</v>
      </c>
      <c r="B1764">
        <v>18848</v>
      </c>
      <c r="D1764" t="str">
        <v>2016-01-29</v>
      </c>
      <c r="E1764">
        <v>17.78</v>
      </c>
      <c r="G1764" t="str">
        <v>2016-01-29</v>
      </c>
      <c r="H1764">
        <v>6630</v>
      </c>
      <c r="J1764" t="str">
        <v>2016-01-28</v>
      </c>
      <c r="K1764">
        <v>2.5099999999999998</v>
      </c>
      <c r="M1764" t="str">
        <v>2016-01-28</v>
      </c>
      <c r="N1764">
        <v>3.54</v>
      </c>
      <c r="P1764" t="str">
        <v>2016-01-29</v>
      </c>
      <c r="Q1764">
        <v>6.32</v>
      </c>
      <c r="S1764" t="str">
        <v>2016-01-28</v>
      </c>
      <c r="T1764">
        <v>3.39</v>
      </c>
    </row>
    <row r="1765" spans="1:20" x14ac:dyDescent="0.3">
      <c r="A1765" t="str">
        <v>2016-01-26</v>
      </c>
      <c r="B1765">
        <v>18924</v>
      </c>
      <c r="D1765" t="str">
        <v>2016-01-28</v>
      </c>
      <c r="E1765">
        <v>17.66</v>
      </c>
      <c r="G1765" t="str">
        <v>2016-01-28</v>
      </c>
      <c r="H1765">
        <v>6550</v>
      </c>
      <c r="J1765" t="str">
        <v>2016-01-27</v>
      </c>
      <c r="K1765">
        <v>2.65</v>
      </c>
      <c r="M1765" t="str">
        <v>2016-01-27</v>
      </c>
      <c r="N1765">
        <v>3.83</v>
      </c>
      <c r="P1765" t="str">
        <v>2016-01-28</v>
      </c>
      <c r="Q1765">
        <v>5.79</v>
      </c>
      <c r="S1765" t="str">
        <v>2016-01-27</v>
      </c>
      <c r="T1765">
        <v>3.52</v>
      </c>
    </row>
    <row r="1766" spans="1:20" x14ac:dyDescent="0.3">
      <c r="A1766" t="str">
        <v>2016-01-25</v>
      </c>
      <c r="B1766">
        <v>18641</v>
      </c>
      <c r="D1766" t="str">
        <v>2016-01-27</v>
      </c>
      <c r="E1766">
        <v>18.88</v>
      </c>
      <c r="G1766" t="str">
        <v>2016-01-27</v>
      </c>
      <c r="H1766">
        <v>7110</v>
      </c>
      <c r="J1766" t="str">
        <v>2016-01-26</v>
      </c>
      <c r="K1766">
        <v>2.67</v>
      </c>
      <c r="M1766" t="str">
        <v>2016-01-26</v>
      </c>
      <c r="N1766">
        <v>3.99</v>
      </c>
      <c r="P1766" t="str">
        <v>2016-01-27</v>
      </c>
      <c r="Q1766">
        <v>6.14</v>
      </c>
      <c r="S1766" t="str">
        <v>2016-01-26</v>
      </c>
      <c r="T1766">
        <v>3.63</v>
      </c>
    </row>
    <row r="1767" spans="1:20" x14ac:dyDescent="0.3">
      <c r="A1767" t="str">
        <v>2016-01-22</v>
      </c>
      <c r="B1767">
        <v>19028</v>
      </c>
      <c r="D1767" t="str">
        <v>2016-01-26</v>
      </c>
      <c r="E1767">
        <v>19.47</v>
      </c>
      <c r="G1767" t="str">
        <v>2016-01-26</v>
      </c>
      <c r="H1767">
        <v>7030</v>
      </c>
      <c r="J1767" t="str">
        <v>2016-01-25</v>
      </c>
      <c r="K1767">
        <v>2.64</v>
      </c>
      <c r="M1767" t="str">
        <v>2016-01-25</v>
      </c>
      <c r="N1767">
        <v>3.77</v>
      </c>
      <c r="P1767" t="str">
        <v>2016-01-26</v>
      </c>
      <c r="Q1767">
        <v>6.66</v>
      </c>
      <c r="S1767" t="str">
        <v>2016-01-25</v>
      </c>
      <c r="T1767">
        <v>3.41</v>
      </c>
    </row>
    <row r="1768" spans="1:20" x14ac:dyDescent="0.3">
      <c r="A1768" t="str">
        <v>2016-01-21</v>
      </c>
      <c r="B1768">
        <v>18723</v>
      </c>
      <c r="D1768" t="str">
        <v>2016-01-25</v>
      </c>
      <c r="E1768">
        <v>18.73</v>
      </c>
      <c r="G1768" t="str">
        <v>2016-01-25</v>
      </c>
      <c r="H1768">
        <v>7250</v>
      </c>
      <c r="J1768" t="str">
        <v>2016-01-22</v>
      </c>
      <c r="K1768">
        <v>2.71</v>
      </c>
      <c r="M1768" t="str">
        <v>2016-01-22</v>
      </c>
      <c r="N1768">
        <v>3.87</v>
      </c>
      <c r="P1768" t="str">
        <v>2016-01-25</v>
      </c>
      <c r="Q1768">
        <v>6.27</v>
      </c>
      <c r="S1768" t="str">
        <v>2016-01-22</v>
      </c>
      <c r="T1768">
        <v>3.47</v>
      </c>
    </row>
    <row r="1769" spans="1:20" x14ac:dyDescent="0.3">
      <c r="A1769" t="str">
        <v>2016-01-20</v>
      </c>
      <c r="B1769">
        <v>17968</v>
      </c>
      <c r="D1769" t="str">
        <v>2016-01-22</v>
      </c>
      <c r="E1769">
        <v>20.010000000000002</v>
      </c>
      <c r="G1769" t="str">
        <v>2016-01-22</v>
      </c>
      <c r="H1769">
        <v>7500</v>
      </c>
      <c r="J1769" t="str">
        <v>2016-01-21</v>
      </c>
      <c r="K1769">
        <v>2.67</v>
      </c>
      <c r="M1769" t="str">
        <v>2016-01-21</v>
      </c>
      <c r="N1769">
        <v>3.92</v>
      </c>
      <c r="P1769" t="str">
        <v>2016-01-22</v>
      </c>
      <c r="Q1769">
        <v>6.75</v>
      </c>
      <c r="S1769" t="str">
        <v>2016-01-21</v>
      </c>
      <c r="T1769">
        <v>3.43</v>
      </c>
    </row>
    <row r="1770" spans="1:20" x14ac:dyDescent="0.3">
      <c r="A1770" t="str">
        <v>2016-01-19</v>
      </c>
      <c r="B1770">
        <v>18881</v>
      </c>
      <c r="D1770" t="str">
        <v>2016-01-21</v>
      </c>
      <c r="E1770">
        <v>20.04</v>
      </c>
      <c r="G1770" t="str">
        <v>2016-01-21</v>
      </c>
      <c r="H1770">
        <v>7300</v>
      </c>
      <c r="J1770" t="str">
        <v>2016-01-20</v>
      </c>
      <c r="K1770">
        <v>2.54</v>
      </c>
      <c r="M1770" t="str">
        <v>2016-01-20</v>
      </c>
      <c r="N1770">
        <v>3.53</v>
      </c>
      <c r="P1770" t="str">
        <v>2016-01-21</v>
      </c>
      <c r="Q1770">
        <v>7.11</v>
      </c>
      <c r="S1770" t="str">
        <v>2016-01-20</v>
      </c>
      <c r="T1770">
        <v>3.27</v>
      </c>
    </row>
    <row r="1771" spans="1:20" x14ac:dyDescent="0.3">
      <c r="A1771" t="str">
        <v>2016-01-18</v>
      </c>
      <c r="B1771">
        <v>18687</v>
      </c>
      <c r="D1771" t="str">
        <v>2016-01-20</v>
      </c>
      <c r="E1771">
        <v>18.57</v>
      </c>
      <c r="G1771" t="str">
        <v>2016-01-20</v>
      </c>
      <c r="H1771">
        <v>5100</v>
      </c>
      <c r="J1771" t="str">
        <v>2016-01-19</v>
      </c>
      <c r="K1771">
        <v>2.69</v>
      </c>
      <c r="M1771" t="str">
        <v>2016-01-19</v>
      </c>
      <c r="N1771">
        <v>3.8</v>
      </c>
      <c r="P1771" t="str">
        <v>2016-01-20</v>
      </c>
      <c r="Q1771">
        <v>6.44</v>
      </c>
      <c r="S1771" t="str">
        <v>2016-01-19</v>
      </c>
      <c r="T1771">
        <v>3.54</v>
      </c>
    </row>
    <row r="1772" spans="1:20" x14ac:dyDescent="0.3">
      <c r="A1772" t="str">
        <v>2016-01-15</v>
      </c>
      <c r="B1772">
        <v>19196</v>
      </c>
      <c r="D1772" t="str">
        <v>2016-01-19</v>
      </c>
      <c r="E1772">
        <v>20.13</v>
      </c>
      <c r="G1772" t="str">
        <v>2016-01-19</v>
      </c>
      <c r="H1772">
        <v>6555</v>
      </c>
      <c r="J1772" t="str">
        <v>2016-01-18</v>
      </c>
      <c r="K1772">
        <v>2.66</v>
      </c>
      <c r="M1772" t="str">
        <v>2016-01-18</v>
      </c>
      <c r="N1772">
        <v>3.82</v>
      </c>
      <c r="P1772" t="str">
        <v>2016-01-19</v>
      </c>
      <c r="Q1772">
        <v>7.23</v>
      </c>
      <c r="S1772" t="str">
        <v>2016-01-18</v>
      </c>
      <c r="T1772">
        <v>3.62</v>
      </c>
    </row>
    <row r="1773" spans="1:20" x14ac:dyDescent="0.3">
      <c r="A1773" t="str">
        <v>2016-01-14</v>
      </c>
      <c r="B1773">
        <v>19803</v>
      </c>
      <c r="D1773" t="str">
        <v>2016-01-18</v>
      </c>
      <c r="E1773">
        <v>20.85</v>
      </c>
      <c r="G1773" t="str">
        <v>2016-01-18</v>
      </c>
      <c r="H1773">
        <v>7655</v>
      </c>
      <c r="J1773" t="str">
        <v>2016-01-15</v>
      </c>
      <c r="K1773">
        <v>2.8</v>
      </c>
      <c r="M1773" t="str">
        <v>2016-01-15</v>
      </c>
      <c r="N1773">
        <v>4.1900000000000004</v>
      </c>
      <c r="P1773" t="str">
        <v>2016-01-18</v>
      </c>
      <c r="Q1773">
        <v>7.72</v>
      </c>
      <c r="S1773" t="str">
        <v>2016-01-15</v>
      </c>
      <c r="T1773">
        <v>3.76</v>
      </c>
    </row>
    <row r="1774" spans="1:20" x14ac:dyDescent="0.3">
      <c r="A1774" t="str">
        <v>2016-01-13</v>
      </c>
      <c r="B1774">
        <v>20140</v>
      </c>
      <c r="D1774" t="str">
        <v>2016-01-15</v>
      </c>
      <c r="E1774">
        <v>22.03</v>
      </c>
      <c r="G1774" t="str">
        <v>2016-01-15</v>
      </c>
      <c r="H1774">
        <v>8980</v>
      </c>
      <c r="J1774" t="str">
        <v>2016-01-14</v>
      </c>
      <c r="K1774">
        <v>2.89</v>
      </c>
      <c r="M1774" t="str">
        <v>2016-01-14</v>
      </c>
      <c r="N1774">
        <v>4.41</v>
      </c>
      <c r="P1774" t="str">
        <v>2016-01-15</v>
      </c>
      <c r="Q1774">
        <v>8.27</v>
      </c>
      <c r="S1774" t="str">
        <v>2016-01-14</v>
      </c>
      <c r="T1774">
        <v>3.89</v>
      </c>
    </row>
    <row r="1775" spans="1:20" x14ac:dyDescent="0.3">
      <c r="A1775" t="str">
        <v>2016-01-12</v>
      </c>
      <c r="B1775">
        <v>19970</v>
      </c>
      <c r="D1775" t="str">
        <v>2016-01-14</v>
      </c>
      <c r="E1775">
        <v>22.62</v>
      </c>
      <c r="G1775" t="str">
        <v>2016-01-14</v>
      </c>
      <c r="H1775">
        <v>9625</v>
      </c>
      <c r="J1775" t="str">
        <v>2016-01-13</v>
      </c>
      <c r="K1775">
        <v>2.97</v>
      </c>
      <c r="M1775" t="str">
        <v>2016-01-13</v>
      </c>
      <c r="N1775">
        <v>4.34</v>
      </c>
      <c r="P1775" t="str">
        <v>2016-01-14</v>
      </c>
      <c r="Q1775">
        <v>8.6199999999999992</v>
      </c>
      <c r="S1775" t="str">
        <v>2016-01-13</v>
      </c>
      <c r="T1775">
        <v>3.88</v>
      </c>
    </row>
    <row r="1776" spans="1:20" x14ac:dyDescent="0.3">
      <c r="A1776" t="str">
        <v>2016-01-11</v>
      </c>
      <c r="B1776">
        <v>19756</v>
      </c>
      <c r="D1776" t="str">
        <v>2016-01-13</v>
      </c>
      <c r="E1776">
        <v>23.27</v>
      </c>
      <c r="G1776" t="str">
        <v>2016-01-13</v>
      </c>
      <c r="H1776">
        <v>9455</v>
      </c>
      <c r="J1776" t="str">
        <v>2016-01-12</v>
      </c>
      <c r="K1776">
        <v>2.92</v>
      </c>
      <c r="M1776" t="str">
        <v>2016-01-12</v>
      </c>
      <c r="N1776">
        <v>4.21</v>
      </c>
      <c r="P1776" t="str">
        <v>2016-01-13</v>
      </c>
      <c r="Q1776">
        <v>8.6300000000000008</v>
      </c>
      <c r="S1776" t="str">
        <v>2016-01-12</v>
      </c>
      <c r="T1776">
        <v>3.88</v>
      </c>
    </row>
    <row r="1777" spans="1:20" x14ac:dyDescent="0.3">
      <c r="A1777" t="str">
        <v>2016-01-08</v>
      </c>
      <c r="B1777">
        <v>19869</v>
      </c>
      <c r="D1777" t="str">
        <v>2016-01-12</v>
      </c>
      <c r="E1777">
        <v>23.22</v>
      </c>
      <c r="G1777" t="str">
        <v>2016-01-12</v>
      </c>
      <c r="H1777">
        <v>9280</v>
      </c>
      <c r="J1777" t="str">
        <v>2016-01-11</v>
      </c>
      <c r="K1777">
        <v>2.86</v>
      </c>
      <c r="M1777" t="str">
        <v>2016-01-11</v>
      </c>
      <c r="N1777">
        <v>4.24</v>
      </c>
      <c r="P1777" t="str">
        <v>2016-01-12</v>
      </c>
      <c r="Q1777">
        <v>8.2799999999999994</v>
      </c>
      <c r="S1777" t="str">
        <v>2016-01-11</v>
      </c>
      <c r="T1777">
        <v>3.76</v>
      </c>
    </row>
    <row r="1778" spans="1:20" x14ac:dyDescent="0.3">
      <c r="A1778" t="str">
        <v>2016-01-07</v>
      </c>
      <c r="B1778">
        <v>20189</v>
      </c>
      <c r="D1778" t="str">
        <v>2016-01-11</v>
      </c>
      <c r="E1778">
        <v>23.45</v>
      </c>
      <c r="G1778" t="str">
        <v>2016-01-11</v>
      </c>
      <c r="H1778">
        <v>9255</v>
      </c>
      <c r="J1778" t="str">
        <v>2016-01-08</v>
      </c>
      <c r="K1778">
        <v>2.9</v>
      </c>
      <c r="M1778" t="str">
        <v>2016-01-08</v>
      </c>
      <c r="N1778">
        <v>4.24</v>
      </c>
      <c r="P1778" t="str">
        <v>2016-01-11</v>
      </c>
      <c r="Q1778">
        <v>8.1</v>
      </c>
      <c r="S1778" t="str">
        <v>2016-01-08</v>
      </c>
      <c r="T1778">
        <v>3.8</v>
      </c>
    </row>
    <row r="1779" spans="1:20" x14ac:dyDescent="0.3">
      <c r="A1779" t="str">
        <v>2016-01-06</v>
      </c>
      <c r="B1779">
        <v>20422</v>
      </c>
      <c r="D1779" t="str">
        <v>2016-01-08</v>
      </c>
      <c r="E1779">
        <v>23.42</v>
      </c>
      <c r="G1779" t="str">
        <v>2016-01-08</v>
      </c>
      <c r="H1779">
        <v>10430</v>
      </c>
      <c r="J1779" t="str">
        <v>2016-01-07</v>
      </c>
      <c r="K1779">
        <v>2.91</v>
      </c>
      <c r="M1779" t="str">
        <v>2016-01-07</v>
      </c>
      <c r="N1779">
        <v>4.34</v>
      </c>
      <c r="P1779" t="str">
        <v>2016-01-08</v>
      </c>
      <c r="Q1779">
        <v>8.27</v>
      </c>
      <c r="S1779" t="str">
        <v>2016-01-07</v>
      </c>
      <c r="T1779">
        <v>3.91</v>
      </c>
    </row>
    <row r="1780" spans="1:20" x14ac:dyDescent="0.3">
      <c r="A1780" t="str">
        <v>2016-01-05</v>
      </c>
      <c r="B1780">
        <v>20983</v>
      </c>
      <c r="D1780" t="str">
        <v>2016-01-07</v>
      </c>
      <c r="E1780">
        <v>23.5</v>
      </c>
      <c r="G1780" t="str">
        <v>2016-01-07</v>
      </c>
      <c r="H1780">
        <v>10600</v>
      </c>
      <c r="J1780" t="str">
        <v>2016-01-06</v>
      </c>
      <c r="K1780">
        <v>2.96</v>
      </c>
      <c r="M1780" t="str">
        <v>2016-01-06</v>
      </c>
      <c r="N1780">
        <v>4.4400000000000004</v>
      </c>
      <c r="P1780" t="str">
        <v>2016-01-07</v>
      </c>
      <c r="Q1780">
        <v>8.6300000000000008</v>
      </c>
      <c r="S1780" t="str">
        <v>2016-01-06</v>
      </c>
      <c r="T1780">
        <v>3.96</v>
      </c>
    </row>
    <row r="1781" spans="1:20" x14ac:dyDescent="0.3">
      <c r="A1781" t="str">
        <v>2016-01-04</v>
      </c>
      <c r="B1781">
        <v>20734</v>
      </c>
      <c r="D1781" t="str">
        <v>2016-01-06</v>
      </c>
      <c r="E1781">
        <v>24.11</v>
      </c>
      <c r="G1781" t="str">
        <v>2016-01-06</v>
      </c>
      <c r="H1781">
        <v>10960</v>
      </c>
      <c r="J1781" t="str">
        <v>2016-01-05</v>
      </c>
      <c r="K1781">
        <v>3.04</v>
      </c>
      <c r="M1781" t="str">
        <v>2016-01-05</v>
      </c>
      <c r="N1781">
        <v>4.6500000000000004</v>
      </c>
      <c r="P1781" t="str">
        <v>2016-01-06</v>
      </c>
      <c r="Q1781">
        <v>8.75</v>
      </c>
      <c r="S1781" t="str">
        <v>2016-01-05</v>
      </c>
      <c r="T1781">
        <v>4.05</v>
      </c>
    </row>
    <row r="1782" spans="1:20" x14ac:dyDescent="0.3">
      <c r="A1782" t="str">
        <v>2015-12-30</v>
      </c>
      <c r="B1782">
        <v>21418</v>
      </c>
      <c r="D1782" t="str">
        <v>2016-01-05</v>
      </c>
      <c r="E1782">
        <v>25.13</v>
      </c>
      <c r="G1782" t="str">
        <v>2016-01-05</v>
      </c>
      <c r="H1782">
        <v>11370</v>
      </c>
      <c r="J1782" t="str">
        <v>2016-01-04</v>
      </c>
      <c r="K1782">
        <v>2.98</v>
      </c>
      <c r="M1782" t="str">
        <v>2016-01-04</v>
      </c>
      <c r="N1782">
        <v>4.59</v>
      </c>
      <c r="P1782" t="str">
        <v>2016-01-05</v>
      </c>
      <c r="Q1782">
        <v>9.15</v>
      </c>
      <c r="S1782" t="str">
        <v>2016-01-04</v>
      </c>
      <c r="T1782">
        <v>4.08</v>
      </c>
    </row>
    <row r="1783" spans="1:20" x14ac:dyDescent="0.3">
      <c r="A1783" t="str">
        <v>2015-12-29</v>
      </c>
      <c r="B1783">
        <v>21661</v>
      </c>
      <c r="D1783" t="str">
        <v>2016-01-04</v>
      </c>
      <c r="E1783">
        <v>24.97</v>
      </c>
      <c r="G1783" t="str">
        <v>2016-01-04</v>
      </c>
      <c r="H1783">
        <v>11690</v>
      </c>
      <c r="J1783" t="str">
        <v>2015-12-31</v>
      </c>
      <c r="K1783">
        <v>3.09</v>
      </c>
      <c r="M1783" t="str">
        <v>2015-12-31</v>
      </c>
      <c r="N1783">
        <v>4.7699999999999996</v>
      </c>
      <c r="P1783" t="str">
        <v>2016-01-04</v>
      </c>
      <c r="Q1783">
        <v>9.08</v>
      </c>
      <c r="S1783" t="str">
        <v>2015-12-31</v>
      </c>
      <c r="T1783">
        <v>4.1520000000000001</v>
      </c>
    </row>
    <row r="1784" spans="1:20" x14ac:dyDescent="0.3">
      <c r="A1784" t="str">
        <v>2015-12-28</v>
      </c>
      <c r="B1784">
        <v>21369</v>
      </c>
      <c r="D1784" t="str">
        <v>2015-12-31</v>
      </c>
      <c r="E1784">
        <v>25.728037</v>
      </c>
      <c r="G1784" t="str">
        <v>2015-12-31</v>
      </c>
      <c r="H1784">
        <v>12320</v>
      </c>
      <c r="J1784" t="str">
        <v>2015-12-30</v>
      </c>
      <c r="K1784">
        <v>3.09</v>
      </c>
      <c r="M1784" t="str">
        <v>2015-12-30</v>
      </c>
      <c r="N1784">
        <v>4.7699999999999996</v>
      </c>
      <c r="P1784" t="str">
        <v>2015-12-31</v>
      </c>
      <c r="Q1784">
        <v>9.5</v>
      </c>
      <c r="S1784" t="str">
        <v>2015-12-30</v>
      </c>
      <c r="T1784">
        <v>4.1500000000000004</v>
      </c>
    </row>
    <row r="1785" spans="1:20" x14ac:dyDescent="0.3">
      <c r="A1785" t="str">
        <v>2015-12-23</v>
      </c>
      <c r="B1785">
        <v>21456</v>
      </c>
      <c r="D1785" t="str">
        <v>2015-12-30</v>
      </c>
      <c r="E1785">
        <v>25.73</v>
      </c>
      <c r="G1785" t="str">
        <v>2015-12-30</v>
      </c>
      <c r="H1785">
        <v>12320</v>
      </c>
      <c r="J1785" t="str">
        <v>2015-12-29</v>
      </c>
      <c r="K1785">
        <v>3.13</v>
      </c>
      <c r="M1785" t="str">
        <v>2015-12-29</v>
      </c>
      <c r="N1785">
        <v>4.83</v>
      </c>
      <c r="P1785" t="str">
        <v>2015-12-30</v>
      </c>
      <c r="Q1785">
        <v>9.5</v>
      </c>
      <c r="S1785" t="str">
        <v>2015-12-29</v>
      </c>
      <c r="T1785">
        <v>4.18</v>
      </c>
    </row>
    <row r="1786" spans="1:20" x14ac:dyDescent="0.3">
      <c r="A1786" t="str">
        <v>2015-12-22</v>
      </c>
      <c r="B1786">
        <v>21060</v>
      </c>
      <c r="D1786" t="str">
        <v>2015-12-29</v>
      </c>
      <c r="E1786">
        <v>26.05</v>
      </c>
      <c r="G1786" t="str">
        <v>2015-12-29</v>
      </c>
      <c r="H1786">
        <v>12480</v>
      </c>
      <c r="J1786" t="str">
        <v>2015-12-28</v>
      </c>
      <c r="K1786">
        <v>3.07</v>
      </c>
      <c r="M1786" t="str">
        <v>2015-12-28</v>
      </c>
      <c r="N1786">
        <v>4.82</v>
      </c>
      <c r="P1786" t="str">
        <v>2015-12-29</v>
      </c>
      <c r="Q1786">
        <v>9.6199999999999992</v>
      </c>
      <c r="S1786" t="str">
        <v>2015-12-28</v>
      </c>
      <c r="T1786">
        <v>4.1500000000000004</v>
      </c>
    </row>
    <row r="1787" spans="1:20" x14ac:dyDescent="0.3">
      <c r="A1787" t="str">
        <v>2015-12-21</v>
      </c>
      <c r="B1787">
        <v>21099</v>
      </c>
      <c r="D1787" t="str">
        <v>2015-12-28</v>
      </c>
      <c r="E1787">
        <v>25.65</v>
      </c>
      <c r="G1787" t="str">
        <v>2015-12-28</v>
      </c>
      <c r="H1787">
        <v>12520</v>
      </c>
      <c r="J1787" t="str">
        <v>2015-12-23</v>
      </c>
      <c r="K1787">
        <v>3.09</v>
      </c>
      <c r="M1787" t="str">
        <v>2015-12-23</v>
      </c>
      <c r="N1787">
        <v>4.83</v>
      </c>
      <c r="P1787" t="str">
        <v>2015-12-28</v>
      </c>
      <c r="Q1787">
        <v>9.59</v>
      </c>
      <c r="S1787" t="str">
        <v>2015-12-23</v>
      </c>
      <c r="T1787">
        <v>4.13</v>
      </c>
    </row>
    <row r="1788" spans="1:20" x14ac:dyDescent="0.3">
      <c r="A1788" t="str">
        <v>2015-12-18</v>
      </c>
      <c r="B1788">
        <v>21242</v>
      </c>
      <c r="D1788" t="str">
        <v>2015-12-23</v>
      </c>
      <c r="E1788">
        <v>25.85</v>
      </c>
      <c r="G1788" t="str">
        <v>2015-12-23</v>
      </c>
      <c r="H1788">
        <v>12470</v>
      </c>
      <c r="J1788" t="str">
        <v>2015-12-22</v>
      </c>
      <c r="K1788">
        <v>3.1</v>
      </c>
      <c r="M1788" t="str">
        <v>2015-12-22</v>
      </c>
      <c r="N1788">
        <v>4.7</v>
      </c>
      <c r="P1788" t="str">
        <v>2015-12-23</v>
      </c>
      <c r="Q1788">
        <v>9.57</v>
      </c>
      <c r="S1788" t="str">
        <v>2015-12-22</v>
      </c>
      <c r="T1788">
        <v>4.0599999999999996</v>
      </c>
    </row>
    <row r="1789" spans="1:20" x14ac:dyDescent="0.3">
      <c r="A1789" t="str">
        <v>2015-12-17</v>
      </c>
      <c r="B1789">
        <v>21523</v>
      </c>
      <c r="D1789" t="str">
        <v>2015-12-22</v>
      </c>
      <c r="E1789">
        <v>25.7</v>
      </c>
      <c r="G1789" t="str">
        <v>2015-12-22</v>
      </c>
      <c r="H1789">
        <v>12070</v>
      </c>
      <c r="J1789" t="str">
        <v>2015-12-21</v>
      </c>
      <c r="K1789">
        <v>3.1</v>
      </c>
      <c r="M1789" t="str">
        <v>2015-12-21</v>
      </c>
      <c r="N1789">
        <v>4.72</v>
      </c>
      <c r="P1789" t="str">
        <v>2015-12-22</v>
      </c>
      <c r="Q1789">
        <v>9.2899999999999991</v>
      </c>
      <c r="S1789" t="str">
        <v>2015-12-21</v>
      </c>
      <c r="T1789">
        <v>4.1100000000000003</v>
      </c>
    </row>
    <row r="1790" spans="1:20" x14ac:dyDescent="0.3">
      <c r="A1790" t="str">
        <v>2015-12-16</v>
      </c>
      <c r="B1790">
        <v>21210</v>
      </c>
      <c r="D1790" t="str">
        <v>2015-12-21</v>
      </c>
      <c r="E1790">
        <v>25.65</v>
      </c>
      <c r="G1790" t="str">
        <v>2015-12-21</v>
      </c>
      <c r="H1790">
        <v>12000</v>
      </c>
      <c r="J1790" t="str">
        <v>2015-12-18</v>
      </c>
      <c r="K1790">
        <v>3.09</v>
      </c>
      <c r="M1790" t="str">
        <v>2015-12-18</v>
      </c>
      <c r="N1790">
        <v>4.78</v>
      </c>
      <c r="P1790" t="str">
        <v>2015-12-21</v>
      </c>
      <c r="Q1790">
        <v>9.31</v>
      </c>
      <c r="S1790" t="str">
        <v>2015-12-18</v>
      </c>
      <c r="T1790">
        <v>4.18</v>
      </c>
    </row>
    <row r="1791" spans="1:20" x14ac:dyDescent="0.3">
      <c r="A1791" t="str">
        <v>2015-12-15</v>
      </c>
      <c r="B1791">
        <v>21273</v>
      </c>
      <c r="D1791" t="str">
        <v>2015-12-18</v>
      </c>
      <c r="E1791">
        <v>25.6</v>
      </c>
      <c r="G1791" t="str">
        <v>2015-12-18</v>
      </c>
      <c r="H1791">
        <v>12100</v>
      </c>
      <c r="J1791" t="str">
        <v>2015-12-17</v>
      </c>
      <c r="K1791">
        <v>3.12</v>
      </c>
      <c r="M1791" t="str">
        <v>2015-12-17</v>
      </c>
      <c r="N1791">
        <v>4.8</v>
      </c>
      <c r="P1791" t="str">
        <v>2015-12-18</v>
      </c>
      <c r="Q1791">
        <v>9.42</v>
      </c>
      <c r="S1791" t="str">
        <v>2015-12-17</v>
      </c>
      <c r="T1791">
        <v>4.16</v>
      </c>
    </row>
    <row r="1792" spans="1:20" x14ac:dyDescent="0.3">
      <c r="A1792" t="str">
        <v>2015-12-14</v>
      </c>
      <c r="B1792">
        <v>20507</v>
      </c>
      <c r="D1792" t="str">
        <v>2015-12-17</v>
      </c>
      <c r="E1792">
        <v>26.08</v>
      </c>
      <c r="G1792" t="str">
        <v>2015-12-17</v>
      </c>
      <c r="H1792">
        <v>12000</v>
      </c>
      <c r="J1792" t="str">
        <v>2015-12-16</v>
      </c>
      <c r="K1792">
        <v>3.07</v>
      </c>
      <c r="M1792" t="str">
        <v>2015-12-16</v>
      </c>
      <c r="N1792">
        <v>4.6900000000000004</v>
      </c>
      <c r="P1792" t="str">
        <v>2015-12-17</v>
      </c>
      <c r="Q1792">
        <v>9.4499999999999993</v>
      </c>
      <c r="S1792" t="str">
        <v>2015-12-16</v>
      </c>
      <c r="T1792">
        <v>4.0999999999999996</v>
      </c>
    </row>
    <row r="1793" spans="1:20" x14ac:dyDescent="0.3">
      <c r="A1793" t="str">
        <v>2015-12-11</v>
      </c>
      <c r="B1793">
        <v>21015</v>
      </c>
      <c r="D1793" t="str">
        <v>2015-12-16</v>
      </c>
      <c r="E1793">
        <v>25.68</v>
      </c>
      <c r="G1793" t="str">
        <v>2015-12-16</v>
      </c>
      <c r="H1793">
        <v>12100</v>
      </c>
      <c r="J1793" t="str">
        <v>2015-12-15</v>
      </c>
      <c r="K1793">
        <v>3.1</v>
      </c>
      <c r="M1793" t="str">
        <v>2015-12-15</v>
      </c>
      <c r="N1793">
        <v>4.68</v>
      </c>
      <c r="P1793" t="str">
        <v>2015-12-16</v>
      </c>
      <c r="Q1793">
        <v>9.27</v>
      </c>
      <c r="S1793" t="str">
        <v>2015-12-15</v>
      </c>
      <c r="T1793">
        <v>4.18</v>
      </c>
    </row>
    <row r="1794" spans="1:20" x14ac:dyDescent="0.3">
      <c r="A1794" t="str">
        <v>2015-12-10</v>
      </c>
      <c r="B1794">
        <v>21410</v>
      </c>
      <c r="D1794" t="str">
        <v>2015-12-15</v>
      </c>
      <c r="E1794">
        <v>25.83</v>
      </c>
      <c r="G1794" t="str">
        <v>2015-12-15</v>
      </c>
      <c r="H1794">
        <v>12270</v>
      </c>
      <c r="J1794" t="str">
        <v>2015-12-14</v>
      </c>
      <c r="K1794">
        <v>2.96</v>
      </c>
      <c r="M1794" t="str">
        <v>2015-12-14</v>
      </c>
      <c r="N1794">
        <v>4.3899999999999997</v>
      </c>
      <c r="P1794" t="str">
        <v>2015-12-15</v>
      </c>
      <c r="Q1794">
        <v>9.1999999999999993</v>
      </c>
      <c r="S1794" t="str">
        <v>2015-12-14</v>
      </c>
      <c r="T1794">
        <v>3.95</v>
      </c>
    </row>
    <row r="1795" spans="1:20" x14ac:dyDescent="0.3">
      <c r="A1795" t="str">
        <v>2015-12-09</v>
      </c>
      <c r="B1795">
        <v>21501</v>
      </c>
      <c r="D1795" t="str">
        <v>2015-12-14</v>
      </c>
      <c r="E1795">
        <v>24.61</v>
      </c>
      <c r="G1795" t="str">
        <v>2015-12-14</v>
      </c>
      <c r="H1795">
        <v>11540</v>
      </c>
      <c r="J1795" t="str">
        <v>2015-12-11</v>
      </c>
      <c r="K1795">
        <v>3.02</v>
      </c>
      <c r="M1795" t="str">
        <v>2015-12-11</v>
      </c>
      <c r="N1795">
        <v>4.4800000000000004</v>
      </c>
      <c r="P1795" t="str">
        <v>2015-12-14</v>
      </c>
      <c r="Q1795">
        <v>8.6199999999999992</v>
      </c>
      <c r="S1795" t="str">
        <v>2015-12-11</v>
      </c>
      <c r="T1795">
        <v>4.17</v>
      </c>
    </row>
    <row r="1796" spans="1:20" x14ac:dyDescent="0.3">
      <c r="A1796" t="str">
        <v>2015-12-08</v>
      </c>
      <c r="B1796">
        <v>21538</v>
      </c>
      <c r="D1796" t="str">
        <v>2015-12-11</v>
      </c>
      <c r="E1796">
        <v>25.43</v>
      </c>
      <c r="G1796" t="str">
        <v>2015-12-11</v>
      </c>
      <c r="H1796">
        <v>12040</v>
      </c>
      <c r="J1796" t="str">
        <v>2015-12-10</v>
      </c>
      <c r="K1796">
        <v>3.06</v>
      </c>
      <c r="M1796" t="str">
        <v>2015-12-10</v>
      </c>
      <c r="N1796">
        <v>4.66</v>
      </c>
      <c r="P1796" t="str">
        <v>2015-12-11</v>
      </c>
      <c r="Q1796">
        <v>8.8699999999999992</v>
      </c>
      <c r="S1796" t="str">
        <v>2015-12-10</v>
      </c>
      <c r="T1796">
        <v>4.24</v>
      </c>
    </row>
    <row r="1797" spans="1:20" x14ac:dyDescent="0.3">
      <c r="A1797" t="str">
        <v>2015-12-07</v>
      </c>
      <c r="B1797">
        <v>22037</v>
      </c>
      <c r="D1797" t="str">
        <v>2015-12-10</v>
      </c>
      <c r="E1797">
        <v>25.65</v>
      </c>
      <c r="G1797" t="str">
        <v>2015-12-10</v>
      </c>
      <c r="H1797">
        <v>12480</v>
      </c>
      <c r="J1797" t="str">
        <v>2015-12-09</v>
      </c>
      <c r="K1797">
        <v>3.09</v>
      </c>
      <c r="M1797" t="str">
        <v>2015-12-09</v>
      </c>
      <c r="N1797">
        <v>4.6500000000000004</v>
      </c>
      <c r="P1797" t="str">
        <v>2015-12-10</v>
      </c>
      <c r="Q1797">
        <v>9.0500000000000007</v>
      </c>
      <c r="S1797" t="str">
        <v>2015-12-09</v>
      </c>
      <c r="T1797">
        <v>4.28</v>
      </c>
    </row>
    <row r="1798" spans="1:20" x14ac:dyDescent="0.3">
      <c r="A1798" t="str">
        <v>2015-12-04</v>
      </c>
      <c r="B1798">
        <v>22021</v>
      </c>
      <c r="D1798" t="str">
        <v>2015-12-09</v>
      </c>
      <c r="E1798">
        <v>25.95</v>
      </c>
      <c r="G1798" t="str">
        <v>2015-12-09</v>
      </c>
      <c r="H1798">
        <v>12560</v>
      </c>
      <c r="J1798" t="str">
        <v>2015-12-08</v>
      </c>
      <c r="K1798">
        <v>3.11</v>
      </c>
      <c r="M1798" t="str">
        <v>2015-12-08</v>
      </c>
      <c r="N1798">
        <v>4.6900000000000004</v>
      </c>
      <c r="P1798" t="str">
        <v>2015-12-09</v>
      </c>
      <c r="Q1798">
        <v>9.1999999999999993</v>
      </c>
      <c r="S1798" t="str">
        <v>2015-12-08</v>
      </c>
      <c r="T1798">
        <v>4.38</v>
      </c>
    </row>
    <row r="1799" spans="1:20" x14ac:dyDescent="0.3">
      <c r="A1799" t="str">
        <v>2015-12-03</v>
      </c>
      <c r="B1799">
        <v>21996</v>
      </c>
      <c r="D1799" t="str">
        <v>2015-12-08</v>
      </c>
      <c r="E1799">
        <v>25.95</v>
      </c>
      <c r="G1799" t="str">
        <v>2015-12-08</v>
      </c>
      <c r="H1799">
        <v>12700</v>
      </c>
      <c r="J1799" t="str">
        <v>2015-12-07</v>
      </c>
      <c r="K1799">
        <v>3.17</v>
      </c>
      <c r="M1799" t="str">
        <v>2015-12-07</v>
      </c>
      <c r="N1799">
        <v>4.84</v>
      </c>
      <c r="P1799" t="str">
        <v>2015-12-08</v>
      </c>
      <c r="Q1799">
        <v>9.26</v>
      </c>
      <c r="S1799" t="str">
        <v>2015-12-07</v>
      </c>
      <c r="T1799">
        <v>4.3899999999999997</v>
      </c>
    </row>
    <row r="1800" spans="1:20" x14ac:dyDescent="0.3">
      <c r="A1800" t="str">
        <v>2015-12-02</v>
      </c>
      <c r="B1800">
        <v>22552</v>
      </c>
      <c r="D1800" t="str">
        <v>2015-12-07</v>
      </c>
      <c r="E1800">
        <v>26.93</v>
      </c>
      <c r="G1800" t="str">
        <v>2015-12-07</v>
      </c>
      <c r="H1800">
        <v>13450</v>
      </c>
      <c r="J1800" t="str">
        <v>2015-12-04</v>
      </c>
      <c r="K1800">
        <v>3.17</v>
      </c>
      <c r="M1800" t="str">
        <v>2015-12-04</v>
      </c>
      <c r="N1800">
        <v>4.88</v>
      </c>
      <c r="P1800" t="str">
        <v>2015-12-07</v>
      </c>
      <c r="Q1800">
        <v>9.5500000000000007</v>
      </c>
      <c r="S1800" t="str">
        <v>2015-12-04</v>
      </c>
      <c r="T1800">
        <v>4.43</v>
      </c>
    </row>
    <row r="1801" spans="1:20" x14ac:dyDescent="0.3">
      <c r="A1801" t="str">
        <v>2015-12-01</v>
      </c>
      <c r="B1801">
        <v>22581</v>
      </c>
      <c r="D1801" t="str">
        <v>2015-12-04</v>
      </c>
      <c r="E1801">
        <v>26.88</v>
      </c>
      <c r="G1801" t="str">
        <v>2015-12-04</v>
      </c>
      <c r="H1801">
        <v>13840</v>
      </c>
      <c r="J1801" t="str">
        <v>2015-12-03</v>
      </c>
      <c r="K1801">
        <v>3.13</v>
      </c>
      <c r="M1801" t="str">
        <v>2015-12-03</v>
      </c>
      <c r="N1801">
        <v>4.87</v>
      </c>
      <c r="P1801" t="str">
        <v>2015-12-04</v>
      </c>
      <c r="Q1801">
        <v>9.67</v>
      </c>
      <c r="S1801" t="str">
        <v>2015-12-03</v>
      </c>
      <c r="T1801">
        <v>4.37</v>
      </c>
    </row>
    <row r="1802" spans="1:20" x14ac:dyDescent="0.3">
      <c r="A1802" t="str">
        <v>2015-11-30</v>
      </c>
      <c r="B1802">
        <v>22718</v>
      </c>
      <c r="D1802" t="str">
        <v>2015-12-03</v>
      </c>
      <c r="E1802">
        <v>26.75</v>
      </c>
      <c r="G1802" t="str">
        <v>2015-12-03</v>
      </c>
      <c r="H1802">
        <v>14220</v>
      </c>
      <c r="J1802" t="str">
        <v>2015-12-02</v>
      </c>
      <c r="K1802">
        <v>3.23</v>
      </c>
      <c r="M1802" t="str">
        <v>2015-12-02</v>
      </c>
      <c r="N1802">
        <v>5.05</v>
      </c>
      <c r="P1802" t="str">
        <v>2015-12-03</v>
      </c>
      <c r="Q1802">
        <v>9.5299999999999994</v>
      </c>
      <c r="S1802" t="str">
        <v>2015-12-02</v>
      </c>
      <c r="T1802">
        <v>4.43</v>
      </c>
    </row>
    <row r="1803" spans="1:20" x14ac:dyDescent="0.3">
      <c r="A1803" t="str">
        <v>2015-11-27</v>
      </c>
      <c r="B1803">
        <v>22575</v>
      </c>
      <c r="D1803" t="str">
        <v>2015-12-02</v>
      </c>
      <c r="E1803">
        <v>27.41</v>
      </c>
      <c r="G1803" t="str">
        <v>2015-12-02</v>
      </c>
      <c r="H1803">
        <v>14600</v>
      </c>
      <c r="J1803" t="str">
        <v>2015-12-01</v>
      </c>
      <c r="K1803">
        <v>3.24</v>
      </c>
      <c r="M1803" t="str">
        <v>2015-12-01</v>
      </c>
      <c r="N1803">
        <v>5.05</v>
      </c>
      <c r="P1803" t="str">
        <v>2015-12-02</v>
      </c>
      <c r="Q1803">
        <v>9.9600000000000009</v>
      </c>
      <c r="S1803" t="str">
        <v>2015-12-01</v>
      </c>
      <c r="T1803">
        <v>4.4000000000000004</v>
      </c>
    </row>
    <row r="1804" spans="1:20" x14ac:dyDescent="0.3">
      <c r="A1804" t="str">
        <v>2015-11-26</v>
      </c>
      <c r="B1804">
        <v>22592</v>
      </c>
      <c r="D1804" t="str">
        <v>2015-12-01</v>
      </c>
      <c r="E1804">
        <v>27.68</v>
      </c>
      <c r="G1804" t="str">
        <v>2015-12-01</v>
      </c>
      <c r="H1804">
        <v>14820</v>
      </c>
      <c r="J1804" t="str">
        <v>2015-11-30</v>
      </c>
      <c r="K1804">
        <v>3.25</v>
      </c>
      <c r="M1804" t="str">
        <v>2015-11-30</v>
      </c>
      <c r="N1804">
        <v>4.92</v>
      </c>
      <c r="P1804" t="str">
        <v>2015-12-01</v>
      </c>
      <c r="Q1804">
        <v>10.11</v>
      </c>
      <c r="S1804" t="str">
        <v>2015-11-30</v>
      </c>
      <c r="T1804">
        <v>4.3099999999999996</v>
      </c>
    </row>
    <row r="1805" spans="1:20" x14ac:dyDescent="0.3">
      <c r="A1805" t="str">
        <v>2015-11-25</v>
      </c>
      <c r="B1805">
        <v>22359</v>
      </c>
      <c r="D1805" t="str">
        <v>2015-11-30</v>
      </c>
      <c r="E1805">
        <v>27.83</v>
      </c>
      <c r="G1805" t="str">
        <v>2015-11-30</v>
      </c>
      <c r="H1805">
        <v>14860</v>
      </c>
      <c r="J1805" t="str">
        <v>2015-11-27</v>
      </c>
      <c r="K1805">
        <v>3.21</v>
      </c>
      <c r="M1805" t="str">
        <v>2015-11-27</v>
      </c>
      <c r="N1805">
        <v>4.91</v>
      </c>
      <c r="P1805" t="str">
        <v>2015-11-30</v>
      </c>
      <c r="Q1805">
        <v>10.130000000000001</v>
      </c>
      <c r="S1805" t="str">
        <v>2015-11-27</v>
      </c>
      <c r="T1805">
        <v>4.24</v>
      </c>
    </row>
    <row r="1806" spans="1:20" x14ac:dyDescent="0.3">
      <c r="A1806" t="str">
        <v>2015-11-24</v>
      </c>
      <c r="B1806">
        <v>21948</v>
      </c>
      <c r="D1806" t="str">
        <v>2015-11-27</v>
      </c>
      <c r="E1806">
        <v>27.78</v>
      </c>
      <c r="G1806" t="str">
        <v>2015-11-27</v>
      </c>
      <c r="H1806">
        <v>14900</v>
      </c>
      <c r="J1806" t="str">
        <v>2015-11-26</v>
      </c>
      <c r="K1806">
        <v>3.2</v>
      </c>
      <c r="M1806" t="str">
        <v>2015-11-26</v>
      </c>
      <c r="N1806">
        <v>4.96</v>
      </c>
      <c r="P1806" t="str">
        <v>2015-11-27</v>
      </c>
      <c r="Q1806">
        <v>10.1</v>
      </c>
      <c r="S1806" t="str">
        <v>2015-11-26</v>
      </c>
      <c r="T1806">
        <v>4.22</v>
      </c>
    </row>
    <row r="1807" spans="1:20" x14ac:dyDescent="0.3">
      <c r="A1807" t="str">
        <v>2015-11-23</v>
      </c>
      <c r="B1807">
        <v>22295</v>
      </c>
      <c r="D1807" t="str">
        <v>2015-11-26</v>
      </c>
      <c r="E1807">
        <v>27.98</v>
      </c>
      <c r="G1807" t="str">
        <v>2015-11-26</v>
      </c>
      <c r="H1807">
        <v>14620</v>
      </c>
      <c r="J1807" t="str">
        <v>2015-11-25</v>
      </c>
      <c r="K1807">
        <v>3.18</v>
      </c>
      <c r="M1807" t="str">
        <v>2015-11-25</v>
      </c>
      <c r="N1807">
        <v>4.91</v>
      </c>
      <c r="P1807" t="str">
        <v>2015-11-26</v>
      </c>
      <c r="Q1807">
        <v>10.11</v>
      </c>
      <c r="S1807" t="str">
        <v>2015-11-25</v>
      </c>
      <c r="T1807">
        <v>4.2300000000000004</v>
      </c>
    </row>
    <row r="1808" spans="1:20" x14ac:dyDescent="0.3">
      <c r="A1808" t="str">
        <v>2015-11-20</v>
      </c>
      <c r="B1808">
        <v>22140</v>
      </c>
      <c r="D1808" t="str">
        <v>2015-11-25</v>
      </c>
      <c r="E1808">
        <v>27.71</v>
      </c>
      <c r="G1808" t="str">
        <v>2015-11-25</v>
      </c>
      <c r="H1808">
        <v>14630</v>
      </c>
      <c r="J1808" t="str">
        <v>2015-11-24</v>
      </c>
      <c r="K1808">
        <v>3.11</v>
      </c>
      <c r="M1808" t="str">
        <v>2015-11-24</v>
      </c>
      <c r="N1808">
        <v>4.83</v>
      </c>
      <c r="P1808" t="str">
        <v>2015-11-25</v>
      </c>
      <c r="Q1808">
        <v>10.11</v>
      </c>
      <c r="S1808" t="str">
        <v>2015-11-24</v>
      </c>
      <c r="T1808">
        <v>4.18</v>
      </c>
    </row>
    <row r="1809" spans="1:20" x14ac:dyDescent="0.3">
      <c r="A1809" t="str">
        <v>2015-11-19</v>
      </c>
      <c r="B1809">
        <v>22192</v>
      </c>
      <c r="D1809" t="str">
        <v>2015-11-24</v>
      </c>
      <c r="E1809">
        <v>27.1</v>
      </c>
      <c r="G1809" t="str">
        <v>2015-11-24</v>
      </c>
      <c r="H1809">
        <v>14440</v>
      </c>
      <c r="J1809" t="str">
        <v>2015-11-23</v>
      </c>
      <c r="K1809">
        <v>3.15</v>
      </c>
      <c r="M1809" t="str">
        <v>2015-11-23</v>
      </c>
      <c r="N1809">
        <v>4.92</v>
      </c>
      <c r="P1809" t="str">
        <v>2015-11-24</v>
      </c>
      <c r="Q1809">
        <v>10.02</v>
      </c>
      <c r="S1809" t="str">
        <v>2015-11-23</v>
      </c>
      <c r="T1809">
        <v>4.2300000000000004</v>
      </c>
    </row>
    <row r="1810" spans="1:20" x14ac:dyDescent="0.3">
      <c r="A1810" t="str">
        <v>2015-11-18</v>
      </c>
      <c r="B1810">
        <v>22092</v>
      </c>
      <c r="D1810" t="str">
        <v>2015-11-23</v>
      </c>
      <c r="E1810">
        <v>27.51</v>
      </c>
      <c r="G1810" t="str">
        <v>2015-11-23</v>
      </c>
      <c r="H1810">
        <v>14830</v>
      </c>
      <c r="J1810" t="str">
        <v>2015-11-20</v>
      </c>
      <c r="K1810">
        <v>3.11</v>
      </c>
      <c r="M1810" t="str">
        <v>2015-11-20</v>
      </c>
      <c r="N1810">
        <v>4.8</v>
      </c>
      <c r="P1810" t="str">
        <v>2015-11-23</v>
      </c>
      <c r="Q1810">
        <v>10.050000000000001</v>
      </c>
      <c r="S1810" t="str">
        <v>2015-11-20</v>
      </c>
      <c r="T1810">
        <v>4.25</v>
      </c>
    </row>
    <row r="1811" spans="1:20" x14ac:dyDescent="0.3">
      <c r="A1811" t="str">
        <v>2015-11-17</v>
      </c>
      <c r="B1811">
        <v>22309</v>
      </c>
      <c r="D1811" t="str">
        <v>2015-11-20</v>
      </c>
      <c r="E1811">
        <v>27.1</v>
      </c>
      <c r="G1811" t="str">
        <v>2015-11-20</v>
      </c>
      <c r="H1811">
        <v>14500</v>
      </c>
      <c r="J1811" t="str">
        <v>2015-11-19</v>
      </c>
      <c r="K1811">
        <v>3.15</v>
      </c>
      <c r="M1811" t="str">
        <v>2015-11-19</v>
      </c>
      <c r="N1811">
        <v>4.8899999999999997</v>
      </c>
      <c r="P1811" t="str">
        <v>2015-11-20</v>
      </c>
      <c r="Q1811">
        <v>10.02</v>
      </c>
      <c r="S1811" t="str">
        <v>2015-11-19</v>
      </c>
      <c r="T1811">
        <v>4.25</v>
      </c>
    </row>
    <row r="1812" spans="1:20" x14ac:dyDescent="0.3">
      <c r="A1812" t="str">
        <v>2015-11-16</v>
      </c>
      <c r="B1812">
        <v>21811</v>
      </c>
      <c r="D1812" t="str">
        <v>2015-11-19</v>
      </c>
      <c r="E1812">
        <v>27.68</v>
      </c>
      <c r="G1812" t="str">
        <v>2015-11-19</v>
      </c>
      <c r="H1812">
        <v>14580</v>
      </c>
      <c r="J1812" t="str">
        <v>2015-11-18</v>
      </c>
      <c r="K1812">
        <v>3.12</v>
      </c>
      <c r="M1812" t="str">
        <v>2015-11-18</v>
      </c>
      <c r="N1812">
        <v>4.87</v>
      </c>
      <c r="P1812" t="str">
        <v>2015-11-19</v>
      </c>
      <c r="Q1812">
        <v>9.93</v>
      </c>
      <c r="S1812" t="str">
        <v>2015-11-18</v>
      </c>
      <c r="T1812">
        <v>4.2</v>
      </c>
    </row>
    <row r="1813" spans="1:20" x14ac:dyDescent="0.3">
      <c r="A1813" t="str">
        <v>2015-11-13</v>
      </c>
      <c r="B1813">
        <v>21843</v>
      </c>
      <c r="D1813" t="str">
        <v>2015-11-18</v>
      </c>
      <c r="E1813">
        <v>27.63</v>
      </c>
      <c r="G1813" t="str">
        <v>2015-11-18</v>
      </c>
      <c r="H1813">
        <v>14610</v>
      </c>
      <c r="J1813" t="str">
        <v>2015-11-17</v>
      </c>
      <c r="K1813">
        <v>3.17</v>
      </c>
      <c r="M1813" t="str">
        <v>2015-11-17</v>
      </c>
      <c r="N1813">
        <v>4.97</v>
      </c>
      <c r="P1813" t="str">
        <v>2015-11-18</v>
      </c>
      <c r="Q1813">
        <v>9.8800000000000008</v>
      </c>
      <c r="S1813" t="str">
        <v>2015-11-17</v>
      </c>
      <c r="T1813">
        <v>4.2300000000000004</v>
      </c>
    </row>
    <row r="1814" spans="1:20" x14ac:dyDescent="0.3">
      <c r="A1814" t="str">
        <v>2015-11-12</v>
      </c>
      <c r="B1814">
        <v>21859</v>
      </c>
      <c r="D1814" t="str">
        <v>2015-11-17</v>
      </c>
      <c r="E1814">
        <v>28.16</v>
      </c>
      <c r="G1814" t="str">
        <v>2015-11-17</v>
      </c>
      <c r="H1814">
        <v>14640</v>
      </c>
      <c r="J1814" t="str">
        <v>2015-11-16</v>
      </c>
      <c r="K1814">
        <v>3.13</v>
      </c>
      <c r="M1814" t="str">
        <v>2015-11-16</v>
      </c>
      <c r="N1814">
        <v>4.92</v>
      </c>
      <c r="P1814" t="str">
        <v>2015-11-17</v>
      </c>
      <c r="Q1814">
        <v>9.89</v>
      </c>
      <c r="S1814" t="str">
        <v>2015-11-16</v>
      </c>
      <c r="T1814">
        <v>4.1900000000000004</v>
      </c>
    </row>
    <row r="1815" spans="1:20" x14ac:dyDescent="0.3">
      <c r="A1815" t="str">
        <v>2015-11-11</v>
      </c>
      <c r="B1815">
        <v>22385</v>
      </c>
      <c r="D1815" t="str">
        <v>2015-11-16</v>
      </c>
      <c r="E1815">
        <v>27.56</v>
      </c>
      <c r="G1815" t="str">
        <v>2015-11-16</v>
      </c>
      <c r="H1815">
        <v>14720</v>
      </c>
      <c r="J1815" t="str">
        <v>2015-11-13</v>
      </c>
      <c r="K1815">
        <v>3.12</v>
      </c>
      <c r="M1815" t="str">
        <v>2015-11-13</v>
      </c>
      <c r="N1815">
        <v>4.97</v>
      </c>
      <c r="P1815" t="str">
        <v>2015-11-16</v>
      </c>
      <c r="Q1815">
        <v>9.6999999999999993</v>
      </c>
      <c r="S1815" t="str">
        <v>2015-11-13</v>
      </c>
      <c r="T1815">
        <v>4.18</v>
      </c>
    </row>
    <row r="1816" spans="1:20" x14ac:dyDescent="0.3">
      <c r="A1816" t="str">
        <v>2015-11-10</v>
      </c>
      <c r="B1816">
        <v>22444</v>
      </c>
      <c r="D1816" t="str">
        <v>2015-11-13</v>
      </c>
      <c r="E1816">
        <v>27.81</v>
      </c>
      <c r="G1816" t="str">
        <v>2015-11-13</v>
      </c>
      <c r="H1816">
        <v>14890</v>
      </c>
      <c r="J1816" t="str">
        <v>2015-11-12</v>
      </c>
      <c r="K1816">
        <v>3.12</v>
      </c>
      <c r="M1816" t="str">
        <v>2015-11-12</v>
      </c>
      <c r="N1816">
        <v>4.8899999999999997</v>
      </c>
      <c r="P1816" t="str">
        <v>2015-11-13</v>
      </c>
      <c r="Q1816">
        <v>9.7100000000000009</v>
      </c>
      <c r="S1816" t="str">
        <v>2015-11-12</v>
      </c>
      <c r="T1816">
        <v>4.17</v>
      </c>
    </row>
    <row r="1817" spans="1:20" x14ac:dyDescent="0.3">
      <c r="A1817" t="str">
        <v>2015-11-09</v>
      </c>
      <c r="B1817">
        <v>22107</v>
      </c>
      <c r="D1817" t="str">
        <v>2015-11-12</v>
      </c>
      <c r="E1817">
        <v>28.01</v>
      </c>
      <c r="G1817" t="str">
        <v>2015-11-12</v>
      </c>
      <c r="H1817">
        <v>14970</v>
      </c>
      <c r="J1817" t="str">
        <v>2015-11-11</v>
      </c>
      <c r="K1817">
        <v>3.16</v>
      </c>
      <c r="M1817" t="str">
        <v>2015-11-11</v>
      </c>
      <c r="N1817">
        <v>4.9000000000000004</v>
      </c>
      <c r="P1817" t="str">
        <v>2015-11-12</v>
      </c>
      <c r="Q1817">
        <v>9.68</v>
      </c>
      <c r="S1817" t="str">
        <v>2015-11-11</v>
      </c>
      <c r="T1817">
        <v>4.3099999999999996</v>
      </c>
    </row>
    <row r="1818" spans="1:20" x14ac:dyDescent="0.3">
      <c r="A1818" t="str">
        <v>2015-11-06</v>
      </c>
      <c r="B1818">
        <v>22530</v>
      </c>
      <c r="D1818" t="str">
        <v>2015-11-11</v>
      </c>
      <c r="E1818">
        <v>29.63</v>
      </c>
      <c r="G1818" t="str">
        <v>2015-11-11</v>
      </c>
      <c r="H1818">
        <v>15460</v>
      </c>
      <c r="J1818" t="str">
        <v>2015-11-10</v>
      </c>
      <c r="K1818">
        <v>3.17</v>
      </c>
      <c r="M1818" t="str">
        <v>2015-11-10</v>
      </c>
      <c r="N1818">
        <v>4.8</v>
      </c>
      <c r="P1818" t="str">
        <v>2015-11-11</v>
      </c>
      <c r="Q1818">
        <v>9.93</v>
      </c>
      <c r="S1818" t="str">
        <v>2015-11-10</v>
      </c>
      <c r="T1818">
        <v>4.24</v>
      </c>
    </row>
    <row r="1819" spans="1:20" x14ac:dyDescent="0.3">
      <c r="A1819" t="str">
        <v>2015-11-05</v>
      </c>
      <c r="B1819">
        <v>22224</v>
      </c>
      <c r="D1819" t="str">
        <v>2015-11-10</v>
      </c>
      <c r="E1819">
        <v>29.66</v>
      </c>
      <c r="G1819" t="str">
        <v>2015-11-10</v>
      </c>
      <c r="H1819">
        <v>15490</v>
      </c>
      <c r="J1819" t="str">
        <v>2015-11-09</v>
      </c>
      <c r="K1819">
        <v>3.12</v>
      </c>
      <c r="M1819" t="str">
        <v>2015-11-09</v>
      </c>
      <c r="N1819">
        <v>4.74</v>
      </c>
      <c r="P1819" t="str">
        <v>2015-11-10</v>
      </c>
      <c r="Q1819">
        <v>9.56</v>
      </c>
      <c r="S1819" t="str">
        <v>2015-11-09</v>
      </c>
      <c r="T1819">
        <v>4.17</v>
      </c>
    </row>
    <row r="1820" spans="1:20" x14ac:dyDescent="0.3">
      <c r="A1820" t="str">
        <v>2015-11-04</v>
      </c>
      <c r="B1820">
        <v>22313</v>
      </c>
      <c r="D1820" t="str">
        <v>2015-11-09</v>
      </c>
      <c r="E1820">
        <v>29.23</v>
      </c>
      <c r="G1820" t="str">
        <v>2015-11-09</v>
      </c>
      <c r="H1820">
        <v>15780</v>
      </c>
      <c r="J1820" t="str">
        <v>2015-11-06</v>
      </c>
      <c r="K1820">
        <v>3.18</v>
      </c>
      <c r="M1820" t="str">
        <v>2015-11-06</v>
      </c>
      <c r="N1820">
        <v>4.82</v>
      </c>
      <c r="P1820" t="str">
        <v>2015-11-09</v>
      </c>
      <c r="Q1820">
        <v>9.48</v>
      </c>
      <c r="S1820" t="str">
        <v>2015-11-06</v>
      </c>
      <c r="T1820">
        <v>4.28</v>
      </c>
    </row>
    <row r="1821" spans="1:20" x14ac:dyDescent="0.3">
      <c r="A1821" t="str">
        <v>2015-11-03</v>
      </c>
      <c r="B1821">
        <v>22459</v>
      </c>
      <c r="D1821" t="str">
        <v>2015-11-06</v>
      </c>
      <c r="E1821">
        <v>29.81</v>
      </c>
      <c r="G1821" t="str">
        <v>2015-11-06</v>
      </c>
      <c r="H1821">
        <v>16300</v>
      </c>
      <c r="J1821" t="str">
        <v>2015-11-05</v>
      </c>
      <c r="K1821">
        <v>3.09</v>
      </c>
      <c r="M1821" t="str">
        <v>2015-11-05</v>
      </c>
      <c r="N1821">
        <v>4.72</v>
      </c>
      <c r="P1821" t="str">
        <v>2015-11-06</v>
      </c>
      <c r="Q1821">
        <v>9.73</v>
      </c>
      <c r="S1821" t="str">
        <v>2015-11-05</v>
      </c>
      <c r="T1821">
        <v>4.08</v>
      </c>
    </row>
    <row r="1822" spans="1:20" x14ac:dyDescent="0.3">
      <c r="A1822" t="str">
        <v>2015-11-02</v>
      </c>
      <c r="B1822">
        <v>22482</v>
      </c>
      <c r="D1822" t="str">
        <v>2015-11-05</v>
      </c>
      <c r="E1822">
        <v>29.23</v>
      </c>
      <c r="G1822" t="str">
        <v>2015-11-05</v>
      </c>
      <c r="H1822">
        <v>15840</v>
      </c>
      <c r="J1822" t="str">
        <v>2015-11-04</v>
      </c>
      <c r="K1822">
        <v>3.08</v>
      </c>
      <c r="M1822" t="str">
        <v>2015-11-04</v>
      </c>
      <c r="N1822">
        <v>4.76</v>
      </c>
      <c r="P1822" t="str">
        <v>2015-11-05</v>
      </c>
      <c r="Q1822">
        <v>9.42</v>
      </c>
      <c r="S1822" t="str">
        <v>2015-11-04</v>
      </c>
      <c r="T1822">
        <v>4.1100000000000003</v>
      </c>
    </row>
    <row r="1823" spans="1:20" x14ac:dyDescent="0.3">
      <c r="A1823" t="str">
        <v>2015-10-30</v>
      </c>
      <c r="B1823">
        <v>22443</v>
      </c>
      <c r="D1823" t="str">
        <v>2015-11-04</v>
      </c>
      <c r="E1823">
        <v>29.26</v>
      </c>
      <c r="G1823" t="str">
        <v>2015-11-04</v>
      </c>
      <c r="H1823">
        <v>16200</v>
      </c>
      <c r="J1823" t="str">
        <v>2015-11-03</v>
      </c>
      <c r="K1823">
        <v>3.14</v>
      </c>
      <c r="M1823" t="str">
        <v>2015-11-03</v>
      </c>
      <c r="N1823">
        <v>4.79</v>
      </c>
      <c r="P1823" t="str">
        <v>2015-11-04</v>
      </c>
      <c r="Q1823">
        <v>9.65</v>
      </c>
      <c r="S1823" t="str">
        <v>2015-11-03</v>
      </c>
      <c r="T1823">
        <v>4.0999999999999996</v>
      </c>
    </row>
    <row r="1824" spans="1:20" x14ac:dyDescent="0.3">
      <c r="A1824" t="str">
        <v>2015-10-29</v>
      </c>
      <c r="B1824">
        <v>22443</v>
      </c>
      <c r="D1824" t="str">
        <v>2015-11-03</v>
      </c>
      <c r="E1824">
        <v>29.18</v>
      </c>
      <c r="G1824" t="str">
        <v>2015-11-03</v>
      </c>
      <c r="H1824">
        <v>16410</v>
      </c>
      <c r="J1824" t="str">
        <v>2015-11-02</v>
      </c>
      <c r="K1824">
        <v>3.18</v>
      </c>
      <c r="M1824" t="str">
        <v>2015-11-02</v>
      </c>
      <c r="N1824">
        <v>4.9000000000000004</v>
      </c>
      <c r="P1824" t="str">
        <v>2015-11-03</v>
      </c>
      <c r="Q1824">
        <v>9.58</v>
      </c>
      <c r="S1824" t="str">
        <v>2015-11-02</v>
      </c>
      <c r="T1824">
        <v>4.12</v>
      </c>
    </row>
    <row r="1825" spans="1:20" x14ac:dyDescent="0.3">
      <c r="A1825" t="str">
        <v>2015-10-28</v>
      </c>
      <c r="B1825">
        <v>22686</v>
      </c>
      <c r="D1825" t="str">
        <v>2015-11-02</v>
      </c>
      <c r="E1825">
        <v>29.51</v>
      </c>
      <c r="G1825" t="str">
        <v>2015-11-02</v>
      </c>
      <c r="H1825">
        <v>16870</v>
      </c>
      <c r="J1825" t="str">
        <v>2015-10-30</v>
      </c>
      <c r="K1825">
        <v>3.17</v>
      </c>
      <c r="M1825" t="str">
        <v>2015-10-30</v>
      </c>
      <c r="N1825">
        <v>4.97</v>
      </c>
      <c r="P1825" t="str">
        <v>2015-11-02</v>
      </c>
      <c r="Q1825">
        <v>9.73</v>
      </c>
      <c r="S1825" t="str">
        <v>2015-10-30</v>
      </c>
      <c r="T1825">
        <v>4.1500000000000004</v>
      </c>
    </row>
    <row r="1826" spans="1:20" x14ac:dyDescent="0.3">
      <c r="A1826" t="str">
        <v>2015-10-27</v>
      </c>
      <c r="B1826">
        <v>22370</v>
      </c>
      <c r="D1826" t="str">
        <v>2015-10-30</v>
      </c>
      <c r="E1826">
        <v>29.46</v>
      </c>
      <c r="G1826" t="str">
        <v>2015-10-30</v>
      </c>
      <c r="H1826">
        <v>16720</v>
      </c>
      <c r="J1826" t="str">
        <v>2015-10-29</v>
      </c>
      <c r="K1826">
        <v>3.22</v>
      </c>
      <c r="M1826" t="str">
        <v>2015-10-29</v>
      </c>
      <c r="N1826">
        <v>5.0199999999999996</v>
      </c>
      <c r="P1826" t="str">
        <v>2015-10-30</v>
      </c>
      <c r="Q1826">
        <v>10.1</v>
      </c>
      <c r="S1826" t="str">
        <v>2015-10-29</v>
      </c>
      <c r="T1826">
        <v>4.1900000000000004</v>
      </c>
    </row>
    <row r="1827" spans="1:20" x14ac:dyDescent="0.3">
      <c r="A1827" t="str">
        <v>2015-10-26</v>
      </c>
      <c r="B1827">
        <v>22630</v>
      </c>
      <c r="D1827" t="str">
        <v>2015-10-29</v>
      </c>
      <c r="E1827">
        <v>29.53</v>
      </c>
      <c r="G1827" t="str">
        <v>2015-10-29</v>
      </c>
      <c r="H1827">
        <v>16770</v>
      </c>
      <c r="J1827" t="str">
        <v>2015-10-28</v>
      </c>
      <c r="K1827">
        <v>3.27</v>
      </c>
      <c r="M1827" t="str">
        <v>2015-10-28</v>
      </c>
      <c r="N1827">
        <v>5.17</v>
      </c>
      <c r="P1827" t="str">
        <v>2015-10-29</v>
      </c>
      <c r="Q1827">
        <v>9.9499999999999993</v>
      </c>
      <c r="S1827" t="str">
        <v>2015-10-28</v>
      </c>
      <c r="T1827">
        <v>4.18</v>
      </c>
    </row>
    <row r="1828" spans="1:20" x14ac:dyDescent="0.3">
      <c r="A1828" t="str">
        <v>2015-10-23</v>
      </c>
      <c r="B1828">
        <v>22737</v>
      </c>
      <c r="D1828" t="str">
        <v>2015-10-28</v>
      </c>
      <c r="E1828">
        <v>30.21</v>
      </c>
      <c r="G1828" t="str">
        <v>2015-10-28</v>
      </c>
      <c r="H1828">
        <v>17370</v>
      </c>
      <c r="J1828" t="str">
        <v>2015-10-27</v>
      </c>
      <c r="K1828">
        <v>3.22</v>
      </c>
      <c r="M1828" t="str">
        <v>2015-10-27</v>
      </c>
      <c r="N1828">
        <v>5.12</v>
      </c>
      <c r="P1828" t="str">
        <v>2015-10-28</v>
      </c>
      <c r="Q1828">
        <v>10.37</v>
      </c>
      <c r="S1828" t="str">
        <v>2015-10-27</v>
      </c>
      <c r="T1828">
        <v>4.1399999999999997</v>
      </c>
    </row>
    <row r="1829" spans="1:20" x14ac:dyDescent="0.3">
      <c r="A1829" t="str">
        <v>2015-10-22</v>
      </c>
      <c r="B1829">
        <v>22617</v>
      </c>
      <c r="D1829" t="str">
        <v>2015-10-27</v>
      </c>
      <c r="E1829">
        <v>29.86</v>
      </c>
      <c r="G1829" t="str">
        <v>2015-10-27</v>
      </c>
      <c r="H1829">
        <v>16660</v>
      </c>
      <c r="J1829" t="str">
        <v>2015-10-26</v>
      </c>
      <c r="K1829">
        <v>3.21</v>
      </c>
      <c r="M1829" t="str">
        <v>2015-10-26</v>
      </c>
      <c r="N1829">
        <v>5.13</v>
      </c>
      <c r="P1829" t="str">
        <v>2015-10-27</v>
      </c>
      <c r="Q1829">
        <v>10.220000000000001</v>
      </c>
      <c r="S1829" t="str">
        <v>2015-10-26</v>
      </c>
      <c r="T1829">
        <v>4.1900000000000004</v>
      </c>
    </row>
    <row r="1830" spans="1:20" x14ac:dyDescent="0.3">
      <c r="A1830" t="str">
        <v>2015-10-21</v>
      </c>
      <c r="B1830">
        <v>22173</v>
      </c>
      <c r="D1830" t="str">
        <v>2015-10-26</v>
      </c>
      <c r="E1830">
        <v>30.21</v>
      </c>
      <c r="G1830" t="str">
        <v>2015-10-26</v>
      </c>
      <c r="H1830">
        <v>16830</v>
      </c>
      <c r="J1830" t="str">
        <v>2015-10-23</v>
      </c>
      <c r="K1830">
        <v>3.22</v>
      </c>
      <c r="M1830" t="str">
        <v>2015-10-23</v>
      </c>
      <c r="N1830">
        <v>5.18</v>
      </c>
      <c r="P1830" t="str">
        <v>2015-10-26</v>
      </c>
      <c r="Q1830">
        <v>10.28</v>
      </c>
      <c r="S1830" t="str">
        <v>2015-10-23</v>
      </c>
      <c r="T1830">
        <v>4.18</v>
      </c>
    </row>
    <row r="1831" spans="1:20" x14ac:dyDescent="0.3">
      <c r="A1831" t="str">
        <v>2015-10-20</v>
      </c>
      <c r="B1831">
        <v>22270</v>
      </c>
      <c r="D1831" t="str">
        <v>2015-10-23</v>
      </c>
      <c r="E1831">
        <v>30.39</v>
      </c>
      <c r="G1831" t="str">
        <v>2015-10-23</v>
      </c>
      <c r="H1831">
        <v>16740</v>
      </c>
      <c r="J1831" t="str">
        <v>2015-10-22</v>
      </c>
      <c r="K1831">
        <v>3.24</v>
      </c>
      <c r="M1831" t="str">
        <v>2015-10-22</v>
      </c>
      <c r="N1831">
        <v>5.22</v>
      </c>
      <c r="P1831" t="str">
        <v>2015-10-23</v>
      </c>
      <c r="Q1831">
        <v>10.41</v>
      </c>
      <c r="S1831" t="str">
        <v>2015-10-22</v>
      </c>
      <c r="T1831">
        <v>4.2</v>
      </c>
    </row>
    <row r="1832" spans="1:20" x14ac:dyDescent="0.3">
      <c r="A1832" t="str">
        <v>2015-10-19</v>
      </c>
      <c r="B1832">
        <v>22420</v>
      </c>
      <c r="D1832" t="str">
        <v>2015-10-22</v>
      </c>
      <c r="E1832">
        <v>30.71</v>
      </c>
      <c r="G1832" t="str">
        <v>2015-10-22</v>
      </c>
      <c r="H1832">
        <v>16800</v>
      </c>
      <c r="J1832" t="str">
        <v>2015-10-21</v>
      </c>
      <c r="K1832">
        <v>3.22</v>
      </c>
      <c r="M1832" t="str">
        <v>2015-10-21</v>
      </c>
      <c r="N1832">
        <v>5.25</v>
      </c>
      <c r="P1832" t="str">
        <v>2015-10-22</v>
      </c>
      <c r="Q1832">
        <v>10.38</v>
      </c>
      <c r="S1832" t="str">
        <v>2015-10-21</v>
      </c>
      <c r="T1832">
        <v>4.1900000000000004</v>
      </c>
    </row>
    <row r="1833" spans="1:20" x14ac:dyDescent="0.3">
      <c r="A1833" t="str">
        <v>2015-10-16</v>
      </c>
      <c r="B1833">
        <v>22338</v>
      </c>
      <c r="D1833" t="str">
        <v>2015-10-21</v>
      </c>
      <c r="E1833">
        <v>30.21</v>
      </c>
      <c r="G1833" t="str">
        <v>2015-10-21</v>
      </c>
      <c r="H1833">
        <v>16260</v>
      </c>
      <c r="J1833" t="str">
        <v>2015-10-20</v>
      </c>
      <c r="K1833">
        <v>3.26</v>
      </c>
      <c r="M1833" t="str">
        <v>2015-10-20</v>
      </c>
      <c r="N1833">
        <v>5.29</v>
      </c>
      <c r="P1833" t="str">
        <v>2015-10-21</v>
      </c>
      <c r="Q1833">
        <v>10.24</v>
      </c>
      <c r="S1833" t="str">
        <v>2015-10-20</v>
      </c>
      <c r="T1833">
        <v>4.25</v>
      </c>
    </row>
    <row r="1834" spans="1:20" x14ac:dyDescent="0.3">
      <c r="A1834" t="str">
        <v>2015-10-15</v>
      </c>
      <c r="B1834">
        <v>22218</v>
      </c>
      <c r="D1834" t="str">
        <v>2015-10-20</v>
      </c>
      <c r="E1834">
        <v>29.91</v>
      </c>
      <c r="G1834" t="str">
        <v>2015-10-20</v>
      </c>
      <c r="H1834">
        <v>16270</v>
      </c>
      <c r="J1834" t="str">
        <v>2015-10-19</v>
      </c>
      <c r="K1834">
        <v>3.28</v>
      </c>
      <c r="M1834" t="str">
        <v>2015-10-19</v>
      </c>
      <c r="N1834">
        <v>5.41</v>
      </c>
      <c r="P1834" t="str">
        <v>2015-10-20</v>
      </c>
      <c r="Q1834">
        <v>10.28</v>
      </c>
      <c r="S1834" t="str">
        <v>2015-10-19</v>
      </c>
      <c r="T1834">
        <v>4.26</v>
      </c>
    </row>
    <row r="1835" spans="1:20" x14ac:dyDescent="0.3">
      <c r="A1835" t="str">
        <v>2015-10-14</v>
      </c>
      <c r="B1835">
        <v>21838</v>
      </c>
      <c r="D1835" t="str">
        <v>2015-10-19</v>
      </c>
      <c r="E1835">
        <v>29.11</v>
      </c>
      <c r="G1835" t="str">
        <v>2015-10-19</v>
      </c>
      <c r="H1835">
        <v>16700</v>
      </c>
      <c r="J1835" t="str">
        <v>2015-10-16</v>
      </c>
      <c r="K1835">
        <v>3.26</v>
      </c>
      <c r="M1835" t="str">
        <v>2015-10-16</v>
      </c>
      <c r="N1835">
        <v>5.34</v>
      </c>
      <c r="P1835" t="str">
        <v>2015-10-19</v>
      </c>
      <c r="Q1835">
        <v>10.56</v>
      </c>
      <c r="S1835" t="str">
        <v>2015-10-16</v>
      </c>
      <c r="T1835">
        <v>4.26</v>
      </c>
    </row>
    <row r="1836" spans="1:20" x14ac:dyDescent="0.3">
      <c r="A1836" t="str">
        <v>2015-10-13</v>
      </c>
      <c r="B1836">
        <v>22048</v>
      </c>
      <c r="D1836" t="str">
        <v>2015-10-16</v>
      </c>
      <c r="E1836">
        <v>29.13</v>
      </c>
      <c r="G1836" t="str">
        <v>2015-10-16</v>
      </c>
      <c r="H1836">
        <v>16410</v>
      </c>
      <c r="J1836" t="str">
        <v>2015-10-15</v>
      </c>
      <c r="K1836">
        <v>3.21</v>
      </c>
      <c r="M1836" t="str">
        <v>2015-10-15</v>
      </c>
      <c r="N1836">
        <v>5.34</v>
      </c>
      <c r="P1836" t="str">
        <v>2015-10-16</v>
      </c>
      <c r="Q1836">
        <v>10.39</v>
      </c>
      <c r="S1836" t="str">
        <v>2015-10-15</v>
      </c>
      <c r="T1836">
        <v>4.2300000000000004</v>
      </c>
    </row>
    <row r="1837" spans="1:20" x14ac:dyDescent="0.3">
      <c r="A1837" t="str">
        <v>2015-10-12</v>
      </c>
      <c r="B1837">
        <v>22091</v>
      </c>
      <c r="D1837" t="str">
        <v>2015-10-15</v>
      </c>
      <c r="E1837">
        <v>29.13</v>
      </c>
      <c r="G1837" t="str">
        <v>2015-10-15</v>
      </c>
      <c r="H1837">
        <v>16460</v>
      </c>
      <c r="J1837" t="str">
        <v>2015-10-14</v>
      </c>
      <c r="K1837">
        <v>3.16</v>
      </c>
      <c r="M1837" t="str">
        <v>2015-10-14</v>
      </c>
      <c r="N1837">
        <v>5.2</v>
      </c>
      <c r="P1837" t="str">
        <v>2015-10-15</v>
      </c>
      <c r="Q1837">
        <v>10.27</v>
      </c>
      <c r="S1837" t="str">
        <v>2015-10-14</v>
      </c>
      <c r="T1837">
        <v>4.2</v>
      </c>
    </row>
    <row r="1838" spans="1:20" x14ac:dyDescent="0.3">
      <c r="A1838" t="str">
        <v>2015-10-09</v>
      </c>
      <c r="B1838">
        <v>22258</v>
      </c>
      <c r="D1838" t="str">
        <v>2015-10-14</v>
      </c>
      <c r="E1838">
        <v>28.63</v>
      </c>
      <c r="G1838" t="str">
        <v>2015-10-14</v>
      </c>
      <c r="H1838">
        <v>16320</v>
      </c>
      <c r="J1838" t="str">
        <v>2015-10-13</v>
      </c>
      <c r="K1838">
        <v>3.18</v>
      </c>
      <c r="M1838" t="str">
        <v>2015-10-13</v>
      </c>
      <c r="N1838">
        <v>5.2</v>
      </c>
      <c r="P1838" t="str">
        <v>2015-10-14</v>
      </c>
      <c r="Q1838">
        <v>9.9499999999999993</v>
      </c>
      <c r="S1838" t="str">
        <v>2015-10-13</v>
      </c>
      <c r="T1838">
        <v>4.1900000000000004</v>
      </c>
    </row>
    <row r="1839" spans="1:20" x14ac:dyDescent="0.3">
      <c r="A1839" t="str">
        <v>2015-10-08</v>
      </c>
      <c r="B1839">
        <v>22157</v>
      </c>
      <c r="D1839" t="str">
        <v>2015-10-13</v>
      </c>
      <c r="E1839">
        <v>29.11</v>
      </c>
      <c r="G1839" t="str">
        <v>2015-10-13</v>
      </c>
      <c r="H1839">
        <v>16270</v>
      </c>
      <c r="J1839" t="str">
        <v>2015-10-12</v>
      </c>
      <c r="K1839">
        <v>3.17</v>
      </c>
      <c r="M1839" t="str">
        <v>2015-10-12</v>
      </c>
      <c r="N1839">
        <v>5.17</v>
      </c>
      <c r="P1839" t="str">
        <v>2015-10-13</v>
      </c>
      <c r="Q1839">
        <v>9.99</v>
      </c>
      <c r="S1839" t="str">
        <v>2015-10-12</v>
      </c>
      <c r="T1839">
        <v>4.16</v>
      </c>
    </row>
    <row r="1840" spans="1:20" x14ac:dyDescent="0.3">
      <c r="A1840" t="str">
        <v>2015-10-07</v>
      </c>
      <c r="B1840">
        <v>22007</v>
      </c>
      <c r="D1840" t="str">
        <v>2015-10-12</v>
      </c>
      <c r="E1840">
        <v>29.31</v>
      </c>
      <c r="G1840" t="str">
        <v>2015-10-12</v>
      </c>
      <c r="H1840">
        <v>16570</v>
      </c>
      <c r="J1840" t="str">
        <v>2015-10-09</v>
      </c>
      <c r="K1840">
        <v>3.19</v>
      </c>
      <c r="M1840" t="str">
        <v>2015-10-09</v>
      </c>
      <c r="N1840">
        <v>5.24</v>
      </c>
      <c r="P1840" t="str">
        <v>2015-10-12</v>
      </c>
      <c r="Q1840">
        <v>10.050000000000001</v>
      </c>
      <c r="S1840" t="str">
        <v>2015-10-09</v>
      </c>
      <c r="T1840">
        <v>4.1900000000000004</v>
      </c>
    </row>
    <row r="1841" spans="1:20" x14ac:dyDescent="0.3">
      <c r="A1841" t="str">
        <v>2015-10-06</v>
      </c>
      <c r="B1841">
        <v>22183</v>
      </c>
      <c r="D1841" t="str">
        <v>2015-10-09</v>
      </c>
      <c r="E1841">
        <v>29.38</v>
      </c>
      <c r="G1841" t="str">
        <v>2015-10-09</v>
      </c>
      <c r="H1841">
        <v>17210</v>
      </c>
      <c r="J1841" t="str">
        <v>2015-10-08</v>
      </c>
      <c r="K1841">
        <v>3.18</v>
      </c>
      <c r="M1841" t="str">
        <v>2015-10-08</v>
      </c>
      <c r="N1841">
        <v>5.25</v>
      </c>
      <c r="P1841" t="str">
        <v>2015-10-09</v>
      </c>
      <c r="Q1841">
        <v>10.220000000000001</v>
      </c>
      <c r="S1841" t="str">
        <v>2015-10-08</v>
      </c>
      <c r="T1841">
        <v>4.2699999999999996</v>
      </c>
    </row>
    <row r="1842" spans="1:20" x14ac:dyDescent="0.3">
      <c r="A1842" t="str">
        <v>2015-10-05</v>
      </c>
      <c r="B1842">
        <v>21980</v>
      </c>
      <c r="D1842" t="str">
        <v>2015-10-08</v>
      </c>
      <c r="E1842">
        <v>29.16</v>
      </c>
      <c r="G1842" t="str">
        <v>2015-10-08</v>
      </c>
      <c r="H1842">
        <v>17390</v>
      </c>
      <c r="J1842" t="str">
        <v>2015-10-07</v>
      </c>
      <c r="K1842">
        <v>3.17</v>
      </c>
      <c r="M1842" t="str">
        <v>2015-10-07</v>
      </c>
      <c r="N1842">
        <v>5.14</v>
      </c>
      <c r="P1842" t="str">
        <v>2015-10-08</v>
      </c>
      <c r="Q1842">
        <v>10.24</v>
      </c>
      <c r="S1842" t="str">
        <v>2015-10-07</v>
      </c>
      <c r="T1842">
        <v>4.29</v>
      </c>
    </row>
    <row r="1843" spans="1:20" x14ac:dyDescent="0.3">
      <c r="A1843" t="str">
        <v>2015-10-02</v>
      </c>
      <c r="B1843">
        <v>21395</v>
      </c>
      <c r="D1843" t="str">
        <v>2015-10-07</v>
      </c>
      <c r="E1843">
        <v>29.08</v>
      </c>
      <c r="G1843" t="str">
        <v>2015-10-07</v>
      </c>
      <c r="H1843">
        <v>17120</v>
      </c>
      <c r="J1843" t="str">
        <v>2015-10-06</v>
      </c>
      <c r="K1843">
        <v>3.26</v>
      </c>
      <c r="M1843" t="str">
        <v>2015-10-06</v>
      </c>
      <c r="N1843">
        <v>5.14</v>
      </c>
      <c r="P1843" t="str">
        <v>2015-10-07</v>
      </c>
      <c r="Q1843">
        <v>10.130000000000001</v>
      </c>
      <c r="S1843" t="str">
        <v>2015-10-06</v>
      </c>
      <c r="T1843">
        <v>4.2</v>
      </c>
    </row>
    <row r="1844" spans="1:20" x14ac:dyDescent="0.3">
      <c r="A1844" t="str">
        <v>2015-10-01</v>
      </c>
      <c r="B1844">
        <v>21143</v>
      </c>
      <c r="D1844" t="str">
        <v>2015-10-06</v>
      </c>
      <c r="E1844">
        <v>29.31</v>
      </c>
      <c r="G1844" t="str">
        <v>2015-10-06</v>
      </c>
      <c r="H1844">
        <v>17190</v>
      </c>
      <c r="J1844" t="str">
        <v>2015-10-05</v>
      </c>
      <c r="K1844">
        <v>3.23</v>
      </c>
      <c r="M1844" t="str">
        <v>2015-10-05</v>
      </c>
      <c r="N1844">
        <v>5.19</v>
      </c>
      <c r="P1844" t="str">
        <v>2015-10-06</v>
      </c>
      <c r="Q1844">
        <v>9.9700000000000006</v>
      </c>
      <c r="S1844" t="str">
        <v>2015-10-05</v>
      </c>
      <c r="T1844">
        <v>4.24</v>
      </c>
    </row>
    <row r="1845" spans="1:20" x14ac:dyDescent="0.3">
      <c r="A1845" t="str">
        <v>2015-09-30</v>
      </c>
      <c r="B1845">
        <v>21295</v>
      </c>
      <c r="D1845" t="str">
        <v>2015-10-05</v>
      </c>
      <c r="E1845">
        <v>29.11</v>
      </c>
      <c r="G1845" t="str">
        <v>2015-10-05</v>
      </c>
      <c r="H1845">
        <v>17000</v>
      </c>
      <c r="J1845" t="str">
        <v>2015-10-02</v>
      </c>
      <c r="K1845">
        <v>3.15</v>
      </c>
      <c r="M1845" t="str">
        <v>2015-10-02</v>
      </c>
      <c r="N1845">
        <v>5.09</v>
      </c>
      <c r="P1845" t="str">
        <v>2015-10-05</v>
      </c>
      <c r="Q1845">
        <v>10.11</v>
      </c>
      <c r="S1845" t="str">
        <v>2015-10-02</v>
      </c>
      <c r="T1845">
        <v>4.08</v>
      </c>
    </row>
    <row r="1846" spans="1:20" x14ac:dyDescent="0.3">
      <c r="A1846" t="str">
        <v>2015-09-29</v>
      </c>
      <c r="B1846">
        <v>20727</v>
      </c>
      <c r="D1846" t="str">
        <v>2015-10-02</v>
      </c>
      <c r="E1846">
        <v>28.33</v>
      </c>
      <c r="G1846" t="str">
        <v>2015-10-02</v>
      </c>
      <c r="H1846">
        <v>16390</v>
      </c>
      <c r="J1846" t="str">
        <v>2015-10-01</v>
      </c>
      <c r="K1846">
        <v>3.12</v>
      </c>
      <c r="M1846" t="str">
        <v>2015-10-01</v>
      </c>
      <c r="N1846">
        <v>5</v>
      </c>
      <c r="P1846" t="str">
        <v>2015-10-02</v>
      </c>
      <c r="Q1846">
        <v>9.67</v>
      </c>
      <c r="S1846" t="str">
        <v>2015-10-01</v>
      </c>
      <c r="T1846">
        <v>4.09</v>
      </c>
    </row>
    <row r="1847" spans="1:20" x14ac:dyDescent="0.3">
      <c r="A1847" t="str">
        <v>2015-09-28</v>
      </c>
      <c r="B1847">
        <v>20759</v>
      </c>
      <c r="D1847" t="str">
        <v>2015-10-01</v>
      </c>
      <c r="E1847">
        <v>28.01</v>
      </c>
      <c r="G1847" t="str">
        <v>2015-10-01</v>
      </c>
      <c r="H1847">
        <v>15690</v>
      </c>
      <c r="J1847" t="str">
        <v>2015-09-30</v>
      </c>
      <c r="K1847">
        <v>3.16</v>
      </c>
      <c r="M1847" t="str">
        <v>2015-09-30</v>
      </c>
      <c r="N1847">
        <v>4.99</v>
      </c>
      <c r="P1847" t="str">
        <v>2015-10-01</v>
      </c>
      <c r="Q1847">
        <v>9.59</v>
      </c>
      <c r="S1847" t="str">
        <v>2015-09-30</v>
      </c>
      <c r="T1847">
        <v>4.09</v>
      </c>
    </row>
    <row r="1848" spans="1:20" x14ac:dyDescent="0.3">
      <c r="A1848" t="str">
        <v>2015-09-25</v>
      </c>
      <c r="B1848">
        <v>21339</v>
      </c>
      <c r="D1848" t="str">
        <v>2015-09-30</v>
      </c>
      <c r="E1848">
        <v>27.91</v>
      </c>
      <c r="G1848" t="str">
        <v>2015-09-30</v>
      </c>
      <c r="H1848">
        <v>15920</v>
      </c>
      <c r="J1848" t="str">
        <v>2015-09-29</v>
      </c>
      <c r="K1848">
        <v>3.07</v>
      </c>
      <c r="M1848" t="str">
        <v>2015-09-29</v>
      </c>
      <c r="N1848">
        <v>4.92</v>
      </c>
      <c r="P1848" t="str">
        <v>2015-09-30</v>
      </c>
      <c r="Q1848">
        <v>9.81</v>
      </c>
      <c r="S1848" t="str">
        <v>2015-09-29</v>
      </c>
      <c r="T1848">
        <v>4.0199999999999996</v>
      </c>
    </row>
    <row r="1849" spans="1:20" x14ac:dyDescent="0.3">
      <c r="A1849" t="str">
        <v>2015-09-24</v>
      </c>
      <c r="B1849">
        <v>20582</v>
      </c>
      <c r="D1849" t="str">
        <v>2015-09-29</v>
      </c>
      <c r="E1849">
        <v>27</v>
      </c>
      <c r="G1849" t="str">
        <v>2015-09-29</v>
      </c>
      <c r="H1849">
        <v>15400</v>
      </c>
      <c r="J1849" t="str">
        <v>2015-09-28</v>
      </c>
      <c r="K1849">
        <v>3.07</v>
      </c>
      <c r="M1849" t="str">
        <v>2015-09-28</v>
      </c>
      <c r="N1849">
        <v>4.92</v>
      </c>
      <c r="P1849" t="str">
        <v>2015-09-29</v>
      </c>
      <c r="Q1849">
        <v>9.69</v>
      </c>
      <c r="S1849" t="str">
        <v>2015-09-28</v>
      </c>
      <c r="T1849">
        <v>4.05</v>
      </c>
    </row>
    <row r="1850" spans="1:20" x14ac:dyDescent="0.3">
      <c r="A1850" t="str">
        <v>2015-09-23</v>
      </c>
      <c r="B1850">
        <v>21069</v>
      </c>
      <c r="D1850" t="str">
        <v>2015-09-28</v>
      </c>
      <c r="E1850">
        <v>26.98</v>
      </c>
      <c r="G1850" t="str">
        <v>2015-09-28</v>
      </c>
      <c r="H1850">
        <v>15110</v>
      </c>
      <c r="J1850" t="str">
        <v>2015-09-25</v>
      </c>
      <c r="K1850">
        <v>3.13</v>
      </c>
      <c r="M1850" t="str">
        <v>2015-09-25</v>
      </c>
      <c r="N1850">
        <v>5.05</v>
      </c>
      <c r="P1850" t="str">
        <v>2015-09-28</v>
      </c>
      <c r="Q1850">
        <v>9.85</v>
      </c>
      <c r="S1850" t="str">
        <v>2015-09-25</v>
      </c>
      <c r="T1850">
        <v>4.21</v>
      </c>
    </row>
    <row r="1851" spans="1:20" x14ac:dyDescent="0.3">
      <c r="A1851" t="str">
        <v>2015-09-22</v>
      </c>
      <c r="B1851">
        <v>21032</v>
      </c>
      <c r="D1851" t="str">
        <v>2015-09-25</v>
      </c>
      <c r="E1851">
        <v>28.31</v>
      </c>
      <c r="G1851" t="str">
        <v>2015-09-25</v>
      </c>
      <c r="H1851">
        <v>15950</v>
      </c>
      <c r="J1851" t="str">
        <v>2015-09-24</v>
      </c>
      <c r="K1851">
        <v>3.02</v>
      </c>
      <c r="M1851" t="str">
        <v>2015-09-24</v>
      </c>
      <c r="N1851">
        <v>4.88</v>
      </c>
      <c r="P1851" t="str">
        <v>2015-09-25</v>
      </c>
      <c r="Q1851">
        <v>10.28</v>
      </c>
      <c r="S1851" t="str">
        <v>2015-09-24</v>
      </c>
      <c r="T1851">
        <v>4.09</v>
      </c>
    </row>
    <row r="1852" spans="1:20" x14ac:dyDescent="0.3">
      <c r="A1852" t="str">
        <v>2015-09-21</v>
      </c>
      <c r="B1852">
        <v>21755</v>
      </c>
      <c r="D1852" t="str">
        <v>2015-09-24</v>
      </c>
      <c r="E1852">
        <v>27.13</v>
      </c>
      <c r="G1852" t="str">
        <v>2015-09-24</v>
      </c>
      <c r="H1852">
        <v>15480</v>
      </c>
      <c r="J1852" t="str">
        <v>2015-09-23</v>
      </c>
      <c r="K1852">
        <v>3.06</v>
      </c>
      <c r="M1852" t="str">
        <v>2015-09-23</v>
      </c>
      <c r="N1852">
        <v>5</v>
      </c>
      <c r="P1852" t="str">
        <v>2015-09-24</v>
      </c>
      <c r="Q1852">
        <v>9.85</v>
      </c>
      <c r="S1852" t="str">
        <v>2015-09-23</v>
      </c>
      <c r="T1852">
        <v>4.08</v>
      </c>
    </row>
    <row r="1853" spans="1:20" x14ac:dyDescent="0.3">
      <c r="A1853" t="str">
        <v>2015-09-18</v>
      </c>
      <c r="B1853">
        <v>21515</v>
      </c>
      <c r="D1853" t="str">
        <v>2015-09-23</v>
      </c>
      <c r="E1853">
        <v>27.56</v>
      </c>
      <c r="G1853" t="str">
        <v>2015-09-23</v>
      </c>
      <c r="H1853">
        <v>14820</v>
      </c>
      <c r="J1853" t="str">
        <v>2015-09-22</v>
      </c>
      <c r="K1853">
        <v>3.07</v>
      </c>
      <c r="M1853" t="str">
        <v>2015-09-22</v>
      </c>
      <c r="N1853">
        <v>5</v>
      </c>
      <c r="P1853" t="str">
        <v>2015-09-23</v>
      </c>
      <c r="Q1853">
        <v>9.93</v>
      </c>
      <c r="S1853" t="str">
        <v>2015-09-22</v>
      </c>
      <c r="T1853">
        <v>4.0999999999999996</v>
      </c>
    </row>
    <row r="1854" spans="1:20" x14ac:dyDescent="0.3">
      <c r="A1854" t="str">
        <v>2015-09-17</v>
      </c>
      <c r="B1854">
        <v>22100</v>
      </c>
      <c r="D1854" t="str">
        <v>2015-09-22</v>
      </c>
      <c r="E1854">
        <v>27.88</v>
      </c>
      <c r="G1854" t="str">
        <v>2015-09-22</v>
      </c>
      <c r="H1854">
        <v>16210</v>
      </c>
      <c r="J1854" t="str">
        <v>2015-09-21</v>
      </c>
      <c r="K1854">
        <v>3.16</v>
      </c>
      <c r="M1854" t="str">
        <v>2015-09-21</v>
      </c>
      <c r="N1854">
        <v>5.19</v>
      </c>
      <c r="P1854" t="str">
        <v>2015-09-22</v>
      </c>
      <c r="Q1854">
        <v>10.17</v>
      </c>
      <c r="S1854" t="str">
        <v>2015-09-21</v>
      </c>
      <c r="T1854">
        <v>4.17</v>
      </c>
    </row>
    <row r="1855" spans="1:20" x14ac:dyDescent="0.3">
      <c r="A1855" t="str">
        <v>2015-09-16</v>
      </c>
      <c r="B1855">
        <v>22059</v>
      </c>
      <c r="D1855" t="str">
        <v>2015-09-21</v>
      </c>
      <c r="E1855">
        <v>28.66</v>
      </c>
      <c r="G1855" t="str">
        <v>2015-09-21</v>
      </c>
      <c r="H1855">
        <v>17060</v>
      </c>
      <c r="J1855" t="str">
        <v>2015-09-18</v>
      </c>
      <c r="K1855">
        <v>3.08</v>
      </c>
      <c r="M1855" t="str">
        <v>2015-09-18</v>
      </c>
      <c r="N1855">
        <v>5.15</v>
      </c>
      <c r="P1855" t="str">
        <v>2015-09-21</v>
      </c>
      <c r="Q1855">
        <v>10.63</v>
      </c>
      <c r="S1855" t="str">
        <v>2015-09-18</v>
      </c>
      <c r="T1855">
        <v>4.1500000000000004</v>
      </c>
    </row>
    <row r="1856" spans="1:20" x14ac:dyDescent="0.3">
      <c r="A1856" t="str">
        <v>2015-09-15</v>
      </c>
      <c r="B1856">
        <v>21904</v>
      </c>
      <c r="D1856" t="str">
        <v>2015-09-18</v>
      </c>
      <c r="E1856">
        <v>28.61</v>
      </c>
      <c r="G1856" t="str">
        <v>2015-09-18</v>
      </c>
      <c r="H1856">
        <v>16730</v>
      </c>
      <c r="J1856" t="str">
        <v>2015-09-17</v>
      </c>
      <c r="K1856">
        <v>3.2</v>
      </c>
      <c r="M1856" t="str">
        <v>2015-09-17</v>
      </c>
      <c r="N1856">
        <v>5.23</v>
      </c>
      <c r="P1856" t="str">
        <v>2015-09-18</v>
      </c>
      <c r="Q1856">
        <v>10.55</v>
      </c>
      <c r="S1856" t="str">
        <v>2015-09-17</v>
      </c>
      <c r="T1856">
        <v>4.24</v>
      </c>
    </row>
    <row r="1857" spans="1:20" x14ac:dyDescent="0.3">
      <c r="A1857" t="str">
        <v>2015-09-14</v>
      </c>
      <c r="B1857">
        <v>21554</v>
      </c>
      <c r="D1857" t="str">
        <v>2015-09-17</v>
      </c>
      <c r="E1857">
        <v>29.16</v>
      </c>
      <c r="G1857" t="str">
        <v>2015-09-17</v>
      </c>
      <c r="H1857">
        <v>17180</v>
      </c>
      <c r="J1857" t="str">
        <v>2015-09-16</v>
      </c>
      <c r="K1857">
        <v>3.17</v>
      </c>
      <c r="M1857" t="str">
        <v>2015-09-16</v>
      </c>
      <c r="N1857">
        <v>5.34</v>
      </c>
      <c r="P1857" t="str">
        <v>2015-09-17</v>
      </c>
      <c r="Q1857">
        <v>10.88</v>
      </c>
      <c r="S1857" t="str">
        <v>2015-09-16</v>
      </c>
      <c r="T1857">
        <v>4.21</v>
      </c>
    </row>
    <row r="1858" spans="1:20" x14ac:dyDescent="0.3">
      <c r="A1858" t="str">
        <v>2015-09-11</v>
      </c>
      <c r="B1858">
        <v>21763</v>
      </c>
      <c r="D1858" t="str">
        <v>2015-09-16</v>
      </c>
      <c r="E1858">
        <v>29.13</v>
      </c>
      <c r="G1858" t="str">
        <v>2015-09-16</v>
      </c>
      <c r="H1858">
        <v>17440</v>
      </c>
      <c r="J1858" t="str">
        <v>2015-09-15</v>
      </c>
      <c r="K1858">
        <v>3.17</v>
      </c>
      <c r="M1858" t="str">
        <v>2015-09-15</v>
      </c>
      <c r="N1858">
        <v>5.38</v>
      </c>
      <c r="P1858" t="str">
        <v>2015-09-16</v>
      </c>
      <c r="Q1858">
        <v>10.76</v>
      </c>
      <c r="S1858" t="str">
        <v>2015-09-15</v>
      </c>
      <c r="T1858">
        <v>4.26</v>
      </c>
    </row>
    <row r="1859" spans="1:20" x14ac:dyDescent="0.3">
      <c r="A1859" t="str">
        <v>2015-09-10</v>
      </c>
      <c r="B1859">
        <v>21901</v>
      </c>
      <c r="D1859" t="str">
        <v>2015-09-15</v>
      </c>
      <c r="E1859">
        <v>29.26</v>
      </c>
      <c r="G1859" t="str">
        <v>2015-09-15</v>
      </c>
      <c r="H1859">
        <v>17930</v>
      </c>
      <c r="J1859" t="str">
        <v>2015-09-14</v>
      </c>
      <c r="K1859">
        <v>3.11</v>
      </c>
      <c r="M1859" t="str">
        <v>2015-09-14</v>
      </c>
      <c r="N1859">
        <v>5.25</v>
      </c>
      <c r="P1859" t="str">
        <v>2015-09-15</v>
      </c>
      <c r="Q1859">
        <v>11.04</v>
      </c>
      <c r="S1859" t="str">
        <v>2015-09-14</v>
      </c>
      <c r="T1859">
        <v>4.22</v>
      </c>
    </row>
    <row r="1860" spans="1:20" x14ac:dyDescent="0.3">
      <c r="A1860" t="str">
        <v>2015-09-09</v>
      </c>
      <c r="B1860">
        <v>22127</v>
      </c>
      <c r="D1860" t="str">
        <v>2015-09-14</v>
      </c>
      <c r="E1860">
        <v>28.56</v>
      </c>
      <c r="G1860" t="str">
        <v>2015-09-14</v>
      </c>
      <c r="H1860">
        <v>17620</v>
      </c>
      <c r="J1860" t="str">
        <v>2015-09-11</v>
      </c>
      <c r="K1860">
        <v>3.16</v>
      </c>
      <c r="M1860" t="str">
        <v>2015-09-11</v>
      </c>
      <c r="N1860">
        <v>5.32</v>
      </c>
      <c r="P1860" t="str">
        <v>2015-09-14</v>
      </c>
      <c r="Q1860">
        <v>11.05</v>
      </c>
      <c r="S1860" t="str">
        <v>2015-09-11</v>
      </c>
      <c r="T1860">
        <v>4.24</v>
      </c>
    </row>
    <row r="1861" spans="1:20" x14ac:dyDescent="0.3">
      <c r="A1861" t="str">
        <v>2015-09-08</v>
      </c>
      <c r="B1861">
        <v>21941</v>
      </c>
      <c r="D1861" t="str">
        <v>2015-09-11</v>
      </c>
      <c r="E1861">
        <v>28.56</v>
      </c>
      <c r="G1861" t="str">
        <v>2015-09-11</v>
      </c>
      <c r="H1861">
        <v>18110</v>
      </c>
      <c r="J1861" t="str">
        <v>2015-09-10</v>
      </c>
      <c r="K1861">
        <v>3.2</v>
      </c>
      <c r="M1861" t="str">
        <v>2015-09-10</v>
      </c>
      <c r="N1861">
        <v>5.33</v>
      </c>
      <c r="P1861" t="str">
        <v>2015-09-11</v>
      </c>
      <c r="Q1861">
        <v>11.11</v>
      </c>
      <c r="S1861" t="str">
        <v>2015-09-10</v>
      </c>
      <c r="T1861">
        <v>4.29</v>
      </c>
    </row>
    <row r="1862" spans="1:20" x14ac:dyDescent="0.3">
      <c r="A1862" t="str">
        <v>2015-09-07</v>
      </c>
      <c r="B1862">
        <v>21622</v>
      </c>
      <c r="D1862" t="str">
        <v>2015-09-10</v>
      </c>
      <c r="E1862">
        <v>28.73</v>
      </c>
      <c r="G1862" t="str">
        <v>2015-09-10</v>
      </c>
      <c r="H1862">
        <v>18440</v>
      </c>
      <c r="J1862" t="str">
        <v>2015-09-09</v>
      </c>
      <c r="K1862">
        <v>3.21</v>
      </c>
      <c r="M1862" t="str">
        <v>2015-09-09</v>
      </c>
      <c r="N1862">
        <v>5.38</v>
      </c>
      <c r="P1862" t="str">
        <v>2015-09-10</v>
      </c>
      <c r="Q1862">
        <v>11.31</v>
      </c>
      <c r="S1862" t="str">
        <v>2015-09-09</v>
      </c>
      <c r="T1862">
        <v>4.2699999999999996</v>
      </c>
    </row>
    <row r="1863" spans="1:20" x14ac:dyDescent="0.3">
      <c r="A1863" t="str">
        <v>2015-09-04</v>
      </c>
      <c r="B1863">
        <v>21473</v>
      </c>
      <c r="D1863" t="str">
        <v>2015-09-09</v>
      </c>
      <c r="E1863">
        <v>28.96</v>
      </c>
      <c r="G1863" t="str">
        <v>2015-09-09</v>
      </c>
      <c r="H1863">
        <v>19050</v>
      </c>
      <c r="J1863" t="str">
        <v>2015-09-08</v>
      </c>
      <c r="K1863">
        <v>3.21</v>
      </c>
      <c r="M1863" t="str">
        <v>2015-09-08</v>
      </c>
      <c r="N1863">
        <v>5.37</v>
      </c>
      <c r="P1863" t="str">
        <v>2015-09-09</v>
      </c>
      <c r="Q1863">
        <v>11.51</v>
      </c>
      <c r="S1863" t="str">
        <v>2015-09-08</v>
      </c>
      <c r="T1863">
        <v>4.26</v>
      </c>
    </row>
    <row r="1864" spans="1:20" x14ac:dyDescent="0.3">
      <c r="A1864" t="str">
        <v>2015-09-03</v>
      </c>
      <c r="B1864">
        <v>22177</v>
      </c>
      <c r="D1864" t="str">
        <v>2015-09-08</v>
      </c>
      <c r="E1864">
        <v>28.51</v>
      </c>
      <c r="G1864" t="str">
        <v>2015-09-08</v>
      </c>
      <c r="H1864">
        <v>18910</v>
      </c>
      <c r="J1864" t="str">
        <v>2015-09-07</v>
      </c>
      <c r="K1864">
        <v>3.14</v>
      </c>
      <c r="M1864" t="str">
        <v>2015-09-07</v>
      </c>
      <c r="N1864">
        <v>5.26</v>
      </c>
      <c r="P1864" t="str">
        <v>2015-09-08</v>
      </c>
      <c r="Q1864">
        <v>11.44</v>
      </c>
      <c r="S1864" t="str">
        <v>2015-09-07</v>
      </c>
      <c r="T1864">
        <v>4.2</v>
      </c>
    </row>
    <row r="1865" spans="1:20" x14ac:dyDescent="0.3">
      <c r="A1865" t="str">
        <v>2015-09-02</v>
      </c>
      <c r="B1865">
        <v>21612</v>
      </c>
      <c r="D1865" t="str">
        <v>2015-09-07</v>
      </c>
      <c r="E1865">
        <v>28.31</v>
      </c>
      <c r="G1865" t="str">
        <v>2015-09-07</v>
      </c>
      <c r="H1865">
        <v>18150</v>
      </c>
      <c r="J1865" t="str">
        <v>2015-09-04</v>
      </c>
      <c r="K1865">
        <v>3.14</v>
      </c>
      <c r="M1865" t="str">
        <v>2015-09-04</v>
      </c>
      <c r="N1865">
        <v>5.13</v>
      </c>
      <c r="P1865" t="str">
        <v>2015-09-07</v>
      </c>
      <c r="Q1865">
        <v>11.13</v>
      </c>
      <c r="S1865" t="str">
        <v>2015-09-04</v>
      </c>
      <c r="T1865">
        <v>4.2300000000000004</v>
      </c>
    </row>
    <row r="1866" spans="1:20" x14ac:dyDescent="0.3">
      <c r="A1866" t="str">
        <v>2015-09-01</v>
      </c>
      <c r="B1866">
        <v>21451</v>
      </c>
      <c r="D1866" t="str">
        <v>2015-09-04</v>
      </c>
      <c r="E1866">
        <v>28.03</v>
      </c>
      <c r="G1866" t="str">
        <v>2015-09-04</v>
      </c>
      <c r="H1866">
        <v>18030</v>
      </c>
      <c r="J1866" t="str">
        <v>2015-09-03</v>
      </c>
      <c r="K1866">
        <v>3.29</v>
      </c>
      <c r="M1866" t="str">
        <v>2015-09-03</v>
      </c>
      <c r="N1866">
        <v>5.37</v>
      </c>
      <c r="P1866" t="str">
        <v>2015-09-04</v>
      </c>
      <c r="Q1866">
        <v>11.08</v>
      </c>
      <c r="S1866" t="str">
        <v>2015-09-03</v>
      </c>
      <c r="T1866">
        <v>4.32</v>
      </c>
    </row>
    <row r="1867" spans="1:20" x14ac:dyDescent="0.3">
      <c r="A1867" t="str">
        <v>2015-08-31</v>
      </c>
      <c r="B1867">
        <v>21942</v>
      </c>
      <c r="D1867" t="str">
        <v>2015-09-03</v>
      </c>
      <c r="E1867">
        <v>29.48</v>
      </c>
      <c r="G1867" t="str">
        <v>2015-09-03</v>
      </c>
      <c r="H1867">
        <v>18940</v>
      </c>
      <c r="J1867" t="str">
        <v>2015-09-02</v>
      </c>
      <c r="K1867">
        <v>3.24</v>
      </c>
      <c r="M1867" t="str">
        <v>2015-09-02</v>
      </c>
      <c r="N1867">
        <v>5.23</v>
      </c>
      <c r="P1867" t="str">
        <v>2015-09-03</v>
      </c>
      <c r="Q1867">
        <v>11.59</v>
      </c>
      <c r="S1867" t="str">
        <v>2015-09-02</v>
      </c>
      <c r="T1867">
        <v>4.2300000000000004</v>
      </c>
    </row>
    <row r="1868" spans="1:20" x14ac:dyDescent="0.3">
      <c r="A1868" t="str">
        <v>2015-08-28</v>
      </c>
      <c r="B1868">
        <v>21994</v>
      </c>
      <c r="D1868" t="str">
        <v>2015-09-02</v>
      </c>
      <c r="E1868">
        <v>28.51</v>
      </c>
      <c r="G1868" t="str">
        <v>2015-09-02</v>
      </c>
      <c r="H1868">
        <v>18080</v>
      </c>
      <c r="J1868" t="str">
        <v>2015-09-01</v>
      </c>
      <c r="K1868">
        <v>3.16</v>
      </c>
      <c r="M1868" t="str">
        <v>2015-09-01</v>
      </c>
      <c r="N1868">
        <v>5.18</v>
      </c>
      <c r="P1868" t="str">
        <v>2015-09-02</v>
      </c>
      <c r="Q1868">
        <v>11.18</v>
      </c>
      <c r="S1868" t="str">
        <v>2015-09-01</v>
      </c>
      <c r="T1868">
        <v>4.25</v>
      </c>
    </row>
    <row r="1869" spans="1:20" x14ac:dyDescent="0.3">
      <c r="A1869" t="str">
        <v>2015-08-27</v>
      </c>
      <c r="B1869">
        <v>22201</v>
      </c>
      <c r="D1869" t="str">
        <v>2015-09-01</v>
      </c>
      <c r="E1869">
        <v>28.21</v>
      </c>
      <c r="G1869" t="str">
        <v>2015-09-01</v>
      </c>
      <c r="H1869">
        <v>17930</v>
      </c>
      <c r="J1869" t="str">
        <v>2015-08-31</v>
      </c>
      <c r="K1869">
        <v>3.25</v>
      </c>
      <c r="M1869" t="str">
        <v>2015-08-31</v>
      </c>
      <c r="N1869">
        <v>5.17</v>
      </c>
      <c r="P1869" t="str">
        <v>2015-09-01</v>
      </c>
      <c r="Q1869">
        <v>11.04</v>
      </c>
      <c r="S1869" t="str">
        <v>2015-08-31</v>
      </c>
      <c r="T1869">
        <v>4.4000000000000004</v>
      </c>
    </row>
    <row r="1870" spans="1:20" x14ac:dyDescent="0.3">
      <c r="A1870" t="str">
        <v>2015-08-26</v>
      </c>
      <c r="B1870">
        <v>21474</v>
      </c>
      <c r="D1870" t="str">
        <v>2015-08-31</v>
      </c>
      <c r="E1870">
        <v>29.21</v>
      </c>
      <c r="G1870" t="str">
        <v>2015-08-31</v>
      </c>
      <c r="H1870">
        <v>18730</v>
      </c>
      <c r="J1870" t="str">
        <v>2015-08-28</v>
      </c>
      <c r="K1870">
        <v>3.24</v>
      </c>
      <c r="M1870" t="str">
        <v>2015-08-28</v>
      </c>
      <c r="N1870">
        <v>5.26</v>
      </c>
      <c r="P1870" t="str">
        <v>2015-08-31</v>
      </c>
      <c r="Q1870">
        <v>11.37</v>
      </c>
      <c r="S1870" t="str">
        <v>2015-08-28</v>
      </c>
      <c r="T1870">
        <v>4.4000000000000004</v>
      </c>
    </row>
    <row r="1871" spans="1:20" x14ac:dyDescent="0.3">
      <c r="A1871" t="str">
        <v>2015-08-25</v>
      </c>
      <c r="B1871">
        <v>21650</v>
      </c>
      <c r="D1871" t="str">
        <v>2015-08-28</v>
      </c>
      <c r="E1871">
        <v>29.28</v>
      </c>
      <c r="G1871" t="str">
        <v>2015-08-28</v>
      </c>
      <c r="H1871">
        <v>18840</v>
      </c>
      <c r="J1871" t="str">
        <v>2015-08-27</v>
      </c>
      <c r="K1871">
        <v>3.31</v>
      </c>
      <c r="M1871" t="str">
        <v>2015-08-27</v>
      </c>
      <c r="N1871">
        <v>5.43</v>
      </c>
      <c r="P1871" t="str">
        <v>2015-08-28</v>
      </c>
      <c r="Q1871">
        <v>11.49</v>
      </c>
      <c r="S1871" t="str">
        <v>2015-08-27</v>
      </c>
      <c r="T1871">
        <v>4.49</v>
      </c>
    </row>
    <row r="1872" spans="1:20" x14ac:dyDescent="0.3">
      <c r="A1872" t="str">
        <v>2015-08-24</v>
      </c>
      <c r="B1872">
        <v>20450</v>
      </c>
      <c r="D1872" t="str">
        <v>2015-08-27</v>
      </c>
      <c r="E1872">
        <v>29.56</v>
      </c>
      <c r="G1872" t="str">
        <v>2015-08-27</v>
      </c>
      <c r="H1872">
        <v>18770</v>
      </c>
      <c r="J1872" t="str">
        <v>2015-08-26</v>
      </c>
      <c r="K1872">
        <v>3.23</v>
      </c>
      <c r="M1872" t="str">
        <v>2015-08-26</v>
      </c>
      <c r="N1872">
        <v>5.29</v>
      </c>
      <c r="P1872" t="str">
        <v>2015-08-27</v>
      </c>
      <c r="Q1872">
        <v>11.74</v>
      </c>
      <c r="S1872" t="str">
        <v>2015-08-26</v>
      </c>
      <c r="T1872">
        <v>4.32</v>
      </c>
    </row>
    <row r="1873" spans="1:20" x14ac:dyDescent="0.3">
      <c r="A1873" t="str">
        <v>2015-08-21</v>
      </c>
      <c r="B1873">
        <v>21746</v>
      </c>
      <c r="D1873" t="str">
        <v>2015-08-26</v>
      </c>
      <c r="E1873">
        <v>29.01</v>
      </c>
      <c r="G1873" t="str">
        <v>2015-08-26</v>
      </c>
      <c r="H1873">
        <v>17630</v>
      </c>
      <c r="J1873" t="str">
        <v>2015-08-25</v>
      </c>
      <c r="K1873">
        <v>3.21</v>
      </c>
      <c r="M1873" t="str">
        <v>2015-08-25</v>
      </c>
      <c r="N1873">
        <v>5.32</v>
      </c>
      <c r="P1873" t="str">
        <v>2015-08-26</v>
      </c>
      <c r="Q1873">
        <v>11.31</v>
      </c>
      <c r="S1873" t="str">
        <v>2015-08-25</v>
      </c>
      <c r="T1873">
        <v>4.3899999999999997</v>
      </c>
    </row>
    <row r="1874" spans="1:20" x14ac:dyDescent="0.3">
      <c r="A1874" t="str">
        <v>2015-08-20</v>
      </c>
      <c r="B1874">
        <v>22379</v>
      </c>
      <c r="D1874" t="str">
        <v>2015-08-25</v>
      </c>
      <c r="E1874">
        <v>29.13</v>
      </c>
      <c r="G1874" t="str">
        <v>2015-08-25</v>
      </c>
      <c r="H1874">
        <v>17740</v>
      </c>
      <c r="J1874" t="str">
        <v>2015-08-24</v>
      </c>
      <c r="K1874">
        <v>2.97</v>
      </c>
      <c r="M1874" t="str">
        <v>2015-08-24</v>
      </c>
      <c r="N1874">
        <v>4.8600000000000003</v>
      </c>
      <c r="P1874" t="str">
        <v>2015-08-25</v>
      </c>
      <c r="Q1874">
        <v>11.38</v>
      </c>
      <c r="S1874" t="str">
        <v>2015-08-24</v>
      </c>
      <c r="T1874">
        <v>4.17</v>
      </c>
    </row>
    <row r="1875" spans="1:20" x14ac:dyDescent="0.3">
      <c r="A1875" t="str">
        <v>2015-08-19</v>
      </c>
      <c r="B1875">
        <v>22975</v>
      </c>
      <c r="D1875" t="str">
        <v>2015-08-24</v>
      </c>
      <c r="E1875">
        <v>27.25</v>
      </c>
      <c r="G1875" t="str">
        <v>2015-08-24</v>
      </c>
      <c r="H1875">
        <v>16830</v>
      </c>
      <c r="J1875" t="str">
        <v>2015-08-21</v>
      </c>
      <c r="K1875">
        <v>3.16</v>
      </c>
      <c r="M1875" t="str">
        <v>2015-08-21</v>
      </c>
      <c r="N1875">
        <v>5.18</v>
      </c>
      <c r="P1875" t="str">
        <v>2015-08-24</v>
      </c>
      <c r="Q1875">
        <v>10.61</v>
      </c>
      <c r="S1875" t="str">
        <v>2015-08-21</v>
      </c>
      <c r="T1875">
        <v>4.3600000000000003</v>
      </c>
    </row>
    <row r="1876" spans="1:20" x14ac:dyDescent="0.3">
      <c r="A1876" t="str">
        <v>2015-08-18</v>
      </c>
      <c r="B1876">
        <v>23390</v>
      </c>
      <c r="D1876" t="str">
        <v>2015-08-21</v>
      </c>
      <c r="E1876">
        <v>29.08</v>
      </c>
      <c r="G1876" t="str">
        <v>2015-08-21</v>
      </c>
      <c r="H1876">
        <v>18110</v>
      </c>
      <c r="J1876" t="str">
        <v>2015-08-20</v>
      </c>
      <c r="K1876">
        <v>3.28</v>
      </c>
      <c r="M1876" t="str">
        <v>2015-08-20</v>
      </c>
      <c r="N1876">
        <v>5.43</v>
      </c>
      <c r="P1876" t="str">
        <v>2015-08-21</v>
      </c>
      <c r="Q1876">
        <v>11.25</v>
      </c>
      <c r="S1876" t="str">
        <v>2015-08-20</v>
      </c>
      <c r="T1876">
        <v>4.47</v>
      </c>
    </row>
    <row r="1877" spans="1:20" x14ac:dyDescent="0.3">
      <c r="A1877" t="str">
        <v>2015-08-17</v>
      </c>
      <c r="B1877">
        <v>23408</v>
      </c>
      <c r="D1877" t="str">
        <v>2015-08-20</v>
      </c>
      <c r="E1877">
        <v>30.14</v>
      </c>
      <c r="G1877" t="str">
        <v>2015-08-20</v>
      </c>
      <c r="H1877">
        <v>18780</v>
      </c>
      <c r="J1877" t="str">
        <v>2015-08-19</v>
      </c>
      <c r="K1877">
        <v>3.4</v>
      </c>
      <c r="M1877" t="str">
        <v>2015-08-19</v>
      </c>
      <c r="N1877">
        <v>5.52</v>
      </c>
      <c r="P1877" t="str">
        <v>2015-08-20</v>
      </c>
      <c r="Q1877">
        <v>11.8</v>
      </c>
      <c r="S1877" t="str">
        <v>2015-08-19</v>
      </c>
      <c r="T1877">
        <v>4.59</v>
      </c>
    </row>
    <row r="1878" spans="1:20" x14ac:dyDescent="0.3">
      <c r="A1878" t="str">
        <v>2015-08-14</v>
      </c>
      <c r="B1878">
        <v>23249</v>
      </c>
      <c r="D1878" t="str">
        <v>2015-08-19</v>
      </c>
      <c r="E1878">
        <v>30.99</v>
      </c>
      <c r="G1878" t="str">
        <v>2015-08-19</v>
      </c>
      <c r="H1878">
        <v>19330</v>
      </c>
      <c r="J1878" t="str">
        <v>2015-08-18</v>
      </c>
      <c r="K1878">
        <v>3.46</v>
      </c>
      <c r="M1878" t="str">
        <v>2015-08-18</v>
      </c>
      <c r="N1878">
        <v>5.49</v>
      </c>
      <c r="P1878" t="str">
        <v>2015-08-19</v>
      </c>
      <c r="Q1878">
        <v>12.06</v>
      </c>
      <c r="S1878" t="str">
        <v>2015-08-18</v>
      </c>
      <c r="T1878">
        <v>4.6500000000000004</v>
      </c>
    </row>
    <row r="1879" spans="1:20" x14ac:dyDescent="0.3">
      <c r="A1879" t="str">
        <v>2015-08-13</v>
      </c>
      <c r="B1879">
        <v>23356</v>
      </c>
      <c r="D1879" t="str">
        <v>2015-08-18</v>
      </c>
      <c r="E1879">
        <v>31.26</v>
      </c>
      <c r="G1879" t="str">
        <v>2015-08-18</v>
      </c>
      <c r="H1879">
        <v>19410</v>
      </c>
      <c r="J1879" t="str">
        <v>2015-08-17</v>
      </c>
      <c r="K1879">
        <v>3.43</v>
      </c>
      <c r="M1879" t="str">
        <v>2015-08-17</v>
      </c>
      <c r="N1879">
        <v>5.5</v>
      </c>
      <c r="P1879" t="str">
        <v>2015-08-18</v>
      </c>
      <c r="Q1879">
        <v>11.99</v>
      </c>
      <c r="S1879" t="str">
        <v>2015-08-17</v>
      </c>
      <c r="T1879">
        <v>4.53</v>
      </c>
    </row>
    <row r="1880" spans="1:20" x14ac:dyDescent="0.3">
      <c r="A1880" t="str">
        <v>2015-08-12</v>
      </c>
      <c r="B1880">
        <v>22998</v>
      </c>
      <c r="D1880" t="str">
        <v>2015-08-17</v>
      </c>
      <c r="E1880">
        <v>31.21</v>
      </c>
      <c r="G1880" t="str">
        <v>2015-08-17</v>
      </c>
      <c r="H1880">
        <v>19550</v>
      </c>
      <c r="J1880" t="str">
        <v>2015-08-14</v>
      </c>
      <c r="K1880">
        <v>3.39</v>
      </c>
      <c r="M1880" t="str">
        <v>2015-08-14</v>
      </c>
      <c r="N1880">
        <v>5.43</v>
      </c>
      <c r="P1880" t="str">
        <v>2015-08-17</v>
      </c>
      <c r="Q1880">
        <v>11.86</v>
      </c>
      <c r="S1880" t="str">
        <v>2015-08-14</v>
      </c>
      <c r="T1880">
        <v>4.49</v>
      </c>
    </row>
    <row r="1881" spans="1:20" x14ac:dyDescent="0.3">
      <c r="A1881" t="str">
        <v>2015-08-11</v>
      </c>
      <c r="B1881">
        <v>23698</v>
      </c>
      <c r="D1881" t="str">
        <v>2015-08-14</v>
      </c>
      <c r="E1881">
        <v>31.01</v>
      </c>
      <c r="G1881" t="str">
        <v>2015-08-14</v>
      </c>
      <c r="H1881">
        <v>19400</v>
      </c>
      <c r="J1881" t="str">
        <v>2015-08-13</v>
      </c>
      <c r="K1881">
        <v>3.42</v>
      </c>
      <c r="M1881" t="str">
        <v>2015-08-13</v>
      </c>
      <c r="N1881">
        <v>5.43</v>
      </c>
      <c r="P1881" t="str">
        <v>2015-08-14</v>
      </c>
      <c r="Q1881">
        <v>11.69</v>
      </c>
      <c r="S1881" t="str">
        <v>2015-08-13</v>
      </c>
      <c r="T1881">
        <v>4.53</v>
      </c>
    </row>
    <row r="1882" spans="1:20" x14ac:dyDescent="0.3">
      <c r="A1882" t="str">
        <v>2015-08-10</v>
      </c>
      <c r="B1882">
        <v>23966</v>
      </c>
      <c r="D1882" t="str">
        <v>2015-08-13</v>
      </c>
      <c r="E1882">
        <v>31.11</v>
      </c>
      <c r="G1882" t="str">
        <v>2015-08-13</v>
      </c>
      <c r="H1882">
        <v>19620</v>
      </c>
      <c r="J1882" t="str">
        <v>2015-08-12</v>
      </c>
      <c r="K1882">
        <v>3.36</v>
      </c>
      <c r="M1882" t="str">
        <v>2015-08-12</v>
      </c>
      <c r="N1882">
        <v>5.26</v>
      </c>
      <c r="P1882" t="str">
        <v>2015-08-13</v>
      </c>
      <c r="Q1882">
        <v>11.83</v>
      </c>
      <c r="S1882" t="str">
        <v>2015-08-12</v>
      </c>
      <c r="T1882">
        <v>4.41</v>
      </c>
    </row>
    <row r="1883" spans="1:20" x14ac:dyDescent="0.3">
      <c r="A1883" t="str">
        <v>2015-08-07</v>
      </c>
      <c r="B1883">
        <v>23705</v>
      </c>
      <c r="D1883" t="str">
        <v>2015-08-12</v>
      </c>
      <c r="E1883">
        <v>30.74</v>
      </c>
      <c r="G1883" t="str">
        <v>2015-08-12</v>
      </c>
      <c r="H1883">
        <v>19100</v>
      </c>
      <c r="J1883" t="str">
        <v>2015-08-11</v>
      </c>
      <c r="K1883">
        <v>3.47</v>
      </c>
      <c r="M1883" t="str">
        <v>2015-08-11</v>
      </c>
      <c r="N1883">
        <v>5.45</v>
      </c>
      <c r="P1883" t="str">
        <v>2015-08-12</v>
      </c>
      <c r="Q1883">
        <v>11.43</v>
      </c>
      <c r="S1883" t="str">
        <v>2015-08-11</v>
      </c>
      <c r="T1883">
        <v>4.55</v>
      </c>
    </row>
    <row r="1884" spans="1:20" x14ac:dyDescent="0.3">
      <c r="A1884" t="str">
        <v>2015-08-06</v>
      </c>
      <c r="B1884">
        <v>23811</v>
      </c>
      <c r="D1884" t="str">
        <v>2015-08-11</v>
      </c>
      <c r="E1884">
        <v>31.66</v>
      </c>
      <c r="G1884" t="str">
        <v>2015-08-11</v>
      </c>
      <c r="H1884">
        <v>20060</v>
      </c>
      <c r="J1884" t="str">
        <v>2015-08-10</v>
      </c>
      <c r="K1884">
        <v>3.49</v>
      </c>
      <c r="M1884" t="str">
        <v>2015-08-10</v>
      </c>
      <c r="N1884">
        <v>5.47</v>
      </c>
      <c r="P1884" t="str">
        <v>2015-08-11</v>
      </c>
      <c r="Q1884">
        <v>11.71</v>
      </c>
      <c r="S1884" t="str">
        <v>2015-08-10</v>
      </c>
      <c r="T1884">
        <v>4.63</v>
      </c>
    </row>
    <row r="1885" spans="1:20" x14ac:dyDescent="0.3">
      <c r="A1885" t="str">
        <v>2015-08-05</v>
      </c>
      <c r="B1885">
        <v>23912</v>
      </c>
      <c r="D1885" t="str">
        <v>2015-08-10</v>
      </c>
      <c r="E1885">
        <v>31.96</v>
      </c>
      <c r="G1885" t="str">
        <v>2015-08-10</v>
      </c>
      <c r="H1885">
        <v>19940</v>
      </c>
      <c r="J1885" t="str">
        <v>2015-08-07</v>
      </c>
      <c r="K1885">
        <v>3.44</v>
      </c>
      <c r="M1885" t="str">
        <v>2015-08-07</v>
      </c>
      <c r="N1885">
        <v>5.43</v>
      </c>
      <c r="P1885" t="str">
        <v>2015-08-10</v>
      </c>
      <c r="Q1885">
        <v>11.87</v>
      </c>
      <c r="S1885" t="str">
        <v>2015-08-07</v>
      </c>
      <c r="T1885">
        <v>4.74</v>
      </c>
    </row>
    <row r="1886" spans="1:20" x14ac:dyDescent="0.3">
      <c r="A1886" t="str">
        <v>2015-08-04</v>
      </c>
      <c r="B1886">
        <v>23473</v>
      </c>
      <c r="D1886" t="str">
        <v>2015-08-07</v>
      </c>
      <c r="E1886">
        <v>31.51</v>
      </c>
      <c r="G1886" t="str">
        <v>2015-08-07</v>
      </c>
      <c r="H1886">
        <v>19700</v>
      </c>
      <c r="J1886" t="str">
        <v>2015-08-06</v>
      </c>
      <c r="K1886">
        <v>3.48</v>
      </c>
      <c r="M1886" t="str">
        <v>2015-08-06</v>
      </c>
      <c r="N1886">
        <v>5.51</v>
      </c>
      <c r="P1886" t="str">
        <v>2015-08-07</v>
      </c>
      <c r="Q1886">
        <v>11.46</v>
      </c>
      <c r="S1886" t="str">
        <v>2015-08-06</v>
      </c>
      <c r="T1886">
        <v>4.75</v>
      </c>
    </row>
    <row r="1887" spans="1:20" x14ac:dyDescent="0.3">
      <c r="A1887" t="str">
        <v>2015-08-03</v>
      </c>
      <c r="B1887">
        <v>23714</v>
      </c>
      <c r="D1887" t="str">
        <v>2015-08-06</v>
      </c>
      <c r="E1887">
        <v>31.91</v>
      </c>
      <c r="G1887" t="str">
        <v>2015-08-06</v>
      </c>
      <c r="H1887">
        <v>18110</v>
      </c>
      <c r="J1887" t="str">
        <v>2015-08-05</v>
      </c>
      <c r="K1887">
        <v>3.46</v>
      </c>
      <c r="M1887" t="str">
        <v>2015-08-05</v>
      </c>
      <c r="N1887">
        <v>5.48</v>
      </c>
      <c r="P1887" t="str">
        <v>2015-08-06</v>
      </c>
      <c r="Q1887">
        <v>11.69</v>
      </c>
      <c r="S1887" t="str">
        <v>2015-08-05</v>
      </c>
      <c r="T1887">
        <v>4.71</v>
      </c>
    </row>
    <row r="1888" spans="1:20" x14ac:dyDescent="0.3">
      <c r="A1888" t="str">
        <v>2015-07-31</v>
      </c>
      <c r="B1888">
        <v>23538</v>
      </c>
      <c r="D1888" t="str">
        <v>2015-08-05</v>
      </c>
      <c r="E1888">
        <v>31.89</v>
      </c>
      <c r="G1888" t="str">
        <v>2015-08-05</v>
      </c>
      <c r="H1888">
        <v>17920</v>
      </c>
      <c r="J1888" t="str">
        <v>2015-08-04</v>
      </c>
      <c r="K1888">
        <v>3.44</v>
      </c>
      <c r="M1888" t="str">
        <v>2015-08-04</v>
      </c>
      <c r="N1888">
        <v>5.33</v>
      </c>
      <c r="P1888" t="str">
        <v>2015-08-05</v>
      </c>
      <c r="Q1888">
        <v>11.77</v>
      </c>
      <c r="S1888" t="str">
        <v>2015-08-04</v>
      </c>
      <c r="T1888">
        <v>4.5999999999999996</v>
      </c>
    </row>
    <row r="1889" spans="1:20" x14ac:dyDescent="0.3">
      <c r="A1889" t="str">
        <v>2015-07-30</v>
      </c>
      <c r="B1889">
        <v>23396</v>
      </c>
      <c r="D1889" t="str">
        <v>2015-08-04</v>
      </c>
      <c r="E1889">
        <v>29.96</v>
      </c>
      <c r="G1889" t="str">
        <v>2015-08-04</v>
      </c>
      <c r="H1889">
        <v>17430</v>
      </c>
      <c r="J1889" t="str">
        <v>2015-08-03</v>
      </c>
      <c r="K1889">
        <v>3.53</v>
      </c>
      <c r="M1889" t="str">
        <v>2015-08-03</v>
      </c>
      <c r="N1889">
        <v>5.48</v>
      </c>
      <c r="P1889" t="str">
        <v>2015-08-04</v>
      </c>
      <c r="Q1889">
        <v>11.61</v>
      </c>
      <c r="S1889" t="str">
        <v>2015-08-03</v>
      </c>
      <c r="T1889">
        <v>4.6500000000000004</v>
      </c>
    </row>
    <row r="1890" spans="1:20" x14ac:dyDescent="0.3">
      <c r="A1890" t="str">
        <v>2015-07-29</v>
      </c>
      <c r="B1890">
        <v>23249</v>
      </c>
      <c r="D1890" t="str">
        <v>2015-08-03</v>
      </c>
      <c r="E1890">
        <v>30.26</v>
      </c>
      <c r="G1890" t="str">
        <v>2015-08-03</v>
      </c>
      <c r="H1890">
        <v>17840</v>
      </c>
      <c r="J1890" t="str">
        <v>2015-07-31</v>
      </c>
      <c r="K1890">
        <v>3.5</v>
      </c>
      <c r="M1890" t="str">
        <v>2015-07-31</v>
      </c>
      <c r="N1890">
        <v>5.43</v>
      </c>
      <c r="P1890" t="str">
        <v>2015-08-03</v>
      </c>
      <c r="Q1890">
        <v>11.88</v>
      </c>
      <c r="S1890" t="str">
        <v>2015-07-31</v>
      </c>
      <c r="T1890">
        <v>4.6399999999999997</v>
      </c>
    </row>
    <row r="1891" spans="1:20" x14ac:dyDescent="0.3">
      <c r="A1891" t="str">
        <v>2015-07-28</v>
      </c>
      <c r="B1891">
        <v>23328</v>
      </c>
      <c r="D1891" t="str">
        <v>2015-07-31</v>
      </c>
      <c r="E1891">
        <v>30.24</v>
      </c>
      <c r="G1891" t="str">
        <v>2015-07-31</v>
      </c>
      <c r="H1891">
        <v>18060</v>
      </c>
      <c r="J1891" t="str">
        <v>2015-07-30</v>
      </c>
      <c r="K1891">
        <v>3.46</v>
      </c>
      <c r="M1891" t="str">
        <v>2015-07-30</v>
      </c>
      <c r="N1891">
        <v>5.52</v>
      </c>
      <c r="P1891" t="str">
        <v>2015-07-31</v>
      </c>
      <c r="Q1891">
        <v>11.72</v>
      </c>
      <c r="S1891" t="str">
        <v>2015-07-30</v>
      </c>
      <c r="T1891">
        <v>4.5999999999999996</v>
      </c>
    </row>
    <row r="1892" spans="1:20" x14ac:dyDescent="0.3">
      <c r="A1892" t="str">
        <v>2015-07-27</v>
      </c>
      <c r="B1892">
        <v>22809</v>
      </c>
      <c r="D1892" t="str">
        <v>2015-07-30</v>
      </c>
      <c r="E1892">
        <v>29.91</v>
      </c>
      <c r="G1892" t="str">
        <v>2015-07-30</v>
      </c>
      <c r="H1892">
        <v>17750</v>
      </c>
      <c r="J1892" t="str">
        <v>2015-07-29</v>
      </c>
      <c r="K1892">
        <v>3.44</v>
      </c>
      <c r="M1892" t="str">
        <v>2015-07-29</v>
      </c>
      <c r="N1892">
        <v>5.53</v>
      </c>
      <c r="P1892" t="str">
        <v>2015-07-30</v>
      </c>
      <c r="Q1892">
        <v>11.85</v>
      </c>
      <c r="S1892" t="str">
        <v>2015-07-29</v>
      </c>
      <c r="T1892">
        <v>4.6399999999999997</v>
      </c>
    </row>
    <row r="1893" spans="1:20" x14ac:dyDescent="0.3">
      <c r="A1893" t="str">
        <v>2015-07-24</v>
      </c>
      <c r="B1893">
        <v>23508</v>
      </c>
      <c r="D1893" t="str">
        <v>2015-07-29</v>
      </c>
      <c r="E1893">
        <v>29.91</v>
      </c>
      <c r="G1893" t="str">
        <v>2015-07-29</v>
      </c>
      <c r="H1893">
        <v>17720</v>
      </c>
      <c r="J1893" t="str">
        <v>2015-07-28</v>
      </c>
      <c r="K1893">
        <v>3.45</v>
      </c>
      <c r="M1893" t="str">
        <v>2015-07-28</v>
      </c>
      <c r="N1893">
        <v>5.51</v>
      </c>
      <c r="P1893" t="str">
        <v>2015-07-29</v>
      </c>
      <c r="Q1893">
        <v>11.86</v>
      </c>
      <c r="S1893" t="str">
        <v>2015-07-28</v>
      </c>
      <c r="T1893">
        <v>4.58</v>
      </c>
    </row>
    <row r="1894" spans="1:20" x14ac:dyDescent="0.3">
      <c r="A1894" t="str">
        <v>2015-07-23</v>
      </c>
      <c r="B1894">
        <v>23633</v>
      </c>
      <c r="D1894" t="str">
        <v>2015-07-28</v>
      </c>
      <c r="E1894">
        <v>30.94</v>
      </c>
      <c r="G1894" t="str">
        <v>2015-07-28</v>
      </c>
      <c r="H1894">
        <v>18400</v>
      </c>
      <c r="J1894" t="str">
        <v>2015-07-27</v>
      </c>
      <c r="K1894">
        <v>3.36</v>
      </c>
      <c r="M1894" t="str">
        <v>2015-07-27</v>
      </c>
      <c r="N1894">
        <v>5.42</v>
      </c>
      <c r="P1894" t="str">
        <v>2015-07-28</v>
      </c>
      <c r="Q1894">
        <v>11.76</v>
      </c>
      <c r="S1894" t="str">
        <v>2015-07-27</v>
      </c>
      <c r="T1894">
        <v>4.53</v>
      </c>
    </row>
    <row r="1895" spans="1:20" x14ac:dyDescent="0.3">
      <c r="A1895" t="str">
        <v>2015-07-22</v>
      </c>
      <c r="B1895">
        <v>23681</v>
      </c>
      <c r="D1895" t="str">
        <v>2015-07-27</v>
      </c>
      <c r="E1895">
        <v>30.14</v>
      </c>
      <c r="G1895" t="str">
        <v>2015-07-27</v>
      </c>
      <c r="H1895">
        <v>17900</v>
      </c>
      <c r="J1895" t="str">
        <v>2015-07-24</v>
      </c>
      <c r="K1895">
        <v>3.53</v>
      </c>
      <c r="M1895" t="str">
        <v>2015-07-24</v>
      </c>
      <c r="N1895">
        <v>5.65</v>
      </c>
      <c r="P1895" t="str">
        <v>2015-07-27</v>
      </c>
      <c r="Q1895">
        <v>11.34</v>
      </c>
      <c r="S1895" t="str">
        <v>2015-07-24</v>
      </c>
      <c r="T1895">
        <v>4.6100000000000003</v>
      </c>
    </row>
    <row r="1896" spans="1:20" x14ac:dyDescent="0.3">
      <c r="A1896" t="str">
        <v>2015-07-21</v>
      </c>
      <c r="B1896">
        <v>23713</v>
      </c>
      <c r="D1896" t="str">
        <v>2015-07-24</v>
      </c>
      <c r="E1896">
        <v>30.86</v>
      </c>
      <c r="G1896" t="str">
        <v>2015-07-24</v>
      </c>
      <c r="H1896">
        <v>18470</v>
      </c>
      <c r="J1896" t="str">
        <v>2015-07-23</v>
      </c>
      <c r="K1896">
        <v>3.51</v>
      </c>
      <c r="M1896" t="str">
        <v>2015-07-23</v>
      </c>
      <c r="N1896">
        <v>5.72</v>
      </c>
      <c r="P1896" t="str">
        <v>2015-07-24</v>
      </c>
      <c r="Q1896">
        <v>11.63</v>
      </c>
      <c r="S1896" t="str">
        <v>2015-07-23</v>
      </c>
      <c r="T1896">
        <v>4.58</v>
      </c>
    </row>
    <row r="1897" spans="1:20" x14ac:dyDescent="0.3">
      <c r="A1897" t="str">
        <v>2015-07-20</v>
      </c>
      <c r="B1897">
        <v>24031</v>
      </c>
      <c r="D1897" t="str">
        <v>2015-07-23</v>
      </c>
      <c r="E1897">
        <v>31.21</v>
      </c>
      <c r="G1897" t="str">
        <v>2015-07-23</v>
      </c>
      <c r="H1897">
        <v>18810</v>
      </c>
      <c r="J1897" t="str">
        <v>2015-07-22</v>
      </c>
      <c r="K1897">
        <v>3.51</v>
      </c>
      <c r="M1897" t="str">
        <v>2015-07-22</v>
      </c>
      <c r="N1897">
        <v>5.72</v>
      </c>
      <c r="P1897" t="str">
        <v>2015-07-23</v>
      </c>
      <c r="Q1897">
        <v>11.78</v>
      </c>
      <c r="S1897" t="str">
        <v>2015-07-22</v>
      </c>
      <c r="T1897">
        <v>4.59</v>
      </c>
    </row>
    <row r="1898" spans="1:20" x14ac:dyDescent="0.3">
      <c r="A1898" t="str">
        <v>2015-07-17</v>
      </c>
      <c r="B1898">
        <v>23765</v>
      </c>
      <c r="D1898" t="str">
        <v>2015-07-22</v>
      </c>
      <c r="E1898">
        <v>31.24</v>
      </c>
      <c r="G1898" t="str">
        <v>2015-07-22</v>
      </c>
      <c r="H1898">
        <v>18650</v>
      </c>
      <c r="J1898" t="str">
        <v>2015-07-21</v>
      </c>
      <c r="K1898">
        <v>3.51</v>
      </c>
      <c r="M1898" t="str">
        <v>2015-07-21</v>
      </c>
      <c r="N1898">
        <v>5.64</v>
      </c>
      <c r="P1898" t="str">
        <v>2015-07-22</v>
      </c>
      <c r="Q1898">
        <v>11.83</v>
      </c>
      <c r="S1898" t="str">
        <v>2015-07-21</v>
      </c>
      <c r="T1898">
        <v>4.54</v>
      </c>
    </row>
    <row r="1899" spans="1:20" x14ac:dyDescent="0.3">
      <c r="A1899" t="str">
        <v>2015-07-16</v>
      </c>
      <c r="B1899">
        <v>23783</v>
      </c>
      <c r="D1899" t="str">
        <v>2015-07-21</v>
      </c>
      <c r="E1899">
        <v>31.31</v>
      </c>
      <c r="G1899" t="str">
        <v>2015-07-21</v>
      </c>
      <c r="H1899">
        <v>18580</v>
      </c>
      <c r="J1899" t="str">
        <v>2015-07-20</v>
      </c>
      <c r="K1899">
        <v>3.6</v>
      </c>
      <c r="M1899" t="str">
        <v>2015-07-20</v>
      </c>
      <c r="N1899">
        <v>5.81</v>
      </c>
      <c r="P1899" t="str">
        <v>2015-07-21</v>
      </c>
      <c r="Q1899">
        <v>11.86</v>
      </c>
      <c r="S1899" t="str">
        <v>2015-07-20</v>
      </c>
      <c r="T1899">
        <v>4.6100000000000003</v>
      </c>
    </row>
    <row r="1900" spans="1:20" x14ac:dyDescent="0.3">
      <c r="A1900" t="str">
        <v>2015-07-15</v>
      </c>
      <c r="B1900">
        <v>23393</v>
      </c>
      <c r="D1900" t="str">
        <v>2015-07-20</v>
      </c>
      <c r="E1900">
        <v>31.81</v>
      </c>
      <c r="G1900" t="str">
        <v>2015-07-20</v>
      </c>
      <c r="H1900">
        <v>18700</v>
      </c>
      <c r="J1900" t="str">
        <v>2015-07-17</v>
      </c>
      <c r="K1900">
        <v>3.56</v>
      </c>
      <c r="M1900" t="str">
        <v>2015-07-17</v>
      </c>
      <c r="N1900">
        <v>5.69</v>
      </c>
      <c r="P1900" t="str">
        <v>2015-07-20</v>
      </c>
      <c r="Q1900">
        <v>12.12</v>
      </c>
      <c r="S1900" t="str">
        <v>2015-07-17</v>
      </c>
      <c r="T1900">
        <v>4.5</v>
      </c>
    </row>
    <row r="1901" spans="1:20" x14ac:dyDescent="0.3">
      <c r="A1901" t="str">
        <v>2015-07-14</v>
      </c>
      <c r="B1901">
        <v>23098</v>
      </c>
      <c r="D1901" t="str">
        <v>2015-07-17</v>
      </c>
      <c r="E1901">
        <v>31.64</v>
      </c>
      <c r="G1901" t="str">
        <v>2015-07-17</v>
      </c>
      <c r="H1901">
        <v>18260</v>
      </c>
      <c r="J1901" t="str">
        <v>2015-07-16</v>
      </c>
      <c r="K1901">
        <v>3.54</v>
      </c>
      <c r="M1901" t="str">
        <v>2015-07-16</v>
      </c>
      <c r="N1901">
        <v>5.64</v>
      </c>
      <c r="P1901" t="str">
        <v>2015-07-17</v>
      </c>
      <c r="Q1901">
        <v>12</v>
      </c>
      <c r="S1901" t="str">
        <v>2015-07-16</v>
      </c>
      <c r="T1901">
        <v>4.5</v>
      </c>
    </row>
    <row r="1902" spans="1:20" x14ac:dyDescent="0.3">
      <c r="A1902" t="str">
        <v>2015-07-13</v>
      </c>
      <c r="B1902">
        <v>23167</v>
      </c>
      <c r="D1902" t="str">
        <v>2015-07-16</v>
      </c>
      <c r="E1902">
        <v>31.61</v>
      </c>
      <c r="G1902" t="str">
        <v>2015-07-16</v>
      </c>
      <c r="H1902">
        <v>18100</v>
      </c>
      <c r="J1902" t="str">
        <v>2015-07-15</v>
      </c>
      <c r="K1902">
        <v>3.46</v>
      </c>
      <c r="M1902" t="str">
        <v>2015-07-15</v>
      </c>
      <c r="N1902">
        <v>5.56</v>
      </c>
      <c r="P1902" t="str">
        <v>2015-07-16</v>
      </c>
      <c r="Q1902">
        <v>11.86</v>
      </c>
      <c r="S1902" t="str">
        <v>2015-07-15</v>
      </c>
      <c r="T1902">
        <v>4.4400000000000004</v>
      </c>
    </row>
    <row r="1903" spans="1:20" x14ac:dyDescent="0.3">
      <c r="A1903" t="str">
        <v>2015-07-10</v>
      </c>
      <c r="B1903">
        <v>22937</v>
      </c>
      <c r="D1903" t="str">
        <v>2015-07-15</v>
      </c>
      <c r="E1903">
        <v>30.99</v>
      </c>
      <c r="G1903" t="str">
        <v>2015-07-15</v>
      </c>
      <c r="H1903">
        <v>17740</v>
      </c>
      <c r="J1903" t="str">
        <v>2015-07-14</v>
      </c>
      <c r="K1903">
        <v>3.41</v>
      </c>
      <c r="M1903" t="str">
        <v>2015-07-14</v>
      </c>
      <c r="N1903">
        <v>5.4</v>
      </c>
      <c r="P1903" t="str">
        <v>2015-07-15</v>
      </c>
      <c r="Q1903">
        <v>11.48</v>
      </c>
      <c r="S1903" t="str">
        <v>2015-07-14</v>
      </c>
      <c r="T1903">
        <v>4.32</v>
      </c>
    </row>
    <row r="1904" spans="1:20" x14ac:dyDescent="0.3">
      <c r="A1904" t="str">
        <v>2015-07-09</v>
      </c>
      <c r="B1904">
        <v>22269</v>
      </c>
      <c r="D1904" t="str">
        <v>2015-07-14</v>
      </c>
      <c r="E1904">
        <v>30.91</v>
      </c>
      <c r="G1904" t="str">
        <v>2015-07-14</v>
      </c>
      <c r="H1904">
        <v>17330</v>
      </c>
      <c r="J1904" t="str">
        <v>2015-07-13</v>
      </c>
      <c r="K1904">
        <v>3.42</v>
      </c>
      <c r="M1904" t="str">
        <v>2015-07-13</v>
      </c>
      <c r="N1904">
        <v>5.47</v>
      </c>
      <c r="P1904" t="str">
        <v>2015-07-14</v>
      </c>
      <c r="Q1904">
        <v>11.37</v>
      </c>
      <c r="S1904" t="str">
        <v>2015-07-13</v>
      </c>
      <c r="T1904">
        <v>4.3899999999999997</v>
      </c>
    </row>
    <row r="1905" spans="1:20" x14ac:dyDescent="0.3">
      <c r="A1905" t="str">
        <v>2015-07-08</v>
      </c>
      <c r="B1905">
        <v>21512</v>
      </c>
      <c r="D1905" t="str">
        <v>2015-07-13</v>
      </c>
      <c r="E1905">
        <v>31.24</v>
      </c>
      <c r="G1905" t="str">
        <v>2015-07-13</v>
      </c>
      <c r="H1905">
        <v>16970</v>
      </c>
      <c r="J1905" t="str">
        <v>2015-07-10</v>
      </c>
      <c r="K1905">
        <v>3.35</v>
      </c>
      <c r="M1905" t="str">
        <v>2015-07-10</v>
      </c>
      <c r="N1905">
        <v>5.4</v>
      </c>
      <c r="P1905" t="str">
        <v>2015-07-13</v>
      </c>
      <c r="Q1905">
        <v>11.35</v>
      </c>
      <c r="S1905" t="str">
        <v>2015-07-10</v>
      </c>
      <c r="T1905">
        <v>4.34</v>
      </c>
    </row>
    <row r="1906" spans="1:20" x14ac:dyDescent="0.3">
      <c r="A1906" t="str">
        <v>2015-07-07</v>
      </c>
      <c r="B1906">
        <v>20958</v>
      </c>
      <c r="D1906" t="str">
        <v>2015-07-10</v>
      </c>
      <c r="E1906">
        <v>30.74</v>
      </c>
      <c r="G1906" t="str">
        <v>2015-07-10</v>
      </c>
      <c r="H1906">
        <v>17220</v>
      </c>
      <c r="J1906" t="str">
        <v>2015-07-09</v>
      </c>
      <c r="K1906">
        <v>3.21</v>
      </c>
      <c r="M1906" t="str">
        <v>2015-07-09</v>
      </c>
      <c r="N1906">
        <v>5.26</v>
      </c>
      <c r="P1906" t="str">
        <v>2015-07-10</v>
      </c>
      <c r="Q1906">
        <v>11.08</v>
      </c>
      <c r="S1906" t="str">
        <v>2015-07-09</v>
      </c>
      <c r="T1906">
        <v>4.29</v>
      </c>
    </row>
    <row r="1907" spans="1:20" x14ac:dyDescent="0.3">
      <c r="A1907" t="str">
        <v>2015-07-06</v>
      </c>
      <c r="B1907">
        <v>21601</v>
      </c>
      <c r="D1907" t="str">
        <v>2015-07-09</v>
      </c>
      <c r="E1907">
        <v>29.51</v>
      </c>
      <c r="G1907" t="str">
        <v>2015-07-09</v>
      </c>
      <c r="H1907">
        <v>15920</v>
      </c>
      <c r="J1907" t="str">
        <v>2015-07-08</v>
      </c>
      <c r="K1907">
        <v>3.07</v>
      </c>
      <c r="M1907" t="str">
        <v>2015-07-08</v>
      </c>
      <c r="N1907">
        <v>5.04</v>
      </c>
      <c r="P1907" t="str">
        <v>2015-07-09</v>
      </c>
      <c r="Q1907">
        <v>10.75</v>
      </c>
      <c r="S1907" t="str">
        <v>2015-07-08</v>
      </c>
      <c r="T1907">
        <v>4.13</v>
      </c>
    </row>
    <row r="1908" spans="1:20" x14ac:dyDescent="0.3">
      <c r="A1908" t="str">
        <v>2015-07-03</v>
      </c>
      <c r="B1908">
        <v>22508</v>
      </c>
      <c r="D1908" t="str">
        <v>2015-07-08</v>
      </c>
      <c r="E1908">
        <v>28.28</v>
      </c>
      <c r="G1908" t="str">
        <v>2015-07-08</v>
      </c>
      <c r="H1908">
        <v>15050</v>
      </c>
      <c r="J1908" t="str">
        <v>2015-07-07</v>
      </c>
      <c r="K1908">
        <v>2.96</v>
      </c>
      <c r="M1908" t="str">
        <v>2015-07-07</v>
      </c>
      <c r="N1908">
        <v>4.7699999999999996</v>
      </c>
      <c r="P1908" t="str">
        <v>2015-07-08</v>
      </c>
      <c r="Q1908">
        <v>10.27</v>
      </c>
      <c r="S1908" t="str">
        <v>2015-07-07</v>
      </c>
      <c r="T1908">
        <v>4.05</v>
      </c>
    </row>
    <row r="1909" spans="1:20" x14ac:dyDescent="0.3">
      <c r="A1909" t="str">
        <v>2015-07-02</v>
      </c>
      <c r="B1909">
        <v>22617</v>
      </c>
      <c r="D1909" t="str">
        <v>2015-07-07</v>
      </c>
      <c r="E1909">
        <v>27.36</v>
      </c>
      <c r="G1909" t="str">
        <v>2015-07-07</v>
      </c>
      <c r="H1909">
        <v>14230</v>
      </c>
      <c r="J1909" t="str">
        <v>2015-07-06</v>
      </c>
      <c r="K1909">
        <v>3.05</v>
      </c>
      <c r="M1909" t="str">
        <v>2015-07-06</v>
      </c>
      <c r="N1909">
        <v>5.0999999999999996</v>
      </c>
      <c r="P1909" t="str">
        <v>2015-07-07</v>
      </c>
      <c r="Q1909">
        <v>9.8699999999999992</v>
      </c>
      <c r="S1909" t="str">
        <v>2015-07-06</v>
      </c>
      <c r="T1909">
        <v>4.13</v>
      </c>
    </row>
    <row r="1910" spans="1:20" x14ac:dyDescent="0.3">
      <c r="A1910" t="str">
        <v>2015-07-01</v>
      </c>
      <c r="B1910">
        <v>22944</v>
      </c>
      <c r="D1910" t="str">
        <v>2015-07-06</v>
      </c>
      <c r="E1910">
        <v>28.46</v>
      </c>
      <c r="G1910" t="str">
        <v>2015-07-06</v>
      </c>
      <c r="H1910">
        <v>15380</v>
      </c>
      <c r="J1910" t="str">
        <v>2015-07-03</v>
      </c>
      <c r="K1910">
        <v>3.24</v>
      </c>
      <c r="M1910" t="str">
        <v>2015-07-03</v>
      </c>
      <c r="N1910">
        <v>5.42</v>
      </c>
      <c r="P1910" t="str">
        <v>2015-07-06</v>
      </c>
      <c r="Q1910">
        <v>10.3</v>
      </c>
      <c r="S1910" t="str">
        <v>2015-07-03</v>
      </c>
      <c r="T1910">
        <v>4.32</v>
      </c>
    </row>
    <row r="1911" spans="1:20" x14ac:dyDescent="0.3">
      <c r="A1911" t="str">
        <v>2015-06-30</v>
      </c>
      <c r="B1911">
        <v>22461</v>
      </c>
      <c r="D1911" t="str">
        <v>2015-07-03</v>
      </c>
      <c r="E1911">
        <v>30.31</v>
      </c>
      <c r="G1911" t="str">
        <v>2015-07-03</v>
      </c>
      <c r="H1911">
        <v>17380</v>
      </c>
      <c r="J1911" t="str">
        <v>2015-07-02</v>
      </c>
      <c r="K1911">
        <v>3.26</v>
      </c>
      <c r="M1911" t="str">
        <v>2015-07-02</v>
      </c>
      <c r="N1911">
        <v>5.49</v>
      </c>
      <c r="P1911" t="str">
        <v>2015-07-03</v>
      </c>
      <c r="Q1911">
        <v>11.03</v>
      </c>
      <c r="S1911" t="str">
        <v>2015-07-02</v>
      </c>
      <c r="T1911">
        <v>4.43</v>
      </c>
    </row>
    <row r="1912" spans="1:20" x14ac:dyDescent="0.3">
      <c r="A1912" t="str">
        <v>2015-06-29</v>
      </c>
      <c r="B1912">
        <v>22570</v>
      </c>
      <c r="D1912" t="str">
        <v>2015-07-02</v>
      </c>
      <c r="E1912">
        <v>30.61</v>
      </c>
      <c r="G1912" t="str">
        <v>2015-07-02</v>
      </c>
      <c r="H1912">
        <v>17490</v>
      </c>
      <c r="J1912" t="str">
        <v>2015-07-01</v>
      </c>
      <c r="K1912">
        <v>3.34</v>
      </c>
      <c r="M1912" t="str">
        <v>2015-07-01</v>
      </c>
      <c r="N1912">
        <v>5.58</v>
      </c>
      <c r="P1912" t="str">
        <v>2015-07-02</v>
      </c>
      <c r="Q1912">
        <v>10.99</v>
      </c>
      <c r="S1912" t="str">
        <v>2015-07-01</v>
      </c>
      <c r="T1912">
        <v>4.43</v>
      </c>
    </row>
    <row r="1913" spans="1:20" x14ac:dyDescent="0.3">
      <c r="A1913" t="str">
        <v>2015-06-26</v>
      </c>
      <c r="B1913">
        <v>23800</v>
      </c>
      <c r="D1913" t="str">
        <v>2015-07-01</v>
      </c>
      <c r="E1913">
        <v>31.21</v>
      </c>
      <c r="G1913" t="str">
        <v>2015-07-01</v>
      </c>
      <c r="H1913">
        <v>18020</v>
      </c>
      <c r="J1913" t="str">
        <v>2015-06-30</v>
      </c>
      <c r="K1913">
        <v>3.25</v>
      </c>
      <c r="M1913" t="str">
        <v>2015-06-30</v>
      </c>
      <c r="N1913">
        <v>5.42</v>
      </c>
      <c r="P1913" t="str">
        <v>2015-07-01</v>
      </c>
      <c r="Q1913">
        <v>11.26</v>
      </c>
      <c r="S1913" t="str">
        <v>2015-06-30</v>
      </c>
      <c r="T1913">
        <v>4.37</v>
      </c>
    </row>
    <row r="1914" spans="1:20" x14ac:dyDescent="0.3">
      <c r="A1914" t="str">
        <v>2015-06-25</v>
      </c>
      <c r="B1914">
        <v>23643</v>
      </c>
      <c r="D1914" t="str">
        <v>2015-06-30</v>
      </c>
      <c r="E1914">
        <v>30.19</v>
      </c>
      <c r="G1914" t="str">
        <v>2015-06-30</v>
      </c>
      <c r="H1914">
        <v>17460</v>
      </c>
      <c r="J1914" t="str">
        <v>2015-06-29</v>
      </c>
      <c r="K1914">
        <v>3.27</v>
      </c>
      <c r="M1914" t="str">
        <v>2015-06-29</v>
      </c>
      <c r="N1914">
        <v>5.35</v>
      </c>
      <c r="P1914" t="str">
        <v>2015-06-30</v>
      </c>
      <c r="Q1914">
        <v>10.95</v>
      </c>
      <c r="S1914" t="str">
        <v>2015-06-29</v>
      </c>
      <c r="T1914">
        <v>4.2699999999999996</v>
      </c>
    </row>
    <row r="1915" spans="1:20" x14ac:dyDescent="0.3">
      <c r="A1915" t="str">
        <v>2015-06-24</v>
      </c>
      <c r="B1915">
        <v>23443</v>
      </c>
      <c r="D1915" t="str">
        <v>2015-06-29</v>
      </c>
      <c r="E1915">
        <v>30.06</v>
      </c>
      <c r="G1915" t="str">
        <v>2015-06-29</v>
      </c>
      <c r="H1915">
        <v>17700</v>
      </c>
      <c r="J1915" t="str">
        <v>2015-06-26</v>
      </c>
      <c r="K1915">
        <v>3.48</v>
      </c>
      <c r="M1915" t="str">
        <v>2015-06-26</v>
      </c>
      <c r="N1915">
        <v>5.73</v>
      </c>
      <c r="P1915" t="str">
        <v>2015-06-29</v>
      </c>
      <c r="Q1915">
        <v>10.91</v>
      </c>
      <c r="S1915" t="str">
        <v>2015-06-26</v>
      </c>
      <c r="T1915">
        <v>4.58</v>
      </c>
    </row>
    <row r="1916" spans="1:20" x14ac:dyDescent="0.3">
      <c r="A1916" t="str">
        <v>2015-06-23</v>
      </c>
      <c r="B1916">
        <v>23567</v>
      </c>
      <c r="D1916" t="str">
        <v>2015-06-26</v>
      </c>
      <c r="E1916">
        <v>32.369999999999997</v>
      </c>
      <c r="G1916" t="str">
        <v>2015-06-26</v>
      </c>
      <c r="H1916">
        <v>19720</v>
      </c>
      <c r="J1916" t="str">
        <v>2015-06-25</v>
      </c>
      <c r="K1916">
        <v>3.45</v>
      </c>
      <c r="M1916" t="str">
        <v>2015-06-25</v>
      </c>
      <c r="N1916">
        <v>5.68</v>
      </c>
      <c r="P1916" t="str">
        <v>2015-06-26</v>
      </c>
      <c r="Q1916">
        <v>11.69</v>
      </c>
      <c r="S1916" t="str">
        <v>2015-06-25</v>
      </c>
      <c r="T1916">
        <v>4.5</v>
      </c>
    </row>
    <row r="1917" spans="1:20" x14ac:dyDescent="0.3">
      <c r="A1917" t="str">
        <v>2015-06-22</v>
      </c>
      <c r="B1917">
        <v>23486</v>
      </c>
      <c r="D1917" t="str">
        <v>2015-06-25</v>
      </c>
      <c r="E1917">
        <v>32.39</v>
      </c>
      <c r="G1917" t="str">
        <v>2015-06-25</v>
      </c>
      <c r="H1917">
        <v>19400</v>
      </c>
      <c r="J1917" t="str">
        <v>2015-06-24</v>
      </c>
      <c r="K1917">
        <v>3.39</v>
      </c>
      <c r="M1917" t="str">
        <v>2015-06-24</v>
      </c>
      <c r="N1917">
        <v>5.52</v>
      </c>
      <c r="P1917" t="str">
        <v>2015-06-25</v>
      </c>
      <c r="Q1917">
        <v>11.72</v>
      </c>
      <c r="S1917" t="str">
        <v>2015-06-24</v>
      </c>
      <c r="T1917">
        <v>4.45</v>
      </c>
    </row>
    <row r="1918" spans="1:20" x14ac:dyDescent="0.3">
      <c r="A1918" t="str">
        <v>2015-06-19</v>
      </c>
      <c r="B1918">
        <v>22699</v>
      </c>
      <c r="D1918" t="str">
        <v>2015-06-24</v>
      </c>
      <c r="E1918">
        <v>31.86</v>
      </c>
      <c r="G1918" t="str">
        <v>2015-06-24</v>
      </c>
      <c r="H1918">
        <v>19160</v>
      </c>
      <c r="J1918" t="str">
        <v>2015-06-23</v>
      </c>
      <c r="K1918">
        <v>3.42</v>
      </c>
      <c r="M1918" t="str">
        <v>2015-06-23</v>
      </c>
      <c r="N1918">
        <v>5.53</v>
      </c>
      <c r="P1918" t="str">
        <v>2015-06-24</v>
      </c>
      <c r="Q1918">
        <v>11.49</v>
      </c>
      <c r="S1918" t="str">
        <v>2015-06-23</v>
      </c>
      <c r="T1918">
        <v>4.49</v>
      </c>
    </row>
    <row r="1919" spans="1:20" x14ac:dyDescent="0.3">
      <c r="A1919" t="str">
        <v>2015-06-18</v>
      </c>
      <c r="B1919">
        <v>22460</v>
      </c>
      <c r="D1919" t="str">
        <v>2015-06-23</v>
      </c>
      <c r="E1919">
        <v>32.24</v>
      </c>
      <c r="G1919" t="str">
        <v>2015-06-23</v>
      </c>
      <c r="H1919">
        <v>19560</v>
      </c>
      <c r="J1919" t="str">
        <v>2015-06-22</v>
      </c>
      <c r="K1919">
        <v>3.39</v>
      </c>
      <c r="M1919" t="str">
        <v>2015-06-22</v>
      </c>
      <c r="N1919">
        <v>5.44</v>
      </c>
      <c r="P1919" t="str">
        <v>2015-06-23</v>
      </c>
      <c r="Q1919">
        <v>11.5</v>
      </c>
      <c r="S1919" t="str">
        <v>2015-06-22</v>
      </c>
      <c r="T1919">
        <v>4.4800000000000004</v>
      </c>
    </row>
    <row r="1920" spans="1:20" x14ac:dyDescent="0.3">
      <c r="A1920" t="str">
        <v>2015-06-17</v>
      </c>
      <c r="B1920">
        <v>22225</v>
      </c>
      <c r="D1920" t="str">
        <v>2015-06-22</v>
      </c>
      <c r="E1920">
        <v>32.57</v>
      </c>
      <c r="G1920" t="str">
        <v>2015-06-22</v>
      </c>
      <c r="H1920">
        <v>19420</v>
      </c>
      <c r="J1920" t="str">
        <v>2015-06-19</v>
      </c>
      <c r="K1920">
        <v>3.22</v>
      </c>
      <c r="M1920" t="str">
        <v>2015-06-19</v>
      </c>
      <c r="N1920">
        <v>5.07</v>
      </c>
      <c r="P1920" t="str">
        <v>2015-06-22</v>
      </c>
      <c r="Q1920">
        <v>11.58</v>
      </c>
      <c r="S1920" t="str">
        <v>2015-06-19</v>
      </c>
      <c r="T1920">
        <v>4.26</v>
      </c>
    </row>
    <row r="1921" spans="1:20" x14ac:dyDescent="0.3">
      <c r="A1921" t="str">
        <v>2015-06-16</v>
      </c>
      <c r="B1921">
        <v>22383</v>
      </c>
      <c r="D1921" t="str">
        <v>2015-06-19</v>
      </c>
      <c r="E1921">
        <v>30.81</v>
      </c>
      <c r="G1921" t="str">
        <v>2015-06-19</v>
      </c>
      <c r="H1921">
        <v>18480</v>
      </c>
      <c r="J1921" t="str">
        <v>2015-06-18</v>
      </c>
      <c r="K1921">
        <v>3.18</v>
      </c>
      <c r="M1921" t="str">
        <v>2015-06-18</v>
      </c>
      <c r="N1921">
        <v>5.0199999999999996</v>
      </c>
      <c r="P1921" t="str">
        <v>2015-06-19</v>
      </c>
      <c r="Q1921">
        <v>10.91</v>
      </c>
      <c r="S1921" t="str">
        <v>2015-06-18</v>
      </c>
      <c r="T1921">
        <v>4.24</v>
      </c>
    </row>
    <row r="1922" spans="1:20" x14ac:dyDescent="0.3">
      <c r="A1922" t="str">
        <v>2015-06-15</v>
      </c>
      <c r="B1922">
        <v>22328</v>
      </c>
      <c r="D1922" t="str">
        <v>2015-06-18</v>
      </c>
      <c r="E1922">
        <v>30.24</v>
      </c>
      <c r="G1922" t="str">
        <v>2015-06-18</v>
      </c>
      <c r="H1922">
        <v>18290</v>
      </c>
      <c r="J1922" t="str">
        <v>2015-06-17</v>
      </c>
      <c r="K1922">
        <v>3.13</v>
      </c>
      <c r="M1922" t="str">
        <v>2015-06-17</v>
      </c>
      <c r="N1922">
        <v>5.01</v>
      </c>
      <c r="P1922" t="str">
        <v>2015-06-18</v>
      </c>
      <c r="Q1922">
        <v>10.76</v>
      </c>
      <c r="S1922" t="str">
        <v>2015-06-17</v>
      </c>
      <c r="T1922">
        <v>4.2</v>
      </c>
    </row>
    <row r="1923" spans="1:20" x14ac:dyDescent="0.3">
      <c r="A1923" t="str">
        <v>2015-06-12</v>
      </c>
      <c r="B1923">
        <v>22878</v>
      </c>
      <c r="D1923" t="str">
        <v>2015-06-17</v>
      </c>
      <c r="E1923">
        <v>29.94</v>
      </c>
      <c r="G1923" t="str">
        <v>2015-06-17</v>
      </c>
      <c r="H1923">
        <v>18700</v>
      </c>
      <c r="J1923" t="str">
        <v>2015-06-16</v>
      </c>
      <c r="K1923">
        <v>3.15</v>
      </c>
      <c r="M1923" t="str">
        <v>2015-06-16</v>
      </c>
      <c r="N1923">
        <v>5.08</v>
      </c>
      <c r="P1923" t="str">
        <v>2015-06-17</v>
      </c>
      <c r="Q1923">
        <v>10.7</v>
      </c>
      <c r="S1923" t="str">
        <v>2015-06-16</v>
      </c>
      <c r="T1923">
        <v>4.24</v>
      </c>
    </row>
    <row r="1924" spans="1:20" x14ac:dyDescent="0.3">
      <c r="A1924" t="str">
        <v>2015-06-11</v>
      </c>
      <c r="B1924">
        <v>23172</v>
      </c>
      <c r="D1924" t="str">
        <v>2015-06-16</v>
      </c>
      <c r="E1924">
        <v>30.46</v>
      </c>
      <c r="G1924" t="str">
        <v>2015-06-16</v>
      </c>
      <c r="H1924">
        <v>17850</v>
      </c>
      <c r="J1924" t="str">
        <v>2015-06-15</v>
      </c>
      <c r="K1924">
        <v>3.15</v>
      </c>
      <c r="M1924" t="str">
        <v>2015-06-15</v>
      </c>
      <c r="N1924">
        <v>5.08</v>
      </c>
      <c r="P1924" t="str">
        <v>2015-06-16</v>
      </c>
      <c r="Q1924">
        <v>10.65</v>
      </c>
      <c r="S1924" t="str">
        <v>2015-06-15</v>
      </c>
      <c r="T1924">
        <v>4.2300000000000004</v>
      </c>
    </row>
    <row r="1925" spans="1:20" x14ac:dyDescent="0.3">
      <c r="A1925" t="str">
        <v>2015-06-10</v>
      </c>
      <c r="B1925">
        <v>23091</v>
      </c>
      <c r="D1925" t="str">
        <v>2015-06-15</v>
      </c>
      <c r="E1925">
        <v>30.24</v>
      </c>
      <c r="G1925" t="str">
        <v>2015-06-15</v>
      </c>
      <c r="H1925">
        <v>17200</v>
      </c>
      <c r="J1925" t="str">
        <v>2015-06-12</v>
      </c>
      <c r="K1925">
        <v>3.25</v>
      </c>
      <c r="M1925" t="str">
        <v>2015-06-12</v>
      </c>
      <c r="N1925">
        <v>5.22</v>
      </c>
      <c r="P1925" t="str">
        <v>2015-06-15</v>
      </c>
      <c r="Q1925">
        <v>10.66</v>
      </c>
      <c r="S1925" t="str">
        <v>2015-06-12</v>
      </c>
      <c r="T1925">
        <v>4.3</v>
      </c>
    </row>
    <row r="1926" spans="1:20" x14ac:dyDescent="0.3">
      <c r="A1926" t="str">
        <v>2015-06-09</v>
      </c>
      <c r="B1926">
        <v>22527</v>
      </c>
      <c r="D1926" t="str">
        <v>2015-06-12</v>
      </c>
      <c r="E1926">
        <v>31.44</v>
      </c>
      <c r="G1926" t="str">
        <v>2015-06-12</v>
      </c>
      <c r="H1926">
        <v>17940</v>
      </c>
      <c r="J1926" t="str">
        <v>2015-06-11</v>
      </c>
      <c r="K1926">
        <v>3.29</v>
      </c>
      <c r="M1926" t="str">
        <v>2015-06-11</v>
      </c>
      <c r="N1926">
        <v>5.3</v>
      </c>
      <c r="P1926" t="str">
        <v>2015-06-12</v>
      </c>
      <c r="Q1926">
        <v>11.17</v>
      </c>
      <c r="S1926" t="str">
        <v>2015-06-11</v>
      </c>
      <c r="T1926">
        <v>4.42</v>
      </c>
    </row>
    <row r="1927" spans="1:20" x14ac:dyDescent="0.3">
      <c r="A1927" t="str">
        <v>2015-06-08</v>
      </c>
      <c r="B1927">
        <v>22642</v>
      </c>
      <c r="D1927" t="str">
        <v>2015-06-11</v>
      </c>
      <c r="E1927">
        <v>31.99</v>
      </c>
      <c r="G1927" t="str">
        <v>2015-06-11</v>
      </c>
      <c r="H1927">
        <v>18550</v>
      </c>
      <c r="J1927" t="str">
        <v>2015-06-10</v>
      </c>
      <c r="K1927">
        <v>3.27</v>
      </c>
      <c r="M1927" t="str">
        <v>2015-06-10</v>
      </c>
      <c r="N1927">
        <v>5.3</v>
      </c>
      <c r="P1927" t="str">
        <v>2015-06-11</v>
      </c>
      <c r="Q1927">
        <v>11.36</v>
      </c>
      <c r="S1927" t="str">
        <v>2015-06-10</v>
      </c>
      <c r="T1927">
        <v>4.38</v>
      </c>
    </row>
    <row r="1928" spans="1:20" x14ac:dyDescent="0.3">
      <c r="A1928" t="str">
        <v>2015-06-05</v>
      </c>
      <c r="B1928">
        <v>22847</v>
      </c>
      <c r="D1928" t="str">
        <v>2015-06-10</v>
      </c>
      <c r="E1928">
        <v>31.86</v>
      </c>
      <c r="G1928" t="str">
        <v>2015-06-10</v>
      </c>
      <c r="H1928">
        <v>18070</v>
      </c>
      <c r="J1928" t="str">
        <v>2015-06-09</v>
      </c>
      <c r="K1928">
        <v>3.16</v>
      </c>
      <c r="M1928" t="str">
        <v>2015-06-09</v>
      </c>
      <c r="N1928">
        <v>5.12</v>
      </c>
      <c r="P1928" t="str">
        <v>2015-06-10</v>
      </c>
      <c r="Q1928">
        <v>11.26</v>
      </c>
      <c r="S1928" t="str">
        <v>2015-06-09</v>
      </c>
      <c r="T1928">
        <v>4.3</v>
      </c>
    </row>
    <row r="1929" spans="1:20" x14ac:dyDescent="0.3">
      <c r="A1929" t="str">
        <v>2015-06-04</v>
      </c>
      <c r="B1929">
        <v>23337</v>
      </c>
      <c r="D1929" t="str">
        <v>2015-06-09</v>
      </c>
      <c r="E1929">
        <v>31.06</v>
      </c>
      <c r="G1929" t="str">
        <v>2015-06-09</v>
      </c>
      <c r="H1929">
        <v>18200</v>
      </c>
      <c r="J1929" t="str">
        <v>2015-06-08</v>
      </c>
      <c r="K1929">
        <v>3.18</v>
      </c>
      <c r="M1929" t="str">
        <v>2015-06-08</v>
      </c>
      <c r="N1929">
        <v>5.1100000000000003</v>
      </c>
      <c r="P1929" t="str">
        <v>2015-06-09</v>
      </c>
      <c r="Q1929">
        <v>11.05</v>
      </c>
      <c r="S1929" t="str">
        <v>2015-06-08</v>
      </c>
      <c r="T1929">
        <v>4.26</v>
      </c>
    </row>
    <row r="1930" spans="1:20" x14ac:dyDescent="0.3">
      <c r="A1930" t="str">
        <v>2015-06-03</v>
      </c>
      <c r="B1930">
        <v>23609</v>
      </c>
      <c r="D1930" t="str">
        <v>2015-06-08</v>
      </c>
      <c r="E1930">
        <v>31.06</v>
      </c>
      <c r="G1930" t="str">
        <v>2015-06-08</v>
      </c>
      <c r="H1930">
        <v>17590</v>
      </c>
      <c r="J1930" t="str">
        <v>2015-06-05</v>
      </c>
      <c r="K1930">
        <v>3.21</v>
      </c>
      <c r="M1930" t="str">
        <v>2015-06-05</v>
      </c>
      <c r="N1930">
        <v>5.23</v>
      </c>
      <c r="P1930" t="str">
        <v>2015-06-08</v>
      </c>
      <c r="Q1930">
        <v>11.01</v>
      </c>
      <c r="S1930" t="str">
        <v>2015-06-05</v>
      </c>
      <c r="T1930">
        <v>4.32</v>
      </c>
    </row>
    <row r="1931" spans="1:20" x14ac:dyDescent="0.3">
      <c r="A1931" t="str">
        <v>2015-06-02</v>
      </c>
      <c r="B1931">
        <v>23576</v>
      </c>
      <c r="D1931" t="str">
        <v>2015-06-05</v>
      </c>
      <c r="E1931">
        <v>31.69</v>
      </c>
      <c r="G1931" t="str">
        <v>2015-06-05</v>
      </c>
      <c r="H1931">
        <v>17820</v>
      </c>
      <c r="J1931" t="str">
        <v>2015-06-04</v>
      </c>
      <c r="K1931">
        <v>3.3</v>
      </c>
      <c r="M1931" t="str">
        <v>2015-06-04</v>
      </c>
      <c r="N1931">
        <v>5.34</v>
      </c>
      <c r="P1931" t="str">
        <v>2015-06-05</v>
      </c>
      <c r="Q1931">
        <v>11</v>
      </c>
      <c r="S1931" t="str">
        <v>2015-06-04</v>
      </c>
      <c r="T1931">
        <v>4.45</v>
      </c>
    </row>
    <row r="1932" spans="1:20" x14ac:dyDescent="0.3">
      <c r="A1932" t="str">
        <v>2015-06-01</v>
      </c>
      <c r="B1932">
        <v>23436</v>
      </c>
      <c r="D1932" t="str">
        <v>2015-06-04</v>
      </c>
      <c r="E1932">
        <v>32.57</v>
      </c>
      <c r="G1932" t="str">
        <v>2015-06-04</v>
      </c>
      <c r="H1932">
        <v>18430</v>
      </c>
      <c r="J1932" t="str">
        <v>2015-06-03</v>
      </c>
      <c r="K1932">
        <v>3.32</v>
      </c>
      <c r="M1932" t="str">
        <v>2015-06-03</v>
      </c>
      <c r="N1932">
        <v>5.4</v>
      </c>
      <c r="P1932" t="str">
        <v>2015-06-04</v>
      </c>
      <c r="Q1932">
        <v>11.26</v>
      </c>
      <c r="S1932" t="str">
        <v>2015-06-03</v>
      </c>
      <c r="T1932">
        <v>4.5</v>
      </c>
    </row>
    <row r="1933" spans="1:20" x14ac:dyDescent="0.3">
      <c r="A1933" t="str">
        <v>2015-05-29</v>
      </c>
      <c r="B1933">
        <v>23496</v>
      </c>
      <c r="D1933" t="str">
        <v>2015-06-03</v>
      </c>
      <c r="E1933">
        <v>32.69</v>
      </c>
      <c r="G1933" t="str">
        <v>2015-06-03</v>
      </c>
      <c r="H1933">
        <v>18270</v>
      </c>
      <c r="J1933" t="str">
        <v>2015-06-02</v>
      </c>
      <c r="K1933">
        <v>3.31</v>
      </c>
      <c r="M1933" t="str">
        <v>2015-06-02</v>
      </c>
      <c r="N1933">
        <v>5.36</v>
      </c>
      <c r="P1933" t="str">
        <v>2015-06-03</v>
      </c>
      <c r="Q1933">
        <v>11.42</v>
      </c>
      <c r="S1933" t="str">
        <v>2015-06-02</v>
      </c>
      <c r="T1933">
        <v>4.46</v>
      </c>
    </row>
    <row r="1934" spans="1:20" x14ac:dyDescent="0.3">
      <c r="A1934" t="str">
        <v>2015-05-28</v>
      </c>
      <c r="B1934">
        <v>23744</v>
      </c>
      <c r="D1934" t="str">
        <v>2015-06-02</v>
      </c>
      <c r="E1934">
        <v>32.26</v>
      </c>
      <c r="G1934" t="str">
        <v>2015-06-02</v>
      </c>
      <c r="H1934">
        <v>18050</v>
      </c>
      <c r="J1934" t="str">
        <v>2015-06-01</v>
      </c>
      <c r="K1934">
        <v>3.28</v>
      </c>
      <c r="M1934" t="str">
        <v>2015-06-01</v>
      </c>
      <c r="N1934">
        <v>5.24</v>
      </c>
      <c r="P1934" t="str">
        <v>2015-06-02</v>
      </c>
      <c r="Q1934">
        <v>11.57</v>
      </c>
      <c r="S1934" t="str">
        <v>2015-06-01</v>
      </c>
      <c r="T1934">
        <v>4.38</v>
      </c>
    </row>
    <row r="1935" spans="1:20" x14ac:dyDescent="0.3">
      <c r="A1935" t="str">
        <v>2015-05-27</v>
      </c>
      <c r="B1935">
        <v>23861</v>
      </c>
      <c r="D1935" t="str">
        <v>2015-06-01</v>
      </c>
      <c r="E1935">
        <v>31.66</v>
      </c>
      <c r="G1935" t="str">
        <v>2015-06-01</v>
      </c>
      <c r="H1935">
        <v>18400</v>
      </c>
      <c r="J1935" t="str">
        <v>2015-05-29</v>
      </c>
      <c r="K1935">
        <v>3.28</v>
      </c>
      <c r="M1935" t="str">
        <v>2015-05-29</v>
      </c>
      <c r="N1935">
        <v>5.33</v>
      </c>
      <c r="P1935" t="str">
        <v>2015-06-01</v>
      </c>
      <c r="Q1935">
        <v>11.32</v>
      </c>
      <c r="S1935" t="str">
        <v>2015-05-29</v>
      </c>
      <c r="T1935">
        <v>4.38</v>
      </c>
    </row>
    <row r="1936" spans="1:20" x14ac:dyDescent="0.3">
      <c r="A1936" t="str">
        <v>2015-05-26</v>
      </c>
      <c r="B1936">
        <v>23327</v>
      </c>
      <c r="D1936" t="str">
        <v>2015-05-29</v>
      </c>
      <c r="E1936">
        <v>31.91</v>
      </c>
      <c r="G1936" t="str">
        <v>2015-05-29</v>
      </c>
      <c r="H1936">
        <v>18450</v>
      </c>
      <c r="J1936" t="str">
        <v>2015-05-28</v>
      </c>
      <c r="K1936">
        <v>3.35</v>
      </c>
      <c r="M1936" t="str">
        <v>2015-05-28</v>
      </c>
      <c r="N1936">
        <v>5.25</v>
      </c>
      <c r="P1936" t="str">
        <v>2015-05-29</v>
      </c>
      <c r="Q1936">
        <v>11.39</v>
      </c>
      <c r="S1936" t="str">
        <v>2015-05-28</v>
      </c>
      <c r="T1936">
        <v>4.38</v>
      </c>
    </row>
    <row r="1937" spans="1:20" x14ac:dyDescent="0.3">
      <c r="A1937" t="str">
        <v>2015-05-25</v>
      </c>
      <c r="B1937">
        <v>23285</v>
      </c>
      <c r="D1937" t="str">
        <v>2015-05-28</v>
      </c>
      <c r="E1937">
        <v>32.11</v>
      </c>
      <c r="G1937" t="str">
        <v>2015-05-28</v>
      </c>
      <c r="H1937">
        <v>18280</v>
      </c>
      <c r="J1937" t="str">
        <v>2015-05-27</v>
      </c>
      <c r="K1937">
        <v>3.37</v>
      </c>
      <c r="M1937" t="str">
        <v>2015-05-27</v>
      </c>
      <c r="N1937">
        <v>5.36</v>
      </c>
      <c r="P1937" t="str">
        <v>2015-05-28</v>
      </c>
      <c r="Q1937">
        <v>11.49</v>
      </c>
      <c r="S1937" t="str">
        <v>2015-05-27</v>
      </c>
      <c r="T1937">
        <v>4.3499999999999996</v>
      </c>
    </row>
    <row r="1938" spans="1:20" x14ac:dyDescent="0.3">
      <c r="A1938" t="str">
        <v>2015-05-22</v>
      </c>
      <c r="B1938">
        <v>23782</v>
      </c>
      <c r="D1938" t="str">
        <v>2015-05-27</v>
      </c>
      <c r="E1938">
        <v>32.44</v>
      </c>
      <c r="G1938" t="str">
        <v>2015-05-27</v>
      </c>
      <c r="H1938">
        <v>18520</v>
      </c>
      <c r="J1938" t="str">
        <v>2015-05-26</v>
      </c>
      <c r="K1938">
        <v>3.26</v>
      </c>
      <c r="M1938" t="str">
        <v>2015-05-26</v>
      </c>
      <c r="N1938">
        <v>5.21</v>
      </c>
      <c r="P1938" t="str">
        <v>2015-05-27</v>
      </c>
      <c r="Q1938">
        <v>11.5</v>
      </c>
      <c r="S1938" t="str">
        <v>2015-05-26</v>
      </c>
      <c r="T1938">
        <v>4.3099999999999996</v>
      </c>
    </row>
    <row r="1939" spans="1:20" x14ac:dyDescent="0.3">
      <c r="A1939" t="str">
        <v>2015-05-21</v>
      </c>
      <c r="B1939">
        <v>23740</v>
      </c>
      <c r="D1939" t="str">
        <v>2015-05-26</v>
      </c>
      <c r="E1939">
        <v>31.29</v>
      </c>
      <c r="G1939" t="str">
        <v>2015-05-26</v>
      </c>
      <c r="H1939">
        <v>17800</v>
      </c>
      <c r="J1939" t="str">
        <v>2015-05-25</v>
      </c>
      <c r="K1939">
        <v>3.28</v>
      </c>
      <c r="M1939" t="str">
        <v>2015-05-25</v>
      </c>
      <c r="N1939">
        <v>5.22</v>
      </c>
      <c r="P1939" t="str">
        <v>2015-05-26</v>
      </c>
      <c r="Q1939">
        <v>11.26</v>
      </c>
      <c r="S1939" t="str">
        <v>2015-05-25</v>
      </c>
      <c r="T1939">
        <v>4.34</v>
      </c>
    </row>
    <row r="1940" spans="1:20" x14ac:dyDescent="0.3">
      <c r="A1940" t="str">
        <v>2015-05-20</v>
      </c>
      <c r="B1940">
        <v>23773</v>
      </c>
      <c r="D1940" t="str">
        <v>2015-05-25</v>
      </c>
      <c r="E1940">
        <v>31.31</v>
      </c>
      <c r="G1940" t="str">
        <v>2015-05-25</v>
      </c>
      <c r="H1940">
        <v>21400</v>
      </c>
      <c r="J1940" t="str">
        <v>2015-05-22</v>
      </c>
      <c r="K1940">
        <v>3.35</v>
      </c>
      <c r="M1940" t="str">
        <v>2015-05-22</v>
      </c>
      <c r="N1940">
        <v>5.37</v>
      </c>
      <c r="P1940" t="str">
        <v>2015-05-25</v>
      </c>
      <c r="Q1940">
        <v>11.21</v>
      </c>
      <c r="S1940" t="str">
        <v>2015-05-22</v>
      </c>
      <c r="T1940">
        <v>4.4400000000000004</v>
      </c>
    </row>
    <row r="1941" spans="1:20" x14ac:dyDescent="0.3">
      <c r="A1941" t="str">
        <v>2015-05-19</v>
      </c>
      <c r="B1941">
        <v>23713</v>
      </c>
      <c r="D1941" t="str">
        <v>2015-05-22</v>
      </c>
      <c r="E1941">
        <v>32.340000000000003</v>
      </c>
      <c r="G1941" t="str">
        <v>2015-05-22</v>
      </c>
      <c r="H1941">
        <v>19227.271484000001</v>
      </c>
      <c r="J1941" t="str">
        <v>2015-05-21</v>
      </c>
      <c r="K1941">
        <v>3.34</v>
      </c>
      <c r="M1941" t="str">
        <v>2015-05-21</v>
      </c>
      <c r="N1941">
        <v>5.31</v>
      </c>
      <c r="P1941" t="str">
        <v>2015-05-22</v>
      </c>
      <c r="Q1941">
        <v>11.45</v>
      </c>
      <c r="S1941" t="str">
        <v>2015-05-21</v>
      </c>
      <c r="T1941">
        <v>4.45</v>
      </c>
    </row>
    <row r="1942" spans="1:20" x14ac:dyDescent="0.3">
      <c r="A1942" t="str">
        <v>2015-05-18</v>
      </c>
      <c r="B1942">
        <v>23198</v>
      </c>
      <c r="D1942" t="str">
        <v>2015-05-21</v>
      </c>
      <c r="E1942">
        <v>32.26</v>
      </c>
      <c r="G1942" t="str">
        <v>2015-05-21</v>
      </c>
      <c r="H1942">
        <v>19084.847656000002</v>
      </c>
      <c r="J1942" t="str">
        <v>2015-05-20</v>
      </c>
      <c r="K1942">
        <v>3.35</v>
      </c>
      <c r="M1942" t="str">
        <v>2015-05-20</v>
      </c>
      <c r="N1942">
        <v>5.41</v>
      </c>
      <c r="P1942" t="str">
        <v>2015-05-21</v>
      </c>
      <c r="Q1942">
        <v>11.4</v>
      </c>
      <c r="S1942" t="str">
        <v>2015-05-20</v>
      </c>
      <c r="T1942">
        <v>4.5</v>
      </c>
    </row>
    <row r="1943" spans="1:20" x14ac:dyDescent="0.3">
      <c r="A1943" t="str">
        <v>2015-05-15</v>
      </c>
      <c r="B1943">
        <v>23473</v>
      </c>
      <c r="D1943" t="str">
        <v>2015-05-20</v>
      </c>
      <c r="E1943">
        <v>32.54</v>
      </c>
      <c r="G1943" t="str">
        <v>2015-05-20</v>
      </c>
      <c r="H1943">
        <v>19685.0625</v>
      </c>
      <c r="J1943" t="str">
        <v>2015-05-19</v>
      </c>
      <c r="K1943">
        <v>3.34</v>
      </c>
      <c r="M1943" t="str">
        <v>2015-05-19</v>
      </c>
      <c r="N1943">
        <v>5.37</v>
      </c>
      <c r="P1943" t="str">
        <v>2015-05-20</v>
      </c>
      <c r="Q1943">
        <v>11.47</v>
      </c>
      <c r="S1943" t="str">
        <v>2015-05-19</v>
      </c>
      <c r="T1943">
        <v>4.42</v>
      </c>
    </row>
    <row r="1944" spans="1:20" x14ac:dyDescent="0.3">
      <c r="A1944" t="str">
        <v>2015-05-14</v>
      </c>
      <c r="B1944">
        <v>23549</v>
      </c>
      <c r="D1944" t="str">
        <v>2015-05-19</v>
      </c>
      <c r="E1944">
        <v>32.47</v>
      </c>
      <c r="G1944" t="str">
        <v>2015-05-19</v>
      </c>
      <c r="H1944">
        <v>21058.439452999999</v>
      </c>
      <c r="J1944" t="str">
        <v>2015-05-18</v>
      </c>
      <c r="K1944">
        <v>3.24</v>
      </c>
      <c r="M1944" t="str">
        <v>2015-05-18</v>
      </c>
      <c r="N1944">
        <v>5.33</v>
      </c>
      <c r="P1944" t="str">
        <v>2015-05-19</v>
      </c>
      <c r="Q1944">
        <v>11.46</v>
      </c>
      <c r="S1944" t="str">
        <v>2015-05-18</v>
      </c>
      <c r="T1944">
        <v>4.33</v>
      </c>
    </row>
    <row r="1945" spans="1:20" x14ac:dyDescent="0.3">
      <c r="A1945" t="str">
        <v>2015-05-13</v>
      </c>
      <c r="B1945">
        <v>23211</v>
      </c>
      <c r="D1945" t="str">
        <v>2015-05-18</v>
      </c>
      <c r="E1945">
        <v>31.69</v>
      </c>
      <c r="G1945" t="str">
        <v>2015-05-18</v>
      </c>
      <c r="H1945">
        <v>21363.634765999999</v>
      </c>
      <c r="J1945" t="str">
        <v>2015-05-15</v>
      </c>
      <c r="K1945">
        <v>3.32</v>
      </c>
      <c r="M1945" t="str">
        <v>2015-05-15</v>
      </c>
      <c r="N1945">
        <v>5.27</v>
      </c>
      <c r="P1945" t="str">
        <v>2015-05-18</v>
      </c>
      <c r="Q1945">
        <v>11.31</v>
      </c>
      <c r="S1945" t="str">
        <v>2015-05-15</v>
      </c>
      <c r="T1945">
        <v>4.5</v>
      </c>
    </row>
    <row r="1946" spans="1:20" x14ac:dyDescent="0.3">
      <c r="A1946" t="str">
        <v>2015-05-12</v>
      </c>
      <c r="B1946">
        <v>23105</v>
      </c>
      <c r="D1946" t="str">
        <v>2015-05-15</v>
      </c>
      <c r="E1946">
        <v>31.69</v>
      </c>
      <c r="G1946" t="str">
        <v>2015-05-15</v>
      </c>
      <c r="H1946">
        <v>22218.152343999998</v>
      </c>
      <c r="J1946" t="str">
        <v>2015-05-14</v>
      </c>
      <c r="K1946">
        <v>3.29</v>
      </c>
      <c r="M1946" t="str">
        <v>2015-05-14</v>
      </c>
      <c r="N1946">
        <v>5.25</v>
      </c>
      <c r="P1946" t="str">
        <v>2015-05-15</v>
      </c>
      <c r="Q1946">
        <v>11.26</v>
      </c>
      <c r="S1946" t="str">
        <v>2015-05-14</v>
      </c>
      <c r="T1946">
        <v>4.45</v>
      </c>
    </row>
    <row r="1947" spans="1:20" x14ac:dyDescent="0.3">
      <c r="A1947" t="str">
        <v>2015-05-11</v>
      </c>
      <c r="B1947">
        <v>23322</v>
      </c>
      <c r="D1947" t="str">
        <v>2015-05-14</v>
      </c>
      <c r="E1947">
        <v>31.81</v>
      </c>
      <c r="G1947" t="str">
        <v>2015-05-14</v>
      </c>
      <c r="H1947">
        <v>23052.351563</v>
      </c>
      <c r="J1947" t="str">
        <v>2015-05-13</v>
      </c>
      <c r="K1947">
        <v>3.27</v>
      </c>
      <c r="M1947" t="str">
        <v>2015-05-13</v>
      </c>
      <c r="N1947">
        <v>5.2</v>
      </c>
      <c r="P1947" t="str">
        <v>2015-05-14</v>
      </c>
      <c r="Q1947">
        <v>11.19</v>
      </c>
      <c r="S1947" t="str">
        <v>2015-05-13</v>
      </c>
      <c r="T1947">
        <v>4.45</v>
      </c>
    </row>
    <row r="1948" spans="1:20" x14ac:dyDescent="0.3">
      <c r="A1948" t="str">
        <v>2015-05-08</v>
      </c>
      <c r="B1948">
        <v>23312</v>
      </c>
      <c r="D1948" t="str">
        <v>2015-05-13</v>
      </c>
      <c r="E1948">
        <v>31.56</v>
      </c>
      <c r="G1948" t="str">
        <v>2015-05-13</v>
      </c>
      <c r="H1948">
        <v>22808.195313</v>
      </c>
      <c r="J1948" t="str">
        <v>2015-05-12</v>
      </c>
      <c r="K1948">
        <v>3.2</v>
      </c>
      <c r="M1948" t="str">
        <v>2015-05-12</v>
      </c>
      <c r="N1948">
        <v>5.12</v>
      </c>
      <c r="P1948" t="str">
        <v>2015-05-13</v>
      </c>
      <c r="Q1948">
        <v>10.91</v>
      </c>
      <c r="S1948" t="str">
        <v>2015-05-12</v>
      </c>
      <c r="T1948">
        <v>4.3499999999999996</v>
      </c>
    </row>
    <row r="1949" spans="1:20" x14ac:dyDescent="0.3">
      <c r="A1949" t="str">
        <v>2015-05-07</v>
      </c>
      <c r="B1949">
        <v>22842</v>
      </c>
      <c r="D1949" t="str">
        <v>2015-05-12</v>
      </c>
      <c r="E1949">
        <v>31.59</v>
      </c>
      <c r="G1949" t="str">
        <v>2015-05-12</v>
      </c>
      <c r="H1949">
        <v>23032.003906000002</v>
      </c>
      <c r="J1949" t="str">
        <v>2015-05-11</v>
      </c>
      <c r="K1949">
        <v>3.21</v>
      </c>
      <c r="M1949" t="str">
        <v>2015-05-11</v>
      </c>
      <c r="N1949">
        <v>5.23</v>
      </c>
      <c r="P1949" t="str">
        <v>2015-05-12</v>
      </c>
      <c r="Q1949">
        <v>10.72</v>
      </c>
      <c r="S1949" t="str">
        <v>2015-05-11</v>
      </c>
      <c r="T1949">
        <v>4.38</v>
      </c>
    </row>
    <row r="1950" spans="1:20" x14ac:dyDescent="0.3">
      <c r="A1950" t="str">
        <v>2015-05-06</v>
      </c>
      <c r="B1950">
        <v>22660</v>
      </c>
      <c r="D1950" t="str">
        <v>2015-05-11</v>
      </c>
      <c r="E1950">
        <v>32.69</v>
      </c>
      <c r="G1950" t="str">
        <v>2015-05-11</v>
      </c>
      <c r="H1950">
        <v>24456.246093999998</v>
      </c>
      <c r="J1950" t="str">
        <v>2015-05-08</v>
      </c>
      <c r="K1950">
        <v>3.15</v>
      </c>
      <c r="M1950" t="str">
        <v>2015-05-08</v>
      </c>
      <c r="N1950">
        <v>5.34</v>
      </c>
      <c r="P1950" t="str">
        <v>2015-05-11</v>
      </c>
      <c r="Q1950">
        <v>10.72</v>
      </c>
      <c r="S1950" t="str">
        <v>2015-05-08</v>
      </c>
      <c r="T1950">
        <v>4.38</v>
      </c>
    </row>
    <row r="1951" spans="1:20" x14ac:dyDescent="0.3">
      <c r="A1951" t="str">
        <v>2015-05-05</v>
      </c>
      <c r="B1951">
        <v>22576</v>
      </c>
      <c r="D1951" t="str">
        <v>2015-05-08</v>
      </c>
      <c r="E1951">
        <v>32.770000000000003</v>
      </c>
      <c r="G1951" t="str">
        <v>2015-05-08</v>
      </c>
      <c r="H1951">
        <v>24090.011718999998</v>
      </c>
      <c r="J1951" t="str">
        <v>2015-05-07</v>
      </c>
      <c r="K1951">
        <v>3.07</v>
      </c>
      <c r="M1951" t="str">
        <v>2015-05-07</v>
      </c>
      <c r="N1951">
        <v>5.34</v>
      </c>
      <c r="P1951" t="str">
        <v>2015-05-08</v>
      </c>
      <c r="Q1951">
        <v>10.71</v>
      </c>
      <c r="S1951" t="str">
        <v>2015-05-07</v>
      </c>
      <c r="T1951">
        <v>4.2699999999999996</v>
      </c>
    </row>
    <row r="1952" spans="1:20" x14ac:dyDescent="0.3">
      <c r="A1952" t="str">
        <v>2015-05-04</v>
      </c>
      <c r="B1952">
        <v>23217</v>
      </c>
      <c r="D1952" t="str">
        <v>2015-05-07</v>
      </c>
      <c r="E1952">
        <v>32.39</v>
      </c>
      <c r="G1952" t="str">
        <v>2015-05-07</v>
      </c>
      <c r="H1952">
        <v>24415.552734000001</v>
      </c>
      <c r="J1952" t="str">
        <v>2015-05-06</v>
      </c>
      <c r="K1952">
        <v>3.01</v>
      </c>
      <c r="M1952" t="str">
        <v>2015-05-06</v>
      </c>
      <c r="N1952">
        <v>5.07</v>
      </c>
      <c r="P1952" t="str">
        <v>2015-05-07</v>
      </c>
      <c r="Q1952">
        <v>10.64</v>
      </c>
      <c r="S1952" t="str">
        <v>2015-05-06</v>
      </c>
      <c r="T1952">
        <v>4</v>
      </c>
    </row>
    <row r="1953" spans="1:20" x14ac:dyDescent="0.3">
      <c r="A1953" t="str">
        <v>2015-04-30</v>
      </c>
      <c r="B1953">
        <v>23046</v>
      </c>
      <c r="D1953" t="str">
        <v>2015-05-06</v>
      </c>
      <c r="E1953">
        <v>31.91</v>
      </c>
      <c r="G1953" t="str">
        <v>2015-05-06</v>
      </c>
      <c r="H1953">
        <v>23947.587890999999</v>
      </c>
      <c r="J1953" t="str">
        <v>2015-05-05</v>
      </c>
      <c r="K1953">
        <v>2.95</v>
      </c>
      <c r="M1953" t="str">
        <v>2015-05-05</v>
      </c>
      <c r="N1953">
        <v>4.9800000000000004</v>
      </c>
      <c r="P1953" t="str">
        <v>2015-05-06</v>
      </c>
      <c r="Q1953">
        <v>10.4</v>
      </c>
      <c r="S1953" t="str">
        <v>2015-05-05</v>
      </c>
      <c r="T1953">
        <v>3.94</v>
      </c>
    </row>
    <row r="1954" spans="1:20" x14ac:dyDescent="0.3">
      <c r="A1954" t="str">
        <v>2015-04-29</v>
      </c>
      <c r="B1954">
        <v>22996</v>
      </c>
      <c r="D1954" t="str">
        <v>2015-05-05</v>
      </c>
      <c r="E1954">
        <v>31.34</v>
      </c>
      <c r="G1954" t="str">
        <v>2015-05-05</v>
      </c>
      <c r="H1954">
        <v>23622.046875</v>
      </c>
      <c r="J1954" t="str">
        <v>2015-05-04</v>
      </c>
      <c r="K1954">
        <v>3.05</v>
      </c>
      <c r="M1954" t="str">
        <v>2015-05-04</v>
      </c>
      <c r="N1954">
        <v>4.99</v>
      </c>
      <c r="P1954" t="str">
        <v>2015-05-05</v>
      </c>
      <c r="Q1954">
        <v>10.23</v>
      </c>
      <c r="S1954" t="str">
        <v>2015-05-04</v>
      </c>
      <c r="T1954">
        <v>4.01</v>
      </c>
    </row>
    <row r="1955" spans="1:20" x14ac:dyDescent="0.3">
      <c r="A1955" t="str">
        <v>2015-04-28</v>
      </c>
      <c r="B1955">
        <v>23532</v>
      </c>
      <c r="D1955" t="str">
        <v>2015-05-04</v>
      </c>
      <c r="E1955">
        <v>32.54</v>
      </c>
      <c r="G1955" t="str">
        <v>2015-05-04</v>
      </c>
      <c r="H1955">
        <v>22584.386718999998</v>
      </c>
      <c r="J1955" t="str">
        <v>2015-04-30</v>
      </c>
      <c r="K1955">
        <v>3.02</v>
      </c>
      <c r="M1955" t="str">
        <v>2015-04-30</v>
      </c>
      <c r="N1955">
        <v>5.01</v>
      </c>
      <c r="P1955" t="str">
        <v>2015-05-04</v>
      </c>
      <c r="Q1955">
        <v>10.58</v>
      </c>
      <c r="S1955" t="str">
        <v>2015-04-30</v>
      </c>
      <c r="T1955">
        <v>4.08</v>
      </c>
    </row>
    <row r="1956" spans="1:20" x14ac:dyDescent="0.3">
      <c r="A1956" t="str">
        <v>2015-04-27</v>
      </c>
      <c r="B1956">
        <v>23806</v>
      </c>
      <c r="D1956" t="str">
        <v>2015-04-30</v>
      </c>
      <c r="E1956">
        <v>32.32</v>
      </c>
      <c r="G1956" t="str">
        <v>2015-04-30</v>
      </c>
      <c r="H1956">
        <v>22503.001952999999</v>
      </c>
      <c r="J1956" t="str">
        <v>2015-04-29</v>
      </c>
      <c r="K1956">
        <v>3</v>
      </c>
      <c r="M1956" t="str">
        <v>2015-04-29</v>
      </c>
      <c r="N1956">
        <v>4.76</v>
      </c>
      <c r="P1956" t="str">
        <v>2015-04-30</v>
      </c>
      <c r="Q1956">
        <v>10.54</v>
      </c>
      <c r="S1956" t="str">
        <v>2015-04-29</v>
      </c>
      <c r="T1956">
        <v>4.03</v>
      </c>
    </row>
    <row r="1957" spans="1:20" x14ac:dyDescent="0.3">
      <c r="A1957" t="str">
        <v>2015-04-24</v>
      </c>
      <c r="B1957">
        <v>23427</v>
      </c>
      <c r="D1957" t="str">
        <v>2015-04-29</v>
      </c>
      <c r="E1957">
        <v>31.86</v>
      </c>
      <c r="G1957" t="str">
        <v>2015-04-29</v>
      </c>
      <c r="H1957">
        <v>22218.152343999998</v>
      </c>
      <c r="J1957" t="str">
        <v>2015-04-28</v>
      </c>
      <c r="K1957">
        <v>3.09</v>
      </c>
      <c r="M1957" t="str">
        <v>2015-04-28</v>
      </c>
      <c r="N1957">
        <v>4.95</v>
      </c>
      <c r="P1957" t="str">
        <v>2015-04-29</v>
      </c>
      <c r="Q1957">
        <v>10.3</v>
      </c>
      <c r="S1957" t="str">
        <v>2015-04-28</v>
      </c>
      <c r="T1957">
        <v>4.09</v>
      </c>
    </row>
    <row r="1958" spans="1:20" x14ac:dyDescent="0.3">
      <c r="A1958" t="str">
        <v>2015-04-23</v>
      </c>
      <c r="B1958">
        <v>23199</v>
      </c>
      <c r="D1958" t="str">
        <v>2015-04-28</v>
      </c>
      <c r="E1958">
        <v>32.57</v>
      </c>
      <c r="G1958" t="str">
        <v>2015-04-28</v>
      </c>
      <c r="H1958">
        <v>23133.736327999999</v>
      </c>
      <c r="J1958" t="str">
        <v>2015-04-27</v>
      </c>
      <c r="K1958">
        <v>3.16</v>
      </c>
      <c r="M1958" t="str">
        <v>2015-04-27</v>
      </c>
      <c r="N1958">
        <v>5.08</v>
      </c>
      <c r="P1958" t="str">
        <v>2015-04-28</v>
      </c>
      <c r="Q1958">
        <v>10.69</v>
      </c>
      <c r="S1958" t="str">
        <v>2015-04-27</v>
      </c>
      <c r="T1958">
        <v>4.12</v>
      </c>
    </row>
    <row r="1959" spans="1:20" x14ac:dyDescent="0.3">
      <c r="A1959" t="str">
        <v>2015-04-22</v>
      </c>
      <c r="B1959">
        <v>23315</v>
      </c>
      <c r="D1959" t="str">
        <v>2015-04-27</v>
      </c>
      <c r="E1959">
        <v>32.82</v>
      </c>
      <c r="G1959" t="str">
        <v>2015-04-27</v>
      </c>
      <c r="H1959">
        <v>23377.892577999999</v>
      </c>
      <c r="J1959" t="str">
        <v>2015-04-24</v>
      </c>
      <c r="K1959">
        <v>3.08</v>
      </c>
      <c r="M1959" t="str">
        <v>2015-04-24</v>
      </c>
      <c r="N1959">
        <v>4.91</v>
      </c>
      <c r="P1959" t="str">
        <v>2015-04-27</v>
      </c>
      <c r="Q1959">
        <v>10.71</v>
      </c>
      <c r="S1959" t="str">
        <v>2015-04-24</v>
      </c>
      <c r="T1959">
        <v>4.07</v>
      </c>
    </row>
    <row r="1960" spans="1:20" x14ac:dyDescent="0.3">
      <c r="A1960" t="str">
        <v>2015-04-21</v>
      </c>
      <c r="B1960">
        <v>23240</v>
      </c>
      <c r="D1960" t="str">
        <v>2015-04-24</v>
      </c>
      <c r="E1960">
        <v>32.14</v>
      </c>
      <c r="G1960" t="str">
        <v>2015-04-24</v>
      </c>
      <c r="H1960">
        <v>23235.466797000001</v>
      </c>
      <c r="J1960" t="str">
        <v>2015-04-23</v>
      </c>
      <c r="K1960">
        <v>3.04</v>
      </c>
      <c r="M1960" t="str">
        <v>2015-04-23</v>
      </c>
      <c r="N1960">
        <v>4.87</v>
      </c>
      <c r="P1960" t="str">
        <v>2015-04-24</v>
      </c>
      <c r="Q1960">
        <v>10.61</v>
      </c>
      <c r="S1960" t="str">
        <v>2015-04-23</v>
      </c>
      <c r="T1960">
        <v>4</v>
      </c>
    </row>
    <row r="1961" spans="1:20" x14ac:dyDescent="0.3">
      <c r="A1961" t="str">
        <v>2015-04-20</v>
      </c>
      <c r="B1961">
        <v>23333</v>
      </c>
      <c r="D1961" t="str">
        <v>2015-04-23</v>
      </c>
      <c r="E1961">
        <v>31.31</v>
      </c>
      <c r="G1961" t="str">
        <v>2015-04-23</v>
      </c>
      <c r="H1961">
        <v>23093.042968999998</v>
      </c>
      <c r="J1961" t="str">
        <v>2015-04-22</v>
      </c>
      <c r="K1961">
        <v>3.07</v>
      </c>
      <c r="M1961" t="str">
        <v>2015-04-22</v>
      </c>
      <c r="N1961">
        <v>4.8899999999999997</v>
      </c>
      <c r="P1961" t="str">
        <v>2015-04-23</v>
      </c>
      <c r="Q1961">
        <v>10.23</v>
      </c>
      <c r="S1961" t="str">
        <v>2015-04-22</v>
      </c>
      <c r="T1961">
        <v>3.94</v>
      </c>
    </row>
    <row r="1962" spans="1:20" x14ac:dyDescent="0.3">
      <c r="A1962" t="str">
        <v>2015-04-17</v>
      </c>
      <c r="B1962">
        <v>23044</v>
      </c>
      <c r="D1962" t="str">
        <v>2015-04-22</v>
      </c>
      <c r="E1962">
        <v>31.51</v>
      </c>
      <c r="G1962" t="str">
        <v>2015-04-22</v>
      </c>
      <c r="H1962">
        <v>23459.277343999998</v>
      </c>
      <c r="J1962" t="str">
        <v>2015-04-21</v>
      </c>
      <c r="K1962">
        <v>3.03</v>
      </c>
      <c r="M1962" t="str">
        <v>2015-04-21</v>
      </c>
      <c r="N1962">
        <v>4.8499999999999996</v>
      </c>
      <c r="P1962" t="str">
        <v>2015-04-22</v>
      </c>
      <c r="Q1962">
        <v>10.18</v>
      </c>
      <c r="S1962" t="str">
        <v>2015-04-21</v>
      </c>
      <c r="T1962">
        <v>3.95</v>
      </c>
    </row>
    <row r="1963" spans="1:20" x14ac:dyDescent="0.3">
      <c r="A1963" t="str">
        <v>2015-04-16</v>
      </c>
      <c r="B1963">
        <v>23611</v>
      </c>
      <c r="D1963" t="str">
        <v>2015-04-21</v>
      </c>
      <c r="E1963">
        <v>30.49</v>
      </c>
      <c r="G1963" t="str">
        <v>2015-04-21</v>
      </c>
      <c r="H1963">
        <v>23276.160156000002</v>
      </c>
      <c r="J1963" t="str">
        <v>2015-04-20</v>
      </c>
      <c r="K1963">
        <v>3.06</v>
      </c>
      <c r="M1963" t="str">
        <v>2015-04-20</v>
      </c>
      <c r="N1963">
        <v>5.03</v>
      </c>
      <c r="P1963" t="str">
        <v>2015-04-21</v>
      </c>
      <c r="Q1963">
        <v>9.93</v>
      </c>
      <c r="S1963" t="str">
        <v>2015-04-20</v>
      </c>
      <c r="T1963">
        <v>4</v>
      </c>
    </row>
    <row r="1964" spans="1:20" x14ac:dyDescent="0.3">
      <c r="A1964" t="str">
        <v>2015-04-15</v>
      </c>
      <c r="B1964">
        <v>24031</v>
      </c>
      <c r="D1964" t="str">
        <v>2015-04-20</v>
      </c>
      <c r="E1964">
        <v>31.09</v>
      </c>
      <c r="G1964" t="str">
        <v>2015-04-20</v>
      </c>
      <c r="H1964">
        <v>23764.470702999999</v>
      </c>
      <c r="J1964" t="str">
        <v>2015-04-17</v>
      </c>
      <c r="K1964">
        <v>2.98</v>
      </c>
      <c r="M1964" t="str">
        <v>2015-04-17</v>
      </c>
      <c r="N1964">
        <v>5.03</v>
      </c>
      <c r="P1964" t="str">
        <v>2015-04-20</v>
      </c>
      <c r="Q1964">
        <v>10.210000000000001</v>
      </c>
      <c r="S1964" t="str">
        <v>2015-04-17</v>
      </c>
      <c r="T1964">
        <v>3.99</v>
      </c>
    </row>
    <row r="1965" spans="1:20" x14ac:dyDescent="0.3">
      <c r="A1965" t="str">
        <v>2015-04-14</v>
      </c>
      <c r="B1965">
        <v>23753</v>
      </c>
      <c r="D1965" t="str">
        <v>2015-04-17</v>
      </c>
      <c r="E1965">
        <v>30.01</v>
      </c>
      <c r="G1965" t="str">
        <v>2015-04-17</v>
      </c>
      <c r="H1965">
        <v>23438.929688</v>
      </c>
      <c r="J1965" t="str">
        <v>2015-04-16</v>
      </c>
      <c r="K1965">
        <v>3.1</v>
      </c>
      <c r="M1965" t="str">
        <v>2015-04-16</v>
      </c>
      <c r="N1965">
        <v>5.25</v>
      </c>
      <c r="P1965" t="str">
        <v>2015-04-17</v>
      </c>
      <c r="Q1965">
        <v>10.06</v>
      </c>
      <c r="S1965" t="str">
        <v>2015-04-16</v>
      </c>
      <c r="T1965">
        <v>4.1500000000000004</v>
      </c>
    </row>
    <row r="1966" spans="1:20" x14ac:dyDescent="0.3">
      <c r="A1966" t="str">
        <v>2015-04-13</v>
      </c>
      <c r="B1966">
        <v>24009</v>
      </c>
      <c r="D1966" t="str">
        <v>2015-04-16</v>
      </c>
      <c r="E1966">
        <v>31.11</v>
      </c>
      <c r="G1966" t="str">
        <v>2015-04-16</v>
      </c>
      <c r="H1966">
        <v>24557.976563</v>
      </c>
      <c r="J1966" t="str">
        <v>2015-04-15</v>
      </c>
      <c r="K1966">
        <v>3.17</v>
      </c>
      <c r="M1966" t="str">
        <v>2015-04-15</v>
      </c>
      <c r="N1966">
        <v>5.34</v>
      </c>
      <c r="P1966" t="str">
        <v>2015-04-16</v>
      </c>
      <c r="Q1966">
        <v>10.34</v>
      </c>
      <c r="S1966" t="str">
        <v>2015-04-15</v>
      </c>
      <c r="T1966">
        <v>4.28</v>
      </c>
    </row>
    <row r="1967" spans="1:20" x14ac:dyDescent="0.3">
      <c r="A1967" t="str">
        <v>2015-04-10</v>
      </c>
      <c r="B1967">
        <v>23877</v>
      </c>
      <c r="D1967" t="str">
        <v>2015-04-15</v>
      </c>
      <c r="E1967">
        <v>32.11</v>
      </c>
      <c r="G1967" t="str">
        <v>2015-04-15</v>
      </c>
      <c r="H1967">
        <v>25107.326172000001</v>
      </c>
      <c r="J1967" t="str">
        <v>2015-04-14</v>
      </c>
      <c r="K1967">
        <v>3.11</v>
      </c>
      <c r="M1967" t="str">
        <v>2015-04-14</v>
      </c>
      <c r="N1967">
        <v>5.31</v>
      </c>
      <c r="P1967" t="str">
        <v>2015-04-15</v>
      </c>
      <c r="Q1967">
        <v>10.68</v>
      </c>
      <c r="S1967" t="str">
        <v>2015-04-14</v>
      </c>
      <c r="T1967">
        <v>4.25</v>
      </c>
    </row>
    <row r="1968" spans="1:20" x14ac:dyDescent="0.3">
      <c r="A1968" t="str">
        <v>2015-04-09</v>
      </c>
      <c r="B1968">
        <v>23804</v>
      </c>
      <c r="D1968" t="str">
        <v>2015-04-14</v>
      </c>
      <c r="E1968">
        <v>31.69</v>
      </c>
      <c r="G1968" t="str">
        <v>2015-04-14</v>
      </c>
      <c r="H1968">
        <v>24903.863281000002</v>
      </c>
      <c r="J1968" t="str">
        <v>2015-04-13</v>
      </c>
      <c r="K1968">
        <v>3.2</v>
      </c>
      <c r="M1968" t="str">
        <v>2015-04-13</v>
      </c>
      <c r="N1968">
        <v>5.42</v>
      </c>
      <c r="P1968" t="str">
        <v>2015-04-14</v>
      </c>
      <c r="Q1968">
        <v>10.49</v>
      </c>
      <c r="S1968" t="str">
        <v>2015-04-13</v>
      </c>
      <c r="T1968">
        <v>4.33</v>
      </c>
    </row>
    <row r="1969" spans="1:20" x14ac:dyDescent="0.3">
      <c r="A1969" t="str">
        <v>2015-04-08</v>
      </c>
      <c r="B1969">
        <v>23579</v>
      </c>
      <c r="D1969" t="str">
        <v>2015-04-13</v>
      </c>
      <c r="E1969">
        <v>32.520000000000003</v>
      </c>
      <c r="G1969" t="str">
        <v>2015-04-13</v>
      </c>
      <c r="H1969">
        <v>24598.669922000001</v>
      </c>
      <c r="J1969" t="str">
        <v>2015-04-10</v>
      </c>
      <c r="K1969">
        <v>3.18</v>
      </c>
      <c r="M1969" t="str">
        <v>2015-04-10</v>
      </c>
      <c r="N1969">
        <v>5.42</v>
      </c>
      <c r="P1969" t="str">
        <v>2015-04-13</v>
      </c>
      <c r="Q1969">
        <v>10.65</v>
      </c>
      <c r="S1969" t="str">
        <v>2015-04-10</v>
      </c>
      <c r="T1969">
        <v>4.3499999999999996</v>
      </c>
    </row>
    <row r="1970" spans="1:20" x14ac:dyDescent="0.3">
      <c r="A1970" t="str">
        <v>2015-04-07</v>
      </c>
      <c r="B1970">
        <v>23706</v>
      </c>
      <c r="D1970" t="str">
        <v>2015-04-10</v>
      </c>
      <c r="E1970">
        <v>32.42</v>
      </c>
      <c r="G1970" t="str">
        <v>2015-04-10</v>
      </c>
      <c r="H1970">
        <v>25188.710938</v>
      </c>
      <c r="J1970" t="str">
        <v>2015-04-09</v>
      </c>
      <c r="K1970">
        <v>3.2</v>
      </c>
      <c r="M1970" t="str">
        <v>2015-04-09</v>
      </c>
      <c r="N1970">
        <v>5.43</v>
      </c>
      <c r="P1970" t="str">
        <v>2015-04-10</v>
      </c>
      <c r="Q1970">
        <v>10.62</v>
      </c>
      <c r="S1970" t="str">
        <v>2015-04-09</v>
      </c>
      <c r="T1970">
        <v>4.3600000000000003</v>
      </c>
    </row>
    <row r="1971" spans="1:20" x14ac:dyDescent="0.3">
      <c r="A1971" t="str">
        <v>2015-04-02</v>
      </c>
      <c r="B1971">
        <v>23309</v>
      </c>
      <c r="D1971" t="str">
        <v>2015-04-09</v>
      </c>
      <c r="E1971">
        <v>32.11</v>
      </c>
      <c r="G1971" t="str">
        <v>2015-04-09</v>
      </c>
      <c r="H1971">
        <v>25351.482422000001</v>
      </c>
      <c r="J1971" t="str">
        <v>2015-04-08</v>
      </c>
      <c r="K1971">
        <v>3.19</v>
      </c>
      <c r="M1971" t="str">
        <v>2015-04-08</v>
      </c>
      <c r="N1971">
        <v>5.36</v>
      </c>
      <c r="P1971" t="str">
        <v>2015-04-09</v>
      </c>
      <c r="Q1971">
        <v>10.71</v>
      </c>
      <c r="S1971" t="str">
        <v>2015-04-08</v>
      </c>
      <c r="T1971">
        <v>4.3600000000000003</v>
      </c>
    </row>
    <row r="1972" spans="1:20" x14ac:dyDescent="0.3">
      <c r="A1972" t="str">
        <v>2015-04-01</v>
      </c>
      <c r="B1972">
        <v>23359</v>
      </c>
      <c r="D1972" t="str">
        <v>2015-04-08</v>
      </c>
      <c r="E1972">
        <v>31.94</v>
      </c>
      <c r="G1972" t="str">
        <v>2015-04-08</v>
      </c>
      <c r="H1972">
        <v>25514.251952999999</v>
      </c>
      <c r="J1972" t="str">
        <v>2015-04-07</v>
      </c>
      <c r="K1972">
        <v>3.22</v>
      </c>
      <c r="M1972" t="str">
        <v>2015-04-07</v>
      </c>
      <c r="N1972">
        <v>5.42</v>
      </c>
      <c r="P1972" t="str">
        <v>2015-04-08</v>
      </c>
      <c r="Q1972">
        <v>10.69</v>
      </c>
      <c r="S1972" t="str">
        <v>2015-04-07</v>
      </c>
      <c r="T1972">
        <v>4.4400000000000004</v>
      </c>
    </row>
    <row r="1973" spans="1:20" x14ac:dyDescent="0.3">
      <c r="A1973" t="str">
        <v>2015-03-31</v>
      </c>
      <c r="B1973">
        <v>23157</v>
      </c>
      <c r="D1973" t="str">
        <v>2015-04-07</v>
      </c>
      <c r="E1973">
        <v>32.42</v>
      </c>
      <c r="G1973" t="str">
        <v>2015-04-07</v>
      </c>
      <c r="H1973">
        <v>25615.984375</v>
      </c>
      <c r="J1973" t="str">
        <v>2015-04-02</v>
      </c>
      <c r="K1973">
        <v>3.18</v>
      </c>
      <c r="M1973" t="str">
        <v>2015-04-02</v>
      </c>
      <c r="N1973">
        <v>5.45</v>
      </c>
      <c r="P1973" t="str">
        <v>2015-04-07</v>
      </c>
      <c r="Q1973">
        <v>10.91</v>
      </c>
      <c r="S1973" t="str">
        <v>2015-04-02</v>
      </c>
      <c r="T1973">
        <v>4.38</v>
      </c>
    </row>
    <row r="1974" spans="1:20" x14ac:dyDescent="0.3">
      <c r="A1974" t="str">
        <v>2015-03-30</v>
      </c>
      <c r="B1974">
        <v>23261</v>
      </c>
      <c r="D1974" t="str">
        <v>2015-04-02</v>
      </c>
      <c r="E1974">
        <v>32.11</v>
      </c>
      <c r="G1974" t="str">
        <v>2015-04-02</v>
      </c>
      <c r="H1974">
        <v>25209.058593999998</v>
      </c>
      <c r="J1974" t="str">
        <v>2015-04-01</v>
      </c>
      <c r="K1974">
        <v>3.2</v>
      </c>
      <c r="M1974" t="str">
        <v>2015-04-01</v>
      </c>
      <c r="N1974">
        <v>5.43</v>
      </c>
      <c r="P1974" t="str">
        <v>2015-04-02</v>
      </c>
      <c r="Q1974">
        <v>10.85</v>
      </c>
      <c r="S1974" t="str">
        <v>2015-04-01</v>
      </c>
      <c r="T1974">
        <v>4.33</v>
      </c>
    </row>
    <row r="1975" spans="1:20" x14ac:dyDescent="0.3">
      <c r="A1975" t="str">
        <v>2015-03-27</v>
      </c>
      <c r="B1975">
        <v>22984</v>
      </c>
      <c r="D1975" t="str">
        <v>2015-04-01</v>
      </c>
      <c r="E1975">
        <v>32.06</v>
      </c>
      <c r="G1975" t="str">
        <v>2015-04-01</v>
      </c>
      <c r="H1975">
        <v>25270.097656000002</v>
      </c>
      <c r="J1975" t="str">
        <v>2015-03-31</v>
      </c>
      <c r="K1975">
        <v>3.17</v>
      </c>
      <c r="M1975" t="str">
        <v>2015-03-31</v>
      </c>
      <c r="N1975">
        <v>5.51</v>
      </c>
      <c r="P1975" t="str">
        <v>2015-04-01</v>
      </c>
      <c r="Q1975">
        <v>10.88</v>
      </c>
      <c r="S1975" t="str">
        <v>2015-03-31</v>
      </c>
      <c r="T1975">
        <v>4.25</v>
      </c>
    </row>
    <row r="1976" spans="1:20" x14ac:dyDescent="0.3">
      <c r="A1976" t="str">
        <v>2015-03-26</v>
      </c>
      <c r="B1976">
        <v>22900</v>
      </c>
      <c r="D1976" t="str">
        <v>2015-03-31</v>
      </c>
      <c r="E1976">
        <v>31.71</v>
      </c>
      <c r="G1976" t="str">
        <v>2015-03-31</v>
      </c>
      <c r="H1976">
        <v>25148.019531000002</v>
      </c>
      <c r="J1976" t="str">
        <v>2015-03-30</v>
      </c>
      <c r="K1976">
        <v>3.21</v>
      </c>
      <c r="M1976" t="str">
        <v>2015-03-30</v>
      </c>
      <c r="N1976">
        <v>5.5</v>
      </c>
      <c r="P1976" t="str">
        <v>2015-03-31</v>
      </c>
      <c r="Q1976">
        <v>10.8</v>
      </c>
      <c r="S1976" t="str">
        <v>2015-03-30</v>
      </c>
      <c r="T1976">
        <v>4.29</v>
      </c>
    </row>
    <row r="1977" spans="1:20" x14ac:dyDescent="0.3">
      <c r="A1977" t="str">
        <v>2015-03-25</v>
      </c>
      <c r="B1977">
        <v>23145</v>
      </c>
      <c r="D1977" t="str">
        <v>2015-03-30</v>
      </c>
      <c r="E1977">
        <v>31.94</v>
      </c>
      <c r="G1977" t="str">
        <v>2015-03-30</v>
      </c>
      <c r="H1977">
        <v>24863.171875</v>
      </c>
      <c r="J1977" t="str">
        <v>2015-03-27</v>
      </c>
      <c r="K1977">
        <v>3.14</v>
      </c>
      <c r="M1977" t="str">
        <v>2015-03-27</v>
      </c>
      <c r="N1977">
        <v>5.43</v>
      </c>
      <c r="P1977" t="str">
        <v>2015-03-30</v>
      </c>
      <c r="Q1977">
        <v>10.75</v>
      </c>
      <c r="S1977" t="str">
        <v>2015-03-27</v>
      </c>
      <c r="T1977">
        <v>4.29</v>
      </c>
    </row>
    <row r="1978" spans="1:20" x14ac:dyDescent="0.3">
      <c r="A1978" t="str">
        <v>2015-03-24</v>
      </c>
      <c r="B1978">
        <v>23333</v>
      </c>
      <c r="D1978" t="str">
        <v>2015-03-27</v>
      </c>
      <c r="E1978">
        <v>31.24</v>
      </c>
      <c r="G1978" t="str">
        <v>2015-03-27</v>
      </c>
      <c r="H1978">
        <v>24578.322265999999</v>
      </c>
      <c r="J1978" t="str">
        <v>2015-03-26</v>
      </c>
      <c r="K1978">
        <v>3.13</v>
      </c>
      <c r="M1978" t="str">
        <v>2015-03-26</v>
      </c>
      <c r="N1978">
        <v>5.33</v>
      </c>
      <c r="P1978" t="str">
        <v>2015-03-27</v>
      </c>
      <c r="Q1978">
        <v>10.68</v>
      </c>
      <c r="S1978" t="str">
        <v>2015-03-26</v>
      </c>
      <c r="T1978">
        <v>4.25</v>
      </c>
    </row>
    <row r="1979" spans="1:20" x14ac:dyDescent="0.3">
      <c r="A1979" t="str">
        <v>2015-03-23</v>
      </c>
      <c r="B1979">
        <v>23057</v>
      </c>
      <c r="D1979" t="str">
        <v>2015-03-26</v>
      </c>
      <c r="E1979">
        <v>31.29</v>
      </c>
      <c r="G1979" t="str">
        <v>2015-03-26</v>
      </c>
      <c r="H1979">
        <v>24802.132813</v>
      </c>
      <c r="J1979" t="str">
        <v>2015-03-25</v>
      </c>
      <c r="K1979">
        <v>3.17</v>
      </c>
      <c r="M1979" t="str">
        <v>2015-03-25</v>
      </c>
      <c r="N1979">
        <v>5.46</v>
      </c>
      <c r="P1979" t="str">
        <v>2015-03-26</v>
      </c>
      <c r="Q1979">
        <v>10.71</v>
      </c>
      <c r="S1979" t="str">
        <v>2015-03-25</v>
      </c>
      <c r="T1979">
        <v>4.24</v>
      </c>
    </row>
    <row r="1980" spans="1:20" x14ac:dyDescent="0.3">
      <c r="A1980" t="str">
        <v>2015-03-20</v>
      </c>
      <c r="B1980">
        <v>23177</v>
      </c>
      <c r="D1980" t="str">
        <v>2015-03-25</v>
      </c>
      <c r="E1980">
        <v>31.71</v>
      </c>
      <c r="G1980" t="str">
        <v>2015-03-25</v>
      </c>
      <c r="H1980">
        <v>25005.595702999999</v>
      </c>
      <c r="J1980" t="str">
        <v>2015-03-24</v>
      </c>
      <c r="K1980">
        <v>3.2</v>
      </c>
      <c r="M1980" t="str">
        <v>2015-03-24</v>
      </c>
      <c r="N1980">
        <v>5.44</v>
      </c>
      <c r="P1980" t="str">
        <v>2015-03-25</v>
      </c>
      <c r="Q1980">
        <v>10.75</v>
      </c>
      <c r="S1980" t="str">
        <v>2015-03-24</v>
      </c>
      <c r="T1980">
        <v>4.26</v>
      </c>
    </row>
    <row r="1981" spans="1:20" x14ac:dyDescent="0.3">
      <c r="A1981" t="str">
        <v>2015-03-19</v>
      </c>
      <c r="B1981">
        <v>22805</v>
      </c>
      <c r="D1981" t="str">
        <v>2015-03-24</v>
      </c>
      <c r="E1981">
        <v>31.86</v>
      </c>
      <c r="G1981" t="str">
        <v>2015-03-24</v>
      </c>
      <c r="H1981">
        <v>25270.097656000002</v>
      </c>
      <c r="J1981" t="str">
        <v>2015-03-23</v>
      </c>
      <c r="K1981">
        <v>3.09</v>
      </c>
      <c r="M1981" t="str">
        <v>2015-03-23</v>
      </c>
      <c r="N1981">
        <v>5.4</v>
      </c>
      <c r="P1981" t="str">
        <v>2015-03-24</v>
      </c>
      <c r="Q1981">
        <v>10.75</v>
      </c>
      <c r="S1981" t="str">
        <v>2015-03-23</v>
      </c>
      <c r="T1981">
        <v>4.22</v>
      </c>
    </row>
    <row r="1982" spans="1:20" x14ac:dyDescent="0.3">
      <c r="A1982" t="str">
        <v>2015-03-18</v>
      </c>
      <c r="B1982">
        <v>22565</v>
      </c>
      <c r="D1982" t="str">
        <v>2015-03-23</v>
      </c>
      <c r="E1982">
        <v>31.41</v>
      </c>
      <c r="G1982" t="str">
        <v>2015-03-23</v>
      </c>
      <c r="H1982">
        <v>23947.587890999999</v>
      </c>
      <c r="J1982" t="str">
        <v>2015-03-20</v>
      </c>
      <c r="K1982">
        <v>3.13</v>
      </c>
      <c r="M1982" t="str">
        <v>2015-03-20</v>
      </c>
      <c r="N1982">
        <v>5.29</v>
      </c>
      <c r="P1982" t="str">
        <v>2015-03-23</v>
      </c>
      <c r="Q1982">
        <v>10.78</v>
      </c>
      <c r="S1982" t="str">
        <v>2015-03-20</v>
      </c>
      <c r="T1982">
        <v>4.16</v>
      </c>
    </row>
    <row r="1983" spans="1:20" x14ac:dyDescent="0.3">
      <c r="A1983" t="str">
        <v>2015-03-17</v>
      </c>
      <c r="B1983">
        <v>22723</v>
      </c>
      <c r="D1983" t="str">
        <v>2015-03-20</v>
      </c>
      <c r="E1983">
        <v>31.56</v>
      </c>
      <c r="G1983" t="str">
        <v>2015-03-20</v>
      </c>
      <c r="H1983">
        <v>24008.626952999999</v>
      </c>
      <c r="J1983" t="str">
        <v>2015-03-19</v>
      </c>
      <c r="K1983">
        <v>3.03</v>
      </c>
      <c r="M1983" t="str">
        <v>2015-03-19</v>
      </c>
      <c r="N1983">
        <v>5.25</v>
      </c>
      <c r="P1983" t="str">
        <v>2015-03-20</v>
      </c>
      <c r="Q1983">
        <v>10.5</v>
      </c>
      <c r="S1983" t="str">
        <v>2015-03-19</v>
      </c>
      <c r="T1983">
        <v>4.08</v>
      </c>
    </row>
    <row r="1984" spans="1:20" x14ac:dyDescent="0.3">
      <c r="A1984" t="str">
        <v>2015-03-16</v>
      </c>
      <c r="B1984">
        <v>22931</v>
      </c>
      <c r="D1984" t="str">
        <v>2015-03-19</v>
      </c>
      <c r="E1984">
        <v>31.06</v>
      </c>
      <c r="G1984" t="str">
        <v>2015-03-19</v>
      </c>
      <c r="H1984">
        <v>23703.431640999999</v>
      </c>
      <c r="J1984" t="str">
        <v>2015-03-18</v>
      </c>
      <c r="K1984">
        <v>3.02</v>
      </c>
      <c r="M1984" t="str">
        <v>2015-03-18</v>
      </c>
      <c r="N1984">
        <v>5.16</v>
      </c>
      <c r="P1984" t="str">
        <v>2015-03-19</v>
      </c>
      <c r="Q1984">
        <v>10.41</v>
      </c>
      <c r="S1984" t="str">
        <v>2015-03-18</v>
      </c>
      <c r="T1984">
        <v>4.0599999999999996</v>
      </c>
    </row>
    <row r="1985" spans="1:20" x14ac:dyDescent="0.3">
      <c r="A1985" t="str">
        <v>2015-03-13</v>
      </c>
      <c r="B1985">
        <v>22714</v>
      </c>
      <c r="D1985" t="str">
        <v>2015-03-18</v>
      </c>
      <c r="E1985">
        <v>30.44</v>
      </c>
      <c r="G1985" t="str">
        <v>2015-03-18</v>
      </c>
      <c r="H1985">
        <v>23255.814452999999</v>
      </c>
      <c r="J1985" t="str">
        <v>2015-03-17</v>
      </c>
      <c r="K1985">
        <v>3.1</v>
      </c>
      <c r="M1985" t="str">
        <v>2015-03-17</v>
      </c>
      <c r="N1985">
        <v>5.18</v>
      </c>
      <c r="P1985" t="str">
        <v>2015-03-18</v>
      </c>
      <c r="Q1985">
        <v>10.23</v>
      </c>
      <c r="S1985" t="str">
        <v>2015-03-17</v>
      </c>
      <c r="T1985">
        <v>4.1100000000000003</v>
      </c>
    </row>
    <row r="1986" spans="1:20" x14ac:dyDescent="0.3">
      <c r="A1986" t="str">
        <v>2015-03-12</v>
      </c>
      <c r="B1986">
        <v>22809</v>
      </c>
      <c r="D1986" t="str">
        <v>2015-03-17</v>
      </c>
      <c r="E1986">
        <v>31.14</v>
      </c>
      <c r="G1986" t="str">
        <v>2015-03-17</v>
      </c>
      <c r="H1986">
        <v>23398.238281000002</v>
      </c>
      <c r="J1986" t="str">
        <v>2015-03-16</v>
      </c>
      <c r="K1986">
        <v>3.14</v>
      </c>
      <c r="M1986" t="str">
        <v>2015-03-16</v>
      </c>
      <c r="N1986">
        <v>5.38</v>
      </c>
      <c r="P1986" t="str">
        <v>2015-03-17</v>
      </c>
      <c r="Q1986">
        <v>10.51</v>
      </c>
      <c r="S1986" t="str">
        <v>2015-03-16</v>
      </c>
      <c r="T1986">
        <v>4.26</v>
      </c>
    </row>
    <row r="1987" spans="1:20" x14ac:dyDescent="0.3">
      <c r="A1987" t="str">
        <v>2015-03-11</v>
      </c>
      <c r="B1987">
        <v>22833</v>
      </c>
      <c r="D1987" t="str">
        <v>2015-03-16</v>
      </c>
      <c r="E1987">
        <v>31.54</v>
      </c>
      <c r="G1987" t="str">
        <v>2015-03-16</v>
      </c>
      <c r="H1987">
        <v>23662.740234000001</v>
      </c>
      <c r="J1987" t="str">
        <v>2015-03-13</v>
      </c>
      <c r="K1987">
        <v>3.05</v>
      </c>
      <c r="M1987" t="str">
        <v>2015-03-13</v>
      </c>
      <c r="N1987">
        <v>5.39</v>
      </c>
      <c r="P1987" t="str">
        <v>2015-03-16</v>
      </c>
      <c r="Q1987">
        <v>10.57</v>
      </c>
      <c r="S1987" t="str">
        <v>2015-03-13</v>
      </c>
      <c r="T1987">
        <v>4.2</v>
      </c>
    </row>
    <row r="1988" spans="1:20" x14ac:dyDescent="0.3">
      <c r="A1988" t="str">
        <v>2015-03-10</v>
      </c>
      <c r="B1988">
        <v>22346</v>
      </c>
      <c r="D1988" t="str">
        <v>2015-03-13</v>
      </c>
      <c r="E1988">
        <v>31.09</v>
      </c>
      <c r="G1988" t="str">
        <v>2015-03-13</v>
      </c>
      <c r="H1988">
        <v>23906.894531000002</v>
      </c>
      <c r="J1988" t="str">
        <v>2015-03-12</v>
      </c>
      <c r="K1988">
        <v>3.04</v>
      </c>
      <c r="M1988" t="str">
        <v>2015-03-12</v>
      </c>
      <c r="N1988">
        <v>5.38</v>
      </c>
      <c r="P1988" t="str">
        <v>2015-03-13</v>
      </c>
      <c r="Q1988">
        <v>10.49</v>
      </c>
      <c r="S1988" t="str">
        <v>2015-03-12</v>
      </c>
      <c r="T1988">
        <v>4.25</v>
      </c>
    </row>
    <row r="1989" spans="1:20" x14ac:dyDescent="0.3">
      <c r="A1989" t="str">
        <v>2015-03-09</v>
      </c>
      <c r="B1989">
        <v>22564</v>
      </c>
      <c r="D1989" t="str">
        <v>2015-03-12</v>
      </c>
      <c r="E1989">
        <v>31.21</v>
      </c>
      <c r="G1989" t="str">
        <v>2015-03-12</v>
      </c>
      <c r="H1989">
        <v>24619.015625</v>
      </c>
      <c r="J1989" t="str">
        <v>2015-03-11</v>
      </c>
      <c r="K1989">
        <v>3.02</v>
      </c>
      <c r="M1989" t="str">
        <v>2015-03-11</v>
      </c>
      <c r="N1989">
        <v>5.3</v>
      </c>
      <c r="P1989" t="str">
        <v>2015-03-12</v>
      </c>
      <c r="Q1989">
        <v>10.52</v>
      </c>
      <c r="S1989" t="str">
        <v>2015-03-11</v>
      </c>
      <c r="T1989">
        <v>4.17</v>
      </c>
    </row>
    <row r="1990" spans="1:20" x14ac:dyDescent="0.3">
      <c r="A1990" t="str">
        <v>2015-03-06</v>
      </c>
      <c r="B1990">
        <v>22436</v>
      </c>
      <c r="D1990" t="str">
        <v>2015-03-11</v>
      </c>
      <c r="E1990">
        <v>30.69</v>
      </c>
      <c r="G1990" t="str">
        <v>2015-03-11</v>
      </c>
      <c r="H1990">
        <v>24435.898438</v>
      </c>
      <c r="J1990" t="str">
        <v>2015-03-10</v>
      </c>
      <c r="K1990">
        <v>2.97</v>
      </c>
      <c r="M1990" t="str">
        <v>2015-03-10</v>
      </c>
      <c r="N1990">
        <v>5.25</v>
      </c>
      <c r="P1990" t="str">
        <v>2015-03-11</v>
      </c>
      <c r="Q1990">
        <v>10.25</v>
      </c>
      <c r="S1990" t="str">
        <v>2015-03-10</v>
      </c>
      <c r="T1990">
        <v>4.05</v>
      </c>
    </row>
    <row r="1991" spans="1:20" x14ac:dyDescent="0.3">
      <c r="A1991" t="str">
        <v>2015-03-05</v>
      </c>
      <c r="B1991">
        <v>22400</v>
      </c>
      <c r="D1991" t="str">
        <v>2015-03-10</v>
      </c>
      <c r="E1991">
        <v>30.39</v>
      </c>
      <c r="G1991" t="str">
        <v>2015-03-10</v>
      </c>
      <c r="H1991">
        <v>23723.779297000001</v>
      </c>
      <c r="J1991" t="str">
        <v>2015-03-09</v>
      </c>
      <c r="K1991">
        <v>2.99</v>
      </c>
      <c r="M1991" t="str">
        <v>2015-03-09</v>
      </c>
      <c r="N1991">
        <v>5.19</v>
      </c>
      <c r="P1991" t="str">
        <v>2015-03-10</v>
      </c>
      <c r="Q1991">
        <v>10.19</v>
      </c>
      <c r="S1991" t="str">
        <v>2015-03-09</v>
      </c>
      <c r="T1991">
        <v>4.1100000000000003</v>
      </c>
    </row>
    <row r="1992" spans="1:20" x14ac:dyDescent="0.3">
      <c r="A1992" t="str">
        <v>2015-03-04</v>
      </c>
      <c r="B1992">
        <v>22131</v>
      </c>
      <c r="D1992" t="str">
        <v>2015-03-09</v>
      </c>
      <c r="E1992">
        <v>30.74</v>
      </c>
      <c r="G1992" t="str">
        <v>2015-03-09</v>
      </c>
      <c r="H1992">
        <v>24395.207031000002</v>
      </c>
      <c r="J1992" t="str">
        <v>2015-03-06</v>
      </c>
      <c r="K1992">
        <v>2.96</v>
      </c>
      <c r="M1992" t="str">
        <v>2015-03-06</v>
      </c>
      <c r="N1992">
        <v>5.01</v>
      </c>
      <c r="P1992" t="str">
        <v>2015-03-09</v>
      </c>
      <c r="Q1992">
        <v>10.17</v>
      </c>
      <c r="S1992" t="str">
        <v>2015-03-06</v>
      </c>
      <c r="T1992">
        <v>4.0599999999999996</v>
      </c>
    </row>
    <row r="1993" spans="1:20" x14ac:dyDescent="0.3">
      <c r="A1993" t="str">
        <v>2015-03-03</v>
      </c>
      <c r="B1993">
        <v>21987</v>
      </c>
      <c r="D1993" t="str">
        <v>2015-03-06</v>
      </c>
      <c r="E1993">
        <v>30.66</v>
      </c>
      <c r="G1993" t="str">
        <v>2015-03-06</v>
      </c>
      <c r="H1993">
        <v>24008.626952999999</v>
      </c>
      <c r="J1993" t="str">
        <v>2015-03-05</v>
      </c>
      <c r="K1993">
        <v>2.95</v>
      </c>
      <c r="M1993" t="str">
        <v>2015-03-05</v>
      </c>
      <c r="N1993">
        <v>4.92</v>
      </c>
      <c r="P1993" t="str">
        <v>2015-03-06</v>
      </c>
      <c r="Q1993">
        <v>10.23</v>
      </c>
      <c r="S1993" t="str">
        <v>2015-03-05</v>
      </c>
      <c r="T1993">
        <v>4</v>
      </c>
    </row>
    <row r="1994" spans="1:20" x14ac:dyDescent="0.3">
      <c r="A1994" t="str">
        <v>2015-03-02</v>
      </c>
      <c r="B1994">
        <v>22298</v>
      </c>
      <c r="D1994" t="str">
        <v>2015-03-05</v>
      </c>
      <c r="E1994">
        <v>30.41</v>
      </c>
      <c r="G1994" t="str">
        <v>2015-03-05</v>
      </c>
      <c r="H1994">
        <v>22991.3125</v>
      </c>
      <c r="J1994" t="str">
        <v>2015-03-04</v>
      </c>
      <c r="K1994">
        <v>2.89</v>
      </c>
      <c r="M1994" t="str">
        <v>2015-03-04</v>
      </c>
      <c r="N1994">
        <v>4.84</v>
      </c>
      <c r="P1994" t="str">
        <v>2015-03-05</v>
      </c>
      <c r="Q1994">
        <v>10.130000000000001</v>
      </c>
      <c r="S1994" t="str">
        <v>2015-03-04</v>
      </c>
      <c r="T1994">
        <v>4</v>
      </c>
    </row>
    <row r="1995" spans="1:20" x14ac:dyDescent="0.3">
      <c r="A1995" t="str">
        <v>2015-02-27</v>
      </c>
      <c r="B1995">
        <v>22338</v>
      </c>
      <c r="D1995" t="str">
        <v>2015-03-04</v>
      </c>
      <c r="E1995">
        <v>29.94</v>
      </c>
      <c r="G1995" t="str">
        <v>2015-03-04</v>
      </c>
      <c r="H1995">
        <v>22950.619140999999</v>
      </c>
      <c r="J1995" t="str">
        <v>2015-03-03</v>
      </c>
      <c r="K1995">
        <v>2.89</v>
      </c>
      <c r="M1995" t="str">
        <v>2015-03-03</v>
      </c>
      <c r="N1995">
        <v>4.7</v>
      </c>
      <c r="P1995" t="str">
        <v>2015-03-04</v>
      </c>
      <c r="Q1995">
        <v>9.94</v>
      </c>
      <c r="S1995" t="str">
        <v>2015-03-03</v>
      </c>
      <c r="T1995">
        <v>3.91</v>
      </c>
    </row>
    <row r="1996" spans="1:20" x14ac:dyDescent="0.3">
      <c r="A1996" t="str">
        <v>2015-02-26</v>
      </c>
      <c r="B1996">
        <v>22165</v>
      </c>
      <c r="D1996" t="str">
        <v>2015-03-03</v>
      </c>
      <c r="E1996">
        <v>29.53</v>
      </c>
      <c r="G1996" t="str">
        <v>2015-03-03</v>
      </c>
      <c r="H1996">
        <v>22380.923827999999</v>
      </c>
      <c r="J1996" t="str">
        <v>2015-03-02</v>
      </c>
      <c r="K1996">
        <v>2.95</v>
      </c>
      <c r="M1996" t="str">
        <v>2015-03-02</v>
      </c>
      <c r="N1996">
        <v>4.8499999999999996</v>
      </c>
      <c r="P1996" t="str">
        <v>2015-03-03</v>
      </c>
      <c r="Q1996">
        <v>9.7899999999999991</v>
      </c>
      <c r="S1996" t="str">
        <v>2015-03-02</v>
      </c>
      <c r="T1996">
        <v>4.05</v>
      </c>
    </row>
    <row r="1997" spans="1:20" x14ac:dyDescent="0.3">
      <c r="A1997" t="str">
        <v>2015-02-25</v>
      </c>
      <c r="B1997">
        <v>21937</v>
      </c>
      <c r="D1997" t="str">
        <v>2015-03-02</v>
      </c>
      <c r="E1997">
        <v>29.68</v>
      </c>
      <c r="G1997" t="str">
        <v>2015-03-02</v>
      </c>
      <c r="H1997">
        <v>24842.824218999998</v>
      </c>
      <c r="J1997" t="str">
        <v>2015-02-27</v>
      </c>
      <c r="K1997">
        <v>2.98</v>
      </c>
      <c r="M1997" t="str">
        <v>2015-02-27</v>
      </c>
      <c r="N1997">
        <v>4.99</v>
      </c>
      <c r="P1997" t="str">
        <v>2015-03-02</v>
      </c>
      <c r="Q1997">
        <v>10.08</v>
      </c>
      <c r="S1997" t="str">
        <v>2015-02-27</v>
      </c>
      <c r="T1997">
        <v>4.09</v>
      </c>
    </row>
    <row r="1998" spans="1:20" x14ac:dyDescent="0.3">
      <c r="A1998" t="str">
        <v>2015-02-24</v>
      </c>
      <c r="B1998">
        <v>22150</v>
      </c>
      <c r="D1998" t="str">
        <v>2015-02-27</v>
      </c>
      <c r="E1998">
        <v>29.79</v>
      </c>
      <c r="G1998" t="str">
        <v>2015-02-27</v>
      </c>
      <c r="H1998">
        <v>25066.634765999999</v>
      </c>
      <c r="J1998" t="str">
        <v>2015-02-26</v>
      </c>
      <c r="K1998">
        <v>2.95</v>
      </c>
      <c r="M1998" t="str">
        <v>2015-02-26</v>
      </c>
      <c r="N1998">
        <v>4.9400000000000004</v>
      </c>
      <c r="P1998" t="str">
        <v>2015-02-27</v>
      </c>
      <c r="Q1998">
        <v>10.220000000000001</v>
      </c>
      <c r="S1998" t="str">
        <v>2015-02-26</v>
      </c>
      <c r="T1998">
        <v>4.05</v>
      </c>
    </row>
    <row r="1999" spans="1:20" x14ac:dyDescent="0.3">
      <c r="A1999" t="str">
        <v>2015-02-23</v>
      </c>
      <c r="B1999">
        <v>21964</v>
      </c>
      <c r="D1999" t="str">
        <v>2015-02-26</v>
      </c>
      <c r="E1999">
        <v>29.63</v>
      </c>
      <c r="G1999" t="str">
        <v>2015-02-26</v>
      </c>
      <c r="H1999">
        <v>24659.708984000001</v>
      </c>
      <c r="J1999" t="str">
        <v>2015-02-25</v>
      </c>
      <c r="K1999">
        <v>2.88</v>
      </c>
      <c r="M1999" t="str">
        <v>2015-02-25</v>
      </c>
      <c r="N1999">
        <v>4.83</v>
      </c>
      <c r="P1999" t="str">
        <v>2015-02-26</v>
      </c>
      <c r="Q1999">
        <v>10.19</v>
      </c>
      <c r="S1999" t="str">
        <v>2015-02-25</v>
      </c>
      <c r="T1999">
        <v>3.98</v>
      </c>
    </row>
    <row r="2000" spans="1:20" x14ac:dyDescent="0.3">
      <c r="A2000" t="str">
        <v>2015-02-20</v>
      </c>
      <c r="B2000">
        <v>21843</v>
      </c>
      <c r="D2000" t="str">
        <v>2015-02-25</v>
      </c>
      <c r="E2000">
        <v>29.06</v>
      </c>
      <c r="G2000" t="str">
        <v>2015-02-25</v>
      </c>
      <c r="H2000">
        <v>24151.050781000002</v>
      </c>
      <c r="J2000" t="str">
        <v>2015-02-24</v>
      </c>
      <c r="K2000">
        <v>2.92</v>
      </c>
      <c r="M2000" t="str">
        <v>2015-02-24</v>
      </c>
      <c r="N2000">
        <v>4.93</v>
      </c>
      <c r="P2000" t="str">
        <v>2015-02-25</v>
      </c>
      <c r="Q2000">
        <v>10.07</v>
      </c>
      <c r="S2000" t="str">
        <v>2015-02-24</v>
      </c>
      <c r="T2000">
        <v>4.05</v>
      </c>
    </row>
    <row r="2001" spans="1:20" x14ac:dyDescent="0.3">
      <c r="A2001" t="str">
        <v>2015-02-19</v>
      </c>
      <c r="B2001">
        <v>21790</v>
      </c>
      <c r="D2001" t="str">
        <v>2015-02-24</v>
      </c>
      <c r="E2001">
        <v>29.73</v>
      </c>
      <c r="G2001" t="str">
        <v>2015-02-24</v>
      </c>
      <c r="H2001">
        <v>24822.478515999999</v>
      </c>
      <c r="J2001" t="str">
        <v>2015-02-23</v>
      </c>
      <c r="K2001">
        <v>2.92</v>
      </c>
      <c r="M2001" t="str">
        <v>2015-02-23</v>
      </c>
      <c r="N2001">
        <v>4.95</v>
      </c>
      <c r="P2001" t="str">
        <v>2015-02-24</v>
      </c>
      <c r="Q2001">
        <v>10.3</v>
      </c>
      <c r="S2001" t="str">
        <v>2015-02-23</v>
      </c>
      <c r="T2001">
        <v>4.05</v>
      </c>
    </row>
    <row r="2002" spans="1:20" x14ac:dyDescent="0.3">
      <c r="A2002" t="str">
        <v>2015-02-18</v>
      </c>
      <c r="B2002">
        <v>21659</v>
      </c>
      <c r="D2002" t="str">
        <v>2015-02-23</v>
      </c>
      <c r="E2002">
        <v>29.33</v>
      </c>
      <c r="G2002" t="str">
        <v>2015-02-23</v>
      </c>
      <c r="H2002">
        <v>25188.710938</v>
      </c>
      <c r="J2002" t="str">
        <v>2015-02-20</v>
      </c>
      <c r="K2002">
        <v>2.9</v>
      </c>
      <c r="M2002" t="str">
        <v>2015-02-20</v>
      </c>
      <c r="N2002">
        <v>5.07</v>
      </c>
      <c r="P2002" t="str">
        <v>2015-02-23</v>
      </c>
      <c r="Q2002">
        <v>10.08</v>
      </c>
      <c r="S2002" t="str">
        <v>2015-02-20</v>
      </c>
      <c r="T2002">
        <v>4.05</v>
      </c>
    </row>
    <row r="2003" spans="1:20" x14ac:dyDescent="0.3">
      <c r="A2003" t="str">
        <v>2015-02-17</v>
      </c>
      <c r="B2003">
        <v>21266</v>
      </c>
      <c r="D2003" t="str">
        <v>2015-02-20</v>
      </c>
      <c r="E2003">
        <v>29.28</v>
      </c>
      <c r="G2003" t="str">
        <v>2015-02-20</v>
      </c>
      <c r="H2003">
        <v>24191.744140999999</v>
      </c>
      <c r="J2003" t="str">
        <v>2015-02-19</v>
      </c>
      <c r="K2003">
        <v>2.89</v>
      </c>
      <c r="M2003" t="str">
        <v>2015-02-19</v>
      </c>
      <c r="N2003">
        <v>4.95</v>
      </c>
      <c r="P2003" t="str">
        <v>2015-02-20</v>
      </c>
      <c r="Q2003">
        <v>10.28</v>
      </c>
      <c r="S2003" t="str">
        <v>2015-02-19</v>
      </c>
      <c r="T2003">
        <v>4.05</v>
      </c>
    </row>
    <row r="2004" spans="1:20" x14ac:dyDescent="0.3">
      <c r="A2004" t="str">
        <v>2015-02-16</v>
      </c>
      <c r="B2004">
        <v>21166</v>
      </c>
      <c r="D2004" t="str">
        <v>2015-02-19</v>
      </c>
      <c r="E2004">
        <v>29.11</v>
      </c>
      <c r="G2004" t="str">
        <v>2015-02-19</v>
      </c>
      <c r="H2004">
        <v>22665.771484000001</v>
      </c>
      <c r="J2004" t="str">
        <v>2015-02-18</v>
      </c>
      <c r="K2004">
        <v>2.89</v>
      </c>
      <c r="M2004" t="str">
        <v>2015-02-18</v>
      </c>
      <c r="N2004">
        <v>4.76</v>
      </c>
      <c r="P2004" t="str">
        <v>2015-02-19</v>
      </c>
      <c r="Q2004">
        <v>10.11</v>
      </c>
      <c r="S2004" t="str">
        <v>2015-02-18</v>
      </c>
      <c r="T2004">
        <v>3.99</v>
      </c>
    </row>
    <row r="2005" spans="1:20" x14ac:dyDescent="0.3">
      <c r="A2005" t="str">
        <v>2015-02-13</v>
      </c>
      <c r="B2005">
        <v>21204</v>
      </c>
      <c r="D2005" t="str">
        <v>2015-02-18</v>
      </c>
      <c r="E2005">
        <v>28.76</v>
      </c>
      <c r="G2005" t="str">
        <v>2015-02-18</v>
      </c>
      <c r="H2005">
        <v>21648.457031000002</v>
      </c>
      <c r="J2005" t="str">
        <v>2015-02-17</v>
      </c>
      <c r="K2005">
        <v>2.84</v>
      </c>
      <c r="M2005" t="str">
        <v>2015-02-17</v>
      </c>
      <c r="N2005">
        <v>4.5999999999999996</v>
      </c>
      <c r="P2005" t="str">
        <v>2015-02-18</v>
      </c>
      <c r="Q2005">
        <v>9.9700000000000006</v>
      </c>
      <c r="S2005" t="str">
        <v>2015-02-17</v>
      </c>
      <c r="T2005">
        <v>3.89</v>
      </c>
    </row>
    <row r="2006" spans="1:20" x14ac:dyDescent="0.3">
      <c r="A2006" t="str">
        <v>2015-02-12</v>
      </c>
      <c r="B2006">
        <v>21003</v>
      </c>
      <c r="D2006" t="str">
        <v>2015-02-17</v>
      </c>
      <c r="E2006">
        <v>27.91</v>
      </c>
      <c r="G2006" t="str">
        <v>2015-02-17</v>
      </c>
      <c r="H2006">
        <v>20651.488281000002</v>
      </c>
      <c r="J2006" t="str">
        <v>2015-02-16</v>
      </c>
      <c r="K2006">
        <v>2.79</v>
      </c>
      <c r="M2006" t="str">
        <v>2015-02-16</v>
      </c>
      <c r="N2006">
        <v>4.5199999999999996</v>
      </c>
      <c r="P2006" t="str">
        <v>2015-02-17</v>
      </c>
      <c r="Q2006">
        <v>9.61</v>
      </c>
      <c r="S2006" t="str">
        <v>2015-02-16</v>
      </c>
      <c r="T2006">
        <v>3.91</v>
      </c>
    </row>
    <row r="2007" spans="1:20" x14ac:dyDescent="0.3">
      <c r="A2007" t="str">
        <v>2015-02-11</v>
      </c>
      <c r="B2007">
        <v>20566</v>
      </c>
      <c r="D2007" t="str">
        <v>2015-02-16</v>
      </c>
      <c r="E2007">
        <v>27.81</v>
      </c>
      <c r="G2007" t="str">
        <v>2015-02-16</v>
      </c>
      <c r="H2007">
        <v>20732.873047000001</v>
      </c>
      <c r="J2007" t="str">
        <v>2015-02-13</v>
      </c>
      <c r="K2007">
        <v>2.82</v>
      </c>
      <c r="M2007" t="str">
        <v>2015-02-13</v>
      </c>
      <c r="N2007">
        <v>4.58</v>
      </c>
      <c r="P2007" t="str">
        <v>2015-02-16</v>
      </c>
      <c r="Q2007">
        <v>9.4700000000000006</v>
      </c>
      <c r="S2007" t="str">
        <v>2015-02-13</v>
      </c>
      <c r="T2007">
        <v>3.93</v>
      </c>
    </row>
    <row r="2008" spans="1:20" x14ac:dyDescent="0.3">
      <c r="A2008" t="str">
        <v>2015-02-10</v>
      </c>
      <c r="B2008">
        <v>20726</v>
      </c>
      <c r="D2008" t="str">
        <v>2015-02-13</v>
      </c>
      <c r="E2008">
        <v>27.71</v>
      </c>
      <c r="G2008" t="str">
        <v>2015-02-13</v>
      </c>
      <c r="H2008">
        <v>19581.273438</v>
      </c>
      <c r="J2008" t="str">
        <v>2015-02-12</v>
      </c>
      <c r="K2008">
        <v>2.73</v>
      </c>
      <c r="M2008" t="str">
        <v>2015-02-12</v>
      </c>
      <c r="N2008">
        <v>4.62</v>
      </c>
      <c r="P2008" t="str">
        <v>2015-02-13</v>
      </c>
      <c r="Q2008">
        <v>9.4600000000000009</v>
      </c>
      <c r="S2008" t="str">
        <v>2015-02-12</v>
      </c>
      <c r="T2008">
        <v>3.89</v>
      </c>
    </row>
    <row r="2009" spans="1:20" x14ac:dyDescent="0.3">
      <c r="A2009" t="str">
        <v>2015-02-09</v>
      </c>
      <c r="B2009">
        <v>20367</v>
      </c>
      <c r="D2009" t="str">
        <v>2015-02-12</v>
      </c>
      <c r="E2009">
        <v>26.7</v>
      </c>
      <c r="G2009" t="str">
        <v>2015-02-12</v>
      </c>
      <c r="H2009">
        <v>19735.904297000001</v>
      </c>
      <c r="J2009" t="str">
        <v>2015-02-11</v>
      </c>
      <c r="K2009">
        <v>2.6</v>
      </c>
      <c r="M2009" t="str">
        <v>2015-02-11</v>
      </c>
      <c r="N2009">
        <v>4.4800000000000004</v>
      </c>
      <c r="P2009" t="str">
        <v>2015-02-12</v>
      </c>
      <c r="Q2009">
        <v>9.5399999999999991</v>
      </c>
      <c r="S2009" t="str">
        <v>2015-02-11</v>
      </c>
      <c r="T2009">
        <v>3.79</v>
      </c>
    </row>
    <row r="2010" spans="1:20" x14ac:dyDescent="0.3">
      <c r="A2010" t="str">
        <v>2015-02-06</v>
      </c>
      <c r="B2010">
        <v>20761</v>
      </c>
      <c r="D2010" t="str">
        <v>2015-02-11</v>
      </c>
      <c r="E2010">
        <v>26.55</v>
      </c>
      <c r="G2010" t="str">
        <v>2015-02-11</v>
      </c>
      <c r="H2010">
        <v>17465.257813</v>
      </c>
      <c r="J2010" t="str">
        <v>2015-02-10</v>
      </c>
      <c r="K2010">
        <v>2.59</v>
      </c>
      <c r="M2010" t="str">
        <v>2015-02-10</v>
      </c>
      <c r="N2010">
        <v>4.43</v>
      </c>
      <c r="P2010" t="str">
        <v>2015-02-11</v>
      </c>
      <c r="Q2010">
        <v>9.1300000000000008</v>
      </c>
      <c r="S2010" t="str">
        <v>2015-02-10</v>
      </c>
      <c r="T2010">
        <v>3.74</v>
      </c>
    </row>
    <row r="2011" spans="1:20" x14ac:dyDescent="0.3">
      <c r="A2011" t="str">
        <v>2015-02-05</v>
      </c>
      <c r="B2011">
        <v>20819</v>
      </c>
      <c r="D2011" t="str">
        <v>2015-02-10</v>
      </c>
      <c r="E2011">
        <v>27.51</v>
      </c>
      <c r="G2011" t="str">
        <v>2015-02-10</v>
      </c>
      <c r="H2011">
        <v>17697.207031000002</v>
      </c>
      <c r="J2011" t="str">
        <v>2015-02-09</v>
      </c>
      <c r="K2011">
        <v>2.4900000000000002</v>
      </c>
      <c r="M2011" t="str">
        <v>2015-02-09</v>
      </c>
      <c r="N2011">
        <v>4.45</v>
      </c>
      <c r="P2011" t="str">
        <v>2015-02-10</v>
      </c>
      <c r="Q2011">
        <v>9.08</v>
      </c>
      <c r="S2011" t="str">
        <v>2015-02-09</v>
      </c>
      <c r="T2011">
        <v>3.74</v>
      </c>
    </row>
    <row r="2012" spans="1:20" x14ac:dyDescent="0.3">
      <c r="A2012" t="str">
        <v>2015-02-04</v>
      </c>
      <c r="B2012">
        <v>20942</v>
      </c>
      <c r="D2012" t="str">
        <v>2015-02-09</v>
      </c>
      <c r="E2012">
        <v>27.1</v>
      </c>
      <c r="G2012" t="str">
        <v>2015-02-09</v>
      </c>
      <c r="H2012">
        <v>17530.367188</v>
      </c>
      <c r="J2012" t="str">
        <v>2015-02-06</v>
      </c>
      <c r="K2012">
        <v>2.57</v>
      </c>
      <c r="M2012" t="str">
        <v>2015-02-06</v>
      </c>
      <c r="N2012">
        <v>4.49</v>
      </c>
      <c r="P2012" t="str">
        <v>2015-02-09</v>
      </c>
      <c r="Q2012">
        <v>9.0299999999999994</v>
      </c>
      <c r="S2012" t="str">
        <v>2015-02-06</v>
      </c>
      <c r="T2012">
        <v>3.72</v>
      </c>
    </row>
    <row r="2013" spans="1:20" x14ac:dyDescent="0.3">
      <c r="A2013" t="str">
        <v>2015-02-03</v>
      </c>
      <c r="B2013">
        <v>21012</v>
      </c>
      <c r="D2013" t="str">
        <v>2015-02-06</v>
      </c>
      <c r="E2013">
        <v>27.68</v>
      </c>
      <c r="G2013" t="str">
        <v>2015-02-06</v>
      </c>
      <c r="H2013">
        <v>17599.544922000001</v>
      </c>
      <c r="J2013" t="str">
        <v>2015-02-05</v>
      </c>
      <c r="K2013">
        <v>2.57</v>
      </c>
      <c r="M2013" t="str">
        <v>2015-02-05</v>
      </c>
      <c r="N2013">
        <v>4.37</v>
      </c>
      <c r="P2013" t="str">
        <v>2015-02-06</v>
      </c>
      <c r="Q2013">
        <v>9.3000000000000007</v>
      </c>
      <c r="S2013" t="str">
        <v>2015-02-05</v>
      </c>
      <c r="T2013">
        <v>3.67</v>
      </c>
    </row>
    <row r="2014" spans="1:20" x14ac:dyDescent="0.3">
      <c r="A2014" t="str">
        <v>2015-02-02</v>
      </c>
      <c r="B2014">
        <v>20486</v>
      </c>
      <c r="D2014" t="str">
        <v>2015-02-05</v>
      </c>
      <c r="E2014">
        <v>27.53</v>
      </c>
      <c r="G2014" t="str">
        <v>2015-02-05</v>
      </c>
      <c r="H2014">
        <v>17094.957031000002</v>
      </c>
      <c r="J2014" t="str">
        <v>2015-02-04</v>
      </c>
      <c r="K2014">
        <v>2.62</v>
      </c>
      <c r="M2014" t="str">
        <v>2015-02-04</v>
      </c>
      <c r="N2014">
        <v>4.37</v>
      </c>
      <c r="P2014" t="str">
        <v>2015-02-05</v>
      </c>
      <c r="Q2014">
        <v>9.19</v>
      </c>
      <c r="S2014" t="str">
        <v>2015-02-04</v>
      </c>
      <c r="T2014">
        <v>3.65</v>
      </c>
    </row>
    <row r="2015" spans="1:20" x14ac:dyDescent="0.3">
      <c r="A2015" t="str">
        <v>2015-01-30</v>
      </c>
      <c r="B2015">
        <v>20503</v>
      </c>
      <c r="D2015" t="str">
        <v>2015-02-04</v>
      </c>
      <c r="E2015">
        <v>27.73</v>
      </c>
      <c r="G2015" t="str">
        <v>2015-02-04</v>
      </c>
      <c r="H2015">
        <v>17367.595702999999</v>
      </c>
      <c r="J2015" t="str">
        <v>2015-02-03</v>
      </c>
      <c r="K2015">
        <v>2.64</v>
      </c>
      <c r="M2015" t="str">
        <v>2015-02-03</v>
      </c>
      <c r="N2015">
        <v>4.2</v>
      </c>
      <c r="P2015" t="str">
        <v>2015-02-04</v>
      </c>
      <c r="Q2015">
        <v>9.2100000000000009</v>
      </c>
      <c r="S2015" t="str">
        <v>2015-02-03</v>
      </c>
      <c r="T2015">
        <v>3.6</v>
      </c>
    </row>
    <row r="2016" spans="1:20" x14ac:dyDescent="0.3">
      <c r="A2016" t="str">
        <v>2015-01-29</v>
      </c>
      <c r="B2016">
        <v>20594</v>
      </c>
      <c r="D2016" t="str">
        <v>2015-02-03</v>
      </c>
      <c r="E2016">
        <v>27.93</v>
      </c>
      <c r="G2016" t="str">
        <v>2015-02-03</v>
      </c>
      <c r="H2016">
        <v>17058.332031000002</v>
      </c>
      <c r="J2016" t="str">
        <v>2015-02-02</v>
      </c>
      <c r="K2016">
        <v>2.56</v>
      </c>
      <c r="M2016" t="str">
        <v>2015-02-02</v>
      </c>
      <c r="N2016">
        <v>4.0999999999999996</v>
      </c>
      <c r="P2016" t="str">
        <v>2015-02-03</v>
      </c>
      <c r="Q2016">
        <v>8.94</v>
      </c>
      <c r="S2016" t="str">
        <v>2015-02-02</v>
      </c>
      <c r="T2016">
        <v>3.52</v>
      </c>
    </row>
    <row r="2017" spans="1:20" x14ac:dyDescent="0.3">
      <c r="A2017" t="str">
        <v>2015-01-28</v>
      </c>
      <c r="B2017">
        <v>20478</v>
      </c>
      <c r="D2017" t="str">
        <v>2015-02-02</v>
      </c>
      <c r="E2017">
        <v>26.58</v>
      </c>
      <c r="G2017" t="str">
        <v>2015-02-02</v>
      </c>
      <c r="H2017">
        <v>16745</v>
      </c>
      <c r="J2017" t="str">
        <v>2015-01-30</v>
      </c>
      <c r="K2017">
        <v>2.6</v>
      </c>
      <c r="M2017" t="str">
        <v>2015-01-30</v>
      </c>
      <c r="N2017">
        <v>4.0599999999999996</v>
      </c>
      <c r="P2017" t="str">
        <v>2015-02-02</v>
      </c>
      <c r="Q2017">
        <v>8.4700000000000006</v>
      </c>
      <c r="S2017" t="str">
        <v>2015-01-30</v>
      </c>
      <c r="T2017">
        <v>3.45</v>
      </c>
    </row>
    <row r="2018" spans="1:20" x14ac:dyDescent="0.3">
      <c r="A2018" t="str">
        <v>2015-01-27</v>
      </c>
      <c r="B2018">
        <v>20646</v>
      </c>
      <c r="D2018" t="str">
        <v>2015-01-30</v>
      </c>
      <c r="E2018">
        <v>26.23</v>
      </c>
      <c r="G2018" t="str">
        <v>2015-01-30</v>
      </c>
      <c r="H2018">
        <v>16277.035156</v>
      </c>
      <c r="J2018" t="str">
        <v>2015-01-29</v>
      </c>
      <c r="K2018">
        <v>2.62</v>
      </c>
      <c r="M2018" t="str">
        <v>2015-01-29</v>
      </c>
      <c r="N2018">
        <v>4.13</v>
      </c>
      <c r="P2018" t="str">
        <v>2015-01-30</v>
      </c>
      <c r="Q2018">
        <v>8.32</v>
      </c>
      <c r="S2018" t="str">
        <v>2015-01-29</v>
      </c>
      <c r="T2018">
        <v>3.38</v>
      </c>
    </row>
    <row r="2019" spans="1:20" x14ac:dyDescent="0.3">
      <c r="A2019" t="str">
        <v>2015-01-26</v>
      </c>
      <c r="B2019">
        <v>20757</v>
      </c>
      <c r="D2019" t="str">
        <v>2015-01-29</v>
      </c>
      <c r="E2019">
        <v>27</v>
      </c>
      <c r="G2019" t="str">
        <v>2015-01-29</v>
      </c>
      <c r="H2019">
        <v>17660.583984000001</v>
      </c>
      <c r="J2019" t="str">
        <v>2015-01-28</v>
      </c>
      <c r="K2019">
        <v>2.59</v>
      </c>
      <c r="M2019" t="str">
        <v>2015-01-28</v>
      </c>
      <c r="N2019">
        <v>4.09</v>
      </c>
      <c r="P2019" t="str">
        <v>2015-01-29</v>
      </c>
      <c r="Q2019">
        <v>8.35</v>
      </c>
      <c r="S2019" t="str">
        <v>2015-01-28</v>
      </c>
      <c r="T2019">
        <v>3.38</v>
      </c>
    </row>
    <row r="2020" spans="1:20" x14ac:dyDescent="0.3">
      <c r="A2020" t="str">
        <v>2015-01-23</v>
      </c>
      <c r="B2020">
        <v>20520</v>
      </c>
      <c r="D2020" t="str">
        <v>2015-01-28</v>
      </c>
      <c r="E2020">
        <v>26.9</v>
      </c>
      <c r="G2020" t="str">
        <v>2015-01-28</v>
      </c>
      <c r="H2020">
        <v>18718.589843999998</v>
      </c>
      <c r="J2020" t="str">
        <v>2015-01-27</v>
      </c>
      <c r="K2020">
        <v>2.62</v>
      </c>
      <c r="M2020" t="str">
        <v>2015-01-27</v>
      </c>
      <c r="N2020">
        <v>4.1900000000000004</v>
      </c>
      <c r="P2020" t="str">
        <v>2015-01-28</v>
      </c>
      <c r="Q2020">
        <v>8.4</v>
      </c>
      <c r="S2020" t="str">
        <v>2015-01-27</v>
      </c>
      <c r="T2020">
        <v>3.54</v>
      </c>
    </row>
    <row r="2021" spans="1:20" x14ac:dyDescent="0.3">
      <c r="A2021" t="str">
        <v>2015-01-22</v>
      </c>
      <c r="B2021">
        <v>20470</v>
      </c>
      <c r="D2021" t="str">
        <v>2015-01-27</v>
      </c>
      <c r="E2021">
        <v>27.81</v>
      </c>
      <c r="G2021" t="str">
        <v>2015-01-27</v>
      </c>
      <c r="H2021">
        <v>19699.28125</v>
      </c>
      <c r="J2021" t="str">
        <v>2015-01-26</v>
      </c>
      <c r="K2021">
        <v>2.63</v>
      </c>
      <c r="M2021" t="str">
        <v>2015-01-26</v>
      </c>
      <c r="N2021">
        <v>4.1900000000000004</v>
      </c>
      <c r="P2021" t="str">
        <v>2015-01-27</v>
      </c>
      <c r="Q2021">
        <v>8.5500000000000007</v>
      </c>
      <c r="S2021" t="str">
        <v>2015-01-26</v>
      </c>
      <c r="T2021">
        <v>3.59</v>
      </c>
    </row>
    <row r="2022" spans="1:20" x14ac:dyDescent="0.3">
      <c r="A2022" t="str">
        <v>2015-01-21</v>
      </c>
      <c r="B2022">
        <v>19981</v>
      </c>
      <c r="D2022" t="str">
        <v>2015-01-26</v>
      </c>
      <c r="E2022">
        <v>28.28</v>
      </c>
      <c r="G2022" t="str">
        <v>2015-01-26</v>
      </c>
      <c r="H2022">
        <v>19845.775390999999</v>
      </c>
      <c r="J2022" t="str">
        <v>2015-01-23</v>
      </c>
      <c r="K2022">
        <v>2.61</v>
      </c>
      <c r="M2022" t="str">
        <v>2015-01-23</v>
      </c>
      <c r="N2022">
        <v>4.2300000000000004</v>
      </c>
      <c r="P2022" t="str">
        <v>2015-01-26</v>
      </c>
      <c r="Q2022">
        <v>8.6</v>
      </c>
      <c r="S2022" t="str">
        <v>2015-01-23</v>
      </c>
      <c r="T2022">
        <v>3.55</v>
      </c>
    </row>
    <row r="2023" spans="1:20" x14ac:dyDescent="0.3">
      <c r="A2023" t="str">
        <v>2015-01-20</v>
      </c>
      <c r="B2023">
        <v>19659</v>
      </c>
      <c r="D2023" t="str">
        <v>2015-01-23</v>
      </c>
      <c r="E2023">
        <v>28.18</v>
      </c>
      <c r="G2023" t="str">
        <v>2015-01-23</v>
      </c>
      <c r="H2023">
        <v>19825.429688</v>
      </c>
      <c r="J2023" t="str">
        <v>2015-01-22</v>
      </c>
      <c r="K2023">
        <v>2.61</v>
      </c>
      <c r="M2023" t="str">
        <v>2015-01-22</v>
      </c>
      <c r="N2023">
        <v>4.3499999999999996</v>
      </c>
      <c r="P2023" t="str">
        <v>2015-01-23</v>
      </c>
      <c r="Q2023">
        <v>8.5</v>
      </c>
      <c r="S2023" t="str">
        <v>2015-01-22</v>
      </c>
      <c r="T2023">
        <v>3.69</v>
      </c>
    </row>
    <row r="2024" spans="1:20" x14ac:dyDescent="0.3">
      <c r="A2024" t="str">
        <v>2015-01-19</v>
      </c>
      <c r="B2024">
        <v>19481</v>
      </c>
      <c r="D2024" t="str">
        <v>2015-01-22</v>
      </c>
      <c r="E2024">
        <v>28.78</v>
      </c>
      <c r="G2024" t="str">
        <v>2015-01-22</v>
      </c>
      <c r="H2024">
        <v>20936.335938</v>
      </c>
      <c r="J2024" t="str">
        <v>2015-01-21</v>
      </c>
      <c r="K2024">
        <v>2.5499999999999998</v>
      </c>
      <c r="M2024" t="str">
        <v>2015-01-21</v>
      </c>
      <c r="N2024">
        <v>4.1500000000000004</v>
      </c>
      <c r="P2024" t="str">
        <v>2015-01-22</v>
      </c>
      <c r="Q2024">
        <v>8.92</v>
      </c>
      <c r="S2024" t="str">
        <v>2015-01-21</v>
      </c>
      <c r="T2024">
        <v>3.64</v>
      </c>
    </row>
    <row r="2025" spans="1:20" x14ac:dyDescent="0.3">
      <c r="A2025" t="str">
        <v>2015-01-16</v>
      </c>
      <c r="B2025">
        <v>19255</v>
      </c>
      <c r="D2025" t="str">
        <v>2015-01-21</v>
      </c>
      <c r="E2025">
        <v>27.76</v>
      </c>
      <c r="G2025" t="str">
        <v>2015-01-21</v>
      </c>
      <c r="H2025">
        <v>20264.908202999999</v>
      </c>
      <c r="J2025" t="str">
        <v>2015-01-20</v>
      </c>
      <c r="K2025">
        <v>2.56</v>
      </c>
      <c r="M2025" t="str">
        <v>2015-01-20</v>
      </c>
      <c r="N2025">
        <v>4.0199999999999996</v>
      </c>
      <c r="P2025" t="str">
        <v>2015-01-21</v>
      </c>
      <c r="Q2025">
        <v>8.9600000000000009</v>
      </c>
      <c r="S2025" t="str">
        <v>2015-01-20</v>
      </c>
      <c r="T2025">
        <v>3.27</v>
      </c>
    </row>
    <row r="2026" spans="1:20" x14ac:dyDescent="0.3">
      <c r="A2026" t="str">
        <v>2015-01-15</v>
      </c>
      <c r="B2026">
        <v>18845</v>
      </c>
      <c r="D2026" t="str">
        <v>2015-01-20</v>
      </c>
      <c r="E2026">
        <v>27.1</v>
      </c>
      <c r="G2026" t="str">
        <v>2015-01-20</v>
      </c>
      <c r="H2026">
        <v>19980.060547000001</v>
      </c>
      <c r="J2026" t="str">
        <v>2015-01-19</v>
      </c>
      <c r="K2026">
        <v>2.5299999999999998</v>
      </c>
      <c r="M2026" t="str">
        <v>2015-01-19</v>
      </c>
      <c r="N2026">
        <v>3.75</v>
      </c>
      <c r="P2026" t="str">
        <v>2015-01-20</v>
      </c>
      <c r="Q2026">
        <v>8.15</v>
      </c>
      <c r="S2026" t="str">
        <v>2015-01-19</v>
      </c>
      <c r="T2026">
        <v>3.24</v>
      </c>
    </row>
    <row r="2027" spans="1:20" x14ac:dyDescent="0.3">
      <c r="A2027" t="str">
        <v>2015-01-14</v>
      </c>
      <c r="B2027">
        <v>18410</v>
      </c>
      <c r="D2027" t="str">
        <v>2015-01-19</v>
      </c>
      <c r="E2027">
        <v>26.8</v>
      </c>
      <c r="G2027" t="str">
        <v>2015-01-19</v>
      </c>
      <c r="H2027">
        <v>19369.671875</v>
      </c>
      <c r="J2027" t="str">
        <v>2015-01-16</v>
      </c>
      <c r="K2027">
        <v>2.5</v>
      </c>
      <c r="M2027" t="str">
        <v>2015-01-16</v>
      </c>
      <c r="N2027">
        <v>3.46</v>
      </c>
      <c r="P2027" t="str">
        <v>2015-01-19</v>
      </c>
      <c r="Q2027">
        <v>7.72</v>
      </c>
      <c r="S2027" t="str">
        <v>2015-01-16</v>
      </c>
      <c r="T2027">
        <v>3</v>
      </c>
    </row>
    <row r="2028" spans="1:20" x14ac:dyDescent="0.3">
      <c r="A2028" t="str">
        <v>2015-01-13</v>
      </c>
      <c r="B2028">
        <v>18709</v>
      </c>
      <c r="D2028" t="str">
        <v>2015-01-16</v>
      </c>
      <c r="E2028">
        <v>26.18</v>
      </c>
      <c r="G2028" t="str">
        <v>2015-01-16</v>
      </c>
      <c r="H2028">
        <v>18673.828125</v>
      </c>
      <c r="J2028" t="str">
        <v>2015-01-15</v>
      </c>
      <c r="K2028">
        <v>2.46</v>
      </c>
      <c r="M2028" t="str">
        <v>2015-01-15</v>
      </c>
      <c r="N2028">
        <v>3.37</v>
      </c>
      <c r="P2028" t="str">
        <v>2015-01-16</v>
      </c>
      <c r="Q2028">
        <v>7.12</v>
      </c>
      <c r="S2028" t="str">
        <v>2015-01-15</v>
      </c>
      <c r="T2028">
        <v>2.96</v>
      </c>
    </row>
    <row r="2029" spans="1:20" x14ac:dyDescent="0.3">
      <c r="A2029" t="str">
        <v>2015-01-12</v>
      </c>
      <c r="B2029">
        <v>18349</v>
      </c>
      <c r="D2029" t="str">
        <v>2015-01-15</v>
      </c>
      <c r="E2029">
        <v>25.45</v>
      </c>
      <c r="G2029" t="str">
        <v>2015-01-15</v>
      </c>
      <c r="H2029">
        <v>18861.013672000001</v>
      </c>
      <c r="J2029" t="str">
        <v>2015-01-14</v>
      </c>
      <c r="K2029">
        <v>2.39</v>
      </c>
      <c r="M2029" t="str">
        <v>2015-01-14</v>
      </c>
      <c r="N2029">
        <v>3.3</v>
      </c>
      <c r="P2029" t="str">
        <v>2015-01-15</v>
      </c>
      <c r="Q2029">
        <v>6.83</v>
      </c>
      <c r="S2029" t="str">
        <v>2015-01-14</v>
      </c>
      <c r="T2029">
        <v>2.9</v>
      </c>
    </row>
    <row r="2030" spans="1:20" x14ac:dyDescent="0.3">
      <c r="A2030" t="str">
        <v>2015-01-09</v>
      </c>
      <c r="B2030">
        <v>18177</v>
      </c>
      <c r="D2030" t="str">
        <v>2015-01-14</v>
      </c>
      <c r="E2030">
        <v>25.15</v>
      </c>
      <c r="G2030" t="str">
        <v>2015-01-14</v>
      </c>
      <c r="H2030">
        <v>18747.076172000001</v>
      </c>
      <c r="J2030" t="str">
        <v>2015-01-13</v>
      </c>
      <c r="K2030">
        <v>2.4</v>
      </c>
      <c r="M2030" t="str">
        <v>2015-01-13</v>
      </c>
      <c r="N2030">
        <v>3.33</v>
      </c>
      <c r="P2030" t="str">
        <v>2015-01-14</v>
      </c>
      <c r="Q2030">
        <v>6.64</v>
      </c>
      <c r="S2030" t="str">
        <v>2015-01-13</v>
      </c>
      <c r="T2030">
        <v>2.93</v>
      </c>
    </row>
    <row r="2031" spans="1:20" x14ac:dyDescent="0.3">
      <c r="A2031" t="str">
        <v>2015-01-08</v>
      </c>
      <c r="B2031">
        <v>18792</v>
      </c>
      <c r="D2031" t="str">
        <v>2015-01-13</v>
      </c>
      <c r="E2031">
        <v>25.48</v>
      </c>
      <c r="G2031" t="str">
        <v>2015-01-13</v>
      </c>
      <c r="H2031">
        <v>18865.083984000001</v>
      </c>
      <c r="J2031" t="str">
        <v>2015-01-12</v>
      </c>
      <c r="K2031">
        <v>2.33</v>
      </c>
      <c r="M2031" t="str">
        <v>2015-01-12</v>
      </c>
      <c r="N2031">
        <v>3.25</v>
      </c>
      <c r="P2031" t="str">
        <v>2015-01-13</v>
      </c>
      <c r="Q2031">
        <v>6.68</v>
      </c>
      <c r="S2031" t="str">
        <v>2015-01-12</v>
      </c>
      <c r="T2031">
        <v>2.84</v>
      </c>
    </row>
    <row r="2032" spans="1:20" x14ac:dyDescent="0.3">
      <c r="A2032" t="str">
        <v>2015-01-07</v>
      </c>
      <c r="B2032">
        <v>18123</v>
      </c>
      <c r="D2032" t="str">
        <v>2015-01-12</v>
      </c>
      <c r="E2032">
        <v>24.89</v>
      </c>
      <c r="G2032" t="str">
        <v>2015-01-12</v>
      </c>
      <c r="H2032">
        <v>18848.806640999999</v>
      </c>
      <c r="J2032" t="str">
        <v>2015-01-09</v>
      </c>
      <c r="K2032">
        <v>2.2799999999999998</v>
      </c>
      <c r="M2032" t="str">
        <v>2015-01-09</v>
      </c>
      <c r="N2032">
        <v>3.31</v>
      </c>
      <c r="P2032" t="str">
        <v>2015-01-12</v>
      </c>
      <c r="Q2032">
        <v>6.61</v>
      </c>
      <c r="S2032" t="str">
        <v>2015-01-09</v>
      </c>
      <c r="T2032">
        <v>3</v>
      </c>
    </row>
    <row r="2033" spans="1:20" x14ac:dyDescent="0.3">
      <c r="A2033" t="str">
        <v>2015-01-06</v>
      </c>
      <c r="B2033">
        <v>18143</v>
      </c>
      <c r="D2033" t="str">
        <v>2015-01-09</v>
      </c>
      <c r="E2033">
        <v>24.6</v>
      </c>
      <c r="G2033" t="str">
        <v>2015-01-09</v>
      </c>
      <c r="H2033">
        <v>19353.394531000002</v>
      </c>
      <c r="J2033" t="str">
        <v>2015-01-08</v>
      </c>
      <c r="K2033">
        <v>2.37</v>
      </c>
      <c r="M2033" t="str">
        <v>2015-01-08</v>
      </c>
      <c r="N2033">
        <v>3.55</v>
      </c>
      <c r="P2033" t="str">
        <v>2015-01-09</v>
      </c>
      <c r="Q2033">
        <v>6.75</v>
      </c>
      <c r="S2033" t="str">
        <v>2015-01-08</v>
      </c>
      <c r="T2033">
        <v>3.04</v>
      </c>
    </row>
    <row r="2034" spans="1:20" x14ac:dyDescent="0.3">
      <c r="A2034" t="str">
        <v>2015-01-05</v>
      </c>
      <c r="B2034">
        <v>18188</v>
      </c>
      <c r="D2034" t="str">
        <v>2015-01-08</v>
      </c>
      <c r="E2034">
        <v>26.03</v>
      </c>
      <c r="G2034" t="str">
        <v>2015-01-08</v>
      </c>
      <c r="H2034">
        <v>21180.492188</v>
      </c>
      <c r="J2034" t="str">
        <v>2015-01-07</v>
      </c>
      <c r="K2034">
        <v>2.25</v>
      </c>
      <c r="M2034" t="str">
        <v>2015-01-07</v>
      </c>
      <c r="N2034">
        <v>3.38</v>
      </c>
      <c r="P2034" t="str">
        <v>2015-01-08</v>
      </c>
      <c r="Q2034">
        <v>7.3</v>
      </c>
      <c r="S2034" t="str">
        <v>2015-01-07</v>
      </c>
      <c r="T2034">
        <v>2.98</v>
      </c>
    </row>
    <row r="2035" spans="1:20" x14ac:dyDescent="0.3">
      <c r="A2035" t="str">
        <v>2015-01-02</v>
      </c>
      <c r="B2035">
        <v>19130</v>
      </c>
      <c r="D2035" t="str">
        <v>2015-01-07</v>
      </c>
      <c r="E2035">
        <v>24.83</v>
      </c>
      <c r="G2035" t="str">
        <v>2015-01-07</v>
      </c>
      <c r="H2035">
        <v>18844.738281000002</v>
      </c>
      <c r="J2035" t="str">
        <v>2015-01-06</v>
      </c>
      <c r="K2035">
        <v>2.2799999999999998</v>
      </c>
      <c r="M2035" t="str">
        <v>2015-01-06</v>
      </c>
      <c r="N2035">
        <v>3.46</v>
      </c>
      <c r="P2035" t="str">
        <v>2015-01-07</v>
      </c>
      <c r="Q2035">
        <v>6.94</v>
      </c>
      <c r="S2035" t="str">
        <v>2015-01-06</v>
      </c>
      <c r="T2035">
        <v>2.97</v>
      </c>
    </row>
    <row r="2036" spans="1:20" x14ac:dyDescent="0.3">
      <c r="A2036" t="str">
        <v>2014-12-30</v>
      </c>
      <c r="B2036">
        <v>19012</v>
      </c>
      <c r="D2036" t="str">
        <v>2015-01-06</v>
      </c>
      <c r="E2036">
        <v>25.08</v>
      </c>
      <c r="G2036" t="str">
        <v>2015-01-06</v>
      </c>
      <c r="H2036">
        <v>18873.222656000002</v>
      </c>
      <c r="J2036" t="str">
        <v>2015-01-05</v>
      </c>
      <c r="K2036">
        <v>2.31</v>
      </c>
      <c r="M2036" t="str">
        <v>2015-01-05</v>
      </c>
      <c r="N2036">
        <v>3.59</v>
      </c>
      <c r="P2036" t="str">
        <v>2015-01-06</v>
      </c>
      <c r="Q2036">
        <v>6.97</v>
      </c>
      <c r="S2036" t="str">
        <v>2015-01-05</v>
      </c>
      <c r="T2036">
        <v>3.04</v>
      </c>
    </row>
    <row r="2037" spans="1:20" x14ac:dyDescent="0.3">
      <c r="A2037" t="str">
        <v>2014-12-29</v>
      </c>
      <c r="B2037">
        <v>19130</v>
      </c>
      <c r="D2037" t="str">
        <v>2015-01-05</v>
      </c>
      <c r="E2037">
        <v>25.43</v>
      </c>
      <c r="G2037" t="str">
        <v>2015-01-05</v>
      </c>
      <c r="H2037">
        <v>19634.173827999999</v>
      </c>
      <c r="J2037" t="str">
        <v>2015-01-02</v>
      </c>
      <c r="K2037">
        <v>2.4500000000000002</v>
      </c>
      <c r="M2037" t="str">
        <v>2015-01-02</v>
      </c>
      <c r="N2037">
        <v>3.78</v>
      </c>
      <c r="P2037" t="str">
        <v>2015-01-05</v>
      </c>
      <c r="Q2037">
        <v>7.31</v>
      </c>
      <c r="S2037" t="str">
        <v>2015-01-02</v>
      </c>
      <c r="T2037">
        <v>3.12</v>
      </c>
    </row>
    <row r="2038" spans="1:20" x14ac:dyDescent="0.3">
      <c r="A2038" t="str">
        <v>2014-12-23</v>
      </c>
      <c r="B2038">
        <v>19352</v>
      </c>
      <c r="D2038" t="str">
        <v>2015-01-02</v>
      </c>
      <c r="E2038">
        <v>27.23</v>
      </c>
      <c r="G2038" t="str">
        <v>2015-01-02</v>
      </c>
      <c r="H2038">
        <v>19589.412109000001</v>
      </c>
      <c r="J2038" t="str">
        <v>2014-12-30</v>
      </c>
      <c r="K2038">
        <v>2.42</v>
      </c>
      <c r="M2038" t="str">
        <v>2014-12-30</v>
      </c>
      <c r="N2038">
        <v>3.7</v>
      </c>
      <c r="P2038" t="str">
        <v>2015-01-02</v>
      </c>
      <c r="Q2038">
        <v>7.64</v>
      </c>
      <c r="S2038" t="str">
        <v>2014-12-30</v>
      </c>
      <c r="T2038">
        <v>3.1</v>
      </c>
    </row>
    <row r="2039" spans="1:20" x14ac:dyDescent="0.3">
      <c r="A2039" t="str">
        <v>2014-12-22</v>
      </c>
      <c r="B2039">
        <v>19074</v>
      </c>
      <c r="D2039" t="str">
        <v>2014-12-30</v>
      </c>
      <c r="E2039">
        <v>26.73</v>
      </c>
      <c r="G2039" t="str">
        <v>2014-12-30</v>
      </c>
      <c r="H2039">
        <v>19125.515625</v>
      </c>
      <c r="J2039" t="str">
        <v>2014-12-29</v>
      </c>
      <c r="K2039">
        <v>2.44</v>
      </c>
      <c r="M2039" t="str">
        <v>2014-12-29</v>
      </c>
      <c r="N2039">
        <v>3.69</v>
      </c>
      <c r="P2039" t="str">
        <v>2014-12-30</v>
      </c>
      <c r="Q2039">
        <v>7.46</v>
      </c>
      <c r="S2039" t="str">
        <v>2014-12-29</v>
      </c>
      <c r="T2039">
        <v>3.06</v>
      </c>
    </row>
    <row r="2040" spans="1:20" x14ac:dyDescent="0.3">
      <c r="A2040" t="str">
        <v>2014-12-19</v>
      </c>
      <c r="B2040">
        <v>18984</v>
      </c>
      <c r="D2040" t="str">
        <v>2014-12-29</v>
      </c>
      <c r="E2040">
        <v>26.8</v>
      </c>
      <c r="G2040" t="str">
        <v>2014-12-29</v>
      </c>
      <c r="H2040">
        <v>18974.953125</v>
      </c>
      <c r="J2040" t="str">
        <v>2014-12-23</v>
      </c>
      <c r="K2040">
        <v>2.5</v>
      </c>
      <c r="M2040" t="str">
        <v>2014-12-23</v>
      </c>
      <c r="N2040">
        <v>3.73</v>
      </c>
      <c r="P2040" t="str">
        <v>2014-12-29</v>
      </c>
      <c r="Q2040">
        <v>7.39</v>
      </c>
      <c r="S2040" t="str">
        <v>2014-12-23</v>
      </c>
      <c r="T2040">
        <v>3.07</v>
      </c>
    </row>
    <row r="2041" spans="1:20" x14ac:dyDescent="0.3">
      <c r="A2041" t="str">
        <v>2014-12-18</v>
      </c>
      <c r="B2041">
        <v>19061</v>
      </c>
      <c r="D2041" t="str">
        <v>2014-12-23</v>
      </c>
      <c r="E2041">
        <v>27.51</v>
      </c>
      <c r="G2041" t="str">
        <v>2014-12-23</v>
      </c>
      <c r="H2041">
        <v>19129.585938</v>
      </c>
      <c r="J2041" t="str">
        <v>2014-12-22</v>
      </c>
      <c r="K2041">
        <v>2.48</v>
      </c>
      <c r="M2041" t="str">
        <v>2014-12-22</v>
      </c>
      <c r="N2041">
        <v>3.63</v>
      </c>
      <c r="P2041" t="str">
        <v>2014-12-23</v>
      </c>
      <c r="Q2041">
        <v>7.52</v>
      </c>
      <c r="S2041" t="str">
        <v>2014-12-22</v>
      </c>
      <c r="T2041">
        <v>3.03</v>
      </c>
    </row>
    <row r="2042" spans="1:20" x14ac:dyDescent="0.3">
      <c r="A2042" t="str">
        <v>2014-12-17</v>
      </c>
      <c r="B2042">
        <v>18569</v>
      </c>
      <c r="D2042" t="str">
        <v>2014-12-22</v>
      </c>
      <c r="E2042">
        <v>26.93</v>
      </c>
      <c r="G2042" t="str">
        <v>2014-12-22</v>
      </c>
      <c r="H2042">
        <v>18881.361327999999</v>
      </c>
      <c r="J2042" t="str">
        <v>2014-12-19</v>
      </c>
      <c r="K2042">
        <v>2.44</v>
      </c>
      <c r="M2042" t="str">
        <v>2014-12-19</v>
      </c>
      <c r="N2042">
        <v>3.5</v>
      </c>
      <c r="P2042" t="str">
        <v>2014-12-22</v>
      </c>
      <c r="Q2042">
        <v>7.35</v>
      </c>
      <c r="S2042" t="str">
        <v>2014-12-19</v>
      </c>
      <c r="T2042">
        <v>2.98</v>
      </c>
    </row>
    <row r="2043" spans="1:20" x14ac:dyDescent="0.3">
      <c r="A2043" t="str">
        <v>2014-12-16</v>
      </c>
      <c r="B2043">
        <v>18670</v>
      </c>
      <c r="D2043" t="str">
        <v>2014-12-19</v>
      </c>
      <c r="E2043">
        <v>26.6</v>
      </c>
      <c r="G2043" t="str">
        <v>2014-12-19</v>
      </c>
      <c r="H2043">
        <v>20277.117188</v>
      </c>
      <c r="J2043" t="str">
        <v>2014-12-18</v>
      </c>
      <c r="K2043">
        <v>2.5</v>
      </c>
      <c r="M2043" t="str">
        <v>2014-12-18</v>
      </c>
      <c r="N2043">
        <v>3.6</v>
      </c>
      <c r="P2043" t="str">
        <v>2014-12-19</v>
      </c>
      <c r="Q2043">
        <v>7.29</v>
      </c>
      <c r="S2043" t="str">
        <v>2014-12-18</v>
      </c>
      <c r="T2043">
        <v>3.03</v>
      </c>
    </row>
    <row r="2044" spans="1:20" x14ac:dyDescent="0.3">
      <c r="A2044" t="str">
        <v>2014-12-15</v>
      </c>
      <c r="B2044">
        <v>18079</v>
      </c>
      <c r="D2044" t="str">
        <v>2014-12-18</v>
      </c>
      <c r="E2044">
        <v>27.1</v>
      </c>
      <c r="G2044" t="str">
        <v>2014-12-18</v>
      </c>
      <c r="H2044">
        <v>21160.146484000001</v>
      </c>
      <c r="J2044" t="str">
        <v>2014-12-17</v>
      </c>
      <c r="K2044">
        <v>2.42</v>
      </c>
      <c r="M2044" t="str">
        <v>2014-12-17</v>
      </c>
      <c r="N2044">
        <v>3.54</v>
      </c>
      <c r="P2044" t="str">
        <v>2014-12-18</v>
      </c>
      <c r="Q2044">
        <v>7.5</v>
      </c>
      <c r="S2044" t="str">
        <v>2014-12-17</v>
      </c>
      <c r="T2044">
        <v>2.98</v>
      </c>
    </row>
    <row r="2045" spans="1:20" x14ac:dyDescent="0.3">
      <c r="A2045" t="str">
        <v>2014-12-12</v>
      </c>
      <c r="B2045">
        <v>18601</v>
      </c>
      <c r="D2045" t="str">
        <v>2014-12-17</v>
      </c>
      <c r="E2045">
        <v>26.33</v>
      </c>
      <c r="G2045" t="str">
        <v>2014-12-17</v>
      </c>
      <c r="H2045">
        <v>21526.378906000002</v>
      </c>
      <c r="J2045" t="str">
        <v>2014-12-16</v>
      </c>
      <c r="K2045">
        <v>2.4500000000000002</v>
      </c>
      <c r="M2045" t="str">
        <v>2014-12-16</v>
      </c>
      <c r="N2045">
        <v>3.59</v>
      </c>
      <c r="P2045" t="str">
        <v>2014-12-17</v>
      </c>
      <c r="Q2045">
        <v>7.38</v>
      </c>
      <c r="S2045" t="str">
        <v>2014-12-16</v>
      </c>
      <c r="T2045">
        <v>2.95</v>
      </c>
    </row>
    <row r="2046" spans="1:20" x14ac:dyDescent="0.3">
      <c r="A2046" t="str">
        <v>2014-12-11</v>
      </c>
      <c r="B2046">
        <v>19201</v>
      </c>
      <c r="D2046" t="str">
        <v>2014-12-16</v>
      </c>
      <c r="E2046">
        <v>26.45</v>
      </c>
      <c r="G2046" t="str">
        <v>2014-12-16</v>
      </c>
      <c r="H2046">
        <v>22157.113281000002</v>
      </c>
      <c r="J2046" t="str">
        <v>2014-12-15</v>
      </c>
      <c r="K2046">
        <v>2.34</v>
      </c>
      <c r="M2046" t="str">
        <v>2014-12-15</v>
      </c>
      <c r="N2046">
        <v>3.36</v>
      </c>
      <c r="P2046" t="str">
        <v>2014-12-16</v>
      </c>
      <c r="Q2046">
        <v>7.32</v>
      </c>
      <c r="S2046" t="str">
        <v>2014-12-15</v>
      </c>
      <c r="T2046">
        <v>2.89</v>
      </c>
    </row>
    <row r="2047" spans="1:20" x14ac:dyDescent="0.3">
      <c r="A2047" t="str">
        <v>2014-12-10</v>
      </c>
      <c r="B2047">
        <v>19218</v>
      </c>
      <c r="D2047" t="str">
        <v>2014-12-15</v>
      </c>
      <c r="E2047">
        <v>25.9</v>
      </c>
      <c r="G2047" t="str">
        <v>2014-12-15</v>
      </c>
      <c r="H2047">
        <v>21343.261718999998</v>
      </c>
      <c r="J2047" t="str">
        <v>2014-12-12</v>
      </c>
      <c r="K2047">
        <v>2.4500000000000002</v>
      </c>
      <c r="M2047" t="str">
        <v>2014-12-12</v>
      </c>
      <c r="N2047">
        <v>3.45</v>
      </c>
      <c r="P2047" t="str">
        <v>2014-12-15</v>
      </c>
      <c r="Q2047">
        <v>7.16</v>
      </c>
      <c r="S2047" t="str">
        <v>2014-12-12</v>
      </c>
      <c r="T2047">
        <v>3</v>
      </c>
    </row>
    <row r="2048" spans="1:20" x14ac:dyDescent="0.3">
      <c r="A2048" t="str">
        <v>2014-12-09</v>
      </c>
      <c r="B2048">
        <v>19390</v>
      </c>
      <c r="D2048" t="str">
        <v>2014-12-12</v>
      </c>
      <c r="E2048">
        <v>27.18</v>
      </c>
      <c r="G2048" t="str">
        <v>2014-12-12</v>
      </c>
      <c r="H2048">
        <v>23235.466797000001</v>
      </c>
      <c r="J2048" t="str">
        <v>2014-12-11</v>
      </c>
      <c r="K2048">
        <v>2.5</v>
      </c>
      <c r="M2048" t="str">
        <v>2014-12-11</v>
      </c>
      <c r="N2048">
        <v>3.64</v>
      </c>
      <c r="P2048" t="str">
        <v>2014-12-12</v>
      </c>
      <c r="Q2048">
        <v>7.4</v>
      </c>
      <c r="S2048" t="str">
        <v>2014-12-11</v>
      </c>
      <c r="T2048">
        <v>3.1</v>
      </c>
    </row>
    <row r="2049" spans="1:20" x14ac:dyDescent="0.3">
      <c r="A2049" t="str">
        <v>2014-12-08</v>
      </c>
      <c r="B2049">
        <v>19951</v>
      </c>
      <c r="D2049" t="str">
        <v>2014-12-11</v>
      </c>
      <c r="E2049">
        <v>28.31</v>
      </c>
      <c r="G2049" t="str">
        <v>2014-12-11</v>
      </c>
      <c r="H2049">
        <v>23784.818359000001</v>
      </c>
      <c r="J2049" t="str">
        <v>2014-12-10</v>
      </c>
      <c r="K2049">
        <v>2.4900000000000002</v>
      </c>
      <c r="M2049" t="str">
        <v>2014-12-10</v>
      </c>
      <c r="N2049">
        <v>3.7</v>
      </c>
      <c r="P2049" t="str">
        <v>2014-12-11</v>
      </c>
      <c r="Q2049">
        <v>7.72</v>
      </c>
      <c r="S2049" t="str">
        <v>2014-12-10</v>
      </c>
      <c r="T2049">
        <v>3.11</v>
      </c>
    </row>
    <row r="2050" spans="1:20" x14ac:dyDescent="0.3">
      <c r="A2050" t="str">
        <v>2014-12-05</v>
      </c>
      <c r="B2050">
        <v>20087</v>
      </c>
      <c r="D2050" t="str">
        <v>2014-12-10</v>
      </c>
      <c r="E2050">
        <v>28.03</v>
      </c>
      <c r="G2050" t="str">
        <v>2014-12-10</v>
      </c>
      <c r="H2050">
        <v>23662.740234000001</v>
      </c>
      <c r="J2050" t="str">
        <v>2014-12-09</v>
      </c>
      <c r="K2050">
        <v>2.5</v>
      </c>
      <c r="M2050" t="str">
        <v>2014-12-09</v>
      </c>
      <c r="N2050">
        <v>3.78</v>
      </c>
      <c r="P2050" t="str">
        <v>2014-12-10</v>
      </c>
      <c r="Q2050">
        <v>7.83</v>
      </c>
      <c r="S2050" t="str">
        <v>2014-12-09</v>
      </c>
      <c r="T2050">
        <v>3.12</v>
      </c>
    </row>
    <row r="2051" spans="1:20" x14ac:dyDescent="0.3">
      <c r="A2051" t="str">
        <v>2014-12-04</v>
      </c>
      <c r="B2051">
        <v>19424</v>
      </c>
      <c r="D2051" t="str">
        <v>2014-12-09</v>
      </c>
      <c r="E2051">
        <v>28.21</v>
      </c>
      <c r="G2051" t="str">
        <v>2014-12-09</v>
      </c>
      <c r="H2051">
        <v>23642.392577999999</v>
      </c>
      <c r="J2051" t="str">
        <v>2014-12-08</v>
      </c>
      <c r="K2051">
        <v>2.5499999999999998</v>
      </c>
      <c r="M2051" t="str">
        <v>2014-12-08</v>
      </c>
      <c r="N2051">
        <v>3.93</v>
      </c>
      <c r="P2051" t="str">
        <v>2014-12-09</v>
      </c>
      <c r="Q2051">
        <v>7.95</v>
      </c>
      <c r="S2051" t="str">
        <v>2014-12-08</v>
      </c>
      <c r="T2051">
        <v>3.3</v>
      </c>
    </row>
    <row r="2052" spans="1:20" x14ac:dyDescent="0.3">
      <c r="A2052" t="str">
        <v>2014-12-03</v>
      </c>
      <c r="B2052">
        <v>19978</v>
      </c>
      <c r="D2052" t="str">
        <v>2014-12-08</v>
      </c>
      <c r="E2052">
        <v>29.33</v>
      </c>
      <c r="G2052" t="str">
        <v>2014-12-08</v>
      </c>
      <c r="H2052">
        <v>24171.396484000001</v>
      </c>
      <c r="J2052" t="str">
        <v>2014-12-05</v>
      </c>
      <c r="K2052">
        <v>2.52</v>
      </c>
      <c r="M2052" t="str">
        <v>2014-12-05</v>
      </c>
      <c r="N2052">
        <v>3.97</v>
      </c>
      <c r="P2052" t="str">
        <v>2014-12-08</v>
      </c>
      <c r="Q2052">
        <v>8.35</v>
      </c>
      <c r="S2052" t="str">
        <v>2014-12-05</v>
      </c>
      <c r="T2052">
        <v>3.24</v>
      </c>
    </row>
    <row r="2053" spans="1:20" x14ac:dyDescent="0.3">
      <c r="A2053" t="str">
        <v>2014-12-02</v>
      </c>
      <c r="B2053">
        <v>19780</v>
      </c>
      <c r="D2053" t="str">
        <v>2014-12-05</v>
      </c>
      <c r="E2053">
        <v>29.61</v>
      </c>
      <c r="G2053" t="str">
        <v>2014-12-05</v>
      </c>
      <c r="H2053">
        <v>24639.361327999999</v>
      </c>
      <c r="J2053" t="str">
        <v>2014-12-04</v>
      </c>
      <c r="K2053">
        <v>2.36</v>
      </c>
      <c r="M2053" t="str">
        <v>2014-12-04</v>
      </c>
      <c r="N2053">
        <v>3.75</v>
      </c>
      <c r="P2053" t="str">
        <v>2014-12-05</v>
      </c>
      <c r="Q2053">
        <v>8.32</v>
      </c>
      <c r="S2053" t="str">
        <v>2014-12-04</v>
      </c>
      <c r="T2053">
        <v>3.11</v>
      </c>
    </row>
    <row r="2054" spans="1:20" x14ac:dyDescent="0.3">
      <c r="A2054" t="str">
        <v>2014-12-01</v>
      </c>
      <c r="B2054">
        <v>19686</v>
      </c>
      <c r="D2054" t="str">
        <v>2014-12-04</v>
      </c>
      <c r="E2054">
        <v>28.26</v>
      </c>
      <c r="G2054" t="str">
        <v>2014-12-04</v>
      </c>
      <c r="H2054">
        <v>24313.820313</v>
      </c>
      <c r="J2054" t="str">
        <v>2014-12-03</v>
      </c>
      <c r="K2054">
        <v>2.44</v>
      </c>
      <c r="M2054" t="str">
        <v>2014-12-03</v>
      </c>
      <c r="N2054">
        <v>3.89</v>
      </c>
      <c r="P2054" t="str">
        <v>2014-12-04</v>
      </c>
      <c r="Q2054">
        <v>7.86</v>
      </c>
      <c r="S2054" t="str">
        <v>2014-12-03</v>
      </c>
      <c r="T2054">
        <v>3.21</v>
      </c>
    </row>
    <row r="2055" spans="1:20" x14ac:dyDescent="0.3">
      <c r="A2055" t="str">
        <v>2014-11-28</v>
      </c>
      <c r="B2055">
        <v>20014</v>
      </c>
      <c r="D2055" t="str">
        <v>2014-12-03</v>
      </c>
      <c r="E2055">
        <v>29.46</v>
      </c>
      <c r="G2055" t="str">
        <v>2014-12-03</v>
      </c>
      <c r="H2055">
        <v>25473.560547000001</v>
      </c>
      <c r="J2055" t="str">
        <v>2014-12-02</v>
      </c>
      <c r="K2055">
        <v>2.41</v>
      </c>
      <c r="M2055" t="str">
        <v>2014-12-02</v>
      </c>
      <c r="N2055">
        <v>3.79</v>
      </c>
      <c r="P2055" t="str">
        <v>2014-12-03</v>
      </c>
      <c r="Q2055">
        <v>8.16</v>
      </c>
      <c r="S2055" t="str">
        <v>2014-12-02</v>
      </c>
      <c r="T2055">
        <v>3.16</v>
      </c>
    </row>
    <row r="2056" spans="1:20" x14ac:dyDescent="0.3">
      <c r="A2056" t="str">
        <v>2014-11-27</v>
      </c>
      <c r="B2056">
        <v>20100</v>
      </c>
      <c r="D2056" t="str">
        <v>2014-12-02</v>
      </c>
      <c r="E2056">
        <v>29.41</v>
      </c>
      <c r="G2056" t="str">
        <v>2014-12-02</v>
      </c>
      <c r="H2056">
        <v>25921.177734000001</v>
      </c>
      <c r="J2056" t="str">
        <v>2014-12-01</v>
      </c>
      <c r="K2056">
        <v>2.4</v>
      </c>
      <c r="M2056" t="str">
        <v>2014-12-01</v>
      </c>
      <c r="N2056">
        <v>3.69</v>
      </c>
      <c r="P2056" t="str">
        <v>2014-12-02</v>
      </c>
      <c r="Q2056">
        <v>7.95</v>
      </c>
      <c r="S2056" t="str">
        <v>2014-12-01</v>
      </c>
      <c r="T2056">
        <v>3.12</v>
      </c>
    </row>
    <row r="2057" spans="1:20" x14ac:dyDescent="0.3">
      <c r="A2057" t="str">
        <v>2014-11-26</v>
      </c>
      <c r="B2057">
        <v>19938</v>
      </c>
      <c r="D2057" t="str">
        <v>2014-12-01</v>
      </c>
      <c r="E2057">
        <v>29.08</v>
      </c>
      <c r="G2057" t="str">
        <v>2014-12-01</v>
      </c>
      <c r="H2057">
        <v>25799.101563</v>
      </c>
      <c r="J2057" t="str">
        <v>2014-11-28</v>
      </c>
      <c r="K2057">
        <v>2.48</v>
      </c>
      <c r="M2057" t="str">
        <v>2014-11-28</v>
      </c>
      <c r="N2057">
        <v>3.86</v>
      </c>
      <c r="P2057" t="str">
        <v>2014-12-01</v>
      </c>
      <c r="Q2057">
        <v>7.92</v>
      </c>
      <c r="S2057" t="str">
        <v>2014-11-28</v>
      </c>
      <c r="T2057">
        <v>3.21</v>
      </c>
    </row>
    <row r="2058" spans="1:20" x14ac:dyDescent="0.3">
      <c r="A2058" t="str">
        <v>2014-11-25</v>
      </c>
      <c r="B2058">
        <v>20009</v>
      </c>
      <c r="D2058" t="str">
        <v>2014-11-28</v>
      </c>
      <c r="E2058">
        <v>29.79</v>
      </c>
      <c r="G2058" t="str">
        <v>2014-11-28</v>
      </c>
      <c r="H2058">
        <v>26409.490234000001</v>
      </c>
      <c r="J2058" t="str">
        <v>2014-11-27</v>
      </c>
      <c r="K2058">
        <v>2.4500000000000002</v>
      </c>
      <c r="M2058" t="str">
        <v>2014-11-27</v>
      </c>
      <c r="N2058">
        <v>3.87</v>
      </c>
      <c r="P2058" t="str">
        <v>2014-11-28</v>
      </c>
      <c r="Q2058">
        <v>8.23</v>
      </c>
      <c r="S2058" t="str">
        <v>2014-11-27</v>
      </c>
      <c r="T2058">
        <v>3.2</v>
      </c>
    </row>
    <row r="2059" spans="1:20" x14ac:dyDescent="0.3">
      <c r="A2059" t="str">
        <v>2014-11-24</v>
      </c>
      <c r="B2059">
        <v>19925</v>
      </c>
      <c r="D2059" t="str">
        <v>2014-11-27</v>
      </c>
      <c r="E2059">
        <v>29.91</v>
      </c>
      <c r="G2059" t="str">
        <v>2014-11-27</v>
      </c>
      <c r="H2059">
        <v>26714.683593999998</v>
      </c>
      <c r="J2059" t="str">
        <v>2014-11-26</v>
      </c>
      <c r="K2059">
        <v>2.41</v>
      </c>
      <c r="M2059" t="str">
        <v>2014-11-26</v>
      </c>
      <c r="N2059">
        <v>3.78</v>
      </c>
      <c r="P2059" t="str">
        <v>2014-11-27</v>
      </c>
      <c r="Q2059">
        <v>8.18</v>
      </c>
      <c r="S2059" t="str">
        <v>2014-11-26</v>
      </c>
      <c r="T2059">
        <v>3.15</v>
      </c>
    </row>
    <row r="2060" spans="1:20" x14ac:dyDescent="0.3">
      <c r="A2060" t="str">
        <v>2014-11-21</v>
      </c>
      <c r="B2060">
        <v>19954</v>
      </c>
      <c r="D2060" t="str">
        <v>2014-11-26</v>
      </c>
      <c r="E2060">
        <v>29.31</v>
      </c>
      <c r="G2060" t="str">
        <v>2014-11-26</v>
      </c>
      <c r="H2060">
        <v>26836.761718999998</v>
      </c>
      <c r="J2060" t="str">
        <v>2014-11-25</v>
      </c>
      <c r="K2060">
        <v>2.4300000000000002</v>
      </c>
      <c r="M2060" t="str">
        <v>2014-11-25</v>
      </c>
      <c r="N2060">
        <v>3.8</v>
      </c>
      <c r="P2060" t="str">
        <v>2014-11-26</v>
      </c>
      <c r="Q2060">
        <v>7.98</v>
      </c>
      <c r="S2060" t="str">
        <v>2014-11-25</v>
      </c>
      <c r="T2060">
        <v>3.18</v>
      </c>
    </row>
    <row r="2061" spans="1:20" x14ac:dyDescent="0.3">
      <c r="A2061" t="str">
        <v>2014-11-20</v>
      </c>
      <c r="B2061">
        <v>19209</v>
      </c>
      <c r="D2061" t="str">
        <v>2014-11-25</v>
      </c>
      <c r="E2061">
        <v>29.16</v>
      </c>
      <c r="G2061" t="str">
        <v>2014-11-25</v>
      </c>
      <c r="H2061">
        <v>27243.6875</v>
      </c>
      <c r="J2061" t="str">
        <v>2014-11-24</v>
      </c>
      <c r="K2061">
        <v>2.39</v>
      </c>
      <c r="M2061" t="str">
        <v>2014-11-24</v>
      </c>
      <c r="N2061">
        <v>3.72</v>
      </c>
      <c r="P2061" t="str">
        <v>2014-11-25</v>
      </c>
      <c r="Q2061">
        <v>7.99</v>
      </c>
      <c r="S2061" t="str">
        <v>2014-11-24</v>
      </c>
      <c r="T2061">
        <v>3.15</v>
      </c>
    </row>
    <row r="2062" spans="1:20" x14ac:dyDescent="0.3">
      <c r="A2062" t="str">
        <v>2014-11-19</v>
      </c>
      <c r="B2062">
        <v>19379</v>
      </c>
      <c r="D2062" t="str">
        <v>2014-11-24</v>
      </c>
      <c r="E2062">
        <v>29.08</v>
      </c>
      <c r="G2062" t="str">
        <v>2014-11-24</v>
      </c>
      <c r="H2062">
        <v>27406.457031000002</v>
      </c>
      <c r="J2062" t="str">
        <v>2014-11-21</v>
      </c>
      <c r="K2062">
        <v>2.36</v>
      </c>
      <c r="M2062" t="str">
        <v>2014-11-21</v>
      </c>
      <c r="N2062">
        <v>3.63</v>
      </c>
      <c r="P2062" t="str">
        <v>2014-11-24</v>
      </c>
      <c r="Q2062">
        <v>7.88</v>
      </c>
      <c r="S2062" t="str">
        <v>2014-11-21</v>
      </c>
      <c r="T2062">
        <v>3.1</v>
      </c>
    </row>
    <row r="2063" spans="1:20" x14ac:dyDescent="0.3">
      <c r="A2063" t="str">
        <v>2014-11-18</v>
      </c>
      <c r="B2063">
        <v>19352</v>
      </c>
      <c r="D2063" t="str">
        <v>2014-11-21</v>
      </c>
      <c r="E2063">
        <v>28.93</v>
      </c>
      <c r="G2063" t="str">
        <v>2014-11-21</v>
      </c>
      <c r="H2063">
        <v>27426.804688</v>
      </c>
      <c r="J2063" t="str">
        <v>2014-11-20</v>
      </c>
      <c r="K2063">
        <v>2.25</v>
      </c>
      <c r="M2063" t="str">
        <v>2014-11-20</v>
      </c>
      <c r="N2063">
        <v>3.45</v>
      </c>
      <c r="P2063" t="str">
        <v>2014-11-21</v>
      </c>
      <c r="Q2063">
        <v>7.73</v>
      </c>
      <c r="S2063" t="str">
        <v>2014-11-20</v>
      </c>
      <c r="T2063">
        <v>3.01</v>
      </c>
    </row>
    <row r="2064" spans="1:20" x14ac:dyDescent="0.3">
      <c r="A2064" t="str">
        <v>2014-11-17</v>
      </c>
      <c r="B2064">
        <v>19216</v>
      </c>
      <c r="D2064" t="str">
        <v>2014-11-20</v>
      </c>
      <c r="E2064">
        <v>27.41</v>
      </c>
      <c r="G2064" t="str">
        <v>2014-11-20</v>
      </c>
      <c r="H2064">
        <v>26836.761718999998</v>
      </c>
      <c r="J2064" t="str">
        <v>2014-11-19</v>
      </c>
      <c r="K2064">
        <v>2.29</v>
      </c>
      <c r="M2064" t="str">
        <v>2014-11-19</v>
      </c>
      <c r="N2064">
        <v>3.56</v>
      </c>
      <c r="P2064" t="str">
        <v>2014-11-20</v>
      </c>
      <c r="Q2064">
        <v>7.33</v>
      </c>
      <c r="S2064" t="str">
        <v>2014-11-19</v>
      </c>
      <c r="T2064">
        <v>3.05</v>
      </c>
    </row>
    <row r="2065" spans="1:20" x14ac:dyDescent="0.3">
      <c r="A2065" t="str">
        <v>2014-11-14</v>
      </c>
      <c r="B2065">
        <v>18965</v>
      </c>
      <c r="D2065" t="str">
        <v>2014-11-19</v>
      </c>
      <c r="E2065">
        <v>27.83</v>
      </c>
      <c r="G2065" t="str">
        <v>2014-11-19</v>
      </c>
      <c r="H2065">
        <v>27426.804688</v>
      </c>
      <c r="J2065" t="str">
        <v>2014-11-18</v>
      </c>
      <c r="K2065">
        <v>2.2599999999999998</v>
      </c>
      <c r="M2065" t="str">
        <v>2014-11-18</v>
      </c>
      <c r="N2065">
        <v>3.58</v>
      </c>
      <c r="P2065" t="str">
        <v>2014-11-19</v>
      </c>
      <c r="Q2065">
        <v>7.59</v>
      </c>
      <c r="S2065" t="str">
        <v>2014-11-18</v>
      </c>
      <c r="T2065">
        <v>3.05</v>
      </c>
    </row>
    <row r="2066" spans="1:20" x14ac:dyDescent="0.3">
      <c r="A2066" t="str">
        <v>2014-11-13</v>
      </c>
      <c r="B2066">
        <v>18782</v>
      </c>
      <c r="D2066" t="str">
        <v>2014-11-18</v>
      </c>
      <c r="E2066">
        <v>27.58</v>
      </c>
      <c r="G2066" t="str">
        <v>2014-11-18</v>
      </c>
      <c r="H2066">
        <v>27894.769531000002</v>
      </c>
      <c r="J2066" t="str">
        <v>2014-11-17</v>
      </c>
      <c r="K2066">
        <v>2.25</v>
      </c>
      <c r="M2066" t="str">
        <v>2014-11-17</v>
      </c>
      <c r="N2066">
        <v>3.52</v>
      </c>
      <c r="P2066" t="str">
        <v>2014-11-18</v>
      </c>
      <c r="Q2066">
        <v>7.47</v>
      </c>
      <c r="S2066" t="str">
        <v>2014-11-17</v>
      </c>
      <c r="T2066">
        <v>3.04</v>
      </c>
    </row>
    <row r="2067" spans="1:20" x14ac:dyDescent="0.3">
      <c r="A2067" t="str">
        <v>2014-11-12</v>
      </c>
      <c r="B2067">
        <v>18702</v>
      </c>
      <c r="D2067" t="str">
        <v>2014-11-17</v>
      </c>
      <c r="E2067">
        <v>27.18</v>
      </c>
      <c r="G2067" t="str">
        <v>2014-11-17</v>
      </c>
      <c r="H2067">
        <v>28179.617188</v>
      </c>
      <c r="J2067" t="str">
        <v>2014-11-14</v>
      </c>
      <c r="K2067">
        <v>2.21</v>
      </c>
      <c r="M2067" t="str">
        <v>2014-11-14</v>
      </c>
      <c r="N2067">
        <v>3.4</v>
      </c>
      <c r="P2067" t="str">
        <v>2014-11-17</v>
      </c>
      <c r="Q2067">
        <v>7.37</v>
      </c>
      <c r="S2067" t="str">
        <v>2014-11-14</v>
      </c>
      <c r="T2067">
        <v>3.01</v>
      </c>
    </row>
    <row r="2068" spans="1:20" x14ac:dyDescent="0.3">
      <c r="A2068" t="str">
        <v>2014-11-11</v>
      </c>
      <c r="B2068">
        <v>19255</v>
      </c>
      <c r="D2068" t="str">
        <v>2014-11-14</v>
      </c>
      <c r="E2068">
        <v>26.33</v>
      </c>
      <c r="G2068" t="str">
        <v>2014-11-14</v>
      </c>
      <c r="H2068">
        <v>27345.419922000001</v>
      </c>
      <c r="J2068" t="str">
        <v>2014-11-13</v>
      </c>
      <c r="K2068">
        <v>2.1800000000000002</v>
      </c>
      <c r="M2068" t="str">
        <v>2014-11-13</v>
      </c>
      <c r="N2068">
        <v>3.43</v>
      </c>
      <c r="P2068" t="str">
        <v>2014-11-14</v>
      </c>
      <c r="Q2068">
        <v>7.16</v>
      </c>
      <c r="S2068" t="str">
        <v>2014-11-13</v>
      </c>
      <c r="T2068">
        <v>2.99</v>
      </c>
    </row>
    <row r="2069" spans="1:20" x14ac:dyDescent="0.3">
      <c r="A2069" t="str">
        <v>2014-11-10</v>
      </c>
      <c r="B2069">
        <v>19258</v>
      </c>
      <c r="D2069" t="str">
        <v>2014-11-13</v>
      </c>
      <c r="E2069">
        <v>25.7</v>
      </c>
      <c r="G2069" t="str">
        <v>2014-11-13</v>
      </c>
      <c r="H2069">
        <v>26796.068359000001</v>
      </c>
      <c r="J2069" t="str">
        <v>2014-11-12</v>
      </c>
      <c r="K2069">
        <v>2.16</v>
      </c>
      <c r="M2069" t="str">
        <v>2014-11-12</v>
      </c>
      <c r="N2069">
        <v>3.43</v>
      </c>
      <c r="P2069" t="str">
        <v>2014-11-13</v>
      </c>
      <c r="Q2069">
        <v>7.21</v>
      </c>
      <c r="S2069" t="str">
        <v>2014-11-12</v>
      </c>
      <c r="T2069">
        <v>3.01</v>
      </c>
    </row>
    <row r="2070" spans="1:20" x14ac:dyDescent="0.3">
      <c r="A2070" t="str">
        <v>2014-11-07</v>
      </c>
      <c r="B2070">
        <v>19095</v>
      </c>
      <c r="D2070" t="str">
        <v>2014-11-12</v>
      </c>
      <c r="E2070">
        <v>25.58</v>
      </c>
      <c r="G2070" t="str">
        <v>2014-11-12</v>
      </c>
      <c r="H2070">
        <v>25839.792968999998</v>
      </c>
      <c r="J2070" t="str">
        <v>2014-11-11</v>
      </c>
      <c r="K2070">
        <v>2.2400000000000002</v>
      </c>
      <c r="M2070" t="str">
        <v>2014-11-11</v>
      </c>
      <c r="N2070">
        <v>3.65</v>
      </c>
      <c r="P2070" t="str">
        <v>2014-11-12</v>
      </c>
      <c r="Q2070">
        <v>7.32</v>
      </c>
      <c r="S2070" t="str">
        <v>2014-11-11</v>
      </c>
      <c r="T2070">
        <v>3.1</v>
      </c>
    </row>
    <row r="2071" spans="1:20" x14ac:dyDescent="0.3">
      <c r="A2071" t="str">
        <v>2014-11-06</v>
      </c>
      <c r="B2071">
        <v>19285</v>
      </c>
      <c r="D2071" t="str">
        <v>2014-11-11</v>
      </c>
      <c r="E2071">
        <v>27.1</v>
      </c>
      <c r="G2071" t="str">
        <v>2014-11-11</v>
      </c>
      <c r="H2071">
        <v>27630.267577999999</v>
      </c>
      <c r="J2071" t="str">
        <v>2014-11-10</v>
      </c>
      <c r="K2071">
        <v>2.2400000000000002</v>
      </c>
      <c r="M2071" t="str">
        <v>2014-11-10</v>
      </c>
      <c r="N2071">
        <v>3.7</v>
      </c>
      <c r="P2071" t="str">
        <v>2014-11-11</v>
      </c>
      <c r="Q2071">
        <v>7.64</v>
      </c>
      <c r="S2071" t="str">
        <v>2014-11-10</v>
      </c>
      <c r="T2071">
        <v>3.04</v>
      </c>
    </row>
    <row r="2072" spans="1:20" x14ac:dyDescent="0.3">
      <c r="A2072" t="str">
        <v>2014-11-05</v>
      </c>
      <c r="B2072">
        <v>19427</v>
      </c>
      <c r="D2072" t="str">
        <v>2014-11-10</v>
      </c>
      <c r="E2072">
        <v>28.03</v>
      </c>
      <c r="G2072" t="str">
        <v>2014-11-10</v>
      </c>
      <c r="H2072">
        <v>27101.263672000001</v>
      </c>
      <c r="J2072" t="str">
        <v>2014-11-07</v>
      </c>
      <c r="K2072">
        <v>2.21</v>
      </c>
      <c r="M2072" t="str">
        <v>2014-11-07</v>
      </c>
      <c r="N2072">
        <v>3.76</v>
      </c>
      <c r="P2072" t="str">
        <v>2014-11-10</v>
      </c>
      <c r="Q2072">
        <v>7.72</v>
      </c>
      <c r="S2072" t="str">
        <v>2014-11-07</v>
      </c>
      <c r="T2072">
        <v>3.02</v>
      </c>
    </row>
    <row r="2073" spans="1:20" x14ac:dyDescent="0.3">
      <c r="A2073" t="str">
        <v>2014-11-04</v>
      </c>
      <c r="B2073">
        <v>18934</v>
      </c>
      <c r="D2073" t="str">
        <v>2014-11-07</v>
      </c>
      <c r="E2073">
        <v>27.56</v>
      </c>
      <c r="G2073" t="str">
        <v>2014-11-07</v>
      </c>
      <c r="H2073">
        <v>27141.957031000002</v>
      </c>
      <c r="J2073" t="str">
        <v>2014-11-06</v>
      </c>
      <c r="K2073">
        <v>2.2400000000000002</v>
      </c>
      <c r="M2073" t="str">
        <v>2014-11-06</v>
      </c>
      <c r="N2073">
        <v>3.88</v>
      </c>
      <c r="P2073" t="str">
        <v>2014-11-07</v>
      </c>
      <c r="Q2073">
        <v>7.97</v>
      </c>
      <c r="S2073" t="str">
        <v>2014-11-06</v>
      </c>
      <c r="T2073">
        <v>3.07</v>
      </c>
    </row>
    <row r="2074" spans="1:20" x14ac:dyDescent="0.3">
      <c r="A2074" t="str">
        <v>2014-11-03</v>
      </c>
      <c r="B2074">
        <v>19369</v>
      </c>
      <c r="D2074" t="str">
        <v>2014-11-06</v>
      </c>
      <c r="E2074">
        <v>28.51</v>
      </c>
      <c r="G2074" t="str">
        <v>2014-11-06</v>
      </c>
      <c r="H2074">
        <v>27101.263672000001</v>
      </c>
      <c r="J2074" t="str">
        <v>2014-11-05</v>
      </c>
      <c r="K2074">
        <v>2.2599999999999998</v>
      </c>
      <c r="M2074" t="str">
        <v>2014-11-05</v>
      </c>
      <c r="N2074">
        <v>3.99</v>
      </c>
      <c r="P2074" t="str">
        <v>2014-11-06</v>
      </c>
      <c r="Q2074">
        <v>8.2100000000000009</v>
      </c>
      <c r="S2074" t="str">
        <v>2014-11-05</v>
      </c>
      <c r="T2074">
        <v>3.16</v>
      </c>
    </row>
    <row r="2075" spans="1:20" x14ac:dyDescent="0.3">
      <c r="A2075" t="str">
        <v>2014-10-31</v>
      </c>
      <c r="B2075">
        <v>19783</v>
      </c>
      <c r="D2075" t="str">
        <v>2014-11-05</v>
      </c>
      <c r="E2075">
        <v>28.78</v>
      </c>
      <c r="G2075" t="str">
        <v>2014-11-05</v>
      </c>
      <c r="H2075">
        <v>28118.578125</v>
      </c>
      <c r="J2075" t="str">
        <v>2014-11-04</v>
      </c>
      <c r="K2075">
        <v>2.2000000000000002</v>
      </c>
      <c r="M2075" t="str">
        <v>2014-11-04</v>
      </c>
      <c r="N2075">
        <v>3.88</v>
      </c>
      <c r="P2075" t="str">
        <v>2014-11-05</v>
      </c>
      <c r="Q2075">
        <v>8.41</v>
      </c>
      <c r="S2075" t="str">
        <v>2014-11-04</v>
      </c>
      <c r="T2075">
        <v>3.04</v>
      </c>
    </row>
    <row r="2076" spans="1:20" x14ac:dyDescent="0.3">
      <c r="A2076" t="str">
        <v>2014-10-30</v>
      </c>
      <c r="B2076">
        <v>19194</v>
      </c>
      <c r="D2076" t="str">
        <v>2014-11-04</v>
      </c>
      <c r="E2076">
        <v>27.76</v>
      </c>
      <c r="G2076" t="str">
        <v>2014-11-04</v>
      </c>
      <c r="H2076">
        <v>26450.181640999999</v>
      </c>
      <c r="J2076" t="str">
        <v>2014-11-03</v>
      </c>
      <c r="K2076">
        <v>2.2799999999999998</v>
      </c>
      <c r="M2076" t="str">
        <v>2014-11-03</v>
      </c>
      <c r="N2076">
        <v>4.04</v>
      </c>
      <c r="P2076" t="str">
        <v>2014-11-04</v>
      </c>
      <c r="Q2076">
        <v>8.16</v>
      </c>
      <c r="S2076" t="str">
        <v>2014-11-03</v>
      </c>
      <c r="T2076">
        <v>3.11</v>
      </c>
    </row>
    <row r="2077" spans="1:20" x14ac:dyDescent="0.3">
      <c r="A2077" t="str">
        <v>2014-10-29</v>
      </c>
      <c r="B2077">
        <v>19157</v>
      </c>
      <c r="D2077" t="str">
        <v>2014-11-03</v>
      </c>
      <c r="E2077">
        <v>28.66</v>
      </c>
      <c r="G2077" t="str">
        <v>2014-11-03</v>
      </c>
      <c r="H2077">
        <v>25107.326172000001</v>
      </c>
      <c r="J2077" t="str">
        <v>2014-10-31</v>
      </c>
      <c r="K2077">
        <v>2.34</v>
      </c>
      <c r="M2077" t="str">
        <v>2014-10-31</v>
      </c>
      <c r="N2077">
        <v>4.1100000000000003</v>
      </c>
      <c r="P2077" t="str">
        <v>2014-11-03</v>
      </c>
      <c r="Q2077">
        <v>8.42</v>
      </c>
      <c r="S2077" t="str">
        <v>2014-10-31</v>
      </c>
      <c r="T2077">
        <v>3.19</v>
      </c>
    </row>
    <row r="2078" spans="1:20" x14ac:dyDescent="0.3">
      <c r="A2078" t="str">
        <v>2014-10-28</v>
      </c>
      <c r="B2078">
        <v>19476</v>
      </c>
      <c r="D2078" t="str">
        <v>2014-10-31</v>
      </c>
      <c r="E2078">
        <v>28.86</v>
      </c>
      <c r="G2078" t="str">
        <v>2014-10-31</v>
      </c>
      <c r="H2078">
        <v>24741.09375</v>
      </c>
      <c r="J2078" t="str">
        <v>2014-10-30</v>
      </c>
      <c r="K2078">
        <v>2.25</v>
      </c>
      <c r="M2078" t="str">
        <v>2014-10-30</v>
      </c>
      <c r="N2078">
        <v>3.99</v>
      </c>
      <c r="P2078" t="str">
        <v>2014-10-31</v>
      </c>
      <c r="Q2078">
        <v>8.56</v>
      </c>
      <c r="S2078" t="str">
        <v>2014-10-30</v>
      </c>
      <c r="T2078">
        <v>3.13</v>
      </c>
    </row>
    <row r="2079" spans="1:20" x14ac:dyDescent="0.3">
      <c r="A2079" t="str">
        <v>2014-10-27</v>
      </c>
      <c r="B2079">
        <v>19028</v>
      </c>
      <c r="D2079" t="str">
        <v>2014-10-30</v>
      </c>
      <c r="E2079">
        <v>27.68</v>
      </c>
      <c r="G2079" t="str">
        <v>2014-10-30</v>
      </c>
      <c r="H2079">
        <v>27630.267577999999</v>
      </c>
      <c r="J2079" t="str">
        <v>2014-10-29</v>
      </c>
      <c r="K2079">
        <v>2.25</v>
      </c>
      <c r="M2079" t="str">
        <v>2014-10-29</v>
      </c>
      <c r="N2079">
        <v>4.0599999999999996</v>
      </c>
      <c r="P2079" t="str">
        <v>2014-10-30</v>
      </c>
      <c r="Q2079">
        <v>8.3699999999999992</v>
      </c>
      <c r="S2079" t="str">
        <v>2014-10-29</v>
      </c>
      <c r="T2079">
        <v>3.2</v>
      </c>
    </row>
    <row r="2080" spans="1:20" x14ac:dyDescent="0.3">
      <c r="A2080" t="str">
        <v>2014-10-24</v>
      </c>
      <c r="B2080">
        <v>19495</v>
      </c>
      <c r="D2080" t="str">
        <v>2014-10-29</v>
      </c>
      <c r="E2080">
        <v>27.76</v>
      </c>
      <c r="G2080" t="str">
        <v>2014-10-29</v>
      </c>
      <c r="H2080">
        <v>29725.935547000001</v>
      </c>
      <c r="J2080" t="str">
        <v>2014-10-28</v>
      </c>
      <c r="K2080">
        <v>2.34</v>
      </c>
      <c r="M2080" t="str">
        <v>2014-10-28</v>
      </c>
      <c r="N2080">
        <v>4.3099999999999996</v>
      </c>
      <c r="P2080" t="str">
        <v>2014-10-29</v>
      </c>
      <c r="Q2080">
        <v>8.56</v>
      </c>
      <c r="S2080" t="str">
        <v>2014-10-28</v>
      </c>
      <c r="T2080">
        <v>3.3</v>
      </c>
    </row>
    <row r="2081" spans="1:20" x14ac:dyDescent="0.3">
      <c r="A2081" t="str">
        <v>2014-10-23</v>
      </c>
      <c r="B2081">
        <v>19434</v>
      </c>
      <c r="D2081" t="str">
        <v>2014-10-28</v>
      </c>
      <c r="E2081">
        <v>29.06</v>
      </c>
      <c r="G2081" t="str">
        <v>2014-10-28</v>
      </c>
      <c r="H2081">
        <v>32391.300781000002</v>
      </c>
      <c r="J2081" t="str">
        <v>2014-10-27</v>
      </c>
      <c r="K2081">
        <v>2.2799999999999998</v>
      </c>
      <c r="M2081" t="str">
        <v>2014-10-27</v>
      </c>
      <c r="N2081">
        <v>4.1399999999999997</v>
      </c>
      <c r="P2081" t="str">
        <v>2014-10-28</v>
      </c>
      <c r="Q2081">
        <v>9.08</v>
      </c>
      <c r="S2081" t="str">
        <v>2014-10-27</v>
      </c>
      <c r="T2081">
        <v>3.31</v>
      </c>
    </row>
    <row r="2082" spans="1:20" x14ac:dyDescent="0.3">
      <c r="A2082" t="str">
        <v>2014-10-22</v>
      </c>
      <c r="B2082">
        <v>19266</v>
      </c>
      <c r="D2082" t="str">
        <v>2014-10-27</v>
      </c>
      <c r="E2082">
        <v>28.73</v>
      </c>
      <c r="G2082" t="str">
        <v>2014-10-27</v>
      </c>
      <c r="H2082">
        <v>31943.681640999999</v>
      </c>
      <c r="J2082" t="str">
        <v>2014-10-24</v>
      </c>
      <c r="K2082">
        <v>2.36</v>
      </c>
      <c r="M2082" t="str">
        <v>2014-10-24</v>
      </c>
      <c r="N2082">
        <v>4.32</v>
      </c>
      <c r="P2082" t="str">
        <v>2014-10-27</v>
      </c>
      <c r="Q2082">
        <v>8.98</v>
      </c>
      <c r="S2082" t="str">
        <v>2014-10-24</v>
      </c>
      <c r="T2082">
        <v>3.45</v>
      </c>
    </row>
    <row r="2083" spans="1:20" x14ac:dyDescent="0.3">
      <c r="A2083" t="str">
        <v>2014-10-21</v>
      </c>
      <c r="B2083">
        <v>19057</v>
      </c>
      <c r="D2083" t="str">
        <v>2014-10-24</v>
      </c>
      <c r="E2083">
        <v>29.48</v>
      </c>
      <c r="G2083" t="str">
        <v>2014-10-24</v>
      </c>
      <c r="H2083">
        <v>40692.585937999997</v>
      </c>
      <c r="J2083" t="str">
        <v>2014-10-23</v>
      </c>
      <c r="K2083">
        <v>2.3199999999999998</v>
      </c>
      <c r="M2083" t="str">
        <v>2014-10-23</v>
      </c>
      <c r="N2083">
        <v>4.25</v>
      </c>
      <c r="P2083" t="str">
        <v>2014-10-24</v>
      </c>
      <c r="Q2083">
        <v>9.14</v>
      </c>
      <c r="S2083" t="str">
        <v>2014-10-23</v>
      </c>
      <c r="T2083">
        <v>3.38</v>
      </c>
    </row>
    <row r="2084" spans="1:20" x14ac:dyDescent="0.3">
      <c r="A2084" t="str">
        <v>2014-10-20</v>
      </c>
      <c r="B2084">
        <v>18540</v>
      </c>
      <c r="D2084" t="str">
        <v>2014-10-23</v>
      </c>
      <c r="E2084">
        <v>29.38</v>
      </c>
      <c r="G2084" t="str">
        <v>2014-10-23</v>
      </c>
      <c r="H2084">
        <v>36765.753905999998</v>
      </c>
      <c r="J2084" t="str">
        <v>2014-10-22</v>
      </c>
      <c r="K2084">
        <v>2.2999999999999998</v>
      </c>
      <c r="M2084" t="str">
        <v>2014-10-22</v>
      </c>
      <c r="N2084">
        <v>4.2699999999999996</v>
      </c>
      <c r="P2084" t="str">
        <v>2014-10-23</v>
      </c>
      <c r="Q2084">
        <v>8.9600000000000009</v>
      </c>
      <c r="S2084" t="str">
        <v>2014-10-22</v>
      </c>
      <c r="T2084">
        <v>3.37</v>
      </c>
    </row>
    <row r="2085" spans="1:20" x14ac:dyDescent="0.3">
      <c r="A2085" t="str">
        <v>2014-10-17</v>
      </c>
      <c r="B2085">
        <v>18700</v>
      </c>
      <c r="D2085" t="str">
        <v>2014-10-22</v>
      </c>
      <c r="E2085">
        <v>29.06</v>
      </c>
      <c r="G2085" t="str">
        <v>2014-10-22</v>
      </c>
      <c r="H2085">
        <v>37193.023437999997</v>
      </c>
      <c r="J2085" t="str">
        <v>2014-10-21</v>
      </c>
      <c r="K2085">
        <v>2.27</v>
      </c>
      <c r="M2085" t="str">
        <v>2014-10-21</v>
      </c>
      <c r="N2085">
        <v>4.26</v>
      </c>
      <c r="P2085" t="str">
        <v>2014-10-22</v>
      </c>
      <c r="Q2085">
        <v>8.83</v>
      </c>
      <c r="S2085" t="str">
        <v>2014-10-21</v>
      </c>
      <c r="T2085">
        <v>3.39</v>
      </c>
    </row>
    <row r="2086" spans="1:20" x14ac:dyDescent="0.3">
      <c r="A2086" t="str">
        <v>2014-10-16</v>
      </c>
      <c r="B2086">
        <v>18083</v>
      </c>
      <c r="D2086" t="str">
        <v>2014-10-21</v>
      </c>
      <c r="E2086">
        <v>28.61</v>
      </c>
      <c r="G2086" t="str">
        <v>2014-10-21</v>
      </c>
      <c r="H2086">
        <v>35707.746094000002</v>
      </c>
      <c r="J2086" t="str">
        <v>2014-10-20</v>
      </c>
      <c r="K2086">
        <v>2.17</v>
      </c>
      <c r="M2086" t="str">
        <v>2014-10-20</v>
      </c>
      <c r="N2086">
        <v>4.05</v>
      </c>
      <c r="P2086" t="str">
        <v>2014-10-21</v>
      </c>
      <c r="Q2086">
        <v>8.8800000000000008</v>
      </c>
      <c r="S2086" t="str">
        <v>2014-10-20</v>
      </c>
      <c r="T2086">
        <v>3.26</v>
      </c>
    </row>
    <row r="2087" spans="1:20" x14ac:dyDescent="0.3">
      <c r="A2087" t="str">
        <v>2014-10-15</v>
      </c>
      <c r="B2087">
        <v>18304</v>
      </c>
      <c r="D2087" t="str">
        <v>2014-10-20</v>
      </c>
      <c r="E2087">
        <v>27.56</v>
      </c>
      <c r="G2087" t="str">
        <v>2014-10-20</v>
      </c>
      <c r="H2087">
        <v>33998.65625</v>
      </c>
      <c r="J2087" t="str">
        <v>2014-10-17</v>
      </c>
      <c r="K2087">
        <v>2.19</v>
      </c>
      <c r="M2087" t="str">
        <v>2014-10-17</v>
      </c>
      <c r="N2087">
        <v>3.99</v>
      </c>
      <c r="P2087" t="str">
        <v>2014-10-20</v>
      </c>
      <c r="Q2087">
        <v>8.4499999999999993</v>
      </c>
      <c r="S2087" t="str">
        <v>2014-10-17</v>
      </c>
      <c r="T2087">
        <v>3.24</v>
      </c>
    </row>
    <row r="2088" spans="1:20" x14ac:dyDescent="0.3">
      <c r="A2088" t="str">
        <v>2014-10-14</v>
      </c>
      <c r="B2088">
        <v>19155</v>
      </c>
      <c r="D2088" t="str">
        <v>2014-10-17</v>
      </c>
      <c r="E2088">
        <v>27.81</v>
      </c>
      <c r="G2088" t="str">
        <v>2014-10-17</v>
      </c>
      <c r="H2088">
        <v>34649.738280999998</v>
      </c>
      <c r="J2088" t="str">
        <v>2014-10-16</v>
      </c>
      <c r="K2088">
        <v>2.1</v>
      </c>
      <c r="M2088" t="str">
        <v>2014-10-16</v>
      </c>
      <c r="N2088">
        <v>3.72</v>
      </c>
      <c r="P2088" t="str">
        <v>2014-10-17</v>
      </c>
      <c r="Q2088">
        <v>8.3699999999999992</v>
      </c>
      <c r="S2088" t="str">
        <v>2014-10-16</v>
      </c>
      <c r="T2088">
        <v>3.09</v>
      </c>
    </row>
    <row r="2089" spans="1:20" x14ac:dyDescent="0.3">
      <c r="A2089" t="str">
        <v>2014-10-13</v>
      </c>
      <c r="B2089">
        <v>19139</v>
      </c>
      <c r="D2089" t="str">
        <v>2014-10-16</v>
      </c>
      <c r="E2089">
        <v>26.38</v>
      </c>
      <c r="G2089" t="str">
        <v>2014-10-16</v>
      </c>
      <c r="H2089">
        <v>33245.84375</v>
      </c>
      <c r="J2089" t="str">
        <v>2014-10-15</v>
      </c>
      <c r="K2089">
        <v>2.12</v>
      </c>
      <c r="M2089" t="str">
        <v>2014-10-15</v>
      </c>
      <c r="N2089">
        <v>3.8</v>
      </c>
      <c r="P2089" t="str">
        <v>2014-10-16</v>
      </c>
      <c r="Q2089">
        <v>7.81</v>
      </c>
      <c r="S2089" t="str">
        <v>2014-10-15</v>
      </c>
      <c r="T2089">
        <v>3.05</v>
      </c>
    </row>
    <row r="2090" spans="1:20" x14ac:dyDescent="0.3">
      <c r="A2090" t="str">
        <v>2014-10-10</v>
      </c>
      <c r="B2090">
        <v>19200</v>
      </c>
      <c r="D2090" t="str">
        <v>2014-10-15</v>
      </c>
      <c r="E2090">
        <v>27.2</v>
      </c>
      <c r="G2090" t="str">
        <v>2014-10-15</v>
      </c>
      <c r="H2090">
        <v>36419.867187999997</v>
      </c>
      <c r="J2090" t="str">
        <v>2014-10-14</v>
      </c>
      <c r="K2090">
        <v>2.2599999999999998</v>
      </c>
      <c r="M2090" t="str">
        <v>2014-10-14</v>
      </c>
      <c r="N2090">
        <v>4.12</v>
      </c>
      <c r="P2090" t="str">
        <v>2014-10-15</v>
      </c>
      <c r="Q2090">
        <v>7.84</v>
      </c>
      <c r="S2090" t="str">
        <v>2014-10-14</v>
      </c>
      <c r="T2090">
        <v>3.24</v>
      </c>
    </row>
    <row r="2091" spans="1:20" x14ac:dyDescent="0.3">
      <c r="A2091" t="str">
        <v>2014-10-09</v>
      </c>
      <c r="B2091">
        <v>19382</v>
      </c>
      <c r="D2091" t="str">
        <v>2014-10-14</v>
      </c>
      <c r="E2091">
        <v>28.98</v>
      </c>
      <c r="G2091" t="str">
        <v>2014-10-14</v>
      </c>
      <c r="H2091">
        <v>39431.117187999997</v>
      </c>
      <c r="J2091" t="str">
        <v>2014-10-13</v>
      </c>
      <c r="K2091">
        <v>2.23</v>
      </c>
      <c r="M2091" t="str">
        <v>2014-10-13</v>
      </c>
      <c r="N2091">
        <v>4.13</v>
      </c>
      <c r="P2091" t="str">
        <v>2014-10-14</v>
      </c>
      <c r="Q2091">
        <v>8.5299999999999994</v>
      </c>
      <c r="S2091" t="str">
        <v>2014-10-13</v>
      </c>
      <c r="T2091">
        <v>3.27</v>
      </c>
    </row>
    <row r="2092" spans="1:20" x14ac:dyDescent="0.3">
      <c r="A2092" t="str">
        <v>2014-10-08</v>
      </c>
      <c r="B2092">
        <v>19645</v>
      </c>
      <c r="D2092" t="str">
        <v>2014-10-13</v>
      </c>
      <c r="E2092">
        <v>29.16</v>
      </c>
      <c r="G2092" t="str">
        <v>2014-10-13</v>
      </c>
      <c r="H2092">
        <v>41018.128905999998</v>
      </c>
      <c r="J2092" t="str">
        <v>2014-10-10</v>
      </c>
      <c r="K2092">
        <v>2.21</v>
      </c>
      <c r="M2092" t="str">
        <v>2014-10-10</v>
      </c>
      <c r="N2092">
        <v>4.1500000000000004</v>
      </c>
      <c r="P2092" t="str">
        <v>2014-10-13</v>
      </c>
      <c r="Q2092">
        <v>8.61</v>
      </c>
      <c r="S2092" t="str">
        <v>2014-10-10</v>
      </c>
      <c r="T2092">
        <v>3.25</v>
      </c>
    </row>
    <row r="2093" spans="1:20" x14ac:dyDescent="0.3">
      <c r="A2093" t="str">
        <v>2014-10-07</v>
      </c>
      <c r="B2093">
        <v>19771</v>
      </c>
      <c r="D2093" t="str">
        <v>2014-10-10</v>
      </c>
      <c r="E2093">
        <v>29.06</v>
      </c>
      <c r="G2093" t="str">
        <v>2014-10-10</v>
      </c>
      <c r="H2093">
        <v>40570.511719000002</v>
      </c>
      <c r="J2093" t="str">
        <v>2014-10-09</v>
      </c>
      <c r="K2093">
        <v>2.21</v>
      </c>
      <c r="M2093" t="str">
        <v>2014-10-09</v>
      </c>
      <c r="N2093">
        <v>4.12</v>
      </c>
      <c r="P2093" t="str">
        <v>2014-10-10</v>
      </c>
      <c r="Q2093">
        <v>8.5</v>
      </c>
      <c r="S2093" t="str">
        <v>2014-10-09</v>
      </c>
      <c r="T2093">
        <v>3.19</v>
      </c>
    </row>
    <row r="2094" spans="1:20" x14ac:dyDescent="0.3">
      <c r="A2094" t="str">
        <v>2014-10-06</v>
      </c>
      <c r="B2094">
        <v>20119</v>
      </c>
      <c r="D2094" t="str">
        <v>2014-10-09</v>
      </c>
      <c r="E2094">
        <v>29.23</v>
      </c>
      <c r="G2094" t="str">
        <v>2014-10-09</v>
      </c>
      <c r="H2094">
        <v>41343.667969000002</v>
      </c>
      <c r="J2094" t="str">
        <v>2014-10-08</v>
      </c>
      <c r="K2094">
        <v>2.2799999999999998</v>
      </c>
      <c r="M2094" t="str">
        <v>2014-10-08</v>
      </c>
      <c r="N2094">
        <v>4.17</v>
      </c>
      <c r="P2094" t="str">
        <v>2014-10-09</v>
      </c>
      <c r="Q2094">
        <v>8.3000000000000007</v>
      </c>
      <c r="S2094" t="str">
        <v>2014-10-08</v>
      </c>
      <c r="T2094">
        <v>3.25</v>
      </c>
    </row>
    <row r="2095" spans="1:20" x14ac:dyDescent="0.3">
      <c r="A2095" t="str">
        <v>2014-10-03</v>
      </c>
      <c r="B2095">
        <v>20200</v>
      </c>
      <c r="D2095" t="str">
        <v>2014-10-08</v>
      </c>
      <c r="E2095">
        <v>29.86</v>
      </c>
      <c r="G2095" t="str">
        <v>2014-10-08</v>
      </c>
      <c r="H2095">
        <v>41262.285155999998</v>
      </c>
      <c r="J2095" t="str">
        <v>2014-10-07</v>
      </c>
      <c r="K2095">
        <v>2.2799999999999998</v>
      </c>
      <c r="M2095" t="str">
        <v>2014-10-07</v>
      </c>
      <c r="N2095">
        <v>4.1900000000000004</v>
      </c>
      <c r="P2095" t="str">
        <v>2014-10-08</v>
      </c>
      <c r="Q2095">
        <v>8.35</v>
      </c>
      <c r="S2095" t="str">
        <v>2014-10-07</v>
      </c>
      <c r="T2095">
        <v>3.29</v>
      </c>
    </row>
    <row r="2096" spans="1:20" x14ac:dyDescent="0.3">
      <c r="A2096" t="str">
        <v>2014-10-02</v>
      </c>
      <c r="B2096">
        <v>19894</v>
      </c>
      <c r="D2096" t="str">
        <v>2014-10-07</v>
      </c>
      <c r="E2096">
        <v>30.19</v>
      </c>
      <c r="G2096" t="str">
        <v>2014-10-07</v>
      </c>
      <c r="H2096">
        <v>40773.972655999998</v>
      </c>
      <c r="J2096" t="str">
        <v>2014-10-06</v>
      </c>
      <c r="K2096">
        <v>2.33</v>
      </c>
      <c r="M2096" t="str">
        <v>2014-10-06</v>
      </c>
      <c r="N2096">
        <v>4.18</v>
      </c>
      <c r="P2096" t="str">
        <v>2014-10-07</v>
      </c>
      <c r="Q2096">
        <v>8.3000000000000007</v>
      </c>
      <c r="S2096" t="str">
        <v>2014-10-06</v>
      </c>
      <c r="T2096">
        <v>3.32</v>
      </c>
    </row>
    <row r="2097" spans="1:20" x14ac:dyDescent="0.3">
      <c r="A2097" t="str">
        <v>2014-10-01</v>
      </c>
      <c r="B2097">
        <v>20706</v>
      </c>
      <c r="D2097" t="str">
        <v>2014-10-06</v>
      </c>
      <c r="E2097">
        <v>30.59</v>
      </c>
      <c r="G2097" t="str">
        <v>2014-10-06</v>
      </c>
      <c r="H2097">
        <v>40733.28125</v>
      </c>
      <c r="J2097" t="str">
        <v>2014-10-03</v>
      </c>
      <c r="K2097">
        <v>2.33</v>
      </c>
      <c r="M2097" t="str">
        <v>2014-10-03</v>
      </c>
      <c r="N2097">
        <v>4.16</v>
      </c>
      <c r="P2097" t="str">
        <v>2014-10-06</v>
      </c>
      <c r="Q2097">
        <v>8.32</v>
      </c>
      <c r="S2097" t="str">
        <v>2014-10-03</v>
      </c>
      <c r="T2097">
        <v>3.3</v>
      </c>
    </row>
    <row r="2098" spans="1:20" x14ac:dyDescent="0.3">
      <c r="A2098" t="str">
        <v>2014-09-30</v>
      </c>
      <c r="B2098">
        <v>20892</v>
      </c>
      <c r="D2098" t="str">
        <v>2014-10-03</v>
      </c>
      <c r="E2098">
        <v>30.79</v>
      </c>
      <c r="G2098" t="str">
        <v>2014-10-03</v>
      </c>
      <c r="H2098">
        <v>40896.050780999998</v>
      </c>
      <c r="J2098" t="str">
        <v>2014-10-02</v>
      </c>
      <c r="K2098">
        <v>2.27</v>
      </c>
      <c r="M2098" t="str">
        <v>2014-10-02</v>
      </c>
      <c r="N2098">
        <v>4.0199999999999996</v>
      </c>
      <c r="P2098" t="str">
        <v>2014-10-03</v>
      </c>
      <c r="Q2098">
        <v>8.35</v>
      </c>
      <c r="S2098" t="str">
        <v>2014-10-02</v>
      </c>
      <c r="T2098">
        <v>3.25</v>
      </c>
    </row>
    <row r="2099" spans="1:20" x14ac:dyDescent="0.3">
      <c r="A2099" t="str">
        <v>2014-09-29</v>
      </c>
      <c r="B2099">
        <v>20526</v>
      </c>
      <c r="D2099" t="str">
        <v>2014-10-02</v>
      </c>
      <c r="E2099">
        <v>30.06</v>
      </c>
      <c r="G2099" t="str">
        <v>2014-10-02</v>
      </c>
      <c r="H2099">
        <v>39899.082030999998</v>
      </c>
      <c r="J2099" t="str">
        <v>2014-10-01</v>
      </c>
      <c r="K2099">
        <v>2.4</v>
      </c>
      <c r="M2099" t="str">
        <v>2014-10-01</v>
      </c>
      <c r="N2099">
        <v>4.2699999999999996</v>
      </c>
      <c r="P2099" t="str">
        <v>2014-10-02</v>
      </c>
      <c r="Q2099">
        <v>8.2100000000000009</v>
      </c>
      <c r="S2099" t="str">
        <v>2014-10-01</v>
      </c>
      <c r="T2099">
        <v>3.42</v>
      </c>
    </row>
    <row r="2100" spans="1:20" x14ac:dyDescent="0.3">
      <c r="A2100" t="str">
        <v>2014-09-26</v>
      </c>
      <c r="B2100">
        <v>20795</v>
      </c>
      <c r="D2100" t="str">
        <v>2014-10-01</v>
      </c>
      <c r="E2100">
        <v>31.59</v>
      </c>
      <c r="G2100" t="str">
        <v>2014-10-01</v>
      </c>
      <c r="H2100">
        <v>42035.441405999998</v>
      </c>
      <c r="J2100" t="str">
        <v>2014-09-30</v>
      </c>
      <c r="K2100">
        <v>2.41</v>
      </c>
      <c r="M2100" t="str">
        <v>2014-09-30</v>
      </c>
      <c r="N2100">
        <v>4.26</v>
      </c>
      <c r="P2100" t="str">
        <v>2014-10-01</v>
      </c>
      <c r="Q2100">
        <v>8.75</v>
      </c>
      <c r="S2100" t="str">
        <v>2014-09-30</v>
      </c>
      <c r="T2100">
        <v>3.41</v>
      </c>
    </row>
    <row r="2101" spans="1:20" x14ac:dyDescent="0.3">
      <c r="A2101" t="str">
        <v>2014-09-25</v>
      </c>
      <c r="B2101">
        <v>20411</v>
      </c>
      <c r="D2101" t="str">
        <v>2014-09-30</v>
      </c>
      <c r="E2101">
        <v>31.36</v>
      </c>
      <c r="G2101" t="str">
        <v>2014-09-30</v>
      </c>
      <c r="H2101">
        <v>42483.0625</v>
      </c>
      <c r="J2101" t="str">
        <v>2014-09-29</v>
      </c>
      <c r="K2101">
        <v>2.38</v>
      </c>
      <c r="M2101" t="str">
        <v>2014-09-29</v>
      </c>
      <c r="N2101">
        <v>4.08</v>
      </c>
      <c r="P2101" t="str">
        <v>2014-09-30</v>
      </c>
      <c r="Q2101">
        <v>8.6300000000000008</v>
      </c>
      <c r="S2101" t="str">
        <v>2014-09-29</v>
      </c>
      <c r="T2101">
        <v>3.38</v>
      </c>
    </row>
    <row r="2102" spans="1:20" x14ac:dyDescent="0.3">
      <c r="A2102" t="str">
        <v>2014-09-24</v>
      </c>
      <c r="B2102">
        <v>20691</v>
      </c>
      <c r="D2102" t="str">
        <v>2014-09-29</v>
      </c>
      <c r="E2102">
        <v>30.51</v>
      </c>
      <c r="G2102" t="str">
        <v>2014-09-29</v>
      </c>
      <c r="H2102">
        <v>40936.742187999997</v>
      </c>
      <c r="J2102" t="str">
        <v>2014-09-26</v>
      </c>
      <c r="K2102">
        <v>2.4300000000000002</v>
      </c>
      <c r="M2102" t="str">
        <v>2014-09-26</v>
      </c>
      <c r="N2102">
        <v>4.18</v>
      </c>
      <c r="P2102" t="str">
        <v>2014-09-29</v>
      </c>
      <c r="Q2102">
        <v>8.33</v>
      </c>
      <c r="S2102" t="str">
        <v>2014-09-26</v>
      </c>
      <c r="T2102">
        <v>3.43</v>
      </c>
    </row>
    <row r="2103" spans="1:20" x14ac:dyDescent="0.3">
      <c r="A2103" t="str">
        <v>2014-09-23</v>
      </c>
      <c r="B2103">
        <v>20351</v>
      </c>
      <c r="D2103" t="str">
        <v>2014-09-26</v>
      </c>
      <c r="E2103">
        <v>31.11</v>
      </c>
      <c r="G2103" t="str">
        <v>2014-09-26</v>
      </c>
      <c r="H2103">
        <v>41994.75</v>
      </c>
      <c r="J2103" t="str">
        <v>2014-09-25</v>
      </c>
      <c r="K2103">
        <v>2.36</v>
      </c>
      <c r="M2103" t="str">
        <v>2014-09-25</v>
      </c>
      <c r="N2103">
        <v>4.05</v>
      </c>
      <c r="P2103" t="str">
        <v>2014-09-26</v>
      </c>
      <c r="Q2103">
        <v>8.51</v>
      </c>
      <c r="S2103" t="str">
        <v>2014-09-25</v>
      </c>
      <c r="T2103">
        <v>3.41</v>
      </c>
    </row>
    <row r="2104" spans="1:20" x14ac:dyDescent="0.3">
      <c r="A2104" t="str">
        <v>2014-09-22</v>
      </c>
      <c r="B2104">
        <v>20673</v>
      </c>
      <c r="D2104" t="str">
        <v>2014-09-25</v>
      </c>
      <c r="E2104">
        <v>30.44</v>
      </c>
      <c r="G2104" t="str">
        <v>2014-09-25</v>
      </c>
      <c r="H2104">
        <v>40896.050780999998</v>
      </c>
      <c r="J2104" t="str">
        <v>2014-09-24</v>
      </c>
      <c r="K2104">
        <v>2.41</v>
      </c>
      <c r="M2104" t="str">
        <v>2014-09-24</v>
      </c>
      <c r="N2104">
        <v>4.16</v>
      </c>
      <c r="P2104" t="str">
        <v>2014-09-25</v>
      </c>
      <c r="Q2104">
        <v>8.17</v>
      </c>
      <c r="S2104" t="str">
        <v>2014-09-24</v>
      </c>
      <c r="T2104">
        <v>3.43</v>
      </c>
    </row>
    <row r="2105" spans="1:20" x14ac:dyDescent="0.3">
      <c r="A2105" t="str">
        <v>2014-09-19</v>
      </c>
      <c r="B2105">
        <v>20972</v>
      </c>
      <c r="D2105" t="str">
        <v>2014-09-24</v>
      </c>
      <c r="E2105">
        <v>31.09</v>
      </c>
      <c r="G2105" t="str">
        <v>2014-09-24</v>
      </c>
      <c r="H2105">
        <v>41913.367187999997</v>
      </c>
      <c r="J2105" t="str">
        <v>2014-09-23</v>
      </c>
      <c r="K2105">
        <v>2.37</v>
      </c>
      <c r="M2105" t="str">
        <v>2014-09-23</v>
      </c>
      <c r="N2105">
        <v>4.13</v>
      </c>
      <c r="P2105" t="str">
        <v>2014-09-24</v>
      </c>
      <c r="Q2105">
        <v>8.5</v>
      </c>
      <c r="S2105" t="str">
        <v>2014-09-23</v>
      </c>
      <c r="T2105">
        <v>3.39</v>
      </c>
    </row>
    <row r="2106" spans="1:20" x14ac:dyDescent="0.3">
      <c r="A2106" t="str">
        <v>2014-09-18</v>
      </c>
      <c r="B2106">
        <v>21128</v>
      </c>
      <c r="D2106" t="str">
        <v>2014-09-23</v>
      </c>
      <c r="E2106">
        <v>30.64</v>
      </c>
      <c r="G2106" t="str">
        <v>2014-09-23</v>
      </c>
      <c r="H2106">
        <v>40896.050780999998</v>
      </c>
      <c r="J2106" t="str">
        <v>2014-09-22</v>
      </c>
      <c r="K2106">
        <v>2.41</v>
      </c>
      <c r="M2106" t="str">
        <v>2014-09-22</v>
      </c>
      <c r="N2106">
        <v>4.12</v>
      </c>
      <c r="P2106" t="str">
        <v>2014-09-23</v>
      </c>
      <c r="Q2106">
        <v>8.66</v>
      </c>
      <c r="S2106" t="str">
        <v>2014-09-22</v>
      </c>
      <c r="T2106">
        <v>3.41</v>
      </c>
    </row>
    <row r="2107" spans="1:20" x14ac:dyDescent="0.3">
      <c r="A2107" t="str">
        <v>2014-09-17</v>
      </c>
      <c r="B2107">
        <v>21111</v>
      </c>
      <c r="D2107" t="str">
        <v>2014-09-22</v>
      </c>
      <c r="E2107">
        <v>31.36</v>
      </c>
      <c r="G2107" t="str">
        <v>2014-09-22</v>
      </c>
      <c r="H2107">
        <v>41669.210937999997</v>
      </c>
      <c r="J2107" t="str">
        <v>2014-09-19</v>
      </c>
      <c r="K2107">
        <v>2.42</v>
      </c>
      <c r="M2107" t="str">
        <v>2014-09-19</v>
      </c>
      <c r="N2107">
        <v>4.24</v>
      </c>
      <c r="P2107" t="str">
        <v>2014-09-22</v>
      </c>
      <c r="Q2107">
        <v>8.89</v>
      </c>
      <c r="S2107" t="str">
        <v>2014-09-19</v>
      </c>
      <c r="T2107">
        <v>3.49</v>
      </c>
    </row>
    <row r="2108" spans="1:20" x14ac:dyDescent="0.3">
      <c r="A2108" t="str">
        <v>2014-09-16</v>
      </c>
      <c r="B2108">
        <v>20788</v>
      </c>
      <c r="D2108" t="str">
        <v>2014-09-19</v>
      </c>
      <c r="E2108">
        <v>31.56</v>
      </c>
      <c r="G2108" t="str">
        <v>2014-09-19</v>
      </c>
      <c r="H2108">
        <v>43052.757812999997</v>
      </c>
      <c r="J2108" t="str">
        <v>2014-09-18</v>
      </c>
      <c r="K2108">
        <v>2.4700000000000002</v>
      </c>
      <c r="M2108" t="str">
        <v>2014-09-18</v>
      </c>
      <c r="N2108">
        <v>4.25</v>
      </c>
      <c r="P2108" t="str">
        <v>2014-09-19</v>
      </c>
      <c r="Q2108">
        <v>9.24</v>
      </c>
      <c r="S2108" t="str">
        <v>2014-09-18</v>
      </c>
      <c r="T2108">
        <v>3.55</v>
      </c>
    </row>
    <row r="2109" spans="1:20" x14ac:dyDescent="0.3">
      <c r="A2109" t="str">
        <v>2014-09-15</v>
      </c>
      <c r="B2109">
        <v>20851</v>
      </c>
      <c r="D2109" t="str">
        <v>2014-09-18</v>
      </c>
      <c r="E2109">
        <v>32.14</v>
      </c>
      <c r="G2109" t="str">
        <v>2014-09-18</v>
      </c>
      <c r="H2109">
        <v>42930.679687999997</v>
      </c>
      <c r="J2109" t="str">
        <v>2014-09-17</v>
      </c>
      <c r="K2109">
        <v>2.46</v>
      </c>
      <c r="M2109" t="str">
        <v>2014-09-17</v>
      </c>
      <c r="N2109">
        <v>4.41</v>
      </c>
      <c r="P2109" t="str">
        <v>2014-09-18</v>
      </c>
      <c r="Q2109">
        <v>9.3699999999999992</v>
      </c>
      <c r="S2109" t="str">
        <v>2014-09-17</v>
      </c>
      <c r="T2109">
        <v>3.57</v>
      </c>
    </row>
    <row r="2110" spans="1:20" x14ac:dyDescent="0.3">
      <c r="A2110" t="str">
        <v>2014-09-12</v>
      </c>
      <c r="B2110">
        <v>21071</v>
      </c>
      <c r="D2110" t="str">
        <v>2014-09-17</v>
      </c>
      <c r="E2110">
        <v>31.79</v>
      </c>
      <c r="G2110" t="str">
        <v>2014-09-17</v>
      </c>
      <c r="H2110">
        <v>43825.917969000002</v>
      </c>
      <c r="J2110" t="str">
        <v>2014-09-16</v>
      </c>
      <c r="K2110">
        <v>2.41</v>
      </c>
      <c r="M2110" t="str">
        <v>2014-09-16</v>
      </c>
      <c r="N2110">
        <v>4.33</v>
      </c>
      <c r="P2110" t="str">
        <v>2014-09-17</v>
      </c>
      <c r="Q2110">
        <v>9.42</v>
      </c>
      <c r="S2110" t="str">
        <v>2014-09-16</v>
      </c>
      <c r="T2110">
        <v>3.49</v>
      </c>
    </row>
    <row r="2111" spans="1:20" x14ac:dyDescent="0.3">
      <c r="A2111" t="str">
        <v>2014-09-11</v>
      </c>
      <c r="B2111">
        <v>21092</v>
      </c>
      <c r="D2111" t="str">
        <v>2014-09-16</v>
      </c>
      <c r="E2111">
        <v>31.14</v>
      </c>
      <c r="G2111" t="str">
        <v>2014-09-16</v>
      </c>
      <c r="H2111">
        <v>43541.070312999997</v>
      </c>
      <c r="J2111" t="str">
        <v>2014-09-15</v>
      </c>
      <c r="K2111">
        <v>2.4300000000000002</v>
      </c>
      <c r="M2111" t="str">
        <v>2014-09-15</v>
      </c>
      <c r="N2111">
        <v>4.42</v>
      </c>
      <c r="P2111" t="str">
        <v>2014-09-16</v>
      </c>
      <c r="Q2111">
        <v>9.14</v>
      </c>
      <c r="S2111" t="str">
        <v>2014-09-15</v>
      </c>
      <c r="T2111">
        <v>3.54</v>
      </c>
    </row>
    <row r="2112" spans="1:20" x14ac:dyDescent="0.3">
      <c r="A2112" t="str">
        <v>2014-09-10</v>
      </c>
      <c r="B2112">
        <v>21140</v>
      </c>
      <c r="D2112" t="str">
        <v>2014-09-15</v>
      </c>
      <c r="E2112">
        <v>31.04</v>
      </c>
      <c r="G2112" t="str">
        <v>2014-09-15</v>
      </c>
      <c r="H2112">
        <v>44883.925780999998</v>
      </c>
      <c r="J2112" t="str">
        <v>2014-09-12</v>
      </c>
      <c r="K2112">
        <v>2.42</v>
      </c>
      <c r="M2112" t="str">
        <v>2014-09-12</v>
      </c>
      <c r="N2112">
        <v>4.42</v>
      </c>
      <c r="P2112" t="str">
        <v>2014-09-15</v>
      </c>
      <c r="Q2112">
        <v>9.3000000000000007</v>
      </c>
      <c r="S2112" t="str">
        <v>2014-09-12</v>
      </c>
      <c r="T2112">
        <v>3.59</v>
      </c>
    </row>
    <row r="2113" spans="1:20" x14ac:dyDescent="0.3">
      <c r="A2113" t="str">
        <v>2014-09-09</v>
      </c>
      <c r="B2113">
        <v>21149</v>
      </c>
      <c r="D2113" t="str">
        <v>2014-09-12</v>
      </c>
      <c r="E2113">
        <v>31.51</v>
      </c>
      <c r="G2113" t="str">
        <v>2014-09-12</v>
      </c>
      <c r="H2113">
        <v>46633.707030999998</v>
      </c>
      <c r="J2113" t="str">
        <v>2014-09-11</v>
      </c>
      <c r="K2113">
        <v>2.4500000000000002</v>
      </c>
      <c r="M2113" t="str">
        <v>2014-09-11</v>
      </c>
      <c r="N2113">
        <v>4.42</v>
      </c>
      <c r="P2113" t="str">
        <v>2014-09-12</v>
      </c>
      <c r="Q2113">
        <v>9.6300000000000008</v>
      </c>
      <c r="S2113" t="str">
        <v>2014-09-11</v>
      </c>
      <c r="T2113">
        <v>3.6</v>
      </c>
    </row>
    <row r="2114" spans="1:20" x14ac:dyDescent="0.3">
      <c r="A2114" t="str">
        <v>2014-09-08</v>
      </c>
      <c r="B2114">
        <v>21294</v>
      </c>
      <c r="D2114" t="str">
        <v>2014-09-11</v>
      </c>
      <c r="E2114">
        <v>31.61</v>
      </c>
      <c r="G2114" t="str">
        <v>2014-09-11</v>
      </c>
      <c r="H2114">
        <v>45331.542969000002</v>
      </c>
      <c r="J2114" t="str">
        <v>2014-09-10</v>
      </c>
      <c r="K2114">
        <v>2.44</v>
      </c>
      <c r="M2114" t="str">
        <v>2014-09-10</v>
      </c>
      <c r="N2114">
        <v>4.45</v>
      </c>
      <c r="P2114" t="str">
        <v>2014-09-11</v>
      </c>
      <c r="Q2114">
        <v>9.6199999999999992</v>
      </c>
      <c r="S2114" t="str">
        <v>2014-09-10</v>
      </c>
      <c r="T2114">
        <v>3.59</v>
      </c>
    </row>
    <row r="2115" spans="1:20" x14ac:dyDescent="0.3">
      <c r="A2115" t="str">
        <v>2014-09-05</v>
      </c>
      <c r="B2115">
        <v>21395</v>
      </c>
      <c r="D2115" t="str">
        <v>2014-09-10</v>
      </c>
      <c r="E2115">
        <v>31.56</v>
      </c>
      <c r="G2115" t="str">
        <v>2014-09-10</v>
      </c>
      <c r="H2115">
        <v>45941.933594000002</v>
      </c>
      <c r="J2115" t="str">
        <v>2014-09-09</v>
      </c>
      <c r="K2115">
        <v>2.44</v>
      </c>
      <c r="M2115" t="str">
        <v>2014-09-09</v>
      </c>
      <c r="N2115">
        <v>4.46</v>
      </c>
      <c r="P2115" t="str">
        <v>2014-09-10</v>
      </c>
      <c r="Q2115">
        <v>9.6199999999999992</v>
      </c>
      <c r="S2115" t="str">
        <v>2014-09-09</v>
      </c>
      <c r="T2115">
        <v>3.53</v>
      </c>
    </row>
    <row r="2116" spans="1:20" x14ac:dyDescent="0.3">
      <c r="A2116" t="str">
        <v>2014-09-04</v>
      </c>
      <c r="B2116">
        <v>21419</v>
      </c>
      <c r="D2116" t="str">
        <v>2014-09-09</v>
      </c>
      <c r="E2116">
        <v>31.56</v>
      </c>
      <c r="G2116" t="str">
        <v>2014-09-09</v>
      </c>
      <c r="H2116">
        <v>45128.078125</v>
      </c>
      <c r="J2116" t="str">
        <v>2014-09-08</v>
      </c>
      <c r="K2116">
        <v>2.46</v>
      </c>
      <c r="M2116" t="str">
        <v>2014-09-08</v>
      </c>
      <c r="N2116">
        <v>4.63</v>
      </c>
      <c r="P2116" t="str">
        <v>2014-09-09</v>
      </c>
      <c r="Q2116">
        <v>9.6</v>
      </c>
      <c r="S2116" t="str">
        <v>2014-09-08</v>
      </c>
      <c r="T2116">
        <v>3.62</v>
      </c>
    </row>
    <row r="2117" spans="1:20" x14ac:dyDescent="0.3">
      <c r="A2117" t="str">
        <v>2014-09-03</v>
      </c>
      <c r="B2117">
        <v>20831</v>
      </c>
      <c r="D2117" t="str">
        <v>2014-09-08</v>
      </c>
      <c r="E2117">
        <v>31.96</v>
      </c>
      <c r="G2117" t="str">
        <v>2014-09-08</v>
      </c>
      <c r="H2117">
        <v>47284.785155999998</v>
      </c>
      <c r="J2117" t="str">
        <v>2014-09-05</v>
      </c>
      <c r="K2117">
        <v>2.46</v>
      </c>
      <c r="M2117" t="str">
        <v>2014-09-05</v>
      </c>
      <c r="N2117">
        <v>4.63</v>
      </c>
      <c r="P2117" t="str">
        <v>2014-09-08</v>
      </c>
      <c r="Q2117">
        <v>9.73</v>
      </c>
      <c r="S2117" t="str">
        <v>2014-09-05</v>
      </c>
      <c r="T2117">
        <v>3.64</v>
      </c>
    </row>
    <row r="2118" spans="1:20" x14ac:dyDescent="0.3">
      <c r="A2118" t="str">
        <v>2014-09-02</v>
      </c>
      <c r="B2118">
        <v>20446</v>
      </c>
      <c r="D2118" t="str">
        <v>2014-09-05</v>
      </c>
      <c r="E2118">
        <v>32.11</v>
      </c>
      <c r="G2118" t="str">
        <v>2014-09-05</v>
      </c>
      <c r="H2118">
        <v>47976.5625</v>
      </c>
      <c r="J2118" t="str">
        <v>2014-09-04</v>
      </c>
      <c r="K2118">
        <v>2.46</v>
      </c>
      <c r="M2118" t="str">
        <v>2014-09-04</v>
      </c>
      <c r="N2118">
        <v>4.63</v>
      </c>
      <c r="P2118" t="str">
        <v>2014-09-05</v>
      </c>
      <c r="Q2118">
        <v>9.68</v>
      </c>
      <c r="S2118" t="str">
        <v>2014-09-04</v>
      </c>
      <c r="T2118">
        <v>3.65</v>
      </c>
    </row>
    <row r="2119" spans="1:20" x14ac:dyDescent="0.3">
      <c r="A2119" t="str">
        <v>2014-09-01</v>
      </c>
      <c r="B2119">
        <v>20345</v>
      </c>
      <c r="D2119" t="str">
        <v>2014-09-04</v>
      </c>
      <c r="E2119">
        <v>32.04</v>
      </c>
      <c r="G2119" t="str">
        <v>2014-09-04</v>
      </c>
      <c r="H2119">
        <v>48424.179687999997</v>
      </c>
      <c r="J2119" t="str">
        <v>2014-09-03</v>
      </c>
      <c r="K2119">
        <v>2.33</v>
      </c>
      <c r="M2119" t="str">
        <v>2014-09-03</v>
      </c>
      <c r="N2119">
        <v>4.41</v>
      </c>
      <c r="P2119" t="str">
        <v>2014-09-04</v>
      </c>
      <c r="Q2119">
        <v>9.26</v>
      </c>
      <c r="S2119" t="str">
        <v>2014-09-03</v>
      </c>
      <c r="T2119">
        <v>3.51</v>
      </c>
    </row>
    <row r="2120" spans="1:20" x14ac:dyDescent="0.3">
      <c r="A2120" t="str">
        <v>2014-08-29</v>
      </c>
      <c r="B2120">
        <v>20450</v>
      </c>
      <c r="D2120" t="str">
        <v>2014-09-03</v>
      </c>
      <c r="E2120">
        <v>30.49</v>
      </c>
      <c r="G2120" t="str">
        <v>2014-09-03</v>
      </c>
      <c r="H2120">
        <v>46267.472655999998</v>
      </c>
      <c r="J2120" t="str">
        <v>2014-09-02</v>
      </c>
      <c r="K2120">
        <v>2.2599999999999998</v>
      </c>
      <c r="M2120" t="str">
        <v>2014-09-02</v>
      </c>
      <c r="N2120">
        <v>4.2699999999999996</v>
      </c>
      <c r="P2120" t="str">
        <v>2014-09-03</v>
      </c>
      <c r="Q2120">
        <v>8.8699999999999992</v>
      </c>
      <c r="S2120" t="str">
        <v>2014-09-02</v>
      </c>
      <c r="T2120">
        <v>3.47</v>
      </c>
    </row>
    <row r="2121" spans="1:20" x14ac:dyDescent="0.3">
      <c r="A2121" t="str">
        <v>2014-08-28</v>
      </c>
      <c r="B2121">
        <v>20341</v>
      </c>
      <c r="D2121" t="str">
        <v>2014-09-02</v>
      </c>
      <c r="E2121">
        <v>29.63</v>
      </c>
      <c r="G2121" t="str">
        <v>2014-09-02</v>
      </c>
      <c r="H2121">
        <v>45779.160155999998</v>
      </c>
      <c r="J2121" t="str">
        <v>2014-09-01</v>
      </c>
      <c r="K2121">
        <v>2.25</v>
      </c>
      <c r="M2121" t="str">
        <v>2014-09-01</v>
      </c>
      <c r="N2121">
        <v>4.25</v>
      </c>
      <c r="P2121" t="str">
        <v>2014-09-02</v>
      </c>
      <c r="Q2121">
        <v>8.73</v>
      </c>
      <c r="S2121" t="str">
        <v>2014-09-01</v>
      </c>
      <c r="T2121">
        <v>3.43</v>
      </c>
    </row>
    <row r="2122" spans="1:20" x14ac:dyDescent="0.3">
      <c r="A2122" t="str">
        <v>2014-08-27</v>
      </c>
      <c r="B2122">
        <v>20763</v>
      </c>
      <c r="D2122" t="str">
        <v>2014-09-01</v>
      </c>
      <c r="E2122">
        <v>29.28</v>
      </c>
      <c r="G2122" t="str">
        <v>2014-09-01</v>
      </c>
      <c r="H2122">
        <v>45128.078125</v>
      </c>
      <c r="J2122" t="str">
        <v>2014-08-29</v>
      </c>
      <c r="K2122">
        <v>2.2599999999999998</v>
      </c>
      <c r="M2122" t="str">
        <v>2014-08-29</v>
      </c>
      <c r="N2122">
        <v>4.32</v>
      </c>
      <c r="P2122" t="str">
        <v>2014-09-01</v>
      </c>
      <c r="Q2122">
        <v>8.61</v>
      </c>
      <c r="S2122" t="str">
        <v>2014-08-29</v>
      </c>
      <c r="T2122">
        <v>3.46</v>
      </c>
    </row>
    <row r="2123" spans="1:20" x14ac:dyDescent="0.3">
      <c r="A2123" t="str">
        <v>2014-08-26</v>
      </c>
      <c r="B2123">
        <v>20645</v>
      </c>
      <c r="D2123" t="str">
        <v>2014-08-29</v>
      </c>
      <c r="E2123">
        <v>29.51</v>
      </c>
      <c r="G2123" t="str">
        <v>2014-08-29</v>
      </c>
      <c r="H2123">
        <v>46308.164062999997</v>
      </c>
      <c r="J2123" t="str">
        <v>2014-08-28</v>
      </c>
      <c r="K2123">
        <v>2.2599999999999998</v>
      </c>
      <c r="M2123" t="str">
        <v>2014-08-28</v>
      </c>
      <c r="N2123">
        <v>4.3499999999999996</v>
      </c>
      <c r="P2123" t="str">
        <v>2014-08-29</v>
      </c>
      <c r="Q2123">
        <v>8.81</v>
      </c>
      <c r="S2123" t="str">
        <v>2014-08-28</v>
      </c>
      <c r="T2123">
        <v>3.49</v>
      </c>
    </row>
    <row r="2124" spans="1:20" x14ac:dyDescent="0.3">
      <c r="A2124" t="str">
        <v>2014-08-25</v>
      </c>
      <c r="B2124">
        <v>20375</v>
      </c>
      <c r="D2124" t="str">
        <v>2014-08-28</v>
      </c>
      <c r="E2124">
        <v>29.48</v>
      </c>
      <c r="G2124" t="str">
        <v>2014-08-28</v>
      </c>
      <c r="H2124">
        <v>45860.546875</v>
      </c>
      <c r="J2124" t="str">
        <v>2014-08-27</v>
      </c>
      <c r="K2124">
        <v>2.33</v>
      </c>
      <c r="M2124" t="str">
        <v>2014-08-27</v>
      </c>
      <c r="N2124">
        <v>4.49</v>
      </c>
      <c r="P2124" t="str">
        <v>2014-08-28</v>
      </c>
      <c r="Q2124">
        <v>8.6999999999999993</v>
      </c>
      <c r="S2124" t="str">
        <v>2014-08-27</v>
      </c>
      <c r="T2124">
        <v>3.54</v>
      </c>
    </row>
    <row r="2125" spans="1:20" x14ac:dyDescent="0.3">
      <c r="A2125" t="str">
        <v>2014-08-22</v>
      </c>
      <c r="B2125">
        <v>19917</v>
      </c>
      <c r="D2125" t="str">
        <v>2014-08-27</v>
      </c>
      <c r="E2125">
        <v>30.51</v>
      </c>
      <c r="G2125" t="str">
        <v>2014-08-27</v>
      </c>
      <c r="H2125">
        <v>47406.863280999998</v>
      </c>
      <c r="J2125" t="str">
        <v>2014-08-26</v>
      </c>
      <c r="K2125">
        <v>2.33</v>
      </c>
      <c r="M2125" t="str">
        <v>2014-08-26</v>
      </c>
      <c r="N2125">
        <v>4.33</v>
      </c>
      <c r="P2125" t="str">
        <v>2014-08-27</v>
      </c>
      <c r="Q2125">
        <v>9.15</v>
      </c>
      <c r="S2125" t="str">
        <v>2014-08-26</v>
      </c>
      <c r="T2125">
        <v>3.52</v>
      </c>
    </row>
    <row r="2126" spans="1:20" x14ac:dyDescent="0.3">
      <c r="A2126" t="str">
        <v>2014-08-21</v>
      </c>
      <c r="B2126">
        <v>20010</v>
      </c>
      <c r="D2126" t="str">
        <v>2014-08-26</v>
      </c>
      <c r="E2126">
        <v>30.21</v>
      </c>
      <c r="G2126" t="str">
        <v>2014-08-26</v>
      </c>
      <c r="H2126">
        <v>47569.636719000002</v>
      </c>
      <c r="J2126" t="str">
        <v>2014-08-25</v>
      </c>
      <c r="K2126">
        <v>2.29</v>
      </c>
      <c r="M2126" t="str">
        <v>2014-08-25</v>
      </c>
      <c r="N2126">
        <v>4.2</v>
      </c>
      <c r="P2126" t="str">
        <v>2014-08-26</v>
      </c>
      <c r="Q2126">
        <v>8.99</v>
      </c>
      <c r="S2126" t="str">
        <v>2014-08-25</v>
      </c>
      <c r="T2126">
        <v>3.42</v>
      </c>
    </row>
    <row r="2127" spans="1:20" x14ac:dyDescent="0.3">
      <c r="A2127" t="str">
        <v>2014-08-20</v>
      </c>
      <c r="B2127">
        <v>19605</v>
      </c>
      <c r="D2127" t="str">
        <v>2014-08-25</v>
      </c>
      <c r="E2127">
        <v>29.53</v>
      </c>
      <c r="G2127" t="str">
        <v>2014-08-25</v>
      </c>
      <c r="H2127">
        <v>46999.9375</v>
      </c>
      <c r="J2127" t="str">
        <v>2014-08-22</v>
      </c>
      <c r="K2127">
        <v>2.23</v>
      </c>
      <c r="M2127" t="str">
        <v>2014-08-22</v>
      </c>
      <c r="N2127">
        <v>4.0199999999999996</v>
      </c>
      <c r="P2127" t="str">
        <v>2014-08-25</v>
      </c>
      <c r="Q2127">
        <v>8.89</v>
      </c>
      <c r="S2127" t="str">
        <v>2014-08-22</v>
      </c>
      <c r="T2127">
        <v>3.37</v>
      </c>
    </row>
    <row r="2128" spans="1:20" x14ac:dyDescent="0.3">
      <c r="A2128" t="str">
        <v>2014-08-19</v>
      </c>
      <c r="B2128">
        <v>19644</v>
      </c>
      <c r="D2128" t="str">
        <v>2014-08-22</v>
      </c>
      <c r="E2128">
        <v>28.91</v>
      </c>
      <c r="G2128" t="str">
        <v>2014-08-22</v>
      </c>
      <c r="H2128">
        <v>44436.304687999997</v>
      </c>
      <c r="J2128" t="str">
        <v>2014-08-21</v>
      </c>
      <c r="K2128">
        <v>2.23</v>
      </c>
      <c r="M2128" t="str">
        <v>2014-08-21</v>
      </c>
      <c r="N2128">
        <v>4</v>
      </c>
      <c r="P2128" t="str">
        <v>2014-08-22</v>
      </c>
      <c r="Q2128">
        <v>8.75</v>
      </c>
      <c r="S2128" t="str">
        <v>2014-08-21</v>
      </c>
      <c r="T2128">
        <v>3.36</v>
      </c>
    </row>
    <row r="2129" spans="1:20" x14ac:dyDescent="0.3">
      <c r="A2129" t="str">
        <v>2014-08-18</v>
      </c>
      <c r="B2129">
        <v>19639</v>
      </c>
      <c r="D2129" t="str">
        <v>2014-08-21</v>
      </c>
      <c r="E2129">
        <v>28.98</v>
      </c>
      <c r="G2129" t="str">
        <v>2014-08-21</v>
      </c>
      <c r="H2129">
        <v>43215.527344000002</v>
      </c>
      <c r="J2129" t="str">
        <v>2014-08-20</v>
      </c>
      <c r="K2129">
        <v>2.16</v>
      </c>
      <c r="M2129" t="str">
        <v>2014-08-20</v>
      </c>
      <c r="N2129">
        <v>3.89</v>
      </c>
      <c r="P2129" t="str">
        <v>2014-08-21</v>
      </c>
      <c r="Q2129">
        <v>8.56</v>
      </c>
      <c r="S2129" t="str">
        <v>2014-08-20</v>
      </c>
      <c r="T2129">
        <v>3.28</v>
      </c>
    </row>
    <row r="2130" spans="1:20" x14ac:dyDescent="0.3">
      <c r="A2130" t="str">
        <v>2014-08-14</v>
      </c>
      <c r="B2130">
        <v>19480</v>
      </c>
      <c r="D2130" t="str">
        <v>2014-08-20</v>
      </c>
      <c r="E2130">
        <v>28.11</v>
      </c>
      <c r="G2130" t="str">
        <v>2014-08-20</v>
      </c>
      <c r="H2130">
        <v>42889.988280999998</v>
      </c>
      <c r="J2130" t="str">
        <v>2014-08-19</v>
      </c>
      <c r="K2130">
        <v>2.16</v>
      </c>
      <c r="M2130" t="str">
        <v>2014-08-19</v>
      </c>
      <c r="N2130">
        <v>4.03</v>
      </c>
      <c r="P2130" t="str">
        <v>2014-08-20</v>
      </c>
      <c r="Q2130">
        <v>8.23</v>
      </c>
      <c r="S2130" t="str">
        <v>2014-08-19</v>
      </c>
      <c r="T2130">
        <v>3.28</v>
      </c>
    </row>
    <row r="2131" spans="1:20" x14ac:dyDescent="0.3">
      <c r="A2131" t="str">
        <v>2014-08-13</v>
      </c>
      <c r="B2131">
        <v>19537</v>
      </c>
      <c r="D2131" t="str">
        <v>2014-08-19</v>
      </c>
      <c r="E2131">
        <v>28.23</v>
      </c>
      <c r="G2131" t="str">
        <v>2014-08-19</v>
      </c>
      <c r="H2131">
        <v>42889.988280999998</v>
      </c>
      <c r="J2131" t="str">
        <v>2014-08-18</v>
      </c>
      <c r="K2131">
        <v>2.16</v>
      </c>
      <c r="M2131" t="str">
        <v>2014-08-18</v>
      </c>
      <c r="N2131">
        <v>4.07</v>
      </c>
      <c r="P2131" t="str">
        <v>2014-08-19</v>
      </c>
      <c r="Q2131">
        <v>8.15</v>
      </c>
      <c r="S2131" t="str">
        <v>2014-08-18</v>
      </c>
      <c r="T2131">
        <v>3.25</v>
      </c>
    </row>
    <row r="2132" spans="1:20" x14ac:dyDescent="0.3">
      <c r="A2132" t="str">
        <v>2014-08-12</v>
      </c>
      <c r="B2132">
        <v>19416</v>
      </c>
      <c r="D2132" t="str">
        <v>2014-08-18</v>
      </c>
      <c r="E2132">
        <v>28.06</v>
      </c>
      <c r="G2132" t="str">
        <v>2014-08-18</v>
      </c>
      <c r="H2132">
        <v>42483.0625</v>
      </c>
      <c r="J2132" t="str">
        <v>2014-08-14</v>
      </c>
      <c r="K2132">
        <v>2.12</v>
      </c>
      <c r="M2132" t="str">
        <v>2014-08-14</v>
      </c>
      <c r="N2132">
        <v>3.95</v>
      </c>
      <c r="P2132" t="str">
        <v>2014-08-18</v>
      </c>
      <c r="Q2132">
        <v>8.3800000000000008</v>
      </c>
      <c r="S2132" t="str">
        <v>2014-08-14</v>
      </c>
      <c r="T2132">
        <v>3.17</v>
      </c>
    </row>
    <row r="2133" spans="1:20" x14ac:dyDescent="0.3">
      <c r="A2133" t="str">
        <v>2014-08-11</v>
      </c>
      <c r="B2133">
        <v>19460</v>
      </c>
      <c r="D2133" t="str">
        <v>2014-08-14</v>
      </c>
      <c r="E2133">
        <v>27.98</v>
      </c>
      <c r="G2133" t="str">
        <v>2014-08-14</v>
      </c>
      <c r="H2133">
        <v>42483.0625</v>
      </c>
      <c r="J2133" t="str">
        <v>2014-08-13</v>
      </c>
      <c r="K2133">
        <v>2.14</v>
      </c>
      <c r="M2133" t="str">
        <v>2014-08-13</v>
      </c>
      <c r="N2133">
        <v>4.01</v>
      </c>
      <c r="P2133" t="str">
        <v>2014-08-14</v>
      </c>
      <c r="Q2133">
        <v>8.2899999999999991</v>
      </c>
      <c r="S2133" t="str">
        <v>2014-08-13</v>
      </c>
      <c r="T2133">
        <v>3.22</v>
      </c>
    </row>
    <row r="2134" spans="1:20" x14ac:dyDescent="0.3">
      <c r="A2134" t="str">
        <v>2014-08-08</v>
      </c>
      <c r="B2134">
        <v>19193</v>
      </c>
      <c r="D2134" t="str">
        <v>2014-08-13</v>
      </c>
      <c r="E2134">
        <v>28.51</v>
      </c>
      <c r="G2134" t="str">
        <v>2014-08-13</v>
      </c>
      <c r="H2134">
        <v>43378.296875</v>
      </c>
      <c r="J2134" t="str">
        <v>2014-08-12</v>
      </c>
      <c r="K2134">
        <v>2.12</v>
      </c>
      <c r="M2134" t="str">
        <v>2014-08-12</v>
      </c>
      <c r="N2134">
        <v>3.96</v>
      </c>
      <c r="P2134" t="str">
        <v>2014-08-13</v>
      </c>
      <c r="Q2134">
        <v>8.49</v>
      </c>
      <c r="S2134" t="str">
        <v>2014-08-12</v>
      </c>
      <c r="T2134">
        <v>3.24</v>
      </c>
    </row>
    <row r="2135" spans="1:20" x14ac:dyDescent="0.3">
      <c r="A2135" t="str">
        <v>2014-08-07</v>
      </c>
      <c r="B2135">
        <v>19130</v>
      </c>
      <c r="D2135" t="str">
        <v>2014-08-12</v>
      </c>
      <c r="E2135">
        <v>28.08</v>
      </c>
      <c r="G2135" t="str">
        <v>2014-08-12</v>
      </c>
      <c r="H2135">
        <v>43907.300780999998</v>
      </c>
      <c r="J2135" t="str">
        <v>2014-08-11</v>
      </c>
      <c r="K2135">
        <v>2.15</v>
      </c>
      <c r="M2135" t="str">
        <v>2014-08-11</v>
      </c>
      <c r="N2135">
        <v>3.93</v>
      </c>
      <c r="P2135" t="str">
        <v>2014-08-12</v>
      </c>
      <c r="Q2135">
        <v>8.16</v>
      </c>
      <c r="S2135" t="str">
        <v>2014-08-11</v>
      </c>
      <c r="T2135">
        <v>3.14</v>
      </c>
    </row>
    <row r="2136" spans="1:20" x14ac:dyDescent="0.3">
      <c r="A2136" t="str">
        <v>2014-08-06</v>
      </c>
      <c r="B2136">
        <v>19509</v>
      </c>
      <c r="D2136" t="str">
        <v>2014-08-11</v>
      </c>
      <c r="E2136">
        <v>27.96</v>
      </c>
      <c r="G2136" t="str">
        <v>2014-08-11</v>
      </c>
      <c r="H2136">
        <v>41913.367187999997</v>
      </c>
      <c r="J2136" t="str">
        <v>2014-08-08</v>
      </c>
      <c r="K2136">
        <v>2.13</v>
      </c>
      <c r="M2136" t="str">
        <v>2014-08-08</v>
      </c>
      <c r="N2136">
        <v>3.81</v>
      </c>
      <c r="P2136" t="str">
        <v>2014-08-11</v>
      </c>
      <c r="Q2136">
        <v>8.09</v>
      </c>
      <c r="S2136" t="str">
        <v>2014-08-08</v>
      </c>
      <c r="T2136">
        <v>3.1</v>
      </c>
    </row>
    <row r="2137" spans="1:20" x14ac:dyDescent="0.3">
      <c r="A2137" t="str">
        <v>2014-08-05</v>
      </c>
      <c r="B2137">
        <v>20052</v>
      </c>
      <c r="D2137" t="str">
        <v>2014-08-08</v>
      </c>
      <c r="E2137">
        <v>27.86</v>
      </c>
      <c r="G2137" t="str">
        <v>2014-08-08</v>
      </c>
      <c r="H2137">
        <v>42686.523437999997</v>
      </c>
      <c r="J2137" t="str">
        <v>2014-08-07</v>
      </c>
      <c r="K2137">
        <v>2.11</v>
      </c>
      <c r="M2137" t="str">
        <v>2014-08-07</v>
      </c>
      <c r="N2137">
        <v>3.43</v>
      </c>
      <c r="P2137" t="str">
        <v>2014-08-08</v>
      </c>
      <c r="Q2137">
        <v>7.47</v>
      </c>
      <c r="S2137" t="str">
        <v>2014-08-07</v>
      </c>
      <c r="T2137">
        <v>3.14</v>
      </c>
    </row>
    <row r="2138" spans="1:20" x14ac:dyDescent="0.3">
      <c r="A2138" t="str">
        <v>2014-08-04</v>
      </c>
      <c r="B2138">
        <v>20381</v>
      </c>
      <c r="D2138" t="str">
        <v>2014-08-07</v>
      </c>
      <c r="E2138">
        <v>27.93</v>
      </c>
      <c r="G2138" t="str">
        <v>2014-08-07</v>
      </c>
      <c r="H2138">
        <v>46552.320312999997</v>
      </c>
      <c r="J2138" t="str">
        <v>2014-08-06</v>
      </c>
      <c r="K2138">
        <v>2.16</v>
      </c>
      <c r="M2138" t="str">
        <v>2014-08-06</v>
      </c>
      <c r="N2138">
        <v>3.97</v>
      </c>
      <c r="P2138" t="str">
        <v>2014-08-07</v>
      </c>
      <c r="Q2138">
        <v>7.35</v>
      </c>
      <c r="S2138" t="str">
        <v>2014-08-06</v>
      </c>
      <c r="T2138">
        <v>3.24</v>
      </c>
    </row>
    <row r="2139" spans="1:20" x14ac:dyDescent="0.3">
      <c r="A2139" t="str">
        <v>2014-08-01</v>
      </c>
      <c r="B2139">
        <v>20362</v>
      </c>
      <c r="D2139" t="str">
        <v>2014-08-06</v>
      </c>
      <c r="E2139">
        <v>28.26</v>
      </c>
      <c r="G2139" t="str">
        <v>2014-08-06</v>
      </c>
      <c r="H2139">
        <v>48302.101562999997</v>
      </c>
      <c r="J2139" t="str">
        <v>2014-08-05</v>
      </c>
      <c r="K2139">
        <v>2.2400000000000002</v>
      </c>
      <c r="M2139" t="str">
        <v>2014-08-05</v>
      </c>
      <c r="N2139">
        <v>4.25</v>
      </c>
      <c r="P2139" t="str">
        <v>2014-08-06</v>
      </c>
      <c r="Q2139">
        <v>7.68</v>
      </c>
      <c r="S2139" t="str">
        <v>2014-08-05</v>
      </c>
      <c r="T2139">
        <v>3.31</v>
      </c>
    </row>
    <row r="2140" spans="1:20" x14ac:dyDescent="0.3">
      <c r="A2140" t="str">
        <v>2014-07-31</v>
      </c>
      <c r="B2140">
        <v>20570</v>
      </c>
      <c r="D2140" t="str">
        <v>2014-08-05</v>
      </c>
      <c r="E2140">
        <v>29.36</v>
      </c>
      <c r="G2140" t="str">
        <v>2014-08-05</v>
      </c>
      <c r="H2140">
        <v>51354.046875</v>
      </c>
      <c r="J2140" t="str">
        <v>2014-08-04</v>
      </c>
      <c r="K2140">
        <v>2.29</v>
      </c>
      <c r="M2140" t="str">
        <v>2014-08-04</v>
      </c>
      <c r="N2140">
        <v>4.28</v>
      </c>
      <c r="P2140" t="str">
        <v>2014-08-05</v>
      </c>
      <c r="Q2140">
        <v>8.07</v>
      </c>
      <c r="S2140" t="str">
        <v>2014-08-04</v>
      </c>
      <c r="T2140">
        <v>3.45</v>
      </c>
    </row>
    <row r="2141" spans="1:20" x14ac:dyDescent="0.3">
      <c r="A2141" t="str">
        <v>2014-07-30</v>
      </c>
      <c r="B2141">
        <v>20887</v>
      </c>
      <c r="D2141" t="str">
        <v>2014-08-04</v>
      </c>
      <c r="E2141">
        <v>29.66</v>
      </c>
      <c r="G2141" t="str">
        <v>2014-08-04</v>
      </c>
      <c r="H2141">
        <v>53795.601562999997</v>
      </c>
      <c r="J2141" t="str">
        <v>2014-08-01</v>
      </c>
      <c r="K2141">
        <v>2.2599999999999998</v>
      </c>
      <c r="M2141" t="str">
        <v>2014-08-01</v>
      </c>
      <c r="N2141">
        <v>4.2300000000000004</v>
      </c>
      <c r="P2141" t="str">
        <v>2014-08-04</v>
      </c>
      <c r="Q2141">
        <v>8.39</v>
      </c>
      <c r="S2141" t="str">
        <v>2014-08-01</v>
      </c>
      <c r="T2141">
        <v>3.36</v>
      </c>
    </row>
    <row r="2142" spans="1:20" x14ac:dyDescent="0.3">
      <c r="A2142" t="str">
        <v>2014-07-29</v>
      </c>
      <c r="B2142">
        <v>21085</v>
      </c>
      <c r="D2142" t="str">
        <v>2014-08-01</v>
      </c>
      <c r="E2142">
        <v>29.43</v>
      </c>
      <c r="G2142" t="str">
        <v>2014-08-01</v>
      </c>
      <c r="H2142">
        <v>54405.988280999998</v>
      </c>
      <c r="J2142" t="str">
        <v>2014-07-31</v>
      </c>
      <c r="K2142">
        <v>2.23</v>
      </c>
      <c r="M2142" t="str">
        <v>2014-07-31</v>
      </c>
      <c r="N2142">
        <v>4.3</v>
      </c>
      <c r="P2142" t="str">
        <v>2014-08-01</v>
      </c>
      <c r="Q2142">
        <v>8.5500000000000007</v>
      </c>
      <c r="S2142" t="str">
        <v>2014-07-31</v>
      </c>
      <c r="T2142">
        <v>3.4</v>
      </c>
    </row>
    <row r="2143" spans="1:20" x14ac:dyDescent="0.3">
      <c r="A2143" t="str">
        <v>2014-07-28</v>
      </c>
      <c r="B2143">
        <v>20939</v>
      </c>
      <c r="D2143" t="str">
        <v>2014-07-31</v>
      </c>
      <c r="E2143">
        <v>29.36</v>
      </c>
      <c r="G2143" t="str">
        <v>2014-07-31</v>
      </c>
      <c r="H2143">
        <v>54934.992187999997</v>
      </c>
      <c r="J2143" t="str">
        <v>2014-07-30</v>
      </c>
      <c r="K2143">
        <v>2.29</v>
      </c>
      <c r="M2143" t="str">
        <v>2014-07-30</v>
      </c>
      <c r="N2143">
        <v>4.45</v>
      </c>
      <c r="P2143" t="str">
        <v>2014-07-31</v>
      </c>
      <c r="Q2143">
        <v>8.6199999999999992</v>
      </c>
      <c r="S2143" t="str">
        <v>2014-07-30</v>
      </c>
      <c r="T2143">
        <v>3.51</v>
      </c>
    </row>
    <row r="2144" spans="1:20" x14ac:dyDescent="0.3">
      <c r="A2144" t="str">
        <v>2014-07-25</v>
      </c>
      <c r="B2144">
        <v>21063</v>
      </c>
      <c r="D2144" t="str">
        <v>2014-07-30</v>
      </c>
      <c r="E2144">
        <v>30.26</v>
      </c>
      <c r="G2144" t="str">
        <v>2014-07-30</v>
      </c>
      <c r="H2144">
        <v>56155.769530999998</v>
      </c>
      <c r="J2144" t="str">
        <v>2014-07-29</v>
      </c>
      <c r="K2144">
        <v>2.2999999999999998</v>
      </c>
      <c r="M2144" t="str">
        <v>2014-07-29</v>
      </c>
      <c r="N2144">
        <v>4.42</v>
      </c>
      <c r="P2144" t="str">
        <v>2014-07-30</v>
      </c>
      <c r="Q2144">
        <v>8.94</v>
      </c>
      <c r="S2144" t="str">
        <v>2014-07-29</v>
      </c>
      <c r="T2144">
        <v>3.47</v>
      </c>
    </row>
    <row r="2145" spans="1:20" x14ac:dyDescent="0.3">
      <c r="A2145" t="str">
        <v>2014-07-24</v>
      </c>
      <c r="B2145">
        <v>21255</v>
      </c>
      <c r="D2145" t="str">
        <v>2014-07-29</v>
      </c>
      <c r="E2145">
        <v>30.39</v>
      </c>
      <c r="G2145" t="str">
        <v>2014-07-29</v>
      </c>
      <c r="H2145">
        <v>55789.539062999997</v>
      </c>
      <c r="J2145" t="str">
        <v>2014-07-28</v>
      </c>
      <c r="K2145">
        <v>2.29</v>
      </c>
      <c r="M2145" t="str">
        <v>2014-07-28</v>
      </c>
      <c r="N2145">
        <v>4.37</v>
      </c>
      <c r="P2145" t="str">
        <v>2014-07-29</v>
      </c>
      <c r="Q2145">
        <v>8.98</v>
      </c>
      <c r="S2145" t="str">
        <v>2014-07-28</v>
      </c>
      <c r="T2145">
        <v>3.45</v>
      </c>
    </row>
    <row r="2146" spans="1:20" x14ac:dyDescent="0.3">
      <c r="A2146" t="str">
        <v>2014-07-23</v>
      </c>
      <c r="B2146">
        <v>20831</v>
      </c>
      <c r="D2146" t="str">
        <v>2014-07-28</v>
      </c>
      <c r="E2146">
        <v>29.99</v>
      </c>
      <c r="G2146" t="str">
        <v>2014-07-28</v>
      </c>
      <c r="H2146">
        <v>55545.382812999997</v>
      </c>
      <c r="J2146" t="str">
        <v>2014-07-25</v>
      </c>
      <c r="K2146">
        <v>2.2999999999999998</v>
      </c>
      <c r="M2146" t="str">
        <v>2014-07-25</v>
      </c>
      <c r="N2146">
        <v>4.4400000000000004</v>
      </c>
      <c r="P2146" t="str">
        <v>2014-07-28</v>
      </c>
      <c r="Q2146">
        <v>8.9</v>
      </c>
      <c r="S2146" t="str">
        <v>2014-07-25</v>
      </c>
      <c r="T2146">
        <v>3.53</v>
      </c>
    </row>
    <row r="2147" spans="1:20" x14ac:dyDescent="0.3">
      <c r="A2147" t="str">
        <v>2014-07-22</v>
      </c>
      <c r="B2147">
        <v>20873</v>
      </c>
      <c r="D2147" t="str">
        <v>2014-07-25</v>
      </c>
      <c r="E2147">
        <v>30.09</v>
      </c>
      <c r="G2147" t="str">
        <v>2014-07-25</v>
      </c>
      <c r="H2147">
        <v>56603.390625</v>
      </c>
      <c r="J2147" t="str">
        <v>2014-07-24</v>
      </c>
      <c r="K2147">
        <v>2.34</v>
      </c>
      <c r="M2147" t="str">
        <v>2014-07-24</v>
      </c>
      <c r="N2147">
        <v>4.58</v>
      </c>
      <c r="P2147" t="str">
        <v>2014-07-25</v>
      </c>
      <c r="Q2147">
        <v>9.08</v>
      </c>
      <c r="S2147" t="str">
        <v>2014-07-24</v>
      </c>
      <c r="T2147">
        <v>3.57</v>
      </c>
    </row>
    <row r="2148" spans="1:20" x14ac:dyDescent="0.3">
      <c r="A2148" t="str">
        <v>2014-07-21</v>
      </c>
      <c r="B2148">
        <v>20431</v>
      </c>
      <c r="D2148" t="str">
        <v>2014-07-24</v>
      </c>
      <c r="E2148">
        <v>30.51</v>
      </c>
      <c r="G2148" t="str">
        <v>2014-07-24</v>
      </c>
      <c r="H2148">
        <v>56522.003905999998</v>
      </c>
      <c r="J2148" t="str">
        <v>2014-07-23</v>
      </c>
      <c r="K2148">
        <v>2.2599999999999998</v>
      </c>
      <c r="M2148" t="str">
        <v>2014-07-23</v>
      </c>
      <c r="N2148">
        <v>4.3099999999999996</v>
      </c>
      <c r="P2148" t="str">
        <v>2014-07-24</v>
      </c>
      <c r="Q2148">
        <v>9.27</v>
      </c>
      <c r="S2148" t="str">
        <v>2014-07-23</v>
      </c>
      <c r="T2148">
        <v>3.42</v>
      </c>
    </row>
    <row r="2149" spans="1:20" x14ac:dyDescent="0.3">
      <c r="A2149" t="str">
        <v>2014-07-18</v>
      </c>
      <c r="B2149">
        <v>20737</v>
      </c>
      <c r="D2149" t="str">
        <v>2014-07-23</v>
      </c>
      <c r="E2149">
        <v>29.41</v>
      </c>
      <c r="G2149" t="str">
        <v>2014-07-23</v>
      </c>
      <c r="H2149">
        <v>53063.132812999997</v>
      </c>
      <c r="J2149" t="str">
        <v>2014-07-22</v>
      </c>
      <c r="K2149">
        <v>2.2400000000000002</v>
      </c>
      <c r="M2149" t="str">
        <v>2014-07-22</v>
      </c>
      <c r="N2149">
        <v>4.37</v>
      </c>
      <c r="P2149" t="str">
        <v>2014-07-23</v>
      </c>
      <c r="Q2149">
        <v>8.84</v>
      </c>
      <c r="S2149" t="str">
        <v>2014-07-22</v>
      </c>
      <c r="T2149">
        <v>3.39</v>
      </c>
    </row>
    <row r="2150" spans="1:20" x14ac:dyDescent="0.3">
      <c r="A2150" t="str">
        <v>2014-07-17</v>
      </c>
      <c r="B2150">
        <v>20603</v>
      </c>
      <c r="D2150" t="str">
        <v>2014-07-22</v>
      </c>
      <c r="E2150">
        <v>28.91</v>
      </c>
      <c r="G2150" t="str">
        <v>2014-07-22</v>
      </c>
      <c r="H2150">
        <v>53307.289062999997</v>
      </c>
      <c r="J2150" t="str">
        <v>2014-07-21</v>
      </c>
      <c r="K2150">
        <v>2.2000000000000002</v>
      </c>
      <c r="M2150" t="str">
        <v>2014-07-21</v>
      </c>
      <c r="N2150">
        <v>4.33</v>
      </c>
      <c r="P2150" t="str">
        <v>2014-07-22</v>
      </c>
      <c r="Q2150">
        <v>8.73</v>
      </c>
      <c r="S2150" t="str">
        <v>2014-07-21</v>
      </c>
      <c r="T2150">
        <v>3.36</v>
      </c>
    </row>
    <row r="2151" spans="1:20" x14ac:dyDescent="0.3">
      <c r="A2151" t="str">
        <v>2014-07-16</v>
      </c>
      <c r="B2151">
        <v>21069</v>
      </c>
      <c r="D2151" t="str">
        <v>2014-07-21</v>
      </c>
      <c r="E2151">
        <v>28.71</v>
      </c>
      <c r="G2151" t="str">
        <v>2014-07-21</v>
      </c>
      <c r="H2151">
        <v>52818.980469000002</v>
      </c>
      <c r="J2151" t="str">
        <v>2014-07-18</v>
      </c>
      <c r="K2151">
        <v>2.2400000000000002</v>
      </c>
      <c r="M2151" t="str">
        <v>2014-07-18</v>
      </c>
      <c r="N2151">
        <v>4.45</v>
      </c>
      <c r="P2151" t="str">
        <v>2014-07-21</v>
      </c>
      <c r="Q2151">
        <v>8.5299999999999994</v>
      </c>
      <c r="S2151" t="str">
        <v>2014-07-18</v>
      </c>
      <c r="T2151">
        <v>3.39</v>
      </c>
    </row>
    <row r="2152" spans="1:20" x14ac:dyDescent="0.3">
      <c r="A2152" t="str">
        <v>2014-07-15</v>
      </c>
      <c r="B2152">
        <v>20422</v>
      </c>
      <c r="D2152" t="str">
        <v>2014-07-18</v>
      </c>
      <c r="E2152">
        <v>29.36</v>
      </c>
      <c r="G2152" t="str">
        <v>2014-07-18</v>
      </c>
      <c r="H2152">
        <v>53714.214844000002</v>
      </c>
      <c r="J2152" t="str">
        <v>2014-07-17</v>
      </c>
      <c r="K2152">
        <v>2.23</v>
      </c>
      <c r="M2152" t="str">
        <v>2014-07-17</v>
      </c>
      <c r="N2152">
        <v>4.41</v>
      </c>
      <c r="P2152" t="str">
        <v>2014-07-18</v>
      </c>
      <c r="Q2152">
        <v>8.73</v>
      </c>
      <c r="S2152" t="str">
        <v>2014-07-17</v>
      </c>
      <c r="T2152">
        <v>3.4</v>
      </c>
    </row>
    <row r="2153" spans="1:20" x14ac:dyDescent="0.3">
      <c r="A2153" t="str">
        <v>2014-07-14</v>
      </c>
      <c r="B2153">
        <v>20697</v>
      </c>
      <c r="D2153" t="str">
        <v>2014-07-17</v>
      </c>
      <c r="E2153">
        <v>28.83</v>
      </c>
      <c r="G2153" t="str">
        <v>2014-07-17</v>
      </c>
      <c r="H2153">
        <v>53917.679687999997</v>
      </c>
      <c r="J2153" t="str">
        <v>2014-07-16</v>
      </c>
      <c r="K2153">
        <v>2.2999999999999998</v>
      </c>
      <c r="M2153" t="str">
        <v>2014-07-16</v>
      </c>
      <c r="N2153">
        <v>4.5599999999999996</v>
      </c>
      <c r="P2153" t="str">
        <v>2014-07-17</v>
      </c>
      <c r="Q2153">
        <v>8.41</v>
      </c>
      <c r="S2153" t="str">
        <v>2014-07-16</v>
      </c>
      <c r="T2153">
        <v>3.48</v>
      </c>
    </row>
    <row r="2154" spans="1:20" x14ac:dyDescent="0.3">
      <c r="A2154" t="str">
        <v>2014-07-11</v>
      </c>
      <c r="B2154">
        <v>20614</v>
      </c>
      <c r="D2154" t="str">
        <v>2014-07-16</v>
      </c>
      <c r="E2154">
        <v>29.81</v>
      </c>
      <c r="G2154" t="str">
        <v>2014-07-16</v>
      </c>
      <c r="H2154">
        <v>55748.84375</v>
      </c>
      <c r="J2154" t="str">
        <v>2014-07-15</v>
      </c>
      <c r="K2154">
        <v>2.2000000000000002</v>
      </c>
      <c r="M2154" t="str">
        <v>2014-07-15</v>
      </c>
      <c r="N2154">
        <v>4.42</v>
      </c>
      <c r="P2154" t="str">
        <v>2014-07-16</v>
      </c>
      <c r="Q2154">
        <v>8.73</v>
      </c>
      <c r="S2154" t="str">
        <v>2014-07-15</v>
      </c>
      <c r="T2154">
        <v>3.38</v>
      </c>
    </row>
    <row r="2155" spans="1:20" x14ac:dyDescent="0.3">
      <c r="A2155" t="str">
        <v>2014-07-10</v>
      </c>
      <c r="B2155">
        <v>20488</v>
      </c>
      <c r="D2155" t="str">
        <v>2014-07-15</v>
      </c>
      <c r="E2155">
        <v>29.08</v>
      </c>
      <c r="G2155" t="str">
        <v>2014-07-15</v>
      </c>
      <c r="H2155">
        <v>54528.066405999998</v>
      </c>
      <c r="J2155" t="str">
        <v>2014-07-14</v>
      </c>
      <c r="K2155">
        <v>2.2400000000000002</v>
      </c>
      <c r="M2155" t="str">
        <v>2014-07-14</v>
      </c>
      <c r="N2155">
        <v>4.41</v>
      </c>
      <c r="P2155" t="str">
        <v>2014-07-15</v>
      </c>
      <c r="Q2155">
        <v>8.09</v>
      </c>
      <c r="S2155" t="str">
        <v>2014-07-14</v>
      </c>
      <c r="T2155">
        <v>3.45</v>
      </c>
    </row>
    <row r="2156" spans="1:20" x14ac:dyDescent="0.3">
      <c r="A2156" t="str">
        <v>2014-07-09</v>
      </c>
      <c r="B2156">
        <v>20885</v>
      </c>
      <c r="D2156" t="str">
        <v>2014-07-14</v>
      </c>
      <c r="E2156">
        <v>29.71</v>
      </c>
      <c r="G2156" t="str">
        <v>2014-07-14</v>
      </c>
      <c r="H2156">
        <v>53103.828125</v>
      </c>
      <c r="J2156" t="str">
        <v>2014-07-11</v>
      </c>
      <c r="K2156">
        <v>2.2000000000000002</v>
      </c>
      <c r="M2156" t="str">
        <v>2014-07-11</v>
      </c>
      <c r="N2156">
        <v>4.2699999999999996</v>
      </c>
      <c r="P2156" t="str">
        <v>2014-07-14</v>
      </c>
      <c r="Q2156">
        <v>7.98</v>
      </c>
      <c r="S2156" t="str">
        <v>2014-07-11</v>
      </c>
      <c r="T2156">
        <v>3.38</v>
      </c>
    </row>
    <row r="2157" spans="1:20" x14ac:dyDescent="0.3">
      <c r="A2157" t="str">
        <v>2014-07-08</v>
      </c>
      <c r="B2157">
        <v>20700</v>
      </c>
      <c r="D2157" t="str">
        <v>2014-07-11</v>
      </c>
      <c r="E2157">
        <v>29.03</v>
      </c>
      <c r="G2157" t="str">
        <v>2014-07-11</v>
      </c>
      <c r="H2157">
        <v>54568.761719000002</v>
      </c>
      <c r="J2157" t="str">
        <v>2014-07-10</v>
      </c>
      <c r="K2157">
        <v>2.1800000000000002</v>
      </c>
      <c r="M2157" t="str">
        <v>2014-07-10</v>
      </c>
      <c r="N2157">
        <v>4.1900000000000004</v>
      </c>
      <c r="P2157" t="str">
        <v>2014-07-11</v>
      </c>
      <c r="Q2157">
        <v>8.27</v>
      </c>
      <c r="S2157" t="str">
        <v>2014-07-10</v>
      </c>
      <c r="T2157">
        <v>3.43</v>
      </c>
    </row>
    <row r="2158" spans="1:20" x14ac:dyDescent="0.3">
      <c r="A2158" t="str">
        <v>2014-07-07</v>
      </c>
      <c r="B2158">
        <v>21273</v>
      </c>
      <c r="D2158" t="str">
        <v>2014-07-10</v>
      </c>
      <c r="E2158">
        <v>29.06</v>
      </c>
      <c r="G2158" t="str">
        <v>2014-07-10</v>
      </c>
      <c r="H2158">
        <v>54446.683594000002</v>
      </c>
      <c r="J2158" t="str">
        <v>2014-07-09</v>
      </c>
      <c r="K2158">
        <v>2.2000000000000002</v>
      </c>
      <c r="M2158" t="str">
        <v>2014-07-09</v>
      </c>
      <c r="N2158">
        <v>4.29</v>
      </c>
      <c r="P2158" t="str">
        <v>2014-07-10</v>
      </c>
      <c r="Q2158">
        <v>8.2899999999999991</v>
      </c>
      <c r="S2158" t="str">
        <v>2014-07-09</v>
      </c>
      <c r="T2158">
        <v>3.48</v>
      </c>
    </row>
    <row r="2159" spans="1:20" x14ac:dyDescent="0.3">
      <c r="A2159" t="str">
        <v>2014-07-04</v>
      </c>
      <c r="B2159">
        <v>21559</v>
      </c>
      <c r="D2159" t="str">
        <v>2014-07-09</v>
      </c>
      <c r="E2159">
        <v>29.81</v>
      </c>
      <c r="G2159" t="str">
        <v>2014-07-09</v>
      </c>
      <c r="H2159">
        <v>56888.238280999998</v>
      </c>
      <c r="J2159" t="str">
        <v>2014-07-08</v>
      </c>
      <c r="K2159">
        <v>2.14</v>
      </c>
      <c r="M2159" t="str">
        <v>2014-07-08</v>
      </c>
      <c r="N2159">
        <v>4.22</v>
      </c>
      <c r="P2159" t="str">
        <v>2014-07-09</v>
      </c>
      <c r="Q2159">
        <v>8.5299999999999994</v>
      </c>
      <c r="S2159" t="str">
        <v>2014-07-08</v>
      </c>
      <c r="T2159">
        <v>3.56</v>
      </c>
    </row>
    <row r="2160" spans="1:20" x14ac:dyDescent="0.3">
      <c r="A2160" t="str">
        <v>2014-07-03</v>
      </c>
      <c r="B2160">
        <v>21884</v>
      </c>
      <c r="D2160" t="str">
        <v>2014-07-08</v>
      </c>
      <c r="E2160">
        <v>29.51</v>
      </c>
      <c r="G2160" t="str">
        <v>2014-07-08</v>
      </c>
      <c r="H2160">
        <v>55260.535155999998</v>
      </c>
      <c r="J2160" t="str">
        <v>2014-07-07</v>
      </c>
      <c r="K2160">
        <v>2.23</v>
      </c>
      <c r="M2160" t="str">
        <v>2014-07-07</v>
      </c>
      <c r="N2160">
        <v>4.41</v>
      </c>
      <c r="P2160" t="str">
        <v>2014-07-08</v>
      </c>
      <c r="Q2160">
        <v>8.26</v>
      </c>
      <c r="S2160" t="str">
        <v>2014-07-07</v>
      </c>
      <c r="T2160">
        <v>3.59</v>
      </c>
    </row>
    <row r="2161" spans="1:20" x14ac:dyDescent="0.3">
      <c r="A2161" t="str">
        <v>2014-07-02</v>
      </c>
      <c r="B2161">
        <v>21678</v>
      </c>
      <c r="D2161" t="str">
        <v>2014-07-07</v>
      </c>
      <c r="E2161">
        <v>30.51</v>
      </c>
      <c r="G2161" t="str">
        <v>2014-07-07</v>
      </c>
      <c r="H2161">
        <v>59126.332030999998</v>
      </c>
      <c r="J2161" t="str">
        <v>2014-07-04</v>
      </c>
      <c r="K2161">
        <v>2.27</v>
      </c>
      <c r="M2161" t="str">
        <v>2014-07-04</v>
      </c>
      <c r="N2161">
        <v>4.55</v>
      </c>
      <c r="P2161" t="str">
        <v>2014-07-07</v>
      </c>
      <c r="Q2161">
        <v>8.68</v>
      </c>
      <c r="S2161" t="str">
        <v>2014-07-04</v>
      </c>
      <c r="T2161">
        <v>3.65</v>
      </c>
    </row>
    <row r="2162" spans="1:20" x14ac:dyDescent="0.3">
      <c r="A2162" t="str">
        <v>2014-07-01</v>
      </c>
      <c r="B2162">
        <v>21563</v>
      </c>
      <c r="D2162" t="str">
        <v>2014-07-04</v>
      </c>
      <c r="E2162">
        <v>30.99</v>
      </c>
      <c r="G2162" t="str">
        <v>2014-07-04</v>
      </c>
      <c r="H2162">
        <v>61038.882812999997</v>
      </c>
      <c r="J2162" t="str">
        <v>2014-07-03</v>
      </c>
      <c r="K2162">
        <v>2.35</v>
      </c>
      <c r="M2162" t="str">
        <v>2014-07-03</v>
      </c>
      <c r="N2162">
        <v>4.6900000000000004</v>
      </c>
      <c r="P2162" t="str">
        <v>2014-07-04</v>
      </c>
      <c r="Q2162">
        <v>8.8699999999999992</v>
      </c>
      <c r="S2162" t="str">
        <v>2014-07-03</v>
      </c>
      <c r="T2162">
        <v>3.77</v>
      </c>
    </row>
    <row r="2163" spans="1:20" x14ac:dyDescent="0.3">
      <c r="D2163" t="str">
        <v>2014-07-03</v>
      </c>
      <c r="E2163">
        <v>32.01</v>
      </c>
      <c r="G2163" t="str">
        <v>2014-07-03</v>
      </c>
      <c r="H2163">
        <v>62625.894530999998</v>
      </c>
      <c r="J2163" t="str">
        <v>2014-07-02</v>
      </c>
      <c r="K2163">
        <v>2.33</v>
      </c>
      <c r="M2163" t="str">
        <v>2014-07-02</v>
      </c>
      <c r="N2163">
        <v>4.7</v>
      </c>
      <c r="P2163" t="str">
        <v>2014-07-03</v>
      </c>
      <c r="Q2163">
        <v>9.06</v>
      </c>
      <c r="S2163" t="str">
        <v>2014-07-02</v>
      </c>
      <c r="T2163">
        <v>3.75</v>
      </c>
    </row>
    <row r="2164" spans="1:20" x14ac:dyDescent="0.3">
      <c r="D2164" t="str">
        <v>2014-07-02</v>
      </c>
      <c r="E2164">
        <v>31.49</v>
      </c>
      <c r="G2164" t="str">
        <v>2014-07-02</v>
      </c>
      <c r="H2164">
        <v>61812.039062999997</v>
      </c>
      <c r="J2164" t="str">
        <v>2014-07-01</v>
      </c>
      <c r="K2164">
        <v>2.3199999999999998</v>
      </c>
      <c r="M2164" t="str">
        <v>2014-07-01</v>
      </c>
      <c r="N2164">
        <v>4.6399999999999997</v>
      </c>
      <c r="P2164" t="str">
        <v>2014-07-02</v>
      </c>
      <c r="Q2164">
        <v>9.32</v>
      </c>
      <c r="S2164" t="str">
        <v>2014-07-01</v>
      </c>
      <c r="T2164">
        <v>3.6</v>
      </c>
    </row>
    <row r="2165" spans="1:20" x14ac:dyDescent="0.3">
      <c r="D2165" t="str">
        <v>2014-07-01</v>
      </c>
      <c r="E2165">
        <v>31.39</v>
      </c>
      <c r="G2165" t="str">
        <v>2014-07-01</v>
      </c>
      <c r="H2165">
        <v>62503.816405999998</v>
      </c>
      <c r="P2165" t="str">
        <v>2014-07-01</v>
      </c>
      <c r="Q2165">
        <v>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GACS Securitizations</vt:lpstr>
      <vt:lpstr>Non-GACS Deals</vt:lpstr>
      <vt:lpstr>Non-GACS Analysis</vt:lpstr>
      <vt:lpstr>Event Master List</vt:lpstr>
      <vt:lpstr>Daily Returns</vt:lpstr>
      <vt:lpstr>Estimation Parameters</vt:lpstr>
      <vt:lpstr>Abnormal Returns</vt:lpstr>
      <vt:lpstr>Price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Ceccaroni</cp:lastModifiedBy>
  <dcterms:created xsi:type="dcterms:W3CDTF">2026-03-04T14:56:48Z</dcterms:created>
  <dcterms:modified xsi:type="dcterms:W3CDTF">2026-03-09T21:55:10Z</dcterms:modified>
</cp:coreProperties>
</file>